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ustomProperty1.bin" ContentType="application/vnd.openxmlformats-officedocument.spreadsheetml.customProperty"/>
  <Override PartName="/xl/customProperty2.bin" ContentType="application/vnd.openxmlformats-officedocument.spreadsheetml.customProperty"/>
  <Override PartName="/xl/customProperty3.bin" ContentType="application/vnd.openxmlformats-officedocument.spreadsheetml.customProperty"/>
  <Override PartName="/xl/customProperty4.bin" ContentType="application/vnd.openxmlformats-officedocument.spreadsheetml.customProperty"/>
  <Override PartName="/xl/customProperty5.bin" ContentType="application/vnd.openxmlformats-officedocument.spreadsheetml.customProperty"/>
  <Override PartName="/xl/customProperty6.bin" ContentType="application/vnd.openxmlformats-officedocument.spreadsheetml.customProperty"/>
  <Override PartName="/xl/customProperty7.bin" ContentType="application/vnd.openxmlformats-officedocument.spreadsheetml.customProperty"/>
  <Override PartName="/xl/customProperty8.bin" ContentType="application/vnd.openxmlformats-officedocument.spreadsheetml.customProperty"/>
  <Override PartName="/xl/customProperty9.bin" ContentType="application/vnd.openxmlformats-officedocument.spreadsheetml.customProperty"/>
  <Override PartName="/xl/customProperty10.bin" ContentType="application/vnd.openxmlformats-officedocument.spreadsheetml.customProperty"/>
  <Override PartName="/xl/customProperty11.bin" ContentType="application/vnd.openxmlformats-officedocument.spreadsheetml.customProperty"/>
  <Override PartName="/xl/customProperty12.bin" ContentType="application/vnd.openxmlformats-officedocument.spreadsheetml.customProperty"/>
  <Override PartName="/xl/customProperty13.bin" ContentType="application/vnd.openxmlformats-officedocument.spreadsheetml.customProperty"/>
  <Override PartName="/xl/customProperty14.bin" ContentType="application/vnd.openxmlformats-officedocument.spreadsheetml.customProperty"/>
  <Override PartName="/xl/customProperty15.bin" ContentType="application/vnd.openxmlformats-officedocument.spreadsheetml.customProperty"/>
  <Override PartName="/xl/customProperty16.bin" ContentType="application/vnd.openxmlformats-officedocument.spreadsheetml.customProperty"/>
  <Override PartName="/xl/customProperty17.bin" ContentType="application/vnd.openxmlformats-officedocument.spreadsheetml.customProperty"/>
  <Override PartName="/xl/customProperty18.bin" ContentType="application/vnd.openxmlformats-officedocument.spreadsheetml.customProperty"/>
  <Override PartName="/xl/customProperty19.bin" ContentType="application/vnd.openxmlformats-officedocument.spreadsheetml.customProperty"/>
  <Override PartName="/xl/customProperty20.bin" ContentType="application/vnd.openxmlformats-officedocument.spreadsheetml.customProperty"/>
  <Override PartName="/xl/customProperty21.bin" ContentType="application/vnd.openxmlformats-officedocument.spreadsheetml.customProperty"/>
  <Override PartName="/xl/customProperty22.bin" ContentType="application/vnd.openxmlformats-officedocument.spreadsheetml.customProperty"/>
  <Override PartName="/xl/customProperty23.bin" ContentType="application/vnd.openxmlformats-officedocument.spreadsheetml.customProperty"/>
  <Override PartName="/xl/customProperty24.bin" ContentType="application/vnd.openxmlformats-officedocument.spreadsheetml.customProperty"/>
  <Override PartName="/xl/customProperty25.bin" ContentType="application/vnd.openxmlformats-officedocument.spreadsheetml.customProperty"/>
  <Override PartName="/xl/customProperty26.bin" ContentType="application/vnd.openxmlformats-officedocument.spreadsheetml.customProperty"/>
  <Override PartName="/xl/customProperty27.bin" ContentType="application/vnd.openxmlformats-officedocument.spreadsheetml.customProperty"/>
  <Override PartName="/xl/customProperty28.bin" ContentType="application/vnd.openxmlformats-officedocument.spreadsheetml.customProperty"/>
  <Override PartName="/xl/customProperty29.bin" ContentType="application/vnd.openxmlformats-officedocument.spreadsheetml.customProperty"/>
  <Override PartName="/xl/customProperty30.bin" ContentType="application/vnd.openxmlformats-officedocument.spreadsheetml.customProperty"/>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127"/>
  <workbookPr defaultThemeVersion="124226"/>
  <mc:AlternateContent xmlns:mc="http://schemas.openxmlformats.org/markup-compatibility/2006">
    <mc:Choice Requires="x15">
      <x15ac:absPath xmlns:x15ac="http://schemas.microsoft.com/office/spreadsheetml/2010/11/ac" url="\\uk.corporg.net\ngtdfs$\Group\OandT\EBandET\Contracts\Services &amp; Projects\Reactive Market\Utilisation Reports\2021 Utilisation Reports\Nov-21\"/>
    </mc:Choice>
  </mc:AlternateContent>
  <xr:revisionPtr revIDLastSave="0" documentId="13_ncr:1_{FBCF808B-2530-473B-9166-4DD20B864D30}" xr6:coauthVersionLast="45" xr6:coauthVersionMax="45" xr10:uidLastSave="{00000000-0000-0000-0000-000000000000}"/>
  <bookViews>
    <workbookView xWindow="-110" yWindow="-110" windowWidth="19420" windowHeight="10420" tabRatio="711" firstSheet="27" activeTab="32" xr2:uid="{00000000-000D-0000-FFFF-FFFF00000000}"/>
  </bookViews>
  <sheets>
    <sheet name="Oct00-Mar05" sheetId="6" r:id="rId1"/>
    <sheet name="Apr05-Sep06" sheetId="5" r:id="rId2"/>
    <sheet name="Oct06-Mar07" sheetId="4" r:id="rId3"/>
    <sheet name="Apr07-Sep07" sheetId="7" r:id="rId4"/>
    <sheet name="Oct07-Mar08" sheetId="8" r:id="rId5"/>
    <sheet name="Apr08-Sep08" sheetId="9" r:id="rId6"/>
    <sheet name="Oct08-Mar09" sheetId="10" r:id="rId7"/>
    <sheet name="Apr09-Sep09" sheetId="11" r:id="rId8"/>
    <sheet name="Oct09-Mar10" sheetId="12" r:id="rId9"/>
    <sheet name="Apr10-Sep10" sheetId="13" r:id="rId10"/>
    <sheet name="Oct10-Mar11" sheetId="14" r:id="rId11"/>
    <sheet name="Apr11-Sep11" sheetId="15" r:id="rId12"/>
    <sheet name="Oct11-Mar12" sheetId="16" r:id="rId13"/>
    <sheet name="Apr12-Sep12 " sheetId="17" r:id="rId14"/>
    <sheet name="Oct12-Mar13" sheetId="18" r:id="rId15"/>
    <sheet name="Apr13-Sep13" sheetId="19" r:id="rId16"/>
    <sheet name="Oct13-Mar14" sheetId="20" r:id="rId17"/>
    <sheet name="Apr14-Sep14" sheetId="21" r:id="rId18"/>
    <sheet name="Oct14-Mar15" sheetId="22" r:id="rId19"/>
    <sheet name="Apr15-Sep15" sheetId="23" r:id="rId20"/>
    <sheet name="Oct15-Mar16" sheetId="24" r:id="rId21"/>
    <sheet name="Apr16-Sep16" sheetId="25" r:id="rId22"/>
    <sheet name="Oct16-Mar17" sheetId="26" r:id="rId23"/>
    <sheet name="Apr17-Sep17" sheetId="27" r:id="rId24"/>
    <sheet name="Oct17-Mar18" sheetId="28" r:id="rId25"/>
    <sheet name="Apr18 - Sep 18" sheetId="31" r:id="rId26"/>
    <sheet name="Oct 18 - Mar19" sheetId="33" r:id="rId27"/>
    <sheet name="Apr 19 - Sep 19" sheetId="34" r:id="rId28"/>
    <sheet name="Oct 19 - Mar 20" sheetId="35" r:id="rId29"/>
    <sheet name="Apr 20 - Sep 20" sheetId="36" r:id="rId30"/>
    <sheet name="Oct 20 - Mar 21 " sheetId="37" r:id="rId31"/>
    <sheet name="Apr 21 - Sep 21" sheetId="38" r:id="rId32"/>
    <sheet name="Oct 21 - Mar 22" sheetId="40"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s>
  <definedNames>
    <definedName name="_xlnm._FilterDatabase" localSheetId="27" hidden="1">'Apr 19 - Sep 19'!$A$4:$Y$224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H249" i="40" l="1"/>
  <c r="I249" i="40"/>
  <c r="J249" i="40"/>
  <c r="H247" i="40"/>
  <c r="I247" i="40"/>
  <c r="J247" i="40"/>
  <c r="I246" i="40"/>
  <c r="H246" i="40"/>
  <c r="J246" i="40" s="1"/>
  <c r="J245" i="40"/>
  <c r="I245" i="40"/>
  <c r="H245" i="40"/>
  <c r="I244" i="40"/>
  <c r="J244" i="40" s="1"/>
  <c r="H244" i="40"/>
  <c r="I243" i="40"/>
  <c r="H243" i="40"/>
  <c r="J243" i="40" s="1"/>
  <c r="I242" i="40"/>
  <c r="H242" i="40"/>
  <c r="J242" i="40" s="1"/>
  <c r="J241" i="40"/>
  <c r="I241" i="40"/>
  <c r="H241" i="40"/>
  <c r="J240" i="40"/>
  <c r="I240" i="40"/>
  <c r="H240" i="40"/>
  <c r="I239" i="40"/>
  <c r="H239" i="40"/>
  <c r="J239" i="40" s="1"/>
  <c r="I238" i="40"/>
  <c r="H238" i="40"/>
  <c r="J238" i="40" s="1"/>
  <c r="J237" i="40"/>
  <c r="I237" i="40"/>
  <c r="H237" i="40"/>
  <c r="J236" i="40"/>
  <c r="I236" i="40"/>
  <c r="H236" i="40"/>
  <c r="I235" i="40"/>
  <c r="H235" i="40"/>
  <c r="J235" i="40" s="1"/>
  <c r="I234" i="40"/>
  <c r="H234" i="40"/>
  <c r="J234" i="40" s="1"/>
  <c r="J233" i="40"/>
  <c r="I233" i="40"/>
  <c r="H233" i="40"/>
  <c r="J232" i="40"/>
  <c r="I232" i="40"/>
  <c r="H232" i="40"/>
  <c r="I231" i="40"/>
  <c r="H231" i="40"/>
  <c r="J231" i="40" s="1"/>
  <c r="I230" i="40"/>
  <c r="H230" i="40"/>
  <c r="J230" i="40" s="1"/>
  <c r="J229" i="40"/>
  <c r="I229" i="40"/>
  <c r="H229" i="40"/>
  <c r="J228" i="40"/>
  <c r="I228" i="40"/>
  <c r="H228" i="40"/>
  <c r="I227" i="40"/>
  <c r="H227" i="40"/>
  <c r="J227" i="40" s="1"/>
  <c r="I226" i="40"/>
  <c r="H226" i="40"/>
  <c r="J226" i="40" s="1"/>
  <c r="J225" i="40"/>
  <c r="I225" i="40"/>
  <c r="H225" i="40"/>
  <c r="J224" i="40"/>
  <c r="I224" i="40"/>
  <c r="H224" i="40"/>
  <c r="I223" i="40"/>
  <c r="H223" i="40"/>
  <c r="J223" i="40" s="1"/>
  <c r="I222" i="40"/>
  <c r="H222" i="40"/>
  <c r="J222" i="40" s="1"/>
  <c r="J221" i="40"/>
  <c r="I221" i="40"/>
  <c r="H221" i="40"/>
  <c r="J220" i="40"/>
  <c r="I220" i="40"/>
  <c r="H220" i="40"/>
  <c r="I219" i="40"/>
  <c r="H219" i="40"/>
  <c r="J219" i="40" s="1"/>
  <c r="I218" i="40"/>
  <c r="H218" i="40"/>
  <c r="J218" i="40" s="1"/>
  <c r="J217" i="40"/>
  <c r="I217" i="40"/>
  <c r="H217" i="40"/>
  <c r="J216" i="40"/>
  <c r="I216" i="40"/>
  <c r="H216" i="40"/>
  <c r="I215" i="40"/>
  <c r="H215" i="40"/>
  <c r="J215" i="40" s="1"/>
  <c r="I214" i="40"/>
  <c r="H214" i="40"/>
  <c r="J214" i="40" s="1"/>
  <c r="J213" i="40"/>
  <c r="I213" i="40"/>
  <c r="H213" i="40"/>
  <c r="J212" i="40"/>
  <c r="I212" i="40"/>
  <c r="H212" i="40"/>
  <c r="I211" i="40"/>
  <c r="H211" i="40"/>
  <c r="J211" i="40" s="1"/>
  <c r="I210" i="40"/>
  <c r="H210" i="40"/>
  <c r="J210" i="40" s="1"/>
  <c r="J209" i="40"/>
  <c r="I209" i="40"/>
  <c r="H209" i="40"/>
  <c r="J208" i="40"/>
  <c r="I208" i="40"/>
  <c r="H208" i="40"/>
  <c r="I207" i="40"/>
  <c r="H207" i="40"/>
  <c r="J207" i="40" s="1"/>
  <c r="I206" i="40"/>
  <c r="H206" i="40"/>
  <c r="J206" i="40" s="1"/>
  <c r="J205" i="40"/>
  <c r="I205" i="40"/>
  <c r="H205" i="40"/>
  <c r="J204" i="40"/>
  <c r="I204" i="40"/>
  <c r="H204" i="40"/>
  <c r="I203" i="40"/>
  <c r="H203" i="40"/>
  <c r="J203" i="40" s="1"/>
  <c r="I202" i="40"/>
  <c r="H202" i="40"/>
  <c r="J202" i="40" s="1"/>
  <c r="J201" i="40"/>
  <c r="I201" i="40"/>
  <c r="H201" i="40"/>
  <c r="J200" i="40"/>
  <c r="I200" i="40"/>
  <c r="H200" i="40"/>
  <c r="I199" i="40"/>
  <c r="H199" i="40"/>
  <c r="J199" i="40" s="1"/>
  <c r="I198" i="40"/>
  <c r="H198" i="40"/>
  <c r="J198" i="40" s="1"/>
  <c r="J197" i="40"/>
  <c r="I197" i="40"/>
  <c r="H197" i="40"/>
  <c r="I196" i="40"/>
  <c r="J196" i="40" s="1"/>
  <c r="H196" i="40"/>
  <c r="I195" i="40"/>
  <c r="H195" i="40"/>
  <c r="J195" i="40" s="1"/>
  <c r="I194" i="40"/>
  <c r="H194" i="40"/>
  <c r="J194" i="40" s="1"/>
  <c r="J193" i="40"/>
  <c r="I193" i="40"/>
  <c r="H193" i="40"/>
  <c r="J192" i="40"/>
  <c r="I192" i="40"/>
  <c r="H192" i="40"/>
  <c r="I191" i="40"/>
  <c r="H191" i="40"/>
  <c r="J191" i="40" s="1"/>
  <c r="I190" i="40"/>
  <c r="H190" i="40"/>
  <c r="J190" i="40" s="1"/>
  <c r="J189" i="40"/>
  <c r="I189" i="40"/>
  <c r="H189" i="40"/>
  <c r="I188" i="40"/>
  <c r="J188" i="40" s="1"/>
  <c r="H188" i="40"/>
  <c r="I187" i="40"/>
  <c r="H187" i="40"/>
  <c r="J187" i="40" s="1"/>
  <c r="I186" i="40"/>
  <c r="H186" i="40"/>
  <c r="J186" i="40" s="1"/>
  <c r="J185" i="40"/>
  <c r="I185" i="40"/>
  <c r="H185" i="40"/>
  <c r="J184" i="40"/>
  <c r="I184" i="40"/>
  <c r="H184" i="40"/>
  <c r="I183" i="40"/>
  <c r="H183" i="40"/>
  <c r="J183" i="40" s="1"/>
  <c r="I182" i="40"/>
  <c r="H182" i="40"/>
  <c r="J182" i="40" s="1"/>
  <c r="J181" i="40"/>
  <c r="I181" i="40"/>
  <c r="H181" i="40"/>
  <c r="I180" i="40"/>
  <c r="J180" i="40" s="1"/>
  <c r="H180" i="40"/>
  <c r="I179" i="40"/>
  <c r="H179" i="40"/>
  <c r="J179" i="40" s="1"/>
  <c r="I178" i="40"/>
  <c r="H178" i="40"/>
  <c r="J178" i="40" s="1"/>
  <c r="J177" i="40"/>
  <c r="I177" i="40"/>
  <c r="H177" i="40"/>
  <c r="J176" i="40"/>
  <c r="I176" i="40"/>
  <c r="H176" i="40"/>
  <c r="I175" i="40"/>
  <c r="H175" i="40"/>
  <c r="J175" i="40" s="1"/>
  <c r="I174" i="40"/>
  <c r="H174" i="40"/>
  <c r="J174" i="40" s="1"/>
  <c r="J173" i="40"/>
  <c r="I173" i="40"/>
  <c r="H173" i="40"/>
  <c r="I172" i="40"/>
  <c r="J172" i="40" s="1"/>
  <c r="H172" i="40"/>
  <c r="I171" i="40"/>
  <c r="H171" i="40"/>
  <c r="J171" i="40" s="1"/>
  <c r="I170" i="40"/>
  <c r="H170" i="40"/>
  <c r="J170" i="40" s="1"/>
  <c r="J169" i="40"/>
  <c r="I169" i="40"/>
  <c r="H169" i="40"/>
  <c r="J168" i="40"/>
  <c r="I168" i="40"/>
  <c r="H168" i="40"/>
  <c r="I167" i="40"/>
  <c r="H167" i="40"/>
  <c r="J167" i="40" s="1"/>
  <c r="I166" i="40"/>
  <c r="H166" i="40"/>
  <c r="J166" i="40" s="1"/>
  <c r="J165" i="40"/>
  <c r="I165" i="40"/>
  <c r="H165" i="40"/>
  <c r="I164" i="40"/>
  <c r="J164" i="40" s="1"/>
  <c r="H164" i="40"/>
  <c r="I163" i="40"/>
  <c r="H163" i="40"/>
  <c r="J163" i="40" s="1"/>
  <c r="I162" i="40"/>
  <c r="H162" i="40"/>
  <c r="J162" i="40" s="1"/>
  <c r="J161" i="40"/>
  <c r="I161" i="40"/>
  <c r="H161" i="40"/>
  <c r="J160" i="40"/>
  <c r="I160" i="40"/>
  <c r="H160" i="40"/>
  <c r="I159" i="40"/>
  <c r="H159" i="40"/>
  <c r="J159" i="40" s="1"/>
  <c r="I158" i="40"/>
  <c r="H158" i="40"/>
  <c r="J158" i="40" s="1"/>
  <c r="J157" i="40"/>
  <c r="I157" i="40"/>
  <c r="H157" i="40"/>
  <c r="I156" i="40"/>
  <c r="J156" i="40" s="1"/>
  <c r="H156" i="40"/>
  <c r="I155" i="40"/>
  <c r="H155" i="40"/>
  <c r="J155" i="40" s="1"/>
  <c r="I154" i="40"/>
  <c r="H154" i="40"/>
  <c r="J154" i="40" s="1"/>
  <c r="J153" i="40"/>
  <c r="I153" i="40"/>
  <c r="H153" i="40"/>
  <c r="J152" i="40"/>
  <c r="I152" i="40"/>
  <c r="H152" i="40"/>
  <c r="I151" i="40"/>
  <c r="H151" i="40"/>
  <c r="J151" i="40" s="1"/>
  <c r="I150" i="40"/>
  <c r="H150" i="40"/>
  <c r="J150" i="40" s="1"/>
  <c r="J149" i="40"/>
  <c r="I149" i="40"/>
  <c r="H149" i="40"/>
  <c r="I148" i="40"/>
  <c r="J148" i="40" s="1"/>
  <c r="H148" i="40"/>
  <c r="I147" i="40"/>
  <c r="H147" i="40"/>
  <c r="J147" i="40" s="1"/>
  <c r="I146" i="40"/>
  <c r="H146" i="40"/>
  <c r="J146" i="40" s="1"/>
  <c r="I145" i="40"/>
  <c r="J145" i="40" s="1"/>
  <c r="H145" i="40"/>
  <c r="J144" i="40"/>
  <c r="I144" i="40"/>
  <c r="H144" i="40"/>
  <c r="I143" i="40"/>
  <c r="H143" i="40"/>
  <c r="J143" i="40" s="1"/>
  <c r="I142" i="40"/>
  <c r="H142" i="40"/>
  <c r="J142" i="40" s="1"/>
  <c r="J141" i="40"/>
  <c r="I141" i="40"/>
  <c r="H141" i="40"/>
  <c r="I140" i="40"/>
  <c r="J140" i="40" s="1"/>
  <c r="H140" i="40"/>
  <c r="I139" i="40"/>
  <c r="H139" i="40"/>
  <c r="J139" i="40" s="1"/>
  <c r="J138" i="40"/>
  <c r="I138" i="40"/>
  <c r="H138" i="40"/>
  <c r="I137" i="40"/>
  <c r="J137" i="40" s="1"/>
  <c r="H137" i="40"/>
  <c r="I136" i="40"/>
  <c r="H136" i="40"/>
  <c r="J136" i="40" s="1"/>
  <c r="I135" i="40"/>
  <c r="H135" i="40"/>
  <c r="J135" i="40" s="1"/>
  <c r="J134" i="40"/>
  <c r="I134" i="40"/>
  <c r="H134" i="40"/>
  <c r="I133" i="40"/>
  <c r="J133" i="40" s="1"/>
  <c r="H133" i="40"/>
  <c r="I132" i="40"/>
  <c r="H132" i="40"/>
  <c r="J132" i="40" s="1"/>
  <c r="I131" i="40"/>
  <c r="H131" i="40"/>
  <c r="I130" i="40"/>
  <c r="H130" i="40"/>
  <c r="J130" i="40" s="1"/>
  <c r="I129" i="40"/>
  <c r="J129" i="40" s="1"/>
  <c r="H129" i="40"/>
  <c r="J128" i="40"/>
  <c r="I128" i="40"/>
  <c r="H128" i="40"/>
  <c r="I127" i="40"/>
  <c r="H127" i="40"/>
  <c r="J127" i="40" s="1"/>
  <c r="I126" i="40"/>
  <c r="H126" i="40"/>
  <c r="J126" i="40" s="1"/>
  <c r="J125" i="40"/>
  <c r="I125" i="40"/>
  <c r="H125" i="40"/>
  <c r="I124" i="40"/>
  <c r="J124" i="40" s="1"/>
  <c r="H124" i="40"/>
  <c r="I123" i="40"/>
  <c r="H123" i="40"/>
  <c r="J123" i="40" s="1"/>
  <c r="J122" i="40"/>
  <c r="I122" i="40"/>
  <c r="H122" i="40"/>
  <c r="I121" i="40"/>
  <c r="J121" i="40" s="1"/>
  <c r="H121" i="40"/>
  <c r="I120" i="40"/>
  <c r="H120" i="40"/>
  <c r="J120" i="40" s="1"/>
  <c r="I119" i="40"/>
  <c r="H119" i="40"/>
  <c r="J119" i="40" s="1"/>
  <c r="J118" i="40"/>
  <c r="I118" i="40"/>
  <c r="H118" i="40"/>
  <c r="I117" i="40"/>
  <c r="J117" i="40" s="1"/>
  <c r="H117" i="40"/>
  <c r="I116" i="40"/>
  <c r="H116" i="40"/>
  <c r="J116" i="40" s="1"/>
  <c r="I115" i="40"/>
  <c r="H115" i="40"/>
  <c r="I114" i="40"/>
  <c r="H114" i="40"/>
  <c r="J114" i="40" s="1"/>
  <c r="I113" i="40"/>
  <c r="J113" i="40" s="1"/>
  <c r="H113" i="40"/>
  <c r="J112" i="40"/>
  <c r="I112" i="40"/>
  <c r="H112" i="40"/>
  <c r="I111" i="40"/>
  <c r="H111" i="40"/>
  <c r="J111" i="40" s="1"/>
  <c r="I110" i="40"/>
  <c r="H110" i="40"/>
  <c r="J110" i="40" s="1"/>
  <c r="J109" i="40"/>
  <c r="I109" i="40"/>
  <c r="H109" i="40"/>
  <c r="I108" i="40"/>
  <c r="J108" i="40" s="1"/>
  <c r="H108" i="40"/>
  <c r="I107" i="40"/>
  <c r="H107" i="40"/>
  <c r="J107" i="40" s="1"/>
  <c r="J106" i="40"/>
  <c r="I106" i="40"/>
  <c r="H106" i="40"/>
  <c r="I105" i="40"/>
  <c r="J105" i="40" s="1"/>
  <c r="H105" i="40"/>
  <c r="I104" i="40"/>
  <c r="H104" i="40"/>
  <c r="J104" i="40" s="1"/>
  <c r="I103" i="40"/>
  <c r="H103" i="40"/>
  <c r="J103" i="40" s="1"/>
  <c r="J102" i="40"/>
  <c r="I102" i="40"/>
  <c r="H102" i="40"/>
  <c r="I101" i="40"/>
  <c r="J101" i="40" s="1"/>
  <c r="H101" i="40"/>
  <c r="I100" i="40"/>
  <c r="H100" i="40"/>
  <c r="J100" i="40" s="1"/>
  <c r="I99" i="40"/>
  <c r="H99" i="40"/>
  <c r="I98" i="40"/>
  <c r="H98" i="40"/>
  <c r="J98" i="40" s="1"/>
  <c r="I97" i="40"/>
  <c r="J97" i="40" s="1"/>
  <c r="H97" i="40"/>
  <c r="J96" i="40"/>
  <c r="I96" i="40"/>
  <c r="H96" i="40"/>
  <c r="I95" i="40"/>
  <c r="H95" i="40"/>
  <c r="J95" i="40" s="1"/>
  <c r="I94" i="40"/>
  <c r="H94" i="40"/>
  <c r="J94" i="40" s="1"/>
  <c r="J93" i="40"/>
  <c r="I93" i="40"/>
  <c r="H93" i="40"/>
  <c r="I92" i="40"/>
  <c r="J92" i="40" s="1"/>
  <c r="H92" i="40"/>
  <c r="I91" i="40"/>
  <c r="H91" i="40"/>
  <c r="J91" i="40" s="1"/>
  <c r="J90" i="40"/>
  <c r="I90" i="40"/>
  <c r="H90" i="40"/>
  <c r="I89" i="40"/>
  <c r="J89" i="40" s="1"/>
  <c r="H89" i="40"/>
  <c r="I88" i="40"/>
  <c r="H88" i="40"/>
  <c r="J88" i="40" s="1"/>
  <c r="I87" i="40"/>
  <c r="H87" i="40"/>
  <c r="J87" i="40" s="1"/>
  <c r="J86" i="40"/>
  <c r="I86" i="40"/>
  <c r="H86" i="40"/>
  <c r="I85" i="40"/>
  <c r="J85" i="40" s="1"/>
  <c r="H85" i="40"/>
  <c r="I84" i="40"/>
  <c r="H84" i="40"/>
  <c r="J84" i="40" s="1"/>
  <c r="I83" i="40"/>
  <c r="H83" i="40"/>
  <c r="I82" i="40"/>
  <c r="H82" i="40"/>
  <c r="J82" i="40" s="1"/>
  <c r="I81" i="40"/>
  <c r="J81" i="40" s="1"/>
  <c r="H81" i="40"/>
  <c r="J80" i="40"/>
  <c r="I80" i="40"/>
  <c r="H80" i="40"/>
  <c r="I79" i="40"/>
  <c r="H79" i="40"/>
  <c r="J79" i="40" s="1"/>
  <c r="I78" i="40"/>
  <c r="H78" i="40"/>
  <c r="J78" i="40" s="1"/>
  <c r="J77" i="40"/>
  <c r="I77" i="40"/>
  <c r="H77" i="40"/>
  <c r="I76" i="40"/>
  <c r="J76" i="40" s="1"/>
  <c r="H76" i="40"/>
  <c r="I75" i="40"/>
  <c r="H75" i="40"/>
  <c r="J75" i="40" s="1"/>
  <c r="J74" i="40"/>
  <c r="I74" i="40"/>
  <c r="H74" i="40"/>
  <c r="I73" i="40"/>
  <c r="J73" i="40" s="1"/>
  <c r="H73" i="40"/>
  <c r="I72" i="40"/>
  <c r="H72" i="40"/>
  <c r="J72" i="40" s="1"/>
  <c r="I71" i="40"/>
  <c r="H71" i="40"/>
  <c r="J71" i="40" s="1"/>
  <c r="J70" i="40"/>
  <c r="I70" i="40"/>
  <c r="H70" i="40"/>
  <c r="J69" i="40"/>
  <c r="I69" i="40"/>
  <c r="H69" i="40"/>
  <c r="I68" i="40"/>
  <c r="H68" i="40"/>
  <c r="J68" i="40" s="1"/>
  <c r="I67" i="40"/>
  <c r="H67" i="40"/>
  <c r="I66" i="40"/>
  <c r="H66" i="40"/>
  <c r="J66" i="40" s="1"/>
  <c r="I65" i="40"/>
  <c r="J65" i="40" s="1"/>
  <c r="H65" i="40"/>
  <c r="J64" i="40"/>
  <c r="I64" i="40"/>
  <c r="H64" i="40"/>
  <c r="I63" i="40"/>
  <c r="H63" i="40"/>
  <c r="J63" i="40" s="1"/>
  <c r="I62" i="40"/>
  <c r="H62" i="40"/>
  <c r="J62" i="40" s="1"/>
  <c r="J61" i="40"/>
  <c r="I61" i="40"/>
  <c r="H61" i="40"/>
  <c r="I60" i="40"/>
  <c r="J60" i="40" s="1"/>
  <c r="H60" i="40"/>
  <c r="I59" i="40"/>
  <c r="H59" i="40"/>
  <c r="J58" i="40"/>
  <c r="I58" i="40"/>
  <c r="H58" i="40"/>
  <c r="I57" i="40"/>
  <c r="J57" i="40" s="1"/>
  <c r="H57" i="40"/>
  <c r="I56" i="40"/>
  <c r="H56" i="40"/>
  <c r="J56" i="40" s="1"/>
  <c r="I55" i="40"/>
  <c r="H55" i="40"/>
  <c r="J55" i="40" s="1"/>
  <c r="J54" i="40"/>
  <c r="I54" i="40"/>
  <c r="H54" i="40"/>
  <c r="J53" i="40"/>
  <c r="I53" i="40"/>
  <c r="H53" i="40"/>
  <c r="I52" i="40"/>
  <c r="H52" i="40"/>
  <c r="J52" i="40" s="1"/>
  <c r="I51" i="40"/>
  <c r="H51" i="40"/>
  <c r="I50" i="40"/>
  <c r="H50" i="40"/>
  <c r="J50" i="40" s="1"/>
  <c r="I49" i="40"/>
  <c r="J49" i="40" s="1"/>
  <c r="H49" i="40"/>
  <c r="J48" i="40"/>
  <c r="I48" i="40"/>
  <c r="H48" i="40"/>
  <c r="I47" i="40"/>
  <c r="H47" i="40"/>
  <c r="J47" i="40" s="1"/>
  <c r="I46" i="40"/>
  <c r="H46" i="40"/>
  <c r="J46" i="40" s="1"/>
  <c r="J45" i="40"/>
  <c r="I45" i="40"/>
  <c r="H45" i="40"/>
  <c r="I44" i="40"/>
  <c r="J44" i="40" s="1"/>
  <c r="H44" i="40"/>
  <c r="I43" i="40"/>
  <c r="H43" i="40"/>
  <c r="J43" i="40" s="1"/>
  <c r="J42" i="40"/>
  <c r="I42" i="40"/>
  <c r="H42" i="40"/>
  <c r="I41" i="40"/>
  <c r="J41" i="40" s="1"/>
  <c r="H41" i="40"/>
  <c r="I40" i="40"/>
  <c r="H40" i="40"/>
  <c r="J40" i="40" s="1"/>
  <c r="I39" i="40"/>
  <c r="H39" i="40"/>
  <c r="J39" i="40" s="1"/>
  <c r="J38" i="40"/>
  <c r="I38" i="40"/>
  <c r="H38" i="40"/>
  <c r="I37" i="40"/>
  <c r="J37" i="40" s="1"/>
  <c r="H37" i="40"/>
  <c r="I36" i="40"/>
  <c r="H36" i="40"/>
  <c r="J36" i="40" s="1"/>
  <c r="I35" i="40"/>
  <c r="H35" i="40"/>
  <c r="I34" i="40"/>
  <c r="H34" i="40"/>
  <c r="J34" i="40" s="1"/>
  <c r="I33" i="40"/>
  <c r="J33" i="40" s="1"/>
  <c r="H33" i="40"/>
  <c r="J32" i="40"/>
  <c r="I32" i="40"/>
  <c r="H32" i="40"/>
  <c r="I31" i="40"/>
  <c r="H31" i="40"/>
  <c r="J31" i="40" s="1"/>
  <c r="I30" i="40"/>
  <c r="H30" i="40"/>
  <c r="J30" i="40" s="1"/>
  <c r="J29" i="40"/>
  <c r="I29" i="40"/>
  <c r="H29" i="40"/>
  <c r="I28" i="40"/>
  <c r="J28" i="40" s="1"/>
  <c r="H28" i="40"/>
  <c r="I27" i="40"/>
  <c r="H27" i="40"/>
  <c r="J27" i="40" s="1"/>
  <c r="J26" i="40"/>
  <c r="I26" i="40"/>
  <c r="H26" i="40"/>
  <c r="I25" i="40"/>
  <c r="J25" i="40" s="1"/>
  <c r="H25" i="40"/>
  <c r="I24" i="40"/>
  <c r="H24" i="40"/>
  <c r="J24" i="40" s="1"/>
  <c r="I23" i="40"/>
  <c r="H23" i="40"/>
  <c r="J23" i="40" s="1"/>
  <c r="J22" i="40"/>
  <c r="I22" i="40"/>
  <c r="H22" i="40"/>
  <c r="I21" i="40"/>
  <c r="J21" i="40" s="1"/>
  <c r="H21" i="40"/>
  <c r="I20" i="40"/>
  <c r="H20" i="40"/>
  <c r="J20" i="40" s="1"/>
  <c r="I19" i="40"/>
  <c r="H19" i="40"/>
  <c r="I18" i="40"/>
  <c r="H18" i="40"/>
  <c r="J18" i="40" s="1"/>
  <c r="I17" i="40"/>
  <c r="J17" i="40" s="1"/>
  <c r="H17" i="40"/>
  <c r="J16" i="40"/>
  <c r="I16" i="40"/>
  <c r="H16" i="40"/>
  <c r="I15" i="40"/>
  <c r="H15" i="40"/>
  <c r="J15" i="40" s="1"/>
  <c r="I14" i="40"/>
  <c r="H14" i="40"/>
  <c r="J14" i="40" s="1"/>
  <c r="J13" i="40"/>
  <c r="I13" i="40"/>
  <c r="H13" i="40"/>
  <c r="I12" i="40"/>
  <c r="J12" i="40" s="1"/>
  <c r="H12" i="40"/>
  <c r="I11" i="40"/>
  <c r="H11" i="40"/>
  <c r="J11" i="40" s="1"/>
  <c r="J10" i="40"/>
  <c r="I10" i="40"/>
  <c r="H10" i="40"/>
  <c r="I9" i="40"/>
  <c r="J9" i="40" s="1"/>
  <c r="H9" i="40"/>
  <c r="I8" i="40"/>
  <c r="H8" i="40"/>
  <c r="J8" i="40" s="1"/>
  <c r="I7" i="40"/>
  <c r="H7" i="40"/>
  <c r="J7" i="40" s="1"/>
  <c r="J6" i="40"/>
  <c r="I6" i="40"/>
  <c r="H6" i="40"/>
  <c r="I5" i="40"/>
  <c r="J5" i="40" s="1"/>
  <c r="H5" i="40"/>
  <c r="J59" i="40" l="1"/>
  <c r="J19" i="40"/>
  <c r="J35" i="40"/>
  <c r="J51" i="40"/>
  <c r="J67" i="40"/>
  <c r="J83" i="40"/>
  <c r="J99" i="40"/>
  <c r="J115" i="40"/>
  <c r="J131" i="40"/>
  <c r="W248" i="40"/>
  <c r="X248" i="40"/>
  <c r="Y248" i="40"/>
  <c r="F246" i="40"/>
  <c r="E246" i="40"/>
  <c r="F245" i="40"/>
  <c r="E245" i="40"/>
  <c r="F244" i="40"/>
  <c r="E244" i="40"/>
  <c r="F243" i="40"/>
  <c r="E243" i="40"/>
  <c r="F242" i="40"/>
  <c r="X242" i="40" s="1"/>
  <c r="E242" i="40"/>
  <c r="F241" i="40"/>
  <c r="X241" i="40" s="1"/>
  <c r="E241" i="40"/>
  <c r="W241" i="40" s="1"/>
  <c r="F240" i="40"/>
  <c r="X240" i="40" s="1"/>
  <c r="E240" i="40"/>
  <c r="W240" i="40" s="1"/>
  <c r="F239" i="40"/>
  <c r="X239" i="40" s="1"/>
  <c r="E239" i="40"/>
  <c r="W239" i="40" s="1"/>
  <c r="F238" i="40"/>
  <c r="E238" i="40"/>
  <c r="F237" i="40"/>
  <c r="E237" i="40"/>
  <c r="F236" i="40"/>
  <c r="E236" i="40"/>
  <c r="F235" i="40"/>
  <c r="E235" i="40"/>
  <c r="F234" i="40"/>
  <c r="E234" i="40"/>
  <c r="F233" i="40"/>
  <c r="E233" i="40"/>
  <c r="F232" i="40"/>
  <c r="E232" i="40"/>
  <c r="F231" i="40"/>
  <c r="E231" i="40"/>
  <c r="F230" i="40"/>
  <c r="E230" i="40"/>
  <c r="F229" i="40"/>
  <c r="E229" i="40"/>
  <c r="F228" i="40"/>
  <c r="E228" i="40"/>
  <c r="F227" i="40"/>
  <c r="E227" i="40"/>
  <c r="F226" i="40"/>
  <c r="E226" i="40"/>
  <c r="F225" i="40"/>
  <c r="E225" i="40"/>
  <c r="F224" i="40"/>
  <c r="E224" i="40"/>
  <c r="F223" i="40"/>
  <c r="E223" i="40"/>
  <c r="F222" i="40"/>
  <c r="E222" i="40"/>
  <c r="F221" i="40"/>
  <c r="E221" i="40"/>
  <c r="F220" i="40"/>
  <c r="E220" i="40"/>
  <c r="F219" i="40"/>
  <c r="E219" i="40"/>
  <c r="F218" i="40"/>
  <c r="E218" i="40"/>
  <c r="F217" i="40"/>
  <c r="E217" i="40"/>
  <c r="F216" i="40"/>
  <c r="E216" i="40"/>
  <c r="F215" i="40"/>
  <c r="E215" i="40"/>
  <c r="F214" i="40"/>
  <c r="E214" i="40"/>
  <c r="G214" i="40" s="1"/>
  <c r="F213" i="40"/>
  <c r="E213" i="40"/>
  <c r="F212" i="40"/>
  <c r="E212" i="40"/>
  <c r="F211" i="40"/>
  <c r="E211" i="40"/>
  <c r="F210" i="40"/>
  <c r="E210" i="40"/>
  <c r="G210" i="40" s="1"/>
  <c r="F209" i="40"/>
  <c r="E209" i="40"/>
  <c r="F208" i="40"/>
  <c r="E208" i="40"/>
  <c r="F207" i="40"/>
  <c r="E207" i="40"/>
  <c r="F206" i="40"/>
  <c r="E206" i="40"/>
  <c r="G206" i="40" s="1"/>
  <c r="F205" i="40"/>
  <c r="E205" i="40"/>
  <c r="F204" i="40"/>
  <c r="E204" i="40"/>
  <c r="F203" i="40"/>
  <c r="E203" i="40"/>
  <c r="F202" i="40"/>
  <c r="E202" i="40"/>
  <c r="G202" i="40" s="1"/>
  <c r="F201" i="40"/>
  <c r="E201" i="40"/>
  <c r="F200" i="40"/>
  <c r="E200" i="40"/>
  <c r="F199" i="40"/>
  <c r="E199" i="40"/>
  <c r="F198" i="40"/>
  <c r="E198" i="40"/>
  <c r="G198" i="40" s="1"/>
  <c r="F197" i="40"/>
  <c r="E197" i="40"/>
  <c r="F196" i="40"/>
  <c r="E196" i="40"/>
  <c r="F195" i="40"/>
  <c r="E195" i="40"/>
  <c r="F194" i="40"/>
  <c r="E194" i="40"/>
  <c r="G194" i="40" s="1"/>
  <c r="F193" i="40"/>
  <c r="E193" i="40"/>
  <c r="F192" i="40"/>
  <c r="E192" i="40"/>
  <c r="F191" i="40"/>
  <c r="E191" i="40"/>
  <c r="F190" i="40"/>
  <c r="E190" i="40"/>
  <c r="G190" i="40" s="1"/>
  <c r="F189" i="40"/>
  <c r="E189" i="40"/>
  <c r="F188" i="40"/>
  <c r="E188" i="40"/>
  <c r="F187" i="40"/>
  <c r="E187" i="40"/>
  <c r="F186" i="40"/>
  <c r="E186" i="40"/>
  <c r="G186" i="40" s="1"/>
  <c r="F185" i="40"/>
  <c r="E185" i="40"/>
  <c r="F184" i="40"/>
  <c r="E184" i="40"/>
  <c r="F183" i="40"/>
  <c r="E183" i="40"/>
  <c r="F182" i="40"/>
  <c r="E182" i="40"/>
  <c r="G182" i="40" s="1"/>
  <c r="F181" i="40"/>
  <c r="E181" i="40"/>
  <c r="F180" i="40"/>
  <c r="E180" i="40"/>
  <c r="F179" i="40"/>
  <c r="E179" i="40"/>
  <c r="F178" i="40"/>
  <c r="E178" i="40"/>
  <c r="G178" i="40" s="1"/>
  <c r="F177" i="40"/>
  <c r="E177" i="40"/>
  <c r="F176" i="40"/>
  <c r="E176" i="40"/>
  <c r="F175" i="40"/>
  <c r="E175" i="40"/>
  <c r="F174" i="40"/>
  <c r="E174" i="40"/>
  <c r="G174" i="40" s="1"/>
  <c r="F173" i="40"/>
  <c r="E173" i="40"/>
  <c r="F172" i="40"/>
  <c r="E172" i="40"/>
  <c r="F170" i="40"/>
  <c r="E170" i="40"/>
  <c r="F169" i="40"/>
  <c r="E169" i="40"/>
  <c r="G169" i="40" s="1"/>
  <c r="F168" i="40"/>
  <c r="E168" i="40"/>
  <c r="F167" i="40"/>
  <c r="E167" i="40"/>
  <c r="F166" i="40"/>
  <c r="E166" i="40"/>
  <c r="F165" i="40"/>
  <c r="E165" i="40"/>
  <c r="G165" i="40" s="1"/>
  <c r="F164" i="40"/>
  <c r="E164" i="40"/>
  <c r="F163" i="40"/>
  <c r="E163" i="40"/>
  <c r="F162" i="40"/>
  <c r="E162" i="40"/>
  <c r="F161" i="40"/>
  <c r="E161" i="40"/>
  <c r="G161" i="40" s="1"/>
  <c r="F160" i="40"/>
  <c r="E160" i="40"/>
  <c r="F159" i="40"/>
  <c r="E159" i="40"/>
  <c r="F158" i="40"/>
  <c r="E158" i="40"/>
  <c r="F157" i="40"/>
  <c r="E157" i="40"/>
  <c r="G157" i="40" s="1"/>
  <c r="F156" i="40"/>
  <c r="E156" i="40"/>
  <c r="F155" i="40"/>
  <c r="E155" i="40"/>
  <c r="F154" i="40"/>
  <c r="E154" i="40"/>
  <c r="F153" i="40"/>
  <c r="E153" i="40"/>
  <c r="G153" i="40" s="1"/>
  <c r="F152" i="40"/>
  <c r="E152" i="40"/>
  <c r="F151" i="40"/>
  <c r="E151" i="40"/>
  <c r="F150" i="40"/>
  <c r="E150" i="40"/>
  <c r="F149" i="40"/>
  <c r="E149" i="40"/>
  <c r="G149" i="40" s="1"/>
  <c r="F148" i="40"/>
  <c r="E148" i="40"/>
  <c r="F147" i="40"/>
  <c r="E147" i="40"/>
  <c r="G147" i="40" s="1"/>
  <c r="F146" i="40"/>
  <c r="E146" i="40"/>
  <c r="F145" i="40"/>
  <c r="E145" i="40"/>
  <c r="G145" i="40" s="1"/>
  <c r="F144" i="40"/>
  <c r="E144" i="40"/>
  <c r="F143" i="40"/>
  <c r="E143" i="40"/>
  <c r="G143" i="40" s="1"/>
  <c r="F142" i="40"/>
  <c r="E142" i="40"/>
  <c r="F141" i="40"/>
  <c r="E141" i="40"/>
  <c r="G141" i="40" s="1"/>
  <c r="F140" i="40"/>
  <c r="E140" i="40"/>
  <c r="F139" i="40"/>
  <c r="E139" i="40"/>
  <c r="G139" i="40" s="1"/>
  <c r="F138" i="40"/>
  <c r="E138" i="40"/>
  <c r="F137" i="40"/>
  <c r="E137" i="40"/>
  <c r="G137" i="40" s="1"/>
  <c r="F136" i="40"/>
  <c r="E136" i="40"/>
  <c r="F135" i="40"/>
  <c r="E135" i="40"/>
  <c r="G135" i="40" s="1"/>
  <c r="F134" i="40"/>
  <c r="E134" i="40"/>
  <c r="F133" i="40"/>
  <c r="E133" i="40"/>
  <c r="G133" i="40" s="1"/>
  <c r="F132" i="40"/>
  <c r="E132" i="40"/>
  <c r="F131" i="40"/>
  <c r="E131" i="40"/>
  <c r="G131" i="40" s="1"/>
  <c r="F130" i="40"/>
  <c r="E130" i="40"/>
  <c r="F129" i="40"/>
  <c r="E129" i="40"/>
  <c r="G129" i="40" s="1"/>
  <c r="F128" i="40"/>
  <c r="E128" i="40"/>
  <c r="F127" i="40"/>
  <c r="E127" i="40"/>
  <c r="G127" i="40" s="1"/>
  <c r="F126" i="40"/>
  <c r="E126" i="40"/>
  <c r="F125" i="40"/>
  <c r="E125" i="40"/>
  <c r="G125" i="40" s="1"/>
  <c r="F124" i="40"/>
  <c r="E124" i="40"/>
  <c r="F123" i="40"/>
  <c r="E123" i="40"/>
  <c r="G123" i="40" s="1"/>
  <c r="F122" i="40"/>
  <c r="E122" i="40"/>
  <c r="F121" i="40"/>
  <c r="E121" i="40"/>
  <c r="G121" i="40" s="1"/>
  <c r="F120" i="40"/>
  <c r="E120" i="40"/>
  <c r="F119" i="40"/>
  <c r="E119" i="40"/>
  <c r="G119" i="40" s="1"/>
  <c r="F118" i="40"/>
  <c r="E118" i="40"/>
  <c r="F117" i="40"/>
  <c r="E117" i="40"/>
  <c r="G117" i="40" s="1"/>
  <c r="F116" i="40"/>
  <c r="E116" i="40"/>
  <c r="F115" i="40"/>
  <c r="E115" i="40"/>
  <c r="G115" i="40" s="1"/>
  <c r="F114" i="40"/>
  <c r="E114" i="40"/>
  <c r="F113" i="40"/>
  <c r="E113" i="40"/>
  <c r="G113" i="40" s="1"/>
  <c r="F112" i="40"/>
  <c r="E112" i="40"/>
  <c r="F111" i="40"/>
  <c r="E111" i="40"/>
  <c r="G111" i="40" s="1"/>
  <c r="F110" i="40"/>
  <c r="E110" i="40"/>
  <c r="F109" i="40"/>
  <c r="E109" i="40"/>
  <c r="G109" i="40" s="1"/>
  <c r="F108" i="40"/>
  <c r="E108" i="40"/>
  <c r="F107" i="40"/>
  <c r="E107" i="40"/>
  <c r="G107" i="40" s="1"/>
  <c r="F106" i="40"/>
  <c r="E106" i="40"/>
  <c r="F105" i="40"/>
  <c r="E105" i="40"/>
  <c r="G105" i="40" s="1"/>
  <c r="F104" i="40"/>
  <c r="E104" i="40"/>
  <c r="F103" i="40"/>
  <c r="E103" i="40"/>
  <c r="G103" i="40" s="1"/>
  <c r="F102" i="40"/>
  <c r="E102" i="40"/>
  <c r="F101" i="40"/>
  <c r="E101" i="40"/>
  <c r="G101" i="40" s="1"/>
  <c r="F100" i="40"/>
  <c r="E100" i="40"/>
  <c r="F99" i="40"/>
  <c r="E99" i="40"/>
  <c r="G99" i="40" s="1"/>
  <c r="F98" i="40"/>
  <c r="E98" i="40"/>
  <c r="F97" i="40"/>
  <c r="E97" i="40"/>
  <c r="G97" i="40" s="1"/>
  <c r="F96" i="40"/>
  <c r="E96" i="40"/>
  <c r="F95" i="40"/>
  <c r="E95" i="40"/>
  <c r="G95" i="40" s="1"/>
  <c r="F94" i="40"/>
  <c r="E94" i="40"/>
  <c r="F93" i="40"/>
  <c r="E93" i="40"/>
  <c r="G93" i="40" s="1"/>
  <c r="F92" i="40"/>
  <c r="E92" i="40"/>
  <c r="F91" i="40"/>
  <c r="E91" i="40"/>
  <c r="G91" i="40" s="1"/>
  <c r="F90" i="40"/>
  <c r="E90" i="40"/>
  <c r="F89" i="40"/>
  <c r="E89" i="40"/>
  <c r="G89" i="40" s="1"/>
  <c r="F88" i="40"/>
  <c r="E88" i="40"/>
  <c r="F87" i="40"/>
  <c r="E87" i="40"/>
  <c r="G87" i="40" s="1"/>
  <c r="F86" i="40"/>
  <c r="E86" i="40"/>
  <c r="F85" i="40"/>
  <c r="E85" i="40"/>
  <c r="G85" i="40" s="1"/>
  <c r="F84" i="40"/>
  <c r="E84" i="40"/>
  <c r="F83" i="40"/>
  <c r="E83" i="40"/>
  <c r="G83" i="40" s="1"/>
  <c r="F82" i="40"/>
  <c r="E82" i="40"/>
  <c r="F81" i="40"/>
  <c r="E81" i="40"/>
  <c r="G81" i="40" s="1"/>
  <c r="F80" i="40"/>
  <c r="E80" i="40"/>
  <c r="F79" i="40"/>
  <c r="E79" i="40"/>
  <c r="G79" i="40" s="1"/>
  <c r="F78" i="40"/>
  <c r="E78" i="40"/>
  <c r="F77" i="40"/>
  <c r="E77" i="40"/>
  <c r="G77" i="40" s="1"/>
  <c r="F76" i="40"/>
  <c r="E76" i="40"/>
  <c r="F75" i="40"/>
  <c r="E75" i="40"/>
  <c r="G75" i="40" s="1"/>
  <c r="F74" i="40"/>
  <c r="E74" i="40"/>
  <c r="F73" i="40"/>
  <c r="E73" i="40"/>
  <c r="G73" i="40" s="1"/>
  <c r="F72" i="40"/>
  <c r="E72" i="40"/>
  <c r="F71" i="40"/>
  <c r="E71" i="40"/>
  <c r="G71" i="40" s="1"/>
  <c r="F70" i="40"/>
  <c r="E70" i="40"/>
  <c r="F69" i="40"/>
  <c r="E69" i="40"/>
  <c r="G69" i="40" s="1"/>
  <c r="F68" i="40"/>
  <c r="E68" i="40"/>
  <c r="F67" i="40"/>
  <c r="E67" i="40"/>
  <c r="G67" i="40" s="1"/>
  <c r="F66" i="40"/>
  <c r="E66" i="40"/>
  <c r="F65" i="40"/>
  <c r="E65" i="40"/>
  <c r="G65" i="40" s="1"/>
  <c r="F64" i="40"/>
  <c r="E64" i="40"/>
  <c r="F63" i="40"/>
  <c r="E63" i="40"/>
  <c r="G63" i="40" s="1"/>
  <c r="F62" i="40"/>
  <c r="E62" i="40"/>
  <c r="F61" i="40"/>
  <c r="E61" i="40"/>
  <c r="G61" i="40" s="1"/>
  <c r="F60" i="40"/>
  <c r="E60" i="40"/>
  <c r="F59" i="40"/>
  <c r="E59" i="40"/>
  <c r="G59" i="40" s="1"/>
  <c r="F58" i="40"/>
  <c r="E58" i="40"/>
  <c r="F57" i="40"/>
  <c r="E57" i="40"/>
  <c r="G57" i="40" s="1"/>
  <c r="F56" i="40"/>
  <c r="E56" i="40"/>
  <c r="F55" i="40"/>
  <c r="E55" i="40"/>
  <c r="G55" i="40" s="1"/>
  <c r="F54" i="40"/>
  <c r="E54" i="40"/>
  <c r="F53" i="40"/>
  <c r="E53" i="40"/>
  <c r="G53" i="40" s="1"/>
  <c r="F52" i="40"/>
  <c r="E52" i="40"/>
  <c r="F51" i="40"/>
  <c r="E51" i="40"/>
  <c r="G51" i="40" s="1"/>
  <c r="F50" i="40"/>
  <c r="E50" i="40"/>
  <c r="F49" i="40"/>
  <c r="E49" i="40"/>
  <c r="G49" i="40" s="1"/>
  <c r="F48" i="40"/>
  <c r="E48" i="40"/>
  <c r="F47" i="40"/>
  <c r="E47" i="40"/>
  <c r="G47" i="40" s="1"/>
  <c r="F46" i="40"/>
  <c r="E46" i="40"/>
  <c r="F45" i="40"/>
  <c r="E45" i="40"/>
  <c r="G45" i="40" s="1"/>
  <c r="F44" i="40"/>
  <c r="E44" i="40"/>
  <c r="F43" i="40"/>
  <c r="E43" i="40"/>
  <c r="G43" i="40" s="1"/>
  <c r="F42" i="40"/>
  <c r="E42" i="40"/>
  <c r="F41" i="40"/>
  <c r="E41" i="40"/>
  <c r="G41" i="40" s="1"/>
  <c r="F40" i="40"/>
  <c r="E40" i="40"/>
  <c r="F39" i="40"/>
  <c r="E39" i="40"/>
  <c r="G39" i="40" s="1"/>
  <c r="F38" i="40"/>
  <c r="E38" i="40"/>
  <c r="F37" i="40"/>
  <c r="E37" i="40"/>
  <c r="G37" i="40" s="1"/>
  <c r="F36" i="40"/>
  <c r="E36" i="40"/>
  <c r="F35" i="40"/>
  <c r="E35" i="40"/>
  <c r="G35" i="40" s="1"/>
  <c r="F34" i="40"/>
  <c r="E34" i="40"/>
  <c r="F33" i="40"/>
  <c r="E33" i="40"/>
  <c r="G33" i="40" s="1"/>
  <c r="F32" i="40"/>
  <c r="E32" i="40"/>
  <c r="F31" i="40"/>
  <c r="E31" i="40"/>
  <c r="G31" i="40" s="1"/>
  <c r="F30" i="40"/>
  <c r="E30" i="40"/>
  <c r="F29" i="40"/>
  <c r="E29" i="40"/>
  <c r="G29" i="40" s="1"/>
  <c r="F28" i="40"/>
  <c r="E28" i="40"/>
  <c r="F27" i="40"/>
  <c r="E27" i="40"/>
  <c r="G27" i="40" s="1"/>
  <c r="F26" i="40"/>
  <c r="E26" i="40"/>
  <c r="F25" i="40"/>
  <c r="E25" i="40"/>
  <c r="G25" i="40" s="1"/>
  <c r="F24" i="40"/>
  <c r="E24" i="40"/>
  <c r="F23" i="40"/>
  <c r="E23" i="40"/>
  <c r="G23" i="40" s="1"/>
  <c r="F22" i="40"/>
  <c r="E22" i="40"/>
  <c r="F21" i="40"/>
  <c r="E21" i="40"/>
  <c r="G21" i="40" s="1"/>
  <c r="F20" i="40"/>
  <c r="E20" i="40"/>
  <c r="F19" i="40"/>
  <c r="E19" i="40"/>
  <c r="G19" i="40" s="1"/>
  <c r="F18" i="40"/>
  <c r="E18" i="40"/>
  <c r="F17" i="40"/>
  <c r="E17" i="40"/>
  <c r="G17" i="40" s="1"/>
  <c r="F16" i="40"/>
  <c r="E16" i="40"/>
  <c r="F15" i="40"/>
  <c r="E15" i="40"/>
  <c r="G15" i="40" s="1"/>
  <c r="F14" i="40"/>
  <c r="E14" i="40"/>
  <c r="F13" i="40"/>
  <c r="E13" i="40"/>
  <c r="G13" i="40" s="1"/>
  <c r="F12" i="40"/>
  <c r="E12" i="40"/>
  <c r="F11" i="40"/>
  <c r="E11" i="40"/>
  <c r="G11" i="40" s="1"/>
  <c r="F10" i="40"/>
  <c r="E10" i="40"/>
  <c r="F9" i="40"/>
  <c r="E9" i="40"/>
  <c r="G9" i="40" s="1"/>
  <c r="F8" i="40"/>
  <c r="E8" i="40"/>
  <c r="F7" i="40"/>
  <c r="E7" i="40"/>
  <c r="G7" i="40" s="1"/>
  <c r="F6" i="40"/>
  <c r="E6" i="40"/>
  <c r="F5" i="40"/>
  <c r="E5" i="40"/>
  <c r="D242" i="40"/>
  <c r="C242" i="40"/>
  <c r="A242" i="40"/>
  <c r="D241" i="40"/>
  <c r="C241" i="40"/>
  <c r="A241" i="40"/>
  <c r="D240" i="40"/>
  <c r="C240" i="40"/>
  <c r="A240" i="40"/>
  <c r="D239" i="40"/>
  <c r="C239" i="40"/>
  <c r="A239" i="40"/>
  <c r="G218" i="40" l="1"/>
  <c r="G222" i="40"/>
  <c r="G226" i="40"/>
  <c r="G230" i="40"/>
  <c r="G234" i="40"/>
  <c r="G238" i="40"/>
  <c r="G242" i="40"/>
  <c r="Y242" i="40" s="1"/>
  <c r="G246" i="40"/>
  <c r="G5" i="40"/>
  <c r="E247" i="40"/>
  <c r="F247" i="40"/>
  <c r="G8" i="40"/>
  <c r="G12" i="40"/>
  <c r="G16" i="40"/>
  <c r="G20" i="40"/>
  <c r="G24" i="40"/>
  <c r="G28" i="40"/>
  <c r="G32" i="40"/>
  <c r="G36" i="40"/>
  <c r="G40" i="40"/>
  <c r="G44" i="40"/>
  <c r="G48" i="40"/>
  <c r="G52" i="40"/>
  <c r="G56" i="40"/>
  <c r="G60" i="40"/>
  <c r="G64" i="40"/>
  <c r="G68" i="40"/>
  <c r="G72" i="40"/>
  <c r="G76" i="40"/>
  <c r="G80" i="40"/>
  <c r="G84" i="40"/>
  <c r="G88" i="40"/>
  <c r="G92" i="40"/>
  <c r="G96" i="40"/>
  <c r="G100" i="40"/>
  <c r="G104" i="40"/>
  <c r="G108" i="40"/>
  <c r="G112" i="40"/>
  <c r="G116" i="40"/>
  <c r="G120" i="40"/>
  <c r="G124" i="40"/>
  <c r="G128" i="40"/>
  <c r="G132" i="40"/>
  <c r="G136" i="40"/>
  <c r="G140" i="40"/>
  <c r="G144" i="40"/>
  <c r="G148" i="40"/>
  <c r="G150" i="40"/>
  <c r="G152" i="40"/>
  <c r="G154" i="40"/>
  <c r="G156" i="40"/>
  <c r="G158" i="40"/>
  <c r="G160" i="40"/>
  <c r="G162" i="40"/>
  <c r="G164" i="40"/>
  <c r="G166" i="40"/>
  <c r="G168" i="40"/>
  <c r="G170" i="40"/>
  <c r="G173" i="40"/>
  <c r="G175" i="40"/>
  <c r="G177" i="40"/>
  <c r="G179" i="40"/>
  <c r="G181" i="40"/>
  <c r="G183" i="40"/>
  <c r="G185" i="40"/>
  <c r="G187" i="40"/>
  <c r="G189" i="40"/>
  <c r="G191" i="40"/>
  <c r="G193" i="40"/>
  <c r="G195" i="40"/>
  <c r="G197" i="40"/>
  <c r="G199" i="40"/>
  <c r="G201" i="40"/>
  <c r="G203" i="40"/>
  <c r="G205" i="40"/>
  <c r="G207" i="40"/>
  <c r="G209" i="40"/>
  <c r="G211" i="40"/>
  <c r="G213" i="40"/>
  <c r="G215" i="40"/>
  <c r="G217" i="40"/>
  <c r="G219" i="40"/>
  <c r="G221" i="40"/>
  <c r="G223" i="40"/>
  <c r="G225" i="40"/>
  <c r="G227" i="40"/>
  <c r="G229" i="40"/>
  <c r="G231" i="40"/>
  <c r="G233" i="40"/>
  <c r="G235" i="40"/>
  <c r="G237" i="40"/>
  <c r="G239" i="40"/>
  <c r="Y239" i="40" s="1"/>
  <c r="G241" i="40"/>
  <c r="Y241" i="40" s="1"/>
  <c r="G243" i="40"/>
  <c r="G245" i="40"/>
  <c r="W242" i="40"/>
  <c r="G6" i="40"/>
  <c r="G10" i="40"/>
  <c r="G14" i="40"/>
  <c r="G18" i="40"/>
  <c r="G22" i="40"/>
  <c r="G26" i="40"/>
  <c r="G30" i="40"/>
  <c r="G34" i="40"/>
  <c r="G38" i="40"/>
  <c r="G42" i="40"/>
  <c r="G46" i="40"/>
  <c r="G50" i="40"/>
  <c r="G54" i="40"/>
  <c r="G58" i="40"/>
  <c r="G62" i="40"/>
  <c r="G66" i="40"/>
  <c r="G70" i="40"/>
  <c r="G74" i="40"/>
  <c r="G78" i="40"/>
  <c r="G82" i="40"/>
  <c r="G86" i="40"/>
  <c r="G90" i="40"/>
  <c r="G94" i="40"/>
  <c r="G98" i="40"/>
  <c r="G102" i="40"/>
  <c r="G106" i="40"/>
  <c r="G110" i="40"/>
  <c r="G114" i="40"/>
  <c r="G118" i="40"/>
  <c r="G122" i="40"/>
  <c r="G126" i="40"/>
  <c r="G130" i="40"/>
  <c r="G134" i="40"/>
  <c r="G138" i="40"/>
  <c r="G142" i="40"/>
  <c r="G146" i="40"/>
  <c r="G151" i="40"/>
  <c r="G155" i="40"/>
  <c r="G159" i="40"/>
  <c r="G163" i="40"/>
  <c r="G167" i="40"/>
  <c r="G172" i="40"/>
  <c r="G176" i="40"/>
  <c r="G180" i="40"/>
  <c r="G184" i="40"/>
  <c r="G188" i="40"/>
  <c r="G192" i="40"/>
  <c r="G196" i="40"/>
  <c r="G200" i="40"/>
  <c r="G204" i="40"/>
  <c r="G208" i="40"/>
  <c r="G212" i="40"/>
  <c r="G216" i="40"/>
  <c r="G220" i="40"/>
  <c r="G224" i="40"/>
  <c r="G228" i="40"/>
  <c r="G232" i="40"/>
  <c r="G236" i="40"/>
  <c r="G240" i="40"/>
  <c r="Y240" i="40" s="1"/>
  <c r="G244" i="40"/>
  <c r="X243" i="40"/>
  <c r="X235" i="40"/>
  <c r="X231" i="40"/>
  <c r="X227" i="40"/>
  <c r="W226" i="40"/>
  <c r="X223" i="40"/>
  <c r="X219" i="40"/>
  <c r="X215" i="40"/>
  <c r="W198" i="40"/>
  <c r="X195" i="40"/>
  <c r="X191" i="40"/>
  <c r="X187" i="40"/>
  <c r="X183" i="40"/>
  <c r="X179" i="40"/>
  <c r="X175" i="40"/>
  <c r="X170" i="40"/>
  <c r="W169" i="40"/>
  <c r="W165" i="40"/>
  <c r="X162" i="40"/>
  <c r="W161" i="40"/>
  <c r="X158" i="40"/>
  <c r="X154" i="40"/>
  <c r="X150" i="40"/>
  <c r="X147" i="40"/>
  <c r="X131" i="40"/>
  <c r="X123" i="40"/>
  <c r="W114" i="40"/>
  <c r="W106" i="40"/>
  <c r="W98" i="40"/>
  <c r="W90" i="40"/>
  <c r="X83" i="40"/>
  <c r="X75" i="40"/>
  <c r="X67" i="40"/>
  <c r="W34" i="40"/>
  <c r="W26" i="40"/>
  <c r="X19" i="40"/>
  <c r="X11" i="40"/>
  <c r="U246" i="40"/>
  <c r="T246" i="40"/>
  <c r="R246" i="40"/>
  <c r="Q246" i="40"/>
  <c r="O246" i="40"/>
  <c r="N246" i="40"/>
  <c r="L246" i="40"/>
  <c r="K246" i="40"/>
  <c r="U245" i="40"/>
  <c r="T245" i="40"/>
  <c r="R245" i="40"/>
  <c r="Q245" i="40"/>
  <c r="O245" i="40"/>
  <c r="N245" i="40"/>
  <c r="L245" i="40"/>
  <c r="K245" i="40"/>
  <c r="X244" i="40"/>
  <c r="W238" i="40"/>
  <c r="X237" i="40"/>
  <c r="W237" i="40"/>
  <c r="W236" i="40"/>
  <c r="X236" i="40"/>
  <c r="W234" i="40"/>
  <c r="X233" i="40"/>
  <c r="W233" i="40"/>
  <c r="W232" i="40"/>
  <c r="X232" i="40"/>
  <c r="W230" i="40"/>
  <c r="X229" i="40"/>
  <c r="W229" i="40"/>
  <c r="W228" i="40"/>
  <c r="X228" i="40"/>
  <c r="W227" i="40"/>
  <c r="X226" i="40"/>
  <c r="X225" i="40"/>
  <c r="W225" i="40"/>
  <c r="X224" i="40"/>
  <c r="W224" i="40"/>
  <c r="W223" i="40"/>
  <c r="X222" i="40"/>
  <c r="W222" i="40"/>
  <c r="X221" i="40"/>
  <c r="W221" i="40"/>
  <c r="W220" i="40"/>
  <c r="X220" i="40"/>
  <c r="D219" i="40"/>
  <c r="C219" i="40"/>
  <c r="A219" i="40"/>
  <c r="X218" i="40"/>
  <c r="W218" i="40"/>
  <c r="D218" i="40"/>
  <c r="C218" i="40"/>
  <c r="A218" i="40"/>
  <c r="X217" i="40"/>
  <c r="D217" i="40"/>
  <c r="C217" i="40"/>
  <c r="A217" i="40"/>
  <c r="X216" i="40"/>
  <c r="W216" i="40"/>
  <c r="W215" i="40"/>
  <c r="X214" i="40"/>
  <c r="W213" i="40"/>
  <c r="X212" i="40"/>
  <c r="W212" i="40"/>
  <c r="X210" i="40"/>
  <c r="X208" i="40"/>
  <c r="W208" i="40"/>
  <c r="W207" i="40"/>
  <c r="X206" i="40"/>
  <c r="W205" i="40"/>
  <c r="W204" i="40"/>
  <c r="X202" i="40"/>
  <c r="X200" i="40"/>
  <c r="W199" i="40"/>
  <c r="X198" i="40"/>
  <c r="W197" i="40"/>
  <c r="X196" i="40"/>
  <c r="W196" i="40"/>
  <c r="W195" i="40"/>
  <c r="X194" i="40"/>
  <c r="W194" i="40"/>
  <c r="X193" i="40"/>
  <c r="W193" i="40"/>
  <c r="X192" i="40"/>
  <c r="W192" i="40"/>
  <c r="W191" i="40"/>
  <c r="X190" i="40"/>
  <c r="W190" i="40"/>
  <c r="X189" i="40"/>
  <c r="W189" i="40"/>
  <c r="X188" i="40"/>
  <c r="W188" i="40"/>
  <c r="W187" i="40"/>
  <c r="X186" i="40"/>
  <c r="W186" i="40"/>
  <c r="X185" i="40"/>
  <c r="W185" i="40"/>
  <c r="X184" i="40"/>
  <c r="W184" i="40"/>
  <c r="W183" i="40"/>
  <c r="X182" i="40"/>
  <c r="W182" i="40"/>
  <c r="X181" i="40"/>
  <c r="W181" i="40"/>
  <c r="X180" i="40"/>
  <c r="W180" i="40"/>
  <c r="W179" i="40"/>
  <c r="X178" i="40"/>
  <c r="W178" i="40"/>
  <c r="X177" i="40"/>
  <c r="W177" i="40"/>
  <c r="X176" i="40"/>
  <c r="W176" i="40"/>
  <c r="W175" i="40"/>
  <c r="X174" i="40"/>
  <c r="W174" i="40"/>
  <c r="X173" i="40"/>
  <c r="W173" i="40"/>
  <c r="X172" i="40"/>
  <c r="W172" i="40"/>
  <c r="W170" i="40"/>
  <c r="D170" i="40"/>
  <c r="C170" i="40"/>
  <c r="A170" i="40"/>
  <c r="X169" i="40"/>
  <c r="X168" i="40"/>
  <c r="W168" i="40"/>
  <c r="X167" i="40"/>
  <c r="W167" i="40"/>
  <c r="X166" i="40"/>
  <c r="W166" i="40"/>
  <c r="X165" i="40"/>
  <c r="X164" i="40"/>
  <c r="W164" i="40"/>
  <c r="X163" i="40"/>
  <c r="X160" i="40"/>
  <c r="W160" i="40"/>
  <c r="W159" i="40"/>
  <c r="X159" i="40"/>
  <c r="W157" i="40"/>
  <c r="X156" i="40"/>
  <c r="W156" i="40"/>
  <c r="W155" i="40"/>
  <c r="X155" i="40"/>
  <c r="W153" i="40"/>
  <c r="X152" i="40"/>
  <c r="W152" i="40"/>
  <c r="X151" i="40"/>
  <c r="W151" i="40"/>
  <c r="W150" i="40"/>
  <c r="X149" i="40"/>
  <c r="W149" i="40"/>
  <c r="X148" i="40"/>
  <c r="W148" i="40"/>
  <c r="W147" i="40"/>
  <c r="X146" i="40"/>
  <c r="W146" i="40"/>
  <c r="X145" i="40"/>
  <c r="W145" i="40"/>
  <c r="X144" i="40"/>
  <c r="W144" i="40"/>
  <c r="X143" i="40"/>
  <c r="W143" i="40"/>
  <c r="X142" i="40"/>
  <c r="W142" i="40"/>
  <c r="X141" i="40"/>
  <c r="W141" i="40"/>
  <c r="X140" i="40"/>
  <c r="W140" i="40"/>
  <c r="X138" i="40"/>
  <c r="W138" i="40"/>
  <c r="X137" i="40"/>
  <c r="W137" i="40"/>
  <c r="X136" i="40"/>
  <c r="W136" i="40"/>
  <c r="X135" i="40"/>
  <c r="W135" i="40"/>
  <c r="X134" i="40"/>
  <c r="W134" i="40"/>
  <c r="X133" i="40"/>
  <c r="W133" i="40"/>
  <c r="X132" i="40"/>
  <c r="W132" i="40"/>
  <c r="W131" i="40"/>
  <c r="X130" i="40"/>
  <c r="W130" i="40"/>
  <c r="X129" i="40"/>
  <c r="W129" i="40"/>
  <c r="X128" i="40"/>
  <c r="W128" i="40"/>
  <c r="X127" i="40"/>
  <c r="W127" i="40"/>
  <c r="X126" i="40"/>
  <c r="W126" i="40"/>
  <c r="X125" i="40"/>
  <c r="W125" i="40"/>
  <c r="X124" i="40"/>
  <c r="W124" i="40"/>
  <c r="W123" i="40"/>
  <c r="X122" i="40"/>
  <c r="W122" i="40"/>
  <c r="X121" i="40"/>
  <c r="W121" i="40"/>
  <c r="X120" i="40"/>
  <c r="W120" i="40"/>
  <c r="X118" i="40"/>
  <c r="W118" i="40"/>
  <c r="W117" i="40"/>
  <c r="X117" i="40"/>
  <c r="X116" i="40"/>
  <c r="X114" i="40"/>
  <c r="W113" i="40"/>
  <c r="X113" i="40"/>
  <c r="X112" i="40"/>
  <c r="X110" i="40"/>
  <c r="W110" i="40"/>
  <c r="W109" i="40"/>
  <c r="X109" i="40"/>
  <c r="X108" i="40"/>
  <c r="X106" i="40"/>
  <c r="W105" i="40"/>
  <c r="X105" i="40"/>
  <c r="X104" i="40"/>
  <c r="X102" i="40"/>
  <c r="W102" i="40"/>
  <c r="W101" i="40"/>
  <c r="X101" i="40"/>
  <c r="X100" i="40"/>
  <c r="X98" i="40"/>
  <c r="W97" i="40"/>
  <c r="X97" i="40"/>
  <c r="X96" i="40"/>
  <c r="X94" i="40"/>
  <c r="W94" i="40"/>
  <c r="W93" i="40"/>
  <c r="X93" i="40"/>
  <c r="X92" i="40"/>
  <c r="X90" i="40"/>
  <c r="W89" i="40"/>
  <c r="X89" i="40"/>
  <c r="X88" i="40"/>
  <c r="X86" i="40"/>
  <c r="W86" i="40"/>
  <c r="X85" i="40"/>
  <c r="W85" i="40"/>
  <c r="X84" i="40"/>
  <c r="W84" i="40"/>
  <c r="W83" i="40"/>
  <c r="X81" i="40"/>
  <c r="W81" i="40"/>
  <c r="X80" i="40"/>
  <c r="W80" i="40"/>
  <c r="X79" i="40"/>
  <c r="W79" i="40"/>
  <c r="X78" i="40"/>
  <c r="W78" i="40"/>
  <c r="X77" i="40"/>
  <c r="W77" i="40"/>
  <c r="X76" i="40"/>
  <c r="W76" i="40"/>
  <c r="W75" i="40"/>
  <c r="X74" i="40"/>
  <c r="W74" i="40"/>
  <c r="X73" i="40"/>
  <c r="W73" i="40"/>
  <c r="X72" i="40"/>
  <c r="W72" i="40"/>
  <c r="X71" i="40"/>
  <c r="W71" i="40"/>
  <c r="X70" i="40"/>
  <c r="W70" i="40"/>
  <c r="X69" i="40"/>
  <c r="W69" i="40"/>
  <c r="X68" i="40"/>
  <c r="W68" i="40"/>
  <c r="D68" i="40"/>
  <c r="C68" i="40"/>
  <c r="W67" i="40"/>
  <c r="D67" i="40"/>
  <c r="C67" i="40"/>
  <c r="X66" i="40"/>
  <c r="W66" i="40"/>
  <c r="D66" i="40"/>
  <c r="C66" i="40"/>
  <c r="X65" i="40"/>
  <c r="W65" i="40"/>
  <c r="D65" i="40"/>
  <c r="C65" i="40"/>
  <c r="X64" i="40"/>
  <c r="W64" i="40"/>
  <c r="X63" i="40"/>
  <c r="W63" i="40"/>
  <c r="D63" i="40"/>
  <c r="C63" i="40"/>
  <c r="X62" i="40"/>
  <c r="W62" i="40"/>
  <c r="D62" i="40"/>
  <c r="C62" i="40"/>
  <c r="D61" i="40"/>
  <c r="C61" i="40"/>
  <c r="X60" i="40"/>
  <c r="W60" i="40"/>
  <c r="W59" i="40"/>
  <c r="X59" i="40"/>
  <c r="X58" i="40"/>
  <c r="X56" i="40"/>
  <c r="W56" i="40"/>
  <c r="W55" i="40"/>
  <c r="X55" i="40"/>
  <c r="X54" i="40"/>
  <c r="X52" i="40"/>
  <c r="W52" i="40"/>
  <c r="W51" i="40"/>
  <c r="X51" i="40"/>
  <c r="X50" i="40"/>
  <c r="X48" i="40"/>
  <c r="W48" i="40"/>
  <c r="W47" i="40"/>
  <c r="X47" i="40"/>
  <c r="X46" i="40"/>
  <c r="X44" i="40"/>
  <c r="W44" i="40"/>
  <c r="W43" i="40"/>
  <c r="X43" i="40"/>
  <c r="X42" i="40"/>
  <c r="X40" i="40"/>
  <c r="W40" i="40"/>
  <c r="X39" i="40"/>
  <c r="W39" i="40"/>
  <c r="X38" i="40"/>
  <c r="W38" i="40"/>
  <c r="X37" i="40"/>
  <c r="W37" i="40"/>
  <c r="X36" i="40"/>
  <c r="W36" i="40"/>
  <c r="X35" i="40"/>
  <c r="W35" i="40"/>
  <c r="X34" i="40"/>
  <c r="X33" i="40"/>
  <c r="W33" i="40"/>
  <c r="X32" i="40"/>
  <c r="W32" i="40"/>
  <c r="X31" i="40"/>
  <c r="W31" i="40"/>
  <c r="X30" i="40"/>
  <c r="W30" i="40"/>
  <c r="X29" i="40"/>
  <c r="W29" i="40"/>
  <c r="X28" i="40"/>
  <c r="W28" i="40"/>
  <c r="X27" i="40"/>
  <c r="W27" i="40"/>
  <c r="X26" i="40"/>
  <c r="X25" i="40"/>
  <c r="W25" i="40"/>
  <c r="D24" i="40"/>
  <c r="C24" i="40"/>
  <c r="A24" i="40"/>
  <c r="X23" i="40"/>
  <c r="W23" i="40"/>
  <c r="X22" i="40"/>
  <c r="W22" i="40"/>
  <c r="X21" i="40"/>
  <c r="W21" i="40"/>
  <c r="X20" i="40"/>
  <c r="W20" i="40"/>
  <c r="W19" i="40"/>
  <c r="X18" i="40"/>
  <c r="W18" i="40"/>
  <c r="X17" i="40"/>
  <c r="W17" i="40"/>
  <c r="X16" i="40"/>
  <c r="W16" i="40"/>
  <c r="X15" i="40"/>
  <c r="W15" i="40"/>
  <c r="D15" i="40"/>
  <c r="C15" i="40"/>
  <c r="A15" i="40"/>
  <c r="X14" i="40"/>
  <c r="W14" i="40"/>
  <c r="D14" i="40"/>
  <c r="C14" i="40"/>
  <c r="A14" i="40"/>
  <c r="X13" i="40"/>
  <c r="W13" i="40"/>
  <c r="D13" i="40"/>
  <c r="C13" i="40"/>
  <c r="A13" i="40"/>
  <c r="X12" i="40"/>
  <c r="W12" i="40"/>
  <c r="D12" i="40"/>
  <c r="C12" i="40"/>
  <c r="A12" i="40"/>
  <c r="W11" i="40"/>
  <c r="X10" i="40"/>
  <c r="W10" i="40"/>
  <c r="X9" i="40"/>
  <c r="W9" i="40"/>
  <c r="X8" i="40"/>
  <c r="W8" i="40"/>
  <c r="X7" i="40"/>
  <c r="W7" i="40"/>
  <c r="X6" i="40"/>
  <c r="W6" i="40"/>
  <c r="T247" i="40"/>
  <c r="T249" i="40" s="1"/>
  <c r="R247" i="40"/>
  <c r="R249" i="40" s="1"/>
  <c r="N247" i="40"/>
  <c r="N249" i="40" s="1"/>
  <c r="L247" i="40"/>
  <c r="L249" i="40" s="1"/>
  <c r="X245" i="40" l="1"/>
  <c r="X246" i="40"/>
  <c r="W245" i="40"/>
  <c r="W247" i="40"/>
  <c r="E249" i="40"/>
  <c r="W249" i="40" s="1"/>
  <c r="G247" i="40"/>
  <c r="W246" i="40"/>
  <c r="X247" i="40"/>
  <c r="F249" i="40"/>
  <c r="X249" i="40" s="1"/>
  <c r="S245" i="40"/>
  <c r="M245" i="40"/>
  <c r="P245" i="40"/>
  <c r="V245" i="40"/>
  <c r="M246" i="40"/>
  <c r="Y246" i="40" s="1"/>
  <c r="P246" i="40"/>
  <c r="S246" i="40"/>
  <c r="V246" i="40"/>
  <c r="Y34" i="40"/>
  <c r="Y98" i="40"/>
  <c r="Y114" i="40"/>
  <c r="Y43" i="40"/>
  <c r="Y51" i="40"/>
  <c r="Y59" i="40"/>
  <c r="Y67" i="40"/>
  <c r="Y75" i="40"/>
  <c r="Y91" i="40"/>
  <c r="Y99" i="40"/>
  <c r="Y107" i="40"/>
  <c r="Y115" i="40"/>
  <c r="Y147" i="40"/>
  <c r="Y211" i="40"/>
  <c r="Y227" i="40"/>
  <c r="Y235" i="40"/>
  <c r="Y12" i="40"/>
  <c r="Y14" i="40"/>
  <c r="Y13" i="40"/>
  <c r="Y15" i="40"/>
  <c r="X5" i="40"/>
  <c r="Y6" i="40"/>
  <c r="Y8" i="40"/>
  <c r="Y16" i="40"/>
  <c r="Y18" i="40"/>
  <c r="Y20" i="40"/>
  <c r="Y22" i="40"/>
  <c r="K247" i="40"/>
  <c r="K249" i="40" s="1"/>
  <c r="O247" i="40"/>
  <c r="O249" i="40" s="1"/>
  <c r="Q247" i="40"/>
  <c r="Q249" i="40" s="1"/>
  <c r="U247" i="40"/>
  <c r="U249" i="40" s="1"/>
  <c r="W5" i="40"/>
  <c r="Y7" i="40"/>
  <c r="Y9" i="40"/>
  <c r="Y11" i="40"/>
  <c r="Y17" i="40"/>
  <c r="Y19" i="40"/>
  <c r="Y21" i="40"/>
  <c r="Y23" i="40"/>
  <c r="Y25" i="40"/>
  <c r="Y27" i="40"/>
  <c r="Y29" i="40"/>
  <c r="Y31" i="40"/>
  <c r="Y33" i="40"/>
  <c r="Y35" i="40"/>
  <c r="Y37" i="40"/>
  <c r="Y39" i="40"/>
  <c r="X41" i="40"/>
  <c r="Y41" i="40"/>
  <c r="W41" i="40"/>
  <c r="W42" i="40"/>
  <c r="X45" i="40"/>
  <c r="Y45" i="40"/>
  <c r="W45" i="40"/>
  <c r="W46" i="40"/>
  <c r="X49" i="40"/>
  <c r="Y49" i="40"/>
  <c r="W49" i="40"/>
  <c r="W50" i="40"/>
  <c r="X53" i="40"/>
  <c r="Y53" i="40"/>
  <c r="W53" i="40"/>
  <c r="W54" i="40"/>
  <c r="X57" i="40"/>
  <c r="Y57" i="40"/>
  <c r="W57" i="40"/>
  <c r="W58" i="40"/>
  <c r="X61" i="40"/>
  <c r="Y61" i="40"/>
  <c r="W61" i="40"/>
  <c r="Y10" i="40"/>
  <c r="Y26" i="40"/>
  <c r="Y28" i="40"/>
  <c r="Y30" i="40"/>
  <c r="Y32" i="40"/>
  <c r="Y36" i="40"/>
  <c r="Y38" i="40"/>
  <c r="Y40" i="40"/>
  <c r="Y47" i="40"/>
  <c r="Y55" i="40"/>
  <c r="Y42" i="40"/>
  <c r="Y44" i="40"/>
  <c r="Y46" i="40"/>
  <c r="Y48" i="40"/>
  <c r="Y50" i="40"/>
  <c r="Y52" i="40"/>
  <c r="Y54" i="40"/>
  <c r="Y56" i="40"/>
  <c r="Y58" i="40"/>
  <c r="Y60" i="40"/>
  <c r="Y62" i="40"/>
  <c r="Y64" i="40"/>
  <c r="Y66" i="40"/>
  <c r="Y68" i="40"/>
  <c r="Y70" i="40"/>
  <c r="Y72" i="40"/>
  <c r="Y74" i="40"/>
  <c r="Y76" i="40"/>
  <c r="Y78" i="40"/>
  <c r="Y80" i="40"/>
  <c r="Y83" i="40"/>
  <c r="Y85" i="40"/>
  <c r="X87" i="40"/>
  <c r="Y87" i="40"/>
  <c r="W87" i="40"/>
  <c r="W88" i="40"/>
  <c r="X91" i="40"/>
  <c r="W91" i="40"/>
  <c r="W92" i="40"/>
  <c r="X95" i="40"/>
  <c r="Y95" i="40"/>
  <c r="W95" i="40"/>
  <c r="W96" i="40"/>
  <c r="X99" i="40"/>
  <c r="W99" i="40"/>
  <c r="W100" i="40"/>
  <c r="X103" i="40"/>
  <c r="Y103" i="40"/>
  <c r="W103" i="40"/>
  <c r="W104" i="40"/>
  <c r="X107" i="40"/>
  <c r="W107" i="40"/>
  <c r="W108" i="40"/>
  <c r="X111" i="40"/>
  <c r="Y111" i="40"/>
  <c r="W111" i="40"/>
  <c r="W112" i="40"/>
  <c r="X115" i="40"/>
  <c r="W115" i="40"/>
  <c r="W116" i="40"/>
  <c r="X119" i="40"/>
  <c r="Y119" i="40"/>
  <c r="W119" i="40"/>
  <c r="Y63" i="40"/>
  <c r="Y65" i="40"/>
  <c r="Y69" i="40"/>
  <c r="Y71" i="40"/>
  <c r="Y73" i="40"/>
  <c r="Y77" i="40"/>
  <c r="Y79" i="40"/>
  <c r="Y81" i="40"/>
  <c r="Y84" i="40"/>
  <c r="Y86" i="40"/>
  <c r="Y89" i="40"/>
  <c r="Y93" i="40"/>
  <c r="Y97" i="40"/>
  <c r="Y101" i="40"/>
  <c r="Y105" i="40"/>
  <c r="Y109" i="40"/>
  <c r="Y113" i="40"/>
  <c r="Y117" i="40"/>
  <c r="Y121" i="40"/>
  <c r="Y123" i="40"/>
  <c r="Y125" i="40"/>
  <c r="Y127" i="40"/>
  <c r="Y129" i="40"/>
  <c r="Y131" i="40"/>
  <c r="Y133" i="40"/>
  <c r="Y135" i="40"/>
  <c r="Y137" i="40"/>
  <c r="Y141" i="40"/>
  <c r="Y143" i="40"/>
  <c r="Y145" i="40"/>
  <c r="Y149" i="40"/>
  <c r="Y151" i="40"/>
  <c r="Y155" i="40"/>
  <c r="Y159" i="40"/>
  <c r="Y88" i="40"/>
  <c r="Y90" i="40"/>
  <c r="Y92" i="40"/>
  <c r="Y94" i="40"/>
  <c r="Y96" i="40"/>
  <c r="Y100" i="40"/>
  <c r="Y102" i="40"/>
  <c r="Y104" i="40"/>
  <c r="Y106" i="40"/>
  <c r="Y108" i="40"/>
  <c r="Y110" i="40"/>
  <c r="Y112" i="40"/>
  <c r="Y116" i="40"/>
  <c r="Y118" i="40"/>
  <c r="Y120" i="40"/>
  <c r="Y122" i="40"/>
  <c r="Y124" i="40"/>
  <c r="Y126" i="40"/>
  <c r="Y128" i="40"/>
  <c r="Y130" i="40"/>
  <c r="Y132" i="40"/>
  <c r="Y134" i="40"/>
  <c r="Y136" i="40"/>
  <c r="Y138" i="40"/>
  <c r="Y140" i="40"/>
  <c r="Y142" i="40"/>
  <c r="Y144" i="40"/>
  <c r="Y146" i="40"/>
  <c r="Y148" i="40"/>
  <c r="Y150" i="40"/>
  <c r="Y152" i="40"/>
  <c r="X153" i="40"/>
  <c r="W154" i="40"/>
  <c r="X157" i="40"/>
  <c r="W158" i="40"/>
  <c r="X161" i="40"/>
  <c r="W162" i="40"/>
  <c r="W163" i="40"/>
  <c r="Y163" i="40"/>
  <c r="Y170" i="40"/>
  <c r="Y156" i="40"/>
  <c r="Y158" i="40"/>
  <c r="Y160" i="40"/>
  <c r="Y164" i="40"/>
  <c r="Y166" i="40"/>
  <c r="Y168" i="40"/>
  <c r="Y172" i="40"/>
  <c r="Y174" i="40"/>
  <c r="Y176" i="40"/>
  <c r="Y178" i="40"/>
  <c r="Y180" i="40"/>
  <c r="Y182" i="40"/>
  <c r="Y184" i="40"/>
  <c r="Y186" i="40"/>
  <c r="Y188" i="40"/>
  <c r="Y190" i="40"/>
  <c r="Y192" i="40"/>
  <c r="Y194" i="40"/>
  <c r="Y196" i="40"/>
  <c r="X197" i="40"/>
  <c r="X199" i="40"/>
  <c r="W200" i="40"/>
  <c r="W201" i="40"/>
  <c r="X203" i="40"/>
  <c r="W203" i="40"/>
  <c r="X204" i="40"/>
  <c r="Y207" i="40"/>
  <c r="W209" i="40"/>
  <c r="X211" i="40"/>
  <c r="W211" i="40"/>
  <c r="Y165" i="40"/>
  <c r="Y167" i="40"/>
  <c r="Y169" i="40"/>
  <c r="Y173" i="40"/>
  <c r="Y175" i="40"/>
  <c r="Y177" i="40"/>
  <c r="Y179" i="40"/>
  <c r="Y181" i="40"/>
  <c r="Y183" i="40"/>
  <c r="Y185" i="40"/>
  <c r="Y187" i="40"/>
  <c r="Y189" i="40"/>
  <c r="Y191" i="40"/>
  <c r="Y193" i="40"/>
  <c r="Y195" i="40"/>
  <c r="Y197" i="40"/>
  <c r="X207" i="40"/>
  <c r="Y215" i="40"/>
  <c r="Y218" i="40"/>
  <c r="Y220" i="40"/>
  <c r="X201" i="40"/>
  <c r="W202" i="40"/>
  <c r="Y203" i="40"/>
  <c r="X205" i="40"/>
  <c r="W206" i="40"/>
  <c r="X209" i="40"/>
  <c r="W210" i="40"/>
  <c r="X213" i="40"/>
  <c r="W214" i="40"/>
  <c r="W217" i="40"/>
  <c r="Y217" i="40" s="1"/>
  <c r="W219" i="40"/>
  <c r="Y219" i="40" s="1"/>
  <c r="Y198" i="40"/>
  <c r="Y200" i="40"/>
  <c r="Y202" i="40"/>
  <c r="Y204" i="40"/>
  <c r="Y206" i="40"/>
  <c r="Y208" i="40"/>
  <c r="Y210" i="40"/>
  <c r="Y212" i="40"/>
  <c r="Y214" i="40"/>
  <c r="Y216" i="40"/>
  <c r="Y221" i="40"/>
  <c r="Y223" i="40"/>
  <c r="Y225" i="40"/>
  <c r="Y228" i="40"/>
  <c r="Y232" i="40"/>
  <c r="Y236" i="40"/>
  <c r="W244" i="40"/>
  <c r="Y222" i="40"/>
  <c r="Y224" i="40"/>
  <c r="Y226" i="40"/>
  <c r="X230" i="40"/>
  <c r="W231" i="40"/>
  <c r="X234" i="40"/>
  <c r="W235" i="40"/>
  <c r="X238" i="40"/>
  <c r="W243" i="40"/>
  <c r="Y244" i="40"/>
  <c r="Y229" i="40"/>
  <c r="Y231" i="40"/>
  <c r="Y233" i="40"/>
  <c r="Y237" i="40"/>
  <c r="Y243" i="40"/>
  <c r="U241" i="38"/>
  <c r="T241" i="38"/>
  <c r="U240" i="38"/>
  <c r="T240" i="38"/>
  <c r="U239" i="38"/>
  <c r="T239" i="38"/>
  <c r="U238" i="38"/>
  <c r="T238" i="38"/>
  <c r="U237" i="38"/>
  <c r="T237" i="38"/>
  <c r="U236" i="38"/>
  <c r="T236" i="38"/>
  <c r="U235" i="38"/>
  <c r="T235" i="38"/>
  <c r="U234" i="38"/>
  <c r="T234" i="38"/>
  <c r="U233" i="38"/>
  <c r="T233" i="38"/>
  <c r="U232" i="38"/>
  <c r="T232" i="38"/>
  <c r="U231" i="38"/>
  <c r="T231" i="38"/>
  <c r="U230" i="38"/>
  <c r="T230" i="38"/>
  <c r="U229" i="38"/>
  <c r="T229" i="38"/>
  <c r="U228" i="38"/>
  <c r="T228" i="38"/>
  <c r="U227" i="38"/>
  <c r="T227" i="38"/>
  <c r="U226" i="38"/>
  <c r="T226" i="38"/>
  <c r="U225" i="38"/>
  <c r="T225" i="38"/>
  <c r="U224" i="38"/>
  <c r="T224" i="38"/>
  <c r="U223" i="38"/>
  <c r="T223" i="38"/>
  <c r="U222" i="38"/>
  <c r="T222" i="38"/>
  <c r="U221" i="38"/>
  <c r="T221" i="38"/>
  <c r="U220" i="38"/>
  <c r="T220" i="38"/>
  <c r="U219" i="38"/>
  <c r="T219" i="38"/>
  <c r="U218" i="38"/>
  <c r="T218" i="38"/>
  <c r="U217" i="38"/>
  <c r="T217" i="38"/>
  <c r="U216" i="38"/>
  <c r="T216" i="38"/>
  <c r="U215" i="38"/>
  <c r="T215" i="38"/>
  <c r="U214" i="38"/>
  <c r="T214" i="38"/>
  <c r="U213" i="38"/>
  <c r="T213" i="38"/>
  <c r="U212" i="38"/>
  <c r="T212" i="38"/>
  <c r="U211" i="38"/>
  <c r="T211" i="38"/>
  <c r="U210" i="38"/>
  <c r="T210" i="38"/>
  <c r="U209" i="38"/>
  <c r="T209" i="38"/>
  <c r="U208" i="38"/>
  <c r="T208" i="38"/>
  <c r="U207" i="38"/>
  <c r="T207" i="38"/>
  <c r="U206" i="38"/>
  <c r="T206" i="38"/>
  <c r="U205" i="38"/>
  <c r="T205" i="38"/>
  <c r="U204" i="38"/>
  <c r="T204" i="38"/>
  <c r="U203" i="38"/>
  <c r="T203" i="38"/>
  <c r="U202" i="38"/>
  <c r="T202" i="38"/>
  <c r="U201" i="38"/>
  <c r="T201" i="38"/>
  <c r="U200" i="38"/>
  <c r="T200" i="38"/>
  <c r="U199" i="38"/>
  <c r="T199" i="38"/>
  <c r="U198" i="38"/>
  <c r="T198" i="38"/>
  <c r="U197" i="38"/>
  <c r="T197" i="38"/>
  <c r="U196" i="38"/>
  <c r="T196" i="38"/>
  <c r="U195" i="38"/>
  <c r="T195" i="38"/>
  <c r="U194" i="38"/>
  <c r="T194" i="38"/>
  <c r="U193" i="38"/>
  <c r="T193" i="38"/>
  <c r="U192" i="38"/>
  <c r="T192" i="38"/>
  <c r="U191" i="38"/>
  <c r="T191" i="38"/>
  <c r="U190" i="38"/>
  <c r="T190" i="38"/>
  <c r="U189" i="38"/>
  <c r="T189" i="38"/>
  <c r="U188" i="38"/>
  <c r="T188" i="38"/>
  <c r="U187" i="38"/>
  <c r="T187" i="38"/>
  <c r="U186" i="38"/>
  <c r="T186" i="38"/>
  <c r="U185" i="38"/>
  <c r="T185" i="38"/>
  <c r="U184" i="38"/>
  <c r="T184" i="38"/>
  <c r="U183" i="38"/>
  <c r="T183" i="38"/>
  <c r="U182" i="38"/>
  <c r="T182" i="38"/>
  <c r="U181" i="38"/>
  <c r="T181" i="38"/>
  <c r="U180" i="38"/>
  <c r="T180" i="38"/>
  <c r="U179" i="38"/>
  <c r="T179" i="38"/>
  <c r="U178" i="38"/>
  <c r="T178" i="38"/>
  <c r="U177" i="38"/>
  <c r="T177" i="38"/>
  <c r="U176" i="38"/>
  <c r="T176" i="38"/>
  <c r="U175" i="38"/>
  <c r="T175" i="38"/>
  <c r="U174" i="38"/>
  <c r="T174" i="38"/>
  <c r="U173" i="38"/>
  <c r="T173" i="38"/>
  <c r="U172" i="38"/>
  <c r="T172" i="38"/>
  <c r="U171" i="38"/>
  <c r="T171" i="38"/>
  <c r="U170" i="38"/>
  <c r="T170" i="38"/>
  <c r="U169" i="38"/>
  <c r="T169" i="38"/>
  <c r="U168" i="38"/>
  <c r="T168" i="38"/>
  <c r="U167" i="38"/>
  <c r="T167" i="38"/>
  <c r="U166" i="38"/>
  <c r="T166" i="38"/>
  <c r="U165" i="38"/>
  <c r="T165" i="38"/>
  <c r="U164" i="38"/>
  <c r="T164" i="38"/>
  <c r="U163" i="38"/>
  <c r="T163" i="38"/>
  <c r="U162" i="38"/>
  <c r="T162" i="38"/>
  <c r="U161" i="38"/>
  <c r="T161" i="38"/>
  <c r="U160" i="38"/>
  <c r="T160" i="38"/>
  <c r="U159" i="38"/>
  <c r="T159" i="38"/>
  <c r="U158" i="38"/>
  <c r="T158" i="38"/>
  <c r="U157" i="38"/>
  <c r="T157" i="38"/>
  <c r="U156" i="38"/>
  <c r="T156" i="38"/>
  <c r="U155" i="38"/>
  <c r="T155" i="38"/>
  <c r="U154" i="38"/>
  <c r="T154" i="38"/>
  <c r="U153" i="38"/>
  <c r="T153" i="38"/>
  <c r="U152" i="38"/>
  <c r="T152" i="38"/>
  <c r="U151" i="38"/>
  <c r="T151" i="38"/>
  <c r="U150" i="38"/>
  <c r="T150" i="38"/>
  <c r="U149" i="38"/>
  <c r="T149" i="38"/>
  <c r="U148" i="38"/>
  <c r="T148" i="38"/>
  <c r="U147" i="38"/>
  <c r="T147" i="38"/>
  <c r="U146" i="38"/>
  <c r="T146" i="38"/>
  <c r="U145" i="38"/>
  <c r="T145" i="38"/>
  <c r="U144" i="38"/>
  <c r="T144" i="38"/>
  <c r="U143" i="38"/>
  <c r="T143" i="38"/>
  <c r="U142" i="38"/>
  <c r="T142" i="38"/>
  <c r="U141" i="38"/>
  <c r="T141" i="38"/>
  <c r="U140" i="38"/>
  <c r="T140" i="38"/>
  <c r="U139" i="38"/>
  <c r="T139" i="38"/>
  <c r="U138" i="38"/>
  <c r="T138" i="38"/>
  <c r="U137" i="38"/>
  <c r="T137" i="38"/>
  <c r="U136" i="38"/>
  <c r="T136" i="38"/>
  <c r="U135" i="38"/>
  <c r="T135" i="38"/>
  <c r="U134" i="38"/>
  <c r="T134" i="38"/>
  <c r="U133" i="38"/>
  <c r="T133" i="38"/>
  <c r="U132" i="38"/>
  <c r="T132" i="38"/>
  <c r="U131" i="38"/>
  <c r="T131" i="38"/>
  <c r="U130" i="38"/>
  <c r="T130" i="38"/>
  <c r="U129" i="38"/>
  <c r="T129" i="38"/>
  <c r="U128" i="38"/>
  <c r="T128" i="38"/>
  <c r="U127" i="38"/>
  <c r="T127" i="38"/>
  <c r="U126" i="38"/>
  <c r="T126" i="38"/>
  <c r="U125" i="38"/>
  <c r="T125" i="38"/>
  <c r="U124" i="38"/>
  <c r="T124" i="38"/>
  <c r="U123" i="38"/>
  <c r="T123" i="38"/>
  <c r="U122" i="38"/>
  <c r="T122" i="38"/>
  <c r="U121" i="38"/>
  <c r="T121" i="38"/>
  <c r="U120" i="38"/>
  <c r="T120" i="38"/>
  <c r="U119" i="38"/>
  <c r="T119" i="38"/>
  <c r="U118" i="38"/>
  <c r="T118" i="38"/>
  <c r="U117" i="38"/>
  <c r="T117" i="38"/>
  <c r="U116" i="38"/>
  <c r="T116" i="38"/>
  <c r="U115" i="38"/>
  <c r="T115" i="38"/>
  <c r="U114" i="38"/>
  <c r="T114" i="38"/>
  <c r="U113" i="38"/>
  <c r="T113" i="38"/>
  <c r="U112" i="38"/>
  <c r="T112" i="38"/>
  <c r="U111" i="38"/>
  <c r="T111" i="38"/>
  <c r="U110" i="38"/>
  <c r="T110" i="38"/>
  <c r="U109" i="38"/>
  <c r="T109" i="38"/>
  <c r="U108" i="38"/>
  <c r="T108" i="38"/>
  <c r="U107" i="38"/>
  <c r="T107" i="38"/>
  <c r="U106" i="38"/>
  <c r="T106" i="38"/>
  <c r="U105" i="38"/>
  <c r="T105" i="38"/>
  <c r="U104" i="38"/>
  <c r="T104" i="38"/>
  <c r="U103" i="38"/>
  <c r="T103" i="38"/>
  <c r="U102" i="38"/>
  <c r="T102" i="38"/>
  <c r="U101" i="38"/>
  <c r="T101" i="38"/>
  <c r="U100" i="38"/>
  <c r="T100" i="38"/>
  <c r="U99" i="38"/>
  <c r="T99" i="38"/>
  <c r="U98" i="38"/>
  <c r="T98" i="38"/>
  <c r="U97" i="38"/>
  <c r="T97" i="38"/>
  <c r="U96" i="38"/>
  <c r="T96" i="38"/>
  <c r="U95" i="38"/>
  <c r="T95" i="38"/>
  <c r="U94" i="38"/>
  <c r="T94" i="38"/>
  <c r="U93" i="38"/>
  <c r="T93" i="38"/>
  <c r="U92" i="38"/>
  <c r="T92" i="38"/>
  <c r="U91" i="38"/>
  <c r="T91" i="38"/>
  <c r="U90" i="38"/>
  <c r="T90" i="38"/>
  <c r="U89" i="38"/>
  <c r="T89" i="38"/>
  <c r="U88" i="38"/>
  <c r="T88" i="38"/>
  <c r="U87" i="38"/>
  <c r="T87" i="38"/>
  <c r="U86" i="38"/>
  <c r="T86" i="38"/>
  <c r="U85" i="38"/>
  <c r="T85" i="38"/>
  <c r="U84" i="38"/>
  <c r="T84" i="38"/>
  <c r="U83" i="38"/>
  <c r="T83" i="38"/>
  <c r="U82" i="38"/>
  <c r="T82" i="38"/>
  <c r="U81" i="38"/>
  <c r="T81" i="38"/>
  <c r="U80" i="38"/>
  <c r="T80" i="38"/>
  <c r="U79" i="38"/>
  <c r="T79" i="38"/>
  <c r="U78" i="38"/>
  <c r="T78" i="38"/>
  <c r="U77" i="38"/>
  <c r="T77" i="38"/>
  <c r="U76" i="38"/>
  <c r="T76" i="38"/>
  <c r="U75" i="38"/>
  <c r="T75" i="38"/>
  <c r="U74" i="38"/>
  <c r="T74" i="38"/>
  <c r="U73" i="38"/>
  <c r="T73" i="38"/>
  <c r="U72" i="38"/>
  <c r="T72" i="38"/>
  <c r="U71" i="38"/>
  <c r="T71" i="38"/>
  <c r="U70" i="38"/>
  <c r="T70" i="38"/>
  <c r="U69" i="38"/>
  <c r="T69" i="38"/>
  <c r="U68" i="38"/>
  <c r="T68" i="38"/>
  <c r="U67" i="38"/>
  <c r="T67" i="38"/>
  <c r="U66" i="38"/>
  <c r="T66" i="38"/>
  <c r="U65" i="38"/>
  <c r="T65" i="38"/>
  <c r="U64" i="38"/>
  <c r="T64" i="38"/>
  <c r="U63" i="38"/>
  <c r="T63" i="38"/>
  <c r="U62" i="38"/>
  <c r="T62" i="38"/>
  <c r="U61" i="38"/>
  <c r="T61" i="38"/>
  <c r="U60" i="38"/>
  <c r="T60" i="38"/>
  <c r="U59" i="38"/>
  <c r="T59" i="38"/>
  <c r="U58" i="38"/>
  <c r="T58" i="38"/>
  <c r="U57" i="38"/>
  <c r="T57" i="38"/>
  <c r="U56" i="38"/>
  <c r="T56" i="38"/>
  <c r="U55" i="38"/>
  <c r="T55" i="38"/>
  <c r="U54" i="38"/>
  <c r="T54" i="38"/>
  <c r="U53" i="38"/>
  <c r="T53" i="38"/>
  <c r="U52" i="38"/>
  <c r="T52" i="38"/>
  <c r="U51" i="38"/>
  <c r="T51" i="38"/>
  <c r="U50" i="38"/>
  <c r="T50" i="38"/>
  <c r="U49" i="38"/>
  <c r="T49" i="38"/>
  <c r="U48" i="38"/>
  <c r="T48" i="38"/>
  <c r="U47" i="38"/>
  <c r="T47" i="38"/>
  <c r="U46" i="38"/>
  <c r="T46" i="38"/>
  <c r="U45" i="38"/>
  <c r="T45" i="38"/>
  <c r="U44" i="38"/>
  <c r="T44" i="38"/>
  <c r="U43" i="38"/>
  <c r="T43" i="38"/>
  <c r="U42" i="38"/>
  <c r="T42" i="38"/>
  <c r="U41" i="38"/>
  <c r="T41" i="38"/>
  <c r="U40" i="38"/>
  <c r="T40" i="38"/>
  <c r="U39" i="38"/>
  <c r="T39" i="38"/>
  <c r="U38" i="38"/>
  <c r="T38" i="38"/>
  <c r="U37" i="38"/>
  <c r="T37" i="38"/>
  <c r="U36" i="38"/>
  <c r="T36" i="38"/>
  <c r="U35" i="38"/>
  <c r="T35" i="38"/>
  <c r="U34" i="38"/>
  <c r="T34" i="38"/>
  <c r="U33" i="38"/>
  <c r="T33" i="38"/>
  <c r="U32" i="38"/>
  <c r="T32" i="38"/>
  <c r="U31" i="38"/>
  <c r="T31" i="38"/>
  <c r="U30" i="38"/>
  <c r="T30" i="38"/>
  <c r="U29" i="38"/>
  <c r="T29" i="38"/>
  <c r="U28" i="38"/>
  <c r="T28" i="38"/>
  <c r="U27" i="38"/>
  <c r="T27" i="38"/>
  <c r="U26" i="38"/>
  <c r="T26" i="38"/>
  <c r="U25" i="38"/>
  <c r="T25" i="38"/>
  <c r="U24" i="38"/>
  <c r="T24" i="38"/>
  <c r="U23" i="38"/>
  <c r="T23" i="38"/>
  <c r="U22" i="38"/>
  <c r="T22" i="38"/>
  <c r="U21" i="38"/>
  <c r="T21" i="38"/>
  <c r="U20" i="38"/>
  <c r="T20" i="38"/>
  <c r="U19" i="38"/>
  <c r="T19" i="38"/>
  <c r="U18" i="38"/>
  <c r="T18" i="38"/>
  <c r="U17" i="38"/>
  <c r="T17" i="38"/>
  <c r="U16" i="38"/>
  <c r="T16" i="38"/>
  <c r="U15" i="38"/>
  <c r="T15" i="38"/>
  <c r="U14" i="38"/>
  <c r="T14" i="38"/>
  <c r="U13" i="38"/>
  <c r="T13" i="38"/>
  <c r="U12" i="38"/>
  <c r="T12" i="38"/>
  <c r="U11" i="38"/>
  <c r="T11" i="38"/>
  <c r="U10" i="38"/>
  <c r="T10" i="38"/>
  <c r="U9" i="38"/>
  <c r="T9" i="38"/>
  <c r="U8" i="38"/>
  <c r="T8" i="38"/>
  <c r="U7" i="38"/>
  <c r="T7" i="38"/>
  <c r="U6" i="38"/>
  <c r="T6" i="38"/>
  <c r="U5" i="38"/>
  <c r="T5" i="38"/>
  <c r="Y245" i="40" l="1"/>
  <c r="Y247" i="40"/>
  <c r="G249" i="40"/>
  <c r="Y249" i="40" s="1"/>
  <c r="U242" i="38"/>
  <c r="U244" i="38" s="1"/>
  <c r="V241" i="38"/>
  <c r="Y209" i="40"/>
  <c r="Y161" i="40"/>
  <c r="Y157" i="40"/>
  <c r="Y153" i="40"/>
  <c r="M247" i="40"/>
  <c r="M249" i="40" s="1"/>
  <c r="V247" i="40"/>
  <c r="V249" i="40" s="1"/>
  <c r="Y238" i="40"/>
  <c r="Y234" i="40"/>
  <c r="Y230" i="40"/>
  <c r="Y213" i="40"/>
  <c r="Y205" i="40"/>
  <c r="Y199" i="40"/>
  <c r="Y201" i="40"/>
  <c r="Y162" i="40"/>
  <c r="Y154" i="40"/>
  <c r="S247" i="40"/>
  <c r="S249" i="40" s="1"/>
  <c r="Y5" i="40"/>
  <c r="P247" i="40"/>
  <c r="P249" i="40" s="1"/>
  <c r="V5" i="38"/>
  <c r="T242" i="38"/>
  <c r="T244" i="38" s="1"/>
  <c r="V6" i="38"/>
  <c r="V7" i="38"/>
  <c r="V8" i="38"/>
  <c r="V9" i="38"/>
  <c r="V10" i="38"/>
  <c r="V11" i="38"/>
  <c r="V12" i="38"/>
  <c r="V13" i="38"/>
  <c r="V14" i="38"/>
  <c r="V15" i="38"/>
  <c r="V16" i="38"/>
  <c r="V17" i="38"/>
  <c r="V18" i="38"/>
  <c r="V19" i="38"/>
  <c r="V20" i="38"/>
  <c r="V21" i="38"/>
  <c r="V22" i="38"/>
  <c r="V23" i="38"/>
  <c r="V24" i="38"/>
  <c r="V25" i="38"/>
  <c r="V26" i="38"/>
  <c r="V27" i="38"/>
  <c r="V28" i="38"/>
  <c r="V29" i="38"/>
  <c r="V30" i="38"/>
  <c r="V31" i="38"/>
  <c r="V33" i="38"/>
  <c r="V34" i="38"/>
  <c r="V35" i="38"/>
  <c r="V37" i="38"/>
  <c r="V38" i="38"/>
  <c r="V39" i="38"/>
  <c r="V41" i="38"/>
  <c r="V42" i="38"/>
  <c r="V43" i="38"/>
  <c r="V45" i="38"/>
  <c r="V46" i="38"/>
  <c r="V47" i="38"/>
  <c r="V49" i="38"/>
  <c r="V50" i="38"/>
  <c r="V51" i="38"/>
  <c r="V52" i="38"/>
  <c r="V53" i="38"/>
  <c r="V54" i="38"/>
  <c r="V55" i="38"/>
  <c r="V56" i="38"/>
  <c r="V57" i="38"/>
  <c r="V58" i="38"/>
  <c r="V59" i="38"/>
  <c r="V60" i="38"/>
  <c r="V61" i="38"/>
  <c r="V62" i="38"/>
  <c r="V63" i="38"/>
  <c r="V64" i="38"/>
  <c r="V65" i="38"/>
  <c r="V66" i="38"/>
  <c r="V67" i="38"/>
  <c r="V68" i="38"/>
  <c r="V69" i="38"/>
  <c r="V70" i="38"/>
  <c r="V71" i="38"/>
  <c r="V72" i="38"/>
  <c r="V73" i="38"/>
  <c r="V74" i="38"/>
  <c r="V75" i="38"/>
  <c r="V76" i="38"/>
  <c r="V77" i="38"/>
  <c r="V78" i="38"/>
  <c r="V79" i="38"/>
  <c r="V80" i="38"/>
  <c r="V81" i="38"/>
  <c r="V82" i="38"/>
  <c r="V83" i="38"/>
  <c r="V84" i="38"/>
  <c r="V85" i="38"/>
  <c r="V86" i="38"/>
  <c r="V87" i="38"/>
  <c r="V88" i="38"/>
  <c r="V89" i="38"/>
  <c r="V90" i="38"/>
  <c r="V91" i="38"/>
  <c r="V92" i="38"/>
  <c r="V93" i="38"/>
  <c r="V94" i="38"/>
  <c r="V95" i="38"/>
  <c r="V96" i="38"/>
  <c r="V97" i="38"/>
  <c r="V98" i="38"/>
  <c r="V99" i="38"/>
  <c r="V100" i="38"/>
  <c r="V101" i="38"/>
  <c r="V102" i="38"/>
  <c r="V103" i="38"/>
  <c r="V104" i="38"/>
  <c r="V105" i="38"/>
  <c r="V106" i="38"/>
  <c r="V107" i="38"/>
  <c r="V108" i="38"/>
  <c r="V109" i="38"/>
  <c r="V110" i="38"/>
  <c r="V111" i="38"/>
  <c r="V112" i="38"/>
  <c r="V113" i="38"/>
  <c r="V114" i="38"/>
  <c r="V115" i="38"/>
  <c r="V116" i="38"/>
  <c r="V117" i="38"/>
  <c r="V118" i="38"/>
  <c r="V119" i="38"/>
  <c r="V120" i="38"/>
  <c r="V121" i="38"/>
  <c r="V122" i="38"/>
  <c r="V123" i="38"/>
  <c r="V124" i="38"/>
  <c r="V125" i="38"/>
  <c r="V126" i="38"/>
  <c r="V127" i="38"/>
  <c r="V128" i="38"/>
  <c r="V129" i="38"/>
  <c r="V130" i="38"/>
  <c r="V131" i="38"/>
  <c r="V132" i="38"/>
  <c r="V133" i="38"/>
  <c r="V134" i="38"/>
  <c r="V135" i="38"/>
  <c r="V136" i="38"/>
  <c r="V137" i="38"/>
  <c r="V138" i="38"/>
  <c r="V139" i="38"/>
  <c r="V140" i="38"/>
  <c r="V141" i="38"/>
  <c r="V142" i="38"/>
  <c r="V143" i="38"/>
  <c r="V144" i="38"/>
  <c r="V145" i="38"/>
  <c r="V146" i="38"/>
  <c r="V148" i="38"/>
  <c r="V149" i="38"/>
  <c r="V150" i="38"/>
  <c r="V152" i="38"/>
  <c r="V153" i="38"/>
  <c r="V154" i="38"/>
  <c r="V156" i="38"/>
  <c r="V157" i="38"/>
  <c r="V158" i="38"/>
  <c r="V160" i="38"/>
  <c r="V161" i="38"/>
  <c r="V162" i="38"/>
  <c r="V164" i="38"/>
  <c r="V165" i="38"/>
  <c r="V166" i="38"/>
  <c r="V168" i="38"/>
  <c r="V169" i="38"/>
  <c r="V170" i="38"/>
  <c r="V172" i="38"/>
  <c r="V173" i="38"/>
  <c r="V174" i="38"/>
  <c r="V176" i="38"/>
  <c r="V177" i="38"/>
  <c r="V178" i="38"/>
  <c r="V180" i="38"/>
  <c r="V181" i="38"/>
  <c r="V182" i="38"/>
  <c r="V184" i="38"/>
  <c r="V185" i="38"/>
  <c r="V186" i="38"/>
  <c r="V188" i="38"/>
  <c r="V189" i="38"/>
  <c r="V190" i="38"/>
  <c r="V192" i="38"/>
  <c r="V193" i="38"/>
  <c r="V194" i="38"/>
  <c r="V196" i="38"/>
  <c r="V197" i="38"/>
  <c r="V198" i="38"/>
  <c r="V200" i="38"/>
  <c r="V201" i="38"/>
  <c r="V202" i="38"/>
  <c r="V204" i="38"/>
  <c r="V205" i="38"/>
  <c r="V206" i="38"/>
  <c r="V208" i="38"/>
  <c r="V209" i="38"/>
  <c r="V210" i="38"/>
  <c r="V212" i="38"/>
  <c r="V213" i="38"/>
  <c r="V214" i="38"/>
  <c r="V216" i="38"/>
  <c r="V217" i="38"/>
  <c r="V218" i="38"/>
  <c r="V220" i="38"/>
  <c r="V221" i="38"/>
  <c r="V222" i="38"/>
  <c r="V224" i="38"/>
  <c r="V225" i="38"/>
  <c r="V226" i="38"/>
  <c r="V228" i="38"/>
  <c r="V229" i="38"/>
  <c r="V230" i="38"/>
  <c r="V232" i="38"/>
  <c r="V233" i="38"/>
  <c r="V234" i="38"/>
  <c r="V236" i="38"/>
  <c r="V237" i="38"/>
  <c r="V238" i="38"/>
  <c r="V240" i="38"/>
  <c r="V32" i="38"/>
  <c r="V36" i="38"/>
  <c r="V40" i="38"/>
  <c r="V44" i="38"/>
  <c r="V48" i="38"/>
  <c r="V147" i="38"/>
  <c r="V151" i="38"/>
  <c r="V155" i="38"/>
  <c r="V159" i="38"/>
  <c r="V163" i="38"/>
  <c r="V167" i="38"/>
  <c r="V171" i="38"/>
  <c r="V175" i="38"/>
  <c r="V179" i="38"/>
  <c r="V183" i="38"/>
  <c r="V187" i="38"/>
  <c r="V191" i="38"/>
  <c r="V195" i="38"/>
  <c r="V199" i="38"/>
  <c r="V203" i="38"/>
  <c r="V207" i="38"/>
  <c r="V211" i="38"/>
  <c r="V215" i="38"/>
  <c r="V219" i="38"/>
  <c r="V223" i="38"/>
  <c r="V227" i="38"/>
  <c r="V231" i="38"/>
  <c r="V235" i="38"/>
  <c r="V239" i="38"/>
  <c r="V242" i="38" l="1"/>
  <c r="V244" i="38" s="1"/>
  <c r="O139" i="38"/>
  <c r="N139" i="38"/>
  <c r="P139" i="38" l="1"/>
  <c r="R139" i="38"/>
  <c r="Q139" i="38"/>
  <c r="S139" i="38" s="1"/>
  <c r="R82" i="38"/>
  <c r="Q82" i="38"/>
  <c r="S82" i="38" s="1"/>
  <c r="R241" i="38" l="1"/>
  <c r="Q241" i="38"/>
  <c r="R240" i="38"/>
  <c r="Q240" i="38"/>
  <c r="R239" i="38"/>
  <c r="Q239" i="38"/>
  <c r="R238" i="38"/>
  <c r="Q238" i="38"/>
  <c r="R237" i="38"/>
  <c r="Q237" i="38"/>
  <c r="R236" i="38"/>
  <c r="Q236" i="38"/>
  <c r="R235" i="38"/>
  <c r="Q235" i="38"/>
  <c r="R234" i="38"/>
  <c r="Q234" i="38"/>
  <c r="R233" i="38"/>
  <c r="Q233" i="38"/>
  <c r="R232" i="38"/>
  <c r="Q232" i="38"/>
  <c r="R231" i="38"/>
  <c r="Q231" i="38"/>
  <c r="R230" i="38"/>
  <c r="Q230" i="38"/>
  <c r="R229" i="38"/>
  <c r="Q229" i="38"/>
  <c r="R228" i="38"/>
  <c r="Q228" i="38"/>
  <c r="R227" i="38"/>
  <c r="Q227" i="38"/>
  <c r="R226" i="38"/>
  <c r="Q226" i="38"/>
  <c r="R225" i="38"/>
  <c r="Q225" i="38"/>
  <c r="R224" i="38"/>
  <c r="Q224" i="38"/>
  <c r="R223" i="38"/>
  <c r="Q223" i="38"/>
  <c r="R222" i="38"/>
  <c r="Q222" i="38"/>
  <c r="R221" i="38"/>
  <c r="Q221" i="38"/>
  <c r="R220" i="38"/>
  <c r="Q220" i="38"/>
  <c r="R219" i="38"/>
  <c r="Q219" i="38"/>
  <c r="R218" i="38"/>
  <c r="Q218" i="38"/>
  <c r="R217" i="38"/>
  <c r="Q217" i="38"/>
  <c r="R216" i="38"/>
  <c r="Q216" i="38"/>
  <c r="R215" i="38"/>
  <c r="Q215" i="38"/>
  <c r="R214" i="38"/>
  <c r="Q214" i="38"/>
  <c r="R213" i="38"/>
  <c r="Q213" i="38"/>
  <c r="R212" i="38"/>
  <c r="Q212" i="38"/>
  <c r="R211" i="38"/>
  <c r="Q211" i="38"/>
  <c r="R210" i="38"/>
  <c r="Q210" i="38"/>
  <c r="R209" i="38"/>
  <c r="Q209" i="38"/>
  <c r="R208" i="38"/>
  <c r="Q208" i="38"/>
  <c r="R207" i="38"/>
  <c r="Q207" i="38"/>
  <c r="R206" i="38"/>
  <c r="Q206" i="38"/>
  <c r="R205" i="38"/>
  <c r="Q205" i="38"/>
  <c r="R204" i="38"/>
  <c r="Q204" i="38"/>
  <c r="R203" i="38"/>
  <c r="Q203" i="38"/>
  <c r="R202" i="38"/>
  <c r="Q202" i="38"/>
  <c r="R201" i="38"/>
  <c r="Q201" i="38"/>
  <c r="R200" i="38"/>
  <c r="Q200" i="38"/>
  <c r="R199" i="38"/>
  <c r="Q199" i="38"/>
  <c r="R198" i="38"/>
  <c r="Q198" i="38"/>
  <c r="R197" i="38"/>
  <c r="Q197" i="38"/>
  <c r="R196" i="38"/>
  <c r="Q196" i="38"/>
  <c r="R195" i="38"/>
  <c r="Q195" i="38"/>
  <c r="R194" i="38"/>
  <c r="Q194" i="38"/>
  <c r="R193" i="38"/>
  <c r="Q193" i="38"/>
  <c r="R192" i="38"/>
  <c r="Q192" i="38"/>
  <c r="R191" i="38"/>
  <c r="Q191" i="38"/>
  <c r="R190" i="38"/>
  <c r="Q190" i="38"/>
  <c r="R189" i="38"/>
  <c r="Q189" i="38"/>
  <c r="R188" i="38"/>
  <c r="Q188" i="38"/>
  <c r="R187" i="38"/>
  <c r="Q187" i="38"/>
  <c r="R186" i="38"/>
  <c r="Q186" i="38"/>
  <c r="R185" i="38"/>
  <c r="Q185" i="38"/>
  <c r="R184" i="38"/>
  <c r="Q184" i="38"/>
  <c r="R183" i="38"/>
  <c r="Q183" i="38"/>
  <c r="R182" i="38"/>
  <c r="Q182" i="38"/>
  <c r="R181" i="38"/>
  <c r="Q181" i="38"/>
  <c r="R180" i="38"/>
  <c r="Q180" i="38"/>
  <c r="R179" i="38"/>
  <c r="Q179" i="38"/>
  <c r="R178" i="38"/>
  <c r="Q178" i="38"/>
  <c r="R177" i="38"/>
  <c r="Q177" i="38"/>
  <c r="R176" i="38"/>
  <c r="Q176" i="38"/>
  <c r="R175" i="38"/>
  <c r="Q175" i="38"/>
  <c r="R174" i="38"/>
  <c r="Q174" i="38"/>
  <c r="R173" i="38"/>
  <c r="Q173" i="38"/>
  <c r="R172" i="38"/>
  <c r="Q172" i="38"/>
  <c r="R171" i="38"/>
  <c r="Q171" i="38"/>
  <c r="R170" i="38"/>
  <c r="Q170" i="38"/>
  <c r="R169" i="38"/>
  <c r="Q169" i="38"/>
  <c r="R168" i="38"/>
  <c r="Q168" i="38"/>
  <c r="R167" i="38"/>
  <c r="Q167" i="38"/>
  <c r="R166" i="38"/>
  <c r="Q166" i="38"/>
  <c r="R165" i="38"/>
  <c r="Q165" i="38"/>
  <c r="R164" i="38"/>
  <c r="Q164" i="38"/>
  <c r="R163" i="38"/>
  <c r="Q163" i="38"/>
  <c r="R162" i="38"/>
  <c r="Q162" i="38"/>
  <c r="R161" i="38"/>
  <c r="Q161" i="38"/>
  <c r="R160" i="38"/>
  <c r="Q160" i="38"/>
  <c r="R159" i="38"/>
  <c r="Q159" i="38"/>
  <c r="R158" i="38"/>
  <c r="Q158" i="38"/>
  <c r="R157" i="38"/>
  <c r="Q157" i="38"/>
  <c r="R156" i="38"/>
  <c r="Q156" i="38"/>
  <c r="R155" i="38"/>
  <c r="Q155" i="38"/>
  <c r="R154" i="38"/>
  <c r="Q154" i="38"/>
  <c r="R153" i="38"/>
  <c r="Q153" i="38"/>
  <c r="R152" i="38"/>
  <c r="Q152" i="38"/>
  <c r="R151" i="38"/>
  <c r="Q151" i="38"/>
  <c r="R150" i="38"/>
  <c r="Q150" i="38"/>
  <c r="R149" i="38"/>
  <c r="Q149" i="38"/>
  <c r="R148" i="38"/>
  <c r="Q148" i="38"/>
  <c r="R147" i="38"/>
  <c r="Q147" i="38"/>
  <c r="R146" i="38"/>
  <c r="Q146" i="38"/>
  <c r="R145" i="38"/>
  <c r="Q145" i="38"/>
  <c r="R144" i="38"/>
  <c r="Q144" i="38"/>
  <c r="R143" i="38"/>
  <c r="Q143" i="38"/>
  <c r="R142" i="38"/>
  <c r="Q142" i="38"/>
  <c r="R141" i="38"/>
  <c r="Q141" i="38"/>
  <c r="R140" i="38"/>
  <c r="Q140" i="38"/>
  <c r="R138" i="38"/>
  <c r="Q138" i="38"/>
  <c r="R137" i="38"/>
  <c r="Q137" i="38"/>
  <c r="R136" i="38"/>
  <c r="Q136" i="38"/>
  <c r="R135" i="38"/>
  <c r="Q135" i="38"/>
  <c r="R134" i="38"/>
  <c r="Q134" i="38"/>
  <c r="R133" i="38"/>
  <c r="Q133" i="38"/>
  <c r="R132" i="38"/>
  <c r="Q132" i="38"/>
  <c r="R131" i="38"/>
  <c r="Q131" i="38"/>
  <c r="R130" i="38"/>
  <c r="Q130" i="38"/>
  <c r="R129" i="38"/>
  <c r="Q129" i="38"/>
  <c r="R128" i="38"/>
  <c r="Q128" i="38"/>
  <c r="R127" i="38"/>
  <c r="Q127" i="38"/>
  <c r="R126" i="38"/>
  <c r="Q126" i="38"/>
  <c r="R125" i="38"/>
  <c r="Q125" i="38"/>
  <c r="R124" i="38"/>
  <c r="Q124" i="38"/>
  <c r="R123" i="38"/>
  <c r="Q123" i="38"/>
  <c r="R122" i="38"/>
  <c r="Q122" i="38"/>
  <c r="R121" i="38"/>
  <c r="Q121" i="38"/>
  <c r="R120" i="38"/>
  <c r="Q120" i="38"/>
  <c r="R119" i="38"/>
  <c r="Q119" i="38"/>
  <c r="R118" i="38"/>
  <c r="Q118" i="38"/>
  <c r="R117" i="38"/>
  <c r="Q117" i="38"/>
  <c r="R116" i="38"/>
  <c r="Q116" i="38"/>
  <c r="R115" i="38"/>
  <c r="Q115" i="38"/>
  <c r="R114" i="38"/>
  <c r="Q114" i="38"/>
  <c r="R113" i="38"/>
  <c r="Q113" i="38"/>
  <c r="R112" i="38"/>
  <c r="Q112" i="38"/>
  <c r="R111" i="38"/>
  <c r="Q111" i="38"/>
  <c r="R110" i="38"/>
  <c r="Q110" i="38"/>
  <c r="R109" i="38"/>
  <c r="Q109" i="38"/>
  <c r="R108" i="38"/>
  <c r="Q108" i="38"/>
  <c r="R107" i="38"/>
  <c r="Q107" i="38"/>
  <c r="R106" i="38"/>
  <c r="Q106" i="38"/>
  <c r="R105" i="38"/>
  <c r="Q105" i="38"/>
  <c r="R104" i="38"/>
  <c r="Q104" i="38"/>
  <c r="R103" i="38"/>
  <c r="Q103" i="38"/>
  <c r="R102" i="38"/>
  <c r="Q102" i="38"/>
  <c r="R101" i="38"/>
  <c r="Q101" i="38"/>
  <c r="R100" i="38"/>
  <c r="Q100" i="38"/>
  <c r="R99" i="38"/>
  <c r="Q99" i="38"/>
  <c r="R98" i="38"/>
  <c r="Q98" i="38"/>
  <c r="R97" i="38"/>
  <c r="Q97" i="38"/>
  <c r="R96" i="38"/>
  <c r="Q96" i="38"/>
  <c r="R95" i="38"/>
  <c r="Q95" i="38"/>
  <c r="R94" i="38"/>
  <c r="Q94" i="38"/>
  <c r="R93" i="38"/>
  <c r="Q93" i="38"/>
  <c r="R92" i="38"/>
  <c r="Q92" i="38"/>
  <c r="R91" i="38"/>
  <c r="Q91" i="38"/>
  <c r="R90" i="38"/>
  <c r="Q90" i="38"/>
  <c r="R89" i="38"/>
  <c r="Q89" i="38"/>
  <c r="R88" i="38"/>
  <c r="Q88" i="38"/>
  <c r="R87" i="38"/>
  <c r="Q87" i="38"/>
  <c r="R86" i="38"/>
  <c r="Q86" i="38"/>
  <c r="R85" i="38"/>
  <c r="Q85" i="38"/>
  <c r="R84" i="38"/>
  <c r="Q84" i="38"/>
  <c r="R83" i="38"/>
  <c r="Q83" i="38"/>
  <c r="R81" i="38"/>
  <c r="Q81" i="38"/>
  <c r="R80" i="38"/>
  <c r="Q80" i="38"/>
  <c r="R79" i="38"/>
  <c r="Q79" i="38"/>
  <c r="R78" i="38"/>
  <c r="Q78" i="38"/>
  <c r="R77" i="38"/>
  <c r="Q77" i="38"/>
  <c r="R76" i="38"/>
  <c r="Q76" i="38"/>
  <c r="R75" i="38"/>
  <c r="Q75" i="38"/>
  <c r="R74" i="38"/>
  <c r="Q74" i="38"/>
  <c r="R73" i="38"/>
  <c r="Q73" i="38"/>
  <c r="R72" i="38"/>
  <c r="Q72" i="38"/>
  <c r="R71" i="38"/>
  <c r="Q71" i="38"/>
  <c r="R70" i="38"/>
  <c r="Q70" i="38"/>
  <c r="R69" i="38"/>
  <c r="Q69" i="38"/>
  <c r="R68" i="38"/>
  <c r="Q68" i="38"/>
  <c r="R67" i="38"/>
  <c r="Q67" i="38"/>
  <c r="R66" i="38"/>
  <c r="Q66" i="38"/>
  <c r="R65" i="38"/>
  <c r="Q65" i="38"/>
  <c r="R64" i="38"/>
  <c r="Q64" i="38"/>
  <c r="R63" i="38"/>
  <c r="Q63" i="38"/>
  <c r="R62" i="38"/>
  <c r="Q62" i="38"/>
  <c r="R61" i="38"/>
  <c r="Q61" i="38"/>
  <c r="R60" i="38"/>
  <c r="Q60" i="38"/>
  <c r="R59" i="38"/>
  <c r="Q59" i="38"/>
  <c r="R58" i="38"/>
  <c r="Q58" i="38"/>
  <c r="R57" i="38"/>
  <c r="Q57" i="38"/>
  <c r="R56" i="38"/>
  <c r="Q56" i="38"/>
  <c r="R55" i="38"/>
  <c r="Q55" i="38"/>
  <c r="R54" i="38"/>
  <c r="Q54" i="38"/>
  <c r="R53" i="38"/>
  <c r="Q53" i="38"/>
  <c r="R52" i="38"/>
  <c r="Q52" i="38"/>
  <c r="R51" i="38"/>
  <c r="Q51" i="38"/>
  <c r="R50" i="38"/>
  <c r="Q50" i="38"/>
  <c r="R49" i="38"/>
  <c r="Q49" i="38"/>
  <c r="R48" i="38"/>
  <c r="Q48" i="38"/>
  <c r="R47" i="38"/>
  <c r="Q47" i="38"/>
  <c r="R46" i="38"/>
  <c r="Q46" i="38"/>
  <c r="R45" i="38"/>
  <c r="Q45" i="38"/>
  <c r="R44" i="38"/>
  <c r="Q44" i="38"/>
  <c r="R43" i="38"/>
  <c r="Q43" i="38"/>
  <c r="R42" i="38"/>
  <c r="Q42" i="38"/>
  <c r="R41" i="38"/>
  <c r="Q41" i="38"/>
  <c r="R40" i="38"/>
  <c r="Q40" i="38"/>
  <c r="R39" i="38"/>
  <c r="Q39" i="38"/>
  <c r="R38" i="38"/>
  <c r="Q38" i="38"/>
  <c r="R37" i="38"/>
  <c r="Q37" i="38"/>
  <c r="R36" i="38"/>
  <c r="Q36" i="38"/>
  <c r="R35" i="38"/>
  <c r="Q35" i="38"/>
  <c r="R34" i="38"/>
  <c r="Q34" i="38"/>
  <c r="R33" i="38"/>
  <c r="Q33" i="38"/>
  <c r="R32" i="38"/>
  <c r="Q32" i="38"/>
  <c r="R31" i="38"/>
  <c r="Q31" i="38"/>
  <c r="R30" i="38"/>
  <c r="Q30" i="38"/>
  <c r="R29" i="38"/>
  <c r="Q29" i="38"/>
  <c r="R28" i="38"/>
  <c r="Q28" i="38"/>
  <c r="R27" i="38"/>
  <c r="Q27" i="38"/>
  <c r="R26" i="38"/>
  <c r="Q26" i="38"/>
  <c r="R25" i="38"/>
  <c r="Q25" i="38"/>
  <c r="R24" i="38"/>
  <c r="Q24" i="38"/>
  <c r="R23" i="38"/>
  <c r="Q23" i="38"/>
  <c r="R22" i="38"/>
  <c r="Q22" i="38"/>
  <c r="R21" i="38"/>
  <c r="Q21" i="38"/>
  <c r="R20" i="38"/>
  <c r="Q20" i="38"/>
  <c r="R19" i="38"/>
  <c r="Q19" i="38"/>
  <c r="R18" i="38"/>
  <c r="Q18" i="38"/>
  <c r="R17" i="38"/>
  <c r="Q17" i="38"/>
  <c r="R16" i="38"/>
  <c r="Q16" i="38"/>
  <c r="R15" i="38"/>
  <c r="Q15" i="38"/>
  <c r="R14" i="38"/>
  <c r="Q14" i="38"/>
  <c r="R13" i="38"/>
  <c r="Q13" i="38"/>
  <c r="R12" i="38"/>
  <c r="Q12" i="38"/>
  <c r="R11" i="38"/>
  <c r="Q11" i="38"/>
  <c r="R10" i="38"/>
  <c r="Q10" i="38"/>
  <c r="R9" i="38"/>
  <c r="Q9" i="38"/>
  <c r="R8" i="38"/>
  <c r="Q8" i="38"/>
  <c r="R7" i="38"/>
  <c r="Q7" i="38"/>
  <c r="R6" i="38"/>
  <c r="Q6" i="38"/>
  <c r="R5" i="38"/>
  <c r="Q5" i="38"/>
  <c r="S47" i="38" l="1"/>
  <c r="S57" i="38"/>
  <c r="S59" i="38"/>
  <c r="S86" i="38"/>
  <c r="S90" i="38"/>
  <c r="S92" i="38"/>
  <c r="S93" i="38"/>
  <c r="S95" i="38"/>
  <c r="S97" i="38"/>
  <c r="S99" i="38"/>
  <c r="S101" i="38"/>
  <c r="S105" i="38"/>
  <c r="S106" i="38"/>
  <c r="S108" i="38"/>
  <c r="S113" i="38"/>
  <c r="S115" i="38"/>
  <c r="S117" i="38"/>
  <c r="S121" i="38"/>
  <c r="S142" i="38"/>
  <c r="S144" i="38"/>
  <c r="S146" i="38"/>
  <c r="S148" i="38"/>
  <c r="S150" i="38"/>
  <c r="S154" i="38"/>
  <c r="S226" i="38"/>
  <c r="S228" i="38"/>
  <c r="S230" i="38"/>
  <c r="S232" i="38"/>
  <c r="S234" i="38"/>
  <c r="S238" i="38"/>
  <c r="S240" i="38"/>
  <c r="S85" i="38"/>
  <c r="S89" i="38"/>
  <c r="S31" i="38"/>
  <c r="S156" i="38"/>
  <c r="S182" i="38"/>
  <c r="S208" i="38"/>
  <c r="S8" i="38"/>
  <c r="S32" i="38"/>
  <c r="S34" i="38"/>
  <c r="S36" i="38"/>
  <c r="S38" i="38"/>
  <c r="S40" i="38"/>
  <c r="S46" i="38"/>
  <c r="S64" i="38"/>
  <c r="S66" i="38"/>
  <c r="S68" i="38"/>
  <c r="S80" i="38"/>
  <c r="S83" i="38"/>
  <c r="S141" i="38"/>
  <c r="S155" i="38"/>
  <c r="S157" i="38"/>
  <c r="S171" i="38"/>
  <c r="S173" i="38"/>
  <c r="S183" i="38"/>
  <c r="S189" i="38"/>
  <c r="S199" i="38"/>
  <c r="S207" i="38"/>
  <c r="S209" i="38"/>
  <c r="S223" i="38"/>
  <c r="S225" i="38"/>
  <c r="S224" i="38"/>
  <c r="R242" i="38"/>
  <c r="R244" i="38" s="1"/>
  <c r="S35" i="38"/>
  <c r="S39" i="38"/>
  <c r="S71" i="38"/>
  <c r="S75" i="38"/>
  <c r="S145" i="38"/>
  <c r="S149" i="38"/>
  <c r="S30" i="38"/>
  <c r="S123" i="38"/>
  <c r="S133" i="38"/>
  <c r="Q242" i="38"/>
  <c r="Q244" i="38" s="1"/>
  <c r="S11" i="38"/>
  <c r="S27" i="38"/>
  <c r="S29" i="38"/>
  <c r="S56" i="38"/>
  <c r="S96" i="38"/>
  <c r="S100" i="38"/>
  <c r="S104" i="38"/>
  <c r="S122" i="38"/>
  <c r="S124" i="38"/>
  <c r="S138" i="38"/>
  <c r="S158" i="38"/>
  <c r="S160" i="38"/>
  <c r="S162" i="38"/>
  <c r="S164" i="38"/>
  <c r="S166" i="38"/>
  <c r="S170" i="38"/>
  <c r="S190" i="38"/>
  <c r="S192" i="38"/>
  <c r="S198" i="38"/>
  <c r="S206" i="38"/>
  <c r="S241" i="38"/>
  <c r="S58" i="38"/>
  <c r="S79" i="38"/>
  <c r="S84" i="38"/>
  <c r="S91" i="38"/>
  <c r="S112" i="38"/>
  <c r="S116" i="38"/>
  <c r="S120" i="38"/>
  <c r="S137" i="38"/>
  <c r="S205" i="38"/>
  <c r="S23" i="38"/>
  <c r="S42" i="38"/>
  <c r="S51" i="38"/>
  <c r="S55" i="38"/>
  <c r="S72" i="38"/>
  <c r="S217" i="38"/>
  <c r="S236" i="38"/>
  <c r="S10" i="38"/>
  <c r="S12" i="38"/>
  <c r="S14" i="38"/>
  <c r="S16" i="38"/>
  <c r="S18" i="38"/>
  <c r="S20" i="38"/>
  <c r="S45" i="38"/>
  <c r="S48" i="38"/>
  <c r="S50" i="38"/>
  <c r="S52" i="38"/>
  <c r="S73" i="38"/>
  <c r="S107" i="38"/>
  <c r="S129" i="38"/>
  <c r="S131" i="38"/>
  <c r="S161" i="38"/>
  <c r="S165" i="38"/>
  <c r="S167" i="38"/>
  <c r="S172" i="38"/>
  <c r="S174" i="38"/>
  <c r="S176" i="38"/>
  <c r="S184" i="38"/>
  <c r="S186" i="38"/>
  <c r="S216" i="38"/>
  <c r="S218" i="38"/>
  <c r="S229" i="38"/>
  <c r="S233" i="38"/>
  <c r="S235" i="38"/>
  <c r="S237" i="38"/>
  <c r="S239" i="38"/>
  <c r="S6" i="38"/>
  <c r="S13" i="38"/>
  <c r="S22" i="38"/>
  <c r="S24" i="38"/>
  <c r="S44" i="38"/>
  <c r="S63" i="38"/>
  <c r="S67" i="38"/>
  <c r="S69" i="38"/>
  <c r="S74" i="38"/>
  <c r="S76" i="38"/>
  <c r="S78" i="38"/>
  <c r="S88" i="38"/>
  <c r="S128" i="38"/>
  <c r="S132" i="38"/>
  <c r="S134" i="38"/>
  <c r="S140" i="38"/>
  <c r="S177" i="38"/>
  <c r="S210" i="38"/>
  <c r="S212" i="38"/>
  <c r="S214" i="38"/>
  <c r="S15" i="38"/>
  <c r="S37" i="38"/>
  <c r="S53" i="38"/>
  <c r="S60" i="38"/>
  <c r="S62" i="38"/>
  <c r="S118" i="38"/>
  <c r="S125" i="38"/>
  <c r="S127" i="38"/>
  <c r="S5" i="38"/>
  <c r="S25" i="38"/>
  <c r="S41" i="38"/>
  <c r="S43" i="38"/>
  <c r="S102" i="38"/>
  <c r="S109" i="38"/>
  <c r="S111" i="38"/>
  <c r="S191" i="38"/>
  <c r="S200" i="38"/>
  <c r="S202" i="38"/>
  <c r="S219" i="38"/>
  <c r="S221" i="38"/>
  <c r="S136" i="38"/>
  <c r="S153" i="38"/>
  <c r="S169" i="38"/>
  <c r="S181" i="38"/>
  <c r="S188" i="38"/>
  <c r="S193" i="38"/>
  <c r="S197" i="38"/>
  <c r="S204" i="38"/>
  <c r="S7" i="38"/>
  <c r="S9" i="38"/>
  <c r="S19" i="38"/>
  <c r="S26" i="38"/>
  <c r="S28" i="38"/>
  <c r="S54" i="38"/>
  <c r="S61" i="38"/>
  <c r="S70" i="38"/>
  <c r="S77" i="38"/>
  <c r="S87" i="38"/>
  <c r="S94" i="38"/>
  <c r="S103" i="38"/>
  <c r="S110" i="38"/>
  <c r="S119" i="38"/>
  <c r="S126" i="38"/>
  <c r="S135" i="38"/>
  <c r="S143" i="38"/>
  <c r="S152" i="38"/>
  <c r="S159" i="38"/>
  <c r="S168" i="38"/>
  <c r="S175" i="38"/>
  <c r="S178" i="38"/>
  <c r="S180" i="38"/>
  <c r="S185" i="38"/>
  <c r="S187" i="38"/>
  <c r="S194" i="38"/>
  <c r="S196" i="38"/>
  <c r="S201" i="38"/>
  <c r="S203" i="38"/>
  <c r="S213" i="38"/>
  <c r="S220" i="38"/>
  <c r="S222" i="38"/>
  <c r="S21" i="38"/>
  <c r="S151" i="38"/>
  <c r="S215" i="38"/>
  <c r="S231" i="38"/>
  <c r="S17" i="38"/>
  <c r="S33" i="38"/>
  <c r="S49" i="38"/>
  <c r="S65" i="38"/>
  <c r="S81" i="38"/>
  <c r="S98" i="38"/>
  <c r="S114" i="38"/>
  <c r="S130" i="38"/>
  <c r="S147" i="38"/>
  <c r="S163" i="38"/>
  <c r="S179" i="38"/>
  <c r="S195" i="38"/>
  <c r="S211" i="38"/>
  <c r="S227" i="38"/>
  <c r="O241" i="38"/>
  <c r="N241" i="38"/>
  <c r="O240" i="38"/>
  <c r="N240" i="38"/>
  <c r="O239" i="38"/>
  <c r="N239" i="38"/>
  <c r="O238" i="38"/>
  <c r="N238" i="38"/>
  <c r="O237" i="38"/>
  <c r="N237" i="38"/>
  <c r="O236" i="38"/>
  <c r="N236" i="38"/>
  <c r="O235" i="38"/>
  <c r="N235" i="38"/>
  <c r="O234" i="38"/>
  <c r="N234" i="38"/>
  <c r="O233" i="38"/>
  <c r="N233" i="38"/>
  <c r="O232" i="38"/>
  <c r="N232" i="38"/>
  <c r="O231" i="38"/>
  <c r="N231" i="38"/>
  <c r="O230" i="38"/>
  <c r="N230" i="38"/>
  <c r="O229" i="38"/>
  <c r="N229" i="38"/>
  <c r="O228" i="38"/>
  <c r="N228" i="38"/>
  <c r="O227" i="38"/>
  <c r="N227" i="38"/>
  <c r="O226" i="38"/>
  <c r="N226" i="38"/>
  <c r="O225" i="38"/>
  <c r="N225" i="38"/>
  <c r="O224" i="38"/>
  <c r="N224" i="38"/>
  <c r="O223" i="38"/>
  <c r="N223" i="38"/>
  <c r="O222" i="38"/>
  <c r="N222" i="38"/>
  <c r="O221" i="38"/>
  <c r="N221" i="38"/>
  <c r="O220" i="38"/>
  <c r="N220" i="38"/>
  <c r="O219" i="38"/>
  <c r="N219" i="38"/>
  <c r="O218" i="38"/>
  <c r="N218" i="38"/>
  <c r="O217" i="38"/>
  <c r="N217" i="38"/>
  <c r="O216" i="38"/>
  <c r="N216" i="38"/>
  <c r="O215" i="38"/>
  <c r="N215" i="38"/>
  <c r="O214" i="38"/>
  <c r="N214" i="38"/>
  <c r="O213" i="38"/>
  <c r="N213" i="38"/>
  <c r="O212" i="38"/>
  <c r="N212" i="38"/>
  <c r="O211" i="38"/>
  <c r="N211" i="38"/>
  <c r="O210" i="38"/>
  <c r="N210" i="38"/>
  <c r="O209" i="38"/>
  <c r="N209" i="38"/>
  <c r="O208" i="38"/>
  <c r="N208" i="38"/>
  <c r="O207" i="38"/>
  <c r="N207" i="38"/>
  <c r="O206" i="38"/>
  <c r="N206" i="38"/>
  <c r="O205" i="38"/>
  <c r="N205" i="38"/>
  <c r="O204" i="38"/>
  <c r="N204" i="38"/>
  <c r="O203" i="38"/>
  <c r="N203" i="38"/>
  <c r="O202" i="38"/>
  <c r="N202" i="38"/>
  <c r="O201" i="38"/>
  <c r="N201" i="38"/>
  <c r="O200" i="38"/>
  <c r="N200" i="38"/>
  <c r="O199" i="38"/>
  <c r="N199" i="38"/>
  <c r="O198" i="38"/>
  <c r="N198" i="38"/>
  <c r="O197" i="38"/>
  <c r="N197" i="38"/>
  <c r="O196" i="38"/>
  <c r="N196" i="38"/>
  <c r="O195" i="38"/>
  <c r="N195" i="38"/>
  <c r="O194" i="38"/>
  <c r="N194" i="38"/>
  <c r="O193" i="38"/>
  <c r="N193" i="38"/>
  <c r="O192" i="38"/>
  <c r="N192" i="38"/>
  <c r="O191" i="38"/>
  <c r="N191" i="38"/>
  <c r="O190" i="38"/>
  <c r="N190" i="38"/>
  <c r="O189" i="38"/>
  <c r="N189" i="38"/>
  <c r="O188" i="38"/>
  <c r="N188" i="38"/>
  <c r="O187" i="38"/>
  <c r="N187" i="38"/>
  <c r="O186" i="38"/>
  <c r="N186" i="38"/>
  <c r="O185" i="38"/>
  <c r="N185" i="38"/>
  <c r="O184" i="38"/>
  <c r="N184" i="38"/>
  <c r="O183" i="38"/>
  <c r="N183" i="38"/>
  <c r="O182" i="38"/>
  <c r="N182" i="38"/>
  <c r="O181" i="38"/>
  <c r="N181" i="38"/>
  <c r="O180" i="38"/>
  <c r="N180" i="38"/>
  <c r="O179" i="38"/>
  <c r="N179" i="38"/>
  <c r="O178" i="38"/>
  <c r="N178" i="38"/>
  <c r="O177" i="38"/>
  <c r="N177" i="38"/>
  <c r="O176" i="38"/>
  <c r="N176" i="38"/>
  <c r="O175" i="38"/>
  <c r="N175" i="38"/>
  <c r="O174" i="38"/>
  <c r="N174" i="38"/>
  <c r="O173" i="38"/>
  <c r="N173" i="38"/>
  <c r="O172" i="38"/>
  <c r="N172" i="38"/>
  <c r="O171" i="38"/>
  <c r="N171" i="38"/>
  <c r="O170" i="38"/>
  <c r="N170" i="38"/>
  <c r="O169" i="38"/>
  <c r="N169" i="38"/>
  <c r="O168" i="38"/>
  <c r="N168" i="38"/>
  <c r="O167" i="38"/>
  <c r="N167" i="38"/>
  <c r="O166" i="38"/>
  <c r="N166" i="38"/>
  <c r="O165" i="38"/>
  <c r="N165" i="38"/>
  <c r="O164" i="38"/>
  <c r="N164" i="38"/>
  <c r="O163" i="38"/>
  <c r="N163" i="38"/>
  <c r="O162" i="38"/>
  <c r="N162" i="38"/>
  <c r="O161" i="38"/>
  <c r="N161" i="38"/>
  <c r="O160" i="38"/>
  <c r="N160" i="38"/>
  <c r="O159" i="38"/>
  <c r="N159" i="38"/>
  <c r="O158" i="38"/>
  <c r="N158" i="38"/>
  <c r="O157" i="38"/>
  <c r="N157" i="38"/>
  <c r="O156" i="38"/>
  <c r="N156" i="38"/>
  <c r="O155" i="38"/>
  <c r="N155" i="38"/>
  <c r="O154" i="38"/>
  <c r="N154" i="38"/>
  <c r="O153" i="38"/>
  <c r="N153" i="38"/>
  <c r="O152" i="38"/>
  <c r="N152" i="38"/>
  <c r="O151" i="38"/>
  <c r="N151" i="38"/>
  <c r="O150" i="38"/>
  <c r="N150" i="38"/>
  <c r="O149" i="38"/>
  <c r="N149" i="38"/>
  <c r="O148" i="38"/>
  <c r="N148" i="38"/>
  <c r="O147" i="38"/>
  <c r="N147" i="38"/>
  <c r="O146" i="38"/>
  <c r="N146" i="38"/>
  <c r="O145" i="38"/>
  <c r="N145" i="38"/>
  <c r="O144" i="38"/>
  <c r="N144" i="38"/>
  <c r="O143" i="38"/>
  <c r="N143" i="38"/>
  <c r="O142" i="38"/>
  <c r="N142" i="38"/>
  <c r="O141" i="38"/>
  <c r="N141" i="38"/>
  <c r="O140" i="38"/>
  <c r="N140" i="38"/>
  <c r="O138" i="38"/>
  <c r="N138" i="38"/>
  <c r="O137" i="38"/>
  <c r="N137" i="38"/>
  <c r="O136" i="38"/>
  <c r="N136" i="38"/>
  <c r="O135" i="38"/>
  <c r="N135" i="38"/>
  <c r="O134" i="38"/>
  <c r="N134" i="38"/>
  <c r="O133" i="38"/>
  <c r="N133" i="38"/>
  <c r="O132" i="38"/>
  <c r="N132" i="38"/>
  <c r="O131" i="38"/>
  <c r="N131" i="38"/>
  <c r="O130" i="38"/>
  <c r="N130" i="38"/>
  <c r="O129" i="38"/>
  <c r="N129" i="38"/>
  <c r="O128" i="38"/>
  <c r="N128" i="38"/>
  <c r="O127" i="38"/>
  <c r="N127" i="38"/>
  <c r="O126" i="38"/>
  <c r="N126" i="38"/>
  <c r="O125" i="38"/>
  <c r="N125" i="38"/>
  <c r="O124" i="38"/>
  <c r="N124" i="38"/>
  <c r="O123" i="38"/>
  <c r="N123" i="38"/>
  <c r="O122" i="38"/>
  <c r="N122" i="38"/>
  <c r="O121" i="38"/>
  <c r="N121" i="38"/>
  <c r="O120" i="38"/>
  <c r="N120" i="38"/>
  <c r="O119" i="38"/>
  <c r="N119" i="38"/>
  <c r="O118" i="38"/>
  <c r="N118" i="38"/>
  <c r="O117" i="38"/>
  <c r="N117" i="38"/>
  <c r="O116" i="38"/>
  <c r="N116" i="38"/>
  <c r="O115" i="38"/>
  <c r="N115" i="38"/>
  <c r="O114" i="38"/>
  <c r="N114" i="38"/>
  <c r="O113" i="38"/>
  <c r="N113" i="38"/>
  <c r="O112" i="38"/>
  <c r="N112" i="38"/>
  <c r="O111" i="38"/>
  <c r="N111" i="38"/>
  <c r="O110" i="38"/>
  <c r="N110" i="38"/>
  <c r="O109" i="38"/>
  <c r="N109" i="38"/>
  <c r="O108" i="38"/>
  <c r="N108" i="38"/>
  <c r="O107" i="38"/>
  <c r="N107" i="38"/>
  <c r="O106" i="38"/>
  <c r="N106" i="38"/>
  <c r="O105" i="38"/>
  <c r="N105" i="38"/>
  <c r="O104" i="38"/>
  <c r="N104" i="38"/>
  <c r="O103" i="38"/>
  <c r="N103" i="38"/>
  <c r="O102" i="38"/>
  <c r="N102" i="38"/>
  <c r="O101" i="38"/>
  <c r="N101" i="38"/>
  <c r="O100" i="38"/>
  <c r="N100" i="38"/>
  <c r="O99" i="38"/>
  <c r="N99" i="38"/>
  <c r="O98" i="38"/>
  <c r="N98" i="38"/>
  <c r="O97" i="38"/>
  <c r="N97" i="38"/>
  <c r="O96" i="38"/>
  <c r="N96" i="38"/>
  <c r="O95" i="38"/>
  <c r="N95" i="38"/>
  <c r="O94" i="38"/>
  <c r="N94" i="38"/>
  <c r="O93" i="38"/>
  <c r="N93" i="38"/>
  <c r="O92" i="38"/>
  <c r="N92" i="38"/>
  <c r="O91" i="38"/>
  <c r="N91" i="38"/>
  <c r="O90" i="38"/>
  <c r="N90" i="38"/>
  <c r="O89" i="38"/>
  <c r="N89" i="38"/>
  <c r="O88" i="38"/>
  <c r="N88" i="38"/>
  <c r="O87" i="38"/>
  <c r="N87" i="38"/>
  <c r="O86" i="38"/>
  <c r="N86" i="38"/>
  <c r="O85" i="38"/>
  <c r="N85" i="38"/>
  <c r="O84" i="38"/>
  <c r="N84" i="38"/>
  <c r="O83" i="38"/>
  <c r="N83" i="38"/>
  <c r="O81" i="38"/>
  <c r="N81" i="38"/>
  <c r="O80" i="38"/>
  <c r="N80" i="38"/>
  <c r="O79" i="38"/>
  <c r="N79" i="38"/>
  <c r="O78" i="38"/>
  <c r="N78" i="38"/>
  <c r="O77" i="38"/>
  <c r="N77" i="38"/>
  <c r="O76" i="38"/>
  <c r="N76" i="38"/>
  <c r="O75" i="38"/>
  <c r="N75" i="38"/>
  <c r="O74" i="38"/>
  <c r="N74" i="38"/>
  <c r="O73" i="38"/>
  <c r="N73" i="38"/>
  <c r="O72" i="38"/>
  <c r="N72" i="38"/>
  <c r="O71" i="38"/>
  <c r="N71" i="38"/>
  <c r="O70" i="38"/>
  <c r="N70" i="38"/>
  <c r="O69" i="38"/>
  <c r="N69" i="38"/>
  <c r="O68" i="38"/>
  <c r="N68" i="38"/>
  <c r="O67" i="38"/>
  <c r="N67" i="38"/>
  <c r="O66" i="38"/>
  <c r="N66" i="38"/>
  <c r="O65" i="38"/>
  <c r="N65" i="38"/>
  <c r="O64" i="38"/>
  <c r="N64" i="38"/>
  <c r="O63" i="38"/>
  <c r="N63" i="38"/>
  <c r="O62" i="38"/>
  <c r="N62" i="38"/>
  <c r="O61" i="38"/>
  <c r="N61" i="38"/>
  <c r="O60" i="38"/>
  <c r="N60" i="38"/>
  <c r="O59" i="38"/>
  <c r="N59" i="38"/>
  <c r="O58" i="38"/>
  <c r="N58" i="38"/>
  <c r="O57" i="38"/>
  <c r="N57" i="38"/>
  <c r="O56" i="38"/>
  <c r="N56" i="38"/>
  <c r="O55" i="38"/>
  <c r="N55" i="38"/>
  <c r="O54" i="38"/>
  <c r="N54" i="38"/>
  <c r="O53" i="38"/>
  <c r="N53" i="38"/>
  <c r="O52" i="38"/>
  <c r="N52" i="38"/>
  <c r="O51" i="38"/>
  <c r="N51" i="38"/>
  <c r="O50" i="38"/>
  <c r="N50" i="38"/>
  <c r="O49" i="38"/>
  <c r="N49" i="38"/>
  <c r="O48" i="38"/>
  <c r="N48" i="38"/>
  <c r="O47" i="38"/>
  <c r="N47" i="38"/>
  <c r="O46" i="38"/>
  <c r="N46" i="38"/>
  <c r="O45" i="38"/>
  <c r="N45" i="38"/>
  <c r="O44" i="38"/>
  <c r="N44" i="38"/>
  <c r="O43" i="38"/>
  <c r="N43" i="38"/>
  <c r="O42" i="38"/>
  <c r="N42" i="38"/>
  <c r="O41" i="38"/>
  <c r="N41" i="38"/>
  <c r="O40" i="38"/>
  <c r="N40" i="38"/>
  <c r="O39" i="38"/>
  <c r="N39" i="38"/>
  <c r="O38" i="38"/>
  <c r="N38" i="38"/>
  <c r="O37" i="38"/>
  <c r="N37" i="38"/>
  <c r="O36" i="38"/>
  <c r="N36" i="38"/>
  <c r="O35" i="38"/>
  <c r="N35" i="38"/>
  <c r="O34" i="38"/>
  <c r="N34" i="38"/>
  <c r="O33" i="38"/>
  <c r="N33" i="38"/>
  <c r="O32" i="38"/>
  <c r="N32" i="38"/>
  <c r="O31" i="38"/>
  <c r="N31" i="38"/>
  <c r="O30" i="38"/>
  <c r="N30" i="38"/>
  <c r="O29" i="38"/>
  <c r="N29" i="38"/>
  <c r="O28" i="38"/>
  <c r="N28" i="38"/>
  <c r="O27" i="38"/>
  <c r="N27" i="38"/>
  <c r="O26" i="38"/>
  <c r="N26" i="38"/>
  <c r="O25" i="38"/>
  <c r="N25" i="38"/>
  <c r="O24" i="38"/>
  <c r="N24" i="38"/>
  <c r="O23" i="38"/>
  <c r="N23" i="38"/>
  <c r="O22" i="38"/>
  <c r="N22" i="38"/>
  <c r="O21" i="38"/>
  <c r="N21" i="38"/>
  <c r="O20" i="38"/>
  <c r="N20" i="38"/>
  <c r="O19" i="38"/>
  <c r="N19" i="38"/>
  <c r="O18" i="38"/>
  <c r="N18" i="38"/>
  <c r="O17" i="38"/>
  <c r="N17" i="38"/>
  <c r="O16" i="38"/>
  <c r="N16" i="38"/>
  <c r="O15" i="38"/>
  <c r="N15" i="38"/>
  <c r="O14" i="38"/>
  <c r="N14" i="38"/>
  <c r="O13" i="38"/>
  <c r="N13" i="38"/>
  <c r="O12" i="38"/>
  <c r="N12" i="38"/>
  <c r="O11" i="38"/>
  <c r="N11" i="38"/>
  <c r="O10" i="38"/>
  <c r="N10" i="38"/>
  <c r="O9" i="38"/>
  <c r="N9" i="38"/>
  <c r="O8" i="38"/>
  <c r="N8" i="38"/>
  <c r="O7" i="38"/>
  <c r="N7" i="38"/>
  <c r="O6" i="38"/>
  <c r="N6" i="38"/>
  <c r="O5" i="38"/>
  <c r="N5" i="38"/>
  <c r="P6" i="38" l="1"/>
  <c r="P8" i="38"/>
  <c r="P10" i="38"/>
  <c r="P12" i="38"/>
  <c r="P14" i="38"/>
  <c r="P16" i="38"/>
  <c r="P18" i="38"/>
  <c r="P20" i="38"/>
  <c r="P22" i="38"/>
  <c r="P24" i="38"/>
  <c r="P26" i="38"/>
  <c r="P28" i="38"/>
  <c r="P30" i="38"/>
  <c r="P32" i="38"/>
  <c r="P34" i="38"/>
  <c r="P36" i="38"/>
  <c r="P38" i="38"/>
  <c r="P40" i="38"/>
  <c r="P42" i="38"/>
  <c r="P44" i="38"/>
  <c r="P46" i="38"/>
  <c r="P48" i="38"/>
  <c r="P50" i="38"/>
  <c r="P52" i="38"/>
  <c r="P54" i="38"/>
  <c r="P56" i="38"/>
  <c r="P58" i="38"/>
  <c r="P60" i="38"/>
  <c r="P62" i="38"/>
  <c r="P64" i="38"/>
  <c r="P66" i="38"/>
  <c r="P68" i="38"/>
  <c r="P70" i="38"/>
  <c r="P72" i="38"/>
  <c r="P74" i="38"/>
  <c r="P76" i="38"/>
  <c r="P78" i="38"/>
  <c r="P80" i="38"/>
  <c r="P83" i="38"/>
  <c r="P85" i="38"/>
  <c r="P87" i="38"/>
  <c r="P89" i="38"/>
  <c r="P91" i="38"/>
  <c r="P93" i="38"/>
  <c r="P95" i="38"/>
  <c r="P97" i="38"/>
  <c r="P99" i="38"/>
  <c r="P101" i="38"/>
  <c r="P103" i="38"/>
  <c r="P105" i="38"/>
  <c r="P107" i="38"/>
  <c r="P109" i="38"/>
  <c r="P111" i="38"/>
  <c r="P113" i="38"/>
  <c r="P115" i="38"/>
  <c r="P117" i="38"/>
  <c r="P119" i="38"/>
  <c r="P121" i="38"/>
  <c r="P123" i="38"/>
  <c r="P125" i="38"/>
  <c r="P127" i="38"/>
  <c r="P131" i="38"/>
  <c r="P135" i="38"/>
  <c r="P146" i="38"/>
  <c r="P150" i="38"/>
  <c r="P154" i="38"/>
  <c r="P158" i="38"/>
  <c r="P162" i="38"/>
  <c r="P166" i="38"/>
  <c r="P170" i="38"/>
  <c r="P174" i="38"/>
  <c r="P178" i="38"/>
  <c r="P182" i="38"/>
  <c r="P186" i="38"/>
  <c r="P190" i="38"/>
  <c r="P194" i="38"/>
  <c r="P198" i="38"/>
  <c r="P202" i="38"/>
  <c r="P206" i="38"/>
  <c r="P210" i="38"/>
  <c r="P140" i="38"/>
  <c r="S242" i="38"/>
  <c r="S244" i="38" s="1"/>
  <c r="O242" i="38"/>
  <c r="O244" i="38" s="1"/>
  <c r="P5" i="38"/>
  <c r="P7" i="38"/>
  <c r="P9" i="38"/>
  <c r="P11" i="38"/>
  <c r="P13" i="38"/>
  <c r="P15" i="38"/>
  <c r="P17" i="38"/>
  <c r="P19" i="38"/>
  <c r="P21" i="38"/>
  <c r="P23" i="38"/>
  <c r="P25" i="38"/>
  <c r="P27" i="38"/>
  <c r="P29" i="38"/>
  <c r="P31" i="38"/>
  <c r="P33" i="38"/>
  <c r="P35" i="38"/>
  <c r="P37" i="38"/>
  <c r="P39" i="38"/>
  <c r="P41" i="38"/>
  <c r="P43" i="38"/>
  <c r="P45" i="38"/>
  <c r="P47" i="38"/>
  <c r="P49" i="38"/>
  <c r="P51" i="38"/>
  <c r="P53" i="38"/>
  <c r="P55" i="38"/>
  <c r="P57" i="38"/>
  <c r="P59" i="38"/>
  <c r="P61" i="38"/>
  <c r="P63" i="38"/>
  <c r="P65" i="38"/>
  <c r="P67" i="38"/>
  <c r="P69" i="38"/>
  <c r="P71" i="38"/>
  <c r="P73" i="38"/>
  <c r="P75" i="38"/>
  <c r="P77" i="38"/>
  <c r="P79" i="38"/>
  <c r="P81" i="38"/>
  <c r="P84" i="38"/>
  <c r="P86" i="38"/>
  <c r="P88" i="38"/>
  <c r="P90" i="38"/>
  <c r="P92" i="38"/>
  <c r="P94" i="38"/>
  <c r="P96" i="38"/>
  <c r="P98" i="38"/>
  <c r="P100" i="38"/>
  <c r="P102" i="38"/>
  <c r="P104" i="38"/>
  <c r="P106" i="38"/>
  <c r="P108" i="38"/>
  <c r="P110" i="38"/>
  <c r="P112" i="38"/>
  <c r="P114" i="38"/>
  <c r="P116" i="38"/>
  <c r="P118" i="38"/>
  <c r="P120" i="38"/>
  <c r="P122" i="38"/>
  <c r="P124" i="38"/>
  <c r="P126" i="38"/>
  <c r="P128" i="38"/>
  <c r="P130" i="38"/>
  <c r="P132" i="38"/>
  <c r="P134" i="38"/>
  <c r="P136" i="38"/>
  <c r="P138" i="38"/>
  <c r="P141" i="38"/>
  <c r="P143" i="38"/>
  <c r="P145" i="38"/>
  <c r="P147" i="38"/>
  <c r="P149" i="38"/>
  <c r="P151" i="38"/>
  <c r="P153" i="38"/>
  <c r="P155" i="38"/>
  <c r="P157" i="38"/>
  <c r="P159" i="38"/>
  <c r="P161" i="38"/>
  <c r="P163" i="38"/>
  <c r="P165" i="38"/>
  <c r="P167" i="38"/>
  <c r="P169" i="38"/>
  <c r="P171" i="38"/>
  <c r="P173" i="38"/>
  <c r="P175" i="38"/>
  <c r="P177" i="38"/>
  <c r="P179" i="38"/>
  <c r="P181" i="38"/>
  <c r="P183" i="38"/>
  <c r="P185" i="38"/>
  <c r="P187" i="38"/>
  <c r="P189" i="38"/>
  <c r="P191" i="38"/>
  <c r="P193" i="38"/>
  <c r="P195" i="38"/>
  <c r="P197" i="38"/>
  <c r="P199" i="38"/>
  <c r="P201" i="38"/>
  <c r="P203" i="38"/>
  <c r="P205" i="38"/>
  <c r="P207" i="38"/>
  <c r="P209" i="38"/>
  <c r="P211" i="38"/>
  <c r="P213" i="38"/>
  <c r="P215" i="38"/>
  <c r="P217" i="38"/>
  <c r="P219" i="38"/>
  <c r="P221" i="38"/>
  <c r="P223" i="38"/>
  <c r="P225" i="38"/>
  <c r="P227" i="38"/>
  <c r="P229" i="38"/>
  <c r="P231" i="38"/>
  <c r="P233" i="38"/>
  <c r="P235" i="38"/>
  <c r="P237" i="38"/>
  <c r="P239" i="38"/>
  <c r="P241" i="38"/>
  <c r="P214" i="38"/>
  <c r="P218" i="38"/>
  <c r="P222" i="38"/>
  <c r="P226" i="38"/>
  <c r="P230" i="38"/>
  <c r="P234" i="38"/>
  <c r="P238" i="38"/>
  <c r="N242" i="38"/>
  <c r="N244" i="38" s="1"/>
  <c r="P129" i="38"/>
  <c r="P133" i="38"/>
  <c r="P137" i="38"/>
  <c r="P142" i="38"/>
  <c r="P144" i="38"/>
  <c r="P148" i="38"/>
  <c r="P152" i="38"/>
  <c r="P156" i="38"/>
  <c r="P160" i="38"/>
  <c r="P164" i="38"/>
  <c r="P168" i="38"/>
  <c r="P172" i="38"/>
  <c r="P176" i="38"/>
  <c r="P180" i="38"/>
  <c r="P184" i="38"/>
  <c r="P188" i="38"/>
  <c r="P192" i="38"/>
  <c r="P196" i="38"/>
  <c r="P200" i="38"/>
  <c r="P204" i="38"/>
  <c r="P208" i="38"/>
  <c r="P212" i="38"/>
  <c r="P216" i="38"/>
  <c r="P220" i="38"/>
  <c r="P224" i="38"/>
  <c r="P228" i="38"/>
  <c r="P232" i="38"/>
  <c r="P236" i="38"/>
  <c r="P240" i="38"/>
  <c r="L241" i="38"/>
  <c r="K241" i="38"/>
  <c r="L240" i="38"/>
  <c r="K240" i="38"/>
  <c r="L239" i="38"/>
  <c r="K239" i="38"/>
  <c r="L238" i="38"/>
  <c r="K238" i="38"/>
  <c r="L237" i="38"/>
  <c r="K237" i="38"/>
  <c r="L236" i="38"/>
  <c r="K236" i="38"/>
  <c r="L235" i="38"/>
  <c r="K235" i="38"/>
  <c r="L234" i="38"/>
  <c r="K234" i="38"/>
  <c r="L233" i="38"/>
  <c r="K233" i="38"/>
  <c r="L232" i="38"/>
  <c r="K232" i="38"/>
  <c r="L231" i="38"/>
  <c r="K231" i="38"/>
  <c r="L230" i="38"/>
  <c r="K230" i="38"/>
  <c r="L229" i="38"/>
  <c r="K229" i="38"/>
  <c r="L228" i="38"/>
  <c r="K228" i="38"/>
  <c r="L227" i="38"/>
  <c r="K227" i="38"/>
  <c r="L226" i="38"/>
  <c r="K226" i="38"/>
  <c r="L225" i="38"/>
  <c r="K225" i="38"/>
  <c r="L224" i="38"/>
  <c r="K224" i="38"/>
  <c r="L223" i="38"/>
  <c r="K223" i="38"/>
  <c r="L222" i="38"/>
  <c r="K222" i="38"/>
  <c r="L221" i="38"/>
  <c r="K221" i="38"/>
  <c r="L220" i="38"/>
  <c r="K220" i="38"/>
  <c r="L219" i="38"/>
  <c r="K219" i="38"/>
  <c r="L218" i="38"/>
  <c r="K218" i="38"/>
  <c r="L217" i="38"/>
  <c r="K217" i="38"/>
  <c r="L216" i="38"/>
  <c r="K216" i="38"/>
  <c r="L215" i="38"/>
  <c r="K215" i="38"/>
  <c r="L214" i="38"/>
  <c r="K214" i="38"/>
  <c r="L213" i="38"/>
  <c r="K213" i="38"/>
  <c r="L212" i="38"/>
  <c r="K212" i="38"/>
  <c r="L211" i="38"/>
  <c r="K211" i="38"/>
  <c r="L210" i="38"/>
  <c r="K210" i="38"/>
  <c r="L209" i="38"/>
  <c r="K209" i="38"/>
  <c r="L208" i="38"/>
  <c r="K208" i="38"/>
  <c r="L207" i="38"/>
  <c r="K207" i="38"/>
  <c r="L206" i="38"/>
  <c r="K206" i="38"/>
  <c r="L205" i="38"/>
  <c r="K205" i="38"/>
  <c r="L204" i="38"/>
  <c r="K204" i="38"/>
  <c r="L203" i="38"/>
  <c r="K203" i="38"/>
  <c r="L202" i="38"/>
  <c r="K202" i="38"/>
  <c r="L201" i="38"/>
  <c r="K201" i="38"/>
  <c r="L200" i="38"/>
  <c r="K200" i="38"/>
  <c r="L199" i="38"/>
  <c r="K199" i="38"/>
  <c r="L198" i="38"/>
  <c r="K198" i="38"/>
  <c r="L197" i="38"/>
  <c r="K197" i="38"/>
  <c r="L196" i="38"/>
  <c r="K196" i="38"/>
  <c r="L195" i="38"/>
  <c r="K195" i="38"/>
  <c r="L194" i="38"/>
  <c r="K194" i="38"/>
  <c r="L193" i="38"/>
  <c r="K193" i="38"/>
  <c r="L192" i="38"/>
  <c r="K192" i="38"/>
  <c r="L191" i="38"/>
  <c r="K191" i="38"/>
  <c r="L190" i="38"/>
  <c r="K190" i="38"/>
  <c r="L189" i="38"/>
  <c r="K189" i="38"/>
  <c r="L188" i="38"/>
  <c r="K188" i="38"/>
  <c r="L187" i="38"/>
  <c r="K187" i="38"/>
  <c r="L186" i="38"/>
  <c r="K186" i="38"/>
  <c r="L185" i="38"/>
  <c r="K185" i="38"/>
  <c r="L184" i="38"/>
  <c r="K184" i="38"/>
  <c r="L183" i="38"/>
  <c r="K183" i="38"/>
  <c r="L182" i="38"/>
  <c r="K182" i="38"/>
  <c r="L181" i="38"/>
  <c r="K181" i="38"/>
  <c r="L180" i="38"/>
  <c r="K180" i="38"/>
  <c r="L179" i="38"/>
  <c r="K179" i="38"/>
  <c r="L178" i="38"/>
  <c r="K178" i="38"/>
  <c r="L177" i="38"/>
  <c r="K177" i="38"/>
  <c r="L176" i="38"/>
  <c r="K176" i="38"/>
  <c r="L175" i="38"/>
  <c r="K175" i="38"/>
  <c r="L174" i="38"/>
  <c r="K174" i="38"/>
  <c r="L173" i="38"/>
  <c r="K173" i="38"/>
  <c r="L172" i="38"/>
  <c r="K172" i="38"/>
  <c r="L171" i="38"/>
  <c r="K171" i="38"/>
  <c r="L170" i="38"/>
  <c r="K170" i="38"/>
  <c r="L169" i="38"/>
  <c r="K169" i="38"/>
  <c r="L168" i="38"/>
  <c r="K168" i="38"/>
  <c r="L167" i="38"/>
  <c r="K167" i="38"/>
  <c r="L166" i="38"/>
  <c r="K166" i="38"/>
  <c r="L165" i="38"/>
  <c r="K165" i="38"/>
  <c r="L164" i="38"/>
  <c r="K164" i="38"/>
  <c r="L163" i="38"/>
  <c r="K163" i="38"/>
  <c r="L162" i="38"/>
  <c r="K162" i="38"/>
  <c r="L161" i="38"/>
  <c r="K161" i="38"/>
  <c r="L160" i="38"/>
  <c r="K160" i="38"/>
  <c r="L159" i="38"/>
  <c r="K159" i="38"/>
  <c r="L158" i="38"/>
  <c r="K158" i="38"/>
  <c r="L157" i="38"/>
  <c r="K157" i="38"/>
  <c r="L156" i="38"/>
  <c r="K156" i="38"/>
  <c r="L155" i="38"/>
  <c r="K155" i="38"/>
  <c r="L154" i="38"/>
  <c r="K154" i="38"/>
  <c r="L153" i="38"/>
  <c r="K153" i="38"/>
  <c r="L152" i="38"/>
  <c r="K152" i="38"/>
  <c r="L151" i="38"/>
  <c r="K151" i="38"/>
  <c r="L150" i="38"/>
  <c r="K150" i="38"/>
  <c r="L149" i="38"/>
  <c r="K149" i="38"/>
  <c r="L148" i="38"/>
  <c r="K148" i="38"/>
  <c r="L147" i="38"/>
  <c r="K147" i="38"/>
  <c r="L146" i="38"/>
  <c r="K146" i="38"/>
  <c r="L145" i="38"/>
  <c r="K145" i="38"/>
  <c r="L144" i="38"/>
  <c r="K144" i="38"/>
  <c r="L143" i="38"/>
  <c r="K143" i="38"/>
  <c r="L142" i="38"/>
  <c r="K142" i="38"/>
  <c r="L141" i="38"/>
  <c r="K141" i="38"/>
  <c r="L140" i="38"/>
  <c r="K140" i="38"/>
  <c r="L138" i="38"/>
  <c r="K138" i="38"/>
  <c r="L137" i="38"/>
  <c r="K137" i="38"/>
  <c r="L136" i="38"/>
  <c r="K136" i="38"/>
  <c r="L135" i="38"/>
  <c r="K135" i="38"/>
  <c r="L134" i="38"/>
  <c r="K134" i="38"/>
  <c r="L133" i="38"/>
  <c r="K133" i="38"/>
  <c r="L132" i="38"/>
  <c r="K132" i="38"/>
  <c r="L131" i="38"/>
  <c r="K131" i="38"/>
  <c r="L130" i="38"/>
  <c r="K130" i="38"/>
  <c r="L129" i="38"/>
  <c r="K129" i="38"/>
  <c r="L128" i="38"/>
  <c r="K128" i="38"/>
  <c r="L127" i="38"/>
  <c r="K127" i="38"/>
  <c r="L126" i="38"/>
  <c r="K126" i="38"/>
  <c r="L125" i="38"/>
  <c r="K125" i="38"/>
  <c r="L124" i="38"/>
  <c r="K124" i="38"/>
  <c r="L123" i="38"/>
  <c r="K123" i="38"/>
  <c r="L122" i="38"/>
  <c r="K122" i="38"/>
  <c r="L121" i="38"/>
  <c r="K121" i="38"/>
  <c r="L120" i="38"/>
  <c r="K120" i="38"/>
  <c r="L119" i="38"/>
  <c r="K119" i="38"/>
  <c r="L118" i="38"/>
  <c r="K118" i="38"/>
  <c r="L117" i="38"/>
  <c r="K117" i="38"/>
  <c r="L116" i="38"/>
  <c r="K116" i="38"/>
  <c r="L115" i="38"/>
  <c r="K115" i="38"/>
  <c r="L114" i="38"/>
  <c r="K114" i="38"/>
  <c r="L113" i="38"/>
  <c r="K113" i="38"/>
  <c r="L112" i="38"/>
  <c r="K112" i="38"/>
  <c r="L111" i="38"/>
  <c r="K111" i="38"/>
  <c r="L110" i="38"/>
  <c r="K110" i="38"/>
  <c r="L109" i="38"/>
  <c r="K109" i="38"/>
  <c r="L108" i="38"/>
  <c r="K108" i="38"/>
  <c r="L107" i="38"/>
  <c r="K107" i="38"/>
  <c r="L106" i="38"/>
  <c r="K106" i="38"/>
  <c r="L105" i="38"/>
  <c r="K105" i="38"/>
  <c r="L104" i="38"/>
  <c r="K104" i="38"/>
  <c r="L103" i="38"/>
  <c r="K103" i="38"/>
  <c r="L102" i="38"/>
  <c r="K102" i="38"/>
  <c r="L101" i="38"/>
  <c r="K101" i="38"/>
  <c r="L100" i="38"/>
  <c r="K100" i="38"/>
  <c r="L99" i="38"/>
  <c r="K99" i="38"/>
  <c r="L98" i="38"/>
  <c r="K98" i="38"/>
  <c r="L97" i="38"/>
  <c r="K97" i="38"/>
  <c r="L96" i="38"/>
  <c r="K96" i="38"/>
  <c r="L95" i="38"/>
  <c r="K95" i="38"/>
  <c r="L94" i="38"/>
  <c r="K94" i="38"/>
  <c r="L93" i="38"/>
  <c r="K93" i="38"/>
  <c r="L92" i="38"/>
  <c r="K92" i="38"/>
  <c r="L91" i="38"/>
  <c r="K91" i="38"/>
  <c r="L90" i="38"/>
  <c r="K90" i="38"/>
  <c r="L89" i="38"/>
  <c r="K89" i="38"/>
  <c r="L88" i="38"/>
  <c r="K88" i="38"/>
  <c r="L87" i="38"/>
  <c r="K87" i="38"/>
  <c r="L86" i="38"/>
  <c r="K86" i="38"/>
  <c r="L85" i="38"/>
  <c r="K85" i="38"/>
  <c r="L84" i="38"/>
  <c r="K84" i="38"/>
  <c r="L83" i="38"/>
  <c r="K83" i="38"/>
  <c r="L81" i="38"/>
  <c r="K81" i="38"/>
  <c r="L80" i="38"/>
  <c r="K80" i="38"/>
  <c r="L79" i="38"/>
  <c r="K79" i="38"/>
  <c r="L78" i="38"/>
  <c r="K78" i="38"/>
  <c r="L77" i="38"/>
  <c r="K77" i="38"/>
  <c r="L76" i="38"/>
  <c r="K76" i="38"/>
  <c r="L75" i="38"/>
  <c r="K75" i="38"/>
  <c r="L74" i="38"/>
  <c r="K74" i="38"/>
  <c r="L73" i="38"/>
  <c r="K73" i="38"/>
  <c r="L72" i="38"/>
  <c r="K72" i="38"/>
  <c r="L71" i="38"/>
  <c r="K71" i="38"/>
  <c r="L70" i="38"/>
  <c r="K70" i="38"/>
  <c r="L69" i="38"/>
  <c r="K69" i="38"/>
  <c r="L68" i="38"/>
  <c r="K68" i="38"/>
  <c r="L67" i="38"/>
  <c r="K67" i="38"/>
  <c r="L66" i="38"/>
  <c r="K66" i="38"/>
  <c r="L65" i="38"/>
  <c r="K65" i="38"/>
  <c r="L64" i="38"/>
  <c r="K64" i="38"/>
  <c r="L63" i="38"/>
  <c r="K63" i="38"/>
  <c r="L62" i="38"/>
  <c r="K62" i="38"/>
  <c r="L61" i="38"/>
  <c r="K61" i="38"/>
  <c r="L60" i="38"/>
  <c r="K60" i="38"/>
  <c r="L59" i="38"/>
  <c r="K59" i="38"/>
  <c r="L58" i="38"/>
  <c r="K58" i="38"/>
  <c r="L57" i="38"/>
  <c r="K57" i="38"/>
  <c r="L56" i="38"/>
  <c r="K56" i="38"/>
  <c r="L55" i="38"/>
  <c r="K55" i="38"/>
  <c r="L54" i="38"/>
  <c r="K54" i="38"/>
  <c r="L53" i="38"/>
  <c r="K53" i="38"/>
  <c r="L52" i="38"/>
  <c r="K52" i="38"/>
  <c r="L51" i="38"/>
  <c r="K51" i="38"/>
  <c r="L50" i="38"/>
  <c r="K50" i="38"/>
  <c r="L49" i="38"/>
  <c r="K49" i="38"/>
  <c r="L48" i="38"/>
  <c r="K48" i="38"/>
  <c r="L47" i="38"/>
  <c r="K47" i="38"/>
  <c r="L46" i="38"/>
  <c r="K46" i="38"/>
  <c r="L45" i="38"/>
  <c r="K45" i="38"/>
  <c r="L44" i="38"/>
  <c r="K44" i="38"/>
  <c r="L43" i="38"/>
  <c r="K43" i="38"/>
  <c r="L42" i="38"/>
  <c r="K42" i="38"/>
  <c r="L41" i="38"/>
  <c r="K41" i="38"/>
  <c r="L40" i="38"/>
  <c r="K40" i="38"/>
  <c r="L39" i="38"/>
  <c r="K39" i="38"/>
  <c r="L38" i="38"/>
  <c r="K38" i="38"/>
  <c r="L37" i="38"/>
  <c r="K37" i="38"/>
  <c r="L36" i="38"/>
  <c r="K36" i="38"/>
  <c r="L35" i="38"/>
  <c r="K35" i="38"/>
  <c r="L34" i="38"/>
  <c r="K34" i="38"/>
  <c r="L33" i="38"/>
  <c r="K33" i="38"/>
  <c r="L32" i="38"/>
  <c r="K32" i="38"/>
  <c r="L31" i="38"/>
  <c r="K31" i="38"/>
  <c r="L30" i="38"/>
  <c r="K30" i="38"/>
  <c r="L29" i="38"/>
  <c r="K29" i="38"/>
  <c r="L28" i="38"/>
  <c r="K28" i="38"/>
  <c r="L27" i="38"/>
  <c r="K27" i="38"/>
  <c r="L26" i="38"/>
  <c r="K26" i="38"/>
  <c r="L25" i="38"/>
  <c r="K25" i="38"/>
  <c r="L24" i="38"/>
  <c r="K24" i="38"/>
  <c r="L23" i="38"/>
  <c r="K23" i="38"/>
  <c r="L22" i="38"/>
  <c r="K22" i="38"/>
  <c r="L21" i="38"/>
  <c r="K21" i="38"/>
  <c r="L20" i="38"/>
  <c r="K20" i="38"/>
  <c r="L19" i="38"/>
  <c r="K19" i="38"/>
  <c r="L18" i="38"/>
  <c r="K18" i="38"/>
  <c r="L17" i="38"/>
  <c r="K17" i="38"/>
  <c r="L16" i="38"/>
  <c r="K16" i="38"/>
  <c r="L15" i="38"/>
  <c r="K15" i="38"/>
  <c r="L14" i="38"/>
  <c r="K14" i="38"/>
  <c r="L13" i="38"/>
  <c r="K13" i="38"/>
  <c r="L12" i="38"/>
  <c r="K12" i="38"/>
  <c r="L11" i="38"/>
  <c r="K11" i="38"/>
  <c r="L10" i="38"/>
  <c r="K10" i="38"/>
  <c r="L9" i="38"/>
  <c r="K9" i="38"/>
  <c r="L8" i="38"/>
  <c r="K8" i="38"/>
  <c r="L7" i="38"/>
  <c r="K7" i="38"/>
  <c r="L6" i="38"/>
  <c r="K6" i="38"/>
  <c r="L5" i="38"/>
  <c r="K5" i="38"/>
  <c r="P242" i="38" l="1"/>
  <c r="P244" i="38" s="1"/>
  <c r="L242" i="38"/>
  <c r="L244" i="38" s="1"/>
  <c r="M5" i="38"/>
  <c r="K242" i="38"/>
  <c r="K244" i="38" s="1"/>
  <c r="M7" i="38"/>
  <c r="M8" i="38"/>
  <c r="M9" i="38"/>
  <c r="M10" i="38"/>
  <c r="M11" i="38"/>
  <c r="M12" i="38"/>
  <c r="M13" i="38"/>
  <c r="M14" i="38"/>
  <c r="M15" i="38"/>
  <c r="M16" i="38"/>
  <c r="M17" i="38"/>
  <c r="M18" i="38"/>
  <c r="M19" i="38"/>
  <c r="M20" i="38"/>
  <c r="M21" i="38"/>
  <c r="M22" i="38"/>
  <c r="M23" i="38"/>
  <c r="M24" i="38"/>
  <c r="M25" i="38"/>
  <c r="M26" i="38"/>
  <c r="M27" i="38"/>
  <c r="M28" i="38"/>
  <c r="M29" i="38"/>
  <c r="M30" i="38"/>
  <c r="M31" i="38"/>
  <c r="M32" i="38"/>
  <c r="M33" i="38"/>
  <c r="M34" i="38"/>
  <c r="M35" i="38"/>
  <c r="M36" i="38"/>
  <c r="M37" i="38"/>
  <c r="M38" i="38"/>
  <c r="M39" i="38"/>
  <c r="M40" i="38"/>
  <c r="M41" i="38"/>
  <c r="M42" i="38"/>
  <c r="M43" i="38"/>
  <c r="M44" i="38"/>
  <c r="M45" i="38"/>
  <c r="M46" i="38"/>
  <c r="M47" i="38"/>
  <c r="M48" i="38"/>
  <c r="M49" i="38"/>
  <c r="M50" i="38"/>
  <c r="M51" i="38"/>
  <c r="M52" i="38"/>
  <c r="M53" i="38"/>
  <c r="M54" i="38"/>
  <c r="M55" i="38"/>
  <c r="M56" i="38"/>
  <c r="M57" i="38"/>
  <c r="M58" i="38"/>
  <c r="M59" i="38"/>
  <c r="M60" i="38"/>
  <c r="M61" i="38"/>
  <c r="M62" i="38"/>
  <c r="M63" i="38"/>
  <c r="M64" i="38"/>
  <c r="M65" i="38"/>
  <c r="M66" i="38"/>
  <c r="M67" i="38"/>
  <c r="M68" i="38"/>
  <c r="M69" i="38"/>
  <c r="M70" i="38"/>
  <c r="M71" i="38"/>
  <c r="M72" i="38"/>
  <c r="M73" i="38"/>
  <c r="M74" i="38"/>
  <c r="M75" i="38"/>
  <c r="M76" i="38"/>
  <c r="M77" i="38"/>
  <c r="M78" i="38"/>
  <c r="M79" i="38"/>
  <c r="M80" i="38"/>
  <c r="M81" i="38"/>
  <c r="M83" i="38"/>
  <c r="M84" i="38"/>
  <c r="M85" i="38"/>
  <c r="M86" i="38"/>
  <c r="M87" i="38"/>
  <c r="M88" i="38"/>
  <c r="M89" i="38"/>
  <c r="M90" i="38"/>
  <c r="M91" i="38"/>
  <c r="M92" i="38"/>
  <c r="M93" i="38"/>
  <c r="M94" i="38"/>
  <c r="M95" i="38"/>
  <c r="M96" i="38"/>
  <c r="M97" i="38"/>
  <c r="M98" i="38"/>
  <c r="M99" i="38"/>
  <c r="M100" i="38"/>
  <c r="M101" i="38"/>
  <c r="M102" i="38"/>
  <c r="M103" i="38"/>
  <c r="M104" i="38"/>
  <c r="M105" i="38"/>
  <c r="M106" i="38"/>
  <c r="M107" i="38"/>
  <c r="M108" i="38"/>
  <c r="M109" i="38"/>
  <c r="M110" i="38"/>
  <c r="M111" i="38"/>
  <c r="M112" i="38"/>
  <c r="M113" i="38"/>
  <c r="M114" i="38"/>
  <c r="M115" i="38"/>
  <c r="M116" i="38"/>
  <c r="M117" i="38"/>
  <c r="M118" i="38"/>
  <c r="M119" i="38"/>
  <c r="M120" i="38"/>
  <c r="M121" i="38"/>
  <c r="M122" i="38"/>
  <c r="M123" i="38"/>
  <c r="M124" i="38"/>
  <c r="M125" i="38"/>
  <c r="M126" i="38"/>
  <c r="M127" i="38"/>
  <c r="M128" i="38"/>
  <c r="M130" i="38"/>
  <c r="M131" i="38"/>
  <c r="M132" i="38"/>
  <c r="M134" i="38"/>
  <c r="M135" i="38"/>
  <c r="M136" i="38"/>
  <c r="M138" i="38"/>
  <c r="M140" i="38"/>
  <c r="M141" i="38"/>
  <c r="M143" i="38"/>
  <c r="M145" i="38"/>
  <c r="M146" i="38"/>
  <c r="M147" i="38"/>
  <c r="M149" i="38"/>
  <c r="M150" i="38"/>
  <c r="M151" i="38"/>
  <c r="M153" i="38"/>
  <c r="M154" i="38"/>
  <c r="M155" i="38"/>
  <c r="M157" i="38"/>
  <c r="M158" i="38"/>
  <c r="M159" i="38"/>
  <c r="M161" i="38"/>
  <c r="M162" i="38"/>
  <c r="M163" i="38"/>
  <c r="M165" i="38"/>
  <c r="M166" i="38"/>
  <c r="M167" i="38"/>
  <c r="M169" i="38"/>
  <c r="M170" i="38"/>
  <c r="M171" i="38"/>
  <c r="M173" i="38"/>
  <c r="M174" i="38"/>
  <c r="M175" i="38"/>
  <c r="M177" i="38"/>
  <c r="M178" i="38"/>
  <c r="M179" i="38"/>
  <c r="M181" i="38"/>
  <c r="M182" i="38"/>
  <c r="M183" i="38"/>
  <c r="M185" i="38"/>
  <c r="M186" i="38"/>
  <c r="M187" i="38"/>
  <c r="M189" i="38"/>
  <c r="M190" i="38"/>
  <c r="M191" i="38"/>
  <c r="M193" i="38"/>
  <c r="M194" i="38"/>
  <c r="M195" i="38"/>
  <c r="M197" i="38"/>
  <c r="M198" i="38"/>
  <c r="M199" i="38"/>
  <c r="M201" i="38"/>
  <c r="M202" i="38"/>
  <c r="M203" i="38"/>
  <c r="M205" i="38"/>
  <c r="M206" i="38"/>
  <c r="M207" i="38"/>
  <c r="M209" i="38"/>
  <c r="M210" i="38"/>
  <c r="M211" i="38"/>
  <c r="M213" i="38"/>
  <c r="M214" i="38"/>
  <c r="M215" i="38"/>
  <c r="M217" i="38"/>
  <c r="M218" i="38"/>
  <c r="M219" i="38"/>
  <c r="M221" i="38"/>
  <c r="M222" i="38"/>
  <c r="M223" i="38"/>
  <c r="M225" i="38"/>
  <c r="M226" i="38"/>
  <c r="M227" i="38"/>
  <c r="M229" i="38"/>
  <c r="M230" i="38"/>
  <c r="M231" i="38"/>
  <c r="M233" i="38"/>
  <c r="M234" i="38"/>
  <c r="M235" i="38"/>
  <c r="M237" i="38"/>
  <c r="M238" i="38"/>
  <c r="M239" i="38"/>
  <c r="M241" i="38"/>
  <c r="M6" i="38"/>
  <c r="M129" i="38"/>
  <c r="M133" i="38"/>
  <c r="M137" i="38"/>
  <c r="M142" i="38"/>
  <c r="M144" i="38"/>
  <c r="M148" i="38"/>
  <c r="M152" i="38"/>
  <c r="M156" i="38"/>
  <c r="M160" i="38"/>
  <c r="M164" i="38"/>
  <c r="M168" i="38"/>
  <c r="M172" i="38"/>
  <c r="M176" i="38"/>
  <c r="M180" i="38"/>
  <c r="M184" i="38"/>
  <c r="M188" i="38"/>
  <c r="M192" i="38"/>
  <c r="M196" i="38"/>
  <c r="M200" i="38"/>
  <c r="M204" i="38"/>
  <c r="M208" i="38"/>
  <c r="M212" i="38"/>
  <c r="M216" i="38"/>
  <c r="M220" i="38"/>
  <c r="M224" i="38"/>
  <c r="M228" i="38"/>
  <c r="M232" i="38"/>
  <c r="M236" i="38"/>
  <c r="M240" i="38"/>
  <c r="M242" i="38" l="1"/>
  <c r="M244" i="38" s="1"/>
  <c r="H240" i="38"/>
  <c r="H241" i="38"/>
  <c r="I239" i="38"/>
  <c r="H239" i="38"/>
  <c r="I238" i="38"/>
  <c r="H238" i="38"/>
  <c r="I237" i="38"/>
  <c r="H237" i="38"/>
  <c r="I236" i="38"/>
  <c r="H236" i="38"/>
  <c r="I235" i="38"/>
  <c r="H235" i="38"/>
  <c r="I234" i="38"/>
  <c r="H234" i="38"/>
  <c r="I233" i="38"/>
  <c r="H233" i="38"/>
  <c r="I232" i="38"/>
  <c r="H232" i="38"/>
  <c r="I231" i="38"/>
  <c r="H231" i="38"/>
  <c r="I230" i="38"/>
  <c r="H230" i="38"/>
  <c r="I229" i="38"/>
  <c r="H229" i="38"/>
  <c r="I228" i="38"/>
  <c r="H228" i="38"/>
  <c r="I227" i="38"/>
  <c r="H227" i="38"/>
  <c r="I226" i="38"/>
  <c r="H226" i="38"/>
  <c r="I225" i="38"/>
  <c r="H225" i="38"/>
  <c r="I224" i="38"/>
  <c r="H224" i="38"/>
  <c r="I223" i="38"/>
  <c r="H223" i="38"/>
  <c r="I222" i="38"/>
  <c r="H222" i="38"/>
  <c r="I221" i="38"/>
  <c r="H221" i="38"/>
  <c r="I220" i="38"/>
  <c r="H220" i="38"/>
  <c r="I219" i="38"/>
  <c r="H219" i="38"/>
  <c r="I218" i="38"/>
  <c r="H218" i="38"/>
  <c r="I217" i="38"/>
  <c r="H217" i="38"/>
  <c r="I216" i="38"/>
  <c r="H216" i="38"/>
  <c r="I215" i="38"/>
  <c r="H215" i="38"/>
  <c r="I214" i="38"/>
  <c r="H214" i="38"/>
  <c r="I213" i="38"/>
  <c r="H213" i="38"/>
  <c r="I212" i="38"/>
  <c r="H212" i="38"/>
  <c r="I211" i="38"/>
  <c r="H211" i="38"/>
  <c r="I210" i="38"/>
  <c r="H210" i="38"/>
  <c r="I209" i="38"/>
  <c r="H209" i="38"/>
  <c r="I208" i="38"/>
  <c r="H208" i="38"/>
  <c r="I207" i="38"/>
  <c r="H207" i="38"/>
  <c r="I206" i="38"/>
  <c r="H206" i="38"/>
  <c r="I205" i="38"/>
  <c r="H205" i="38"/>
  <c r="I204" i="38"/>
  <c r="H204" i="38"/>
  <c r="I203" i="38"/>
  <c r="H203" i="38"/>
  <c r="I202" i="38"/>
  <c r="H202" i="38"/>
  <c r="I201" i="38"/>
  <c r="H201" i="38"/>
  <c r="I200" i="38"/>
  <c r="H200" i="38"/>
  <c r="I199" i="38"/>
  <c r="H199" i="38"/>
  <c r="I198" i="38"/>
  <c r="H198" i="38"/>
  <c r="I197" i="38"/>
  <c r="H197" i="38"/>
  <c r="I196" i="38"/>
  <c r="H196" i="38"/>
  <c r="I195" i="38"/>
  <c r="H195" i="38"/>
  <c r="I194" i="38"/>
  <c r="H194" i="38"/>
  <c r="I193" i="38"/>
  <c r="H193" i="38"/>
  <c r="I192" i="38"/>
  <c r="H192" i="38"/>
  <c r="I191" i="38"/>
  <c r="H191" i="38"/>
  <c r="I190" i="38"/>
  <c r="H190" i="38"/>
  <c r="I189" i="38"/>
  <c r="H189" i="38"/>
  <c r="I188" i="38"/>
  <c r="H188" i="38"/>
  <c r="I187" i="38"/>
  <c r="H187" i="38"/>
  <c r="I186" i="38"/>
  <c r="H186" i="38"/>
  <c r="I185" i="38"/>
  <c r="H185" i="38"/>
  <c r="I184" i="38"/>
  <c r="H184" i="38"/>
  <c r="I183" i="38"/>
  <c r="H183" i="38"/>
  <c r="I182" i="38"/>
  <c r="H182" i="38"/>
  <c r="I181" i="38"/>
  <c r="H181" i="38"/>
  <c r="I180" i="38"/>
  <c r="H180" i="38"/>
  <c r="I179" i="38"/>
  <c r="H179" i="38"/>
  <c r="I178" i="38"/>
  <c r="H178" i="38"/>
  <c r="I177" i="38"/>
  <c r="H177" i="38"/>
  <c r="I176" i="38"/>
  <c r="H176" i="38"/>
  <c r="I175" i="38"/>
  <c r="H175" i="38"/>
  <c r="I174" i="38"/>
  <c r="H174" i="38"/>
  <c r="I173" i="38"/>
  <c r="H173" i="38"/>
  <c r="I172" i="38"/>
  <c r="H172" i="38"/>
  <c r="I171" i="38"/>
  <c r="H171" i="38"/>
  <c r="I170" i="38"/>
  <c r="H170" i="38"/>
  <c r="I169" i="38"/>
  <c r="H169" i="38"/>
  <c r="I168" i="38"/>
  <c r="H168" i="38"/>
  <c r="I167" i="38"/>
  <c r="H167" i="38"/>
  <c r="I166" i="38"/>
  <c r="H166" i="38"/>
  <c r="I165" i="38"/>
  <c r="H165" i="38"/>
  <c r="I164" i="38"/>
  <c r="H164" i="38"/>
  <c r="I163" i="38"/>
  <c r="H163" i="38"/>
  <c r="I162" i="38"/>
  <c r="H162" i="38"/>
  <c r="I161" i="38"/>
  <c r="H161" i="38"/>
  <c r="I160" i="38"/>
  <c r="H160" i="38"/>
  <c r="I159" i="38"/>
  <c r="H159" i="38"/>
  <c r="I158" i="38"/>
  <c r="H158" i="38"/>
  <c r="I157" i="38"/>
  <c r="H157" i="38"/>
  <c r="I156" i="38"/>
  <c r="H156" i="38"/>
  <c r="I155" i="38"/>
  <c r="H155" i="38"/>
  <c r="I154" i="38"/>
  <c r="H154" i="38"/>
  <c r="I153" i="38"/>
  <c r="H153" i="38"/>
  <c r="I152" i="38"/>
  <c r="H152" i="38"/>
  <c r="I151" i="38"/>
  <c r="H151" i="38"/>
  <c r="I150" i="38"/>
  <c r="H150" i="38"/>
  <c r="I149" i="38"/>
  <c r="H149" i="38"/>
  <c r="I148" i="38"/>
  <c r="H148" i="38"/>
  <c r="I147" i="38"/>
  <c r="H147" i="38"/>
  <c r="I146" i="38"/>
  <c r="H146" i="38"/>
  <c r="I145" i="38"/>
  <c r="H145" i="38"/>
  <c r="I144" i="38"/>
  <c r="H144" i="38"/>
  <c r="I143" i="38"/>
  <c r="H143" i="38"/>
  <c r="I142" i="38"/>
  <c r="H142" i="38"/>
  <c r="I141" i="38"/>
  <c r="H141" i="38"/>
  <c r="I140" i="38"/>
  <c r="H140" i="38"/>
  <c r="I138" i="38"/>
  <c r="H138" i="38"/>
  <c r="I137" i="38"/>
  <c r="H137" i="38"/>
  <c r="I136" i="38"/>
  <c r="H136" i="38"/>
  <c r="I135" i="38"/>
  <c r="H135" i="38"/>
  <c r="I134" i="38"/>
  <c r="H134" i="38"/>
  <c r="I133" i="38"/>
  <c r="H133" i="38"/>
  <c r="I132" i="38"/>
  <c r="H132" i="38"/>
  <c r="I131" i="38"/>
  <c r="H131" i="38"/>
  <c r="I130" i="38"/>
  <c r="H130" i="38"/>
  <c r="I129" i="38"/>
  <c r="H129" i="38"/>
  <c r="I128" i="38"/>
  <c r="H128" i="38"/>
  <c r="I127" i="38"/>
  <c r="H127" i="38"/>
  <c r="I126" i="38"/>
  <c r="H126" i="38"/>
  <c r="I125" i="38"/>
  <c r="H125" i="38"/>
  <c r="I124" i="38"/>
  <c r="H124" i="38"/>
  <c r="I123" i="38"/>
  <c r="H123" i="38"/>
  <c r="I122" i="38"/>
  <c r="H122" i="38"/>
  <c r="I121" i="38"/>
  <c r="H121" i="38"/>
  <c r="I120" i="38"/>
  <c r="H120" i="38"/>
  <c r="I119" i="38"/>
  <c r="H119" i="38"/>
  <c r="I118" i="38"/>
  <c r="H118" i="38"/>
  <c r="I117" i="38"/>
  <c r="H117" i="38"/>
  <c r="I116" i="38"/>
  <c r="H116" i="38"/>
  <c r="I115" i="38"/>
  <c r="H115" i="38"/>
  <c r="I114" i="38"/>
  <c r="H114" i="38"/>
  <c r="I113" i="38"/>
  <c r="H113" i="38"/>
  <c r="I112" i="38"/>
  <c r="H112" i="38"/>
  <c r="I111" i="38"/>
  <c r="H111" i="38"/>
  <c r="I110" i="38"/>
  <c r="H110" i="38"/>
  <c r="I109" i="38"/>
  <c r="H109" i="38"/>
  <c r="I108" i="38"/>
  <c r="H108" i="38"/>
  <c r="I107" i="38"/>
  <c r="H107" i="38"/>
  <c r="I106" i="38"/>
  <c r="H106" i="38"/>
  <c r="I105" i="38"/>
  <c r="H105" i="38"/>
  <c r="I104" i="38"/>
  <c r="H104" i="38"/>
  <c r="I103" i="38"/>
  <c r="H103" i="38"/>
  <c r="I102" i="38"/>
  <c r="H102" i="38"/>
  <c r="I101" i="38"/>
  <c r="H101" i="38"/>
  <c r="I100" i="38"/>
  <c r="H100" i="38"/>
  <c r="I99" i="38"/>
  <c r="H99" i="38"/>
  <c r="I98" i="38"/>
  <c r="H98" i="38"/>
  <c r="I97" i="38"/>
  <c r="H97" i="38"/>
  <c r="I96" i="38"/>
  <c r="H96" i="38"/>
  <c r="I95" i="38"/>
  <c r="H95" i="38"/>
  <c r="I94" i="38"/>
  <c r="H94" i="38"/>
  <c r="I93" i="38"/>
  <c r="H93" i="38"/>
  <c r="I92" i="38"/>
  <c r="H92" i="38"/>
  <c r="I91" i="38"/>
  <c r="H91" i="38"/>
  <c r="I90" i="38"/>
  <c r="H90" i="38"/>
  <c r="I89" i="38"/>
  <c r="H89" i="38"/>
  <c r="I88" i="38"/>
  <c r="H88" i="38"/>
  <c r="I87" i="38"/>
  <c r="H87" i="38"/>
  <c r="I86" i="38"/>
  <c r="H86" i="38"/>
  <c r="I85" i="38"/>
  <c r="H85" i="38"/>
  <c r="I84" i="38"/>
  <c r="H84" i="38"/>
  <c r="I83" i="38"/>
  <c r="H83" i="38"/>
  <c r="I81" i="38"/>
  <c r="H81" i="38"/>
  <c r="I80" i="38"/>
  <c r="H80" i="38"/>
  <c r="I79" i="38"/>
  <c r="H79" i="38"/>
  <c r="I78" i="38"/>
  <c r="H78" i="38"/>
  <c r="I77" i="38"/>
  <c r="H77" i="38"/>
  <c r="I76" i="38"/>
  <c r="H76" i="38"/>
  <c r="I75" i="38"/>
  <c r="H75" i="38"/>
  <c r="I74" i="38"/>
  <c r="H74" i="38"/>
  <c r="I73" i="38"/>
  <c r="H73" i="38"/>
  <c r="I72" i="38"/>
  <c r="H72" i="38"/>
  <c r="I71" i="38"/>
  <c r="H71" i="38"/>
  <c r="I70" i="38"/>
  <c r="H70" i="38"/>
  <c r="I69" i="38"/>
  <c r="H69" i="38"/>
  <c r="I68" i="38"/>
  <c r="H68" i="38"/>
  <c r="I67" i="38"/>
  <c r="H67" i="38"/>
  <c r="I66" i="38"/>
  <c r="H66" i="38"/>
  <c r="I65" i="38"/>
  <c r="H65" i="38"/>
  <c r="I64" i="38"/>
  <c r="H64" i="38"/>
  <c r="I63" i="38"/>
  <c r="H63" i="38"/>
  <c r="I62" i="38"/>
  <c r="H62" i="38"/>
  <c r="I61" i="38"/>
  <c r="H61" i="38"/>
  <c r="I60" i="38"/>
  <c r="H60" i="38"/>
  <c r="I59" i="38"/>
  <c r="H59" i="38"/>
  <c r="I58" i="38"/>
  <c r="H58" i="38"/>
  <c r="I57" i="38"/>
  <c r="H57" i="38"/>
  <c r="I56" i="38"/>
  <c r="H56" i="38"/>
  <c r="I55" i="38"/>
  <c r="H55" i="38"/>
  <c r="I54" i="38"/>
  <c r="H54" i="38"/>
  <c r="I53" i="38"/>
  <c r="H53" i="38"/>
  <c r="I52" i="38"/>
  <c r="H52" i="38"/>
  <c r="I51" i="38"/>
  <c r="H51" i="38"/>
  <c r="I50" i="38"/>
  <c r="H50" i="38"/>
  <c r="I49" i="38"/>
  <c r="H49" i="38"/>
  <c r="I48" i="38"/>
  <c r="H48" i="38"/>
  <c r="I47" i="38"/>
  <c r="H47" i="38"/>
  <c r="I46" i="38"/>
  <c r="H46" i="38"/>
  <c r="I45" i="38"/>
  <c r="H45" i="38"/>
  <c r="I44" i="38"/>
  <c r="H44" i="38"/>
  <c r="I43" i="38"/>
  <c r="H43" i="38"/>
  <c r="I42" i="38"/>
  <c r="H42" i="38"/>
  <c r="I41" i="38"/>
  <c r="H41" i="38"/>
  <c r="I40" i="38"/>
  <c r="H40" i="38"/>
  <c r="I39" i="38"/>
  <c r="H39" i="38"/>
  <c r="I38" i="38"/>
  <c r="H38" i="38"/>
  <c r="I37" i="38"/>
  <c r="H37" i="38"/>
  <c r="I36" i="38"/>
  <c r="H36" i="38"/>
  <c r="I35" i="38"/>
  <c r="H35" i="38"/>
  <c r="I34" i="38"/>
  <c r="H34" i="38"/>
  <c r="I33" i="38"/>
  <c r="H33" i="38"/>
  <c r="I32" i="38"/>
  <c r="H32" i="38"/>
  <c r="I31" i="38"/>
  <c r="H31" i="38"/>
  <c r="I30" i="38"/>
  <c r="H30" i="38"/>
  <c r="I29" i="38"/>
  <c r="H29" i="38"/>
  <c r="I28" i="38"/>
  <c r="H28" i="38"/>
  <c r="I27" i="38"/>
  <c r="H27" i="38"/>
  <c r="I26" i="38"/>
  <c r="H26" i="38"/>
  <c r="I25" i="38"/>
  <c r="H25" i="38"/>
  <c r="I24" i="38"/>
  <c r="H24" i="38"/>
  <c r="I23" i="38"/>
  <c r="H23" i="38"/>
  <c r="I22" i="38"/>
  <c r="H22" i="38"/>
  <c r="I21" i="38"/>
  <c r="H21" i="38"/>
  <c r="I20" i="38"/>
  <c r="H20" i="38"/>
  <c r="I19" i="38"/>
  <c r="H19" i="38"/>
  <c r="I18" i="38"/>
  <c r="H18" i="38"/>
  <c r="I17" i="38"/>
  <c r="H17" i="38"/>
  <c r="I16" i="38"/>
  <c r="H16" i="38"/>
  <c r="I15" i="38"/>
  <c r="H15" i="38"/>
  <c r="I14" i="38"/>
  <c r="H14" i="38"/>
  <c r="I13" i="38"/>
  <c r="H13" i="38"/>
  <c r="I12" i="38"/>
  <c r="H12" i="38"/>
  <c r="I11" i="38"/>
  <c r="H11" i="38"/>
  <c r="I10" i="38"/>
  <c r="H10" i="38"/>
  <c r="I9" i="38"/>
  <c r="H9" i="38"/>
  <c r="I8" i="38"/>
  <c r="H8" i="38"/>
  <c r="I7" i="38"/>
  <c r="H7" i="38"/>
  <c r="I6" i="38"/>
  <c r="H6" i="38"/>
  <c r="I5" i="38"/>
  <c r="H5" i="38"/>
  <c r="I242" i="38" l="1"/>
  <c r="I244" i="38" s="1"/>
  <c r="J171" i="38"/>
  <c r="J239" i="38"/>
  <c r="J5" i="38"/>
  <c r="H242" i="38"/>
  <c r="H244" i="38" s="1"/>
  <c r="J6" i="38"/>
  <c r="J7" i="38"/>
  <c r="J8" i="38"/>
  <c r="J9" i="38"/>
  <c r="J10" i="38"/>
  <c r="J11" i="38"/>
  <c r="J12" i="38"/>
  <c r="J13" i="38"/>
  <c r="J14" i="38"/>
  <c r="J15" i="38"/>
  <c r="J16" i="38"/>
  <c r="J17" i="38"/>
  <c r="J18" i="38"/>
  <c r="J19" i="38"/>
  <c r="J20" i="38"/>
  <c r="J21" i="38"/>
  <c r="J22" i="38"/>
  <c r="J23" i="38"/>
  <c r="J24" i="38"/>
  <c r="J25" i="38"/>
  <c r="J26" i="38"/>
  <c r="J27" i="38"/>
  <c r="J28" i="38"/>
  <c r="J29" i="38"/>
  <c r="J30" i="38"/>
  <c r="J31" i="38"/>
  <c r="J32" i="38"/>
  <c r="J33" i="38"/>
  <c r="J34" i="38"/>
  <c r="J35" i="38"/>
  <c r="J36" i="38"/>
  <c r="J37" i="38"/>
  <c r="J38" i="38"/>
  <c r="J39" i="38"/>
  <c r="J40" i="38"/>
  <c r="J41" i="38"/>
  <c r="J42" i="38"/>
  <c r="J43" i="38"/>
  <c r="J44" i="38"/>
  <c r="J45" i="38"/>
  <c r="J46" i="38"/>
  <c r="J47" i="38"/>
  <c r="J48" i="38"/>
  <c r="J49" i="38"/>
  <c r="J50" i="38"/>
  <c r="J51" i="38"/>
  <c r="J52" i="38"/>
  <c r="J53" i="38"/>
  <c r="J54" i="38"/>
  <c r="J55" i="38"/>
  <c r="J56" i="38"/>
  <c r="J57" i="38"/>
  <c r="J58" i="38"/>
  <c r="J59" i="38"/>
  <c r="J60" i="38"/>
  <c r="J61" i="38"/>
  <c r="J62" i="38"/>
  <c r="J63" i="38"/>
  <c r="J64" i="38"/>
  <c r="J65" i="38"/>
  <c r="J66" i="38"/>
  <c r="J67" i="38"/>
  <c r="J68" i="38"/>
  <c r="J69" i="38"/>
  <c r="J70" i="38"/>
  <c r="J71" i="38"/>
  <c r="J72" i="38"/>
  <c r="J73" i="38"/>
  <c r="J74" i="38"/>
  <c r="J75" i="38"/>
  <c r="J76" i="38"/>
  <c r="J77" i="38"/>
  <c r="J78" i="38"/>
  <c r="J79" i="38"/>
  <c r="J80" i="38"/>
  <c r="J81" i="38"/>
  <c r="J83" i="38"/>
  <c r="J84" i="38"/>
  <c r="J85" i="38"/>
  <c r="J86" i="38"/>
  <c r="J87" i="38"/>
  <c r="J88" i="38"/>
  <c r="J89" i="38"/>
  <c r="J90" i="38"/>
  <c r="J91" i="38"/>
  <c r="J92" i="38"/>
  <c r="J93" i="38"/>
  <c r="J94" i="38"/>
  <c r="J95" i="38"/>
  <c r="J96" i="38"/>
  <c r="J97" i="38"/>
  <c r="J98" i="38"/>
  <c r="J99" i="38"/>
  <c r="J100" i="38"/>
  <c r="J101" i="38"/>
  <c r="J102" i="38"/>
  <c r="J103" i="38"/>
  <c r="J104" i="38"/>
  <c r="J105" i="38"/>
  <c r="J106" i="38"/>
  <c r="J107" i="38"/>
  <c r="J108" i="38"/>
  <c r="J109" i="38"/>
  <c r="J110" i="38"/>
  <c r="J111" i="38"/>
  <c r="J112" i="38"/>
  <c r="J113" i="38"/>
  <c r="J114" i="38"/>
  <c r="J115" i="38"/>
  <c r="J116" i="38"/>
  <c r="J117" i="38"/>
  <c r="J118" i="38"/>
  <c r="J119" i="38"/>
  <c r="J120" i="38"/>
  <c r="J121" i="38"/>
  <c r="J122" i="38"/>
  <c r="J123" i="38"/>
  <c r="J124" i="38"/>
  <c r="J125" i="38"/>
  <c r="J126" i="38"/>
  <c r="J127" i="38"/>
  <c r="J128" i="38"/>
  <c r="J129" i="38"/>
  <c r="J130" i="38"/>
  <c r="J132" i="38"/>
  <c r="J133" i="38"/>
  <c r="J134" i="38"/>
  <c r="J136" i="38"/>
  <c r="J137" i="38"/>
  <c r="J138" i="38"/>
  <c r="J141" i="38"/>
  <c r="J142" i="38"/>
  <c r="J143" i="38"/>
  <c r="J145" i="38"/>
  <c r="J146" i="38"/>
  <c r="J147" i="38"/>
  <c r="J149" i="38"/>
  <c r="J150" i="38"/>
  <c r="J151" i="38"/>
  <c r="J153" i="38"/>
  <c r="J154" i="38"/>
  <c r="J155" i="38"/>
  <c r="J157" i="38"/>
  <c r="J158" i="38"/>
  <c r="J159" i="38"/>
  <c r="J161" i="38"/>
  <c r="J162" i="38"/>
  <c r="J163" i="38"/>
  <c r="J165" i="38"/>
  <c r="J166" i="38"/>
  <c r="J167" i="38"/>
  <c r="J169" i="38"/>
  <c r="J170" i="38"/>
  <c r="J173" i="38"/>
  <c r="J174" i="38"/>
  <c r="J175" i="38"/>
  <c r="J177" i="38"/>
  <c r="J178" i="38"/>
  <c r="J179" i="38"/>
  <c r="J181" i="38"/>
  <c r="J182" i="38"/>
  <c r="J183" i="38"/>
  <c r="J185" i="38"/>
  <c r="J186" i="38"/>
  <c r="J187" i="38"/>
  <c r="J189" i="38"/>
  <c r="J190" i="38"/>
  <c r="J191" i="38"/>
  <c r="J193" i="38"/>
  <c r="J194" i="38"/>
  <c r="J195" i="38"/>
  <c r="J197" i="38"/>
  <c r="J198" i="38"/>
  <c r="J199" i="38"/>
  <c r="J201" i="38"/>
  <c r="J202" i="38"/>
  <c r="J203" i="38"/>
  <c r="J205" i="38"/>
  <c r="J206" i="38"/>
  <c r="J207" i="38"/>
  <c r="J209" i="38"/>
  <c r="J210" i="38"/>
  <c r="J211" i="38"/>
  <c r="J213" i="38"/>
  <c r="J214" i="38"/>
  <c r="J215" i="38"/>
  <c r="J217" i="38"/>
  <c r="J218" i="38"/>
  <c r="J219" i="38"/>
  <c r="J221" i="38"/>
  <c r="J222" i="38"/>
  <c r="J223" i="38"/>
  <c r="J225" i="38"/>
  <c r="J226" i="38"/>
  <c r="J227" i="38"/>
  <c r="J229" i="38"/>
  <c r="J230" i="38"/>
  <c r="J231" i="38"/>
  <c r="J233" i="38"/>
  <c r="J234" i="38"/>
  <c r="J235" i="38"/>
  <c r="J237" i="38"/>
  <c r="J238" i="38"/>
  <c r="J131" i="38"/>
  <c r="J135" i="38"/>
  <c r="J140" i="38"/>
  <c r="J144" i="38"/>
  <c r="J148" i="38"/>
  <c r="J152" i="38"/>
  <c r="J156" i="38"/>
  <c r="J160" i="38"/>
  <c r="J164" i="38"/>
  <c r="J168" i="38"/>
  <c r="J172" i="38"/>
  <c r="J176" i="38"/>
  <c r="J180" i="38"/>
  <c r="J184" i="38"/>
  <c r="J188" i="38"/>
  <c r="J192" i="38"/>
  <c r="J196" i="38"/>
  <c r="J200" i="38"/>
  <c r="J204" i="38"/>
  <c r="J208" i="38"/>
  <c r="J212" i="38"/>
  <c r="J216" i="38"/>
  <c r="J220" i="38"/>
  <c r="J224" i="38"/>
  <c r="J228" i="38"/>
  <c r="J232" i="38"/>
  <c r="J236" i="38"/>
  <c r="J242" i="38" l="1"/>
  <c r="J244" i="38" s="1"/>
  <c r="F241" i="38"/>
  <c r="J241" i="38" s="1"/>
  <c r="E241" i="38"/>
  <c r="F240" i="38"/>
  <c r="J240" i="38" s="1"/>
  <c r="E240" i="38"/>
  <c r="F239" i="38"/>
  <c r="E239" i="38"/>
  <c r="F238" i="38"/>
  <c r="E238" i="38"/>
  <c r="F237" i="38"/>
  <c r="E237" i="38"/>
  <c r="F236" i="38"/>
  <c r="E236" i="38"/>
  <c r="F235" i="38"/>
  <c r="E235" i="38"/>
  <c r="F234" i="38"/>
  <c r="E234" i="38"/>
  <c r="F233" i="38"/>
  <c r="E233" i="38"/>
  <c r="F232" i="38"/>
  <c r="E232" i="38"/>
  <c r="F231" i="38"/>
  <c r="E231" i="38"/>
  <c r="F230" i="38"/>
  <c r="E230" i="38"/>
  <c r="F229" i="38"/>
  <c r="E229" i="38"/>
  <c r="F228" i="38"/>
  <c r="E228" i="38"/>
  <c r="F227" i="38"/>
  <c r="E227" i="38"/>
  <c r="F226" i="38"/>
  <c r="E226" i="38"/>
  <c r="F225" i="38"/>
  <c r="E225" i="38"/>
  <c r="F224" i="38"/>
  <c r="E224" i="38"/>
  <c r="F223" i="38"/>
  <c r="E223" i="38"/>
  <c r="F222" i="38"/>
  <c r="E222" i="38"/>
  <c r="F221" i="38"/>
  <c r="E221" i="38"/>
  <c r="F220" i="38"/>
  <c r="E220" i="38"/>
  <c r="F219" i="38"/>
  <c r="E219" i="38"/>
  <c r="F218" i="38"/>
  <c r="E218" i="38"/>
  <c r="F217" i="38"/>
  <c r="E217" i="38"/>
  <c r="F216" i="38"/>
  <c r="E216" i="38"/>
  <c r="F215" i="38"/>
  <c r="E215" i="38"/>
  <c r="F214" i="38"/>
  <c r="E214" i="38"/>
  <c r="F213" i="38"/>
  <c r="E213" i="38"/>
  <c r="F212" i="38"/>
  <c r="E212" i="38"/>
  <c r="F211" i="38"/>
  <c r="E211" i="38"/>
  <c r="F210" i="38"/>
  <c r="E210" i="38"/>
  <c r="F209" i="38"/>
  <c r="E209" i="38"/>
  <c r="F208" i="38"/>
  <c r="E208" i="38"/>
  <c r="F207" i="38"/>
  <c r="E207" i="38"/>
  <c r="F206" i="38"/>
  <c r="E206" i="38"/>
  <c r="F205" i="38"/>
  <c r="E205" i="38"/>
  <c r="F204" i="38"/>
  <c r="E204" i="38"/>
  <c r="F203" i="38"/>
  <c r="E203" i="38"/>
  <c r="F202" i="38"/>
  <c r="E202" i="38"/>
  <c r="F201" i="38"/>
  <c r="E201" i="38"/>
  <c r="F200" i="38"/>
  <c r="E200" i="38"/>
  <c r="F199" i="38"/>
  <c r="E199" i="38"/>
  <c r="F198" i="38"/>
  <c r="E198" i="38"/>
  <c r="F197" i="38"/>
  <c r="E197" i="38"/>
  <c r="F196" i="38"/>
  <c r="E196" i="38"/>
  <c r="F195" i="38"/>
  <c r="E195" i="38"/>
  <c r="F194" i="38"/>
  <c r="E194" i="38"/>
  <c r="F193" i="38"/>
  <c r="E193" i="38"/>
  <c r="F192" i="38"/>
  <c r="E192" i="38"/>
  <c r="F191" i="38"/>
  <c r="E191" i="38"/>
  <c r="F190" i="38"/>
  <c r="E190" i="38"/>
  <c r="F189" i="38"/>
  <c r="E189" i="38"/>
  <c r="F188" i="38"/>
  <c r="E188" i="38"/>
  <c r="F187" i="38"/>
  <c r="E187" i="38"/>
  <c r="F186" i="38"/>
  <c r="E186" i="38"/>
  <c r="F185" i="38"/>
  <c r="E185" i="38"/>
  <c r="F184" i="38"/>
  <c r="E184" i="38"/>
  <c r="F183" i="38"/>
  <c r="E183" i="38"/>
  <c r="F182" i="38"/>
  <c r="E182" i="38"/>
  <c r="F181" i="38"/>
  <c r="E181" i="38"/>
  <c r="F180" i="38"/>
  <c r="E180" i="38"/>
  <c r="F179" i="38"/>
  <c r="E179" i="38"/>
  <c r="F178" i="38"/>
  <c r="E178" i="38"/>
  <c r="F177" i="38"/>
  <c r="E177" i="38"/>
  <c r="F176" i="38"/>
  <c r="E176" i="38"/>
  <c r="F175" i="38"/>
  <c r="E175" i="38"/>
  <c r="F174" i="38"/>
  <c r="E174" i="38"/>
  <c r="F173" i="38"/>
  <c r="E173" i="38"/>
  <c r="F172" i="38"/>
  <c r="E172" i="38"/>
  <c r="F171" i="38"/>
  <c r="E171" i="38"/>
  <c r="F170" i="38"/>
  <c r="E170" i="38"/>
  <c r="F169" i="38"/>
  <c r="E169" i="38"/>
  <c r="F168" i="38"/>
  <c r="E168" i="38"/>
  <c r="F167" i="38"/>
  <c r="E167" i="38"/>
  <c r="F166" i="38"/>
  <c r="E166" i="38"/>
  <c r="F165" i="38"/>
  <c r="E165" i="38"/>
  <c r="F164" i="38"/>
  <c r="E164" i="38"/>
  <c r="F163" i="38"/>
  <c r="E163" i="38"/>
  <c r="F162" i="38"/>
  <c r="E162" i="38"/>
  <c r="F161" i="38"/>
  <c r="E161" i="38"/>
  <c r="F160" i="38"/>
  <c r="E160" i="38"/>
  <c r="F159" i="38"/>
  <c r="E159" i="38"/>
  <c r="F158" i="38"/>
  <c r="E158" i="38"/>
  <c r="F157" i="38"/>
  <c r="E157" i="38"/>
  <c r="F156" i="38"/>
  <c r="E156" i="38"/>
  <c r="F155" i="38"/>
  <c r="E155" i="38"/>
  <c r="F154" i="38"/>
  <c r="E154" i="38"/>
  <c r="F153" i="38"/>
  <c r="E153" i="38"/>
  <c r="F152" i="38"/>
  <c r="E152" i="38"/>
  <c r="F151" i="38"/>
  <c r="E151" i="38"/>
  <c r="F150" i="38"/>
  <c r="E150" i="38"/>
  <c r="F149" i="38"/>
  <c r="E149" i="38"/>
  <c r="F148" i="38"/>
  <c r="E148" i="38"/>
  <c r="F147" i="38"/>
  <c r="E147" i="38"/>
  <c r="F146" i="38"/>
  <c r="E146" i="38"/>
  <c r="F145" i="38"/>
  <c r="E145" i="38"/>
  <c r="F144" i="38"/>
  <c r="E144" i="38"/>
  <c r="F143" i="38"/>
  <c r="E143" i="38"/>
  <c r="F142" i="38"/>
  <c r="E142" i="38"/>
  <c r="F141" i="38"/>
  <c r="E141" i="38"/>
  <c r="F140" i="38"/>
  <c r="E140" i="38"/>
  <c r="F138" i="38"/>
  <c r="E138" i="38"/>
  <c r="F137" i="38"/>
  <c r="E137" i="38"/>
  <c r="F136" i="38"/>
  <c r="E136" i="38"/>
  <c r="F135" i="38"/>
  <c r="E135" i="38"/>
  <c r="F134" i="38"/>
  <c r="E134" i="38"/>
  <c r="F133" i="38"/>
  <c r="E133" i="38"/>
  <c r="F132" i="38"/>
  <c r="E132" i="38"/>
  <c r="F131" i="38"/>
  <c r="E131" i="38"/>
  <c r="F130" i="38"/>
  <c r="E130" i="38"/>
  <c r="F129" i="38"/>
  <c r="E129" i="38"/>
  <c r="F128" i="38"/>
  <c r="E128" i="38"/>
  <c r="F127" i="38"/>
  <c r="E127" i="38"/>
  <c r="F126" i="38"/>
  <c r="E126" i="38"/>
  <c r="F125" i="38"/>
  <c r="E125" i="38"/>
  <c r="F124" i="38"/>
  <c r="E124" i="38"/>
  <c r="F123" i="38"/>
  <c r="E123" i="38"/>
  <c r="F122" i="38"/>
  <c r="E122" i="38"/>
  <c r="F121" i="38"/>
  <c r="E121" i="38"/>
  <c r="F120" i="38"/>
  <c r="E120" i="38"/>
  <c r="F119" i="38"/>
  <c r="E119" i="38"/>
  <c r="F118" i="38"/>
  <c r="E118" i="38"/>
  <c r="F117" i="38"/>
  <c r="E117" i="38"/>
  <c r="F116" i="38"/>
  <c r="E116" i="38"/>
  <c r="F115" i="38"/>
  <c r="E115" i="38"/>
  <c r="F114" i="38"/>
  <c r="E114" i="38"/>
  <c r="F113" i="38"/>
  <c r="E113" i="38"/>
  <c r="F112" i="38"/>
  <c r="E112" i="38"/>
  <c r="F111" i="38"/>
  <c r="E111" i="38"/>
  <c r="F110" i="38"/>
  <c r="E110" i="38"/>
  <c r="F109" i="38"/>
  <c r="E109" i="38"/>
  <c r="F108" i="38"/>
  <c r="E108" i="38"/>
  <c r="F107" i="38"/>
  <c r="E107" i="38"/>
  <c r="F106" i="38"/>
  <c r="E106" i="38"/>
  <c r="F105" i="38"/>
  <c r="E105" i="38"/>
  <c r="F104" i="38"/>
  <c r="E104" i="38"/>
  <c r="F103" i="38"/>
  <c r="E103" i="38"/>
  <c r="F102" i="38"/>
  <c r="E102" i="38"/>
  <c r="F101" i="38"/>
  <c r="E101" i="38"/>
  <c r="F100" i="38"/>
  <c r="E100" i="38"/>
  <c r="F99" i="38"/>
  <c r="E99" i="38"/>
  <c r="F98" i="38"/>
  <c r="E98" i="38"/>
  <c r="F97" i="38"/>
  <c r="E97" i="38"/>
  <c r="F96" i="38"/>
  <c r="E96" i="38"/>
  <c r="F95" i="38"/>
  <c r="E95" i="38"/>
  <c r="F94" i="38"/>
  <c r="E94" i="38"/>
  <c r="F93" i="38"/>
  <c r="E93" i="38"/>
  <c r="F92" i="38"/>
  <c r="E92" i="38"/>
  <c r="F91" i="38"/>
  <c r="E91" i="38"/>
  <c r="F90" i="38"/>
  <c r="E90" i="38"/>
  <c r="F89" i="38"/>
  <c r="E89" i="38"/>
  <c r="F88" i="38"/>
  <c r="E88" i="38"/>
  <c r="F87" i="38"/>
  <c r="E87" i="38"/>
  <c r="F86" i="38"/>
  <c r="E86" i="38"/>
  <c r="F85" i="38"/>
  <c r="E85" i="38"/>
  <c r="F84" i="38"/>
  <c r="E84" i="38"/>
  <c r="F83" i="38"/>
  <c r="E83" i="38"/>
  <c r="F81" i="38"/>
  <c r="E81" i="38"/>
  <c r="F80" i="38"/>
  <c r="E80" i="38"/>
  <c r="F79" i="38"/>
  <c r="E79" i="38"/>
  <c r="F78" i="38"/>
  <c r="E78" i="38"/>
  <c r="F77" i="38"/>
  <c r="E77" i="38"/>
  <c r="F76" i="38"/>
  <c r="E76" i="38"/>
  <c r="F75" i="38"/>
  <c r="E75" i="38"/>
  <c r="F74" i="38"/>
  <c r="E74" i="38"/>
  <c r="F73" i="38"/>
  <c r="E73" i="38"/>
  <c r="F72" i="38"/>
  <c r="E72" i="38"/>
  <c r="F71" i="38"/>
  <c r="E71" i="38"/>
  <c r="F70" i="38"/>
  <c r="E70" i="38"/>
  <c r="F69" i="38"/>
  <c r="E69" i="38"/>
  <c r="F68" i="38"/>
  <c r="E68" i="38"/>
  <c r="F67" i="38"/>
  <c r="E67" i="38"/>
  <c r="F66" i="38"/>
  <c r="E66" i="38"/>
  <c r="F65" i="38"/>
  <c r="E65" i="38"/>
  <c r="F64" i="38"/>
  <c r="E64" i="38"/>
  <c r="F63" i="38"/>
  <c r="E63" i="38"/>
  <c r="F62" i="38"/>
  <c r="E62" i="38"/>
  <c r="F61" i="38"/>
  <c r="E61" i="38"/>
  <c r="F60" i="38"/>
  <c r="E60" i="38"/>
  <c r="F59" i="38"/>
  <c r="E59" i="38"/>
  <c r="F58" i="38"/>
  <c r="E58" i="38"/>
  <c r="F57" i="38"/>
  <c r="E57" i="38"/>
  <c r="F56" i="38"/>
  <c r="E56" i="38"/>
  <c r="F55" i="38"/>
  <c r="E55" i="38"/>
  <c r="F54" i="38"/>
  <c r="E54" i="38"/>
  <c r="F53" i="38"/>
  <c r="E53" i="38"/>
  <c r="F52" i="38"/>
  <c r="E52" i="38"/>
  <c r="F51" i="38"/>
  <c r="E51" i="38"/>
  <c r="F50" i="38"/>
  <c r="E50" i="38"/>
  <c r="F49" i="38"/>
  <c r="E49" i="38"/>
  <c r="F48" i="38"/>
  <c r="E48" i="38"/>
  <c r="F47" i="38"/>
  <c r="E47" i="38"/>
  <c r="F46" i="38"/>
  <c r="E46" i="38"/>
  <c r="F45" i="38"/>
  <c r="E45" i="38"/>
  <c r="F44" i="38"/>
  <c r="E44" i="38"/>
  <c r="F43" i="38"/>
  <c r="E43" i="38"/>
  <c r="F42" i="38"/>
  <c r="E42" i="38"/>
  <c r="F41" i="38"/>
  <c r="E41" i="38"/>
  <c r="F40" i="38"/>
  <c r="E40" i="38"/>
  <c r="F39" i="38"/>
  <c r="E39" i="38"/>
  <c r="F38" i="38"/>
  <c r="E38" i="38"/>
  <c r="F37" i="38"/>
  <c r="E37" i="38"/>
  <c r="F36" i="38"/>
  <c r="E36" i="38"/>
  <c r="F35" i="38"/>
  <c r="E35" i="38"/>
  <c r="F34" i="38"/>
  <c r="E34" i="38"/>
  <c r="F33" i="38"/>
  <c r="E33" i="38"/>
  <c r="F32" i="38"/>
  <c r="E32" i="38"/>
  <c r="F31" i="38"/>
  <c r="E31" i="38"/>
  <c r="F30" i="38"/>
  <c r="E30" i="38"/>
  <c r="F29" i="38"/>
  <c r="E29" i="38"/>
  <c r="F28" i="38"/>
  <c r="E28" i="38"/>
  <c r="F27" i="38"/>
  <c r="E27" i="38"/>
  <c r="F26" i="38"/>
  <c r="E26" i="38"/>
  <c r="F25" i="38"/>
  <c r="E25" i="38"/>
  <c r="F24" i="38"/>
  <c r="E24" i="38"/>
  <c r="F23" i="38"/>
  <c r="E23" i="38"/>
  <c r="F22" i="38"/>
  <c r="E22" i="38"/>
  <c r="F21" i="38"/>
  <c r="E21" i="38"/>
  <c r="F20" i="38"/>
  <c r="E20" i="38"/>
  <c r="F19" i="38"/>
  <c r="E19" i="38"/>
  <c r="F18" i="38"/>
  <c r="E18" i="38"/>
  <c r="F17" i="38"/>
  <c r="E17" i="38"/>
  <c r="F16" i="38"/>
  <c r="E16" i="38"/>
  <c r="F15" i="38"/>
  <c r="E15" i="38"/>
  <c r="F14" i="38"/>
  <c r="E14" i="38"/>
  <c r="F13" i="38"/>
  <c r="E13" i="38"/>
  <c r="F12" i="38"/>
  <c r="E12" i="38"/>
  <c r="F11" i="38"/>
  <c r="E11" i="38"/>
  <c r="F10" i="38"/>
  <c r="E10" i="38"/>
  <c r="F9" i="38"/>
  <c r="E9" i="38"/>
  <c r="F8" i="38"/>
  <c r="E8" i="38"/>
  <c r="F7" i="38"/>
  <c r="E7" i="38"/>
  <c r="F6" i="38"/>
  <c r="E6" i="38"/>
  <c r="F5" i="38"/>
  <c r="E5" i="38"/>
  <c r="F242" i="38" l="1"/>
  <c r="F244" i="38" s="1"/>
  <c r="G7" i="38"/>
  <c r="G8" i="38"/>
  <c r="G9" i="38"/>
  <c r="G10" i="38"/>
  <c r="G16" i="38"/>
  <c r="G17" i="38"/>
  <c r="G18" i="38"/>
  <c r="G20" i="38"/>
  <c r="G23" i="38"/>
  <c r="G24" i="38"/>
  <c r="G25" i="38"/>
  <c r="G26" i="38"/>
  <c r="G32" i="38"/>
  <c r="G33" i="38"/>
  <c r="G34" i="38"/>
  <c r="G36" i="38"/>
  <c r="G39" i="38"/>
  <c r="G40" i="38"/>
  <c r="G41" i="38"/>
  <c r="G42" i="38"/>
  <c r="G48" i="38"/>
  <c r="G49" i="38"/>
  <c r="G50" i="38"/>
  <c r="G52" i="38"/>
  <c r="G55" i="38"/>
  <c r="G56" i="38"/>
  <c r="G57" i="38"/>
  <c r="G58" i="38"/>
  <c r="G64" i="38"/>
  <c r="G65" i="38"/>
  <c r="G66" i="38"/>
  <c r="G68" i="38"/>
  <c r="G71" i="38"/>
  <c r="G74" i="38"/>
  <c r="G76" i="38"/>
  <c r="G78" i="38"/>
  <c r="G80" i="38"/>
  <c r="G86" i="38"/>
  <c r="G88" i="38"/>
  <c r="G91" i="38"/>
  <c r="G93" i="38"/>
  <c r="G95" i="38"/>
  <c r="G97" i="38"/>
  <c r="G104" i="38"/>
  <c r="G107" i="38"/>
  <c r="G109" i="38"/>
  <c r="G111" i="38"/>
  <c r="G113" i="38"/>
  <c r="G118" i="38"/>
  <c r="G120" i="38"/>
  <c r="G123" i="38"/>
  <c r="G125" i="38"/>
  <c r="G127" i="38"/>
  <c r="G129" i="38"/>
  <c r="G134" i="38"/>
  <c r="G136" i="38"/>
  <c r="G140" i="38"/>
  <c r="G142" i="38"/>
  <c r="G144" i="38"/>
  <c r="G146" i="38"/>
  <c r="G153" i="38"/>
  <c r="G156" i="38"/>
  <c r="G158" i="38"/>
  <c r="G160" i="38"/>
  <c r="G161" i="38"/>
  <c r="G163" i="38"/>
  <c r="G164" i="38"/>
  <c r="G166" i="38"/>
  <c r="G169" i="38"/>
  <c r="G177" i="38"/>
  <c r="G178" i="38"/>
  <c r="G186" i="38"/>
  <c r="G187" i="38"/>
  <c r="G188" i="38"/>
  <c r="G190" i="38"/>
  <c r="G192" i="38"/>
  <c r="G194" i="38"/>
  <c r="G201" i="38"/>
  <c r="G202" i="38"/>
  <c r="G203" i="38"/>
  <c r="G204" i="38"/>
  <c r="G206" i="38"/>
  <c r="G208" i="38"/>
  <c r="G209" i="38"/>
  <c r="G211" i="38"/>
  <c r="G212" i="38"/>
  <c r="G214" i="38"/>
  <c r="G217" i="38"/>
  <c r="G222" i="38"/>
  <c r="G224" i="38"/>
  <c r="G225" i="38"/>
  <c r="G226" i="38"/>
  <c r="G227" i="38"/>
  <c r="G228" i="38"/>
  <c r="G230" i="38"/>
  <c r="G233" i="38"/>
  <c r="G234" i="38"/>
  <c r="G235" i="38"/>
  <c r="G236" i="38"/>
  <c r="G238" i="38"/>
  <c r="G240" i="38"/>
  <c r="I240" i="38" s="1"/>
  <c r="G6" i="38"/>
  <c r="G11" i="38"/>
  <c r="G15" i="38"/>
  <c r="G22" i="38"/>
  <c r="G27" i="38"/>
  <c r="G31" i="38"/>
  <c r="G38" i="38"/>
  <c r="G43" i="38"/>
  <c r="G47" i="38"/>
  <c r="G54" i="38"/>
  <c r="G59" i="38"/>
  <c r="G63" i="38"/>
  <c r="G70" i="38"/>
  <c r="G84" i="38"/>
  <c r="G100" i="38"/>
  <c r="G116" i="38"/>
  <c r="G132" i="38"/>
  <c r="G149" i="38"/>
  <c r="G173" i="38"/>
  <c r="G181" i="38"/>
  <c r="G184" i="38"/>
  <c r="G197" i="38"/>
  <c r="G200" i="38"/>
  <c r="G221" i="38"/>
  <c r="G232" i="38"/>
  <c r="G5" i="38"/>
  <c r="E242" i="38"/>
  <c r="E244" i="38" s="1"/>
  <c r="G12" i="38"/>
  <c r="G14" i="38"/>
  <c r="G19" i="38"/>
  <c r="G21" i="38"/>
  <c r="G28" i="38"/>
  <c r="G30" i="38"/>
  <c r="G35" i="38"/>
  <c r="G37" i="38"/>
  <c r="G44" i="38"/>
  <c r="G46" i="38"/>
  <c r="G51" i="38"/>
  <c r="G53" i="38"/>
  <c r="G60" i="38"/>
  <c r="G62" i="38"/>
  <c r="G67" i="38"/>
  <c r="G69" i="38"/>
  <c r="G85" i="38"/>
  <c r="G101" i="38"/>
  <c r="G117" i="38"/>
  <c r="G133" i="38"/>
  <c r="G150" i="38"/>
  <c r="G162" i="38"/>
  <c r="G185" i="38"/>
  <c r="G210" i="38"/>
  <c r="G72" i="38"/>
  <c r="G73" i="38"/>
  <c r="G75" i="38"/>
  <c r="G79" i="38"/>
  <c r="G81" i="38"/>
  <c r="G83" i="38"/>
  <c r="G87" i="38"/>
  <c r="G89" i="38"/>
  <c r="G90" i="38"/>
  <c r="G92" i="38"/>
  <c r="G96" i="38"/>
  <c r="G98" i="38"/>
  <c r="G99" i="38"/>
  <c r="G103" i="38"/>
  <c r="G105" i="38"/>
  <c r="G106" i="38"/>
  <c r="G108" i="38"/>
  <c r="G112" i="38"/>
  <c r="G114" i="38"/>
  <c r="G115" i="38"/>
  <c r="G119" i="38"/>
  <c r="G121" i="38"/>
  <c r="G122" i="38"/>
  <c r="G124" i="38"/>
  <c r="G128" i="38"/>
  <c r="G130" i="38"/>
  <c r="G131" i="38"/>
  <c r="G135" i="38"/>
  <c r="G137" i="38"/>
  <c r="G138" i="38"/>
  <c r="G141" i="38"/>
  <c r="G145" i="38"/>
  <c r="G147" i="38"/>
  <c r="G148" i="38"/>
  <c r="G152" i="38"/>
  <c r="G154" i="38"/>
  <c r="G155" i="38"/>
  <c r="G157" i="38"/>
  <c r="G165" i="38"/>
  <c r="G168" i="38"/>
  <c r="G170" i="38"/>
  <c r="G171" i="38"/>
  <c r="G172" i="38"/>
  <c r="G174" i="38"/>
  <c r="G176" i="38"/>
  <c r="G179" i="38"/>
  <c r="G180" i="38"/>
  <c r="G182" i="38"/>
  <c r="G189" i="38"/>
  <c r="G193" i="38"/>
  <c r="G195" i="38"/>
  <c r="G196" i="38"/>
  <c r="G198" i="38"/>
  <c r="G199" i="38"/>
  <c r="G205" i="38"/>
  <c r="G213" i="38"/>
  <c r="G216" i="38"/>
  <c r="G218" i="38"/>
  <c r="G219" i="38"/>
  <c r="G220" i="38"/>
  <c r="G229" i="38"/>
  <c r="G231" i="38"/>
  <c r="G237" i="38"/>
  <c r="G241" i="38"/>
  <c r="I241" i="38" s="1"/>
  <c r="G102" i="38"/>
  <c r="G151" i="38"/>
  <c r="G167" i="38"/>
  <c r="G183" i="38"/>
  <c r="G215" i="38"/>
  <c r="G13" i="38"/>
  <c r="G29" i="38"/>
  <c r="G45" i="38"/>
  <c r="G61" i="38"/>
  <c r="G77" i="38"/>
  <c r="G94" i="38"/>
  <c r="G110" i="38"/>
  <c r="G126" i="38"/>
  <c r="G143" i="38"/>
  <c r="G159" i="38"/>
  <c r="G175" i="38"/>
  <c r="G191" i="38"/>
  <c r="G207" i="38"/>
  <c r="G223" i="38"/>
  <c r="G239" i="38"/>
  <c r="G242" i="38" l="1"/>
  <c r="G244" i="38" s="1"/>
  <c r="X239" i="38"/>
  <c r="X238" i="38"/>
  <c r="X237" i="38"/>
  <c r="W237" i="38"/>
  <c r="X236" i="38"/>
  <c r="W236" i="38"/>
  <c r="X235" i="38"/>
  <c r="W235" i="38"/>
  <c r="X234" i="38"/>
  <c r="X233" i="38"/>
  <c r="W233" i="38"/>
  <c r="X232" i="38"/>
  <c r="W232" i="38"/>
  <c r="X231" i="38"/>
  <c r="W231" i="38"/>
  <c r="X230" i="38"/>
  <c r="X229" i="38"/>
  <c r="W229" i="38"/>
  <c r="X228" i="38"/>
  <c r="W228" i="38"/>
  <c r="X227" i="38"/>
  <c r="W227" i="38"/>
  <c r="X226" i="38"/>
  <c r="X225" i="38"/>
  <c r="W225" i="38"/>
  <c r="X224" i="38"/>
  <c r="W224" i="38"/>
  <c r="X223" i="38"/>
  <c r="W223" i="38"/>
  <c r="X222" i="38"/>
  <c r="X221" i="38"/>
  <c r="W221" i="38"/>
  <c r="X220" i="38"/>
  <c r="W220" i="38"/>
  <c r="X219" i="38"/>
  <c r="W219" i="38"/>
  <c r="X218" i="38"/>
  <c r="D218" i="38"/>
  <c r="C218" i="38"/>
  <c r="A218" i="38"/>
  <c r="X217" i="38"/>
  <c r="W217" i="38"/>
  <c r="D217" i="38"/>
  <c r="C217" i="38"/>
  <c r="A217" i="38"/>
  <c r="X216" i="38"/>
  <c r="W216" i="38"/>
  <c r="D216" i="38"/>
  <c r="C216" i="38"/>
  <c r="A216" i="38"/>
  <c r="X215" i="38"/>
  <c r="W215" i="38"/>
  <c r="W214" i="38"/>
  <c r="X214" i="38"/>
  <c r="X213" i="38"/>
  <c r="W213" i="38"/>
  <c r="X212" i="38"/>
  <c r="W212" i="38"/>
  <c r="X211" i="38"/>
  <c r="W211" i="38"/>
  <c r="W210" i="38"/>
  <c r="X210" i="38"/>
  <c r="X209" i="38"/>
  <c r="W209" i="38"/>
  <c r="X208" i="38"/>
  <c r="X207" i="38"/>
  <c r="X205" i="38"/>
  <c r="W205" i="38"/>
  <c r="W204" i="38"/>
  <c r="X203" i="38"/>
  <c r="Y202" i="38"/>
  <c r="X201" i="38"/>
  <c r="W201" i="38"/>
  <c r="X200" i="38"/>
  <c r="W200" i="38"/>
  <c r="X199" i="38"/>
  <c r="W198" i="38"/>
  <c r="X197" i="38"/>
  <c r="X196" i="38"/>
  <c r="W196" i="38"/>
  <c r="X195" i="38"/>
  <c r="W194" i="38"/>
  <c r="W193" i="38"/>
  <c r="X193" i="38"/>
  <c r="X192" i="38"/>
  <c r="W192" i="38"/>
  <c r="X191" i="38"/>
  <c r="X190" i="38"/>
  <c r="Y190" i="38"/>
  <c r="W189" i="38"/>
  <c r="X189" i="38"/>
  <c r="X188" i="38"/>
  <c r="W188" i="38"/>
  <c r="X187" i="38"/>
  <c r="X185" i="38"/>
  <c r="W185" i="38"/>
  <c r="X184" i="38"/>
  <c r="Y184" i="38"/>
  <c r="W184" i="38"/>
  <c r="X183" i="38"/>
  <c r="X181" i="38"/>
  <c r="W181" i="38"/>
  <c r="X180" i="38"/>
  <c r="W180" i="38"/>
  <c r="X179" i="38"/>
  <c r="X178" i="38"/>
  <c r="X177" i="38"/>
  <c r="X176" i="38"/>
  <c r="W176" i="38"/>
  <c r="X175" i="38"/>
  <c r="W174" i="38"/>
  <c r="W173" i="38"/>
  <c r="X173" i="38"/>
  <c r="X172" i="38"/>
  <c r="Y172" i="38"/>
  <c r="W172" i="38"/>
  <c r="X171" i="38"/>
  <c r="D170" i="38"/>
  <c r="C170" i="38"/>
  <c r="A170" i="38"/>
  <c r="X169" i="38"/>
  <c r="W169" i="38"/>
  <c r="W168" i="38"/>
  <c r="X167" i="38"/>
  <c r="X166" i="38"/>
  <c r="W166" i="38"/>
  <c r="X165" i="38"/>
  <c r="X164" i="38"/>
  <c r="W162" i="38"/>
  <c r="X161" i="38"/>
  <c r="W160" i="38"/>
  <c r="W159" i="38"/>
  <c r="X159" i="38"/>
  <c r="X158" i="38"/>
  <c r="W158" i="38"/>
  <c r="X157" i="38"/>
  <c r="X155" i="38"/>
  <c r="W155" i="38"/>
  <c r="W154" i="38"/>
  <c r="X153" i="38"/>
  <c r="W152" i="38"/>
  <c r="W151" i="38"/>
  <c r="X151" i="38"/>
  <c r="X150" i="38"/>
  <c r="W150" i="38"/>
  <c r="X147" i="38"/>
  <c r="W146" i="38"/>
  <c r="W144" i="38"/>
  <c r="W143" i="38"/>
  <c r="X142" i="38"/>
  <c r="W142" i="38"/>
  <c r="W140" i="38"/>
  <c r="W138" i="38"/>
  <c r="X137" i="38"/>
  <c r="X136" i="38"/>
  <c r="W134" i="38"/>
  <c r="W129" i="38"/>
  <c r="W127" i="38"/>
  <c r="W126" i="38"/>
  <c r="X125" i="38"/>
  <c r="W125" i="38"/>
  <c r="W123" i="38"/>
  <c r="X122" i="38"/>
  <c r="Y121" i="38"/>
  <c r="W121" i="38"/>
  <c r="X120" i="38"/>
  <c r="W120" i="38"/>
  <c r="W119" i="38"/>
  <c r="X118" i="38"/>
  <c r="W118" i="38"/>
  <c r="W117" i="38"/>
  <c r="X116" i="38"/>
  <c r="W116" i="38"/>
  <c r="X115" i="38"/>
  <c r="W115" i="38"/>
  <c r="X114" i="38"/>
  <c r="W114" i="38"/>
  <c r="W113" i="38"/>
  <c r="X112" i="38"/>
  <c r="W112" i="38"/>
  <c r="W111" i="38"/>
  <c r="X110" i="38"/>
  <c r="W110" i="38"/>
  <c r="W109" i="38"/>
  <c r="X108" i="38"/>
  <c r="W108" i="38"/>
  <c r="W107" i="38"/>
  <c r="X106" i="38"/>
  <c r="W106" i="38"/>
  <c r="W105" i="38"/>
  <c r="X104" i="38"/>
  <c r="W104" i="38"/>
  <c r="W103" i="38"/>
  <c r="X102" i="38"/>
  <c r="W102" i="38"/>
  <c r="W101" i="38"/>
  <c r="X100" i="38"/>
  <c r="W100" i="38"/>
  <c r="W99" i="38"/>
  <c r="X98" i="38"/>
  <c r="W98" i="38"/>
  <c r="W97" i="38"/>
  <c r="W96" i="38"/>
  <c r="X96" i="38"/>
  <c r="W95" i="38"/>
  <c r="X94" i="38"/>
  <c r="W94" i="38"/>
  <c r="W93" i="38"/>
  <c r="Y93" i="38"/>
  <c r="W92" i="38"/>
  <c r="X92" i="38"/>
  <c r="W91" i="38"/>
  <c r="X90" i="38"/>
  <c r="W90" i="38"/>
  <c r="W89" i="38"/>
  <c r="W88" i="38"/>
  <c r="X88" i="38"/>
  <c r="W87" i="38"/>
  <c r="X86" i="38"/>
  <c r="W86" i="38"/>
  <c r="W85" i="38"/>
  <c r="Y85" i="38"/>
  <c r="W84" i="38"/>
  <c r="X84" i="38"/>
  <c r="W83" i="38"/>
  <c r="X81" i="38"/>
  <c r="W81" i="38"/>
  <c r="W80" i="38"/>
  <c r="W79" i="38"/>
  <c r="X79" i="38"/>
  <c r="W78" i="38"/>
  <c r="X77" i="38"/>
  <c r="W77" i="38"/>
  <c r="W76" i="38"/>
  <c r="Y76" i="38"/>
  <c r="W75" i="38"/>
  <c r="X75" i="38"/>
  <c r="W72" i="38"/>
  <c r="X71" i="38"/>
  <c r="X69" i="38"/>
  <c r="D68" i="38"/>
  <c r="C68" i="38"/>
  <c r="D67" i="38"/>
  <c r="C67" i="38"/>
  <c r="D66" i="38"/>
  <c r="C66" i="38"/>
  <c r="W65" i="38"/>
  <c r="D65" i="38"/>
  <c r="C65" i="38"/>
  <c r="D63" i="38"/>
  <c r="C63" i="38"/>
  <c r="D62" i="38"/>
  <c r="C62" i="38"/>
  <c r="W61" i="38"/>
  <c r="D61" i="38"/>
  <c r="C61" i="38"/>
  <c r="X60" i="38"/>
  <c r="W60" i="38"/>
  <c r="X59" i="38"/>
  <c r="W57" i="38"/>
  <c r="X56" i="38"/>
  <c r="W55" i="38"/>
  <c r="Y55" i="38"/>
  <c r="X53" i="38"/>
  <c r="W53" i="38"/>
  <c r="X52" i="38"/>
  <c r="W52" i="38"/>
  <c r="X51" i="38"/>
  <c r="W49" i="38"/>
  <c r="X48" i="38"/>
  <c r="X47" i="38"/>
  <c r="Y47" i="38"/>
  <c r="W46" i="38"/>
  <c r="X46" i="38"/>
  <c r="X45" i="38"/>
  <c r="W45" i="38"/>
  <c r="X44" i="38"/>
  <c r="W43" i="38"/>
  <c r="X42" i="38"/>
  <c r="W42" i="38"/>
  <c r="X41" i="38"/>
  <c r="W41" i="38"/>
  <c r="X40" i="38"/>
  <c r="W39" i="38"/>
  <c r="X38" i="38"/>
  <c r="X36" i="38"/>
  <c r="W35" i="38"/>
  <c r="W34" i="38"/>
  <c r="X34" i="38"/>
  <c r="X33" i="38"/>
  <c r="W33" i="38"/>
  <c r="X32" i="38"/>
  <c r="X31" i="38"/>
  <c r="Y31" i="38"/>
  <c r="X30" i="38"/>
  <c r="W30" i="38"/>
  <c r="X29" i="38"/>
  <c r="W29" i="38"/>
  <c r="X28" i="38"/>
  <c r="W27" i="38"/>
  <c r="X26" i="38"/>
  <c r="W26" i="38"/>
  <c r="X25" i="38"/>
  <c r="W25" i="38"/>
  <c r="D24" i="38"/>
  <c r="C24" i="38"/>
  <c r="A24" i="38"/>
  <c r="X23" i="38"/>
  <c r="Y23" i="38"/>
  <c r="X22" i="38"/>
  <c r="W22" i="38"/>
  <c r="X21" i="38"/>
  <c r="W21" i="38"/>
  <c r="X20" i="38"/>
  <c r="W19" i="38"/>
  <c r="W18" i="38"/>
  <c r="X18" i="38"/>
  <c r="X17" i="38"/>
  <c r="W17" i="38"/>
  <c r="X16" i="38"/>
  <c r="X15" i="38"/>
  <c r="D15" i="38"/>
  <c r="C15" i="38"/>
  <c r="A15" i="38"/>
  <c r="D14" i="38"/>
  <c r="C14" i="38"/>
  <c r="A14" i="38"/>
  <c r="X13" i="38"/>
  <c r="D13" i="38"/>
  <c r="C13" i="38"/>
  <c r="A13" i="38"/>
  <c r="X12" i="38"/>
  <c r="D12" i="38"/>
  <c r="C12" i="38"/>
  <c r="A12" i="38"/>
  <c r="X11" i="38"/>
  <c r="X10" i="38"/>
  <c r="X9" i="38"/>
  <c r="X8" i="38"/>
  <c r="Y7" i="38"/>
  <c r="W6" i="38"/>
  <c r="X6" i="38"/>
  <c r="Y217" i="38" l="1"/>
  <c r="Y51" i="38"/>
  <c r="Y39" i="38"/>
  <c r="Y41" i="38"/>
  <c r="Y45" i="38"/>
  <c r="Y25" i="38"/>
  <c r="W13" i="38"/>
  <c r="Y13" i="38" s="1"/>
  <c r="W15" i="38"/>
  <c r="Y15" i="38" s="1"/>
  <c r="Y19" i="38"/>
  <c r="Y27" i="38"/>
  <c r="W32" i="38"/>
  <c r="Y33" i="38"/>
  <c r="Y35" i="38"/>
  <c r="Y37" i="38"/>
  <c r="X39" i="38"/>
  <c r="Y42" i="38"/>
  <c r="Y43" i="38"/>
  <c r="W48" i="38"/>
  <c r="Y48" i="38"/>
  <c r="X49" i="38"/>
  <c r="X50" i="38"/>
  <c r="W51" i="38"/>
  <c r="X55" i="38"/>
  <c r="W56" i="38"/>
  <c r="X57" i="38"/>
  <c r="X58" i="38"/>
  <c r="W59" i="38"/>
  <c r="Y63" i="38"/>
  <c r="W63" i="38"/>
  <c r="W64" i="38"/>
  <c r="X65" i="38"/>
  <c r="X66" i="38"/>
  <c r="X67" i="38"/>
  <c r="Y68" i="38"/>
  <c r="X68" i="38"/>
  <c r="X70" i="38"/>
  <c r="W74" i="38"/>
  <c r="Y75" i="38"/>
  <c r="Y80" i="38"/>
  <c r="Y89" i="38"/>
  <c r="Y97" i="38"/>
  <c r="W20" i="38"/>
  <c r="Y20" i="38"/>
  <c r="Y21" i="38"/>
  <c r="Y26" i="38"/>
  <c r="W28" i="38"/>
  <c r="Y28" i="38"/>
  <c r="Y29" i="38"/>
  <c r="X35" i="38"/>
  <c r="W37" i="38"/>
  <c r="W38" i="38"/>
  <c r="W44" i="38"/>
  <c r="Y44" i="38"/>
  <c r="W54" i="38"/>
  <c r="Y59" i="38"/>
  <c r="X61" i="38"/>
  <c r="W62" i="38"/>
  <c r="X63" i="38"/>
  <c r="X64" i="38"/>
  <c r="Y65" i="38"/>
  <c r="W68" i="38"/>
  <c r="W69" i="38"/>
  <c r="Y69" i="38"/>
  <c r="Y72" i="38"/>
  <c r="X72" i="38"/>
  <c r="X74" i="38"/>
  <c r="W12" i="38"/>
  <c r="Y12" i="38" s="1"/>
  <c r="X14" i="38"/>
  <c r="W14" i="38"/>
  <c r="W16" i="38"/>
  <c r="W23" i="38"/>
  <c r="W31" i="38"/>
  <c r="X37" i="38"/>
  <c r="Y38" i="38"/>
  <c r="W40" i="38"/>
  <c r="W47" i="38"/>
  <c r="Y50" i="38"/>
  <c r="X54" i="38"/>
  <c r="Y58" i="38"/>
  <c r="X62" i="38"/>
  <c r="W73" i="38"/>
  <c r="Y73" i="38"/>
  <c r="Y5" i="38"/>
  <c r="W11" i="38"/>
  <c r="X7" i="38"/>
  <c r="W7" i="38"/>
  <c r="W9" i="38"/>
  <c r="W10" i="38"/>
  <c r="Y11" i="38"/>
  <c r="W5" i="38"/>
  <c r="Y10" i="38"/>
  <c r="X5" i="38"/>
  <c r="Y6" i="38"/>
  <c r="W8" i="38"/>
  <c r="Y8" i="38"/>
  <c r="Y9" i="38"/>
  <c r="Y17" i="38"/>
  <c r="X19" i="38"/>
  <c r="Y22" i="38"/>
  <c r="X27" i="38"/>
  <c r="Y30" i="38"/>
  <c r="Y34" i="38"/>
  <c r="W36" i="38"/>
  <c r="Y36" i="38"/>
  <c r="X43" i="38"/>
  <c r="Y49" i="38"/>
  <c r="W50" i="38"/>
  <c r="Y54" i="38"/>
  <c r="Y57" i="38"/>
  <c r="W58" i="38"/>
  <c r="Y61" i="38"/>
  <c r="Y62" i="38"/>
  <c r="Y64" i="38"/>
  <c r="W66" i="38"/>
  <c r="W67" i="38"/>
  <c r="Y67" i="38"/>
  <c r="W70" i="38"/>
  <c r="Y71" i="38"/>
  <c r="W71" i="38"/>
  <c r="X73" i="38"/>
  <c r="Y79" i="38"/>
  <c r="Y96" i="38"/>
  <c r="Y112" i="38"/>
  <c r="Y119" i="38"/>
  <c r="Y133" i="38"/>
  <c r="X76" i="38"/>
  <c r="Y77" i="38"/>
  <c r="X80" i="38"/>
  <c r="Y81" i="38"/>
  <c r="Y84" i="38"/>
  <c r="X85" i="38"/>
  <c r="Y86" i="38"/>
  <c r="Y88" i="38"/>
  <c r="X89" i="38"/>
  <c r="Y90" i="38"/>
  <c r="Y92" i="38"/>
  <c r="X93" i="38"/>
  <c r="Y94" i="38"/>
  <c r="X97" i="38"/>
  <c r="Y98" i="38"/>
  <c r="Y100" i="38"/>
  <c r="X101" i="38"/>
  <c r="Y102" i="38"/>
  <c r="Y104" i="38"/>
  <c r="X105" i="38"/>
  <c r="Y106" i="38"/>
  <c r="Y108" i="38"/>
  <c r="X109" i="38"/>
  <c r="Y110" i="38"/>
  <c r="X113" i="38"/>
  <c r="Y114" i="38"/>
  <c r="Y116" i="38"/>
  <c r="X117" i="38"/>
  <c r="Y118" i="38"/>
  <c r="Y120" i="38"/>
  <c r="W124" i="38"/>
  <c r="Y125" i="38"/>
  <c r="X126" i="38"/>
  <c r="X128" i="38"/>
  <c r="Y130" i="38"/>
  <c r="W130" i="38"/>
  <c r="X131" i="38"/>
  <c r="Y131" i="38"/>
  <c r="X132" i="38"/>
  <c r="W133" i="38"/>
  <c r="W137" i="38"/>
  <c r="Y140" i="38"/>
  <c r="W141" i="38"/>
  <c r="X143" i="38"/>
  <c r="X145" i="38"/>
  <c r="Y147" i="38"/>
  <c r="W147" i="38"/>
  <c r="Y52" i="38"/>
  <c r="Y56" i="38"/>
  <c r="Y60" i="38"/>
  <c r="Y66" i="38"/>
  <c r="Y70" i="38"/>
  <c r="Y74" i="38"/>
  <c r="Y78" i="38"/>
  <c r="Y83" i="38"/>
  <c r="Y87" i="38"/>
  <c r="Y91" i="38"/>
  <c r="Y95" i="38"/>
  <c r="Y99" i="38"/>
  <c r="Y101" i="38"/>
  <c r="Y103" i="38"/>
  <c r="Y105" i="38"/>
  <c r="Y107" i="38"/>
  <c r="Y109" i="38"/>
  <c r="Y111" i="38"/>
  <c r="Y113" i="38"/>
  <c r="Y115" i="38"/>
  <c r="Y117" i="38"/>
  <c r="X121" i="38"/>
  <c r="W122" i="38"/>
  <c r="X123" i="38"/>
  <c r="X124" i="38"/>
  <c r="X129" i="38"/>
  <c r="W131" i="38"/>
  <c r="X133" i="38"/>
  <c r="W135" i="38"/>
  <c r="X140" i="38"/>
  <c r="X146" i="38"/>
  <c r="X78" i="38"/>
  <c r="X83" i="38"/>
  <c r="X87" i="38"/>
  <c r="X91" i="38"/>
  <c r="X95" i="38"/>
  <c r="X99" i="38"/>
  <c r="X103" i="38"/>
  <c r="X107" i="38"/>
  <c r="X111" i="38"/>
  <c r="X119" i="38"/>
  <c r="Y123" i="38"/>
  <c r="X130" i="38"/>
  <c r="W132" i="38"/>
  <c r="Y138" i="38"/>
  <c r="X141" i="38"/>
  <c r="Y156" i="38"/>
  <c r="Y124" i="38"/>
  <c r="X134" i="38"/>
  <c r="X138" i="38"/>
  <c r="W149" i="38"/>
  <c r="Y154" i="38"/>
  <c r="Y168" i="38"/>
  <c r="X149" i="38"/>
  <c r="X156" i="38"/>
  <c r="W156" i="38"/>
  <c r="Y160" i="38"/>
  <c r="X162" i="38"/>
  <c r="Y163" i="38"/>
  <c r="X163" i="38"/>
  <c r="W165" i="38"/>
  <c r="Y165" i="38"/>
  <c r="Y166" i="38"/>
  <c r="Y122" i="38"/>
  <c r="Y126" i="38"/>
  <c r="W128" i="38"/>
  <c r="Y128" i="38"/>
  <c r="Y129" i="38"/>
  <c r="X135" i="38"/>
  <c r="Y135" i="38"/>
  <c r="W145" i="38"/>
  <c r="Y145" i="38"/>
  <c r="Y146" i="38"/>
  <c r="X152" i="38"/>
  <c r="Y152" i="38"/>
  <c r="W161" i="38"/>
  <c r="Y161" i="38"/>
  <c r="X168" i="38"/>
  <c r="Y194" i="38"/>
  <c r="Y200" i="38"/>
  <c r="X148" i="38"/>
  <c r="W148" i="38"/>
  <c r="X154" i="38"/>
  <c r="Y155" i="38"/>
  <c r="W157" i="38"/>
  <c r="W164" i="38"/>
  <c r="W167" i="38"/>
  <c r="Y182" i="38"/>
  <c r="Y186" i="38"/>
  <c r="X127" i="38"/>
  <c r="W136" i="38"/>
  <c r="Y136" i="38"/>
  <c r="Y137" i="38"/>
  <c r="X144" i="38"/>
  <c r="Y148" i="38"/>
  <c r="W153" i="38"/>
  <c r="Y153" i="38"/>
  <c r="Y158" i="38"/>
  <c r="X160" i="38"/>
  <c r="W163" i="38"/>
  <c r="Y164" i="38"/>
  <c r="Y167" i="38"/>
  <c r="X170" i="38"/>
  <c r="W170" i="38"/>
  <c r="Y174" i="38"/>
  <c r="Y177" i="38"/>
  <c r="W179" i="38"/>
  <c r="Y179" i="38"/>
  <c r="Y180" i="38"/>
  <c r="X186" i="38"/>
  <c r="W186" i="38"/>
  <c r="Y193" i="38"/>
  <c r="W195" i="38"/>
  <c r="Y195" i="38"/>
  <c r="X202" i="38"/>
  <c r="W202" i="38"/>
  <c r="W206" i="38"/>
  <c r="Y169" i="38"/>
  <c r="W175" i="38"/>
  <c r="Y175" i="38"/>
  <c r="X182" i="38"/>
  <c r="W182" i="38"/>
  <c r="W191" i="38"/>
  <c r="Y191" i="38"/>
  <c r="X198" i="38"/>
  <c r="Y198" i="38"/>
  <c r="X204" i="38"/>
  <c r="W171" i="38"/>
  <c r="Y171" i="38"/>
  <c r="W178" i="38"/>
  <c r="Y181" i="38"/>
  <c r="Y185" i="38"/>
  <c r="W187" i="38"/>
  <c r="Y188" i="38"/>
  <c r="X194" i="38"/>
  <c r="W197" i="38"/>
  <c r="Y201" i="38"/>
  <c r="W203" i="38"/>
  <c r="Y207" i="38"/>
  <c r="W207" i="38"/>
  <c r="X174" i="38"/>
  <c r="W177" i="38"/>
  <c r="Y178" i="38"/>
  <c r="W183" i="38"/>
  <c r="Y183" i="38"/>
  <c r="W190" i="38"/>
  <c r="Y197" i="38"/>
  <c r="W199" i="38"/>
  <c r="Y199" i="38"/>
  <c r="Y204" i="38"/>
  <c r="X206" i="38"/>
  <c r="Y210" i="38"/>
  <c r="W239" i="38"/>
  <c r="Y205" i="38"/>
  <c r="Y209" i="38"/>
  <c r="Y216" i="38"/>
  <c r="Y222" i="38"/>
  <c r="Y226" i="38"/>
  <c r="Y230" i="38"/>
  <c r="Y234" i="38"/>
  <c r="Y238" i="38"/>
  <c r="W208" i="38"/>
  <c r="Y208" i="38"/>
  <c r="Y221" i="38"/>
  <c r="Y229" i="38"/>
  <c r="Y233" i="38"/>
  <c r="Y237" i="38"/>
  <c r="Y211" i="38"/>
  <c r="Y215" i="38"/>
  <c r="W218" i="38"/>
  <c r="Y218" i="38" s="1"/>
  <c r="W222" i="38"/>
  <c r="W226" i="38"/>
  <c r="W230" i="38"/>
  <c r="W234" i="38"/>
  <c r="W238" i="38"/>
  <c r="Y212" i="38"/>
  <c r="Y213" i="38"/>
  <c r="Y214" i="38"/>
  <c r="Y219" i="38"/>
  <c r="Y223" i="38"/>
  <c r="Y227" i="38"/>
  <c r="Y231" i="38"/>
  <c r="Y235" i="38"/>
  <c r="Y239" i="38"/>
  <c r="Y220" i="38"/>
  <c r="Y224" i="38"/>
  <c r="Y225" i="38"/>
  <c r="Y228" i="38"/>
  <c r="Y232" i="38"/>
  <c r="Y236" i="38"/>
  <c r="U239" i="37"/>
  <c r="T239" i="37"/>
  <c r="U238" i="37"/>
  <c r="T238" i="37"/>
  <c r="U237" i="37"/>
  <c r="T237" i="37"/>
  <c r="U236" i="37"/>
  <c r="T236" i="37"/>
  <c r="U235" i="37"/>
  <c r="T235" i="37"/>
  <c r="U234" i="37"/>
  <c r="T234" i="37"/>
  <c r="U233" i="37"/>
  <c r="T233" i="37"/>
  <c r="U232" i="37"/>
  <c r="T232" i="37"/>
  <c r="U231" i="37"/>
  <c r="T231" i="37"/>
  <c r="U230" i="37"/>
  <c r="T230" i="37"/>
  <c r="U229" i="37"/>
  <c r="T229" i="37"/>
  <c r="U228" i="37"/>
  <c r="T228" i="37"/>
  <c r="U227" i="37"/>
  <c r="T227" i="37"/>
  <c r="U226" i="37"/>
  <c r="T226" i="37"/>
  <c r="U225" i="37"/>
  <c r="T225" i="37"/>
  <c r="U224" i="37"/>
  <c r="T224" i="37"/>
  <c r="U223" i="37"/>
  <c r="T223" i="37"/>
  <c r="U222" i="37"/>
  <c r="T222" i="37"/>
  <c r="U221" i="37"/>
  <c r="T221" i="37"/>
  <c r="U220" i="37"/>
  <c r="T220" i="37"/>
  <c r="U219" i="37"/>
  <c r="T219" i="37"/>
  <c r="U218" i="37"/>
  <c r="T218" i="37"/>
  <c r="U217" i="37"/>
  <c r="T217" i="37"/>
  <c r="U216" i="37"/>
  <c r="T216" i="37"/>
  <c r="U215" i="37"/>
  <c r="T215" i="37"/>
  <c r="U214" i="37"/>
  <c r="T214" i="37"/>
  <c r="U213" i="37"/>
  <c r="T213" i="37"/>
  <c r="U212" i="37"/>
  <c r="T212" i="37"/>
  <c r="U211" i="37"/>
  <c r="T211" i="37"/>
  <c r="U210" i="37"/>
  <c r="T210" i="37"/>
  <c r="U209" i="37"/>
  <c r="T209" i="37"/>
  <c r="U208" i="37"/>
  <c r="T208" i="37"/>
  <c r="U207" i="37"/>
  <c r="T207" i="37"/>
  <c r="U206" i="37"/>
  <c r="T206" i="37"/>
  <c r="U205" i="37"/>
  <c r="T205" i="37"/>
  <c r="U204" i="37"/>
  <c r="T204" i="37"/>
  <c r="U203" i="37"/>
  <c r="T203" i="37"/>
  <c r="U202" i="37"/>
  <c r="T202" i="37"/>
  <c r="U201" i="37"/>
  <c r="T201" i="37"/>
  <c r="U200" i="37"/>
  <c r="T200" i="37"/>
  <c r="U199" i="37"/>
  <c r="T199" i="37"/>
  <c r="U198" i="37"/>
  <c r="T198" i="37"/>
  <c r="U197" i="37"/>
  <c r="T197" i="37"/>
  <c r="U196" i="37"/>
  <c r="T196" i="37"/>
  <c r="U195" i="37"/>
  <c r="T195" i="37"/>
  <c r="U194" i="37"/>
  <c r="T194" i="37"/>
  <c r="U193" i="37"/>
  <c r="T193" i="37"/>
  <c r="U192" i="37"/>
  <c r="T192" i="37"/>
  <c r="U191" i="37"/>
  <c r="T191" i="37"/>
  <c r="U190" i="37"/>
  <c r="T190" i="37"/>
  <c r="U189" i="37"/>
  <c r="T189" i="37"/>
  <c r="U188" i="37"/>
  <c r="T188" i="37"/>
  <c r="U187" i="37"/>
  <c r="T187" i="37"/>
  <c r="U186" i="37"/>
  <c r="T186" i="37"/>
  <c r="U185" i="37"/>
  <c r="T185" i="37"/>
  <c r="U184" i="37"/>
  <c r="T184" i="37"/>
  <c r="U183" i="37"/>
  <c r="T183" i="37"/>
  <c r="U182" i="37"/>
  <c r="T182" i="37"/>
  <c r="U181" i="37"/>
  <c r="T181" i="37"/>
  <c r="U180" i="37"/>
  <c r="T180" i="37"/>
  <c r="U179" i="37"/>
  <c r="T179" i="37"/>
  <c r="U178" i="37"/>
  <c r="T178" i="37"/>
  <c r="U177" i="37"/>
  <c r="T177" i="37"/>
  <c r="U176" i="37"/>
  <c r="T176" i="37"/>
  <c r="U175" i="37"/>
  <c r="T175" i="37"/>
  <c r="U174" i="37"/>
  <c r="T174" i="37"/>
  <c r="U173" i="37"/>
  <c r="T173" i="37"/>
  <c r="U172" i="37"/>
  <c r="T172" i="37"/>
  <c r="U171" i="37"/>
  <c r="T171" i="37"/>
  <c r="U170" i="37"/>
  <c r="T170" i="37"/>
  <c r="U169" i="37"/>
  <c r="T169" i="37"/>
  <c r="U168" i="37"/>
  <c r="T168" i="37"/>
  <c r="U167" i="37"/>
  <c r="T167" i="37"/>
  <c r="U166" i="37"/>
  <c r="T166" i="37"/>
  <c r="U165" i="37"/>
  <c r="T165" i="37"/>
  <c r="U164" i="37"/>
  <c r="T164" i="37"/>
  <c r="U163" i="37"/>
  <c r="T163" i="37"/>
  <c r="U162" i="37"/>
  <c r="T162" i="37"/>
  <c r="U161" i="37"/>
  <c r="T161" i="37"/>
  <c r="U160" i="37"/>
  <c r="T160" i="37"/>
  <c r="U159" i="37"/>
  <c r="T159" i="37"/>
  <c r="U158" i="37"/>
  <c r="T158" i="37"/>
  <c r="U157" i="37"/>
  <c r="T157" i="37"/>
  <c r="U156" i="37"/>
  <c r="T156" i="37"/>
  <c r="U155" i="37"/>
  <c r="T155" i="37"/>
  <c r="U154" i="37"/>
  <c r="T154" i="37"/>
  <c r="U153" i="37"/>
  <c r="T153" i="37"/>
  <c r="U152" i="37"/>
  <c r="T152" i="37"/>
  <c r="U151" i="37"/>
  <c r="T151" i="37"/>
  <c r="U150" i="37"/>
  <c r="T150" i="37"/>
  <c r="U149" i="37"/>
  <c r="T149" i="37"/>
  <c r="U148" i="37"/>
  <c r="T148" i="37"/>
  <c r="U147" i="37"/>
  <c r="T147" i="37"/>
  <c r="U146" i="37"/>
  <c r="T146" i="37"/>
  <c r="U145" i="37"/>
  <c r="T145" i="37"/>
  <c r="U144" i="37"/>
  <c r="T144" i="37"/>
  <c r="U143" i="37"/>
  <c r="T143" i="37"/>
  <c r="U142" i="37"/>
  <c r="T142" i="37"/>
  <c r="U141" i="37"/>
  <c r="T141" i="37"/>
  <c r="U140" i="37"/>
  <c r="T140" i="37"/>
  <c r="U139" i="37"/>
  <c r="T139" i="37"/>
  <c r="U138" i="37"/>
  <c r="T138" i="37"/>
  <c r="U137" i="37"/>
  <c r="T137" i="37"/>
  <c r="U136" i="37"/>
  <c r="T136" i="37"/>
  <c r="U135" i="37"/>
  <c r="T135" i="37"/>
  <c r="U134" i="37"/>
  <c r="T134" i="37"/>
  <c r="U133" i="37"/>
  <c r="T133" i="37"/>
  <c r="U132" i="37"/>
  <c r="T132" i="37"/>
  <c r="U131" i="37"/>
  <c r="T131" i="37"/>
  <c r="U130" i="37"/>
  <c r="T130" i="37"/>
  <c r="U129" i="37"/>
  <c r="T129" i="37"/>
  <c r="U128" i="37"/>
  <c r="T128" i="37"/>
  <c r="U127" i="37"/>
  <c r="T127" i="37"/>
  <c r="U126" i="37"/>
  <c r="T126" i="37"/>
  <c r="U125" i="37"/>
  <c r="T125" i="37"/>
  <c r="U124" i="37"/>
  <c r="T124" i="37"/>
  <c r="U123" i="37"/>
  <c r="T123" i="37"/>
  <c r="U122" i="37"/>
  <c r="T122" i="37"/>
  <c r="U121" i="37"/>
  <c r="T121" i="37"/>
  <c r="U120" i="37"/>
  <c r="T120" i="37"/>
  <c r="U119" i="37"/>
  <c r="T119" i="37"/>
  <c r="U118" i="37"/>
  <c r="T118" i="37"/>
  <c r="U117" i="37"/>
  <c r="T117" i="37"/>
  <c r="U116" i="37"/>
  <c r="T116" i="37"/>
  <c r="U115" i="37"/>
  <c r="T115" i="37"/>
  <c r="U114" i="37"/>
  <c r="T114" i="37"/>
  <c r="U113" i="37"/>
  <c r="T113" i="37"/>
  <c r="U112" i="37"/>
  <c r="T112" i="37"/>
  <c r="U111" i="37"/>
  <c r="T111" i="37"/>
  <c r="U110" i="37"/>
  <c r="T110" i="37"/>
  <c r="U109" i="37"/>
  <c r="T109" i="37"/>
  <c r="U108" i="37"/>
  <c r="T108" i="37"/>
  <c r="U107" i="37"/>
  <c r="T107" i="37"/>
  <c r="U106" i="37"/>
  <c r="T106" i="37"/>
  <c r="U105" i="37"/>
  <c r="T105" i="37"/>
  <c r="U104" i="37"/>
  <c r="T104" i="37"/>
  <c r="U103" i="37"/>
  <c r="T103" i="37"/>
  <c r="U102" i="37"/>
  <c r="T102" i="37"/>
  <c r="U101" i="37"/>
  <c r="T101" i="37"/>
  <c r="U100" i="37"/>
  <c r="T100" i="37"/>
  <c r="U99" i="37"/>
  <c r="T99" i="37"/>
  <c r="U98" i="37"/>
  <c r="T98" i="37"/>
  <c r="U97" i="37"/>
  <c r="T97" i="37"/>
  <c r="U96" i="37"/>
  <c r="T96" i="37"/>
  <c r="U95" i="37"/>
  <c r="T95" i="37"/>
  <c r="U94" i="37"/>
  <c r="T94" i="37"/>
  <c r="U93" i="37"/>
  <c r="T93" i="37"/>
  <c r="U92" i="37"/>
  <c r="T92" i="37"/>
  <c r="U91" i="37"/>
  <c r="T91" i="37"/>
  <c r="U90" i="37"/>
  <c r="T90" i="37"/>
  <c r="U89" i="37"/>
  <c r="T89" i="37"/>
  <c r="U88" i="37"/>
  <c r="T88" i="37"/>
  <c r="U87" i="37"/>
  <c r="T87" i="37"/>
  <c r="U86" i="37"/>
  <c r="T86" i="37"/>
  <c r="U85" i="37"/>
  <c r="T85" i="37"/>
  <c r="U84" i="37"/>
  <c r="T84" i="37"/>
  <c r="U83" i="37"/>
  <c r="T83" i="37"/>
  <c r="U82" i="37"/>
  <c r="T82" i="37"/>
  <c r="U81" i="37"/>
  <c r="T81" i="37"/>
  <c r="U80" i="37"/>
  <c r="T80" i="37"/>
  <c r="U79" i="37"/>
  <c r="T79" i="37"/>
  <c r="U78" i="37"/>
  <c r="T78" i="37"/>
  <c r="U77" i="37"/>
  <c r="T77" i="37"/>
  <c r="U76" i="37"/>
  <c r="T76" i="37"/>
  <c r="U75" i="37"/>
  <c r="T75" i="37"/>
  <c r="U74" i="37"/>
  <c r="T74" i="37"/>
  <c r="U73" i="37"/>
  <c r="T73" i="37"/>
  <c r="U72" i="37"/>
  <c r="T72" i="37"/>
  <c r="U71" i="37"/>
  <c r="T71" i="37"/>
  <c r="U70" i="37"/>
  <c r="T70" i="37"/>
  <c r="U69" i="37"/>
  <c r="T69" i="37"/>
  <c r="U68" i="37"/>
  <c r="T68" i="37"/>
  <c r="U67" i="37"/>
  <c r="T67" i="37"/>
  <c r="U66" i="37"/>
  <c r="T66" i="37"/>
  <c r="U65" i="37"/>
  <c r="T65" i="37"/>
  <c r="U64" i="37"/>
  <c r="T64" i="37"/>
  <c r="U63" i="37"/>
  <c r="T63" i="37"/>
  <c r="U62" i="37"/>
  <c r="T62" i="37"/>
  <c r="U61" i="37"/>
  <c r="T61" i="37"/>
  <c r="U60" i="37"/>
  <c r="T60" i="37"/>
  <c r="U59" i="37"/>
  <c r="T59" i="37"/>
  <c r="U58" i="37"/>
  <c r="T58" i="37"/>
  <c r="U57" i="37"/>
  <c r="T57" i="37"/>
  <c r="U56" i="37"/>
  <c r="T56" i="37"/>
  <c r="U55" i="37"/>
  <c r="T55" i="37"/>
  <c r="U54" i="37"/>
  <c r="T54" i="37"/>
  <c r="U53" i="37"/>
  <c r="T53" i="37"/>
  <c r="U52" i="37"/>
  <c r="T52" i="37"/>
  <c r="U51" i="37"/>
  <c r="T51" i="37"/>
  <c r="U50" i="37"/>
  <c r="T50" i="37"/>
  <c r="U49" i="37"/>
  <c r="T49" i="37"/>
  <c r="U48" i="37"/>
  <c r="T48" i="37"/>
  <c r="U47" i="37"/>
  <c r="T47" i="37"/>
  <c r="U46" i="37"/>
  <c r="T46" i="37"/>
  <c r="U45" i="37"/>
  <c r="T45" i="37"/>
  <c r="U44" i="37"/>
  <c r="T44" i="37"/>
  <c r="U43" i="37"/>
  <c r="T43" i="37"/>
  <c r="U42" i="37"/>
  <c r="T42" i="37"/>
  <c r="U41" i="37"/>
  <c r="T41" i="37"/>
  <c r="U40" i="37"/>
  <c r="T40" i="37"/>
  <c r="U39" i="37"/>
  <c r="T39" i="37"/>
  <c r="U38" i="37"/>
  <c r="T38" i="37"/>
  <c r="U37" i="37"/>
  <c r="T37" i="37"/>
  <c r="U36" i="37"/>
  <c r="T36" i="37"/>
  <c r="U35" i="37"/>
  <c r="T35" i="37"/>
  <c r="U34" i="37"/>
  <c r="T34" i="37"/>
  <c r="U33" i="37"/>
  <c r="T33" i="37"/>
  <c r="U32" i="37"/>
  <c r="T32" i="37"/>
  <c r="U31" i="37"/>
  <c r="T31" i="37"/>
  <c r="U30" i="37"/>
  <c r="T30" i="37"/>
  <c r="U29" i="37"/>
  <c r="T29" i="37"/>
  <c r="U28" i="37"/>
  <c r="T28" i="37"/>
  <c r="U27" i="37"/>
  <c r="T27" i="37"/>
  <c r="U26" i="37"/>
  <c r="T26" i="37"/>
  <c r="U25" i="37"/>
  <c r="T25" i="37"/>
  <c r="U24" i="37"/>
  <c r="T24" i="37"/>
  <c r="U23" i="37"/>
  <c r="T23" i="37"/>
  <c r="U22" i="37"/>
  <c r="T22" i="37"/>
  <c r="U21" i="37"/>
  <c r="T21" i="37"/>
  <c r="U20" i="37"/>
  <c r="T20" i="37"/>
  <c r="U19" i="37"/>
  <c r="T19" i="37"/>
  <c r="U18" i="37"/>
  <c r="T18" i="37"/>
  <c r="U17" i="37"/>
  <c r="T17" i="37"/>
  <c r="U16" i="37"/>
  <c r="T16" i="37"/>
  <c r="U15" i="37"/>
  <c r="T15" i="37"/>
  <c r="U14" i="37"/>
  <c r="T14" i="37"/>
  <c r="U13" i="37"/>
  <c r="T13" i="37"/>
  <c r="U12" i="37"/>
  <c r="T12" i="37"/>
  <c r="U11" i="37"/>
  <c r="T11" i="37"/>
  <c r="U10" i="37"/>
  <c r="T10" i="37"/>
  <c r="U9" i="37"/>
  <c r="T9" i="37"/>
  <c r="U8" i="37"/>
  <c r="T8" i="37"/>
  <c r="U7" i="37"/>
  <c r="T7" i="37"/>
  <c r="U6" i="37"/>
  <c r="T6" i="37"/>
  <c r="U5" i="37"/>
  <c r="T5" i="37"/>
  <c r="X242" i="38" l="1"/>
  <c r="W242" i="38"/>
  <c r="V87" i="37"/>
  <c r="V95" i="37"/>
  <c r="V131" i="37"/>
  <c r="V146" i="37"/>
  <c r="V154" i="37"/>
  <c r="V158" i="37"/>
  <c r="V171" i="37"/>
  <c r="V186" i="37"/>
  <c r="V190" i="37"/>
  <c r="V202" i="37"/>
  <c r="V210" i="37"/>
  <c r="V6" i="37"/>
  <c r="V7" i="37"/>
  <c r="V8" i="37"/>
  <c r="V11" i="37"/>
  <c r="V15" i="37"/>
  <c r="V19" i="37"/>
  <c r="V21" i="37"/>
  <c r="V27" i="37"/>
  <c r="V29" i="37"/>
  <c r="V31" i="37"/>
  <c r="V32" i="37"/>
  <c r="V36" i="37"/>
  <c r="V37" i="37"/>
  <c r="V38" i="37"/>
  <c r="V40" i="37"/>
  <c r="V44" i="37"/>
  <c r="V46" i="37"/>
  <c r="V47" i="37"/>
  <c r="V51" i="37"/>
  <c r="V52" i="37"/>
  <c r="V53" i="37"/>
  <c r="V54" i="37"/>
  <c r="V56" i="37"/>
  <c r="V59" i="37"/>
  <c r="V61" i="37"/>
  <c r="V63" i="37"/>
  <c r="V69" i="37"/>
  <c r="V71" i="37"/>
  <c r="V72" i="37"/>
  <c r="V75" i="37"/>
  <c r="V102" i="37"/>
  <c r="V103" i="37"/>
  <c r="V105" i="37"/>
  <c r="V107" i="37"/>
  <c r="V108" i="37"/>
  <c r="V110" i="37"/>
  <c r="V111" i="37"/>
  <c r="V113" i="37"/>
  <c r="V115" i="37"/>
  <c r="V116" i="37"/>
  <c r="V117" i="37"/>
  <c r="V118" i="37"/>
  <c r="V120" i="37"/>
  <c r="V121" i="37"/>
  <c r="V123" i="37"/>
  <c r="V125" i="37"/>
  <c r="V127" i="37"/>
  <c r="V191" i="37"/>
  <c r="V192" i="37"/>
  <c r="V196" i="37"/>
  <c r="V198" i="37"/>
  <c r="V215" i="37"/>
  <c r="V216" i="37"/>
  <c r="V222" i="37"/>
  <c r="V223" i="37"/>
  <c r="V227" i="37"/>
  <c r="V228" i="37"/>
  <c r="V230" i="37"/>
  <c r="V239" i="37"/>
  <c r="U240" i="37"/>
  <c r="U242" i="37" s="1"/>
  <c r="V18" i="37"/>
  <c r="V26" i="37"/>
  <c r="V30" i="37"/>
  <c r="V43" i="37"/>
  <c r="V70" i="37"/>
  <c r="V76" i="37"/>
  <c r="V78" i="37"/>
  <c r="V84" i="37"/>
  <c r="V86" i="37"/>
  <c r="V88" i="37"/>
  <c r="V96" i="37"/>
  <c r="V100" i="37"/>
  <c r="V101" i="37"/>
  <c r="V128" i="37"/>
  <c r="V132" i="37"/>
  <c r="V134" i="37"/>
  <c r="V135" i="37"/>
  <c r="V136" i="37"/>
  <c r="V137" i="37"/>
  <c r="V139" i="37"/>
  <c r="V143" i="37"/>
  <c r="V145" i="37"/>
  <c r="V147" i="37"/>
  <c r="V149" i="37"/>
  <c r="V153" i="37"/>
  <c r="V155" i="37"/>
  <c r="V157" i="37"/>
  <c r="V159" i="37"/>
  <c r="V160" i="37"/>
  <c r="V164" i="37"/>
  <c r="V166" i="37"/>
  <c r="V168" i="37"/>
  <c r="V172" i="37"/>
  <c r="V174" i="37"/>
  <c r="V175" i="37"/>
  <c r="V177" i="37"/>
  <c r="V179" i="37"/>
  <c r="V181" i="37"/>
  <c r="V182" i="37"/>
  <c r="V183" i="37"/>
  <c r="V187" i="37"/>
  <c r="V189" i="37"/>
  <c r="V195" i="37"/>
  <c r="V199" i="37"/>
  <c r="V201" i="37"/>
  <c r="V203" i="37"/>
  <c r="V204" i="37"/>
  <c r="V206" i="37"/>
  <c r="V207" i="37"/>
  <c r="V214" i="37"/>
  <c r="V235" i="37"/>
  <c r="Y170" i="38"/>
  <c r="Y14" i="38"/>
  <c r="Y196" i="38"/>
  <c r="Y157" i="38"/>
  <c r="Y149" i="38"/>
  <c r="Y144" i="38"/>
  <c r="W244" i="38"/>
  <c r="Y150" i="38"/>
  <c r="Y187" i="38"/>
  <c r="Y162" i="38"/>
  <c r="Y159" i="38"/>
  <c r="Y132" i="38"/>
  <c r="Y142" i="38"/>
  <c r="Y127" i="38"/>
  <c r="Y141" i="38"/>
  <c r="X244" i="38"/>
  <c r="Y40" i="38"/>
  <c r="Y18" i="38"/>
  <c r="Y32" i="38"/>
  <c r="Y203" i="38"/>
  <c r="Y192" i="38"/>
  <c r="Y189" i="38"/>
  <c r="Y176" i="38"/>
  <c r="Y173" i="38"/>
  <c r="Y206" i="38"/>
  <c r="Y151" i="38"/>
  <c r="Y134" i="38"/>
  <c r="Y143" i="38"/>
  <c r="Y16" i="38"/>
  <c r="Y53" i="38"/>
  <c r="Y46" i="38"/>
  <c r="V55" i="37"/>
  <c r="V99" i="37"/>
  <c r="V114" i="37"/>
  <c r="V122" i="37"/>
  <c r="V126" i="37"/>
  <c r="V23" i="37"/>
  <c r="V67" i="37"/>
  <c r="V82" i="37"/>
  <c r="V90" i="37"/>
  <c r="V94" i="37"/>
  <c r="V151" i="37"/>
  <c r="V5" i="37"/>
  <c r="V12" i="37"/>
  <c r="V14" i="37"/>
  <c r="V20" i="37"/>
  <c r="V22" i="37"/>
  <c r="V24" i="37"/>
  <c r="V35" i="37"/>
  <c r="V39" i="37"/>
  <c r="V50" i="37"/>
  <c r="V58" i="37"/>
  <c r="V62" i="37"/>
  <c r="V64" i="37"/>
  <c r="V68" i="37"/>
  <c r="V79" i="37"/>
  <c r="V83" i="37"/>
  <c r="V85" i="37"/>
  <c r="V91" i="37"/>
  <c r="V93" i="37"/>
  <c r="V104" i="37"/>
  <c r="V119" i="37"/>
  <c r="V133" i="37"/>
  <c r="V140" i="37"/>
  <c r="V142" i="37"/>
  <c r="V148" i="37"/>
  <c r="V150" i="37"/>
  <c r="V152" i="37"/>
  <c r="V163" i="37"/>
  <c r="V167" i="37"/>
  <c r="V169" i="37"/>
  <c r="V178" i="37"/>
  <c r="V184" i="37"/>
  <c r="V219" i="37"/>
  <c r="V221" i="37"/>
  <c r="V224" i="37"/>
  <c r="V231" i="37"/>
  <c r="V233" i="37"/>
  <c r="V209" i="37"/>
  <c r="V211" i="37"/>
  <c r="V213" i="37"/>
  <c r="V218" i="37"/>
  <c r="V234" i="37"/>
  <c r="V236" i="37"/>
  <c r="V238" i="37"/>
  <c r="V10" i="37"/>
  <c r="V42" i="37"/>
  <c r="V74" i="37"/>
  <c r="V106" i="37"/>
  <c r="V138" i="37"/>
  <c r="V170" i="37"/>
  <c r="T240" i="37"/>
  <c r="T242" i="37" s="1"/>
  <c r="V34" i="37"/>
  <c r="V66" i="37"/>
  <c r="V98" i="37"/>
  <c r="V130" i="37"/>
  <c r="V162" i="37"/>
  <c r="V194" i="37"/>
  <c r="V226" i="37"/>
  <c r="V13" i="37"/>
  <c r="V16" i="37"/>
  <c r="V28" i="37"/>
  <c r="V45" i="37"/>
  <c r="V48" i="37"/>
  <c r="V60" i="37"/>
  <c r="V77" i="37"/>
  <c r="V80" i="37"/>
  <c r="V92" i="37"/>
  <c r="V97" i="37"/>
  <c r="V109" i="37"/>
  <c r="V112" i="37"/>
  <c r="V124" i="37"/>
  <c r="V129" i="37"/>
  <c r="V141" i="37"/>
  <c r="V144" i="37"/>
  <c r="V156" i="37"/>
  <c r="V161" i="37"/>
  <c r="V173" i="37"/>
  <c r="V176" i="37"/>
  <c r="V188" i="37"/>
  <c r="V193" i="37"/>
  <c r="V205" i="37"/>
  <c r="V208" i="37"/>
  <c r="V220" i="37"/>
  <c r="V225" i="37"/>
  <c r="V165" i="37"/>
  <c r="V180" i="37"/>
  <c r="V185" i="37"/>
  <c r="V197" i="37"/>
  <c r="V200" i="37"/>
  <c r="V212" i="37"/>
  <c r="V217" i="37"/>
  <c r="V229" i="37"/>
  <c r="V232" i="37"/>
  <c r="V9" i="37"/>
  <c r="V17" i="37"/>
  <c r="V25" i="37"/>
  <c r="V33" i="37"/>
  <c r="V41" i="37"/>
  <c r="V49" i="37"/>
  <c r="V57" i="37"/>
  <c r="V65" i="37"/>
  <c r="V73" i="37"/>
  <c r="V81" i="37"/>
  <c r="V89" i="37"/>
  <c r="V237" i="37"/>
  <c r="V240" i="37" l="1"/>
  <c r="V242" i="37" s="1"/>
  <c r="Y242" i="38"/>
  <c r="Y244" i="38" s="1"/>
  <c r="R239" i="37"/>
  <c r="Q239" i="37"/>
  <c r="R238" i="37"/>
  <c r="Q238" i="37"/>
  <c r="R237" i="37"/>
  <c r="Q237" i="37"/>
  <c r="R236" i="37"/>
  <c r="Q236" i="37"/>
  <c r="R235" i="37"/>
  <c r="Q235" i="37"/>
  <c r="R234" i="37"/>
  <c r="Q234" i="37"/>
  <c r="R233" i="37"/>
  <c r="Q233" i="37"/>
  <c r="R232" i="37"/>
  <c r="Q232" i="37"/>
  <c r="R231" i="37"/>
  <c r="Q231" i="37"/>
  <c r="R230" i="37"/>
  <c r="Q230" i="37"/>
  <c r="R229" i="37"/>
  <c r="Q229" i="37"/>
  <c r="R228" i="37"/>
  <c r="Q228" i="37"/>
  <c r="R227" i="37"/>
  <c r="Q227" i="37"/>
  <c r="R226" i="37"/>
  <c r="Q226" i="37"/>
  <c r="R225" i="37"/>
  <c r="Q225" i="37"/>
  <c r="R224" i="37"/>
  <c r="Q224" i="37"/>
  <c r="R223" i="37"/>
  <c r="Q223" i="37"/>
  <c r="R222" i="37"/>
  <c r="Q222" i="37"/>
  <c r="R221" i="37"/>
  <c r="Q221" i="37"/>
  <c r="R220" i="37"/>
  <c r="Q220" i="37"/>
  <c r="R219" i="37"/>
  <c r="Q219" i="37"/>
  <c r="R218" i="37"/>
  <c r="Q218" i="37"/>
  <c r="R217" i="37"/>
  <c r="Q217" i="37"/>
  <c r="R216" i="37"/>
  <c r="Q216" i="37"/>
  <c r="R215" i="37"/>
  <c r="Q215" i="37"/>
  <c r="R214" i="37"/>
  <c r="Q214" i="37"/>
  <c r="R213" i="37"/>
  <c r="Q213" i="37"/>
  <c r="R212" i="37"/>
  <c r="Q212" i="37"/>
  <c r="R211" i="37"/>
  <c r="Q211" i="37"/>
  <c r="R210" i="37"/>
  <c r="Q210" i="37"/>
  <c r="R209" i="37"/>
  <c r="Q209" i="37"/>
  <c r="R208" i="37"/>
  <c r="Q208" i="37"/>
  <c r="R207" i="37"/>
  <c r="Q207" i="37"/>
  <c r="R206" i="37"/>
  <c r="Q206" i="37"/>
  <c r="R205" i="37"/>
  <c r="Q205" i="37"/>
  <c r="R204" i="37"/>
  <c r="Q204" i="37"/>
  <c r="R203" i="37"/>
  <c r="Q203" i="37"/>
  <c r="R202" i="37"/>
  <c r="Q202" i="37"/>
  <c r="R201" i="37"/>
  <c r="Q201" i="37"/>
  <c r="R200" i="37"/>
  <c r="Q200" i="37"/>
  <c r="R199" i="37"/>
  <c r="Q199" i="37"/>
  <c r="R198" i="37"/>
  <c r="Q198" i="37"/>
  <c r="R197" i="37"/>
  <c r="Q197" i="37"/>
  <c r="R196" i="37"/>
  <c r="Q196" i="37"/>
  <c r="R195" i="37"/>
  <c r="Q195" i="37"/>
  <c r="R194" i="37"/>
  <c r="Q194" i="37"/>
  <c r="R193" i="37"/>
  <c r="Q193" i="37"/>
  <c r="R192" i="37"/>
  <c r="Q192" i="37"/>
  <c r="R191" i="37"/>
  <c r="Q191" i="37"/>
  <c r="R190" i="37"/>
  <c r="Q190" i="37"/>
  <c r="R189" i="37"/>
  <c r="Q189" i="37"/>
  <c r="R188" i="37"/>
  <c r="Q188" i="37"/>
  <c r="R187" i="37"/>
  <c r="Q187" i="37"/>
  <c r="R186" i="37"/>
  <c r="Q186" i="37"/>
  <c r="R185" i="37"/>
  <c r="Q185" i="37"/>
  <c r="R184" i="37"/>
  <c r="Q184" i="37"/>
  <c r="R183" i="37"/>
  <c r="Q183" i="37"/>
  <c r="R182" i="37"/>
  <c r="Q182" i="37"/>
  <c r="R181" i="37"/>
  <c r="Q181" i="37"/>
  <c r="R180" i="37"/>
  <c r="Q180" i="37"/>
  <c r="R179" i="37"/>
  <c r="Q179" i="37"/>
  <c r="R178" i="37"/>
  <c r="Q178" i="37"/>
  <c r="R177" i="37"/>
  <c r="Q177" i="37"/>
  <c r="R176" i="37"/>
  <c r="Q176" i="37"/>
  <c r="R175" i="37"/>
  <c r="Q175" i="37"/>
  <c r="R174" i="37"/>
  <c r="Q174" i="37"/>
  <c r="R173" i="37"/>
  <c r="Q173" i="37"/>
  <c r="R172" i="37"/>
  <c r="Q172" i="37"/>
  <c r="R171" i="37"/>
  <c r="Q171" i="37"/>
  <c r="R170" i="37"/>
  <c r="Q170" i="37"/>
  <c r="R169" i="37"/>
  <c r="Q169" i="37"/>
  <c r="R168" i="37"/>
  <c r="Q168" i="37"/>
  <c r="R167" i="37"/>
  <c r="Q167" i="37"/>
  <c r="R166" i="37"/>
  <c r="Q166" i="37"/>
  <c r="R165" i="37"/>
  <c r="Q165" i="37"/>
  <c r="R164" i="37"/>
  <c r="Q164" i="37"/>
  <c r="R163" i="37"/>
  <c r="Q163" i="37"/>
  <c r="R162" i="37"/>
  <c r="Q162" i="37"/>
  <c r="R161" i="37"/>
  <c r="Q161" i="37"/>
  <c r="R160" i="37"/>
  <c r="Q160" i="37"/>
  <c r="R159" i="37"/>
  <c r="Q159" i="37"/>
  <c r="R158" i="37"/>
  <c r="Q158" i="37"/>
  <c r="R157" i="37"/>
  <c r="Q157" i="37"/>
  <c r="R156" i="37"/>
  <c r="Q156" i="37"/>
  <c r="R155" i="37"/>
  <c r="Q155" i="37"/>
  <c r="R154" i="37"/>
  <c r="Q154" i="37"/>
  <c r="R153" i="37"/>
  <c r="Q153" i="37"/>
  <c r="R152" i="37"/>
  <c r="Q152" i="37"/>
  <c r="R151" i="37"/>
  <c r="Q151" i="37"/>
  <c r="R150" i="37"/>
  <c r="Q150" i="37"/>
  <c r="R149" i="37"/>
  <c r="Q149" i="37"/>
  <c r="R148" i="37"/>
  <c r="Q148" i="37"/>
  <c r="R147" i="37"/>
  <c r="Q147" i="37"/>
  <c r="R146" i="37"/>
  <c r="Q146" i="37"/>
  <c r="R145" i="37"/>
  <c r="Q145" i="37"/>
  <c r="R144" i="37"/>
  <c r="Q144" i="37"/>
  <c r="R143" i="37"/>
  <c r="Q143" i="37"/>
  <c r="R142" i="37"/>
  <c r="Q142" i="37"/>
  <c r="R141" i="37"/>
  <c r="Q141" i="37"/>
  <c r="R140" i="37"/>
  <c r="Q140" i="37"/>
  <c r="R139" i="37"/>
  <c r="Q139" i="37"/>
  <c r="R138" i="37"/>
  <c r="Q138" i="37"/>
  <c r="R137" i="37"/>
  <c r="Q137" i="37"/>
  <c r="R136" i="37"/>
  <c r="Q136" i="37"/>
  <c r="R135" i="37"/>
  <c r="Q135" i="37"/>
  <c r="R134" i="37"/>
  <c r="Q134" i="37"/>
  <c r="R133" i="37"/>
  <c r="Q133" i="37"/>
  <c r="R132" i="37"/>
  <c r="Q132" i="37"/>
  <c r="R131" i="37"/>
  <c r="Q131" i="37"/>
  <c r="R130" i="37"/>
  <c r="Q130" i="37"/>
  <c r="R129" i="37"/>
  <c r="Q129" i="37"/>
  <c r="R128" i="37"/>
  <c r="Q128" i="37"/>
  <c r="R127" i="37"/>
  <c r="Q127" i="37"/>
  <c r="R126" i="37"/>
  <c r="Q126" i="37"/>
  <c r="R125" i="37"/>
  <c r="Q125" i="37"/>
  <c r="R124" i="37"/>
  <c r="Q124" i="37"/>
  <c r="R123" i="37"/>
  <c r="Q123" i="37"/>
  <c r="R122" i="37"/>
  <c r="Q122" i="37"/>
  <c r="R121" i="37"/>
  <c r="Q121" i="37"/>
  <c r="R120" i="37"/>
  <c r="Q120" i="37"/>
  <c r="R119" i="37"/>
  <c r="Q119" i="37"/>
  <c r="R118" i="37"/>
  <c r="Q118" i="37"/>
  <c r="R117" i="37"/>
  <c r="Q117" i="37"/>
  <c r="R116" i="37"/>
  <c r="Q116" i="37"/>
  <c r="R115" i="37"/>
  <c r="Q115" i="37"/>
  <c r="R114" i="37"/>
  <c r="Q114" i="37"/>
  <c r="R113" i="37"/>
  <c r="Q113" i="37"/>
  <c r="R112" i="37"/>
  <c r="Q112" i="37"/>
  <c r="R111" i="37"/>
  <c r="Q111" i="37"/>
  <c r="R110" i="37"/>
  <c r="Q110" i="37"/>
  <c r="R109" i="37"/>
  <c r="Q109" i="37"/>
  <c r="R108" i="37"/>
  <c r="Q108" i="37"/>
  <c r="R107" i="37"/>
  <c r="Q107" i="37"/>
  <c r="R106" i="37"/>
  <c r="Q106" i="37"/>
  <c r="R105" i="37"/>
  <c r="Q105" i="37"/>
  <c r="R104" i="37"/>
  <c r="Q104" i="37"/>
  <c r="R103" i="37"/>
  <c r="Q103" i="37"/>
  <c r="R102" i="37"/>
  <c r="Q102" i="37"/>
  <c r="R101" i="37"/>
  <c r="Q101" i="37"/>
  <c r="R100" i="37"/>
  <c r="Q100" i="37"/>
  <c r="R99" i="37"/>
  <c r="Q99" i="37"/>
  <c r="R98" i="37"/>
  <c r="Q98" i="37"/>
  <c r="R97" i="37"/>
  <c r="Q97" i="37"/>
  <c r="R96" i="37"/>
  <c r="Q96" i="37"/>
  <c r="R95" i="37"/>
  <c r="Q95" i="37"/>
  <c r="R94" i="37"/>
  <c r="Q94" i="37"/>
  <c r="R93" i="37"/>
  <c r="Q93" i="37"/>
  <c r="R92" i="37"/>
  <c r="Q92" i="37"/>
  <c r="R91" i="37"/>
  <c r="Q91" i="37"/>
  <c r="R90" i="37"/>
  <c r="Q90" i="37"/>
  <c r="R89" i="37"/>
  <c r="Q89" i="37"/>
  <c r="R88" i="37"/>
  <c r="Q88" i="37"/>
  <c r="R87" i="37"/>
  <c r="Q87" i="37"/>
  <c r="R86" i="37"/>
  <c r="Q86" i="37"/>
  <c r="R85" i="37"/>
  <c r="Q85" i="37"/>
  <c r="R84" i="37"/>
  <c r="Q84" i="37"/>
  <c r="R83" i="37"/>
  <c r="Q83" i="37"/>
  <c r="R82" i="37"/>
  <c r="Q82" i="37"/>
  <c r="R81" i="37"/>
  <c r="Q81" i="37"/>
  <c r="R80" i="37"/>
  <c r="Q80" i="37"/>
  <c r="R79" i="37"/>
  <c r="Q79" i="37"/>
  <c r="R78" i="37"/>
  <c r="Q78" i="37"/>
  <c r="R77" i="37"/>
  <c r="Q77" i="37"/>
  <c r="R76" i="37"/>
  <c r="Q76" i="37"/>
  <c r="R75" i="37"/>
  <c r="Q75" i="37"/>
  <c r="R74" i="37"/>
  <c r="Q74" i="37"/>
  <c r="R73" i="37"/>
  <c r="Q73" i="37"/>
  <c r="R72" i="37"/>
  <c r="Q72" i="37"/>
  <c r="R71" i="37"/>
  <c r="Q71" i="37"/>
  <c r="R70" i="37"/>
  <c r="Q70" i="37"/>
  <c r="R69" i="37"/>
  <c r="Q69" i="37"/>
  <c r="R68" i="37"/>
  <c r="Q68" i="37"/>
  <c r="R67" i="37"/>
  <c r="Q67" i="37"/>
  <c r="R66" i="37"/>
  <c r="Q66" i="37"/>
  <c r="R65" i="37"/>
  <c r="Q65" i="37"/>
  <c r="R64" i="37"/>
  <c r="Q64" i="37"/>
  <c r="R63" i="37"/>
  <c r="Q63" i="37"/>
  <c r="R62" i="37"/>
  <c r="Q62" i="37"/>
  <c r="R61" i="37"/>
  <c r="Q61" i="37"/>
  <c r="R60" i="37"/>
  <c r="Q60" i="37"/>
  <c r="R59" i="37"/>
  <c r="Q59" i="37"/>
  <c r="R58" i="37"/>
  <c r="Q58" i="37"/>
  <c r="R57" i="37"/>
  <c r="Q57" i="37"/>
  <c r="R56" i="37"/>
  <c r="Q56" i="37"/>
  <c r="R55" i="37"/>
  <c r="Q55" i="37"/>
  <c r="R54" i="37"/>
  <c r="Q54" i="37"/>
  <c r="R53" i="37"/>
  <c r="Q53" i="37"/>
  <c r="R52" i="37"/>
  <c r="Q52" i="37"/>
  <c r="R51" i="37"/>
  <c r="Q51" i="37"/>
  <c r="R50" i="37"/>
  <c r="Q50" i="37"/>
  <c r="R49" i="37"/>
  <c r="Q49" i="37"/>
  <c r="R48" i="37"/>
  <c r="Q48" i="37"/>
  <c r="R47" i="37"/>
  <c r="Q47" i="37"/>
  <c r="R46" i="37"/>
  <c r="Q46" i="37"/>
  <c r="R45" i="37"/>
  <c r="Q45" i="37"/>
  <c r="R44" i="37"/>
  <c r="Q44" i="37"/>
  <c r="R43" i="37"/>
  <c r="Q43" i="37"/>
  <c r="R42" i="37"/>
  <c r="Q42" i="37"/>
  <c r="R41" i="37"/>
  <c r="Q41" i="37"/>
  <c r="R40" i="37"/>
  <c r="Q40" i="37"/>
  <c r="R39" i="37"/>
  <c r="Q39" i="37"/>
  <c r="R38" i="37"/>
  <c r="Q38" i="37"/>
  <c r="R37" i="37"/>
  <c r="Q37" i="37"/>
  <c r="R36" i="37"/>
  <c r="Q36" i="37"/>
  <c r="R35" i="37"/>
  <c r="Q35" i="37"/>
  <c r="R34" i="37"/>
  <c r="Q34" i="37"/>
  <c r="R33" i="37"/>
  <c r="Q33" i="37"/>
  <c r="R32" i="37"/>
  <c r="Q32" i="37"/>
  <c r="R31" i="37"/>
  <c r="Q31" i="37"/>
  <c r="R30" i="37"/>
  <c r="Q30" i="37"/>
  <c r="R29" i="37"/>
  <c r="Q29" i="37"/>
  <c r="R28" i="37"/>
  <c r="Q28" i="37"/>
  <c r="R27" i="37"/>
  <c r="Q27" i="37"/>
  <c r="R26" i="37"/>
  <c r="Q26" i="37"/>
  <c r="R25" i="37"/>
  <c r="Q25" i="37"/>
  <c r="R24" i="37"/>
  <c r="Q24" i="37"/>
  <c r="R23" i="37"/>
  <c r="Q23" i="37"/>
  <c r="R22" i="37"/>
  <c r="Q22" i="37"/>
  <c r="R21" i="37"/>
  <c r="Q21" i="37"/>
  <c r="R20" i="37"/>
  <c r="Q20" i="37"/>
  <c r="R19" i="37"/>
  <c r="Q19" i="37"/>
  <c r="R18" i="37"/>
  <c r="Q18" i="37"/>
  <c r="R17" i="37"/>
  <c r="Q17" i="37"/>
  <c r="R16" i="37"/>
  <c r="Q16" i="37"/>
  <c r="R15" i="37"/>
  <c r="Q15" i="37"/>
  <c r="R14" i="37"/>
  <c r="Q14" i="37"/>
  <c r="R13" i="37"/>
  <c r="Q13" i="37"/>
  <c r="R12" i="37"/>
  <c r="Q12" i="37"/>
  <c r="R11" i="37"/>
  <c r="Q11" i="37"/>
  <c r="R10" i="37"/>
  <c r="Q10" i="37"/>
  <c r="R9" i="37"/>
  <c r="Q9" i="37"/>
  <c r="R8" i="37"/>
  <c r="Q8" i="37"/>
  <c r="R7" i="37"/>
  <c r="Q7" i="37"/>
  <c r="R6" i="37"/>
  <c r="Q6" i="37"/>
  <c r="R5" i="37"/>
  <c r="Q5" i="37"/>
  <c r="S7" i="37" l="1"/>
  <c r="S9" i="37"/>
  <c r="S11" i="37"/>
  <c r="S13" i="37"/>
  <c r="S15" i="37"/>
  <c r="S17" i="37"/>
  <c r="S19" i="37"/>
  <c r="S21" i="37"/>
  <c r="S23" i="37"/>
  <c r="S25" i="37"/>
  <c r="S27" i="37"/>
  <c r="S29" i="37"/>
  <c r="S31" i="37"/>
  <c r="S33" i="37"/>
  <c r="S35" i="37"/>
  <c r="S37" i="37"/>
  <c r="S39" i="37"/>
  <c r="S41" i="37"/>
  <c r="S43" i="37"/>
  <c r="S45" i="37"/>
  <c r="S47" i="37"/>
  <c r="S49" i="37"/>
  <c r="S51" i="37"/>
  <c r="S53" i="37"/>
  <c r="S55" i="37"/>
  <c r="S57" i="37"/>
  <c r="S59" i="37"/>
  <c r="S61" i="37"/>
  <c r="S63" i="37"/>
  <c r="S65" i="37"/>
  <c r="S67" i="37"/>
  <c r="S69" i="37"/>
  <c r="S71" i="37"/>
  <c r="S73" i="37"/>
  <c r="S75" i="37"/>
  <c r="S77" i="37"/>
  <c r="S79" i="37"/>
  <c r="S81" i="37"/>
  <c r="S83" i="37"/>
  <c r="S85" i="37"/>
  <c r="S87" i="37"/>
  <c r="S89" i="37"/>
  <c r="S91" i="37"/>
  <c r="S93" i="37"/>
  <c r="S95" i="37"/>
  <c r="S97" i="37"/>
  <c r="S99" i="37"/>
  <c r="S101" i="37"/>
  <c r="S103" i="37"/>
  <c r="S105" i="37"/>
  <c r="S107" i="37"/>
  <c r="S109" i="37"/>
  <c r="S111" i="37"/>
  <c r="S113" i="37"/>
  <c r="S115" i="37"/>
  <c r="S117" i="37"/>
  <c r="S119" i="37"/>
  <c r="S121" i="37"/>
  <c r="S123" i="37"/>
  <c r="S125" i="37"/>
  <c r="S127" i="37"/>
  <c r="S129" i="37"/>
  <c r="S131" i="37"/>
  <c r="S133" i="37"/>
  <c r="S135" i="37"/>
  <c r="S137" i="37"/>
  <c r="S199" i="37"/>
  <c r="S203" i="37"/>
  <c r="S207" i="37"/>
  <c r="S211" i="37"/>
  <c r="S215" i="37"/>
  <c r="S219" i="37"/>
  <c r="S223" i="37"/>
  <c r="S227" i="37"/>
  <c r="S231" i="37"/>
  <c r="S235" i="37"/>
  <c r="S239" i="37"/>
  <c r="S6" i="37"/>
  <c r="S8" i="37"/>
  <c r="S10" i="37"/>
  <c r="S12" i="37"/>
  <c r="S14" i="37"/>
  <c r="S16" i="37"/>
  <c r="S18" i="37"/>
  <c r="S20" i="37"/>
  <c r="S22" i="37"/>
  <c r="S24" i="37"/>
  <c r="S26" i="37"/>
  <c r="S28" i="37"/>
  <c r="S30" i="37"/>
  <c r="S32" i="37"/>
  <c r="S34" i="37"/>
  <c r="S36" i="37"/>
  <c r="S38" i="37"/>
  <c r="S40" i="37"/>
  <c r="S42" i="37"/>
  <c r="S44" i="37"/>
  <c r="S46" i="37"/>
  <c r="S48" i="37"/>
  <c r="S50" i="37"/>
  <c r="S52" i="37"/>
  <c r="S54" i="37"/>
  <c r="S56" i="37"/>
  <c r="S58" i="37"/>
  <c r="S60" i="37"/>
  <c r="S62" i="37"/>
  <c r="S64" i="37"/>
  <c r="S66" i="37"/>
  <c r="S68" i="37"/>
  <c r="S70" i="37"/>
  <c r="S72" i="37"/>
  <c r="S139" i="37"/>
  <c r="S141" i="37"/>
  <c r="S143" i="37"/>
  <c r="S147" i="37"/>
  <c r="S151" i="37"/>
  <c r="S155" i="37"/>
  <c r="S159" i="37"/>
  <c r="S163" i="37"/>
  <c r="S167" i="37"/>
  <c r="S171" i="37"/>
  <c r="S175" i="37"/>
  <c r="S179" i="37"/>
  <c r="S183" i="37"/>
  <c r="S187" i="37"/>
  <c r="S195" i="37"/>
  <c r="S5" i="37"/>
  <c r="Q240" i="37"/>
  <c r="Q242" i="37" s="1"/>
  <c r="R240" i="37"/>
  <c r="R242" i="37" s="1"/>
  <c r="S74" i="37"/>
  <c r="S76" i="37"/>
  <c r="S78" i="37"/>
  <c r="S80" i="37"/>
  <c r="S82" i="37"/>
  <c r="S84" i="37"/>
  <c r="S86" i="37"/>
  <c r="S88" i="37"/>
  <c r="S90" i="37"/>
  <c r="S92" i="37"/>
  <c r="S94" i="37"/>
  <c r="S96" i="37"/>
  <c r="S98" i="37"/>
  <c r="S100" i="37"/>
  <c r="S102" i="37"/>
  <c r="S104" i="37"/>
  <c r="S106" i="37"/>
  <c r="S108" i="37"/>
  <c r="S110" i="37"/>
  <c r="S112" i="37"/>
  <c r="S114" i="37"/>
  <c r="S116" i="37"/>
  <c r="S118" i="37"/>
  <c r="S120" i="37"/>
  <c r="S122" i="37"/>
  <c r="S124" i="37"/>
  <c r="S126" i="37"/>
  <c r="S128" i="37"/>
  <c r="S130" i="37"/>
  <c r="S132" i="37"/>
  <c r="S134" i="37"/>
  <c r="S136" i="37"/>
  <c r="S138" i="37"/>
  <c r="S140" i="37"/>
  <c r="S142" i="37"/>
  <c r="S144" i="37"/>
  <c r="S146" i="37"/>
  <c r="S148" i="37"/>
  <c r="S150" i="37"/>
  <c r="S152" i="37"/>
  <c r="S154" i="37"/>
  <c r="S156" i="37"/>
  <c r="S158" i="37"/>
  <c r="S160" i="37"/>
  <c r="S162" i="37"/>
  <c r="S164" i="37"/>
  <c r="S166" i="37"/>
  <c r="S168" i="37"/>
  <c r="S170" i="37"/>
  <c r="S172" i="37"/>
  <c r="S174" i="37"/>
  <c r="S176" i="37"/>
  <c r="S178" i="37"/>
  <c r="S180" i="37"/>
  <c r="S182" i="37"/>
  <c r="S184" i="37"/>
  <c r="S186" i="37"/>
  <c r="S188" i="37"/>
  <c r="S190" i="37"/>
  <c r="S192" i="37"/>
  <c r="S194" i="37"/>
  <c r="S196" i="37"/>
  <c r="S198" i="37"/>
  <c r="S200" i="37"/>
  <c r="S202" i="37"/>
  <c r="S204" i="37"/>
  <c r="S206" i="37"/>
  <c r="S208" i="37"/>
  <c r="S210" i="37"/>
  <c r="S212" i="37"/>
  <c r="S214" i="37"/>
  <c r="S216" i="37"/>
  <c r="S218" i="37"/>
  <c r="S220" i="37"/>
  <c r="S222" i="37"/>
  <c r="S224" i="37"/>
  <c r="S226" i="37"/>
  <c r="S228" i="37"/>
  <c r="S230" i="37"/>
  <c r="S232" i="37"/>
  <c r="S234" i="37"/>
  <c r="S236" i="37"/>
  <c r="S238" i="37"/>
  <c r="S191" i="37"/>
  <c r="S145" i="37"/>
  <c r="S149" i="37"/>
  <c r="S153" i="37"/>
  <c r="S157" i="37"/>
  <c r="S161" i="37"/>
  <c r="S165" i="37"/>
  <c r="S169" i="37"/>
  <c r="S173" i="37"/>
  <c r="S177" i="37"/>
  <c r="S181" i="37"/>
  <c r="S185" i="37"/>
  <c r="S189" i="37"/>
  <c r="S193" i="37"/>
  <c r="S197" i="37"/>
  <c r="S201" i="37"/>
  <c r="S205" i="37"/>
  <c r="S209" i="37"/>
  <c r="S213" i="37"/>
  <c r="S217" i="37"/>
  <c r="S221" i="37"/>
  <c r="S225" i="37"/>
  <c r="S229" i="37"/>
  <c r="S233" i="37"/>
  <c r="S237" i="37"/>
  <c r="O216" i="37"/>
  <c r="N216" i="37"/>
  <c r="L216" i="37"/>
  <c r="K216" i="37"/>
  <c r="I216" i="37"/>
  <c r="H216" i="37"/>
  <c r="F216" i="37"/>
  <c r="E216" i="37"/>
  <c r="D216" i="37"/>
  <c r="C216" i="37"/>
  <c r="A216" i="37"/>
  <c r="O215" i="37"/>
  <c r="N215" i="37"/>
  <c r="L215" i="37"/>
  <c r="K215" i="37"/>
  <c r="I215" i="37"/>
  <c r="H215" i="37"/>
  <c r="F215" i="37"/>
  <c r="E215" i="37"/>
  <c r="D215" i="37"/>
  <c r="C215" i="37"/>
  <c r="A215" i="37"/>
  <c r="O214" i="37"/>
  <c r="N214" i="37"/>
  <c r="L214" i="37"/>
  <c r="K214" i="37"/>
  <c r="I214" i="37"/>
  <c r="H214" i="37"/>
  <c r="F214" i="37"/>
  <c r="E214" i="37"/>
  <c r="D214" i="37"/>
  <c r="C214" i="37"/>
  <c r="A214" i="37"/>
  <c r="O168" i="37"/>
  <c r="N168" i="37"/>
  <c r="L168" i="37"/>
  <c r="K168" i="37"/>
  <c r="I168" i="37"/>
  <c r="H168" i="37"/>
  <c r="F168" i="37"/>
  <c r="E168" i="37"/>
  <c r="D168" i="37"/>
  <c r="C168" i="37"/>
  <c r="A168" i="37"/>
  <c r="O15" i="37"/>
  <c r="N15" i="37"/>
  <c r="L15" i="37"/>
  <c r="K15" i="37"/>
  <c r="I15" i="37"/>
  <c r="H15" i="37"/>
  <c r="F15" i="37"/>
  <c r="E15" i="37"/>
  <c r="D15" i="37"/>
  <c r="C15" i="37"/>
  <c r="A15" i="37"/>
  <c r="O14" i="37"/>
  <c r="N14" i="37"/>
  <c r="L14" i="37"/>
  <c r="K14" i="37"/>
  <c r="I14" i="37"/>
  <c r="H14" i="37"/>
  <c r="F14" i="37"/>
  <c r="E14" i="37"/>
  <c r="D14" i="37"/>
  <c r="C14" i="37"/>
  <c r="A14" i="37"/>
  <c r="O13" i="37"/>
  <c r="N13" i="37"/>
  <c r="L13" i="37"/>
  <c r="K13" i="37"/>
  <c r="I13" i="37"/>
  <c r="H13" i="37"/>
  <c r="F13" i="37"/>
  <c r="E13" i="37"/>
  <c r="D13" i="37"/>
  <c r="C13" i="37"/>
  <c r="A13" i="37"/>
  <c r="O12" i="37"/>
  <c r="N12" i="37"/>
  <c r="L12" i="37"/>
  <c r="K12" i="37"/>
  <c r="I12" i="37"/>
  <c r="H12" i="37"/>
  <c r="F12" i="37"/>
  <c r="E12" i="37"/>
  <c r="D12" i="37"/>
  <c r="C12" i="37"/>
  <c r="A12" i="37"/>
  <c r="J214" i="37" l="1"/>
  <c r="M214" i="37"/>
  <c r="J215" i="37"/>
  <c r="S240" i="37"/>
  <c r="S242" i="37" s="1"/>
  <c r="M12" i="37"/>
  <c r="J216" i="37"/>
  <c r="P216" i="37"/>
  <c r="X12" i="37"/>
  <c r="P215" i="37"/>
  <c r="J168" i="37"/>
  <c r="P168" i="37"/>
  <c r="X214" i="37"/>
  <c r="W215" i="37"/>
  <c r="W214" i="37"/>
  <c r="X215" i="37"/>
  <c r="M215" i="37"/>
  <c r="W216" i="37"/>
  <c r="P214" i="37"/>
  <c r="X216" i="37"/>
  <c r="M216" i="37"/>
  <c r="G214" i="37"/>
  <c r="G215" i="37"/>
  <c r="G216" i="37"/>
  <c r="M15" i="37"/>
  <c r="W13" i="37"/>
  <c r="M13" i="37"/>
  <c r="X14" i="37"/>
  <c r="P15" i="37"/>
  <c r="W168" i="37"/>
  <c r="X168" i="37"/>
  <c r="M168" i="37"/>
  <c r="M14" i="37"/>
  <c r="G168" i="37"/>
  <c r="W12" i="37"/>
  <c r="X13" i="37"/>
  <c r="P12" i="37"/>
  <c r="J13" i="37"/>
  <c r="P13" i="37"/>
  <c r="J14" i="37"/>
  <c r="P14" i="37"/>
  <c r="J15" i="37"/>
  <c r="W14" i="37"/>
  <c r="W15" i="37"/>
  <c r="X15" i="37"/>
  <c r="J12" i="37"/>
  <c r="G12" i="37"/>
  <c r="G13" i="37"/>
  <c r="G14" i="37"/>
  <c r="G15" i="37"/>
  <c r="O239" i="37"/>
  <c r="N239" i="37"/>
  <c r="O238" i="37"/>
  <c r="N238" i="37"/>
  <c r="O237" i="37"/>
  <c r="N237" i="37"/>
  <c r="O236" i="37"/>
  <c r="N236" i="37"/>
  <c r="O235" i="37"/>
  <c r="N235" i="37"/>
  <c r="O234" i="37"/>
  <c r="N234" i="37"/>
  <c r="O233" i="37"/>
  <c r="N233" i="37"/>
  <c r="O232" i="37"/>
  <c r="N232" i="37"/>
  <c r="O231" i="37"/>
  <c r="N231" i="37"/>
  <c r="O230" i="37"/>
  <c r="N230" i="37"/>
  <c r="O229" i="37"/>
  <c r="N229" i="37"/>
  <c r="O228" i="37"/>
  <c r="N228" i="37"/>
  <c r="O227" i="37"/>
  <c r="N227" i="37"/>
  <c r="O226" i="37"/>
  <c r="N226" i="37"/>
  <c r="O225" i="37"/>
  <c r="N225" i="37"/>
  <c r="O224" i="37"/>
  <c r="N224" i="37"/>
  <c r="O223" i="37"/>
  <c r="N223" i="37"/>
  <c r="O222" i="37"/>
  <c r="N222" i="37"/>
  <c r="O221" i="37"/>
  <c r="N221" i="37"/>
  <c r="O220" i="37"/>
  <c r="N220" i="37"/>
  <c r="O219" i="37"/>
  <c r="N219" i="37"/>
  <c r="O218" i="37"/>
  <c r="N218" i="37"/>
  <c r="O217" i="37"/>
  <c r="N217" i="37"/>
  <c r="O213" i="37"/>
  <c r="N213" i="37"/>
  <c r="O212" i="37"/>
  <c r="N212" i="37"/>
  <c r="O211" i="37"/>
  <c r="N211" i="37"/>
  <c r="O210" i="37"/>
  <c r="N210" i="37"/>
  <c r="O209" i="37"/>
  <c r="N209" i="37"/>
  <c r="O208" i="37"/>
  <c r="N208" i="37"/>
  <c r="O207" i="37"/>
  <c r="N207" i="37"/>
  <c r="O206" i="37"/>
  <c r="N206" i="37"/>
  <c r="O205" i="37"/>
  <c r="N205" i="37"/>
  <c r="O204" i="37"/>
  <c r="N204" i="37"/>
  <c r="O203" i="37"/>
  <c r="N203" i="37"/>
  <c r="O202" i="37"/>
  <c r="N202" i="37"/>
  <c r="O201" i="37"/>
  <c r="N201" i="37"/>
  <c r="O200" i="37"/>
  <c r="N200" i="37"/>
  <c r="O199" i="37"/>
  <c r="N199" i="37"/>
  <c r="O198" i="37"/>
  <c r="N198" i="37"/>
  <c r="O197" i="37"/>
  <c r="N197" i="37"/>
  <c r="O196" i="37"/>
  <c r="N196" i="37"/>
  <c r="O195" i="37"/>
  <c r="N195" i="37"/>
  <c r="O194" i="37"/>
  <c r="N194" i="37"/>
  <c r="O193" i="37"/>
  <c r="N193" i="37"/>
  <c r="O192" i="37"/>
  <c r="N192" i="37"/>
  <c r="O191" i="37"/>
  <c r="N191" i="37"/>
  <c r="O190" i="37"/>
  <c r="N190" i="37"/>
  <c r="O189" i="37"/>
  <c r="N189" i="37"/>
  <c r="O188" i="37"/>
  <c r="N188" i="37"/>
  <c r="O187" i="37"/>
  <c r="N187" i="37"/>
  <c r="O186" i="37"/>
  <c r="N186" i="37"/>
  <c r="O185" i="37"/>
  <c r="N185" i="37"/>
  <c r="O184" i="37"/>
  <c r="N184" i="37"/>
  <c r="O183" i="37"/>
  <c r="N183" i="37"/>
  <c r="O182" i="37"/>
  <c r="N182" i="37"/>
  <c r="O181" i="37"/>
  <c r="N181" i="37"/>
  <c r="O180" i="37"/>
  <c r="N180" i="37"/>
  <c r="O179" i="37"/>
  <c r="N179" i="37"/>
  <c r="O178" i="37"/>
  <c r="N178" i="37"/>
  <c r="O177" i="37"/>
  <c r="N177" i="37"/>
  <c r="O176" i="37"/>
  <c r="N176" i="37"/>
  <c r="O175" i="37"/>
  <c r="N175" i="37"/>
  <c r="O174" i="37"/>
  <c r="N174" i="37"/>
  <c r="O173" i="37"/>
  <c r="N173" i="37"/>
  <c r="O172" i="37"/>
  <c r="N172" i="37"/>
  <c r="O171" i="37"/>
  <c r="N171" i="37"/>
  <c r="O170" i="37"/>
  <c r="N170" i="37"/>
  <c r="O169" i="37"/>
  <c r="N169" i="37"/>
  <c r="O167" i="37"/>
  <c r="N167" i="37"/>
  <c r="O166" i="37"/>
  <c r="N166" i="37"/>
  <c r="O165" i="37"/>
  <c r="N165" i="37"/>
  <c r="O164" i="37"/>
  <c r="N164" i="37"/>
  <c r="O163" i="37"/>
  <c r="N163" i="37"/>
  <c r="O162" i="37"/>
  <c r="N162" i="37"/>
  <c r="O161" i="37"/>
  <c r="N161" i="37"/>
  <c r="O160" i="37"/>
  <c r="N160" i="37"/>
  <c r="O159" i="37"/>
  <c r="N159" i="37"/>
  <c r="O158" i="37"/>
  <c r="N158" i="37"/>
  <c r="O157" i="37"/>
  <c r="N157" i="37"/>
  <c r="O156" i="37"/>
  <c r="N156" i="37"/>
  <c r="O155" i="37"/>
  <c r="N155" i="37"/>
  <c r="O154" i="37"/>
  <c r="N154" i="37"/>
  <c r="O153" i="37"/>
  <c r="N153" i="37"/>
  <c r="O152" i="37"/>
  <c r="N152" i="37"/>
  <c r="O151" i="37"/>
  <c r="N151" i="37"/>
  <c r="O150" i="37"/>
  <c r="N150" i="37"/>
  <c r="O149" i="37"/>
  <c r="N149" i="37"/>
  <c r="O148" i="37"/>
  <c r="N148" i="37"/>
  <c r="O147" i="37"/>
  <c r="N147" i="37"/>
  <c r="O146" i="37"/>
  <c r="N146" i="37"/>
  <c r="O145" i="37"/>
  <c r="N145" i="37"/>
  <c r="O144" i="37"/>
  <c r="N144" i="37"/>
  <c r="O143" i="37"/>
  <c r="N143" i="37"/>
  <c r="O142" i="37"/>
  <c r="N142" i="37"/>
  <c r="O141" i="37"/>
  <c r="N141" i="37"/>
  <c r="O140" i="37"/>
  <c r="N140" i="37"/>
  <c r="O139" i="37"/>
  <c r="N139" i="37"/>
  <c r="O138" i="37"/>
  <c r="N138" i="37"/>
  <c r="O137" i="37"/>
  <c r="N137" i="37"/>
  <c r="O136" i="37"/>
  <c r="N136" i="37"/>
  <c r="O135" i="37"/>
  <c r="N135" i="37"/>
  <c r="O134" i="37"/>
  <c r="N134" i="37"/>
  <c r="O133" i="37"/>
  <c r="N133" i="37"/>
  <c r="O132" i="37"/>
  <c r="N132" i="37"/>
  <c r="O131" i="37"/>
  <c r="N131" i="37"/>
  <c r="O130" i="37"/>
  <c r="N130" i="37"/>
  <c r="O129" i="37"/>
  <c r="N129" i="37"/>
  <c r="O128" i="37"/>
  <c r="N128" i="37"/>
  <c r="O127" i="37"/>
  <c r="N127" i="37"/>
  <c r="O126" i="37"/>
  <c r="N126" i="37"/>
  <c r="O125" i="37"/>
  <c r="N125" i="37"/>
  <c r="O124" i="37"/>
  <c r="N124" i="37"/>
  <c r="O123" i="37"/>
  <c r="N123" i="37"/>
  <c r="O122" i="37"/>
  <c r="N122" i="37"/>
  <c r="O121" i="37"/>
  <c r="N121" i="37"/>
  <c r="O120" i="37"/>
  <c r="N120" i="37"/>
  <c r="O119" i="37"/>
  <c r="N119" i="37"/>
  <c r="O118" i="37"/>
  <c r="N118" i="37"/>
  <c r="O117" i="37"/>
  <c r="N117" i="37"/>
  <c r="O116" i="37"/>
  <c r="N116" i="37"/>
  <c r="O115" i="37"/>
  <c r="N115" i="37"/>
  <c r="O114" i="37"/>
  <c r="N114" i="37"/>
  <c r="O113" i="37"/>
  <c r="N113" i="37"/>
  <c r="O112" i="37"/>
  <c r="N112" i="37"/>
  <c r="O111" i="37"/>
  <c r="N111" i="37"/>
  <c r="O110" i="37"/>
  <c r="N110" i="37"/>
  <c r="O109" i="37"/>
  <c r="N109" i="37"/>
  <c r="O108" i="37"/>
  <c r="N108" i="37"/>
  <c r="O107" i="37"/>
  <c r="N107" i="37"/>
  <c r="O106" i="37"/>
  <c r="N106" i="37"/>
  <c r="O105" i="37"/>
  <c r="N105" i="37"/>
  <c r="O104" i="37"/>
  <c r="N104" i="37"/>
  <c r="O103" i="37"/>
  <c r="N103" i="37"/>
  <c r="O102" i="37"/>
  <c r="N102" i="37"/>
  <c r="O101" i="37"/>
  <c r="N101" i="37"/>
  <c r="O100" i="37"/>
  <c r="N100" i="37"/>
  <c r="O99" i="37"/>
  <c r="N99" i="37"/>
  <c r="O98" i="37"/>
  <c r="N98" i="37"/>
  <c r="O97" i="37"/>
  <c r="N97" i="37"/>
  <c r="O96" i="37"/>
  <c r="N96" i="37"/>
  <c r="O95" i="37"/>
  <c r="N95" i="37"/>
  <c r="O94" i="37"/>
  <c r="N94" i="37"/>
  <c r="O93" i="37"/>
  <c r="N93" i="37"/>
  <c r="O92" i="37"/>
  <c r="N92" i="37"/>
  <c r="O91" i="37"/>
  <c r="N91" i="37"/>
  <c r="O90" i="37"/>
  <c r="N90" i="37"/>
  <c r="O89" i="37"/>
  <c r="N89" i="37"/>
  <c r="O88" i="37"/>
  <c r="N88" i="37"/>
  <c r="O87" i="37"/>
  <c r="N87" i="37"/>
  <c r="O86" i="37"/>
  <c r="N86" i="37"/>
  <c r="O85" i="37"/>
  <c r="N85" i="37"/>
  <c r="O84" i="37"/>
  <c r="N84" i="37"/>
  <c r="O83" i="37"/>
  <c r="N83" i="37"/>
  <c r="O82" i="37"/>
  <c r="N82" i="37"/>
  <c r="O81" i="37"/>
  <c r="N81" i="37"/>
  <c r="O80" i="37"/>
  <c r="N80" i="37"/>
  <c r="O79" i="37"/>
  <c r="N79" i="37"/>
  <c r="O78" i="37"/>
  <c r="N78" i="37"/>
  <c r="O77" i="37"/>
  <c r="N77" i="37"/>
  <c r="O76" i="37"/>
  <c r="N76" i="37"/>
  <c r="O75" i="37"/>
  <c r="N75" i="37"/>
  <c r="O74" i="37"/>
  <c r="N74" i="37"/>
  <c r="O73" i="37"/>
  <c r="N73" i="37"/>
  <c r="O72" i="37"/>
  <c r="N72" i="37"/>
  <c r="O71" i="37"/>
  <c r="N71" i="37"/>
  <c r="O70" i="37"/>
  <c r="N70" i="37"/>
  <c r="O69" i="37"/>
  <c r="N69" i="37"/>
  <c r="O68" i="37"/>
  <c r="N68" i="37"/>
  <c r="O67" i="37"/>
  <c r="N67" i="37"/>
  <c r="O66" i="37"/>
  <c r="N66" i="37"/>
  <c r="O65" i="37"/>
  <c r="N65" i="37"/>
  <c r="O64" i="37"/>
  <c r="N64" i="37"/>
  <c r="O63" i="37"/>
  <c r="N63" i="37"/>
  <c r="O62" i="37"/>
  <c r="N62" i="37"/>
  <c r="O61" i="37"/>
  <c r="N61" i="37"/>
  <c r="O60" i="37"/>
  <c r="N60" i="37"/>
  <c r="O59" i="37"/>
  <c r="N59" i="37"/>
  <c r="O58" i="37"/>
  <c r="N58" i="37"/>
  <c r="O57" i="37"/>
  <c r="N57" i="37"/>
  <c r="O56" i="37"/>
  <c r="N56" i="37"/>
  <c r="O55" i="37"/>
  <c r="N55" i="37"/>
  <c r="O54" i="37"/>
  <c r="N54" i="37"/>
  <c r="O53" i="37"/>
  <c r="N53" i="37"/>
  <c r="O52" i="37"/>
  <c r="N52" i="37"/>
  <c r="O51" i="37"/>
  <c r="N51" i="37"/>
  <c r="O50" i="37"/>
  <c r="N50" i="37"/>
  <c r="O49" i="37"/>
  <c r="N49" i="37"/>
  <c r="O48" i="37"/>
  <c r="N48" i="37"/>
  <c r="O47" i="37"/>
  <c r="N47" i="37"/>
  <c r="O46" i="37"/>
  <c r="N46" i="37"/>
  <c r="O45" i="37"/>
  <c r="N45" i="37"/>
  <c r="O44" i="37"/>
  <c r="N44" i="37"/>
  <c r="O43" i="37"/>
  <c r="N43" i="37"/>
  <c r="O42" i="37"/>
  <c r="N42" i="37"/>
  <c r="O41" i="37"/>
  <c r="N41" i="37"/>
  <c r="O40" i="37"/>
  <c r="N40" i="37"/>
  <c r="O39" i="37"/>
  <c r="N39" i="37"/>
  <c r="O38" i="37"/>
  <c r="N38" i="37"/>
  <c r="O37" i="37"/>
  <c r="N37" i="37"/>
  <c r="O36" i="37"/>
  <c r="N36" i="37"/>
  <c r="O35" i="37"/>
  <c r="N35" i="37"/>
  <c r="O34" i="37"/>
  <c r="N34" i="37"/>
  <c r="O33" i="37"/>
  <c r="N33" i="37"/>
  <c r="O32" i="37"/>
  <c r="N32" i="37"/>
  <c r="O31" i="37"/>
  <c r="N31" i="37"/>
  <c r="O30" i="37"/>
  <c r="N30" i="37"/>
  <c r="O29" i="37"/>
  <c r="N29" i="37"/>
  <c r="O28" i="37"/>
  <c r="N28" i="37"/>
  <c r="O27" i="37"/>
  <c r="N27" i="37"/>
  <c r="O26" i="37"/>
  <c r="N26" i="37"/>
  <c r="O25" i="37"/>
  <c r="N25" i="37"/>
  <c r="O24" i="37"/>
  <c r="N24" i="37"/>
  <c r="O23" i="37"/>
  <c r="N23" i="37"/>
  <c r="O22" i="37"/>
  <c r="N22" i="37"/>
  <c r="O21" i="37"/>
  <c r="N21" i="37"/>
  <c r="O20" i="37"/>
  <c r="N20" i="37"/>
  <c r="O19" i="37"/>
  <c r="N19" i="37"/>
  <c r="O18" i="37"/>
  <c r="N18" i="37"/>
  <c r="O17" i="37"/>
  <c r="N17" i="37"/>
  <c r="O16" i="37"/>
  <c r="N16" i="37"/>
  <c r="O11" i="37"/>
  <c r="N11" i="37"/>
  <c r="O10" i="37"/>
  <c r="N10" i="37"/>
  <c r="O9" i="37"/>
  <c r="N9" i="37"/>
  <c r="O8" i="37"/>
  <c r="N8" i="37"/>
  <c r="O7" i="37"/>
  <c r="N7" i="37"/>
  <c r="O6" i="37"/>
  <c r="N6" i="37"/>
  <c r="O5" i="37"/>
  <c r="N5" i="37"/>
  <c r="Y14" i="37" l="1"/>
  <c r="Y214" i="37"/>
  <c r="Y216" i="37"/>
  <c r="Y215" i="37"/>
  <c r="N240" i="37"/>
  <c r="N242" i="37" s="1"/>
  <c r="O240" i="37"/>
  <c r="O242" i="37" s="1"/>
  <c r="Y15" i="37"/>
  <c r="Y12" i="37"/>
  <c r="Y13" i="37"/>
  <c r="Y168" i="37"/>
  <c r="P208" i="37"/>
  <c r="P212" i="37"/>
  <c r="P219" i="37"/>
  <c r="P223" i="37"/>
  <c r="P227" i="37"/>
  <c r="P231" i="37"/>
  <c r="P235" i="37"/>
  <c r="P239" i="37"/>
  <c r="P5" i="37"/>
  <c r="P7" i="37"/>
  <c r="P9" i="37"/>
  <c r="P11" i="37"/>
  <c r="P17" i="37"/>
  <c r="P19" i="37"/>
  <c r="P21" i="37"/>
  <c r="P23" i="37"/>
  <c r="P25" i="37"/>
  <c r="P27" i="37"/>
  <c r="P29" i="37"/>
  <c r="P31" i="37"/>
  <c r="P33" i="37"/>
  <c r="P35" i="37"/>
  <c r="P37" i="37"/>
  <c r="P39" i="37"/>
  <c r="P41" i="37"/>
  <c r="P43" i="37"/>
  <c r="P45" i="37"/>
  <c r="P47" i="37"/>
  <c r="P49" i="37"/>
  <c r="P51" i="37"/>
  <c r="P53" i="37"/>
  <c r="P55" i="37"/>
  <c r="P57" i="37"/>
  <c r="P59" i="37"/>
  <c r="P61" i="37"/>
  <c r="P63" i="37"/>
  <c r="P65" i="37"/>
  <c r="P67" i="37"/>
  <c r="P69" i="37"/>
  <c r="P71" i="37"/>
  <c r="P73" i="37"/>
  <c r="P75" i="37"/>
  <c r="P77" i="37"/>
  <c r="P79" i="37"/>
  <c r="P81" i="37"/>
  <c r="P83" i="37"/>
  <c r="P85" i="37"/>
  <c r="P87" i="37"/>
  <c r="P89" i="37"/>
  <c r="P91" i="37"/>
  <c r="P93" i="37"/>
  <c r="P95" i="37"/>
  <c r="P97" i="37"/>
  <c r="P99" i="37"/>
  <c r="P101" i="37"/>
  <c r="P103" i="37"/>
  <c r="P105" i="37"/>
  <c r="P107" i="37"/>
  <c r="P109" i="37"/>
  <c r="P111" i="37"/>
  <c r="P113" i="37"/>
  <c r="P115" i="37"/>
  <c r="P117" i="37"/>
  <c r="P119" i="37"/>
  <c r="P121" i="37"/>
  <c r="P123" i="37"/>
  <c r="P125" i="37"/>
  <c r="P127" i="37"/>
  <c r="P129" i="37"/>
  <c r="P131" i="37"/>
  <c r="P133" i="37"/>
  <c r="P135" i="37"/>
  <c r="P137" i="37"/>
  <c r="P139" i="37"/>
  <c r="P141" i="37"/>
  <c r="P143" i="37"/>
  <c r="P145" i="37"/>
  <c r="P147" i="37"/>
  <c r="P151" i="37"/>
  <c r="P155" i="37"/>
  <c r="P159" i="37"/>
  <c r="P163" i="37"/>
  <c r="P167" i="37"/>
  <c r="P172" i="37"/>
  <c r="P176" i="37"/>
  <c r="P180" i="37"/>
  <c r="P184" i="37"/>
  <c r="P188" i="37"/>
  <c r="P192" i="37"/>
  <c r="P196" i="37"/>
  <c r="P200" i="37"/>
  <c r="P204" i="37"/>
  <c r="P8" i="37"/>
  <c r="P16" i="37"/>
  <c r="P20" i="37"/>
  <c r="P24" i="37"/>
  <c r="P28" i="37"/>
  <c r="P32" i="37"/>
  <c r="P36" i="37"/>
  <c r="P40" i="37"/>
  <c r="P44" i="37"/>
  <c r="P48" i="37"/>
  <c r="P52" i="37"/>
  <c r="P56" i="37"/>
  <c r="P60" i="37"/>
  <c r="P64" i="37"/>
  <c r="P68" i="37"/>
  <c r="P72" i="37"/>
  <c r="P76" i="37"/>
  <c r="P80" i="37"/>
  <c r="P84" i="37"/>
  <c r="P88" i="37"/>
  <c r="P92" i="37"/>
  <c r="P96" i="37"/>
  <c r="P100" i="37"/>
  <c r="P104" i="37"/>
  <c r="P108" i="37"/>
  <c r="P112" i="37"/>
  <c r="P116" i="37"/>
  <c r="P120" i="37"/>
  <c r="P124" i="37"/>
  <c r="P128" i="37"/>
  <c r="P132" i="37"/>
  <c r="P136" i="37"/>
  <c r="P140" i="37"/>
  <c r="P144" i="37"/>
  <c r="P148" i="37"/>
  <c r="P150" i="37"/>
  <c r="P152" i="37"/>
  <c r="P154" i="37"/>
  <c r="P156" i="37"/>
  <c r="P158" i="37"/>
  <c r="P160" i="37"/>
  <c r="P162" i="37"/>
  <c r="P164" i="37"/>
  <c r="P166" i="37"/>
  <c r="P169" i="37"/>
  <c r="P171" i="37"/>
  <c r="P173" i="37"/>
  <c r="P175" i="37"/>
  <c r="P177" i="37"/>
  <c r="P179" i="37"/>
  <c r="P181" i="37"/>
  <c r="P183" i="37"/>
  <c r="P185" i="37"/>
  <c r="P187" i="37"/>
  <c r="P189" i="37"/>
  <c r="P191" i="37"/>
  <c r="P193" i="37"/>
  <c r="P195" i="37"/>
  <c r="P197" i="37"/>
  <c r="P199" i="37"/>
  <c r="P201" i="37"/>
  <c r="P203" i="37"/>
  <c r="P205" i="37"/>
  <c r="P207" i="37"/>
  <c r="P209" i="37"/>
  <c r="P211" i="37"/>
  <c r="P213" i="37"/>
  <c r="P218" i="37"/>
  <c r="P220" i="37"/>
  <c r="P222" i="37"/>
  <c r="P224" i="37"/>
  <c r="P226" i="37"/>
  <c r="P228" i="37"/>
  <c r="P230" i="37"/>
  <c r="P232" i="37"/>
  <c r="P234" i="37"/>
  <c r="P236" i="37"/>
  <c r="P238" i="37"/>
  <c r="P6" i="37"/>
  <c r="P10" i="37"/>
  <c r="P18" i="37"/>
  <c r="P22" i="37"/>
  <c r="P26" i="37"/>
  <c r="P30" i="37"/>
  <c r="P34" i="37"/>
  <c r="P38" i="37"/>
  <c r="P42" i="37"/>
  <c r="P46" i="37"/>
  <c r="P50" i="37"/>
  <c r="P54" i="37"/>
  <c r="P58" i="37"/>
  <c r="P62" i="37"/>
  <c r="P66" i="37"/>
  <c r="P70" i="37"/>
  <c r="P74" i="37"/>
  <c r="P78" i="37"/>
  <c r="P82" i="37"/>
  <c r="P86" i="37"/>
  <c r="P90" i="37"/>
  <c r="P94" i="37"/>
  <c r="P98" i="37"/>
  <c r="P102" i="37"/>
  <c r="P106" i="37"/>
  <c r="P110" i="37"/>
  <c r="P114" i="37"/>
  <c r="P118" i="37"/>
  <c r="P122" i="37"/>
  <c r="P126" i="37"/>
  <c r="P130" i="37"/>
  <c r="P134" i="37"/>
  <c r="P138" i="37"/>
  <c r="P142" i="37"/>
  <c r="P146" i="37"/>
  <c r="P149" i="37"/>
  <c r="P153" i="37"/>
  <c r="P157" i="37"/>
  <c r="P161" i="37"/>
  <c r="P165" i="37"/>
  <c r="P170" i="37"/>
  <c r="P174" i="37"/>
  <c r="P178" i="37"/>
  <c r="P182" i="37"/>
  <c r="P186" i="37"/>
  <c r="P190" i="37"/>
  <c r="P194" i="37"/>
  <c r="P198" i="37"/>
  <c r="P202" i="37"/>
  <c r="P206" i="37"/>
  <c r="P210" i="37"/>
  <c r="P217" i="37"/>
  <c r="P221" i="37"/>
  <c r="P225" i="37"/>
  <c r="P229" i="37"/>
  <c r="P233" i="37"/>
  <c r="P237" i="37"/>
  <c r="P240" i="37" l="1"/>
  <c r="P242" i="37" s="1"/>
  <c r="L239" i="37"/>
  <c r="K239" i="37"/>
  <c r="L238" i="37"/>
  <c r="K238" i="37"/>
  <c r="L237" i="37"/>
  <c r="K237" i="37"/>
  <c r="L236" i="37"/>
  <c r="K236" i="37"/>
  <c r="L235" i="37"/>
  <c r="K235" i="37"/>
  <c r="L234" i="37"/>
  <c r="K234" i="37"/>
  <c r="L233" i="37"/>
  <c r="K233" i="37"/>
  <c r="L232" i="37"/>
  <c r="K232" i="37"/>
  <c r="L231" i="37"/>
  <c r="K231" i="37"/>
  <c r="L230" i="37"/>
  <c r="K230" i="37"/>
  <c r="L229" i="37"/>
  <c r="K229" i="37"/>
  <c r="L228" i="37"/>
  <c r="K228" i="37"/>
  <c r="L227" i="37"/>
  <c r="K227" i="37"/>
  <c r="L226" i="37"/>
  <c r="K226" i="37"/>
  <c r="L225" i="37"/>
  <c r="K225" i="37"/>
  <c r="L224" i="37"/>
  <c r="K224" i="37"/>
  <c r="L223" i="37"/>
  <c r="K223" i="37"/>
  <c r="L222" i="37"/>
  <c r="K222" i="37"/>
  <c r="L221" i="37"/>
  <c r="K221" i="37"/>
  <c r="L220" i="37"/>
  <c r="K220" i="37"/>
  <c r="L219" i="37"/>
  <c r="K219" i="37"/>
  <c r="L218" i="37"/>
  <c r="K218" i="37"/>
  <c r="L217" i="37"/>
  <c r="K217" i="37"/>
  <c r="L213" i="37"/>
  <c r="K213" i="37"/>
  <c r="L212" i="37"/>
  <c r="K212" i="37"/>
  <c r="L211" i="37"/>
  <c r="K211" i="37"/>
  <c r="L210" i="37"/>
  <c r="K210" i="37"/>
  <c r="L209" i="37"/>
  <c r="K209" i="37"/>
  <c r="L208" i="37"/>
  <c r="K208" i="37"/>
  <c r="L207" i="37"/>
  <c r="K207" i="37"/>
  <c r="L206" i="37"/>
  <c r="K206" i="37"/>
  <c r="L205" i="37"/>
  <c r="K205" i="37"/>
  <c r="L204" i="37"/>
  <c r="K204" i="37"/>
  <c r="L203" i="37"/>
  <c r="K203" i="37"/>
  <c r="L202" i="37"/>
  <c r="K202" i="37"/>
  <c r="L201" i="37"/>
  <c r="K201" i="37"/>
  <c r="L200" i="37"/>
  <c r="K200" i="37"/>
  <c r="L199" i="37"/>
  <c r="K199" i="37"/>
  <c r="L198" i="37"/>
  <c r="K198" i="37"/>
  <c r="L197" i="37"/>
  <c r="K197" i="37"/>
  <c r="L196" i="37"/>
  <c r="K196" i="37"/>
  <c r="L195" i="37"/>
  <c r="K195" i="37"/>
  <c r="L194" i="37"/>
  <c r="K194" i="37"/>
  <c r="L193" i="37"/>
  <c r="K193" i="37"/>
  <c r="L192" i="37"/>
  <c r="K192" i="37"/>
  <c r="L191" i="37"/>
  <c r="K191" i="37"/>
  <c r="L190" i="37"/>
  <c r="K190" i="37"/>
  <c r="L189" i="37"/>
  <c r="K189" i="37"/>
  <c r="L188" i="37"/>
  <c r="K188" i="37"/>
  <c r="L187" i="37"/>
  <c r="K187" i="37"/>
  <c r="L186" i="37"/>
  <c r="K186" i="37"/>
  <c r="L185" i="37"/>
  <c r="K185" i="37"/>
  <c r="L184" i="37"/>
  <c r="K184" i="37"/>
  <c r="L183" i="37"/>
  <c r="K183" i="37"/>
  <c r="L182" i="37"/>
  <c r="K182" i="37"/>
  <c r="L181" i="37"/>
  <c r="K181" i="37"/>
  <c r="L180" i="37"/>
  <c r="K180" i="37"/>
  <c r="L179" i="37"/>
  <c r="K179" i="37"/>
  <c r="L178" i="37"/>
  <c r="K178" i="37"/>
  <c r="L177" i="37"/>
  <c r="K177" i="37"/>
  <c r="L176" i="37"/>
  <c r="K176" i="37"/>
  <c r="L175" i="37"/>
  <c r="K175" i="37"/>
  <c r="L174" i="37"/>
  <c r="K174" i="37"/>
  <c r="L173" i="37"/>
  <c r="K173" i="37"/>
  <c r="L172" i="37"/>
  <c r="K172" i="37"/>
  <c r="L171" i="37"/>
  <c r="K171" i="37"/>
  <c r="L170" i="37"/>
  <c r="K170" i="37"/>
  <c r="L169" i="37"/>
  <c r="K169" i="37"/>
  <c r="L167" i="37"/>
  <c r="K167" i="37"/>
  <c r="L166" i="37"/>
  <c r="K166" i="37"/>
  <c r="L165" i="37"/>
  <c r="K165" i="37"/>
  <c r="L164" i="37"/>
  <c r="K164" i="37"/>
  <c r="L163" i="37"/>
  <c r="K163" i="37"/>
  <c r="L162" i="37"/>
  <c r="K162" i="37"/>
  <c r="L161" i="37"/>
  <c r="K161" i="37"/>
  <c r="L160" i="37"/>
  <c r="K160" i="37"/>
  <c r="L159" i="37"/>
  <c r="K159" i="37"/>
  <c r="L158" i="37"/>
  <c r="K158" i="37"/>
  <c r="L157" i="37"/>
  <c r="K157" i="37"/>
  <c r="L156" i="37"/>
  <c r="K156" i="37"/>
  <c r="L155" i="37"/>
  <c r="K155" i="37"/>
  <c r="L154" i="37"/>
  <c r="K154" i="37"/>
  <c r="L153" i="37"/>
  <c r="K153" i="37"/>
  <c r="L152" i="37"/>
  <c r="K152" i="37"/>
  <c r="L151" i="37"/>
  <c r="K151" i="37"/>
  <c r="L150" i="37"/>
  <c r="K150" i="37"/>
  <c r="L149" i="37"/>
  <c r="K149" i="37"/>
  <c r="L148" i="37"/>
  <c r="K148" i="37"/>
  <c r="L147" i="37"/>
  <c r="K147" i="37"/>
  <c r="L146" i="37"/>
  <c r="K146" i="37"/>
  <c r="L145" i="37"/>
  <c r="K145" i="37"/>
  <c r="L144" i="37"/>
  <c r="K144" i="37"/>
  <c r="L143" i="37"/>
  <c r="K143" i="37"/>
  <c r="L142" i="37"/>
  <c r="K142" i="37"/>
  <c r="L141" i="37"/>
  <c r="K141" i="37"/>
  <c r="L140" i="37"/>
  <c r="K140" i="37"/>
  <c r="L139" i="37"/>
  <c r="K139" i="37"/>
  <c r="L138" i="37"/>
  <c r="K138" i="37"/>
  <c r="L137" i="37"/>
  <c r="K137" i="37"/>
  <c r="L136" i="37"/>
  <c r="K136" i="37"/>
  <c r="L135" i="37"/>
  <c r="K135" i="37"/>
  <c r="L134" i="37"/>
  <c r="K134" i="37"/>
  <c r="L133" i="37"/>
  <c r="K133" i="37"/>
  <c r="L132" i="37"/>
  <c r="K132" i="37"/>
  <c r="L131" i="37"/>
  <c r="K131" i="37"/>
  <c r="L130" i="37"/>
  <c r="K130" i="37"/>
  <c r="L129" i="37"/>
  <c r="K129" i="37"/>
  <c r="L128" i="37"/>
  <c r="K128" i="37"/>
  <c r="L127" i="37"/>
  <c r="K127" i="37"/>
  <c r="L126" i="37"/>
  <c r="K126" i="37"/>
  <c r="L125" i="37"/>
  <c r="K125" i="37"/>
  <c r="L124" i="37"/>
  <c r="K124" i="37"/>
  <c r="L123" i="37"/>
  <c r="K123" i="37"/>
  <c r="L122" i="37"/>
  <c r="K122" i="37"/>
  <c r="L121" i="37"/>
  <c r="K121" i="37"/>
  <c r="L120" i="37"/>
  <c r="K120" i="37"/>
  <c r="L119" i="37"/>
  <c r="K119" i="37"/>
  <c r="L118" i="37"/>
  <c r="K118" i="37"/>
  <c r="L117" i="37"/>
  <c r="K117" i="37"/>
  <c r="L116" i="37"/>
  <c r="K116" i="37"/>
  <c r="L115" i="37"/>
  <c r="K115" i="37"/>
  <c r="L114" i="37"/>
  <c r="K114" i="37"/>
  <c r="L113" i="37"/>
  <c r="K113" i="37"/>
  <c r="L112" i="37"/>
  <c r="K112" i="37"/>
  <c r="L111" i="37"/>
  <c r="K111" i="37"/>
  <c r="L110" i="37"/>
  <c r="K110" i="37"/>
  <c r="L109" i="37"/>
  <c r="K109" i="37"/>
  <c r="L108" i="37"/>
  <c r="K108" i="37"/>
  <c r="L107" i="37"/>
  <c r="K107" i="37"/>
  <c r="L106" i="37"/>
  <c r="K106" i="37"/>
  <c r="L105" i="37"/>
  <c r="K105" i="37"/>
  <c r="L104" i="37"/>
  <c r="K104" i="37"/>
  <c r="L103" i="37"/>
  <c r="K103" i="37"/>
  <c r="L102" i="37"/>
  <c r="K102" i="37"/>
  <c r="L101" i="37"/>
  <c r="K101" i="37"/>
  <c r="L100" i="37"/>
  <c r="K100" i="37"/>
  <c r="L99" i="37"/>
  <c r="K99" i="37"/>
  <c r="L98" i="37"/>
  <c r="K98" i="37"/>
  <c r="L97" i="37"/>
  <c r="K97" i="37"/>
  <c r="L96" i="37"/>
  <c r="K96" i="37"/>
  <c r="L95" i="37"/>
  <c r="K95" i="37"/>
  <c r="L94" i="37"/>
  <c r="K94" i="37"/>
  <c r="L93" i="37"/>
  <c r="K93" i="37"/>
  <c r="L92" i="37"/>
  <c r="K92" i="37"/>
  <c r="L91" i="37"/>
  <c r="K91" i="37"/>
  <c r="L90" i="37"/>
  <c r="K90" i="37"/>
  <c r="L89" i="37"/>
  <c r="K89" i="37"/>
  <c r="L88" i="37"/>
  <c r="K88" i="37"/>
  <c r="L87" i="37"/>
  <c r="K87" i="37"/>
  <c r="L86" i="37"/>
  <c r="K86" i="37"/>
  <c r="L85" i="37"/>
  <c r="K85" i="37"/>
  <c r="L84" i="37"/>
  <c r="K84" i="37"/>
  <c r="L83" i="37"/>
  <c r="K83" i="37"/>
  <c r="L82" i="37"/>
  <c r="K82" i="37"/>
  <c r="L81" i="37"/>
  <c r="K81" i="37"/>
  <c r="L80" i="37"/>
  <c r="K80" i="37"/>
  <c r="L79" i="37"/>
  <c r="K79" i="37"/>
  <c r="L78" i="37"/>
  <c r="K78" i="37"/>
  <c r="L77" i="37"/>
  <c r="K77" i="37"/>
  <c r="L76" i="37"/>
  <c r="K76" i="37"/>
  <c r="L75" i="37"/>
  <c r="K75" i="37"/>
  <c r="L74" i="37"/>
  <c r="K74" i="37"/>
  <c r="L73" i="37"/>
  <c r="K73" i="37"/>
  <c r="L72" i="37"/>
  <c r="K72" i="37"/>
  <c r="L71" i="37"/>
  <c r="K71" i="37"/>
  <c r="L70" i="37"/>
  <c r="K70" i="37"/>
  <c r="L69" i="37"/>
  <c r="K69" i="37"/>
  <c r="L68" i="37"/>
  <c r="K68" i="37"/>
  <c r="L67" i="37"/>
  <c r="K67" i="37"/>
  <c r="L66" i="37"/>
  <c r="K66" i="37"/>
  <c r="L65" i="37"/>
  <c r="K65" i="37"/>
  <c r="L64" i="37"/>
  <c r="K64" i="37"/>
  <c r="L63" i="37"/>
  <c r="K63" i="37"/>
  <c r="L62" i="37"/>
  <c r="K62" i="37"/>
  <c r="L61" i="37"/>
  <c r="K61" i="37"/>
  <c r="L60" i="37"/>
  <c r="K60" i="37"/>
  <c r="L59" i="37"/>
  <c r="K59" i="37"/>
  <c r="L58" i="37"/>
  <c r="K58" i="37"/>
  <c r="L57" i="37"/>
  <c r="K57" i="37"/>
  <c r="L56" i="37"/>
  <c r="K56" i="37"/>
  <c r="L55" i="37"/>
  <c r="K55" i="37"/>
  <c r="L54" i="37"/>
  <c r="K54" i="37"/>
  <c r="L53" i="37"/>
  <c r="K53" i="37"/>
  <c r="L52" i="37"/>
  <c r="K52" i="37"/>
  <c r="L51" i="37"/>
  <c r="K51" i="37"/>
  <c r="L50" i="37"/>
  <c r="K50" i="37"/>
  <c r="L49" i="37"/>
  <c r="K49" i="37"/>
  <c r="L48" i="37"/>
  <c r="K48" i="37"/>
  <c r="L47" i="37"/>
  <c r="K47" i="37"/>
  <c r="L46" i="37"/>
  <c r="K46" i="37"/>
  <c r="L45" i="37"/>
  <c r="K45" i="37"/>
  <c r="L44" i="37"/>
  <c r="K44" i="37"/>
  <c r="L43" i="37"/>
  <c r="K43" i="37"/>
  <c r="L42" i="37"/>
  <c r="K42" i="37"/>
  <c r="L41" i="37"/>
  <c r="K41" i="37"/>
  <c r="L40" i="37"/>
  <c r="K40" i="37"/>
  <c r="L39" i="37"/>
  <c r="K39" i="37"/>
  <c r="L38" i="37"/>
  <c r="K38" i="37"/>
  <c r="L37" i="37"/>
  <c r="K37" i="37"/>
  <c r="L36" i="37"/>
  <c r="K36" i="37"/>
  <c r="L35" i="37"/>
  <c r="K35" i="37"/>
  <c r="L34" i="37"/>
  <c r="K34" i="37"/>
  <c r="L33" i="37"/>
  <c r="K33" i="37"/>
  <c r="L32" i="37"/>
  <c r="K32" i="37"/>
  <c r="L31" i="37"/>
  <c r="K31" i="37"/>
  <c r="L30" i="37"/>
  <c r="K30" i="37"/>
  <c r="L29" i="37"/>
  <c r="K29" i="37"/>
  <c r="L28" i="37"/>
  <c r="K28" i="37"/>
  <c r="L27" i="37"/>
  <c r="K27" i="37"/>
  <c r="L26" i="37"/>
  <c r="K26" i="37"/>
  <c r="L25" i="37"/>
  <c r="K25" i="37"/>
  <c r="L24" i="37"/>
  <c r="K24" i="37"/>
  <c r="L23" i="37"/>
  <c r="K23" i="37"/>
  <c r="L22" i="37"/>
  <c r="K22" i="37"/>
  <c r="L21" i="37"/>
  <c r="K21" i="37"/>
  <c r="L20" i="37"/>
  <c r="K20" i="37"/>
  <c r="L19" i="37"/>
  <c r="K19" i="37"/>
  <c r="L18" i="37"/>
  <c r="K18" i="37"/>
  <c r="L17" i="37"/>
  <c r="K17" i="37"/>
  <c r="L16" i="37"/>
  <c r="K16" i="37"/>
  <c r="L11" i="37"/>
  <c r="K11" i="37"/>
  <c r="L10" i="37"/>
  <c r="K10" i="37"/>
  <c r="L9" i="37"/>
  <c r="K9" i="37"/>
  <c r="L8" i="37"/>
  <c r="K8" i="37"/>
  <c r="L7" i="37"/>
  <c r="K7" i="37"/>
  <c r="L6" i="37"/>
  <c r="K6" i="37"/>
  <c r="L5" i="37"/>
  <c r="K5" i="37"/>
  <c r="M6" i="37" l="1"/>
  <c r="M8" i="37"/>
  <c r="M10" i="37"/>
  <c r="M16" i="37"/>
  <c r="M18" i="37"/>
  <c r="M20" i="37"/>
  <c r="M22" i="37"/>
  <c r="M24" i="37"/>
  <c r="M26" i="37"/>
  <c r="M28" i="37"/>
  <c r="M30" i="37"/>
  <c r="M32" i="37"/>
  <c r="M210" i="37"/>
  <c r="M217" i="37"/>
  <c r="M221" i="37"/>
  <c r="M225" i="37"/>
  <c r="M229" i="37"/>
  <c r="M233" i="37"/>
  <c r="M239" i="37"/>
  <c r="M34" i="37"/>
  <c r="M36" i="37"/>
  <c r="M38" i="37"/>
  <c r="M40" i="37"/>
  <c r="M42" i="37"/>
  <c r="M44" i="37"/>
  <c r="M46" i="37"/>
  <c r="M48" i="37"/>
  <c r="M50" i="37"/>
  <c r="M52" i="37"/>
  <c r="M54" i="37"/>
  <c r="M56" i="37"/>
  <c r="M58" i="37"/>
  <c r="M60" i="37"/>
  <c r="M62" i="37"/>
  <c r="M64" i="37"/>
  <c r="M66" i="37"/>
  <c r="M68" i="37"/>
  <c r="M70" i="37"/>
  <c r="M72" i="37"/>
  <c r="M74" i="37"/>
  <c r="M76" i="37"/>
  <c r="M78" i="37"/>
  <c r="M80" i="37"/>
  <c r="M82" i="37"/>
  <c r="M84" i="37"/>
  <c r="M86" i="37"/>
  <c r="M88" i="37"/>
  <c r="M90" i="37"/>
  <c r="M92" i="37"/>
  <c r="M94" i="37"/>
  <c r="M96" i="37"/>
  <c r="M98" i="37"/>
  <c r="M100" i="37"/>
  <c r="M102" i="37"/>
  <c r="M104" i="37"/>
  <c r="M106" i="37"/>
  <c r="M108" i="37"/>
  <c r="M110" i="37"/>
  <c r="M112" i="37"/>
  <c r="M114" i="37"/>
  <c r="M116" i="37"/>
  <c r="M118" i="37"/>
  <c r="M120" i="37"/>
  <c r="M122" i="37"/>
  <c r="M124" i="37"/>
  <c r="M126" i="37"/>
  <c r="M128" i="37"/>
  <c r="M130" i="37"/>
  <c r="M132" i="37"/>
  <c r="M134" i="37"/>
  <c r="M136" i="37"/>
  <c r="M138" i="37"/>
  <c r="M140" i="37"/>
  <c r="M142" i="37"/>
  <c r="M144" i="37"/>
  <c r="M146" i="37"/>
  <c r="M148" i="37"/>
  <c r="M150" i="37"/>
  <c r="M152" i="37"/>
  <c r="M154" i="37"/>
  <c r="M156" i="37"/>
  <c r="M158" i="37"/>
  <c r="M160" i="37"/>
  <c r="M162" i="37"/>
  <c r="M164" i="37"/>
  <c r="M166" i="37"/>
  <c r="M169" i="37"/>
  <c r="M171" i="37"/>
  <c r="M173" i="37"/>
  <c r="M175" i="37"/>
  <c r="M177" i="37"/>
  <c r="M179" i="37"/>
  <c r="M181" i="37"/>
  <c r="M183" i="37"/>
  <c r="M185" i="37"/>
  <c r="M187" i="37"/>
  <c r="M189" i="37"/>
  <c r="M191" i="37"/>
  <c r="M193" i="37"/>
  <c r="M195" i="37"/>
  <c r="M197" i="37"/>
  <c r="M199" i="37"/>
  <c r="M201" i="37"/>
  <c r="M203" i="37"/>
  <c r="M205" i="37"/>
  <c r="M207" i="37"/>
  <c r="M209" i="37"/>
  <c r="M211" i="37"/>
  <c r="M213" i="37"/>
  <c r="M218" i="37"/>
  <c r="M220" i="37"/>
  <c r="M222" i="37"/>
  <c r="M224" i="37"/>
  <c r="M226" i="37"/>
  <c r="M228" i="37"/>
  <c r="M230" i="37"/>
  <c r="M232" i="37"/>
  <c r="M234" i="37"/>
  <c r="M236" i="37"/>
  <c r="M238" i="37"/>
  <c r="L240" i="37"/>
  <c r="L242" i="37" s="1"/>
  <c r="M5" i="37"/>
  <c r="M7" i="37"/>
  <c r="M9" i="37"/>
  <c r="M11" i="37"/>
  <c r="M17" i="37"/>
  <c r="M19" i="37"/>
  <c r="M21" i="37"/>
  <c r="M23" i="37"/>
  <c r="M25" i="37"/>
  <c r="M27" i="37"/>
  <c r="M29" i="37"/>
  <c r="M31" i="37"/>
  <c r="M33" i="37"/>
  <c r="M35" i="37"/>
  <c r="M37" i="37"/>
  <c r="M39" i="37"/>
  <c r="M41" i="37"/>
  <c r="M43" i="37"/>
  <c r="M45" i="37"/>
  <c r="M47" i="37"/>
  <c r="M49" i="37"/>
  <c r="M51" i="37"/>
  <c r="M53" i="37"/>
  <c r="M55" i="37"/>
  <c r="M57" i="37"/>
  <c r="M59" i="37"/>
  <c r="M61" i="37"/>
  <c r="M63" i="37"/>
  <c r="M65" i="37"/>
  <c r="M67" i="37"/>
  <c r="M69" i="37"/>
  <c r="M71" i="37"/>
  <c r="M73" i="37"/>
  <c r="M75" i="37"/>
  <c r="M77" i="37"/>
  <c r="M79" i="37"/>
  <c r="M81" i="37"/>
  <c r="M83" i="37"/>
  <c r="M85" i="37"/>
  <c r="M87" i="37"/>
  <c r="M89" i="37"/>
  <c r="M91" i="37"/>
  <c r="M93" i="37"/>
  <c r="M97" i="37"/>
  <c r="M101" i="37"/>
  <c r="M105" i="37"/>
  <c r="M109" i="37"/>
  <c r="M113" i="37"/>
  <c r="M115" i="37"/>
  <c r="M117" i="37"/>
  <c r="M119" i="37"/>
  <c r="M121" i="37"/>
  <c r="M123" i="37"/>
  <c r="M125" i="37"/>
  <c r="M127" i="37"/>
  <c r="M129" i="37"/>
  <c r="M131" i="37"/>
  <c r="M133" i="37"/>
  <c r="M135" i="37"/>
  <c r="M137" i="37"/>
  <c r="M141" i="37"/>
  <c r="M145" i="37"/>
  <c r="M149" i="37"/>
  <c r="M153" i="37"/>
  <c r="M157" i="37"/>
  <c r="M161" i="37"/>
  <c r="M165" i="37"/>
  <c r="M170" i="37"/>
  <c r="M174" i="37"/>
  <c r="M178" i="37"/>
  <c r="M182" i="37"/>
  <c r="M186" i="37"/>
  <c r="M190" i="37"/>
  <c r="M194" i="37"/>
  <c r="M198" i="37"/>
  <c r="M202" i="37"/>
  <c r="M206" i="37"/>
  <c r="K240" i="37"/>
  <c r="K242" i="37" s="1"/>
  <c r="M95" i="37"/>
  <c r="M99" i="37"/>
  <c r="M103" i="37"/>
  <c r="M107" i="37"/>
  <c r="M111" i="37"/>
  <c r="M139" i="37"/>
  <c r="M143" i="37"/>
  <c r="M147" i="37"/>
  <c r="M151" i="37"/>
  <c r="M155" i="37"/>
  <c r="M159" i="37"/>
  <c r="M163" i="37"/>
  <c r="M167" i="37"/>
  <c r="M172" i="37"/>
  <c r="M176" i="37"/>
  <c r="M180" i="37"/>
  <c r="M184" i="37"/>
  <c r="M188" i="37"/>
  <c r="M192" i="37"/>
  <c r="M196" i="37"/>
  <c r="M200" i="37"/>
  <c r="M204" i="37"/>
  <c r="M208" i="37"/>
  <c r="M212" i="37"/>
  <c r="M219" i="37"/>
  <c r="M223" i="37"/>
  <c r="M227" i="37"/>
  <c r="M231" i="37"/>
  <c r="M235" i="37"/>
  <c r="M237" i="37"/>
  <c r="I239" i="37"/>
  <c r="H239" i="37"/>
  <c r="I238" i="37"/>
  <c r="H238" i="37"/>
  <c r="I237" i="37"/>
  <c r="H237" i="37"/>
  <c r="I236" i="37"/>
  <c r="H236" i="37"/>
  <c r="I235" i="37"/>
  <c r="H235" i="37"/>
  <c r="I234" i="37"/>
  <c r="H234" i="37"/>
  <c r="I233" i="37"/>
  <c r="H233" i="37"/>
  <c r="I232" i="37"/>
  <c r="H232" i="37"/>
  <c r="I231" i="37"/>
  <c r="H231" i="37"/>
  <c r="I230" i="37"/>
  <c r="H230" i="37"/>
  <c r="I229" i="37"/>
  <c r="H229" i="37"/>
  <c r="I228" i="37"/>
  <c r="H228" i="37"/>
  <c r="I227" i="37"/>
  <c r="H227" i="37"/>
  <c r="I226" i="37"/>
  <c r="H226" i="37"/>
  <c r="I225" i="37"/>
  <c r="H225" i="37"/>
  <c r="I224" i="37"/>
  <c r="H224" i="37"/>
  <c r="I223" i="37"/>
  <c r="H223" i="37"/>
  <c r="I222" i="37"/>
  <c r="H222" i="37"/>
  <c r="I221" i="37"/>
  <c r="H221" i="37"/>
  <c r="I220" i="37"/>
  <c r="H220" i="37"/>
  <c r="I219" i="37"/>
  <c r="H219" i="37"/>
  <c r="I218" i="37"/>
  <c r="H218" i="37"/>
  <c r="I217" i="37"/>
  <c r="H217" i="37"/>
  <c r="I213" i="37"/>
  <c r="H213" i="37"/>
  <c r="I212" i="37"/>
  <c r="H212" i="37"/>
  <c r="I211" i="37"/>
  <c r="H211" i="37"/>
  <c r="I210" i="37"/>
  <c r="H210" i="37"/>
  <c r="I209" i="37"/>
  <c r="H209" i="37"/>
  <c r="I208" i="37"/>
  <c r="H208" i="37"/>
  <c r="I207" i="37"/>
  <c r="H207" i="37"/>
  <c r="I206" i="37"/>
  <c r="H206" i="37"/>
  <c r="I205" i="37"/>
  <c r="H205" i="37"/>
  <c r="I204" i="37"/>
  <c r="H204" i="37"/>
  <c r="I203" i="37"/>
  <c r="H203" i="37"/>
  <c r="I202" i="37"/>
  <c r="H202" i="37"/>
  <c r="I201" i="37"/>
  <c r="H201" i="37"/>
  <c r="I200" i="37"/>
  <c r="H200" i="37"/>
  <c r="I199" i="37"/>
  <c r="H199" i="37"/>
  <c r="I198" i="37"/>
  <c r="H198" i="37"/>
  <c r="I197" i="37"/>
  <c r="H197" i="37"/>
  <c r="I196" i="37"/>
  <c r="H196" i="37"/>
  <c r="I195" i="37"/>
  <c r="H195" i="37"/>
  <c r="I194" i="37"/>
  <c r="H194" i="37"/>
  <c r="I193" i="37"/>
  <c r="H193" i="37"/>
  <c r="I192" i="37"/>
  <c r="H192" i="37"/>
  <c r="I191" i="37"/>
  <c r="H191" i="37"/>
  <c r="I190" i="37"/>
  <c r="H190" i="37"/>
  <c r="I189" i="37"/>
  <c r="H189" i="37"/>
  <c r="I188" i="37"/>
  <c r="H188" i="37"/>
  <c r="I187" i="37"/>
  <c r="H187" i="37"/>
  <c r="I186" i="37"/>
  <c r="H186" i="37"/>
  <c r="I185" i="37"/>
  <c r="H185" i="37"/>
  <c r="I184" i="37"/>
  <c r="H184" i="37"/>
  <c r="I183" i="37"/>
  <c r="H183" i="37"/>
  <c r="I182" i="37"/>
  <c r="H182" i="37"/>
  <c r="I181" i="37"/>
  <c r="H181" i="37"/>
  <c r="I180" i="37"/>
  <c r="H180" i="37"/>
  <c r="I179" i="37"/>
  <c r="H179" i="37"/>
  <c r="I178" i="37"/>
  <c r="H178" i="37"/>
  <c r="I177" i="37"/>
  <c r="H177" i="37"/>
  <c r="I176" i="37"/>
  <c r="H176" i="37"/>
  <c r="I175" i="37"/>
  <c r="H175" i="37"/>
  <c r="I174" i="37"/>
  <c r="H174" i="37"/>
  <c r="I173" i="37"/>
  <c r="H173" i="37"/>
  <c r="I172" i="37"/>
  <c r="H172" i="37"/>
  <c r="I171" i="37"/>
  <c r="H171" i="37"/>
  <c r="I170" i="37"/>
  <c r="H170" i="37"/>
  <c r="I169" i="37"/>
  <c r="H169" i="37"/>
  <c r="I167" i="37"/>
  <c r="H167" i="37"/>
  <c r="I166" i="37"/>
  <c r="H166" i="37"/>
  <c r="I165" i="37"/>
  <c r="H165" i="37"/>
  <c r="I164" i="37"/>
  <c r="H164" i="37"/>
  <c r="I163" i="37"/>
  <c r="H163" i="37"/>
  <c r="I162" i="37"/>
  <c r="H162" i="37"/>
  <c r="I161" i="37"/>
  <c r="H161" i="37"/>
  <c r="I160" i="37"/>
  <c r="H160" i="37"/>
  <c r="I159" i="37"/>
  <c r="H159" i="37"/>
  <c r="I158" i="37"/>
  <c r="H158" i="37"/>
  <c r="I157" i="37"/>
  <c r="H157" i="37"/>
  <c r="I156" i="37"/>
  <c r="H156" i="37"/>
  <c r="I155" i="37"/>
  <c r="H155" i="37"/>
  <c r="I154" i="37"/>
  <c r="H154" i="37"/>
  <c r="I153" i="37"/>
  <c r="H153" i="37"/>
  <c r="I152" i="37"/>
  <c r="H152" i="37"/>
  <c r="I151" i="37"/>
  <c r="H151" i="37"/>
  <c r="I150" i="37"/>
  <c r="H150" i="37"/>
  <c r="I149" i="37"/>
  <c r="H149" i="37"/>
  <c r="I148" i="37"/>
  <c r="H148" i="37"/>
  <c r="I147" i="37"/>
  <c r="H147" i="37"/>
  <c r="I146" i="37"/>
  <c r="H146" i="37"/>
  <c r="I145" i="37"/>
  <c r="H145" i="37"/>
  <c r="I144" i="37"/>
  <c r="H144" i="37"/>
  <c r="I143" i="37"/>
  <c r="H143" i="37"/>
  <c r="I142" i="37"/>
  <c r="H142" i="37"/>
  <c r="I141" i="37"/>
  <c r="H141" i="37"/>
  <c r="I140" i="37"/>
  <c r="H140" i="37"/>
  <c r="I139" i="37"/>
  <c r="H139" i="37"/>
  <c r="I138" i="37"/>
  <c r="H138" i="37"/>
  <c r="I137" i="37"/>
  <c r="H137" i="37"/>
  <c r="I136" i="37"/>
  <c r="H136" i="37"/>
  <c r="I135" i="37"/>
  <c r="H135" i="37"/>
  <c r="I134" i="37"/>
  <c r="H134" i="37"/>
  <c r="I133" i="37"/>
  <c r="H133" i="37"/>
  <c r="I132" i="37"/>
  <c r="H132" i="37"/>
  <c r="I131" i="37"/>
  <c r="H131" i="37"/>
  <c r="I130" i="37"/>
  <c r="H130" i="37"/>
  <c r="I129" i="37"/>
  <c r="H129" i="37"/>
  <c r="I128" i="37"/>
  <c r="H128" i="37"/>
  <c r="I127" i="37"/>
  <c r="H127" i="37"/>
  <c r="I126" i="37"/>
  <c r="H126" i="37"/>
  <c r="I125" i="37"/>
  <c r="H125" i="37"/>
  <c r="I124" i="37"/>
  <c r="H124" i="37"/>
  <c r="I123" i="37"/>
  <c r="H123" i="37"/>
  <c r="I122" i="37"/>
  <c r="H122" i="37"/>
  <c r="I121" i="37"/>
  <c r="H121" i="37"/>
  <c r="I120" i="37"/>
  <c r="H120" i="37"/>
  <c r="I119" i="37"/>
  <c r="H119" i="37"/>
  <c r="I118" i="37"/>
  <c r="H118" i="37"/>
  <c r="I117" i="37"/>
  <c r="H117" i="37"/>
  <c r="I116" i="37"/>
  <c r="H116" i="37"/>
  <c r="I115" i="37"/>
  <c r="H115" i="37"/>
  <c r="I114" i="37"/>
  <c r="H114" i="37"/>
  <c r="I113" i="37"/>
  <c r="H113" i="37"/>
  <c r="I112" i="37"/>
  <c r="H112" i="37"/>
  <c r="I111" i="37"/>
  <c r="H111" i="37"/>
  <c r="I110" i="37"/>
  <c r="H110" i="37"/>
  <c r="I109" i="37"/>
  <c r="H109" i="37"/>
  <c r="I108" i="37"/>
  <c r="H108" i="37"/>
  <c r="I107" i="37"/>
  <c r="H107" i="37"/>
  <c r="I106" i="37"/>
  <c r="H106" i="37"/>
  <c r="I105" i="37"/>
  <c r="H105" i="37"/>
  <c r="I104" i="37"/>
  <c r="H104" i="37"/>
  <c r="I103" i="37"/>
  <c r="H103" i="37"/>
  <c r="I102" i="37"/>
  <c r="H102" i="37"/>
  <c r="I101" i="37"/>
  <c r="H101" i="37"/>
  <c r="I100" i="37"/>
  <c r="H100" i="37"/>
  <c r="I99" i="37"/>
  <c r="H99" i="37"/>
  <c r="I98" i="37"/>
  <c r="H98" i="37"/>
  <c r="I97" i="37"/>
  <c r="H97" i="37"/>
  <c r="I96" i="37"/>
  <c r="H96" i="37"/>
  <c r="I95" i="37"/>
  <c r="H95" i="37"/>
  <c r="I94" i="37"/>
  <c r="H94" i="37"/>
  <c r="I93" i="37"/>
  <c r="H93" i="37"/>
  <c r="I92" i="37"/>
  <c r="H92" i="37"/>
  <c r="I91" i="37"/>
  <c r="H91" i="37"/>
  <c r="I90" i="37"/>
  <c r="H90" i="37"/>
  <c r="I89" i="37"/>
  <c r="H89" i="37"/>
  <c r="I88" i="37"/>
  <c r="H88" i="37"/>
  <c r="I87" i="37"/>
  <c r="H87" i="37"/>
  <c r="I86" i="37"/>
  <c r="H86" i="37"/>
  <c r="I85" i="37"/>
  <c r="H85" i="37"/>
  <c r="I84" i="37"/>
  <c r="H84" i="37"/>
  <c r="I83" i="37"/>
  <c r="H83" i="37"/>
  <c r="I82" i="37"/>
  <c r="H82" i="37"/>
  <c r="I81" i="37"/>
  <c r="H81" i="37"/>
  <c r="I80" i="37"/>
  <c r="H80" i="37"/>
  <c r="I79" i="37"/>
  <c r="H79" i="37"/>
  <c r="I78" i="37"/>
  <c r="H78" i="37"/>
  <c r="I77" i="37"/>
  <c r="H77" i="37"/>
  <c r="I76" i="37"/>
  <c r="H76" i="37"/>
  <c r="I75" i="37"/>
  <c r="H75" i="37"/>
  <c r="I74" i="37"/>
  <c r="H74" i="37"/>
  <c r="I73" i="37"/>
  <c r="H73" i="37"/>
  <c r="I72" i="37"/>
  <c r="H72" i="37"/>
  <c r="I71" i="37"/>
  <c r="H71" i="37"/>
  <c r="I70" i="37"/>
  <c r="H70" i="37"/>
  <c r="I69" i="37"/>
  <c r="H69" i="37"/>
  <c r="I68" i="37"/>
  <c r="H68" i="37"/>
  <c r="I67" i="37"/>
  <c r="H67" i="37"/>
  <c r="I66" i="37"/>
  <c r="H66" i="37"/>
  <c r="I65" i="37"/>
  <c r="H65" i="37"/>
  <c r="I64" i="37"/>
  <c r="H64" i="37"/>
  <c r="I63" i="37"/>
  <c r="H63" i="37"/>
  <c r="I62" i="37"/>
  <c r="H62" i="37"/>
  <c r="I61" i="37"/>
  <c r="H61" i="37"/>
  <c r="I60" i="37"/>
  <c r="H60" i="37"/>
  <c r="I59" i="37"/>
  <c r="H59" i="37"/>
  <c r="I58" i="37"/>
  <c r="H58" i="37"/>
  <c r="I57" i="37"/>
  <c r="H57" i="37"/>
  <c r="I56" i="37"/>
  <c r="H56" i="37"/>
  <c r="I55" i="37"/>
  <c r="H55" i="37"/>
  <c r="I54" i="37"/>
  <c r="H54" i="37"/>
  <c r="I53" i="37"/>
  <c r="H53" i="37"/>
  <c r="I52" i="37"/>
  <c r="H52" i="37"/>
  <c r="I51" i="37"/>
  <c r="H51" i="37"/>
  <c r="I50" i="37"/>
  <c r="H50" i="37"/>
  <c r="I49" i="37"/>
  <c r="H49" i="37"/>
  <c r="I48" i="37"/>
  <c r="H48" i="37"/>
  <c r="I47" i="37"/>
  <c r="H47" i="37"/>
  <c r="I46" i="37"/>
  <c r="H46" i="37"/>
  <c r="I45" i="37"/>
  <c r="H45" i="37"/>
  <c r="I44" i="37"/>
  <c r="H44" i="37"/>
  <c r="I43" i="37"/>
  <c r="H43" i="37"/>
  <c r="I42" i="37"/>
  <c r="H42" i="37"/>
  <c r="I41" i="37"/>
  <c r="H41" i="37"/>
  <c r="I40" i="37"/>
  <c r="H40" i="37"/>
  <c r="I39" i="37"/>
  <c r="H39" i="37"/>
  <c r="I38" i="37"/>
  <c r="H38" i="37"/>
  <c r="I37" i="37"/>
  <c r="H37" i="37"/>
  <c r="I36" i="37"/>
  <c r="H36" i="37"/>
  <c r="I35" i="37"/>
  <c r="H35" i="37"/>
  <c r="I34" i="37"/>
  <c r="H34" i="37"/>
  <c r="I33" i="37"/>
  <c r="H33" i="37"/>
  <c r="I32" i="37"/>
  <c r="H32" i="37"/>
  <c r="I31" i="37"/>
  <c r="H31" i="37"/>
  <c r="I30" i="37"/>
  <c r="H30" i="37"/>
  <c r="I29" i="37"/>
  <c r="H29" i="37"/>
  <c r="I28" i="37"/>
  <c r="H28" i="37"/>
  <c r="I27" i="37"/>
  <c r="H27" i="37"/>
  <c r="I26" i="37"/>
  <c r="H26" i="37"/>
  <c r="I25" i="37"/>
  <c r="H25" i="37"/>
  <c r="I24" i="37"/>
  <c r="H24" i="37"/>
  <c r="I23" i="37"/>
  <c r="H23" i="37"/>
  <c r="I22" i="37"/>
  <c r="H22" i="37"/>
  <c r="I21" i="37"/>
  <c r="H21" i="37"/>
  <c r="I20" i="37"/>
  <c r="H20" i="37"/>
  <c r="I19" i="37"/>
  <c r="H19" i="37"/>
  <c r="I18" i="37"/>
  <c r="H18" i="37"/>
  <c r="I17" i="37"/>
  <c r="H17" i="37"/>
  <c r="I16" i="37"/>
  <c r="H16" i="37"/>
  <c r="I11" i="37"/>
  <c r="H11" i="37"/>
  <c r="I10" i="37"/>
  <c r="H10" i="37"/>
  <c r="I9" i="37"/>
  <c r="H9" i="37"/>
  <c r="I8" i="37"/>
  <c r="H8" i="37"/>
  <c r="I7" i="37"/>
  <c r="H7" i="37"/>
  <c r="I6" i="37"/>
  <c r="H6" i="37"/>
  <c r="I5" i="37"/>
  <c r="H5" i="37"/>
  <c r="J11" i="37" l="1"/>
  <c r="J17" i="37"/>
  <c r="J31" i="37"/>
  <c r="J33" i="37"/>
  <c r="J47" i="37"/>
  <c r="J49" i="37"/>
  <c r="J63" i="37"/>
  <c r="J65" i="37"/>
  <c r="J79" i="37"/>
  <c r="J81" i="37"/>
  <c r="J95" i="37"/>
  <c r="J97" i="37"/>
  <c r="J111" i="37"/>
  <c r="J113" i="37"/>
  <c r="J127" i="37"/>
  <c r="J129" i="37"/>
  <c r="J143" i="37"/>
  <c r="J145" i="37"/>
  <c r="J6" i="37"/>
  <c r="J10" i="37"/>
  <c r="J20" i="37"/>
  <c r="J22" i="37"/>
  <c r="J24" i="37"/>
  <c r="J26" i="37"/>
  <c r="J30" i="37"/>
  <c r="J36" i="37"/>
  <c r="J38" i="37"/>
  <c r="J40" i="37"/>
  <c r="J42" i="37"/>
  <c r="J46" i="37"/>
  <c r="J52" i="37"/>
  <c r="J54" i="37"/>
  <c r="J56" i="37"/>
  <c r="J58" i="37"/>
  <c r="J62" i="37"/>
  <c r="J68" i="37"/>
  <c r="J70" i="37"/>
  <c r="J72" i="37"/>
  <c r="J74" i="37"/>
  <c r="J84" i="37"/>
  <c r="J86" i="37"/>
  <c r="J88" i="37"/>
  <c r="J90" i="37"/>
  <c r="J100" i="37"/>
  <c r="J102" i="37"/>
  <c r="J104" i="37"/>
  <c r="J106" i="37"/>
  <c r="J116" i="37"/>
  <c r="J118" i="37"/>
  <c r="J120" i="37"/>
  <c r="J122" i="37"/>
  <c r="J132" i="37"/>
  <c r="J134" i="37"/>
  <c r="J136" i="37"/>
  <c r="J138" i="37"/>
  <c r="J148" i="37"/>
  <c r="J150" i="37"/>
  <c r="J152" i="37"/>
  <c r="J154" i="37"/>
  <c r="J164" i="37"/>
  <c r="J166" i="37"/>
  <c r="J169" i="37"/>
  <c r="J171" i="37"/>
  <c r="J181" i="37"/>
  <c r="J183" i="37"/>
  <c r="J185" i="37"/>
  <c r="J187" i="37"/>
  <c r="J191" i="37"/>
  <c r="J197" i="37"/>
  <c r="J199" i="37"/>
  <c r="J201" i="37"/>
  <c r="J203" i="37"/>
  <c r="J207" i="37"/>
  <c r="J218" i="37"/>
  <c r="J220" i="37"/>
  <c r="J222" i="37"/>
  <c r="J226" i="37"/>
  <c r="J230" i="37"/>
  <c r="J232" i="37"/>
  <c r="J238" i="37"/>
  <c r="J159" i="37"/>
  <c r="J161" i="37"/>
  <c r="J176" i="37"/>
  <c r="J178" i="37"/>
  <c r="J192" i="37"/>
  <c r="J194" i="37"/>
  <c r="M240" i="37"/>
  <c r="M242" i="37" s="1"/>
  <c r="J208" i="37"/>
  <c r="J210" i="37"/>
  <c r="J229" i="37"/>
  <c r="J231" i="37"/>
  <c r="J239" i="37"/>
  <c r="H240" i="37"/>
  <c r="H242" i="37" s="1"/>
  <c r="J9" i="37"/>
  <c r="J29" i="37"/>
  <c r="J45" i="37"/>
  <c r="J61" i="37"/>
  <c r="J77" i="37"/>
  <c r="J93" i="37"/>
  <c r="J109" i="37"/>
  <c r="J125" i="37"/>
  <c r="J141" i="37"/>
  <c r="J157" i="37"/>
  <c r="J174" i="37"/>
  <c r="J190" i="37"/>
  <c r="J206" i="37"/>
  <c r="J228" i="37"/>
  <c r="J233" i="37"/>
  <c r="J237" i="37"/>
  <c r="J5" i="37"/>
  <c r="I240" i="37"/>
  <c r="I242" i="37" s="1"/>
  <c r="J7" i="37"/>
  <c r="J8" i="37"/>
  <c r="J16" i="37"/>
  <c r="J18" i="37"/>
  <c r="J19" i="37"/>
  <c r="J21" i="37"/>
  <c r="J25" i="37"/>
  <c r="J27" i="37"/>
  <c r="J28" i="37"/>
  <c r="J32" i="37"/>
  <c r="J34" i="37"/>
  <c r="J35" i="37"/>
  <c r="J37" i="37"/>
  <c r="J41" i="37"/>
  <c r="J43" i="37"/>
  <c r="J44" i="37"/>
  <c r="J48" i="37"/>
  <c r="J50" i="37"/>
  <c r="J51" i="37"/>
  <c r="J53" i="37"/>
  <c r="J57" i="37"/>
  <c r="J59" i="37"/>
  <c r="J60" i="37"/>
  <c r="J64" i="37"/>
  <c r="J66" i="37"/>
  <c r="J67" i="37"/>
  <c r="J69" i="37"/>
  <c r="J73" i="37"/>
  <c r="J75" i="37"/>
  <c r="J76" i="37"/>
  <c r="J78" i="37"/>
  <c r="J94" i="37"/>
  <c r="J110" i="37"/>
  <c r="J126" i="37"/>
  <c r="J142" i="37"/>
  <c r="J158" i="37"/>
  <c r="J175" i="37"/>
  <c r="J213" i="37"/>
  <c r="J80" i="37"/>
  <c r="J82" i="37"/>
  <c r="J83" i="37"/>
  <c r="J85" i="37"/>
  <c r="J89" i="37"/>
  <c r="J91" i="37"/>
  <c r="J92" i="37"/>
  <c r="J96" i="37"/>
  <c r="J98" i="37"/>
  <c r="J99" i="37"/>
  <c r="J101" i="37"/>
  <c r="J105" i="37"/>
  <c r="J107" i="37"/>
  <c r="J108" i="37"/>
  <c r="J112" i="37"/>
  <c r="J114" i="37"/>
  <c r="J115" i="37"/>
  <c r="J117" i="37"/>
  <c r="J121" i="37"/>
  <c r="J123" i="37"/>
  <c r="J124" i="37"/>
  <c r="J128" i="37"/>
  <c r="J130" i="37"/>
  <c r="J131" i="37"/>
  <c r="J133" i="37"/>
  <c r="J137" i="37"/>
  <c r="J139" i="37"/>
  <c r="J140" i="37"/>
  <c r="J144" i="37"/>
  <c r="J146" i="37"/>
  <c r="J147" i="37"/>
  <c r="J149" i="37"/>
  <c r="J153" i="37"/>
  <c r="J155" i="37"/>
  <c r="J156" i="37"/>
  <c r="J160" i="37"/>
  <c r="J162" i="37"/>
  <c r="J163" i="37"/>
  <c r="J165" i="37"/>
  <c r="J170" i="37"/>
  <c r="J172" i="37"/>
  <c r="J173" i="37"/>
  <c r="J177" i="37"/>
  <c r="J179" i="37"/>
  <c r="J180" i="37"/>
  <c r="J182" i="37"/>
  <c r="J186" i="37"/>
  <c r="J188" i="37"/>
  <c r="J189" i="37"/>
  <c r="J193" i="37"/>
  <c r="J195" i="37"/>
  <c r="J196" i="37"/>
  <c r="J198" i="37"/>
  <c r="J202" i="37"/>
  <c r="J204" i="37"/>
  <c r="J205" i="37"/>
  <c r="J209" i="37"/>
  <c r="J211" i="37"/>
  <c r="J212" i="37"/>
  <c r="J217" i="37"/>
  <c r="J221" i="37"/>
  <c r="J223" i="37"/>
  <c r="J224" i="37"/>
  <c r="J225" i="37"/>
  <c r="J227" i="37"/>
  <c r="J234" i="37"/>
  <c r="J236" i="37"/>
  <c r="J23" i="37"/>
  <c r="J39" i="37"/>
  <c r="J55" i="37"/>
  <c r="J71" i="37"/>
  <c r="J87" i="37"/>
  <c r="J103" i="37"/>
  <c r="J119" i="37"/>
  <c r="J135" i="37"/>
  <c r="J151" i="37"/>
  <c r="J167" i="37"/>
  <c r="J184" i="37"/>
  <c r="J200" i="37"/>
  <c r="J219" i="37"/>
  <c r="J235" i="37"/>
  <c r="F237" i="37"/>
  <c r="E237" i="37"/>
  <c r="F236" i="37"/>
  <c r="E236" i="37"/>
  <c r="F235" i="37"/>
  <c r="E235" i="37"/>
  <c r="F234" i="37"/>
  <c r="E234" i="37"/>
  <c r="F233" i="37"/>
  <c r="E233" i="37"/>
  <c r="F232" i="37"/>
  <c r="E232" i="37"/>
  <c r="F231" i="37"/>
  <c r="E231" i="37"/>
  <c r="F230" i="37"/>
  <c r="E230" i="37"/>
  <c r="F229" i="37"/>
  <c r="E229" i="37"/>
  <c r="F228" i="37"/>
  <c r="E228" i="37"/>
  <c r="F227" i="37"/>
  <c r="E227" i="37"/>
  <c r="F226" i="37"/>
  <c r="E226" i="37"/>
  <c r="F225" i="37"/>
  <c r="E225" i="37"/>
  <c r="F224" i="37"/>
  <c r="E224" i="37"/>
  <c r="F223" i="37"/>
  <c r="E223" i="37"/>
  <c r="F222" i="37"/>
  <c r="E222" i="37"/>
  <c r="F221" i="37"/>
  <c r="E221" i="37"/>
  <c r="F220" i="37"/>
  <c r="E220" i="37"/>
  <c r="F219" i="37"/>
  <c r="E219" i="37"/>
  <c r="F218" i="37"/>
  <c r="E218" i="37"/>
  <c r="F217" i="37"/>
  <c r="E217" i="37"/>
  <c r="F213" i="37"/>
  <c r="E213" i="37"/>
  <c r="F212" i="37"/>
  <c r="E212" i="37"/>
  <c r="F211" i="37"/>
  <c r="E211" i="37"/>
  <c r="F210" i="37"/>
  <c r="E210" i="37"/>
  <c r="F209" i="37"/>
  <c r="E209" i="37"/>
  <c r="F208" i="37"/>
  <c r="E208" i="37"/>
  <c r="F207" i="37"/>
  <c r="E207" i="37"/>
  <c r="F206" i="37"/>
  <c r="E206" i="37"/>
  <c r="F205" i="37"/>
  <c r="E205" i="37"/>
  <c r="F204" i="37"/>
  <c r="E204" i="37"/>
  <c r="F203" i="37"/>
  <c r="E203" i="37"/>
  <c r="F202" i="37"/>
  <c r="E202" i="37"/>
  <c r="F201" i="37"/>
  <c r="E201" i="37"/>
  <c r="F200" i="37"/>
  <c r="E200" i="37"/>
  <c r="F199" i="37"/>
  <c r="E199" i="37"/>
  <c r="F198" i="37"/>
  <c r="E198" i="37"/>
  <c r="F197" i="37"/>
  <c r="E197" i="37"/>
  <c r="F196" i="37"/>
  <c r="E196" i="37"/>
  <c r="F195" i="37"/>
  <c r="E195" i="37"/>
  <c r="F194" i="37"/>
  <c r="E194" i="37"/>
  <c r="F193" i="37"/>
  <c r="E193" i="37"/>
  <c r="F192" i="37"/>
  <c r="E192" i="37"/>
  <c r="F191" i="37"/>
  <c r="E191" i="37"/>
  <c r="F190" i="37"/>
  <c r="E190" i="37"/>
  <c r="F189" i="37"/>
  <c r="E189" i="37"/>
  <c r="F188" i="37"/>
  <c r="E188" i="37"/>
  <c r="F187" i="37"/>
  <c r="E187" i="37"/>
  <c r="F186" i="37"/>
  <c r="E186" i="37"/>
  <c r="F185" i="37"/>
  <c r="E185" i="37"/>
  <c r="F184" i="37"/>
  <c r="E184" i="37"/>
  <c r="F183" i="37"/>
  <c r="E183" i="37"/>
  <c r="F182" i="37"/>
  <c r="E182" i="37"/>
  <c r="F181" i="37"/>
  <c r="E181" i="37"/>
  <c r="F180" i="37"/>
  <c r="E180" i="37"/>
  <c r="F179" i="37"/>
  <c r="E179" i="37"/>
  <c r="F178" i="37"/>
  <c r="E178" i="37"/>
  <c r="F177" i="37"/>
  <c r="E177" i="37"/>
  <c r="F176" i="37"/>
  <c r="E176" i="37"/>
  <c r="F175" i="37"/>
  <c r="E175" i="37"/>
  <c r="F174" i="37"/>
  <c r="E174" i="37"/>
  <c r="F173" i="37"/>
  <c r="E173" i="37"/>
  <c r="F172" i="37"/>
  <c r="E172" i="37"/>
  <c r="F171" i="37"/>
  <c r="E171" i="37"/>
  <c r="F170" i="37"/>
  <c r="E170" i="37"/>
  <c r="F169" i="37"/>
  <c r="E169" i="37"/>
  <c r="F167" i="37"/>
  <c r="E167" i="37"/>
  <c r="F166" i="37"/>
  <c r="E166" i="37"/>
  <c r="F165" i="37"/>
  <c r="E165" i="37"/>
  <c r="F164" i="37"/>
  <c r="E164" i="37"/>
  <c r="F163" i="37"/>
  <c r="E163" i="37"/>
  <c r="F162" i="37"/>
  <c r="E162" i="37"/>
  <c r="F161" i="37"/>
  <c r="E161" i="37"/>
  <c r="F160" i="37"/>
  <c r="E160" i="37"/>
  <c r="F159" i="37"/>
  <c r="E159" i="37"/>
  <c r="F158" i="37"/>
  <c r="E158" i="37"/>
  <c r="F157" i="37"/>
  <c r="E157" i="37"/>
  <c r="F156" i="37"/>
  <c r="E156" i="37"/>
  <c r="F155" i="37"/>
  <c r="E155" i="37"/>
  <c r="F154" i="37"/>
  <c r="E154" i="37"/>
  <c r="F153" i="37"/>
  <c r="E153" i="37"/>
  <c r="F152" i="37"/>
  <c r="E152" i="37"/>
  <c r="F151" i="37"/>
  <c r="E151" i="37"/>
  <c r="F150" i="37"/>
  <c r="E150" i="37"/>
  <c r="F149" i="37"/>
  <c r="E149" i="37"/>
  <c r="F148" i="37"/>
  <c r="E148" i="37"/>
  <c r="F147" i="37"/>
  <c r="E147" i="37"/>
  <c r="F146" i="37"/>
  <c r="E146" i="37"/>
  <c r="F145" i="37"/>
  <c r="E145" i="37"/>
  <c r="F144" i="37"/>
  <c r="E144" i="37"/>
  <c r="F143" i="37"/>
  <c r="E143" i="37"/>
  <c r="F142" i="37"/>
  <c r="E142" i="37"/>
  <c r="F141" i="37"/>
  <c r="E141" i="37"/>
  <c r="F140" i="37"/>
  <c r="E140" i="37"/>
  <c r="F139" i="37"/>
  <c r="E139" i="37"/>
  <c r="F138" i="37"/>
  <c r="E138" i="37"/>
  <c r="F137" i="37"/>
  <c r="E137" i="37"/>
  <c r="F136" i="37"/>
  <c r="E136" i="37"/>
  <c r="F135" i="37"/>
  <c r="E135" i="37"/>
  <c r="F134" i="37"/>
  <c r="E134" i="37"/>
  <c r="F133" i="37"/>
  <c r="E133" i="37"/>
  <c r="F132" i="37"/>
  <c r="E132" i="37"/>
  <c r="F131" i="37"/>
  <c r="E131" i="37"/>
  <c r="F130" i="37"/>
  <c r="E130" i="37"/>
  <c r="F129" i="37"/>
  <c r="E129" i="37"/>
  <c r="F128" i="37"/>
  <c r="E128" i="37"/>
  <c r="F127" i="37"/>
  <c r="E127" i="37"/>
  <c r="F126" i="37"/>
  <c r="E126" i="37"/>
  <c r="F125" i="37"/>
  <c r="E125" i="37"/>
  <c r="F124" i="37"/>
  <c r="E124" i="37"/>
  <c r="F123" i="37"/>
  <c r="E123" i="37"/>
  <c r="F122" i="37"/>
  <c r="E122" i="37"/>
  <c r="F121" i="37"/>
  <c r="E121" i="37"/>
  <c r="F120" i="37"/>
  <c r="E120" i="37"/>
  <c r="F119" i="37"/>
  <c r="E119" i="37"/>
  <c r="F118" i="37"/>
  <c r="E118" i="37"/>
  <c r="F117" i="37"/>
  <c r="E117" i="37"/>
  <c r="F116" i="37"/>
  <c r="E116" i="37"/>
  <c r="F115" i="37"/>
  <c r="E115" i="37"/>
  <c r="F114" i="37"/>
  <c r="E114" i="37"/>
  <c r="F113" i="37"/>
  <c r="E113" i="37"/>
  <c r="F112" i="37"/>
  <c r="E112" i="37"/>
  <c r="F111" i="37"/>
  <c r="E111" i="37"/>
  <c r="F110" i="37"/>
  <c r="E110" i="37"/>
  <c r="F109" i="37"/>
  <c r="E109" i="37"/>
  <c r="F108" i="37"/>
  <c r="E108" i="37"/>
  <c r="F107" i="37"/>
  <c r="E107" i="37"/>
  <c r="F106" i="37"/>
  <c r="E106" i="37"/>
  <c r="F105" i="37"/>
  <c r="E105" i="37"/>
  <c r="F104" i="37"/>
  <c r="E104" i="37"/>
  <c r="F103" i="37"/>
  <c r="E103" i="37"/>
  <c r="F102" i="37"/>
  <c r="E102" i="37"/>
  <c r="F101" i="37"/>
  <c r="E101" i="37"/>
  <c r="F100" i="37"/>
  <c r="E100" i="37"/>
  <c r="F99" i="37"/>
  <c r="E99" i="37"/>
  <c r="F98" i="37"/>
  <c r="E98" i="37"/>
  <c r="F97" i="37"/>
  <c r="E97" i="37"/>
  <c r="F96" i="37"/>
  <c r="E96" i="37"/>
  <c r="F95" i="37"/>
  <c r="E95" i="37"/>
  <c r="F94" i="37"/>
  <c r="E94" i="37"/>
  <c r="F93" i="37"/>
  <c r="E93" i="37"/>
  <c r="F92" i="37"/>
  <c r="E92" i="37"/>
  <c r="F91" i="37"/>
  <c r="E91" i="37"/>
  <c r="F90" i="37"/>
  <c r="E90" i="37"/>
  <c r="F89" i="37"/>
  <c r="E89" i="37"/>
  <c r="F88" i="37"/>
  <c r="E88" i="37"/>
  <c r="F87" i="37"/>
  <c r="E87" i="37"/>
  <c r="F86" i="37"/>
  <c r="E86" i="37"/>
  <c r="F85" i="37"/>
  <c r="E85" i="37"/>
  <c r="F84" i="37"/>
  <c r="E84" i="37"/>
  <c r="F83" i="37"/>
  <c r="E83" i="37"/>
  <c r="F82" i="37"/>
  <c r="E82" i="37"/>
  <c r="F81" i="37"/>
  <c r="E81" i="37"/>
  <c r="F80" i="37"/>
  <c r="E80" i="37"/>
  <c r="F79" i="37"/>
  <c r="E79" i="37"/>
  <c r="F78" i="37"/>
  <c r="E78" i="37"/>
  <c r="F77" i="37"/>
  <c r="E77" i="37"/>
  <c r="F76" i="37"/>
  <c r="E76" i="37"/>
  <c r="F75" i="37"/>
  <c r="E75" i="37"/>
  <c r="F74" i="37"/>
  <c r="E74" i="37"/>
  <c r="F73" i="37"/>
  <c r="E73" i="37"/>
  <c r="F72" i="37"/>
  <c r="E72" i="37"/>
  <c r="F71" i="37"/>
  <c r="E71" i="37"/>
  <c r="F70" i="37"/>
  <c r="E70" i="37"/>
  <c r="F69" i="37"/>
  <c r="E69" i="37"/>
  <c r="F68" i="37"/>
  <c r="E68" i="37"/>
  <c r="F67" i="37"/>
  <c r="E67" i="37"/>
  <c r="F66" i="37"/>
  <c r="E66" i="37"/>
  <c r="F65" i="37"/>
  <c r="E65" i="37"/>
  <c r="F64" i="37"/>
  <c r="E64" i="37"/>
  <c r="F63" i="37"/>
  <c r="E63" i="37"/>
  <c r="F62" i="37"/>
  <c r="E62" i="37"/>
  <c r="F61" i="37"/>
  <c r="E61" i="37"/>
  <c r="F60" i="37"/>
  <c r="E60" i="37"/>
  <c r="F59" i="37"/>
  <c r="E59" i="37"/>
  <c r="F58" i="37"/>
  <c r="E58" i="37"/>
  <c r="F57" i="37"/>
  <c r="E57" i="37"/>
  <c r="F56" i="37"/>
  <c r="E56" i="37"/>
  <c r="F55" i="37"/>
  <c r="E55" i="37"/>
  <c r="F54" i="37"/>
  <c r="E54" i="37"/>
  <c r="F53" i="37"/>
  <c r="E53" i="37"/>
  <c r="F52" i="37"/>
  <c r="E52" i="37"/>
  <c r="F51" i="37"/>
  <c r="E51" i="37"/>
  <c r="F50" i="37"/>
  <c r="E50" i="37"/>
  <c r="F49" i="37"/>
  <c r="E49" i="37"/>
  <c r="F48" i="37"/>
  <c r="E48" i="37"/>
  <c r="F47" i="37"/>
  <c r="E47" i="37"/>
  <c r="F46" i="37"/>
  <c r="E46" i="37"/>
  <c r="F45" i="37"/>
  <c r="E45" i="37"/>
  <c r="F44" i="37"/>
  <c r="E44" i="37"/>
  <c r="F43" i="37"/>
  <c r="E43" i="37"/>
  <c r="F42" i="37"/>
  <c r="E42" i="37"/>
  <c r="F41" i="37"/>
  <c r="E41" i="37"/>
  <c r="F40" i="37"/>
  <c r="E40" i="37"/>
  <c r="F39" i="37"/>
  <c r="E39" i="37"/>
  <c r="F38" i="37"/>
  <c r="E38" i="37"/>
  <c r="F37" i="37"/>
  <c r="E37" i="37"/>
  <c r="F36" i="37"/>
  <c r="E36" i="37"/>
  <c r="F35" i="37"/>
  <c r="E35" i="37"/>
  <c r="F34" i="37"/>
  <c r="E34" i="37"/>
  <c r="F33" i="37"/>
  <c r="E33" i="37"/>
  <c r="F32" i="37"/>
  <c r="E32" i="37"/>
  <c r="F31" i="37"/>
  <c r="E31" i="37"/>
  <c r="F30" i="37"/>
  <c r="E30" i="37"/>
  <c r="F29" i="37"/>
  <c r="E29" i="37"/>
  <c r="F28" i="37"/>
  <c r="E28" i="37"/>
  <c r="F27" i="37"/>
  <c r="E27" i="37"/>
  <c r="F26" i="37"/>
  <c r="E26" i="37"/>
  <c r="F25" i="37"/>
  <c r="E25" i="37"/>
  <c r="F24" i="37"/>
  <c r="E24" i="37"/>
  <c r="F23" i="37"/>
  <c r="E23" i="37"/>
  <c r="F22" i="37"/>
  <c r="E22" i="37"/>
  <c r="F21" i="37"/>
  <c r="E21" i="37"/>
  <c r="F20" i="37"/>
  <c r="E20" i="37"/>
  <c r="F19" i="37"/>
  <c r="E19" i="37"/>
  <c r="F18" i="37"/>
  <c r="E18" i="37"/>
  <c r="F17" i="37"/>
  <c r="E17" i="37"/>
  <c r="F16" i="37"/>
  <c r="E16" i="37"/>
  <c r="F11" i="37"/>
  <c r="E11" i="37"/>
  <c r="F10" i="37"/>
  <c r="E10" i="37"/>
  <c r="F9" i="37"/>
  <c r="E9" i="37"/>
  <c r="F8" i="37"/>
  <c r="E8" i="37"/>
  <c r="F7" i="37"/>
  <c r="E7" i="37"/>
  <c r="F6" i="37"/>
  <c r="E6" i="37"/>
  <c r="F5" i="37"/>
  <c r="E5" i="37"/>
  <c r="G8" i="37" l="1"/>
  <c r="G10" i="37"/>
  <c r="G20" i="37"/>
  <c r="G62" i="37"/>
  <c r="G76" i="37"/>
  <c r="G78" i="37"/>
  <c r="G86" i="37"/>
  <c r="G88" i="37"/>
  <c r="G92" i="37"/>
  <c r="G94" i="37"/>
  <c r="G126" i="37"/>
  <c r="G140" i="37"/>
  <c r="G142" i="37"/>
  <c r="G150" i="37"/>
  <c r="G152" i="37"/>
  <c r="G160" i="37"/>
  <c r="G162" i="37"/>
  <c r="G164" i="37"/>
  <c r="G7" i="37"/>
  <c r="G69" i="37"/>
  <c r="G77" i="37"/>
  <c r="G133" i="37"/>
  <c r="G141" i="37"/>
  <c r="G171" i="37"/>
  <c r="G197" i="37"/>
  <c r="G166" i="37"/>
  <c r="G169" i="37"/>
  <c r="G46" i="37"/>
  <c r="G59" i="37"/>
  <c r="G100" i="37"/>
  <c r="G123" i="37"/>
  <c r="G207" i="37"/>
  <c r="G235" i="37"/>
  <c r="G21" i="37"/>
  <c r="G27" i="37"/>
  <c r="G28" i="37"/>
  <c r="G30" i="37"/>
  <c r="G36" i="37"/>
  <c r="G37" i="37"/>
  <c r="G40" i="37"/>
  <c r="G43" i="37"/>
  <c r="G52" i="37"/>
  <c r="G56" i="37"/>
  <c r="G60" i="37"/>
  <c r="G68" i="37"/>
  <c r="G91" i="37"/>
  <c r="G101" i="37"/>
  <c r="G108" i="37"/>
  <c r="G109" i="37"/>
  <c r="G110" i="37"/>
  <c r="G118" i="37"/>
  <c r="G120" i="37"/>
  <c r="G124" i="37"/>
  <c r="G132" i="37"/>
  <c r="G151" i="37"/>
  <c r="G159" i="37"/>
  <c r="G170" i="37"/>
  <c r="G172" i="37"/>
  <c r="G174" i="37"/>
  <c r="G176" i="37"/>
  <c r="G177" i="37"/>
  <c r="G179" i="37"/>
  <c r="G181" i="37"/>
  <c r="G185" i="37"/>
  <c r="G186" i="37"/>
  <c r="G188" i="37"/>
  <c r="G192" i="37"/>
  <c r="G206" i="37"/>
  <c r="G208" i="37"/>
  <c r="G209" i="37"/>
  <c r="G218" i="37"/>
  <c r="G220" i="37"/>
  <c r="G225" i="37"/>
  <c r="G226" i="37"/>
  <c r="G234" i="37"/>
  <c r="G236" i="37"/>
  <c r="J240" i="37"/>
  <c r="J242" i="37" s="1"/>
  <c r="G224" i="37"/>
  <c r="G158" i="37"/>
  <c r="G204" i="37"/>
  <c r="G232" i="37"/>
  <c r="G163" i="37"/>
  <c r="G213" i="37"/>
  <c r="G84" i="37"/>
  <c r="G116" i="37"/>
  <c r="G24" i="37"/>
  <c r="G44" i="37"/>
  <c r="G53" i="37"/>
  <c r="G75" i="37"/>
  <c r="G85" i="37"/>
  <c r="G107" i="37"/>
  <c r="G117" i="37"/>
  <c r="G139" i="37"/>
  <c r="G143" i="37"/>
  <c r="G157" i="37"/>
  <c r="G173" i="37"/>
  <c r="G175" i="37"/>
  <c r="G180" i="37"/>
  <c r="G187" i="37"/>
  <c r="G189" i="37"/>
  <c r="G191" i="37"/>
  <c r="G199" i="37"/>
  <c r="G201" i="37"/>
  <c r="G205" i="37"/>
  <c r="G223" i="37"/>
  <c r="F240" i="37"/>
  <c r="F242" i="37" s="1"/>
  <c r="G9" i="37"/>
  <c r="G22" i="37"/>
  <c r="G29" i="37"/>
  <c r="G38" i="37"/>
  <c r="G45" i="37"/>
  <c r="G54" i="37"/>
  <c r="G61" i="37"/>
  <c r="G70" i="37"/>
  <c r="G72" i="37"/>
  <c r="G125" i="37"/>
  <c r="G134" i="37"/>
  <c r="G136" i="37"/>
  <c r="G153" i="37"/>
  <c r="G155" i="37"/>
  <c r="G6" i="37"/>
  <c r="G11" i="37"/>
  <c r="G19" i="37"/>
  <c r="G26" i="37"/>
  <c r="G31" i="37"/>
  <c r="G35" i="37"/>
  <c r="G42" i="37"/>
  <c r="G47" i="37"/>
  <c r="G51" i="37"/>
  <c r="G58" i="37"/>
  <c r="G93" i="37"/>
  <c r="G102" i="37"/>
  <c r="G104" i="37"/>
  <c r="G144" i="37"/>
  <c r="G146" i="37"/>
  <c r="G148" i="37"/>
  <c r="G167" i="37"/>
  <c r="G203" i="37"/>
  <c r="G63" i="37"/>
  <c r="G67" i="37"/>
  <c r="G74" i="37"/>
  <c r="G79" i="37"/>
  <c r="G83" i="37"/>
  <c r="G90" i="37"/>
  <c r="G95" i="37"/>
  <c r="G99" i="37"/>
  <c r="G106" i="37"/>
  <c r="G111" i="37"/>
  <c r="G115" i="37"/>
  <c r="G122" i="37"/>
  <c r="G127" i="37"/>
  <c r="G131" i="37"/>
  <c r="G138" i="37"/>
  <c r="G184" i="37"/>
  <c r="G196" i="37"/>
  <c r="G5" i="37"/>
  <c r="G16" i="37"/>
  <c r="G18" i="37"/>
  <c r="G23" i="37"/>
  <c r="G25" i="37"/>
  <c r="G32" i="37"/>
  <c r="G34" i="37"/>
  <c r="G39" i="37"/>
  <c r="G41" i="37"/>
  <c r="G48" i="37"/>
  <c r="G50" i="37"/>
  <c r="G55" i="37"/>
  <c r="G57" i="37"/>
  <c r="G64" i="37"/>
  <c r="G66" i="37"/>
  <c r="G71" i="37"/>
  <c r="G73" i="37"/>
  <c r="G80" i="37"/>
  <c r="G82" i="37"/>
  <c r="G87" i="37"/>
  <c r="G89" i="37"/>
  <c r="G96" i="37"/>
  <c r="G98" i="37"/>
  <c r="G103" i="37"/>
  <c r="G105" i="37"/>
  <c r="G112" i="37"/>
  <c r="G114" i="37"/>
  <c r="G119" i="37"/>
  <c r="G121" i="37"/>
  <c r="G128" i="37"/>
  <c r="G130" i="37"/>
  <c r="G135" i="37"/>
  <c r="G137" i="37"/>
  <c r="G147" i="37"/>
  <c r="G154" i="37"/>
  <c r="G156" i="37"/>
  <c r="G183" i="37"/>
  <c r="G190" i="37"/>
  <c r="G193" i="37"/>
  <c r="G195" i="37"/>
  <c r="G200" i="37"/>
  <c r="G202" i="37"/>
  <c r="G212" i="37"/>
  <c r="G222" i="37"/>
  <c r="G227" i="37"/>
  <c r="G231" i="37"/>
  <c r="G233" i="37"/>
  <c r="E240" i="37"/>
  <c r="E242" i="37" s="1"/>
  <c r="G211" i="37"/>
  <c r="G219" i="37"/>
  <c r="G221" i="37"/>
  <c r="G228" i="37"/>
  <c r="G230" i="37"/>
  <c r="G237" i="37"/>
  <c r="G149" i="37"/>
  <c r="G165" i="37"/>
  <c r="G182" i="37"/>
  <c r="G198" i="37"/>
  <c r="G217" i="37"/>
  <c r="G17" i="37"/>
  <c r="G33" i="37"/>
  <c r="G49" i="37"/>
  <c r="G65" i="37"/>
  <c r="G81" i="37"/>
  <c r="G97" i="37"/>
  <c r="G113" i="37"/>
  <c r="G129" i="37"/>
  <c r="G145" i="37"/>
  <c r="G161" i="37"/>
  <c r="G178" i="37"/>
  <c r="G194" i="37"/>
  <c r="G210" i="37"/>
  <c r="G229" i="37"/>
  <c r="D24" i="37"/>
  <c r="C24" i="37"/>
  <c r="A24" i="37"/>
  <c r="G240" i="37" l="1"/>
  <c r="G242" i="37" s="1"/>
  <c r="Y213" i="37"/>
  <c r="Y72" i="37"/>
  <c r="Y226" i="37"/>
  <c r="Y166" i="37"/>
  <c r="Y230" i="37"/>
  <c r="X237" i="37"/>
  <c r="X236" i="37"/>
  <c r="W236" i="37"/>
  <c r="X235" i="37"/>
  <c r="W235" i="37"/>
  <c r="X234" i="37"/>
  <c r="X233" i="37"/>
  <c r="W233" i="37"/>
  <c r="X232" i="37"/>
  <c r="W232" i="37"/>
  <c r="X231" i="37"/>
  <c r="W231" i="37"/>
  <c r="X230" i="37"/>
  <c r="X229" i="37"/>
  <c r="W229" i="37"/>
  <c r="X228" i="37"/>
  <c r="W228" i="37"/>
  <c r="X227" i="37"/>
  <c r="W227" i="37"/>
  <c r="W226" i="37"/>
  <c r="X226" i="37"/>
  <c r="X225" i="37"/>
  <c r="W225" i="37"/>
  <c r="X224" i="37"/>
  <c r="W224" i="37"/>
  <c r="X223" i="37"/>
  <c r="W223" i="37"/>
  <c r="X222" i="37"/>
  <c r="W222" i="37"/>
  <c r="X221" i="37"/>
  <c r="W221" i="37"/>
  <c r="X220" i="37"/>
  <c r="W220" i="37"/>
  <c r="X219" i="37"/>
  <c r="W219" i="37"/>
  <c r="X218" i="37"/>
  <c r="W218" i="37"/>
  <c r="W217" i="37"/>
  <c r="X217" i="37"/>
  <c r="X213" i="37"/>
  <c r="W213" i="37"/>
  <c r="X212" i="37"/>
  <c r="W212" i="37"/>
  <c r="X211" i="37"/>
  <c r="W211" i="37"/>
  <c r="W210" i="37"/>
  <c r="X210" i="37"/>
  <c r="X209" i="37"/>
  <c r="W209" i="37"/>
  <c r="X208" i="37"/>
  <c r="X207" i="37"/>
  <c r="W206" i="37"/>
  <c r="X206" i="37"/>
  <c r="X204" i="37"/>
  <c r="W204" i="37"/>
  <c r="X203" i="37"/>
  <c r="W202" i="37"/>
  <c r="X202" i="37"/>
  <c r="X201" i="37"/>
  <c r="X200" i="37"/>
  <c r="W200" i="37"/>
  <c r="X199" i="37"/>
  <c r="X198" i="37"/>
  <c r="W197" i="37"/>
  <c r="X197" i="37"/>
  <c r="X196" i="37"/>
  <c r="W196" i="37"/>
  <c r="X195" i="37"/>
  <c r="W195" i="37"/>
  <c r="X194" i="37"/>
  <c r="X193" i="37"/>
  <c r="W193" i="37"/>
  <c r="X192" i="37"/>
  <c r="W192" i="37"/>
  <c r="X191" i="37"/>
  <c r="W191" i="37"/>
  <c r="X190" i="37"/>
  <c r="X189" i="37"/>
  <c r="W189" i="37"/>
  <c r="X188" i="37"/>
  <c r="W188" i="37"/>
  <c r="X187" i="37"/>
  <c r="W187" i="37"/>
  <c r="X186" i="37"/>
  <c r="X185" i="37"/>
  <c r="W185" i="37"/>
  <c r="X184" i="37"/>
  <c r="W184" i="37"/>
  <c r="X183" i="37"/>
  <c r="W183" i="37"/>
  <c r="X182" i="37"/>
  <c r="X181" i="37"/>
  <c r="W181" i="37"/>
  <c r="X180" i="37"/>
  <c r="W180" i="37"/>
  <c r="X179" i="37"/>
  <c r="W179" i="37"/>
  <c r="X178" i="37"/>
  <c r="X177" i="37"/>
  <c r="W177" i="37"/>
  <c r="X176" i="37"/>
  <c r="W176" i="37"/>
  <c r="X175" i="37"/>
  <c r="W175" i="37"/>
  <c r="X174" i="37"/>
  <c r="X173" i="37"/>
  <c r="W173" i="37"/>
  <c r="X172" i="37"/>
  <c r="W172" i="37"/>
  <c r="X171" i="37"/>
  <c r="W171" i="37"/>
  <c r="X169" i="37"/>
  <c r="X167" i="37"/>
  <c r="X166" i="37"/>
  <c r="W165" i="37"/>
  <c r="X165" i="37"/>
  <c r="X164" i="37"/>
  <c r="W164" i="37"/>
  <c r="X163" i="37"/>
  <c r="W162" i="37"/>
  <c r="W161" i="37"/>
  <c r="X161" i="37"/>
  <c r="X160" i="37"/>
  <c r="W160" i="37"/>
  <c r="X159" i="37"/>
  <c r="W158" i="37"/>
  <c r="X158" i="37"/>
  <c r="X157" i="37"/>
  <c r="X156" i="37"/>
  <c r="X155" i="37"/>
  <c r="W155" i="37"/>
  <c r="W154" i="37"/>
  <c r="X154" i="37"/>
  <c r="X153" i="37"/>
  <c r="W153" i="37"/>
  <c r="X152" i="37"/>
  <c r="W152" i="37"/>
  <c r="X151" i="37"/>
  <c r="W150" i="37"/>
  <c r="X150" i="37"/>
  <c r="X149" i="37"/>
  <c r="W149" i="37"/>
  <c r="X148" i="37"/>
  <c r="W148" i="37"/>
  <c r="X147" i="37"/>
  <c r="X146" i="37"/>
  <c r="W146" i="37"/>
  <c r="X145" i="37"/>
  <c r="W145" i="37"/>
  <c r="X144" i="37"/>
  <c r="W144" i="37"/>
  <c r="X143" i="37"/>
  <c r="X142" i="37"/>
  <c r="W142" i="37"/>
  <c r="X141" i="37"/>
  <c r="W141" i="37"/>
  <c r="X140" i="37"/>
  <c r="W140" i="37"/>
  <c r="X139" i="37"/>
  <c r="X138" i="37"/>
  <c r="W138" i="37"/>
  <c r="X137" i="37"/>
  <c r="W137" i="37"/>
  <c r="X136" i="37"/>
  <c r="W136" i="37"/>
  <c r="X133" i="37"/>
  <c r="X131" i="37"/>
  <c r="X130" i="37"/>
  <c r="X129" i="37"/>
  <c r="W127" i="37"/>
  <c r="X127" i="37"/>
  <c r="X126" i="37"/>
  <c r="W126" i="37"/>
  <c r="X125" i="37"/>
  <c r="X124" i="37"/>
  <c r="W123" i="37"/>
  <c r="X123" i="37"/>
  <c r="X122" i="37"/>
  <c r="W122" i="37"/>
  <c r="X121" i="37"/>
  <c r="W120" i="37"/>
  <c r="X120" i="37"/>
  <c r="X119" i="37"/>
  <c r="W119" i="37"/>
  <c r="X118" i="37"/>
  <c r="W118" i="37"/>
  <c r="X117" i="37"/>
  <c r="W117" i="37"/>
  <c r="W116" i="37"/>
  <c r="X115" i="37"/>
  <c r="W115" i="37"/>
  <c r="X114" i="37"/>
  <c r="W114" i="37"/>
  <c r="X113" i="37"/>
  <c r="W113" i="37"/>
  <c r="W112" i="37"/>
  <c r="X111" i="37"/>
  <c r="W111" i="37"/>
  <c r="X110" i="37"/>
  <c r="W110" i="37"/>
  <c r="X109" i="37"/>
  <c r="W109" i="37"/>
  <c r="W108" i="37"/>
  <c r="X107" i="37"/>
  <c r="W107" i="37"/>
  <c r="W106" i="37"/>
  <c r="X105" i="37"/>
  <c r="W105" i="37"/>
  <c r="W104" i="37"/>
  <c r="X103" i="37"/>
  <c r="W103" i="37"/>
  <c r="W102" i="37"/>
  <c r="X101" i="37"/>
  <c r="W101" i="37"/>
  <c r="W100" i="37"/>
  <c r="X99" i="37"/>
  <c r="W99" i="37"/>
  <c r="W98" i="37"/>
  <c r="X97" i="37"/>
  <c r="X96" i="37"/>
  <c r="X95" i="37"/>
  <c r="X94" i="37"/>
  <c r="X90" i="37"/>
  <c r="X89" i="37"/>
  <c r="X88" i="37"/>
  <c r="X87" i="37"/>
  <c r="X86" i="37"/>
  <c r="X82" i="37"/>
  <c r="X81" i="37"/>
  <c r="X80" i="37"/>
  <c r="X79" i="37"/>
  <c r="X78" i="37"/>
  <c r="X74" i="37"/>
  <c r="X73" i="37"/>
  <c r="W71" i="37"/>
  <c r="X71" i="37"/>
  <c r="X70" i="37"/>
  <c r="Y70" i="37"/>
  <c r="W70" i="37"/>
  <c r="X69" i="37"/>
  <c r="D68" i="37"/>
  <c r="C68" i="37"/>
  <c r="D67" i="37"/>
  <c r="C67" i="37"/>
  <c r="W66" i="37"/>
  <c r="X66" i="37"/>
  <c r="D66" i="37"/>
  <c r="C66" i="37"/>
  <c r="W65" i="37"/>
  <c r="D65" i="37"/>
  <c r="C65" i="37"/>
  <c r="W64" i="37"/>
  <c r="Y63" i="37"/>
  <c r="X63" i="37"/>
  <c r="D63" i="37"/>
  <c r="C63" i="37"/>
  <c r="D62" i="37"/>
  <c r="C62" i="37"/>
  <c r="X61" i="37"/>
  <c r="D61" i="37"/>
  <c r="C61" i="37"/>
  <c r="X60" i="37"/>
  <c r="W60" i="37"/>
  <c r="W58" i="37"/>
  <c r="W55" i="37"/>
  <c r="W54" i="37"/>
  <c r="X54" i="37"/>
  <c r="X53" i="37"/>
  <c r="W53" i="37"/>
  <c r="X52" i="37"/>
  <c r="W52" i="37"/>
  <c r="W51" i="37"/>
  <c r="X51" i="37"/>
  <c r="X50" i="37"/>
  <c r="W50" i="37"/>
  <c r="X49" i="37"/>
  <c r="W49" i="37"/>
  <c r="X48" i="37"/>
  <c r="W48" i="37"/>
  <c r="W47" i="37"/>
  <c r="X47" i="37"/>
  <c r="X46" i="37"/>
  <c r="W46" i="37"/>
  <c r="X45" i="37"/>
  <c r="W45" i="37"/>
  <c r="X44" i="37"/>
  <c r="W44" i="37"/>
  <c r="W43" i="37"/>
  <c r="X43" i="37"/>
  <c r="X42" i="37"/>
  <c r="W42" i="37"/>
  <c r="X41" i="37"/>
  <c r="W41" i="37"/>
  <c r="X40" i="37"/>
  <c r="W40" i="37"/>
  <c r="W39" i="37"/>
  <c r="X38" i="37"/>
  <c r="W38" i="37"/>
  <c r="X37" i="37"/>
  <c r="W37" i="37"/>
  <c r="X36" i="37"/>
  <c r="W36" i="37"/>
  <c r="W35" i="37"/>
  <c r="X34" i="37"/>
  <c r="W34" i="37"/>
  <c r="X33" i="37"/>
  <c r="W33" i="37"/>
  <c r="X32" i="37"/>
  <c r="W32" i="37"/>
  <c r="W31" i="37"/>
  <c r="X31" i="37"/>
  <c r="X30" i="37"/>
  <c r="W30" i="37"/>
  <c r="X29" i="37"/>
  <c r="W29" i="37"/>
  <c r="X28" i="37"/>
  <c r="W28" i="37"/>
  <c r="X27" i="37"/>
  <c r="X26" i="37"/>
  <c r="W26" i="37"/>
  <c r="X25" i="37"/>
  <c r="W25" i="37"/>
  <c r="X23" i="37"/>
  <c r="W23" i="37"/>
  <c r="W22" i="37"/>
  <c r="X22" i="37"/>
  <c r="X21" i="37"/>
  <c r="W21" i="37"/>
  <c r="W20" i="37"/>
  <c r="X19" i="37"/>
  <c r="W19" i="37"/>
  <c r="X17" i="37"/>
  <c r="W17" i="37"/>
  <c r="W16" i="37"/>
  <c r="X11" i="37"/>
  <c r="W11" i="37"/>
  <c r="W10" i="37"/>
  <c r="X10" i="37"/>
  <c r="X9" i="37"/>
  <c r="W9" i="37"/>
  <c r="X8" i="37"/>
  <c r="W8" i="37"/>
  <c r="X7" i="37"/>
  <c r="W7" i="37"/>
  <c r="X5" i="37"/>
  <c r="Y6" i="37" l="1"/>
  <c r="Y18" i="37"/>
  <c r="Y27" i="37"/>
  <c r="W6" i="37"/>
  <c r="W27" i="37"/>
  <c r="X6" i="37"/>
  <c r="Y7" i="37"/>
  <c r="Y9" i="37"/>
  <c r="Y11" i="37"/>
  <c r="Y17" i="37"/>
  <c r="X18" i="37"/>
  <c r="Y19" i="37"/>
  <c r="Y21" i="37"/>
  <c r="Y23" i="37"/>
  <c r="Y28" i="37"/>
  <c r="Y32" i="37"/>
  <c r="X35" i="37"/>
  <c r="Y36" i="37"/>
  <c r="X39" i="37"/>
  <c r="Y40" i="37"/>
  <c r="Y44" i="37"/>
  <c r="Y48" i="37"/>
  <c r="Y52" i="37"/>
  <c r="Y54" i="37"/>
  <c r="W57" i="37"/>
  <c r="X65" i="37"/>
  <c r="Y65" i="37"/>
  <c r="Y68" i="37"/>
  <c r="X16" i="37"/>
  <c r="W18" i="37"/>
  <c r="Y5" i="37"/>
  <c r="Y8" i="37"/>
  <c r="Y16" i="37"/>
  <c r="Y20" i="37"/>
  <c r="Y25" i="37"/>
  <c r="Y26" i="37"/>
  <c r="Y29" i="37"/>
  <c r="Y30" i="37"/>
  <c r="Y31" i="37"/>
  <c r="Y33" i="37"/>
  <c r="Y34" i="37"/>
  <c r="Y35" i="37"/>
  <c r="Y37" i="37"/>
  <c r="Y38" i="37"/>
  <c r="Y39" i="37"/>
  <c r="Y41" i="37"/>
  <c r="Y42" i="37"/>
  <c r="Y43" i="37"/>
  <c r="Y45" i="37"/>
  <c r="Y46" i="37"/>
  <c r="Y47" i="37"/>
  <c r="Y49" i="37"/>
  <c r="Y50" i="37"/>
  <c r="Y51" i="37"/>
  <c r="Y53" i="37"/>
  <c r="X56" i="37"/>
  <c r="X59" i="37"/>
  <c r="W62" i="37"/>
  <c r="W63" i="37"/>
  <c r="W5" i="37"/>
  <c r="X20" i="37"/>
  <c r="X55" i="37"/>
  <c r="Y55" i="37"/>
  <c r="X57" i="37"/>
  <c r="X58" i="37"/>
  <c r="Y58" i="37"/>
  <c r="Y60" i="37"/>
  <c r="W56" i="37"/>
  <c r="X67" i="37"/>
  <c r="W69" i="37"/>
  <c r="X75" i="37"/>
  <c r="W81" i="37"/>
  <c r="Y81" i="37"/>
  <c r="W82" i="37"/>
  <c r="X83" i="37"/>
  <c r="W89" i="37"/>
  <c r="Y89" i="37"/>
  <c r="W90" i="37"/>
  <c r="X91" i="37"/>
  <c r="W97" i="37"/>
  <c r="Y97" i="37"/>
  <c r="W67" i="37"/>
  <c r="Y67" i="37"/>
  <c r="X72" i="37"/>
  <c r="W72" i="37"/>
  <c r="W74" i="37"/>
  <c r="W76" i="37"/>
  <c r="W79" i="37"/>
  <c r="W84" i="37"/>
  <c r="W87" i="37"/>
  <c r="W92" i="37"/>
  <c r="W95" i="37"/>
  <c r="X98" i="37"/>
  <c r="W61" i="37"/>
  <c r="Y61" i="37"/>
  <c r="X68" i="37"/>
  <c r="W68" i="37"/>
  <c r="Y75" i="37"/>
  <c r="X76" i="37"/>
  <c r="W77" i="37"/>
  <c r="Y77" i="37"/>
  <c r="W78" i="37"/>
  <c r="Y78" i="37"/>
  <c r="Y83" i="37"/>
  <c r="X84" i="37"/>
  <c r="W85" i="37"/>
  <c r="Y85" i="37"/>
  <c r="W86" i="37"/>
  <c r="Y86" i="37"/>
  <c r="Y91" i="37"/>
  <c r="X92" i="37"/>
  <c r="W93" i="37"/>
  <c r="Y93" i="37"/>
  <c r="W94" i="37"/>
  <c r="Y94" i="37"/>
  <c r="W59" i="37"/>
  <c r="Y59" i="37"/>
  <c r="X62" i="37"/>
  <c r="Y62" i="37"/>
  <c r="X64" i="37"/>
  <c r="Y64" i="37"/>
  <c r="Y66" i="37"/>
  <c r="W73" i="37"/>
  <c r="Y73" i="37"/>
  <c r="Y74" i="37"/>
  <c r="W75" i="37"/>
  <c r="Y76" i="37"/>
  <c r="X77" i="37"/>
  <c r="Y79" i="37"/>
  <c r="W80" i="37"/>
  <c r="W83" i="37"/>
  <c r="Y84" i="37"/>
  <c r="X85" i="37"/>
  <c r="Y87" i="37"/>
  <c r="W88" i="37"/>
  <c r="W91" i="37"/>
  <c r="Y92" i="37"/>
  <c r="X93" i="37"/>
  <c r="Y95" i="37"/>
  <c r="W96" i="37"/>
  <c r="Y99" i="37"/>
  <c r="X100" i="37"/>
  <c r="Y101" i="37"/>
  <c r="Y103" i="37"/>
  <c r="X104" i="37"/>
  <c r="Y105" i="37"/>
  <c r="Y107" i="37"/>
  <c r="X108" i="37"/>
  <c r="Y109" i="37"/>
  <c r="Y111" i="37"/>
  <c r="X112" i="37"/>
  <c r="Y113" i="37"/>
  <c r="Y115" i="37"/>
  <c r="X116" i="37"/>
  <c r="Y117" i="37"/>
  <c r="W125" i="37"/>
  <c r="Y125" i="37"/>
  <c r="W128" i="37"/>
  <c r="W130" i="37"/>
  <c r="Y131" i="37"/>
  <c r="X132" i="37"/>
  <c r="Y134" i="37"/>
  <c r="X134" i="37"/>
  <c r="W134" i="37"/>
  <c r="Y98" i="37"/>
  <c r="Y100" i="37"/>
  <c r="Y102" i="37"/>
  <c r="Y104" i="37"/>
  <c r="Y106" i="37"/>
  <c r="Y108" i="37"/>
  <c r="Y110" i="37"/>
  <c r="Y112" i="37"/>
  <c r="Y114" i="37"/>
  <c r="Y116" i="37"/>
  <c r="Y118" i="37"/>
  <c r="Y119" i="37"/>
  <c r="W121" i="37"/>
  <c r="Y121" i="37"/>
  <c r="Y122" i="37"/>
  <c r="X128" i="37"/>
  <c r="Y128" i="37"/>
  <c r="W129" i="37"/>
  <c r="X102" i="37"/>
  <c r="X106" i="37"/>
  <c r="W124" i="37"/>
  <c r="W131" i="37"/>
  <c r="X135" i="37"/>
  <c r="Y135" i="37"/>
  <c r="Y120" i="37"/>
  <c r="Y124" i="37"/>
  <c r="Y127" i="37"/>
  <c r="Y130" i="37"/>
  <c r="W132" i="37"/>
  <c r="W133" i="37"/>
  <c r="Y133" i="37"/>
  <c r="Y164" i="37"/>
  <c r="W135" i="37"/>
  <c r="Y139" i="37"/>
  <c r="W139" i="37"/>
  <c r="Y143" i="37"/>
  <c r="W143" i="37"/>
  <c r="Y147" i="37"/>
  <c r="W147" i="37"/>
  <c r="Y151" i="37"/>
  <c r="W151" i="37"/>
  <c r="Y155" i="37"/>
  <c r="W156" i="37"/>
  <c r="W157" i="37"/>
  <c r="Y161" i="37"/>
  <c r="W163" i="37"/>
  <c r="Y163" i="37"/>
  <c r="Y136" i="37"/>
  <c r="Y138" i="37"/>
  <c r="Y140" i="37"/>
  <c r="Y142" i="37"/>
  <c r="Y144" i="37"/>
  <c r="Y146" i="37"/>
  <c r="Y148" i="37"/>
  <c r="Y150" i="37"/>
  <c r="Y152" i="37"/>
  <c r="Y154" i="37"/>
  <c r="Y157" i="37"/>
  <c r="W159" i="37"/>
  <c r="Y159" i="37"/>
  <c r="W166" i="37"/>
  <c r="Y169" i="37"/>
  <c r="W169" i="37"/>
  <c r="Y137" i="37"/>
  <c r="Y141" i="37"/>
  <c r="Y145" i="37"/>
  <c r="Y149" i="37"/>
  <c r="Y153" i="37"/>
  <c r="Y156" i="37"/>
  <c r="X162" i="37"/>
  <c r="Y162" i="37"/>
  <c r="Y165" i="37"/>
  <c r="W167" i="37"/>
  <c r="Y167" i="37"/>
  <c r="X170" i="37"/>
  <c r="Y170" i="37"/>
  <c r="W170" i="37"/>
  <c r="Y174" i="37"/>
  <c r="W174" i="37"/>
  <c r="Y178" i="37"/>
  <c r="W178" i="37"/>
  <c r="Y182" i="37"/>
  <c r="W182" i="37"/>
  <c r="Y186" i="37"/>
  <c r="W186" i="37"/>
  <c r="Y190" i="37"/>
  <c r="W190" i="37"/>
  <c r="Y194" i="37"/>
  <c r="W194" i="37"/>
  <c r="Y198" i="37"/>
  <c r="Y201" i="37"/>
  <c r="Y205" i="37"/>
  <c r="Y234" i="37"/>
  <c r="Y171" i="37"/>
  <c r="Y173" i="37"/>
  <c r="Y175" i="37"/>
  <c r="Y177" i="37"/>
  <c r="Y179" i="37"/>
  <c r="Y181" i="37"/>
  <c r="Y183" i="37"/>
  <c r="Y185" i="37"/>
  <c r="Y187" i="37"/>
  <c r="Y189" i="37"/>
  <c r="Y191" i="37"/>
  <c r="Y193" i="37"/>
  <c r="Y195" i="37"/>
  <c r="Y197" i="37"/>
  <c r="W199" i="37"/>
  <c r="Y199" i="37"/>
  <c r="Y200" i="37"/>
  <c r="W205" i="37"/>
  <c r="W208" i="37"/>
  <c r="Y172" i="37"/>
  <c r="Y176" i="37"/>
  <c r="Y180" i="37"/>
  <c r="Y184" i="37"/>
  <c r="Y188" i="37"/>
  <c r="Y192" i="37"/>
  <c r="Y196" i="37"/>
  <c r="W203" i="37"/>
  <c r="X205" i="37"/>
  <c r="Y206" i="37"/>
  <c r="W198" i="37"/>
  <c r="W201" i="37"/>
  <c r="Y202" i="37"/>
  <c r="W207" i="37"/>
  <c r="W237" i="37"/>
  <c r="Y203" i="37"/>
  <c r="Y211" i="37"/>
  <c r="Y218" i="37"/>
  <c r="Y222" i="37"/>
  <c r="W230" i="37"/>
  <c r="W234" i="37"/>
  <c r="Y209" i="37"/>
  <c r="Y210" i="37"/>
  <c r="Y212" i="37"/>
  <c r="Y217" i="37"/>
  <c r="Y219" i="37"/>
  <c r="Y223" i="37"/>
  <c r="Y227" i="37"/>
  <c r="Y231" i="37"/>
  <c r="Y235" i="37"/>
  <c r="Y220" i="37"/>
  <c r="Y224" i="37"/>
  <c r="Y228" i="37"/>
  <c r="Y232" i="37"/>
  <c r="Y236" i="37"/>
  <c r="Y221" i="37"/>
  <c r="Y225" i="37"/>
  <c r="Y229" i="37"/>
  <c r="Y233" i="37"/>
  <c r="Y237" i="37"/>
  <c r="U228" i="36"/>
  <c r="T228" i="36"/>
  <c r="U227" i="36"/>
  <c r="T227" i="36"/>
  <c r="U226" i="36"/>
  <c r="T226" i="36"/>
  <c r="U225" i="36"/>
  <c r="T225" i="36"/>
  <c r="U224" i="36"/>
  <c r="T224" i="36"/>
  <c r="U223" i="36"/>
  <c r="T223" i="36"/>
  <c r="U222" i="36"/>
  <c r="T222" i="36"/>
  <c r="U221" i="36"/>
  <c r="T221" i="36"/>
  <c r="U220" i="36"/>
  <c r="T220" i="36"/>
  <c r="U219" i="36"/>
  <c r="T219" i="36"/>
  <c r="U218" i="36"/>
  <c r="T218" i="36"/>
  <c r="U217" i="36"/>
  <c r="T217" i="36"/>
  <c r="U216" i="36"/>
  <c r="T216" i="36"/>
  <c r="U215" i="36"/>
  <c r="T215" i="36"/>
  <c r="U214" i="36"/>
  <c r="T214" i="36"/>
  <c r="U213" i="36"/>
  <c r="T213" i="36"/>
  <c r="U212" i="36"/>
  <c r="T212" i="36"/>
  <c r="U211" i="36"/>
  <c r="T211" i="36"/>
  <c r="U210" i="36"/>
  <c r="T210" i="36"/>
  <c r="U209" i="36"/>
  <c r="T209" i="36"/>
  <c r="U208" i="36"/>
  <c r="T208" i="36"/>
  <c r="U207" i="36"/>
  <c r="T207" i="36"/>
  <c r="U206" i="36"/>
  <c r="T206" i="36"/>
  <c r="U205" i="36"/>
  <c r="T205" i="36"/>
  <c r="U204" i="36"/>
  <c r="T204" i="36"/>
  <c r="U203" i="36"/>
  <c r="T203" i="36"/>
  <c r="U202" i="36"/>
  <c r="T202" i="36"/>
  <c r="U201" i="36"/>
  <c r="T201" i="36"/>
  <c r="U200" i="36"/>
  <c r="T200" i="36"/>
  <c r="U199" i="36"/>
  <c r="T199" i="36"/>
  <c r="U198" i="36"/>
  <c r="T198" i="36"/>
  <c r="U197" i="36"/>
  <c r="T197" i="36"/>
  <c r="U196" i="36"/>
  <c r="T196" i="36"/>
  <c r="U195" i="36"/>
  <c r="T195" i="36"/>
  <c r="U194" i="36"/>
  <c r="T194" i="36"/>
  <c r="U193" i="36"/>
  <c r="T193" i="36"/>
  <c r="U192" i="36"/>
  <c r="T192" i="36"/>
  <c r="U191" i="36"/>
  <c r="T191" i="36"/>
  <c r="U190" i="36"/>
  <c r="T190" i="36"/>
  <c r="U189" i="36"/>
  <c r="T189" i="36"/>
  <c r="U188" i="36"/>
  <c r="T188" i="36"/>
  <c r="U187" i="36"/>
  <c r="T187" i="36"/>
  <c r="U186" i="36"/>
  <c r="T186" i="36"/>
  <c r="U185" i="36"/>
  <c r="T185" i="36"/>
  <c r="U184" i="36"/>
  <c r="T184" i="36"/>
  <c r="U183" i="36"/>
  <c r="T183" i="36"/>
  <c r="U182" i="36"/>
  <c r="T182" i="36"/>
  <c r="U181" i="36"/>
  <c r="T181" i="36"/>
  <c r="U180" i="36"/>
  <c r="T180" i="36"/>
  <c r="U179" i="36"/>
  <c r="T179" i="36"/>
  <c r="U178" i="36"/>
  <c r="T178" i="36"/>
  <c r="U177" i="36"/>
  <c r="T177" i="36"/>
  <c r="U176" i="36"/>
  <c r="T176" i="36"/>
  <c r="U175" i="36"/>
  <c r="T175" i="36"/>
  <c r="U174" i="36"/>
  <c r="T174" i="36"/>
  <c r="U173" i="36"/>
  <c r="T173" i="36"/>
  <c r="U172" i="36"/>
  <c r="T172" i="36"/>
  <c r="U171" i="36"/>
  <c r="T171" i="36"/>
  <c r="U170" i="36"/>
  <c r="T170" i="36"/>
  <c r="U169" i="36"/>
  <c r="T169" i="36"/>
  <c r="U168" i="36"/>
  <c r="T168" i="36"/>
  <c r="U167" i="36"/>
  <c r="T167" i="36"/>
  <c r="U166" i="36"/>
  <c r="T166" i="36"/>
  <c r="U165" i="36"/>
  <c r="T165" i="36"/>
  <c r="U164" i="36"/>
  <c r="T164" i="36"/>
  <c r="U163" i="36"/>
  <c r="T163" i="36"/>
  <c r="U162" i="36"/>
  <c r="T162" i="36"/>
  <c r="U161" i="36"/>
  <c r="T161" i="36"/>
  <c r="U160" i="36"/>
  <c r="T160" i="36"/>
  <c r="U159" i="36"/>
  <c r="T159" i="36"/>
  <c r="U158" i="36"/>
  <c r="T158" i="36"/>
  <c r="U157" i="36"/>
  <c r="T157" i="36"/>
  <c r="U156" i="36"/>
  <c r="T156" i="36"/>
  <c r="U155" i="36"/>
  <c r="T155" i="36"/>
  <c r="U154" i="36"/>
  <c r="T154" i="36"/>
  <c r="U153" i="36"/>
  <c r="T153" i="36"/>
  <c r="U152" i="36"/>
  <c r="T152" i="36"/>
  <c r="U151" i="36"/>
  <c r="T151" i="36"/>
  <c r="U150" i="36"/>
  <c r="T150" i="36"/>
  <c r="U149" i="36"/>
  <c r="T149" i="36"/>
  <c r="U148" i="36"/>
  <c r="T148" i="36"/>
  <c r="U147" i="36"/>
  <c r="T147" i="36"/>
  <c r="U146" i="36"/>
  <c r="T146" i="36"/>
  <c r="U145" i="36"/>
  <c r="T145" i="36"/>
  <c r="U144" i="36"/>
  <c r="T144" i="36"/>
  <c r="U143" i="36"/>
  <c r="T143" i="36"/>
  <c r="U142" i="36"/>
  <c r="T142" i="36"/>
  <c r="U141" i="36"/>
  <c r="T141" i="36"/>
  <c r="U140" i="36"/>
  <c r="T140" i="36"/>
  <c r="U139" i="36"/>
  <c r="T139" i="36"/>
  <c r="U138" i="36"/>
  <c r="T138" i="36"/>
  <c r="U137" i="36"/>
  <c r="T137" i="36"/>
  <c r="U136" i="36"/>
  <c r="T136" i="36"/>
  <c r="U135" i="36"/>
  <c r="T135" i="36"/>
  <c r="U134" i="36"/>
  <c r="T134" i="36"/>
  <c r="U133" i="36"/>
  <c r="T133" i="36"/>
  <c r="U132" i="36"/>
  <c r="T132" i="36"/>
  <c r="U131" i="36"/>
  <c r="T131" i="36"/>
  <c r="U130" i="36"/>
  <c r="T130" i="36"/>
  <c r="U129" i="36"/>
  <c r="T129" i="36"/>
  <c r="U128" i="36"/>
  <c r="T128" i="36"/>
  <c r="U127" i="36"/>
  <c r="T127" i="36"/>
  <c r="U126" i="36"/>
  <c r="T126" i="36"/>
  <c r="U125" i="36"/>
  <c r="T125" i="36"/>
  <c r="U124" i="36"/>
  <c r="T124" i="36"/>
  <c r="U123" i="36"/>
  <c r="T123" i="36"/>
  <c r="U122" i="36"/>
  <c r="T122" i="36"/>
  <c r="U121" i="36"/>
  <c r="T121" i="36"/>
  <c r="U120" i="36"/>
  <c r="T120" i="36"/>
  <c r="U119" i="36"/>
  <c r="T119" i="36"/>
  <c r="U118" i="36"/>
  <c r="T118" i="36"/>
  <c r="U117" i="36"/>
  <c r="T117" i="36"/>
  <c r="U116" i="36"/>
  <c r="T116" i="36"/>
  <c r="U115" i="36"/>
  <c r="T115" i="36"/>
  <c r="U114" i="36"/>
  <c r="T114" i="36"/>
  <c r="U113" i="36"/>
  <c r="T113" i="36"/>
  <c r="U112" i="36"/>
  <c r="T112" i="36"/>
  <c r="U111" i="36"/>
  <c r="T111" i="36"/>
  <c r="U110" i="36"/>
  <c r="T110" i="36"/>
  <c r="U109" i="36"/>
  <c r="T109" i="36"/>
  <c r="U108" i="36"/>
  <c r="T108" i="36"/>
  <c r="U107" i="36"/>
  <c r="T107" i="36"/>
  <c r="U106" i="36"/>
  <c r="T106" i="36"/>
  <c r="U105" i="36"/>
  <c r="T105" i="36"/>
  <c r="U104" i="36"/>
  <c r="T104" i="36"/>
  <c r="U103" i="36"/>
  <c r="T103" i="36"/>
  <c r="U102" i="36"/>
  <c r="T102" i="36"/>
  <c r="U101" i="36"/>
  <c r="T101" i="36"/>
  <c r="U100" i="36"/>
  <c r="T100" i="36"/>
  <c r="U99" i="36"/>
  <c r="T99" i="36"/>
  <c r="U98" i="36"/>
  <c r="T98" i="36"/>
  <c r="U97" i="36"/>
  <c r="T97" i="36"/>
  <c r="U96" i="36"/>
  <c r="T96" i="36"/>
  <c r="U95" i="36"/>
  <c r="T95" i="36"/>
  <c r="U94" i="36"/>
  <c r="T94" i="36"/>
  <c r="U93" i="36"/>
  <c r="T93" i="36"/>
  <c r="U92" i="36"/>
  <c r="T92" i="36"/>
  <c r="U91" i="36"/>
  <c r="T91" i="36"/>
  <c r="U90" i="36"/>
  <c r="T90" i="36"/>
  <c r="U89" i="36"/>
  <c r="T89" i="36"/>
  <c r="U88" i="36"/>
  <c r="T88" i="36"/>
  <c r="U87" i="36"/>
  <c r="T87" i="36"/>
  <c r="U86" i="36"/>
  <c r="T86" i="36"/>
  <c r="U85" i="36"/>
  <c r="T85" i="36"/>
  <c r="U84" i="36"/>
  <c r="T84" i="36"/>
  <c r="U83" i="36"/>
  <c r="T83" i="36"/>
  <c r="U82" i="36"/>
  <c r="T82" i="36"/>
  <c r="U81" i="36"/>
  <c r="T81" i="36"/>
  <c r="U80" i="36"/>
  <c r="T80" i="36"/>
  <c r="U79" i="36"/>
  <c r="T79" i="36"/>
  <c r="U78" i="36"/>
  <c r="T78" i="36"/>
  <c r="U77" i="36"/>
  <c r="T77" i="36"/>
  <c r="U76" i="36"/>
  <c r="T76" i="36"/>
  <c r="U75" i="36"/>
  <c r="T75" i="36"/>
  <c r="U74" i="36"/>
  <c r="T74" i="36"/>
  <c r="U73" i="36"/>
  <c r="T73" i="36"/>
  <c r="U72" i="36"/>
  <c r="T72" i="36"/>
  <c r="U71" i="36"/>
  <c r="T71" i="36"/>
  <c r="U70" i="36"/>
  <c r="T70" i="36"/>
  <c r="U69" i="36"/>
  <c r="T69" i="36"/>
  <c r="U68" i="36"/>
  <c r="T68" i="36"/>
  <c r="U67" i="36"/>
  <c r="T67" i="36"/>
  <c r="U66" i="36"/>
  <c r="T66" i="36"/>
  <c r="U65" i="36"/>
  <c r="T65" i="36"/>
  <c r="U64" i="36"/>
  <c r="T64" i="36"/>
  <c r="U63" i="36"/>
  <c r="T63" i="36"/>
  <c r="U62" i="36"/>
  <c r="T62" i="36"/>
  <c r="U61" i="36"/>
  <c r="T61" i="36"/>
  <c r="U60" i="36"/>
  <c r="T60" i="36"/>
  <c r="U59" i="36"/>
  <c r="T59" i="36"/>
  <c r="U58" i="36"/>
  <c r="T58" i="36"/>
  <c r="U57" i="36"/>
  <c r="T57" i="36"/>
  <c r="U56" i="36"/>
  <c r="T56" i="36"/>
  <c r="U55" i="36"/>
  <c r="T55" i="36"/>
  <c r="U54" i="36"/>
  <c r="T54" i="36"/>
  <c r="U53" i="36"/>
  <c r="T53" i="36"/>
  <c r="U52" i="36"/>
  <c r="T52" i="36"/>
  <c r="U51" i="36"/>
  <c r="T51" i="36"/>
  <c r="U50" i="36"/>
  <c r="T50" i="36"/>
  <c r="U49" i="36"/>
  <c r="T49" i="36"/>
  <c r="U48" i="36"/>
  <c r="T48" i="36"/>
  <c r="U47" i="36"/>
  <c r="T47" i="36"/>
  <c r="U46" i="36"/>
  <c r="T46" i="36"/>
  <c r="U45" i="36"/>
  <c r="T45" i="36"/>
  <c r="U44" i="36"/>
  <c r="T44" i="36"/>
  <c r="U43" i="36"/>
  <c r="T43" i="36"/>
  <c r="U42" i="36"/>
  <c r="T42" i="36"/>
  <c r="U41" i="36"/>
  <c r="T41" i="36"/>
  <c r="U40" i="36"/>
  <c r="T40" i="36"/>
  <c r="U39" i="36"/>
  <c r="T39" i="36"/>
  <c r="U38" i="36"/>
  <c r="T38" i="36"/>
  <c r="U37" i="36"/>
  <c r="T37" i="36"/>
  <c r="U36" i="36"/>
  <c r="T36" i="36"/>
  <c r="U35" i="36"/>
  <c r="T35" i="36"/>
  <c r="U34" i="36"/>
  <c r="T34" i="36"/>
  <c r="U33" i="36"/>
  <c r="T33" i="36"/>
  <c r="U32" i="36"/>
  <c r="T32" i="36"/>
  <c r="U31" i="36"/>
  <c r="T31" i="36"/>
  <c r="U30" i="36"/>
  <c r="T30" i="36"/>
  <c r="U29" i="36"/>
  <c r="T29" i="36"/>
  <c r="U28" i="36"/>
  <c r="T28" i="36"/>
  <c r="U27" i="36"/>
  <c r="T27" i="36"/>
  <c r="U26" i="36"/>
  <c r="T26" i="36"/>
  <c r="U25" i="36"/>
  <c r="T25" i="36"/>
  <c r="U24" i="36"/>
  <c r="T24" i="36"/>
  <c r="U23" i="36"/>
  <c r="T23" i="36"/>
  <c r="U22" i="36"/>
  <c r="T22" i="36"/>
  <c r="U21" i="36"/>
  <c r="T21" i="36"/>
  <c r="U20" i="36"/>
  <c r="T20" i="36"/>
  <c r="U19" i="36"/>
  <c r="T19" i="36"/>
  <c r="U18" i="36"/>
  <c r="T18" i="36"/>
  <c r="U17" i="36"/>
  <c r="T17" i="36"/>
  <c r="U16" i="36"/>
  <c r="T16" i="36"/>
  <c r="U15" i="36"/>
  <c r="T15" i="36"/>
  <c r="U14" i="36"/>
  <c r="T14" i="36"/>
  <c r="U13" i="36"/>
  <c r="T13" i="36"/>
  <c r="U12" i="36"/>
  <c r="T12" i="36"/>
  <c r="U11" i="36"/>
  <c r="T11" i="36"/>
  <c r="U10" i="36"/>
  <c r="T10" i="36"/>
  <c r="U9" i="36"/>
  <c r="T9" i="36"/>
  <c r="U8" i="36"/>
  <c r="T8" i="36"/>
  <c r="U7" i="36"/>
  <c r="T7" i="36"/>
  <c r="U6" i="36"/>
  <c r="T6" i="36"/>
  <c r="U5" i="36"/>
  <c r="T5" i="36"/>
  <c r="V114" i="36" l="1"/>
  <c r="V7" i="36"/>
  <c r="V23" i="36"/>
  <c r="V116" i="36"/>
  <c r="V118" i="36"/>
  <c r="V120" i="36"/>
  <c r="V122" i="36"/>
  <c r="V124" i="36"/>
  <c r="V126" i="36"/>
  <c r="V132" i="36"/>
  <c r="V134" i="36"/>
  <c r="V136" i="36"/>
  <c r="V226" i="36"/>
  <c r="V228" i="36"/>
  <c r="V47" i="36"/>
  <c r="V49" i="36"/>
  <c r="V51" i="36"/>
  <c r="V53" i="36"/>
  <c r="V63" i="36"/>
  <c r="V65" i="36"/>
  <c r="V67" i="36"/>
  <c r="V83" i="36"/>
  <c r="V85" i="36"/>
  <c r="V95" i="36"/>
  <c r="V97" i="36"/>
  <c r="V111" i="36"/>
  <c r="V113" i="36"/>
  <c r="V8" i="36"/>
  <c r="V14" i="36"/>
  <c r="V66" i="36"/>
  <c r="V84" i="36"/>
  <c r="X240" i="37"/>
  <c r="X242" i="37" s="1"/>
  <c r="Y208" i="37"/>
  <c r="Y158" i="37"/>
  <c r="Y132" i="37"/>
  <c r="Y129" i="37"/>
  <c r="Y88" i="37"/>
  <c r="Y82" i="37"/>
  <c r="Y56" i="37"/>
  <c r="Y22" i="37"/>
  <c r="Y204" i="37"/>
  <c r="Y71" i="37"/>
  <c r="Y96" i="37"/>
  <c r="Y57" i="37"/>
  <c r="Y10" i="37"/>
  <c r="Y207" i="37"/>
  <c r="Y160" i="37"/>
  <c r="Y126" i="37"/>
  <c r="Y90" i="37"/>
  <c r="Y69" i="37"/>
  <c r="Y123" i="37"/>
  <c r="Y80" i="37"/>
  <c r="W240" i="37"/>
  <c r="W242" i="37" s="1"/>
  <c r="V153" i="36"/>
  <c r="V157" i="36"/>
  <c r="V165" i="36"/>
  <c r="V98" i="36"/>
  <c r="V104" i="36"/>
  <c r="V32" i="36"/>
  <c r="V34" i="36"/>
  <c r="V38" i="36"/>
  <c r="V40" i="36"/>
  <c r="V48" i="36"/>
  <c r="V54" i="36"/>
  <c r="V56" i="36"/>
  <c r="V197" i="36"/>
  <c r="V211" i="36"/>
  <c r="V213" i="36"/>
  <c r="V219" i="36"/>
  <c r="V221" i="36"/>
  <c r="V223" i="36"/>
  <c r="V142" i="36"/>
  <c r="V180" i="36"/>
  <c r="V37" i="36"/>
  <c r="V81" i="36"/>
  <c r="V146" i="36"/>
  <c r="V148" i="36"/>
  <c r="V150" i="36"/>
  <c r="V152" i="36"/>
  <c r="V154" i="36"/>
  <c r="V156" i="36"/>
  <c r="V158" i="36"/>
  <c r="V164" i="36"/>
  <c r="V166" i="36"/>
  <c r="V168" i="36"/>
  <c r="V176" i="36"/>
  <c r="V182" i="36"/>
  <c r="V184" i="36"/>
  <c r="V186" i="36"/>
  <c r="V188" i="36"/>
  <c r="V190" i="36"/>
  <c r="V209" i="36"/>
  <c r="V80" i="36"/>
  <c r="V82" i="36"/>
  <c r="V117" i="36"/>
  <c r="V127" i="36"/>
  <c r="V129" i="36"/>
  <c r="V198" i="36"/>
  <c r="V200" i="36"/>
  <c r="V206" i="36"/>
  <c r="V210" i="36"/>
  <c r="V214" i="36"/>
  <c r="V218" i="36"/>
  <c r="V52" i="36"/>
  <c r="V112" i="36"/>
  <c r="V143" i="36"/>
  <c r="V145" i="36"/>
  <c r="V147" i="36"/>
  <c r="V175" i="36"/>
  <c r="V177" i="36"/>
  <c r="V179" i="36"/>
  <c r="V181" i="36"/>
  <c r="V193" i="36"/>
  <c r="V16" i="36"/>
  <c r="V18" i="36"/>
  <c r="V22" i="36"/>
  <c r="V24" i="36"/>
  <c r="V58" i="36"/>
  <c r="V60" i="36"/>
  <c r="V62" i="36"/>
  <c r="V68" i="36"/>
  <c r="V70" i="36"/>
  <c r="V72" i="36"/>
  <c r="V110" i="36"/>
  <c r="V121" i="36"/>
  <c r="V125" i="36"/>
  <c r="V133" i="36"/>
  <c r="V194" i="36"/>
  <c r="V217" i="36"/>
  <c r="U231" i="36"/>
  <c r="U233" i="36" s="1"/>
  <c r="V30" i="36"/>
  <c r="V78" i="36"/>
  <c r="V89" i="36"/>
  <c r="V93" i="36"/>
  <c r="V101" i="36"/>
  <c r="V162" i="36"/>
  <c r="V6" i="36"/>
  <c r="V17" i="36"/>
  <c r="V21" i="36"/>
  <c r="V31" i="36"/>
  <c r="V46" i="36"/>
  <c r="V50" i="36"/>
  <c r="V57" i="36"/>
  <c r="V61" i="36"/>
  <c r="V69" i="36"/>
  <c r="V79" i="36"/>
  <c r="V86" i="36"/>
  <c r="V88" i="36"/>
  <c r="V90" i="36"/>
  <c r="V92" i="36"/>
  <c r="V94" i="36"/>
  <c r="V100" i="36"/>
  <c r="V102" i="36"/>
  <c r="V115" i="36"/>
  <c r="V130" i="36"/>
  <c r="V144" i="36"/>
  <c r="V149" i="36"/>
  <c r="V159" i="36"/>
  <c r="V161" i="36"/>
  <c r="V163" i="36"/>
  <c r="V174" i="36"/>
  <c r="V178" i="36"/>
  <c r="V185" i="36"/>
  <c r="V189" i="36"/>
  <c r="V201" i="36"/>
  <c r="V205" i="36"/>
  <c r="V222" i="36"/>
  <c r="T231" i="36"/>
  <c r="T233" i="36" s="1"/>
  <c r="V9" i="36"/>
  <c r="V13" i="36"/>
  <c r="V15" i="36"/>
  <c r="V20" i="36"/>
  <c r="V25" i="36"/>
  <c r="V29" i="36"/>
  <c r="V36" i="36"/>
  <c r="V41" i="36"/>
  <c r="V45" i="36"/>
  <c r="V64" i="36"/>
  <c r="V73" i="36"/>
  <c r="V77" i="36"/>
  <c r="V96" i="36"/>
  <c r="V99" i="36"/>
  <c r="V105" i="36"/>
  <c r="V109" i="36"/>
  <c r="V128" i="36"/>
  <c r="V131" i="36"/>
  <c r="V137" i="36"/>
  <c r="V141" i="36"/>
  <c r="V160" i="36"/>
  <c r="V169" i="36"/>
  <c r="V173" i="36"/>
  <c r="V192" i="36"/>
  <c r="V195" i="36"/>
  <c r="V220" i="36"/>
  <c r="V5" i="36"/>
  <c r="V196" i="36"/>
  <c r="V10" i="36"/>
  <c r="V12" i="36"/>
  <c r="V19" i="36"/>
  <c r="V26" i="36"/>
  <c r="V28" i="36"/>
  <c r="V33" i="36"/>
  <c r="V35" i="36"/>
  <c r="V42" i="36"/>
  <c r="V44" i="36"/>
  <c r="V74" i="36"/>
  <c r="V76" i="36"/>
  <c r="V106" i="36"/>
  <c r="V108" i="36"/>
  <c r="V138" i="36"/>
  <c r="V140" i="36"/>
  <c r="V170" i="36"/>
  <c r="V172" i="36"/>
  <c r="V199" i="36"/>
  <c r="V202" i="36"/>
  <c r="V204" i="36"/>
  <c r="V207" i="36"/>
  <c r="V212" i="36"/>
  <c r="V215" i="36"/>
  <c r="V225" i="36"/>
  <c r="V227" i="36"/>
  <c r="V11" i="36"/>
  <c r="V27" i="36"/>
  <c r="V43" i="36"/>
  <c r="V59" i="36"/>
  <c r="V75" i="36"/>
  <c r="V91" i="36"/>
  <c r="V107" i="36"/>
  <c r="V123" i="36"/>
  <c r="V139" i="36"/>
  <c r="V155" i="36"/>
  <c r="V171" i="36"/>
  <c r="V187" i="36"/>
  <c r="V203" i="36"/>
  <c r="V208" i="36"/>
  <c r="V216" i="36"/>
  <c r="V224" i="36"/>
  <c r="V39" i="36"/>
  <c r="V55" i="36"/>
  <c r="V71" i="36"/>
  <c r="V87" i="36"/>
  <c r="V103" i="36"/>
  <c r="V119" i="36"/>
  <c r="V135" i="36"/>
  <c r="V151" i="36"/>
  <c r="V167" i="36"/>
  <c r="V183" i="36"/>
  <c r="V191" i="36"/>
  <c r="R228" i="36"/>
  <c r="Q228" i="36"/>
  <c r="R227" i="36"/>
  <c r="Q227" i="36"/>
  <c r="R226" i="36"/>
  <c r="Q226" i="36"/>
  <c r="R225" i="36"/>
  <c r="Q225" i="36"/>
  <c r="R224" i="36"/>
  <c r="Q224" i="36"/>
  <c r="R223" i="36"/>
  <c r="Q223" i="36"/>
  <c r="R222" i="36"/>
  <c r="Q222" i="36"/>
  <c r="R221" i="36"/>
  <c r="Q221" i="36"/>
  <c r="R220" i="36"/>
  <c r="Q220" i="36"/>
  <c r="R219" i="36"/>
  <c r="Q219" i="36"/>
  <c r="R218" i="36"/>
  <c r="Q218" i="36"/>
  <c r="R217" i="36"/>
  <c r="Q217" i="36"/>
  <c r="R216" i="36"/>
  <c r="Q216" i="36"/>
  <c r="R215" i="36"/>
  <c r="Q215" i="36"/>
  <c r="R214" i="36"/>
  <c r="Q214" i="36"/>
  <c r="R213" i="36"/>
  <c r="Q213" i="36"/>
  <c r="R212" i="36"/>
  <c r="Q212" i="36"/>
  <c r="R211" i="36"/>
  <c r="Q211" i="36"/>
  <c r="R210" i="36"/>
  <c r="Q210" i="36"/>
  <c r="R209" i="36"/>
  <c r="Q209" i="36"/>
  <c r="R208" i="36"/>
  <c r="Q208" i="36"/>
  <c r="R207" i="36"/>
  <c r="Q207" i="36"/>
  <c r="R206" i="36"/>
  <c r="Q206" i="36"/>
  <c r="R205" i="36"/>
  <c r="Q205" i="36"/>
  <c r="R204" i="36"/>
  <c r="Q204" i="36"/>
  <c r="R203" i="36"/>
  <c r="Q203" i="36"/>
  <c r="R202" i="36"/>
  <c r="Q202" i="36"/>
  <c r="R201" i="36"/>
  <c r="Q201" i="36"/>
  <c r="R200" i="36"/>
  <c r="Q200" i="36"/>
  <c r="R199" i="36"/>
  <c r="Q199" i="36"/>
  <c r="R198" i="36"/>
  <c r="Q198" i="36"/>
  <c r="R197" i="36"/>
  <c r="Q197" i="36"/>
  <c r="R196" i="36"/>
  <c r="Q196" i="36"/>
  <c r="R195" i="36"/>
  <c r="Q195" i="36"/>
  <c r="R194" i="36"/>
  <c r="Q194" i="36"/>
  <c r="R193" i="36"/>
  <c r="Q193" i="36"/>
  <c r="R192" i="36"/>
  <c r="Q192" i="36"/>
  <c r="R191" i="36"/>
  <c r="Q191" i="36"/>
  <c r="R190" i="36"/>
  <c r="Q190" i="36"/>
  <c r="R189" i="36"/>
  <c r="Q189" i="36"/>
  <c r="R188" i="36"/>
  <c r="Q188" i="36"/>
  <c r="R187" i="36"/>
  <c r="Q187" i="36"/>
  <c r="R186" i="36"/>
  <c r="Q186" i="36"/>
  <c r="R185" i="36"/>
  <c r="Q185" i="36"/>
  <c r="R184" i="36"/>
  <c r="Q184" i="36"/>
  <c r="R183" i="36"/>
  <c r="Q183" i="36"/>
  <c r="R182" i="36"/>
  <c r="Q182" i="36"/>
  <c r="R181" i="36"/>
  <c r="Q181" i="36"/>
  <c r="R180" i="36"/>
  <c r="Q180" i="36"/>
  <c r="R179" i="36"/>
  <c r="Q179" i="36"/>
  <c r="R178" i="36"/>
  <c r="Q178" i="36"/>
  <c r="R177" i="36"/>
  <c r="Q177" i="36"/>
  <c r="R176" i="36"/>
  <c r="Q176" i="36"/>
  <c r="R175" i="36"/>
  <c r="Q175" i="36"/>
  <c r="R174" i="36"/>
  <c r="Q174" i="36"/>
  <c r="R173" i="36"/>
  <c r="Q173" i="36"/>
  <c r="R172" i="36"/>
  <c r="Q172" i="36"/>
  <c r="R171" i="36"/>
  <c r="Q171" i="36"/>
  <c r="R170" i="36"/>
  <c r="Q170" i="36"/>
  <c r="R169" i="36"/>
  <c r="Q169" i="36"/>
  <c r="R168" i="36"/>
  <c r="Q168" i="36"/>
  <c r="R167" i="36"/>
  <c r="Q167" i="36"/>
  <c r="R166" i="36"/>
  <c r="Q166" i="36"/>
  <c r="R165" i="36"/>
  <c r="Q165" i="36"/>
  <c r="R164" i="36"/>
  <c r="Q164" i="36"/>
  <c r="R163" i="36"/>
  <c r="Q163" i="36"/>
  <c r="R162" i="36"/>
  <c r="Q162" i="36"/>
  <c r="R161" i="36"/>
  <c r="Q161" i="36"/>
  <c r="R160" i="36"/>
  <c r="Q160" i="36"/>
  <c r="R159" i="36"/>
  <c r="Q159" i="36"/>
  <c r="R158" i="36"/>
  <c r="Q158" i="36"/>
  <c r="R157" i="36"/>
  <c r="Q157" i="36"/>
  <c r="R156" i="36"/>
  <c r="Q156" i="36"/>
  <c r="R155" i="36"/>
  <c r="Q155" i="36"/>
  <c r="R154" i="36"/>
  <c r="Q154" i="36"/>
  <c r="R153" i="36"/>
  <c r="Q153" i="36"/>
  <c r="R152" i="36"/>
  <c r="Q152" i="36"/>
  <c r="R151" i="36"/>
  <c r="Q151" i="36"/>
  <c r="R150" i="36"/>
  <c r="Q150" i="36"/>
  <c r="R149" i="36"/>
  <c r="Q149" i="36"/>
  <c r="R148" i="36"/>
  <c r="Q148" i="36"/>
  <c r="R147" i="36"/>
  <c r="Q147" i="36"/>
  <c r="R146" i="36"/>
  <c r="Q146" i="36"/>
  <c r="R145" i="36"/>
  <c r="Q145" i="36"/>
  <c r="R144" i="36"/>
  <c r="Q144" i="36"/>
  <c r="R143" i="36"/>
  <c r="Q143" i="36"/>
  <c r="R142" i="36"/>
  <c r="Q142" i="36"/>
  <c r="R141" i="36"/>
  <c r="Q141" i="36"/>
  <c r="R140" i="36"/>
  <c r="Q140" i="36"/>
  <c r="R139" i="36"/>
  <c r="Q139" i="36"/>
  <c r="R138" i="36"/>
  <c r="Q138" i="36"/>
  <c r="R137" i="36"/>
  <c r="Q137" i="36"/>
  <c r="R136" i="36"/>
  <c r="Q136" i="36"/>
  <c r="R135" i="36"/>
  <c r="Q135" i="36"/>
  <c r="R134" i="36"/>
  <c r="Q134" i="36"/>
  <c r="R133" i="36"/>
  <c r="Q133" i="36"/>
  <c r="R132" i="36"/>
  <c r="Q132" i="36"/>
  <c r="R131" i="36"/>
  <c r="Q131" i="36"/>
  <c r="R130" i="36"/>
  <c r="Q130" i="36"/>
  <c r="R129" i="36"/>
  <c r="Q129" i="36"/>
  <c r="R128" i="36"/>
  <c r="Q128" i="36"/>
  <c r="R127" i="36"/>
  <c r="Q127" i="36"/>
  <c r="R126" i="36"/>
  <c r="Q126" i="36"/>
  <c r="R125" i="36"/>
  <c r="Q125" i="36"/>
  <c r="R124" i="36"/>
  <c r="Q124" i="36"/>
  <c r="R123" i="36"/>
  <c r="Q123" i="36"/>
  <c r="R122" i="36"/>
  <c r="Q122" i="36"/>
  <c r="R121" i="36"/>
  <c r="Q121" i="36"/>
  <c r="R120" i="36"/>
  <c r="Q120" i="36"/>
  <c r="R119" i="36"/>
  <c r="Q119" i="36"/>
  <c r="R118" i="36"/>
  <c r="Q118" i="36"/>
  <c r="R117" i="36"/>
  <c r="Q117" i="36"/>
  <c r="R116" i="36"/>
  <c r="Q116" i="36"/>
  <c r="R115" i="36"/>
  <c r="Q115" i="36"/>
  <c r="R114" i="36"/>
  <c r="Q114" i="36"/>
  <c r="R113" i="36"/>
  <c r="Q113" i="36"/>
  <c r="R112" i="36"/>
  <c r="Q112" i="36"/>
  <c r="R111" i="36"/>
  <c r="Q111" i="36"/>
  <c r="R110" i="36"/>
  <c r="Q110" i="36"/>
  <c r="R109" i="36"/>
  <c r="Q109" i="36"/>
  <c r="R108" i="36"/>
  <c r="Q108" i="36"/>
  <c r="R107" i="36"/>
  <c r="Q107" i="36"/>
  <c r="R106" i="36"/>
  <c r="Q106" i="36"/>
  <c r="R105" i="36"/>
  <c r="Q105" i="36"/>
  <c r="R104" i="36"/>
  <c r="Q104" i="36"/>
  <c r="R103" i="36"/>
  <c r="Q103" i="36"/>
  <c r="R102" i="36"/>
  <c r="Q102" i="36"/>
  <c r="R101" i="36"/>
  <c r="Q101" i="36"/>
  <c r="R100" i="36"/>
  <c r="Q100" i="36"/>
  <c r="R99" i="36"/>
  <c r="Q99" i="36"/>
  <c r="R98" i="36"/>
  <c r="Q98" i="36"/>
  <c r="R97" i="36"/>
  <c r="Q97" i="36"/>
  <c r="R96" i="36"/>
  <c r="Q96" i="36"/>
  <c r="R95" i="36"/>
  <c r="Q95" i="36"/>
  <c r="R94" i="36"/>
  <c r="Q94" i="36"/>
  <c r="R93" i="36"/>
  <c r="Q93" i="36"/>
  <c r="R92" i="36"/>
  <c r="Q92" i="36"/>
  <c r="R91" i="36"/>
  <c r="Q91" i="36"/>
  <c r="R90" i="36"/>
  <c r="Q90" i="36"/>
  <c r="R89" i="36"/>
  <c r="Q89" i="36"/>
  <c r="R88" i="36"/>
  <c r="Q88" i="36"/>
  <c r="R87" i="36"/>
  <c r="Q87" i="36"/>
  <c r="R86" i="36"/>
  <c r="Q86" i="36"/>
  <c r="R85" i="36"/>
  <c r="Q85" i="36"/>
  <c r="R84" i="36"/>
  <c r="Q84" i="36"/>
  <c r="R83" i="36"/>
  <c r="Q83" i="36"/>
  <c r="R82" i="36"/>
  <c r="Q82" i="36"/>
  <c r="R81" i="36"/>
  <c r="Q81" i="36"/>
  <c r="R80" i="36"/>
  <c r="Q80" i="36"/>
  <c r="R79" i="36"/>
  <c r="Q79" i="36"/>
  <c r="R78" i="36"/>
  <c r="Q78" i="36"/>
  <c r="R77" i="36"/>
  <c r="Q77" i="36"/>
  <c r="R76" i="36"/>
  <c r="Q76" i="36"/>
  <c r="R75" i="36"/>
  <c r="Q75" i="36"/>
  <c r="R74" i="36"/>
  <c r="Q74" i="36"/>
  <c r="R73" i="36"/>
  <c r="Q73" i="36"/>
  <c r="R72" i="36"/>
  <c r="Q72" i="36"/>
  <c r="R71" i="36"/>
  <c r="Q71" i="36"/>
  <c r="R70" i="36"/>
  <c r="Q70" i="36"/>
  <c r="R69" i="36"/>
  <c r="Q69" i="36"/>
  <c r="R68" i="36"/>
  <c r="Q68" i="36"/>
  <c r="R67" i="36"/>
  <c r="Q67" i="36"/>
  <c r="R66" i="36"/>
  <c r="Q66" i="36"/>
  <c r="R65" i="36"/>
  <c r="Q65" i="36"/>
  <c r="R64" i="36"/>
  <c r="Q64" i="36"/>
  <c r="R63" i="36"/>
  <c r="Q63" i="36"/>
  <c r="R62" i="36"/>
  <c r="Q62" i="36"/>
  <c r="R61" i="36"/>
  <c r="Q61" i="36"/>
  <c r="R60" i="36"/>
  <c r="Q60" i="36"/>
  <c r="R59" i="36"/>
  <c r="Q59" i="36"/>
  <c r="R58" i="36"/>
  <c r="Q58" i="36"/>
  <c r="R57" i="36"/>
  <c r="Q57" i="36"/>
  <c r="R56" i="36"/>
  <c r="Q56" i="36"/>
  <c r="R55" i="36"/>
  <c r="Q55" i="36"/>
  <c r="R54" i="36"/>
  <c r="Q54" i="36"/>
  <c r="R53" i="36"/>
  <c r="Q53" i="36"/>
  <c r="R52" i="36"/>
  <c r="Q52" i="36"/>
  <c r="R51" i="36"/>
  <c r="Q51" i="36"/>
  <c r="R50" i="36"/>
  <c r="Q50" i="36"/>
  <c r="R49" i="36"/>
  <c r="Q49" i="36"/>
  <c r="R48" i="36"/>
  <c r="Q48" i="36"/>
  <c r="R47" i="36"/>
  <c r="Q47" i="36"/>
  <c r="R46" i="36"/>
  <c r="Q46" i="36"/>
  <c r="R45" i="36"/>
  <c r="Q45" i="36"/>
  <c r="R44" i="36"/>
  <c r="Q44" i="36"/>
  <c r="R43" i="36"/>
  <c r="Q43" i="36"/>
  <c r="R42" i="36"/>
  <c r="Q42" i="36"/>
  <c r="R41" i="36"/>
  <c r="Q41" i="36"/>
  <c r="R40" i="36"/>
  <c r="Q40" i="36"/>
  <c r="R39" i="36"/>
  <c r="Q39" i="36"/>
  <c r="R38" i="36"/>
  <c r="Q38" i="36"/>
  <c r="R37" i="36"/>
  <c r="Q37" i="36"/>
  <c r="R36" i="36"/>
  <c r="Q36" i="36"/>
  <c r="R35" i="36"/>
  <c r="Q35" i="36"/>
  <c r="R34" i="36"/>
  <c r="Q34" i="36"/>
  <c r="R33" i="36"/>
  <c r="Q33" i="36"/>
  <c r="R32" i="36"/>
  <c r="Q32" i="36"/>
  <c r="R31" i="36"/>
  <c r="Q31" i="36"/>
  <c r="R30" i="36"/>
  <c r="Q30" i="36"/>
  <c r="R29" i="36"/>
  <c r="Q29" i="36"/>
  <c r="R28" i="36"/>
  <c r="Q28" i="36"/>
  <c r="R27" i="36"/>
  <c r="Q27" i="36"/>
  <c r="R26" i="36"/>
  <c r="Q26" i="36"/>
  <c r="R25" i="36"/>
  <c r="Q25" i="36"/>
  <c r="R24" i="36"/>
  <c r="Q24" i="36"/>
  <c r="R23" i="36"/>
  <c r="Q23" i="36"/>
  <c r="R22" i="36"/>
  <c r="Q22" i="36"/>
  <c r="R21" i="36"/>
  <c r="Q21" i="36"/>
  <c r="R20" i="36"/>
  <c r="Q20" i="36"/>
  <c r="R19" i="36"/>
  <c r="Q19" i="36"/>
  <c r="R18" i="36"/>
  <c r="Q18" i="36"/>
  <c r="R17" i="36"/>
  <c r="Q17" i="36"/>
  <c r="R16" i="36"/>
  <c r="Q16" i="36"/>
  <c r="R15" i="36"/>
  <c r="Q15" i="36"/>
  <c r="R14" i="36"/>
  <c r="Q14" i="36"/>
  <c r="R13" i="36"/>
  <c r="Q13" i="36"/>
  <c r="R12" i="36"/>
  <c r="Q12" i="36"/>
  <c r="R11" i="36"/>
  <c r="Q11" i="36"/>
  <c r="R10" i="36"/>
  <c r="Q10" i="36"/>
  <c r="R9" i="36"/>
  <c r="Q9" i="36"/>
  <c r="R8" i="36"/>
  <c r="Q8" i="36"/>
  <c r="R7" i="36"/>
  <c r="Q7" i="36"/>
  <c r="R6" i="36"/>
  <c r="Q6" i="36"/>
  <c r="R5" i="36"/>
  <c r="Q5" i="36"/>
  <c r="Y240" i="37" l="1"/>
  <c r="Y242" i="37" s="1"/>
  <c r="S13" i="36"/>
  <c r="S21" i="36"/>
  <c r="S23" i="36"/>
  <c r="S27" i="36"/>
  <c r="S29" i="36"/>
  <c r="S37" i="36"/>
  <c r="S43" i="36"/>
  <c r="S45" i="36"/>
  <c r="S47" i="36"/>
  <c r="S51" i="36"/>
  <c r="S55" i="36"/>
  <c r="S57" i="36"/>
  <c r="S67" i="36"/>
  <c r="S69" i="36"/>
  <c r="S73" i="36"/>
  <c r="S75" i="36"/>
  <c r="S77" i="36"/>
  <c r="S93" i="36"/>
  <c r="S101" i="36"/>
  <c r="S105" i="36"/>
  <c r="S8" i="36"/>
  <c r="S10" i="36"/>
  <c r="S38" i="36"/>
  <c r="S40" i="36"/>
  <c r="S42" i="36"/>
  <c r="S68" i="36"/>
  <c r="S70" i="36"/>
  <c r="S72" i="36"/>
  <c r="S104" i="36"/>
  <c r="S103" i="36"/>
  <c r="S115" i="36"/>
  <c r="S195" i="36"/>
  <c r="S49" i="36"/>
  <c r="S106" i="36"/>
  <c r="S118" i="36"/>
  <c r="S122" i="36"/>
  <c r="S126" i="36"/>
  <c r="S142" i="36"/>
  <c r="S150" i="36"/>
  <c r="S170" i="36"/>
  <c r="S180" i="36"/>
  <c r="S182" i="36"/>
  <c r="S184" i="36"/>
  <c r="S214" i="36"/>
  <c r="S216" i="36"/>
  <c r="S222" i="36"/>
  <c r="S90" i="36"/>
  <c r="S166" i="36"/>
  <c r="S131" i="36"/>
  <c r="S133" i="36"/>
  <c r="S135" i="36"/>
  <c r="S137" i="36"/>
  <c r="S139" i="36"/>
  <c r="S141" i="36"/>
  <c r="S143" i="36"/>
  <c r="S145" i="36"/>
  <c r="S147" i="36"/>
  <c r="S151" i="36"/>
  <c r="S167" i="36"/>
  <c r="S169" i="36"/>
  <c r="S171" i="36"/>
  <c r="S173" i="36"/>
  <c r="S181" i="36"/>
  <c r="S183" i="36"/>
  <c r="S185" i="36"/>
  <c r="S193" i="36"/>
  <c r="S102" i="36"/>
  <c r="S157" i="36"/>
  <c r="S163" i="36"/>
  <c r="S165" i="36"/>
  <c r="S196" i="36"/>
  <c r="S198" i="36"/>
  <c r="S87" i="36"/>
  <c r="V231" i="36"/>
  <c r="V233" i="36" s="1"/>
  <c r="S41" i="36"/>
  <c r="S98" i="36"/>
  <c r="S18" i="36"/>
  <c r="S26" i="36"/>
  <c r="S62" i="36"/>
  <c r="S78" i="36"/>
  <c r="S119" i="36"/>
  <c r="S121" i="36"/>
  <c r="S130" i="36"/>
  <c r="S154" i="36"/>
  <c r="S158" i="36"/>
  <c r="S217" i="36"/>
  <c r="S223" i="36"/>
  <c r="S225" i="36"/>
  <c r="S227" i="36"/>
  <c r="R231" i="36"/>
  <c r="R233" i="36" s="1"/>
  <c r="S174" i="36"/>
  <c r="S178" i="36"/>
  <c r="S186" i="36"/>
  <c r="S190" i="36"/>
  <c r="S194" i="36"/>
  <c r="S7" i="36"/>
  <c r="S30" i="36"/>
  <c r="S74" i="36"/>
  <c r="S110" i="36"/>
  <c r="S202" i="36"/>
  <c r="S206" i="36"/>
  <c r="S210" i="36"/>
  <c r="S34" i="36"/>
  <c r="S66" i="36"/>
  <c r="S89" i="36"/>
  <c r="S125" i="36"/>
  <c r="S19" i="36"/>
  <c r="S25" i="36"/>
  <c r="S61" i="36"/>
  <c r="S86" i="36"/>
  <c r="S99" i="36"/>
  <c r="S6" i="36"/>
  <c r="S14" i="36"/>
  <c r="S28" i="36"/>
  <c r="S35" i="36"/>
  <c r="S39" i="36"/>
  <c r="S46" i="36"/>
  <c r="S54" i="36"/>
  <c r="S58" i="36"/>
  <c r="S71" i="36"/>
  <c r="S79" i="36"/>
  <c r="S81" i="36"/>
  <c r="S83" i="36"/>
  <c r="S94" i="36"/>
  <c r="S107" i="36"/>
  <c r="S109" i="36"/>
  <c r="S111" i="36"/>
  <c r="S113" i="36"/>
  <c r="S134" i="36"/>
  <c r="S136" i="36"/>
  <c r="S138" i="36"/>
  <c r="S153" i="36"/>
  <c r="S162" i="36"/>
  <c r="S168" i="36"/>
  <c r="S179" i="36"/>
  <c r="S201" i="36"/>
  <c r="S203" i="36"/>
  <c r="S205" i="36"/>
  <c r="S207" i="36"/>
  <c r="S209" i="36"/>
  <c r="S211" i="36"/>
  <c r="S215" i="36"/>
  <c r="S226" i="36"/>
  <c r="Q231" i="36"/>
  <c r="Q233" i="36" s="1"/>
  <c r="S9" i="36"/>
  <c r="S11" i="36"/>
  <c r="S50" i="36"/>
  <c r="S63" i="36"/>
  <c r="S65" i="36"/>
  <c r="S85" i="36"/>
  <c r="S88" i="36"/>
  <c r="S91" i="36"/>
  <c r="S114" i="36"/>
  <c r="S127" i="36"/>
  <c r="S129" i="36"/>
  <c r="S149" i="36"/>
  <c r="S152" i="36"/>
  <c r="S155" i="36"/>
  <c r="S175" i="36"/>
  <c r="S177" i="36"/>
  <c r="S187" i="36"/>
  <c r="S189" i="36"/>
  <c r="S191" i="36"/>
  <c r="S200" i="36"/>
  <c r="S213" i="36"/>
  <c r="S197" i="36"/>
  <c r="S208" i="36"/>
  <c r="S218" i="36"/>
  <c r="S5" i="36"/>
  <c r="S12" i="36"/>
  <c r="S15" i="36"/>
  <c r="S17" i="36"/>
  <c r="S22" i="36"/>
  <c r="S24" i="36"/>
  <c r="S31" i="36"/>
  <c r="S33" i="36"/>
  <c r="S53" i="36"/>
  <c r="S56" i="36"/>
  <c r="S59" i="36"/>
  <c r="S82" i="36"/>
  <c r="S95" i="36"/>
  <c r="S97" i="36"/>
  <c r="S117" i="36"/>
  <c r="S120" i="36"/>
  <c r="S123" i="36"/>
  <c r="S146" i="36"/>
  <c r="S159" i="36"/>
  <c r="S161" i="36"/>
  <c r="S192" i="36"/>
  <c r="S199" i="36"/>
  <c r="S212" i="36"/>
  <c r="S219" i="36"/>
  <c r="S221" i="36"/>
  <c r="S224" i="36"/>
  <c r="S20" i="36"/>
  <c r="S36" i="36"/>
  <c r="S52" i="36"/>
  <c r="S84" i="36"/>
  <c r="S100" i="36"/>
  <c r="S116" i="36"/>
  <c r="S132" i="36"/>
  <c r="S148" i="36"/>
  <c r="S164" i="36"/>
  <c r="S228" i="36"/>
  <c r="S16" i="36"/>
  <c r="S32" i="36"/>
  <c r="S48" i="36"/>
  <c r="S64" i="36"/>
  <c r="S80" i="36"/>
  <c r="S96" i="36"/>
  <c r="S112" i="36"/>
  <c r="S128" i="36"/>
  <c r="S144" i="36"/>
  <c r="S160" i="36"/>
  <c r="S176" i="36"/>
  <c r="S44" i="36"/>
  <c r="S60" i="36"/>
  <c r="S76" i="36"/>
  <c r="S92" i="36"/>
  <c r="S108" i="36"/>
  <c r="S124" i="36"/>
  <c r="S140" i="36"/>
  <c r="S156" i="36"/>
  <c r="S172" i="36"/>
  <c r="S188" i="36"/>
  <c r="S204" i="36"/>
  <c r="S220" i="36"/>
  <c r="N14" i="36"/>
  <c r="O14" i="36"/>
  <c r="P14" i="36" l="1"/>
  <c r="S231" i="36"/>
  <c r="S233" i="36" s="1"/>
  <c r="O228" i="36"/>
  <c r="N228" i="36"/>
  <c r="O227" i="36"/>
  <c r="N227" i="36"/>
  <c r="O226" i="36"/>
  <c r="N226" i="36"/>
  <c r="O225" i="36"/>
  <c r="N225" i="36"/>
  <c r="O224" i="36"/>
  <c r="N224" i="36"/>
  <c r="O223" i="36"/>
  <c r="N223" i="36"/>
  <c r="O222" i="36"/>
  <c r="N222" i="36"/>
  <c r="O221" i="36"/>
  <c r="N221" i="36"/>
  <c r="O220" i="36"/>
  <c r="N220" i="36"/>
  <c r="O219" i="36"/>
  <c r="N219" i="36"/>
  <c r="O218" i="36"/>
  <c r="N218" i="36"/>
  <c r="O217" i="36"/>
  <c r="N217" i="36"/>
  <c r="O216" i="36"/>
  <c r="N216" i="36"/>
  <c r="O215" i="36"/>
  <c r="N215" i="36"/>
  <c r="O214" i="36"/>
  <c r="N214" i="36"/>
  <c r="O213" i="36"/>
  <c r="N213" i="36"/>
  <c r="O212" i="36"/>
  <c r="N212" i="36"/>
  <c r="O211" i="36"/>
  <c r="N211" i="36"/>
  <c r="O210" i="36"/>
  <c r="N210" i="36"/>
  <c r="O209" i="36"/>
  <c r="N209" i="36"/>
  <c r="O208" i="36"/>
  <c r="N208" i="36"/>
  <c r="O207" i="36"/>
  <c r="N207" i="36"/>
  <c r="O206" i="36"/>
  <c r="N206" i="36"/>
  <c r="O205" i="36"/>
  <c r="N205" i="36"/>
  <c r="O204" i="36"/>
  <c r="N204" i="36"/>
  <c r="O203" i="36"/>
  <c r="N203" i="36"/>
  <c r="O202" i="36"/>
  <c r="N202" i="36"/>
  <c r="O201" i="36"/>
  <c r="N201" i="36"/>
  <c r="O200" i="36"/>
  <c r="N200" i="36"/>
  <c r="O199" i="36"/>
  <c r="N199" i="36"/>
  <c r="O198" i="36"/>
  <c r="N198" i="36"/>
  <c r="O197" i="36"/>
  <c r="N197" i="36"/>
  <c r="O196" i="36"/>
  <c r="N196" i="36"/>
  <c r="O195" i="36"/>
  <c r="N195" i="36"/>
  <c r="O194" i="36"/>
  <c r="N194" i="36"/>
  <c r="O193" i="36"/>
  <c r="N193" i="36"/>
  <c r="O192" i="36"/>
  <c r="N192" i="36"/>
  <c r="O191" i="36"/>
  <c r="N191" i="36"/>
  <c r="O190" i="36"/>
  <c r="N190" i="36"/>
  <c r="O189" i="36"/>
  <c r="N189" i="36"/>
  <c r="O188" i="36"/>
  <c r="N188" i="36"/>
  <c r="O187" i="36"/>
  <c r="N187" i="36"/>
  <c r="O186" i="36"/>
  <c r="N186" i="36"/>
  <c r="O185" i="36"/>
  <c r="N185" i="36"/>
  <c r="O184" i="36"/>
  <c r="N184" i="36"/>
  <c r="O183" i="36"/>
  <c r="N183" i="36"/>
  <c r="O182" i="36"/>
  <c r="N182" i="36"/>
  <c r="O181" i="36"/>
  <c r="N181" i="36"/>
  <c r="O180" i="36"/>
  <c r="N180" i="36"/>
  <c r="O179" i="36"/>
  <c r="N179" i="36"/>
  <c r="O178" i="36"/>
  <c r="N178" i="36"/>
  <c r="O177" i="36"/>
  <c r="N177" i="36"/>
  <c r="O176" i="36"/>
  <c r="N176" i="36"/>
  <c r="O175" i="36"/>
  <c r="N175" i="36"/>
  <c r="O174" i="36"/>
  <c r="N174" i="36"/>
  <c r="O173" i="36"/>
  <c r="N173" i="36"/>
  <c r="O172" i="36"/>
  <c r="N172" i="36"/>
  <c r="O171" i="36"/>
  <c r="N171" i="36"/>
  <c r="O170" i="36"/>
  <c r="N170" i="36"/>
  <c r="O169" i="36"/>
  <c r="N169" i="36"/>
  <c r="O168" i="36"/>
  <c r="N168" i="36"/>
  <c r="O167" i="36"/>
  <c r="N167" i="36"/>
  <c r="O166" i="36"/>
  <c r="N166" i="36"/>
  <c r="O165" i="36"/>
  <c r="N165" i="36"/>
  <c r="O164" i="36"/>
  <c r="N164" i="36"/>
  <c r="O163" i="36"/>
  <c r="N163" i="36"/>
  <c r="O162" i="36"/>
  <c r="N162" i="36"/>
  <c r="O161" i="36"/>
  <c r="N161" i="36"/>
  <c r="O160" i="36"/>
  <c r="N160" i="36"/>
  <c r="O159" i="36"/>
  <c r="N159" i="36"/>
  <c r="O158" i="36"/>
  <c r="N158" i="36"/>
  <c r="O157" i="36"/>
  <c r="N157" i="36"/>
  <c r="O156" i="36"/>
  <c r="N156" i="36"/>
  <c r="O155" i="36"/>
  <c r="N155" i="36"/>
  <c r="O154" i="36"/>
  <c r="N154" i="36"/>
  <c r="O153" i="36"/>
  <c r="N153" i="36"/>
  <c r="O152" i="36"/>
  <c r="N152" i="36"/>
  <c r="O151" i="36"/>
  <c r="N151" i="36"/>
  <c r="O150" i="36"/>
  <c r="N150" i="36"/>
  <c r="O149" i="36"/>
  <c r="N149" i="36"/>
  <c r="O148" i="36"/>
  <c r="N148" i="36"/>
  <c r="O147" i="36"/>
  <c r="N147" i="36"/>
  <c r="O146" i="36"/>
  <c r="N146" i="36"/>
  <c r="O145" i="36"/>
  <c r="N145" i="36"/>
  <c r="O144" i="36"/>
  <c r="N144" i="36"/>
  <c r="O143" i="36"/>
  <c r="N143" i="36"/>
  <c r="O142" i="36"/>
  <c r="N142" i="36"/>
  <c r="O141" i="36"/>
  <c r="N141" i="36"/>
  <c r="O140" i="36"/>
  <c r="N140" i="36"/>
  <c r="O139" i="36"/>
  <c r="N139" i="36"/>
  <c r="O138" i="36"/>
  <c r="N138" i="36"/>
  <c r="O137" i="36"/>
  <c r="N137" i="36"/>
  <c r="O136" i="36"/>
  <c r="N136" i="36"/>
  <c r="O135" i="36"/>
  <c r="N135" i="36"/>
  <c r="O134" i="36"/>
  <c r="N134" i="36"/>
  <c r="O133" i="36"/>
  <c r="N133" i="36"/>
  <c r="O132" i="36"/>
  <c r="N132" i="36"/>
  <c r="O131" i="36"/>
  <c r="N131" i="36"/>
  <c r="O130" i="36"/>
  <c r="N130" i="36"/>
  <c r="O129" i="36"/>
  <c r="N129" i="36"/>
  <c r="O128" i="36"/>
  <c r="N128" i="36"/>
  <c r="O127" i="36"/>
  <c r="N127" i="36"/>
  <c r="O126" i="36"/>
  <c r="N126" i="36"/>
  <c r="O125" i="36"/>
  <c r="N125" i="36"/>
  <c r="O124" i="36"/>
  <c r="N124" i="36"/>
  <c r="O123" i="36"/>
  <c r="N123" i="36"/>
  <c r="O122" i="36"/>
  <c r="N122" i="36"/>
  <c r="O121" i="36"/>
  <c r="N121" i="36"/>
  <c r="O120" i="36"/>
  <c r="N120" i="36"/>
  <c r="O119" i="36"/>
  <c r="N119" i="36"/>
  <c r="O118" i="36"/>
  <c r="N118" i="36"/>
  <c r="O117" i="36"/>
  <c r="N117" i="36"/>
  <c r="O116" i="36"/>
  <c r="N116" i="36"/>
  <c r="O115" i="36"/>
  <c r="N115" i="36"/>
  <c r="O114" i="36"/>
  <c r="N114" i="36"/>
  <c r="O113" i="36"/>
  <c r="N113" i="36"/>
  <c r="O112" i="36"/>
  <c r="N112" i="36"/>
  <c r="O111" i="36"/>
  <c r="N111" i="36"/>
  <c r="O110" i="36"/>
  <c r="N110" i="36"/>
  <c r="O109" i="36"/>
  <c r="N109" i="36"/>
  <c r="O108" i="36"/>
  <c r="N108" i="36"/>
  <c r="O107" i="36"/>
  <c r="N107" i="36"/>
  <c r="O106" i="36"/>
  <c r="N106" i="36"/>
  <c r="O105" i="36"/>
  <c r="N105" i="36"/>
  <c r="O104" i="36"/>
  <c r="N104" i="36"/>
  <c r="O103" i="36"/>
  <c r="N103" i="36"/>
  <c r="O102" i="36"/>
  <c r="N102" i="36"/>
  <c r="O101" i="36"/>
  <c r="N101" i="36"/>
  <c r="O100" i="36"/>
  <c r="N100" i="36"/>
  <c r="O99" i="36"/>
  <c r="N99" i="36"/>
  <c r="O98" i="36"/>
  <c r="N98" i="36"/>
  <c r="O97" i="36"/>
  <c r="N97" i="36"/>
  <c r="O96" i="36"/>
  <c r="N96" i="36"/>
  <c r="O95" i="36"/>
  <c r="N95" i="36"/>
  <c r="O94" i="36"/>
  <c r="N94" i="36"/>
  <c r="O93" i="36"/>
  <c r="N93" i="36"/>
  <c r="O92" i="36"/>
  <c r="N92" i="36"/>
  <c r="O91" i="36"/>
  <c r="N91" i="36"/>
  <c r="O90" i="36"/>
  <c r="N90" i="36"/>
  <c r="O89" i="36"/>
  <c r="N89" i="36"/>
  <c r="O88" i="36"/>
  <c r="N88" i="36"/>
  <c r="O87" i="36"/>
  <c r="N87" i="36"/>
  <c r="O86" i="36"/>
  <c r="N86" i="36"/>
  <c r="O85" i="36"/>
  <c r="N85" i="36"/>
  <c r="O84" i="36"/>
  <c r="N84" i="36"/>
  <c r="O83" i="36"/>
  <c r="N83" i="36"/>
  <c r="O82" i="36"/>
  <c r="N82" i="36"/>
  <c r="O81" i="36"/>
  <c r="N81" i="36"/>
  <c r="O80" i="36"/>
  <c r="N80" i="36"/>
  <c r="O79" i="36"/>
  <c r="N79" i="36"/>
  <c r="O78" i="36"/>
  <c r="N78" i="36"/>
  <c r="O77" i="36"/>
  <c r="N77" i="36"/>
  <c r="O76" i="36"/>
  <c r="N76" i="36"/>
  <c r="O75" i="36"/>
  <c r="N75" i="36"/>
  <c r="O74" i="36"/>
  <c r="N74" i="36"/>
  <c r="O73" i="36"/>
  <c r="N73" i="36"/>
  <c r="O72" i="36"/>
  <c r="N72" i="36"/>
  <c r="O71" i="36"/>
  <c r="N71" i="36"/>
  <c r="O70" i="36"/>
  <c r="N70" i="36"/>
  <c r="O69" i="36"/>
  <c r="N69" i="36"/>
  <c r="O68" i="36"/>
  <c r="N68" i="36"/>
  <c r="O67" i="36"/>
  <c r="N67" i="36"/>
  <c r="O66" i="36"/>
  <c r="N66" i="36"/>
  <c r="O65" i="36"/>
  <c r="N65" i="36"/>
  <c r="O64" i="36"/>
  <c r="N64" i="36"/>
  <c r="O63" i="36"/>
  <c r="N63" i="36"/>
  <c r="O62" i="36"/>
  <c r="N62" i="36"/>
  <c r="O61" i="36"/>
  <c r="N61" i="36"/>
  <c r="O60" i="36"/>
  <c r="N60" i="36"/>
  <c r="O59" i="36"/>
  <c r="N59" i="36"/>
  <c r="O58" i="36"/>
  <c r="N58" i="36"/>
  <c r="O57" i="36"/>
  <c r="N57" i="36"/>
  <c r="O56" i="36"/>
  <c r="N56" i="36"/>
  <c r="O55" i="36"/>
  <c r="N55" i="36"/>
  <c r="O54" i="36"/>
  <c r="N54" i="36"/>
  <c r="O53" i="36"/>
  <c r="N53" i="36"/>
  <c r="O52" i="36"/>
  <c r="N52" i="36"/>
  <c r="O51" i="36"/>
  <c r="N51" i="36"/>
  <c r="O50" i="36"/>
  <c r="N50" i="36"/>
  <c r="O49" i="36"/>
  <c r="N49" i="36"/>
  <c r="O48" i="36"/>
  <c r="N48" i="36"/>
  <c r="O47" i="36"/>
  <c r="N47" i="36"/>
  <c r="O46" i="36"/>
  <c r="N46" i="36"/>
  <c r="O45" i="36"/>
  <c r="N45" i="36"/>
  <c r="O44" i="36"/>
  <c r="N44" i="36"/>
  <c r="O43" i="36"/>
  <c r="N43" i="36"/>
  <c r="O42" i="36"/>
  <c r="N42" i="36"/>
  <c r="O41" i="36"/>
  <c r="N41" i="36"/>
  <c r="O40" i="36"/>
  <c r="N40" i="36"/>
  <c r="O39" i="36"/>
  <c r="N39" i="36"/>
  <c r="O38" i="36"/>
  <c r="N38" i="36"/>
  <c r="O37" i="36"/>
  <c r="N37" i="36"/>
  <c r="O36" i="36"/>
  <c r="N36" i="36"/>
  <c r="O35" i="36"/>
  <c r="N35" i="36"/>
  <c r="O34" i="36"/>
  <c r="N34" i="36"/>
  <c r="O33" i="36"/>
  <c r="N33" i="36"/>
  <c r="O32" i="36"/>
  <c r="N32" i="36"/>
  <c r="O31" i="36"/>
  <c r="N31" i="36"/>
  <c r="O30" i="36"/>
  <c r="N30" i="36"/>
  <c r="O29" i="36"/>
  <c r="N29" i="36"/>
  <c r="O28" i="36"/>
  <c r="N28" i="36"/>
  <c r="O27" i="36"/>
  <c r="N27" i="36"/>
  <c r="O26" i="36"/>
  <c r="N26" i="36"/>
  <c r="O25" i="36"/>
  <c r="N25" i="36"/>
  <c r="O24" i="36"/>
  <c r="N24" i="36"/>
  <c r="O23" i="36"/>
  <c r="N23" i="36"/>
  <c r="O22" i="36"/>
  <c r="N22" i="36"/>
  <c r="O21" i="36"/>
  <c r="N21" i="36"/>
  <c r="O20" i="36"/>
  <c r="N20" i="36"/>
  <c r="O19" i="36"/>
  <c r="N19" i="36"/>
  <c r="O18" i="36"/>
  <c r="N18" i="36"/>
  <c r="O17" i="36"/>
  <c r="N17" i="36"/>
  <c r="O16" i="36"/>
  <c r="N16" i="36"/>
  <c r="O15" i="36"/>
  <c r="N15" i="36"/>
  <c r="O13" i="36"/>
  <c r="N13" i="36"/>
  <c r="O12" i="36"/>
  <c r="N12" i="36"/>
  <c r="O11" i="36"/>
  <c r="N11" i="36"/>
  <c r="O10" i="36"/>
  <c r="N10" i="36"/>
  <c r="O9" i="36"/>
  <c r="N9" i="36"/>
  <c r="O8" i="36"/>
  <c r="N8" i="36"/>
  <c r="O7" i="36"/>
  <c r="N7" i="36"/>
  <c r="O6" i="36"/>
  <c r="N6" i="36"/>
  <c r="O5" i="36"/>
  <c r="N5" i="36"/>
  <c r="P79" i="36" l="1"/>
  <c r="P115" i="36"/>
  <c r="P135" i="36"/>
  <c r="P139" i="36"/>
  <c r="P147" i="36"/>
  <c r="P91" i="36"/>
  <c r="P22" i="36"/>
  <c r="P60" i="36"/>
  <c r="P70" i="36"/>
  <c r="P144" i="36"/>
  <c r="P7" i="36"/>
  <c r="P8" i="36"/>
  <c r="P9" i="36"/>
  <c r="P10" i="36"/>
  <c r="P15" i="36"/>
  <c r="P16" i="36"/>
  <c r="P17" i="36"/>
  <c r="P18" i="36"/>
  <c r="P24" i="36"/>
  <c r="P26" i="36"/>
  <c r="P28" i="36"/>
  <c r="P30" i="36"/>
  <c r="P31" i="36"/>
  <c r="P33" i="36"/>
  <c r="P34" i="36"/>
  <c r="P36" i="36"/>
  <c r="P40" i="36"/>
  <c r="P41" i="36"/>
  <c r="P42" i="36"/>
  <c r="P44" i="36"/>
  <c r="P63" i="36"/>
  <c r="P64" i="36"/>
  <c r="P66" i="36"/>
  <c r="P81" i="36"/>
  <c r="P84" i="36"/>
  <c r="P87" i="36"/>
  <c r="P96" i="36"/>
  <c r="P97" i="36"/>
  <c r="P100" i="36"/>
  <c r="P104" i="36"/>
  <c r="P105" i="36"/>
  <c r="P106" i="36"/>
  <c r="P108" i="36"/>
  <c r="P118" i="36"/>
  <c r="P124" i="36"/>
  <c r="P127" i="36"/>
  <c r="P128" i="36"/>
  <c r="P129" i="36"/>
  <c r="P130" i="36"/>
  <c r="P150" i="36"/>
  <c r="P157" i="36"/>
  <c r="P158" i="36"/>
  <c r="P159" i="36"/>
  <c r="P168" i="36"/>
  <c r="P169" i="36"/>
  <c r="P173" i="36"/>
  <c r="P175" i="36"/>
  <c r="P184" i="36"/>
  <c r="P185" i="36"/>
  <c r="P189" i="36"/>
  <c r="P191" i="36"/>
  <c r="P200" i="36"/>
  <c r="P201" i="36"/>
  <c r="P205" i="36"/>
  <c r="P207" i="36"/>
  <c r="P216" i="36"/>
  <c r="P217" i="36"/>
  <c r="P221" i="36"/>
  <c r="P223" i="36"/>
  <c r="P12" i="36"/>
  <c r="P23" i="36"/>
  <c r="P80" i="36"/>
  <c r="P6" i="36"/>
  <c r="P27" i="36"/>
  <c r="P32" i="36"/>
  <c r="P35" i="36"/>
  <c r="P39" i="36"/>
  <c r="P47" i="36"/>
  <c r="P50" i="36"/>
  <c r="P52" i="36"/>
  <c r="P55" i="36"/>
  <c r="P57" i="36"/>
  <c r="P62" i="36"/>
  <c r="P71" i="36"/>
  <c r="P72" i="36"/>
  <c r="P73" i="36"/>
  <c r="P74" i="36"/>
  <c r="P76" i="36"/>
  <c r="P78" i="36"/>
  <c r="P82" i="36"/>
  <c r="P88" i="36"/>
  <c r="P90" i="36"/>
  <c r="P92" i="36"/>
  <c r="P94" i="36"/>
  <c r="P95" i="36"/>
  <c r="P99" i="36"/>
  <c r="P103" i="36"/>
  <c r="P111" i="36"/>
  <c r="P112" i="36"/>
  <c r="P114" i="36"/>
  <c r="P116" i="36"/>
  <c r="P125" i="36"/>
  <c r="P131" i="36"/>
  <c r="P132" i="36"/>
  <c r="P134" i="36"/>
  <c r="P136" i="36"/>
  <c r="P138" i="36"/>
  <c r="P140" i="36"/>
  <c r="P142" i="36"/>
  <c r="P145" i="36"/>
  <c r="P146" i="36"/>
  <c r="P148" i="36"/>
  <c r="P156" i="36"/>
  <c r="P160" i="36"/>
  <c r="P162" i="36"/>
  <c r="P164" i="36"/>
  <c r="P166" i="36"/>
  <c r="P172" i="36"/>
  <c r="P176" i="36"/>
  <c r="P178" i="36"/>
  <c r="P180" i="36"/>
  <c r="P182" i="36"/>
  <c r="P188" i="36"/>
  <c r="P192" i="36"/>
  <c r="P194" i="36"/>
  <c r="P196" i="36"/>
  <c r="P198" i="36"/>
  <c r="P204" i="36"/>
  <c r="P208" i="36"/>
  <c r="P210" i="36"/>
  <c r="P212" i="36"/>
  <c r="P214" i="36"/>
  <c r="P220" i="36"/>
  <c r="P224" i="36"/>
  <c r="P226" i="36"/>
  <c r="P228" i="36"/>
  <c r="N231" i="36"/>
  <c r="N233" i="36" s="1"/>
  <c r="P51" i="36"/>
  <c r="P86" i="36"/>
  <c r="P43" i="36"/>
  <c r="O231" i="36"/>
  <c r="O233" i="36" s="1"/>
  <c r="P20" i="36"/>
  <c r="P48" i="36"/>
  <c r="P65" i="36"/>
  <c r="P98" i="36"/>
  <c r="P107" i="36"/>
  <c r="P126" i="36"/>
  <c r="P141" i="36"/>
  <c r="P143" i="36"/>
  <c r="P163" i="36"/>
  <c r="P222" i="36"/>
  <c r="P67" i="36"/>
  <c r="P167" i="36"/>
  <c r="P174" i="36"/>
  <c r="P179" i="36"/>
  <c r="P183" i="36"/>
  <c r="P190" i="36"/>
  <c r="P195" i="36"/>
  <c r="P199" i="36"/>
  <c r="P206" i="36"/>
  <c r="P211" i="36"/>
  <c r="P215" i="36"/>
  <c r="P227" i="36"/>
  <c r="P38" i="36"/>
  <c r="P59" i="36"/>
  <c r="P102" i="36"/>
  <c r="P119" i="36"/>
  <c r="P123" i="36"/>
  <c r="P151" i="36"/>
  <c r="P155" i="36"/>
  <c r="P171" i="36"/>
  <c r="P187" i="36"/>
  <c r="P203" i="36"/>
  <c r="P219" i="36"/>
  <c r="P11" i="36"/>
  <c r="P19" i="36"/>
  <c r="P25" i="36"/>
  <c r="P46" i="36"/>
  <c r="P49" i="36"/>
  <c r="P54" i="36"/>
  <c r="P56" i="36"/>
  <c r="P58" i="36"/>
  <c r="P68" i="36"/>
  <c r="P75" i="36"/>
  <c r="P83" i="36"/>
  <c r="P89" i="36"/>
  <c r="P110" i="36"/>
  <c r="P113" i="36"/>
  <c r="P120" i="36"/>
  <c r="P122" i="36"/>
  <c r="P152" i="36"/>
  <c r="P154" i="36"/>
  <c r="P161" i="36"/>
  <c r="P170" i="36"/>
  <c r="P177" i="36"/>
  <c r="P186" i="36"/>
  <c r="P193" i="36"/>
  <c r="P202" i="36"/>
  <c r="P209" i="36"/>
  <c r="P218" i="36"/>
  <c r="P225" i="36"/>
  <c r="P13" i="36"/>
  <c r="P29" i="36"/>
  <c r="P45" i="36"/>
  <c r="P61" i="36"/>
  <c r="P77" i="36"/>
  <c r="P93" i="36"/>
  <c r="P109" i="36"/>
  <c r="P121" i="36"/>
  <c r="P137" i="36"/>
  <c r="P153" i="36"/>
  <c r="P5" i="36"/>
  <c r="P21" i="36"/>
  <c r="P37" i="36"/>
  <c r="P53" i="36"/>
  <c r="P69" i="36"/>
  <c r="P85" i="36"/>
  <c r="P101" i="36"/>
  <c r="P117" i="36"/>
  <c r="P133" i="36"/>
  <c r="P149" i="36"/>
  <c r="P165" i="36"/>
  <c r="P181" i="36"/>
  <c r="P197" i="36"/>
  <c r="P213" i="36"/>
  <c r="L228" i="36"/>
  <c r="K228" i="36"/>
  <c r="L227" i="36"/>
  <c r="K227" i="36"/>
  <c r="L226" i="36"/>
  <c r="K226" i="36"/>
  <c r="L225" i="36"/>
  <c r="K225" i="36"/>
  <c r="L224" i="36"/>
  <c r="K224" i="36"/>
  <c r="L223" i="36"/>
  <c r="K223" i="36"/>
  <c r="L222" i="36"/>
  <c r="K222" i="36"/>
  <c r="L221" i="36"/>
  <c r="K221" i="36"/>
  <c r="L220" i="36"/>
  <c r="K220" i="36"/>
  <c r="L219" i="36"/>
  <c r="K219" i="36"/>
  <c r="L218" i="36"/>
  <c r="K218" i="36"/>
  <c r="L217" i="36"/>
  <c r="K217" i="36"/>
  <c r="L216" i="36"/>
  <c r="K216" i="36"/>
  <c r="L215" i="36"/>
  <c r="K215" i="36"/>
  <c r="L214" i="36"/>
  <c r="K214" i="36"/>
  <c r="L213" i="36"/>
  <c r="K213" i="36"/>
  <c r="L212" i="36"/>
  <c r="K212" i="36"/>
  <c r="L211" i="36"/>
  <c r="K211" i="36"/>
  <c r="L210" i="36"/>
  <c r="K210" i="36"/>
  <c r="L209" i="36"/>
  <c r="K209" i="36"/>
  <c r="L208" i="36"/>
  <c r="K208" i="36"/>
  <c r="L207" i="36"/>
  <c r="K207" i="36"/>
  <c r="L206" i="36"/>
  <c r="K206" i="36"/>
  <c r="L205" i="36"/>
  <c r="K205" i="36"/>
  <c r="L204" i="36"/>
  <c r="K204" i="36"/>
  <c r="L203" i="36"/>
  <c r="K203" i="36"/>
  <c r="L202" i="36"/>
  <c r="K202" i="36"/>
  <c r="L201" i="36"/>
  <c r="K201" i="36"/>
  <c r="L200" i="36"/>
  <c r="K200" i="36"/>
  <c r="L199" i="36"/>
  <c r="K199" i="36"/>
  <c r="L198" i="36"/>
  <c r="K198" i="36"/>
  <c r="L197" i="36"/>
  <c r="K197" i="36"/>
  <c r="L196" i="36"/>
  <c r="K196" i="36"/>
  <c r="L195" i="36"/>
  <c r="K195" i="36"/>
  <c r="L194" i="36"/>
  <c r="K194" i="36"/>
  <c r="L193" i="36"/>
  <c r="K193" i="36"/>
  <c r="L192" i="36"/>
  <c r="K192" i="36"/>
  <c r="L191" i="36"/>
  <c r="K191" i="36"/>
  <c r="L190" i="36"/>
  <c r="K190" i="36"/>
  <c r="L189" i="36"/>
  <c r="K189" i="36"/>
  <c r="L188" i="36"/>
  <c r="K188" i="36"/>
  <c r="L187" i="36"/>
  <c r="K187" i="36"/>
  <c r="L186" i="36"/>
  <c r="K186" i="36"/>
  <c r="L185" i="36"/>
  <c r="K185" i="36"/>
  <c r="L184" i="36"/>
  <c r="K184" i="36"/>
  <c r="L183" i="36"/>
  <c r="K183" i="36"/>
  <c r="L182" i="36"/>
  <c r="K182" i="36"/>
  <c r="L181" i="36"/>
  <c r="K181" i="36"/>
  <c r="L180" i="36"/>
  <c r="K180" i="36"/>
  <c r="L179" i="36"/>
  <c r="K179" i="36"/>
  <c r="L178" i="36"/>
  <c r="K178" i="36"/>
  <c r="L177" i="36"/>
  <c r="K177" i="36"/>
  <c r="L176" i="36"/>
  <c r="K176" i="36"/>
  <c r="L175" i="36"/>
  <c r="K175" i="36"/>
  <c r="L174" i="36"/>
  <c r="K174" i="36"/>
  <c r="L173" i="36"/>
  <c r="K173" i="36"/>
  <c r="L172" i="36"/>
  <c r="K172" i="36"/>
  <c r="L171" i="36"/>
  <c r="K171" i="36"/>
  <c r="L170" i="36"/>
  <c r="K170" i="36"/>
  <c r="L169" i="36"/>
  <c r="K169" i="36"/>
  <c r="L168" i="36"/>
  <c r="K168" i="36"/>
  <c r="L167" i="36"/>
  <c r="K167" i="36"/>
  <c r="L166" i="36"/>
  <c r="K166" i="36"/>
  <c r="L165" i="36"/>
  <c r="K165" i="36"/>
  <c r="L164" i="36"/>
  <c r="K164" i="36"/>
  <c r="L163" i="36"/>
  <c r="K163" i="36"/>
  <c r="L162" i="36"/>
  <c r="K162" i="36"/>
  <c r="L161" i="36"/>
  <c r="K161" i="36"/>
  <c r="L160" i="36"/>
  <c r="K160" i="36"/>
  <c r="L159" i="36"/>
  <c r="K159" i="36"/>
  <c r="L158" i="36"/>
  <c r="K158" i="36"/>
  <c r="L157" i="36"/>
  <c r="K157" i="36"/>
  <c r="L156" i="36"/>
  <c r="K156" i="36"/>
  <c r="L155" i="36"/>
  <c r="K155" i="36"/>
  <c r="L154" i="36"/>
  <c r="K154" i="36"/>
  <c r="L153" i="36"/>
  <c r="K153" i="36"/>
  <c r="L152" i="36"/>
  <c r="K152" i="36"/>
  <c r="L151" i="36"/>
  <c r="K151" i="36"/>
  <c r="L150" i="36"/>
  <c r="K150" i="36"/>
  <c r="L149" i="36"/>
  <c r="K149" i="36"/>
  <c r="L148" i="36"/>
  <c r="K148" i="36"/>
  <c r="L147" i="36"/>
  <c r="K147" i="36"/>
  <c r="L146" i="36"/>
  <c r="K146" i="36"/>
  <c r="L145" i="36"/>
  <c r="K145" i="36"/>
  <c r="L144" i="36"/>
  <c r="K144" i="36"/>
  <c r="L143" i="36"/>
  <c r="K143" i="36"/>
  <c r="L142" i="36"/>
  <c r="K142" i="36"/>
  <c r="L141" i="36"/>
  <c r="K141" i="36"/>
  <c r="L140" i="36"/>
  <c r="K140" i="36"/>
  <c r="L139" i="36"/>
  <c r="K139" i="36"/>
  <c r="L138" i="36"/>
  <c r="K138" i="36"/>
  <c r="L137" i="36"/>
  <c r="K137" i="36"/>
  <c r="L136" i="36"/>
  <c r="K136" i="36"/>
  <c r="L135" i="36"/>
  <c r="K135" i="36"/>
  <c r="L134" i="36"/>
  <c r="K134" i="36"/>
  <c r="L133" i="36"/>
  <c r="K133" i="36"/>
  <c r="L132" i="36"/>
  <c r="K132" i="36"/>
  <c r="L131" i="36"/>
  <c r="K131" i="36"/>
  <c r="L130" i="36"/>
  <c r="K130" i="36"/>
  <c r="L129" i="36"/>
  <c r="K129" i="36"/>
  <c r="L128" i="36"/>
  <c r="K128" i="36"/>
  <c r="L127" i="36"/>
  <c r="K127" i="36"/>
  <c r="L126" i="36"/>
  <c r="K126" i="36"/>
  <c r="L125" i="36"/>
  <c r="K125" i="36"/>
  <c r="L124" i="36"/>
  <c r="K124" i="36"/>
  <c r="L123" i="36"/>
  <c r="K123" i="36"/>
  <c r="L122" i="36"/>
  <c r="K122" i="36"/>
  <c r="L121" i="36"/>
  <c r="K121" i="36"/>
  <c r="L120" i="36"/>
  <c r="K120" i="36"/>
  <c r="L119" i="36"/>
  <c r="K119" i="36"/>
  <c r="L118" i="36"/>
  <c r="K118" i="36"/>
  <c r="L117" i="36"/>
  <c r="K117" i="36"/>
  <c r="L116" i="36"/>
  <c r="K116" i="36"/>
  <c r="L115" i="36"/>
  <c r="K115" i="36"/>
  <c r="L114" i="36"/>
  <c r="K114" i="36"/>
  <c r="L113" i="36"/>
  <c r="K113" i="36"/>
  <c r="L112" i="36"/>
  <c r="K112" i="36"/>
  <c r="L111" i="36"/>
  <c r="K111" i="36"/>
  <c r="L110" i="36"/>
  <c r="K110" i="36"/>
  <c r="L109" i="36"/>
  <c r="K109" i="36"/>
  <c r="L108" i="36"/>
  <c r="K108" i="36"/>
  <c r="L107" i="36"/>
  <c r="K107" i="36"/>
  <c r="L106" i="36"/>
  <c r="K106" i="36"/>
  <c r="L105" i="36"/>
  <c r="K105" i="36"/>
  <c r="L104" i="36"/>
  <c r="K104" i="36"/>
  <c r="L103" i="36"/>
  <c r="K103" i="36"/>
  <c r="L102" i="36"/>
  <c r="K102" i="36"/>
  <c r="L101" i="36"/>
  <c r="K101" i="36"/>
  <c r="L100" i="36"/>
  <c r="K100" i="36"/>
  <c r="L99" i="36"/>
  <c r="K99" i="36"/>
  <c r="L98" i="36"/>
  <c r="K98" i="36"/>
  <c r="L97" i="36"/>
  <c r="K97" i="36"/>
  <c r="L96" i="36"/>
  <c r="K96" i="36"/>
  <c r="L95" i="36"/>
  <c r="K95" i="36"/>
  <c r="L94" i="36"/>
  <c r="K94" i="36"/>
  <c r="L93" i="36"/>
  <c r="K93" i="36"/>
  <c r="L92" i="36"/>
  <c r="K92" i="36"/>
  <c r="L91" i="36"/>
  <c r="K91" i="36"/>
  <c r="L90" i="36"/>
  <c r="K90" i="36"/>
  <c r="L89" i="36"/>
  <c r="K89" i="36"/>
  <c r="L88" i="36"/>
  <c r="K88" i="36"/>
  <c r="L87" i="36"/>
  <c r="K87" i="36"/>
  <c r="L86" i="36"/>
  <c r="K86" i="36"/>
  <c r="L85" i="36"/>
  <c r="K85" i="36"/>
  <c r="L84" i="36"/>
  <c r="K84" i="36"/>
  <c r="L83" i="36"/>
  <c r="K83" i="36"/>
  <c r="L82" i="36"/>
  <c r="K82" i="36"/>
  <c r="L81" i="36"/>
  <c r="K81" i="36"/>
  <c r="L80" i="36"/>
  <c r="K80" i="36"/>
  <c r="L79" i="36"/>
  <c r="K79" i="36"/>
  <c r="L78" i="36"/>
  <c r="K78" i="36"/>
  <c r="L77" i="36"/>
  <c r="K77" i="36"/>
  <c r="L76" i="36"/>
  <c r="K76" i="36"/>
  <c r="L75" i="36"/>
  <c r="K75" i="36"/>
  <c r="L74" i="36"/>
  <c r="K74" i="36"/>
  <c r="L73" i="36"/>
  <c r="K73" i="36"/>
  <c r="L72" i="36"/>
  <c r="K72" i="36"/>
  <c r="L71" i="36"/>
  <c r="K71" i="36"/>
  <c r="L70" i="36"/>
  <c r="K70" i="36"/>
  <c r="L69" i="36"/>
  <c r="K69" i="36"/>
  <c r="L68" i="36"/>
  <c r="K68" i="36"/>
  <c r="L67" i="36"/>
  <c r="K67" i="36"/>
  <c r="L66" i="36"/>
  <c r="K66" i="36"/>
  <c r="L65" i="36"/>
  <c r="K65" i="36"/>
  <c r="L64" i="36"/>
  <c r="K64" i="36"/>
  <c r="L63" i="36"/>
  <c r="K63" i="36"/>
  <c r="L62" i="36"/>
  <c r="K62" i="36"/>
  <c r="L61" i="36"/>
  <c r="K61" i="36"/>
  <c r="L60" i="36"/>
  <c r="K60" i="36"/>
  <c r="L59" i="36"/>
  <c r="K59" i="36"/>
  <c r="L58" i="36"/>
  <c r="K58" i="36"/>
  <c r="L57" i="36"/>
  <c r="K57" i="36"/>
  <c r="L56" i="36"/>
  <c r="K56" i="36"/>
  <c r="L55" i="36"/>
  <c r="K55" i="36"/>
  <c r="L54" i="36"/>
  <c r="K54" i="36"/>
  <c r="L53" i="36"/>
  <c r="K53" i="36"/>
  <c r="L52" i="36"/>
  <c r="K52" i="36"/>
  <c r="L51" i="36"/>
  <c r="K51" i="36"/>
  <c r="L50" i="36"/>
  <c r="K50" i="36"/>
  <c r="L49" i="36"/>
  <c r="K49" i="36"/>
  <c r="L48" i="36"/>
  <c r="K48" i="36"/>
  <c r="L47" i="36"/>
  <c r="K47" i="36"/>
  <c r="L46" i="36"/>
  <c r="K46" i="36"/>
  <c r="L45" i="36"/>
  <c r="K45" i="36"/>
  <c r="L44" i="36"/>
  <c r="K44" i="36"/>
  <c r="L43" i="36"/>
  <c r="K43" i="36"/>
  <c r="L42" i="36"/>
  <c r="K42" i="36"/>
  <c r="L41" i="36"/>
  <c r="K41" i="36"/>
  <c r="L40" i="36"/>
  <c r="K40" i="36"/>
  <c r="L39" i="36"/>
  <c r="K39" i="36"/>
  <c r="L38" i="36"/>
  <c r="K38" i="36"/>
  <c r="L37" i="36"/>
  <c r="K37" i="36"/>
  <c r="L36" i="36"/>
  <c r="K36" i="36"/>
  <c r="L35" i="36"/>
  <c r="K35" i="36"/>
  <c r="L34" i="36"/>
  <c r="K34" i="36"/>
  <c r="L33" i="36"/>
  <c r="K33" i="36"/>
  <c r="L32" i="36"/>
  <c r="K32" i="36"/>
  <c r="L31" i="36"/>
  <c r="K31" i="36"/>
  <c r="L30" i="36"/>
  <c r="K30" i="36"/>
  <c r="L29" i="36"/>
  <c r="K29" i="36"/>
  <c r="L28" i="36"/>
  <c r="K28" i="36"/>
  <c r="L27" i="36"/>
  <c r="K27" i="36"/>
  <c r="L26" i="36"/>
  <c r="K26" i="36"/>
  <c r="L25" i="36"/>
  <c r="K25" i="36"/>
  <c r="L24" i="36"/>
  <c r="K24" i="36"/>
  <c r="L23" i="36"/>
  <c r="K23" i="36"/>
  <c r="L22" i="36"/>
  <c r="K22" i="36"/>
  <c r="L21" i="36"/>
  <c r="K21" i="36"/>
  <c r="L20" i="36"/>
  <c r="K20" i="36"/>
  <c r="L19" i="36"/>
  <c r="K19" i="36"/>
  <c r="L18" i="36"/>
  <c r="K18" i="36"/>
  <c r="L17" i="36"/>
  <c r="K17" i="36"/>
  <c r="L16" i="36"/>
  <c r="K16" i="36"/>
  <c r="L15" i="36"/>
  <c r="K15" i="36"/>
  <c r="L14" i="36"/>
  <c r="K14" i="36"/>
  <c r="L13" i="36"/>
  <c r="K13" i="36"/>
  <c r="L12" i="36"/>
  <c r="K12" i="36"/>
  <c r="L11" i="36"/>
  <c r="K11" i="36"/>
  <c r="L10" i="36"/>
  <c r="K10" i="36"/>
  <c r="L9" i="36"/>
  <c r="K9" i="36"/>
  <c r="L8" i="36"/>
  <c r="K8" i="36"/>
  <c r="L7" i="36"/>
  <c r="K7" i="36"/>
  <c r="L6" i="36"/>
  <c r="K6" i="36"/>
  <c r="L5" i="36"/>
  <c r="K5" i="36"/>
  <c r="M215" i="36" l="1"/>
  <c r="M12" i="36"/>
  <c r="M14" i="36"/>
  <c r="M72" i="36"/>
  <c r="M74" i="36"/>
  <c r="M78" i="36"/>
  <c r="M82" i="36"/>
  <c r="M90" i="36"/>
  <c r="M156" i="36"/>
  <c r="M158" i="36"/>
  <c r="M168" i="36"/>
  <c r="M170" i="36"/>
  <c r="M5" i="36"/>
  <c r="M7" i="36"/>
  <c r="M11" i="36"/>
  <c r="M15" i="36"/>
  <c r="M17" i="36"/>
  <c r="M23" i="36"/>
  <c r="M71" i="36"/>
  <c r="M83" i="36"/>
  <c r="M85" i="36"/>
  <c r="M87" i="36"/>
  <c r="M93" i="36"/>
  <c r="M97" i="36"/>
  <c r="M99" i="36"/>
  <c r="M101" i="36"/>
  <c r="M103" i="36"/>
  <c r="M105" i="36"/>
  <c r="M107" i="36"/>
  <c r="M115" i="36"/>
  <c r="M117" i="36"/>
  <c r="M119" i="36"/>
  <c r="M121" i="36"/>
  <c r="M123" i="36"/>
  <c r="M131" i="36"/>
  <c r="M133" i="36"/>
  <c r="M135" i="36"/>
  <c r="M137" i="36"/>
  <c r="M139" i="36"/>
  <c r="M147" i="36"/>
  <c r="M149" i="36"/>
  <c r="M151" i="36"/>
  <c r="M153" i="36"/>
  <c r="M155" i="36"/>
  <c r="M171" i="36"/>
  <c r="M173" i="36"/>
  <c r="M177" i="36"/>
  <c r="M210" i="36"/>
  <c r="M27" i="36"/>
  <c r="M54" i="36"/>
  <c r="M58" i="36"/>
  <c r="M179" i="36"/>
  <c r="M181" i="36"/>
  <c r="M183" i="36"/>
  <c r="M185" i="36"/>
  <c r="M189" i="36"/>
  <c r="M190" i="36"/>
  <c r="M199" i="36"/>
  <c r="M200" i="36"/>
  <c r="M202" i="36"/>
  <c r="M206" i="36"/>
  <c r="M221" i="36"/>
  <c r="M222" i="36"/>
  <c r="M6" i="36"/>
  <c r="M30" i="36"/>
  <c r="M31" i="36"/>
  <c r="M33" i="36"/>
  <c r="M34" i="36"/>
  <c r="M41" i="36"/>
  <c r="M43" i="36"/>
  <c r="M48" i="36"/>
  <c r="M49" i="36"/>
  <c r="M51" i="36"/>
  <c r="M53" i="36"/>
  <c r="M55" i="36"/>
  <c r="M57" i="36"/>
  <c r="M59" i="36"/>
  <c r="M61" i="36"/>
  <c r="M62" i="36"/>
  <c r="M63" i="36"/>
  <c r="M65" i="36"/>
  <c r="M81" i="36"/>
  <c r="M102" i="36"/>
  <c r="M106" i="36"/>
  <c r="M114" i="36"/>
  <c r="M118" i="36"/>
  <c r="M122" i="36"/>
  <c r="M130" i="36"/>
  <c r="M134" i="36"/>
  <c r="M138" i="36"/>
  <c r="M146" i="36"/>
  <c r="M150" i="36"/>
  <c r="M154" i="36"/>
  <c r="M167" i="36"/>
  <c r="M178" i="36"/>
  <c r="M182" i="36"/>
  <c r="M194" i="36"/>
  <c r="M198" i="36"/>
  <c r="M216" i="36"/>
  <c r="M39" i="36"/>
  <c r="M66" i="36"/>
  <c r="L231" i="36"/>
  <c r="L233" i="36" s="1"/>
  <c r="M13" i="36"/>
  <c r="M42" i="36"/>
  <c r="M46" i="36"/>
  <c r="M50" i="36"/>
  <c r="M60" i="36"/>
  <c r="M75" i="36"/>
  <c r="M77" i="36"/>
  <c r="M86" i="36"/>
  <c r="M94" i="36"/>
  <c r="M98" i="36"/>
  <c r="M108" i="36"/>
  <c r="M110" i="36"/>
  <c r="M112" i="36"/>
  <c r="M124" i="36"/>
  <c r="M126" i="36"/>
  <c r="M128" i="36"/>
  <c r="M140" i="36"/>
  <c r="M142" i="36"/>
  <c r="M144" i="36"/>
  <c r="M157" i="36"/>
  <c r="M159" i="36"/>
  <c r="M161" i="36"/>
  <c r="M174" i="36"/>
  <c r="M186" i="36"/>
  <c r="M188" i="36"/>
  <c r="M191" i="36"/>
  <c r="M193" i="36"/>
  <c r="M195" i="36"/>
  <c r="M197" i="36"/>
  <c r="M214" i="36"/>
  <c r="P231" i="36"/>
  <c r="P233" i="36" s="1"/>
  <c r="M218" i="36"/>
  <c r="M91" i="36"/>
  <c r="M201" i="36"/>
  <c r="M205" i="36"/>
  <c r="M207" i="36"/>
  <c r="M209" i="36"/>
  <c r="M211" i="36"/>
  <c r="M213" i="36"/>
  <c r="M217" i="36"/>
  <c r="M219" i="36"/>
  <c r="M226" i="36"/>
  <c r="M18" i="36"/>
  <c r="M109" i="36"/>
  <c r="M113" i="36"/>
  <c r="M125" i="36"/>
  <c r="M129" i="36"/>
  <c r="M141" i="36"/>
  <c r="M145" i="36"/>
  <c r="M204" i="36"/>
  <c r="M223" i="36"/>
  <c r="M225" i="36"/>
  <c r="M227" i="36"/>
  <c r="M162" i="36"/>
  <c r="M166" i="36"/>
  <c r="M10" i="36"/>
  <c r="M70" i="36"/>
  <c r="M9" i="36"/>
  <c r="M16" i="36"/>
  <c r="M19" i="36"/>
  <c r="M21" i="36"/>
  <c r="M26" i="36"/>
  <c r="M28" i="36"/>
  <c r="M38" i="36"/>
  <c r="M45" i="36"/>
  <c r="M47" i="36"/>
  <c r="M67" i="36"/>
  <c r="M69" i="36"/>
  <c r="M89" i="36"/>
  <c r="M92" i="36"/>
  <c r="M95" i="36"/>
  <c r="M163" i="36"/>
  <c r="M165" i="36"/>
  <c r="M187" i="36"/>
  <c r="K231" i="36"/>
  <c r="K233" i="36" s="1"/>
  <c r="M22" i="36"/>
  <c r="M29" i="36"/>
  <c r="M25" i="36"/>
  <c r="M32" i="36"/>
  <c r="M35" i="36"/>
  <c r="M37" i="36"/>
  <c r="M44" i="36"/>
  <c r="M73" i="36"/>
  <c r="M76" i="36"/>
  <c r="M79" i="36"/>
  <c r="M104" i="36"/>
  <c r="M111" i="36"/>
  <c r="M120" i="36"/>
  <c r="M127" i="36"/>
  <c r="M136" i="36"/>
  <c r="M143" i="36"/>
  <c r="M152" i="36"/>
  <c r="M169" i="36"/>
  <c r="M172" i="36"/>
  <c r="M175" i="36"/>
  <c r="M184" i="36"/>
  <c r="M203" i="36"/>
  <c r="M220" i="36"/>
  <c r="M8" i="36"/>
  <c r="M24" i="36"/>
  <c r="M40" i="36"/>
  <c r="M56" i="36"/>
  <c r="M88" i="36"/>
  <c r="M20" i="36"/>
  <c r="M36" i="36"/>
  <c r="M52" i="36"/>
  <c r="M68" i="36"/>
  <c r="M84" i="36"/>
  <c r="M100" i="36"/>
  <c r="M116" i="36"/>
  <c r="M132" i="36"/>
  <c r="M148" i="36"/>
  <c r="M164" i="36"/>
  <c r="M180" i="36"/>
  <c r="M196" i="36"/>
  <c r="M212" i="36"/>
  <c r="M228" i="36"/>
  <c r="M64" i="36"/>
  <c r="M80" i="36"/>
  <c r="M96" i="36"/>
  <c r="M160" i="36"/>
  <c r="M176" i="36"/>
  <c r="M192" i="36"/>
  <c r="M208" i="36"/>
  <c r="M224" i="36"/>
  <c r="M231" i="36" l="1"/>
  <c r="M233" i="36" s="1"/>
  <c r="I228" i="36"/>
  <c r="H228" i="36"/>
  <c r="I227" i="36"/>
  <c r="H227" i="36"/>
  <c r="I226" i="36"/>
  <c r="H226" i="36"/>
  <c r="I225" i="36"/>
  <c r="H225" i="36"/>
  <c r="I224" i="36"/>
  <c r="H224" i="36"/>
  <c r="I223" i="36"/>
  <c r="H223" i="36"/>
  <c r="I222" i="36"/>
  <c r="H222" i="36"/>
  <c r="I221" i="36"/>
  <c r="H221" i="36"/>
  <c r="I220" i="36"/>
  <c r="H220" i="36"/>
  <c r="I219" i="36"/>
  <c r="H219" i="36"/>
  <c r="I218" i="36"/>
  <c r="H218" i="36"/>
  <c r="I217" i="36"/>
  <c r="H217" i="36"/>
  <c r="I216" i="36"/>
  <c r="H216" i="36"/>
  <c r="I215" i="36"/>
  <c r="H215" i="36"/>
  <c r="I214" i="36"/>
  <c r="H214" i="36"/>
  <c r="I213" i="36"/>
  <c r="H213" i="36"/>
  <c r="I212" i="36"/>
  <c r="H212" i="36"/>
  <c r="I211" i="36"/>
  <c r="H211" i="36"/>
  <c r="I210" i="36"/>
  <c r="H210" i="36"/>
  <c r="I209" i="36"/>
  <c r="H209" i="36"/>
  <c r="I208" i="36"/>
  <c r="H208" i="36"/>
  <c r="I207" i="36"/>
  <c r="H207" i="36"/>
  <c r="I206" i="36"/>
  <c r="H206" i="36"/>
  <c r="I205" i="36"/>
  <c r="H205" i="36"/>
  <c r="I204" i="36"/>
  <c r="H204" i="36"/>
  <c r="I203" i="36"/>
  <c r="H203" i="36"/>
  <c r="I202" i="36"/>
  <c r="H202" i="36"/>
  <c r="I201" i="36"/>
  <c r="H201" i="36"/>
  <c r="I200" i="36"/>
  <c r="H200" i="36"/>
  <c r="I199" i="36"/>
  <c r="H199" i="36"/>
  <c r="I198" i="36"/>
  <c r="H198" i="36"/>
  <c r="I197" i="36"/>
  <c r="H197" i="36"/>
  <c r="I196" i="36"/>
  <c r="H196" i="36"/>
  <c r="I195" i="36"/>
  <c r="H195" i="36"/>
  <c r="I194" i="36"/>
  <c r="H194" i="36"/>
  <c r="I193" i="36"/>
  <c r="H193" i="36"/>
  <c r="I192" i="36"/>
  <c r="H192" i="36"/>
  <c r="I191" i="36"/>
  <c r="H191" i="36"/>
  <c r="I190" i="36"/>
  <c r="H190" i="36"/>
  <c r="I189" i="36"/>
  <c r="H189" i="36"/>
  <c r="I188" i="36"/>
  <c r="H188" i="36"/>
  <c r="I187" i="36"/>
  <c r="H187" i="36"/>
  <c r="I186" i="36"/>
  <c r="H186" i="36"/>
  <c r="I185" i="36"/>
  <c r="H185" i="36"/>
  <c r="I184" i="36"/>
  <c r="H184" i="36"/>
  <c r="I183" i="36"/>
  <c r="H183" i="36"/>
  <c r="I182" i="36"/>
  <c r="H182" i="36"/>
  <c r="I181" i="36"/>
  <c r="H181" i="36"/>
  <c r="I180" i="36"/>
  <c r="H180" i="36"/>
  <c r="I179" i="36"/>
  <c r="H179" i="36"/>
  <c r="I178" i="36"/>
  <c r="H178" i="36"/>
  <c r="I177" i="36"/>
  <c r="H177" i="36"/>
  <c r="I176" i="36"/>
  <c r="H176" i="36"/>
  <c r="I175" i="36"/>
  <c r="H175" i="36"/>
  <c r="I174" i="36"/>
  <c r="H174" i="36"/>
  <c r="I173" i="36"/>
  <c r="H173" i="36"/>
  <c r="I172" i="36"/>
  <c r="H172" i="36"/>
  <c r="I171" i="36"/>
  <c r="H171" i="36"/>
  <c r="I170" i="36"/>
  <c r="H170" i="36"/>
  <c r="I169" i="36"/>
  <c r="H169" i="36"/>
  <c r="I168" i="36"/>
  <c r="H168" i="36"/>
  <c r="I167" i="36"/>
  <c r="H167" i="36"/>
  <c r="I166" i="36"/>
  <c r="H166" i="36"/>
  <c r="I165" i="36"/>
  <c r="H165" i="36"/>
  <c r="I164" i="36"/>
  <c r="H164" i="36"/>
  <c r="I163" i="36"/>
  <c r="H163" i="36"/>
  <c r="I162" i="36"/>
  <c r="H162" i="36"/>
  <c r="I161" i="36"/>
  <c r="H161" i="36"/>
  <c r="I160" i="36"/>
  <c r="H160" i="36"/>
  <c r="I159" i="36"/>
  <c r="H159" i="36"/>
  <c r="I158" i="36"/>
  <c r="H158" i="36"/>
  <c r="I157" i="36"/>
  <c r="H157" i="36"/>
  <c r="I156" i="36"/>
  <c r="H156" i="36"/>
  <c r="I155" i="36"/>
  <c r="H155" i="36"/>
  <c r="I154" i="36"/>
  <c r="H154" i="36"/>
  <c r="I153" i="36"/>
  <c r="H153" i="36"/>
  <c r="I152" i="36"/>
  <c r="H152" i="36"/>
  <c r="I151" i="36"/>
  <c r="H151" i="36"/>
  <c r="I150" i="36"/>
  <c r="H150" i="36"/>
  <c r="I149" i="36"/>
  <c r="H149" i="36"/>
  <c r="I148" i="36"/>
  <c r="H148" i="36"/>
  <c r="I147" i="36"/>
  <c r="H147" i="36"/>
  <c r="I146" i="36"/>
  <c r="H146" i="36"/>
  <c r="I145" i="36"/>
  <c r="H145" i="36"/>
  <c r="I144" i="36"/>
  <c r="H144" i="36"/>
  <c r="I143" i="36"/>
  <c r="H143" i="36"/>
  <c r="I142" i="36"/>
  <c r="H142" i="36"/>
  <c r="I141" i="36"/>
  <c r="H141" i="36"/>
  <c r="I140" i="36"/>
  <c r="H140" i="36"/>
  <c r="I139" i="36"/>
  <c r="H139" i="36"/>
  <c r="I138" i="36"/>
  <c r="H138" i="36"/>
  <c r="I137" i="36"/>
  <c r="H137" i="36"/>
  <c r="I136" i="36"/>
  <c r="H136" i="36"/>
  <c r="I135" i="36"/>
  <c r="H135" i="36"/>
  <c r="I134" i="36"/>
  <c r="H134" i="36"/>
  <c r="I133" i="36"/>
  <c r="H133" i="36"/>
  <c r="I132" i="36"/>
  <c r="H132" i="36"/>
  <c r="I131" i="36"/>
  <c r="H131" i="36"/>
  <c r="I130" i="36"/>
  <c r="H130" i="36"/>
  <c r="I129" i="36"/>
  <c r="H129" i="36"/>
  <c r="I128" i="36"/>
  <c r="H128" i="36"/>
  <c r="I127" i="36"/>
  <c r="H127" i="36"/>
  <c r="I126" i="36"/>
  <c r="H126" i="36"/>
  <c r="I125" i="36"/>
  <c r="H125" i="36"/>
  <c r="I124" i="36"/>
  <c r="H124" i="36"/>
  <c r="I123" i="36"/>
  <c r="H123" i="36"/>
  <c r="I122" i="36"/>
  <c r="H122" i="36"/>
  <c r="I121" i="36"/>
  <c r="H121" i="36"/>
  <c r="I120" i="36"/>
  <c r="H120" i="36"/>
  <c r="I119" i="36"/>
  <c r="H119" i="36"/>
  <c r="I118" i="36"/>
  <c r="H118" i="36"/>
  <c r="I117" i="36"/>
  <c r="H117" i="36"/>
  <c r="I116" i="36"/>
  <c r="H116" i="36"/>
  <c r="I115" i="36"/>
  <c r="H115" i="36"/>
  <c r="I114" i="36"/>
  <c r="H114" i="36"/>
  <c r="I113" i="36"/>
  <c r="H113" i="36"/>
  <c r="I112" i="36"/>
  <c r="H112" i="36"/>
  <c r="I111" i="36"/>
  <c r="H111" i="36"/>
  <c r="I110" i="36"/>
  <c r="H110" i="36"/>
  <c r="I109" i="36"/>
  <c r="H109" i="36"/>
  <c r="I108" i="36"/>
  <c r="H108" i="36"/>
  <c r="I107" i="36"/>
  <c r="H107" i="36"/>
  <c r="I106" i="36"/>
  <c r="H106" i="36"/>
  <c r="I105" i="36"/>
  <c r="H105" i="36"/>
  <c r="I104" i="36"/>
  <c r="H104" i="36"/>
  <c r="I103" i="36"/>
  <c r="H103" i="36"/>
  <c r="I102" i="36"/>
  <c r="H102" i="36"/>
  <c r="I101" i="36"/>
  <c r="H101" i="36"/>
  <c r="I100" i="36"/>
  <c r="H100" i="36"/>
  <c r="I99" i="36"/>
  <c r="H99" i="36"/>
  <c r="I98" i="36"/>
  <c r="H98" i="36"/>
  <c r="I97" i="36"/>
  <c r="H97" i="36"/>
  <c r="I96" i="36"/>
  <c r="H96" i="36"/>
  <c r="I95" i="36"/>
  <c r="H95" i="36"/>
  <c r="I94" i="36"/>
  <c r="H94" i="36"/>
  <c r="I93" i="36"/>
  <c r="H93" i="36"/>
  <c r="I92" i="36"/>
  <c r="H92" i="36"/>
  <c r="I91" i="36"/>
  <c r="H91" i="36"/>
  <c r="I90" i="36"/>
  <c r="H90" i="36"/>
  <c r="I89" i="36"/>
  <c r="H89" i="36"/>
  <c r="I88" i="36"/>
  <c r="H88" i="36"/>
  <c r="I87" i="36"/>
  <c r="H87" i="36"/>
  <c r="I86" i="36"/>
  <c r="H86" i="36"/>
  <c r="I85" i="36"/>
  <c r="H85" i="36"/>
  <c r="I84" i="36"/>
  <c r="H84" i="36"/>
  <c r="I83" i="36"/>
  <c r="H83" i="36"/>
  <c r="I82" i="36"/>
  <c r="H82" i="36"/>
  <c r="I81" i="36"/>
  <c r="H81" i="36"/>
  <c r="I80" i="36"/>
  <c r="H80" i="36"/>
  <c r="I79" i="36"/>
  <c r="H79" i="36"/>
  <c r="I78" i="36"/>
  <c r="H78" i="36"/>
  <c r="I77" i="36"/>
  <c r="H77" i="36"/>
  <c r="I76" i="36"/>
  <c r="H76" i="36"/>
  <c r="I75" i="36"/>
  <c r="H75" i="36"/>
  <c r="I74" i="36"/>
  <c r="H74" i="36"/>
  <c r="I73" i="36"/>
  <c r="H73" i="36"/>
  <c r="I72" i="36"/>
  <c r="H72" i="36"/>
  <c r="I71" i="36"/>
  <c r="H71" i="36"/>
  <c r="I70" i="36"/>
  <c r="H70" i="36"/>
  <c r="I69" i="36"/>
  <c r="H69" i="36"/>
  <c r="I68" i="36"/>
  <c r="H68" i="36"/>
  <c r="I67" i="36"/>
  <c r="H67" i="36"/>
  <c r="I66" i="36"/>
  <c r="H66" i="36"/>
  <c r="I65" i="36"/>
  <c r="H65" i="36"/>
  <c r="I64" i="36"/>
  <c r="H64" i="36"/>
  <c r="I63" i="36"/>
  <c r="H63" i="36"/>
  <c r="I62" i="36"/>
  <c r="H62" i="36"/>
  <c r="I61" i="36"/>
  <c r="H61" i="36"/>
  <c r="I60" i="36"/>
  <c r="H60" i="36"/>
  <c r="I59" i="36"/>
  <c r="H59" i="36"/>
  <c r="I58" i="36"/>
  <c r="H58" i="36"/>
  <c r="I57" i="36"/>
  <c r="H57" i="36"/>
  <c r="I56" i="36"/>
  <c r="H56" i="36"/>
  <c r="I55" i="36"/>
  <c r="H55" i="36"/>
  <c r="I54" i="36"/>
  <c r="H54" i="36"/>
  <c r="I53" i="36"/>
  <c r="H53" i="36"/>
  <c r="I52" i="36"/>
  <c r="H52" i="36"/>
  <c r="I51" i="36"/>
  <c r="H51" i="36"/>
  <c r="I50" i="36"/>
  <c r="H50" i="36"/>
  <c r="I49" i="36"/>
  <c r="H49" i="36"/>
  <c r="I48" i="36"/>
  <c r="H48" i="36"/>
  <c r="I47" i="36"/>
  <c r="H47" i="36"/>
  <c r="I46" i="36"/>
  <c r="H46" i="36"/>
  <c r="I45" i="36"/>
  <c r="H45" i="36"/>
  <c r="I44" i="36"/>
  <c r="H44" i="36"/>
  <c r="I43" i="36"/>
  <c r="H43" i="36"/>
  <c r="I42" i="36"/>
  <c r="H42" i="36"/>
  <c r="I41" i="36"/>
  <c r="H41" i="36"/>
  <c r="I40" i="36"/>
  <c r="H40" i="36"/>
  <c r="I39" i="36"/>
  <c r="H39" i="36"/>
  <c r="I38" i="36"/>
  <c r="H38" i="36"/>
  <c r="I37" i="36"/>
  <c r="H37" i="36"/>
  <c r="I36" i="36"/>
  <c r="H36" i="36"/>
  <c r="I35" i="36"/>
  <c r="H35" i="36"/>
  <c r="I34" i="36"/>
  <c r="H34" i="36"/>
  <c r="I33" i="36"/>
  <c r="H33" i="36"/>
  <c r="I32" i="36"/>
  <c r="H32" i="36"/>
  <c r="I31" i="36"/>
  <c r="H31" i="36"/>
  <c r="I30" i="36"/>
  <c r="H30" i="36"/>
  <c r="I29" i="36"/>
  <c r="H29" i="36"/>
  <c r="I28" i="36"/>
  <c r="H28" i="36"/>
  <c r="I27" i="36"/>
  <c r="H27" i="36"/>
  <c r="I26" i="36"/>
  <c r="H26" i="36"/>
  <c r="I25" i="36"/>
  <c r="H25" i="36"/>
  <c r="I24" i="36"/>
  <c r="H24" i="36"/>
  <c r="I23" i="36"/>
  <c r="H23" i="36"/>
  <c r="I22" i="36"/>
  <c r="H22" i="36"/>
  <c r="I21" i="36"/>
  <c r="H21" i="36"/>
  <c r="I20" i="36"/>
  <c r="H20" i="36"/>
  <c r="I19" i="36"/>
  <c r="H19" i="36"/>
  <c r="I18" i="36"/>
  <c r="H18" i="36"/>
  <c r="I17" i="36"/>
  <c r="H17" i="36"/>
  <c r="I16" i="36"/>
  <c r="H16" i="36"/>
  <c r="I15" i="36"/>
  <c r="H15" i="36"/>
  <c r="I14" i="36"/>
  <c r="H14" i="36"/>
  <c r="I13" i="36"/>
  <c r="H13" i="36"/>
  <c r="I12" i="36"/>
  <c r="H12" i="36"/>
  <c r="I11" i="36"/>
  <c r="H11" i="36"/>
  <c r="I10" i="36"/>
  <c r="H10" i="36"/>
  <c r="I9" i="36"/>
  <c r="H9" i="36"/>
  <c r="I8" i="36"/>
  <c r="H8" i="36"/>
  <c r="I7" i="36"/>
  <c r="H7" i="36"/>
  <c r="I6" i="36"/>
  <c r="H6" i="36"/>
  <c r="I5" i="36"/>
  <c r="H5" i="36"/>
  <c r="J76" i="36" l="1"/>
  <c r="J84" i="36"/>
  <c r="J86" i="36"/>
  <c r="J92" i="36"/>
  <c r="J116" i="36"/>
  <c r="J124" i="36"/>
  <c r="J126" i="36"/>
  <c r="J134" i="36"/>
  <c r="J221" i="36"/>
  <c r="J223" i="36"/>
  <c r="J227" i="36"/>
  <c r="J71" i="36"/>
  <c r="J183" i="36"/>
  <c r="J199" i="36"/>
  <c r="J215" i="36"/>
  <c r="J40" i="36"/>
  <c r="J44" i="36"/>
  <c r="J52" i="36"/>
  <c r="J5" i="36"/>
  <c r="J7" i="36"/>
  <c r="J12" i="36"/>
  <c r="J28" i="36"/>
  <c r="J30" i="36"/>
  <c r="J33" i="36"/>
  <c r="J45" i="36"/>
  <c r="J87" i="36"/>
  <c r="J113" i="36"/>
  <c r="J125" i="36"/>
  <c r="J135" i="36"/>
  <c r="J137" i="36"/>
  <c r="J169" i="36"/>
  <c r="J208" i="36"/>
  <c r="J219" i="36"/>
  <c r="J225" i="36"/>
  <c r="J104" i="36"/>
  <c r="J108" i="36"/>
  <c r="J61" i="36"/>
  <c r="J97" i="36"/>
  <c r="J101" i="36"/>
  <c r="J103" i="36"/>
  <c r="J105" i="36"/>
  <c r="J107" i="36"/>
  <c r="J109" i="36"/>
  <c r="J144" i="36"/>
  <c r="J160" i="36"/>
  <c r="J176" i="36"/>
  <c r="J186" i="36"/>
  <c r="J190" i="36"/>
  <c r="J194" i="36"/>
  <c r="J198" i="36"/>
  <c r="J201" i="36"/>
  <c r="J151" i="36"/>
  <c r="J155" i="36"/>
  <c r="J157" i="36"/>
  <c r="J159" i="36"/>
  <c r="J161" i="36"/>
  <c r="J163" i="36"/>
  <c r="J165" i="36"/>
  <c r="J167" i="36"/>
  <c r="J226" i="36"/>
  <c r="J23" i="36"/>
  <c r="J68" i="36"/>
  <c r="J35" i="36"/>
  <c r="J185" i="36"/>
  <c r="I231" i="36"/>
  <c r="I233" i="36" s="1"/>
  <c r="J13" i="36"/>
  <c r="J15" i="36"/>
  <c r="J17" i="36"/>
  <c r="J25" i="36"/>
  <c r="J27" i="36"/>
  <c r="J36" i="36"/>
  <c r="J38" i="36"/>
  <c r="J49" i="36"/>
  <c r="J53" i="36"/>
  <c r="J55" i="36"/>
  <c r="J57" i="36"/>
  <c r="J59" i="36"/>
  <c r="J63" i="36"/>
  <c r="J65" i="36"/>
  <c r="J69" i="36"/>
  <c r="J80" i="36"/>
  <c r="J94" i="36"/>
  <c r="J99" i="36"/>
  <c r="J132" i="36"/>
  <c r="J138" i="36"/>
  <c r="J142" i="36"/>
  <c r="J146" i="36"/>
  <c r="J150" i="36"/>
  <c r="J153" i="36"/>
  <c r="J171" i="36"/>
  <c r="J173" i="36"/>
  <c r="J175" i="36"/>
  <c r="J177" i="36"/>
  <c r="J179" i="36"/>
  <c r="J181" i="36"/>
  <c r="J192" i="36"/>
  <c r="J202" i="36"/>
  <c r="J206" i="36"/>
  <c r="J210" i="36"/>
  <c r="J214" i="36"/>
  <c r="J217" i="36"/>
  <c r="J16" i="36"/>
  <c r="J6" i="36"/>
  <c r="J29" i="36"/>
  <c r="J31" i="36"/>
  <c r="J46" i="36"/>
  <c r="J77" i="36"/>
  <c r="J79" i="36"/>
  <c r="J81" i="36"/>
  <c r="J89" i="36"/>
  <c r="J91" i="36"/>
  <c r="J100" i="36"/>
  <c r="J102" i="36"/>
  <c r="J117" i="36"/>
  <c r="J119" i="36"/>
  <c r="J121" i="36"/>
  <c r="J123" i="36"/>
  <c r="J127" i="36"/>
  <c r="J129" i="36"/>
  <c r="J133" i="36"/>
  <c r="J154" i="36"/>
  <c r="J158" i="36"/>
  <c r="J162" i="36"/>
  <c r="J166" i="36"/>
  <c r="J187" i="36"/>
  <c r="J189" i="36"/>
  <c r="J191" i="36"/>
  <c r="J193" i="36"/>
  <c r="J195" i="36"/>
  <c r="J197" i="36"/>
  <c r="J218" i="36"/>
  <c r="J222" i="36"/>
  <c r="J20" i="36"/>
  <c r="J22" i="36"/>
  <c r="J37" i="36"/>
  <c r="J39" i="36"/>
  <c r="J41" i="36"/>
  <c r="J43" i="36"/>
  <c r="J60" i="36"/>
  <c r="J62" i="36"/>
  <c r="J70" i="36"/>
  <c r="J93" i="36"/>
  <c r="J95" i="36"/>
  <c r="J110" i="36"/>
  <c r="J139" i="36"/>
  <c r="J141" i="36"/>
  <c r="J143" i="36"/>
  <c r="J145" i="36"/>
  <c r="J147" i="36"/>
  <c r="J149" i="36"/>
  <c r="J170" i="36"/>
  <c r="J174" i="36"/>
  <c r="J178" i="36"/>
  <c r="J182" i="36"/>
  <c r="J203" i="36"/>
  <c r="J205" i="36"/>
  <c r="J207" i="36"/>
  <c r="J209" i="36"/>
  <c r="J211" i="36"/>
  <c r="J213" i="36"/>
  <c r="J224" i="36"/>
  <c r="J96" i="36"/>
  <c r="J120" i="36"/>
  <c r="J8" i="36"/>
  <c r="J67" i="36"/>
  <c r="J72" i="36"/>
  <c r="J112" i="36"/>
  <c r="J131" i="36"/>
  <c r="J136" i="36"/>
  <c r="J152" i="36"/>
  <c r="J9" i="36"/>
  <c r="J11" i="36"/>
  <c r="J14" i="36"/>
  <c r="J19" i="36"/>
  <c r="J21" i="36"/>
  <c r="J24" i="36"/>
  <c r="J47" i="36"/>
  <c r="J54" i="36"/>
  <c r="J64" i="36"/>
  <c r="J73" i="36"/>
  <c r="J75" i="36"/>
  <c r="J78" i="36"/>
  <c r="J83" i="36"/>
  <c r="J85" i="36"/>
  <c r="J88" i="36"/>
  <c r="J111" i="36"/>
  <c r="J118" i="36"/>
  <c r="J128" i="36"/>
  <c r="J140" i="36"/>
  <c r="J156" i="36"/>
  <c r="J172" i="36"/>
  <c r="J188" i="36"/>
  <c r="J204" i="36"/>
  <c r="J220" i="36"/>
  <c r="J51" i="36"/>
  <c r="J115" i="36"/>
  <c r="J148" i="36"/>
  <c r="J164" i="36"/>
  <c r="J180" i="36"/>
  <c r="J196" i="36"/>
  <c r="J212" i="36"/>
  <c r="J228" i="36"/>
  <c r="J32" i="36"/>
  <c r="J56" i="36"/>
  <c r="J48" i="36"/>
  <c r="J168" i="36"/>
  <c r="J184" i="36"/>
  <c r="J200" i="36"/>
  <c r="J216" i="36"/>
  <c r="H231" i="36"/>
  <c r="H233" i="36" s="1"/>
  <c r="J18" i="36"/>
  <c r="J34" i="36"/>
  <c r="J50" i="36"/>
  <c r="J66" i="36"/>
  <c r="J82" i="36"/>
  <c r="J98" i="36"/>
  <c r="J114" i="36"/>
  <c r="J130" i="36"/>
  <c r="J10" i="36"/>
  <c r="J26" i="36"/>
  <c r="J42" i="36"/>
  <c r="J58" i="36"/>
  <c r="J74" i="36"/>
  <c r="J90" i="36"/>
  <c r="J106" i="36"/>
  <c r="J122" i="36"/>
  <c r="J231" i="36" l="1"/>
  <c r="J233" i="36" s="1"/>
  <c r="F228" i="36"/>
  <c r="E228" i="36"/>
  <c r="F227" i="36"/>
  <c r="E227" i="36"/>
  <c r="F226" i="36"/>
  <c r="E226" i="36"/>
  <c r="F225" i="36"/>
  <c r="E225" i="36"/>
  <c r="F224" i="36"/>
  <c r="E224" i="36"/>
  <c r="F223" i="36"/>
  <c r="X223" i="36" s="1"/>
  <c r="E223" i="36"/>
  <c r="F222" i="36"/>
  <c r="E222" i="36"/>
  <c r="F221" i="36"/>
  <c r="X221" i="36" s="1"/>
  <c r="E221" i="36"/>
  <c r="F220" i="36"/>
  <c r="E220" i="36"/>
  <c r="F219" i="36"/>
  <c r="E219" i="36"/>
  <c r="W219" i="36" s="1"/>
  <c r="F218" i="36"/>
  <c r="E218" i="36"/>
  <c r="W218" i="36" s="1"/>
  <c r="F217" i="36"/>
  <c r="X217" i="36" s="1"/>
  <c r="E217" i="36"/>
  <c r="F216" i="36"/>
  <c r="E216" i="36"/>
  <c r="F215" i="36"/>
  <c r="E215" i="36"/>
  <c r="F214" i="36"/>
  <c r="E214" i="36"/>
  <c r="W214" i="36" s="1"/>
  <c r="F213" i="36"/>
  <c r="X213" i="36" s="1"/>
  <c r="E213" i="36"/>
  <c r="F212" i="36"/>
  <c r="E212" i="36"/>
  <c r="F211" i="36"/>
  <c r="X211" i="36" s="1"/>
  <c r="E211" i="36"/>
  <c r="F210" i="36"/>
  <c r="E210" i="36"/>
  <c r="F209" i="36"/>
  <c r="X209" i="36" s="1"/>
  <c r="E209" i="36"/>
  <c r="F208" i="36"/>
  <c r="E208" i="36"/>
  <c r="F207" i="36"/>
  <c r="X207" i="36" s="1"/>
  <c r="E207" i="36"/>
  <c r="F206" i="36"/>
  <c r="E206" i="36"/>
  <c r="F205" i="36"/>
  <c r="E205" i="36"/>
  <c r="F204" i="36"/>
  <c r="E204" i="36"/>
  <c r="F203" i="36"/>
  <c r="E203" i="36"/>
  <c r="F202" i="36"/>
  <c r="E202" i="36"/>
  <c r="F201" i="36"/>
  <c r="E201" i="36"/>
  <c r="F200" i="36"/>
  <c r="E200" i="36"/>
  <c r="F199" i="36"/>
  <c r="E199" i="36"/>
  <c r="F198" i="36"/>
  <c r="E198" i="36"/>
  <c r="F197" i="36"/>
  <c r="E197" i="36"/>
  <c r="F196" i="36"/>
  <c r="E196" i="36"/>
  <c r="W196" i="36" s="1"/>
  <c r="F195" i="36"/>
  <c r="E195" i="36"/>
  <c r="F194" i="36"/>
  <c r="E194" i="36"/>
  <c r="W194" i="36" s="1"/>
  <c r="F193" i="36"/>
  <c r="E193" i="36"/>
  <c r="F192" i="36"/>
  <c r="E192" i="36"/>
  <c r="F191" i="36"/>
  <c r="E191" i="36"/>
  <c r="F190" i="36"/>
  <c r="E190" i="36"/>
  <c r="F189" i="36"/>
  <c r="X189" i="36" s="1"/>
  <c r="E189" i="36"/>
  <c r="F188" i="36"/>
  <c r="E188" i="36"/>
  <c r="F187" i="36"/>
  <c r="E187" i="36"/>
  <c r="F186" i="36"/>
  <c r="E186" i="36"/>
  <c r="F185" i="36"/>
  <c r="E185" i="36"/>
  <c r="F184" i="36"/>
  <c r="E184" i="36"/>
  <c r="F183" i="36"/>
  <c r="E183" i="36"/>
  <c r="F182" i="36"/>
  <c r="X182" i="36" s="1"/>
  <c r="E182" i="36"/>
  <c r="F181" i="36"/>
  <c r="X181" i="36" s="1"/>
  <c r="E181" i="36"/>
  <c r="F180" i="36"/>
  <c r="E180" i="36"/>
  <c r="F179" i="36"/>
  <c r="E179" i="36"/>
  <c r="F178" i="36"/>
  <c r="E178" i="36"/>
  <c r="F177" i="36"/>
  <c r="E177" i="36"/>
  <c r="F176" i="36"/>
  <c r="E176" i="36"/>
  <c r="F175" i="36"/>
  <c r="E175" i="36"/>
  <c r="F174" i="36"/>
  <c r="X174" i="36" s="1"/>
  <c r="E174" i="36"/>
  <c r="F173" i="36"/>
  <c r="E173" i="36"/>
  <c r="F172" i="36"/>
  <c r="E172" i="36"/>
  <c r="F171" i="36"/>
  <c r="X171" i="36" s="1"/>
  <c r="E171" i="36"/>
  <c r="F170" i="36"/>
  <c r="X170" i="36" s="1"/>
  <c r="E170" i="36"/>
  <c r="F169" i="36"/>
  <c r="E169" i="36"/>
  <c r="F168" i="36"/>
  <c r="X168" i="36" s="1"/>
  <c r="E168" i="36"/>
  <c r="F167" i="36"/>
  <c r="X167" i="36" s="1"/>
  <c r="E167" i="36"/>
  <c r="F166" i="36"/>
  <c r="E166" i="36"/>
  <c r="F165" i="36"/>
  <c r="E165" i="36"/>
  <c r="F164" i="36"/>
  <c r="E164" i="36"/>
  <c r="F163" i="36"/>
  <c r="E163" i="36"/>
  <c r="F162" i="36"/>
  <c r="E162" i="36"/>
  <c r="F161" i="36"/>
  <c r="X161" i="36" s="1"/>
  <c r="E161" i="36"/>
  <c r="F160" i="36"/>
  <c r="E160" i="36"/>
  <c r="F159" i="36"/>
  <c r="X159" i="36" s="1"/>
  <c r="E159" i="36"/>
  <c r="F158" i="36"/>
  <c r="X158" i="36" s="1"/>
  <c r="E158" i="36"/>
  <c r="F157" i="36"/>
  <c r="X157" i="36" s="1"/>
  <c r="E157" i="36"/>
  <c r="F156" i="36"/>
  <c r="X156" i="36" s="1"/>
  <c r="E156" i="36"/>
  <c r="F155" i="36"/>
  <c r="E155" i="36"/>
  <c r="F154" i="36"/>
  <c r="E154" i="36"/>
  <c r="F153" i="36"/>
  <c r="X153" i="36" s="1"/>
  <c r="E153" i="36"/>
  <c r="F152" i="36"/>
  <c r="E152" i="36"/>
  <c r="F151" i="36"/>
  <c r="X151" i="36" s="1"/>
  <c r="E151" i="36"/>
  <c r="F150" i="36"/>
  <c r="X150" i="36" s="1"/>
  <c r="E150" i="36"/>
  <c r="F149" i="36"/>
  <c r="X149" i="36" s="1"/>
  <c r="E149" i="36"/>
  <c r="F148" i="36"/>
  <c r="X148" i="36" s="1"/>
  <c r="E148" i="36"/>
  <c r="F147" i="36"/>
  <c r="E147" i="36"/>
  <c r="F146" i="36"/>
  <c r="E146" i="36"/>
  <c r="F145" i="36"/>
  <c r="X145" i="36" s="1"/>
  <c r="E145" i="36"/>
  <c r="F144" i="36"/>
  <c r="E144" i="36"/>
  <c r="F143" i="36"/>
  <c r="X143" i="36" s="1"/>
  <c r="E143" i="36"/>
  <c r="F142" i="36"/>
  <c r="E142" i="36"/>
  <c r="F141" i="36"/>
  <c r="E141" i="36"/>
  <c r="F140" i="36"/>
  <c r="X140" i="36" s="1"/>
  <c r="E140" i="36"/>
  <c r="F139" i="36"/>
  <c r="E139" i="36"/>
  <c r="F138" i="36"/>
  <c r="X138" i="36" s="1"/>
  <c r="E138" i="36"/>
  <c r="F137" i="36"/>
  <c r="X137" i="36" s="1"/>
  <c r="E137" i="36"/>
  <c r="F136" i="36"/>
  <c r="E136" i="36"/>
  <c r="F135" i="36"/>
  <c r="E135" i="36"/>
  <c r="F134" i="36"/>
  <c r="E134" i="36"/>
  <c r="F133" i="36"/>
  <c r="E133" i="36"/>
  <c r="F132" i="36"/>
  <c r="X132" i="36" s="1"/>
  <c r="E132" i="36"/>
  <c r="F131" i="36"/>
  <c r="E131" i="36"/>
  <c r="F130" i="36"/>
  <c r="X130" i="36" s="1"/>
  <c r="E130" i="36"/>
  <c r="F129" i="36"/>
  <c r="X129" i="36" s="1"/>
  <c r="E129" i="36"/>
  <c r="F128" i="36"/>
  <c r="E128" i="36"/>
  <c r="F127" i="36"/>
  <c r="X127" i="36" s="1"/>
  <c r="E127" i="36"/>
  <c r="F126" i="36"/>
  <c r="E126" i="36"/>
  <c r="F125" i="36"/>
  <c r="E125" i="36"/>
  <c r="F124" i="36"/>
  <c r="E124" i="36"/>
  <c r="F123" i="36"/>
  <c r="E123" i="36"/>
  <c r="F122" i="36"/>
  <c r="X122" i="36" s="1"/>
  <c r="E122" i="36"/>
  <c r="F121" i="36"/>
  <c r="X121" i="36" s="1"/>
  <c r="E121" i="36"/>
  <c r="F120" i="36"/>
  <c r="E120" i="36"/>
  <c r="F119" i="36"/>
  <c r="E119" i="36"/>
  <c r="F118" i="36"/>
  <c r="E118" i="36"/>
  <c r="F117" i="36"/>
  <c r="X117" i="36" s="1"/>
  <c r="E117" i="36"/>
  <c r="W117" i="36" s="1"/>
  <c r="F116" i="36"/>
  <c r="E116" i="36"/>
  <c r="W116" i="36" s="1"/>
  <c r="F115" i="36"/>
  <c r="E115" i="36"/>
  <c r="F114" i="36"/>
  <c r="E114" i="36"/>
  <c r="F113" i="36"/>
  <c r="X113" i="36" s="1"/>
  <c r="E113" i="36"/>
  <c r="F112" i="36"/>
  <c r="E112" i="36"/>
  <c r="F111" i="36"/>
  <c r="E111" i="36"/>
  <c r="F110" i="36"/>
  <c r="E110" i="36"/>
  <c r="F109" i="36"/>
  <c r="E109" i="36"/>
  <c r="W109" i="36" s="1"/>
  <c r="F108" i="36"/>
  <c r="E108" i="36"/>
  <c r="F107" i="36"/>
  <c r="E107" i="36"/>
  <c r="F106" i="36"/>
  <c r="E106" i="36"/>
  <c r="F105" i="36"/>
  <c r="E105" i="36"/>
  <c r="F104" i="36"/>
  <c r="E104" i="36"/>
  <c r="F103" i="36"/>
  <c r="X103" i="36" s="1"/>
  <c r="E103" i="36"/>
  <c r="F102" i="36"/>
  <c r="E102" i="36"/>
  <c r="F101" i="36"/>
  <c r="X101" i="36" s="1"/>
  <c r="E101" i="36"/>
  <c r="W101" i="36" s="1"/>
  <c r="F100" i="36"/>
  <c r="E100" i="36"/>
  <c r="W100" i="36" s="1"/>
  <c r="F99" i="36"/>
  <c r="E99" i="36"/>
  <c r="F98" i="36"/>
  <c r="E98" i="36"/>
  <c r="F97" i="36"/>
  <c r="X97" i="36" s="1"/>
  <c r="E97" i="36"/>
  <c r="F96" i="36"/>
  <c r="E96" i="36"/>
  <c r="F95" i="36"/>
  <c r="E95" i="36"/>
  <c r="F94" i="36"/>
  <c r="E94" i="36"/>
  <c r="F93" i="36"/>
  <c r="E93" i="36"/>
  <c r="W93" i="36" s="1"/>
  <c r="F92" i="36"/>
  <c r="E92" i="36"/>
  <c r="F91" i="36"/>
  <c r="E91" i="36"/>
  <c r="F90" i="36"/>
  <c r="E90" i="36"/>
  <c r="F89" i="36"/>
  <c r="X89" i="36" s="1"/>
  <c r="E89" i="36"/>
  <c r="F88" i="36"/>
  <c r="E88" i="36"/>
  <c r="F87" i="36"/>
  <c r="X87" i="36" s="1"/>
  <c r="E87" i="36"/>
  <c r="F86" i="36"/>
  <c r="E86" i="36"/>
  <c r="F85" i="36"/>
  <c r="X85" i="36" s="1"/>
  <c r="E85" i="36"/>
  <c r="F84" i="36"/>
  <c r="E84" i="36"/>
  <c r="W84" i="36" s="1"/>
  <c r="F83" i="36"/>
  <c r="E83" i="36"/>
  <c r="F82" i="36"/>
  <c r="E82" i="36"/>
  <c r="F81" i="36"/>
  <c r="X81" i="36" s="1"/>
  <c r="E81" i="36"/>
  <c r="F80" i="36"/>
  <c r="E80" i="36"/>
  <c r="F79" i="36"/>
  <c r="E79" i="36"/>
  <c r="F78" i="36"/>
  <c r="E78" i="36"/>
  <c r="F77" i="36"/>
  <c r="X77" i="36" s="1"/>
  <c r="E77" i="36"/>
  <c r="F76" i="36"/>
  <c r="X76" i="36" s="1"/>
  <c r="E76" i="36"/>
  <c r="F75" i="36"/>
  <c r="X75" i="36" s="1"/>
  <c r="E75" i="36"/>
  <c r="F74" i="36"/>
  <c r="E74" i="36"/>
  <c r="F73" i="36"/>
  <c r="X73" i="36" s="1"/>
  <c r="E73" i="36"/>
  <c r="F72" i="36"/>
  <c r="X72" i="36" s="1"/>
  <c r="E72" i="36"/>
  <c r="F71" i="36"/>
  <c r="E71" i="36"/>
  <c r="F70" i="36"/>
  <c r="X70" i="36" s="1"/>
  <c r="E70" i="36"/>
  <c r="F69" i="36"/>
  <c r="E69" i="36"/>
  <c r="F68" i="36"/>
  <c r="X68" i="36" s="1"/>
  <c r="E68" i="36"/>
  <c r="F67" i="36"/>
  <c r="E67" i="36"/>
  <c r="F66" i="36"/>
  <c r="X66" i="36" s="1"/>
  <c r="E66" i="36"/>
  <c r="F65" i="36"/>
  <c r="E65" i="36"/>
  <c r="W65" i="36" s="1"/>
  <c r="F64" i="36"/>
  <c r="X64" i="36" s="1"/>
  <c r="E64" i="36"/>
  <c r="F63" i="36"/>
  <c r="X63" i="36" s="1"/>
  <c r="E63" i="36"/>
  <c r="W63" i="36" s="1"/>
  <c r="F62" i="36"/>
  <c r="X62" i="36" s="1"/>
  <c r="E62" i="36"/>
  <c r="W62" i="36" s="1"/>
  <c r="F61" i="36"/>
  <c r="X61" i="36" s="1"/>
  <c r="E61" i="36"/>
  <c r="W61" i="36" s="1"/>
  <c r="F60" i="36"/>
  <c r="E60" i="36"/>
  <c r="W60" i="36" s="1"/>
  <c r="F59" i="36"/>
  <c r="X59" i="36" s="1"/>
  <c r="E59" i="36"/>
  <c r="W59" i="36" s="1"/>
  <c r="F58" i="36"/>
  <c r="X58" i="36" s="1"/>
  <c r="E58" i="36"/>
  <c r="W58" i="36" s="1"/>
  <c r="F57" i="36"/>
  <c r="X57" i="36" s="1"/>
  <c r="E57" i="36"/>
  <c r="W57" i="36" s="1"/>
  <c r="F56" i="36"/>
  <c r="E56" i="36"/>
  <c r="W56" i="36" s="1"/>
  <c r="F55" i="36"/>
  <c r="X55" i="36" s="1"/>
  <c r="E55" i="36"/>
  <c r="F54" i="36"/>
  <c r="X54" i="36" s="1"/>
  <c r="E54" i="36"/>
  <c r="W54" i="36" s="1"/>
  <c r="F53" i="36"/>
  <c r="X53" i="36" s="1"/>
  <c r="E53" i="36"/>
  <c r="F52" i="36"/>
  <c r="E52" i="36"/>
  <c r="F51" i="36"/>
  <c r="X51" i="36" s="1"/>
  <c r="E51" i="36"/>
  <c r="F50" i="36"/>
  <c r="E50" i="36"/>
  <c r="F49" i="36"/>
  <c r="X49" i="36" s="1"/>
  <c r="E49" i="36"/>
  <c r="F48" i="36"/>
  <c r="E48" i="36"/>
  <c r="W48" i="36" s="1"/>
  <c r="F47" i="36"/>
  <c r="X47" i="36" s="1"/>
  <c r="E47" i="36"/>
  <c r="F46" i="36"/>
  <c r="X46" i="36" s="1"/>
  <c r="E46" i="36"/>
  <c r="F45" i="36"/>
  <c r="E45" i="36"/>
  <c r="F44" i="36"/>
  <c r="X44" i="36" s="1"/>
  <c r="E44" i="36"/>
  <c r="F43" i="36"/>
  <c r="E43" i="36"/>
  <c r="W43" i="36" s="1"/>
  <c r="F42" i="36"/>
  <c r="X42" i="36" s="1"/>
  <c r="E42" i="36"/>
  <c r="F41" i="36"/>
  <c r="E41" i="36"/>
  <c r="F40" i="36"/>
  <c r="E40" i="36"/>
  <c r="W40" i="36" s="1"/>
  <c r="F39" i="36"/>
  <c r="X39" i="36" s="1"/>
  <c r="E39" i="36"/>
  <c r="F38" i="36"/>
  <c r="X38" i="36" s="1"/>
  <c r="E38" i="36"/>
  <c r="F37" i="36"/>
  <c r="X37" i="36" s="1"/>
  <c r="E37" i="36"/>
  <c r="F36" i="36"/>
  <c r="E36" i="36"/>
  <c r="F35" i="36"/>
  <c r="E35" i="36"/>
  <c r="W35" i="36" s="1"/>
  <c r="F34" i="36"/>
  <c r="X34" i="36" s="1"/>
  <c r="E34" i="36"/>
  <c r="W34" i="36" s="1"/>
  <c r="F33" i="36"/>
  <c r="X33" i="36" s="1"/>
  <c r="E33" i="36"/>
  <c r="F32" i="36"/>
  <c r="E32" i="36"/>
  <c r="F31" i="36"/>
  <c r="E31" i="36"/>
  <c r="W31" i="36" s="1"/>
  <c r="F30" i="36"/>
  <c r="X30" i="36" s="1"/>
  <c r="E30" i="36"/>
  <c r="F29" i="36"/>
  <c r="E29" i="36"/>
  <c r="W29" i="36" s="1"/>
  <c r="F28" i="36"/>
  <c r="X28" i="36" s="1"/>
  <c r="E28" i="36"/>
  <c r="F27" i="36"/>
  <c r="E27" i="36"/>
  <c r="W27" i="36" s="1"/>
  <c r="F26" i="36"/>
  <c r="E26" i="36"/>
  <c r="F25" i="36"/>
  <c r="X25" i="36" s="1"/>
  <c r="E25" i="36"/>
  <c r="F24" i="36"/>
  <c r="X24" i="36" s="1"/>
  <c r="E24" i="36"/>
  <c r="F23" i="36"/>
  <c r="E23" i="36"/>
  <c r="W23" i="36" s="1"/>
  <c r="F22" i="36"/>
  <c r="X22" i="36" s="1"/>
  <c r="E22" i="36"/>
  <c r="F21" i="36"/>
  <c r="E21" i="36"/>
  <c r="W21" i="36" s="1"/>
  <c r="F20" i="36"/>
  <c r="X20" i="36" s="1"/>
  <c r="E20" i="36"/>
  <c r="F19" i="36"/>
  <c r="E19" i="36"/>
  <c r="W19" i="36" s="1"/>
  <c r="F18" i="36"/>
  <c r="E18" i="36"/>
  <c r="F17" i="36"/>
  <c r="X17" i="36" s="1"/>
  <c r="E17" i="36"/>
  <c r="W17" i="36" s="1"/>
  <c r="F16" i="36"/>
  <c r="X16" i="36" s="1"/>
  <c r="E16" i="36"/>
  <c r="F15" i="36"/>
  <c r="E15" i="36"/>
  <c r="W15" i="36" s="1"/>
  <c r="F14" i="36"/>
  <c r="X14" i="36" s="1"/>
  <c r="E14" i="36"/>
  <c r="F13" i="36"/>
  <c r="E13" i="36"/>
  <c r="W13" i="36" s="1"/>
  <c r="F12" i="36"/>
  <c r="X12" i="36" s="1"/>
  <c r="E12" i="36"/>
  <c r="F11" i="36"/>
  <c r="E11" i="36"/>
  <c r="W11" i="36" s="1"/>
  <c r="F10" i="36"/>
  <c r="E10" i="36"/>
  <c r="W10" i="36" s="1"/>
  <c r="F9" i="36"/>
  <c r="E9" i="36"/>
  <c r="W9" i="36" s="1"/>
  <c r="F8" i="36"/>
  <c r="X8" i="36" s="1"/>
  <c r="E8" i="36"/>
  <c r="F7" i="36"/>
  <c r="E7" i="36"/>
  <c r="W7" i="36" s="1"/>
  <c r="F6" i="36"/>
  <c r="X6" i="36" s="1"/>
  <c r="E6" i="36"/>
  <c r="F5" i="36"/>
  <c r="E5" i="36"/>
  <c r="X226" i="36"/>
  <c r="X222" i="36"/>
  <c r="X215" i="36"/>
  <c r="X210" i="36"/>
  <c r="X206" i="36"/>
  <c r="X204" i="36"/>
  <c r="X194" i="36"/>
  <c r="X190" i="36"/>
  <c r="X188" i="36"/>
  <c r="W186" i="36"/>
  <c r="X185" i="36"/>
  <c r="X180" i="36"/>
  <c r="X178" i="36"/>
  <c r="X166" i="36"/>
  <c r="X163" i="36"/>
  <c r="W133" i="36"/>
  <c r="X105" i="36"/>
  <c r="W85" i="36"/>
  <c r="W69" i="36"/>
  <c r="D63" i="36"/>
  <c r="C63" i="36"/>
  <c r="D62" i="36"/>
  <c r="C62" i="36"/>
  <c r="D61" i="36"/>
  <c r="C61" i="36"/>
  <c r="D60" i="36"/>
  <c r="C60" i="36"/>
  <c r="D58" i="36"/>
  <c r="C58" i="36"/>
  <c r="D57" i="36"/>
  <c r="C57" i="36"/>
  <c r="D56" i="36"/>
  <c r="C56" i="36"/>
  <c r="G227" i="36" l="1"/>
  <c r="G121" i="36"/>
  <c r="G173" i="36"/>
  <c r="G185" i="36"/>
  <c r="G32" i="36"/>
  <c r="Y32" i="36" s="1"/>
  <c r="G36" i="36"/>
  <c r="Y36" i="36" s="1"/>
  <c r="G45" i="36"/>
  <c r="G205" i="36"/>
  <c r="Y205" i="36" s="1"/>
  <c r="G217" i="36"/>
  <c r="G78" i="36"/>
  <c r="Y78" i="36" s="1"/>
  <c r="G110" i="36"/>
  <c r="G55" i="36"/>
  <c r="Y55" i="36" s="1"/>
  <c r="G77" i="36"/>
  <c r="Y77" i="36" s="1"/>
  <c r="G89" i="36"/>
  <c r="G13" i="36"/>
  <c r="Y13" i="36" s="1"/>
  <c r="G23" i="36"/>
  <c r="Y23" i="36" s="1"/>
  <c r="G64" i="36"/>
  <c r="Y64" i="36" s="1"/>
  <c r="G68" i="36"/>
  <c r="G100" i="36"/>
  <c r="Y100" i="36" s="1"/>
  <c r="G104" i="36"/>
  <c r="Y104" i="36" s="1"/>
  <c r="G142" i="36"/>
  <c r="Y142" i="36" s="1"/>
  <c r="G144" i="36"/>
  <c r="X32" i="36"/>
  <c r="X36" i="36"/>
  <c r="G14" i="36"/>
  <c r="G46" i="36"/>
  <c r="Y46" i="36" s="1"/>
  <c r="G109" i="36"/>
  <c r="G141" i="36"/>
  <c r="Y141" i="36" s="1"/>
  <c r="G153" i="36"/>
  <c r="Y153" i="36" s="1"/>
  <c r="G29" i="36"/>
  <c r="G31" i="36"/>
  <c r="G33" i="36"/>
  <c r="Y33" i="36" s="1"/>
  <c r="G35" i="36"/>
  <c r="G37" i="36"/>
  <c r="G39" i="36"/>
  <c r="Y39" i="36" s="1"/>
  <c r="G93" i="36"/>
  <c r="Y93" i="36" s="1"/>
  <c r="G97" i="36"/>
  <c r="Y97" i="36" s="1"/>
  <c r="G99" i="36"/>
  <c r="G101" i="36"/>
  <c r="Y101" i="36" s="1"/>
  <c r="G103" i="36"/>
  <c r="Y103" i="36" s="1"/>
  <c r="G105" i="36"/>
  <c r="Y105" i="36" s="1"/>
  <c r="G122" i="36"/>
  <c r="G157" i="36"/>
  <c r="Y157" i="36" s="1"/>
  <c r="G161" i="36"/>
  <c r="Y161" i="36" s="1"/>
  <c r="G163" i="36"/>
  <c r="G165" i="36"/>
  <c r="G167" i="36"/>
  <c r="Y167" i="36" s="1"/>
  <c r="G169" i="36"/>
  <c r="G221" i="36"/>
  <c r="Y221" i="36" s="1"/>
  <c r="G225" i="36"/>
  <c r="E231" i="36"/>
  <c r="E233" i="36" s="1"/>
  <c r="G65" i="36"/>
  <c r="Y65" i="36" s="1"/>
  <c r="G67" i="36"/>
  <c r="Y67" i="36" s="1"/>
  <c r="G69" i="36"/>
  <c r="Y69" i="36" s="1"/>
  <c r="G71" i="36"/>
  <c r="Y71" i="36" s="1"/>
  <c r="G90" i="36"/>
  <c r="Y90" i="36" s="1"/>
  <c r="G125" i="36"/>
  <c r="Y125" i="36" s="1"/>
  <c r="G129" i="36"/>
  <c r="G131" i="36"/>
  <c r="G133" i="36"/>
  <c r="Y133" i="36" s="1"/>
  <c r="G135" i="36"/>
  <c r="Y135" i="36" s="1"/>
  <c r="G137" i="36"/>
  <c r="G154" i="36"/>
  <c r="Y154" i="36" s="1"/>
  <c r="G156" i="36"/>
  <c r="G189" i="36"/>
  <c r="G193" i="36"/>
  <c r="G195" i="36"/>
  <c r="Y195" i="36" s="1"/>
  <c r="G197" i="36"/>
  <c r="Y197" i="36" s="1"/>
  <c r="G201" i="36"/>
  <c r="Y201" i="36" s="1"/>
  <c r="F231" i="36"/>
  <c r="F233" i="36" s="1"/>
  <c r="G16" i="36"/>
  <c r="Y16" i="36" s="1"/>
  <c r="G20" i="36"/>
  <c r="Y20" i="36" s="1"/>
  <c r="G48" i="36"/>
  <c r="G52" i="36"/>
  <c r="Y52" i="36" s="1"/>
  <c r="G61" i="36"/>
  <c r="Y61" i="36" s="1"/>
  <c r="G84" i="36"/>
  <c r="Y84" i="36" s="1"/>
  <c r="G88" i="36"/>
  <c r="Y88" i="36" s="1"/>
  <c r="G116" i="36"/>
  <c r="Y116" i="36" s="1"/>
  <c r="G120" i="36"/>
  <c r="G186" i="36"/>
  <c r="Y186" i="36" s="1"/>
  <c r="G188" i="36"/>
  <c r="Y188" i="36" s="1"/>
  <c r="G218" i="36"/>
  <c r="Y218" i="36" s="1"/>
  <c r="G220" i="36"/>
  <c r="Y220" i="36" s="1"/>
  <c r="G7" i="36"/>
  <c r="Y7" i="36" s="1"/>
  <c r="G15" i="36"/>
  <c r="G19" i="36"/>
  <c r="Y19" i="36" s="1"/>
  <c r="G21" i="36"/>
  <c r="Y21" i="36" s="1"/>
  <c r="G47" i="36"/>
  <c r="Y47" i="36" s="1"/>
  <c r="G49" i="36"/>
  <c r="G51" i="36"/>
  <c r="Y51" i="36" s="1"/>
  <c r="G53" i="36"/>
  <c r="G62" i="36"/>
  <c r="Y62" i="36" s="1"/>
  <c r="G81" i="36"/>
  <c r="G83" i="36"/>
  <c r="Y83" i="36" s="1"/>
  <c r="G85" i="36"/>
  <c r="Y85" i="36" s="1"/>
  <c r="G87" i="36"/>
  <c r="Y87" i="36" s="1"/>
  <c r="G94" i="36"/>
  <c r="Y94" i="36" s="1"/>
  <c r="G113" i="36"/>
  <c r="Y113" i="36" s="1"/>
  <c r="G115" i="36"/>
  <c r="Y115" i="36" s="1"/>
  <c r="G117" i="36"/>
  <c r="Y117" i="36" s="1"/>
  <c r="G119" i="36"/>
  <c r="Y119" i="36" s="1"/>
  <c r="G126" i="36"/>
  <c r="Y126" i="36" s="1"/>
  <c r="G128" i="36"/>
  <c r="G145" i="36"/>
  <c r="Y145" i="36" s="1"/>
  <c r="G147" i="36"/>
  <c r="G149" i="36"/>
  <c r="Y149" i="36" s="1"/>
  <c r="G151" i="36"/>
  <c r="Y151" i="36" s="1"/>
  <c r="G158" i="36"/>
  <c r="Y158" i="36" s="1"/>
  <c r="G160" i="36"/>
  <c r="G177" i="36"/>
  <c r="Y177" i="36" s="1"/>
  <c r="G179" i="36"/>
  <c r="Y179" i="36" s="1"/>
  <c r="G181" i="36"/>
  <c r="G209" i="36"/>
  <c r="G211" i="36"/>
  <c r="Y211" i="36" s="1"/>
  <c r="G213" i="36"/>
  <c r="Y213" i="36" s="1"/>
  <c r="G74" i="36"/>
  <c r="Y74" i="36" s="1"/>
  <c r="G106" i="36"/>
  <c r="Y106" i="36" s="1"/>
  <c r="G138" i="36"/>
  <c r="Y138" i="36" s="1"/>
  <c r="G170" i="36"/>
  <c r="Y170" i="36" s="1"/>
  <c r="G172" i="36"/>
  <c r="Y172" i="36" s="1"/>
  <c r="G202" i="36"/>
  <c r="Y202" i="36" s="1"/>
  <c r="G204" i="36"/>
  <c r="Y204" i="36" s="1"/>
  <c r="G5" i="36"/>
  <c r="Y5" i="36" s="1"/>
  <c r="G11" i="36"/>
  <c r="Y11" i="36" s="1"/>
  <c r="G25" i="36"/>
  <c r="Y25" i="36" s="1"/>
  <c r="G27" i="36"/>
  <c r="Y27" i="36" s="1"/>
  <c r="G41" i="36"/>
  <c r="G43" i="36"/>
  <c r="Y43" i="36" s="1"/>
  <c r="G73" i="36"/>
  <c r="Y73" i="36" s="1"/>
  <c r="G75" i="36"/>
  <c r="Y75" i="36" s="1"/>
  <c r="G80" i="36"/>
  <c r="Y80" i="36" s="1"/>
  <c r="G82" i="36"/>
  <c r="Y82" i="36" s="1"/>
  <c r="G91" i="36"/>
  <c r="Y91" i="36" s="1"/>
  <c r="G96" i="36"/>
  <c r="Y96" i="36" s="1"/>
  <c r="G98" i="36"/>
  <c r="Y98" i="36" s="1"/>
  <c r="G107" i="36"/>
  <c r="Y107" i="36" s="1"/>
  <c r="G112" i="36"/>
  <c r="Y112" i="36" s="1"/>
  <c r="G114" i="36"/>
  <c r="Y114" i="36" s="1"/>
  <c r="G123" i="36"/>
  <c r="G130" i="36"/>
  <c r="Y130" i="36" s="1"/>
  <c r="G139" i="36"/>
  <c r="G146" i="36"/>
  <c r="G148" i="36"/>
  <c r="Y148" i="36" s="1"/>
  <c r="G155" i="36"/>
  <c r="G162" i="36"/>
  <c r="Y162" i="36" s="1"/>
  <c r="G164" i="36"/>
  <c r="G171" i="36"/>
  <c r="Y171" i="36" s="1"/>
  <c r="G178" i="36"/>
  <c r="G180" i="36"/>
  <c r="Y180" i="36" s="1"/>
  <c r="G187" i="36"/>
  <c r="Y187" i="36" s="1"/>
  <c r="G194" i="36"/>
  <c r="Y194" i="36" s="1"/>
  <c r="G196" i="36"/>
  <c r="Y196" i="36" s="1"/>
  <c r="G203" i="36"/>
  <c r="G210" i="36"/>
  <c r="Y210" i="36" s="1"/>
  <c r="G212" i="36"/>
  <c r="Y212" i="36" s="1"/>
  <c r="G219" i="36"/>
  <c r="G226" i="36"/>
  <c r="G228" i="36"/>
  <c r="Y228" i="36" s="1"/>
  <c r="G6" i="36"/>
  <c r="G22" i="36"/>
  <c r="Y22" i="36" s="1"/>
  <c r="G54" i="36"/>
  <c r="Y54" i="36" s="1"/>
  <c r="G70" i="36"/>
  <c r="Y70" i="36" s="1"/>
  <c r="G79" i="36"/>
  <c r="Y79" i="36" s="1"/>
  <c r="G86" i="36"/>
  <c r="Y86" i="36" s="1"/>
  <c r="G95" i="36"/>
  <c r="Y95" i="36" s="1"/>
  <c r="G102" i="36"/>
  <c r="G111" i="36"/>
  <c r="Y111" i="36" s="1"/>
  <c r="G118" i="36"/>
  <c r="Y118" i="36" s="1"/>
  <c r="G127" i="36"/>
  <c r="Y127" i="36" s="1"/>
  <c r="G134" i="36"/>
  <c r="G136" i="36"/>
  <c r="G143" i="36"/>
  <c r="Y143" i="36" s="1"/>
  <c r="G150" i="36"/>
  <c r="Y150" i="36" s="1"/>
  <c r="G152" i="36"/>
  <c r="G159" i="36"/>
  <c r="Y159" i="36" s="1"/>
  <c r="G166" i="36"/>
  <c r="Y166" i="36" s="1"/>
  <c r="G168" i="36"/>
  <c r="Y168" i="36" s="1"/>
  <c r="G175" i="36"/>
  <c r="Y175" i="36" s="1"/>
  <c r="G182" i="36"/>
  <c r="Y182" i="36" s="1"/>
  <c r="G184" i="36"/>
  <c r="Y184" i="36" s="1"/>
  <c r="G191" i="36"/>
  <c r="Y191" i="36" s="1"/>
  <c r="G198" i="36"/>
  <c r="G200" i="36"/>
  <c r="Y200" i="36" s="1"/>
  <c r="G207" i="36"/>
  <c r="Y207" i="36" s="1"/>
  <c r="G214" i="36"/>
  <c r="Y214" i="36" s="1"/>
  <c r="G216" i="36"/>
  <c r="G223" i="36"/>
  <c r="Y223" i="36" s="1"/>
  <c r="G8" i="36"/>
  <c r="Y8" i="36" s="1"/>
  <c r="G12" i="36"/>
  <c r="G24" i="36"/>
  <c r="G28" i="36"/>
  <c r="Y28" i="36" s="1"/>
  <c r="G40" i="36"/>
  <c r="Y40" i="36" s="1"/>
  <c r="G44" i="36"/>
  <c r="Y44" i="36" s="1"/>
  <c r="G63" i="36"/>
  <c r="Y63" i="36" s="1"/>
  <c r="G72" i="36"/>
  <c r="Y72" i="36" s="1"/>
  <c r="G76" i="36"/>
  <c r="Y76" i="36" s="1"/>
  <c r="G92" i="36"/>
  <c r="Y92" i="36" s="1"/>
  <c r="G108" i="36"/>
  <c r="Y108" i="36" s="1"/>
  <c r="G124" i="36"/>
  <c r="G174" i="36"/>
  <c r="G176" i="36"/>
  <c r="G183" i="36"/>
  <c r="Y183" i="36" s="1"/>
  <c r="G190" i="36"/>
  <c r="Y190" i="36" s="1"/>
  <c r="G192" i="36"/>
  <c r="G199" i="36"/>
  <c r="G206" i="36"/>
  <c r="Y206" i="36" s="1"/>
  <c r="G208" i="36"/>
  <c r="Y208" i="36" s="1"/>
  <c r="G215" i="36"/>
  <c r="Y215" i="36" s="1"/>
  <c r="G222" i="36"/>
  <c r="Y222" i="36" s="1"/>
  <c r="G224" i="36"/>
  <c r="Y224" i="36" s="1"/>
  <c r="W25" i="36"/>
  <c r="X124" i="36"/>
  <c r="G9" i="36"/>
  <c r="Y9" i="36" s="1"/>
  <c r="G17" i="36"/>
  <c r="Y17" i="36" s="1"/>
  <c r="G57" i="36"/>
  <c r="Y57" i="36" s="1"/>
  <c r="G10" i="36"/>
  <c r="Y10" i="36" s="1"/>
  <c r="G18" i="36"/>
  <c r="G26" i="36"/>
  <c r="Y26" i="36" s="1"/>
  <c r="G34" i="36"/>
  <c r="Y34" i="36" s="1"/>
  <c r="G42" i="36"/>
  <c r="Y42" i="36" s="1"/>
  <c r="G50" i="36"/>
  <c r="X56" i="36"/>
  <c r="G56" i="36"/>
  <c r="Y56" i="36" s="1"/>
  <c r="G58" i="36"/>
  <c r="Y58" i="36" s="1"/>
  <c r="G59" i="36"/>
  <c r="Y59" i="36" s="1"/>
  <c r="G66" i="36"/>
  <c r="Y66" i="36" s="1"/>
  <c r="G140" i="36"/>
  <c r="G30" i="36"/>
  <c r="Y30" i="36" s="1"/>
  <c r="G38" i="36"/>
  <c r="Y38" i="36" s="1"/>
  <c r="X60" i="36"/>
  <c r="G60" i="36"/>
  <c r="Y60" i="36" s="1"/>
  <c r="G132" i="36"/>
  <c r="X5" i="36"/>
  <c r="W14" i="36"/>
  <c r="X21" i="36"/>
  <c r="W30" i="36"/>
  <c r="W41" i="36"/>
  <c r="W50" i="36"/>
  <c r="W70" i="36"/>
  <c r="W142" i="36"/>
  <c r="W227" i="36"/>
  <c r="W228" i="36"/>
  <c r="W6" i="36"/>
  <c r="X7" i="36"/>
  <c r="W8" i="36"/>
  <c r="X9" i="36"/>
  <c r="X10" i="36"/>
  <c r="Y14" i="36"/>
  <c r="X15" i="36"/>
  <c r="W16" i="36"/>
  <c r="X18" i="36"/>
  <c r="X23" i="36"/>
  <c r="W24" i="36"/>
  <c r="X26" i="36"/>
  <c r="X31" i="36"/>
  <c r="W32" i="36"/>
  <c r="W33" i="36"/>
  <c r="W36" i="36"/>
  <c r="W38" i="36"/>
  <c r="W39" i="36"/>
  <c r="X41" i="36"/>
  <c r="X43" i="36"/>
  <c r="W45" i="36"/>
  <c r="X48" i="36"/>
  <c r="X50" i="36"/>
  <c r="W51" i="36"/>
  <c r="W66" i="36"/>
  <c r="W154" i="36"/>
  <c r="X13" i="36"/>
  <c r="W22" i="36"/>
  <c r="X29" i="36"/>
  <c r="W68" i="36"/>
  <c r="X94" i="36"/>
  <c r="W122" i="36"/>
  <c r="Y15" i="36"/>
  <c r="W18" i="36"/>
  <c r="W26" i="36"/>
  <c r="W42" i="36"/>
  <c r="X45" i="36"/>
  <c r="W49" i="36"/>
  <c r="Y49" i="36"/>
  <c r="W53" i="36"/>
  <c r="W55" i="36"/>
  <c r="X65" i="36"/>
  <c r="X69" i="36"/>
  <c r="W72" i="36"/>
  <c r="W91" i="36"/>
  <c r="W107" i="36"/>
  <c r="Y35" i="36"/>
  <c r="W79" i="36"/>
  <c r="X110" i="36"/>
  <c r="Y110" i="36"/>
  <c r="W157" i="36"/>
  <c r="W223" i="36"/>
  <c r="Y29" i="36"/>
  <c r="Y31" i="36"/>
  <c r="W5" i="36"/>
  <c r="X11" i="36"/>
  <c r="W12" i="36"/>
  <c r="Y18" i="36"/>
  <c r="X19" i="36"/>
  <c r="W20" i="36"/>
  <c r="X27" i="36"/>
  <c r="W28" i="36"/>
  <c r="X35" i="36"/>
  <c r="W37" i="36"/>
  <c r="Y37" i="36"/>
  <c r="X40" i="36"/>
  <c r="W44" i="36"/>
  <c r="W46" i="36"/>
  <c r="W47" i="36"/>
  <c r="W71" i="36"/>
  <c r="X78" i="36"/>
  <c r="X80" i="36"/>
  <c r="W89" i="36"/>
  <c r="X96" i="36"/>
  <c r="W105" i="36"/>
  <c r="X112" i="36"/>
  <c r="W125" i="36"/>
  <c r="X136" i="36"/>
  <c r="Y163" i="36"/>
  <c r="Y12" i="36"/>
  <c r="Y48" i="36"/>
  <c r="Y50" i="36"/>
  <c r="W64" i="36"/>
  <c r="X71" i="36"/>
  <c r="W74" i="36"/>
  <c r="W77" i="36"/>
  <c r="X79" i="36"/>
  <c r="X82" i="36"/>
  <c r="X84" i="36"/>
  <c r="W88" i="36"/>
  <c r="Y89" i="36"/>
  <c r="X91" i="36"/>
  <c r="W95" i="36"/>
  <c r="X98" i="36"/>
  <c r="X100" i="36"/>
  <c r="W104" i="36"/>
  <c r="X107" i="36"/>
  <c r="W111" i="36"/>
  <c r="X114" i="36"/>
  <c r="X116" i="36"/>
  <c r="X128" i="36"/>
  <c r="Y134" i="36"/>
  <c r="W134" i="36"/>
  <c r="W141" i="36"/>
  <c r="X144" i="36"/>
  <c r="W150" i="36"/>
  <c r="X160" i="36"/>
  <c r="X176" i="36"/>
  <c r="W178" i="36"/>
  <c r="X214" i="36"/>
  <c r="X52" i="36"/>
  <c r="W52" i="36"/>
  <c r="X67" i="36"/>
  <c r="W67" i="36"/>
  <c r="X74" i="36"/>
  <c r="W75" i="36"/>
  <c r="W76" i="36"/>
  <c r="W83" i="36"/>
  <c r="X86" i="36"/>
  <c r="X88" i="36"/>
  <c r="W92" i="36"/>
  <c r="X93" i="36"/>
  <c r="X95" i="36"/>
  <c r="W99" i="36"/>
  <c r="Y99" i="36"/>
  <c r="X102" i="36"/>
  <c r="Y102" i="36"/>
  <c r="X104" i="36"/>
  <c r="W108" i="36"/>
  <c r="Y109" i="36"/>
  <c r="X109" i="36"/>
  <c r="X111" i="36"/>
  <c r="W115" i="36"/>
  <c r="X118" i="36"/>
  <c r="X120" i="36"/>
  <c r="W126" i="36"/>
  <c r="W138" i="36"/>
  <c r="W146" i="36"/>
  <c r="W149" i="36"/>
  <c r="W162" i="36"/>
  <c r="X175" i="36"/>
  <c r="X183" i="36"/>
  <c r="X186" i="36"/>
  <c r="W206" i="36"/>
  <c r="W73" i="36"/>
  <c r="W78" i="36"/>
  <c r="W80" i="36"/>
  <c r="Y81" i="36"/>
  <c r="W81" i="36"/>
  <c r="X83" i="36"/>
  <c r="W87" i="36"/>
  <c r="X90" i="36"/>
  <c r="X92" i="36"/>
  <c r="W96" i="36"/>
  <c r="W97" i="36"/>
  <c r="X99" i="36"/>
  <c r="W103" i="36"/>
  <c r="X106" i="36"/>
  <c r="X108" i="36"/>
  <c r="W112" i="36"/>
  <c r="W113" i="36"/>
  <c r="X115" i="36"/>
  <c r="W119" i="36"/>
  <c r="W130" i="36"/>
  <c r="X135" i="36"/>
  <c r="X152" i="36"/>
  <c r="W158" i="36"/>
  <c r="X164" i="36"/>
  <c r="X169" i="36"/>
  <c r="W174" i="36"/>
  <c r="X191" i="36"/>
  <c r="W82" i="36"/>
  <c r="W86" i="36"/>
  <c r="W90" i="36"/>
  <c r="W94" i="36"/>
  <c r="W98" i="36"/>
  <c r="W102" i="36"/>
  <c r="W106" i="36"/>
  <c r="W110" i="36"/>
  <c r="W114" i="36"/>
  <c r="W118" i="36"/>
  <c r="X119" i="36"/>
  <c r="Y121" i="36"/>
  <c r="W123" i="36"/>
  <c r="W124" i="36"/>
  <c r="X125" i="36"/>
  <c r="Y129" i="36"/>
  <c r="W131" i="36"/>
  <c r="W132" i="36"/>
  <c r="X133" i="36"/>
  <c r="Y137" i="36"/>
  <c r="W139" i="36"/>
  <c r="W140" i="36"/>
  <c r="X141" i="36"/>
  <c r="X146" i="36"/>
  <c r="W147" i="36"/>
  <c r="W148" i="36"/>
  <c r="X154" i="36"/>
  <c r="W155" i="36"/>
  <c r="W156" i="36"/>
  <c r="X162" i="36"/>
  <c r="W165" i="36"/>
  <c r="W168" i="36"/>
  <c r="W172" i="36"/>
  <c r="W179" i="36"/>
  <c r="X195" i="36"/>
  <c r="X199" i="36"/>
  <c r="W210" i="36"/>
  <c r="W220" i="36"/>
  <c r="W121" i="36"/>
  <c r="Y122" i="36"/>
  <c r="X123" i="36"/>
  <c r="W129" i="36"/>
  <c r="X131" i="36"/>
  <c r="W137" i="36"/>
  <c r="X139" i="36"/>
  <c r="W145" i="36"/>
  <c r="Y146" i="36"/>
  <c r="X147" i="36"/>
  <c r="W153" i="36"/>
  <c r="X155" i="36"/>
  <c r="W161" i="36"/>
  <c r="W163" i="36"/>
  <c r="Y164" i="36"/>
  <c r="X165" i="36"/>
  <c r="W166" i="36"/>
  <c r="W167" i="36"/>
  <c r="W171" i="36"/>
  <c r="X172" i="36"/>
  <c r="W175" i="36"/>
  <c r="X177" i="36"/>
  <c r="W183" i="36"/>
  <c r="W185" i="36"/>
  <c r="W187" i="36"/>
  <c r="W191" i="36"/>
  <c r="W193" i="36"/>
  <c r="W200" i="36"/>
  <c r="X203" i="36"/>
  <c r="W204" i="36"/>
  <c r="W208" i="36"/>
  <c r="W215" i="36"/>
  <c r="W226" i="36"/>
  <c r="W120" i="36"/>
  <c r="X126" i="36"/>
  <c r="W127" i="36"/>
  <c r="W128" i="36"/>
  <c r="Y128" i="36"/>
  <c r="X134" i="36"/>
  <c r="W135" i="36"/>
  <c r="W136" i="36"/>
  <c r="X142" i="36"/>
  <c r="W143" i="36"/>
  <c r="W144" i="36"/>
  <c r="Y144" i="36"/>
  <c r="W151" i="36"/>
  <c r="W152" i="36"/>
  <c r="Y152" i="36"/>
  <c r="W159" i="36"/>
  <c r="W160" i="36"/>
  <c r="W164" i="36"/>
  <c r="W170" i="36"/>
  <c r="X173" i="36"/>
  <c r="W176" i="36"/>
  <c r="W184" i="36"/>
  <c r="W192" i="36"/>
  <c r="W195" i="36"/>
  <c r="Y198" i="36"/>
  <c r="W207" i="36"/>
  <c r="W177" i="36"/>
  <c r="W182" i="36"/>
  <c r="X184" i="36"/>
  <c r="W190" i="36"/>
  <c r="X192" i="36"/>
  <c r="X193" i="36"/>
  <c r="X197" i="36"/>
  <c r="W199" i="36"/>
  <c r="X201" i="36"/>
  <c r="W203" i="36"/>
  <c r="X220" i="36"/>
  <c r="W222" i="36"/>
  <c r="X227" i="36"/>
  <c r="Y227" i="36"/>
  <c r="W169" i="36"/>
  <c r="W173" i="36"/>
  <c r="Y173" i="36"/>
  <c r="X179" i="36"/>
  <c r="W180" i="36"/>
  <c r="W181" i="36"/>
  <c r="X187" i="36"/>
  <c r="W188" i="36"/>
  <c r="W189" i="36"/>
  <c r="Y189" i="36"/>
  <c r="W197" i="36"/>
  <c r="X198" i="36"/>
  <c r="W202" i="36"/>
  <c r="W211" i="36"/>
  <c r="X219" i="36"/>
  <c r="W224" i="36"/>
  <c r="X225" i="36"/>
  <c r="X200" i="36"/>
  <c r="W201" i="36"/>
  <c r="X202" i="36"/>
  <c r="X208" i="36"/>
  <c r="W209" i="36"/>
  <c r="Y216" i="36"/>
  <c r="W216" i="36"/>
  <c r="X196" i="36"/>
  <c r="W198" i="36"/>
  <c r="Y199" i="36"/>
  <c r="X205" i="36"/>
  <c r="W212" i="36"/>
  <c r="W213" i="36"/>
  <c r="X216" i="36"/>
  <c r="W217" i="36"/>
  <c r="X218" i="36"/>
  <c r="X224" i="36"/>
  <c r="W225" i="36"/>
  <c r="Y225" i="36"/>
  <c r="W205" i="36"/>
  <c r="X212" i="36"/>
  <c r="W221" i="36"/>
  <c r="X228" i="36"/>
  <c r="U58" i="34"/>
  <c r="T58" i="34"/>
  <c r="R58" i="34"/>
  <c r="Q58" i="34"/>
  <c r="O58" i="34"/>
  <c r="N58" i="34"/>
  <c r="U57" i="34"/>
  <c r="T57" i="34"/>
  <c r="R57" i="34"/>
  <c r="Q57" i="34"/>
  <c r="O57" i="34"/>
  <c r="N57" i="34"/>
  <c r="U56" i="34"/>
  <c r="T56" i="34"/>
  <c r="R56" i="34"/>
  <c r="Q56" i="34"/>
  <c r="O56" i="34"/>
  <c r="N56" i="34"/>
  <c r="L58" i="34"/>
  <c r="K58" i="34"/>
  <c r="L57" i="34"/>
  <c r="K57" i="34"/>
  <c r="L56" i="34"/>
  <c r="K56" i="34"/>
  <c r="F55" i="34"/>
  <c r="E55" i="34"/>
  <c r="F58" i="34"/>
  <c r="E58" i="34"/>
  <c r="F57" i="34"/>
  <c r="E57" i="34"/>
  <c r="F56" i="34"/>
  <c r="E56" i="34"/>
  <c r="H56" i="34"/>
  <c r="I56" i="34"/>
  <c r="H57" i="34"/>
  <c r="I57" i="34"/>
  <c r="H58" i="34"/>
  <c r="I58" i="34"/>
  <c r="D58" i="34"/>
  <c r="C58" i="34"/>
  <c r="D57" i="34"/>
  <c r="C57" i="34"/>
  <c r="D56" i="34"/>
  <c r="C56" i="34"/>
  <c r="I224" i="34"/>
  <c r="H224" i="34"/>
  <c r="I223" i="34"/>
  <c r="H223" i="34"/>
  <c r="I222" i="34"/>
  <c r="H222" i="34"/>
  <c r="I221" i="34"/>
  <c r="H221" i="34"/>
  <c r="I220" i="34"/>
  <c r="H220" i="34"/>
  <c r="I219" i="34"/>
  <c r="H219" i="34"/>
  <c r="I218" i="34"/>
  <c r="H218" i="34"/>
  <c r="I217" i="34"/>
  <c r="H217" i="34"/>
  <c r="I216" i="34"/>
  <c r="H216" i="34"/>
  <c r="I215" i="34"/>
  <c r="H215" i="34"/>
  <c r="I214" i="34"/>
  <c r="H214" i="34"/>
  <c r="I213" i="34"/>
  <c r="H213" i="34"/>
  <c r="I212" i="34"/>
  <c r="H212" i="34"/>
  <c r="I211" i="34"/>
  <c r="H211" i="34"/>
  <c r="I210" i="34"/>
  <c r="H210" i="34"/>
  <c r="I209" i="34"/>
  <c r="H209" i="34"/>
  <c r="I208" i="34"/>
  <c r="H208" i="34"/>
  <c r="I207" i="34"/>
  <c r="H207" i="34"/>
  <c r="I206" i="34"/>
  <c r="H206" i="34"/>
  <c r="I205" i="34"/>
  <c r="H205" i="34"/>
  <c r="I204" i="34"/>
  <c r="H204" i="34"/>
  <c r="I203" i="34"/>
  <c r="H203" i="34"/>
  <c r="I202" i="34"/>
  <c r="H202" i="34"/>
  <c r="I201" i="34"/>
  <c r="H201" i="34"/>
  <c r="I200" i="34"/>
  <c r="H200" i="34"/>
  <c r="I199" i="34"/>
  <c r="H199" i="34"/>
  <c r="I198" i="34"/>
  <c r="H198" i="34"/>
  <c r="I197" i="34"/>
  <c r="H197" i="34"/>
  <c r="I196" i="34"/>
  <c r="H196" i="34"/>
  <c r="I195" i="34"/>
  <c r="H195" i="34"/>
  <c r="I194" i="34"/>
  <c r="H194" i="34"/>
  <c r="I193" i="34"/>
  <c r="H193" i="34"/>
  <c r="I192" i="34"/>
  <c r="H192" i="34"/>
  <c r="I191" i="34"/>
  <c r="H191" i="34"/>
  <c r="I190" i="34"/>
  <c r="H190" i="34"/>
  <c r="I189" i="34"/>
  <c r="H189" i="34"/>
  <c r="I188" i="34"/>
  <c r="H188" i="34"/>
  <c r="I187" i="34"/>
  <c r="H187" i="34"/>
  <c r="I186" i="34"/>
  <c r="H186" i="34"/>
  <c r="I185" i="34"/>
  <c r="H185" i="34"/>
  <c r="I184" i="34"/>
  <c r="H184" i="34"/>
  <c r="I183" i="34"/>
  <c r="H183" i="34"/>
  <c r="I182" i="34"/>
  <c r="H182" i="34"/>
  <c r="I181" i="34"/>
  <c r="H181" i="34"/>
  <c r="I180" i="34"/>
  <c r="H180" i="34"/>
  <c r="I179" i="34"/>
  <c r="H179" i="34"/>
  <c r="I178" i="34"/>
  <c r="H178" i="34"/>
  <c r="I177" i="34"/>
  <c r="H177" i="34"/>
  <c r="I176" i="34"/>
  <c r="H176" i="34"/>
  <c r="I175" i="34"/>
  <c r="H175" i="34"/>
  <c r="I174" i="34"/>
  <c r="H174" i="34"/>
  <c r="I173" i="34"/>
  <c r="H173" i="34"/>
  <c r="I172" i="34"/>
  <c r="H172" i="34"/>
  <c r="I171" i="34"/>
  <c r="H171" i="34"/>
  <c r="I170" i="34"/>
  <c r="H170" i="34"/>
  <c r="I169" i="34"/>
  <c r="H169" i="34"/>
  <c r="I168" i="34"/>
  <c r="H168" i="34"/>
  <c r="I167" i="34"/>
  <c r="H167" i="34"/>
  <c r="I166" i="34"/>
  <c r="H166" i="34"/>
  <c r="I165" i="34"/>
  <c r="H165" i="34"/>
  <c r="I164" i="34"/>
  <c r="H164" i="34"/>
  <c r="I163" i="34"/>
  <c r="H163" i="34"/>
  <c r="I162" i="34"/>
  <c r="H162" i="34"/>
  <c r="I161" i="34"/>
  <c r="H161" i="34"/>
  <c r="I160" i="34"/>
  <c r="H160" i="34"/>
  <c r="I159" i="34"/>
  <c r="H159" i="34"/>
  <c r="I158" i="34"/>
  <c r="H158" i="34"/>
  <c r="I157" i="34"/>
  <c r="H157" i="34"/>
  <c r="I156" i="34"/>
  <c r="H156" i="34"/>
  <c r="I155" i="34"/>
  <c r="H155" i="34"/>
  <c r="I154" i="34"/>
  <c r="H154" i="34"/>
  <c r="I153" i="34"/>
  <c r="H153" i="34"/>
  <c r="I152" i="34"/>
  <c r="H152" i="34"/>
  <c r="I151" i="34"/>
  <c r="H151" i="34"/>
  <c r="I150" i="34"/>
  <c r="H150" i="34"/>
  <c r="I149" i="34"/>
  <c r="H149" i="34"/>
  <c r="I148" i="34"/>
  <c r="H148" i="34"/>
  <c r="I147" i="34"/>
  <c r="H147" i="34"/>
  <c r="I146" i="34"/>
  <c r="H146" i="34"/>
  <c r="I145" i="34"/>
  <c r="H145" i="34"/>
  <c r="I144" i="34"/>
  <c r="H144" i="34"/>
  <c r="I143" i="34"/>
  <c r="H143" i="34"/>
  <c r="I142" i="34"/>
  <c r="H142" i="34"/>
  <c r="I141" i="34"/>
  <c r="H141" i="34"/>
  <c r="I140" i="34"/>
  <c r="H140" i="34"/>
  <c r="I139" i="34"/>
  <c r="H139" i="34"/>
  <c r="I138" i="34"/>
  <c r="H138" i="34"/>
  <c r="I137" i="34"/>
  <c r="H137" i="34"/>
  <c r="I136" i="34"/>
  <c r="H136" i="34"/>
  <c r="I135" i="34"/>
  <c r="H135" i="34"/>
  <c r="I134" i="34"/>
  <c r="H134" i="34"/>
  <c r="I133" i="34"/>
  <c r="H133" i="34"/>
  <c r="I132" i="34"/>
  <c r="H132" i="34"/>
  <c r="I131" i="34"/>
  <c r="H131" i="34"/>
  <c r="I130" i="34"/>
  <c r="H130" i="34"/>
  <c r="I129" i="34"/>
  <c r="H129" i="34"/>
  <c r="I128" i="34"/>
  <c r="H128" i="34"/>
  <c r="I127" i="34"/>
  <c r="H127" i="34"/>
  <c r="I126" i="34"/>
  <c r="H126" i="34"/>
  <c r="I125" i="34"/>
  <c r="H125" i="34"/>
  <c r="I124" i="34"/>
  <c r="H124" i="34"/>
  <c r="I123" i="34"/>
  <c r="H123" i="34"/>
  <c r="I122" i="34"/>
  <c r="H122" i="34"/>
  <c r="I121" i="34"/>
  <c r="H121" i="34"/>
  <c r="I120" i="34"/>
  <c r="H120" i="34"/>
  <c r="I119" i="34"/>
  <c r="H119" i="34"/>
  <c r="I118" i="34"/>
  <c r="H118" i="34"/>
  <c r="I117" i="34"/>
  <c r="H117" i="34"/>
  <c r="I116" i="34"/>
  <c r="H116" i="34"/>
  <c r="I115" i="34"/>
  <c r="H115" i="34"/>
  <c r="I114" i="34"/>
  <c r="H114" i="34"/>
  <c r="I113" i="34"/>
  <c r="H113" i="34"/>
  <c r="I112" i="34"/>
  <c r="H112" i="34"/>
  <c r="I111" i="34"/>
  <c r="H111" i="34"/>
  <c r="I110" i="34"/>
  <c r="H110" i="34"/>
  <c r="I109" i="34"/>
  <c r="H109" i="34"/>
  <c r="I108" i="34"/>
  <c r="H108" i="34"/>
  <c r="I107" i="34"/>
  <c r="H107" i="34"/>
  <c r="I106" i="34"/>
  <c r="H106" i="34"/>
  <c r="I105" i="34"/>
  <c r="H105" i="34"/>
  <c r="I104" i="34"/>
  <c r="H104" i="34"/>
  <c r="I103" i="34"/>
  <c r="H103" i="34"/>
  <c r="I102" i="34"/>
  <c r="H102" i="34"/>
  <c r="I101" i="34"/>
  <c r="H101" i="34"/>
  <c r="I100" i="34"/>
  <c r="H100" i="34"/>
  <c r="I99" i="34"/>
  <c r="H99" i="34"/>
  <c r="I98" i="34"/>
  <c r="H98" i="34"/>
  <c r="I97" i="34"/>
  <c r="H97" i="34"/>
  <c r="I96" i="34"/>
  <c r="H96" i="34"/>
  <c r="I95" i="34"/>
  <c r="H95" i="34"/>
  <c r="I94" i="34"/>
  <c r="H94" i="34"/>
  <c r="I93" i="34"/>
  <c r="H93" i="34"/>
  <c r="I92" i="34"/>
  <c r="H92" i="34"/>
  <c r="I91" i="34"/>
  <c r="H91" i="34"/>
  <c r="I90" i="34"/>
  <c r="H90" i="34"/>
  <c r="I89" i="34"/>
  <c r="H89" i="34"/>
  <c r="I88" i="34"/>
  <c r="H88" i="34"/>
  <c r="I87" i="34"/>
  <c r="H87" i="34"/>
  <c r="I86" i="34"/>
  <c r="H86" i="34"/>
  <c r="I85" i="34"/>
  <c r="H85" i="34"/>
  <c r="I84" i="34"/>
  <c r="H84" i="34"/>
  <c r="I83" i="34"/>
  <c r="H83" i="34"/>
  <c r="I82" i="34"/>
  <c r="H82" i="34"/>
  <c r="I81" i="34"/>
  <c r="H81" i="34"/>
  <c r="I80" i="34"/>
  <c r="H80" i="34"/>
  <c r="I79" i="34"/>
  <c r="H79" i="34"/>
  <c r="I78" i="34"/>
  <c r="H78" i="34"/>
  <c r="I77" i="34"/>
  <c r="H77" i="34"/>
  <c r="I76" i="34"/>
  <c r="H76" i="34"/>
  <c r="I75" i="34"/>
  <c r="H75" i="34"/>
  <c r="I74" i="34"/>
  <c r="H74" i="34"/>
  <c r="I73" i="34"/>
  <c r="H73" i="34"/>
  <c r="I72" i="34"/>
  <c r="H72" i="34"/>
  <c r="I71" i="34"/>
  <c r="H71" i="34"/>
  <c r="I70" i="34"/>
  <c r="H70" i="34"/>
  <c r="I69" i="34"/>
  <c r="H69" i="34"/>
  <c r="I68" i="34"/>
  <c r="H68" i="34"/>
  <c r="I67" i="34"/>
  <c r="H67" i="34"/>
  <c r="I66" i="34"/>
  <c r="H66" i="34"/>
  <c r="I65" i="34"/>
  <c r="H65" i="34"/>
  <c r="I64" i="34"/>
  <c r="H64" i="34"/>
  <c r="I63" i="34"/>
  <c r="H63" i="34"/>
  <c r="I62" i="34"/>
  <c r="H62" i="34"/>
  <c r="I61" i="34"/>
  <c r="H61" i="34"/>
  <c r="I60" i="34"/>
  <c r="H60" i="34"/>
  <c r="I59" i="34"/>
  <c r="H59" i="34"/>
  <c r="I55" i="34"/>
  <c r="H55" i="34"/>
  <c r="I54" i="34"/>
  <c r="H54" i="34"/>
  <c r="I53" i="34"/>
  <c r="H53" i="34"/>
  <c r="I52" i="34"/>
  <c r="H52" i="34"/>
  <c r="I51" i="34"/>
  <c r="H51" i="34"/>
  <c r="I50" i="34"/>
  <c r="H50" i="34"/>
  <c r="I49" i="34"/>
  <c r="H49" i="34"/>
  <c r="I48" i="34"/>
  <c r="H48" i="34"/>
  <c r="I47" i="34"/>
  <c r="H47" i="34"/>
  <c r="I46" i="34"/>
  <c r="H46" i="34"/>
  <c r="I45" i="34"/>
  <c r="H45" i="34"/>
  <c r="I44" i="34"/>
  <c r="H44" i="34"/>
  <c r="I43" i="34"/>
  <c r="H43" i="34"/>
  <c r="I42" i="34"/>
  <c r="H42" i="34"/>
  <c r="I41" i="34"/>
  <c r="H41" i="34"/>
  <c r="I40" i="34"/>
  <c r="H40" i="34"/>
  <c r="I39" i="34"/>
  <c r="H39" i="34"/>
  <c r="I38" i="34"/>
  <c r="H38" i="34"/>
  <c r="I37" i="34"/>
  <c r="H37" i="34"/>
  <c r="I36" i="34"/>
  <c r="H36" i="34"/>
  <c r="I35" i="34"/>
  <c r="H35" i="34"/>
  <c r="I34" i="34"/>
  <c r="H34" i="34"/>
  <c r="I33" i="34"/>
  <c r="H33" i="34"/>
  <c r="I32" i="34"/>
  <c r="H32" i="34"/>
  <c r="I31" i="34"/>
  <c r="H31" i="34"/>
  <c r="I30" i="34"/>
  <c r="H30" i="34"/>
  <c r="I29" i="34"/>
  <c r="H29" i="34"/>
  <c r="I28" i="34"/>
  <c r="H28" i="34"/>
  <c r="I27" i="34"/>
  <c r="H27" i="34"/>
  <c r="I26" i="34"/>
  <c r="H26" i="34"/>
  <c r="I25" i="34"/>
  <c r="H25" i="34"/>
  <c r="I24" i="34"/>
  <c r="H24" i="34"/>
  <c r="I23" i="34"/>
  <c r="H23" i="34"/>
  <c r="I22" i="34"/>
  <c r="H22" i="34"/>
  <c r="I21" i="34"/>
  <c r="H21" i="34"/>
  <c r="I20" i="34"/>
  <c r="H20" i="34"/>
  <c r="I19" i="34"/>
  <c r="H19" i="34"/>
  <c r="I18" i="34"/>
  <c r="H18" i="34"/>
  <c r="I17" i="34"/>
  <c r="H17" i="34"/>
  <c r="I16" i="34"/>
  <c r="H16" i="34"/>
  <c r="I15" i="34"/>
  <c r="H15" i="34"/>
  <c r="I14" i="34"/>
  <c r="H14" i="34"/>
  <c r="I13" i="34"/>
  <c r="H13" i="34"/>
  <c r="I12" i="34"/>
  <c r="H12" i="34"/>
  <c r="I11" i="34"/>
  <c r="H11" i="34"/>
  <c r="I10" i="34"/>
  <c r="H10" i="34"/>
  <c r="I9" i="34"/>
  <c r="H9" i="34"/>
  <c r="I8" i="34"/>
  <c r="H8" i="34"/>
  <c r="I7" i="34"/>
  <c r="H7" i="34"/>
  <c r="I6" i="34"/>
  <c r="H6" i="34"/>
  <c r="I5" i="34"/>
  <c r="H5" i="34"/>
  <c r="J11" i="34" l="1"/>
  <c r="J15" i="34"/>
  <c r="J23" i="34"/>
  <c r="J27" i="34"/>
  <c r="J31" i="34"/>
  <c r="J39" i="34"/>
  <c r="J78" i="34"/>
  <c r="J82" i="34"/>
  <c r="J86" i="34"/>
  <c r="J90" i="34"/>
  <c r="J106" i="34"/>
  <c r="J110" i="34"/>
  <c r="J114" i="34"/>
  <c r="J118" i="34"/>
  <c r="J122" i="34"/>
  <c r="J130" i="34"/>
  <c r="J154" i="34"/>
  <c r="J162" i="34"/>
  <c r="J168" i="34"/>
  <c r="J176" i="34"/>
  <c r="J184" i="34"/>
  <c r="J186" i="34"/>
  <c r="J188" i="34"/>
  <c r="J192" i="34"/>
  <c r="J208" i="34"/>
  <c r="J216" i="34"/>
  <c r="J220" i="34"/>
  <c r="J224" i="34"/>
  <c r="V57" i="34"/>
  <c r="G57" i="34"/>
  <c r="G55" i="34"/>
  <c r="M57" i="34"/>
  <c r="G56" i="34"/>
  <c r="G58" i="34"/>
  <c r="M56" i="34"/>
  <c r="M58" i="34"/>
  <c r="S56" i="34"/>
  <c r="P56" i="34"/>
  <c r="V56" i="34"/>
  <c r="P58" i="34"/>
  <c r="V58" i="34"/>
  <c r="J59" i="34"/>
  <c r="J63" i="34"/>
  <c r="J75" i="34"/>
  <c r="J115" i="34"/>
  <c r="J123" i="34"/>
  <c r="J147" i="34"/>
  <c r="J155" i="34"/>
  <c r="J179" i="34"/>
  <c r="J187" i="34"/>
  <c r="J211" i="34"/>
  <c r="J57" i="34"/>
  <c r="Y6" i="36"/>
  <c r="G231" i="36"/>
  <c r="G233" i="36" s="1"/>
  <c r="Y209" i="36"/>
  <c r="Y120" i="36"/>
  <c r="Y226" i="36"/>
  <c r="Y155" i="36"/>
  <c r="Y139" i="36"/>
  <c r="Y132" i="36"/>
  <c r="Y123" i="36"/>
  <c r="Y178" i="36"/>
  <c r="Y24" i="36"/>
  <c r="Y53" i="36"/>
  <c r="Y68" i="36"/>
  <c r="Y45" i="36"/>
  <c r="Y219" i="36"/>
  <c r="Y160" i="36"/>
  <c r="Y185" i="36"/>
  <c r="Y147" i="36"/>
  <c r="Y174" i="36"/>
  <c r="Y176" i="36"/>
  <c r="Y41" i="36"/>
  <c r="Y203" i="36"/>
  <c r="Y217" i="36"/>
  <c r="Y181" i="36"/>
  <c r="Y192" i="36"/>
  <c r="Y165" i="36"/>
  <c r="Y136" i="36"/>
  <c r="Y193" i="36"/>
  <c r="Y156" i="36"/>
  <c r="Y140" i="36"/>
  <c r="Y131" i="36"/>
  <c r="Y124" i="36"/>
  <c r="Y169" i="36"/>
  <c r="W231" i="36"/>
  <c r="W233" i="36" s="1"/>
  <c r="X231" i="36"/>
  <c r="X233" i="36" s="1"/>
  <c r="P57" i="34"/>
  <c r="S58" i="34"/>
  <c r="J45" i="34"/>
  <c r="J55" i="34"/>
  <c r="J80" i="34"/>
  <c r="J104" i="34"/>
  <c r="J218" i="34"/>
  <c r="J54" i="34"/>
  <c r="J77" i="34"/>
  <c r="J81" i="34"/>
  <c r="J105" i="34"/>
  <c r="J113" i="34"/>
  <c r="J117" i="34"/>
  <c r="J137" i="34"/>
  <c r="J145" i="34"/>
  <c r="J149" i="34"/>
  <c r="J201" i="34"/>
  <c r="J209" i="34"/>
  <c r="J213" i="34"/>
  <c r="J223" i="34"/>
  <c r="J56" i="34"/>
  <c r="S57" i="34"/>
  <c r="X57" i="34"/>
  <c r="W57" i="34"/>
  <c r="X58" i="34"/>
  <c r="W58" i="34"/>
  <c r="W56" i="34"/>
  <c r="J58" i="34"/>
  <c r="X56" i="34"/>
  <c r="J66" i="34"/>
  <c r="J16" i="34"/>
  <c r="J36" i="34"/>
  <c r="J9" i="34"/>
  <c r="J13" i="34"/>
  <c r="J17" i="34"/>
  <c r="J21" i="34"/>
  <c r="J25" i="34"/>
  <c r="J29" i="34"/>
  <c r="J33" i="34"/>
  <c r="J37" i="34"/>
  <c r="J41" i="34"/>
  <c r="J52" i="34"/>
  <c r="J95" i="34"/>
  <c r="J103" i="34"/>
  <c r="J53" i="34"/>
  <c r="J167" i="34"/>
  <c r="J14" i="34"/>
  <c r="J22" i="34"/>
  <c r="J30" i="34"/>
  <c r="J38" i="34"/>
  <c r="J68" i="34"/>
  <c r="J72" i="34"/>
  <c r="J76" i="34"/>
  <c r="J112" i="34"/>
  <c r="J120" i="34"/>
  <c r="J136" i="34"/>
  <c r="J144" i="34"/>
  <c r="J152" i="34"/>
  <c r="J199" i="34"/>
  <c r="J160" i="34"/>
  <c r="J47" i="34"/>
  <c r="J51" i="34"/>
  <c r="J157" i="34"/>
  <c r="J189" i="34"/>
  <c r="J200" i="34"/>
  <c r="J7" i="34"/>
  <c r="J18" i="34"/>
  <c r="J26" i="34"/>
  <c r="J60" i="34"/>
  <c r="J64" i="34"/>
  <c r="J98" i="34"/>
  <c r="J125" i="34"/>
  <c r="J148" i="34"/>
  <c r="J175" i="34"/>
  <c r="J194" i="34"/>
  <c r="J164" i="34"/>
  <c r="J202" i="34"/>
  <c r="J206" i="34"/>
  <c r="J210" i="34"/>
  <c r="J214" i="34"/>
  <c r="J83" i="34"/>
  <c r="J8" i="34"/>
  <c r="J84" i="34"/>
  <c r="J88" i="34"/>
  <c r="J111" i="34"/>
  <c r="J138" i="34"/>
  <c r="J142" i="34"/>
  <c r="J146" i="34"/>
  <c r="J150" i="34"/>
  <c r="J207" i="34"/>
  <c r="H227" i="34"/>
  <c r="H229" i="34" s="1"/>
  <c r="J62" i="34"/>
  <c r="J92" i="34"/>
  <c r="J96" i="34"/>
  <c r="J100" i="34"/>
  <c r="J135" i="34"/>
  <c r="J169" i="34"/>
  <c r="J177" i="34"/>
  <c r="J181" i="34"/>
  <c r="J196" i="34"/>
  <c r="I227" i="34"/>
  <c r="I229" i="34" s="1"/>
  <c r="J143" i="34"/>
  <c r="J49" i="34"/>
  <c r="J70" i="34"/>
  <c r="J74" i="34"/>
  <c r="J124" i="34"/>
  <c r="J128" i="34"/>
  <c r="J132" i="34"/>
  <c r="J170" i="34"/>
  <c r="J178" i="34"/>
  <c r="J182" i="34"/>
  <c r="J10" i="34"/>
  <c r="J24" i="34"/>
  <c r="J34" i="34"/>
  <c r="J71" i="34"/>
  <c r="J174" i="34"/>
  <c r="J50" i="34"/>
  <c r="J28" i="34"/>
  <c r="J35" i="34"/>
  <c r="J48" i="34"/>
  <c r="J61" i="34"/>
  <c r="J65" i="34"/>
  <c r="J85" i="34"/>
  <c r="J89" i="34"/>
  <c r="J99" i="34"/>
  <c r="J121" i="34"/>
  <c r="J131" i="34"/>
  <c r="J153" i="34"/>
  <c r="J156" i="34"/>
  <c r="J163" i="34"/>
  <c r="J185" i="34"/>
  <c r="J195" i="34"/>
  <c r="J217" i="34"/>
  <c r="J221" i="34"/>
  <c r="J5" i="34"/>
  <c r="J12" i="34"/>
  <c r="J19" i="34"/>
  <c r="J32" i="34"/>
  <c r="J42" i="34"/>
  <c r="J46" i="34"/>
  <c r="J69" i="34"/>
  <c r="J79" i="34"/>
  <c r="J93" i="34"/>
  <c r="J97" i="34"/>
  <c r="J107" i="34"/>
  <c r="J129" i="34"/>
  <c r="J139" i="34"/>
  <c r="J161" i="34"/>
  <c r="J171" i="34"/>
  <c r="J193" i="34"/>
  <c r="J203" i="34"/>
  <c r="J222" i="34"/>
  <c r="J6" i="34"/>
  <c r="J43" i="34"/>
  <c r="J73" i="34"/>
  <c r="J87" i="34"/>
  <c r="J94" i="34"/>
  <c r="J101" i="34"/>
  <c r="J108" i="34"/>
  <c r="J119" i="34"/>
  <c r="J126" i="34"/>
  <c r="J133" i="34"/>
  <c r="J140" i="34"/>
  <c r="J151" i="34"/>
  <c r="J158" i="34"/>
  <c r="J165" i="34"/>
  <c r="J172" i="34"/>
  <c r="J183" i="34"/>
  <c r="J190" i="34"/>
  <c r="J197" i="34"/>
  <c r="J204" i="34"/>
  <c r="J215" i="34"/>
  <c r="J20" i="34"/>
  <c r="J40" i="34"/>
  <c r="J102" i="34"/>
  <c r="J109" i="34"/>
  <c r="J116" i="34"/>
  <c r="J127" i="34"/>
  <c r="J134" i="34"/>
  <c r="J141" i="34"/>
  <c r="J159" i="34"/>
  <c r="J166" i="34"/>
  <c r="J173" i="34"/>
  <c r="J180" i="34"/>
  <c r="J191" i="34"/>
  <c r="J198" i="34"/>
  <c r="J205" i="34"/>
  <c r="J212" i="34"/>
  <c r="J219" i="34"/>
  <c r="J44" i="34"/>
  <c r="J67" i="34"/>
  <c r="J91" i="34"/>
  <c r="Y56" i="34" l="1"/>
  <c r="Y57" i="34"/>
  <c r="Y58" i="34"/>
  <c r="Y231" i="36"/>
  <c r="Y233" i="36" s="1"/>
  <c r="J227" i="34"/>
  <c r="J229" i="34" s="1"/>
  <c r="U230" i="35" l="1"/>
  <c r="T230" i="35"/>
  <c r="U229" i="35"/>
  <c r="T229" i="35"/>
  <c r="U228" i="35"/>
  <c r="T228" i="35"/>
  <c r="U227" i="35"/>
  <c r="T227" i="35"/>
  <c r="U226" i="35"/>
  <c r="T226" i="35"/>
  <c r="U225" i="35"/>
  <c r="T225" i="35"/>
  <c r="U224" i="35"/>
  <c r="T224" i="35"/>
  <c r="U223" i="35"/>
  <c r="T223" i="35"/>
  <c r="U222" i="35"/>
  <c r="T222" i="35"/>
  <c r="U221" i="35"/>
  <c r="T221" i="35"/>
  <c r="U220" i="35"/>
  <c r="T220" i="35"/>
  <c r="U219" i="35"/>
  <c r="T219" i="35"/>
  <c r="U218" i="35"/>
  <c r="T218" i="35"/>
  <c r="U217" i="35"/>
  <c r="T217" i="35"/>
  <c r="U216" i="35"/>
  <c r="T216" i="35"/>
  <c r="U215" i="35"/>
  <c r="T215" i="35"/>
  <c r="U214" i="35"/>
  <c r="T214" i="35"/>
  <c r="U213" i="35"/>
  <c r="T213" i="35"/>
  <c r="U212" i="35"/>
  <c r="T212" i="35"/>
  <c r="U211" i="35"/>
  <c r="T211" i="35"/>
  <c r="U210" i="35"/>
  <c r="T210" i="35"/>
  <c r="U209" i="35"/>
  <c r="T209" i="35"/>
  <c r="U208" i="35"/>
  <c r="T208" i="35"/>
  <c r="U207" i="35"/>
  <c r="T207" i="35"/>
  <c r="U206" i="35"/>
  <c r="T206" i="35"/>
  <c r="U205" i="35"/>
  <c r="T205" i="35"/>
  <c r="U204" i="35"/>
  <c r="T204" i="35"/>
  <c r="U203" i="35"/>
  <c r="T203" i="35"/>
  <c r="U202" i="35"/>
  <c r="T202" i="35"/>
  <c r="U201" i="35"/>
  <c r="T201" i="35"/>
  <c r="U200" i="35"/>
  <c r="T200" i="35"/>
  <c r="U199" i="35"/>
  <c r="T199" i="35"/>
  <c r="U198" i="35"/>
  <c r="T198" i="35"/>
  <c r="U197" i="35"/>
  <c r="T197" i="35"/>
  <c r="U196" i="35"/>
  <c r="T196" i="35"/>
  <c r="U195" i="35"/>
  <c r="T195" i="35"/>
  <c r="U194" i="35"/>
  <c r="T194" i="35"/>
  <c r="U193" i="35"/>
  <c r="T193" i="35"/>
  <c r="U192" i="35"/>
  <c r="T192" i="35"/>
  <c r="U191" i="35"/>
  <c r="T191" i="35"/>
  <c r="U190" i="35"/>
  <c r="T190" i="35"/>
  <c r="U189" i="35"/>
  <c r="T189" i="35"/>
  <c r="U188" i="35"/>
  <c r="T188" i="35"/>
  <c r="U187" i="35"/>
  <c r="T187" i="35"/>
  <c r="U186" i="35"/>
  <c r="T186" i="35"/>
  <c r="U185" i="35"/>
  <c r="T185" i="35"/>
  <c r="U184" i="35"/>
  <c r="T184" i="35"/>
  <c r="U183" i="35"/>
  <c r="T183" i="35"/>
  <c r="U182" i="35"/>
  <c r="T182" i="35"/>
  <c r="U181" i="35"/>
  <c r="T181" i="35"/>
  <c r="U180" i="35"/>
  <c r="T180" i="35"/>
  <c r="U179" i="35"/>
  <c r="T179" i="35"/>
  <c r="U178" i="35"/>
  <c r="T178" i="35"/>
  <c r="U177" i="35"/>
  <c r="T177" i="35"/>
  <c r="U176" i="35"/>
  <c r="T176" i="35"/>
  <c r="U175" i="35"/>
  <c r="T175" i="35"/>
  <c r="U174" i="35"/>
  <c r="T174" i="35"/>
  <c r="U173" i="35"/>
  <c r="T173" i="35"/>
  <c r="U172" i="35"/>
  <c r="T172" i="35"/>
  <c r="U171" i="35"/>
  <c r="T171" i="35"/>
  <c r="U170" i="35"/>
  <c r="T170" i="35"/>
  <c r="U169" i="35"/>
  <c r="T169" i="35"/>
  <c r="U168" i="35"/>
  <c r="T168" i="35"/>
  <c r="U167" i="35"/>
  <c r="T167" i="35"/>
  <c r="U166" i="35"/>
  <c r="T166" i="35"/>
  <c r="U165" i="35"/>
  <c r="T165" i="35"/>
  <c r="U164" i="35"/>
  <c r="T164" i="35"/>
  <c r="U163" i="35"/>
  <c r="T163" i="35"/>
  <c r="U162" i="35"/>
  <c r="T162" i="35"/>
  <c r="U161" i="35"/>
  <c r="T161" i="35"/>
  <c r="U160" i="35"/>
  <c r="T160" i="35"/>
  <c r="U159" i="35"/>
  <c r="T159" i="35"/>
  <c r="U158" i="35"/>
  <c r="T158" i="35"/>
  <c r="U157" i="35"/>
  <c r="T157" i="35"/>
  <c r="U156" i="35"/>
  <c r="T156" i="35"/>
  <c r="U155" i="35"/>
  <c r="T155" i="35"/>
  <c r="U154" i="35"/>
  <c r="T154" i="35"/>
  <c r="U153" i="35"/>
  <c r="T153" i="35"/>
  <c r="U152" i="35"/>
  <c r="T152" i="35"/>
  <c r="U151" i="35"/>
  <c r="T151" i="35"/>
  <c r="U150" i="35"/>
  <c r="T150" i="35"/>
  <c r="U149" i="35"/>
  <c r="T149" i="35"/>
  <c r="U148" i="35"/>
  <c r="T148" i="35"/>
  <c r="U147" i="35"/>
  <c r="T147" i="35"/>
  <c r="U146" i="35"/>
  <c r="T146" i="35"/>
  <c r="U145" i="35"/>
  <c r="T145" i="35"/>
  <c r="U144" i="35"/>
  <c r="T144" i="35"/>
  <c r="U143" i="35"/>
  <c r="T143" i="35"/>
  <c r="U142" i="35"/>
  <c r="T142" i="35"/>
  <c r="U141" i="35"/>
  <c r="T141" i="35"/>
  <c r="U140" i="35"/>
  <c r="T140" i="35"/>
  <c r="U139" i="35"/>
  <c r="T139" i="35"/>
  <c r="U138" i="35"/>
  <c r="T138" i="35"/>
  <c r="U137" i="35"/>
  <c r="T137" i="35"/>
  <c r="U136" i="35"/>
  <c r="T136" i="35"/>
  <c r="U135" i="35"/>
  <c r="T135" i="35"/>
  <c r="U134" i="35"/>
  <c r="T134" i="35"/>
  <c r="U133" i="35"/>
  <c r="T133" i="35"/>
  <c r="U132" i="35"/>
  <c r="T132" i="35"/>
  <c r="U131" i="35"/>
  <c r="T131" i="35"/>
  <c r="U130" i="35"/>
  <c r="T130" i="35"/>
  <c r="U129" i="35"/>
  <c r="T129" i="35"/>
  <c r="U128" i="35"/>
  <c r="T128" i="35"/>
  <c r="U127" i="35"/>
  <c r="T127" i="35"/>
  <c r="U126" i="35"/>
  <c r="T126" i="35"/>
  <c r="U125" i="35"/>
  <c r="T125" i="35"/>
  <c r="U124" i="35"/>
  <c r="T124" i="35"/>
  <c r="U123" i="35"/>
  <c r="T123" i="35"/>
  <c r="U122" i="35"/>
  <c r="T122" i="35"/>
  <c r="U121" i="35"/>
  <c r="T121" i="35"/>
  <c r="U120" i="35"/>
  <c r="T120" i="35"/>
  <c r="U119" i="35"/>
  <c r="T119" i="35"/>
  <c r="U118" i="35"/>
  <c r="T118" i="35"/>
  <c r="U117" i="35"/>
  <c r="T117" i="35"/>
  <c r="U116" i="35"/>
  <c r="T116" i="35"/>
  <c r="U115" i="35"/>
  <c r="T115" i="35"/>
  <c r="U114" i="35"/>
  <c r="T114" i="35"/>
  <c r="U113" i="35"/>
  <c r="T113" i="35"/>
  <c r="U112" i="35"/>
  <c r="T112" i="35"/>
  <c r="U111" i="35"/>
  <c r="T111" i="35"/>
  <c r="U110" i="35"/>
  <c r="T110" i="35"/>
  <c r="U109" i="35"/>
  <c r="T109" i="35"/>
  <c r="U108" i="35"/>
  <c r="T108" i="35"/>
  <c r="U107" i="35"/>
  <c r="T107" i="35"/>
  <c r="U106" i="35"/>
  <c r="T106" i="35"/>
  <c r="U105" i="35"/>
  <c r="T105" i="35"/>
  <c r="U104" i="35"/>
  <c r="T104" i="35"/>
  <c r="U103" i="35"/>
  <c r="T103" i="35"/>
  <c r="U102" i="35"/>
  <c r="T102" i="35"/>
  <c r="U101" i="35"/>
  <c r="T101" i="35"/>
  <c r="U100" i="35"/>
  <c r="T100" i="35"/>
  <c r="U99" i="35"/>
  <c r="T99" i="35"/>
  <c r="U98" i="35"/>
  <c r="T98" i="35"/>
  <c r="U97" i="35"/>
  <c r="T97" i="35"/>
  <c r="U96" i="35"/>
  <c r="T96" i="35"/>
  <c r="U95" i="35"/>
  <c r="T95" i="35"/>
  <c r="U94" i="35"/>
  <c r="T94" i="35"/>
  <c r="U93" i="35"/>
  <c r="T93" i="35"/>
  <c r="U92" i="35"/>
  <c r="T92" i="35"/>
  <c r="U91" i="35"/>
  <c r="T91" i="35"/>
  <c r="U90" i="35"/>
  <c r="T90" i="35"/>
  <c r="U89" i="35"/>
  <c r="T89" i="35"/>
  <c r="U88" i="35"/>
  <c r="T88" i="35"/>
  <c r="U87" i="35"/>
  <c r="T87" i="35"/>
  <c r="U86" i="35"/>
  <c r="T86" i="35"/>
  <c r="U85" i="35"/>
  <c r="T85" i="35"/>
  <c r="U84" i="35"/>
  <c r="T84" i="35"/>
  <c r="U83" i="35"/>
  <c r="T83" i="35"/>
  <c r="U82" i="35"/>
  <c r="T82" i="35"/>
  <c r="U81" i="35"/>
  <c r="T81" i="35"/>
  <c r="U80" i="35"/>
  <c r="T80" i="35"/>
  <c r="U79" i="35"/>
  <c r="T79" i="35"/>
  <c r="U78" i="35"/>
  <c r="T78" i="35"/>
  <c r="U77" i="35"/>
  <c r="T77" i="35"/>
  <c r="U76" i="35"/>
  <c r="T76" i="35"/>
  <c r="U75" i="35"/>
  <c r="T75" i="35"/>
  <c r="U74" i="35"/>
  <c r="T74" i="35"/>
  <c r="U73" i="35"/>
  <c r="T73" i="35"/>
  <c r="U72" i="35"/>
  <c r="T72" i="35"/>
  <c r="U71" i="35"/>
  <c r="T71" i="35"/>
  <c r="U70" i="35"/>
  <c r="T70" i="35"/>
  <c r="U69" i="35"/>
  <c r="T69" i="35"/>
  <c r="U68" i="35"/>
  <c r="T68" i="35"/>
  <c r="U67" i="35"/>
  <c r="T67" i="35"/>
  <c r="U66" i="35"/>
  <c r="T66" i="35"/>
  <c r="U65" i="35"/>
  <c r="T65" i="35"/>
  <c r="U64" i="35"/>
  <c r="T64" i="35"/>
  <c r="U63" i="35"/>
  <c r="T63" i="35"/>
  <c r="U62" i="35"/>
  <c r="T62" i="35"/>
  <c r="U61" i="35"/>
  <c r="T61" i="35"/>
  <c r="U60" i="35"/>
  <c r="T60" i="35"/>
  <c r="U59" i="35"/>
  <c r="T59" i="35"/>
  <c r="U58" i="35"/>
  <c r="T58" i="35"/>
  <c r="U57" i="35"/>
  <c r="T57" i="35"/>
  <c r="U56" i="35"/>
  <c r="T56" i="35"/>
  <c r="U55" i="35"/>
  <c r="T55" i="35"/>
  <c r="U54" i="35"/>
  <c r="T54" i="35"/>
  <c r="U53" i="35"/>
  <c r="T53" i="35"/>
  <c r="U52" i="35"/>
  <c r="T52" i="35"/>
  <c r="U51" i="35"/>
  <c r="T51" i="35"/>
  <c r="U50" i="35"/>
  <c r="T50" i="35"/>
  <c r="U49" i="35"/>
  <c r="T49" i="35"/>
  <c r="U48" i="35"/>
  <c r="T48" i="35"/>
  <c r="U47" i="35"/>
  <c r="T47" i="35"/>
  <c r="U46" i="35"/>
  <c r="T46" i="35"/>
  <c r="U45" i="35"/>
  <c r="T45" i="35"/>
  <c r="U44" i="35"/>
  <c r="T44" i="35"/>
  <c r="U43" i="35"/>
  <c r="T43" i="35"/>
  <c r="U42" i="35"/>
  <c r="T42" i="35"/>
  <c r="U41" i="35"/>
  <c r="T41" i="35"/>
  <c r="U40" i="35"/>
  <c r="T40" i="35"/>
  <c r="U39" i="35"/>
  <c r="T39" i="35"/>
  <c r="U38" i="35"/>
  <c r="T38" i="35"/>
  <c r="U37" i="35"/>
  <c r="T37" i="35"/>
  <c r="U36" i="35"/>
  <c r="T36" i="35"/>
  <c r="U35" i="35"/>
  <c r="T35" i="35"/>
  <c r="U34" i="35"/>
  <c r="T34" i="35"/>
  <c r="U33" i="35"/>
  <c r="T33" i="35"/>
  <c r="U32" i="35"/>
  <c r="T32" i="35"/>
  <c r="U31" i="35"/>
  <c r="T31" i="35"/>
  <c r="U30" i="35"/>
  <c r="T30" i="35"/>
  <c r="U29" i="35"/>
  <c r="T29" i="35"/>
  <c r="U28" i="35"/>
  <c r="T28" i="35"/>
  <c r="U27" i="35"/>
  <c r="T27" i="35"/>
  <c r="U26" i="35"/>
  <c r="T26" i="35"/>
  <c r="U25" i="35"/>
  <c r="T25" i="35"/>
  <c r="U24" i="35"/>
  <c r="T24" i="35"/>
  <c r="U23" i="35"/>
  <c r="T23" i="35"/>
  <c r="U22" i="35"/>
  <c r="T22" i="35"/>
  <c r="U21" i="35"/>
  <c r="T21" i="35"/>
  <c r="U20" i="35"/>
  <c r="T20" i="35"/>
  <c r="U19" i="35"/>
  <c r="T19" i="35"/>
  <c r="U18" i="35"/>
  <c r="T18" i="35"/>
  <c r="U17" i="35"/>
  <c r="T17" i="35"/>
  <c r="U16" i="35"/>
  <c r="T16" i="35"/>
  <c r="U15" i="35"/>
  <c r="T15" i="35"/>
  <c r="U14" i="35"/>
  <c r="T14" i="35"/>
  <c r="U13" i="35"/>
  <c r="T13" i="35"/>
  <c r="U12" i="35"/>
  <c r="T12" i="35"/>
  <c r="U11" i="35"/>
  <c r="T11" i="35"/>
  <c r="U10" i="35"/>
  <c r="T10" i="35"/>
  <c r="U9" i="35"/>
  <c r="T9" i="35"/>
  <c r="U8" i="35"/>
  <c r="T8" i="35"/>
  <c r="U7" i="35"/>
  <c r="T7" i="35"/>
  <c r="U6" i="35"/>
  <c r="T6" i="35"/>
  <c r="U5" i="35"/>
  <c r="T5" i="35"/>
  <c r="V70" i="35" l="1"/>
  <c r="V86" i="35"/>
  <c r="V88" i="35"/>
  <c r="V96" i="35"/>
  <c r="V106" i="35"/>
  <c r="V108" i="35"/>
  <c r="V110" i="35"/>
  <c r="V114" i="35"/>
  <c r="V116" i="35"/>
  <c r="V118" i="35"/>
  <c r="V122" i="35"/>
  <c r="V124" i="35"/>
  <c r="V126" i="35"/>
  <c r="V128" i="35"/>
  <c r="V134" i="35"/>
  <c r="V138" i="35"/>
  <c r="V140" i="35"/>
  <c r="V142" i="35"/>
  <c r="V69" i="35"/>
  <c r="V87" i="35"/>
  <c r="V89" i="35"/>
  <c r="V95" i="35"/>
  <c r="V97" i="35"/>
  <c r="V105" i="35"/>
  <c r="V107" i="35"/>
  <c r="V115" i="35"/>
  <c r="V127" i="35"/>
  <c r="V129" i="35"/>
  <c r="V133" i="35"/>
  <c r="V139" i="35"/>
  <c r="V222" i="35"/>
  <c r="V225" i="35"/>
  <c r="V227" i="35"/>
  <c r="V229" i="35"/>
  <c r="V37" i="35"/>
  <c r="V22" i="35"/>
  <c r="V62" i="35"/>
  <c r="V158" i="35"/>
  <c r="V7" i="35"/>
  <c r="V9" i="35"/>
  <c r="V13" i="35"/>
  <c r="V19" i="35"/>
  <c r="V21" i="35"/>
  <c r="V23" i="35"/>
  <c r="V25" i="35"/>
  <c r="V30" i="35"/>
  <c r="V34" i="35"/>
  <c r="V36" i="35"/>
  <c r="V38" i="35"/>
  <c r="V39" i="35"/>
  <c r="V40" i="35"/>
  <c r="V41" i="35"/>
  <c r="V45" i="35"/>
  <c r="V46" i="35"/>
  <c r="V50" i="35"/>
  <c r="V51" i="35"/>
  <c r="V52" i="35"/>
  <c r="V53" i="35"/>
  <c r="V55" i="35"/>
  <c r="V56" i="35"/>
  <c r="V57" i="35"/>
  <c r="V65" i="35"/>
  <c r="V66" i="35"/>
  <c r="V67" i="35"/>
  <c r="V68" i="35"/>
  <c r="V81" i="35"/>
  <c r="V102" i="35"/>
  <c r="V125" i="35"/>
  <c r="V145" i="35"/>
  <c r="V147" i="35"/>
  <c r="V155" i="35"/>
  <c r="V157" i="35"/>
  <c r="V161" i="35"/>
  <c r="V162" i="35"/>
  <c r="V163" i="35"/>
  <c r="V164" i="35"/>
  <c r="V165" i="35"/>
  <c r="V166" i="35"/>
  <c r="V169" i="35"/>
  <c r="V170" i="35"/>
  <c r="V171" i="35"/>
  <c r="V172" i="35"/>
  <c r="V173" i="35"/>
  <c r="V174" i="35"/>
  <c r="V178" i="35"/>
  <c r="V180" i="35"/>
  <c r="V182" i="35"/>
  <c r="V186" i="35"/>
  <c r="V188" i="35"/>
  <c r="V190" i="35"/>
  <c r="V193" i="35"/>
  <c r="V194" i="35"/>
  <c r="V195" i="35"/>
  <c r="V196" i="35"/>
  <c r="V197" i="35"/>
  <c r="V198" i="35"/>
  <c r="V201" i="35"/>
  <c r="V203" i="35"/>
  <c r="V206" i="35"/>
  <c r="V209" i="35"/>
  <c r="V211" i="35"/>
  <c r="V213" i="35"/>
  <c r="V217" i="35"/>
  <c r="V219" i="35"/>
  <c r="V221" i="35"/>
  <c r="V205" i="35"/>
  <c r="V226" i="35"/>
  <c r="V228" i="35"/>
  <c r="V230" i="35"/>
  <c r="V202" i="35"/>
  <c r="V204" i="35"/>
  <c r="T231" i="35"/>
  <c r="T233" i="35" s="1"/>
  <c r="V49" i="35"/>
  <c r="V137" i="35"/>
  <c r="V5" i="35"/>
  <c r="V17" i="35"/>
  <c r="V61" i="35"/>
  <c r="V78" i="35"/>
  <c r="V101" i="35"/>
  <c r="V153" i="35"/>
  <c r="V6" i="35"/>
  <c r="V8" i="35"/>
  <c r="V14" i="35"/>
  <c r="V18" i="35"/>
  <c r="V20" i="35"/>
  <c r="V24" i="35"/>
  <c r="V29" i="35"/>
  <c r="V33" i="35"/>
  <c r="V35" i="35"/>
  <c r="V48" i="35"/>
  <c r="V54" i="35"/>
  <c r="V71" i="35"/>
  <c r="V73" i="35"/>
  <c r="V79" i="35"/>
  <c r="V94" i="35"/>
  <c r="V113" i="35"/>
  <c r="V121" i="35"/>
  <c r="V123" i="35"/>
  <c r="V146" i="35"/>
  <c r="V148" i="35"/>
  <c r="V150" i="35"/>
  <c r="V154" i="35"/>
  <c r="V156" i="35"/>
  <c r="V177" i="35"/>
  <c r="V179" i="35"/>
  <c r="V181" i="35"/>
  <c r="V185" i="35"/>
  <c r="V187" i="35"/>
  <c r="V189" i="35"/>
  <c r="V210" i="35"/>
  <c r="V212" i="35"/>
  <c r="V214" i="35"/>
  <c r="V218" i="35"/>
  <c r="V220" i="35"/>
  <c r="V10" i="35"/>
  <c r="V12" i="35"/>
  <c r="V15" i="35"/>
  <c r="V27" i="35"/>
  <c r="V32" i="35"/>
  <c r="V42" i="35"/>
  <c r="V44" i="35"/>
  <c r="V47" i="35"/>
  <c r="V59" i="35"/>
  <c r="V64" i="35"/>
  <c r="V72" i="35"/>
  <c r="V74" i="35"/>
  <c r="V76" i="35"/>
  <c r="V83" i="35"/>
  <c r="V85" i="35"/>
  <c r="V90" i="35"/>
  <c r="V92" i="35"/>
  <c r="V99" i="35"/>
  <c r="V104" i="35"/>
  <c r="V109" i="35"/>
  <c r="V111" i="35"/>
  <c r="V120" i="35"/>
  <c r="V130" i="35"/>
  <c r="V132" i="35"/>
  <c r="V135" i="35"/>
  <c r="V144" i="35"/>
  <c r="V149" i="35"/>
  <c r="V151" i="35"/>
  <c r="V160" i="35"/>
  <c r="V167" i="35"/>
  <c r="V176" i="35"/>
  <c r="V183" i="35"/>
  <c r="V192" i="35"/>
  <c r="V199" i="35"/>
  <c r="V208" i="35"/>
  <c r="V215" i="35"/>
  <c r="V224" i="35"/>
  <c r="U231" i="35"/>
  <c r="U233" i="35" s="1"/>
  <c r="V11" i="35"/>
  <c r="V16" i="35"/>
  <c r="V26" i="35"/>
  <c r="V28" i="35"/>
  <c r="V31" i="35"/>
  <c r="V43" i="35"/>
  <c r="V58" i="35"/>
  <c r="V60" i="35"/>
  <c r="V63" i="35"/>
  <c r="V75" i="35"/>
  <c r="V77" i="35"/>
  <c r="V80" i="35"/>
  <c r="V82" i="35"/>
  <c r="V84" i="35"/>
  <c r="V91" i="35"/>
  <c r="V93" i="35"/>
  <c r="V98" i="35"/>
  <c r="V100" i="35"/>
  <c r="V103" i="35"/>
  <c r="V112" i="35"/>
  <c r="V117" i="35"/>
  <c r="V119" i="35"/>
  <c r="V131" i="35"/>
  <c r="V136" i="35"/>
  <c r="V141" i="35"/>
  <c r="V143" i="35"/>
  <c r="V152" i="35"/>
  <c r="V159" i="35"/>
  <c r="V168" i="35"/>
  <c r="V175" i="35"/>
  <c r="V184" i="35"/>
  <c r="V191" i="35"/>
  <c r="V200" i="35"/>
  <c r="V207" i="35"/>
  <c r="V216" i="35"/>
  <c r="V223" i="35"/>
  <c r="R230" i="35"/>
  <c r="Q230" i="35"/>
  <c r="R229" i="35"/>
  <c r="Q229" i="35"/>
  <c r="R228" i="35"/>
  <c r="Q228" i="35"/>
  <c r="R227" i="35"/>
  <c r="Q227" i="35"/>
  <c r="R226" i="35"/>
  <c r="Q226" i="35"/>
  <c r="R225" i="35"/>
  <c r="Q225" i="35"/>
  <c r="R224" i="35"/>
  <c r="Q224" i="35"/>
  <c r="R223" i="35"/>
  <c r="Q223" i="35"/>
  <c r="R222" i="35"/>
  <c r="Q222" i="35"/>
  <c r="R221" i="35"/>
  <c r="Q221" i="35"/>
  <c r="R220" i="35"/>
  <c r="Q220" i="35"/>
  <c r="R219" i="35"/>
  <c r="Q219" i="35"/>
  <c r="R218" i="35"/>
  <c r="Q218" i="35"/>
  <c r="R217" i="35"/>
  <c r="Q217" i="35"/>
  <c r="R216" i="35"/>
  <c r="Q216" i="35"/>
  <c r="R215" i="35"/>
  <c r="Q215" i="35"/>
  <c r="R214" i="35"/>
  <c r="Q214" i="35"/>
  <c r="R213" i="35"/>
  <c r="Q213" i="35"/>
  <c r="R212" i="35"/>
  <c r="Q212" i="35"/>
  <c r="R211" i="35"/>
  <c r="Q211" i="35"/>
  <c r="R210" i="35"/>
  <c r="Q210" i="35"/>
  <c r="R209" i="35"/>
  <c r="Q209" i="35"/>
  <c r="R208" i="35"/>
  <c r="Q208" i="35"/>
  <c r="R207" i="35"/>
  <c r="Q207" i="35"/>
  <c r="R206" i="35"/>
  <c r="Q206" i="35"/>
  <c r="R205" i="35"/>
  <c r="Q205" i="35"/>
  <c r="R204" i="35"/>
  <c r="Q204" i="35"/>
  <c r="R203" i="35"/>
  <c r="Q203" i="35"/>
  <c r="R202" i="35"/>
  <c r="Q202" i="35"/>
  <c r="R201" i="35"/>
  <c r="Q201" i="35"/>
  <c r="R200" i="35"/>
  <c r="Q200" i="35"/>
  <c r="R199" i="35"/>
  <c r="Q199" i="35"/>
  <c r="R198" i="35"/>
  <c r="Q198" i="35"/>
  <c r="R197" i="35"/>
  <c r="Q197" i="35"/>
  <c r="R196" i="35"/>
  <c r="Q196" i="35"/>
  <c r="R195" i="35"/>
  <c r="Q195" i="35"/>
  <c r="R194" i="35"/>
  <c r="Q194" i="35"/>
  <c r="R193" i="35"/>
  <c r="Q193" i="35"/>
  <c r="R192" i="35"/>
  <c r="Q192" i="35"/>
  <c r="R191" i="35"/>
  <c r="Q191" i="35"/>
  <c r="R190" i="35"/>
  <c r="Q190" i="35"/>
  <c r="R189" i="35"/>
  <c r="Q189" i="35"/>
  <c r="R188" i="35"/>
  <c r="Q188" i="35"/>
  <c r="R187" i="35"/>
  <c r="Q187" i="35"/>
  <c r="R186" i="35"/>
  <c r="Q186" i="35"/>
  <c r="R185" i="35"/>
  <c r="Q185" i="35"/>
  <c r="R184" i="35"/>
  <c r="Q184" i="35"/>
  <c r="R183" i="35"/>
  <c r="Q183" i="35"/>
  <c r="R182" i="35"/>
  <c r="Q182" i="35"/>
  <c r="R181" i="35"/>
  <c r="Q181" i="35"/>
  <c r="R180" i="35"/>
  <c r="Q180" i="35"/>
  <c r="R179" i="35"/>
  <c r="Q179" i="35"/>
  <c r="R178" i="35"/>
  <c r="Q178" i="35"/>
  <c r="R177" i="35"/>
  <c r="Q177" i="35"/>
  <c r="R176" i="35"/>
  <c r="Q176" i="35"/>
  <c r="R175" i="35"/>
  <c r="Q175" i="35"/>
  <c r="R174" i="35"/>
  <c r="Q174" i="35"/>
  <c r="R173" i="35"/>
  <c r="Q173" i="35"/>
  <c r="R172" i="35"/>
  <c r="Q172" i="35"/>
  <c r="R171" i="35"/>
  <c r="Q171" i="35"/>
  <c r="R170" i="35"/>
  <c r="Q170" i="35"/>
  <c r="R169" i="35"/>
  <c r="Q169" i="35"/>
  <c r="R168" i="35"/>
  <c r="Q168" i="35"/>
  <c r="R167" i="35"/>
  <c r="Q167" i="35"/>
  <c r="R166" i="35"/>
  <c r="Q166" i="35"/>
  <c r="R165" i="35"/>
  <c r="Q165" i="35"/>
  <c r="R164" i="35"/>
  <c r="Q164" i="35"/>
  <c r="R163" i="35"/>
  <c r="Q163" i="35"/>
  <c r="R162" i="35"/>
  <c r="Q162" i="35"/>
  <c r="R161" i="35"/>
  <c r="Q161" i="35"/>
  <c r="R160" i="35"/>
  <c r="Q160" i="35"/>
  <c r="R159" i="35"/>
  <c r="Q159" i="35"/>
  <c r="R158" i="35"/>
  <c r="Q158" i="35"/>
  <c r="R157" i="35"/>
  <c r="Q157" i="35"/>
  <c r="R156" i="35"/>
  <c r="Q156" i="35"/>
  <c r="R155" i="35"/>
  <c r="Q155" i="35"/>
  <c r="R154" i="35"/>
  <c r="Q154" i="35"/>
  <c r="R153" i="35"/>
  <c r="Q153" i="35"/>
  <c r="R152" i="35"/>
  <c r="Q152" i="35"/>
  <c r="R151" i="35"/>
  <c r="Q151" i="35"/>
  <c r="R150" i="35"/>
  <c r="Q150" i="35"/>
  <c r="R149" i="35"/>
  <c r="Q149" i="35"/>
  <c r="R148" i="35"/>
  <c r="Q148" i="35"/>
  <c r="R147" i="35"/>
  <c r="Q147" i="35"/>
  <c r="R146" i="35"/>
  <c r="Q146" i="35"/>
  <c r="R145" i="35"/>
  <c r="Q145" i="35"/>
  <c r="R144" i="35"/>
  <c r="Q144" i="35"/>
  <c r="R143" i="35"/>
  <c r="Q143" i="35"/>
  <c r="R142" i="35"/>
  <c r="Q142" i="35"/>
  <c r="R141" i="35"/>
  <c r="Q141" i="35"/>
  <c r="R140" i="35"/>
  <c r="Q140" i="35"/>
  <c r="R139" i="35"/>
  <c r="Q139" i="35"/>
  <c r="R138" i="35"/>
  <c r="Q138" i="35"/>
  <c r="R137" i="35"/>
  <c r="Q137" i="35"/>
  <c r="R136" i="35"/>
  <c r="Q136" i="35"/>
  <c r="R135" i="35"/>
  <c r="Q135" i="35"/>
  <c r="R134" i="35"/>
  <c r="Q134" i="35"/>
  <c r="R133" i="35"/>
  <c r="Q133" i="35"/>
  <c r="R132" i="35"/>
  <c r="Q132" i="35"/>
  <c r="R131" i="35"/>
  <c r="Q131" i="35"/>
  <c r="R130" i="35"/>
  <c r="Q130" i="35"/>
  <c r="R129" i="35"/>
  <c r="Q129" i="35"/>
  <c r="R128" i="35"/>
  <c r="Q128" i="35"/>
  <c r="R127" i="35"/>
  <c r="Q127" i="35"/>
  <c r="R126" i="35"/>
  <c r="Q126" i="35"/>
  <c r="R125" i="35"/>
  <c r="Q125" i="35"/>
  <c r="R124" i="35"/>
  <c r="Q124" i="35"/>
  <c r="R123" i="35"/>
  <c r="Q123" i="35"/>
  <c r="R122" i="35"/>
  <c r="Q122" i="35"/>
  <c r="R121" i="35"/>
  <c r="Q121" i="35"/>
  <c r="R120" i="35"/>
  <c r="Q120" i="35"/>
  <c r="R119" i="35"/>
  <c r="Q119" i="35"/>
  <c r="R118" i="35"/>
  <c r="Q118" i="35"/>
  <c r="R117" i="35"/>
  <c r="Q117" i="35"/>
  <c r="R116" i="35"/>
  <c r="Q116" i="35"/>
  <c r="R115" i="35"/>
  <c r="Q115" i="35"/>
  <c r="R114" i="35"/>
  <c r="Q114" i="35"/>
  <c r="R113" i="35"/>
  <c r="Q113" i="35"/>
  <c r="R112" i="35"/>
  <c r="Q112" i="35"/>
  <c r="R111" i="35"/>
  <c r="Q111" i="35"/>
  <c r="R110" i="35"/>
  <c r="Q110" i="35"/>
  <c r="R109" i="35"/>
  <c r="Q109" i="35"/>
  <c r="R108" i="35"/>
  <c r="Q108" i="35"/>
  <c r="R107" i="35"/>
  <c r="Q107" i="35"/>
  <c r="R106" i="35"/>
  <c r="Q106" i="35"/>
  <c r="R105" i="35"/>
  <c r="Q105" i="35"/>
  <c r="R104" i="35"/>
  <c r="Q104" i="35"/>
  <c r="R103" i="35"/>
  <c r="Q103" i="35"/>
  <c r="R102" i="35"/>
  <c r="Q102" i="35"/>
  <c r="R101" i="35"/>
  <c r="Q101" i="35"/>
  <c r="R100" i="35"/>
  <c r="Q100" i="35"/>
  <c r="R99" i="35"/>
  <c r="Q99" i="35"/>
  <c r="R98" i="35"/>
  <c r="Q98" i="35"/>
  <c r="R97" i="35"/>
  <c r="Q97" i="35"/>
  <c r="R96" i="35"/>
  <c r="Q96" i="35"/>
  <c r="R95" i="35"/>
  <c r="Q95" i="35"/>
  <c r="R94" i="35"/>
  <c r="Q94" i="35"/>
  <c r="R93" i="35"/>
  <c r="Q93" i="35"/>
  <c r="R92" i="35"/>
  <c r="Q92" i="35"/>
  <c r="R91" i="35"/>
  <c r="Q91" i="35"/>
  <c r="R90" i="35"/>
  <c r="Q90" i="35"/>
  <c r="R89" i="35"/>
  <c r="Q89" i="35"/>
  <c r="R88" i="35"/>
  <c r="Q88" i="35"/>
  <c r="R87" i="35"/>
  <c r="Q87" i="35"/>
  <c r="R86" i="35"/>
  <c r="Q86" i="35"/>
  <c r="R85" i="35"/>
  <c r="Q85" i="35"/>
  <c r="R84" i="35"/>
  <c r="Q84" i="35"/>
  <c r="R83" i="35"/>
  <c r="Q83" i="35"/>
  <c r="R82" i="35"/>
  <c r="Q82" i="35"/>
  <c r="R81" i="35"/>
  <c r="Q81" i="35"/>
  <c r="R80" i="35"/>
  <c r="Q80" i="35"/>
  <c r="R79" i="35"/>
  <c r="Q79" i="35"/>
  <c r="R78" i="35"/>
  <c r="Q78" i="35"/>
  <c r="R77" i="35"/>
  <c r="Q77" i="35"/>
  <c r="R76" i="35"/>
  <c r="Q76" i="35"/>
  <c r="R75" i="35"/>
  <c r="Q75" i="35"/>
  <c r="R74" i="35"/>
  <c r="Q74" i="35"/>
  <c r="R73" i="35"/>
  <c r="Q73" i="35"/>
  <c r="R72" i="35"/>
  <c r="Q72" i="35"/>
  <c r="R71" i="35"/>
  <c r="Q71" i="35"/>
  <c r="R70" i="35"/>
  <c r="Q70" i="35"/>
  <c r="R69" i="35"/>
  <c r="Q69" i="35"/>
  <c r="R68" i="35"/>
  <c r="Q68" i="35"/>
  <c r="R67" i="35"/>
  <c r="Q67" i="35"/>
  <c r="R66" i="35"/>
  <c r="Q66" i="35"/>
  <c r="R65" i="35"/>
  <c r="Q65" i="35"/>
  <c r="R64" i="35"/>
  <c r="Q64" i="35"/>
  <c r="R63" i="35"/>
  <c r="Q63" i="35"/>
  <c r="R62" i="35"/>
  <c r="Q62" i="35"/>
  <c r="R61" i="35"/>
  <c r="Q61" i="35"/>
  <c r="R60" i="35"/>
  <c r="Q60" i="35"/>
  <c r="R59" i="35"/>
  <c r="Q59" i="35"/>
  <c r="R58" i="35"/>
  <c r="Q58" i="35"/>
  <c r="R57" i="35"/>
  <c r="Q57" i="35"/>
  <c r="R56" i="35"/>
  <c r="Q56" i="35"/>
  <c r="R55" i="35"/>
  <c r="Q55" i="35"/>
  <c r="R54" i="35"/>
  <c r="Q54" i="35"/>
  <c r="R53" i="35"/>
  <c r="Q53" i="35"/>
  <c r="R52" i="35"/>
  <c r="Q52" i="35"/>
  <c r="R51" i="35"/>
  <c r="Q51" i="35"/>
  <c r="R50" i="35"/>
  <c r="Q50" i="35"/>
  <c r="R49" i="35"/>
  <c r="Q49" i="35"/>
  <c r="R48" i="35"/>
  <c r="Q48" i="35"/>
  <c r="R47" i="35"/>
  <c r="Q47" i="35"/>
  <c r="R46" i="35"/>
  <c r="Q46" i="35"/>
  <c r="R45" i="35"/>
  <c r="Q45" i="35"/>
  <c r="R44" i="35"/>
  <c r="Q44" i="35"/>
  <c r="R43" i="35"/>
  <c r="Q43" i="35"/>
  <c r="R42" i="35"/>
  <c r="Q42" i="35"/>
  <c r="R41" i="35"/>
  <c r="Q41" i="35"/>
  <c r="R40" i="35"/>
  <c r="Q40" i="35"/>
  <c r="R39" i="35"/>
  <c r="Q39" i="35"/>
  <c r="R38" i="35"/>
  <c r="Q38" i="35"/>
  <c r="R37" i="35"/>
  <c r="Q37" i="35"/>
  <c r="R36" i="35"/>
  <c r="Q36" i="35"/>
  <c r="R35" i="35"/>
  <c r="Q35" i="35"/>
  <c r="R34" i="35"/>
  <c r="Q34" i="35"/>
  <c r="R33" i="35"/>
  <c r="Q33" i="35"/>
  <c r="R32" i="35"/>
  <c r="Q32" i="35"/>
  <c r="R31" i="35"/>
  <c r="Q31" i="35"/>
  <c r="R30" i="35"/>
  <c r="Q30" i="35"/>
  <c r="R29" i="35"/>
  <c r="Q29" i="35"/>
  <c r="R28" i="35"/>
  <c r="Q28" i="35"/>
  <c r="R27" i="35"/>
  <c r="Q27" i="35"/>
  <c r="R26" i="35"/>
  <c r="Q26" i="35"/>
  <c r="R25" i="35"/>
  <c r="Q25" i="35"/>
  <c r="R24" i="35"/>
  <c r="Q24" i="35"/>
  <c r="R23" i="35"/>
  <c r="Q23" i="35"/>
  <c r="R22" i="35"/>
  <c r="Q22" i="35"/>
  <c r="R21" i="35"/>
  <c r="Q21" i="35"/>
  <c r="R20" i="35"/>
  <c r="Q20" i="35"/>
  <c r="R19" i="35"/>
  <c r="Q19" i="35"/>
  <c r="R18" i="35"/>
  <c r="Q18" i="35"/>
  <c r="R17" i="35"/>
  <c r="Q17" i="35"/>
  <c r="R16" i="35"/>
  <c r="Q16" i="35"/>
  <c r="R15" i="35"/>
  <c r="Q15" i="35"/>
  <c r="R14" i="35"/>
  <c r="Q14" i="35"/>
  <c r="R13" i="35"/>
  <c r="Q13" i="35"/>
  <c r="R12" i="35"/>
  <c r="Q12" i="35"/>
  <c r="R11" i="35"/>
  <c r="Q11" i="35"/>
  <c r="R10" i="35"/>
  <c r="Q10" i="35"/>
  <c r="R9" i="35"/>
  <c r="Q9" i="35"/>
  <c r="R8" i="35"/>
  <c r="Q8" i="35"/>
  <c r="R7" i="35"/>
  <c r="Q7" i="35"/>
  <c r="R6" i="35"/>
  <c r="Q6" i="35"/>
  <c r="R5" i="35"/>
  <c r="Q5" i="35"/>
  <c r="S217" i="35" l="1"/>
  <c r="S185" i="35"/>
  <c r="S187" i="35"/>
  <c r="S189" i="35"/>
  <c r="S186" i="35"/>
  <c r="S190" i="35"/>
  <c r="S192" i="35"/>
  <c r="S200" i="35"/>
  <c r="V231" i="35"/>
  <c r="V233" i="35" s="1"/>
  <c r="S20" i="35"/>
  <c r="S24" i="35"/>
  <c r="S116" i="35"/>
  <c r="S120" i="35"/>
  <c r="S148" i="35"/>
  <c r="S152" i="35"/>
  <c r="S9" i="35"/>
  <c r="S17" i="35"/>
  <c r="S23" i="35"/>
  <c r="S25" i="35"/>
  <c r="S57" i="35"/>
  <c r="S105" i="35"/>
  <c r="S113" i="35"/>
  <c r="S119" i="35"/>
  <c r="S121" i="35"/>
  <c r="S137" i="35"/>
  <c r="S145" i="35"/>
  <c r="S151" i="35"/>
  <c r="S153" i="35"/>
  <c r="S58" i="35"/>
  <c r="S62" i="35"/>
  <c r="S64" i="35"/>
  <c r="S72" i="35"/>
  <c r="S154" i="35"/>
  <c r="S158" i="35"/>
  <c r="S160" i="35"/>
  <c r="S168" i="35"/>
  <c r="S27" i="35"/>
  <c r="S29" i="35"/>
  <c r="S26" i="35"/>
  <c r="S30" i="35"/>
  <c r="S32" i="35"/>
  <c r="S40" i="35"/>
  <c r="S59" i="35"/>
  <c r="S61" i="35"/>
  <c r="S89" i="35"/>
  <c r="S155" i="35"/>
  <c r="S157" i="35"/>
  <c r="S91" i="35"/>
  <c r="S56" i="35"/>
  <c r="S180" i="35"/>
  <c r="S184" i="35"/>
  <c r="S219" i="35"/>
  <c r="S221" i="35"/>
  <c r="S41" i="35"/>
  <c r="S49" i="35"/>
  <c r="S55" i="35"/>
  <c r="S84" i="35"/>
  <c r="S88" i="35"/>
  <c r="S90" i="35"/>
  <c r="S94" i="35"/>
  <c r="S96" i="35"/>
  <c r="S104" i="35"/>
  <c r="S123" i="35"/>
  <c r="S125" i="35"/>
  <c r="S169" i="35"/>
  <c r="S177" i="35"/>
  <c r="S183" i="35"/>
  <c r="S212" i="35"/>
  <c r="S216" i="35"/>
  <c r="S218" i="35"/>
  <c r="S222" i="35"/>
  <c r="S224" i="35"/>
  <c r="S226" i="35"/>
  <c r="S52" i="35"/>
  <c r="S93" i="35"/>
  <c r="S8" i="35"/>
  <c r="S73" i="35"/>
  <c r="S81" i="35"/>
  <c r="S87" i="35"/>
  <c r="S122" i="35"/>
  <c r="S126" i="35"/>
  <c r="S128" i="35"/>
  <c r="S136" i="35"/>
  <c r="S201" i="35"/>
  <c r="S209" i="35"/>
  <c r="S215" i="35"/>
  <c r="S227" i="35"/>
  <c r="S11" i="35"/>
  <c r="S43" i="35"/>
  <c r="S75" i="35"/>
  <c r="S100" i="35"/>
  <c r="S109" i="35"/>
  <c r="S132" i="35"/>
  <c r="S141" i="35"/>
  <c r="S171" i="35"/>
  <c r="S203" i="35"/>
  <c r="S13" i="35"/>
  <c r="S36" i="35"/>
  <c r="S45" i="35"/>
  <c r="S68" i="35"/>
  <c r="S77" i="35"/>
  <c r="S107" i="35"/>
  <c r="S139" i="35"/>
  <c r="S164" i="35"/>
  <c r="S173" i="35"/>
  <c r="S196" i="35"/>
  <c r="S205" i="35"/>
  <c r="Q231" i="35"/>
  <c r="Q233" i="35" s="1"/>
  <c r="S7" i="35"/>
  <c r="S10" i="35"/>
  <c r="S14" i="35"/>
  <c r="S16" i="35"/>
  <c r="S33" i="35"/>
  <c r="S39" i="35"/>
  <c r="S42" i="35"/>
  <c r="S46" i="35"/>
  <c r="S48" i="35"/>
  <c r="S65" i="35"/>
  <c r="S71" i="35"/>
  <c r="S74" i="35"/>
  <c r="S78" i="35"/>
  <c r="S80" i="35"/>
  <c r="S97" i="35"/>
  <c r="S103" i="35"/>
  <c r="S106" i="35"/>
  <c r="S110" i="35"/>
  <c r="S112" i="35"/>
  <c r="S129" i="35"/>
  <c r="S135" i="35"/>
  <c r="S138" i="35"/>
  <c r="S142" i="35"/>
  <c r="S144" i="35"/>
  <c r="S161" i="35"/>
  <c r="S167" i="35"/>
  <c r="S170" i="35"/>
  <c r="S174" i="35"/>
  <c r="S176" i="35"/>
  <c r="S193" i="35"/>
  <c r="S199" i="35"/>
  <c r="S202" i="35"/>
  <c r="S206" i="35"/>
  <c r="S208" i="35"/>
  <c r="S225" i="35"/>
  <c r="S228" i="35"/>
  <c r="S230" i="35"/>
  <c r="S5" i="35"/>
  <c r="S12" i="35"/>
  <c r="S19" i="35"/>
  <c r="S21" i="35"/>
  <c r="S28" i="35"/>
  <c r="S35" i="35"/>
  <c r="S37" i="35"/>
  <c r="S44" i="35"/>
  <c r="S51" i="35"/>
  <c r="S53" i="35"/>
  <c r="S60" i="35"/>
  <c r="S67" i="35"/>
  <c r="S69" i="35"/>
  <c r="S76" i="35"/>
  <c r="S83" i="35"/>
  <c r="S85" i="35"/>
  <c r="S92" i="35"/>
  <c r="S99" i="35"/>
  <c r="S101" i="35"/>
  <c r="S108" i="35"/>
  <c r="S115" i="35"/>
  <c r="S117" i="35"/>
  <c r="S124" i="35"/>
  <c r="S131" i="35"/>
  <c r="S133" i="35"/>
  <c r="S140" i="35"/>
  <c r="S147" i="35"/>
  <c r="S149" i="35"/>
  <c r="S156" i="35"/>
  <c r="S163" i="35"/>
  <c r="S165" i="35"/>
  <c r="S172" i="35"/>
  <c r="S179" i="35"/>
  <c r="S181" i="35"/>
  <c r="S188" i="35"/>
  <c r="S195" i="35"/>
  <c r="S197" i="35"/>
  <c r="S204" i="35"/>
  <c r="S211" i="35"/>
  <c r="S213" i="35"/>
  <c r="S220" i="35"/>
  <c r="S229" i="35"/>
  <c r="S6" i="35"/>
  <c r="S15" i="35"/>
  <c r="S18" i="35"/>
  <c r="S22" i="35"/>
  <c r="S31" i="35"/>
  <c r="S34" i="35"/>
  <c r="S38" i="35"/>
  <c r="S47" i="35"/>
  <c r="S50" i="35"/>
  <c r="S54" i="35"/>
  <c r="S63" i="35"/>
  <c r="S66" i="35"/>
  <c r="S70" i="35"/>
  <c r="S79" i="35"/>
  <c r="S82" i="35"/>
  <c r="S86" i="35"/>
  <c r="S95" i="35"/>
  <c r="S98" i="35"/>
  <c r="S102" i="35"/>
  <c r="S111" i="35"/>
  <c r="S114" i="35"/>
  <c r="S118" i="35"/>
  <c r="S127" i="35"/>
  <c r="S130" i="35"/>
  <c r="S134" i="35"/>
  <c r="S143" i="35"/>
  <c r="S146" i="35"/>
  <c r="S150" i="35"/>
  <c r="S159" i="35"/>
  <c r="S162" i="35"/>
  <c r="S166" i="35"/>
  <c r="S175" i="35"/>
  <c r="S178" i="35"/>
  <c r="S182" i="35"/>
  <c r="S191" i="35"/>
  <c r="S194" i="35"/>
  <c r="S198" i="35"/>
  <c r="S207" i="35"/>
  <c r="S210" i="35"/>
  <c r="S214" i="35"/>
  <c r="S223" i="35"/>
  <c r="R231" i="35"/>
  <c r="R233" i="35" s="1"/>
  <c r="O228" i="35"/>
  <c r="N228" i="35"/>
  <c r="O227" i="35"/>
  <c r="N227" i="35"/>
  <c r="O226" i="35"/>
  <c r="N226" i="35"/>
  <c r="O225" i="35"/>
  <c r="N225" i="35"/>
  <c r="O224" i="35"/>
  <c r="N224" i="35"/>
  <c r="O223" i="35"/>
  <c r="N223" i="35"/>
  <c r="O222" i="35"/>
  <c r="N222" i="35"/>
  <c r="O221" i="35"/>
  <c r="N221" i="35"/>
  <c r="O220" i="35"/>
  <c r="N220" i="35"/>
  <c r="O219" i="35"/>
  <c r="N219" i="35"/>
  <c r="O218" i="35"/>
  <c r="N218" i="35"/>
  <c r="O217" i="35"/>
  <c r="N217" i="35"/>
  <c r="O216" i="35"/>
  <c r="N216" i="35"/>
  <c r="O215" i="35"/>
  <c r="N215" i="35"/>
  <c r="O214" i="35"/>
  <c r="N214" i="35"/>
  <c r="O213" i="35"/>
  <c r="N213" i="35"/>
  <c r="O212" i="35"/>
  <c r="N212" i="35"/>
  <c r="O211" i="35"/>
  <c r="N211" i="35"/>
  <c r="O210" i="35"/>
  <c r="N210" i="35"/>
  <c r="O209" i="35"/>
  <c r="N209" i="35"/>
  <c r="O208" i="35"/>
  <c r="N208" i="35"/>
  <c r="O207" i="35"/>
  <c r="N207" i="35"/>
  <c r="O206" i="35"/>
  <c r="N206" i="35"/>
  <c r="O205" i="35"/>
  <c r="N205" i="35"/>
  <c r="O204" i="35"/>
  <c r="N204" i="35"/>
  <c r="O203" i="35"/>
  <c r="N203" i="35"/>
  <c r="O202" i="35"/>
  <c r="N202" i="35"/>
  <c r="O201" i="35"/>
  <c r="N201" i="35"/>
  <c r="O200" i="35"/>
  <c r="N200" i="35"/>
  <c r="O199" i="35"/>
  <c r="N199" i="35"/>
  <c r="O198" i="35"/>
  <c r="N198" i="35"/>
  <c r="O197" i="35"/>
  <c r="N197" i="35"/>
  <c r="O196" i="35"/>
  <c r="N196" i="35"/>
  <c r="O195" i="35"/>
  <c r="N195" i="35"/>
  <c r="O194" i="35"/>
  <c r="N194" i="35"/>
  <c r="O193" i="35"/>
  <c r="N193" i="35"/>
  <c r="O192" i="35"/>
  <c r="N192" i="35"/>
  <c r="O191" i="35"/>
  <c r="N191" i="35"/>
  <c r="O190" i="35"/>
  <c r="N190" i="35"/>
  <c r="O189" i="35"/>
  <c r="N189" i="35"/>
  <c r="O188" i="35"/>
  <c r="N188" i="35"/>
  <c r="O187" i="35"/>
  <c r="N187" i="35"/>
  <c r="O186" i="35"/>
  <c r="N186" i="35"/>
  <c r="O185" i="35"/>
  <c r="N185" i="35"/>
  <c r="O184" i="35"/>
  <c r="N184" i="35"/>
  <c r="O183" i="35"/>
  <c r="N183" i="35"/>
  <c r="O182" i="35"/>
  <c r="N182" i="35"/>
  <c r="O181" i="35"/>
  <c r="N181" i="35"/>
  <c r="O180" i="35"/>
  <c r="N180" i="35"/>
  <c r="O179" i="35"/>
  <c r="N179" i="35"/>
  <c r="O178" i="35"/>
  <c r="N178" i="35"/>
  <c r="O177" i="35"/>
  <c r="N177" i="35"/>
  <c r="O176" i="35"/>
  <c r="N176" i="35"/>
  <c r="O175" i="35"/>
  <c r="N175" i="35"/>
  <c r="O174" i="35"/>
  <c r="N174" i="35"/>
  <c r="O173" i="35"/>
  <c r="N173" i="35"/>
  <c r="O172" i="35"/>
  <c r="N172" i="35"/>
  <c r="O171" i="35"/>
  <c r="N171" i="35"/>
  <c r="O170" i="35"/>
  <c r="N170" i="35"/>
  <c r="O169" i="35"/>
  <c r="N169" i="35"/>
  <c r="O168" i="35"/>
  <c r="N168" i="35"/>
  <c r="O167" i="35"/>
  <c r="N167" i="35"/>
  <c r="O166" i="35"/>
  <c r="N166" i="35"/>
  <c r="O165" i="35"/>
  <c r="N165" i="35"/>
  <c r="O164" i="35"/>
  <c r="N164" i="35"/>
  <c r="O163" i="35"/>
  <c r="N163" i="35"/>
  <c r="O162" i="35"/>
  <c r="N162" i="35"/>
  <c r="O161" i="35"/>
  <c r="N161" i="35"/>
  <c r="O160" i="35"/>
  <c r="N160" i="35"/>
  <c r="O159" i="35"/>
  <c r="N159" i="35"/>
  <c r="O158" i="35"/>
  <c r="N158" i="35"/>
  <c r="O157" i="35"/>
  <c r="N157" i="35"/>
  <c r="O156" i="35"/>
  <c r="N156" i="35"/>
  <c r="O155" i="35"/>
  <c r="N155" i="35"/>
  <c r="O154" i="35"/>
  <c r="N154" i="35"/>
  <c r="O153" i="35"/>
  <c r="N153" i="35"/>
  <c r="O152" i="35"/>
  <c r="N152" i="35"/>
  <c r="O151" i="35"/>
  <c r="N151" i="35"/>
  <c r="O150" i="35"/>
  <c r="N150" i="35"/>
  <c r="O149" i="35"/>
  <c r="N149" i="35"/>
  <c r="O148" i="35"/>
  <c r="N148" i="35"/>
  <c r="O147" i="35"/>
  <c r="N147" i="35"/>
  <c r="O146" i="35"/>
  <c r="N146" i="35"/>
  <c r="O145" i="35"/>
  <c r="N145" i="35"/>
  <c r="O144" i="35"/>
  <c r="N144" i="35"/>
  <c r="O143" i="35"/>
  <c r="N143" i="35"/>
  <c r="O142" i="35"/>
  <c r="N142" i="35"/>
  <c r="O141" i="35"/>
  <c r="N141" i="35"/>
  <c r="O140" i="35"/>
  <c r="N140" i="35"/>
  <c r="O139" i="35"/>
  <c r="N139" i="35"/>
  <c r="O138" i="35"/>
  <c r="N138" i="35"/>
  <c r="O137" i="35"/>
  <c r="N137" i="35"/>
  <c r="O136" i="35"/>
  <c r="N136" i="35"/>
  <c r="O135" i="35"/>
  <c r="N135" i="35"/>
  <c r="O134" i="35"/>
  <c r="N134" i="35"/>
  <c r="O133" i="35"/>
  <c r="N133" i="35"/>
  <c r="O132" i="35"/>
  <c r="N132" i="35"/>
  <c r="O131" i="35"/>
  <c r="N131" i="35"/>
  <c r="O130" i="35"/>
  <c r="N130" i="35"/>
  <c r="O129" i="35"/>
  <c r="N129" i="35"/>
  <c r="O128" i="35"/>
  <c r="N128" i="35"/>
  <c r="O127" i="35"/>
  <c r="N127" i="35"/>
  <c r="O126" i="35"/>
  <c r="N126" i="35"/>
  <c r="O125" i="35"/>
  <c r="N125" i="35"/>
  <c r="O124" i="35"/>
  <c r="N124" i="35"/>
  <c r="O123" i="35"/>
  <c r="N123" i="35"/>
  <c r="O122" i="35"/>
  <c r="N122" i="35"/>
  <c r="O121" i="35"/>
  <c r="N121" i="35"/>
  <c r="O120" i="35"/>
  <c r="N120" i="35"/>
  <c r="O119" i="35"/>
  <c r="N119" i="35"/>
  <c r="O118" i="35"/>
  <c r="N118" i="35"/>
  <c r="O117" i="35"/>
  <c r="N117" i="35"/>
  <c r="O116" i="35"/>
  <c r="N116" i="35"/>
  <c r="O115" i="35"/>
  <c r="N115" i="35"/>
  <c r="O114" i="35"/>
  <c r="N114" i="35"/>
  <c r="O113" i="35"/>
  <c r="N113" i="35"/>
  <c r="O112" i="35"/>
  <c r="N112" i="35"/>
  <c r="O111" i="35"/>
  <c r="N111" i="35"/>
  <c r="O110" i="35"/>
  <c r="N110" i="35"/>
  <c r="O109" i="35"/>
  <c r="N109" i="35"/>
  <c r="O108" i="35"/>
  <c r="N108" i="35"/>
  <c r="O107" i="35"/>
  <c r="N107" i="35"/>
  <c r="O106" i="35"/>
  <c r="N106" i="35"/>
  <c r="O105" i="35"/>
  <c r="N105" i="35"/>
  <c r="O104" i="35"/>
  <c r="N104" i="35"/>
  <c r="O103" i="35"/>
  <c r="N103" i="35"/>
  <c r="O102" i="35"/>
  <c r="N102" i="35"/>
  <c r="O101" i="35"/>
  <c r="N101" i="35"/>
  <c r="O100" i="35"/>
  <c r="N100" i="35"/>
  <c r="O99" i="35"/>
  <c r="N99" i="35"/>
  <c r="O98" i="35"/>
  <c r="N98" i="35"/>
  <c r="O97" i="35"/>
  <c r="N97" i="35"/>
  <c r="O96" i="35"/>
  <c r="N96" i="35"/>
  <c r="O95" i="35"/>
  <c r="N95" i="35"/>
  <c r="O94" i="35"/>
  <c r="N94" i="35"/>
  <c r="O93" i="35"/>
  <c r="N93" i="35"/>
  <c r="O92" i="35"/>
  <c r="N92" i="35"/>
  <c r="O91" i="35"/>
  <c r="N91" i="35"/>
  <c r="O90" i="35"/>
  <c r="N90" i="35"/>
  <c r="O89" i="35"/>
  <c r="N89" i="35"/>
  <c r="O88" i="35"/>
  <c r="N88" i="35"/>
  <c r="O87" i="35"/>
  <c r="N87" i="35"/>
  <c r="O86" i="35"/>
  <c r="N86" i="35"/>
  <c r="O85" i="35"/>
  <c r="N85" i="35"/>
  <c r="O84" i="35"/>
  <c r="N84" i="35"/>
  <c r="O83" i="35"/>
  <c r="N83" i="35"/>
  <c r="O82" i="35"/>
  <c r="N82" i="35"/>
  <c r="O81" i="35"/>
  <c r="N81" i="35"/>
  <c r="O80" i="35"/>
  <c r="N80" i="35"/>
  <c r="O79" i="35"/>
  <c r="N79" i="35"/>
  <c r="O78" i="35"/>
  <c r="N78" i="35"/>
  <c r="O77" i="35"/>
  <c r="N77" i="35"/>
  <c r="O76" i="35"/>
  <c r="N76" i="35"/>
  <c r="O75" i="35"/>
  <c r="N75" i="35"/>
  <c r="O74" i="35"/>
  <c r="N74" i="35"/>
  <c r="O73" i="35"/>
  <c r="N73" i="35"/>
  <c r="O72" i="35"/>
  <c r="N72" i="35"/>
  <c r="O71" i="35"/>
  <c r="N71" i="35"/>
  <c r="O70" i="35"/>
  <c r="N70" i="35"/>
  <c r="O69" i="35"/>
  <c r="N69" i="35"/>
  <c r="O68" i="35"/>
  <c r="N68" i="35"/>
  <c r="O67" i="35"/>
  <c r="N67" i="35"/>
  <c r="O66" i="35"/>
  <c r="N66" i="35"/>
  <c r="O65" i="35"/>
  <c r="N65" i="35"/>
  <c r="O64" i="35"/>
  <c r="N64" i="35"/>
  <c r="O63" i="35"/>
  <c r="N63" i="35"/>
  <c r="O62" i="35"/>
  <c r="N62" i="35"/>
  <c r="O61" i="35"/>
  <c r="N61" i="35"/>
  <c r="O60" i="35"/>
  <c r="N60" i="35"/>
  <c r="O59" i="35"/>
  <c r="N59" i="35"/>
  <c r="O58" i="35"/>
  <c r="N58" i="35"/>
  <c r="O57" i="35"/>
  <c r="N57" i="35"/>
  <c r="O56" i="35"/>
  <c r="N56" i="35"/>
  <c r="O55" i="35"/>
  <c r="N55" i="35"/>
  <c r="O54" i="35"/>
  <c r="N54" i="35"/>
  <c r="O53" i="35"/>
  <c r="N53" i="35"/>
  <c r="O52" i="35"/>
  <c r="N52" i="35"/>
  <c r="O51" i="35"/>
  <c r="N51" i="35"/>
  <c r="O50" i="35"/>
  <c r="N50" i="35"/>
  <c r="O49" i="35"/>
  <c r="N49" i="35"/>
  <c r="O48" i="35"/>
  <c r="N48" i="35"/>
  <c r="O47" i="35"/>
  <c r="N47" i="35"/>
  <c r="O46" i="35"/>
  <c r="N46" i="35"/>
  <c r="O45" i="35"/>
  <c r="N45" i="35"/>
  <c r="O44" i="35"/>
  <c r="N44" i="35"/>
  <c r="O43" i="35"/>
  <c r="N43" i="35"/>
  <c r="O42" i="35"/>
  <c r="N42" i="35"/>
  <c r="O41" i="35"/>
  <c r="N41" i="35"/>
  <c r="O40" i="35"/>
  <c r="N40" i="35"/>
  <c r="O39" i="35"/>
  <c r="N39" i="35"/>
  <c r="O38" i="35"/>
  <c r="N38" i="35"/>
  <c r="O37" i="35"/>
  <c r="N37" i="35"/>
  <c r="O36" i="35"/>
  <c r="N36" i="35"/>
  <c r="O35" i="35"/>
  <c r="N35" i="35"/>
  <c r="O34" i="35"/>
  <c r="N34" i="35"/>
  <c r="O33" i="35"/>
  <c r="N33" i="35"/>
  <c r="O32" i="35"/>
  <c r="N32" i="35"/>
  <c r="O31" i="35"/>
  <c r="N31" i="35"/>
  <c r="O30" i="35"/>
  <c r="N30" i="35"/>
  <c r="O29" i="35"/>
  <c r="N29" i="35"/>
  <c r="O28" i="35"/>
  <c r="N28" i="35"/>
  <c r="O27" i="35"/>
  <c r="N27" i="35"/>
  <c r="O26" i="35"/>
  <c r="N26" i="35"/>
  <c r="O25" i="35"/>
  <c r="N25" i="35"/>
  <c r="O24" i="35"/>
  <c r="N24" i="35"/>
  <c r="O23" i="35"/>
  <c r="N23" i="35"/>
  <c r="O22" i="35"/>
  <c r="N22" i="35"/>
  <c r="O21" i="35"/>
  <c r="N21" i="35"/>
  <c r="O20" i="35"/>
  <c r="N20" i="35"/>
  <c r="O19" i="35"/>
  <c r="N19" i="35"/>
  <c r="O18" i="35"/>
  <c r="N18" i="35"/>
  <c r="O17" i="35"/>
  <c r="N17" i="35"/>
  <c r="O16" i="35"/>
  <c r="N16" i="35"/>
  <c r="O15" i="35"/>
  <c r="N15" i="35"/>
  <c r="O14" i="35"/>
  <c r="N14" i="35"/>
  <c r="O13" i="35"/>
  <c r="N13" i="35"/>
  <c r="O12" i="35"/>
  <c r="N12" i="35"/>
  <c r="O11" i="35"/>
  <c r="N11" i="35"/>
  <c r="O10" i="35"/>
  <c r="N10" i="35"/>
  <c r="O9" i="35"/>
  <c r="N9" i="35"/>
  <c r="O8" i="35"/>
  <c r="N8" i="35"/>
  <c r="O7" i="35"/>
  <c r="N7" i="35"/>
  <c r="O6" i="35"/>
  <c r="N6" i="35"/>
  <c r="O5" i="35"/>
  <c r="N5" i="35"/>
  <c r="P11" i="35" l="1"/>
  <c r="P19" i="35"/>
  <c r="P21" i="35"/>
  <c r="P25" i="35"/>
  <c r="P27" i="35"/>
  <c r="P35" i="35"/>
  <c r="P37" i="35"/>
  <c r="P41" i="35"/>
  <c r="P43" i="35"/>
  <c r="P45" i="35"/>
  <c r="P49" i="35"/>
  <c r="P51" i="35"/>
  <c r="P67" i="35"/>
  <c r="P69" i="35"/>
  <c r="P73" i="35"/>
  <c r="P75" i="35"/>
  <c r="P77" i="35"/>
  <c r="P81" i="35"/>
  <c r="P83" i="35"/>
  <c r="P85" i="35"/>
  <c r="P89" i="35"/>
  <c r="P91" i="35"/>
  <c r="P92" i="35"/>
  <c r="P96" i="35"/>
  <c r="P98" i="35"/>
  <c r="P100" i="35"/>
  <c r="P106" i="35"/>
  <c r="P114" i="35"/>
  <c r="P124" i="35"/>
  <c r="P128" i="35"/>
  <c r="P130" i="35"/>
  <c r="P132" i="35"/>
  <c r="P138" i="35"/>
  <c r="P140" i="35"/>
  <c r="P146" i="35"/>
  <c r="P152" i="35"/>
  <c r="P188" i="35"/>
  <c r="P192" i="35"/>
  <c r="P194" i="35"/>
  <c r="P196" i="35"/>
  <c r="P200" i="35"/>
  <c r="P204" i="35"/>
  <c r="P206" i="35"/>
  <c r="P210" i="35"/>
  <c r="P214" i="35"/>
  <c r="P218" i="35"/>
  <c r="P220" i="35"/>
  <c r="P36" i="35"/>
  <c r="P68" i="35"/>
  <c r="P143" i="35"/>
  <c r="P147" i="35"/>
  <c r="P217" i="35"/>
  <c r="P56" i="35"/>
  <c r="P60" i="35"/>
  <c r="P64" i="35"/>
  <c r="P66" i="35"/>
  <c r="P101" i="35"/>
  <c r="P105" i="35"/>
  <c r="P107" i="35"/>
  <c r="P109" i="35"/>
  <c r="P113" i="35"/>
  <c r="P115" i="35"/>
  <c r="P117" i="35"/>
  <c r="P121" i="35"/>
  <c r="P123" i="35"/>
  <c r="P131" i="35"/>
  <c r="P149" i="35"/>
  <c r="P153" i="35"/>
  <c r="P155" i="35"/>
  <c r="P163" i="35"/>
  <c r="P165" i="35"/>
  <c r="P169" i="35"/>
  <c r="P171" i="35"/>
  <c r="P187" i="35"/>
  <c r="P203" i="35"/>
  <c r="P211" i="35"/>
  <c r="P227" i="35"/>
  <c r="P76" i="35"/>
  <c r="P84" i="35"/>
  <c r="P222" i="35"/>
  <c r="P226" i="35"/>
  <c r="P228" i="35"/>
  <c r="P10" i="35"/>
  <c r="P16" i="35"/>
  <c r="P18" i="35"/>
  <c r="P24" i="35"/>
  <c r="P42" i="35"/>
  <c r="P48" i="35"/>
  <c r="P50" i="35"/>
  <c r="P59" i="35"/>
  <c r="P116" i="35"/>
  <c r="P118" i="35"/>
  <c r="P166" i="35"/>
  <c r="P180" i="35"/>
  <c r="S231" i="35"/>
  <c r="S233" i="35" s="1"/>
  <c r="P15" i="35"/>
  <c r="P12" i="35"/>
  <c r="P5" i="35"/>
  <c r="P9" i="35"/>
  <c r="P13" i="35"/>
  <c r="P17" i="35"/>
  <c r="P20" i="35"/>
  <c r="P28" i="35"/>
  <c r="P32" i="35"/>
  <c r="P47" i="35"/>
  <c r="P74" i="35"/>
  <c r="P82" i="35"/>
  <c r="P108" i="35"/>
  <c r="P120" i="35"/>
  <c r="P139" i="35"/>
  <c r="P150" i="35"/>
  <c r="P162" i="35"/>
  <c r="P178" i="35"/>
  <c r="P182" i="35"/>
  <c r="P44" i="35"/>
  <c r="P52" i="35"/>
  <c r="P79" i="35"/>
  <c r="P175" i="35"/>
  <c r="P179" i="35"/>
  <c r="P22" i="35"/>
  <c r="P34" i="35"/>
  <c r="P53" i="35"/>
  <c r="P57" i="35"/>
  <c r="P80" i="35"/>
  <c r="P99" i="35"/>
  <c r="P133" i="35"/>
  <c r="P137" i="35"/>
  <c r="P141" i="35"/>
  <c r="P145" i="35"/>
  <c r="P148" i="35"/>
  <c r="P156" i="35"/>
  <c r="P160" i="35"/>
  <c r="P164" i="35"/>
  <c r="P172" i="35"/>
  <c r="P191" i="35"/>
  <c r="P215" i="35"/>
  <c r="P223" i="35"/>
  <c r="P88" i="35"/>
  <c r="P86" i="35"/>
  <c r="P111" i="35"/>
  <c r="P208" i="35"/>
  <c r="P212" i="35"/>
  <c r="P216" i="35"/>
  <c r="P54" i="35"/>
  <c r="P181" i="35"/>
  <c r="P185" i="35"/>
  <c r="P201" i="35"/>
  <c r="P205" i="35"/>
  <c r="P221" i="35"/>
  <c r="O231" i="35"/>
  <c r="O233" i="35" s="1"/>
  <c r="P6" i="35"/>
  <c r="P70" i="35"/>
  <c r="P95" i="35"/>
  <c r="P127" i="35"/>
  <c r="P23" i="35"/>
  <c r="P30" i="35"/>
  <c r="P55" i="35"/>
  <c r="P62" i="35"/>
  <c r="P87" i="35"/>
  <c r="P94" i="35"/>
  <c r="P119" i="35"/>
  <c r="P126" i="35"/>
  <c r="P151" i="35"/>
  <c r="P158" i="35"/>
  <c r="P183" i="35"/>
  <c r="P190" i="35"/>
  <c r="P198" i="35"/>
  <c r="P170" i="35"/>
  <c r="P173" i="35"/>
  <c r="P177" i="35"/>
  <c r="P184" i="35"/>
  <c r="P195" i="35"/>
  <c r="P202" i="35"/>
  <c r="P209" i="35"/>
  <c r="P213" i="35"/>
  <c r="P224" i="35"/>
  <c r="P199" i="35"/>
  <c r="P225" i="35"/>
  <c r="P31" i="35"/>
  <c r="P159" i="35"/>
  <c r="P7" i="35"/>
  <c r="P14" i="35"/>
  <c r="P39" i="35"/>
  <c r="P46" i="35"/>
  <c r="P71" i="35"/>
  <c r="P78" i="35"/>
  <c r="P103" i="35"/>
  <c r="P110" i="35"/>
  <c r="P135" i="35"/>
  <c r="P142" i="35"/>
  <c r="P167" i="35"/>
  <c r="P174" i="35"/>
  <c r="P63" i="35"/>
  <c r="P134" i="35"/>
  <c r="P8" i="35"/>
  <c r="P26" i="35"/>
  <c r="P29" i="35"/>
  <c r="P33" i="35"/>
  <c r="P40" i="35"/>
  <c r="P58" i="35"/>
  <c r="P61" i="35"/>
  <c r="P65" i="35"/>
  <c r="P72" i="35"/>
  <c r="P90" i="35"/>
  <c r="P93" i="35"/>
  <c r="P97" i="35"/>
  <c r="P104" i="35"/>
  <c r="P122" i="35"/>
  <c r="P125" i="35"/>
  <c r="P129" i="35"/>
  <c r="P136" i="35"/>
  <c r="P154" i="35"/>
  <c r="P157" i="35"/>
  <c r="P161" i="35"/>
  <c r="P168" i="35"/>
  <c r="P186" i="35"/>
  <c r="P189" i="35"/>
  <c r="P193" i="35"/>
  <c r="P207" i="35"/>
  <c r="P219" i="35"/>
  <c r="N231" i="35"/>
  <c r="N233" i="35" s="1"/>
  <c r="P102" i="35"/>
  <c r="P197" i="35"/>
  <c r="P38" i="35"/>
  <c r="P112" i="35"/>
  <c r="P144" i="35"/>
  <c r="P176" i="35"/>
  <c r="L228" i="35"/>
  <c r="K228" i="35"/>
  <c r="L227" i="35"/>
  <c r="K227" i="35"/>
  <c r="L226" i="35"/>
  <c r="K226" i="35"/>
  <c r="L225" i="35"/>
  <c r="K225" i="35"/>
  <c r="L224" i="35"/>
  <c r="K224" i="35"/>
  <c r="L223" i="35"/>
  <c r="K223" i="35"/>
  <c r="L222" i="35"/>
  <c r="K222" i="35"/>
  <c r="L221" i="35"/>
  <c r="K221" i="35"/>
  <c r="L220" i="35"/>
  <c r="K220" i="35"/>
  <c r="L219" i="35"/>
  <c r="K219" i="35"/>
  <c r="L218" i="35"/>
  <c r="K218" i="35"/>
  <c r="L217" i="35"/>
  <c r="K217" i="35"/>
  <c r="L216" i="35"/>
  <c r="K216" i="35"/>
  <c r="L215" i="35"/>
  <c r="K215" i="35"/>
  <c r="L214" i="35"/>
  <c r="K214" i="35"/>
  <c r="L213" i="35"/>
  <c r="K213" i="35"/>
  <c r="L212" i="35"/>
  <c r="K212" i="35"/>
  <c r="L211" i="35"/>
  <c r="K211" i="35"/>
  <c r="L210" i="35"/>
  <c r="K210" i="35"/>
  <c r="L209" i="35"/>
  <c r="K209" i="35"/>
  <c r="L208" i="35"/>
  <c r="K208" i="35"/>
  <c r="L207" i="35"/>
  <c r="K207" i="35"/>
  <c r="L206" i="35"/>
  <c r="K206" i="35"/>
  <c r="L205" i="35"/>
  <c r="K205" i="35"/>
  <c r="L204" i="35"/>
  <c r="K204" i="35"/>
  <c r="L203" i="35"/>
  <c r="K203" i="35"/>
  <c r="L202" i="35"/>
  <c r="K202" i="35"/>
  <c r="L201" i="35"/>
  <c r="K201" i="35"/>
  <c r="L200" i="35"/>
  <c r="K200" i="35"/>
  <c r="L199" i="35"/>
  <c r="K199" i="35"/>
  <c r="L198" i="35"/>
  <c r="K198" i="35"/>
  <c r="L197" i="35"/>
  <c r="K197" i="35"/>
  <c r="L196" i="35"/>
  <c r="K196" i="35"/>
  <c r="L195" i="35"/>
  <c r="K195" i="35"/>
  <c r="L194" i="35"/>
  <c r="K194" i="35"/>
  <c r="L193" i="35"/>
  <c r="K193" i="35"/>
  <c r="L192" i="35"/>
  <c r="K192" i="35"/>
  <c r="L191" i="35"/>
  <c r="K191" i="35"/>
  <c r="L190" i="35"/>
  <c r="K190" i="35"/>
  <c r="L189" i="35"/>
  <c r="K189" i="35"/>
  <c r="L188" i="35"/>
  <c r="K188" i="35"/>
  <c r="L187" i="35"/>
  <c r="K187" i="35"/>
  <c r="L186" i="35"/>
  <c r="K186" i="35"/>
  <c r="L185" i="35"/>
  <c r="K185" i="35"/>
  <c r="L184" i="35"/>
  <c r="K184" i="35"/>
  <c r="L183" i="35"/>
  <c r="K183" i="35"/>
  <c r="L182" i="35"/>
  <c r="K182" i="35"/>
  <c r="L181" i="35"/>
  <c r="K181" i="35"/>
  <c r="L180" i="35"/>
  <c r="K180" i="35"/>
  <c r="L179" i="35"/>
  <c r="K179" i="35"/>
  <c r="L178" i="35"/>
  <c r="K178" i="35"/>
  <c r="L177" i="35"/>
  <c r="K177" i="35"/>
  <c r="L176" i="35"/>
  <c r="K176" i="35"/>
  <c r="L175" i="35"/>
  <c r="K175" i="35"/>
  <c r="L174" i="35"/>
  <c r="K174" i="35"/>
  <c r="L173" i="35"/>
  <c r="K173" i="35"/>
  <c r="L172" i="35"/>
  <c r="K172" i="35"/>
  <c r="L171" i="35"/>
  <c r="K171" i="35"/>
  <c r="L170" i="35"/>
  <c r="K170" i="35"/>
  <c r="L169" i="35"/>
  <c r="K169" i="35"/>
  <c r="L168" i="35"/>
  <c r="K168" i="35"/>
  <c r="L167" i="35"/>
  <c r="K167" i="35"/>
  <c r="L166" i="35"/>
  <c r="K166" i="35"/>
  <c r="L165" i="35"/>
  <c r="K165" i="35"/>
  <c r="L164" i="35"/>
  <c r="K164" i="35"/>
  <c r="L162" i="35"/>
  <c r="K162" i="35"/>
  <c r="L161" i="35"/>
  <c r="K161" i="35"/>
  <c r="L160" i="35"/>
  <c r="K160" i="35"/>
  <c r="L159" i="35"/>
  <c r="K159" i="35"/>
  <c r="L158" i="35"/>
  <c r="K158" i="35"/>
  <c r="L157" i="35"/>
  <c r="K157" i="35"/>
  <c r="L156" i="35"/>
  <c r="K156" i="35"/>
  <c r="L155" i="35"/>
  <c r="K155" i="35"/>
  <c r="L154" i="35"/>
  <c r="K154" i="35"/>
  <c r="L153" i="35"/>
  <c r="K153" i="35"/>
  <c r="L152" i="35"/>
  <c r="K152" i="35"/>
  <c r="L151" i="35"/>
  <c r="K151" i="35"/>
  <c r="L150" i="35"/>
  <c r="K150" i="35"/>
  <c r="L149" i="35"/>
  <c r="K149" i="35"/>
  <c r="L148" i="35"/>
  <c r="K148" i="35"/>
  <c r="L147" i="35"/>
  <c r="K147" i="35"/>
  <c r="L146" i="35"/>
  <c r="K146" i="35"/>
  <c r="L145" i="35"/>
  <c r="K145" i="35"/>
  <c r="L144" i="35"/>
  <c r="K144" i="35"/>
  <c r="L143" i="35"/>
  <c r="K143" i="35"/>
  <c r="L142" i="35"/>
  <c r="K142" i="35"/>
  <c r="L141" i="35"/>
  <c r="K141" i="35"/>
  <c r="L140" i="35"/>
  <c r="K140" i="35"/>
  <c r="L139" i="35"/>
  <c r="K139" i="35"/>
  <c r="L138" i="35"/>
  <c r="K138" i="35"/>
  <c r="L137" i="35"/>
  <c r="K137" i="35"/>
  <c r="L136" i="35"/>
  <c r="K136" i="35"/>
  <c r="L135" i="35"/>
  <c r="K135" i="35"/>
  <c r="L134" i="35"/>
  <c r="K134" i="35"/>
  <c r="L133" i="35"/>
  <c r="K133" i="35"/>
  <c r="L132" i="35"/>
  <c r="K132" i="35"/>
  <c r="L131" i="35"/>
  <c r="K131" i="35"/>
  <c r="L130" i="35"/>
  <c r="K130" i="35"/>
  <c r="L129" i="35"/>
  <c r="K129" i="35"/>
  <c r="L128" i="35"/>
  <c r="K128" i="35"/>
  <c r="L127" i="35"/>
  <c r="K127" i="35"/>
  <c r="L126" i="35"/>
  <c r="K126" i="35"/>
  <c r="L125" i="35"/>
  <c r="K125" i="35"/>
  <c r="L124" i="35"/>
  <c r="K124" i="35"/>
  <c r="L123" i="35"/>
  <c r="K123" i="35"/>
  <c r="L122" i="35"/>
  <c r="K122" i="35"/>
  <c r="L121" i="35"/>
  <c r="K121" i="35"/>
  <c r="L120" i="35"/>
  <c r="K120" i="35"/>
  <c r="L119" i="35"/>
  <c r="K119" i="35"/>
  <c r="L118" i="35"/>
  <c r="K118" i="35"/>
  <c r="L117" i="35"/>
  <c r="K117" i="35"/>
  <c r="L116" i="35"/>
  <c r="K116" i="35"/>
  <c r="L115" i="35"/>
  <c r="K115" i="35"/>
  <c r="L114" i="35"/>
  <c r="K114" i="35"/>
  <c r="L113" i="35"/>
  <c r="K113" i="35"/>
  <c r="L112" i="35"/>
  <c r="K112" i="35"/>
  <c r="L111" i="35"/>
  <c r="K111" i="35"/>
  <c r="L110" i="35"/>
  <c r="K110" i="35"/>
  <c r="L109" i="35"/>
  <c r="K109" i="35"/>
  <c r="L108" i="35"/>
  <c r="K108" i="35"/>
  <c r="L107" i="35"/>
  <c r="K107" i="35"/>
  <c r="L106" i="35"/>
  <c r="K106" i="35"/>
  <c r="L105" i="35"/>
  <c r="K105" i="35"/>
  <c r="L104" i="35"/>
  <c r="K104" i="35"/>
  <c r="L103" i="35"/>
  <c r="K103" i="35"/>
  <c r="L102" i="35"/>
  <c r="K102" i="35"/>
  <c r="L101" i="35"/>
  <c r="K101" i="35"/>
  <c r="L100" i="35"/>
  <c r="K100" i="35"/>
  <c r="L99" i="35"/>
  <c r="K99" i="35"/>
  <c r="L98" i="35"/>
  <c r="K98" i="35"/>
  <c r="L97" i="35"/>
  <c r="K97" i="35"/>
  <c r="L96" i="35"/>
  <c r="K96" i="35"/>
  <c r="L95" i="35"/>
  <c r="K95" i="35"/>
  <c r="L94" i="35"/>
  <c r="K94" i="35"/>
  <c r="L93" i="35"/>
  <c r="K93" i="35"/>
  <c r="L92" i="35"/>
  <c r="K92" i="35"/>
  <c r="L91" i="35"/>
  <c r="K91" i="35"/>
  <c r="L90" i="35"/>
  <c r="K90" i="35"/>
  <c r="L89" i="35"/>
  <c r="K89" i="35"/>
  <c r="L88" i="35"/>
  <c r="K88" i="35"/>
  <c r="L87" i="35"/>
  <c r="K87" i="35"/>
  <c r="L86" i="35"/>
  <c r="K86" i="35"/>
  <c r="L85" i="35"/>
  <c r="K85" i="35"/>
  <c r="L84" i="35"/>
  <c r="K84" i="35"/>
  <c r="L83" i="35"/>
  <c r="K83" i="35"/>
  <c r="L82" i="35"/>
  <c r="K82" i="35"/>
  <c r="L81" i="35"/>
  <c r="K81" i="35"/>
  <c r="L80" i="35"/>
  <c r="K80" i="35"/>
  <c r="L79" i="35"/>
  <c r="K79" i="35"/>
  <c r="L78" i="35"/>
  <c r="K78" i="35"/>
  <c r="L77" i="35"/>
  <c r="K77" i="35"/>
  <c r="L76" i="35"/>
  <c r="K76" i="35"/>
  <c r="L75" i="35"/>
  <c r="K75" i="35"/>
  <c r="L74" i="35"/>
  <c r="K74" i="35"/>
  <c r="L73" i="35"/>
  <c r="K73" i="35"/>
  <c r="L72" i="35"/>
  <c r="K72" i="35"/>
  <c r="L71" i="35"/>
  <c r="K71" i="35"/>
  <c r="L70" i="35"/>
  <c r="K70" i="35"/>
  <c r="L69" i="35"/>
  <c r="K69" i="35"/>
  <c r="L68" i="35"/>
  <c r="K68" i="35"/>
  <c r="L67" i="35"/>
  <c r="K67" i="35"/>
  <c r="L66" i="35"/>
  <c r="K66" i="35"/>
  <c r="L65" i="35"/>
  <c r="K65" i="35"/>
  <c r="L64" i="35"/>
  <c r="K64" i="35"/>
  <c r="L63" i="35"/>
  <c r="K63" i="35"/>
  <c r="L62" i="35"/>
  <c r="K62" i="35"/>
  <c r="L61" i="35"/>
  <c r="K61" i="35"/>
  <c r="L60" i="35"/>
  <c r="K60" i="35"/>
  <c r="L59" i="35"/>
  <c r="K59" i="35"/>
  <c r="L58" i="35"/>
  <c r="K58" i="35"/>
  <c r="L57" i="35"/>
  <c r="K57" i="35"/>
  <c r="L56" i="35"/>
  <c r="K56" i="35"/>
  <c r="L55" i="35"/>
  <c r="K55" i="35"/>
  <c r="L54" i="35"/>
  <c r="K54" i="35"/>
  <c r="L53" i="35"/>
  <c r="K53" i="35"/>
  <c r="L52" i="35"/>
  <c r="K52" i="35"/>
  <c r="L51" i="35"/>
  <c r="K51" i="35"/>
  <c r="L50" i="35"/>
  <c r="K50" i="35"/>
  <c r="L49" i="35"/>
  <c r="K49" i="35"/>
  <c r="L48" i="35"/>
  <c r="K48" i="35"/>
  <c r="L47" i="35"/>
  <c r="K47" i="35"/>
  <c r="L46" i="35"/>
  <c r="K46" i="35"/>
  <c r="L45" i="35"/>
  <c r="K45" i="35"/>
  <c r="L44" i="35"/>
  <c r="K44" i="35"/>
  <c r="L43" i="35"/>
  <c r="K43" i="35"/>
  <c r="L42" i="35"/>
  <c r="K42" i="35"/>
  <c r="L41" i="35"/>
  <c r="K41" i="35"/>
  <c r="L40" i="35"/>
  <c r="K40" i="35"/>
  <c r="L39" i="35"/>
  <c r="K39" i="35"/>
  <c r="L38" i="35"/>
  <c r="K38" i="35"/>
  <c r="L37" i="35"/>
  <c r="K37" i="35"/>
  <c r="L36" i="35"/>
  <c r="K36" i="35"/>
  <c r="L35" i="35"/>
  <c r="K35" i="35"/>
  <c r="L34" i="35"/>
  <c r="K34" i="35"/>
  <c r="L33" i="35"/>
  <c r="K33" i="35"/>
  <c r="L32" i="35"/>
  <c r="K32" i="35"/>
  <c r="L31" i="35"/>
  <c r="K31" i="35"/>
  <c r="L30" i="35"/>
  <c r="K30" i="35"/>
  <c r="L29" i="35"/>
  <c r="K29" i="35"/>
  <c r="L28" i="35"/>
  <c r="K28" i="35"/>
  <c r="L27" i="35"/>
  <c r="K27" i="35"/>
  <c r="L26" i="35"/>
  <c r="K26" i="35"/>
  <c r="L25" i="35"/>
  <c r="K25" i="35"/>
  <c r="L24" i="35"/>
  <c r="K24" i="35"/>
  <c r="L23" i="35"/>
  <c r="K23" i="35"/>
  <c r="L22" i="35"/>
  <c r="K22" i="35"/>
  <c r="L21" i="35"/>
  <c r="K21" i="35"/>
  <c r="L20" i="35"/>
  <c r="K20" i="35"/>
  <c r="L19" i="35"/>
  <c r="K19" i="35"/>
  <c r="L18" i="35"/>
  <c r="K18" i="35"/>
  <c r="L17" i="35"/>
  <c r="K17" i="35"/>
  <c r="L16" i="35"/>
  <c r="K16" i="35"/>
  <c r="L15" i="35"/>
  <c r="K15" i="35"/>
  <c r="L14" i="35"/>
  <c r="K14" i="35"/>
  <c r="L13" i="35"/>
  <c r="K13" i="35"/>
  <c r="L12" i="35"/>
  <c r="K12" i="35"/>
  <c r="L11" i="35"/>
  <c r="K11" i="35"/>
  <c r="L10" i="35"/>
  <c r="K10" i="35"/>
  <c r="L9" i="35"/>
  <c r="K9" i="35"/>
  <c r="L8" i="35"/>
  <c r="K8" i="35"/>
  <c r="L7" i="35"/>
  <c r="K7" i="35"/>
  <c r="L6" i="35"/>
  <c r="K6" i="35"/>
  <c r="L5" i="35"/>
  <c r="K5" i="35"/>
  <c r="M12" i="35" l="1"/>
  <c r="M76" i="35"/>
  <c r="M133" i="35"/>
  <c r="M153" i="35"/>
  <c r="M184" i="35"/>
  <c r="M82" i="35"/>
  <c r="M126" i="35"/>
  <c r="M130" i="35"/>
  <c r="M134" i="35"/>
  <c r="M138" i="35"/>
  <c r="M146" i="35"/>
  <c r="M150" i="35"/>
  <c r="M154" i="35"/>
  <c r="M156" i="35"/>
  <c r="M162" i="35"/>
  <c r="M169" i="35"/>
  <c r="M183" i="35"/>
  <c r="M185" i="35"/>
  <c r="M199" i="35"/>
  <c r="M215" i="35"/>
  <c r="M217" i="35"/>
  <c r="M40" i="35"/>
  <c r="M19" i="35"/>
  <c r="M21" i="35"/>
  <c r="M25" i="35"/>
  <c r="M27" i="35"/>
  <c r="M35" i="35"/>
  <c r="M39" i="35"/>
  <c r="M51" i="35"/>
  <c r="M53" i="35"/>
  <c r="M55" i="35"/>
  <c r="M65" i="35"/>
  <c r="M67" i="35"/>
  <c r="M73" i="35"/>
  <c r="M120" i="35"/>
  <c r="M124" i="35"/>
  <c r="M6" i="35"/>
  <c r="M10" i="35"/>
  <c r="M85" i="35"/>
  <c r="M89" i="35"/>
  <c r="M97" i="35"/>
  <c r="M105" i="35"/>
  <c r="M119" i="35"/>
  <c r="M14" i="35"/>
  <c r="M18" i="35"/>
  <c r="M38" i="35"/>
  <c r="M46" i="35"/>
  <c r="M50" i="35"/>
  <c r="M54" i="35"/>
  <c r="M58" i="35"/>
  <c r="M62" i="35"/>
  <c r="M66" i="35"/>
  <c r="M74" i="35"/>
  <c r="M121" i="35"/>
  <c r="M137" i="35"/>
  <c r="M165" i="35"/>
  <c r="M205" i="35"/>
  <c r="M86" i="35"/>
  <c r="M88" i="35"/>
  <c r="M90" i="35"/>
  <c r="M94" i="35"/>
  <c r="M98" i="35"/>
  <c r="M100" i="35"/>
  <c r="M102" i="35"/>
  <c r="M108" i="35"/>
  <c r="M112" i="35"/>
  <c r="M114" i="35"/>
  <c r="M166" i="35"/>
  <c r="M172" i="35"/>
  <c r="M176" i="35"/>
  <c r="M182" i="35"/>
  <c r="M190" i="35"/>
  <c r="M194" i="35"/>
  <c r="M198" i="35"/>
  <c r="M204" i="35"/>
  <c r="M208" i="35"/>
  <c r="M220" i="35"/>
  <c r="M140" i="35"/>
  <c r="M8" i="35"/>
  <c r="M24" i="35"/>
  <c r="M28" i="35"/>
  <c r="M32" i="35"/>
  <c r="M36" i="35"/>
  <c r="M44" i="35"/>
  <c r="M52" i="35"/>
  <c r="M56" i="35"/>
  <c r="M60" i="35"/>
  <c r="M64" i="35"/>
  <c r="M68" i="35"/>
  <c r="M80" i="35"/>
  <c r="M87" i="35"/>
  <c r="M91" i="35"/>
  <c r="M168" i="35"/>
  <c r="M188" i="35"/>
  <c r="M192" i="35"/>
  <c r="M227" i="35"/>
  <c r="P231" i="35"/>
  <c r="P233" i="35" s="1"/>
  <c r="M5" i="35"/>
  <c r="M173" i="35"/>
  <c r="M177" i="35"/>
  <c r="M200" i="35"/>
  <c r="M216" i="35"/>
  <c r="M29" i="35"/>
  <c r="M41" i="35"/>
  <c r="M57" i="35"/>
  <c r="M61" i="35"/>
  <c r="M77" i="35"/>
  <c r="M81" i="35"/>
  <c r="M104" i="35"/>
  <c r="M131" i="35"/>
  <c r="M170" i="35"/>
  <c r="M174" i="35"/>
  <c r="M178" i="35"/>
  <c r="M189" i="35"/>
  <c r="M193" i="35"/>
  <c r="M197" i="35"/>
  <c r="M201" i="35"/>
  <c r="M209" i="35"/>
  <c r="M9" i="35"/>
  <c r="M33" i="35"/>
  <c r="M11" i="35"/>
  <c r="M34" i="35"/>
  <c r="M109" i="35"/>
  <c r="M113" i="35"/>
  <c r="M144" i="35"/>
  <c r="M167" i="35"/>
  <c r="M202" i="35"/>
  <c r="M206" i="35"/>
  <c r="M210" i="35"/>
  <c r="M214" i="35"/>
  <c r="M195" i="35"/>
  <c r="M218" i="35"/>
  <c r="M222" i="35"/>
  <c r="M226" i="35"/>
  <c r="M118" i="35"/>
  <c r="M42" i="35"/>
  <c r="M49" i="35"/>
  <c r="M59" i="35"/>
  <c r="M72" i="35"/>
  <c r="M83" i="35"/>
  <c r="M93" i="35"/>
  <c r="M115" i="35"/>
  <c r="M122" i="35"/>
  <c r="M125" i="35"/>
  <c r="M129" i="35"/>
  <c r="M136" i="35"/>
  <c r="M147" i="35"/>
  <c r="M157" i="35"/>
  <c r="M161" i="35"/>
  <c r="M20" i="35"/>
  <c r="M13" i="35"/>
  <c r="M151" i="35"/>
  <c r="M158" i="35"/>
  <c r="M17" i="35"/>
  <c r="M69" i="35"/>
  <c r="M101" i="35"/>
  <c r="M22" i="35"/>
  <c r="M70" i="35"/>
  <c r="M84" i="35"/>
  <c r="M181" i="35"/>
  <c r="M213" i="35"/>
  <c r="M224" i="35"/>
  <c r="M45" i="35"/>
  <c r="M141" i="35"/>
  <c r="M145" i="35"/>
  <c r="M152" i="35"/>
  <c r="M16" i="35"/>
  <c r="M23" i="35"/>
  <c r="M26" i="35"/>
  <c r="M30" i="35"/>
  <c r="M37" i="35"/>
  <c r="M78" i="35"/>
  <c r="M92" i="35"/>
  <c r="M96" i="35"/>
  <c r="M99" i="35"/>
  <c r="M106" i="35"/>
  <c r="M110" i="35"/>
  <c r="M117" i="35"/>
  <c r="M128" i="35"/>
  <c r="M135" i="35"/>
  <c r="M142" i="35"/>
  <c r="M149" i="35"/>
  <c r="M160" i="35"/>
  <c r="M75" i="35"/>
  <c r="M103" i="35"/>
  <c r="M179" i="35"/>
  <c r="M186" i="35"/>
  <c r="M211" i="35"/>
  <c r="M221" i="35"/>
  <c r="M225" i="35"/>
  <c r="L231" i="35"/>
  <c r="L233" i="35" s="1"/>
  <c r="K231" i="35"/>
  <c r="K233" i="35" s="1"/>
  <c r="M123" i="35"/>
  <c r="M132" i="35"/>
  <c r="M155" i="35"/>
  <c r="M164" i="35"/>
  <c r="M187" i="35"/>
  <c r="M196" i="35"/>
  <c r="M219" i="35"/>
  <c r="M228" i="35"/>
  <c r="M7" i="35"/>
  <c r="M43" i="35"/>
  <c r="M48" i="35"/>
  <c r="M71" i="35"/>
  <c r="M107" i="35"/>
  <c r="M116" i="35"/>
  <c r="M139" i="35"/>
  <c r="M148" i="35"/>
  <c r="M171" i="35"/>
  <c r="M180" i="35"/>
  <c r="M203" i="35"/>
  <c r="M212" i="35"/>
  <c r="M15" i="35"/>
  <c r="M31" i="35"/>
  <c r="M47" i="35"/>
  <c r="M63" i="35"/>
  <c r="M79" i="35"/>
  <c r="M95" i="35"/>
  <c r="M111" i="35"/>
  <c r="M127" i="35"/>
  <c r="M143" i="35"/>
  <c r="M159" i="35"/>
  <c r="M175" i="35"/>
  <c r="M191" i="35"/>
  <c r="M207" i="35"/>
  <c r="M223" i="35"/>
  <c r="M231" i="35" l="1"/>
  <c r="M233" i="35" s="1"/>
  <c r="I63" i="35"/>
  <c r="H63" i="35"/>
  <c r="F63" i="35"/>
  <c r="E63" i="35"/>
  <c r="D63" i="35"/>
  <c r="C63" i="35"/>
  <c r="I62" i="35"/>
  <c r="H62" i="35"/>
  <c r="F62" i="35"/>
  <c r="E62" i="35"/>
  <c r="D62" i="35"/>
  <c r="C62" i="35"/>
  <c r="I61" i="35"/>
  <c r="H61" i="35"/>
  <c r="F61" i="35"/>
  <c r="E61" i="35"/>
  <c r="D61" i="35"/>
  <c r="C61" i="35"/>
  <c r="I60" i="35"/>
  <c r="H60" i="35"/>
  <c r="F60" i="35"/>
  <c r="E60" i="35"/>
  <c r="D60" i="35"/>
  <c r="C60" i="35"/>
  <c r="I58" i="35"/>
  <c r="H58" i="35"/>
  <c r="F58" i="35"/>
  <c r="E58" i="35"/>
  <c r="D58" i="35"/>
  <c r="C58" i="35"/>
  <c r="I57" i="35"/>
  <c r="H57" i="35"/>
  <c r="F57" i="35"/>
  <c r="E57" i="35"/>
  <c r="D57" i="35"/>
  <c r="C57" i="35"/>
  <c r="I56" i="35"/>
  <c r="H56" i="35"/>
  <c r="F56" i="35"/>
  <c r="E56" i="35"/>
  <c r="D56" i="35"/>
  <c r="C56" i="35"/>
  <c r="I230" i="35"/>
  <c r="H230" i="35"/>
  <c r="I229" i="35"/>
  <c r="H229" i="35"/>
  <c r="I228" i="35"/>
  <c r="H228" i="35"/>
  <c r="I227" i="35"/>
  <c r="H227" i="35"/>
  <c r="I226" i="35"/>
  <c r="H226" i="35"/>
  <c r="I225" i="35"/>
  <c r="H225" i="35"/>
  <c r="I224" i="35"/>
  <c r="H224" i="35"/>
  <c r="I223" i="35"/>
  <c r="H223" i="35"/>
  <c r="I222" i="35"/>
  <c r="H222" i="35"/>
  <c r="I221" i="35"/>
  <c r="H221" i="35"/>
  <c r="I220" i="35"/>
  <c r="H220" i="35"/>
  <c r="I219" i="35"/>
  <c r="H219" i="35"/>
  <c r="I218" i="35"/>
  <c r="H218" i="35"/>
  <c r="I217" i="35"/>
  <c r="H217" i="35"/>
  <c r="I216" i="35"/>
  <c r="H216" i="35"/>
  <c r="I215" i="35"/>
  <c r="H215" i="35"/>
  <c r="I214" i="35"/>
  <c r="H214" i="35"/>
  <c r="I213" i="35"/>
  <c r="H213" i="35"/>
  <c r="I212" i="35"/>
  <c r="H212" i="35"/>
  <c r="I211" i="35"/>
  <c r="H211" i="35"/>
  <c r="I210" i="35"/>
  <c r="H210" i="35"/>
  <c r="I209" i="35"/>
  <c r="H209" i="35"/>
  <c r="I208" i="35"/>
  <c r="H208" i="35"/>
  <c r="I207" i="35"/>
  <c r="H207" i="35"/>
  <c r="I206" i="35"/>
  <c r="H206" i="35"/>
  <c r="I205" i="35"/>
  <c r="H205" i="35"/>
  <c r="I204" i="35"/>
  <c r="H204" i="35"/>
  <c r="I203" i="35"/>
  <c r="H203" i="35"/>
  <c r="I202" i="35"/>
  <c r="H202" i="35"/>
  <c r="I201" i="35"/>
  <c r="H201" i="35"/>
  <c r="I200" i="35"/>
  <c r="H200" i="35"/>
  <c r="I199" i="35"/>
  <c r="H199" i="35"/>
  <c r="I198" i="35"/>
  <c r="H198" i="35"/>
  <c r="I197" i="35"/>
  <c r="H197" i="35"/>
  <c r="I196" i="35"/>
  <c r="H196" i="35"/>
  <c r="I195" i="35"/>
  <c r="H195" i="35"/>
  <c r="I194" i="35"/>
  <c r="H194" i="35"/>
  <c r="I193" i="35"/>
  <c r="H193" i="35"/>
  <c r="I192" i="35"/>
  <c r="H192" i="35"/>
  <c r="I191" i="35"/>
  <c r="H191" i="35"/>
  <c r="I190" i="35"/>
  <c r="H190" i="35"/>
  <c r="I189" i="35"/>
  <c r="H189" i="35"/>
  <c r="I188" i="35"/>
  <c r="H188" i="35"/>
  <c r="I187" i="35"/>
  <c r="H187" i="35"/>
  <c r="I186" i="35"/>
  <c r="H186" i="35"/>
  <c r="I185" i="35"/>
  <c r="H185" i="35"/>
  <c r="I184" i="35"/>
  <c r="H184" i="35"/>
  <c r="I183" i="35"/>
  <c r="H183" i="35"/>
  <c r="I182" i="35"/>
  <c r="H182" i="35"/>
  <c r="I181" i="35"/>
  <c r="H181" i="35"/>
  <c r="I180" i="35"/>
  <c r="H180" i="35"/>
  <c r="I179" i="35"/>
  <c r="H179" i="35"/>
  <c r="I178" i="35"/>
  <c r="H178" i="35"/>
  <c r="I177" i="35"/>
  <c r="H177" i="35"/>
  <c r="I176" i="35"/>
  <c r="H176" i="35"/>
  <c r="I175" i="35"/>
  <c r="H175" i="35"/>
  <c r="I174" i="35"/>
  <c r="H174" i="35"/>
  <c r="I173" i="35"/>
  <c r="H173" i="35"/>
  <c r="I172" i="35"/>
  <c r="H172" i="35"/>
  <c r="I171" i="35"/>
  <c r="H171" i="35"/>
  <c r="I170" i="35"/>
  <c r="H170" i="35"/>
  <c r="I169" i="35"/>
  <c r="H169" i="35"/>
  <c r="I168" i="35"/>
  <c r="H168" i="35"/>
  <c r="I167" i="35"/>
  <c r="H167" i="35"/>
  <c r="I166" i="35"/>
  <c r="H166" i="35"/>
  <c r="I165" i="35"/>
  <c r="H165" i="35"/>
  <c r="I164" i="35"/>
  <c r="H164" i="35"/>
  <c r="J163" i="35"/>
  <c r="I162" i="35"/>
  <c r="H162" i="35"/>
  <c r="I161" i="35"/>
  <c r="H161" i="35"/>
  <c r="I160" i="35"/>
  <c r="H160" i="35"/>
  <c r="I159" i="35"/>
  <c r="H159" i="35"/>
  <c r="I158" i="35"/>
  <c r="H158" i="35"/>
  <c r="I157" i="35"/>
  <c r="H157" i="35"/>
  <c r="I156" i="35"/>
  <c r="H156" i="35"/>
  <c r="I155" i="35"/>
  <c r="H155" i="35"/>
  <c r="I154" i="35"/>
  <c r="H154" i="35"/>
  <c r="I153" i="35"/>
  <c r="H153" i="35"/>
  <c r="I152" i="35"/>
  <c r="H152" i="35"/>
  <c r="I151" i="35"/>
  <c r="H151" i="35"/>
  <c r="I150" i="35"/>
  <c r="H150" i="35"/>
  <c r="I149" i="35"/>
  <c r="H149" i="35"/>
  <c r="I148" i="35"/>
  <c r="H148" i="35"/>
  <c r="I147" i="35"/>
  <c r="H147" i="35"/>
  <c r="I146" i="35"/>
  <c r="H146" i="35"/>
  <c r="I145" i="35"/>
  <c r="H145" i="35"/>
  <c r="I144" i="35"/>
  <c r="H144" i="35"/>
  <c r="I143" i="35"/>
  <c r="H143" i="35"/>
  <c r="I142" i="35"/>
  <c r="H142" i="35"/>
  <c r="I141" i="35"/>
  <c r="H141" i="35"/>
  <c r="I140" i="35"/>
  <c r="H140" i="35"/>
  <c r="I139" i="35"/>
  <c r="H139" i="35"/>
  <c r="I138" i="35"/>
  <c r="H138" i="35"/>
  <c r="I137" i="35"/>
  <c r="H137" i="35"/>
  <c r="I136" i="35"/>
  <c r="H136" i="35"/>
  <c r="I135" i="35"/>
  <c r="H135" i="35"/>
  <c r="I134" i="35"/>
  <c r="H134" i="35"/>
  <c r="I133" i="35"/>
  <c r="H133" i="35"/>
  <c r="I132" i="35"/>
  <c r="H132" i="35"/>
  <c r="I131" i="35"/>
  <c r="H131" i="35"/>
  <c r="I130" i="35"/>
  <c r="H130" i="35"/>
  <c r="I129" i="35"/>
  <c r="H129" i="35"/>
  <c r="I128" i="35"/>
  <c r="H128" i="35"/>
  <c r="I127" i="35"/>
  <c r="H127" i="35"/>
  <c r="I126" i="35"/>
  <c r="H126" i="35"/>
  <c r="I125" i="35"/>
  <c r="H125" i="35"/>
  <c r="I124" i="35"/>
  <c r="H124" i="35"/>
  <c r="I123" i="35"/>
  <c r="H123" i="35"/>
  <c r="I122" i="35"/>
  <c r="H122" i="35"/>
  <c r="I121" i="35"/>
  <c r="H121" i="35"/>
  <c r="I120" i="35"/>
  <c r="H120" i="35"/>
  <c r="I119" i="35"/>
  <c r="H119" i="35"/>
  <c r="I118" i="35"/>
  <c r="H118" i="35"/>
  <c r="I117" i="35"/>
  <c r="H117" i="35"/>
  <c r="I116" i="35"/>
  <c r="H116" i="35"/>
  <c r="I115" i="35"/>
  <c r="H115" i="35"/>
  <c r="I114" i="35"/>
  <c r="H114" i="35"/>
  <c r="I113" i="35"/>
  <c r="H113" i="35"/>
  <c r="I112" i="35"/>
  <c r="H112" i="35"/>
  <c r="I111" i="35"/>
  <c r="H111" i="35"/>
  <c r="I110" i="35"/>
  <c r="H110" i="35"/>
  <c r="I109" i="35"/>
  <c r="H109" i="35"/>
  <c r="I108" i="35"/>
  <c r="H108" i="35"/>
  <c r="I107" i="35"/>
  <c r="H107" i="35"/>
  <c r="I106" i="35"/>
  <c r="H106" i="35"/>
  <c r="I105" i="35"/>
  <c r="H105" i="35"/>
  <c r="I104" i="35"/>
  <c r="H104" i="35"/>
  <c r="I103" i="35"/>
  <c r="H103" i="35"/>
  <c r="I102" i="35"/>
  <c r="H102" i="35"/>
  <c r="I101" i="35"/>
  <c r="H101" i="35"/>
  <c r="I100" i="35"/>
  <c r="H100" i="35"/>
  <c r="I99" i="35"/>
  <c r="H99" i="35"/>
  <c r="I98" i="35"/>
  <c r="H98" i="35"/>
  <c r="I97" i="35"/>
  <c r="H97" i="35"/>
  <c r="I96" i="35"/>
  <c r="H96" i="35"/>
  <c r="I95" i="35"/>
  <c r="H95" i="35"/>
  <c r="I94" i="35"/>
  <c r="H94" i="35"/>
  <c r="I93" i="35"/>
  <c r="H93" i="35"/>
  <c r="I92" i="35"/>
  <c r="H92" i="35"/>
  <c r="I91" i="35"/>
  <c r="H91" i="35"/>
  <c r="I90" i="35"/>
  <c r="H90" i="35"/>
  <c r="I89" i="35"/>
  <c r="H89" i="35"/>
  <c r="I88" i="35"/>
  <c r="H88" i="35"/>
  <c r="I87" i="35"/>
  <c r="H87" i="35"/>
  <c r="I86" i="35"/>
  <c r="H86" i="35"/>
  <c r="I85" i="35"/>
  <c r="H85" i="35"/>
  <c r="I84" i="35"/>
  <c r="H84" i="35"/>
  <c r="I83" i="35"/>
  <c r="H83" i="35"/>
  <c r="I82" i="35"/>
  <c r="H82" i="35"/>
  <c r="I81" i="35"/>
  <c r="H81" i="35"/>
  <c r="I80" i="35"/>
  <c r="H80" i="35"/>
  <c r="I79" i="35"/>
  <c r="H79" i="35"/>
  <c r="I78" i="35"/>
  <c r="H78" i="35"/>
  <c r="I77" i="35"/>
  <c r="H77" i="35"/>
  <c r="I76" i="35"/>
  <c r="H76" i="35"/>
  <c r="I75" i="35"/>
  <c r="H75" i="35"/>
  <c r="I74" i="35"/>
  <c r="H74" i="35"/>
  <c r="I73" i="35"/>
  <c r="H73" i="35"/>
  <c r="I72" i="35"/>
  <c r="H72" i="35"/>
  <c r="I71" i="35"/>
  <c r="H71" i="35"/>
  <c r="I70" i="35"/>
  <c r="H70" i="35"/>
  <c r="I69" i="35"/>
  <c r="H69" i="35"/>
  <c r="I68" i="35"/>
  <c r="H68" i="35"/>
  <c r="I67" i="35"/>
  <c r="H67" i="35"/>
  <c r="I66" i="35"/>
  <c r="H66" i="35"/>
  <c r="I65" i="35"/>
  <c r="H65" i="35"/>
  <c r="I64" i="35"/>
  <c r="H64" i="35"/>
  <c r="I59" i="35"/>
  <c r="H59" i="35"/>
  <c r="I55" i="35"/>
  <c r="H55" i="35"/>
  <c r="I54" i="35"/>
  <c r="H54" i="35"/>
  <c r="I53" i="35"/>
  <c r="H53" i="35"/>
  <c r="I52" i="35"/>
  <c r="H52" i="35"/>
  <c r="I51" i="35"/>
  <c r="H51" i="35"/>
  <c r="I50" i="35"/>
  <c r="H50" i="35"/>
  <c r="I49" i="35"/>
  <c r="H49" i="35"/>
  <c r="I48" i="35"/>
  <c r="H48" i="35"/>
  <c r="I47" i="35"/>
  <c r="H47" i="35"/>
  <c r="I46" i="35"/>
  <c r="H46" i="35"/>
  <c r="I45" i="35"/>
  <c r="H45" i="35"/>
  <c r="I44" i="35"/>
  <c r="H44" i="35"/>
  <c r="I43" i="35"/>
  <c r="H43" i="35"/>
  <c r="I42" i="35"/>
  <c r="H42" i="35"/>
  <c r="I41" i="35"/>
  <c r="H41" i="35"/>
  <c r="I40" i="35"/>
  <c r="H40" i="35"/>
  <c r="I39" i="35"/>
  <c r="H39" i="35"/>
  <c r="I38" i="35"/>
  <c r="H38" i="35"/>
  <c r="I37" i="35"/>
  <c r="H37" i="35"/>
  <c r="I36" i="35"/>
  <c r="H36" i="35"/>
  <c r="I35" i="35"/>
  <c r="H35" i="35"/>
  <c r="I34" i="35"/>
  <c r="H34" i="35"/>
  <c r="I33" i="35"/>
  <c r="H33" i="35"/>
  <c r="I32" i="35"/>
  <c r="H32" i="35"/>
  <c r="I31" i="35"/>
  <c r="H31" i="35"/>
  <c r="I30" i="35"/>
  <c r="H30" i="35"/>
  <c r="I29" i="35"/>
  <c r="H29" i="35"/>
  <c r="I28" i="35"/>
  <c r="H28" i="35"/>
  <c r="I27" i="35"/>
  <c r="H27" i="35"/>
  <c r="I26" i="35"/>
  <c r="H26" i="35"/>
  <c r="I25" i="35"/>
  <c r="H25" i="35"/>
  <c r="I24" i="35"/>
  <c r="H24" i="35"/>
  <c r="I23" i="35"/>
  <c r="H23" i="35"/>
  <c r="I22" i="35"/>
  <c r="H22" i="35"/>
  <c r="I21" i="35"/>
  <c r="H21" i="35"/>
  <c r="I20" i="35"/>
  <c r="H20" i="35"/>
  <c r="I19" i="35"/>
  <c r="H19" i="35"/>
  <c r="I18" i="35"/>
  <c r="H18" i="35"/>
  <c r="I17" i="35"/>
  <c r="H17" i="35"/>
  <c r="I16" i="35"/>
  <c r="H16" i="35"/>
  <c r="I15" i="35"/>
  <c r="H15" i="35"/>
  <c r="I14" i="35"/>
  <c r="H14" i="35"/>
  <c r="I13" i="35"/>
  <c r="H13" i="35"/>
  <c r="I12" i="35"/>
  <c r="H12" i="35"/>
  <c r="I11" i="35"/>
  <c r="H11" i="35"/>
  <c r="I10" i="35"/>
  <c r="H10" i="35"/>
  <c r="I9" i="35"/>
  <c r="H9" i="35"/>
  <c r="I8" i="35"/>
  <c r="H8" i="35"/>
  <c r="I7" i="35"/>
  <c r="H7" i="35"/>
  <c r="I6" i="35"/>
  <c r="H6" i="35"/>
  <c r="I5" i="35"/>
  <c r="H5" i="35"/>
  <c r="G62" i="35" l="1"/>
  <c r="G60" i="35"/>
  <c r="J61" i="35"/>
  <c r="J58" i="35"/>
  <c r="G61" i="35"/>
  <c r="G63" i="35"/>
  <c r="J63" i="35"/>
  <c r="J7" i="35"/>
  <c r="J9" i="35"/>
  <c r="J11" i="35"/>
  <c r="J13" i="35"/>
  <c r="J25" i="35"/>
  <c r="J29" i="35"/>
  <c r="J39" i="35"/>
  <c r="J41" i="35"/>
  <c r="J45" i="35"/>
  <c r="J66" i="35"/>
  <c r="J116" i="35"/>
  <c r="J130" i="35"/>
  <c r="J142" i="35"/>
  <c r="J144" i="35"/>
  <c r="J148" i="35"/>
  <c r="J158" i="35"/>
  <c r="J160" i="35"/>
  <c r="J162" i="35"/>
  <c r="J60" i="35"/>
  <c r="J62" i="35"/>
  <c r="G57" i="35"/>
  <c r="G58" i="35"/>
  <c r="G56" i="35"/>
  <c r="J56" i="35"/>
  <c r="J57" i="35"/>
  <c r="J164" i="35"/>
  <c r="J176" i="35"/>
  <c r="J178" i="35"/>
  <c r="J190" i="35"/>
  <c r="J192" i="35"/>
  <c r="J194" i="35"/>
  <c r="J196" i="35"/>
  <c r="J222" i="35"/>
  <c r="J224" i="35"/>
  <c r="J226" i="35"/>
  <c r="J228" i="35"/>
  <c r="J12" i="35"/>
  <c r="J38" i="35"/>
  <c r="J161" i="35"/>
  <c r="J8" i="35"/>
  <c r="J197" i="35"/>
  <c r="J199" i="35"/>
  <c r="J201" i="35"/>
  <c r="J203" i="35"/>
  <c r="J205" i="35"/>
  <c r="J211" i="35"/>
  <c r="J221" i="35"/>
  <c r="J229" i="35"/>
  <c r="J88" i="35"/>
  <c r="J92" i="35"/>
  <c r="J112" i="35"/>
  <c r="J42" i="35"/>
  <c r="J44" i="35"/>
  <c r="J46" i="35"/>
  <c r="J48" i="35"/>
  <c r="J50" i="35"/>
  <c r="J52" i="35"/>
  <c r="J54" i="35"/>
  <c r="J59" i="35"/>
  <c r="J67" i="35"/>
  <c r="J69" i="35"/>
  <c r="J71" i="35"/>
  <c r="J89" i="35"/>
  <c r="J91" i="35"/>
  <c r="J93" i="35"/>
  <c r="J95" i="35"/>
  <c r="J97" i="35"/>
  <c r="J109" i="35"/>
  <c r="J113" i="35"/>
  <c r="J115" i="35"/>
  <c r="J143" i="35"/>
  <c r="J177" i="35"/>
  <c r="J193" i="35"/>
  <c r="J227" i="35"/>
  <c r="J77" i="35"/>
  <c r="J103" i="35"/>
  <c r="J180" i="35"/>
  <c r="J26" i="35"/>
  <c r="J28" i="35"/>
  <c r="J78" i="35"/>
  <c r="J80" i="35"/>
  <c r="J98" i="35"/>
  <c r="J100" i="35"/>
  <c r="J114" i="35"/>
  <c r="J129" i="35"/>
  <c r="J135" i="35"/>
  <c r="J145" i="35"/>
  <c r="J147" i="35"/>
  <c r="J153" i="35"/>
  <c r="J155" i="35"/>
  <c r="J157" i="35"/>
  <c r="J159" i="35"/>
  <c r="J175" i="35"/>
  <c r="J179" i="35"/>
  <c r="J181" i="35"/>
  <c r="J183" i="35"/>
  <c r="J185" i="35"/>
  <c r="J187" i="35"/>
  <c r="J189" i="35"/>
  <c r="J191" i="35"/>
  <c r="J49" i="35"/>
  <c r="J53" i="35"/>
  <c r="J68" i="35"/>
  <c r="J81" i="35"/>
  <c r="J83" i="35"/>
  <c r="J141" i="35"/>
  <c r="J152" i="35"/>
  <c r="J156" i="35"/>
  <c r="J184" i="35"/>
  <c r="J188" i="35"/>
  <c r="J17" i="35"/>
  <c r="J21" i="35"/>
  <c r="J33" i="35"/>
  <c r="J120" i="35"/>
  <c r="J124" i="35"/>
  <c r="J132" i="35"/>
  <c r="J6" i="35"/>
  <c r="J16" i="35"/>
  <c r="J18" i="35"/>
  <c r="J20" i="35"/>
  <c r="J22" i="35"/>
  <c r="J24" i="35"/>
  <c r="J27" i="35"/>
  <c r="J30" i="35"/>
  <c r="J32" i="35"/>
  <c r="J43" i="35"/>
  <c r="J65" i="35"/>
  <c r="J79" i="35"/>
  <c r="J84" i="35"/>
  <c r="J94" i="35"/>
  <c r="J96" i="35"/>
  <c r="J101" i="35"/>
  <c r="J110" i="35"/>
  <c r="J117" i="35"/>
  <c r="J119" i="35"/>
  <c r="J121" i="35"/>
  <c r="J123" i="35"/>
  <c r="J125" i="35"/>
  <c r="J127" i="35"/>
  <c r="J131" i="35"/>
  <c r="J133" i="35"/>
  <c r="J200" i="35"/>
  <c r="J204" i="35"/>
  <c r="J206" i="35"/>
  <c r="J208" i="35"/>
  <c r="J225" i="35"/>
  <c r="J5" i="35"/>
  <c r="I231" i="35"/>
  <c r="I233" i="35" s="1"/>
  <c r="J14" i="35"/>
  <c r="J82" i="35"/>
  <c r="J99" i="35"/>
  <c r="J146" i="35"/>
  <c r="J195" i="35"/>
  <c r="J212" i="35"/>
  <c r="J209" i="35"/>
  <c r="H231" i="35"/>
  <c r="H233" i="35" s="1"/>
  <c r="J10" i="35"/>
  <c r="J23" i="35"/>
  <c r="J40" i="35"/>
  <c r="J55" i="35"/>
  <c r="J64" i="35"/>
  <c r="J85" i="35"/>
  <c r="J87" i="35"/>
  <c r="J111" i="35"/>
  <c r="J126" i="35"/>
  <c r="J128" i="35"/>
  <c r="J149" i="35"/>
  <c r="J151" i="35"/>
  <c r="J165" i="35"/>
  <c r="J167" i="35"/>
  <c r="J169" i="35"/>
  <c r="J171" i="35"/>
  <c r="J173" i="35"/>
  <c r="J223" i="35"/>
  <c r="J37" i="35"/>
  <c r="J72" i="35"/>
  <c r="J76" i="35"/>
  <c r="J104" i="35"/>
  <c r="J108" i="35"/>
  <c r="J136" i="35"/>
  <c r="J140" i="35"/>
  <c r="J216" i="35"/>
  <c r="J220" i="35"/>
  <c r="J34" i="35"/>
  <c r="J36" i="35"/>
  <c r="J73" i="35"/>
  <c r="J75" i="35"/>
  <c r="J105" i="35"/>
  <c r="J107" i="35"/>
  <c r="J137" i="35"/>
  <c r="J139" i="35"/>
  <c r="J168" i="35"/>
  <c r="J172" i="35"/>
  <c r="J174" i="35"/>
  <c r="J207" i="35"/>
  <c r="J210" i="35"/>
  <c r="J213" i="35"/>
  <c r="J215" i="35"/>
  <c r="J217" i="35"/>
  <c r="J219" i="35"/>
  <c r="J19" i="35"/>
  <c r="J35" i="35"/>
  <c r="J51" i="35"/>
  <c r="J74" i="35"/>
  <c r="J90" i="35"/>
  <c r="J106" i="35"/>
  <c r="J122" i="35"/>
  <c r="J138" i="35"/>
  <c r="J154" i="35"/>
  <c r="J170" i="35"/>
  <c r="J186" i="35"/>
  <c r="J202" i="35"/>
  <c r="J218" i="35"/>
  <c r="J15" i="35"/>
  <c r="J31" i="35"/>
  <c r="J47" i="35"/>
  <c r="J70" i="35"/>
  <c r="J86" i="35"/>
  <c r="J102" i="35"/>
  <c r="J118" i="35"/>
  <c r="J134" i="35"/>
  <c r="J150" i="35"/>
  <c r="J166" i="35"/>
  <c r="J182" i="35"/>
  <c r="J198" i="35"/>
  <c r="J214" i="35"/>
  <c r="J230" i="35"/>
  <c r="K230" i="35" s="1"/>
  <c r="L230" i="35" l="1"/>
  <c r="M230" i="35" s="1"/>
  <c r="K229" i="35"/>
  <c r="L229" i="35" s="1"/>
  <c r="J231" i="35"/>
  <c r="J233" i="35" s="1"/>
  <c r="N230" i="35" l="1"/>
  <c r="M229" i="35"/>
  <c r="N229" i="35" s="1"/>
  <c r="F228" i="35"/>
  <c r="E228" i="35"/>
  <c r="F227" i="35"/>
  <c r="E227" i="35"/>
  <c r="F226" i="35"/>
  <c r="E226" i="35"/>
  <c r="F225" i="35"/>
  <c r="E225" i="35"/>
  <c r="F224" i="35"/>
  <c r="E224" i="35"/>
  <c r="F223" i="35"/>
  <c r="E223" i="35"/>
  <c r="F222" i="35"/>
  <c r="E222" i="35"/>
  <c r="F221" i="35"/>
  <c r="E221" i="35"/>
  <c r="F220" i="35"/>
  <c r="E220" i="35"/>
  <c r="F219" i="35"/>
  <c r="E219" i="35"/>
  <c r="F218" i="35"/>
  <c r="E218" i="35"/>
  <c r="F217" i="35"/>
  <c r="E217" i="35"/>
  <c r="F216" i="35"/>
  <c r="E216" i="35"/>
  <c r="F215" i="35"/>
  <c r="E215" i="35"/>
  <c r="F214" i="35"/>
  <c r="E214" i="35"/>
  <c r="F213" i="35"/>
  <c r="E213" i="35"/>
  <c r="F212" i="35"/>
  <c r="E212" i="35"/>
  <c r="F211" i="35"/>
  <c r="E211" i="35"/>
  <c r="F210" i="35"/>
  <c r="E210" i="35"/>
  <c r="F209" i="35"/>
  <c r="E209" i="35"/>
  <c r="F208" i="35"/>
  <c r="E208" i="35"/>
  <c r="F207" i="35"/>
  <c r="E207" i="35"/>
  <c r="F206" i="35"/>
  <c r="E206" i="35"/>
  <c r="F205" i="35"/>
  <c r="E205" i="35"/>
  <c r="F204" i="35"/>
  <c r="E204" i="35"/>
  <c r="F203" i="35"/>
  <c r="E203" i="35"/>
  <c r="F202" i="35"/>
  <c r="E202" i="35"/>
  <c r="F201" i="35"/>
  <c r="E201" i="35"/>
  <c r="F200" i="35"/>
  <c r="E200" i="35"/>
  <c r="F199" i="35"/>
  <c r="E199" i="35"/>
  <c r="F198" i="35"/>
  <c r="E198" i="35"/>
  <c r="F197" i="35"/>
  <c r="E197" i="35"/>
  <c r="F196" i="35"/>
  <c r="E196" i="35"/>
  <c r="F195" i="35"/>
  <c r="E195" i="35"/>
  <c r="F194" i="35"/>
  <c r="E194" i="35"/>
  <c r="F193" i="35"/>
  <c r="E193" i="35"/>
  <c r="F192" i="35"/>
  <c r="E192" i="35"/>
  <c r="F191" i="35"/>
  <c r="E191" i="35"/>
  <c r="F190" i="35"/>
  <c r="E190" i="35"/>
  <c r="F189" i="35"/>
  <c r="E189" i="35"/>
  <c r="F188" i="35"/>
  <c r="E188" i="35"/>
  <c r="F187" i="35"/>
  <c r="E187" i="35"/>
  <c r="F186" i="35"/>
  <c r="E186" i="35"/>
  <c r="F185" i="35"/>
  <c r="E185" i="35"/>
  <c r="F184" i="35"/>
  <c r="E184" i="35"/>
  <c r="F183" i="35"/>
  <c r="E183" i="35"/>
  <c r="F182" i="35"/>
  <c r="E182" i="35"/>
  <c r="F181" i="35"/>
  <c r="E181" i="35"/>
  <c r="F180" i="35"/>
  <c r="E180" i="35"/>
  <c r="F179" i="35"/>
  <c r="E179" i="35"/>
  <c r="F178" i="35"/>
  <c r="E178" i="35"/>
  <c r="F177" i="35"/>
  <c r="E177" i="35"/>
  <c r="F176" i="35"/>
  <c r="E176" i="35"/>
  <c r="F175" i="35"/>
  <c r="E175" i="35"/>
  <c r="F174" i="35"/>
  <c r="E174" i="35"/>
  <c r="F173" i="35"/>
  <c r="E173" i="35"/>
  <c r="F172" i="35"/>
  <c r="E172" i="35"/>
  <c r="F171" i="35"/>
  <c r="E171" i="35"/>
  <c r="F170" i="35"/>
  <c r="E170" i="35"/>
  <c r="F169" i="35"/>
  <c r="E169" i="35"/>
  <c r="F168" i="35"/>
  <c r="E168" i="35"/>
  <c r="F167" i="35"/>
  <c r="E167" i="35"/>
  <c r="F166" i="35"/>
  <c r="E166" i="35"/>
  <c r="F165" i="35"/>
  <c r="E165" i="35"/>
  <c r="F164" i="35"/>
  <c r="E164" i="35"/>
  <c r="G163" i="35"/>
  <c r="F162" i="35"/>
  <c r="E162" i="35"/>
  <c r="F161" i="35"/>
  <c r="E161" i="35"/>
  <c r="F160" i="35"/>
  <c r="E160" i="35"/>
  <c r="F159" i="35"/>
  <c r="E159" i="35"/>
  <c r="F158" i="35"/>
  <c r="E158" i="35"/>
  <c r="F157" i="35"/>
  <c r="E157" i="35"/>
  <c r="F156" i="35"/>
  <c r="E156" i="35"/>
  <c r="F155" i="35"/>
  <c r="E155" i="35"/>
  <c r="F154" i="35"/>
  <c r="E154" i="35"/>
  <c r="F153" i="35"/>
  <c r="E153" i="35"/>
  <c r="F152" i="35"/>
  <c r="E152" i="35"/>
  <c r="F151" i="35"/>
  <c r="E151" i="35"/>
  <c r="F150" i="35"/>
  <c r="E150" i="35"/>
  <c r="F149" i="35"/>
  <c r="E149" i="35"/>
  <c r="F148" i="35"/>
  <c r="E148" i="35"/>
  <c r="F147" i="35"/>
  <c r="E147" i="35"/>
  <c r="F146" i="35"/>
  <c r="E146" i="35"/>
  <c r="F145" i="35"/>
  <c r="E145" i="35"/>
  <c r="F144" i="35"/>
  <c r="E144" i="35"/>
  <c r="F143" i="35"/>
  <c r="E143" i="35"/>
  <c r="F142" i="35"/>
  <c r="E142" i="35"/>
  <c r="F141" i="35"/>
  <c r="E141" i="35"/>
  <c r="F140" i="35"/>
  <c r="E140" i="35"/>
  <c r="F139" i="35"/>
  <c r="E139" i="35"/>
  <c r="F138" i="35"/>
  <c r="E138" i="35"/>
  <c r="F137" i="35"/>
  <c r="E137" i="35"/>
  <c r="F136" i="35"/>
  <c r="E136" i="35"/>
  <c r="F135" i="35"/>
  <c r="E135" i="35"/>
  <c r="F134" i="35"/>
  <c r="E134" i="35"/>
  <c r="F133" i="35"/>
  <c r="E133" i="35"/>
  <c r="F132" i="35"/>
  <c r="E132" i="35"/>
  <c r="F131" i="35"/>
  <c r="E131" i="35"/>
  <c r="F130" i="35"/>
  <c r="E130" i="35"/>
  <c r="F129" i="35"/>
  <c r="E129" i="35"/>
  <c r="F128" i="35"/>
  <c r="E128" i="35"/>
  <c r="F127" i="35"/>
  <c r="E127" i="35"/>
  <c r="F126" i="35"/>
  <c r="E126" i="35"/>
  <c r="F125" i="35"/>
  <c r="E125" i="35"/>
  <c r="F124" i="35"/>
  <c r="E124" i="35"/>
  <c r="F123" i="35"/>
  <c r="E123" i="35"/>
  <c r="F122" i="35"/>
  <c r="E122" i="35"/>
  <c r="F121" i="35"/>
  <c r="E121" i="35"/>
  <c r="F120" i="35"/>
  <c r="E120" i="35"/>
  <c r="F119" i="35"/>
  <c r="E119" i="35"/>
  <c r="F118" i="35"/>
  <c r="E118" i="35"/>
  <c r="F117" i="35"/>
  <c r="E117" i="35"/>
  <c r="F116" i="35"/>
  <c r="E116" i="35"/>
  <c r="F115" i="35"/>
  <c r="E115" i="35"/>
  <c r="F114" i="35"/>
  <c r="E114" i="35"/>
  <c r="F113" i="35"/>
  <c r="E113" i="35"/>
  <c r="F112" i="35"/>
  <c r="E112" i="35"/>
  <c r="F111" i="35"/>
  <c r="E111" i="35"/>
  <c r="F110" i="35"/>
  <c r="E110" i="35"/>
  <c r="F109" i="35"/>
  <c r="E109" i="35"/>
  <c r="F108" i="35"/>
  <c r="E108" i="35"/>
  <c r="F107" i="35"/>
  <c r="E107" i="35"/>
  <c r="F106" i="35"/>
  <c r="E106" i="35"/>
  <c r="F105" i="35"/>
  <c r="E105" i="35"/>
  <c r="F104" i="35"/>
  <c r="E104" i="35"/>
  <c r="F103" i="35"/>
  <c r="E103" i="35"/>
  <c r="F102" i="35"/>
  <c r="E102" i="35"/>
  <c r="F101" i="35"/>
  <c r="E101" i="35"/>
  <c r="F100" i="35"/>
  <c r="E100" i="35"/>
  <c r="F99" i="35"/>
  <c r="E99" i="35"/>
  <c r="F98" i="35"/>
  <c r="E98" i="35"/>
  <c r="F97" i="35"/>
  <c r="E97" i="35"/>
  <c r="F96" i="35"/>
  <c r="E96" i="35"/>
  <c r="F95" i="35"/>
  <c r="E95" i="35"/>
  <c r="F94" i="35"/>
  <c r="E94" i="35"/>
  <c r="F93" i="35"/>
  <c r="E93" i="35"/>
  <c r="F92" i="35"/>
  <c r="E92" i="35"/>
  <c r="F91" i="35"/>
  <c r="E91" i="35"/>
  <c r="F90" i="35"/>
  <c r="E90" i="35"/>
  <c r="F89" i="35"/>
  <c r="E89" i="35"/>
  <c r="F88" i="35"/>
  <c r="E88" i="35"/>
  <c r="F87" i="35"/>
  <c r="E87" i="35"/>
  <c r="F86" i="35"/>
  <c r="E86" i="35"/>
  <c r="F85" i="35"/>
  <c r="E85" i="35"/>
  <c r="F84" i="35"/>
  <c r="E84" i="35"/>
  <c r="F83" i="35"/>
  <c r="E83" i="35"/>
  <c r="F82" i="35"/>
  <c r="E82" i="35"/>
  <c r="F81" i="35"/>
  <c r="E81" i="35"/>
  <c r="F80" i="35"/>
  <c r="E80" i="35"/>
  <c r="F79" i="35"/>
  <c r="E79" i="35"/>
  <c r="F78" i="35"/>
  <c r="E78" i="35"/>
  <c r="F77" i="35"/>
  <c r="E77" i="35"/>
  <c r="F76" i="35"/>
  <c r="E76" i="35"/>
  <c r="F75" i="35"/>
  <c r="E75" i="35"/>
  <c r="F74" i="35"/>
  <c r="E74" i="35"/>
  <c r="F73" i="35"/>
  <c r="E73" i="35"/>
  <c r="F72" i="35"/>
  <c r="E72" i="35"/>
  <c r="F71" i="35"/>
  <c r="E71" i="35"/>
  <c r="F70" i="35"/>
  <c r="E70" i="35"/>
  <c r="F69" i="35"/>
  <c r="E69" i="35"/>
  <c r="F68" i="35"/>
  <c r="E68" i="35"/>
  <c r="F67" i="35"/>
  <c r="E67" i="35"/>
  <c r="F66" i="35"/>
  <c r="E66" i="35"/>
  <c r="F65" i="35"/>
  <c r="E65" i="35"/>
  <c r="F64" i="35"/>
  <c r="E64" i="35"/>
  <c r="F59" i="35"/>
  <c r="E59" i="35"/>
  <c r="F55" i="35"/>
  <c r="E55" i="35"/>
  <c r="F54" i="35"/>
  <c r="E54" i="35"/>
  <c r="F53" i="35"/>
  <c r="E53" i="35"/>
  <c r="F52" i="35"/>
  <c r="E52" i="35"/>
  <c r="F51" i="35"/>
  <c r="E51" i="35"/>
  <c r="F50" i="35"/>
  <c r="E50" i="35"/>
  <c r="F49" i="35"/>
  <c r="E49" i="35"/>
  <c r="F48" i="35"/>
  <c r="E48" i="35"/>
  <c r="F47" i="35"/>
  <c r="E47" i="35"/>
  <c r="F46" i="35"/>
  <c r="E46" i="35"/>
  <c r="F45" i="35"/>
  <c r="E45" i="35"/>
  <c r="F44" i="35"/>
  <c r="E44" i="35"/>
  <c r="F43" i="35"/>
  <c r="E43" i="35"/>
  <c r="F42" i="35"/>
  <c r="E42" i="35"/>
  <c r="F41" i="35"/>
  <c r="E41" i="35"/>
  <c r="F40" i="35"/>
  <c r="E40" i="35"/>
  <c r="F39" i="35"/>
  <c r="E39" i="35"/>
  <c r="F38" i="35"/>
  <c r="E38" i="35"/>
  <c r="F37" i="35"/>
  <c r="E37" i="35"/>
  <c r="F36" i="35"/>
  <c r="E36" i="35"/>
  <c r="F35" i="35"/>
  <c r="E35" i="35"/>
  <c r="F34" i="35"/>
  <c r="E34" i="35"/>
  <c r="F33" i="35"/>
  <c r="E33" i="35"/>
  <c r="F32" i="35"/>
  <c r="E32" i="35"/>
  <c r="F31" i="35"/>
  <c r="E31" i="35"/>
  <c r="F30" i="35"/>
  <c r="E30" i="35"/>
  <c r="F29" i="35"/>
  <c r="E29" i="35"/>
  <c r="F28" i="35"/>
  <c r="E28" i="35"/>
  <c r="F27" i="35"/>
  <c r="E27" i="35"/>
  <c r="F26" i="35"/>
  <c r="E26" i="35"/>
  <c r="F25" i="35"/>
  <c r="E25" i="35"/>
  <c r="F24" i="35"/>
  <c r="E24" i="35"/>
  <c r="F23" i="35"/>
  <c r="E23" i="35"/>
  <c r="F22" i="35"/>
  <c r="E22" i="35"/>
  <c r="F21" i="35"/>
  <c r="E21" i="35"/>
  <c r="F20" i="35"/>
  <c r="E20" i="35"/>
  <c r="F19" i="35"/>
  <c r="E19" i="35"/>
  <c r="F18" i="35"/>
  <c r="E18" i="35"/>
  <c r="F17" i="35"/>
  <c r="E17" i="35"/>
  <c r="F16" i="35"/>
  <c r="E16" i="35"/>
  <c r="F15" i="35"/>
  <c r="E15" i="35"/>
  <c r="F14" i="35"/>
  <c r="E14" i="35"/>
  <c r="F13" i="35"/>
  <c r="E13" i="35"/>
  <c r="F12" i="35"/>
  <c r="E12" i="35"/>
  <c r="F11" i="35"/>
  <c r="E11" i="35"/>
  <c r="F10" i="35"/>
  <c r="E10" i="35"/>
  <c r="F9" i="35"/>
  <c r="E9" i="35"/>
  <c r="F8" i="35"/>
  <c r="E8" i="35"/>
  <c r="F7" i="35"/>
  <c r="E7" i="35"/>
  <c r="F6" i="35"/>
  <c r="E6" i="35"/>
  <c r="F5" i="35"/>
  <c r="E5" i="35"/>
  <c r="O230" i="35" l="1"/>
  <c r="P230" i="35" s="1"/>
  <c r="O229" i="35"/>
  <c r="P229" i="35" s="1"/>
  <c r="G5" i="35"/>
  <c r="G7" i="35"/>
  <c r="G228" i="35"/>
  <c r="G100" i="35"/>
  <c r="G102" i="35"/>
  <c r="G108" i="35"/>
  <c r="G110" i="35"/>
  <c r="G132" i="35"/>
  <c r="G134" i="35"/>
  <c r="G140" i="35"/>
  <c r="G142" i="35"/>
  <c r="G215" i="35"/>
  <c r="G172" i="35"/>
  <c r="G174" i="35"/>
  <c r="G180" i="35"/>
  <c r="G182" i="35"/>
  <c r="G204" i="35"/>
  <c r="G206" i="35"/>
  <c r="G212" i="35"/>
  <c r="G214" i="35"/>
  <c r="G143" i="35"/>
  <c r="G147" i="35"/>
  <c r="G219" i="35"/>
  <c r="G6" i="35"/>
  <c r="G8" i="35"/>
  <c r="G24" i="35"/>
  <c r="G30" i="35"/>
  <c r="G32" i="35"/>
  <c r="G36" i="35"/>
  <c r="G38" i="35"/>
  <c r="G40" i="35"/>
  <c r="G59" i="35"/>
  <c r="G69" i="35"/>
  <c r="G71" i="35"/>
  <c r="G75" i="35"/>
  <c r="G77" i="35"/>
  <c r="G79" i="35"/>
  <c r="G199" i="35"/>
  <c r="G205" i="35"/>
  <c r="G207" i="35"/>
  <c r="G211" i="35"/>
  <c r="G213" i="35"/>
  <c r="G83" i="35"/>
  <c r="G115" i="35"/>
  <c r="G127" i="35"/>
  <c r="G187" i="35"/>
  <c r="G220" i="35"/>
  <c r="G44" i="35"/>
  <c r="G29" i="35"/>
  <c r="G31" i="35"/>
  <c r="G37" i="35"/>
  <c r="G39" i="35"/>
  <c r="G68" i="35"/>
  <c r="G70" i="35"/>
  <c r="G76" i="35"/>
  <c r="G78" i="35"/>
  <c r="G159" i="35"/>
  <c r="G222" i="35"/>
  <c r="G12" i="35"/>
  <c r="G95" i="35"/>
  <c r="G101" i="35"/>
  <c r="G103" i="35"/>
  <c r="G107" i="35"/>
  <c r="G109" i="35"/>
  <c r="G111" i="35"/>
  <c r="G133" i="35"/>
  <c r="G135" i="35"/>
  <c r="G139" i="35"/>
  <c r="G141" i="35"/>
  <c r="G167" i="35"/>
  <c r="G173" i="35"/>
  <c r="G175" i="35"/>
  <c r="G179" i="35"/>
  <c r="G181" i="35"/>
  <c r="G183" i="35"/>
  <c r="G14" i="35"/>
  <c r="G16" i="35"/>
  <c r="G20" i="35"/>
  <c r="G22" i="35"/>
  <c r="G45" i="35"/>
  <c r="G47" i="35"/>
  <c r="G53" i="35"/>
  <c r="G55" i="35"/>
  <c r="G67" i="35"/>
  <c r="G85" i="35"/>
  <c r="G87" i="35"/>
  <c r="G91" i="35"/>
  <c r="G93" i="35"/>
  <c r="G116" i="35"/>
  <c r="G118" i="35"/>
  <c r="G124" i="35"/>
  <c r="G126" i="35"/>
  <c r="G131" i="35"/>
  <c r="G149" i="35"/>
  <c r="G151" i="35"/>
  <c r="G155" i="35"/>
  <c r="G157" i="35"/>
  <c r="G165" i="35"/>
  <c r="G188" i="35"/>
  <c r="G190" i="35"/>
  <c r="G196" i="35"/>
  <c r="G198" i="35"/>
  <c r="G203" i="35"/>
  <c r="G221" i="35"/>
  <c r="G223" i="35"/>
  <c r="G227" i="35"/>
  <c r="F231" i="35"/>
  <c r="F233" i="35" s="1"/>
  <c r="G13" i="35"/>
  <c r="G15" i="35"/>
  <c r="G21" i="35"/>
  <c r="G23" i="35"/>
  <c r="G28" i="35"/>
  <c r="G46" i="35"/>
  <c r="G48" i="35"/>
  <c r="G52" i="35"/>
  <c r="G54" i="35"/>
  <c r="G84" i="35"/>
  <c r="G86" i="35"/>
  <c r="G92" i="35"/>
  <c r="G94" i="35"/>
  <c r="G99" i="35"/>
  <c r="G117" i="35"/>
  <c r="G119" i="35"/>
  <c r="G123" i="35"/>
  <c r="G125" i="35"/>
  <c r="G148" i="35"/>
  <c r="G150" i="35"/>
  <c r="G156" i="35"/>
  <c r="G158" i="35"/>
  <c r="G164" i="35"/>
  <c r="G166" i="35"/>
  <c r="G171" i="35"/>
  <c r="G189" i="35"/>
  <c r="G191" i="35"/>
  <c r="G195" i="35"/>
  <c r="G197" i="35"/>
  <c r="E231" i="35"/>
  <c r="E233" i="35" s="1"/>
  <c r="G9" i="35"/>
  <c r="G11" i="35"/>
  <c r="G18" i="35"/>
  <c r="G25" i="35"/>
  <c r="G27" i="35"/>
  <c r="G34" i="35"/>
  <c r="G41" i="35"/>
  <c r="G43" i="35"/>
  <c r="G50" i="35"/>
  <c r="G64" i="35"/>
  <c r="G66" i="35"/>
  <c r="G73" i="35"/>
  <c r="G80" i="35"/>
  <c r="G82" i="35"/>
  <c r="G89" i="35"/>
  <c r="G96" i="35"/>
  <c r="G98" i="35"/>
  <c r="G105" i="35"/>
  <c r="G112" i="35"/>
  <c r="G114" i="35"/>
  <c r="G121" i="35"/>
  <c r="G128" i="35"/>
  <c r="G130" i="35"/>
  <c r="G137" i="35"/>
  <c r="G144" i="35"/>
  <c r="G146" i="35"/>
  <c r="G153" i="35"/>
  <c r="G160" i="35"/>
  <c r="G162" i="35"/>
  <c r="G168" i="35"/>
  <c r="G170" i="35"/>
  <c r="G177" i="35"/>
  <c r="G184" i="35"/>
  <c r="G186" i="35"/>
  <c r="G193" i="35"/>
  <c r="G200" i="35"/>
  <c r="G202" i="35"/>
  <c r="G209" i="35"/>
  <c r="G216" i="35"/>
  <c r="G218" i="35"/>
  <c r="G225" i="35"/>
  <c r="G10" i="35"/>
  <c r="G17" i="35"/>
  <c r="G19" i="35"/>
  <c r="G26" i="35"/>
  <c r="G33" i="35"/>
  <c r="G35" i="35"/>
  <c r="G42" i="35"/>
  <c r="G49" i="35"/>
  <c r="G51" i="35"/>
  <c r="G65" i="35"/>
  <c r="G72" i="35"/>
  <c r="G74" i="35"/>
  <c r="G81" i="35"/>
  <c r="G88" i="35"/>
  <c r="G90" i="35"/>
  <c r="G97" i="35"/>
  <c r="G104" i="35"/>
  <c r="G106" i="35"/>
  <c r="G113" i="35"/>
  <c r="G120" i="35"/>
  <c r="G122" i="35"/>
  <c r="G129" i="35"/>
  <c r="G136" i="35"/>
  <c r="G138" i="35"/>
  <c r="G145" i="35"/>
  <c r="G152" i="35"/>
  <c r="G154" i="35"/>
  <c r="G161" i="35"/>
  <c r="G169" i="35"/>
  <c r="G176" i="35"/>
  <c r="G178" i="35"/>
  <c r="G185" i="35"/>
  <c r="G192" i="35"/>
  <c r="G194" i="35"/>
  <c r="G201" i="35"/>
  <c r="G208" i="35"/>
  <c r="G210" i="35"/>
  <c r="G217" i="35"/>
  <c r="G224" i="35"/>
  <c r="G226" i="35"/>
  <c r="X225" i="35"/>
  <c r="W223" i="35"/>
  <c r="X213" i="35"/>
  <c r="X197" i="35"/>
  <c r="X185" i="35"/>
  <c r="W183" i="35"/>
  <c r="W179" i="35"/>
  <c r="W176" i="35"/>
  <c r="W168" i="35"/>
  <c r="X161" i="35"/>
  <c r="X154" i="35"/>
  <c r="X146" i="35"/>
  <c r="X139" i="35"/>
  <c r="X132" i="35"/>
  <c r="X122" i="35"/>
  <c r="X120" i="35"/>
  <c r="X112" i="35"/>
  <c r="X110" i="35"/>
  <c r="X106" i="35"/>
  <c r="X104" i="35"/>
  <c r="X102" i="35"/>
  <c r="X92" i="35"/>
  <c r="X88" i="35"/>
  <c r="X82" i="35"/>
  <c r="X77" i="35"/>
  <c r="X74" i="35"/>
  <c r="X37" i="35"/>
  <c r="X35" i="35"/>
  <c r="X33" i="35"/>
  <c r="X25" i="35"/>
  <c r="X23" i="35"/>
  <c r="W20" i="35"/>
  <c r="W18" i="35"/>
  <c r="W16" i="35"/>
  <c r="X15" i="35"/>
  <c r="W14" i="35"/>
  <c r="W12" i="35"/>
  <c r="W10" i="35"/>
  <c r="W8" i="35"/>
  <c r="G231" i="35" l="1"/>
  <c r="G233" i="35" s="1"/>
  <c r="X59" i="35"/>
  <c r="X9" i="35"/>
  <c r="Y20" i="35"/>
  <c r="X27" i="35"/>
  <c r="X118" i="35"/>
  <c r="X129" i="35"/>
  <c r="X130" i="35"/>
  <c r="W6" i="35"/>
  <c r="Y12" i="35"/>
  <c r="X17" i="35"/>
  <c r="Y19" i="35"/>
  <c r="X29" i="35"/>
  <c r="X70" i="35"/>
  <c r="Y8" i="35"/>
  <c r="X11" i="35"/>
  <c r="Y14" i="35"/>
  <c r="Y16" i="35"/>
  <c r="X19" i="35"/>
  <c r="X31" i="35"/>
  <c r="X40" i="35"/>
  <c r="X41" i="35"/>
  <c r="X45" i="35"/>
  <c r="X49" i="35"/>
  <c r="X53" i="35"/>
  <c r="X55" i="35"/>
  <c r="X64" i="35"/>
  <c r="X69" i="35"/>
  <c r="X79" i="35"/>
  <c r="X7" i="35"/>
  <c r="Y9" i="35"/>
  <c r="Y17" i="35"/>
  <c r="Y6" i="35"/>
  <c r="Y10" i="35"/>
  <c r="Y11" i="35"/>
  <c r="X13" i="35"/>
  <c r="Y18" i="35"/>
  <c r="X21" i="35"/>
  <c r="Y22" i="35"/>
  <c r="Y24" i="35"/>
  <c r="Y28" i="35"/>
  <c r="Y30" i="35"/>
  <c r="Y32" i="35"/>
  <c r="X71" i="35"/>
  <c r="X85" i="35"/>
  <c r="X101" i="35"/>
  <c r="X109" i="35"/>
  <c r="X117" i="35"/>
  <c r="X137" i="35"/>
  <c r="X145" i="35"/>
  <c r="X155" i="35"/>
  <c r="W167" i="35"/>
  <c r="W175" i="35"/>
  <c r="W181" i="35"/>
  <c r="X183" i="35"/>
  <c r="X72" i="35"/>
  <c r="X78" i="35"/>
  <c r="X80" i="35"/>
  <c r="X94" i="35"/>
  <c r="X103" i="35"/>
  <c r="X111" i="35"/>
  <c r="X119" i="35"/>
  <c r="X123" i="35"/>
  <c r="X138" i="35"/>
  <c r="X163" i="35"/>
  <c r="W164" i="35"/>
  <c r="W166" i="35"/>
  <c r="W174" i="35"/>
  <c r="W224" i="35"/>
  <c r="X148" i="35"/>
  <c r="W171" i="35"/>
  <c r="Y192" i="35"/>
  <c r="Y171" i="35"/>
  <c r="W173" i="35"/>
  <c r="W191" i="35"/>
  <c r="Y197" i="35"/>
  <c r="X147" i="35"/>
  <c r="X162" i="35"/>
  <c r="Y163" i="35"/>
  <c r="W172" i="35"/>
  <c r="X181" i="35"/>
  <c r="X187" i="35"/>
  <c r="W189" i="35"/>
  <c r="X192" i="35"/>
  <c r="X223" i="35"/>
  <c r="X227" i="35"/>
  <c r="W228" i="35"/>
  <c r="Y34" i="35"/>
  <c r="W28" i="35"/>
  <c r="W29" i="35"/>
  <c r="W85" i="35"/>
  <c r="Y85" i="35"/>
  <c r="W22" i="35"/>
  <c r="W23" i="35"/>
  <c r="Y36" i="35"/>
  <c r="Y40" i="35"/>
  <c r="X47" i="35"/>
  <c r="W66" i="35"/>
  <c r="X131" i="35"/>
  <c r="W132" i="35"/>
  <c r="Y132" i="35"/>
  <c r="W148" i="35"/>
  <c r="W149" i="35"/>
  <c r="W36" i="35"/>
  <c r="W30" i="35"/>
  <c r="W31" i="35"/>
  <c r="W39" i="35"/>
  <c r="X43" i="35"/>
  <c r="X51" i="35"/>
  <c r="W133" i="35"/>
  <c r="X5" i="35"/>
  <c r="W24" i="35"/>
  <c r="W25" i="35"/>
  <c r="W32" i="35"/>
  <c r="W33" i="35"/>
  <c r="W38" i="35"/>
  <c r="X39" i="35"/>
  <c r="W41" i="35"/>
  <c r="X42" i="35"/>
  <c r="W43" i="35"/>
  <c r="X44" i="35"/>
  <c r="Y44" i="35"/>
  <c r="W45" i="35"/>
  <c r="Y46" i="35"/>
  <c r="X46" i="35"/>
  <c r="W47" i="35"/>
  <c r="X48" i="35"/>
  <c r="Y48" i="35"/>
  <c r="W49" i="35"/>
  <c r="X50" i="35"/>
  <c r="W51" i="35"/>
  <c r="X52" i="35"/>
  <c r="Y52" i="35"/>
  <c r="W53" i="35"/>
  <c r="X54" i="35"/>
  <c r="Y54" i="35"/>
  <c r="W69" i="35"/>
  <c r="Y69" i="35"/>
  <c r="W74" i="35"/>
  <c r="Y169" i="35"/>
  <c r="W169" i="35"/>
  <c r="W177" i="35"/>
  <c r="Y26" i="35"/>
  <c r="W26" i="35"/>
  <c r="W27" i="35"/>
  <c r="W34" i="35"/>
  <c r="W35" i="35"/>
  <c r="W37" i="35"/>
  <c r="Y38" i="35"/>
  <c r="X66" i="35"/>
  <c r="W77" i="35"/>
  <c r="Y77" i="35"/>
  <c r="W82" i="35"/>
  <c r="W104" i="35"/>
  <c r="W114" i="35"/>
  <c r="W128" i="35"/>
  <c r="W144" i="35"/>
  <c r="W160" i="35"/>
  <c r="Y53" i="35"/>
  <c r="W67" i="35"/>
  <c r="W75" i="35"/>
  <c r="Y75" i="35"/>
  <c r="W83" i="35"/>
  <c r="Y83" i="35"/>
  <c r="W87" i="35"/>
  <c r="Y87" i="35"/>
  <c r="W91" i="35"/>
  <c r="W95" i="35"/>
  <c r="Y95" i="35"/>
  <c r="X96" i="35"/>
  <c r="X98" i="35"/>
  <c r="W101" i="35"/>
  <c r="Y101" i="35"/>
  <c r="W131" i="35"/>
  <c r="W135" i="35"/>
  <c r="W147" i="35"/>
  <c r="W151" i="35"/>
  <c r="X152" i="35"/>
  <c r="X153" i="35"/>
  <c r="W5" i="35"/>
  <c r="X6" i="35"/>
  <c r="W7" i="35"/>
  <c r="X8" i="35"/>
  <c r="W9" i="35"/>
  <c r="X10" i="35"/>
  <c r="W11" i="35"/>
  <c r="X12" i="35"/>
  <c r="W13" i="35"/>
  <c r="X14" i="35"/>
  <c r="W15" i="35"/>
  <c r="X16" i="35"/>
  <c r="W17" i="35"/>
  <c r="X18" i="35"/>
  <c r="W19" i="35"/>
  <c r="X20" i="35"/>
  <c r="W21" i="35"/>
  <c r="X22" i="35"/>
  <c r="X24" i="35"/>
  <c r="X26" i="35"/>
  <c r="X28" i="35"/>
  <c r="X30" i="35"/>
  <c r="X32" i="35"/>
  <c r="X34" i="35"/>
  <c r="X36" i="35"/>
  <c r="X38" i="35"/>
  <c r="W42" i="35"/>
  <c r="W44" i="35"/>
  <c r="W46" i="35"/>
  <c r="W48" i="35"/>
  <c r="W50" i="35"/>
  <c r="W52" i="35"/>
  <c r="W54" i="35"/>
  <c r="W59" i="35"/>
  <c r="Y59" i="35"/>
  <c r="X65" i="35"/>
  <c r="W68" i="35"/>
  <c r="Y68" i="35"/>
  <c r="X68" i="35"/>
  <c r="W71" i="35"/>
  <c r="Y71" i="35"/>
  <c r="X73" i="35"/>
  <c r="W76" i="35"/>
  <c r="Y76" i="35"/>
  <c r="X76" i="35"/>
  <c r="W79" i="35"/>
  <c r="Y79" i="35"/>
  <c r="X81" i="35"/>
  <c r="W84" i="35"/>
  <c r="Y84" i="35"/>
  <c r="X84" i="35"/>
  <c r="W106" i="35"/>
  <c r="W115" i="35"/>
  <c r="Y115" i="35"/>
  <c r="W117" i="35"/>
  <c r="Y117" i="35"/>
  <c r="W123" i="35"/>
  <c r="X124" i="35"/>
  <c r="W127" i="35"/>
  <c r="X128" i="35"/>
  <c r="W139" i="35"/>
  <c r="X140" i="35"/>
  <c r="W143" i="35"/>
  <c r="X144" i="35"/>
  <c r="W155" i="35"/>
  <c r="X156" i="35"/>
  <c r="W159" i="35"/>
  <c r="X160" i="35"/>
  <c r="Y45" i="35"/>
  <c r="W64" i="35"/>
  <c r="W72" i="35"/>
  <c r="W80" i="35"/>
  <c r="X86" i="35"/>
  <c r="W89" i="35"/>
  <c r="X90" i="35"/>
  <c r="W93" i="35"/>
  <c r="Y93" i="35"/>
  <c r="W97" i="35"/>
  <c r="Y97" i="35"/>
  <c r="W99" i="35"/>
  <c r="Y99" i="35"/>
  <c r="W112" i="35"/>
  <c r="X136" i="35"/>
  <c r="Y162" i="35"/>
  <c r="X209" i="35"/>
  <c r="Y25" i="35"/>
  <c r="Y27" i="35"/>
  <c r="Y31" i="35"/>
  <c r="Y33" i="35"/>
  <c r="Y35" i="35"/>
  <c r="Y37" i="35"/>
  <c r="W40" i="35"/>
  <c r="Y41" i="35"/>
  <c r="Y43" i="35"/>
  <c r="Y47" i="35"/>
  <c r="Y49" i="35"/>
  <c r="W55" i="35"/>
  <c r="Y55" i="35"/>
  <c r="W65" i="35"/>
  <c r="X67" i="35"/>
  <c r="W70" i="35"/>
  <c r="Y70" i="35"/>
  <c r="W73" i="35"/>
  <c r="Y73" i="35"/>
  <c r="X75" i="35"/>
  <c r="W78" i="35"/>
  <c r="W81" i="35"/>
  <c r="X83" i="35"/>
  <c r="W86" i="35"/>
  <c r="Y86" i="35"/>
  <c r="X87" i="35"/>
  <c r="W88" i="35"/>
  <c r="X89" i="35"/>
  <c r="W90" i="35"/>
  <c r="Y90" i="35"/>
  <c r="X91" i="35"/>
  <c r="W92" i="35"/>
  <c r="X93" i="35"/>
  <c r="W94" i="35"/>
  <c r="X95" i="35"/>
  <c r="W96" i="35"/>
  <c r="X97" i="35"/>
  <c r="W98" i="35"/>
  <c r="Y98" i="35"/>
  <c r="X99" i="35"/>
  <c r="W107" i="35"/>
  <c r="Y107" i="35"/>
  <c r="W109" i="35"/>
  <c r="Y109" i="35"/>
  <c r="X114" i="35"/>
  <c r="W120" i="35"/>
  <c r="W124" i="35"/>
  <c r="W125" i="35"/>
  <c r="W136" i="35"/>
  <c r="Y136" i="35"/>
  <c r="W140" i="35"/>
  <c r="W141" i="35"/>
  <c r="W152" i="35"/>
  <c r="W156" i="35"/>
  <c r="W157" i="35"/>
  <c r="W100" i="35"/>
  <c r="Y100" i="35"/>
  <c r="X100" i="35"/>
  <c r="W103" i="35"/>
  <c r="Y103" i="35"/>
  <c r="X105" i="35"/>
  <c r="W108" i="35"/>
  <c r="Y108" i="35"/>
  <c r="X108" i="35"/>
  <c r="W111" i="35"/>
  <c r="Y111" i="35"/>
  <c r="X113" i="35"/>
  <c r="W116" i="35"/>
  <c r="Y116" i="35"/>
  <c r="X116" i="35"/>
  <c r="W119" i="35"/>
  <c r="X121" i="35"/>
  <c r="X126" i="35"/>
  <c r="X127" i="35"/>
  <c r="X134" i="35"/>
  <c r="X135" i="35"/>
  <c r="X142" i="35"/>
  <c r="X143" i="35"/>
  <c r="Y146" i="35"/>
  <c r="X150" i="35"/>
  <c r="X151" i="35"/>
  <c r="X158" i="35"/>
  <c r="X159" i="35"/>
  <c r="W102" i="35"/>
  <c r="Y102" i="35"/>
  <c r="W105" i="35"/>
  <c r="Y105" i="35"/>
  <c r="X107" i="35"/>
  <c r="W110" i="35"/>
  <c r="W113" i="35"/>
  <c r="Y113" i="35"/>
  <c r="X115" i="35"/>
  <c r="W118" i="35"/>
  <c r="Y118" i="35"/>
  <c r="W121" i="35"/>
  <c r="W126" i="35"/>
  <c r="Y126" i="35"/>
  <c r="W129" i="35"/>
  <c r="W134" i="35"/>
  <c r="Y137" i="35"/>
  <c r="W137" i="35"/>
  <c r="W142" i="35"/>
  <c r="Y142" i="35"/>
  <c r="W145" i="35"/>
  <c r="W150" i="35"/>
  <c r="Y150" i="35"/>
  <c r="W153" i="35"/>
  <c r="W158" i="35"/>
  <c r="Y158" i="35"/>
  <c r="W161" i="35"/>
  <c r="W165" i="35"/>
  <c r="W170" i="35"/>
  <c r="W178" i="35"/>
  <c r="X166" i="35"/>
  <c r="Y167" i="35"/>
  <c r="Y175" i="35"/>
  <c r="W185" i="35"/>
  <c r="W187" i="35"/>
  <c r="X193" i="35"/>
  <c r="W205" i="35"/>
  <c r="X221" i="35"/>
  <c r="X164" i="35"/>
  <c r="Y177" i="35"/>
  <c r="X189" i="35"/>
  <c r="X191" i="35"/>
  <c r="W209" i="35"/>
  <c r="X210" i="35"/>
  <c r="Y210" i="35"/>
  <c r="W122" i="35"/>
  <c r="X125" i="35"/>
  <c r="W130" i="35"/>
  <c r="X133" i="35"/>
  <c r="W138" i="35"/>
  <c r="X141" i="35"/>
  <c r="W146" i="35"/>
  <c r="X149" i="35"/>
  <c r="W154" i="35"/>
  <c r="X157" i="35"/>
  <c r="W162" i="35"/>
  <c r="W163" i="35"/>
  <c r="X165" i="35"/>
  <c r="Y179" i="35"/>
  <c r="Y193" i="35"/>
  <c r="W193" i="35"/>
  <c r="X194" i="35"/>
  <c r="X198" i="35"/>
  <c r="Y198" i="35"/>
  <c r="Y205" i="35"/>
  <c r="X205" i="35"/>
  <c r="X214" i="35"/>
  <c r="Y214" i="35"/>
  <c r="Y221" i="35"/>
  <c r="W221" i="35"/>
  <c r="Y224" i="35"/>
  <c r="X224" i="35"/>
  <c r="W225" i="35"/>
  <c r="Y121" i="35"/>
  <c r="Y125" i="35"/>
  <c r="Y127" i="35"/>
  <c r="Y129" i="35"/>
  <c r="Y133" i="35"/>
  <c r="Y135" i="35"/>
  <c r="Y141" i="35"/>
  <c r="Y143" i="35"/>
  <c r="Y145" i="35"/>
  <c r="Y149" i="35"/>
  <c r="Y151" i="35"/>
  <c r="Y153" i="35"/>
  <c r="Y157" i="35"/>
  <c r="Y159" i="35"/>
  <c r="X168" i="35"/>
  <c r="X170" i="35"/>
  <c r="Y170" i="35"/>
  <c r="X172" i="35"/>
  <c r="X174" i="35"/>
  <c r="X176" i="35"/>
  <c r="X178" i="35"/>
  <c r="Y178" i="35"/>
  <c r="W182" i="35"/>
  <c r="X182" i="35"/>
  <c r="W186" i="35"/>
  <c r="X186" i="35"/>
  <c r="W190" i="35"/>
  <c r="X190" i="35"/>
  <c r="Y201" i="35"/>
  <c r="W201" i="35"/>
  <c r="X202" i="35"/>
  <c r="Y202" i="35"/>
  <c r="W213" i="35"/>
  <c r="X217" i="35"/>
  <c r="X222" i="35"/>
  <c r="Y222" i="35"/>
  <c r="X228" i="35"/>
  <c r="X167" i="35"/>
  <c r="X169" i="35"/>
  <c r="X171" i="35"/>
  <c r="X173" i="35"/>
  <c r="X175" i="35"/>
  <c r="X177" i="35"/>
  <c r="X179" i="35"/>
  <c r="W180" i="35"/>
  <c r="X180" i="35"/>
  <c r="W184" i="35"/>
  <c r="X184" i="35"/>
  <c r="W188" i="35"/>
  <c r="X188" i="35"/>
  <c r="W197" i="35"/>
  <c r="X201" i="35"/>
  <c r="X206" i="35"/>
  <c r="Y206" i="35"/>
  <c r="Y217" i="35"/>
  <c r="W217" i="35"/>
  <c r="X218" i="35"/>
  <c r="Y218" i="35"/>
  <c r="Y181" i="35"/>
  <c r="Y185" i="35"/>
  <c r="Y187" i="35"/>
  <c r="Y189" i="35"/>
  <c r="Y191" i="35"/>
  <c r="X195" i="35"/>
  <c r="Y199" i="35"/>
  <c r="W199" i="35"/>
  <c r="X200" i="35"/>
  <c r="Y200" i="35"/>
  <c r="X203" i="35"/>
  <c r="Y207" i="35"/>
  <c r="W207" i="35"/>
  <c r="X208" i="35"/>
  <c r="X211" i="35"/>
  <c r="Y215" i="35"/>
  <c r="W215" i="35"/>
  <c r="X216" i="35"/>
  <c r="Y216" i="35"/>
  <c r="X219" i="35"/>
  <c r="Y180" i="35"/>
  <c r="W195" i="35"/>
  <c r="X196" i="35"/>
  <c r="Y196" i="35"/>
  <c r="X199" i="35"/>
  <c r="Y203" i="35"/>
  <c r="W203" i="35"/>
  <c r="X204" i="35"/>
  <c r="Y204" i="35"/>
  <c r="X207" i="35"/>
  <c r="Y211" i="35"/>
  <c r="W211" i="35"/>
  <c r="X212" i="35"/>
  <c r="Y212" i="35"/>
  <c r="X215" i="35"/>
  <c r="W219" i="35"/>
  <c r="X220" i="35"/>
  <c r="Y220" i="35"/>
  <c r="W226" i="35"/>
  <c r="Y226" i="35"/>
  <c r="X226" i="35"/>
  <c r="W227" i="35"/>
  <c r="Y195" i="35"/>
  <c r="Y209" i="35"/>
  <c r="Y213" i="35"/>
  <c r="Y219" i="35"/>
  <c r="Y227" i="35"/>
  <c r="W192" i="35"/>
  <c r="W194" i="35"/>
  <c r="W196" i="35"/>
  <c r="W198" i="35"/>
  <c r="W200" i="35"/>
  <c r="W202" i="35"/>
  <c r="W204" i="35"/>
  <c r="W206" i="35"/>
  <c r="W208" i="35"/>
  <c r="W210" i="35"/>
  <c r="W212" i="35"/>
  <c r="W214" i="35"/>
  <c r="W216" i="35"/>
  <c r="W218" i="35"/>
  <c r="W220" i="35"/>
  <c r="W222" i="35"/>
  <c r="U224" i="34"/>
  <c r="T224" i="34"/>
  <c r="U223" i="34"/>
  <c r="T223" i="34"/>
  <c r="U222" i="34"/>
  <c r="T222" i="34"/>
  <c r="U221" i="34"/>
  <c r="T221" i="34"/>
  <c r="U220" i="34"/>
  <c r="T220" i="34"/>
  <c r="U219" i="34"/>
  <c r="T219" i="34"/>
  <c r="U218" i="34"/>
  <c r="T218" i="34"/>
  <c r="U217" i="34"/>
  <c r="T217" i="34"/>
  <c r="U216" i="34"/>
  <c r="T216" i="34"/>
  <c r="U215" i="34"/>
  <c r="T215" i="34"/>
  <c r="U214" i="34"/>
  <c r="T214" i="34"/>
  <c r="U213" i="34"/>
  <c r="T213" i="34"/>
  <c r="U212" i="34"/>
  <c r="T212" i="34"/>
  <c r="U211" i="34"/>
  <c r="T211" i="34"/>
  <c r="U210" i="34"/>
  <c r="T210" i="34"/>
  <c r="U209" i="34"/>
  <c r="T209" i="34"/>
  <c r="U208" i="34"/>
  <c r="T208" i="34"/>
  <c r="U207" i="34"/>
  <c r="T207" i="34"/>
  <c r="U206" i="34"/>
  <c r="T206" i="34"/>
  <c r="U205" i="34"/>
  <c r="T205" i="34"/>
  <c r="U204" i="34"/>
  <c r="T204" i="34"/>
  <c r="U203" i="34"/>
  <c r="T203" i="34"/>
  <c r="U202" i="34"/>
  <c r="T202" i="34"/>
  <c r="U201" i="34"/>
  <c r="T201" i="34"/>
  <c r="U200" i="34"/>
  <c r="T200" i="34"/>
  <c r="U199" i="34"/>
  <c r="T199" i="34"/>
  <c r="U198" i="34"/>
  <c r="T198" i="34"/>
  <c r="U197" i="34"/>
  <c r="T197" i="34"/>
  <c r="U196" i="34"/>
  <c r="T196" i="34"/>
  <c r="U195" i="34"/>
  <c r="T195" i="34"/>
  <c r="U194" i="34"/>
  <c r="T194" i="34"/>
  <c r="U193" i="34"/>
  <c r="T193" i="34"/>
  <c r="U192" i="34"/>
  <c r="T192" i="34"/>
  <c r="U191" i="34"/>
  <c r="T191" i="34"/>
  <c r="U190" i="34"/>
  <c r="T190" i="34"/>
  <c r="U189" i="34"/>
  <c r="T189" i="34"/>
  <c r="U188" i="34"/>
  <c r="T188" i="34"/>
  <c r="U187" i="34"/>
  <c r="T187" i="34"/>
  <c r="U186" i="34"/>
  <c r="T186" i="34"/>
  <c r="U185" i="34"/>
  <c r="T185" i="34"/>
  <c r="U184" i="34"/>
  <c r="T184" i="34"/>
  <c r="U183" i="34"/>
  <c r="T183" i="34"/>
  <c r="U182" i="34"/>
  <c r="T182" i="34"/>
  <c r="U181" i="34"/>
  <c r="T181" i="34"/>
  <c r="U180" i="34"/>
  <c r="T180" i="34"/>
  <c r="U179" i="34"/>
  <c r="T179" i="34"/>
  <c r="U178" i="34"/>
  <c r="T178" i="34"/>
  <c r="U177" i="34"/>
  <c r="T177" i="34"/>
  <c r="U176" i="34"/>
  <c r="T176" i="34"/>
  <c r="U175" i="34"/>
  <c r="T175" i="34"/>
  <c r="U174" i="34"/>
  <c r="T174" i="34"/>
  <c r="U173" i="34"/>
  <c r="T173" i="34"/>
  <c r="U172" i="34"/>
  <c r="T172" i="34"/>
  <c r="U171" i="34"/>
  <c r="T171" i="34"/>
  <c r="U170" i="34"/>
  <c r="T170" i="34"/>
  <c r="U169" i="34"/>
  <c r="T169" i="34"/>
  <c r="U168" i="34"/>
  <c r="T168" i="34"/>
  <c r="U167" i="34"/>
  <c r="T167" i="34"/>
  <c r="U166" i="34"/>
  <c r="T166" i="34"/>
  <c r="U165" i="34"/>
  <c r="T165" i="34"/>
  <c r="U164" i="34"/>
  <c r="T164" i="34"/>
  <c r="U163" i="34"/>
  <c r="T163" i="34"/>
  <c r="U162" i="34"/>
  <c r="T162" i="34"/>
  <c r="U161" i="34"/>
  <c r="T161" i="34"/>
  <c r="U160" i="34"/>
  <c r="T160" i="34"/>
  <c r="U159" i="34"/>
  <c r="T159" i="34"/>
  <c r="U158" i="34"/>
  <c r="T158" i="34"/>
  <c r="U157" i="34"/>
  <c r="T157" i="34"/>
  <c r="U156" i="34"/>
  <c r="T156" i="34"/>
  <c r="U155" i="34"/>
  <c r="T155" i="34"/>
  <c r="U154" i="34"/>
  <c r="T154" i="34"/>
  <c r="U153" i="34"/>
  <c r="T153" i="34"/>
  <c r="U152" i="34"/>
  <c r="T152" i="34"/>
  <c r="U151" i="34"/>
  <c r="T151" i="34"/>
  <c r="U150" i="34"/>
  <c r="T150" i="34"/>
  <c r="U149" i="34"/>
  <c r="T149" i="34"/>
  <c r="U148" i="34"/>
  <c r="T148" i="34"/>
  <c r="U147" i="34"/>
  <c r="T147" i="34"/>
  <c r="U146" i="34"/>
  <c r="T146" i="34"/>
  <c r="U145" i="34"/>
  <c r="T145" i="34"/>
  <c r="U144" i="34"/>
  <c r="T144" i="34"/>
  <c r="U143" i="34"/>
  <c r="T143" i="34"/>
  <c r="U142" i="34"/>
  <c r="T142" i="34"/>
  <c r="U141" i="34"/>
  <c r="T141" i="34"/>
  <c r="U140" i="34"/>
  <c r="T140" i="34"/>
  <c r="U139" i="34"/>
  <c r="T139" i="34"/>
  <c r="U138" i="34"/>
  <c r="T138" i="34"/>
  <c r="U137" i="34"/>
  <c r="T137" i="34"/>
  <c r="U136" i="34"/>
  <c r="T136" i="34"/>
  <c r="U135" i="34"/>
  <c r="T135" i="34"/>
  <c r="U134" i="34"/>
  <c r="T134" i="34"/>
  <c r="U133" i="34"/>
  <c r="T133" i="34"/>
  <c r="U132" i="34"/>
  <c r="T132" i="34"/>
  <c r="U131" i="34"/>
  <c r="T131" i="34"/>
  <c r="U130" i="34"/>
  <c r="T130" i="34"/>
  <c r="U129" i="34"/>
  <c r="T129" i="34"/>
  <c r="U128" i="34"/>
  <c r="T128" i="34"/>
  <c r="U127" i="34"/>
  <c r="T127" i="34"/>
  <c r="U126" i="34"/>
  <c r="T126" i="34"/>
  <c r="U125" i="34"/>
  <c r="T125" i="34"/>
  <c r="U124" i="34"/>
  <c r="T124" i="34"/>
  <c r="U123" i="34"/>
  <c r="T123" i="34"/>
  <c r="U122" i="34"/>
  <c r="T122" i="34"/>
  <c r="U121" i="34"/>
  <c r="T121" i="34"/>
  <c r="U120" i="34"/>
  <c r="T120" i="34"/>
  <c r="U119" i="34"/>
  <c r="T119" i="34"/>
  <c r="U118" i="34"/>
  <c r="T118" i="34"/>
  <c r="U117" i="34"/>
  <c r="T117" i="34"/>
  <c r="U116" i="34"/>
  <c r="T116" i="34"/>
  <c r="U115" i="34"/>
  <c r="T115" i="34"/>
  <c r="U114" i="34"/>
  <c r="T114" i="34"/>
  <c r="U113" i="34"/>
  <c r="T113" i="34"/>
  <c r="U112" i="34"/>
  <c r="T112" i="34"/>
  <c r="U111" i="34"/>
  <c r="T111" i="34"/>
  <c r="U110" i="34"/>
  <c r="T110" i="34"/>
  <c r="U109" i="34"/>
  <c r="T109" i="34"/>
  <c r="U108" i="34"/>
  <c r="T108" i="34"/>
  <c r="U107" i="34"/>
  <c r="T107" i="34"/>
  <c r="U106" i="34"/>
  <c r="T106" i="34"/>
  <c r="U105" i="34"/>
  <c r="T105" i="34"/>
  <c r="U104" i="34"/>
  <c r="T104" i="34"/>
  <c r="U103" i="34"/>
  <c r="T103" i="34"/>
  <c r="U102" i="34"/>
  <c r="T102" i="34"/>
  <c r="U101" i="34"/>
  <c r="T101" i="34"/>
  <c r="U100" i="34"/>
  <c r="T100" i="34"/>
  <c r="U99" i="34"/>
  <c r="T99" i="34"/>
  <c r="U98" i="34"/>
  <c r="T98" i="34"/>
  <c r="U97" i="34"/>
  <c r="T97" i="34"/>
  <c r="U96" i="34"/>
  <c r="T96" i="34"/>
  <c r="U95" i="34"/>
  <c r="T95" i="34"/>
  <c r="U94" i="34"/>
  <c r="T94" i="34"/>
  <c r="U93" i="34"/>
  <c r="T93" i="34"/>
  <c r="U92" i="34"/>
  <c r="T92" i="34"/>
  <c r="U91" i="34"/>
  <c r="T91" i="34"/>
  <c r="U90" i="34"/>
  <c r="T90" i="34"/>
  <c r="U89" i="34"/>
  <c r="T89" i="34"/>
  <c r="U88" i="34"/>
  <c r="T88" i="34"/>
  <c r="U87" i="34"/>
  <c r="T87" i="34"/>
  <c r="U86" i="34"/>
  <c r="T86" i="34"/>
  <c r="U85" i="34"/>
  <c r="T85" i="34"/>
  <c r="U84" i="34"/>
  <c r="T84" i="34"/>
  <c r="U83" i="34"/>
  <c r="T83" i="34"/>
  <c r="U82" i="34"/>
  <c r="T82" i="34"/>
  <c r="U81" i="34"/>
  <c r="T81" i="34"/>
  <c r="U80" i="34"/>
  <c r="T80" i="34"/>
  <c r="U79" i="34"/>
  <c r="T79" i="34"/>
  <c r="U78" i="34"/>
  <c r="T78" i="34"/>
  <c r="U77" i="34"/>
  <c r="T77" i="34"/>
  <c r="U76" i="34"/>
  <c r="T76" i="34"/>
  <c r="U75" i="34"/>
  <c r="T75" i="34"/>
  <c r="U74" i="34"/>
  <c r="T74" i="34"/>
  <c r="U73" i="34"/>
  <c r="T73" i="34"/>
  <c r="U72" i="34"/>
  <c r="T72" i="34"/>
  <c r="U71" i="34"/>
  <c r="T71" i="34"/>
  <c r="U70" i="34"/>
  <c r="T70" i="34"/>
  <c r="U69" i="34"/>
  <c r="T69" i="34"/>
  <c r="U68" i="34"/>
  <c r="T68" i="34"/>
  <c r="U67" i="34"/>
  <c r="T67" i="34"/>
  <c r="U66" i="34"/>
  <c r="T66" i="34"/>
  <c r="U65" i="34"/>
  <c r="T65" i="34"/>
  <c r="U64" i="34"/>
  <c r="T64" i="34"/>
  <c r="U63" i="34"/>
  <c r="T63" i="34"/>
  <c r="U62" i="34"/>
  <c r="T62" i="34"/>
  <c r="U61" i="34"/>
  <c r="T61" i="34"/>
  <c r="U60" i="34"/>
  <c r="T60" i="34"/>
  <c r="U59" i="34"/>
  <c r="T59" i="34"/>
  <c r="U55" i="34"/>
  <c r="T55" i="34"/>
  <c r="U54" i="34"/>
  <c r="T54" i="34"/>
  <c r="U53" i="34"/>
  <c r="T53" i="34"/>
  <c r="U52" i="34"/>
  <c r="T52" i="34"/>
  <c r="U51" i="34"/>
  <c r="T51" i="34"/>
  <c r="U50" i="34"/>
  <c r="T50" i="34"/>
  <c r="U49" i="34"/>
  <c r="T49" i="34"/>
  <c r="U48" i="34"/>
  <c r="T48" i="34"/>
  <c r="U47" i="34"/>
  <c r="T47" i="34"/>
  <c r="U46" i="34"/>
  <c r="T46" i="34"/>
  <c r="U45" i="34"/>
  <c r="T45" i="34"/>
  <c r="U44" i="34"/>
  <c r="T44" i="34"/>
  <c r="U43" i="34"/>
  <c r="T43" i="34"/>
  <c r="U42" i="34"/>
  <c r="T42" i="34"/>
  <c r="U41" i="34"/>
  <c r="T41" i="34"/>
  <c r="U40" i="34"/>
  <c r="T40" i="34"/>
  <c r="U39" i="34"/>
  <c r="T39" i="34"/>
  <c r="U38" i="34"/>
  <c r="T38" i="34"/>
  <c r="U37" i="34"/>
  <c r="T37" i="34"/>
  <c r="U36" i="34"/>
  <c r="T36" i="34"/>
  <c r="U35" i="34"/>
  <c r="T35" i="34"/>
  <c r="U34" i="34"/>
  <c r="T34" i="34"/>
  <c r="U33" i="34"/>
  <c r="T33" i="34"/>
  <c r="U32" i="34"/>
  <c r="T32" i="34"/>
  <c r="U31" i="34"/>
  <c r="T31" i="34"/>
  <c r="U30" i="34"/>
  <c r="T30" i="34"/>
  <c r="U29" i="34"/>
  <c r="T29" i="34"/>
  <c r="U28" i="34"/>
  <c r="T28" i="34"/>
  <c r="U27" i="34"/>
  <c r="T27" i="34"/>
  <c r="U26" i="34"/>
  <c r="T26" i="34"/>
  <c r="U25" i="34"/>
  <c r="T25" i="34"/>
  <c r="U24" i="34"/>
  <c r="T24" i="34"/>
  <c r="U23" i="34"/>
  <c r="T23" i="34"/>
  <c r="U22" i="34"/>
  <c r="T22" i="34"/>
  <c r="U21" i="34"/>
  <c r="T21" i="34"/>
  <c r="U20" i="34"/>
  <c r="T20" i="34"/>
  <c r="U19" i="34"/>
  <c r="T19" i="34"/>
  <c r="U18" i="34"/>
  <c r="T18" i="34"/>
  <c r="U17" i="34"/>
  <c r="T17" i="34"/>
  <c r="U16" i="34"/>
  <c r="T16" i="34"/>
  <c r="U15" i="34"/>
  <c r="T15" i="34"/>
  <c r="U14" i="34"/>
  <c r="T14" i="34"/>
  <c r="U13" i="34"/>
  <c r="T13" i="34"/>
  <c r="U12" i="34"/>
  <c r="T12" i="34"/>
  <c r="U11" i="34"/>
  <c r="T11" i="34"/>
  <c r="U10" i="34"/>
  <c r="T10" i="34"/>
  <c r="U9" i="34"/>
  <c r="T9" i="34"/>
  <c r="U8" i="34"/>
  <c r="T8" i="34"/>
  <c r="U7" i="34"/>
  <c r="T7" i="34"/>
  <c r="U6" i="34"/>
  <c r="T6" i="34"/>
  <c r="U5" i="34"/>
  <c r="T5" i="34"/>
  <c r="V168" i="34" l="1"/>
  <c r="V79" i="34"/>
  <c r="V77" i="34"/>
  <c r="V81" i="34"/>
  <c r="V157" i="34"/>
  <c r="V200" i="34"/>
  <c r="V216" i="34"/>
  <c r="V224" i="34"/>
  <c r="V159" i="34"/>
  <c r="V169" i="34"/>
  <c r="V175" i="34"/>
  <c r="V191" i="34"/>
  <c r="V201" i="34"/>
  <c r="V220" i="34"/>
  <c r="V7" i="34"/>
  <c r="V9" i="34"/>
  <c r="V13" i="34"/>
  <c r="V15" i="34"/>
  <c r="V23" i="34"/>
  <c r="V25" i="34"/>
  <c r="V29" i="34"/>
  <c r="V31" i="34"/>
  <c r="V66" i="34"/>
  <c r="V82" i="34"/>
  <c r="V90" i="34"/>
  <c r="V92" i="34"/>
  <c r="V100" i="34"/>
  <c r="V102" i="34"/>
  <c r="V104" i="34"/>
  <c r="V106" i="34"/>
  <c r="V108" i="34"/>
  <c r="V116" i="34"/>
  <c r="V118" i="34"/>
  <c r="V120" i="34"/>
  <c r="V122" i="34"/>
  <c r="V124" i="34"/>
  <c r="V130" i="34"/>
  <c r="V138" i="34"/>
  <c r="V140" i="34"/>
  <c r="V146" i="34"/>
  <c r="V91" i="34"/>
  <c r="V107" i="34"/>
  <c r="V47" i="34"/>
  <c r="V123" i="34"/>
  <c r="V139" i="34"/>
  <c r="V12" i="34"/>
  <c r="V16" i="34"/>
  <c r="V20" i="34"/>
  <c r="V28" i="34"/>
  <c r="V32" i="34"/>
  <c r="V46" i="34"/>
  <c r="V65" i="34"/>
  <c r="V176" i="34"/>
  <c r="V178" i="34"/>
  <c r="V184" i="34"/>
  <c r="V188" i="34"/>
  <c r="V207" i="34"/>
  <c r="V208" i="34"/>
  <c r="V210" i="34"/>
  <c r="Y225" i="35"/>
  <c r="Y183" i="35"/>
  <c r="Y184" i="35"/>
  <c r="Y194" i="35"/>
  <c r="Y164" i="35"/>
  <c r="Y119" i="35"/>
  <c r="Y124" i="35"/>
  <c r="Y78" i="35"/>
  <c r="Y89" i="35"/>
  <c r="Y154" i="35"/>
  <c r="Y106" i="35"/>
  <c r="Y50" i="35"/>
  <c r="Y42" i="35"/>
  <c r="Y148" i="35"/>
  <c r="Y173" i="35"/>
  <c r="Y7" i="35"/>
  <c r="V11" i="34"/>
  <c r="V40" i="34"/>
  <c r="V59" i="34"/>
  <c r="V98" i="34"/>
  <c r="V114" i="34"/>
  <c r="V155" i="34"/>
  <c r="V6" i="34"/>
  <c r="V14" i="34"/>
  <c r="V21" i="34"/>
  <c r="V33" i="34"/>
  <c r="V35" i="34"/>
  <c r="V37" i="34"/>
  <c r="V39" i="34"/>
  <c r="V41" i="34"/>
  <c r="V49" i="34"/>
  <c r="V51" i="34"/>
  <c r="V53" i="34"/>
  <c r="V55" i="34"/>
  <c r="V60" i="34"/>
  <c r="V75" i="34"/>
  <c r="V93" i="34"/>
  <c r="V95" i="34"/>
  <c r="V97" i="34"/>
  <c r="V113" i="34"/>
  <c r="V129" i="34"/>
  <c r="V150" i="34"/>
  <c r="V152" i="34"/>
  <c r="V154" i="34"/>
  <c r="V156" i="34"/>
  <c r="V160" i="34"/>
  <c r="V162" i="34"/>
  <c r="V192" i="34"/>
  <c r="V194" i="34"/>
  <c r="Y208" i="35"/>
  <c r="Y134" i="35"/>
  <c r="Y130" i="35"/>
  <c r="Y156" i="35"/>
  <c r="Y94" i="35"/>
  <c r="Y81" i="35"/>
  <c r="Y65" i="35"/>
  <c r="Y15" i="35"/>
  <c r="Y21" i="35"/>
  <c r="Y13" i="35"/>
  <c r="V22" i="34"/>
  <c r="V30" i="34"/>
  <c r="V74" i="34"/>
  <c r="V76" i="34"/>
  <c r="V141" i="34"/>
  <c r="V143" i="34"/>
  <c r="V145" i="34"/>
  <c r="V172" i="34"/>
  <c r="V185" i="34"/>
  <c r="V204" i="34"/>
  <c r="V217" i="34"/>
  <c r="Y188" i="35"/>
  <c r="Y140" i="35"/>
  <c r="Y51" i="35"/>
  <c r="Y80" i="35"/>
  <c r="Y91" i="35"/>
  <c r="Y67" i="35"/>
  <c r="Y160" i="35"/>
  <c r="Y128" i="35"/>
  <c r="Y104" i="35"/>
  <c r="Y123" i="35"/>
  <c r="Y186" i="35"/>
  <c r="Y92" i="35"/>
  <c r="Y112" i="35"/>
  <c r="Y64" i="35"/>
  <c r="Y139" i="35"/>
  <c r="Y223" i="35"/>
  <c r="Y165" i="35"/>
  <c r="Y176" i="35"/>
  <c r="Y168" i="35"/>
  <c r="Y161" i="35"/>
  <c r="Y110" i="35"/>
  <c r="Y96" i="35"/>
  <c r="Y88" i="35"/>
  <c r="Y29" i="35"/>
  <c r="Y72" i="35"/>
  <c r="Y138" i="35"/>
  <c r="W231" i="35"/>
  <c r="W233" i="35" s="1"/>
  <c r="Y131" i="35"/>
  <c r="Y144" i="35"/>
  <c r="Y114" i="35"/>
  <c r="Y82" i="35"/>
  <c r="Y74" i="35"/>
  <c r="X231" i="35"/>
  <c r="X233" i="35" s="1"/>
  <c r="Y66" i="35"/>
  <c r="Y147" i="35"/>
  <c r="Y190" i="35"/>
  <c r="Y182" i="35"/>
  <c r="Y172" i="35"/>
  <c r="Y166" i="35"/>
  <c r="Y228" i="35"/>
  <c r="Y174" i="35"/>
  <c r="Y152" i="35"/>
  <c r="Y120" i="35"/>
  <c r="Y39" i="35"/>
  <c r="Y23" i="35"/>
  <c r="Y155" i="35"/>
  <c r="Y122" i="35"/>
  <c r="Y5" i="35"/>
  <c r="T227" i="34"/>
  <c r="T229" i="34" s="1"/>
  <c r="U227" i="34"/>
  <c r="U229" i="34" s="1"/>
  <c r="V5" i="34"/>
  <c r="V42" i="34"/>
  <c r="V44" i="34"/>
  <c r="V68" i="34"/>
  <c r="V70" i="34"/>
  <c r="V72" i="34"/>
  <c r="V109" i="34"/>
  <c r="V111" i="34"/>
  <c r="V132" i="34"/>
  <c r="V134" i="34"/>
  <c r="V136" i="34"/>
  <c r="V61" i="34"/>
  <c r="V63" i="34"/>
  <c r="V84" i="34"/>
  <c r="V86" i="34"/>
  <c r="V88" i="34"/>
  <c r="V125" i="34"/>
  <c r="V127" i="34"/>
  <c r="V148" i="34"/>
  <c r="V27" i="34"/>
  <c r="V8" i="34"/>
  <c r="V10" i="34"/>
  <c r="V17" i="34"/>
  <c r="V19" i="34"/>
  <c r="V24" i="34"/>
  <c r="V26" i="34"/>
  <c r="V36" i="34"/>
  <c r="V43" i="34"/>
  <c r="V45" i="34"/>
  <c r="V48" i="34"/>
  <c r="V52" i="34"/>
  <c r="V54" i="34"/>
  <c r="V62" i="34"/>
  <c r="V64" i="34"/>
  <c r="V67" i="34"/>
  <c r="V71" i="34"/>
  <c r="V73" i="34"/>
  <c r="V78" i="34"/>
  <c r="V80" i="34"/>
  <c r="V83" i="34"/>
  <c r="V87" i="34"/>
  <c r="V89" i="34"/>
  <c r="V94" i="34"/>
  <c r="V96" i="34"/>
  <c r="V99" i="34"/>
  <c r="V103" i="34"/>
  <c r="V105" i="34"/>
  <c r="V110" i="34"/>
  <c r="V112" i="34"/>
  <c r="V115" i="34"/>
  <c r="V119" i="34"/>
  <c r="V121" i="34"/>
  <c r="V126" i="34"/>
  <c r="V128" i="34"/>
  <c r="V131" i="34"/>
  <c r="V135" i="34"/>
  <c r="V137" i="34"/>
  <c r="V142" i="34"/>
  <c r="V144" i="34"/>
  <c r="V147" i="34"/>
  <c r="V151" i="34"/>
  <c r="V153" i="34"/>
  <c r="V158" i="34"/>
  <c r="V163" i="34"/>
  <c r="V167" i="34"/>
  <c r="V174" i="34"/>
  <c r="V179" i="34"/>
  <c r="V183" i="34"/>
  <c r="V190" i="34"/>
  <c r="V195" i="34"/>
  <c r="V199" i="34"/>
  <c r="V206" i="34"/>
  <c r="V211" i="34"/>
  <c r="V215" i="34"/>
  <c r="V164" i="34"/>
  <c r="V166" i="34"/>
  <c r="V171" i="34"/>
  <c r="V173" i="34"/>
  <c r="V180" i="34"/>
  <c r="V182" i="34"/>
  <c r="V187" i="34"/>
  <c r="V189" i="34"/>
  <c r="V196" i="34"/>
  <c r="V198" i="34"/>
  <c r="V203" i="34"/>
  <c r="V205" i="34"/>
  <c r="V212" i="34"/>
  <c r="V214" i="34"/>
  <c r="V219" i="34"/>
  <c r="V221" i="34"/>
  <c r="V161" i="34"/>
  <c r="V170" i="34"/>
  <c r="V177" i="34"/>
  <c r="V186" i="34"/>
  <c r="V193" i="34"/>
  <c r="V202" i="34"/>
  <c r="V209" i="34"/>
  <c r="V218" i="34"/>
  <c r="V223" i="34"/>
  <c r="V38" i="34"/>
  <c r="V18" i="34"/>
  <c r="V34" i="34"/>
  <c r="V50" i="34"/>
  <c r="V69" i="34"/>
  <c r="V85" i="34"/>
  <c r="V101" i="34"/>
  <c r="V117" i="34"/>
  <c r="V133" i="34"/>
  <c r="V149" i="34"/>
  <c r="V165" i="34"/>
  <c r="V181" i="34"/>
  <c r="V197" i="34"/>
  <c r="V213" i="34"/>
  <c r="V222" i="34"/>
  <c r="R224" i="34"/>
  <c r="Q224" i="34"/>
  <c r="R223" i="34"/>
  <c r="Q223" i="34"/>
  <c r="R222" i="34"/>
  <c r="Q222" i="34"/>
  <c r="R221" i="34"/>
  <c r="Q221" i="34"/>
  <c r="R220" i="34"/>
  <c r="Q220" i="34"/>
  <c r="R219" i="34"/>
  <c r="Q219" i="34"/>
  <c r="R218" i="34"/>
  <c r="Q218" i="34"/>
  <c r="R217" i="34"/>
  <c r="Q217" i="34"/>
  <c r="R216" i="34"/>
  <c r="Q216" i="34"/>
  <c r="R215" i="34"/>
  <c r="Q215" i="34"/>
  <c r="R214" i="34"/>
  <c r="Q214" i="34"/>
  <c r="R213" i="34"/>
  <c r="Q213" i="34"/>
  <c r="R212" i="34"/>
  <c r="Q212" i="34"/>
  <c r="R211" i="34"/>
  <c r="Q211" i="34"/>
  <c r="R210" i="34"/>
  <c r="Q210" i="34"/>
  <c r="R209" i="34"/>
  <c r="Q209" i="34"/>
  <c r="R208" i="34"/>
  <c r="Q208" i="34"/>
  <c r="R207" i="34"/>
  <c r="Q207" i="34"/>
  <c r="R206" i="34"/>
  <c r="Q206" i="34"/>
  <c r="R205" i="34"/>
  <c r="Q205" i="34"/>
  <c r="R204" i="34"/>
  <c r="Q204" i="34"/>
  <c r="R203" i="34"/>
  <c r="Q203" i="34"/>
  <c r="R202" i="34"/>
  <c r="Q202" i="34"/>
  <c r="R201" i="34"/>
  <c r="Q201" i="34"/>
  <c r="R200" i="34"/>
  <c r="Q200" i="34"/>
  <c r="R199" i="34"/>
  <c r="Q199" i="34"/>
  <c r="R198" i="34"/>
  <c r="Q198" i="34"/>
  <c r="R197" i="34"/>
  <c r="Q197" i="34"/>
  <c r="R196" i="34"/>
  <c r="Q196" i="34"/>
  <c r="R195" i="34"/>
  <c r="Q195" i="34"/>
  <c r="R194" i="34"/>
  <c r="Q194" i="34"/>
  <c r="R193" i="34"/>
  <c r="Q193" i="34"/>
  <c r="R192" i="34"/>
  <c r="Q192" i="34"/>
  <c r="R191" i="34"/>
  <c r="Q191" i="34"/>
  <c r="R190" i="34"/>
  <c r="Q190" i="34"/>
  <c r="R189" i="34"/>
  <c r="Q189" i="34"/>
  <c r="R188" i="34"/>
  <c r="Q188" i="34"/>
  <c r="R187" i="34"/>
  <c r="Q187" i="34"/>
  <c r="R186" i="34"/>
  <c r="Q186" i="34"/>
  <c r="R185" i="34"/>
  <c r="Q185" i="34"/>
  <c r="R184" i="34"/>
  <c r="Q184" i="34"/>
  <c r="R183" i="34"/>
  <c r="Q183" i="34"/>
  <c r="R182" i="34"/>
  <c r="Q182" i="34"/>
  <c r="R181" i="34"/>
  <c r="Q181" i="34"/>
  <c r="R179" i="34"/>
  <c r="Q179" i="34"/>
  <c r="R180" i="34"/>
  <c r="Q180" i="34"/>
  <c r="R178" i="34"/>
  <c r="Q178" i="34"/>
  <c r="R177" i="34"/>
  <c r="Q177" i="34"/>
  <c r="R176" i="34"/>
  <c r="Q176" i="34"/>
  <c r="R175" i="34"/>
  <c r="Q175" i="34"/>
  <c r="R174" i="34"/>
  <c r="Q174" i="34"/>
  <c r="R173" i="34"/>
  <c r="Q173" i="34"/>
  <c r="R172" i="34"/>
  <c r="Q172" i="34"/>
  <c r="R171" i="34"/>
  <c r="Q171" i="34"/>
  <c r="R170" i="34"/>
  <c r="Q170" i="34"/>
  <c r="R169" i="34"/>
  <c r="Q169" i="34"/>
  <c r="R168" i="34"/>
  <c r="Q168" i="34"/>
  <c r="R167" i="34"/>
  <c r="Q167" i="34"/>
  <c r="R166" i="34"/>
  <c r="Q166" i="34"/>
  <c r="R165" i="34"/>
  <c r="Q165" i="34"/>
  <c r="R161" i="34"/>
  <c r="Q161" i="34"/>
  <c r="R164" i="34"/>
  <c r="Q164" i="34"/>
  <c r="R163" i="34"/>
  <c r="Q163" i="34"/>
  <c r="R162" i="34"/>
  <c r="Q162" i="34"/>
  <c r="R160" i="34"/>
  <c r="Q160" i="34"/>
  <c r="R156" i="34"/>
  <c r="Q156" i="34"/>
  <c r="R158" i="34"/>
  <c r="Q158" i="34"/>
  <c r="R154" i="34"/>
  <c r="Q154" i="34"/>
  <c r="R155" i="34"/>
  <c r="Q155" i="34"/>
  <c r="R157" i="34"/>
  <c r="Q157" i="34"/>
  <c r="R153" i="34"/>
  <c r="Q153" i="34"/>
  <c r="R152" i="34"/>
  <c r="Q152" i="34"/>
  <c r="R151" i="34"/>
  <c r="Q151" i="34"/>
  <c r="R150" i="34"/>
  <c r="Q150" i="34"/>
  <c r="R149" i="34"/>
  <c r="Q149" i="34"/>
  <c r="R148" i="34"/>
  <c r="Q148" i="34"/>
  <c r="R147" i="34"/>
  <c r="Q147" i="34"/>
  <c r="R146" i="34"/>
  <c r="Q146" i="34"/>
  <c r="R145" i="34"/>
  <c r="Q145" i="34"/>
  <c r="R144" i="34"/>
  <c r="Q144" i="34"/>
  <c r="R143" i="34"/>
  <c r="Q143" i="34"/>
  <c r="R142" i="34"/>
  <c r="Q142" i="34"/>
  <c r="R141" i="34"/>
  <c r="Q141" i="34"/>
  <c r="R140" i="34"/>
  <c r="Q140" i="34"/>
  <c r="R139" i="34"/>
  <c r="Q139" i="34"/>
  <c r="R138" i="34"/>
  <c r="Q138" i="34"/>
  <c r="R137" i="34"/>
  <c r="Q137" i="34"/>
  <c r="R136" i="34"/>
  <c r="Q136" i="34"/>
  <c r="R135" i="34"/>
  <c r="Q135" i="34"/>
  <c r="R134" i="34"/>
  <c r="Q134" i="34"/>
  <c r="R133" i="34"/>
  <c r="Q133" i="34"/>
  <c r="R132" i="34"/>
  <c r="Q132" i="34"/>
  <c r="R131" i="34"/>
  <c r="Q131" i="34"/>
  <c r="R130" i="34"/>
  <c r="Q130" i="34"/>
  <c r="R129" i="34"/>
  <c r="Q129" i="34"/>
  <c r="R128" i="34"/>
  <c r="Q128" i="34"/>
  <c r="R127" i="34"/>
  <c r="Q127" i="34"/>
  <c r="R126" i="34"/>
  <c r="Q126" i="34"/>
  <c r="R125" i="34"/>
  <c r="Q125" i="34"/>
  <c r="R124" i="34"/>
  <c r="Q124" i="34"/>
  <c r="R123" i="34"/>
  <c r="Q123" i="34"/>
  <c r="R122" i="34"/>
  <c r="Q122" i="34"/>
  <c r="R121" i="34"/>
  <c r="Q121" i="34"/>
  <c r="R120" i="34"/>
  <c r="Q120" i="34"/>
  <c r="R119" i="34"/>
  <c r="Q119" i="34"/>
  <c r="R118" i="34"/>
  <c r="Q118" i="34"/>
  <c r="R117" i="34"/>
  <c r="Q117" i="34"/>
  <c r="R116" i="34"/>
  <c r="Q116" i="34"/>
  <c r="R115" i="34"/>
  <c r="Q115" i="34"/>
  <c r="R114" i="34"/>
  <c r="Q114" i="34"/>
  <c r="R111" i="34"/>
  <c r="Q111" i="34"/>
  <c r="R110" i="34"/>
  <c r="Q110" i="34"/>
  <c r="R113" i="34"/>
  <c r="Q113" i="34"/>
  <c r="R112" i="34"/>
  <c r="Q112" i="34"/>
  <c r="R109" i="34"/>
  <c r="Q109" i="34"/>
  <c r="R108" i="34"/>
  <c r="Q108" i="34"/>
  <c r="R107" i="34"/>
  <c r="Q107" i="34"/>
  <c r="R106" i="34"/>
  <c r="Q106" i="34"/>
  <c r="R105" i="34"/>
  <c r="Q105" i="34"/>
  <c r="R104" i="34"/>
  <c r="Q104" i="34"/>
  <c r="R103" i="34"/>
  <c r="Q103" i="34"/>
  <c r="R102" i="34"/>
  <c r="Q102" i="34"/>
  <c r="R101" i="34"/>
  <c r="Q101" i="34"/>
  <c r="R100" i="34"/>
  <c r="Q100" i="34"/>
  <c r="R99" i="34"/>
  <c r="Q99" i="34"/>
  <c r="R98" i="34"/>
  <c r="Q98" i="34"/>
  <c r="R92" i="34"/>
  <c r="Q92" i="34"/>
  <c r="R97" i="34"/>
  <c r="Q97" i="34"/>
  <c r="R96" i="34"/>
  <c r="Q96" i="34"/>
  <c r="R95" i="34"/>
  <c r="Q95" i="34"/>
  <c r="R94" i="34"/>
  <c r="Q94" i="34"/>
  <c r="R93" i="34"/>
  <c r="Q93" i="34"/>
  <c r="R91" i="34"/>
  <c r="Q91" i="34"/>
  <c r="R90" i="34"/>
  <c r="Q90" i="34"/>
  <c r="R89" i="34"/>
  <c r="Q89" i="34"/>
  <c r="R88" i="34"/>
  <c r="Q88" i="34"/>
  <c r="R87" i="34"/>
  <c r="Q87" i="34"/>
  <c r="R86" i="34"/>
  <c r="Q86" i="34"/>
  <c r="R85" i="34"/>
  <c r="Q85" i="34"/>
  <c r="R84" i="34"/>
  <c r="Q84" i="34"/>
  <c r="R83" i="34"/>
  <c r="Q83" i="34"/>
  <c r="R82" i="34"/>
  <c r="Q82" i="34"/>
  <c r="R81" i="34"/>
  <c r="Q81" i="34"/>
  <c r="R80" i="34"/>
  <c r="Q80" i="34"/>
  <c r="R79" i="34"/>
  <c r="Q79" i="34"/>
  <c r="R78" i="34"/>
  <c r="Q78" i="34"/>
  <c r="S96" i="34" l="1"/>
  <c r="S111" i="34"/>
  <c r="S121" i="34"/>
  <c r="S123" i="34"/>
  <c r="S125" i="34"/>
  <c r="S127" i="34"/>
  <c r="S137" i="34"/>
  <c r="S139" i="34"/>
  <c r="S145" i="34"/>
  <c r="S147" i="34"/>
  <c r="S151" i="34"/>
  <c r="S163" i="34"/>
  <c r="S161" i="34"/>
  <c r="S166" i="34"/>
  <c r="S168" i="34"/>
  <c r="S170" i="34"/>
  <c r="S182" i="34"/>
  <c r="S184" i="34"/>
  <c r="S192" i="34"/>
  <c r="S194" i="34"/>
  <c r="S196" i="34"/>
  <c r="S206" i="34"/>
  <c r="S208" i="34"/>
  <c r="S210" i="34"/>
  <c r="S220" i="34"/>
  <c r="S222" i="34"/>
  <c r="S224" i="34"/>
  <c r="S110" i="34"/>
  <c r="Y231" i="35"/>
  <c r="Y233" i="35" s="1"/>
  <c r="S101" i="34"/>
  <c r="S103" i="34"/>
  <c r="S105" i="34"/>
  <c r="S107" i="34"/>
  <c r="S113" i="34"/>
  <c r="S114" i="34"/>
  <c r="S122" i="34"/>
  <c r="S126" i="34"/>
  <c r="S138" i="34"/>
  <c r="S146" i="34"/>
  <c r="V227" i="34"/>
  <c r="V229" i="34" s="1"/>
  <c r="S88" i="34"/>
  <c r="S90" i="34"/>
  <c r="S93" i="34"/>
  <c r="S79" i="34"/>
  <c r="S81" i="34"/>
  <c r="S83" i="34"/>
  <c r="S152" i="34"/>
  <c r="S157" i="34"/>
  <c r="S154" i="34"/>
  <c r="S156" i="34"/>
  <c r="S162" i="34"/>
  <c r="S171" i="34"/>
  <c r="S173" i="34"/>
  <c r="S175" i="34"/>
  <c r="S177" i="34"/>
  <c r="S180" i="34"/>
  <c r="S189" i="34"/>
  <c r="S191" i="34"/>
  <c r="S201" i="34"/>
  <c r="S203" i="34"/>
  <c r="S205" i="34"/>
  <c r="S213" i="34"/>
  <c r="S215" i="34"/>
  <c r="S217" i="34"/>
  <c r="S219" i="34"/>
  <c r="S92" i="34"/>
  <c r="S97" i="34"/>
  <c r="S100" i="34"/>
  <c r="S108" i="34"/>
  <c r="S112" i="34"/>
  <c r="S165" i="34"/>
  <c r="S169" i="34"/>
  <c r="S187" i="34"/>
  <c r="S195" i="34"/>
  <c r="S199" i="34"/>
  <c r="S207" i="34"/>
  <c r="S211" i="34"/>
  <c r="S223" i="34"/>
  <c r="S82" i="34"/>
  <c r="S86" i="34"/>
  <c r="S119" i="34"/>
  <c r="S131" i="34"/>
  <c r="S135" i="34"/>
  <c r="S106" i="34"/>
  <c r="S116" i="34"/>
  <c r="S118" i="34"/>
  <c r="S128" i="34"/>
  <c r="S130" i="34"/>
  <c r="S132" i="34"/>
  <c r="S148" i="34"/>
  <c r="S172" i="34"/>
  <c r="S179" i="34"/>
  <c r="S202" i="34"/>
  <c r="S204" i="34"/>
  <c r="S214" i="34"/>
  <c r="S218" i="34"/>
  <c r="S84" i="34"/>
  <c r="S102" i="34"/>
  <c r="S104" i="34"/>
  <c r="S109" i="34"/>
  <c r="S124" i="34"/>
  <c r="S133" i="34"/>
  <c r="S140" i="34"/>
  <c r="S142" i="34"/>
  <c r="S144" i="34"/>
  <c r="S153" i="34"/>
  <c r="S155" i="34"/>
  <c r="S158" i="34"/>
  <c r="S160" i="34"/>
  <c r="S167" i="34"/>
  <c r="S174" i="34"/>
  <c r="S176" i="34"/>
  <c r="S178" i="34"/>
  <c r="S183" i="34"/>
  <c r="S185" i="34"/>
  <c r="S190" i="34"/>
  <c r="S197" i="34"/>
  <c r="S209" i="34"/>
  <c r="S216" i="34"/>
  <c r="S95" i="34"/>
  <c r="S99" i="34"/>
  <c r="S150" i="34"/>
  <c r="S78" i="34"/>
  <c r="S80" i="34"/>
  <c r="S85" i="34"/>
  <c r="S87" i="34"/>
  <c r="S89" i="34"/>
  <c r="S91" i="34"/>
  <c r="S94" i="34"/>
  <c r="S98" i="34"/>
  <c r="S115" i="34"/>
  <c r="S117" i="34"/>
  <c r="S120" i="34"/>
  <c r="S129" i="34"/>
  <c r="S134" i="34"/>
  <c r="S136" i="34"/>
  <c r="S141" i="34"/>
  <c r="S143" i="34"/>
  <c r="S149" i="34"/>
  <c r="S164" i="34"/>
  <c r="S181" i="34"/>
  <c r="S186" i="34"/>
  <c r="S188" i="34"/>
  <c r="S193" i="34"/>
  <c r="S198" i="34"/>
  <c r="S200" i="34"/>
  <c r="S212" i="34"/>
  <c r="S221" i="34"/>
  <c r="R77" i="34"/>
  <c r="Q77" i="34"/>
  <c r="R76" i="34"/>
  <c r="Q76" i="34"/>
  <c r="R75" i="34"/>
  <c r="Q75" i="34"/>
  <c r="R74" i="34"/>
  <c r="Q74" i="34"/>
  <c r="R73" i="34"/>
  <c r="Q73" i="34"/>
  <c r="R72" i="34"/>
  <c r="Q72" i="34"/>
  <c r="R71" i="34"/>
  <c r="Q71" i="34"/>
  <c r="R70" i="34"/>
  <c r="Q70" i="34"/>
  <c r="R64" i="34"/>
  <c r="Q64" i="34"/>
  <c r="R69" i="34"/>
  <c r="Q69" i="34"/>
  <c r="R68" i="34"/>
  <c r="Q68" i="34"/>
  <c r="R67" i="34"/>
  <c r="Q67" i="34"/>
  <c r="R66" i="34"/>
  <c r="Q66" i="34"/>
  <c r="R65" i="34"/>
  <c r="Q65" i="34"/>
  <c r="R63" i="34"/>
  <c r="Q63" i="34"/>
  <c r="R62" i="34"/>
  <c r="Q62" i="34"/>
  <c r="R61" i="34"/>
  <c r="Q61" i="34"/>
  <c r="R60" i="34"/>
  <c r="Q60" i="34"/>
  <c r="R59" i="34"/>
  <c r="Q59" i="34"/>
  <c r="R55" i="34"/>
  <c r="Q55" i="34"/>
  <c r="R54" i="34"/>
  <c r="Q54" i="34"/>
  <c r="R52" i="34"/>
  <c r="Q52" i="34"/>
  <c r="R51" i="34"/>
  <c r="Q51" i="34"/>
  <c r="R50" i="34"/>
  <c r="Q50" i="34"/>
  <c r="R49" i="34"/>
  <c r="Q49" i="34"/>
  <c r="R48" i="34"/>
  <c r="Q48" i="34"/>
  <c r="R47" i="34"/>
  <c r="Q47" i="34"/>
  <c r="R46" i="34"/>
  <c r="Q46" i="34"/>
  <c r="R45" i="34"/>
  <c r="Q45" i="34"/>
  <c r="R53" i="34"/>
  <c r="Q53" i="34"/>
  <c r="R44" i="34"/>
  <c r="Q44" i="34"/>
  <c r="R43" i="34"/>
  <c r="Q43" i="34"/>
  <c r="R42" i="34"/>
  <c r="Q42" i="34"/>
  <c r="R41" i="34"/>
  <c r="Q41" i="34"/>
  <c r="R40" i="34"/>
  <c r="Q40" i="34"/>
  <c r="R39" i="34"/>
  <c r="Q39" i="34"/>
  <c r="R38" i="34"/>
  <c r="Q38" i="34"/>
  <c r="R37" i="34"/>
  <c r="Q37" i="34"/>
  <c r="R36" i="34"/>
  <c r="Q36" i="34"/>
  <c r="R35" i="34"/>
  <c r="Q35" i="34"/>
  <c r="R34" i="34"/>
  <c r="Q34" i="34"/>
  <c r="R33" i="34"/>
  <c r="Q33" i="34"/>
  <c r="R32" i="34"/>
  <c r="Q32" i="34"/>
  <c r="R31" i="34"/>
  <c r="Q31" i="34"/>
  <c r="R30" i="34"/>
  <c r="Q30" i="34"/>
  <c r="R29" i="34"/>
  <c r="Q29" i="34"/>
  <c r="R28" i="34"/>
  <c r="Q28" i="34"/>
  <c r="R27" i="34"/>
  <c r="Q27" i="34"/>
  <c r="R26" i="34"/>
  <c r="Q26" i="34"/>
  <c r="R25" i="34"/>
  <c r="Q25" i="34"/>
  <c r="R24" i="34"/>
  <c r="Q24" i="34"/>
  <c r="R23" i="34"/>
  <c r="Q23" i="34"/>
  <c r="R22" i="34"/>
  <c r="Q22" i="34"/>
  <c r="R21" i="34"/>
  <c r="Q21" i="34"/>
  <c r="R20" i="34"/>
  <c r="Q20" i="34"/>
  <c r="R19" i="34"/>
  <c r="Q19" i="34"/>
  <c r="R18" i="34"/>
  <c r="Q18" i="34"/>
  <c r="R17" i="34"/>
  <c r="Q17" i="34"/>
  <c r="R16" i="34"/>
  <c r="Q16" i="34"/>
  <c r="R15" i="34"/>
  <c r="Q15" i="34"/>
  <c r="R14" i="34"/>
  <c r="Q14" i="34"/>
  <c r="R13" i="34"/>
  <c r="Q13" i="34"/>
  <c r="R12" i="34"/>
  <c r="Q12" i="34"/>
  <c r="R11" i="34"/>
  <c r="Q11" i="34"/>
  <c r="R10" i="34"/>
  <c r="Q10" i="34"/>
  <c r="R9" i="34"/>
  <c r="Q9" i="34"/>
  <c r="R8" i="34"/>
  <c r="Q8" i="34"/>
  <c r="R7" i="34"/>
  <c r="Q7" i="34"/>
  <c r="R6" i="34"/>
  <c r="Q6" i="34"/>
  <c r="R5" i="34"/>
  <c r="Q5" i="34"/>
  <c r="R227" i="34" l="1"/>
  <c r="R229" i="34" s="1"/>
  <c r="S24" i="34"/>
  <c r="S32" i="34"/>
  <c r="S34" i="34"/>
  <c r="S44" i="34"/>
  <c r="S45" i="34"/>
  <c r="S47" i="34"/>
  <c r="S49" i="34"/>
  <c r="S54" i="34"/>
  <c r="S59" i="34"/>
  <c r="S63" i="34"/>
  <c r="S68" i="34"/>
  <c r="S64" i="34"/>
  <c r="S71" i="34"/>
  <c r="S75" i="34"/>
  <c r="S77" i="34"/>
  <c r="S6" i="34"/>
  <c r="S10" i="34"/>
  <c r="Q227" i="34"/>
  <c r="Q229" i="34" s="1"/>
  <c r="S7" i="34"/>
  <c r="S15" i="34"/>
  <c r="S17" i="34"/>
  <c r="S19" i="34"/>
  <c r="S43" i="34"/>
  <c r="S53" i="34"/>
  <c r="S46" i="34"/>
  <c r="S48" i="34"/>
  <c r="S50" i="34"/>
  <c r="S52" i="34"/>
  <c r="S55" i="34"/>
  <c r="S62" i="34"/>
  <c r="S65" i="34"/>
  <c r="S76" i="34"/>
  <c r="S14" i="34"/>
  <c r="S16" i="34"/>
  <c r="S21" i="34"/>
  <c r="S37" i="34"/>
  <c r="S67" i="34"/>
  <c r="S70" i="34"/>
  <c r="S74" i="34"/>
  <c r="S22" i="34"/>
  <c r="S8" i="34"/>
  <c r="S13" i="34"/>
  <c r="S23" i="34"/>
  <c r="S25" i="34"/>
  <c r="S27" i="34"/>
  <c r="S33" i="34"/>
  <c r="S35" i="34"/>
  <c r="S42" i="34"/>
  <c r="S9" i="34"/>
  <c r="S11" i="34"/>
  <c r="S18" i="34"/>
  <c r="S20" i="34"/>
  <c r="S29" i="34"/>
  <c r="S31" i="34"/>
  <c r="S36" i="34"/>
  <c r="S38" i="34"/>
  <c r="S40" i="34"/>
  <c r="S61" i="34"/>
  <c r="S73" i="34"/>
  <c r="S69" i="34"/>
  <c r="S5" i="34"/>
  <c r="S12" i="34"/>
  <c r="S26" i="34"/>
  <c r="S28" i="34"/>
  <c r="S30" i="34"/>
  <c r="S39" i="34"/>
  <c r="S41" i="34"/>
  <c r="S51" i="34"/>
  <c r="S60" i="34"/>
  <c r="S66" i="34"/>
  <c r="S72" i="34"/>
  <c r="S227" i="34" l="1"/>
  <c r="S229" i="34" s="1"/>
  <c r="O224" i="34"/>
  <c r="N224" i="34"/>
  <c r="O223" i="34"/>
  <c r="N223" i="34"/>
  <c r="O222" i="34"/>
  <c r="N222" i="34"/>
  <c r="O221" i="34"/>
  <c r="N221" i="34"/>
  <c r="O220" i="34"/>
  <c r="N220" i="34"/>
  <c r="O219" i="34"/>
  <c r="N219" i="34"/>
  <c r="O218" i="34"/>
  <c r="N218" i="34"/>
  <c r="O217" i="34"/>
  <c r="N217" i="34"/>
  <c r="O216" i="34"/>
  <c r="N216" i="34"/>
  <c r="O215" i="34"/>
  <c r="N215" i="34"/>
  <c r="O214" i="34"/>
  <c r="N214" i="34"/>
  <c r="O213" i="34"/>
  <c r="N213" i="34"/>
  <c r="O212" i="34"/>
  <c r="N212" i="34"/>
  <c r="O211" i="34"/>
  <c r="N211" i="34"/>
  <c r="O210" i="34"/>
  <c r="N210" i="34"/>
  <c r="O209" i="34"/>
  <c r="N209" i="34"/>
  <c r="O208" i="34"/>
  <c r="N208" i="34"/>
  <c r="O207" i="34"/>
  <c r="N207" i="34"/>
  <c r="O206" i="34"/>
  <c r="N206" i="34"/>
  <c r="O205" i="34"/>
  <c r="N205" i="34"/>
  <c r="O204" i="34"/>
  <c r="N204" i="34"/>
  <c r="O203" i="34"/>
  <c r="N203" i="34"/>
  <c r="O202" i="34"/>
  <c r="N202" i="34"/>
  <c r="O201" i="34"/>
  <c r="N201" i="34"/>
  <c r="O200" i="34"/>
  <c r="N200" i="34"/>
  <c r="O199" i="34"/>
  <c r="N199" i="34"/>
  <c r="O198" i="34"/>
  <c r="N198" i="34"/>
  <c r="O197" i="34"/>
  <c r="N197" i="34"/>
  <c r="O196" i="34"/>
  <c r="N196" i="34"/>
  <c r="O195" i="34"/>
  <c r="N195" i="34"/>
  <c r="O194" i="34"/>
  <c r="N194" i="34"/>
  <c r="O193" i="34"/>
  <c r="N193" i="34"/>
  <c r="O192" i="34"/>
  <c r="N192" i="34"/>
  <c r="O191" i="34"/>
  <c r="N191" i="34"/>
  <c r="O190" i="34"/>
  <c r="N190" i="34"/>
  <c r="O189" i="34"/>
  <c r="N189" i="34"/>
  <c r="O188" i="34"/>
  <c r="N188" i="34"/>
  <c r="O187" i="34"/>
  <c r="N187" i="34"/>
  <c r="O186" i="34"/>
  <c r="N186" i="34"/>
  <c r="O185" i="34"/>
  <c r="N185" i="34"/>
  <c r="O184" i="34"/>
  <c r="N184" i="34"/>
  <c r="O183" i="34"/>
  <c r="N183" i="34"/>
  <c r="O182" i="34"/>
  <c r="N182" i="34"/>
  <c r="O181" i="34"/>
  <c r="N181" i="34"/>
  <c r="O180" i="34"/>
  <c r="N180" i="34"/>
  <c r="O179" i="34"/>
  <c r="N179" i="34"/>
  <c r="O178" i="34"/>
  <c r="N178" i="34"/>
  <c r="O177" i="34"/>
  <c r="N177" i="34"/>
  <c r="O176" i="34"/>
  <c r="N176" i="34"/>
  <c r="O175" i="34"/>
  <c r="N175" i="34"/>
  <c r="O174" i="34"/>
  <c r="N174" i="34"/>
  <c r="O173" i="34"/>
  <c r="N173" i="34"/>
  <c r="O172" i="34"/>
  <c r="N172" i="34"/>
  <c r="O171" i="34"/>
  <c r="N171" i="34"/>
  <c r="O170" i="34"/>
  <c r="N170" i="34"/>
  <c r="O169" i="34"/>
  <c r="N169" i="34"/>
  <c r="O168" i="34"/>
  <c r="N168" i="34"/>
  <c r="O167" i="34"/>
  <c r="N167" i="34"/>
  <c r="O166" i="34"/>
  <c r="N166" i="34"/>
  <c r="O165" i="34"/>
  <c r="N165" i="34"/>
  <c r="O164" i="34"/>
  <c r="N164" i="34"/>
  <c r="O163" i="34"/>
  <c r="N163" i="34"/>
  <c r="O162" i="34"/>
  <c r="N162" i="34"/>
  <c r="O161" i="34"/>
  <c r="N161" i="34"/>
  <c r="O160" i="34"/>
  <c r="N160" i="34"/>
  <c r="O159" i="34"/>
  <c r="N159" i="34"/>
  <c r="O158" i="34"/>
  <c r="N158" i="34"/>
  <c r="O157" i="34"/>
  <c r="N157" i="34"/>
  <c r="O156" i="34"/>
  <c r="N156" i="34"/>
  <c r="O155" i="34"/>
  <c r="N155" i="34"/>
  <c r="O154" i="34"/>
  <c r="N154" i="34"/>
  <c r="O153" i="34"/>
  <c r="N153" i="34"/>
  <c r="O152" i="34"/>
  <c r="N152" i="34"/>
  <c r="O151" i="34"/>
  <c r="N151" i="34"/>
  <c r="O150" i="34"/>
  <c r="N150" i="34"/>
  <c r="O149" i="34"/>
  <c r="N149" i="34"/>
  <c r="O148" i="34"/>
  <c r="N148" i="34"/>
  <c r="O147" i="34"/>
  <c r="N147" i="34"/>
  <c r="O146" i="34"/>
  <c r="N146" i="34"/>
  <c r="O145" i="34"/>
  <c r="N145" i="34"/>
  <c r="O144" i="34"/>
  <c r="N144" i="34"/>
  <c r="O143" i="34"/>
  <c r="N143" i="34"/>
  <c r="O142" i="34"/>
  <c r="N142" i="34"/>
  <c r="O141" i="34"/>
  <c r="N141" i="34"/>
  <c r="O140" i="34"/>
  <c r="N140" i="34"/>
  <c r="O139" i="34"/>
  <c r="N139" i="34"/>
  <c r="O138" i="34"/>
  <c r="N138" i="34"/>
  <c r="O137" i="34"/>
  <c r="N137" i="34"/>
  <c r="O136" i="34"/>
  <c r="N136" i="34"/>
  <c r="O135" i="34"/>
  <c r="N135" i="34"/>
  <c r="O134" i="34"/>
  <c r="N134" i="34"/>
  <c r="O133" i="34"/>
  <c r="N133" i="34"/>
  <c r="O132" i="34"/>
  <c r="N132" i="34"/>
  <c r="O131" i="34"/>
  <c r="N131" i="34"/>
  <c r="O130" i="34"/>
  <c r="N130" i="34"/>
  <c r="O129" i="34"/>
  <c r="N129" i="34"/>
  <c r="O128" i="34"/>
  <c r="N128" i="34"/>
  <c r="O127" i="34"/>
  <c r="N127" i="34"/>
  <c r="O126" i="34"/>
  <c r="N126" i="34"/>
  <c r="O125" i="34"/>
  <c r="N125" i="34"/>
  <c r="O124" i="34"/>
  <c r="N124" i="34"/>
  <c r="O123" i="34"/>
  <c r="N123" i="34"/>
  <c r="O122" i="34"/>
  <c r="N122" i="34"/>
  <c r="O121" i="34"/>
  <c r="N121" i="34"/>
  <c r="O120" i="34"/>
  <c r="N120" i="34"/>
  <c r="O119" i="34"/>
  <c r="N119" i="34"/>
  <c r="O118" i="34"/>
  <c r="N118" i="34"/>
  <c r="O117" i="34"/>
  <c r="N117" i="34"/>
  <c r="O116" i="34"/>
  <c r="N116" i="34"/>
  <c r="O115" i="34"/>
  <c r="N115" i="34"/>
  <c r="O114" i="34"/>
  <c r="N114" i="34"/>
  <c r="O113" i="34"/>
  <c r="N113" i="34"/>
  <c r="O112" i="34"/>
  <c r="N112" i="34"/>
  <c r="O111" i="34"/>
  <c r="N111" i="34"/>
  <c r="O110" i="34"/>
  <c r="N110" i="34"/>
  <c r="O109" i="34"/>
  <c r="N109" i="34"/>
  <c r="O108" i="34"/>
  <c r="N108" i="34"/>
  <c r="O107" i="34"/>
  <c r="N107" i="34"/>
  <c r="O106" i="34"/>
  <c r="N106" i="34"/>
  <c r="O105" i="34"/>
  <c r="N105" i="34"/>
  <c r="O104" i="34"/>
  <c r="N104" i="34"/>
  <c r="O103" i="34"/>
  <c r="N103" i="34"/>
  <c r="O102" i="34"/>
  <c r="N102" i="34"/>
  <c r="O101" i="34"/>
  <c r="N101" i="34"/>
  <c r="O100" i="34"/>
  <c r="N100" i="34"/>
  <c r="O99" i="34"/>
  <c r="N99" i="34"/>
  <c r="O98" i="34"/>
  <c r="N98" i="34"/>
  <c r="O97" i="34"/>
  <c r="N97" i="34"/>
  <c r="O96" i="34"/>
  <c r="N96" i="34"/>
  <c r="O95" i="34"/>
  <c r="N95" i="34"/>
  <c r="O94" i="34"/>
  <c r="N94" i="34"/>
  <c r="O93" i="34"/>
  <c r="N93" i="34"/>
  <c r="O92" i="34"/>
  <c r="N92" i="34"/>
  <c r="O91" i="34"/>
  <c r="N91" i="34"/>
  <c r="O90" i="34"/>
  <c r="N90" i="34"/>
  <c r="O89" i="34"/>
  <c r="N89" i="34"/>
  <c r="O88" i="34"/>
  <c r="N88" i="34"/>
  <c r="O87" i="34"/>
  <c r="N87" i="34"/>
  <c r="O86" i="34"/>
  <c r="N86" i="34"/>
  <c r="O85" i="34"/>
  <c r="N85" i="34"/>
  <c r="O84" i="34"/>
  <c r="N84" i="34"/>
  <c r="O83" i="34"/>
  <c r="N83" i="34"/>
  <c r="O82" i="34"/>
  <c r="N82" i="34"/>
  <c r="O81" i="34"/>
  <c r="N81" i="34"/>
  <c r="O80" i="34"/>
  <c r="N80" i="34"/>
  <c r="O79" i="34"/>
  <c r="N79" i="34"/>
  <c r="O78" i="34"/>
  <c r="N78" i="34"/>
  <c r="O77" i="34"/>
  <c r="N77" i="34"/>
  <c r="O76" i="34"/>
  <c r="N76" i="34"/>
  <c r="O75" i="34"/>
  <c r="N75" i="34"/>
  <c r="O74" i="34"/>
  <c r="N74" i="34"/>
  <c r="O73" i="34"/>
  <c r="N73" i="34"/>
  <c r="O72" i="34"/>
  <c r="N72" i="34"/>
  <c r="O71" i="34"/>
  <c r="N71" i="34"/>
  <c r="O70" i="34"/>
  <c r="N70" i="34"/>
  <c r="O69" i="34"/>
  <c r="N69" i="34"/>
  <c r="O68" i="34"/>
  <c r="N68" i="34"/>
  <c r="O67" i="34"/>
  <c r="N67" i="34"/>
  <c r="O66" i="34"/>
  <c r="N66" i="34"/>
  <c r="O65" i="34"/>
  <c r="N65" i="34"/>
  <c r="O64" i="34"/>
  <c r="N64" i="34"/>
  <c r="O63" i="34"/>
  <c r="N63" i="34"/>
  <c r="O62" i="34"/>
  <c r="N62" i="34"/>
  <c r="O61" i="34"/>
  <c r="N61" i="34"/>
  <c r="O60" i="34"/>
  <c r="N60" i="34"/>
  <c r="O59" i="34"/>
  <c r="N59" i="34"/>
  <c r="O55" i="34"/>
  <c r="N55" i="34"/>
  <c r="O54" i="34"/>
  <c r="N54" i="34"/>
  <c r="O53" i="34"/>
  <c r="N53" i="34"/>
  <c r="O52" i="34"/>
  <c r="N52" i="34"/>
  <c r="O51" i="34"/>
  <c r="N51" i="34"/>
  <c r="O50" i="34"/>
  <c r="N50" i="34"/>
  <c r="O49" i="34"/>
  <c r="N49" i="34"/>
  <c r="O48" i="34"/>
  <c r="N48" i="34"/>
  <c r="O47" i="34"/>
  <c r="N47" i="34"/>
  <c r="O46" i="34"/>
  <c r="N46" i="34"/>
  <c r="O45" i="34"/>
  <c r="N45" i="34"/>
  <c r="O44" i="34"/>
  <c r="N44" i="34"/>
  <c r="O43" i="34"/>
  <c r="N43" i="34"/>
  <c r="O42" i="34"/>
  <c r="N42" i="34"/>
  <c r="O41" i="34"/>
  <c r="N41" i="34"/>
  <c r="O40" i="34"/>
  <c r="N40" i="34"/>
  <c r="O39" i="34"/>
  <c r="N39" i="34"/>
  <c r="O38" i="34"/>
  <c r="N38" i="34"/>
  <c r="O37" i="34"/>
  <c r="N37" i="34"/>
  <c r="O36" i="34"/>
  <c r="N36" i="34"/>
  <c r="O35" i="34"/>
  <c r="N35" i="34"/>
  <c r="O34" i="34"/>
  <c r="N34" i="34"/>
  <c r="O33" i="34"/>
  <c r="N33" i="34"/>
  <c r="O32" i="34"/>
  <c r="N32" i="34"/>
  <c r="O31" i="34"/>
  <c r="N31" i="34"/>
  <c r="O30" i="34"/>
  <c r="N30" i="34"/>
  <c r="O29" i="34"/>
  <c r="N29" i="34"/>
  <c r="O28" i="34"/>
  <c r="N28" i="34"/>
  <c r="O27" i="34"/>
  <c r="N27" i="34"/>
  <c r="O26" i="34"/>
  <c r="N26" i="34"/>
  <c r="O25" i="34"/>
  <c r="N25" i="34"/>
  <c r="O24" i="34"/>
  <c r="N24" i="34"/>
  <c r="O23" i="34"/>
  <c r="N23" i="34"/>
  <c r="O22" i="34"/>
  <c r="N22" i="34"/>
  <c r="O21" i="34"/>
  <c r="N21" i="34"/>
  <c r="O20" i="34"/>
  <c r="N20" i="34"/>
  <c r="O19" i="34"/>
  <c r="N19" i="34"/>
  <c r="O18" i="34"/>
  <c r="N18" i="34"/>
  <c r="O17" i="34"/>
  <c r="N17" i="34"/>
  <c r="O16" i="34"/>
  <c r="N16" i="34"/>
  <c r="O15" i="34"/>
  <c r="N15" i="34"/>
  <c r="O14" i="34"/>
  <c r="N14" i="34"/>
  <c r="O13" i="34"/>
  <c r="N13" i="34"/>
  <c r="O12" i="34"/>
  <c r="N12" i="34"/>
  <c r="O11" i="34"/>
  <c r="N11" i="34"/>
  <c r="O10" i="34"/>
  <c r="N10" i="34"/>
  <c r="O9" i="34"/>
  <c r="N9" i="34"/>
  <c r="O8" i="34"/>
  <c r="N8" i="34"/>
  <c r="O7" i="34"/>
  <c r="N7" i="34"/>
  <c r="O6" i="34"/>
  <c r="N6" i="34"/>
  <c r="O5" i="34"/>
  <c r="N5" i="34"/>
  <c r="O227" i="34" l="1"/>
  <c r="O229" i="34" s="1"/>
  <c r="P6" i="34"/>
  <c r="P8" i="34"/>
  <c r="P10" i="34"/>
  <c r="P12" i="34"/>
  <c r="P14" i="34"/>
  <c r="P16" i="34"/>
  <c r="P18" i="34"/>
  <c r="P20" i="34"/>
  <c r="P22" i="34"/>
  <c r="P24" i="34"/>
  <c r="P26" i="34"/>
  <c r="P28" i="34"/>
  <c r="P30" i="34"/>
  <c r="P32" i="34"/>
  <c r="P34" i="34"/>
  <c r="P36" i="34"/>
  <c r="P38" i="34"/>
  <c r="P40" i="34"/>
  <c r="P42" i="34"/>
  <c r="P44" i="34"/>
  <c r="P46" i="34"/>
  <c r="P48" i="34"/>
  <c r="P50" i="34"/>
  <c r="P52" i="34"/>
  <c r="P54" i="34"/>
  <c r="P59" i="34"/>
  <c r="P61" i="34"/>
  <c r="P63" i="34"/>
  <c r="P65" i="34"/>
  <c r="P67" i="34"/>
  <c r="P69" i="34"/>
  <c r="P71" i="34"/>
  <c r="P73" i="34"/>
  <c r="P75" i="34"/>
  <c r="P77" i="34"/>
  <c r="P79" i="34"/>
  <c r="P81" i="34"/>
  <c r="P83" i="34"/>
  <c r="P85" i="34"/>
  <c r="P87" i="34"/>
  <c r="P89" i="34"/>
  <c r="P91" i="34"/>
  <c r="P93" i="34"/>
  <c r="P95" i="34"/>
  <c r="P97" i="34"/>
  <c r="P99" i="34"/>
  <c r="P101" i="34"/>
  <c r="P103" i="34"/>
  <c r="P105" i="34"/>
  <c r="P107" i="34"/>
  <c r="P109" i="34"/>
  <c r="P111" i="34"/>
  <c r="P113" i="34"/>
  <c r="P115" i="34"/>
  <c r="P117" i="34"/>
  <c r="P119" i="34"/>
  <c r="P121" i="34"/>
  <c r="P123" i="34"/>
  <c r="P125" i="34"/>
  <c r="P127" i="34"/>
  <c r="P129" i="34"/>
  <c r="P131" i="34"/>
  <c r="P133" i="34"/>
  <c r="P135" i="34"/>
  <c r="P137" i="34"/>
  <c r="P139" i="34"/>
  <c r="P141" i="34"/>
  <c r="P143" i="34"/>
  <c r="P145" i="34"/>
  <c r="P147" i="34"/>
  <c r="P149" i="34"/>
  <c r="P151" i="34"/>
  <c r="P153" i="34"/>
  <c r="P155" i="34"/>
  <c r="P157" i="34"/>
  <c r="P159" i="34"/>
  <c r="P161" i="34"/>
  <c r="P163" i="34"/>
  <c r="P165" i="34"/>
  <c r="P167" i="34"/>
  <c r="P169" i="34"/>
  <c r="P171" i="34"/>
  <c r="P173" i="34"/>
  <c r="P175" i="34"/>
  <c r="P177" i="34"/>
  <c r="P179" i="34"/>
  <c r="P181" i="34"/>
  <c r="P183" i="34"/>
  <c r="P185" i="34"/>
  <c r="P187" i="34"/>
  <c r="P189" i="34"/>
  <c r="P191" i="34"/>
  <c r="P193" i="34"/>
  <c r="P195" i="34"/>
  <c r="P197" i="34"/>
  <c r="P199" i="34"/>
  <c r="P201" i="34"/>
  <c r="P203" i="34"/>
  <c r="P205" i="34"/>
  <c r="P207" i="34"/>
  <c r="P209" i="34"/>
  <c r="P211" i="34"/>
  <c r="P213" i="34"/>
  <c r="P215" i="34"/>
  <c r="P217" i="34"/>
  <c r="P219" i="34"/>
  <c r="P221" i="34"/>
  <c r="P223" i="34"/>
  <c r="N227" i="34"/>
  <c r="N229" i="34" s="1"/>
  <c r="P5" i="34"/>
  <c r="P7" i="34"/>
  <c r="P9" i="34"/>
  <c r="P11" i="34"/>
  <c r="P13" i="34"/>
  <c r="P15" i="34"/>
  <c r="P17" i="34"/>
  <c r="P19" i="34"/>
  <c r="P21" i="34"/>
  <c r="P23" i="34"/>
  <c r="P25" i="34"/>
  <c r="P27" i="34"/>
  <c r="P29" i="34"/>
  <c r="P31" i="34"/>
  <c r="P33" i="34"/>
  <c r="P35" i="34"/>
  <c r="P37" i="34"/>
  <c r="P39" i="34"/>
  <c r="P41" i="34"/>
  <c r="P43" i="34"/>
  <c r="P45" i="34"/>
  <c r="P47" i="34"/>
  <c r="P49" i="34"/>
  <c r="P51" i="34"/>
  <c r="P53" i="34"/>
  <c r="P55" i="34"/>
  <c r="P60" i="34"/>
  <c r="P62" i="34"/>
  <c r="P64" i="34"/>
  <c r="P66" i="34"/>
  <c r="P68" i="34"/>
  <c r="P70" i="34"/>
  <c r="P72" i="34"/>
  <c r="P74" i="34"/>
  <c r="P76" i="34"/>
  <c r="P78" i="34"/>
  <c r="P80" i="34"/>
  <c r="P82" i="34"/>
  <c r="P84" i="34"/>
  <c r="P86" i="34"/>
  <c r="P88" i="34"/>
  <c r="P90" i="34"/>
  <c r="P92" i="34"/>
  <c r="P94" i="34"/>
  <c r="P96" i="34"/>
  <c r="P98" i="34"/>
  <c r="P100" i="34"/>
  <c r="P102" i="34"/>
  <c r="P104" i="34"/>
  <c r="P106" i="34"/>
  <c r="P108" i="34"/>
  <c r="P110" i="34"/>
  <c r="P112" i="34"/>
  <c r="P114" i="34"/>
  <c r="P116" i="34"/>
  <c r="P118" i="34"/>
  <c r="P120" i="34"/>
  <c r="P122" i="34"/>
  <c r="P124" i="34"/>
  <c r="P126" i="34"/>
  <c r="P128" i="34"/>
  <c r="P130" i="34"/>
  <c r="P132" i="34"/>
  <c r="P134" i="34"/>
  <c r="P136" i="34"/>
  <c r="P138" i="34"/>
  <c r="P140" i="34"/>
  <c r="P142" i="34"/>
  <c r="P144" i="34"/>
  <c r="P146" i="34"/>
  <c r="P148" i="34"/>
  <c r="P150" i="34"/>
  <c r="P152" i="34"/>
  <c r="P154" i="34"/>
  <c r="P156" i="34"/>
  <c r="P158" i="34"/>
  <c r="P160" i="34"/>
  <c r="P162" i="34"/>
  <c r="P164" i="34"/>
  <c r="P166" i="34"/>
  <c r="P168" i="34"/>
  <c r="P170" i="34"/>
  <c r="P172" i="34"/>
  <c r="P174" i="34"/>
  <c r="P176" i="34"/>
  <c r="P178" i="34"/>
  <c r="P180" i="34"/>
  <c r="P182" i="34"/>
  <c r="P184" i="34"/>
  <c r="P186" i="34"/>
  <c r="P188" i="34"/>
  <c r="P190" i="34"/>
  <c r="P192" i="34"/>
  <c r="P194" i="34"/>
  <c r="P196" i="34"/>
  <c r="P198" i="34"/>
  <c r="P200" i="34"/>
  <c r="P202" i="34"/>
  <c r="P204" i="34"/>
  <c r="P206" i="34"/>
  <c r="P208" i="34"/>
  <c r="P210" i="34"/>
  <c r="P212" i="34"/>
  <c r="P214" i="34"/>
  <c r="P216" i="34"/>
  <c r="P218" i="34"/>
  <c r="P220" i="34"/>
  <c r="P222" i="34"/>
  <c r="P224" i="34"/>
  <c r="L224" i="34"/>
  <c r="K224" i="34"/>
  <c r="L223" i="34"/>
  <c r="K223" i="34"/>
  <c r="L222" i="34"/>
  <c r="K222" i="34"/>
  <c r="L221" i="34"/>
  <c r="K221" i="34"/>
  <c r="L220" i="34"/>
  <c r="K220" i="34"/>
  <c r="L219" i="34"/>
  <c r="K219" i="34"/>
  <c r="L218" i="34"/>
  <c r="K218" i="34"/>
  <c r="L217" i="34"/>
  <c r="K217" i="34"/>
  <c r="L216" i="34"/>
  <c r="K216" i="34"/>
  <c r="L215" i="34"/>
  <c r="K215" i="34"/>
  <c r="L214" i="34"/>
  <c r="K214" i="34"/>
  <c r="L213" i="34"/>
  <c r="K213" i="34"/>
  <c r="L212" i="34"/>
  <c r="K212" i="34"/>
  <c r="L211" i="34"/>
  <c r="K211" i="34"/>
  <c r="L210" i="34"/>
  <c r="K210" i="34"/>
  <c r="L209" i="34"/>
  <c r="K209" i="34"/>
  <c r="L208" i="34"/>
  <c r="K208" i="34"/>
  <c r="L207" i="34"/>
  <c r="K207" i="34"/>
  <c r="L206" i="34"/>
  <c r="K206" i="34"/>
  <c r="L205" i="34"/>
  <c r="K205" i="34"/>
  <c r="L204" i="34"/>
  <c r="K204" i="34"/>
  <c r="L203" i="34"/>
  <c r="K203" i="34"/>
  <c r="L202" i="34"/>
  <c r="K202" i="34"/>
  <c r="L201" i="34"/>
  <c r="K201" i="34"/>
  <c r="L200" i="34"/>
  <c r="K200" i="34"/>
  <c r="L199" i="34"/>
  <c r="K199" i="34"/>
  <c r="L198" i="34"/>
  <c r="K198" i="34"/>
  <c r="L197" i="34"/>
  <c r="K197" i="34"/>
  <c r="L196" i="34"/>
  <c r="K196" i="34"/>
  <c r="L195" i="34"/>
  <c r="K195" i="34"/>
  <c r="L194" i="34"/>
  <c r="K194" i="34"/>
  <c r="L193" i="34"/>
  <c r="K193" i="34"/>
  <c r="L192" i="34"/>
  <c r="K192" i="34"/>
  <c r="L191" i="34"/>
  <c r="K191" i="34"/>
  <c r="L190" i="34"/>
  <c r="K190" i="34"/>
  <c r="L189" i="34"/>
  <c r="K189" i="34"/>
  <c r="L188" i="34"/>
  <c r="K188" i="34"/>
  <c r="L187" i="34"/>
  <c r="K187" i="34"/>
  <c r="L186" i="34"/>
  <c r="K186" i="34"/>
  <c r="L185" i="34"/>
  <c r="K185" i="34"/>
  <c r="L184" i="34"/>
  <c r="K184" i="34"/>
  <c r="L183" i="34"/>
  <c r="K183" i="34"/>
  <c r="L182" i="34"/>
  <c r="K182" i="34"/>
  <c r="L181" i="34"/>
  <c r="K181" i="34"/>
  <c r="L180" i="34"/>
  <c r="K180" i="34"/>
  <c r="L179" i="34"/>
  <c r="K179" i="34"/>
  <c r="L178" i="34"/>
  <c r="K178" i="34"/>
  <c r="L177" i="34"/>
  <c r="K177" i="34"/>
  <c r="L176" i="34"/>
  <c r="K176" i="34"/>
  <c r="L175" i="34"/>
  <c r="K175" i="34"/>
  <c r="L174" i="34"/>
  <c r="K174" i="34"/>
  <c r="L173" i="34"/>
  <c r="K173" i="34"/>
  <c r="L172" i="34"/>
  <c r="K172" i="34"/>
  <c r="L171" i="34"/>
  <c r="K171" i="34"/>
  <c r="L170" i="34"/>
  <c r="K170" i="34"/>
  <c r="L169" i="34"/>
  <c r="K169" i="34"/>
  <c r="L168" i="34"/>
  <c r="K168" i="34"/>
  <c r="L167" i="34"/>
  <c r="K167" i="34"/>
  <c r="L166" i="34"/>
  <c r="K166" i="34"/>
  <c r="L165" i="34"/>
  <c r="K165" i="34"/>
  <c r="L164" i="34"/>
  <c r="K164" i="34"/>
  <c r="L163" i="34"/>
  <c r="K163" i="34"/>
  <c r="L162" i="34"/>
  <c r="K162" i="34"/>
  <c r="L161" i="34"/>
  <c r="K161" i="34"/>
  <c r="L160" i="34"/>
  <c r="K160" i="34"/>
  <c r="M159" i="34"/>
  <c r="L159" i="34"/>
  <c r="X159" i="34" s="1"/>
  <c r="K159" i="34"/>
  <c r="W159" i="34" s="1"/>
  <c r="M158" i="34"/>
  <c r="L158" i="34"/>
  <c r="X158" i="34" s="1"/>
  <c r="K158" i="34"/>
  <c r="W158" i="34" s="1"/>
  <c r="L157" i="34"/>
  <c r="K157" i="34"/>
  <c r="L156" i="34"/>
  <c r="K156" i="34"/>
  <c r="L155" i="34"/>
  <c r="K155" i="34"/>
  <c r="L154" i="34"/>
  <c r="K154" i="34"/>
  <c r="L153" i="34"/>
  <c r="K153" i="34"/>
  <c r="L152" i="34"/>
  <c r="K152" i="34"/>
  <c r="L151" i="34"/>
  <c r="K151" i="34"/>
  <c r="L150" i="34"/>
  <c r="K150" i="34"/>
  <c r="L149" i="34"/>
  <c r="K149" i="34"/>
  <c r="L148" i="34"/>
  <c r="K148" i="34"/>
  <c r="L147" i="34"/>
  <c r="K147" i="34"/>
  <c r="L146" i="34"/>
  <c r="K146" i="34"/>
  <c r="L145" i="34"/>
  <c r="K145" i="34"/>
  <c r="L144" i="34"/>
  <c r="K144" i="34"/>
  <c r="L143" i="34"/>
  <c r="K143" i="34"/>
  <c r="L142" i="34"/>
  <c r="K142" i="34"/>
  <c r="L141" i="34"/>
  <c r="K141" i="34"/>
  <c r="L140" i="34"/>
  <c r="K140" i="34"/>
  <c r="L139" i="34"/>
  <c r="K139" i="34"/>
  <c r="L138" i="34"/>
  <c r="K138" i="34"/>
  <c r="L137" i="34"/>
  <c r="K137" i="34"/>
  <c r="L136" i="34"/>
  <c r="K136" i="34"/>
  <c r="L135" i="34"/>
  <c r="K135" i="34"/>
  <c r="L134" i="34"/>
  <c r="K134" i="34"/>
  <c r="L133" i="34"/>
  <c r="K133" i="34"/>
  <c r="L132" i="34"/>
  <c r="K132" i="34"/>
  <c r="L131" i="34"/>
  <c r="K131" i="34"/>
  <c r="L130" i="34"/>
  <c r="K130" i="34"/>
  <c r="L129" i="34"/>
  <c r="K129" i="34"/>
  <c r="L128" i="34"/>
  <c r="K128" i="34"/>
  <c r="L127" i="34"/>
  <c r="K127" i="34"/>
  <c r="L126" i="34"/>
  <c r="K126" i="34"/>
  <c r="L125" i="34"/>
  <c r="K125" i="34"/>
  <c r="L124" i="34"/>
  <c r="K124" i="34"/>
  <c r="L123" i="34"/>
  <c r="K123" i="34"/>
  <c r="L122" i="34"/>
  <c r="K122" i="34"/>
  <c r="L121" i="34"/>
  <c r="K121" i="34"/>
  <c r="L120" i="34"/>
  <c r="K120" i="34"/>
  <c r="L119" i="34"/>
  <c r="K119" i="34"/>
  <c r="L118" i="34"/>
  <c r="K118" i="34"/>
  <c r="L117" i="34"/>
  <c r="K117" i="34"/>
  <c r="L116" i="34"/>
  <c r="K116" i="34"/>
  <c r="L115" i="34"/>
  <c r="K115" i="34"/>
  <c r="L114" i="34"/>
  <c r="K114" i="34"/>
  <c r="L113" i="34"/>
  <c r="K113" i="34"/>
  <c r="L112" i="34"/>
  <c r="K112" i="34"/>
  <c r="L111" i="34"/>
  <c r="K111" i="34"/>
  <c r="L110" i="34"/>
  <c r="K110" i="34"/>
  <c r="L109" i="34"/>
  <c r="K109" i="34"/>
  <c r="L108" i="34"/>
  <c r="K108" i="34"/>
  <c r="L107" i="34"/>
  <c r="K107" i="34"/>
  <c r="L106" i="34"/>
  <c r="K106" i="34"/>
  <c r="L105" i="34"/>
  <c r="K105" i="34"/>
  <c r="L104" i="34"/>
  <c r="K104" i="34"/>
  <c r="L103" i="34"/>
  <c r="K103" i="34"/>
  <c r="L102" i="34"/>
  <c r="K102" i="34"/>
  <c r="L101" i="34"/>
  <c r="K101" i="34"/>
  <c r="L100" i="34"/>
  <c r="K100" i="34"/>
  <c r="L99" i="34"/>
  <c r="K99" i="34"/>
  <c r="L98" i="34"/>
  <c r="K98" i="34"/>
  <c r="L97" i="34"/>
  <c r="K97" i="34"/>
  <c r="L96" i="34"/>
  <c r="K96" i="34"/>
  <c r="L95" i="34"/>
  <c r="K95" i="34"/>
  <c r="L94" i="34"/>
  <c r="K94" i="34"/>
  <c r="L93" i="34"/>
  <c r="K93" i="34"/>
  <c r="L92" i="34"/>
  <c r="K92" i="34"/>
  <c r="L91" i="34"/>
  <c r="K91" i="34"/>
  <c r="L90" i="34"/>
  <c r="K90" i="34"/>
  <c r="L89" i="34"/>
  <c r="K89" i="34"/>
  <c r="L88" i="34"/>
  <c r="K88" i="34"/>
  <c r="L87" i="34"/>
  <c r="K87" i="34"/>
  <c r="L86" i="34"/>
  <c r="K86" i="34"/>
  <c r="L85" i="34"/>
  <c r="K85" i="34"/>
  <c r="L84" i="34"/>
  <c r="K84" i="34"/>
  <c r="L83" i="34"/>
  <c r="K83" i="34"/>
  <c r="L82" i="34"/>
  <c r="K82" i="34"/>
  <c r="L81" i="34"/>
  <c r="K81" i="34"/>
  <c r="L80" i="34"/>
  <c r="K80" i="34"/>
  <c r="L79" i="34"/>
  <c r="K79" i="34"/>
  <c r="L78" i="34"/>
  <c r="K78" i="34"/>
  <c r="L77" i="34"/>
  <c r="K77" i="34"/>
  <c r="L76" i="34"/>
  <c r="K76" i="34"/>
  <c r="L75" i="34"/>
  <c r="K75" i="34"/>
  <c r="L74" i="34"/>
  <c r="K74" i="34"/>
  <c r="L73" i="34"/>
  <c r="K73" i="34"/>
  <c r="L72" i="34"/>
  <c r="K72" i="34"/>
  <c r="L71" i="34"/>
  <c r="K71" i="34"/>
  <c r="L70" i="34"/>
  <c r="K70" i="34"/>
  <c r="L69" i="34"/>
  <c r="K69" i="34"/>
  <c r="L68" i="34"/>
  <c r="K68" i="34"/>
  <c r="L67" i="34"/>
  <c r="K67" i="34"/>
  <c r="L66" i="34"/>
  <c r="K66" i="34"/>
  <c r="L65" i="34"/>
  <c r="K65" i="34"/>
  <c r="L64" i="34"/>
  <c r="K64" i="34"/>
  <c r="L63" i="34"/>
  <c r="K63" i="34"/>
  <c r="L62" i="34"/>
  <c r="K62" i="34"/>
  <c r="L61" i="34"/>
  <c r="K61" i="34"/>
  <c r="L60" i="34"/>
  <c r="K60" i="34"/>
  <c r="L59" i="34"/>
  <c r="K59" i="34"/>
  <c r="L55" i="34"/>
  <c r="K55" i="34"/>
  <c r="L54" i="34"/>
  <c r="K54" i="34"/>
  <c r="L53" i="34"/>
  <c r="K53" i="34"/>
  <c r="L52" i="34"/>
  <c r="K52" i="34"/>
  <c r="L51" i="34"/>
  <c r="K51" i="34"/>
  <c r="L50" i="34"/>
  <c r="K50" i="34"/>
  <c r="L49" i="34"/>
  <c r="K49" i="34"/>
  <c r="L48" i="34"/>
  <c r="K48" i="34"/>
  <c r="L47" i="34"/>
  <c r="K47" i="34"/>
  <c r="L46" i="34"/>
  <c r="K46" i="34"/>
  <c r="L45" i="34"/>
  <c r="K45" i="34"/>
  <c r="L44" i="34"/>
  <c r="K44" i="34"/>
  <c r="L43" i="34"/>
  <c r="K43" i="34"/>
  <c r="L42" i="34"/>
  <c r="K42" i="34"/>
  <c r="L41" i="34"/>
  <c r="K41" i="34"/>
  <c r="L39" i="34"/>
  <c r="K39" i="34"/>
  <c r="L38" i="34"/>
  <c r="K38" i="34"/>
  <c r="L37" i="34"/>
  <c r="K37" i="34"/>
  <c r="L36" i="34"/>
  <c r="K36" i="34"/>
  <c r="L35" i="34"/>
  <c r="K35" i="34"/>
  <c r="L34" i="34"/>
  <c r="K34" i="34"/>
  <c r="L33" i="34"/>
  <c r="K33" i="34"/>
  <c r="L32" i="34"/>
  <c r="K32" i="34"/>
  <c r="L31" i="34"/>
  <c r="K31" i="34"/>
  <c r="L30" i="34"/>
  <c r="K30" i="34"/>
  <c r="L29" i="34"/>
  <c r="K29" i="34"/>
  <c r="L28" i="34"/>
  <c r="K28" i="34"/>
  <c r="L27" i="34"/>
  <c r="K27" i="34"/>
  <c r="L26" i="34"/>
  <c r="K26" i="34"/>
  <c r="L25" i="34"/>
  <c r="K25" i="34"/>
  <c r="L24" i="34"/>
  <c r="K24" i="34"/>
  <c r="L23" i="34"/>
  <c r="K23" i="34"/>
  <c r="L22" i="34"/>
  <c r="K22" i="34"/>
  <c r="L21" i="34"/>
  <c r="K21" i="34"/>
  <c r="L20" i="34"/>
  <c r="K20" i="34"/>
  <c r="L19" i="34"/>
  <c r="K19" i="34"/>
  <c r="L18" i="34"/>
  <c r="K18" i="34"/>
  <c r="L17" i="34"/>
  <c r="K17" i="34"/>
  <c r="L16" i="34"/>
  <c r="K16" i="34"/>
  <c r="L15" i="34"/>
  <c r="K15" i="34"/>
  <c r="L14" i="34"/>
  <c r="K14" i="34"/>
  <c r="L13" i="34"/>
  <c r="K13" i="34"/>
  <c r="L12" i="34"/>
  <c r="K12" i="34"/>
  <c r="L11" i="34"/>
  <c r="K11" i="34"/>
  <c r="L10" i="34"/>
  <c r="K10" i="34"/>
  <c r="L9" i="34"/>
  <c r="K9" i="34"/>
  <c r="L8" i="34"/>
  <c r="K8" i="34"/>
  <c r="L7" i="34"/>
  <c r="K7" i="34"/>
  <c r="L6" i="34"/>
  <c r="K6" i="34"/>
  <c r="L5" i="34"/>
  <c r="K5" i="34"/>
  <c r="Y159" i="34" l="1"/>
  <c r="M190" i="34"/>
  <c r="M194" i="34"/>
  <c r="M10" i="34"/>
  <c r="M32" i="34"/>
  <c r="M34" i="34"/>
  <c r="M36" i="34"/>
  <c r="M38" i="34"/>
  <c r="M41" i="34"/>
  <c r="M47" i="34"/>
  <c r="M51" i="34"/>
  <c r="M11" i="34"/>
  <c r="M13" i="34"/>
  <c r="M15" i="34"/>
  <c r="M17" i="34"/>
  <c r="M19" i="34"/>
  <c r="M21" i="34"/>
  <c r="M29" i="34"/>
  <c r="M31" i="34"/>
  <c r="M35" i="34"/>
  <c r="M39" i="34"/>
  <c r="M42" i="34"/>
  <c r="M44" i="34"/>
  <c r="M46" i="34"/>
  <c r="M48" i="34"/>
  <c r="M50" i="34"/>
  <c r="M52" i="34"/>
  <c r="M202" i="34"/>
  <c r="M206" i="34"/>
  <c r="M212" i="34"/>
  <c r="M214" i="34"/>
  <c r="M216" i="34"/>
  <c r="M218" i="34"/>
  <c r="M220" i="34"/>
  <c r="M222" i="34"/>
  <c r="M224" i="34"/>
  <c r="M96" i="34"/>
  <c r="M110" i="34"/>
  <c r="M150" i="34"/>
  <c r="M152" i="34"/>
  <c r="K227" i="34"/>
  <c r="K229" i="34" s="1"/>
  <c r="Y158" i="34"/>
  <c r="P227" i="34"/>
  <c r="P229" i="34" s="1"/>
  <c r="M187" i="34"/>
  <c r="M209" i="34"/>
  <c r="M211" i="34"/>
  <c r="M215" i="34"/>
  <c r="M219" i="34"/>
  <c r="M223" i="34"/>
  <c r="L227" i="34"/>
  <c r="L229" i="34" s="1"/>
  <c r="M54" i="34"/>
  <c r="M141" i="34"/>
  <c r="M28" i="34"/>
  <c r="M53" i="34"/>
  <c r="M55" i="34"/>
  <c r="M62" i="34"/>
  <c r="M66" i="34"/>
  <c r="M70" i="34"/>
  <c r="M72" i="34"/>
  <c r="M74" i="34"/>
  <c r="M76" i="34"/>
  <c r="M78" i="34"/>
  <c r="M118" i="34"/>
  <c r="M120" i="34"/>
  <c r="M122" i="34"/>
  <c r="M124" i="34"/>
  <c r="M126" i="34"/>
  <c r="M175" i="34"/>
  <c r="M177" i="34"/>
  <c r="M179" i="34"/>
  <c r="M181" i="34"/>
  <c r="M183" i="34"/>
  <c r="M185" i="34"/>
  <c r="M79" i="34"/>
  <c r="M81" i="34"/>
  <c r="M89" i="34"/>
  <c r="M91" i="34"/>
  <c r="M95" i="34"/>
  <c r="M111" i="34"/>
  <c r="M115" i="34"/>
  <c r="M143" i="34"/>
  <c r="M149" i="34"/>
  <c r="M151" i="34"/>
  <c r="M162" i="34"/>
  <c r="M164" i="34"/>
  <c r="M166" i="34"/>
  <c r="M168" i="34"/>
  <c r="M170" i="34"/>
  <c r="M172" i="34"/>
  <c r="M178" i="34"/>
  <c r="M186" i="34"/>
  <c r="M191" i="34"/>
  <c r="M203" i="34"/>
  <c r="M9" i="34"/>
  <c r="M30" i="34"/>
  <c r="M116" i="34"/>
  <c r="M180" i="34"/>
  <c r="M207" i="34"/>
  <c r="M23" i="34"/>
  <c r="M87" i="34"/>
  <c r="M101" i="34"/>
  <c r="M105" i="34"/>
  <c r="M134" i="34"/>
  <c r="M138" i="34"/>
  <c r="M157" i="34"/>
  <c r="M160" i="34"/>
  <c r="M196" i="34"/>
  <c r="M22" i="34"/>
  <c r="M26" i="34"/>
  <c r="M59" i="34"/>
  <c r="M61" i="34"/>
  <c r="M63" i="34"/>
  <c r="M65" i="34"/>
  <c r="M67" i="34"/>
  <c r="M69" i="34"/>
  <c r="M77" i="34"/>
  <c r="M82" i="34"/>
  <c r="M86" i="34"/>
  <c r="M98" i="34"/>
  <c r="M100" i="34"/>
  <c r="M102" i="34"/>
  <c r="M104" i="34"/>
  <c r="M106" i="34"/>
  <c r="M108" i="34"/>
  <c r="M121" i="34"/>
  <c r="M127" i="34"/>
  <c r="M131" i="34"/>
  <c r="M133" i="34"/>
  <c r="M135" i="34"/>
  <c r="M137" i="34"/>
  <c r="M139" i="34"/>
  <c r="M154" i="34"/>
  <c r="M156" i="34"/>
  <c r="M193" i="34"/>
  <c r="M195" i="34"/>
  <c r="M197" i="34"/>
  <c r="M199" i="34"/>
  <c r="M201" i="34"/>
  <c r="M125" i="34"/>
  <c r="M80" i="34"/>
  <c r="M16" i="34"/>
  <c r="M20" i="34"/>
  <c r="M27" i="34"/>
  <c r="M109" i="34"/>
  <c r="M140" i="34"/>
  <c r="M145" i="34"/>
  <c r="M147" i="34"/>
  <c r="M169" i="34"/>
  <c r="M184" i="34"/>
  <c r="M200" i="34"/>
  <c r="M8" i="34"/>
  <c r="M84" i="34"/>
  <c r="M93" i="34"/>
  <c r="M113" i="34"/>
  <c r="M129" i="34"/>
  <c r="M142" i="34"/>
  <c r="M173" i="34"/>
  <c r="M188" i="34"/>
  <c r="M204" i="34"/>
  <c r="M5" i="34"/>
  <c r="M7" i="34"/>
  <c r="M12" i="34"/>
  <c r="M14" i="34"/>
  <c r="M24" i="34"/>
  <c r="M37" i="34"/>
  <c r="M43" i="34"/>
  <c r="M45" i="34"/>
  <c r="M64" i="34"/>
  <c r="M71" i="34"/>
  <c r="M75" i="34"/>
  <c r="M83" i="34"/>
  <c r="M85" i="34"/>
  <c r="M88" i="34"/>
  <c r="M90" i="34"/>
  <c r="M92" i="34"/>
  <c r="M94" i="34"/>
  <c r="M97" i="34"/>
  <c r="M99" i="34"/>
  <c r="M103" i="34"/>
  <c r="M107" i="34"/>
  <c r="M112" i="34"/>
  <c r="M114" i="34"/>
  <c r="M117" i="34"/>
  <c r="M119" i="34"/>
  <c r="M123" i="34"/>
  <c r="M128" i="34"/>
  <c r="M130" i="34"/>
  <c r="M146" i="34"/>
  <c r="M153" i="34"/>
  <c r="M161" i="34"/>
  <c r="M165" i="34"/>
  <c r="M167" i="34"/>
  <c r="M174" i="34"/>
  <c r="M176" i="34"/>
  <c r="M182" i="34"/>
  <c r="M189" i="34"/>
  <c r="M192" i="34"/>
  <c r="M198" i="34"/>
  <c r="M205" i="34"/>
  <c r="M208" i="34"/>
  <c r="M210" i="34"/>
  <c r="M213" i="34"/>
  <c r="M217" i="34"/>
  <c r="M221" i="34"/>
  <c r="M132" i="34"/>
  <c r="M136" i="34"/>
  <c r="M144" i="34"/>
  <c r="M148" i="34"/>
  <c r="M155" i="34"/>
  <c r="M171" i="34"/>
  <c r="M6" i="34"/>
  <c r="M18" i="34"/>
  <c r="M25" i="34"/>
  <c r="M33" i="34"/>
  <c r="M49" i="34"/>
  <c r="M60" i="34"/>
  <c r="M68" i="34"/>
  <c r="M73" i="34"/>
  <c r="M163" i="34"/>
  <c r="X224" i="34"/>
  <c r="W224" i="34"/>
  <c r="X223" i="34"/>
  <c r="W223" i="34"/>
  <c r="X222" i="34"/>
  <c r="W222" i="34"/>
  <c r="X221" i="34"/>
  <c r="W221" i="34"/>
  <c r="X220" i="34"/>
  <c r="W220" i="34"/>
  <c r="X219" i="34"/>
  <c r="W219" i="34"/>
  <c r="X218" i="34"/>
  <c r="W218" i="34"/>
  <c r="X217" i="34"/>
  <c r="W217" i="34"/>
  <c r="X216" i="34"/>
  <c r="W216" i="34"/>
  <c r="X215" i="34"/>
  <c r="W215" i="34"/>
  <c r="X214" i="34"/>
  <c r="W214" i="34"/>
  <c r="X213" i="34"/>
  <c r="W213" i="34"/>
  <c r="X212" i="34"/>
  <c r="W212" i="34"/>
  <c r="X211" i="34"/>
  <c r="W211" i="34"/>
  <c r="X210" i="34"/>
  <c r="W210" i="34"/>
  <c r="X209" i="34"/>
  <c r="W209" i="34"/>
  <c r="X208" i="34"/>
  <c r="W208" i="34"/>
  <c r="X207" i="34"/>
  <c r="W207" i="34"/>
  <c r="X206" i="34"/>
  <c r="W206" i="34"/>
  <c r="X205" i="34"/>
  <c r="W205" i="34"/>
  <c r="X204" i="34"/>
  <c r="W204" i="34"/>
  <c r="X203" i="34"/>
  <c r="W203" i="34"/>
  <c r="X202" i="34"/>
  <c r="W202" i="34"/>
  <c r="X201" i="34"/>
  <c r="W201" i="34"/>
  <c r="X200" i="34"/>
  <c r="W200" i="34"/>
  <c r="X199" i="34"/>
  <c r="W199" i="34"/>
  <c r="X198" i="34"/>
  <c r="W198" i="34"/>
  <c r="X197" i="34"/>
  <c r="W197" i="34"/>
  <c r="X196" i="34"/>
  <c r="W196" i="34"/>
  <c r="X195" i="34"/>
  <c r="W195" i="34"/>
  <c r="X194" i="34"/>
  <c r="W194" i="34"/>
  <c r="X193" i="34"/>
  <c r="W193" i="34"/>
  <c r="X192" i="34"/>
  <c r="W192" i="34"/>
  <c r="X191" i="34"/>
  <c r="W191" i="34"/>
  <c r="X190" i="34"/>
  <c r="W190" i="34"/>
  <c r="X189" i="34"/>
  <c r="W189" i="34"/>
  <c r="X188" i="34"/>
  <c r="W188" i="34"/>
  <c r="X187" i="34"/>
  <c r="W187" i="34"/>
  <c r="X186" i="34"/>
  <c r="W186" i="34"/>
  <c r="X185" i="34"/>
  <c r="W185" i="34"/>
  <c r="X184" i="34"/>
  <c r="W184" i="34"/>
  <c r="X183" i="34"/>
  <c r="W183" i="34"/>
  <c r="X182" i="34"/>
  <c r="W182" i="34"/>
  <c r="X181" i="34"/>
  <c r="W181" i="34"/>
  <c r="X180" i="34"/>
  <c r="W180" i="34"/>
  <c r="X179" i="34"/>
  <c r="W179" i="34"/>
  <c r="X178" i="34"/>
  <c r="W178" i="34"/>
  <c r="X177" i="34"/>
  <c r="W177" i="34"/>
  <c r="X176" i="34"/>
  <c r="W176" i="34"/>
  <c r="X175" i="34"/>
  <c r="W175" i="34"/>
  <c r="X174" i="34"/>
  <c r="W174" i="34"/>
  <c r="X173" i="34"/>
  <c r="W173" i="34"/>
  <c r="X172" i="34"/>
  <c r="W172" i="34"/>
  <c r="X171" i="34"/>
  <c r="W171" i="34"/>
  <c r="X170" i="34"/>
  <c r="W170" i="34"/>
  <c r="X169" i="34"/>
  <c r="W169" i="34"/>
  <c r="X168" i="34"/>
  <c r="W168" i="34"/>
  <c r="X167" i="34"/>
  <c r="W167" i="34"/>
  <c r="X166" i="34"/>
  <c r="W166" i="34"/>
  <c r="X165" i="34"/>
  <c r="W165" i="34"/>
  <c r="X164" i="34"/>
  <c r="W164" i="34"/>
  <c r="X163" i="34"/>
  <c r="W163" i="34"/>
  <c r="X162" i="34"/>
  <c r="W162" i="34"/>
  <c r="X161" i="34"/>
  <c r="W161" i="34"/>
  <c r="X160" i="34"/>
  <c r="W160" i="34"/>
  <c r="X157" i="34"/>
  <c r="W157" i="34"/>
  <c r="X156" i="34"/>
  <c r="W156" i="34"/>
  <c r="X155" i="34"/>
  <c r="W155" i="34"/>
  <c r="X154" i="34"/>
  <c r="W154" i="34"/>
  <c r="X153" i="34"/>
  <c r="W153" i="34"/>
  <c r="X152" i="34"/>
  <c r="W152" i="34"/>
  <c r="X151" i="34"/>
  <c r="W151" i="34"/>
  <c r="X150" i="34"/>
  <c r="W150" i="34"/>
  <c r="X149" i="34"/>
  <c r="W149" i="34"/>
  <c r="X148" i="34"/>
  <c r="W148" i="34"/>
  <c r="X147" i="34"/>
  <c r="W147" i="34"/>
  <c r="X146" i="34"/>
  <c r="W146" i="34"/>
  <c r="X145" i="34"/>
  <c r="W145" i="34"/>
  <c r="X144" i="34"/>
  <c r="W144" i="34"/>
  <c r="X143" i="34"/>
  <c r="W143" i="34"/>
  <c r="X142" i="34"/>
  <c r="W142" i="34"/>
  <c r="X141" i="34"/>
  <c r="W141" i="34"/>
  <c r="X140" i="34"/>
  <c r="W140" i="34"/>
  <c r="X139" i="34"/>
  <c r="W139" i="34"/>
  <c r="X138" i="34"/>
  <c r="W138" i="34"/>
  <c r="X137" i="34"/>
  <c r="W137" i="34"/>
  <c r="X136" i="34"/>
  <c r="W136" i="34"/>
  <c r="X135" i="34"/>
  <c r="W135" i="34"/>
  <c r="X134" i="34"/>
  <c r="W134" i="34"/>
  <c r="X133" i="34"/>
  <c r="W133" i="34"/>
  <c r="X132" i="34"/>
  <c r="W132" i="34"/>
  <c r="X131" i="34"/>
  <c r="W131" i="34"/>
  <c r="X130" i="34"/>
  <c r="W130" i="34"/>
  <c r="X129" i="34"/>
  <c r="W129" i="34"/>
  <c r="X128" i="34"/>
  <c r="W128" i="34"/>
  <c r="X127" i="34"/>
  <c r="W127" i="34"/>
  <c r="X126" i="34"/>
  <c r="W126" i="34"/>
  <c r="X125" i="34"/>
  <c r="W125" i="34"/>
  <c r="X124" i="34"/>
  <c r="W124" i="34"/>
  <c r="X123" i="34"/>
  <c r="W123" i="34"/>
  <c r="X122" i="34"/>
  <c r="W122" i="34"/>
  <c r="X121" i="34"/>
  <c r="W121" i="34"/>
  <c r="X120" i="34"/>
  <c r="W120" i="34"/>
  <c r="X119" i="34"/>
  <c r="W119" i="34"/>
  <c r="X118" i="34"/>
  <c r="W118" i="34"/>
  <c r="X117" i="34"/>
  <c r="W117" i="34"/>
  <c r="X116" i="34"/>
  <c r="W116" i="34"/>
  <c r="X115" i="34"/>
  <c r="W115" i="34"/>
  <c r="X114" i="34"/>
  <c r="W114" i="34"/>
  <c r="X113" i="34"/>
  <c r="W113" i="34"/>
  <c r="X112" i="34"/>
  <c r="W112" i="34"/>
  <c r="X111" i="34"/>
  <c r="W111" i="34"/>
  <c r="X110" i="34"/>
  <c r="W110" i="34"/>
  <c r="X109" i="34"/>
  <c r="W109" i="34"/>
  <c r="X108" i="34"/>
  <c r="W108" i="34"/>
  <c r="X107" i="34"/>
  <c r="W107" i="34"/>
  <c r="X106" i="34"/>
  <c r="W106" i="34"/>
  <c r="X105" i="34"/>
  <c r="W105" i="34"/>
  <c r="X104" i="34"/>
  <c r="W104" i="34"/>
  <c r="X103" i="34"/>
  <c r="W103" i="34"/>
  <c r="X102" i="34"/>
  <c r="W102" i="34"/>
  <c r="X101" i="34"/>
  <c r="W101" i="34"/>
  <c r="X100" i="34"/>
  <c r="W100" i="34"/>
  <c r="X99" i="34"/>
  <c r="W99" i="34"/>
  <c r="X98" i="34"/>
  <c r="W98" i="34"/>
  <c r="X97" i="34"/>
  <c r="W97" i="34"/>
  <c r="X96" i="34"/>
  <c r="W96" i="34"/>
  <c r="X95" i="34"/>
  <c r="W95" i="34"/>
  <c r="X94" i="34"/>
  <c r="W94" i="34"/>
  <c r="X93" i="34"/>
  <c r="W93" i="34"/>
  <c r="X92" i="34"/>
  <c r="W92" i="34"/>
  <c r="X91" i="34"/>
  <c r="W91" i="34"/>
  <c r="X90" i="34"/>
  <c r="W90" i="34"/>
  <c r="X89" i="34"/>
  <c r="W89" i="34"/>
  <c r="X88" i="34"/>
  <c r="W88" i="34"/>
  <c r="X87" i="34"/>
  <c r="W87" i="34"/>
  <c r="X86" i="34"/>
  <c r="W86" i="34"/>
  <c r="X85" i="34"/>
  <c r="W85" i="34"/>
  <c r="X84" i="34"/>
  <c r="W84" i="34"/>
  <c r="X83" i="34"/>
  <c r="W83" i="34"/>
  <c r="X82" i="34"/>
  <c r="W82" i="34"/>
  <c r="X81" i="34"/>
  <c r="W81" i="34"/>
  <c r="X80" i="34"/>
  <c r="W80" i="34"/>
  <c r="X79" i="34"/>
  <c r="W79" i="34"/>
  <c r="X78" i="34"/>
  <c r="W78" i="34"/>
  <c r="X77" i="34"/>
  <c r="W77" i="34"/>
  <c r="X76" i="34"/>
  <c r="W76" i="34"/>
  <c r="X75" i="34"/>
  <c r="W75" i="34"/>
  <c r="X74" i="34"/>
  <c r="W74" i="34"/>
  <c r="X73" i="34"/>
  <c r="W73" i="34"/>
  <c r="X72" i="34"/>
  <c r="W72" i="34"/>
  <c r="X71" i="34"/>
  <c r="W71" i="34"/>
  <c r="X70" i="34"/>
  <c r="W70" i="34"/>
  <c r="X69" i="34"/>
  <c r="W69" i="34"/>
  <c r="X68" i="34"/>
  <c r="W68" i="34"/>
  <c r="X67" i="34"/>
  <c r="W67" i="34"/>
  <c r="X66" i="34"/>
  <c r="W66" i="34"/>
  <c r="X65" i="34"/>
  <c r="W65" i="34"/>
  <c r="X64" i="34"/>
  <c r="W64" i="34"/>
  <c r="X63" i="34"/>
  <c r="W63" i="34"/>
  <c r="X62" i="34"/>
  <c r="W62" i="34"/>
  <c r="X61" i="34"/>
  <c r="W61" i="34"/>
  <c r="X60" i="34"/>
  <c r="W60" i="34"/>
  <c r="X59" i="34"/>
  <c r="W59" i="34"/>
  <c r="X55" i="34"/>
  <c r="W55" i="34"/>
  <c r="X54" i="34"/>
  <c r="W54" i="34"/>
  <c r="X53" i="34"/>
  <c r="W53" i="34"/>
  <c r="X52" i="34"/>
  <c r="W52" i="34"/>
  <c r="X51" i="34"/>
  <c r="W51" i="34"/>
  <c r="X50" i="34"/>
  <c r="W50" i="34"/>
  <c r="X49" i="34"/>
  <c r="W49" i="34"/>
  <c r="X48" i="34"/>
  <c r="W48" i="34"/>
  <c r="X47" i="34"/>
  <c r="W47" i="34"/>
  <c r="X46" i="34"/>
  <c r="W46" i="34"/>
  <c r="X45" i="34"/>
  <c r="W45" i="34"/>
  <c r="X44" i="34"/>
  <c r="W44" i="34"/>
  <c r="X43" i="34"/>
  <c r="W43" i="34"/>
  <c r="X42" i="34"/>
  <c r="W42" i="34"/>
  <c r="X41" i="34"/>
  <c r="W41" i="34"/>
  <c r="X40" i="34"/>
  <c r="W40" i="34"/>
  <c r="X39" i="34"/>
  <c r="W39" i="34"/>
  <c r="X38" i="34"/>
  <c r="W38" i="34"/>
  <c r="X37" i="34"/>
  <c r="W37" i="34"/>
  <c r="X36" i="34"/>
  <c r="W36" i="34"/>
  <c r="X35" i="34"/>
  <c r="W35" i="34"/>
  <c r="X34" i="34"/>
  <c r="W34" i="34"/>
  <c r="X33" i="34"/>
  <c r="W33" i="34"/>
  <c r="X32" i="34"/>
  <c r="W32" i="34"/>
  <c r="X31" i="34"/>
  <c r="W31" i="34"/>
  <c r="X30" i="34"/>
  <c r="W30" i="34"/>
  <c r="X29" i="34"/>
  <c r="W29" i="34"/>
  <c r="X28" i="34"/>
  <c r="W28" i="34"/>
  <c r="X27" i="34"/>
  <c r="W27" i="34"/>
  <c r="X26" i="34"/>
  <c r="W26" i="34"/>
  <c r="X25" i="34"/>
  <c r="W25" i="34"/>
  <c r="X24" i="34"/>
  <c r="W24" i="34"/>
  <c r="X23" i="34"/>
  <c r="W23" i="34"/>
  <c r="X22" i="34"/>
  <c r="W22" i="34"/>
  <c r="X21" i="34"/>
  <c r="W21" i="34"/>
  <c r="X20" i="34"/>
  <c r="W20" i="34"/>
  <c r="X19" i="34"/>
  <c r="W19" i="34"/>
  <c r="X18" i="34"/>
  <c r="W18" i="34"/>
  <c r="X17" i="34"/>
  <c r="W17" i="34"/>
  <c r="X16" i="34"/>
  <c r="W16" i="34"/>
  <c r="X15" i="34"/>
  <c r="W15" i="34"/>
  <c r="X14" i="34"/>
  <c r="W14" i="34"/>
  <c r="X13" i="34"/>
  <c r="W13" i="34"/>
  <c r="X12" i="34"/>
  <c r="W12" i="34"/>
  <c r="X11" i="34"/>
  <c r="W11" i="34"/>
  <c r="X10" i="34"/>
  <c r="W10" i="34"/>
  <c r="X9" i="34"/>
  <c r="W9" i="34"/>
  <c r="X8" i="34"/>
  <c r="W8" i="34"/>
  <c r="X7" i="34"/>
  <c r="W7" i="34"/>
  <c r="X6" i="34"/>
  <c r="W6" i="34"/>
  <c r="X5" i="34"/>
  <c r="W5" i="34"/>
  <c r="M227" i="34" l="1"/>
  <c r="M229" i="34" s="1"/>
  <c r="Y213" i="34"/>
  <c r="Y12" i="34"/>
  <c r="Y76" i="34"/>
  <c r="Y78" i="34"/>
  <c r="Y106" i="34"/>
  <c r="Y142" i="34"/>
  <c r="Y154" i="34"/>
  <c r="Y160" i="34"/>
  <c r="Y190" i="34"/>
  <c r="Y194" i="34"/>
  <c r="Y196" i="34"/>
  <c r="Y198" i="34"/>
  <c r="Y200" i="34"/>
  <c r="Y33" i="34"/>
  <c r="Y153" i="34"/>
  <c r="Y112" i="34"/>
  <c r="Y5" i="34"/>
  <c r="Y131" i="34"/>
  <c r="Y151" i="34"/>
  <c r="Y83" i="34"/>
  <c r="Y215" i="34"/>
  <c r="Y40" i="34"/>
  <c r="Y117" i="34"/>
  <c r="Y202" i="34"/>
  <c r="Y216" i="34"/>
  <c r="Y220" i="34"/>
  <c r="Y32" i="34"/>
  <c r="Y53" i="34"/>
  <c r="Y87" i="34"/>
  <c r="Y105" i="34"/>
  <c r="Y150" i="34"/>
  <c r="Y178" i="34"/>
  <c r="Y180" i="34"/>
  <c r="Y182" i="34"/>
  <c r="Y184" i="34"/>
  <c r="Y186" i="34"/>
  <c r="Y19" i="34"/>
  <c r="Y25" i="34"/>
  <c r="Y46" i="34"/>
  <c r="Y48" i="34"/>
  <c r="Y80" i="34"/>
  <c r="Y98" i="34"/>
  <c r="Y100" i="34"/>
  <c r="Y121" i="34"/>
  <c r="Y123" i="34"/>
  <c r="Y125" i="34"/>
  <c r="Y143" i="34"/>
  <c r="Y145" i="34"/>
  <c r="Y210" i="34"/>
  <c r="Y219" i="34"/>
  <c r="Y13" i="34"/>
  <c r="Y75" i="34"/>
  <c r="Y114" i="34"/>
  <c r="Y163" i="34"/>
  <c r="Y165" i="34"/>
  <c r="Y167" i="34"/>
  <c r="Y169" i="34"/>
  <c r="Y171" i="34"/>
  <c r="Y191" i="34"/>
  <c r="Y206" i="34"/>
  <c r="Y6" i="34"/>
  <c r="Y37" i="34"/>
  <c r="Y60" i="34"/>
  <c r="Y62" i="34"/>
  <c r="Y64" i="34"/>
  <c r="Y68" i="34"/>
  <c r="Y89" i="34"/>
  <c r="Y91" i="34"/>
  <c r="Y93" i="34"/>
  <c r="Y109" i="34"/>
  <c r="Y138" i="34"/>
  <c r="Y157" i="34"/>
  <c r="Y223" i="34"/>
  <c r="Y10" i="34"/>
  <c r="Y29" i="34"/>
  <c r="Y34" i="34"/>
  <c r="Y72" i="34"/>
  <c r="Y86" i="34"/>
  <c r="Y129" i="34"/>
  <c r="Y201" i="34"/>
  <c r="Y214" i="34"/>
  <c r="Y22" i="34"/>
  <c r="Y38" i="34"/>
  <c r="Y59" i="34"/>
  <c r="Y207" i="34"/>
  <c r="Y211" i="34"/>
  <c r="Y14" i="34"/>
  <c r="Y41" i="34"/>
  <c r="Y84" i="34"/>
  <c r="Y104" i="34"/>
  <c r="Y118" i="34"/>
  <c r="Y133" i="34"/>
  <c r="Y149" i="34"/>
  <c r="Y152" i="34"/>
  <c r="Y197" i="34"/>
  <c r="Y203" i="34"/>
  <c r="Y52" i="34"/>
  <c r="Y54" i="34"/>
  <c r="Y67" i="34"/>
  <c r="Y81" i="34"/>
  <c r="Y7" i="34"/>
  <c r="Y17" i="34"/>
  <c r="Y18" i="34"/>
  <c r="Y26" i="34"/>
  <c r="Y44" i="34"/>
  <c r="Y45" i="34"/>
  <c r="Y49" i="34"/>
  <c r="Y51" i="34"/>
  <c r="Y63" i="34"/>
  <c r="Y69" i="34"/>
  <c r="Y88" i="34"/>
  <c r="Y94" i="34"/>
  <c r="Y97" i="34"/>
  <c r="Y101" i="34"/>
  <c r="Y103" i="34"/>
  <c r="Y113" i="34"/>
  <c r="Y120" i="34"/>
  <c r="Y124" i="34"/>
  <c r="Y126" i="34"/>
  <c r="Y128" i="34"/>
  <c r="Y134" i="34"/>
  <c r="Y137" i="34"/>
  <c r="Y139" i="34"/>
  <c r="Y146" i="34"/>
  <c r="Y166" i="34"/>
  <c r="Y170" i="34"/>
  <c r="Y172" i="34"/>
  <c r="Y175" i="34"/>
  <c r="Y181" i="34"/>
  <c r="Y185" i="34"/>
  <c r="Y187" i="34"/>
  <c r="Y36" i="34"/>
  <c r="Y74" i="34"/>
  <c r="Y79" i="34"/>
  <c r="Y96" i="34"/>
  <c r="Y116" i="34"/>
  <c r="Y141" i="34"/>
  <c r="Y156" i="34"/>
  <c r="Y174" i="34"/>
  <c r="Y189" i="34"/>
  <c r="Y205" i="34"/>
  <c r="Y218" i="34"/>
  <c r="Y9" i="34"/>
  <c r="Y11" i="34"/>
  <c r="Y21" i="34"/>
  <c r="Y23" i="34"/>
  <c r="Y28" i="34"/>
  <c r="Y30" i="34"/>
  <c r="Y35" i="34"/>
  <c r="Y61" i="34"/>
  <c r="Y73" i="34"/>
  <c r="Y95" i="34"/>
  <c r="Y108" i="34"/>
  <c r="Y110" i="34"/>
  <c r="Y115" i="34"/>
  <c r="Y130" i="34"/>
  <c r="Y135" i="34"/>
  <c r="Y140" i="34"/>
  <c r="Y155" i="34"/>
  <c r="Y162" i="34"/>
  <c r="Y164" i="34"/>
  <c r="Y173" i="34"/>
  <c r="Y177" i="34"/>
  <c r="Y179" i="34"/>
  <c r="Y188" i="34"/>
  <c r="Y193" i="34"/>
  <c r="Y195" i="34"/>
  <c r="Y204" i="34"/>
  <c r="Y209" i="34"/>
  <c r="Y217" i="34"/>
  <c r="Y222" i="34"/>
  <c r="Y224" i="34"/>
  <c r="Y8" i="34"/>
  <c r="Y15" i="34"/>
  <c r="Y20" i="34"/>
  <c r="Y27" i="34"/>
  <c r="Y42" i="34"/>
  <c r="Y50" i="34"/>
  <c r="Y65" i="34"/>
  <c r="Y70" i="34"/>
  <c r="Y85" i="34"/>
  <c r="Y92" i="34"/>
  <c r="Y102" i="34"/>
  <c r="Y107" i="34"/>
  <c r="Y122" i="34"/>
  <c r="Y147" i="34"/>
  <c r="Y161" i="34"/>
  <c r="Y168" i="34"/>
  <c r="Y176" i="34"/>
  <c r="Y183" i="34"/>
  <c r="Y192" i="34"/>
  <c r="Y199" i="34"/>
  <c r="Y208" i="34"/>
  <c r="Y212" i="34"/>
  <c r="Y221" i="34"/>
  <c r="Y16" i="34"/>
  <c r="Y24" i="34"/>
  <c r="Y31" i="34"/>
  <c r="Y39" i="34"/>
  <c r="Y43" i="34"/>
  <c r="Y47" i="34"/>
  <c r="Y55" i="34"/>
  <c r="Y66" i="34"/>
  <c r="Y71" i="34"/>
  <c r="Y77" i="34"/>
  <c r="Y82" i="34"/>
  <c r="Y90" i="34"/>
  <c r="Y99" i="34"/>
  <c r="Y111" i="34"/>
  <c r="Y119" i="34"/>
  <c r="Y127" i="34"/>
  <c r="Y132" i="34"/>
  <c r="Y136" i="34"/>
  <c r="Y144" i="34"/>
  <c r="Y148" i="34"/>
  <c r="W227" i="33"/>
  <c r="F227" i="34"/>
  <c r="F229" i="34" s="1"/>
  <c r="G227" i="34"/>
  <c r="G229" i="34" s="1"/>
  <c r="E227" i="34"/>
  <c r="E229" i="34" s="1"/>
  <c r="X227" i="34"/>
  <c r="X229" i="34" s="1"/>
  <c r="W227" i="34"/>
  <c r="W229" i="34" s="1"/>
  <c r="Y227" i="34" l="1"/>
  <c r="Y229" i="34" s="1"/>
  <c r="X38" i="33"/>
  <c r="W38" i="33"/>
  <c r="V16" i="33"/>
  <c r="V17" i="33"/>
  <c r="V18" i="33"/>
  <c r="V19" i="33"/>
  <c r="V20" i="33"/>
  <c r="V21" i="33"/>
  <c r="V22" i="33"/>
  <c r="V23" i="33"/>
  <c r="V24" i="33"/>
  <c r="V25" i="33"/>
  <c r="V26" i="33"/>
  <c r="V27" i="33"/>
  <c r="V28" i="33"/>
  <c r="V29" i="33"/>
  <c r="V30" i="33"/>
  <c r="V31" i="33"/>
  <c r="V32" i="33"/>
  <c r="V33" i="33"/>
  <c r="V34" i="33"/>
  <c r="V35" i="33"/>
  <c r="V36" i="33"/>
  <c r="V37" i="33"/>
  <c r="V38" i="33"/>
  <c r="V39" i="33"/>
  <c r="V40" i="33"/>
  <c r="V41" i="33"/>
  <c r="V42" i="33"/>
  <c r="V43" i="33"/>
  <c r="V44" i="33"/>
  <c r="V45" i="33"/>
  <c r="V46" i="33"/>
  <c r="V47" i="33"/>
  <c r="V48" i="33"/>
  <c r="V49" i="33"/>
  <c r="V50" i="33"/>
  <c r="V51" i="33"/>
  <c r="V52" i="33"/>
  <c r="V53" i="33"/>
  <c r="V54" i="33"/>
  <c r="V55" i="33"/>
  <c r="V56" i="33"/>
  <c r="V57" i="33"/>
  <c r="V58" i="33"/>
  <c r="V59" i="33"/>
  <c r="V60" i="33"/>
  <c r="V61" i="33"/>
  <c r="V62" i="33"/>
  <c r="V63" i="33"/>
  <c r="V64" i="33"/>
  <c r="V65" i="33"/>
  <c r="V66" i="33"/>
  <c r="V67" i="33"/>
  <c r="V68" i="33"/>
  <c r="V69" i="33"/>
  <c r="V70" i="33"/>
  <c r="V71" i="33"/>
  <c r="V72" i="33"/>
  <c r="V73" i="33"/>
  <c r="V74" i="33"/>
  <c r="V75" i="33"/>
  <c r="V76" i="33"/>
  <c r="V77" i="33"/>
  <c r="V78" i="33"/>
  <c r="V79" i="33"/>
  <c r="V80" i="33"/>
  <c r="V81" i="33"/>
  <c r="V82" i="33"/>
  <c r="V83" i="33"/>
  <c r="V84" i="33"/>
  <c r="V85" i="33"/>
  <c r="V86" i="33"/>
  <c r="V87" i="33"/>
  <c r="V88" i="33"/>
  <c r="V89" i="33"/>
  <c r="V90" i="33"/>
  <c r="V91" i="33"/>
  <c r="V92" i="33"/>
  <c r="V93" i="33"/>
  <c r="V94" i="33"/>
  <c r="V95" i="33"/>
  <c r="V96" i="33"/>
  <c r="V97" i="33"/>
  <c r="V98" i="33"/>
  <c r="V99" i="33"/>
  <c r="V100" i="33"/>
  <c r="V101" i="33"/>
  <c r="V102" i="33"/>
  <c r="V103" i="33"/>
  <c r="V104" i="33"/>
  <c r="V105" i="33"/>
  <c r="V106" i="33"/>
  <c r="V107" i="33"/>
  <c r="V108" i="33"/>
  <c r="V109" i="33"/>
  <c r="V110" i="33"/>
  <c r="V111" i="33"/>
  <c r="V112" i="33"/>
  <c r="V113" i="33"/>
  <c r="V114" i="33"/>
  <c r="V115" i="33"/>
  <c r="V116" i="33"/>
  <c r="V117" i="33"/>
  <c r="V118" i="33"/>
  <c r="V119" i="33"/>
  <c r="V120" i="33"/>
  <c r="V121" i="33"/>
  <c r="V122" i="33"/>
  <c r="V123" i="33"/>
  <c r="V124" i="33"/>
  <c r="V125" i="33"/>
  <c r="V126" i="33"/>
  <c r="V127" i="33"/>
  <c r="V128" i="33"/>
  <c r="V129" i="33"/>
  <c r="V130" i="33"/>
  <c r="V131" i="33"/>
  <c r="V132" i="33"/>
  <c r="V133" i="33"/>
  <c r="V134" i="33"/>
  <c r="V135" i="33"/>
  <c r="V136" i="33"/>
  <c r="V137" i="33"/>
  <c r="V138" i="33"/>
  <c r="V139" i="33"/>
  <c r="V140" i="33"/>
  <c r="V141" i="33"/>
  <c r="V142" i="33"/>
  <c r="V143" i="33"/>
  <c r="V144" i="33"/>
  <c r="V145" i="33"/>
  <c r="V146" i="33"/>
  <c r="V147" i="33"/>
  <c r="V148" i="33"/>
  <c r="V149" i="33"/>
  <c r="V150" i="33"/>
  <c r="V151" i="33"/>
  <c r="V152" i="33"/>
  <c r="V153" i="33"/>
  <c r="V154" i="33"/>
  <c r="V155" i="33"/>
  <c r="V156" i="33"/>
  <c r="V157" i="33"/>
  <c r="V158" i="33"/>
  <c r="V159" i="33"/>
  <c r="V160" i="33"/>
  <c r="V161" i="33"/>
  <c r="V162" i="33"/>
  <c r="V163" i="33"/>
  <c r="V164" i="33"/>
  <c r="V165" i="33"/>
  <c r="V166" i="33"/>
  <c r="V167" i="33"/>
  <c r="V168" i="33"/>
  <c r="V169" i="33"/>
  <c r="V170" i="33"/>
  <c r="V171" i="33"/>
  <c r="V172" i="33"/>
  <c r="V173" i="33"/>
  <c r="V174" i="33"/>
  <c r="V175" i="33"/>
  <c r="V176" i="33"/>
  <c r="V177" i="33"/>
  <c r="V178" i="33"/>
  <c r="V179" i="33"/>
  <c r="V180" i="33"/>
  <c r="V181" i="33"/>
  <c r="V182" i="33"/>
  <c r="V183" i="33"/>
  <c r="V184" i="33"/>
  <c r="V185" i="33"/>
  <c r="V186" i="33"/>
  <c r="V187" i="33"/>
  <c r="V188" i="33"/>
  <c r="V189" i="33"/>
  <c r="V190" i="33"/>
  <c r="V191" i="33"/>
  <c r="V192" i="33"/>
  <c r="V193" i="33"/>
  <c r="V194" i="33"/>
  <c r="V195" i="33"/>
  <c r="V196" i="33"/>
  <c r="V197" i="33"/>
  <c r="V198" i="33"/>
  <c r="V199" i="33"/>
  <c r="V200" i="33"/>
  <c r="V201" i="33"/>
  <c r="V202" i="33"/>
  <c r="V203" i="33"/>
  <c r="V204" i="33"/>
  <c r="V205" i="33"/>
  <c r="V206" i="33"/>
  <c r="V207" i="33"/>
  <c r="V208" i="33"/>
  <c r="V209" i="33"/>
  <c r="V210" i="33"/>
  <c r="V211" i="33"/>
  <c r="V212" i="33"/>
  <c r="V213" i="33"/>
  <c r="V214" i="33"/>
  <c r="V215" i="33"/>
  <c r="V216" i="33"/>
  <c r="V217" i="33"/>
  <c r="V6" i="33"/>
  <c r="V7" i="33"/>
  <c r="V8" i="33"/>
  <c r="V9" i="33"/>
  <c r="V10" i="33"/>
  <c r="V11" i="33"/>
  <c r="V12" i="33"/>
  <c r="V13" i="33"/>
  <c r="V14" i="33"/>
  <c r="V15" i="33"/>
  <c r="V5" i="33"/>
  <c r="S8" i="33"/>
  <c r="S9" i="33"/>
  <c r="S10" i="33"/>
  <c r="S11" i="33"/>
  <c r="S12" i="33"/>
  <c r="S13" i="33"/>
  <c r="S14" i="33"/>
  <c r="S15" i="33"/>
  <c r="S16" i="33"/>
  <c r="S17" i="33"/>
  <c r="S18" i="33"/>
  <c r="S19" i="33"/>
  <c r="S20" i="33"/>
  <c r="S21" i="33"/>
  <c r="S22" i="33"/>
  <c r="S23" i="33"/>
  <c r="S24" i="33"/>
  <c r="S25" i="33"/>
  <c r="S26" i="33"/>
  <c r="S27" i="33"/>
  <c r="S28" i="33"/>
  <c r="S29" i="33"/>
  <c r="S30" i="33"/>
  <c r="S31" i="33"/>
  <c r="S32" i="33"/>
  <c r="S33" i="33"/>
  <c r="S34" i="33"/>
  <c r="S35" i="33"/>
  <c r="S36" i="33"/>
  <c r="S37" i="33"/>
  <c r="S38" i="33"/>
  <c r="S39" i="33"/>
  <c r="S40" i="33"/>
  <c r="S41" i="33"/>
  <c r="S42" i="33"/>
  <c r="S43" i="33"/>
  <c r="S44" i="33"/>
  <c r="S45" i="33"/>
  <c r="S46" i="33"/>
  <c r="S47" i="33"/>
  <c r="S48" i="33"/>
  <c r="S49" i="33"/>
  <c r="S50" i="33"/>
  <c r="S51" i="33"/>
  <c r="S52" i="33"/>
  <c r="S53" i="33"/>
  <c r="S54" i="33"/>
  <c r="S55" i="33"/>
  <c r="S56" i="33"/>
  <c r="S57" i="33"/>
  <c r="S58" i="33"/>
  <c r="S59" i="33"/>
  <c r="S60" i="33"/>
  <c r="S61" i="33"/>
  <c r="S62" i="33"/>
  <c r="S63" i="33"/>
  <c r="S64" i="33"/>
  <c r="S65" i="33"/>
  <c r="S66" i="33"/>
  <c r="S67" i="33"/>
  <c r="S68" i="33"/>
  <c r="S69" i="33"/>
  <c r="S70" i="33"/>
  <c r="S71" i="33"/>
  <c r="S72" i="33"/>
  <c r="S73" i="33"/>
  <c r="S74" i="33"/>
  <c r="S75" i="33"/>
  <c r="S76" i="33"/>
  <c r="S77" i="33"/>
  <c r="S78" i="33"/>
  <c r="S79" i="33"/>
  <c r="S80" i="33"/>
  <c r="S81" i="33"/>
  <c r="S82" i="33"/>
  <c r="S83" i="33"/>
  <c r="S84" i="33"/>
  <c r="S85" i="33"/>
  <c r="S86" i="33"/>
  <c r="S87" i="33"/>
  <c r="S88" i="33"/>
  <c r="S89" i="33"/>
  <c r="S90" i="33"/>
  <c r="S91" i="33"/>
  <c r="S92" i="33"/>
  <c r="S93" i="33"/>
  <c r="S94" i="33"/>
  <c r="S95" i="33"/>
  <c r="S96" i="33"/>
  <c r="S97" i="33"/>
  <c r="S98" i="33"/>
  <c r="S99" i="33"/>
  <c r="S100" i="33"/>
  <c r="S101" i="33"/>
  <c r="S102" i="33"/>
  <c r="S103" i="33"/>
  <c r="S104" i="33"/>
  <c r="S105" i="33"/>
  <c r="S106" i="33"/>
  <c r="S107" i="33"/>
  <c r="S108" i="33"/>
  <c r="S109" i="33"/>
  <c r="S110" i="33"/>
  <c r="S111" i="33"/>
  <c r="S112" i="33"/>
  <c r="S113" i="33"/>
  <c r="S114" i="33"/>
  <c r="S115" i="33"/>
  <c r="S116" i="33"/>
  <c r="S117" i="33"/>
  <c r="S118" i="33"/>
  <c r="S119" i="33"/>
  <c r="S120" i="33"/>
  <c r="S121" i="33"/>
  <c r="S122" i="33"/>
  <c r="S123" i="33"/>
  <c r="S124" i="33"/>
  <c r="S125" i="33"/>
  <c r="S126" i="33"/>
  <c r="S127" i="33"/>
  <c r="S128" i="33"/>
  <c r="S129" i="33"/>
  <c r="S130" i="33"/>
  <c r="S131" i="33"/>
  <c r="S132" i="33"/>
  <c r="S133" i="33"/>
  <c r="S134" i="33"/>
  <c r="S135" i="33"/>
  <c r="S136" i="33"/>
  <c r="S137" i="33"/>
  <c r="S138" i="33"/>
  <c r="S139" i="33"/>
  <c r="S140" i="33"/>
  <c r="S141" i="33"/>
  <c r="S142" i="33"/>
  <c r="S143" i="33"/>
  <c r="S144" i="33"/>
  <c r="S145" i="33"/>
  <c r="S146" i="33"/>
  <c r="S147" i="33"/>
  <c r="S148" i="33"/>
  <c r="S149" i="33"/>
  <c r="S150" i="33"/>
  <c r="S151" i="33"/>
  <c r="S152" i="33"/>
  <c r="S153" i="33"/>
  <c r="S154" i="33"/>
  <c r="S155" i="33"/>
  <c r="S156" i="33"/>
  <c r="S157" i="33"/>
  <c r="S158" i="33"/>
  <c r="S159" i="33"/>
  <c r="S160" i="33"/>
  <c r="S161" i="33"/>
  <c r="S162" i="33"/>
  <c r="S163" i="33"/>
  <c r="S164" i="33"/>
  <c r="S165" i="33"/>
  <c r="S166" i="33"/>
  <c r="S167" i="33"/>
  <c r="S168" i="33"/>
  <c r="S169" i="33"/>
  <c r="S170" i="33"/>
  <c r="S171" i="33"/>
  <c r="S172" i="33"/>
  <c r="S173" i="33"/>
  <c r="S174" i="33"/>
  <c r="S175" i="33"/>
  <c r="S176" i="33"/>
  <c r="S177" i="33"/>
  <c r="S178" i="33"/>
  <c r="S179" i="33"/>
  <c r="S180" i="33"/>
  <c r="S181" i="33"/>
  <c r="S182" i="33"/>
  <c r="S183" i="33"/>
  <c r="S184" i="33"/>
  <c r="S185" i="33"/>
  <c r="S186" i="33"/>
  <c r="S187" i="33"/>
  <c r="S188" i="33"/>
  <c r="S189" i="33"/>
  <c r="S190" i="33"/>
  <c r="S191" i="33"/>
  <c r="S192" i="33"/>
  <c r="S193" i="33"/>
  <c r="S194" i="33"/>
  <c r="S195" i="33"/>
  <c r="S196" i="33"/>
  <c r="S197" i="33"/>
  <c r="S198" i="33"/>
  <c r="S199" i="33"/>
  <c r="S200" i="33"/>
  <c r="S201" i="33"/>
  <c r="S202" i="33"/>
  <c r="S203" i="33"/>
  <c r="S204" i="33"/>
  <c r="S205" i="33"/>
  <c r="S206" i="33"/>
  <c r="S207" i="33"/>
  <c r="S208" i="33"/>
  <c r="S209" i="33"/>
  <c r="S210" i="33"/>
  <c r="S211" i="33"/>
  <c r="S212" i="33"/>
  <c r="S213" i="33"/>
  <c r="S214" i="33"/>
  <c r="S215" i="33"/>
  <c r="S216" i="33"/>
  <c r="S217" i="33"/>
  <c r="S6" i="33"/>
  <c r="S7" i="33"/>
  <c r="S5" i="33"/>
  <c r="U220" i="33"/>
  <c r="T220" i="33"/>
  <c r="Q220" i="33"/>
  <c r="N220" i="33"/>
  <c r="R220" i="33"/>
  <c r="Q221" i="33"/>
  <c r="R221" i="33"/>
  <c r="Y38" i="33" l="1"/>
  <c r="V220" i="33"/>
  <c r="R222" i="33"/>
  <c r="S221" i="33"/>
  <c r="Q222" i="33"/>
  <c r="S220" i="33"/>
  <c r="S222" i="33" l="1"/>
  <c r="T221" i="33"/>
  <c r="T222" i="33" s="1"/>
  <c r="P221" i="33"/>
  <c r="O221" i="33"/>
  <c r="N221" i="33"/>
  <c r="O217" i="33"/>
  <c r="X217" i="33" s="1"/>
  <c r="N217" i="33"/>
  <c r="W217" i="33" s="1"/>
  <c r="O216" i="33"/>
  <c r="X216" i="33" s="1"/>
  <c r="N216" i="33"/>
  <c r="W216" i="33" s="1"/>
  <c r="O215" i="33"/>
  <c r="X215" i="33" s="1"/>
  <c r="N215" i="33"/>
  <c r="W215" i="33" s="1"/>
  <c r="O214" i="33"/>
  <c r="X214" i="33" s="1"/>
  <c r="N214" i="33"/>
  <c r="W214" i="33" s="1"/>
  <c r="O213" i="33"/>
  <c r="X213" i="33" s="1"/>
  <c r="N213" i="33"/>
  <c r="W213" i="33" s="1"/>
  <c r="O212" i="33"/>
  <c r="X212" i="33" s="1"/>
  <c r="N212" i="33"/>
  <c r="W212" i="33" s="1"/>
  <c r="O211" i="33"/>
  <c r="X211" i="33" s="1"/>
  <c r="N211" i="33"/>
  <c r="W211" i="33" s="1"/>
  <c r="O210" i="33"/>
  <c r="X210" i="33" s="1"/>
  <c r="N210" i="33"/>
  <c r="W210" i="33" s="1"/>
  <c r="O209" i="33"/>
  <c r="X209" i="33" s="1"/>
  <c r="N209" i="33"/>
  <c r="W209" i="33" s="1"/>
  <c r="O208" i="33"/>
  <c r="X208" i="33" s="1"/>
  <c r="N208" i="33"/>
  <c r="W208" i="33" s="1"/>
  <c r="O207" i="33"/>
  <c r="X207" i="33" s="1"/>
  <c r="N207" i="33"/>
  <c r="W207" i="33" s="1"/>
  <c r="O206" i="33"/>
  <c r="X206" i="33" s="1"/>
  <c r="N206" i="33"/>
  <c r="W206" i="33" s="1"/>
  <c r="O205" i="33"/>
  <c r="X205" i="33" s="1"/>
  <c r="N205" i="33"/>
  <c r="W205" i="33" s="1"/>
  <c r="O204" i="33"/>
  <c r="X204" i="33" s="1"/>
  <c r="N204" i="33"/>
  <c r="W204" i="33" s="1"/>
  <c r="O203" i="33"/>
  <c r="X203" i="33" s="1"/>
  <c r="N203" i="33"/>
  <c r="W203" i="33" s="1"/>
  <c r="O202" i="33"/>
  <c r="X202" i="33" s="1"/>
  <c r="N202" i="33"/>
  <c r="W202" i="33" s="1"/>
  <c r="O201" i="33"/>
  <c r="X201" i="33" s="1"/>
  <c r="N201" i="33"/>
  <c r="W201" i="33" s="1"/>
  <c r="O200" i="33"/>
  <c r="X200" i="33" s="1"/>
  <c r="N200" i="33"/>
  <c r="W200" i="33" s="1"/>
  <c r="O199" i="33"/>
  <c r="X199" i="33" s="1"/>
  <c r="N199" i="33"/>
  <c r="W199" i="33" s="1"/>
  <c r="O198" i="33"/>
  <c r="X198" i="33" s="1"/>
  <c r="N198" i="33"/>
  <c r="W198" i="33" s="1"/>
  <c r="O197" i="33"/>
  <c r="X197" i="33" s="1"/>
  <c r="N197" i="33"/>
  <c r="W197" i="33" s="1"/>
  <c r="O196" i="33"/>
  <c r="X196" i="33" s="1"/>
  <c r="N196" i="33"/>
  <c r="W196" i="33" s="1"/>
  <c r="O195" i="33"/>
  <c r="X195" i="33" s="1"/>
  <c r="N195" i="33"/>
  <c r="W195" i="33" s="1"/>
  <c r="O194" i="33"/>
  <c r="X194" i="33" s="1"/>
  <c r="N194" i="33"/>
  <c r="W194" i="33" s="1"/>
  <c r="O193" i="33"/>
  <c r="X193" i="33" s="1"/>
  <c r="N193" i="33"/>
  <c r="W193" i="33" s="1"/>
  <c r="O192" i="33"/>
  <c r="X192" i="33" s="1"/>
  <c r="N192" i="33"/>
  <c r="W192" i="33" s="1"/>
  <c r="O191" i="33"/>
  <c r="X191" i="33" s="1"/>
  <c r="N191" i="33"/>
  <c r="W191" i="33" s="1"/>
  <c r="O190" i="33"/>
  <c r="X190" i="33" s="1"/>
  <c r="N190" i="33"/>
  <c r="W190" i="33" s="1"/>
  <c r="O189" i="33"/>
  <c r="X189" i="33" s="1"/>
  <c r="N189" i="33"/>
  <c r="W189" i="33" s="1"/>
  <c r="O188" i="33"/>
  <c r="X188" i="33" s="1"/>
  <c r="N188" i="33"/>
  <c r="W188" i="33" s="1"/>
  <c r="O187" i="33"/>
  <c r="X187" i="33" s="1"/>
  <c r="N187" i="33"/>
  <c r="W187" i="33" s="1"/>
  <c r="O186" i="33"/>
  <c r="X186" i="33" s="1"/>
  <c r="N186" i="33"/>
  <c r="W186" i="33" s="1"/>
  <c r="O185" i="33"/>
  <c r="X185" i="33" s="1"/>
  <c r="N185" i="33"/>
  <c r="W185" i="33" s="1"/>
  <c r="O184" i="33"/>
  <c r="X184" i="33" s="1"/>
  <c r="N184" i="33"/>
  <c r="W184" i="33" s="1"/>
  <c r="O183" i="33"/>
  <c r="X183" i="33" s="1"/>
  <c r="N183" i="33"/>
  <c r="W183" i="33" s="1"/>
  <c r="O182" i="33"/>
  <c r="X182" i="33" s="1"/>
  <c r="N182" i="33"/>
  <c r="W182" i="33" s="1"/>
  <c r="O181" i="33"/>
  <c r="X181" i="33" s="1"/>
  <c r="N181" i="33"/>
  <c r="W181" i="33" s="1"/>
  <c r="O180" i="33"/>
  <c r="X180" i="33" s="1"/>
  <c r="N180" i="33"/>
  <c r="W180" i="33" s="1"/>
  <c r="O179" i="33"/>
  <c r="X179" i="33" s="1"/>
  <c r="N179" i="33"/>
  <c r="W179" i="33" s="1"/>
  <c r="O178" i="33"/>
  <c r="X178" i="33" s="1"/>
  <c r="N178" i="33"/>
  <c r="W178" i="33" s="1"/>
  <c r="O177" i="33"/>
  <c r="X177" i="33" s="1"/>
  <c r="N177" i="33"/>
  <c r="W177" i="33" s="1"/>
  <c r="O176" i="33"/>
  <c r="X176" i="33" s="1"/>
  <c r="N176" i="33"/>
  <c r="W176" i="33" s="1"/>
  <c r="O175" i="33"/>
  <c r="X175" i="33" s="1"/>
  <c r="N175" i="33"/>
  <c r="W175" i="33" s="1"/>
  <c r="O174" i="33"/>
  <c r="X174" i="33" s="1"/>
  <c r="N174" i="33"/>
  <c r="W174" i="33" s="1"/>
  <c r="O172" i="33"/>
  <c r="X172" i="33" s="1"/>
  <c r="N172" i="33"/>
  <c r="W172" i="33" s="1"/>
  <c r="O173" i="33"/>
  <c r="X173" i="33" s="1"/>
  <c r="N173" i="33"/>
  <c r="W173" i="33" s="1"/>
  <c r="O171" i="33"/>
  <c r="X171" i="33" s="1"/>
  <c r="N171" i="33"/>
  <c r="W171" i="33" s="1"/>
  <c r="O170" i="33"/>
  <c r="X170" i="33" s="1"/>
  <c r="N170" i="33"/>
  <c r="W170" i="33" s="1"/>
  <c r="O169" i="33"/>
  <c r="X169" i="33" s="1"/>
  <c r="N169" i="33"/>
  <c r="W169" i="33" s="1"/>
  <c r="O168" i="33"/>
  <c r="X168" i="33" s="1"/>
  <c r="N168" i="33"/>
  <c r="W168" i="33" s="1"/>
  <c r="O167" i="33"/>
  <c r="X167" i="33" s="1"/>
  <c r="N167" i="33"/>
  <c r="W167" i="33" s="1"/>
  <c r="O166" i="33"/>
  <c r="X166" i="33" s="1"/>
  <c r="N166" i="33"/>
  <c r="W166" i="33" s="1"/>
  <c r="O165" i="33"/>
  <c r="X165" i="33" s="1"/>
  <c r="N165" i="33"/>
  <c r="W165" i="33" s="1"/>
  <c r="O164" i="33"/>
  <c r="X164" i="33" s="1"/>
  <c r="N164" i="33"/>
  <c r="W164" i="33" s="1"/>
  <c r="O163" i="33"/>
  <c r="X163" i="33" s="1"/>
  <c r="N163" i="33"/>
  <c r="W163" i="33" s="1"/>
  <c r="O162" i="33"/>
  <c r="X162" i="33" s="1"/>
  <c r="N162" i="33"/>
  <c r="W162" i="33" s="1"/>
  <c r="O161" i="33"/>
  <c r="X161" i="33" s="1"/>
  <c r="N161" i="33"/>
  <c r="W161" i="33" s="1"/>
  <c r="O160" i="33"/>
  <c r="X160" i="33" s="1"/>
  <c r="N160" i="33"/>
  <c r="W160" i="33" s="1"/>
  <c r="O159" i="33"/>
  <c r="X159" i="33" s="1"/>
  <c r="N159" i="33"/>
  <c r="W159" i="33" s="1"/>
  <c r="O158" i="33"/>
  <c r="X158" i="33" s="1"/>
  <c r="N158" i="33"/>
  <c r="W158" i="33" s="1"/>
  <c r="O157" i="33"/>
  <c r="X157" i="33" s="1"/>
  <c r="N157" i="33"/>
  <c r="W157" i="33" s="1"/>
  <c r="O156" i="33"/>
  <c r="X156" i="33" s="1"/>
  <c r="N156" i="33"/>
  <c r="W156" i="33" s="1"/>
  <c r="O155" i="33"/>
  <c r="X155" i="33" s="1"/>
  <c r="N155" i="33"/>
  <c r="W155" i="33" s="1"/>
  <c r="O154" i="33"/>
  <c r="X154" i="33" s="1"/>
  <c r="N154" i="33"/>
  <c r="W154" i="33" s="1"/>
  <c r="O153" i="33"/>
  <c r="X153" i="33" s="1"/>
  <c r="N153" i="33"/>
  <c r="W153" i="33" s="1"/>
  <c r="O152" i="33"/>
  <c r="X152" i="33" s="1"/>
  <c r="N152" i="33"/>
  <c r="W152" i="33" s="1"/>
  <c r="O151" i="33"/>
  <c r="X151" i="33" s="1"/>
  <c r="N151" i="33"/>
  <c r="W151" i="33" s="1"/>
  <c r="O150" i="33"/>
  <c r="X150" i="33" s="1"/>
  <c r="N150" i="33"/>
  <c r="W150" i="33" s="1"/>
  <c r="O149" i="33"/>
  <c r="X149" i="33" s="1"/>
  <c r="N149" i="33"/>
  <c r="W149" i="33" s="1"/>
  <c r="O148" i="33"/>
  <c r="X148" i="33" s="1"/>
  <c r="N148" i="33"/>
  <c r="W148" i="33" s="1"/>
  <c r="O147" i="33"/>
  <c r="X147" i="33" s="1"/>
  <c r="N147" i="33"/>
  <c r="W147" i="33" s="1"/>
  <c r="O146" i="33"/>
  <c r="X146" i="33" s="1"/>
  <c r="N146" i="33"/>
  <c r="W146" i="33" s="1"/>
  <c r="O145" i="33"/>
  <c r="X145" i="33" s="1"/>
  <c r="N145" i="33"/>
  <c r="W145" i="33" s="1"/>
  <c r="O144" i="33"/>
  <c r="X144" i="33" s="1"/>
  <c r="N144" i="33"/>
  <c r="W144" i="33" s="1"/>
  <c r="O143" i="33"/>
  <c r="X143" i="33" s="1"/>
  <c r="N143" i="33"/>
  <c r="W143" i="33" s="1"/>
  <c r="O142" i="33"/>
  <c r="X142" i="33" s="1"/>
  <c r="N142" i="33"/>
  <c r="W142" i="33" s="1"/>
  <c r="O141" i="33"/>
  <c r="X141" i="33" s="1"/>
  <c r="N141" i="33"/>
  <c r="W141" i="33" s="1"/>
  <c r="O140" i="33"/>
  <c r="X140" i="33" s="1"/>
  <c r="N140" i="33"/>
  <c r="W140" i="33" s="1"/>
  <c r="O139" i="33"/>
  <c r="X139" i="33" s="1"/>
  <c r="N139" i="33"/>
  <c r="W139" i="33" s="1"/>
  <c r="O138" i="33"/>
  <c r="X138" i="33" s="1"/>
  <c r="N138" i="33"/>
  <c r="W138" i="33" s="1"/>
  <c r="O137" i="33"/>
  <c r="X137" i="33" s="1"/>
  <c r="N137" i="33"/>
  <c r="W137" i="33" s="1"/>
  <c r="O136" i="33"/>
  <c r="X136" i="33" s="1"/>
  <c r="N136" i="33"/>
  <c r="W136" i="33" s="1"/>
  <c r="O135" i="33"/>
  <c r="X135" i="33" s="1"/>
  <c r="N135" i="33"/>
  <c r="W135" i="33" s="1"/>
  <c r="O134" i="33"/>
  <c r="X134" i="33" s="1"/>
  <c r="N134" i="33"/>
  <c r="W134" i="33" s="1"/>
  <c r="O133" i="33"/>
  <c r="X133" i="33" s="1"/>
  <c r="N133" i="33"/>
  <c r="W133" i="33" s="1"/>
  <c r="O132" i="33"/>
  <c r="X132" i="33" s="1"/>
  <c r="N132" i="33"/>
  <c r="W132" i="33" s="1"/>
  <c r="O131" i="33"/>
  <c r="X131" i="33" s="1"/>
  <c r="N131" i="33"/>
  <c r="W131" i="33" s="1"/>
  <c r="O130" i="33"/>
  <c r="X130" i="33" s="1"/>
  <c r="N130" i="33"/>
  <c r="W130" i="33" s="1"/>
  <c r="O129" i="33"/>
  <c r="X129" i="33" s="1"/>
  <c r="N129" i="33"/>
  <c r="W129" i="33" s="1"/>
  <c r="O128" i="33"/>
  <c r="X128" i="33" s="1"/>
  <c r="N128" i="33"/>
  <c r="W128" i="33" s="1"/>
  <c r="O127" i="33"/>
  <c r="X127" i="33" s="1"/>
  <c r="N127" i="33"/>
  <c r="W127" i="33" s="1"/>
  <c r="O126" i="33"/>
  <c r="X126" i="33" s="1"/>
  <c r="N126" i="33"/>
  <c r="W126" i="33" s="1"/>
  <c r="O125" i="33"/>
  <c r="X125" i="33" s="1"/>
  <c r="N125" i="33"/>
  <c r="W125" i="33" s="1"/>
  <c r="O124" i="33"/>
  <c r="X124" i="33" s="1"/>
  <c r="N124" i="33"/>
  <c r="W124" i="33" s="1"/>
  <c r="O123" i="33"/>
  <c r="X123" i="33" s="1"/>
  <c r="N123" i="33"/>
  <c r="W123" i="33" s="1"/>
  <c r="O122" i="33"/>
  <c r="X122" i="33" s="1"/>
  <c r="N122" i="33"/>
  <c r="W122" i="33" s="1"/>
  <c r="O121" i="33"/>
  <c r="X121" i="33" s="1"/>
  <c r="N121" i="33"/>
  <c r="W121" i="33" s="1"/>
  <c r="O120" i="33"/>
  <c r="X120" i="33" s="1"/>
  <c r="N120" i="33"/>
  <c r="W120" i="33" s="1"/>
  <c r="O119" i="33"/>
  <c r="X119" i="33" s="1"/>
  <c r="N119" i="33"/>
  <c r="W119" i="33" s="1"/>
  <c r="O118" i="33"/>
  <c r="X118" i="33" s="1"/>
  <c r="N118" i="33"/>
  <c r="W118" i="33" s="1"/>
  <c r="O117" i="33"/>
  <c r="X117" i="33" s="1"/>
  <c r="N117" i="33"/>
  <c r="W117" i="33" s="1"/>
  <c r="O116" i="33"/>
  <c r="X116" i="33" s="1"/>
  <c r="N116" i="33"/>
  <c r="W116" i="33" s="1"/>
  <c r="O115" i="33"/>
  <c r="X115" i="33" s="1"/>
  <c r="N115" i="33"/>
  <c r="W115" i="33" s="1"/>
  <c r="O114" i="33"/>
  <c r="X114" i="33" s="1"/>
  <c r="N114" i="33"/>
  <c r="W114" i="33" s="1"/>
  <c r="O113" i="33"/>
  <c r="X113" i="33" s="1"/>
  <c r="N113" i="33"/>
  <c r="W113" i="33" s="1"/>
  <c r="O112" i="33"/>
  <c r="X112" i="33" s="1"/>
  <c r="N112" i="33"/>
  <c r="W112" i="33" s="1"/>
  <c r="O111" i="33"/>
  <c r="X111" i="33" s="1"/>
  <c r="N111" i="33"/>
  <c r="W111" i="33" s="1"/>
  <c r="O110" i="33"/>
  <c r="X110" i="33" s="1"/>
  <c r="N110" i="33"/>
  <c r="W110" i="33" s="1"/>
  <c r="O109" i="33"/>
  <c r="X109" i="33" s="1"/>
  <c r="N109" i="33"/>
  <c r="W109" i="33" s="1"/>
  <c r="O108" i="33"/>
  <c r="X108" i="33" s="1"/>
  <c r="N108" i="33"/>
  <c r="W108" i="33" s="1"/>
  <c r="O107" i="33"/>
  <c r="X107" i="33" s="1"/>
  <c r="N107" i="33"/>
  <c r="W107" i="33" s="1"/>
  <c r="O106" i="33"/>
  <c r="X106" i="33" s="1"/>
  <c r="N106" i="33"/>
  <c r="W106" i="33" s="1"/>
  <c r="O105" i="33"/>
  <c r="X105" i="33" s="1"/>
  <c r="N105" i="33"/>
  <c r="W105" i="33" s="1"/>
  <c r="O104" i="33"/>
  <c r="X104" i="33" s="1"/>
  <c r="N104" i="33"/>
  <c r="W104" i="33" s="1"/>
  <c r="O103" i="33"/>
  <c r="X103" i="33" s="1"/>
  <c r="N103" i="33"/>
  <c r="W103" i="33" s="1"/>
  <c r="O102" i="33"/>
  <c r="X102" i="33" s="1"/>
  <c r="N102" i="33"/>
  <c r="W102" i="33" s="1"/>
  <c r="O101" i="33"/>
  <c r="X101" i="33" s="1"/>
  <c r="N101" i="33"/>
  <c r="W101" i="33" s="1"/>
  <c r="O100" i="33"/>
  <c r="X100" i="33" s="1"/>
  <c r="N100" i="33"/>
  <c r="W100" i="33" s="1"/>
  <c r="O99" i="33"/>
  <c r="X99" i="33" s="1"/>
  <c r="N99" i="33"/>
  <c r="W99" i="33" s="1"/>
  <c r="O98" i="33"/>
  <c r="X98" i="33" s="1"/>
  <c r="N98" i="33"/>
  <c r="W98" i="33" s="1"/>
  <c r="O97" i="33"/>
  <c r="X97" i="33" s="1"/>
  <c r="N97" i="33"/>
  <c r="W97" i="33" s="1"/>
  <c r="O96" i="33"/>
  <c r="X96" i="33" s="1"/>
  <c r="N96" i="33"/>
  <c r="W96" i="33" s="1"/>
  <c r="O95" i="33"/>
  <c r="X95" i="33" s="1"/>
  <c r="N95" i="33"/>
  <c r="W95" i="33" s="1"/>
  <c r="O94" i="33"/>
  <c r="X94" i="33" s="1"/>
  <c r="N94" i="33"/>
  <c r="W94" i="33" s="1"/>
  <c r="O93" i="33"/>
  <c r="X93" i="33" s="1"/>
  <c r="N93" i="33"/>
  <c r="W93" i="33" s="1"/>
  <c r="O92" i="33"/>
  <c r="X92" i="33" s="1"/>
  <c r="N92" i="33"/>
  <c r="W92" i="33" s="1"/>
  <c r="O91" i="33"/>
  <c r="X91" i="33" s="1"/>
  <c r="N91" i="33"/>
  <c r="W91" i="33" s="1"/>
  <c r="O90" i="33"/>
  <c r="X90" i="33" s="1"/>
  <c r="N90" i="33"/>
  <c r="W90" i="33" s="1"/>
  <c r="O89" i="33"/>
  <c r="X89" i="33" s="1"/>
  <c r="N89" i="33"/>
  <c r="W89" i="33" s="1"/>
  <c r="O88" i="33"/>
  <c r="X88" i="33" s="1"/>
  <c r="N88" i="33"/>
  <c r="W88" i="33" s="1"/>
  <c r="O87" i="33"/>
  <c r="X87" i="33" s="1"/>
  <c r="N87" i="33"/>
  <c r="W87" i="33" s="1"/>
  <c r="O86" i="33"/>
  <c r="X86" i="33" s="1"/>
  <c r="N86" i="33"/>
  <c r="W86" i="33" s="1"/>
  <c r="O85" i="33"/>
  <c r="X85" i="33" s="1"/>
  <c r="N85" i="33"/>
  <c r="W85" i="33" s="1"/>
  <c r="O84" i="33"/>
  <c r="X84" i="33" s="1"/>
  <c r="N84" i="33"/>
  <c r="W84" i="33" s="1"/>
  <c r="O83" i="33"/>
  <c r="X83" i="33" s="1"/>
  <c r="N83" i="33"/>
  <c r="W83" i="33" s="1"/>
  <c r="O82" i="33"/>
  <c r="X82" i="33" s="1"/>
  <c r="N82" i="33"/>
  <c r="W82" i="33" s="1"/>
  <c r="O81" i="33"/>
  <c r="X81" i="33" s="1"/>
  <c r="N81" i="33"/>
  <c r="W81" i="33" s="1"/>
  <c r="O80" i="33"/>
  <c r="X80" i="33" s="1"/>
  <c r="N80" i="33"/>
  <c r="W80" i="33" s="1"/>
  <c r="O79" i="33"/>
  <c r="X79" i="33" s="1"/>
  <c r="N79" i="33"/>
  <c r="W79" i="33" s="1"/>
  <c r="O78" i="33"/>
  <c r="X78" i="33" s="1"/>
  <c r="N78" i="33"/>
  <c r="W78" i="33" s="1"/>
  <c r="O77" i="33"/>
  <c r="X77" i="33" s="1"/>
  <c r="N77" i="33"/>
  <c r="W77" i="33" s="1"/>
  <c r="O76" i="33"/>
  <c r="X76" i="33" s="1"/>
  <c r="N76" i="33"/>
  <c r="W76" i="33" s="1"/>
  <c r="O75" i="33"/>
  <c r="X75" i="33" s="1"/>
  <c r="N75" i="33"/>
  <c r="W75" i="33" s="1"/>
  <c r="O74" i="33"/>
  <c r="X74" i="33" s="1"/>
  <c r="N74" i="33"/>
  <c r="W74" i="33" s="1"/>
  <c r="O73" i="33"/>
  <c r="X73" i="33" s="1"/>
  <c r="N73" i="33"/>
  <c r="W73" i="33" s="1"/>
  <c r="O72" i="33"/>
  <c r="X72" i="33" s="1"/>
  <c r="N72" i="33"/>
  <c r="W72" i="33" s="1"/>
  <c r="O71" i="33"/>
  <c r="X71" i="33" s="1"/>
  <c r="N71" i="33"/>
  <c r="W71" i="33" s="1"/>
  <c r="O70" i="33"/>
  <c r="X70" i="33" s="1"/>
  <c r="N70" i="33"/>
  <c r="W70" i="33" s="1"/>
  <c r="O69" i="33"/>
  <c r="X69" i="33" s="1"/>
  <c r="N69" i="33"/>
  <c r="W69" i="33" s="1"/>
  <c r="O68" i="33"/>
  <c r="X68" i="33" s="1"/>
  <c r="N68" i="33"/>
  <c r="W68" i="33" s="1"/>
  <c r="O67" i="33"/>
  <c r="X67" i="33" s="1"/>
  <c r="N67" i="33"/>
  <c r="W67" i="33" s="1"/>
  <c r="O65" i="33"/>
  <c r="X65" i="33" s="1"/>
  <c r="N65" i="33"/>
  <c r="W65" i="33" s="1"/>
  <c r="O64" i="33"/>
  <c r="X64" i="33" s="1"/>
  <c r="N64" i="33"/>
  <c r="W64" i="33" s="1"/>
  <c r="O63" i="33"/>
  <c r="X63" i="33" s="1"/>
  <c r="N63" i="33"/>
  <c r="W63" i="33" s="1"/>
  <c r="O62" i="33"/>
  <c r="X62" i="33" s="1"/>
  <c r="N62" i="33"/>
  <c r="W62" i="33" s="1"/>
  <c r="O61" i="33"/>
  <c r="X61" i="33" s="1"/>
  <c r="N61" i="33"/>
  <c r="W61" i="33" s="1"/>
  <c r="O66" i="33"/>
  <c r="X66" i="33" s="1"/>
  <c r="N66" i="33"/>
  <c r="W66" i="33" s="1"/>
  <c r="O60" i="33"/>
  <c r="X60" i="33" s="1"/>
  <c r="N60" i="33"/>
  <c r="W60" i="33" s="1"/>
  <c r="O59" i="33"/>
  <c r="X59" i="33" s="1"/>
  <c r="N59" i="33"/>
  <c r="W59" i="33" s="1"/>
  <c r="O58" i="33"/>
  <c r="X58" i="33" s="1"/>
  <c r="N58" i="33"/>
  <c r="W58" i="33" s="1"/>
  <c r="O57" i="33"/>
  <c r="X57" i="33" s="1"/>
  <c r="N57" i="33"/>
  <c r="W57" i="33" s="1"/>
  <c r="O56" i="33"/>
  <c r="X56" i="33" s="1"/>
  <c r="N56" i="33"/>
  <c r="W56" i="33" s="1"/>
  <c r="O55" i="33"/>
  <c r="X55" i="33" s="1"/>
  <c r="N55" i="33"/>
  <c r="W55" i="33" s="1"/>
  <c r="O54" i="33"/>
  <c r="X54" i="33" s="1"/>
  <c r="N54" i="33"/>
  <c r="W54" i="33" s="1"/>
  <c r="O53" i="33"/>
  <c r="X53" i="33" s="1"/>
  <c r="N53" i="33"/>
  <c r="W53" i="33" s="1"/>
  <c r="O52" i="33"/>
  <c r="X52" i="33" s="1"/>
  <c r="N52" i="33"/>
  <c r="W52" i="33" s="1"/>
  <c r="O51" i="33"/>
  <c r="X51" i="33" s="1"/>
  <c r="N51" i="33"/>
  <c r="W51" i="33" s="1"/>
  <c r="O50" i="33"/>
  <c r="X50" i="33" s="1"/>
  <c r="N50" i="33"/>
  <c r="W50" i="33" s="1"/>
  <c r="O49" i="33"/>
  <c r="X49" i="33" s="1"/>
  <c r="N49" i="33"/>
  <c r="W49" i="33" s="1"/>
  <c r="O48" i="33"/>
  <c r="X48" i="33" s="1"/>
  <c r="N48" i="33"/>
  <c r="W48" i="33" s="1"/>
  <c r="O47" i="33"/>
  <c r="X47" i="33" s="1"/>
  <c r="N47" i="33"/>
  <c r="W47" i="33" s="1"/>
  <c r="O46" i="33"/>
  <c r="X46" i="33" s="1"/>
  <c r="N46" i="33"/>
  <c r="W46" i="33" s="1"/>
  <c r="O45" i="33"/>
  <c r="X45" i="33" s="1"/>
  <c r="N45" i="33"/>
  <c r="W45" i="33" s="1"/>
  <c r="O44" i="33"/>
  <c r="X44" i="33" s="1"/>
  <c r="N44" i="33"/>
  <c r="W44" i="33" s="1"/>
  <c r="O43" i="33"/>
  <c r="X43" i="33" s="1"/>
  <c r="N43" i="33"/>
  <c r="W43" i="33" s="1"/>
  <c r="O42" i="33"/>
  <c r="X42" i="33" s="1"/>
  <c r="N42" i="33"/>
  <c r="W42" i="33" s="1"/>
  <c r="O41" i="33"/>
  <c r="X41" i="33" s="1"/>
  <c r="N41" i="33"/>
  <c r="W41" i="33" s="1"/>
  <c r="O40" i="33"/>
  <c r="X40" i="33" s="1"/>
  <c r="N40" i="33"/>
  <c r="W40" i="33" s="1"/>
  <c r="O39" i="33"/>
  <c r="X39" i="33" s="1"/>
  <c r="N39" i="33"/>
  <c r="W39" i="33" s="1"/>
  <c r="O37" i="33"/>
  <c r="X37" i="33" s="1"/>
  <c r="N37" i="33"/>
  <c r="W37" i="33" s="1"/>
  <c r="O36" i="33"/>
  <c r="X36" i="33" s="1"/>
  <c r="N36" i="33"/>
  <c r="W36" i="33" s="1"/>
  <c r="O35" i="33"/>
  <c r="X35" i="33" s="1"/>
  <c r="N35" i="33"/>
  <c r="W35" i="33" s="1"/>
  <c r="O34" i="33"/>
  <c r="X34" i="33" s="1"/>
  <c r="N34" i="33"/>
  <c r="W34" i="33" s="1"/>
  <c r="O33" i="33"/>
  <c r="X33" i="33" s="1"/>
  <c r="N33" i="33"/>
  <c r="W33" i="33" s="1"/>
  <c r="O32" i="33"/>
  <c r="X32" i="33" s="1"/>
  <c r="N32" i="33"/>
  <c r="W32" i="33" s="1"/>
  <c r="O31" i="33"/>
  <c r="X31" i="33" s="1"/>
  <c r="N31" i="33"/>
  <c r="W31" i="33" s="1"/>
  <c r="O30" i="33"/>
  <c r="X30" i="33" s="1"/>
  <c r="N30" i="33"/>
  <c r="W30" i="33" s="1"/>
  <c r="O29" i="33"/>
  <c r="X29" i="33" s="1"/>
  <c r="N29" i="33"/>
  <c r="W29" i="33" s="1"/>
  <c r="O28" i="33"/>
  <c r="X28" i="33" s="1"/>
  <c r="N28" i="33"/>
  <c r="W28" i="33" s="1"/>
  <c r="O27" i="33"/>
  <c r="X27" i="33" s="1"/>
  <c r="N27" i="33"/>
  <c r="W27" i="33" s="1"/>
  <c r="O26" i="33"/>
  <c r="X26" i="33" s="1"/>
  <c r="N26" i="33"/>
  <c r="W26" i="33" s="1"/>
  <c r="O25" i="33"/>
  <c r="X25" i="33" s="1"/>
  <c r="N25" i="33"/>
  <c r="W25" i="33" s="1"/>
  <c r="O24" i="33"/>
  <c r="X24" i="33" s="1"/>
  <c r="N24" i="33"/>
  <c r="W24" i="33" s="1"/>
  <c r="O23" i="33"/>
  <c r="X23" i="33" s="1"/>
  <c r="N23" i="33"/>
  <c r="W23" i="33" s="1"/>
  <c r="O22" i="33"/>
  <c r="X22" i="33" s="1"/>
  <c r="N22" i="33"/>
  <c r="W22" i="33" s="1"/>
  <c r="O21" i="33"/>
  <c r="X21" i="33" s="1"/>
  <c r="N21" i="33"/>
  <c r="W21" i="33" s="1"/>
  <c r="O20" i="33"/>
  <c r="X20" i="33" s="1"/>
  <c r="N20" i="33"/>
  <c r="W20" i="33" s="1"/>
  <c r="O19" i="33"/>
  <c r="X19" i="33" s="1"/>
  <c r="N19" i="33"/>
  <c r="W19" i="33" s="1"/>
  <c r="O18" i="33"/>
  <c r="X18" i="33" s="1"/>
  <c r="N18" i="33"/>
  <c r="W18" i="33" s="1"/>
  <c r="O17" i="33"/>
  <c r="X17" i="33" s="1"/>
  <c r="N17" i="33"/>
  <c r="W17" i="33" s="1"/>
  <c r="O16" i="33"/>
  <c r="X16" i="33" s="1"/>
  <c r="N16" i="33"/>
  <c r="W16" i="33" s="1"/>
  <c r="O15" i="33"/>
  <c r="X15" i="33" s="1"/>
  <c r="N15" i="33"/>
  <c r="W15" i="33" s="1"/>
  <c r="O14" i="33"/>
  <c r="X14" i="33" s="1"/>
  <c r="N14" i="33"/>
  <c r="W14" i="33" s="1"/>
  <c r="O13" i="33"/>
  <c r="X13" i="33" s="1"/>
  <c r="N13" i="33"/>
  <c r="W13" i="33" s="1"/>
  <c r="O12" i="33"/>
  <c r="X12" i="33" s="1"/>
  <c r="N12" i="33"/>
  <c r="W12" i="33" s="1"/>
  <c r="O11" i="33"/>
  <c r="X11" i="33" s="1"/>
  <c r="N11" i="33"/>
  <c r="W11" i="33" s="1"/>
  <c r="O10" i="33"/>
  <c r="X10" i="33" s="1"/>
  <c r="N10" i="33"/>
  <c r="W10" i="33" s="1"/>
  <c r="O9" i="33"/>
  <c r="X9" i="33" s="1"/>
  <c r="N9" i="33"/>
  <c r="W9" i="33" s="1"/>
  <c r="O8" i="33"/>
  <c r="X8" i="33" s="1"/>
  <c r="N8" i="33"/>
  <c r="W8" i="33" s="1"/>
  <c r="O7" i="33"/>
  <c r="X7" i="33" s="1"/>
  <c r="N7" i="33"/>
  <c r="W7" i="33" s="1"/>
  <c r="O6" i="33"/>
  <c r="X6" i="33" s="1"/>
  <c r="N6" i="33"/>
  <c r="W6" i="33" s="1"/>
  <c r="O5" i="33"/>
  <c r="X5" i="33" s="1"/>
  <c r="N5" i="33"/>
  <c r="W5" i="33" s="1"/>
  <c r="U221" i="33" l="1"/>
  <c r="U222" i="33" s="1"/>
  <c r="V222" i="33" s="1"/>
  <c r="W220" i="33"/>
  <c r="W222" i="33" s="1"/>
  <c r="X220" i="33"/>
  <c r="X222" i="33" s="1"/>
  <c r="P25" i="33"/>
  <c r="Y25" i="33" s="1"/>
  <c r="P27" i="33"/>
  <c r="Y27" i="33" s="1"/>
  <c r="P31" i="33"/>
  <c r="Y31" i="33" s="1"/>
  <c r="P37" i="33"/>
  <c r="Y37" i="33" s="1"/>
  <c r="P40" i="33"/>
  <c r="Y40" i="33" s="1"/>
  <c r="P44" i="33"/>
  <c r="Y44" i="33" s="1"/>
  <c r="P46" i="33"/>
  <c r="Y46" i="33" s="1"/>
  <c r="P48" i="33"/>
  <c r="Y48" i="33" s="1"/>
  <c r="P50" i="33"/>
  <c r="Y50" i="33" s="1"/>
  <c r="P52" i="33"/>
  <c r="Y52" i="33" s="1"/>
  <c r="P56" i="33"/>
  <c r="Y56" i="33" s="1"/>
  <c r="P22" i="33"/>
  <c r="Y22" i="33" s="1"/>
  <c r="P24" i="33"/>
  <c r="Y24" i="33" s="1"/>
  <c r="P75" i="33"/>
  <c r="Y75" i="33" s="1"/>
  <c r="P77" i="33"/>
  <c r="Y77" i="33" s="1"/>
  <c r="P79" i="33"/>
  <c r="Y79" i="33" s="1"/>
  <c r="P81" i="33"/>
  <c r="Y81" i="33" s="1"/>
  <c r="P83" i="33"/>
  <c r="Y83" i="33" s="1"/>
  <c r="P87" i="33"/>
  <c r="Y87" i="33" s="1"/>
  <c r="P89" i="33"/>
  <c r="Y89" i="33" s="1"/>
  <c r="P90" i="33"/>
  <c r="Y90" i="33" s="1"/>
  <c r="P92" i="33"/>
  <c r="Y92" i="33" s="1"/>
  <c r="P94" i="33"/>
  <c r="Y94" i="33" s="1"/>
  <c r="P96" i="33"/>
  <c r="Y96" i="33" s="1"/>
  <c r="P118" i="33"/>
  <c r="Y118" i="33" s="1"/>
  <c r="P120" i="33"/>
  <c r="Y120" i="33" s="1"/>
  <c r="P122" i="33"/>
  <c r="Y122" i="33" s="1"/>
  <c r="P124" i="33"/>
  <c r="Y124" i="33" s="1"/>
  <c r="P126" i="33"/>
  <c r="Y126" i="33" s="1"/>
  <c r="P127" i="33"/>
  <c r="Y127" i="33" s="1"/>
  <c r="P129" i="33"/>
  <c r="Y129" i="33" s="1"/>
  <c r="P131" i="33"/>
  <c r="Y131" i="33" s="1"/>
  <c r="P135" i="33"/>
  <c r="Y135" i="33" s="1"/>
  <c r="P137" i="33"/>
  <c r="Y137" i="33" s="1"/>
  <c r="P139" i="33"/>
  <c r="Y139" i="33" s="1"/>
  <c r="P141" i="33"/>
  <c r="Y141" i="33" s="1"/>
  <c r="P201" i="33"/>
  <c r="Y201" i="33" s="1"/>
  <c r="P206" i="33"/>
  <c r="Y206" i="33" s="1"/>
  <c r="P208" i="33"/>
  <c r="Y208" i="33" s="1"/>
  <c r="P210" i="33"/>
  <c r="Y210" i="33" s="1"/>
  <c r="P212" i="33"/>
  <c r="Y212" i="33" s="1"/>
  <c r="P214" i="33"/>
  <c r="Y214" i="33" s="1"/>
  <c r="P216" i="33"/>
  <c r="Y216" i="33" s="1"/>
  <c r="P5" i="33"/>
  <c r="Y5" i="33" s="1"/>
  <c r="P7" i="33"/>
  <c r="Y7" i="33" s="1"/>
  <c r="P13" i="33"/>
  <c r="Y13" i="33" s="1"/>
  <c r="P15" i="33"/>
  <c r="Y15" i="33" s="1"/>
  <c r="P17" i="33"/>
  <c r="Y17" i="33" s="1"/>
  <c r="P19" i="33"/>
  <c r="Y19" i="33" s="1"/>
  <c r="P28" i="33"/>
  <c r="Y28" i="33" s="1"/>
  <c r="P53" i="33"/>
  <c r="Y53" i="33" s="1"/>
  <c r="P109" i="33"/>
  <c r="Y109" i="33" s="1"/>
  <c r="P113" i="33"/>
  <c r="Y113" i="33" s="1"/>
  <c r="P117" i="33"/>
  <c r="Y117" i="33" s="1"/>
  <c r="P125" i="33"/>
  <c r="Y125" i="33" s="1"/>
  <c r="P134" i="33"/>
  <c r="Y134" i="33" s="1"/>
  <c r="P136" i="33"/>
  <c r="Y136" i="33" s="1"/>
  <c r="P145" i="33"/>
  <c r="Y145" i="33" s="1"/>
  <c r="P156" i="33"/>
  <c r="Y156" i="33" s="1"/>
  <c r="P191" i="33"/>
  <c r="Y191" i="33" s="1"/>
  <c r="P142" i="33"/>
  <c r="Y142" i="33" s="1"/>
  <c r="P144" i="33"/>
  <c r="Y144" i="33" s="1"/>
  <c r="P146" i="33"/>
  <c r="Y146" i="33" s="1"/>
  <c r="P153" i="33"/>
  <c r="Y153" i="33" s="1"/>
  <c r="P155" i="33"/>
  <c r="Y155" i="33" s="1"/>
  <c r="P157" i="33"/>
  <c r="Y157" i="33" s="1"/>
  <c r="P159" i="33"/>
  <c r="Y159" i="33" s="1"/>
  <c r="P161" i="33"/>
  <c r="Y161" i="33" s="1"/>
  <c r="P163" i="33"/>
  <c r="Y163" i="33" s="1"/>
  <c r="P170" i="33"/>
  <c r="Y170" i="33" s="1"/>
  <c r="P180" i="33"/>
  <c r="Y180" i="33" s="1"/>
  <c r="P182" i="33"/>
  <c r="Y182" i="33" s="1"/>
  <c r="P184" i="33"/>
  <c r="Y184" i="33" s="1"/>
  <c r="P188" i="33"/>
  <c r="Y188" i="33" s="1"/>
  <c r="P190" i="33"/>
  <c r="Y190" i="33" s="1"/>
  <c r="P192" i="33"/>
  <c r="Y192" i="33" s="1"/>
  <c r="P196" i="33"/>
  <c r="Y196" i="33" s="1"/>
  <c r="P198" i="33"/>
  <c r="Y198" i="33" s="1"/>
  <c r="P8" i="33"/>
  <c r="Y8" i="33" s="1"/>
  <c r="P16" i="33"/>
  <c r="Y16" i="33" s="1"/>
  <c r="P128" i="33"/>
  <c r="Y128" i="33" s="1"/>
  <c r="P39" i="33"/>
  <c r="Y39" i="33" s="1"/>
  <c r="P57" i="33"/>
  <c r="Y57" i="33" s="1"/>
  <c r="P69" i="33"/>
  <c r="Y69" i="33" s="1"/>
  <c r="P71" i="33"/>
  <c r="Y71" i="33" s="1"/>
  <c r="P80" i="33"/>
  <c r="Y80" i="33" s="1"/>
  <c r="P97" i="33"/>
  <c r="Y97" i="33" s="1"/>
  <c r="P100" i="33"/>
  <c r="Y100" i="33" s="1"/>
  <c r="P112" i="33"/>
  <c r="Y112" i="33" s="1"/>
  <c r="P162" i="33"/>
  <c r="Y162" i="33" s="1"/>
  <c r="P164" i="33"/>
  <c r="Y164" i="33" s="1"/>
  <c r="P166" i="33"/>
  <c r="Y166" i="33" s="1"/>
  <c r="P168" i="33"/>
  <c r="Y168" i="33" s="1"/>
  <c r="P169" i="33"/>
  <c r="Y169" i="33" s="1"/>
  <c r="P171" i="33"/>
  <c r="Y171" i="33" s="1"/>
  <c r="P177" i="33"/>
  <c r="Y177" i="33" s="1"/>
  <c r="P179" i="33"/>
  <c r="Y179" i="33" s="1"/>
  <c r="P193" i="33"/>
  <c r="Y193" i="33" s="1"/>
  <c r="P195" i="33"/>
  <c r="Y195" i="33" s="1"/>
  <c r="P60" i="33"/>
  <c r="Y60" i="33" s="1"/>
  <c r="P70" i="33"/>
  <c r="Y70" i="33" s="1"/>
  <c r="P176" i="33"/>
  <c r="Y176" i="33" s="1"/>
  <c r="P74" i="33"/>
  <c r="Y74" i="33" s="1"/>
  <c r="P91" i="33"/>
  <c r="Y91" i="33" s="1"/>
  <c r="P95" i="33"/>
  <c r="Y95" i="33" s="1"/>
  <c r="P116" i="33"/>
  <c r="Y116" i="33" s="1"/>
  <c r="P160" i="33"/>
  <c r="Y160" i="33" s="1"/>
  <c r="P199" i="33"/>
  <c r="Y199" i="33" s="1"/>
  <c r="P47" i="33"/>
  <c r="Y47" i="33" s="1"/>
  <c r="P51" i="33"/>
  <c r="Y51" i="33" s="1"/>
  <c r="P35" i="33"/>
  <c r="Y35" i="33" s="1"/>
  <c r="P62" i="33"/>
  <c r="Y62" i="33" s="1"/>
  <c r="P103" i="33"/>
  <c r="Y103" i="33" s="1"/>
  <c r="P107" i="33"/>
  <c r="Y107" i="33" s="1"/>
  <c r="P175" i="33"/>
  <c r="Y175" i="33" s="1"/>
  <c r="P204" i="33"/>
  <c r="Y204" i="33" s="1"/>
  <c r="P20" i="33"/>
  <c r="Y20" i="33" s="1"/>
  <c r="O220" i="33"/>
  <c r="O222" i="33" s="1"/>
  <c r="P67" i="33"/>
  <c r="Y67" i="33" s="1"/>
  <c r="P10" i="33"/>
  <c r="Y10" i="33" s="1"/>
  <c r="P12" i="33"/>
  <c r="Y12" i="33" s="1"/>
  <c r="P32" i="33"/>
  <c r="Y32" i="33" s="1"/>
  <c r="P41" i="33"/>
  <c r="Y41" i="33" s="1"/>
  <c r="P61" i="33"/>
  <c r="Y61" i="33" s="1"/>
  <c r="P63" i="33"/>
  <c r="Y63" i="33" s="1"/>
  <c r="P65" i="33"/>
  <c r="Y65" i="33" s="1"/>
  <c r="P68" i="33"/>
  <c r="Y68" i="33" s="1"/>
  <c r="P78" i="33"/>
  <c r="Y78" i="33" s="1"/>
  <c r="P84" i="33"/>
  <c r="Y84" i="33" s="1"/>
  <c r="P88" i="33"/>
  <c r="Y88" i="33" s="1"/>
  <c r="P102" i="33"/>
  <c r="Y102" i="33" s="1"/>
  <c r="P104" i="33"/>
  <c r="Y104" i="33" s="1"/>
  <c r="P106" i="33"/>
  <c r="Y106" i="33" s="1"/>
  <c r="P108" i="33"/>
  <c r="Y108" i="33" s="1"/>
  <c r="P110" i="33"/>
  <c r="Y110" i="33" s="1"/>
  <c r="P123" i="33"/>
  <c r="Y123" i="33" s="1"/>
  <c r="P130" i="33"/>
  <c r="Y130" i="33" s="1"/>
  <c r="P133" i="33"/>
  <c r="Y133" i="33" s="1"/>
  <c r="P147" i="33"/>
  <c r="Y147" i="33" s="1"/>
  <c r="P148" i="33"/>
  <c r="Y148" i="33" s="1"/>
  <c r="P150" i="33"/>
  <c r="Y150" i="33" s="1"/>
  <c r="P152" i="33"/>
  <c r="Y152" i="33" s="1"/>
  <c r="P154" i="33"/>
  <c r="Y154" i="33" s="1"/>
  <c r="P173" i="33"/>
  <c r="Y173" i="33" s="1"/>
  <c r="P174" i="33"/>
  <c r="Y174" i="33" s="1"/>
  <c r="P183" i="33"/>
  <c r="Y183" i="33" s="1"/>
  <c r="P185" i="33"/>
  <c r="Y185" i="33" s="1"/>
  <c r="P187" i="33"/>
  <c r="Y187" i="33" s="1"/>
  <c r="P202" i="33"/>
  <c r="Y202" i="33" s="1"/>
  <c r="P205" i="33"/>
  <c r="Y205" i="33" s="1"/>
  <c r="P207" i="33"/>
  <c r="Y207" i="33" s="1"/>
  <c r="P213" i="33"/>
  <c r="Y213" i="33" s="1"/>
  <c r="P215" i="33"/>
  <c r="Y215" i="33" s="1"/>
  <c r="P217" i="33"/>
  <c r="Y217" i="33" s="1"/>
  <c r="P55" i="33"/>
  <c r="Y55" i="33" s="1"/>
  <c r="P82" i="33"/>
  <c r="Y82" i="33" s="1"/>
  <c r="P111" i="33"/>
  <c r="Y111" i="33" s="1"/>
  <c r="P9" i="33"/>
  <c r="Y9" i="33" s="1"/>
  <c r="P14" i="33"/>
  <c r="Y14" i="33" s="1"/>
  <c r="P21" i="33"/>
  <c r="Y21" i="33" s="1"/>
  <c r="P23" i="33"/>
  <c r="Y23" i="33" s="1"/>
  <c r="P29" i="33"/>
  <c r="Y29" i="33" s="1"/>
  <c r="P34" i="33"/>
  <c r="Y34" i="33" s="1"/>
  <c r="P36" i="33"/>
  <c r="Y36" i="33" s="1"/>
  <c r="P42" i="33"/>
  <c r="Y42" i="33" s="1"/>
  <c r="P45" i="33"/>
  <c r="Y45" i="33" s="1"/>
  <c r="P54" i="33"/>
  <c r="Y54" i="33" s="1"/>
  <c r="P59" i="33"/>
  <c r="Y59" i="33" s="1"/>
  <c r="P66" i="33"/>
  <c r="Y66" i="33" s="1"/>
  <c r="P73" i="33"/>
  <c r="Y73" i="33" s="1"/>
  <c r="P86" i="33"/>
  <c r="Y86" i="33" s="1"/>
  <c r="P98" i="33"/>
  <c r="Y98" i="33" s="1"/>
  <c r="P99" i="33"/>
  <c r="Y99" i="33" s="1"/>
  <c r="P101" i="33"/>
  <c r="Y101" i="33" s="1"/>
  <c r="P115" i="33"/>
  <c r="Y115" i="33" s="1"/>
  <c r="P132" i="33"/>
  <c r="Y132" i="33" s="1"/>
  <c r="N222" i="33"/>
  <c r="P30" i="33"/>
  <c r="Y30" i="33" s="1"/>
  <c r="P43" i="33"/>
  <c r="Y43" i="33" s="1"/>
  <c r="P6" i="33"/>
  <c r="Y6" i="33" s="1"/>
  <c r="P11" i="33"/>
  <c r="Y11" i="33" s="1"/>
  <c r="P18" i="33"/>
  <c r="Y18" i="33" s="1"/>
  <c r="P26" i="33"/>
  <c r="Y26" i="33" s="1"/>
  <c r="P33" i="33"/>
  <c r="Y33" i="33" s="1"/>
  <c r="P49" i="33"/>
  <c r="Y49" i="33" s="1"/>
  <c r="P58" i="33"/>
  <c r="Y58" i="33" s="1"/>
  <c r="P64" i="33"/>
  <c r="Y64" i="33" s="1"/>
  <c r="P72" i="33"/>
  <c r="Y72" i="33" s="1"/>
  <c r="P76" i="33"/>
  <c r="Y76" i="33" s="1"/>
  <c r="P85" i="33"/>
  <c r="Y85" i="33" s="1"/>
  <c r="P93" i="33"/>
  <c r="Y93" i="33" s="1"/>
  <c r="P105" i="33"/>
  <c r="Y105" i="33" s="1"/>
  <c r="P114" i="33"/>
  <c r="Y114" i="33" s="1"/>
  <c r="P119" i="33"/>
  <c r="Y119" i="33" s="1"/>
  <c r="P121" i="33"/>
  <c r="Y121" i="33" s="1"/>
  <c r="P138" i="33"/>
  <c r="Y138" i="33" s="1"/>
  <c r="P140" i="33"/>
  <c r="Y140" i="33" s="1"/>
  <c r="P143" i="33"/>
  <c r="Y143" i="33" s="1"/>
  <c r="P149" i="33"/>
  <c r="Y149" i="33" s="1"/>
  <c r="P151" i="33"/>
  <c r="Y151" i="33" s="1"/>
  <c r="P158" i="33"/>
  <c r="Y158" i="33" s="1"/>
  <c r="P165" i="33"/>
  <c r="Y165" i="33" s="1"/>
  <c r="P167" i="33"/>
  <c r="Y167" i="33" s="1"/>
  <c r="P172" i="33"/>
  <c r="Y172" i="33" s="1"/>
  <c r="P178" i="33"/>
  <c r="Y178" i="33" s="1"/>
  <c r="P181" i="33"/>
  <c r="Y181" i="33" s="1"/>
  <c r="P186" i="33"/>
  <c r="Y186" i="33" s="1"/>
  <c r="P189" i="33"/>
  <c r="Y189" i="33" s="1"/>
  <c r="P194" i="33"/>
  <c r="Y194" i="33" s="1"/>
  <c r="P197" i="33"/>
  <c r="Y197" i="33" s="1"/>
  <c r="P200" i="33"/>
  <c r="Y200" i="33" s="1"/>
  <c r="P203" i="33"/>
  <c r="Y203" i="33" s="1"/>
  <c r="P209" i="33"/>
  <c r="Y209" i="33" s="1"/>
  <c r="P211" i="33"/>
  <c r="Y211" i="33" s="1"/>
  <c r="G11" i="20"/>
  <c r="P11" i="20"/>
  <c r="V11" i="20"/>
  <c r="P12" i="20"/>
  <c r="V12" i="20"/>
  <c r="S13" i="20"/>
  <c r="M14" i="20"/>
  <c r="S14" i="20"/>
  <c r="G14" i="20"/>
  <c r="M16" i="20"/>
  <c r="S16" i="20"/>
  <c r="M20" i="20"/>
  <c r="G20" i="20"/>
  <c r="S20" i="20"/>
  <c r="M22" i="20"/>
  <c r="G22" i="20"/>
  <c r="S22" i="20"/>
  <c r="P23" i="20"/>
  <c r="P24" i="20"/>
  <c r="V24" i="20"/>
  <c r="M24" i="20"/>
  <c r="S24" i="20"/>
  <c r="V25" i="20"/>
  <c r="G26" i="20"/>
  <c r="S27" i="20"/>
  <c r="M27" i="20"/>
  <c r="V28" i="20"/>
  <c r="S30" i="20"/>
  <c r="J31" i="20"/>
  <c r="V31" i="20"/>
  <c r="W32" i="20"/>
  <c r="V33" i="20"/>
  <c r="X33" i="20"/>
  <c r="G34" i="20"/>
  <c r="S34" i="20"/>
  <c r="V34" i="20"/>
  <c r="P34" i="20"/>
  <c r="G36" i="20"/>
  <c r="V37" i="20"/>
  <c r="X38" i="20"/>
  <c r="S39" i="20"/>
  <c r="J39" i="20"/>
  <c r="V39" i="20"/>
  <c r="P40" i="20"/>
  <c r="V40" i="20"/>
  <c r="M41" i="20"/>
  <c r="P41" i="20"/>
  <c r="V41" i="20"/>
  <c r="X42" i="20"/>
  <c r="M42" i="20"/>
  <c r="S44" i="20"/>
  <c r="V44" i="20"/>
  <c r="P65" i="20"/>
  <c r="J65" i="20"/>
  <c r="V65" i="20"/>
  <c r="V67" i="20"/>
  <c r="G70" i="20"/>
  <c r="S70" i="20"/>
  <c r="V71" i="20"/>
  <c r="S72" i="20"/>
  <c r="S73" i="20"/>
  <c r="M73" i="20"/>
  <c r="P73" i="20"/>
  <c r="J74" i="20"/>
  <c r="P74" i="20"/>
  <c r="V74" i="20"/>
  <c r="P76" i="20"/>
  <c r="M76" i="20"/>
  <c r="W77" i="20"/>
  <c r="V109" i="20"/>
  <c r="S110" i="20"/>
  <c r="J112" i="20"/>
  <c r="X119" i="20"/>
  <c r="G120" i="20"/>
  <c r="S120" i="20"/>
  <c r="M120" i="20"/>
  <c r="W122" i="20"/>
  <c r="J126" i="20"/>
  <c r="S126" i="20"/>
  <c r="V133" i="20"/>
  <c r="S134" i="20"/>
  <c r="M134" i="20"/>
  <c r="G136" i="20"/>
  <c r="S136" i="20"/>
  <c r="X136" i="20"/>
  <c r="M136" i="20"/>
  <c r="V137" i="20"/>
  <c r="P137" i="20"/>
  <c r="G138" i="20"/>
  <c r="P138" i="20"/>
  <c r="J138" i="20"/>
  <c r="V138" i="20"/>
  <c r="G142" i="20"/>
  <c r="J142" i="20"/>
  <c r="M142" i="20"/>
  <c r="P142" i="20"/>
  <c r="S143" i="20"/>
  <c r="M143" i="20"/>
  <c r="W149" i="20"/>
  <c r="J150" i="20"/>
  <c r="S150" i="20"/>
  <c r="J151" i="20"/>
  <c r="V151" i="20"/>
  <c r="G159" i="20"/>
  <c r="S159" i="20"/>
  <c r="V159" i="20"/>
  <c r="J171" i="20"/>
  <c r="M171" i="20"/>
  <c r="V171" i="20"/>
  <c r="S172" i="20"/>
  <c r="M177" i="20"/>
  <c r="P178" i="20"/>
  <c r="M190" i="20"/>
  <c r="P190" i="20"/>
  <c r="S190" i="20"/>
  <c r="M230" i="20"/>
  <c r="P231" i="20"/>
  <c r="P235" i="20"/>
  <c r="V235" i="20"/>
  <c r="S236" i="20"/>
  <c r="W238" i="20"/>
  <c r="G238" i="20"/>
  <c r="S238" i="20"/>
  <c r="P239" i="20"/>
  <c r="V239" i="20"/>
  <c r="M240" i="20"/>
  <c r="S241" i="20"/>
  <c r="V242" i="20"/>
  <c r="V17" i="20"/>
  <c r="V63" i="20"/>
  <c r="P69" i="20"/>
  <c r="J98" i="20"/>
  <c r="M98" i="20"/>
  <c r="S98" i="20"/>
  <c r="M129" i="20"/>
  <c r="V129" i="20"/>
  <c r="M146" i="20"/>
  <c r="V146" i="20"/>
  <c r="S147" i="20"/>
  <c r="V147" i="20"/>
  <c r="S152" i="20"/>
  <c r="G165" i="20"/>
  <c r="V165" i="20"/>
  <c r="M166" i="20"/>
  <c r="S166" i="20"/>
  <c r="V166" i="20"/>
  <c r="X167" i="20"/>
  <c r="S168" i="20"/>
  <c r="J173" i="20"/>
  <c r="S173" i="20"/>
  <c r="M174" i="20"/>
  <c r="V174" i="20"/>
  <c r="P175" i="20"/>
  <c r="J175" i="20"/>
  <c r="V175" i="20"/>
  <c r="V184" i="20"/>
  <c r="G184" i="20"/>
  <c r="S184" i="20"/>
  <c r="V227" i="20"/>
  <c r="S7" i="20"/>
  <c r="G8" i="20"/>
  <c r="M9" i="20"/>
  <c r="P9" i="20"/>
  <c r="J10" i="20"/>
  <c r="S10" i="20"/>
  <c r="S18" i="20"/>
  <c r="V18" i="20"/>
  <c r="M18" i="20"/>
  <c r="G19" i="20"/>
  <c r="S19" i="20"/>
  <c r="M19" i="20"/>
  <c r="V19" i="20"/>
  <c r="J35" i="20"/>
  <c r="V35" i="20"/>
  <c r="P57" i="20"/>
  <c r="J57" i="20"/>
  <c r="V57" i="20"/>
  <c r="V78" i="20"/>
  <c r="G78" i="20"/>
  <c r="M80" i="20"/>
  <c r="G81" i="20"/>
  <c r="V81" i="20"/>
  <c r="S82" i="20"/>
  <c r="V82" i="20"/>
  <c r="P82" i="20"/>
  <c r="M83" i="20"/>
  <c r="S83" i="20"/>
  <c r="V83" i="20"/>
  <c r="P83" i="20"/>
  <c r="V84" i="20"/>
  <c r="J85" i="20"/>
  <c r="V85" i="20"/>
  <c r="V87" i="20"/>
  <c r="M87" i="20"/>
  <c r="M88" i="20"/>
  <c r="S88" i="20"/>
  <c r="S89" i="20"/>
  <c r="J89" i="20"/>
  <c r="V89" i="20"/>
  <c r="P90" i="20"/>
  <c r="V90" i="20"/>
  <c r="S91" i="20"/>
  <c r="P92" i="20"/>
  <c r="S93" i="20"/>
  <c r="V93" i="20"/>
  <c r="P93" i="20"/>
  <c r="M94" i="20"/>
  <c r="P94" i="20"/>
  <c r="V94" i="20"/>
  <c r="V96" i="20"/>
  <c r="P96" i="20"/>
  <c r="P97" i="20"/>
  <c r="P99" i="20"/>
  <c r="J99" i="20"/>
  <c r="P100" i="20"/>
  <c r="J100" i="20"/>
  <c r="V102" i="20"/>
  <c r="P103" i="20"/>
  <c r="V103" i="20"/>
  <c r="S104" i="20"/>
  <c r="X104" i="20"/>
  <c r="S105" i="20"/>
  <c r="V105" i="20"/>
  <c r="J106" i="20"/>
  <c r="M106" i="20"/>
  <c r="V106" i="20"/>
  <c r="P106" i="20"/>
  <c r="V108" i="20"/>
  <c r="S108" i="20"/>
  <c r="J113" i="20"/>
  <c r="J114" i="20"/>
  <c r="V114" i="20"/>
  <c r="V116" i="20"/>
  <c r="G117" i="20"/>
  <c r="P117" i="20"/>
  <c r="J117" i="20"/>
  <c r="V117" i="20"/>
  <c r="P118" i="20"/>
  <c r="J118" i="20"/>
  <c r="S118" i="20"/>
  <c r="P123" i="20"/>
  <c r="J123" i="20"/>
  <c r="M124" i="20"/>
  <c r="V124" i="20"/>
  <c r="P144" i="20"/>
  <c r="V144" i="20"/>
  <c r="G145" i="20"/>
  <c r="S145" i="20"/>
  <c r="J153" i="20"/>
  <c r="M153" i="20"/>
  <c r="S153" i="20"/>
  <c r="V153" i="20"/>
  <c r="G154" i="20"/>
  <c r="J154" i="20"/>
  <c r="S154" i="20"/>
  <c r="V154" i="20"/>
  <c r="M155" i="20"/>
  <c r="S155" i="20"/>
  <c r="J155" i="20"/>
  <c r="P156" i="20"/>
  <c r="J156" i="20"/>
  <c r="V157" i="20"/>
  <c r="S157" i="20"/>
  <c r="M158" i="20"/>
  <c r="S158" i="20"/>
  <c r="P161" i="20"/>
  <c r="M161" i="20"/>
  <c r="J162" i="20"/>
  <c r="V162" i="20"/>
  <c r="P163" i="20"/>
  <c r="S163" i="20"/>
  <c r="V163" i="20"/>
  <c r="S164" i="20"/>
  <c r="P164" i="20"/>
  <c r="V164" i="20"/>
  <c r="J169" i="20"/>
  <c r="X170" i="20"/>
  <c r="P180" i="20"/>
  <c r="G180" i="20"/>
  <c r="J180" i="20"/>
  <c r="S180" i="20"/>
  <c r="G181" i="20"/>
  <c r="S182" i="20"/>
  <c r="V182" i="20"/>
  <c r="M182" i="20"/>
  <c r="P228" i="20"/>
  <c r="J228" i="20"/>
  <c r="S228" i="20"/>
  <c r="M229" i="20"/>
  <c r="P232" i="20"/>
  <c r="V233" i="20"/>
  <c r="J234" i="20"/>
  <c r="S234" i="20"/>
  <c r="M45" i="20"/>
  <c r="G46" i="20"/>
  <c r="P46" i="20"/>
  <c r="S46" i="20"/>
  <c r="P47" i="20"/>
  <c r="J47" i="20"/>
  <c r="V47" i="20"/>
  <c r="M48" i="20"/>
  <c r="P48" i="20"/>
  <c r="S48" i="20"/>
  <c r="G48" i="20"/>
  <c r="M49" i="20"/>
  <c r="S49" i="20"/>
  <c r="V49" i="20"/>
  <c r="P50" i="20"/>
  <c r="S50" i="20"/>
  <c r="G51" i="20"/>
  <c r="S51" i="20"/>
  <c r="V51" i="20"/>
  <c r="M51" i="20"/>
  <c r="P51" i="20"/>
  <c r="M52" i="20"/>
  <c r="X52" i="20"/>
  <c r="S52" i="20"/>
  <c r="V53" i="20"/>
  <c r="V54" i="20"/>
  <c r="P54" i="20"/>
  <c r="S55" i="20"/>
  <c r="V55" i="20"/>
  <c r="V59" i="20"/>
  <c r="S59" i="20"/>
  <c r="J60" i="20"/>
  <c r="M60" i="20"/>
  <c r="P60" i="20"/>
  <c r="J61" i="20"/>
  <c r="P62" i="20"/>
  <c r="W64" i="20"/>
  <c r="M64" i="20"/>
  <c r="P64" i="20"/>
  <c r="M75" i="20"/>
  <c r="S127" i="20"/>
  <c r="M127" i="20"/>
  <c r="V127" i="20"/>
  <c r="M128" i="20"/>
  <c r="P128" i="20"/>
  <c r="J128" i="20"/>
  <c r="P131" i="20"/>
  <c r="S131" i="20"/>
  <c r="M132" i="20"/>
  <c r="S132" i="20"/>
  <c r="P132" i="20"/>
  <c r="V132" i="20"/>
  <c r="S185" i="20"/>
  <c r="M186" i="20"/>
  <c r="P187" i="20"/>
  <c r="G187" i="20"/>
  <c r="V187" i="20"/>
  <c r="G188" i="20"/>
  <c r="S188" i="20"/>
  <c r="P188" i="20"/>
  <c r="V188" i="20"/>
  <c r="V189" i="20"/>
  <c r="G191" i="20"/>
  <c r="M191" i="20"/>
  <c r="S191" i="20"/>
  <c r="P191" i="20"/>
  <c r="S192" i="20"/>
  <c r="V192" i="20"/>
  <c r="G193" i="20"/>
  <c r="S193" i="20"/>
  <c r="V193" i="20"/>
  <c r="J194" i="20"/>
  <c r="S194" i="20"/>
  <c r="V194" i="20"/>
  <c r="G195" i="20"/>
  <c r="M195" i="20"/>
  <c r="P195" i="20"/>
  <c r="M196" i="20"/>
  <c r="V198" i="20"/>
  <c r="G198" i="20"/>
  <c r="G199" i="20"/>
  <c r="S199" i="20"/>
  <c r="V199" i="20"/>
  <c r="M200" i="20"/>
  <c r="J200" i="20"/>
  <c r="S200" i="20"/>
  <c r="V201" i="20"/>
  <c r="S201" i="20"/>
  <c r="M202" i="20"/>
  <c r="X202" i="20"/>
  <c r="G203" i="20"/>
  <c r="P203" i="20"/>
  <c r="V204" i="20"/>
  <c r="S204" i="20"/>
  <c r="V205" i="20"/>
  <c r="P206" i="20"/>
  <c r="V206" i="20"/>
  <c r="S206" i="20"/>
  <c r="V207" i="20"/>
  <c r="P207" i="20"/>
  <c r="P208" i="20"/>
  <c r="S208" i="20"/>
  <c r="S209" i="20"/>
  <c r="V209" i="20"/>
  <c r="M209" i="20"/>
  <c r="X210" i="20"/>
  <c r="P210" i="20"/>
  <c r="M211" i="20"/>
  <c r="V211" i="20"/>
  <c r="P211" i="20"/>
  <c r="M212" i="20"/>
  <c r="P212" i="20"/>
  <c r="S212" i="20"/>
  <c r="V213" i="20"/>
  <c r="M213" i="20"/>
  <c r="S214" i="20"/>
  <c r="G215" i="20"/>
  <c r="V215" i="20"/>
  <c r="J215" i="20"/>
  <c r="M216" i="20"/>
  <c r="V216" i="20"/>
  <c r="J216" i="20"/>
  <c r="P216" i="20"/>
  <c r="S216" i="20"/>
  <c r="J217" i="20"/>
  <c r="S217" i="20"/>
  <c r="P217" i="20"/>
  <c r="V218" i="20"/>
  <c r="M218" i="20"/>
  <c r="P219" i="20"/>
  <c r="S220" i="20"/>
  <c r="M220" i="20"/>
  <c r="V220" i="20"/>
  <c r="P221" i="20"/>
  <c r="M221" i="20"/>
  <c r="S222" i="20"/>
  <c r="P222" i="20"/>
  <c r="V222" i="20"/>
  <c r="G223" i="20"/>
  <c r="P223" i="20"/>
  <c r="J223" i="20"/>
  <c r="J224" i="20"/>
  <c r="V224" i="20"/>
  <c r="J225" i="20"/>
  <c r="G225" i="20"/>
  <c r="M225" i="20"/>
  <c r="P225" i="20"/>
  <c r="P226" i="20"/>
  <c r="P244" i="20"/>
  <c r="M244" i="20"/>
  <c r="J245" i="20"/>
  <c r="P245" i="20"/>
  <c r="M245" i="20"/>
  <c r="V245" i="20"/>
  <c r="X250" i="20"/>
  <c r="V6" i="20"/>
  <c r="V7" i="20"/>
  <c r="V8" i="20"/>
  <c r="V10" i="20"/>
  <c r="V14" i="20"/>
  <c r="V15" i="20"/>
  <c r="V16" i="20"/>
  <c r="V20" i="20"/>
  <c r="V21" i="20"/>
  <c r="V22" i="20"/>
  <c r="V23" i="20"/>
  <c r="V26" i="20"/>
  <c r="V27" i="20"/>
  <c r="V29" i="20"/>
  <c r="V30" i="20"/>
  <c r="V32" i="20"/>
  <c r="V36" i="20"/>
  <c r="V38" i="20"/>
  <c r="V42" i="20"/>
  <c r="V43" i="20"/>
  <c r="V45" i="20"/>
  <c r="V46" i="20"/>
  <c r="V50" i="20"/>
  <c r="V52" i="20"/>
  <c r="V58" i="20"/>
  <c r="V64" i="20"/>
  <c r="V66" i="20"/>
  <c r="V70" i="20"/>
  <c r="V72" i="20"/>
  <c r="V73" i="20"/>
  <c r="V75" i="20"/>
  <c r="V76" i="20"/>
  <c r="V77" i="20"/>
  <c r="V79" i="20"/>
  <c r="V80" i="20"/>
  <c r="V86" i="20"/>
  <c r="V88" i="20"/>
  <c r="V91" i="20"/>
  <c r="V92" i="20"/>
  <c r="V95" i="20"/>
  <c r="V98" i="20"/>
  <c r="V100" i="20"/>
  <c r="V101" i="20"/>
  <c r="V104" i="20"/>
  <c r="V107" i="20"/>
  <c r="V110" i="20"/>
  <c r="V111" i="20"/>
  <c r="V112" i="20"/>
  <c r="V115" i="20"/>
  <c r="V118" i="20"/>
  <c r="V119" i="20"/>
  <c r="V120" i="20"/>
  <c r="V121" i="20"/>
  <c r="V122" i="20"/>
  <c r="V123" i="20"/>
  <c r="V126" i="20"/>
  <c r="V128" i="20"/>
  <c r="V130" i="20"/>
  <c r="V131" i="20"/>
  <c r="V134" i="20"/>
  <c r="V135" i="20"/>
  <c r="V140" i="20"/>
  <c r="V141" i="20"/>
  <c r="V142" i="20"/>
  <c r="V143" i="20"/>
  <c r="V145" i="20"/>
  <c r="V148" i="20"/>
  <c r="V149" i="20"/>
  <c r="V150" i="20"/>
  <c r="V152" i="20"/>
  <c r="V158" i="20"/>
  <c r="V160" i="20"/>
  <c r="V161" i="20"/>
  <c r="V167" i="20"/>
  <c r="V168" i="20"/>
  <c r="V170" i="20"/>
  <c r="V172" i="20"/>
  <c r="V173" i="20"/>
  <c r="V176" i="20"/>
  <c r="V177" i="20"/>
  <c r="V178" i="20"/>
  <c r="V179" i="20"/>
  <c r="V180" i="20"/>
  <c r="V183" i="20"/>
  <c r="V186" i="20"/>
  <c r="V190" i="20"/>
  <c r="V195" i="20"/>
  <c r="V200" i="20"/>
  <c r="V203" i="20"/>
  <c r="V210" i="20"/>
  <c r="V214" i="20"/>
  <c r="V217" i="20"/>
  <c r="V219" i="20"/>
  <c r="V221" i="20"/>
  <c r="V225" i="20"/>
  <c r="V226" i="20"/>
  <c r="V228" i="20"/>
  <c r="V231" i="20"/>
  <c r="V232" i="20"/>
  <c r="V237" i="20"/>
  <c r="V238" i="20"/>
  <c r="V240" i="20"/>
  <c r="V241" i="20"/>
  <c r="V243" i="20"/>
  <c r="S5" i="20"/>
  <c r="S6" i="20"/>
  <c r="S8" i="20"/>
  <c r="S9" i="20"/>
  <c r="S11" i="20"/>
  <c r="S12" i="20"/>
  <c r="S15" i="20"/>
  <c r="S17" i="20"/>
  <c r="S21" i="20"/>
  <c r="S23" i="20"/>
  <c r="S25" i="20"/>
  <c r="S28" i="20"/>
  <c r="S31" i="20"/>
  <c r="S32" i="20"/>
  <c r="S35" i="20"/>
  <c r="S37" i="20"/>
  <c r="S38" i="20"/>
  <c r="S40" i="20"/>
  <c r="S41" i="20"/>
  <c r="S43" i="20"/>
  <c r="S47" i="20"/>
  <c r="S53" i="20"/>
  <c r="S54" i="20"/>
  <c r="S56" i="20"/>
  <c r="S57" i="20"/>
  <c r="S58" i="20"/>
  <c r="S60" i="20"/>
  <c r="S61" i="20"/>
  <c r="S62" i="20"/>
  <c r="S63" i="20"/>
  <c r="S64" i="20"/>
  <c r="S65" i="20"/>
  <c r="S66" i="20"/>
  <c r="S67" i="20"/>
  <c r="S68" i="20"/>
  <c r="S69" i="20"/>
  <c r="S71" i="20"/>
  <c r="S74" i="20"/>
  <c r="S76" i="20"/>
  <c r="S77" i="20"/>
  <c r="S78" i="20"/>
  <c r="S81" i="20"/>
  <c r="S84" i="20"/>
  <c r="S85" i="20"/>
  <c r="S86" i="20"/>
  <c r="S87" i="20"/>
  <c r="S90" i="20"/>
  <c r="S92" i="20"/>
  <c r="S94" i="20"/>
  <c r="S95" i="20"/>
  <c r="S96" i="20"/>
  <c r="S97" i="20"/>
  <c r="S99" i="20"/>
  <c r="S100" i="20"/>
  <c r="S102" i="20"/>
  <c r="S103" i="20"/>
  <c r="S106" i="20"/>
  <c r="S107" i="20"/>
  <c r="S109" i="20"/>
  <c r="S111" i="20"/>
  <c r="S112" i="20"/>
  <c r="S113" i="20"/>
  <c r="S114" i="20"/>
  <c r="S115" i="20"/>
  <c r="S116" i="20"/>
  <c r="S117" i="20"/>
  <c r="S119" i="20"/>
  <c r="S121" i="20"/>
  <c r="S122" i="20"/>
  <c r="S123" i="20"/>
  <c r="S124" i="20"/>
  <c r="S125" i="20"/>
  <c r="S128" i="20"/>
  <c r="S129" i="20"/>
  <c r="S130" i="20"/>
  <c r="S133" i="20"/>
  <c r="S135" i="20"/>
  <c r="S137" i="20"/>
  <c r="S138" i="20"/>
  <c r="S139" i="20"/>
  <c r="S140" i="20"/>
  <c r="S141" i="20"/>
  <c r="S142" i="20"/>
  <c r="S144" i="20"/>
  <c r="S146" i="20"/>
  <c r="S148" i="20"/>
  <c r="S149" i="20"/>
  <c r="S156" i="20"/>
  <c r="S160" i="20"/>
  <c r="S161" i="20"/>
  <c r="S162" i="20"/>
  <c r="S165" i="20"/>
  <c r="S167" i="20"/>
  <c r="S169" i="20"/>
  <c r="S171" i="20"/>
  <c r="S175" i="20"/>
  <c r="S178" i="20"/>
  <c r="S179" i="20"/>
  <c r="S181" i="20"/>
  <c r="S183" i="20"/>
  <c r="S189" i="20"/>
  <c r="S196" i="20"/>
  <c r="S203" i="20"/>
  <c r="S207" i="20"/>
  <c r="S210" i="20"/>
  <c r="S211" i="20"/>
  <c r="S213" i="20"/>
  <c r="S219" i="20"/>
  <c r="S221" i="20"/>
  <c r="S223" i="20"/>
  <c r="S227" i="20"/>
  <c r="S229" i="20"/>
  <c r="S230" i="20"/>
  <c r="S231" i="20"/>
  <c r="S232" i="20"/>
  <c r="S235" i="20"/>
  <c r="S237" i="20"/>
  <c r="S239" i="20"/>
  <c r="S240" i="20"/>
  <c r="S243" i="20"/>
  <c r="S245" i="20"/>
  <c r="P5" i="20"/>
  <c r="P6" i="20"/>
  <c r="P8" i="20"/>
  <c r="P10" i="20"/>
  <c r="P13" i="20"/>
  <c r="P15" i="20"/>
  <c r="P16" i="20"/>
  <c r="P17" i="20"/>
  <c r="P19" i="20"/>
  <c r="P20" i="20"/>
  <c r="P21" i="20"/>
  <c r="P22" i="20"/>
  <c r="P25" i="20"/>
  <c r="P26" i="20"/>
  <c r="P27" i="20"/>
  <c r="P28" i="20"/>
  <c r="P29" i="20"/>
  <c r="P30" i="20"/>
  <c r="P31" i="20"/>
  <c r="P32" i="20"/>
  <c r="P33" i="20"/>
  <c r="P35" i="20"/>
  <c r="P36" i="20"/>
  <c r="P37" i="20"/>
  <c r="P38" i="20"/>
  <c r="P39" i="20"/>
  <c r="P42" i="20"/>
  <c r="P43" i="20"/>
  <c r="P44" i="20"/>
  <c r="P45" i="20"/>
  <c r="P49" i="20"/>
  <c r="P52" i="20"/>
  <c r="P53" i="20"/>
  <c r="P55" i="20"/>
  <c r="P56" i="20"/>
  <c r="P58" i="20"/>
  <c r="P59" i="20"/>
  <c r="P63" i="20"/>
  <c r="P66" i="20"/>
  <c r="P67" i="20"/>
  <c r="P70" i="20"/>
  <c r="P71" i="20"/>
  <c r="P72" i="20"/>
  <c r="P75" i="20"/>
  <c r="P77" i="20"/>
  <c r="P80" i="20"/>
  <c r="P81" i="20"/>
  <c r="P84" i="20"/>
  <c r="P85" i="20"/>
  <c r="P86" i="20"/>
  <c r="P89" i="20"/>
  <c r="P91" i="20"/>
  <c r="P95" i="20"/>
  <c r="P98" i="20"/>
  <c r="P101" i="20"/>
  <c r="P102" i="20"/>
  <c r="P104" i="20"/>
  <c r="P105" i="20"/>
  <c r="P107" i="20"/>
  <c r="P108" i="20"/>
  <c r="P109" i="20"/>
  <c r="P110" i="20"/>
  <c r="P111" i="20"/>
  <c r="P112" i="20"/>
  <c r="P113" i="20"/>
  <c r="P114" i="20"/>
  <c r="P115" i="20"/>
  <c r="P116" i="20"/>
  <c r="P120" i="20"/>
  <c r="P121" i="20"/>
  <c r="P122" i="20"/>
  <c r="P125" i="20"/>
  <c r="P127" i="20"/>
  <c r="P129" i="20"/>
  <c r="P130" i="20"/>
  <c r="P134" i="20"/>
  <c r="P136" i="20"/>
  <c r="P140" i="20"/>
  <c r="P141" i="20"/>
  <c r="P143" i="20"/>
  <c r="P146" i="20"/>
  <c r="P147" i="20"/>
  <c r="P148" i="20"/>
  <c r="P149" i="20"/>
  <c r="P150" i="20"/>
  <c r="P151" i="20"/>
  <c r="P153" i="20"/>
  <c r="P155" i="20"/>
  <c r="P157" i="20"/>
  <c r="P159" i="20"/>
  <c r="P160" i="20"/>
  <c r="P162" i="20"/>
  <c r="P165" i="20"/>
  <c r="P167" i="20"/>
  <c r="P168" i="20"/>
  <c r="P169" i="20"/>
  <c r="P170" i="20"/>
  <c r="P171" i="20"/>
  <c r="P172" i="20"/>
  <c r="P173" i="20"/>
  <c r="P174" i="20"/>
  <c r="P176" i="20"/>
  <c r="P177" i="20"/>
  <c r="P181" i="20"/>
  <c r="P183" i="20"/>
  <c r="P185" i="20"/>
  <c r="P186" i="20"/>
  <c r="P189" i="20"/>
  <c r="P193" i="20"/>
  <c r="P196" i="20"/>
  <c r="P197" i="20"/>
  <c r="P198" i="20"/>
  <c r="P199" i="20"/>
  <c r="P201" i="20"/>
  <c r="P202" i="20"/>
  <c r="P205" i="20"/>
  <c r="P209" i="20"/>
  <c r="P214" i="20"/>
  <c r="P215" i="20"/>
  <c r="P218" i="20"/>
  <c r="P220" i="20"/>
  <c r="P224" i="20"/>
  <c r="P227" i="20"/>
  <c r="P229" i="20"/>
  <c r="P230" i="20"/>
  <c r="P233" i="20"/>
  <c r="P236" i="20"/>
  <c r="P237" i="20"/>
  <c r="P238" i="20"/>
  <c r="P240" i="20"/>
  <c r="P241" i="20"/>
  <c r="P242" i="20"/>
  <c r="P243" i="20"/>
  <c r="M5" i="20"/>
  <c r="M6" i="20"/>
  <c r="M7" i="20"/>
  <c r="M8" i="20"/>
  <c r="M10" i="20"/>
  <c r="M11" i="20"/>
  <c r="M12" i="20"/>
  <c r="M13" i="20"/>
  <c r="M15" i="20"/>
  <c r="M17" i="20"/>
  <c r="M23" i="20"/>
  <c r="M25" i="20"/>
  <c r="M26" i="20"/>
  <c r="M28" i="20"/>
  <c r="M29" i="20"/>
  <c r="M30" i="20"/>
  <c r="M31" i="20"/>
  <c r="M32" i="20"/>
  <c r="M33" i="20"/>
  <c r="M35" i="20"/>
  <c r="M36" i="20"/>
  <c r="M37" i="20"/>
  <c r="M38" i="20"/>
  <c r="M39" i="20"/>
  <c r="M40" i="20"/>
  <c r="M43" i="20"/>
  <c r="M44" i="20"/>
  <c r="M47" i="20"/>
  <c r="M50" i="20"/>
  <c r="M53" i="20"/>
  <c r="M54" i="20"/>
  <c r="M55" i="20"/>
  <c r="M57" i="20"/>
  <c r="M58" i="20"/>
  <c r="M59" i="20"/>
  <c r="M61" i="20"/>
  <c r="M62" i="20"/>
  <c r="M63" i="20"/>
  <c r="M65" i="20"/>
  <c r="M66" i="20"/>
  <c r="M67" i="20"/>
  <c r="M68" i="20"/>
  <c r="M69" i="20"/>
  <c r="M70" i="20"/>
  <c r="M71" i="20"/>
  <c r="M72" i="20"/>
  <c r="M74" i="20"/>
  <c r="M77" i="20"/>
  <c r="M79" i="20"/>
  <c r="M81" i="20"/>
  <c r="M82" i="20"/>
  <c r="M84" i="20"/>
  <c r="M85" i="20"/>
  <c r="M86" i="20"/>
  <c r="M89" i="20"/>
  <c r="M91" i="20"/>
  <c r="M92" i="20"/>
  <c r="M93" i="20"/>
  <c r="M95" i="20"/>
  <c r="M96" i="20"/>
  <c r="M97" i="20"/>
  <c r="M99" i="20"/>
  <c r="M101" i="20"/>
  <c r="M102" i="20"/>
  <c r="M103" i="20"/>
  <c r="M104" i="20"/>
  <c r="M105" i="20"/>
  <c r="M107" i="20"/>
  <c r="M108" i="20"/>
  <c r="M109" i="20"/>
  <c r="M110" i="20"/>
  <c r="M111" i="20"/>
  <c r="M112" i="20"/>
  <c r="M114" i="20"/>
  <c r="M115" i="20"/>
  <c r="M119" i="20"/>
  <c r="M121" i="20"/>
  <c r="M122" i="20"/>
  <c r="M123" i="20"/>
  <c r="M125" i="20"/>
  <c r="M130" i="20"/>
  <c r="M131" i="20"/>
  <c r="M133" i="20"/>
  <c r="M135" i="20"/>
  <c r="M137" i="20"/>
  <c r="M138" i="20"/>
  <c r="M139" i="20"/>
  <c r="M140" i="20"/>
  <c r="M141" i="20"/>
  <c r="M144" i="20"/>
  <c r="M145" i="20"/>
  <c r="M147" i="20"/>
  <c r="M149" i="20"/>
  <c r="M150" i="20"/>
  <c r="M151" i="20"/>
  <c r="M152" i="20"/>
  <c r="M154" i="20"/>
  <c r="M157" i="20"/>
  <c r="M159" i="20"/>
  <c r="M160" i="20"/>
  <c r="M162" i="20"/>
  <c r="M163" i="20"/>
  <c r="M167" i="20"/>
  <c r="M168" i="20"/>
  <c r="M169" i="20"/>
  <c r="M170" i="20"/>
  <c r="M172" i="20"/>
  <c r="M173" i="20"/>
  <c r="M175" i="20"/>
  <c r="M176" i="20"/>
  <c r="M178" i="20"/>
  <c r="M179" i="20"/>
  <c r="M180" i="20"/>
  <c r="M183" i="20"/>
  <c r="M184" i="20"/>
  <c r="M185" i="20"/>
  <c r="M189" i="20"/>
  <c r="M192" i="20"/>
  <c r="M193" i="20"/>
  <c r="M203" i="20"/>
  <c r="M204" i="20"/>
  <c r="M205" i="20"/>
  <c r="M206" i="20"/>
  <c r="M207" i="20"/>
  <c r="M208" i="20"/>
  <c r="M210" i="20"/>
  <c r="M217" i="20"/>
  <c r="M222" i="20"/>
  <c r="M227" i="20"/>
  <c r="M231" i="20"/>
  <c r="M232" i="20"/>
  <c r="M233" i="20"/>
  <c r="M234" i="20"/>
  <c r="M235" i="20"/>
  <c r="M236" i="20"/>
  <c r="M238" i="20"/>
  <c r="M239" i="20"/>
  <c r="M241" i="20"/>
  <c r="M243" i="20"/>
  <c r="J5" i="20"/>
  <c r="J6" i="20"/>
  <c r="J7" i="20"/>
  <c r="J8" i="20"/>
  <c r="J9" i="20"/>
  <c r="J14" i="20"/>
  <c r="J15" i="20"/>
  <c r="J16" i="20"/>
  <c r="J17" i="20"/>
  <c r="J19" i="20"/>
  <c r="J20" i="20"/>
  <c r="J21" i="20"/>
  <c r="J22" i="20"/>
  <c r="J23" i="20"/>
  <c r="J25" i="20"/>
  <c r="J26" i="20"/>
  <c r="J27" i="20"/>
  <c r="J29" i="20"/>
  <c r="J30" i="20"/>
  <c r="J32" i="20"/>
  <c r="J33" i="20"/>
  <c r="J34" i="20"/>
  <c r="J36" i="20"/>
  <c r="J37" i="20"/>
  <c r="J38" i="20"/>
  <c r="J41" i="20"/>
  <c r="J42" i="20"/>
  <c r="J43" i="20"/>
  <c r="J44" i="20"/>
  <c r="J45" i="20"/>
  <c r="J48" i="20"/>
  <c r="J49" i="20"/>
  <c r="J50" i="20"/>
  <c r="J51" i="20"/>
  <c r="J52" i="20"/>
  <c r="J59" i="20"/>
  <c r="J62" i="20"/>
  <c r="J63" i="20"/>
  <c r="J64" i="20"/>
  <c r="J66" i="20"/>
  <c r="J67" i="20"/>
  <c r="J69" i="20"/>
  <c r="J70" i="20"/>
  <c r="J72" i="20"/>
  <c r="J73" i="20"/>
  <c r="J75" i="20"/>
  <c r="J77" i="20"/>
  <c r="J78" i="20"/>
  <c r="J79" i="20"/>
  <c r="J80" i="20"/>
  <c r="J81" i="20"/>
  <c r="J82" i="20"/>
  <c r="J83" i="20"/>
  <c r="J86" i="20"/>
  <c r="J87" i="20"/>
  <c r="J88" i="20"/>
  <c r="J90" i="20"/>
  <c r="J91" i="20"/>
  <c r="J92" i="20"/>
  <c r="J93" i="20"/>
  <c r="J94" i="20"/>
  <c r="J95" i="20"/>
  <c r="J96" i="20"/>
  <c r="J97" i="20"/>
  <c r="J101" i="20"/>
  <c r="J102" i="20"/>
  <c r="J103" i="20"/>
  <c r="J104" i="20"/>
  <c r="J105" i="20"/>
  <c r="J108" i="20"/>
  <c r="J109" i="20"/>
  <c r="J110" i="20"/>
  <c r="J111" i="20"/>
  <c r="J115" i="20"/>
  <c r="J116" i="20"/>
  <c r="J119" i="20"/>
  <c r="J120" i="20"/>
  <c r="J121" i="20"/>
  <c r="J122" i="20"/>
  <c r="J124" i="20"/>
  <c r="J125" i="20"/>
  <c r="J127" i="20"/>
  <c r="J129" i="20"/>
  <c r="J130" i="20"/>
  <c r="J131" i="20"/>
  <c r="J133" i="20"/>
  <c r="J134" i="20"/>
  <c r="J135" i="20"/>
  <c r="J136" i="20"/>
  <c r="J140" i="20"/>
  <c r="J141" i="20"/>
  <c r="J144" i="20"/>
  <c r="J145" i="20"/>
  <c r="J146" i="20"/>
  <c r="J148" i="20"/>
  <c r="J149" i="20"/>
  <c r="J152" i="20"/>
  <c r="J157" i="20"/>
  <c r="J159" i="20"/>
  <c r="J160" i="20"/>
  <c r="J165" i="20"/>
  <c r="J167" i="20"/>
  <c r="J168" i="20"/>
  <c r="J170" i="20"/>
  <c r="J172" i="20"/>
  <c r="J176" i="20"/>
  <c r="J177" i="20"/>
  <c r="J178" i="20"/>
  <c r="J179" i="20"/>
  <c r="J181" i="20"/>
  <c r="J182" i="20"/>
  <c r="J183" i="20"/>
  <c r="J185" i="20"/>
  <c r="J186" i="20"/>
  <c r="J187" i="20"/>
  <c r="J189" i="20"/>
  <c r="J190" i="20"/>
  <c r="J191" i="20"/>
  <c r="J193" i="20"/>
  <c r="J195" i="20"/>
  <c r="J196" i="20"/>
  <c r="J197" i="20"/>
  <c r="J198" i="20"/>
  <c r="J201" i="20"/>
  <c r="J202" i="20"/>
  <c r="J203" i="20"/>
  <c r="J205" i="20"/>
  <c r="J207" i="20"/>
  <c r="J209" i="20"/>
  <c r="J210" i="20"/>
  <c r="J211" i="20"/>
  <c r="J212" i="20"/>
  <c r="J213" i="20"/>
  <c r="J214" i="20"/>
  <c r="J219" i="20"/>
  <c r="J220" i="20"/>
  <c r="J221" i="20"/>
  <c r="J226" i="20"/>
  <c r="J227" i="20"/>
  <c r="J229" i="20"/>
  <c r="J231" i="20"/>
  <c r="J232" i="20"/>
  <c r="J233" i="20"/>
  <c r="J235" i="20"/>
  <c r="J237" i="20"/>
  <c r="J238" i="20"/>
  <c r="J240" i="20"/>
  <c r="J241" i="20"/>
  <c r="J243" i="20"/>
  <c r="J244" i="20"/>
  <c r="G5" i="20"/>
  <c r="G6" i="20"/>
  <c r="G7" i="20"/>
  <c r="G9" i="20"/>
  <c r="G12" i="20"/>
  <c r="G15" i="20"/>
  <c r="G16" i="20"/>
  <c r="G17" i="20"/>
  <c r="G18" i="20"/>
  <c r="G21" i="20"/>
  <c r="G23" i="20"/>
  <c r="G28" i="20"/>
  <c r="G29" i="20"/>
  <c r="G31" i="20"/>
  <c r="G32" i="20"/>
  <c r="G33" i="20"/>
  <c r="G35" i="20"/>
  <c r="G37" i="20"/>
  <c r="G38" i="20"/>
  <c r="G40" i="20"/>
  <c r="G41" i="20"/>
  <c r="G43" i="20"/>
  <c r="G45" i="20"/>
  <c r="G47" i="20"/>
  <c r="G49" i="20"/>
  <c r="G53" i="20"/>
  <c r="G54" i="20"/>
  <c r="G56" i="20"/>
  <c r="G57" i="20"/>
  <c r="G58" i="20"/>
  <c r="G60" i="20"/>
  <c r="G61" i="20"/>
  <c r="G62" i="20"/>
  <c r="G64" i="20"/>
  <c r="G65" i="20"/>
  <c r="G66" i="20"/>
  <c r="G67" i="20"/>
  <c r="G68" i="20"/>
  <c r="G69" i="20"/>
  <c r="G71" i="20"/>
  <c r="G72" i="20"/>
  <c r="G74" i="20"/>
  <c r="G75" i="20"/>
  <c r="G76" i="20"/>
  <c r="G77" i="20"/>
  <c r="G79" i="20"/>
  <c r="G80" i="20"/>
  <c r="G83" i="20"/>
  <c r="G84" i="20"/>
  <c r="G85" i="20"/>
  <c r="G86" i="20"/>
  <c r="G87" i="20"/>
  <c r="G88" i="20"/>
  <c r="G90" i="20"/>
  <c r="G91" i="20"/>
  <c r="G92" i="20"/>
  <c r="G96" i="20"/>
  <c r="G97" i="20"/>
  <c r="G99" i="20"/>
  <c r="G100" i="20"/>
  <c r="G101" i="20"/>
  <c r="G102" i="20"/>
  <c r="G103" i="20"/>
  <c r="G105" i="20"/>
  <c r="G106" i="20"/>
  <c r="G107" i="20"/>
  <c r="G109" i="20"/>
  <c r="G110" i="20"/>
  <c r="G111" i="20"/>
  <c r="G112" i="20"/>
  <c r="G113" i="20"/>
  <c r="G114" i="20"/>
  <c r="G115" i="20"/>
  <c r="G116" i="20"/>
  <c r="G118" i="20"/>
  <c r="G119" i="20"/>
  <c r="G122" i="20"/>
  <c r="G123" i="20"/>
  <c r="G125" i="20"/>
  <c r="G126" i="20"/>
  <c r="G127" i="20"/>
  <c r="G128" i="20"/>
  <c r="G129" i="20"/>
  <c r="G130" i="20"/>
  <c r="G131" i="20"/>
  <c r="G134" i="20"/>
  <c r="G135" i="20"/>
  <c r="G137" i="20"/>
  <c r="G139" i="20"/>
  <c r="G140" i="20"/>
  <c r="G141" i="20"/>
  <c r="G143" i="20"/>
  <c r="G144" i="20"/>
  <c r="G146" i="20"/>
  <c r="G147" i="20"/>
  <c r="G148" i="20"/>
  <c r="G149" i="20"/>
  <c r="G151" i="20"/>
  <c r="G152" i="20"/>
  <c r="G153" i="20"/>
  <c r="G155" i="20"/>
  <c r="G156" i="20"/>
  <c r="G160" i="20"/>
  <c r="G161" i="20"/>
  <c r="G162" i="20"/>
  <c r="G163" i="20"/>
  <c r="G167" i="20"/>
  <c r="G168" i="20"/>
  <c r="G169" i="20"/>
  <c r="G171" i="20"/>
  <c r="G172" i="20"/>
  <c r="G174" i="20"/>
  <c r="G175" i="20"/>
  <c r="G178" i="20"/>
  <c r="G179" i="20"/>
  <c r="G182" i="20"/>
  <c r="G183" i="20"/>
  <c r="G189" i="20"/>
  <c r="G192" i="20"/>
  <c r="G194" i="20"/>
  <c r="G197" i="20"/>
  <c r="G201" i="20"/>
  <c r="G204" i="20"/>
  <c r="G206" i="20"/>
  <c r="G207" i="20"/>
  <c r="G209" i="20"/>
  <c r="G210" i="20"/>
  <c r="G211" i="20"/>
  <c r="G212" i="20"/>
  <c r="G213" i="20"/>
  <c r="G216" i="20"/>
  <c r="G217" i="20"/>
  <c r="G218" i="20"/>
  <c r="G219" i="20"/>
  <c r="G221" i="20"/>
  <c r="G226" i="20"/>
  <c r="G227" i="20"/>
  <c r="G228" i="20"/>
  <c r="G229" i="20"/>
  <c r="G230" i="20"/>
  <c r="G232" i="20"/>
  <c r="G234" i="20"/>
  <c r="G235" i="20"/>
  <c r="G236" i="20"/>
  <c r="G237" i="20"/>
  <c r="G240" i="20"/>
  <c r="G241" i="20"/>
  <c r="G243" i="20"/>
  <c r="G245" i="20"/>
  <c r="J230" i="17"/>
  <c r="M230" i="17"/>
  <c r="P230" i="17"/>
  <c r="V230" i="17"/>
  <c r="S230" i="17"/>
  <c r="S229" i="17"/>
  <c r="G229" i="17"/>
  <c r="V229" i="17"/>
  <c r="W228" i="17"/>
  <c r="V228" i="17"/>
  <c r="G228" i="17"/>
  <c r="J228" i="17"/>
  <c r="V227" i="17"/>
  <c r="P227" i="17"/>
  <c r="G226" i="17"/>
  <c r="P226" i="17"/>
  <c r="V226" i="17"/>
  <c r="J226" i="17"/>
  <c r="V225" i="17"/>
  <c r="G225" i="17"/>
  <c r="P225" i="17"/>
  <c r="P224" i="17"/>
  <c r="S224" i="17"/>
  <c r="V224" i="17"/>
  <c r="G224" i="17"/>
  <c r="J223" i="17"/>
  <c r="P223" i="17"/>
  <c r="M223" i="17"/>
  <c r="S223" i="17"/>
  <c r="J222" i="17"/>
  <c r="V222" i="17"/>
  <c r="G222" i="17"/>
  <c r="M222" i="17"/>
  <c r="S222" i="17"/>
  <c r="G221" i="17"/>
  <c r="P221" i="17"/>
  <c r="V221" i="17"/>
  <c r="G220" i="17"/>
  <c r="J220" i="17"/>
  <c r="P220" i="17"/>
  <c r="S220" i="17"/>
  <c r="V220" i="17"/>
  <c r="M219" i="17"/>
  <c r="S219" i="17"/>
  <c r="V219" i="17"/>
  <c r="M218" i="17"/>
  <c r="P218" i="17"/>
  <c r="M217" i="17"/>
  <c r="P217" i="17"/>
  <c r="S217" i="17"/>
  <c r="M216" i="17"/>
  <c r="S216" i="17"/>
  <c r="J216" i="17"/>
  <c r="P216" i="17"/>
  <c r="V216" i="17"/>
  <c r="J215" i="17"/>
  <c r="M215" i="17"/>
  <c r="P215" i="17"/>
  <c r="V215" i="17"/>
  <c r="J214" i="17"/>
  <c r="M214" i="17"/>
  <c r="V214" i="17"/>
  <c r="G214" i="17"/>
  <c r="S214" i="17"/>
  <c r="G213" i="17"/>
  <c r="J213" i="17"/>
  <c r="P213" i="17"/>
  <c r="S213" i="17"/>
  <c r="V213" i="17"/>
  <c r="X213" i="17"/>
  <c r="M213" i="17"/>
  <c r="M212" i="17"/>
  <c r="S212" i="17"/>
  <c r="V212" i="17"/>
  <c r="J211" i="17"/>
  <c r="P211" i="17"/>
  <c r="M211" i="17"/>
  <c r="S211" i="17"/>
  <c r="S210" i="17"/>
  <c r="J210" i="17"/>
  <c r="V210" i="17"/>
  <c r="J209" i="17"/>
  <c r="P209" i="17"/>
  <c r="M209" i="17"/>
  <c r="S209" i="17"/>
  <c r="J208" i="17"/>
  <c r="S208" i="17"/>
  <c r="V208" i="17"/>
  <c r="G207" i="17"/>
  <c r="J207" i="17"/>
  <c r="M207" i="17"/>
  <c r="S207" i="17"/>
  <c r="P207" i="17"/>
  <c r="V207" i="17"/>
  <c r="G206" i="17"/>
  <c r="M206" i="17"/>
  <c r="S206" i="17"/>
  <c r="V206" i="17"/>
  <c r="M205" i="17"/>
  <c r="S205" i="17"/>
  <c r="J205" i="17"/>
  <c r="S204" i="17"/>
  <c r="V204" i="17"/>
  <c r="M204" i="17"/>
  <c r="G204" i="17"/>
  <c r="S203" i="17"/>
  <c r="P203" i="17"/>
  <c r="V203" i="17"/>
  <c r="G202" i="17"/>
  <c r="M202" i="17"/>
  <c r="V202" i="17"/>
  <c r="P202" i="17"/>
  <c r="M201" i="17"/>
  <c r="S201" i="17"/>
  <c r="J201" i="17"/>
  <c r="G200" i="17"/>
  <c r="M200" i="17"/>
  <c r="S200" i="17"/>
  <c r="G199" i="17"/>
  <c r="J199" i="17"/>
  <c r="S199" i="17"/>
  <c r="V199" i="17"/>
  <c r="W198" i="17"/>
  <c r="M198" i="17"/>
  <c r="V198" i="17"/>
  <c r="M197" i="17"/>
  <c r="P197" i="17"/>
  <c r="V197" i="17"/>
  <c r="J197" i="17"/>
  <c r="J196" i="17"/>
  <c r="S196" i="17"/>
  <c r="V196" i="17"/>
  <c r="M196" i="17"/>
  <c r="P196" i="17"/>
  <c r="P195" i="17"/>
  <c r="S195" i="17"/>
  <c r="M195" i="17"/>
  <c r="J195" i="17"/>
  <c r="P194" i="17"/>
  <c r="M194" i="17"/>
  <c r="V194" i="17"/>
  <c r="S193" i="17"/>
  <c r="P193" i="17"/>
  <c r="V193" i="17"/>
  <c r="P192" i="17"/>
  <c r="M191" i="17"/>
  <c r="V191" i="17"/>
  <c r="S191" i="17"/>
  <c r="G190" i="17"/>
  <c r="V190" i="17"/>
  <c r="S190" i="17"/>
  <c r="P189" i="17"/>
  <c r="S189" i="17"/>
  <c r="G188" i="17"/>
  <c r="P188" i="17"/>
  <c r="G187" i="17"/>
  <c r="P187" i="17"/>
  <c r="V187" i="17"/>
  <c r="V186" i="17"/>
  <c r="J186" i="17"/>
  <c r="M185" i="17"/>
  <c r="P185" i="17"/>
  <c r="J185" i="17"/>
  <c r="S185" i="17"/>
  <c r="V185" i="17"/>
  <c r="G184" i="17"/>
  <c r="S184" i="17"/>
  <c r="M184" i="17"/>
  <c r="S183" i="17"/>
  <c r="M183" i="17"/>
  <c r="S182" i="17"/>
  <c r="M182" i="17"/>
  <c r="P181" i="17"/>
  <c r="S181" i="17"/>
  <c r="M181" i="17"/>
  <c r="J180" i="17"/>
  <c r="P180" i="17"/>
  <c r="M180" i="17"/>
  <c r="S180" i="17"/>
  <c r="S179" i="17"/>
  <c r="V179" i="17"/>
  <c r="M179" i="17"/>
  <c r="M178" i="17"/>
  <c r="J177" i="17"/>
  <c r="P177" i="17"/>
  <c r="M177" i="17"/>
  <c r="G176" i="17"/>
  <c r="M176" i="17"/>
  <c r="V176" i="17"/>
  <c r="J176" i="17"/>
  <c r="S176" i="17"/>
  <c r="P176" i="17"/>
  <c r="V175" i="17"/>
  <c r="M175" i="17"/>
  <c r="J174" i="17"/>
  <c r="S174" i="17"/>
  <c r="V174" i="17"/>
  <c r="M174" i="17"/>
  <c r="P174" i="17"/>
  <c r="S173" i="17"/>
  <c r="M173" i="17"/>
  <c r="V173" i="17"/>
  <c r="M172" i="17"/>
  <c r="S172" i="17"/>
  <c r="M171" i="17"/>
  <c r="P171" i="17"/>
  <c r="J170" i="17"/>
  <c r="M170" i="17"/>
  <c r="V170" i="17"/>
  <c r="M169" i="17"/>
  <c r="V169" i="17"/>
  <c r="J169" i="17"/>
  <c r="P169" i="17"/>
  <c r="S169" i="17"/>
  <c r="M168" i="17"/>
  <c r="G167" i="17"/>
  <c r="M167" i="17"/>
  <c r="P167" i="17"/>
  <c r="V167" i="17"/>
  <c r="J166" i="17"/>
  <c r="M166" i="17"/>
  <c r="P166" i="17"/>
  <c r="S166" i="17"/>
  <c r="V166" i="17"/>
  <c r="V165" i="17"/>
  <c r="P165" i="17"/>
  <c r="V164" i="17"/>
  <c r="M164" i="17"/>
  <c r="S164" i="17"/>
  <c r="P164" i="17"/>
  <c r="J163" i="17"/>
  <c r="M163" i="17"/>
  <c r="P163" i="17"/>
  <c r="V163" i="17"/>
  <c r="J162" i="17"/>
  <c r="S162" i="17"/>
  <c r="P162" i="17"/>
  <c r="V162" i="17"/>
  <c r="P161" i="17"/>
  <c r="M161" i="17"/>
  <c r="G160" i="17"/>
  <c r="M160" i="17"/>
  <c r="P160" i="17"/>
  <c r="V160" i="17"/>
  <c r="J159" i="17"/>
  <c r="P159" i="17"/>
  <c r="M159" i="17"/>
  <c r="V159" i="17"/>
  <c r="M158" i="17"/>
  <c r="W158" i="17"/>
  <c r="V158" i="17"/>
  <c r="J158" i="17"/>
  <c r="S158" i="17"/>
  <c r="M157" i="17"/>
  <c r="P157" i="17"/>
  <c r="J157" i="17"/>
  <c r="S157" i="17"/>
  <c r="M156" i="17"/>
  <c r="G156" i="17"/>
  <c r="G155" i="17"/>
  <c r="P155" i="17"/>
  <c r="V155" i="17"/>
  <c r="P154" i="17"/>
  <c r="J154" i="17"/>
  <c r="M154" i="17"/>
  <c r="V154" i="17"/>
  <c r="G153" i="17"/>
  <c r="M153" i="17"/>
  <c r="P153" i="17"/>
  <c r="S153" i="17"/>
  <c r="V153" i="17"/>
  <c r="M152" i="17"/>
  <c r="P152" i="17"/>
  <c r="G151" i="17"/>
  <c r="J151" i="17"/>
  <c r="S151" i="17"/>
  <c r="M151" i="17"/>
  <c r="V151" i="17"/>
  <c r="M150" i="17"/>
  <c r="S150" i="17"/>
  <c r="J149" i="17"/>
  <c r="P149" i="17"/>
  <c r="G149" i="17"/>
  <c r="S149" i="17"/>
  <c r="J148" i="17"/>
  <c r="P148" i="17"/>
  <c r="V148" i="17"/>
  <c r="G147" i="17"/>
  <c r="J147" i="17"/>
  <c r="P147" i="17"/>
  <c r="V147" i="17"/>
  <c r="J146" i="17"/>
  <c r="P146" i="17"/>
  <c r="V146" i="17"/>
  <c r="V145" i="17"/>
  <c r="M145" i="17"/>
  <c r="S145" i="17"/>
  <c r="P144" i="17"/>
  <c r="S144" i="17"/>
  <c r="J144" i="17"/>
  <c r="M144" i="17"/>
  <c r="V144" i="17"/>
  <c r="P143" i="17"/>
  <c r="V143" i="17"/>
  <c r="S142" i="17"/>
  <c r="M142" i="17"/>
  <c r="M141" i="17"/>
  <c r="V141" i="17"/>
  <c r="S141" i="17"/>
  <c r="G140" i="17"/>
  <c r="P140" i="17"/>
  <c r="M140" i="17"/>
  <c r="S140" i="17"/>
  <c r="G139" i="17"/>
  <c r="J139" i="17"/>
  <c r="M139" i="17"/>
  <c r="S139" i="17"/>
  <c r="V139" i="17"/>
  <c r="J138" i="17"/>
  <c r="P138" i="17"/>
  <c r="V138" i="17"/>
  <c r="M138" i="17"/>
  <c r="S138" i="17"/>
  <c r="M137" i="17"/>
  <c r="S137" i="17"/>
  <c r="P137" i="17"/>
  <c r="V137" i="17"/>
  <c r="S136" i="17"/>
  <c r="P135" i="17"/>
  <c r="G135" i="17"/>
  <c r="S134" i="17"/>
  <c r="S133" i="17"/>
  <c r="V133" i="17"/>
  <c r="J133" i="17"/>
  <c r="J132" i="17"/>
  <c r="P132" i="17"/>
  <c r="M132" i="17"/>
  <c r="S132" i="17"/>
  <c r="J131" i="17"/>
  <c r="P131" i="17"/>
  <c r="S131" i="17"/>
  <c r="G131" i="17"/>
  <c r="V131" i="17"/>
  <c r="M130" i="17"/>
  <c r="P130" i="17"/>
  <c r="V130" i="17"/>
  <c r="J130" i="17"/>
  <c r="J129" i="17"/>
  <c r="S129" i="17"/>
  <c r="V129" i="17"/>
  <c r="M129" i="17"/>
  <c r="P129" i="17"/>
  <c r="G128" i="17"/>
  <c r="P128" i="17"/>
  <c r="M128" i="17"/>
  <c r="V128" i="17"/>
  <c r="M127" i="17"/>
  <c r="G127" i="17"/>
  <c r="V127" i="17"/>
  <c r="P127" i="17"/>
  <c r="V126" i="17"/>
  <c r="S126" i="17"/>
  <c r="J125" i="17"/>
  <c r="M125" i="17"/>
  <c r="G125" i="17"/>
  <c r="V125" i="17"/>
  <c r="J124" i="17"/>
  <c r="M124" i="17"/>
  <c r="S124" i="17"/>
  <c r="P124" i="17"/>
  <c r="J123" i="17"/>
  <c r="V123" i="17"/>
  <c r="S123" i="17"/>
  <c r="M122" i="17"/>
  <c r="V122" i="17"/>
  <c r="J122" i="17"/>
  <c r="S122" i="17"/>
  <c r="S121" i="17"/>
  <c r="M120" i="17"/>
  <c r="P120" i="17"/>
  <c r="S120" i="17"/>
  <c r="M119" i="17"/>
  <c r="P119" i="17"/>
  <c r="V119" i="17"/>
  <c r="M118" i="17"/>
  <c r="J118" i="17"/>
  <c r="G117" i="17"/>
  <c r="M117" i="17"/>
  <c r="P117" i="17"/>
  <c r="V117" i="17"/>
  <c r="P116" i="17"/>
  <c r="M116" i="17"/>
  <c r="V116" i="17"/>
  <c r="G115" i="17"/>
  <c r="S115" i="17"/>
  <c r="J114" i="17"/>
  <c r="S114" i="17"/>
  <c r="J113" i="17"/>
  <c r="P113" i="17"/>
  <c r="V113" i="17"/>
  <c r="G113" i="17"/>
  <c r="M112" i="17"/>
  <c r="G111" i="17"/>
  <c r="M111" i="17"/>
  <c r="V111" i="17"/>
  <c r="S110" i="17"/>
  <c r="V110" i="17"/>
  <c r="J110" i="17"/>
  <c r="J109" i="17"/>
  <c r="M109" i="17"/>
  <c r="G109" i="17"/>
  <c r="P109" i="17"/>
  <c r="J108" i="17"/>
  <c r="M108" i="17"/>
  <c r="S108" i="17"/>
  <c r="P108" i="17"/>
  <c r="V108" i="17"/>
  <c r="G107" i="17"/>
  <c r="P107" i="17"/>
  <c r="V107" i="17"/>
  <c r="S107" i="17"/>
  <c r="S106" i="17"/>
  <c r="G105" i="17"/>
  <c r="S105" i="17"/>
  <c r="J105" i="17"/>
  <c r="P105" i="17"/>
  <c r="V105" i="17"/>
  <c r="G104" i="17"/>
  <c r="P104" i="17"/>
  <c r="M104" i="17"/>
  <c r="J103" i="17"/>
  <c r="S103" i="17"/>
  <c r="G103" i="17"/>
  <c r="M103" i="17"/>
  <c r="V103" i="17"/>
  <c r="M102" i="17"/>
  <c r="P102" i="17"/>
  <c r="J101" i="17"/>
  <c r="P101" i="17"/>
  <c r="M100" i="17"/>
  <c r="S100" i="17"/>
  <c r="G99" i="17"/>
  <c r="P99" i="17"/>
  <c r="S99" i="17"/>
  <c r="V99" i="17"/>
  <c r="V98" i="17"/>
  <c r="S98" i="17"/>
  <c r="G97" i="17"/>
  <c r="V97" i="17"/>
  <c r="J97" i="17"/>
  <c r="S97" i="17"/>
  <c r="G96" i="17"/>
  <c r="P96" i="17"/>
  <c r="J95" i="17"/>
  <c r="S95" i="17"/>
  <c r="M95" i="17"/>
  <c r="S94" i="17"/>
  <c r="M94" i="17"/>
  <c r="V94" i="17"/>
  <c r="J94" i="17"/>
  <c r="G93" i="17"/>
  <c r="M93" i="17"/>
  <c r="P93" i="17"/>
  <c r="J93" i="17"/>
  <c r="P92" i="17"/>
  <c r="M92" i="17"/>
  <c r="V92" i="17"/>
  <c r="G91" i="17"/>
  <c r="M91" i="17"/>
  <c r="V91" i="17"/>
  <c r="P91" i="17"/>
  <c r="S91" i="17"/>
  <c r="S90" i="17"/>
  <c r="J90" i="17"/>
  <c r="V90" i="17"/>
  <c r="G89" i="17"/>
  <c r="M89" i="17"/>
  <c r="J89" i="17"/>
  <c r="S89" i="17"/>
  <c r="V89" i="17"/>
  <c r="M88" i="17"/>
  <c r="P88" i="17"/>
  <c r="J87" i="17"/>
  <c r="S87" i="17"/>
  <c r="G87" i="17"/>
  <c r="M86" i="17"/>
  <c r="V86" i="17"/>
  <c r="J85" i="17"/>
  <c r="V85" i="17"/>
  <c r="M85" i="17"/>
  <c r="S84" i="17"/>
  <c r="J84" i="17"/>
  <c r="M84" i="17"/>
  <c r="P84" i="17"/>
  <c r="V84" i="17"/>
  <c r="S83" i="17"/>
  <c r="V83" i="17"/>
  <c r="J82" i="17"/>
  <c r="M82" i="17"/>
  <c r="V82" i="17"/>
  <c r="S81" i="17"/>
  <c r="V81" i="17"/>
  <c r="M80" i="17"/>
  <c r="V80" i="17"/>
  <c r="P80" i="17"/>
  <c r="M79" i="17"/>
  <c r="P79" i="17"/>
  <c r="J79" i="17"/>
  <c r="S79" i="17"/>
  <c r="V79" i="17"/>
  <c r="S78" i="17"/>
  <c r="J78" i="17"/>
  <c r="J77" i="17"/>
  <c r="M77" i="17"/>
  <c r="S77" i="17"/>
  <c r="V77" i="17"/>
  <c r="G76" i="17"/>
  <c r="P76" i="17"/>
  <c r="S76" i="17"/>
  <c r="V75" i="17"/>
  <c r="S75" i="17"/>
  <c r="M74" i="17"/>
  <c r="V74" i="17"/>
  <c r="M73" i="17"/>
  <c r="V73" i="17"/>
  <c r="G73" i="17"/>
  <c r="X73" i="17"/>
  <c r="M72" i="17"/>
  <c r="V72" i="17"/>
  <c r="P72" i="17"/>
  <c r="J71" i="17"/>
  <c r="P71" i="17"/>
  <c r="V71" i="17"/>
  <c r="W70" i="17"/>
  <c r="J70" i="17"/>
  <c r="V70" i="17"/>
  <c r="J69" i="17"/>
  <c r="V69" i="17"/>
  <c r="M68" i="17"/>
  <c r="V67" i="17"/>
  <c r="J66" i="17"/>
  <c r="M66" i="17"/>
  <c r="S66" i="17"/>
  <c r="G66" i="17"/>
  <c r="V66" i="17"/>
  <c r="M65" i="17"/>
  <c r="P65" i="17"/>
  <c r="G65" i="17"/>
  <c r="J64" i="17"/>
  <c r="P64" i="17"/>
  <c r="S64" i="17"/>
  <c r="M64" i="17"/>
  <c r="V64" i="17"/>
  <c r="M63" i="17"/>
  <c r="G63" i="17"/>
  <c r="P63" i="17"/>
  <c r="S63" i="17"/>
  <c r="V63" i="17"/>
  <c r="J62" i="17"/>
  <c r="V62" i="17"/>
  <c r="M62" i="17"/>
  <c r="S62" i="17"/>
  <c r="J61" i="17"/>
  <c r="V61" i="17"/>
  <c r="S61" i="17"/>
  <c r="G60" i="17"/>
  <c r="S60" i="17"/>
  <c r="M60" i="17"/>
  <c r="P60" i="17"/>
  <c r="M59" i="17"/>
  <c r="P59" i="17"/>
  <c r="G59" i="17"/>
  <c r="S59" i="17"/>
  <c r="M58" i="17"/>
  <c r="S58" i="17"/>
  <c r="J58" i="17"/>
  <c r="V58" i="17"/>
  <c r="M57" i="17"/>
  <c r="P57" i="17"/>
  <c r="V57" i="17"/>
  <c r="X57" i="17"/>
  <c r="S57" i="17"/>
  <c r="J56" i="17"/>
  <c r="P56" i="17"/>
  <c r="S56" i="17"/>
  <c r="G56" i="17"/>
  <c r="M56" i="17"/>
  <c r="V56" i="17"/>
  <c r="J55" i="17"/>
  <c r="G55" i="17"/>
  <c r="M55" i="17"/>
  <c r="P55" i="17"/>
  <c r="V55" i="17"/>
  <c r="J54" i="17"/>
  <c r="M54" i="17"/>
  <c r="P54" i="17"/>
  <c r="V54" i="17"/>
  <c r="J53" i="17"/>
  <c r="S53" i="17"/>
  <c r="V53" i="17"/>
  <c r="P53" i="17"/>
  <c r="M52" i="17"/>
  <c r="S52" i="17"/>
  <c r="P52" i="17"/>
  <c r="G51" i="17"/>
  <c r="P51" i="17"/>
  <c r="M51" i="17"/>
  <c r="S51" i="17"/>
  <c r="M50" i="17"/>
  <c r="G50" i="17"/>
  <c r="P50" i="17"/>
  <c r="P49" i="17"/>
  <c r="J49" i="17"/>
  <c r="M49" i="17"/>
  <c r="V49" i="17"/>
  <c r="J48" i="17"/>
  <c r="M48" i="17"/>
  <c r="S48" i="17"/>
  <c r="G47" i="17"/>
  <c r="J47" i="17"/>
  <c r="P47" i="17"/>
  <c r="M47" i="17"/>
  <c r="S47" i="17"/>
  <c r="V47" i="17"/>
  <c r="J46" i="17"/>
  <c r="S46" i="17"/>
  <c r="V46" i="17"/>
  <c r="P46" i="17"/>
  <c r="M46" i="17"/>
  <c r="P45" i="17"/>
  <c r="V45" i="17"/>
  <c r="G45" i="17"/>
  <c r="X45" i="17"/>
  <c r="S45" i="17"/>
  <c r="G44" i="17"/>
  <c r="W44" i="17"/>
  <c r="J43" i="17"/>
  <c r="M43" i="17"/>
  <c r="P43" i="17"/>
  <c r="S43" i="17"/>
  <c r="J42" i="17"/>
  <c r="S42" i="17"/>
  <c r="V42" i="17"/>
  <c r="P42" i="17"/>
  <c r="M41" i="17"/>
  <c r="P41" i="17"/>
  <c r="S41" i="17"/>
  <c r="X41" i="17"/>
  <c r="V41" i="17"/>
  <c r="G40" i="17"/>
  <c r="M40" i="17"/>
  <c r="P40" i="17"/>
  <c r="S39" i="17"/>
  <c r="J39" i="17"/>
  <c r="X39" i="17"/>
  <c r="G38" i="17"/>
  <c r="P38" i="17"/>
  <c r="V38" i="17"/>
  <c r="M38" i="17"/>
  <c r="S38" i="17"/>
  <c r="P37" i="17"/>
  <c r="S37" i="17"/>
  <c r="G36" i="17"/>
  <c r="P36" i="17"/>
  <c r="S36" i="17"/>
  <c r="V36" i="17"/>
  <c r="G35" i="17"/>
  <c r="V35" i="17"/>
  <c r="S35" i="17"/>
  <c r="G34" i="17"/>
  <c r="M34" i="17"/>
  <c r="S34" i="17"/>
  <c r="X34" i="17"/>
  <c r="P34" i="17"/>
  <c r="V34" i="17"/>
  <c r="W33" i="17"/>
  <c r="J33" i="17"/>
  <c r="M33" i="17"/>
  <c r="V33" i="17"/>
  <c r="P33" i="17"/>
  <c r="S33" i="17"/>
  <c r="G32" i="17"/>
  <c r="M32" i="17"/>
  <c r="V32" i="17"/>
  <c r="X32" i="17"/>
  <c r="P32" i="17"/>
  <c r="S32" i="17"/>
  <c r="M31" i="17"/>
  <c r="P31" i="17"/>
  <c r="J31" i="17"/>
  <c r="S31" i="17"/>
  <c r="J30" i="17"/>
  <c r="M30" i="17"/>
  <c r="P30" i="17"/>
  <c r="J29" i="17"/>
  <c r="P29" i="17"/>
  <c r="V29" i="17"/>
  <c r="X29" i="17"/>
  <c r="S29" i="17"/>
  <c r="J28" i="17"/>
  <c r="M28" i="17"/>
  <c r="P28" i="17"/>
  <c r="V28" i="17"/>
  <c r="G28" i="17"/>
  <c r="P27" i="17"/>
  <c r="V27" i="17"/>
  <c r="M27" i="17"/>
  <c r="V26" i="17"/>
  <c r="M26" i="17"/>
  <c r="J25" i="17"/>
  <c r="M25" i="17"/>
  <c r="P25" i="17"/>
  <c r="P24" i="17"/>
  <c r="M24" i="17"/>
  <c r="S24" i="17"/>
  <c r="V24" i="17"/>
  <c r="J23" i="17"/>
  <c r="P23" i="17"/>
  <c r="S23" i="17"/>
  <c r="V23" i="17"/>
  <c r="M22" i="17"/>
  <c r="V22" i="17"/>
  <c r="P22" i="17"/>
  <c r="S22" i="17"/>
  <c r="J21" i="17"/>
  <c r="V21" i="17"/>
  <c r="M21" i="17"/>
  <c r="P20" i="17"/>
  <c r="V20" i="17"/>
  <c r="G20" i="17"/>
  <c r="S20" i="17"/>
  <c r="M19" i="17"/>
  <c r="G19" i="17"/>
  <c r="P19" i="17"/>
  <c r="V19" i="17"/>
  <c r="W18" i="17"/>
  <c r="V18" i="17"/>
  <c r="J18" i="17"/>
  <c r="G17" i="17"/>
  <c r="P17" i="17"/>
  <c r="V17" i="17"/>
  <c r="M17" i="17"/>
  <c r="S17" i="17"/>
  <c r="M16" i="17"/>
  <c r="S16" i="17"/>
  <c r="V16" i="17"/>
  <c r="P15" i="17"/>
  <c r="V15" i="17"/>
  <c r="G15" i="17"/>
  <c r="S15" i="17"/>
  <c r="S14" i="17"/>
  <c r="P14" i="17"/>
  <c r="J13" i="17"/>
  <c r="P13" i="17"/>
  <c r="V13" i="17"/>
  <c r="M13" i="17"/>
  <c r="J12" i="17"/>
  <c r="M12" i="17"/>
  <c r="P12" i="17"/>
  <c r="V12" i="17"/>
  <c r="M11" i="17"/>
  <c r="P10" i="17"/>
  <c r="S10" i="17"/>
  <c r="G10" i="17"/>
  <c r="J9" i="17"/>
  <c r="P9" i="17"/>
  <c r="S9" i="17"/>
  <c r="M9" i="17"/>
  <c r="V9" i="17"/>
  <c r="P8" i="17"/>
  <c r="G8" i="17"/>
  <c r="M7" i="17"/>
  <c r="V7" i="17"/>
  <c r="S7" i="17"/>
  <c r="G6" i="17"/>
  <c r="M6" i="17"/>
  <c r="P6" i="17"/>
  <c r="V6" i="17"/>
  <c r="S6" i="17"/>
  <c r="J5" i="17"/>
  <c r="S5" i="17"/>
  <c r="S216" i="14"/>
  <c r="S217" i="14"/>
  <c r="R216" i="14"/>
  <c r="R217" i="14"/>
  <c r="Q216" i="14"/>
  <c r="Q217" i="14"/>
  <c r="W129" i="17"/>
  <c r="G146" i="17"/>
  <c r="X146" i="17"/>
  <c r="G162" i="17"/>
  <c r="X162" i="17"/>
  <c r="W194" i="17"/>
  <c r="G194" i="17"/>
  <c r="G203" i="17"/>
  <c r="X203" i="17"/>
  <c r="G132" i="20"/>
  <c r="W132" i="20"/>
  <c r="X55" i="17"/>
  <c r="W56" i="17"/>
  <c r="X58" i="17"/>
  <c r="P58" i="17"/>
  <c r="V60" i="17"/>
  <c r="J60" i="17"/>
  <c r="G62" i="17"/>
  <c r="W65" i="17"/>
  <c r="J67" i="17"/>
  <c r="M71" i="17"/>
  <c r="X71" i="17"/>
  <c r="W72" i="17"/>
  <c r="P74" i="17"/>
  <c r="V76" i="17"/>
  <c r="J76" i="17"/>
  <c r="W78" i="17"/>
  <c r="W81" i="17"/>
  <c r="J83" i="17"/>
  <c r="W84" i="17"/>
  <c r="X85" i="17"/>
  <c r="G90" i="17"/>
  <c r="X90" i="17"/>
  <c r="P90" i="17"/>
  <c r="W91" i="17"/>
  <c r="W92" i="17"/>
  <c r="X93" i="17"/>
  <c r="W97" i="17"/>
  <c r="G98" i="17"/>
  <c r="X98" i="17"/>
  <c r="P98" i="17"/>
  <c r="W99" i="17"/>
  <c r="W100" i="17"/>
  <c r="X101" i="17"/>
  <c r="W105" i="17"/>
  <c r="G106" i="17"/>
  <c r="X106" i="17"/>
  <c r="P106" i="17"/>
  <c r="W107" i="17"/>
  <c r="W108" i="17"/>
  <c r="X109" i="17"/>
  <c r="W113" i="17"/>
  <c r="G114" i="17"/>
  <c r="X114" i="17"/>
  <c r="P114" i="17"/>
  <c r="W115" i="17"/>
  <c r="X117" i="17"/>
  <c r="P123" i="17"/>
  <c r="W125" i="17"/>
  <c r="G126" i="17"/>
  <c r="X126" i="17"/>
  <c r="P126" i="17"/>
  <c r="W127" i="17"/>
  <c r="W128" i="17"/>
  <c r="W130" i="17"/>
  <c r="W133" i="17"/>
  <c r="G134" i="17"/>
  <c r="X134" i="17"/>
  <c r="P134" i="17"/>
  <c r="X139" i="17"/>
  <c r="X141" i="17"/>
  <c r="W143" i="17"/>
  <c r="W144" i="17"/>
  <c r="W146" i="17"/>
  <c r="W149" i="17"/>
  <c r="G150" i="17"/>
  <c r="X150" i="17"/>
  <c r="P150" i="17"/>
  <c r="X155" i="17"/>
  <c r="X157" i="17"/>
  <c r="W159" i="17"/>
  <c r="W160" i="17"/>
  <c r="W162" i="17"/>
  <c r="W164" i="17"/>
  <c r="X168" i="17"/>
  <c r="W169" i="17"/>
  <c r="P170" i="17"/>
  <c r="W171" i="17"/>
  <c r="J171" i="17"/>
  <c r="G177" i="17"/>
  <c r="X177" i="17"/>
  <c r="W180" i="17"/>
  <c r="X184" i="17"/>
  <c r="W185" i="17"/>
  <c r="P186" i="17"/>
  <c r="W187" i="17"/>
  <c r="J187" i="17"/>
  <c r="W189" i="17"/>
  <c r="G189" i="17"/>
  <c r="W202" i="17"/>
  <c r="G211" i="17"/>
  <c r="X211" i="17"/>
  <c r="X93" i="20"/>
  <c r="G93" i="20"/>
  <c r="X15" i="17"/>
  <c r="X23" i="17"/>
  <c r="G130" i="17"/>
  <c r="X130" i="17"/>
  <c r="W55" i="20"/>
  <c r="G55" i="20"/>
  <c r="X9" i="17"/>
  <c r="X17" i="17"/>
  <c r="X21" i="17"/>
  <c r="X33" i="17"/>
  <c r="X37" i="17"/>
  <c r="X49" i="17"/>
  <c r="X51" i="17"/>
  <c r="G52" i="17"/>
  <c r="X54" i="17"/>
  <c r="G58" i="17"/>
  <c r="W61" i="17"/>
  <c r="X67" i="17"/>
  <c r="G68" i="17"/>
  <c r="X70" i="17"/>
  <c r="G74" i="17"/>
  <c r="W77" i="17"/>
  <c r="X83" i="17"/>
  <c r="V88" i="17"/>
  <c r="J88" i="17"/>
  <c r="V96" i="17"/>
  <c r="J96" i="17"/>
  <c r="V104" i="17"/>
  <c r="J104" i="17"/>
  <c r="V112" i="17"/>
  <c r="J112" i="17"/>
  <c r="V120" i="17"/>
  <c r="J120" i="17"/>
  <c r="G121" i="17"/>
  <c r="W121" i="17"/>
  <c r="G122" i="17"/>
  <c r="X122" i="17"/>
  <c r="W124" i="17"/>
  <c r="X129" i="17"/>
  <c r="W132" i="17"/>
  <c r="V136" i="17"/>
  <c r="J136" i="17"/>
  <c r="W137" i="17"/>
  <c r="G138" i="17"/>
  <c r="X138" i="17"/>
  <c r="X145" i="17"/>
  <c r="W148" i="17"/>
  <c r="V152" i="17"/>
  <c r="J152" i="17"/>
  <c r="W153" i="17"/>
  <c r="G154" i="17"/>
  <c r="X154" i="17"/>
  <c r="X161" i="17"/>
  <c r="X164" i="17"/>
  <c r="W167" i="17"/>
  <c r="J167" i="17"/>
  <c r="G168" i="17"/>
  <c r="V172" i="17"/>
  <c r="J172" i="17"/>
  <c r="G173" i="17"/>
  <c r="X173" i="17"/>
  <c r="W176" i="17"/>
  <c r="X180" i="17"/>
  <c r="W183" i="17"/>
  <c r="J183" i="17"/>
  <c r="V188" i="17"/>
  <c r="J188" i="17"/>
  <c r="X193" i="17"/>
  <c r="J193" i="17"/>
  <c r="W210" i="17"/>
  <c r="W217" i="17"/>
  <c r="J217" i="17"/>
  <c r="X31" i="17"/>
  <c r="W69" i="17"/>
  <c r="W118" i="17"/>
  <c r="M135" i="17"/>
  <c r="X137" i="17"/>
  <c r="W140" i="17"/>
  <c r="X153" i="17"/>
  <c r="W156" i="17"/>
  <c r="G165" i="17"/>
  <c r="X165" i="17"/>
  <c r="X172" i="17"/>
  <c r="W175" i="17"/>
  <c r="J175" i="17"/>
  <c r="G181" i="17"/>
  <c r="X181" i="17"/>
  <c r="W184" i="17"/>
  <c r="X188" i="17"/>
  <c r="W206" i="17"/>
  <c r="W228" i="20"/>
  <c r="W71" i="20"/>
  <c r="J71" i="20"/>
  <c r="W41" i="20"/>
  <c r="X39" i="20"/>
  <c r="G39" i="20"/>
  <c r="V52" i="17"/>
  <c r="J52" i="17"/>
  <c r="G53" i="17"/>
  <c r="G54" i="17"/>
  <c r="W57" i="17"/>
  <c r="J59" i="17"/>
  <c r="X63" i="17"/>
  <c r="G64" i="17"/>
  <c r="X66" i="17"/>
  <c r="P66" i="17"/>
  <c r="V68" i="17"/>
  <c r="J68" i="17"/>
  <c r="G69" i="17"/>
  <c r="G70" i="17"/>
  <c r="W73" i="17"/>
  <c r="J75" i="17"/>
  <c r="X79" i="17"/>
  <c r="G80" i="17"/>
  <c r="X82" i="17"/>
  <c r="P82" i="17"/>
  <c r="W85" i="17"/>
  <c r="G86" i="17"/>
  <c r="X86" i="17"/>
  <c r="P86" i="17"/>
  <c r="W87" i="17"/>
  <c r="W88" i="17"/>
  <c r="W93" i="17"/>
  <c r="G94" i="17"/>
  <c r="X94" i="17"/>
  <c r="P94" i="17"/>
  <c r="W95" i="17"/>
  <c r="W96" i="17"/>
  <c r="X97" i="17"/>
  <c r="G102" i="17"/>
  <c r="X102" i="17"/>
  <c r="W103" i="17"/>
  <c r="W104" i="17"/>
  <c r="X105" i="17"/>
  <c r="W109" i="17"/>
  <c r="Y109" i="17" s="1"/>
  <c r="G110" i="17"/>
  <c r="X110" i="17"/>
  <c r="P110" i="17"/>
  <c r="W111" i="17"/>
  <c r="W112" i="17"/>
  <c r="X113" i="17"/>
  <c r="G118" i="17"/>
  <c r="X118" i="17"/>
  <c r="P118" i="17"/>
  <c r="W119" i="17"/>
  <c r="W120" i="17"/>
  <c r="W122" i="17"/>
  <c r="G124" i="17"/>
  <c r="X125" i="17"/>
  <c r="G132" i="17"/>
  <c r="X133" i="17"/>
  <c r="W135" i="17"/>
  <c r="W136" i="17"/>
  <c r="W138" i="17"/>
  <c r="V140" i="17"/>
  <c r="J140" i="17"/>
  <c r="G141" i="17"/>
  <c r="W141" i="17"/>
  <c r="G142" i="17"/>
  <c r="X142" i="17"/>
  <c r="P142" i="17"/>
  <c r="G148" i="17"/>
  <c r="X149" i="17"/>
  <c r="W151" i="17"/>
  <c r="W152" i="17"/>
  <c r="W154" i="17"/>
  <c r="V156" i="17"/>
  <c r="J156" i="17"/>
  <c r="G157" i="17"/>
  <c r="W157" i="17"/>
  <c r="G158" i="17"/>
  <c r="X158" i="17"/>
  <c r="P158" i="17"/>
  <c r="G164" i="17"/>
  <c r="V168" i="17"/>
  <c r="J168" i="17"/>
  <c r="G169" i="17"/>
  <c r="X169" i="17"/>
  <c r="Y169" i="17" s="1"/>
  <c r="W172" i="17"/>
  <c r="X176" i="17"/>
  <c r="W177" i="17"/>
  <c r="P178" i="17"/>
  <c r="W179" i="17"/>
  <c r="J179" i="17"/>
  <c r="G180" i="17"/>
  <c r="V184" i="17"/>
  <c r="J184" i="17"/>
  <c r="G185" i="17"/>
  <c r="X185" i="17"/>
  <c r="W188" i="17"/>
  <c r="P191" i="17"/>
  <c r="G195" i="17"/>
  <c r="X195" i="17"/>
  <c r="W218" i="17"/>
  <c r="X164" i="20"/>
  <c r="J164" i="20"/>
  <c r="V156" i="20"/>
  <c r="U249" i="20"/>
  <c r="X176" i="20"/>
  <c r="G176" i="20"/>
  <c r="W166" i="20"/>
  <c r="G166" i="20"/>
  <c r="X27" i="20"/>
  <c r="G27" i="20"/>
  <c r="P14" i="20"/>
  <c r="O249" i="20"/>
  <c r="X13" i="20"/>
  <c r="G13" i="20"/>
  <c r="X166" i="17"/>
  <c r="X170" i="17"/>
  <c r="X174" i="17"/>
  <c r="X178" i="17"/>
  <c r="X182" i="17"/>
  <c r="X186" i="17"/>
  <c r="X191" i="17"/>
  <c r="G192" i="17"/>
  <c r="X194" i="17"/>
  <c r="W195" i="17"/>
  <c r="X196" i="17"/>
  <c r="X201" i="17"/>
  <c r="W201" i="17"/>
  <c r="X202" i="17"/>
  <c r="W203" i="17"/>
  <c r="X204" i="17"/>
  <c r="X209" i="17"/>
  <c r="W209" i="17"/>
  <c r="X210" i="17"/>
  <c r="X217" i="17"/>
  <c r="W222" i="17"/>
  <c r="W226" i="17"/>
  <c r="W230" i="17"/>
  <c r="H250" i="20"/>
  <c r="S250" i="20"/>
  <c r="W244" i="20"/>
  <c r="G244" i="20"/>
  <c r="X224" i="20"/>
  <c r="W215" i="20"/>
  <c r="W205" i="20"/>
  <c r="G205" i="20"/>
  <c r="X132" i="20"/>
  <c r="J132" i="20"/>
  <c r="X55" i="20"/>
  <c r="J55" i="20"/>
  <c r="X233" i="20"/>
  <c r="G233" i="20"/>
  <c r="X157" i="20"/>
  <c r="G157" i="20"/>
  <c r="X7" i="20"/>
  <c r="P7" i="20"/>
  <c r="X166" i="20"/>
  <c r="J166" i="20"/>
  <c r="X69" i="20"/>
  <c r="X68" i="20"/>
  <c r="W235" i="20"/>
  <c r="W231" i="20"/>
  <c r="W230" i="20"/>
  <c r="J230" i="20"/>
  <c r="X150" i="20"/>
  <c r="G150" i="20"/>
  <c r="W73" i="20"/>
  <c r="G73" i="20"/>
  <c r="G44" i="20"/>
  <c r="X44" i="20"/>
  <c r="X190" i="17"/>
  <c r="P190" i="17"/>
  <c r="V192" i="17"/>
  <c r="J192" i="17"/>
  <c r="V200" i="17"/>
  <c r="J200" i="17"/>
  <c r="W211" i="17"/>
  <c r="X212" i="17"/>
  <c r="P212" i="17"/>
  <c r="W213" i="17"/>
  <c r="Y213" i="17" s="1"/>
  <c r="X214" i="17"/>
  <c r="X222" i="17"/>
  <c r="X226" i="17"/>
  <c r="X230" i="17"/>
  <c r="G231" i="20"/>
  <c r="I249" i="20"/>
  <c r="N250" i="20"/>
  <c r="T250" i="20"/>
  <c r="W225" i="20"/>
  <c r="W220" i="20"/>
  <c r="G220" i="20"/>
  <c r="X205" i="20"/>
  <c r="X185" i="20"/>
  <c r="G185" i="20"/>
  <c r="X127" i="20"/>
  <c r="X50" i="20"/>
  <c r="G50" i="20"/>
  <c r="X107" i="20"/>
  <c r="J107" i="20"/>
  <c r="X106" i="20"/>
  <c r="W88" i="20"/>
  <c r="P88" i="20"/>
  <c r="W10" i="20"/>
  <c r="G10" i="20"/>
  <c r="X173" i="20"/>
  <c r="G173" i="20"/>
  <c r="X98" i="20"/>
  <c r="G98" i="20"/>
  <c r="X239" i="20"/>
  <c r="J239" i="20"/>
  <c r="X111" i="20"/>
  <c r="X30" i="20"/>
  <c r="G30" i="20"/>
  <c r="G24" i="20"/>
  <c r="W24" i="20"/>
  <c r="W193" i="17"/>
  <c r="W197" i="17"/>
  <c r="X198" i="17"/>
  <c r="P198" i="17"/>
  <c r="W199" i="17"/>
  <c r="X200" i="17"/>
  <c r="W205" i="17"/>
  <c r="X206" i="17"/>
  <c r="P206" i="17"/>
  <c r="W207" i="17"/>
  <c r="V218" i="17"/>
  <c r="J218" i="17"/>
  <c r="G219" i="17"/>
  <c r="X219" i="17"/>
  <c r="W221" i="17"/>
  <c r="J221" i="17"/>
  <c r="G223" i="17"/>
  <c r="X223" i="17"/>
  <c r="W225" i="17"/>
  <c r="J225" i="17"/>
  <c r="G227" i="17"/>
  <c r="X227" i="17"/>
  <c r="W229" i="17"/>
  <c r="J229" i="17"/>
  <c r="Y250" i="20"/>
  <c r="U250" i="20"/>
  <c r="Q249" i="20"/>
  <c r="O250" i="20"/>
  <c r="K249" i="20"/>
  <c r="I250" i="20"/>
  <c r="E249" i="20"/>
  <c r="W250" i="20"/>
  <c r="V250" i="20"/>
  <c r="R249" i="20"/>
  <c r="Q250" i="20"/>
  <c r="P250" i="20"/>
  <c r="L249" i="20"/>
  <c r="K250" i="20"/>
  <c r="J250" i="20"/>
  <c r="F249" i="20"/>
  <c r="E250" i="20"/>
  <c r="E251" i="20" s="1"/>
  <c r="T249" i="20"/>
  <c r="R250" i="20"/>
  <c r="N249" i="20"/>
  <c r="N251" i="20" s="1"/>
  <c r="L250" i="20"/>
  <c r="H249" i="20"/>
  <c r="F250" i="20"/>
  <c r="S224" i="20"/>
  <c r="W223" i="20"/>
  <c r="W222" i="20"/>
  <c r="J222" i="20"/>
  <c r="W218" i="20"/>
  <c r="J218" i="20"/>
  <c r="X214" i="20"/>
  <c r="G214" i="20"/>
  <c r="X200" i="20"/>
  <c r="G200" i="20"/>
  <c r="W191" i="20"/>
  <c r="W189" i="20"/>
  <c r="G164" i="20"/>
  <c r="W164" i="20"/>
  <c r="Y164" i="20" s="1"/>
  <c r="X108" i="20"/>
  <c r="G108" i="20"/>
  <c r="V68" i="20"/>
  <c r="J68" i="20"/>
  <c r="W242" i="20"/>
  <c r="G242" i="20"/>
  <c r="W241" i="20"/>
  <c r="W171" i="20"/>
  <c r="W37" i="20"/>
  <c r="X24" i="20"/>
  <c r="J24" i="20"/>
  <c r="X12" i="20"/>
  <c r="J12" i="20"/>
  <c r="X11" i="20"/>
  <c r="J11" i="20"/>
  <c r="X245" i="20"/>
  <c r="X215" i="20"/>
  <c r="W214" i="20"/>
  <c r="X209" i="20"/>
  <c r="W204" i="20"/>
  <c r="X199" i="20"/>
  <c r="X197" i="20"/>
  <c r="X195" i="20"/>
  <c r="X192" i="20"/>
  <c r="W128" i="20"/>
  <c r="W127" i="20"/>
  <c r="X61" i="20"/>
  <c r="W54" i="20"/>
  <c r="X49" i="20"/>
  <c r="X47" i="20"/>
  <c r="X45" i="20"/>
  <c r="W234" i="20"/>
  <c r="W233" i="20"/>
  <c r="X181" i="20"/>
  <c r="W163" i="20"/>
  <c r="X156" i="20"/>
  <c r="X154" i="20"/>
  <c r="X145" i="20"/>
  <c r="X123" i="20"/>
  <c r="W117" i="20"/>
  <c r="W114" i="20"/>
  <c r="W108" i="20"/>
  <c r="X96" i="20"/>
  <c r="W94" i="20"/>
  <c r="X88" i="20"/>
  <c r="Y88" i="20" s="1"/>
  <c r="X82" i="20"/>
  <c r="X78" i="20"/>
  <c r="X18" i="20"/>
  <c r="X10" i="20"/>
  <c r="X9" i="20"/>
  <c r="W152" i="20"/>
  <c r="W130" i="20"/>
  <c r="W98" i="20"/>
  <c r="X243" i="20"/>
  <c r="W159" i="20"/>
  <c r="W143" i="20"/>
  <c r="X140" i="20"/>
  <c r="W133" i="20"/>
  <c r="X125" i="20"/>
  <c r="W119" i="20"/>
  <c r="W112" i="20"/>
  <c r="W111" i="20"/>
  <c r="X109" i="20"/>
  <c r="X66" i="20"/>
  <c r="W58" i="20"/>
  <c r="W22" i="20"/>
  <c r="W15" i="20"/>
  <c r="W13" i="20"/>
  <c r="X244" i="20"/>
  <c r="W224" i="20"/>
  <c r="W217" i="20"/>
  <c r="W207" i="20"/>
  <c r="W206" i="20"/>
  <c r="X201" i="20"/>
  <c r="X188" i="20"/>
  <c r="X131" i="20"/>
  <c r="W59" i="20"/>
  <c r="W56" i="20"/>
  <c r="X51" i="20"/>
  <c r="W170" i="20"/>
  <c r="W169" i="20"/>
  <c r="X158" i="20"/>
  <c r="X105" i="20"/>
  <c r="W35" i="20"/>
  <c r="W18" i="20"/>
  <c r="X184" i="20"/>
  <c r="W173" i="20"/>
  <c r="Y173" i="20" s="1"/>
  <c r="W168" i="20"/>
  <c r="W167" i="20"/>
  <c r="X63" i="20"/>
  <c r="X238" i="20"/>
  <c r="Y238" i="20" s="1"/>
  <c r="X190" i="20"/>
  <c r="X160" i="20"/>
  <c r="X159" i="20"/>
  <c r="X151" i="20"/>
  <c r="X135" i="20"/>
  <c r="W70" i="20"/>
  <c r="W44" i="20"/>
  <c r="X41" i="20"/>
  <c r="W33" i="20"/>
  <c r="X31" i="20"/>
  <c r="W27" i="20"/>
  <c r="W26" i="20"/>
  <c r="W25" i="20"/>
  <c r="G224" i="20"/>
  <c r="J206" i="20"/>
  <c r="J158" i="20"/>
  <c r="J18" i="20"/>
  <c r="X226" i="20"/>
  <c r="X221" i="20"/>
  <c r="X219" i="20"/>
  <c r="W216" i="20"/>
  <c r="X213" i="20"/>
  <c r="X211" i="20"/>
  <c r="X208" i="20"/>
  <c r="W199" i="20"/>
  <c r="W198" i="20"/>
  <c r="X193" i="20"/>
  <c r="W187" i="20"/>
  <c r="X128" i="20"/>
  <c r="X79" i="20"/>
  <c r="X64" i="20"/>
  <c r="X60" i="20"/>
  <c r="W49" i="20"/>
  <c r="W48" i="20"/>
  <c r="X234" i="20"/>
  <c r="X232" i="20"/>
  <c r="X228" i="20"/>
  <c r="X180" i="20"/>
  <c r="W156" i="20"/>
  <c r="W155" i="20"/>
  <c r="X124" i="20"/>
  <c r="W107" i="20"/>
  <c r="W102" i="20"/>
  <c r="X99" i="20"/>
  <c r="W91" i="20"/>
  <c r="X89" i="20"/>
  <c r="W85" i="20"/>
  <c r="W84" i="20"/>
  <c r="W83" i="20"/>
  <c r="X81" i="20"/>
  <c r="V9" i="20"/>
  <c r="X8" i="20"/>
  <c r="W5" i="20"/>
  <c r="W69" i="20"/>
  <c r="W6" i="20"/>
  <c r="W179" i="20"/>
  <c r="W172" i="20"/>
  <c r="W160" i="20"/>
  <c r="X138" i="20"/>
  <c r="W136" i="20"/>
  <c r="Y136" i="20" s="1"/>
  <c r="V125" i="20"/>
  <c r="X122" i="20"/>
  <c r="Y122" i="20" s="1"/>
  <c r="X110" i="20"/>
  <c r="X76" i="20"/>
  <c r="X71" i="20"/>
  <c r="X70" i="20"/>
  <c r="X67" i="20"/>
  <c r="X36" i="20"/>
  <c r="W12" i="20"/>
  <c r="W245" i="20"/>
  <c r="X223" i="20"/>
  <c r="W210" i="20"/>
  <c r="Y210" i="20" s="1"/>
  <c r="W208" i="20"/>
  <c r="W202" i="20"/>
  <c r="W200" i="20"/>
  <c r="W194" i="20"/>
  <c r="W192" i="20"/>
  <c r="W185" i="20"/>
  <c r="Y185" i="20" s="1"/>
  <c r="W131" i="20"/>
  <c r="W62" i="20"/>
  <c r="W60" i="20"/>
  <c r="W52" i="20"/>
  <c r="Y52" i="20" s="1"/>
  <c r="W50" i="20"/>
  <c r="W182" i="20"/>
  <c r="W180" i="20"/>
  <c r="W161" i="20"/>
  <c r="W157" i="20"/>
  <c r="W144" i="20"/>
  <c r="W123" i="20"/>
  <c r="X117" i="20"/>
  <c r="W115" i="20"/>
  <c r="W100" i="20"/>
  <c r="W96" i="20"/>
  <c r="W93" i="20"/>
  <c r="X90" i="20"/>
  <c r="W86" i="20"/>
  <c r="X80" i="20"/>
  <c r="W57" i="20"/>
  <c r="X227" i="20"/>
  <c r="W174" i="20"/>
  <c r="X152" i="20"/>
  <c r="W146" i="20"/>
  <c r="W243" i="20"/>
  <c r="X240" i="20"/>
  <c r="W236" i="20"/>
  <c r="X179" i="20"/>
  <c r="W177" i="20"/>
  <c r="W141" i="20"/>
  <c r="W138" i="20"/>
  <c r="Y138" i="20" s="1"/>
  <c r="W135" i="20"/>
  <c r="X126" i="20"/>
  <c r="W120" i="20"/>
  <c r="X77" i="20"/>
  <c r="W74" i="20"/>
  <c r="W42" i="20"/>
  <c r="W39" i="20"/>
  <c r="W36" i="20"/>
  <c r="X32" i="20"/>
  <c r="W28" i="20"/>
  <c r="X22" i="20"/>
  <c r="W16" i="20"/>
  <c r="W106" i="20"/>
  <c r="X101" i="20"/>
  <c r="W89" i="20"/>
  <c r="Y89" i="20" s="1"/>
  <c r="X84" i="20"/>
  <c r="W9" i="20"/>
  <c r="Y9" i="20" s="1"/>
  <c r="W184" i="20"/>
  <c r="Y184" i="20" s="1"/>
  <c r="X168" i="20"/>
  <c r="W68" i="20"/>
  <c r="W239" i="20"/>
  <c r="Y239" i="20" s="1"/>
  <c r="X231" i="20"/>
  <c r="W151" i="20"/>
  <c r="Y151" i="20" s="1"/>
  <c r="X142" i="20"/>
  <c r="W125" i="20"/>
  <c r="X112" i="20"/>
  <c r="W67" i="20"/>
  <c r="X43" i="20"/>
  <c r="W31" i="20"/>
  <c r="X26" i="20"/>
  <c r="W11" i="20"/>
  <c r="W118" i="20"/>
  <c r="X113" i="20"/>
  <c r="W97" i="20"/>
  <c r="X92" i="20"/>
  <c r="W81" i="20"/>
  <c r="X19" i="20"/>
  <c r="W165" i="20"/>
  <c r="X129" i="20"/>
  <c r="X242" i="20"/>
  <c r="W183" i="20"/>
  <c r="X171" i="20"/>
  <c r="W139" i="20"/>
  <c r="X134" i="20"/>
  <c r="W109" i="20"/>
  <c r="X72" i="20"/>
  <c r="W40" i="20"/>
  <c r="X34" i="20"/>
  <c r="W23" i="20"/>
  <c r="X14" i="20"/>
  <c r="Q251" i="20"/>
  <c r="Y137" i="17"/>
  <c r="W62" i="17"/>
  <c r="M5" i="17"/>
  <c r="X6" i="17"/>
  <c r="W7" i="17"/>
  <c r="X8" i="17"/>
  <c r="W11" i="17"/>
  <c r="S13" i="17"/>
  <c r="S21" i="17"/>
  <c r="X26" i="17"/>
  <c r="G26" i="17"/>
  <c r="X28" i="17"/>
  <c r="J34" i="17"/>
  <c r="W38" i="17"/>
  <c r="J38" i="17"/>
  <c r="J44" i="17"/>
  <c r="W49" i="17"/>
  <c r="X59" i="17"/>
  <c r="M61" i="17"/>
  <c r="X61" i="17"/>
  <c r="M69" i="17"/>
  <c r="X69" i="17"/>
  <c r="G82" i="17"/>
  <c r="W82" i="17"/>
  <c r="Y82" i="17" s="1"/>
  <c r="M106" i="17"/>
  <c r="W106" i="17"/>
  <c r="S109" i="17"/>
  <c r="V121" i="17"/>
  <c r="X179" i="17"/>
  <c r="P179" i="17"/>
  <c r="X47" i="17"/>
  <c r="W6" i="17"/>
  <c r="V8" i="17"/>
  <c r="W9" i="17"/>
  <c r="M10" i="17"/>
  <c r="G11" i="17"/>
  <c r="X11" i="17"/>
  <c r="X14" i="17"/>
  <c r="G14" i="17"/>
  <c r="S18" i="17"/>
  <c r="W19" i="17"/>
  <c r="X22" i="17"/>
  <c r="G22" i="17"/>
  <c r="X24" i="17"/>
  <c r="G24" i="17"/>
  <c r="J26" i="17"/>
  <c r="M35" i="17"/>
  <c r="X42" i="17"/>
  <c r="W43" i="17"/>
  <c r="S44" i="17"/>
  <c r="W46" i="17"/>
  <c r="W54" i="17"/>
  <c r="Y54" i="17" s="1"/>
  <c r="X64" i="17"/>
  <c r="X77" i="17"/>
  <c r="V106" i="17"/>
  <c r="M114" i="17"/>
  <c r="W114" i="17"/>
  <c r="Y114" i="17" s="1"/>
  <c r="J117" i="17"/>
  <c r="S117" i="17"/>
  <c r="X12" i="17"/>
  <c r="G12" i="17"/>
  <c r="J14" i="17"/>
  <c r="J22" i="17"/>
  <c r="W22" i="17"/>
  <c r="W27" i="17"/>
  <c r="G27" i="17"/>
  <c r="W28" i="17"/>
  <c r="W52" i="17"/>
  <c r="W67" i="17"/>
  <c r="Y67" i="17" s="1"/>
  <c r="S67" i="17"/>
  <c r="P73" i="17"/>
  <c r="G75" i="17"/>
  <c r="W75" i="17"/>
  <c r="W79" i="17"/>
  <c r="G79" i="17"/>
  <c r="S85" i="17"/>
  <c r="S93" i="17"/>
  <c r="X121" i="17"/>
  <c r="W101" i="17"/>
  <c r="X89" i="17"/>
  <c r="W116" i="17"/>
  <c r="W89" i="17"/>
  <c r="X74" i="17"/>
  <c r="J51" i="17"/>
  <c r="W13" i="17"/>
  <c r="W15" i="17"/>
  <c r="Y15" i="17" s="1"/>
  <c r="W16" i="17"/>
  <c r="G16" i="17"/>
  <c r="W17" i="17"/>
  <c r="J17" i="17"/>
  <c r="G18" i="17"/>
  <c r="W21" i="17"/>
  <c r="Y21" i="17" s="1"/>
  <c r="W23" i="17"/>
  <c r="Y23" i="17" s="1"/>
  <c r="W24" i="17"/>
  <c r="S25" i="17"/>
  <c r="X27" i="17"/>
  <c r="M29" i="17"/>
  <c r="X30" i="17"/>
  <c r="W30" i="17"/>
  <c r="W34" i="17"/>
  <c r="W36" i="17"/>
  <c r="M36" i="17"/>
  <c r="W39" i="17"/>
  <c r="W40" i="17"/>
  <c r="V59" i="17"/>
  <c r="J63" i="17"/>
  <c r="W63" i="17"/>
  <c r="W64" i="17"/>
  <c r="G72" i="17"/>
  <c r="P75" i="17"/>
  <c r="X76" i="17"/>
  <c r="W83" i="17"/>
  <c r="Y83" i="17" s="1"/>
  <c r="G83" i="17"/>
  <c r="M90" i="17"/>
  <c r="W90" i="17"/>
  <c r="M98" i="17"/>
  <c r="W98" i="17"/>
  <c r="Y98" i="17" s="1"/>
  <c r="S101" i="17"/>
  <c r="W29" i="17"/>
  <c r="G31" i="17"/>
  <c r="G37" i="17"/>
  <c r="G43" i="17"/>
  <c r="W45" i="17"/>
  <c r="Y45" i="17" s="1"/>
  <c r="X46" i="17"/>
  <c r="V48" i="17"/>
  <c r="W50" i="17"/>
  <c r="X53" i="17"/>
  <c r="J57" i="17"/>
  <c r="W59" i="17"/>
  <c r="W60" i="17"/>
  <c r="G61" i="17"/>
  <c r="P67" i="17"/>
  <c r="G67" i="17"/>
  <c r="W74" i="17"/>
  <c r="M75" i="17"/>
  <c r="P83" i="17"/>
  <c r="G84" i="17"/>
  <c r="P87" i="17"/>
  <c r="G92" i="17"/>
  <c r="P95" i="17"/>
  <c r="G100" i="17"/>
  <c r="P103" i="17"/>
  <c r="G108" i="17"/>
  <c r="P111" i="17"/>
  <c r="G116" i="17"/>
  <c r="S118" i="17"/>
  <c r="X127" i="17"/>
  <c r="J127" i="17"/>
  <c r="X132" i="17"/>
  <c r="J135" i="17"/>
  <c r="G159" i="17"/>
  <c r="W161" i="17"/>
  <c r="Y161" i="17" s="1"/>
  <c r="J161" i="17"/>
  <c r="X175" i="17"/>
  <c r="V178" i="17"/>
  <c r="W196" i="17"/>
  <c r="Y196" i="17" s="1"/>
  <c r="G196" i="17"/>
  <c r="X36" i="17"/>
  <c r="G39" i="17"/>
  <c r="X40" i="17"/>
  <c r="W47" i="17"/>
  <c r="G49" i="17"/>
  <c r="V51" i="17"/>
  <c r="X52" i="17"/>
  <c r="S54" i="17"/>
  <c r="S55" i="17"/>
  <c r="W55" i="17"/>
  <c r="G57" i="17"/>
  <c r="P61" i="17"/>
  <c r="P62" i="17"/>
  <c r="M67" i="17"/>
  <c r="P68" i="17"/>
  <c r="P69" i="17"/>
  <c r="J73" i="17"/>
  <c r="W76" i="17"/>
  <c r="G77" i="17"/>
  <c r="X80" i="17"/>
  <c r="G81" i="17"/>
  <c r="M83" i="17"/>
  <c r="S88" i="17"/>
  <c r="S96" i="17"/>
  <c r="S104" i="17"/>
  <c r="S112" i="17"/>
  <c r="X120" i="17"/>
  <c r="G120" i="17"/>
  <c r="M131" i="17"/>
  <c r="W131" i="17"/>
  <c r="W134" i="17"/>
  <c r="M136" i="17"/>
  <c r="X136" i="17"/>
  <c r="X152" i="17"/>
  <c r="G152" i="17"/>
  <c r="W173" i="17"/>
  <c r="Y173" i="17" s="1"/>
  <c r="M37" i="17"/>
  <c r="V37" i="17"/>
  <c r="W41" i="17"/>
  <c r="Y41" i="17" s="1"/>
  <c r="V44" i="17"/>
  <c r="X48" i="17"/>
  <c r="X62" i="17"/>
  <c r="P77" i="17"/>
  <c r="G78" i="17"/>
  <c r="W80" i="17"/>
  <c r="J80" i="17"/>
  <c r="X84" i="17"/>
  <c r="J91" i="17"/>
  <c r="X91" i="17"/>
  <c r="X92" i="17"/>
  <c r="J99" i="17"/>
  <c r="X99" i="17"/>
  <c r="Y99" i="17" s="1"/>
  <c r="X100" i="17"/>
  <c r="J107" i="17"/>
  <c r="X107" i="17"/>
  <c r="X108" i="17"/>
  <c r="Y108" i="17" s="1"/>
  <c r="J115" i="17"/>
  <c r="X115" i="17"/>
  <c r="X116" i="17"/>
  <c r="G119" i="17"/>
  <c r="J121" i="17"/>
  <c r="M123" i="17"/>
  <c r="P182" i="17"/>
  <c r="W182" i="17"/>
  <c r="P121" i="17"/>
  <c r="X123" i="17"/>
  <c r="J126" i="17"/>
  <c r="J128" i="17"/>
  <c r="V134" i="17"/>
  <c r="J134" i="17"/>
  <c r="V135" i="17"/>
  <c r="W142" i="17"/>
  <c r="Y142" i="17" s="1"/>
  <c r="X144" i="17"/>
  <c r="Y144" i="17" s="1"/>
  <c r="G144" i="17"/>
  <c r="W147" i="17"/>
  <c r="J160" i="17"/>
  <c r="V161" i="17"/>
  <c r="W165" i="17"/>
  <c r="S167" i="17"/>
  <c r="S170" i="17"/>
  <c r="W170" i="17"/>
  <c r="W174" i="17"/>
  <c r="G174" i="17"/>
  <c r="G179" i="17"/>
  <c r="J204" i="17"/>
  <c r="W204" i="17"/>
  <c r="G145" i="17"/>
  <c r="W155" i="17"/>
  <c r="S155" i="17"/>
  <c r="X171" i="17"/>
  <c r="W181" i="17"/>
  <c r="J181" i="17"/>
  <c r="X183" i="17"/>
  <c r="P183" i="17"/>
  <c r="W190" i="17"/>
  <c r="G197" i="17"/>
  <c r="X197" i="17"/>
  <c r="X128" i="17"/>
  <c r="V132" i="17"/>
  <c r="P133" i="17"/>
  <c r="M134" i="17"/>
  <c r="X135" i="17"/>
  <c r="W139" i="17"/>
  <c r="P139" i="17"/>
  <c r="V142" i="17"/>
  <c r="J142" i="17"/>
  <c r="M143" i="17"/>
  <c r="X148" i="17"/>
  <c r="V150" i="17"/>
  <c r="W150" i="17"/>
  <c r="X151" i="17"/>
  <c r="P151" i="17"/>
  <c r="S156" i="17"/>
  <c r="V157" i="17"/>
  <c r="X160" i="17"/>
  <c r="W166" i="17"/>
  <c r="G166" i="17"/>
  <c r="W168" i="17"/>
  <c r="V171" i="17"/>
  <c r="S175" i="17"/>
  <c r="V182" i="17"/>
  <c r="M193" i="17"/>
  <c r="S194" i="17"/>
  <c r="J150" i="17"/>
  <c r="X163" i="17"/>
  <c r="J165" i="17"/>
  <c r="J173" i="17"/>
  <c r="S187" i="17"/>
  <c r="S188" i="17"/>
  <c r="W192" i="17"/>
  <c r="V195" i="17"/>
  <c r="X199" i="17"/>
  <c r="J202" i="17"/>
  <c r="M203" i="17"/>
  <c r="G209" i="17"/>
  <c r="S215" i="17"/>
  <c r="W219" i="17"/>
  <c r="X228" i="17"/>
  <c r="X189" i="17"/>
  <c r="M192" i="17"/>
  <c r="S198" i="17"/>
  <c r="J198" i="17"/>
  <c r="S202" i="17"/>
  <c r="W208" i="17"/>
  <c r="G208" i="17"/>
  <c r="W215" i="17"/>
  <c r="W223" i="17"/>
  <c r="M228" i="17"/>
  <c r="P229" i="17"/>
  <c r="G230" i="17"/>
  <c r="X215" i="17"/>
  <c r="X216" i="17"/>
  <c r="G216" i="17"/>
  <c r="X220" i="17"/>
  <c r="W220" i="17"/>
  <c r="M220" i="17"/>
  <c r="W224" i="17"/>
  <c r="J224" i="17"/>
  <c r="M250" i="20"/>
  <c r="G250" i="20"/>
  <c r="M186" i="17"/>
  <c r="G191" i="17"/>
  <c r="W200" i="17"/>
  <c r="V209" i="17"/>
  <c r="G210" i="17"/>
  <c r="W214" i="17"/>
  <c r="Y214" i="17" s="1"/>
  <c r="G218" i="17"/>
  <c r="X218" i="17"/>
  <c r="Y218" i="17" s="1"/>
  <c r="S226" i="17"/>
  <c r="Y228" i="17"/>
  <c r="X225" i="20"/>
  <c r="M215" i="20"/>
  <c r="X203" i="20"/>
  <c r="M201" i="20"/>
  <c r="W195" i="20"/>
  <c r="M188" i="20"/>
  <c r="W188" i="20"/>
  <c r="W79" i="20"/>
  <c r="V61" i="20"/>
  <c r="X54" i="20"/>
  <c r="X53" i="20"/>
  <c r="X144" i="20"/>
  <c r="W147" i="20"/>
  <c r="J147" i="20"/>
  <c r="X21" i="20"/>
  <c r="M21" i="20"/>
  <c r="X235" i="20"/>
  <c r="W137" i="20"/>
  <c r="J137" i="20"/>
  <c r="G215" i="17"/>
  <c r="X225" i="17"/>
  <c r="Y225" i="17" s="1"/>
  <c r="W226" i="20"/>
  <c r="M224" i="20"/>
  <c r="X218" i="20"/>
  <c r="M214" i="20"/>
  <c r="X212" i="20"/>
  <c r="W203" i="20"/>
  <c r="M198" i="20"/>
  <c r="X198" i="20"/>
  <c r="M197" i="20"/>
  <c r="W197" i="20"/>
  <c r="Y197" i="20" s="1"/>
  <c r="W196" i="20"/>
  <c r="J188" i="20"/>
  <c r="S186" i="20"/>
  <c r="W186" i="20"/>
  <c r="W61" i="20"/>
  <c r="X221" i="17"/>
  <c r="W75" i="20"/>
  <c r="X56" i="20"/>
  <c r="M56" i="20"/>
  <c r="W53" i="20"/>
  <c r="J53" i="20"/>
  <c r="X161" i="20"/>
  <c r="J161" i="20"/>
  <c r="W19" i="20"/>
  <c r="X5" i="20"/>
  <c r="X143" i="20"/>
  <c r="Y143" i="20" s="1"/>
  <c r="X220" i="20"/>
  <c r="W219" i="20"/>
  <c r="W213" i="20"/>
  <c r="W209" i="20"/>
  <c r="X206" i="20"/>
  <c r="P204" i="20"/>
  <c r="J192" i="20"/>
  <c r="X103" i="20"/>
  <c r="W99" i="20"/>
  <c r="X204" i="20"/>
  <c r="W51" i="20"/>
  <c r="W229" i="20"/>
  <c r="V181" i="20"/>
  <c r="W162" i="20"/>
  <c r="G158" i="20"/>
  <c r="W158" i="20"/>
  <c r="Y158" i="20" s="1"/>
  <c r="W154" i="20"/>
  <c r="Y154" i="20" s="1"/>
  <c r="X100" i="20"/>
  <c r="X57" i="20"/>
  <c r="W8" i="20"/>
  <c r="P184" i="20"/>
  <c r="X175" i="20"/>
  <c r="P152" i="20"/>
  <c r="X147" i="20"/>
  <c r="P68" i="20"/>
  <c r="M148" i="20"/>
  <c r="X148" i="20"/>
  <c r="X141" i="20"/>
  <c r="X139" i="20"/>
  <c r="X48" i="20"/>
  <c r="W232" i="20"/>
  <c r="Y232" i="20" s="1"/>
  <c r="X153" i="20"/>
  <c r="X116" i="20"/>
  <c r="M78" i="20"/>
  <c r="W78" i="20"/>
  <c r="V5" i="20"/>
  <c r="W227" i="20"/>
  <c r="X174" i="20"/>
  <c r="X165" i="20"/>
  <c r="Y165" i="20" s="1"/>
  <c r="X17" i="20"/>
  <c r="X6" i="20"/>
  <c r="X241" i="20"/>
  <c r="V139" i="20"/>
  <c r="S233" i="20"/>
  <c r="X169" i="20"/>
  <c r="W124" i="20"/>
  <c r="X115" i="20"/>
  <c r="W103" i="20"/>
  <c r="X97" i="20"/>
  <c r="W92" i="20"/>
  <c r="P18" i="20"/>
  <c r="W175" i="20"/>
  <c r="W21" i="20"/>
  <c r="J242" i="20"/>
  <c r="W178" i="20"/>
  <c r="X137" i="20"/>
  <c r="W14" i="20"/>
  <c r="X73" i="20"/>
  <c r="W34" i="20"/>
  <c r="J11" i="17"/>
  <c r="M20" i="17"/>
  <c r="J24" i="17"/>
  <c r="W25" i="17"/>
  <c r="S26" i="17"/>
  <c r="W35" i="17"/>
  <c r="J45" i="17"/>
  <c r="W48" i="17"/>
  <c r="G48" i="17"/>
  <c r="X56" i="17"/>
  <c r="S68" i="17"/>
  <c r="P70" i="17"/>
  <c r="S71" i="17"/>
  <c r="X78" i="17"/>
  <c r="V87" i="17"/>
  <c r="S92" i="17"/>
  <c r="P100" i="17"/>
  <c r="V102" i="17"/>
  <c r="V109" i="17"/>
  <c r="M113" i="17"/>
  <c r="V115" i="17"/>
  <c r="S119" i="17"/>
  <c r="V124" i="17"/>
  <c r="J10" i="17"/>
  <c r="G13" i="17"/>
  <c r="J20" i="17"/>
  <c r="G21" i="17"/>
  <c r="W32" i="17"/>
  <c r="X35" i="17"/>
  <c r="J35" i="17"/>
  <c r="W37" i="17"/>
  <c r="J37" i="17"/>
  <c r="S40" i="17"/>
  <c r="W42" i="17"/>
  <c r="V43" i="17"/>
  <c r="S65" i="17"/>
  <c r="W68" i="17"/>
  <c r="G88" i="17"/>
  <c r="X88" i="17"/>
  <c r="X103" i="17"/>
  <c r="Y103" i="17" s="1"/>
  <c r="W110" i="17"/>
  <c r="X112" i="17"/>
  <c r="W117" i="17"/>
  <c r="Y117" i="17" s="1"/>
  <c r="J6" i="17"/>
  <c r="P18" i="17"/>
  <c r="X44" i="17"/>
  <c r="G46" i="17"/>
  <c r="W51" i="17"/>
  <c r="Y51" i="17" s="1"/>
  <c r="X60" i="17"/>
  <c r="W66" i="17"/>
  <c r="X68" i="17"/>
  <c r="S70" i="17"/>
  <c r="X75" i="17"/>
  <c r="M76" i="17"/>
  <c r="X104" i="17"/>
  <c r="Y104" i="17" s="1"/>
  <c r="X119" i="17"/>
  <c r="G123" i="17"/>
  <c r="W123" i="17"/>
  <c r="W8" i="17"/>
  <c r="W12" i="17"/>
  <c r="M18" i="17"/>
  <c r="W20" i="17"/>
  <c r="P35" i="17"/>
  <c r="X38" i="17"/>
  <c r="V39" i="17"/>
  <c r="X43" i="17"/>
  <c r="J50" i="17"/>
  <c r="X65" i="17"/>
  <c r="W71" i="17"/>
  <c r="X81" i="17"/>
  <c r="X87" i="17"/>
  <c r="Y87" i="17" s="1"/>
  <c r="J92" i="17"/>
  <c r="J106" i="17"/>
  <c r="G112" i="17"/>
  <c r="M115" i="17"/>
  <c r="S116" i="17"/>
  <c r="V118" i="17"/>
  <c r="X124" i="17"/>
  <c r="S125" i="17"/>
  <c r="W126" i="17"/>
  <c r="Y126" i="17" s="1"/>
  <c r="P141" i="17"/>
  <c r="J145" i="17"/>
  <c r="S148" i="17"/>
  <c r="J155" i="17"/>
  <c r="X159" i="17"/>
  <c r="Y159" i="17" s="1"/>
  <c r="S159" i="17"/>
  <c r="M165" i="17"/>
  <c r="S168" i="17"/>
  <c r="S171" i="17"/>
  <c r="G172" i="17"/>
  <c r="G175" i="17"/>
  <c r="J178" i="17"/>
  <c r="V181" i="17"/>
  <c r="P184" i="17"/>
  <c r="M188" i="17"/>
  <c r="P204" i="17"/>
  <c r="V205" i="17"/>
  <c r="P214" i="17"/>
  <c r="S221" i="17"/>
  <c r="W227" i="17"/>
  <c r="J227" i="17"/>
  <c r="G129" i="17"/>
  <c r="S130" i="17"/>
  <c r="S135" i="17"/>
  <c r="G136" i="17"/>
  <c r="W145" i="17"/>
  <c r="Y145" i="17" s="1"/>
  <c r="S146" i="17"/>
  <c r="V149" i="17"/>
  <c r="M149" i="17"/>
  <c r="S161" i="17"/>
  <c r="S163" i="17"/>
  <c r="P173" i="17"/>
  <c r="V177" i="17"/>
  <c r="W178" i="17"/>
  <c r="G178" i="17"/>
  <c r="J182" i="17"/>
  <c r="S192" i="17"/>
  <c r="G193" i="17"/>
  <c r="J203" i="17"/>
  <c r="M208" i="17"/>
  <c r="P210" i="17"/>
  <c r="G217" i="17"/>
  <c r="P219" i="17"/>
  <c r="S227" i="17"/>
  <c r="X196" i="20"/>
  <c r="G196" i="20"/>
  <c r="X186" i="20"/>
  <c r="G186" i="20"/>
  <c r="J137" i="17"/>
  <c r="X140" i="17"/>
  <c r="G186" i="17"/>
  <c r="X192" i="17"/>
  <c r="Y192" i="17" s="1"/>
  <c r="P199" i="17"/>
  <c r="P205" i="17"/>
  <c r="M225" i="17"/>
  <c r="X131" i="17"/>
  <c r="G133" i="17"/>
  <c r="G137" i="17"/>
  <c r="J141" i="17"/>
  <c r="X147" i="17"/>
  <c r="S147" i="17"/>
  <c r="M148" i="17"/>
  <c r="X156" i="17"/>
  <c r="G163" i="17"/>
  <c r="X167" i="17"/>
  <c r="M199" i="17"/>
  <c r="W216" i="17"/>
  <c r="P222" i="17"/>
  <c r="M194" i="20"/>
  <c r="X194" i="20"/>
  <c r="X177" i="20"/>
  <c r="Y177" i="20" s="1"/>
  <c r="G177" i="20"/>
  <c r="X172" i="20"/>
  <c r="W134" i="20"/>
  <c r="W72" i="20"/>
  <c r="X25" i="20"/>
  <c r="G25" i="20"/>
  <c r="M227" i="17"/>
  <c r="S228" i="17"/>
  <c r="M219" i="20"/>
  <c r="S218" i="20"/>
  <c r="X216" i="20"/>
  <c r="V202" i="20"/>
  <c r="V197" i="20"/>
  <c r="X191" i="20"/>
  <c r="M187" i="20"/>
  <c r="X187" i="20"/>
  <c r="X146" i="20"/>
  <c r="W29" i="20"/>
  <c r="S226" i="20"/>
  <c r="G222" i="20"/>
  <c r="S215" i="20"/>
  <c r="P213" i="20"/>
  <c r="V212" i="20"/>
  <c r="G208" i="20"/>
  <c r="S75" i="20"/>
  <c r="W116" i="20"/>
  <c r="W104" i="20"/>
  <c r="Y104" i="20" s="1"/>
  <c r="W101" i="20"/>
  <c r="X87" i="20"/>
  <c r="P87" i="20"/>
  <c r="W87" i="20"/>
  <c r="S177" i="17"/>
  <c r="S178" i="17"/>
  <c r="G183" i="17"/>
  <c r="P201" i="17"/>
  <c r="X207" i="17"/>
  <c r="M210" i="17"/>
  <c r="S218" i="17"/>
  <c r="M221" i="17"/>
  <c r="X224" i="17"/>
  <c r="M226" i="17"/>
  <c r="M229" i="17"/>
  <c r="G104" i="20"/>
  <c r="V191" i="20"/>
  <c r="W46" i="20"/>
  <c r="X163" i="20"/>
  <c r="W153" i="20"/>
  <c r="W145" i="20"/>
  <c r="X118" i="20"/>
  <c r="W113" i="20"/>
  <c r="X94" i="20"/>
  <c r="X133" i="20"/>
  <c r="G133" i="20"/>
  <c r="P133" i="20"/>
  <c r="W126" i="20"/>
  <c r="P126" i="20"/>
  <c r="W76" i="20"/>
  <c r="J76" i="20"/>
  <c r="X58" i="20"/>
  <c r="J58" i="20"/>
  <c r="V244" i="20"/>
  <c r="V223" i="20"/>
  <c r="W212" i="20"/>
  <c r="J204" i="20"/>
  <c r="X75" i="20"/>
  <c r="W47" i="20"/>
  <c r="X83" i="20"/>
  <c r="W82" i="20"/>
  <c r="Y82" i="20" s="1"/>
  <c r="W17" i="20"/>
  <c r="V136" i="20"/>
  <c r="W110" i="20"/>
  <c r="X65" i="20"/>
  <c r="S33" i="20"/>
  <c r="W190" i="20"/>
  <c r="G190" i="20"/>
  <c r="X149" i="20"/>
  <c r="X37" i="20"/>
  <c r="X23" i="20"/>
  <c r="M226" i="20"/>
  <c r="G202" i="20"/>
  <c r="W201" i="20"/>
  <c r="Y201" i="20" s="1"/>
  <c r="M199" i="20"/>
  <c r="S198" i="20"/>
  <c r="V196" i="20"/>
  <c r="V185" i="20"/>
  <c r="X46" i="20"/>
  <c r="M46" i="20"/>
  <c r="X229" i="20"/>
  <c r="W181" i="20"/>
  <c r="Y181" i="20" s="1"/>
  <c r="J163" i="20"/>
  <c r="M116" i="20"/>
  <c r="X114" i="20"/>
  <c r="Y114" i="20" s="1"/>
  <c r="W105" i="20"/>
  <c r="X102" i="20"/>
  <c r="M90" i="20"/>
  <c r="W90" i="20"/>
  <c r="Y90" i="20" s="1"/>
  <c r="W129" i="20"/>
  <c r="W240" i="20"/>
  <c r="X237" i="20"/>
  <c r="X230" i="20"/>
  <c r="Y230" i="20" s="1"/>
  <c r="X183" i="20"/>
  <c r="G42" i="20"/>
  <c r="W30" i="20"/>
  <c r="M223" i="20"/>
  <c r="J208" i="20"/>
  <c r="J199" i="20"/>
  <c r="S197" i="20"/>
  <c r="S195" i="20"/>
  <c r="W193" i="20"/>
  <c r="Y193" i="20" s="1"/>
  <c r="P79" i="20"/>
  <c r="X62" i="20"/>
  <c r="M228" i="20"/>
  <c r="X182" i="20"/>
  <c r="J184" i="20"/>
  <c r="X130" i="20"/>
  <c r="W148" i="20"/>
  <c r="W140" i="20"/>
  <c r="X121" i="20"/>
  <c r="X20" i="20"/>
  <c r="V229" i="20"/>
  <c r="S170" i="20"/>
  <c r="P158" i="20"/>
  <c r="M113" i="20"/>
  <c r="X85" i="20"/>
  <c r="X35" i="20"/>
  <c r="S176" i="20"/>
  <c r="J174" i="20"/>
  <c r="P179" i="20"/>
  <c r="W142" i="20"/>
  <c r="J139" i="20"/>
  <c r="W65" i="20"/>
  <c r="W38" i="20"/>
  <c r="Y38" i="20" s="1"/>
  <c r="S26" i="20"/>
  <c r="X16" i="20"/>
  <c r="Y16" i="20" s="1"/>
  <c r="V13" i="20"/>
  <c r="Y61" i="17"/>
  <c r="V5" i="17"/>
  <c r="S8" i="17"/>
  <c r="J8" i="17"/>
  <c r="W10" i="17"/>
  <c r="V11" i="17"/>
  <c r="S12" i="17"/>
  <c r="P16" i="17"/>
  <c r="X20" i="17"/>
  <c r="P21" i="17"/>
  <c r="W26" i="17"/>
  <c r="P26" i="17"/>
  <c r="S28" i="17"/>
  <c r="W31" i="17"/>
  <c r="V31" i="17"/>
  <c r="J32" i="17"/>
  <c r="X5" i="17"/>
  <c r="W5" i="17"/>
  <c r="G5" i="17"/>
  <c r="G7" i="17"/>
  <c r="X7" i="17"/>
  <c r="J19" i="17"/>
  <c r="X19" i="17"/>
  <c r="M23" i="17"/>
  <c r="Y69" i="17"/>
  <c r="G9" i="17"/>
  <c r="X10" i="17"/>
  <c r="W14" i="17"/>
  <c r="M14" i="17"/>
  <c r="M15" i="17"/>
  <c r="X16" i="17"/>
  <c r="J16" i="17"/>
  <c r="X25" i="17"/>
  <c r="G25" i="17"/>
  <c r="V40" i="17"/>
  <c r="G41" i="17"/>
  <c r="P44" i="17"/>
  <c r="M70" i="17"/>
  <c r="P85" i="17"/>
  <c r="V100" i="17"/>
  <c r="J100" i="17"/>
  <c r="M107" i="17"/>
  <c r="S111" i="17"/>
  <c r="S113" i="17"/>
  <c r="P115" i="17"/>
  <c r="J116" i="17"/>
  <c r="P122" i="17"/>
  <c r="P125" i="17"/>
  <c r="M126" i="17"/>
  <c r="S128" i="17"/>
  <c r="S143" i="17"/>
  <c r="G143" i="17"/>
  <c r="P145" i="17"/>
  <c r="M146" i="17"/>
  <c r="S152" i="17"/>
  <c r="J153" i="17"/>
  <c r="P156" i="17"/>
  <c r="S160" i="17"/>
  <c r="G161" i="17"/>
  <c r="J164" i="17"/>
  <c r="S165" i="17"/>
  <c r="P172" i="17"/>
  <c r="P175" i="17"/>
  <c r="S186" i="17"/>
  <c r="M189" i="17"/>
  <c r="V223" i="17"/>
  <c r="G33" i="17"/>
  <c r="J40" i="17"/>
  <c r="M44" i="17"/>
  <c r="M53" i="17"/>
  <c r="S73" i="17"/>
  <c r="J86" i="17"/>
  <c r="W94" i="17"/>
  <c r="Y94" i="17" s="1"/>
  <c r="G95" i="17"/>
  <c r="X96" i="17"/>
  <c r="S102" i="17"/>
  <c r="J102" i="17"/>
  <c r="M105" i="17"/>
  <c r="X111" i="17"/>
  <c r="Y111" i="17" s="1"/>
  <c r="J119" i="17"/>
  <c r="M121" i="17"/>
  <c r="M133" i="17"/>
  <c r="S154" i="17"/>
  <c r="P168" i="17"/>
  <c r="G170" i="17"/>
  <c r="G171" i="17"/>
  <c r="V183" i="17"/>
  <c r="V189" i="17"/>
  <c r="J190" i="17"/>
  <c r="X208" i="17"/>
  <c r="P208" i="17"/>
  <c r="G212" i="17"/>
  <c r="W212" i="17"/>
  <c r="V50" i="17"/>
  <c r="G71" i="17"/>
  <c r="P81" i="17"/>
  <c r="M97" i="17"/>
  <c r="G101" i="17"/>
  <c r="M110" i="17"/>
  <c r="X143" i="17"/>
  <c r="M162" i="17"/>
  <c r="V180" i="17"/>
  <c r="X40" i="20"/>
  <c r="J40" i="20"/>
  <c r="J41" i="17"/>
  <c r="X50" i="17"/>
  <c r="S50" i="17"/>
  <c r="J65" i="17"/>
  <c r="X72" i="17"/>
  <c r="S72" i="17"/>
  <c r="S80" i="17"/>
  <c r="W86" i="17"/>
  <c r="W102" i="17"/>
  <c r="J111" i="17"/>
  <c r="P112" i="17"/>
  <c r="V114" i="17"/>
  <c r="S127" i="17"/>
  <c r="P136" i="17"/>
  <c r="J143" i="17"/>
  <c r="M147" i="17"/>
  <c r="M155" i="17"/>
  <c r="W163" i="17"/>
  <c r="X187" i="17"/>
  <c r="W191" i="17"/>
  <c r="J191" i="17"/>
  <c r="J219" i="17"/>
  <c r="S244" i="20"/>
  <c r="J189" i="17"/>
  <c r="M190" i="17"/>
  <c r="V201" i="17"/>
  <c r="J206" i="17"/>
  <c r="V211" i="17"/>
  <c r="J212" i="17"/>
  <c r="S225" i="17"/>
  <c r="S225" i="20"/>
  <c r="X222" i="20"/>
  <c r="M156" i="20"/>
  <c r="X155" i="20"/>
  <c r="W80" i="20"/>
  <c r="Y80" i="20" s="1"/>
  <c r="W121" i="20"/>
  <c r="G121" i="20"/>
  <c r="G182" i="17"/>
  <c r="W186" i="17"/>
  <c r="M187" i="17"/>
  <c r="J194" i="17"/>
  <c r="S197" i="17"/>
  <c r="P200" i="17"/>
  <c r="G201" i="17"/>
  <c r="X205" i="17"/>
  <c r="G205" i="17"/>
  <c r="V217" i="17"/>
  <c r="M224" i="17"/>
  <c r="X229" i="17"/>
  <c r="S187" i="20"/>
  <c r="P145" i="20"/>
  <c r="V97" i="20"/>
  <c r="X95" i="20"/>
  <c r="X91" i="20"/>
  <c r="M165" i="20"/>
  <c r="M237" i="20"/>
  <c r="W237" i="20"/>
  <c r="X28" i="20"/>
  <c r="X217" i="20"/>
  <c r="W211" i="20"/>
  <c r="Y211" i="20" s="1"/>
  <c r="V208" i="20"/>
  <c r="X207" i="20"/>
  <c r="S205" i="20"/>
  <c r="P200" i="20"/>
  <c r="X189" i="20"/>
  <c r="X59" i="20"/>
  <c r="P182" i="20"/>
  <c r="P166" i="20"/>
  <c r="V236" i="20"/>
  <c r="J236" i="20"/>
  <c r="W150" i="20"/>
  <c r="J143" i="20"/>
  <c r="X74" i="20"/>
  <c r="G94" i="20"/>
  <c r="W7" i="20"/>
  <c r="X236" i="20"/>
  <c r="P119" i="20"/>
  <c r="V56" i="20"/>
  <c r="G52" i="20"/>
  <c r="V234" i="20"/>
  <c r="G170" i="20"/>
  <c r="V99" i="20"/>
  <c r="G95" i="20"/>
  <c r="W95" i="20"/>
  <c r="M242" i="20"/>
  <c r="S177" i="20"/>
  <c r="P139" i="20"/>
  <c r="X120" i="20"/>
  <c r="S36" i="20"/>
  <c r="J28" i="20"/>
  <c r="W20" i="20"/>
  <c r="P192" i="20"/>
  <c r="G59" i="20"/>
  <c r="J46" i="20"/>
  <c r="M181" i="20"/>
  <c r="M164" i="20"/>
  <c r="X86" i="20"/>
  <c r="S42" i="20"/>
  <c r="S79" i="20"/>
  <c r="V60" i="20"/>
  <c r="V169" i="20"/>
  <c r="X162" i="20"/>
  <c r="V155" i="20"/>
  <c r="M117" i="20"/>
  <c r="V113" i="20"/>
  <c r="M100" i="20"/>
  <c r="P135" i="20"/>
  <c r="M34" i="20"/>
  <c r="J13" i="20"/>
  <c r="Y188" i="20" l="1"/>
  <c r="F251" i="20"/>
  <c r="Y120" i="20"/>
  <c r="Y95" i="20"/>
  <c r="Y97" i="17"/>
  <c r="Y17" i="20"/>
  <c r="Y76" i="20"/>
  <c r="Y48" i="17"/>
  <c r="Y59" i="17"/>
  <c r="Y7" i="20"/>
  <c r="Y150" i="20"/>
  <c r="Y186" i="17"/>
  <c r="Y40" i="20"/>
  <c r="Y7" i="17"/>
  <c r="Y182" i="20"/>
  <c r="Y105" i="20"/>
  <c r="Y207" i="17"/>
  <c r="Y116" i="20"/>
  <c r="Y191" i="20"/>
  <c r="Y71" i="17"/>
  <c r="Y88" i="17"/>
  <c r="Y35" i="17"/>
  <c r="Y141" i="20"/>
  <c r="Y21" i="20"/>
  <c r="Y225" i="20"/>
  <c r="Y189" i="17"/>
  <c r="Y219" i="17"/>
  <c r="Y160" i="17"/>
  <c r="Y139" i="17"/>
  <c r="Y183" i="17"/>
  <c r="Y170" i="17"/>
  <c r="Y84" i="17"/>
  <c r="Y120" i="17"/>
  <c r="Y175" i="17"/>
  <c r="Y34" i="17"/>
  <c r="Y42" i="20"/>
  <c r="Y77" i="20"/>
  <c r="Y157" i="20"/>
  <c r="Y49" i="20"/>
  <c r="Y128" i="20"/>
  <c r="Y33" i="20"/>
  <c r="Y170" i="20"/>
  <c r="Y119" i="20"/>
  <c r="Y210" i="17"/>
  <c r="Y185" i="17"/>
  <c r="Y133" i="17"/>
  <c r="Y57" i="17"/>
  <c r="Y153" i="17"/>
  <c r="R218" i="14"/>
  <c r="Y207" i="20"/>
  <c r="Y96" i="17"/>
  <c r="Y14" i="17"/>
  <c r="Y130" i="20"/>
  <c r="Y101" i="20"/>
  <c r="Y72" i="20"/>
  <c r="Y216" i="17"/>
  <c r="Y100" i="20"/>
  <c r="Y204" i="20"/>
  <c r="Y190" i="17"/>
  <c r="Y134" i="17"/>
  <c r="Y131" i="20"/>
  <c r="Y234" i="20"/>
  <c r="Y122" i="17"/>
  <c r="Y93" i="17"/>
  <c r="Y73" i="17"/>
  <c r="Y162" i="17"/>
  <c r="Y50" i="17"/>
  <c r="Y62" i="20"/>
  <c r="Y156" i="17"/>
  <c r="Y73" i="20"/>
  <c r="Y92" i="20"/>
  <c r="Y106" i="20"/>
  <c r="Y50" i="20"/>
  <c r="Y24" i="20"/>
  <c r="Y203" i="17"/>
  <c r="Y86" i="20"/>
  <c r="Y229" i="17"/>
  <c r="Y102" i="17"/>
  <c r="Y31" i="17"/>
  <c r="Y240" i="20"/>
  <c r="Y23" i="20"/>
  <c r="Y190" i="20"/>
  <c r="Y126" i="20"/>
  <c r="Y94" i="20"/>
  <c r="Y178" i="17"/>
  <c r="Y43" i="17"/>
  <c r="Y66" i="17"/>
  <c r="Y44" i="17"/>
  <c r="Y56" i="17"/>
  <c r="Y14" i="20"/>
  <c r="Y168" i="17"/>
  <c r="Y150" i="17"/>
  <c r="Y135" i="17"/>
  <c r="Y171" i="17"/>
  <c r="Y204" i="17"/>
  <c r="Y174" i="17"/>
  <c r="Y90" i="17"/>
  <c r="Y68" i="20"/>
  <c r="Y84" i="20"/>
  <c r="Y36" i="20"/>
  <c r="Y202" i="20"/>
  <c r="Y98" i="20"/>
  <c r="Y10" i="20"/>
  <c r="Y233" i="20"/>
  <c r="Y154" i="17"/>
  <c r="Y105" i="17"/>
  <c r="Y193" i="17"/>
  <c r="Y201" i="17"/>
  <c r="Y229" i="20"/>
  <c r="Y161" i="20"/>
  <c r="Y62" i="17"/>
  <c r="Y131" i="17"/>
  <c r="Y74" i="17"/>
  <c r="Y192" i="20"/>
  <c r="Y168" i="20"/>
  <c r="Y108" i="20"/>
  <c r="Y5" i="17"/>
  <c r="Y60" i="17"/>
  <c r="Y11" i="17"/>
  <c r="Y142" i="20"/>
  <c r="Y243" i="20"/>
  <c r="Y86" i="17"/>
  <c r="Y149" i="17"/>
  <c r="Y72" i="17"/>
  <c r="Y64" i="20"/>
  <c r="Y46" i="17"/>
  <c r="Y89" i="17"/>
  <c r="Y22" i="17"/>
  <c r="Y169" i="20"/>
  <c r="Y112" i="20"/>
  <c r="Y241" i="20"/>
  <c r="Y118" i="17"/>
  <c r="Y191" i="17"/>
  <c r="Y121" i="20"/>
  <c r="Y30" i="20"/>
  <c r="Y123" i="17"/>
  <c r="Y124" i="20"/>
  <c r="Y213" i="20"/>
  <c r="Y100" i="17"/>
  <c r="Y59" i="20"/>
  <c r="Y83" i="20"/>
  <c r="Y58" i="20"/>
  <c r="Y172" i="20"/>
  <c r="Y37" i="17"/>
  <c r="Y139" i="20"/>
  <c r="Y53" i="20"/>
  <c r="Y198" i="20"/>
  <c r="Y155" i="17"/>
  <c r="Y121" i="17"/>
  <c r="Y9" i="17"/>
  <c r="Y106" i="17"/>
  <c r="Y200" i="20"/>
  <c r="Y102" i="20"/>
  <c r="Y26" i="20"/>
  <c r="Y237" i="20"/>
  <c r="Y129" i="20"/>
  <c r="Y37" i="20"/>
  <c r="Y47" i="20"/>
  <c r="Y145" i="20"/>
  <c r="Y146" i="20"/>
  <c r="Y25" i="20"/>
  <c r="Y34" i="20"/>
  <c r="Y175" i="20"/>
  <c r="Y8" i="20"/>
  <c r="Y99" i="20"/>
  <c r="Y196" i="20"/>
  <c r="Y218" i="20"/>
  <c r="Y79" i="20"/>
  <c r="Y215" i="17"/>
  <c r="Y147" i="17"/>
  <c r="Y47" i="17"/>
  <c r="Y27" i="17"/>
  <c r="Y109" i="20"/>
  <c r="Y31" i="20"/>
  <c r="Y125" i="20"/>
  <c r="Y144" i="20"/>
  <c r="Y70" i="20"/>
  <c r="Y160" i="20"/>
  <c r="Y69" i="20"/>
  <c r="Y27" i="20"/>
  <c r="Y56" i="20"/>
  <c r="Y224" i="20"/>
  <c r="Y111" i="20"/>
  <c r="Y214" i="20"/>
  <c r="Y222" i="20"/>
  <c r="H251" i="20"/>
  <c r="T251" i="20"/>
  <c r="Y211" i="17"/>
  <c r="Y158" i="17"/>
  <c r="Y184" i="17"/>
  <c r="Y49" i="17"/>
  <c r="Y164" i="17"/>
  <c r="Y128" i="17"/>
  <c r="Y101" i="17"/>
  <c r="S218" i="14"/>
  <c r="Y198" i="17"/>
  <c r="L251" i="20"/>
  <c r="Y134" i="20"/>
  <c r="Y20" i="17"/>
  <c r="Y226" i="20"/>
  <c r="Y91" i="17"/>
  <c r="Y93" i="20"/>
  <c r="Y13" i="20"/>
  <c r="Y188" i="17"/>
  <c r="Y138" i="17"/>
  <c r="Y148" i="17"/>
  <c r="Y127" i="17"/>
  <c r="Y29" i="17"/>
  <c r="Y91" i="20"/>
  <c r="Y212" i="20"/>
  <c r="Y30" i="17"/>
  <c r="Y110" i="20"/>
  <c r="Y215" i="20"/>
  <c r="Y230" i="17"/>
  <c r="Y177" i="17"/>
  <c r="Y125" i="17"/>
  <c r="Y85" i="17"/>
  <c r="Y187" i="17"/>
  <c r="Y153" i="20"/>
  <c r="Y167" i="17"/>
  <c r="Y115" i="20"/>
  <c r="Y103" i="20"/>
  <c r="Y209" i="20"/>
  <c r="Y61" i="20"/>
  <c r="Y115" i="17"/>
  <c r="Y152" i="17"/>
  <c r="Y17" i="17"/>
  <c r="Y39" i="20"/>
  <c r="Y208" i="20"/>
  <c r="Y245" i="20"/>
  <c r="Y107" i="20"/>
  <c r="Y44" i="20"/>
  <c r="Y166" i="20"/>
  <c r="Y176" i="17"/>
  <c r="Q218" i="14"/>
  <c r="Y180" i="17"/>
  <c r="Y78" i="20"/>
  <c r="Y212" i="17"/>
  <c r="Y10" i="17"/>
  <c r="Y140" i="20"/>
  <c r="Y113" i="20"/>
  <c r="Y187" i="20"/>
  <c r="Y227" i="17"/>
  <c r="Y12" i="17"/>
  <c r="Y42" i="17"/>
  <c r="Y137" i="20"/>
  <c r="Y48" i="20"/>
  <c r="Y51" i="20"/>
  <c r="Y203" i="20"/>
  <c r="Y195" i="20"/>
  <c r="Y200" i="17"/>
  <c r="Y220" i="17"/>
  <c r="Y223" i="17"/>
  <c r="Y80" i="17"/>
  <c r="Y136" i="17"/>
  <c r="Y55" i="17"/>
  <c r="Y76" i="17"/>
  <c r="Y63" i="17"/>
  <c r="Y96" i="20"/>
  <c r="Y123" i="20"/>
  <c r="Y180" i="20"/>
  <c r="Y60" i="20"/>
  <c r="Y12" i="20"/>
  <c r="Y228" i="20"/>
  <c r="Y167" i="20"/>
  <c r="Y18" i="20"/>
  <c r="Y22" i="20"/>
  <c r="O251" i="20"/>
  <c r="Y206" i="17"/>
  <c r="Y205" i="20"/>
  <c r="Y209" i="17"/>
  <c r="Y202" i="17"/>
  <c r="Y172" i="17"/>
  <c r="Y146" i="17"/>
  <c r="Y20" i="20"/>
  <c r="Y143" i="17"/>
  <c r="Y19" i="17"/>
  <c r="Y65" i="20"/>
  <c r="Y148" i="20"/>
  <c r="Y149" i="20"/>
  <c r="Y46" i="20"/>
  <c r="Y227" i="20"/>
  <c r="Y219" i="20"/>
  <c r="Y19" i="20"/>
  <c r="Y75" i="20"/>
  <c r="Y181" i="17"/>
  <c r="Y182" i="17"/>
  <c r="Y36" i="17"/>
  <c r="Y171" i="20"/>
  <c r="Y32" i="20"/>
  <c r="Y179" i="20"/>
  <c r="R251" i="20"/>
  <c r="Y195" i="17"/>
  <c r="Y157" i="17"/>
  <c r="Y141" i="17"/>
  <c r="Y87" i="20"/>
  <c r="Y186" i="20"/>
  <c r="X255" i="20"/>
  <c r="Y224" i="17"/>
  <c r="Y16" i="17"/>
  <c r="Y116" i="17"/>
  <c r="Y28" i="17"/>
  <c r="Y6" i="17"/>
  <c r="Y38" i="17"/>
  <c r="Y26" i="17"/>
  <c r="Y8" i="17"/>
  <c r="Y67" i="20"/>
  <c r="Y174" i="20"/>
  <c r="Y194" i="20"/>
  <c r="Y81" i="20"/>
  <c r="Y135" i="20"/>
  <c r="Y159" i="20"/>
  <c r="K251" i="20"/>
  <c r="Y199" i="17"/>
  <c r="Y197" i="17"/>
  <c r="Y119" i="17"/>
  <c r="Y110" i="17"/>
  <c r="Y71" i="20"/>
  <c r="Y77" i="17"/>
  <c r="Y113" i="17"/>
  <c r="Y92" i="17"/>
  <c r="Y81" i="17"/>
  <c r="Y33" i="17"/>
  <c r="Y162" i="20"/>
  <c r="X256" i="20"/>
  <c r="Y147" i="20"/>
  <c r="Y163" i="17"/>
  <c r="Y64" i="17"/>
  <c r="Y40" i="17"/>
  <c r="Y24" i="17"/>
  <c r="Y75" i="17"/>
  <c r="Y183" i="20"/>
  <c r="Y97" i="20"/>
  <c r="Y28" i="20"/>
  <c r="Y5" i="20"/>
  <c r="Y35" i="20"/>
  <c r="Y217" i="20"/>
  <c r="Y133" i="20"/>
  <c r="Y231" i="20"/>
  <c r="Y179" i="17"/>
  <c r="Y112" i="17"/>
  <c r="Y217" i="17"/>
  <c r="Y132" i="17"/>
  <c r="Y55" i="20"/>
  <c r="Y78" i="17"/>
  <c r="Y65" i="17"/>
  <c r="Y132" i="20"/>
  <c r="Y39" i="17"/>
  <c r="Y25" i="17"/>
  <c r="Y208" i="17"/>
  <c r="Y74" i="20"/>
  <c r="Y236" i="20"/>
  <c r="Y57" i="20"/>
  <c r="Y155" i="20"/>
  <c r="Y152" i="20"/>
  <c r="Y117" i="20"/>
  <c r="Y223" i="20"/>
  <c r="Y221" i="17"/>
  <c r="Y205" i="17"/>
  <c r="Y127" i="20"/>
  <c r="Y235" i="20"/>
  <c r="Y166" i="17"/>
  <c r="U251" i="20"/>
  <c r="Y151" i="17"/>
  <c r="Y79" i="17"/>
  <c r="Y41" i="20"/>
  <c r="Y165" i="17"/>
  <c r="Y140" i="17"/>
  <c r="Y130" i="17"/>
  <c r="Y194" i="17"/>
  <c r="Y70" i="17"/>
  <c r="X257" i="20"/>
  <c r="Y68" i="17"/>
  <c r="Y52" i="17"/>
  <c r="Y118" i="20"/>
  <c r="Y85" i="20"/>
  <c r="Y156" i="20"/>
  <c r="Y199" i="20"/>
  <c r="Y216" i="20"/>
  <c r="Y206" i="20"/>
  <c r="Y163" i="20"/>
  <c r="Y54" i="20"/>
  <c r="Y242" i="20"/>
  <c r="Y189" i="20"/>
  <c r="Y220" i="20"/>
  <c r="I251" i="20"/>
  <c r="Y222" i="17"/>
  <c r="Y244" i="20"/>
  <c r="Y226" i="17"/>
  <c r="Y124" i="17"/>
  <c r="Y107" i="17"/>
  <c r="Y129" i="17"/>
  <c r="Y32" i="17"/>
  <c r="Y220" i="33"/>
  <c r="Y222" i="33" s="1"/>
  <c r="P220" i="33"/>
  <c r="P222" i="33" s="1"/>
  <c r="W256" i="20"/>
  <c r="S11" i="17"/>
  <c r="J15" i="17"/>
  <c r="X18" i="17"/>
  <c r="Y18" i="17" s="1"/>
  <c r="V30" i="17"/>
  <c r="J36" i="17"/>
  <c r="G42" i="17"/>
  <c r="P48" i="17"/>
  <c r="W58" i="17"/>
  <c r="Y58" i="17" s="1"/>
  <c r="S69" i="17"/>
  <c r="P78" i="17"/>
  <c r="J81" i="17"/>
  <c r="S82" i="17"/>
  <c r="V95" i="17"/>
  <c r="M101" i="17"/>
  <c r="Y11" i="20"/>
  <c r="Y6" i="20"/>
  <c r="P5" i="17"/>
  <c r="M8" i="17"/>
  <c r="P11" i="17"/>
  <c r="V14" i="17"/>
  <c r="S19" i="17"/>
  <c r="V25" i="17"/>
  <c r="S27" i="17"/>
  <c r="J27" i="17"/>
  <c r="S30" i="17"/>
  <c r="P39" i="17"/>
  <c r="M42" i="17"/>
  <c r="W53" i="17"/>
  <c r="Y53" i="17" s="1"/>
  <c r="V65" i="17"/>
  <c r="J72" i="17"/>
  <c r="S74" i="17"/>
  <c r="J74" i="17"/>
  <c r="V78" i="17"/>
  <c r="M78" i="17"/>
  <c r="S86" i="17"/>
  <c r="J98" i="17"/>
  <c r="V101" i="17"/>
  <c r="J7" i="17"/>
  <c r="M39" i="17"/>
  <c r="P7" i="17"/>
  <c r="V10" i="17"/>
  <c r="X13" i="17"/>
  <c r="Y13" i="17" s="1"/>
  <c r="G23" i="17"/>
  <c r="G29" i="17"/>
  <c r="G30" i="17"/>
  <c r="M45" i="17"/>
  <c r="S49" i="17"/>
  <c r="M81" i="17"/>
  <c r="G85" i="17"/>
  <c r="M87" i="17"/>
  <c r="P89" i="17"/>
  <c r="V93" i="17"/>
  <c r="X95" i="17"/>
  <c r="Y95" i="17" s="1"/>
  <c r="M96" i="17"/>
  <c r="P97" i="17"/>
  <c r="M99" i="17"/>
  <c r="S202" i="20"/>
  <c r="P61" i="20"/>
  <c r="J56" i="20"/>
  <c r="P234" i="20"/>
  <c r="M118" i="20"/>
  <c r="J84" i="20"/>
  <c r="P78" i="20"/>
  <c r="S174" i="20"/>
  <c r="G63" i="20"/>
  <c r="W63" i="20"/>
  <c r="Y63" i="20" s="1"/>
  <c r="S242" i="20"/>
  <c r="G239" i="20"/>
  <c r="S151" i="20"/>
  <c r="M126" i="20"/>
  <c r="S29" i="20"/>
  <c r="G198" i="17"/>
  <c r="P228" i="17"/>
  <c r="P194" i="20"/>
  <c r="V62" i="20"/>
  <c r="V48" i="20"/>
  <c r="W176" i="20"/>
  <c r="Y176" i="20" s="1"/>
  <c r="W66" i="20"/>
  <c r="Y66" i="20" s="1"/>
  <c r="X29" i="20"/>
  <c r="Y29" i="20" s="1"/>
  <c r="X15" i="20"/>
  <c r="Y15" i="20" s="1"/>
  <c r="W221" i="20"/>
  <c r="Y221" i="20" s="1"/>
  <c r="J54" i="20"/>
  <c r="S45" i="20"/>
  <c r="W45" i="20"/>
  <c r="P154" i="20"/>
  <c r="P124" i="20"/>
  <c r="G124" i="20"/>
  <c r="S101" i="20"/>
  <c r="G89" i="20"/>
  <c r="G82" i="20"/>
  <c r="S80" i="20"/>
  <c r="V69" i="20"/>
  <c r="V230" i="20"/>
  <c r="X178" i="20"/>
  <c r="Y178" i="20" s="1"/>
  <c r="W43" i="20"/>
  <c r="Y43" i="20" s="1"/>
  <c r="P249" i="20" l="1"/>
  <c r="P251" i="20" s="1"/>
  <c r="Y256" i="20"/>
  <c r="J249" i="20"/>
  <c r="J251" i="20" s="1"/>
  <c r="G249" i="20"/>
  <c r="G251" i="20" s="1"/>
  <c r="M249" i="20"/>
  <c r="M251" i="20" s="1"/>
  <c r="S249" i="20"/>
  <c r="S251" i="20" s="1"/>
  <c r="W255" i="20"/>
  <c r="Y45" i="20"/>
  <c r="Y257" i="20" s="1"/>
  <c r="W257" i="20"/>
  <c r="V249" i="20"/>
  <c r="V251" i="20" s="1"/>
  <c r="Y255" i="20"/>
  <c r="X249" i="20"/>
  <c r="X251" i="20" s="1"/>
  <c r="W249" i="20"/>
  <c r="W251" i="20" s="1"/>
  <c r="Y249" i="20"/>
  <c r="Y251" i="20" s="1"/>
  <c r="Y254" i="20"/>
  <c r="X254" i="20"/>
  <c r="X258" i="20" s="1"/>
  <c r="W254" i="20"/>
  <c r="W258" i="20" s="1"/>
  <c r="Y258" i="20" l="1"/>
</calcChain>
</file>

<file path=xl/sharedStrings.xml><?xml version="1.0" encoding="utf-8"?>
<sst xmlns="http://schemas.openxmlformats.org/spreadsheetml/2006/main" count="29969" uniqueCount="463">
  <si>
    <t>Reactive MVarH for the period April 2007 to September 2007</t>
  </si>
  <si>
    <t>GRAND TOTAL</t>
  </si>
  <si>
    <t>Unit</t>
  </si>
  <si>
    <t>LEAD</t>
  </si>
  <si>
    <t>LAG</t>
  </si>
  <si>
    <t>TOTAL</t>
  </si>
  <si>
    <t>BRYP_01Z</t>
  </si>
  <si>
    <t>KLYNA01Z</t>
  </si>
  <si>
    <t>BAGE_01Z</t>
  </si>
  <si>
    <t>BAGE_02Z</t>
  </si>
  <si>
    <t>BARK_02Z</t>
  </si>
  <si>
    <t>BARK_11Z</t>
  </si>
  <si>
    <t>EGGPS01Z</t>
  </si>
  <si>
    <t>EGGPS02Z</t>
  </si>
  <si>
    <t>EGGPS03Z</t>
  </si>
  <si>
    <t>EGGPS04Z</t>
  </si>
  <si>
    <t>CDCL_01Z</t>
  </si>
  <si>
    <t>CORB_01Z</t>
  </si>
  <si>
    <t>COSO_01Z</t>
  </si>
  <si>
    <t>DAMC_01Z</t>
  </si>
  <si>
    <t>DEEP_01Z</t>
  </si>
  <si>
    <t>DERW_01Z</t>
  </si>
  <si>
    <t>CNQPS01Z</t>
  </si>
  <si>
    <t>CNQPS02Z</t>
  </si>
  <si>
    <t>CNQPS03Z</t>
  </si>
  <si>
    <t>CNQPS04Z</t>
  </si>
  <si>
    <t>DRAXX01Z</t>
  </si>
  <si>
    <t>DRAXX02Z</t>
  </si>
  <si>
    <t>DRAXX03Z</t>
  </si>
  <si>
    <t>DRAXX04Z</t>
  </si>
  <si>
    <t>DRAXX05Z</t>
  </si>
  <si>
    <t>DRAXX06Z</t>
  </si>
  <si>
    <t>DRAXX09G</t>
  </si>
  <si>
    <t>DRAXX10G</t>
  </si>
  <si>
    <t>DRAXX12G</t>
  </si>
  <si>
    <t>EECL_01Z</t>
  </si>
  <si>
    <t>FERR_01Z</t>
  </si>
  <si>
    <t>FERR_02Z</t>
  </si>
  <si>
    <t>FERR_03Z</t>
  </si>
  <si>
    <t>FERR_04Z</t>
  </si>
  <si>
    <t>FIDL_01Z</t>
  </si>
  <si>
    <t>FIDL_02Z</t>
  </si>
  <si>
    <t>FIDL_03Z</t>
  </si>
  <si>
    <t>FIDL_04Z</t>
  </si>
  <si>
    <t>COCK_01Z</t>
  </si>
  <si>
    <t>COCK_02Z</t>
  </si>
  <si>
    <t>COCK_03Z</t>
  </si>
  <si>
    <t>COCK_04Z</t>
  </si>
  <si>
    <t>CRUA_01Z</t>
  </si>
  <si>
    <t>CRUA_02Z</t>
  </si>
  <si>
    <t>CRUA_03Z</t>
  </si>
  <si>
    <t>CRUA_04Z</t>
  </si>
  <si>
    <t>LOAN_01Z</t>
  </si>
  <si>
    <t>LOAN_02Z</t>
  </si>
  <si>
    <t>LOAN_03Z</t>
  </si>
  <si>
    <t>LOAN_04Z</t>
  </si>
  <si>
    <t>RYHPS01Z</t>
  </si>
  <si>
    <t>FELL_01Z</t>
  </si>
  <si>
    <t>GRMO_01Z</t>
  </si>
  <si>
    <t>GYAR_01Z</t>
  </si>
  <si>
    <t>SHBA_01Z</t>
  </si>
  <si>
    <t>SHBA_02Z</t>
  </si>
  <si>
    <t>HUMR_01Z</t>
  </si>
  <si>
    <t>IRNPS01Z</t>
  </si>
  <si>
    <t>IRNPS02Z</t>
  </si>
  <si>
    <t>COTPS01Z</t>
  </si>
  <si>
    <t>COTPS02Z</t>
  </si>
  <si>
    <t>COTPS03Z</t>
  </si>
  <si>
    <t>COTPS04Z</t>
  </si>
  <si>
    <t>KEAD_01Z</t>
  </si>
  <si>
    <t>ROOS_01Z</t>
  </si>
  <si>
    <t>MEDP_01Z</t>
  </si>
  <si>
    <t>ABTHB07Z</t>
  </si>
  <si>
    <t>ABTHB08Z</t>
  </si>
  <si>
    <t>ABTHB09Z</t>
  </si>
  <si>
    <t>COWE_01Z</t>
  </si>
  <si>
    <t>COWE_02Z</t>
  </si>
  <si>
    <t>DIDC_01G</t>
  </si>
  <si>
    <t>DIDC_01Z</t>
  </si>
  <si>
    <t>DIDC_02G</t>
  </si>
  <si>
    <t>DIDC_02Z</t>
  </si>
  <si>
    <t>DIDC_03G</t>
  </si>
  <si>
    <t>DIDC_03Z</t>
  </si>
  <si>
    <t>DIDC_04G</t>
  </si>
  <si>
    <t>DIDC_04Z</t>
  </si>
  <si>
    <t>DIDCB05Z</t>
  </si>
  <si>
    <t>DIDCB06Z</t>
  </si>
  <si>
    <t>FAWL_01Z</t>
  </si>
  <si>
    <t>FAWL_03Z</t>
  </si>
  <si>
    <t>LBAR_01Z</t>
  </si>
  <si>
    <t>LITTD01G</t>
  </si>
  <si>
    <t>LITTD01Z</t>
  </si>
  <si>
    <t>LITTD02G</t>
  </si>
  <si>
    <t>LITTD02Z</t>
  </si>
  <si>
    <t>LITTD03G</t>
  </si>
  <si>
    <t>TILBB08Z</t>
  </si>
  <si>
    <t>TILBB09Z</t>
  </si>
  <si>
    <t>TILBB10Z</t>
  </si>
  <si>
    <t>FAWN_01Z</t>
  </si>
  <si>
    <t>DNGB_21Z</t>
  </si>
  <si>
    <t>DNGB_22Z</t>
  </si>
  <si>
    <t>HEYM101Z</t>
  </si>
  <si>
    <t>HEYM102Z</t>
  </si>
  <si>
    <t>HEYM207Z</t>
  </si>
  <si>
    <t>HEYM208Z</t>
  </si>
  <si>
    <t>HINB_07Z</t>
  </si>
  <si>
    <t>HINB_08Z</t>
  </si>
  <si>
    <t>HRTL_01Z</t>
  </si>
  <si>
    <t>HRTL_02Z</t>
  </si>
  <si>
    <t>HUNB_07Z</t>
  </si>
  <si>
    <t>HUNB_08Z</t>
  </si>
  <si>
    <t>SIZB_01Z</t>
  </si>
  <si>
    <t>SIZB_02Z</t>
  </si>
  <si>
    <t>TORN_01Z</t>
  </si>
  <si>
    <t>TORN_02Z</t>
  </si>
  <si>
    <t>DINO_01Z</t>
  </si>
  <si>
    <t>DINO_02Z</t>
  </si>
  <si>
    <t>DINO_03Z</t>
  </si>
  <si>
    <t>DINO_04Z</t>
  </si>
  <si>
    <t>DINO_05Z</t>
  </si>
  <si>
    <t>DINO_06Z</t>
  </si>
  <si>
    <t>FFES_01Z</t>
  </si>
  <si>
    <t>FFES_02Z</t>
  </si>
  <si>
    <t>FFES_03Z</t>
  </si>
  <si>
    <t>FFES_04Z</t>
  </si>
  <si>
    <t>KILNS01Z</t>
  </si>
  <si>
    <t>BRWE_01Z</t>
  </si>
  <si>
    <t>BRWE_02Z</t>
  </si>
  <si>
    <t>BRWE_03Z</t>
  </si>
  <si>
    <t>BRWE_04Z</t>
  </si>
  <si>
    <t>BRWE_05Z</t>
  </si>
  <si>
    <t>BRWE_06Z</t>
  </si>
  <si>
    <t>DUNGA01Z</t>
  </si>
  <si>
    <t>DUNGA02Z</t>
  </si>
  <si>
    <t>DUNGA03Z</t>
  </si>
  <si>
    <t>DUNGA04Z</t>
  </si>
  <si>
    <t>OLDS_01Z</t>
  </si>
  <si>
    <t>OLDS_02Z</t>
  </si>
  <si>
    <t>SIZEA01Z</t>
  </si>
  <si>
    <t>SIZEA02Z</t>
  </si>
  <si>
    <t>WYLF_01Z</t>
  </si>
  <si>
    <t>WYLF_02Z</t>
  </si>
  <si>
    <t>WYLF_03Z</t>
  </si>
  <si>
    <t>WYLF_04Z</t>
  </si>
  <si>
    <t>PETEM01Z</t>
  </si>
  <si>
    <t>GRAI_01Z</t>
  </si>
  <si>
    <t>GRAI_03Z</t>
  </si>
  <si>
    <t>GRAI_04Z</t>
  </si>
  <si>
    <t>KILLP01Z</t>
  </si>
  <si>
    <t>KILLP02Z</t>
  </si>
  <si>
    <t>KINO_01Z</t>
  </si>
  <si>
    <t>KINO_02Z</t>
  </si>
  <si>
    <t>KINO_03Z</t>
  </si>
  <si>
    <t>KINO_04Z</t>
  </si>
  <si>
    <t>RATS_01Z</t>
  </si>
  <si>
    <t>RATS_02Z</t>
  </si>
  <si>
    <t>RATS_03Z</t>
  </si>
  <si>
    <t>RATS_04Z</t>
  </si>
  <si>
    <t>TAYL_02Z</t>
  </si>
  <si>
    <t>TAYL_03Z</t>
  </si>
  <si>
    <t>BRGG_01Z</t>
  </si>
  <si>
    <t>ROCK_01Z</t>
  </si>
  <si>
    <t>RUGPS06G</t>
  </si>
  <si>
    <t>RUGPS06Z</t>
  </si>
  <si>
    <t>RUGPS07G</t>
  </si>
  <si>
    <t>RUGPS07Z</t>
  </si>
  <si>
    <t>SCCL_01Z</t>
  </si>
  <si>
    <t>SCCL_02Z</t>
  </si>
  <si>
    <t>SCCL_03Z</t>
  </si>
  <si>
    <t>SHOS_01Z</t>
  </si>
  <si>
    <t>SEAB_01Z</t>
  </si>
  <si>
    <t>SEAB_02Z</t>
  </si>
  <si>
    <t>SHOT_01Z</t>
  </si>
  <si>
    <t>SPLN_01Z</t>
  </si>
  <si>
    <t>AIGA_01Z</t>
  </si>
  <si>
    <t>CASH_01Z</t>
  </si>
  <si>
    <t>CEAN_01Z</t>
  </si>
  <si>
    <t>CLAC-1</t>
  </si>
  <si>
    <t>CLUN_01Z</t>
  </si>
  <si>
    <t>CLUN_02Z</t>
  </si>
  <si>
    <t>CULL_02Z</t>
  </si>
  <si>
    <t>DEAN_01Z</t>
  </si>
  <si>
    <t>ERRO_01Z</t>
  </si>
  <si>
    <t>ERRO_02Z</t>
  </si>
  <si>
    <t>ERRO_03Z</t>
  </si>
  <si>
    <t>FASN_01Z</t>
  </si>
  <si>
    <t>FASN_02Z</t>
  </si>
  <si>
    <t>FASN_03Z</t>
  </si>
  <si>
    <t>FIFE_01Z</t>
  </si>
  <si>
    <t>FINL_01Z</t>
  </si>
  <si>
    <t>FOYE_01Z</t>
  </si>
  <si>
    <t>FOYE_02Z</t>
  </si>
  <si>
    <t>GLEN_01Z</t>
  </si>
  <si>
    <t>GRUB_01Z</t>
  </si>
  <si>
    <t>GRUB_02Z</t>
  </si>
  <si>
    <t>INGA_01Z</t>
  </si>
  <si>
    <t>KIOR_01Z</t>
  </si>
  <si>
    <t>LOCH_01Z</t>
  </si>
  <si>
    <t>LOCH_02Z</t>
  </si>
  <si>
    <t>LUIC_01Z</t>
  </si>
  <si>
    <t>LUIC_02Z</t>
  </si>
  <si>
    <t>MOSS_01Z</t>
  </si>
  <si>
    <t>NANT_01Z</t>
  </si>
  <si>
    <t>ORRI_01Z</t>
  </si>
  <si>
    <t>PEHE_01Z</t>
  </si>
  <si>
    <t>PEHE_02Z</t>
  </si>
  <si>
    <t>QUIO_01Z</t>
  </si>
  <si>
    <t>SLOY_01Z</t>
  </si>
  <si>
    <t>SLOY_02Z</t>
  </si>
  <si>
    <t>SLOY_03Z</t>
  </si>
  <si>
    <t>SLOY_04Z</t>
  </si>
  <si>
    <t>TORA_01Z</t>
  </si>
  <si>
    <t>TORA_02Z</t>
  </si>
  <si>
    <t>SUTB_01Z</t>
  </si>
  <si>
    <t>TESI_01Z</t>
  </si>
  <si>
    <t>TESI_02Z</t>
  </si>
  <si>
    <t>USKM_13Z</t>
  </si>
  <si>
    <t>USKM_14Z</t>
  </si>
  <si>
    <t>USKM_15Z</t>
  </si>
  <si>
    <t>WBUPS01Z</t>
  </si>
  <si>
    <t>WBUPS02Z</t>
  </si>
  <si>
    <t>WBUPS03Z</t>
  </si>
  <si>
    <t>WBUPS04Z</t>
  </si>
  <si>
    <t>Default Total</t>
  </si>
  <si>
    <t>Market Total</t>
  </si>
  <si>
    <t>MVARh Utilisation</t>
  </si>
  <si>
    <t>BM Unit</t>
  </si>
  <si>
    <t>Monthly Mvarh</t>
  </si>
  <si>
    <t>Lead</t>
  </si>
  <si>
    <t>Lag</t>
  </si>
  <si>
    <t>AESB_01Z</t>
  </si>
  <si>
    <t>1 3,288</t>
  </si>
  <si>
    <t>DRKPS09Z</t>
  </si>
  <si>
    <t>DRKPS10Z</t>
  </si>
  <si>
    <t>DRKPS12Z</t>
  </si>
  <si>
    <t>FIFO_13Z</t>
  </si>
  <si>
    <t>FIFO_14Z</t>
  </si>
  <si>
    <t>FIFO_15Z</t>
  </si>
  <si>
    <t>HMRPS01Z</t>
  </si>
  <si>
    <t>HMRPS02Z</t>
  </si>
  <si>
    <t>HMRPS03Z</t>
  </si>
  <si>
    <t>HMRPS04Z</t>
  </si>
  <si>
    <t>HMRPS05Z</t>
  </si>
  <si>
    <t>RUGLB06G</t>
  </si>
  <si>
    <t>RUGLB06Z</t>
  </si>
  <si>
    <t>RUGLB07G</t>
  </si>
  <si>
    <t>RUGLB07Z</t>
  </si>
  <si>
    <t>Company</t>
  </si>
  <si>
    <t>Default/Market</t>
  </si>
  <si>
    <t>AESB</t>
  </si>
  <si>
    <t>APGL</t>
  </si>
  <si>
    <t>BAGE</t>
  </si>
  <si>
    <t>BARK</t>
  </si>
  <si>
    <t>BORL</t>
  </si>
  <si>
    <t>CDCL</t>
  </si>
  <si>
    <t>CORB</t>
  </si>
  <si>
    <t>COSO</t>
  </si>
  <si>
    <t>DAMC</t>
  </si>
  <si>
    <t>DEEP</t>
  </si>
  <si>
    <t>DERW</t>
  </si>
  <si>
    <t>DPGL</t>
  </si>
  <si>
    <t>DRAX</t>
  </si>
  <si>
    <t>EECL</t>
  </si>
  <si>
    <t>EFPL</t>
  </si>
  <si>
    <t>EPGL</t>
  </si>
  <si>
    <t>FELL</t>
  </si>
  <si>
    <t>GRMO</t>
  </si>
  <si>
    <t>GYAR</t>
  </si>
  <si>
    <t>HUMB</t>
  </si>
  <si>
    <t>HUMR</t>
  </si>
  <si>
    <t>IRON</t>
  </si>
  <si>
    <t>JADL</t>
  </si>
  <si>
    <t>KEAD</t>
  </si>
  <si>
    <t>LAKE</t>
  </si>
  <si>
    <t>MEDP</t>
  </si>
  <si>
    <t>NATP</t>
  </si>
  <si>
    <t>NCT</t>
  </si>
  <si>
    <t>NELC</t>
  </si>
  <si>
    <t>NGPS</t>
  </si>
  <si>
    <t>NTGL</t>
  </si>
  <si>
    <t>NUCE</t>
  </si>
  <si>
    <t>PETE</t>
  </si>
  <si>
    <t>PGEN</t>
  </si>
  <si>
    <t>REGP</t>
  </si>
  <si>
    <t>ROCK</t>
  </si>
  <si>
    <t>RUGE</t>
  </si>
  <si>
    <t>SCCL</t>
  </si>
  <si>
    <t>SCPL</t>
  </si>
  <si>
    <t>SEAB</t>
  </si>
  <si>
    <t>SHOT</t>
  </si>
  <si>
    <t>SPLN</t>
  </si>
  <si>
    <t>SSEG</t>
  </si>
  <si>
    <t>SUTT</t>
  </si>
  <si>
    <t>TESI</t>
  </si>
  <si>
    <t>USKM</t>
  </si>
  <si>
    <t>WBUR</t>
  </si>
  <si>
    <t>Reactive MVarH for the period October 2007 to March 2008</t>
  </si>
  <si>
    <t>D</t>
  </si>
  <si>
    <t>M</t>
  </si>
  <si>
    <t>Reactive MVarH for the period April 2008 to September 2008</t>
  </si>
  <si>
    <t>Reactive MVarH for the period October 2008 to March 2009</t>
  </si>
  <si>
    <t>Location</t>
  </si>
  <si>
    <t>S</t>
  </si>
  <si>
    <t>N</t>
  </si>
  <si>
    <t>SC</t>
  </si>
  <si>
    <t>Reactive MVarH for the period April 2009 to September 2009</t>
  </si>
  <si>
    <t>Reactive MVarH for the period October 2009 to March 2010</t>
  </si>
  <si>
    <t>Reactive MVarH for the period April 2010 to September 2010</t>
  </si>
  <si>
    <t>MRWD</t>
  </si>
  <si>
    <t>MRWD_01Z</t>
  </si>
  <si>
    <t>CLAN</t>
  </si>
  <si>
    <t>LAGA_01Z</t>
  </si>
  <si>
    <t>Reactive MVarH for the period October 2010 to March 2011</t>
  </si>
  <si>
    <t>STAY_01Z</t>
  </si>
  <si>
    <t>STAY_02Z</t>
  </si>
  <si>
    <t>STAY_03Z</t>
  </si>
  <si>
    <t>STAY_04Z</t>
  </si>
  <si>
    <t>GRAI_06Z</t>
  </si>
  <si>
    <t>GRAI_07Z</t>
  </si>
  <si>
    <t>GRAI_08Z</t>
  </si>
  <si>
    <t>Reactive MVarH for the period April 2011 to September 2011</t>
  </si>
  <si>
    <t>Reactive MVarH for the period Ovtober 2011 to March 2012</t>
  </si>
  <si>
    <t>KILW</t>
  </si>
  <si>
    <t>KILW_01Z</t>
  </si>
  <si>
    <t>MILW</t>
  </si>
  <si>
    <t>MILWW-1</t>
  </si>
  <si>
    <t>Reactive MVarH for the period April 2012 to September 2012</t>
  </si>
  <si>
    <t>PEMB_11Z</t>
  </si>
  <si>
    <t>PEMB_21Z</t>
  </si>
  <si>
    <t>PEMB_31Z</t>
  </si>
  <si>
    <t>PEMB_41Z</t>
  </si>
  <si>
    <t>PEMB_51Z</t>
  </si>
  <si>
    <t>SVRP</t>
  </si>
  <si>
    <t>SVRP_10Z</t>
  </si>
  <si>
    <t>SVRP_20Z</t>
  </si>
  <si>
    <t>WHIT</t>
  </si>
  <si>
    <t>WHILW-1</t>
  </si>
  <si>
    <t>Reactive MVarH for the period October 2012 to March 2013</t>
  </si>
  <si>
    <t>LINCS</t>
  </si>
  <si>
    <t>LNCSW-3</t>
  </si>
  <si>
    <t>BLLA-1</t>
  </si>
  <si>
    <t>EIRG</t>
  </si>
  <si>
    <t>EAG_EWIC1</t>
  </si>
  <si>
    <t>GNFS</t>
  </si>
  <si>
    <t>GNFSW-1</t>
  </si>
  <si>
    <t>GRWF</t>
  </si>
  <si>
    <t>GRIFW-1</t>
  </si>
  <si>
    <t>GRIFW-2</t>
  </si>
  <si>
    <t>GUNF</t>
  </si>
  <si>
    <t>GNFSW-2</t>
  </si>
  <si>
    <t>SPRT</t>
  </si>
  <si>
    <t>ARCHW-1</t>
  </si>
  <si>
    <t>MKHLW-1</t>
  </si>
  <si>
    <t>GORDW-1</t>
  </si>
  <si>
    <t>WBUB</t>
  </si>
  <si>
    <t>WBURB-2</t>
  </si>
  <si>
    <t>Total MvarH by Location Apr-13 onwards</t>
  </si>
  <si>
    <t>North</t>
  </si>
  <si>
    <t>Midlands</t>
  </si>
  <si>
    <t>South</t>
  </si>
  <si>
    <t>Scotland</t>
  </si>
  <si>
    <t>Total</t>
  </si>
  <si>
    <t>Reactive MvarH for the period April 2013 to September 2013</t>
  </si>
  <si>
    <t>WBURB-1</t>
  </si>
  <si>
    <t>WBURB-3</t>
  </si>
  <si>
    <t>Reactive MvarH for the period October 2013 to March 2014</t>
  </si>
  <si>
    <t>WALN</t>
  </si>
  <si>
    <t>WLNYO-2</t>
  </si>
  <si>
    <t>WLNYW-1</t>
  </si>
  <si>
    <t>Reactive MvarH for the period April 2014 to September 2014</t>
  </si>
  <si>
    <t>CLYD</t>
  </si>
  <si>
    <t>CLDCW-1</t>
  </si>
  <si>
    <t>CLDNW-1</t>
  </si>
  <si>
    <t>CLDSW-1</t>
  </si>
  <si>
    <t>GPOW</t>
  </si>
  <si>
    <t>CRGHW-1</t>
  </si>
  <si>
    <t>KILBW-1</t>
  </si>
  <si>
    <t>GLNDO-1</t>
  </si>
  <si>
    <t>CRST</t>
  </si>
  <si>
    <t>CRYRW-2</t>
  </si>
  <si>
    <t>WHILW-2</t>
  </si>
  <si>
    <t>FALG</t>
  </si>
  <si>
    <t>FALGW-1</t>
  </si>
  <si>
    <t>Reactive MvarH for the period April 2015 to September 2015</t>
  </si>
  <si>
    <t>Reactive MvarH for the period October 2015 to March 2016</t>
  </si>
  <si>
    <t>Reactive Mvar data 2016-17</t>
  </si>
  <si>
    <t>MORE</t>
  </si>
  <si>
    <t>WDNSO-2</t>
  </si>
  <si>
    <t>WDNSO-1</t>
  </si>
  <si>
    <t>BBWF</t>
  </si>
  <si>
    <t>BRYBW-1</t>
  </si>
  <si>
    <t>Reactive Mvar data 2017-18</t>
  </si>
  <si>
    <t>CARR</t>
  </si>
  <si>
    <t>CARR-1</t>
  </si>
  <si>
    <t>CARR-2</t>
  </si>
  <si>
    <t>FASN_04Z</t>
  </si>
  <si>
    <t>BURB</t>
  </si>
  <si>
    <t>BRBEO-1</t>
  </si>
  <si>
    <t>RBWF</t>
  </si>
  <si>
    <t>RCBKO-1</t>
  </si>
  <si>
    <t>RCBKO-2</t>
  </si>
  <si>
    <t>HADHW-1</t>
  </si>
  <si>
    <t>STRNW-1</t>
  </si>
  <si>
    <t>WEST</t>
  </si>
  <si>
    <t>WTMSO-1</t>
  </si>
  <si>
    <t>WLNYO-3</t>
  </si>
  <si>
    <t>Total MvarH by Location Apr-17 onwards</t>
  </si>
  <si>
    <t>Reactive Mvar data 2014-15 FOR October 2014 to March 2015 (Updated as at 31/8/17)</t>
  </si>
  <si>
    <t>WDNSW-1</t>
  </si>
  <si>
    <t>WDNSW-2</t>
  </si>
  <si>
    <t>DRSLW-1</t>
  </si>
  <si>
    <t>Total MvarH by Location Oct-17 onwards</t>
  </si>
  <si>
    <t>Reactive Mvar data 2018-19</t>
  </si>
  <si>
    <t>WALX</t>
  </si>
  <si>
    <t>WLNYO3</t>
  </si>
  <si>
    <t>WLNYO4</t>
  </si>
  <si>
    <t>CLFLW-1</t>
  </si>
  <si>
    <t>BHLAW-1</t>
  </si>
  <si>
    <t>LZNL</t>
  </si>
  <si>
    <t>LCLTW-1</t>
  </si>
  <si>
    <t>GWYN</t>
  </si>
  <si>
    <t>GYMR-15</t>
  </si>
  <si>
    <t>GYMR-17</t>
  </si>
  <si>
    <t>GYMR-26</t>
  </si>
  <si>
    <t>GYMR-28</t>
  </si>
  <si>
    <t>DUNM</t>
  </si>
  <si>
    <t>DUNGW-1</t>
  </si>
  <si>
    <t>Reactive Mvar data 2019-20</t>
  </si>
  <si>
    <t>NEMO</t>
  </si>
  <si>
    <t>EAG-NEMO1</t>
  </si>
  <si>
    <t>EWHLW-1</t>
  </si>
  <si>
    <t>HRSTW-1</t>
  </si>
  <si>
    <t>GOWF</t>
  </si>
  <si>
    <t>GAOFO-1</t>
  </si>
  <si>
    <t>GAOFO-2</t>
  </si>
  <si>
    <t>GAOFO-3</t>
  </si>
  <si>
    <t>GAOFO-4</t>
  </si>
  <si>
    <t>GGOW</t>
  </si>
  <si>
    <t>GRGBW-1</t>
  </si>
  <si>
    <t>GRGBW-2</t>
  </si>
  <si>
    <t>GRGBW-3</t>
  </si>
  <si>
    <t>KLGLW-1</t>
  </si>
  <si>
    <t>Reactive Mvar data 2020-21</t>
  </si>
  <si>
    <t xml:space="preserve"> </t>
  </si>
  <si>
    <t>CRMLW-1</t>
  </si>
  <si>
    <t xml:space="preserve">   </t>
  </si>
  <si>
    <t>BEATO-1</t>
  </si>
  <si>
    <t>BEATO-2</t>
  </si>
  <si>
    <t>BEATO-3</t>
  </si>
  <si>
    <t>BEATO-4</t>
  </si>
  <si>
    <t>BLLA-2</t>
  </si>
  <si>
    <t>STLGW-1</t>
  </si>
  <si>
    <t>STLGW-2</t>
  </si>
  <si>
    <t>STLGW-3</t>
  </si>
  <si>
    <t>IFA2</t>
  </si>
  <si>
    <t>EAG-IFA2</t>
  </si>
  <si>
    <t>NSLL</t>
  </si>
  <si>
    <t>EAG_NSL1</t>
  </si>
  <si>
    <t>LARYO-1</t>
  </si>
  <si>
    <t>LARYO-2</t>
  </si>
  <si>
    <t>LARYO-3</t>
  </si>
  <si>
    <t>LARYO-4</t>
  </si>
  <si>
    <t>BTUIW-2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</si>
</sst>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quot;£&quot;* #,##0.00_-;_-&quot;£&quot;* &quot;-&quot;??_-;_-@_-"/>
    <numFmt numFmtId="43" formatCode="_-* #,##0.00_-;\-* #,##0.00_-;_-* &quot;-&quot;??_-;_-@_-"/>
    <numFmt numFmtId="164" formatCode="_-* #,##0.0_-;\-* #,##0.0_-;_-* &quot;-&quot;??_-;_-@_-"/>
  </numFmts>
  <fonts count="54">
    <font>
      <sz val="10"/>
      <name val="Arial"/>
    </font>
    <font>
      <sz val="11"/>
      <color theme="1"/>
      <name val="Calibri"/>
      <family val="2"/>
      <scheme val="minor"/>
    </font>
    <font>
      <b/>
      <sz val="10"/>
      <name val="Arial"/>
      <family val="2"/>
    </font>
    <font>
      <b/>
      <sz val="11"/>
      <name val="Arial"/>
      <family val="2"/>
    </font>
    <font>
      <i/>
      <sz val="10"/>
      <name val="Arial"/>
      <family val="2"/>
    </font>
    <font>
      <sz val="10"/>
      <name val="Arial"/>
      <family val="2"/>
    </font>
    <font>
      <sz val="8"/>
      <name val="Arial"/>
      <family val="2"/>
    </font>
    <font>
      <b/>
      <u/>
      <sz val="14"/>
      <name val="Arial"/>
      <family val="2"/>
    </font>
    <font>
      <sz val="14"/>
      <name val="Arial"/>
      <family val="2"/>
    </font>
    <font>
      <sz val="10"/>
      <name val="Arial"/>
      <family val="2"/>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u/>
      <sz val="8"/>
      <color indexed="12"/>
      <name val="Arial"/>
      <family val="2"/>
    </font>
    <font>
      <sz val="10"/>
      <color indexed="8"/>
      <name val="Arial"/>
      <family val="2"/>
    </font>
    <font>
      <sz val="12"/>
      <name val="SWISS"/>
    </font>
    <font>
      <u/>
      <sz val="10"/>
      <color indexed="12"/>
      <name val="Arial"/>
      <family val="2"/>
    </font>
    <font>
      <b/>
      <sz val="11"/>
      <name val="Arial"/>
      <family val="2"/>
    </font>
    <font>
      <i/>
      <sz val="10"/>
      <name val="Arial"/>
      <family val="2"/>
    </font>
    <font>
      <sz val="11"/>
      <color theme="1"/>
      <name val="Calibri"/>
      <family val="2"/>
      <scheme val="minor"/>
    </font>
    <font>
      <sz val="11"/>
      <color theme="0"/>
      <name val="Calibri"/>
      <family val="2"/>
      <scheme val="minor"/>
    </font>
    <font>
      <sz val="11"/>
      <color rgb="FF9C0006"/>
      <name val="Calibri"/>
      <family val="2"/>
      <scheme val="minor"/>
    </font>
    <font>
      <b/>
      <sz val="11"/>
      <color rgb="FFFA7D00"/>
      <name val="Calibri"/>
      <family val="2"/>
      <scheme val="minor"/>
    </font>
    <font>
      <b/>
      <sz val="11"/>
      <color theme="0"/>
      <name val="Calibri"/>
      <family val="2"/>
      <scheme val="minor"/>
    </font>
    <font>
      <i/>
      <sz val="11"/>
      <color rgb="FF7F7F7F"/>
      <name val="Calibri"/>
      <family val="2"/>
      <scheme val="minor"/>
    </font>
    <font>
      <sz val="11"/>
      <color rgb="FF006100"/>
      <name val="Calibri"/>
      <family val="2"/>
      <scheme val="minor"/>
    </font>
    <font>
      <b/>
      <sz val="15"/>
      <color theme="3"/>
      <name val="Calibri"/>
      <family val="2"/>
      <scheme val="minor"/>
    </font>
    <font>
      <b/>
      <sz val="13"/>
      <color theme="3"/>
      <name val="Calibri"/>
      <family val="2"/>
      <scheme val="minor"/>
    </font>
    <font>
      <b/>
      <sz val="11"/>
      <color theme="3"/>
      <name val="Calibri"/>
      <family val="2"/>
      <scheme val="minor"/>
    </font>
    <font>
      <u/>
      <sz val="10"/>
      <color theme="10"/>
      <name val="Arial"/>
      <family val="2"/>
    </font>
    <font>
      <sz val="11"/>
      <color rgb="FF3F3F76"/>
      <name val="Calibri"/>
      <family val="2"/>
      <scheme val="minor"/>
    </font>
    <font>
      <sz val="11"/>
      <color rgb="FFFA7D00"/>
      <name val="Calibri"/>
      <family val="2"/>
      <scheme val="minor"/>
    </font>
    <font>
      <sz val="11"/>
      <color rgb="FF9C6500"/>
      <name val="Calibri"/>
      <family val="2"/>
      <scheme val="minor"/>
    </font>
    <font>
      <sz val="11"/>
      <color rgb="FF000000"/>
      <name val="Calibri"/>
      <family val="2"/>
    </font>
    <font>
      <b/>
      <sz val="11"/>
      <color rgb="FF3F3F3F"/>
      <name val="Calibri"/>
      <family val="2"/>
      <scheme val="minor"/>
    </font>
    <font>
      <b/>
      <sz val="18"/>
      <color theme="3"/>
      <name val="Cambria"/>
      <family val="2"/>
      <scheme val="major"/>
    </font>
    <font>
      <b/>
      <sz val="11"/>
      <color theme="1"/>
      <name val="Calibri"/>
      <family val="2"/>
      <scheme val="minor"/>
    </font>
    <font>
      <sz val="11"/>
      <color rgb="FFFF0000"/>
      <name val="Calibri"/>
      <family val="2"/>
      <scheme val="minor"/>
    </font>
    <font>
      <sz val="18"/>
      <color theme="3"/>
      <name val="Cambria"/>
      <family val="2"/>
      <scheme val="major"/>
    </font>
    <font>
      <sz val="11"/>
      <color rgb="FF000000"/>
      <name val="Calibri"/>
      <family val="2"/>
      <charset val="1"/>
    </font>
  </fonts>
  <fills count="58">
    <fill>
      <patternFill patternType="none"/>
    </fill>
    <fill>
      <patternFill patternType="gray125"/>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solid">
        <fgColor indexed="9"/>
        <bgColor indexed="64"/>
      </patternFill>
    </fill>
    <fill>
      <patternFill patternType="solid">
        <fgColor indexed="42"/>
        <bgColor indexed="64"/>
      </patternFill>
    </fill>
    <fill>
      <patternFill patternType="solid">
        <fgColor theme="4" tint="0.79998168889431442"/>
        <bgColor indexed="65"/>
      </patternFill>
    </fill>
    <fill>
      <patternFill patternType="solid">
        <fgColor theme="5" tint="0.79998168889431442"/>
        <bgColor indexed="65"/>
      </patternFill>
    </fill>
    <fill>
      <patternFill patternType="solid">
        <fgColor theme="6" tint="0.79998168889431442"/>
        <bgColor indexed="65"/>
      </patternFill>
    </fill>
    <fill>
      <patternFill patternType="solid">
        <fgColor theme="7" tint="0.79998168889431442"/>
        <bgColor indexed="65"/>
      </patternFill>
    </fill>
    <fill>
      <patternFill patternType="solid">
        <fgColor theme="8" tint="0.79998168889431442"/>
        <bgColor indexed="65"/>
      </patternFill>
    </fill>
    <fill>
      <patternFill patternType="solid">
        <fgColor theme="9" tint="0.79998168889431442"/>
        <bgColor indexed="65"/>
      </patternFill>
    </fill>
    <fill>
      <patternFill patternType="solid">
        <fgColor theme="4" tint="0.59999389629810485"/>
        <bgColor indexed="65"/>
      </patternFill>
    </fill>
    <fill>
      <patternFill patternType="solid">
        <fgColor theme="5" tint="0.59999389629810485"/>
        <bgColor indexed="65"/>
      </patternFill>
    </fill>
    <fill>
      <patternFill patternType="solid">
        <fgColor theme="6" tint="0.59999389629810485"/>
        <bgColor indexed="65"/>
      </patternFill>
    </fill>
    <fill>
      <patternFill patternType="solid">
        <fgColor theme="7" tint="0.59999389629810485"/>
        <bgColor indexed="65"/>
      </patternFill>
    </fill>
    <fill>
      <patternFill patternType="solid">
        <fgColor theme="8" tint="0.59999389629810485"/>
        <bgColor indexed="65"/>
      </patternFill>
    </fill>
    <fill>
      <patternFill patternType="solid">
        <fgColor theme="9" tint="0.59999389629810485"/>
        <bgColor indexed="65"/>
      </patternFill>
    </fill>
    <fill>
      <patternFill patternType="solid">
        <fgColor theme="4" tint="0.39997558519241921"/>
        <bgColor indexed="65"/>
      </patternFill>
    </fill>
    <fill>
      <patternFill patternType="solid">
        <fgColor theme="5" tint="0.39997558519241921"/>
        <bgColor indexed="65"/>
      </patternFill>
    </fill>
    <fill>
      <patternFill patternType="solid">
        <fgColor theme="6" tint="0.39997558519241921"/>
        <bgColor indexed="65"/>
      </patternFill>
    </fill>
    <fill>
      <patternFill patternType="solid">
        <fgColor theme="7" tint="0.39997558519241921"/>
        <bgColor indexed="65"/>
      </patternFill>
    </fill>
    <fill>
      <patternFill patternType="solid">
        <fgColor theme="8" tint="0.39997558519241921"/>
        <bgColor indexed="65"/>
      </patternFill>
    </fill>
    <fill>
      <patternFill patternType="solid">
        <fgColor theme="9" tint="0.39997558519241921"/>
        <bgColor indexed="65"/>
      </patternFill>
    </fill>
    <fill>
      <patternFill patternType="solid">
        <fgColor theme="4"/>
      </patternFill>
    </fill>
    <fill>
      <patternFill patternType="solid">
        <fgColor theme="5"/>
      </patternFill>
    </fill>
    <fill>
      <patternFill patternType="solid">
        <fgColor theme="6"/>
      </patternFill>
    </fill>
    <fill>
      <patternFill patternType="solid">
        <fgColor theme="7"/>
      </patternFill>
    </fill>
    <fill>
      <patternFill patternType="solid">
        <fgColor theme="8"/>
      </patternFill>
    </fill>
    <fill>
      <patternFill patternType="solid">
        <fgColor theme="9"/>
      </patternFill>
    </fill>
    <fill>
      <patternFill patternType="solid">
        <fgColor rgb="FFFFC7CE"/>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C99"/>
      </patternFill>
    </fill>
    <fill>
      <patternFill patternType="solid">
        <fgColor rgb="FFFFEB9C"/>
      </patternFill>
    </fill>
    <fill>
      <patternFill patternType="solid">
        <fgColor rgb="FFFFFFCC"/>
      </patternFill>
    </fill>
    <fill>
      <patternFill patternType="solid">
        <fgColor theme="0"/>
        <bgColor indexed="64"/>
      </patternFill>
    </fill>
  </fills>
  <borders count="130">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medium">
        <color indexed="64"/>
      </right>
      <top style="medium">
        <color indexed="64"/>
      </top>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dashed">
        <color indexed="64"/>
      </right>
      <top/>
      <bottom/>
      <diagonal/>
    </border>
    <border>
      <left style="dashed">
        <color indexed="64"/>
      </left>
      <right style="dashed">
        <color indexed="64"/>
      </right>
      <top/>
      <bottom/>
      <diagonal/>
    </border>
    <border>
      <left style="dashed">
        <color indexed="64"/>
      </left>
      <right style="medium">
        <color indexed="64"/>
      </right>
      <top/>
      <bottom/>
      <diagonal/>
    </border>
    <border>
      <left style="dashed">
        <color indexed="64"/>
      </left>
      <right style="thick">
        <color indexed="64"/>
      </right>
      <top style="medium">
        <color indexed="64"/>
      </top>
      <bottom/>
      <diagonal/>
    </border>
    <border>
      <left style="dashed">
        <color indexed="64"/>
      </left>
      <right style="thick">
        <color indexed="64"/>
      </right>
      <top/>
      <bottom/>
      <diagonal/>
    </border>
    <border>
      <left/>
      <right/>
      <top/>
      <bottom style="medium">
        <color indexed="64"/>
      </bottom>
      <diagonal/>
    </border>
    <border>
      <left style="medium">
        <color indexed="64"/>
      </left>
      <right style="dashed">
        <color indexed="64"/>
      </right>
      <top/>
      <bottom style="medium">
        <color indexed="64"/>
      </bottom>
      <diagonal/>
    </border>
    <border>
      <left style="dashed">
        <color indexed="64"/>
      </left>
      <right style="dashed">
        <color indexed="64"/>
      </right>
      <top/>
      <bottom style="medium">
        <color indexed="64"/>
      </bottom>
      <diagonal/>
    </border>
    <border>
      <left style="dashed">
        <color indexed="64"/>
      </left>
      <right style="medium">
        <color indexed="64"/>
      </right>
      <top/>
      <bottom style="medium">
        <color indexed="64"/>
      </bottom>
      <diagonal/>
    </border>
    <border>
      <left style="dashed">
        <color indexed="64"/>
      </left>
      <right style="thick">
        <color indexed="64"/>
      </right>
      <top/>
      <bottom style="medium">
        <color indexed="64"/>
      </bottom>
      <diagonal/>
    </border>
    <border>
      <left style="dashed">
        <color indexed="64"/>
      </left>
      <right style="dashed">
        <color indexed="64"/>
      </right>
      <top style="medium">
        <color indexed="64"/>
      </top>
      <bottom style="thin">
        <color indexed="64"/>
      </bottom>
      <diagonal/>
    </border>
    <border>
      <left style="medium">
        <color indexed="64"/>
      </left>
      <right style="dashed">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dashed">
        <color indexed="64"/>
      </right>
      <top/>
      <bottom/>
      <diagonal/>
    </border>
    <border>
      <left style="medium">
        <color indexed="64"/>
      </left>
      <right/>
      <top/>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dashed">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ashed">
        <color indexed="64"/>
      </left>
      <right style="medium">
        <color indexed="64"/>
      </right>
      <top style="medium">
        <color indexed="64"/>
      </top>
      <bottom style="thin">
        <color indexed="64"/>
      </bottom>
      <diagonal/>
    </border>
    <border>
      <left/>
      <right style="dashed">
        <color indexed="64"/>
      </right>
      <top style="medium">
        <color indexed="64"/>
      </top>
      <bottom style="thin">
        <color indexed="64"/>
      </bottom>
      <diagonal/>
    </border>
    <border>
      <left style="medium">
        <color indexed="64"/>
      </left>
      <right style="dashed">
        <color indexed="64"/>
      </right>
      <top style="medium">
        <color indexed="64"/>
      </top>
      <bottom/>
      <diagonal/>
    </border>
    <border>
      <left style="dashed">
        <color indexed="64"/>
      </left>
      <right style="dashed">
        <color indexed="64"/>
      </right>
      <top style="medium">
        <color indexed="64"/>
      </top>
      <bottom/>
      <diagonal/>
    </border>
    <border>
      <left style="dashed">
        <color indexed="64"/>
      </left>
      <right style="medium">
        <color indexed="64"/>
      </right>
      <top style="medium">
        <color indexed="64"/>
      </top>
      <bottom/>
      <diagonal/>
    </border>
    <border>
      <left/>
      <right style="dashed">
        <color indexed="64"/>
      </right>
      <top style="medium">
        <color indexed="64"/>
      </top>
      <bottom/>
      <diagonal/>
    </border>
    <border>
      <left/>
      <right style="medium">
        <color indexed="64"/>
      </right>
      <top/>
      <bottom/>
      <diagonal/>
    </border>
    <border>
      <left style="medium">
        <color indexed="64"/>
      </left>
      <right style="dashed">
        <color indexed="64"/>
      </right>
      <top style="medium">
        <color indexed="64"/>
      </top>
      <bottom style="medium">
        <color indexed="64"/>
      </bottom>
      <diagonal/>
    </border>
    <border>
      <left style="dashed">
        <color indexed="64"/>
      </left>
      <right style="dashed">
        <color indexed="64"/>
      </right>
      <top style="medium">
        <color indexed="64"/>
      </top>
      <bottom style="medium">
        <color indexed="64"/>
      </bottom>
      <diagonal/>
    </border>
    <border>
      <left style="dashed">
        <color indexed="64"/>
      </left>
      <right style="medium">
        <color indexed="64"/>
      </right>
      <top style="medium">
        <color indexed="64"/>
      </top>
      <bottom style="medium">
        <color indexed="64"/>
      </bottom>
      <diagonal/>
    </border>
    <border>
      <left/>
      <right style="dashed">
        <color indexed="64"/>
      </right>
      <top style="medium">
        <color indexed="64"/>
      </top>
      <bottom style="medium">
        <color indexed="64"/>
      </bottom>
      <diagonal/>
    </border>
    <border>
      <left/>
      <right style="medium">
        <color indexed="64"/>
      </right>
      <top/>
      <bottom style="medium">
        <color indexed="64"/>
      </bottom>
      <diagonal/>
    </border>
    <border>
      <left style="dashed">
        <color indexed="64"/>
      </left>
      <right style="medium">
        <color indexed="64"/>
      </right>
      <top style="thin">
        <color indexed="64"/>
      </top>
      <bottom/>
      <diagonal/>
    </border>
    <border>
      <left style="dashed">
        <color indexed="64"/>
      </left>
      <right/>
      <top style="medium">
        <color indexed="64"/>
      </top>
      <bottom style="thin">
        <color indexed="64"/>
      </bottom>
      <diagonal/>
    </border>
    <border>
      <left style="dashed">
        <color indexed="64"/>
      </left>
      <right/>
      <top/>
      <bottom/>
      <diagonal/>
    </border>
    <border>
      <left style="dashed">
        <color indexed="64"/>
      </left>
      <right/>
      <top/>
      <bottom style="medium">
        <color indexed="64"/>
      </bottom>
      <diagonal/>
    </border>
    <border>
      <left style="medium">
        <color indexed="64"/>
      </left>
      <right style="dotted">
        <color indexed="64"/>
      </right>
      <top style="medium">
        <color indexed="64"/>
      </top>
      <bottom style="medium">
        <color indexed="64"/>
      </bottom>
      <diagonal/>
    </border>
    <border>
      <left style="dotted">
        <color indexed="64"/>
      </left>
      <right style="dotted">
        <color indexed="64"/>
      </right>
      <top style="medium">
        <color indexed="64"/>
      </top>
      <bottom style="medium">
        <color indexed="64"/>
      </bottom>
      <diagonal/>
    </border>
    <border>
      <left style="medium">
        <color indexed="64"/>
      </left>
      <right/>
      <top/>
      <bottom style="medium">
        <color indexed="64"/>
      </bottom>
      <diagonal/>
    </border>
    <border>
      <left style="dashed">
        <color indexed="64"/>
      </left>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right/>
      <top/>
      <bottom style="thin">
        <color indexed="64"/>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right/>
      <top/>
      <bottom style="double">
        <color rgb="FFFF8001"/>
      </bottom>
      <diagonal/>
    </border>
    <border>
      <left style="thin">
        <color rgb="FFB2B2B2"/>
      </left>
      <right style="thin">
        <color rgb="FFB2B2B2"/>
      </right>
      <top style="thin">
        <color rgb="FFB2B2B2"/>
      </top>
      <bottom style="thin">
        <color rgb="FFB2B2B2"/>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dotted">
        <color indexed="64"/>
      </left>
      <right style="dotted">
        <color indexed="64"/>
      </right>
      <top style="medium">
        <color indexed="64"/>
      </top>
      <bottom/>
      <diagonal/>
    </border>
    <border>
      <left style="dotted">
        <color indexed="64"/>
      </left>
      <right style="dotted">
        <color indexed="64"/>
      </right>
      <top/>
      <bottom/>
      <diagonal/>
    </border>
    <border>
      <left style="dotted">
        <color indexed="64"/>
      </left>
      <right style="dotted">
        <color indexed="64"/>
      </right>
      <top style="thin">
        <color indexed="64"/>
      </top>
      <bottom/>
      <diagonal/>
    </border>
    <border>
      <left style="dotted">
        <color indexed="64"/>
      </left>
      <right style="dotted">
        <color indexed="64"/>
      </right>
      <top/>
      <bottom style="medium">
        <color indexed="64"/>
      </bottom>
      <diagonal/>
    </border>
    <border>
      <left style="medium">
        <color indexed="64"/>
      </left>
      <right style="dotted">
        <color indexed="64"/>
      </right>
      <top/>
      <bottom/>
      <diagonal/>
    </border>
    <border>
      <left style="medium">
        <color indexed="64"/>
      </left>
      <right style="dotted">
        <color indexed="64"/>
      </right>
      <top/>
      <bottom style="medium">
        <color indexed="64"/>
      </bottom>
      <diagonal/>
    </border>
    <border>
      <left style="medium">
        <color indexed="64"/>
      </left>
      <right style="dashed">
        <color indexed="64"/>
      </right>
      <top style="thin">
        <color indexed="64"/>
      </top>
      <bottom/>
      <diagonal/>
    </border>
    <border>
      <left/>
      <right style="dashed">
        <color indexed="64"/>
      </right>
      <top style="thin">
        <color indexed="64"/>
      </top>
      <bottom/>
      <diagonal/>
    </border>
    <border>
      <left/>
      <right style="medium">
        <color indexed="64"/>
      </right>
      <top style="thin">
        <color indexed="64"/>
      </top>
      <bottom/>
      <diagonal/>
    </border>
    <border>
      <left style="dotted">
        <color indexed="64"/>
      </left>
      <right/>
      <top/>
      <bottom style="medium">
        <color indexed="64"/>
      </bottom>
      <diagonal/>
    </border>
    <border>
      <left style="medium">
        <color indexed="64"/>
      </left>
      <right style="dashed">
        <color indexed="64"/>
      </right>
      <top style="thin">
        <color indexed="64"/>
      </top>
      <bottom style="medium">
        <color indexed="64"/>
      </bottom>
      <diagonal/>
    </border>
    <border>
      <left/>
      <right style="dashed">
        <color indexed="64"/>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style="medium">
        <color indexed="64"/>
      </left>
      <right/>
      <top style="thin">
        <color indexed="64"/>
      </top>
      <bottom/>
      <diagonal/>
    </border>
    <border>
      <left/>
      <right style="thin">
        <color indexed="64"/>
      </right>
      <top style="thin">
        <color indexed="64"/>
      </top>
      <bottom/>
      <diagonal/>
    </border>
    <border>
      <left style="dashed">
        <color indexed="64"/>
      </left>
      <right style="dashed">
        <color indexed="64"/>
      </right>
      <top/>
      <bottom style="thin">
        <color indexed="64"/>
      </bottom>
      <diagonal/>
    </border>
    <border>
      <left style="medium">
        <color indexed="64"/>
      </left>
      <right style="dashed">
        <color indexed="64"/>
      </right>
      <top/>
      <bottom style="thin">
        <color indexed="64"/>
      </bottom>
      <diagonal/>
    </border>
    <border>
      <left style="dotted">
        <color indexed="64"/>
      </left>
      <right style="thin">
        <color indexed="64"/>
      </right>
      <top style="medium">
        <color indexed="64"/>
      </top>
      <bottom/>
      <diagonal/>
    </border>
    <border>
      <left style="dotted">
        <color indexed="64"/>
      </left>
      <right style="thin">
        <color indexed="64"/>
      </right>
      <top/>
      <bottom style="medium">
        <color indexed="64"/>
      </bottom>
      <diagonal/>
    </border>
    <border>
      <left style="medium">
        <color indexed="64"/>
      </left>
      <right style="medium">
        <color indexed="64"/>
      </right>
      <top style="thin">
        <color indexed="64"/>
      </top>
      <bottom/>
      <diagonal/>
    </border>
    <border>
      <left style="dashed">
        <color indexed="64"/>
      </left>
      <right style="medium">
        <color indexed="64"/>
      </right>
      <top/>
      <bottom style="thin">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style="medium">
        <color indexed="64"/>
      </right>
      <top/>
      <bottom style="thin">
        <color indexed="64"/>
      </bottom>
      <diagonal/>
    </border>
    <border>
      <left style="dashed">
        <color indexed="64"/>
      </left>
      <right style="dashed">
        <color indexed="64"/>
      </right>
      <top style="thin">
        <color indexed="64"/>
      </top>
      <bottom/>
      <diagonal/>
    </border>
    <border>
      <left style="dashed">
        <color indexed="64"/>
      </left>
      <right style="dashed">
        <color indexed="64"/>
      </right>
      <top style="thin">
        <color indexed="64"/>
      </top>
      <bottom style="medium">
        <color indexed="64"/>
      </bottom>
      <diagonal/>
    </border>
    <border>
      <left style="dashed">
        <color indexed="64"/>
      </left>
      <right style="medium">
        <color indexed="64"/>
      </right>
      <top style="thin">
        <color indexed="64"/>
      </top>
      <bottom style="medium">
        <color indexed="64"/>
      </bottom>
      <diagonal/>
    </border>
    <border>
      <left style="dashed">
        <color indexed="64"/>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dashed">
        <color indexed="64"/>
      </right>
      <top/>
      <bottom style="thin">
        <color indexed="64"/>
      </bottom>
      <diagonal/>
    </border>
    <border>
      <left/>
      <right style="thin">
        <color indexed="64"/>
      </right>
      <top/>
      <bottom/>
      <diagonal/>
    </border>
  </borders>
  <cellStyleXfs count="1388">
    <xf numFmtId="0" fontId="0" fillId="0" borderId="0"/>
    <xf numFmtId="0" fontId="33" fillId="26" borderId="0" applyNumberFormat="0" applyBorder="0" applyAlignment="0" applyProtection="0"/>
    <xf numFmtId="0" fontId="33" fillId="26"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33" fillId="26" borderId="0" applyNumberFormat="0" applyBorder="0" applyAlignment="0" applyProtection="0"/>
    <xf numFmtId="0" fontId="10" fillId="2"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33" fillId="26"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33" fillId="26"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10" fillId="2"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33" fillId="27" borderId="0" applyNumberFormat="0" applyBorder="0" applyAlignment="0" applyProtection="0"/>
    <xf numFmtId="0" fontId="10" fillId="3"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33" fillId="27"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33" fillId="27"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10" fillId="3"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33" fillId="28" borderId="0" applyNumberFormat="0" applyBorder="0" applyAlignment="0" applyProtection="0"/>
    <xf numFmtId="0" fontId="10" fillId="4"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33" fillId="28"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33" fillId="28"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10" fillId="4"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33" fillId="29" borderId="0" applyNumberFormat="0" applyBorder="0" applyAlignment="0" applyProtection="0"/>
    <xf numFmtId="0" fontId="10" fillId="5"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33" fillId="2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33" fillId="29"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33" fillId="30" borderId="0" applyNumberFormat="0" applyBorder="0" applyAlignment="0" applyProtection="0"/>
    <xf numFmtId="0" fontId="10" fillId="6"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33" fillId="3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33" fillId="30"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10" fillId="6"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3" fillId="31" borderId="0" applyNumberFormat="0" applyBorder="0" applyAlignment="0" applyProtection="0"/>
    <xf numFmtId="0" fontId="10" fillId="7"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33" fillId="31" borderId="0" applyNumberFormat="0" applyBorder="0" applyAlignment="0" applyProtection="0"/>
    <xf numFmtId="0" fontId="10" fillId="7" borderId="0" applyNumberFormat="0" applyBorder="0" applyAlignment="0" applyProtection="0"/>
    <xf numFmtId="0" fontId="33" fillId="31"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10" fillId="7"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33" fillId="32" borderId="0" applyNumberFormat="0" applyBorder="0" applyAlignment="0" applyProtection="0"/>
    <xf numFmtId="0" fontId="10" fillId="8"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33" fillId="32" borderId="0" applyNumberFormat="0" applyBorder="0" applyAlignment="0" applyProtection="0"/>
    <xf numFmtId="0" fontId="10" fillId="8" borderId="0" applyNumberFormat="0" applyBorder="0" applyAlignment="0" applyProtection="0"/>
    <xf numFmtId="0" fontId="33" fillId="32"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33" fillId="33" borderId="0" applyNumberFormat="0" applyBorder="0" applyAlignment="0" applyProtection="0"/>
    <xf numFmtId="0" fontId="33" fillId="33"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33" fillId="33" borderId="0" applyNumberFormat="0" applyBorder="0" applyAlignment="0" applyProtection="0"/>
    <xf numFmtId="0" fontId="10" fillId="9" borderId="0" applyNumberFormat="0" applyBorder="0" applyAlignment="0" applyProtection="0"/>
    <xf numFmtId="0" fontId="33" fillId="33" borderId="0" applyNumberFormat="0" applyBorder="0" applyAlignment="0" applyProtection="0"/>
    <xf numFmtId="0" fontId="33" fillId="33" borderId="0" applyNumberFormat="0" applyBorder="0" applyAlignment="0" applyProtection="0"/>
    <xf numFmtId="0" fontId="33" fillId="33" borderId="0" applyNumberFormat="0" applyBorder="0" applyAlignment="0" applyProtection="0"/>
    <xf numFmtId="0" fontId="33" fillId="33"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33" fillId="33"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10" fillId="9"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33" fillId="34" borderId="0" applyNumberFormat="0" applyBorder="0" applyAlignment="0" applyProtection="0"/>
    <xf numFmtId="0" fontId="10" fillId="10"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33" fillId="3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33" fillId="34"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10" fillId="10"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33" fillId="35" borderId="0" applyNumberFormat="0" applyBorder="0" applyAlignment="0" applyProtection="0"/>
    <xf numFmtId="0" fontId="10" fillId="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33" fillId="35" borderId="0" applyNumberFormat="0" applyBorder="0" applyAlignment="0" applyProtection="0"/>
    <xf numFmtId="0" fontId="10" fillId="5" borderId="0" applyNumberFormat="0" applyBorder="0" applyAlignment="0" applyProtection="0"/>
    <xf numFmtId="0" fontId="33" fillId="3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10" fillId="5"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33" fillId="36" borderId="0" applyNumberFormat="0" applyBorder="0" applyAlignment="0" applyProtection="0"/>
    <xf numFmtId="0" fontId="10" fillId="8"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33" fillId="36"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33" fillId="36"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10" fillId="8"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33" fillId="37" borderId="0" applyNumberFormat="0" applyBorder="0" applyAlignment="0" applyProtection="0"/>
    <xf numFmtId="0" fontId="10" fillId="11"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33" fillId="37" borderId="0" applyNumberFormat="0" applyBorder="0" applyAlignment="0" applyProtection="0"/>
    <xf numFmtId="0" fontId="10" fillId="11" borderId="0" applyNumberFormat="0" applyBorder="0" applyAlignment="0" applyProtection="0"/>
    <xf numFmtId="0" fontId="33" fillId="37"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10" fillId="11" borderId="0" applyNumberFormat="0" applyBorder="0" applyAlignment="0" applyProtection="0"/>
    <xf numFmtId="0" fontId="34" fillId="3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34" fillId="38" borderId="0" applyNumberFormat="0" applyBorder="0" applyAlignment="0" applyProtection="0"/>
    <xf numFmtId="0" fontId="11" fillId="12" borderId="0" applyNumberFormat="0" applyBorder="0" applyAlignment="0" applyProtection="0"/>
    <xf numFmtId="0" fontId="11" fillId="12" borderId="0" applyNumberFormat="0" applyBorder="0" applyAlignment="0" applyProtection="0"/>
    <xf numFmtId="0" fontId="34" fillId="3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11" fillId="9" borderId="0" applyNumberFormat="0" applyBorder="0" applyAlignment="0" applyProtection="0"/>
    <xf numFmtId="0" fontId="34" fillId="4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34" fillId="40" borderId="0" applyNumberFormat="0" applyBorder="0" applyAlignment="0" applyProtection="0"/>
    <xf numFmtId="0" fontId="11" fillId="10" borderId="0" applyNumberFormat="0" applyBorder="0" applyAlignment="0" applyProtection="0"/>
    <xf numFmtId="0" fontId="11" fillId="10" borderId="0" applyNumberFormat="0" applyBorder="0" applyAlignment="0" applyProtection="0"/>
    <xf numFmtId="0" fontId="34" fillId="4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34" fillId="41"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34" fillId="42"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34" fillId="4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34" fillId="43" borderId="0" applyNumberFormat="0" applyBorder="0" applyAlignment="0" applyProtection="0"/>
    <xf numFmtId="0" fontId="11" fillId="15" borderId="0" applyNumberFormat="0" applyBorder="0" applyAlignment="0" applyProtection="0"/>
    <xf numFmtId="0" fontId="11" fillId="15" borderId="0" applyNumberFormat="0" applyBorder="0" applyAlignment="0" applyProtection="0"/>
    <xf numFmtId="0" fontId="34" fillId="44"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34" fillId="44" borderId="0" applyNumberFormat="0" applyBorder="0" applyAlignment="0" applyProtection="0"/>
    <xf numFmtId="0" fontId="11" fillId="16" borderId="0" applyNumberFormat="0" applyBorder="0" applyAlignment="0" applyProtection="0"/>
    <xf numFmtId="0" fontId="11" fillId="16" borderId="0" applyNumberFormat="0" applyBorder="0" applyAlignment="0" applyProtection="0"/>
    <xf numFmtId="0" fontId="34" fillId="45"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11" fillId="17" borderId="0" applyNumberFormat="0" applyBorder="0" applyAlignment="0" applyProtection="0"/>
    <xf numFmtId="0" fontId="34" fillId="46"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11" fillId="18" borderId="0" applyNumberFormat="0" applyBorder="0" applyAlignment="0" applyProtection="0"/>
    <xf numFmtId="0" fontId="34" fillId="47"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34" fillId="47" borderId="0" applyNumberFormat="0" applyBorder="0" applyAlignment="0" applyProtection="0"/>
    <xf numFmtId="0" fontId="11" fillId="13" borderId="0" applyNumberFormat="0" applyBorder="0" applyAlignment="0" applyProtection="0"/>
    <xf numFmtId="0" fontId="11" fillId="13" borderId="0" applyNumberFormat="0" applyBorder="0" applyAlignment="0" applyProtection="0"/>
    <xf numFmtId="0" fontId="34" fillId="48"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11" fillId="14" borderId="0" applyNumberFormat="0" applyBorder="0" applyAlignment="0" applyProtection="0"/>
    <xf numFmtId="0" fontId="34" fillId="4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11" fillId="19" borderId="0" applyNumberFormat="0" applyBorder="0" applyAlignment="0" applyProtection="0"/>
    <xf numFmtId="0" fontId="35" fillId="50"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12" fillId="3" borderId="0" applyNumberFormat="0" applyBorder="0" applyAlignment="0" applyProtection="0"/>
    <xf numFmtId="0" fontId="36" fillId="51" borderId="82" applyNumberFormat="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0" fontId="36" fillId="51" borderId="82" applyNumberFormat="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0" fontId="37" fillId="52" borderId="83" applyNumberFormat="0" applyAlignment="0" applyProtection="0"/>
    <xf numFmtId="0" fontId="14" fillId="21" borderId="2" applyNumberFormat="0" applyAlignment="0" applyProtection="0"/>
    <xf numFmtId="0" fontId="14" fillId="21" borderId="2" applyNumberFormat="0" applyAlignment="0" applyProtection="0"/>
    <xf numFmtId="0" fontId="14" fillId="21" borderId="2" applyNumberFormat="0" applyAlignment="0" applyProtection="0"/>
    <xf numFmtId="0" fontId="14" fillId="21" borderId="2" applyNumberFormat="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9"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0" fontId="38"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15" fillId="0" borderId="0" applyNumberFormat="0" applyFill="0" applyBorder="0" applyAlignment="0" applyProtection="0"/>
    <xf numFmtId="0" fontId="39" fillId="53"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16" fillId="4" borderId="0" applyNumberFormat="0" applyBorder="0" applyAlignment="0" applyProtection="0"/>
    <xf numFmtId="0" fontId="40" fillId="0" borderId="84"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40" fillId="0" borderId="84" applyNumberFormat="0" applyFill="0" applyAlignment="0" applyProtection="0"/>
    <xf numFmtId="0" fontId="17" fillId="0" borderId="3" applyNumberFormat="0" applyFill="0" applyAlignment="0" applyProtection="0"/>
    <xf numFmtId="0" fontId="17" fillId="0" borderId="3" applyNumberFormat="0" applyFill="0" applyAlignment="0" applyProtection="0"/>
    <xf numFmtId="0" fontId="41" fillId="0" borderId="85"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41" fillId="0" borderId="85" applyNumberFormat="0" applyFill="0" applyAlignment="0" applyProtection="0"/>
    <xf numFmtId="0" fontId="18" fillId="0" borderId="4" applyNumberFormat="0" applyFill="0" applyAlignment="0" applyProtection="0"/>
    <xf numFmtId="0" fontId="18" fillId="0" borderId="4" applyNumberFormat="0" applyFill="0" applyAlignment="0" applyProtection="0"/>
    <xf numFmtId="0" fontId="42" fillId="0" borderId="86"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42" fillId="0" borderId="86" applyNumberFormat="0" applyFill="0" applyAlignment="0" applyProtection="0"/>
    <xf numFmtId="0" fontId="19" fillId="0" borderId="5" applyNumberFormat="0" applyFill="0" applyAlignment="0" applyProtection="0"/>
    <xf numFmtId="0" fontId="19" fillId="0" borderId="5" applyNumberFormat="0" applyFill="0" applyAlignment="0" applyProtection="0"/>
    <xf numFmtId="0" fontId="42"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42" fillId="0" borderId="0" applyNumberFormat="0" applyFill="0" applyBorder="0" applyAlignment="0" applyProtection="0"/>
    <xf numFmtId="0" fontId="19" fillId="0" borderId="0" applyNumberFormat="0" applyFill="0" applyBorder="0" applyAlignment="0" applyProtection="0"/>
    <xf numFmtId="0" fontId="19" fillId="0" borderId="0" applyNumberFormat="0" applyFill="0" applyBorder="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43" fillId="0" borderId="0" applyNumberFormat="0" applyFill="0" applyBorder="0" applyAlignment="0" applyProtection="0"/>
    <xf numFmtId="0" fontId="30" fillId="0" borderId="0" applyNumberFormat="0" applyFill="0" applyBorder="0" applyAlignment="0" applyProtection="0"/>
    <xf numFmtId="0" fontId="27" fillId="0" borderId="0" applyNumberFormat="0" applyFill="0" applyBorder="0" applyAlignment="0" applyProtection="0">
      <alignment vertical="top"/>
      <protection locked="0"/>
    </xf>
    <xf numFmtId="0" fontId="30" fillId="0" borderId="0" applyNumberFormat="0" applyFill="0" applyBorder="0" applyAlignment="0" applyProtection="0"/>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43" fillId="0" borderId="0" applyNumberFormat="0" applyFill="0" applyBorder="0" applyAlignment="0" applyProtection="0"/>
    <xf numFmtId="0" fontId="43" fillId="0" borderId="0" applyNumberFormat="0" applyFill="0" applyBorder="0" applyAlignment="0" applyProtection="0"/>
    <xf numFmtId="0" fontId="43" fillId="0" borderId="0" applyNumberFormat="0" applyFill="0" applyBorder="0" applyAlignment="0" applyProtection="0"/>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27" fillId="0" borderId="0" applyNumberFormat="0" applyFill="0" applyBorder="0" applyAlignment="0" applyProtection="0">
      <alignment vertical="top"/>
      <protection locked="0"/>
    </xf>
    <xf numFmtId="0" fontId="44" fillId="54" borderId="82" applyNumberFormat="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44" fillId="54" borderId="82" applyNumberFormat="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45" fillId="0" borderId="87"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21" fillId="0" borderId="6" applyNumberFormat="0" applyFill="0" applyAlignment="0" applyProtection="0"/>
    <xf numFmtId="0" fontId="46" fillId="55"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0" fontId="22" fillId="22" borderId="0" applyNumberFormat="0" applyBorder="0" applyAlignment="0" applyProtection="0"/>
    <xf numFmtId="39" fontId="29" fillId="0" borderId="0"/>
    <xf numFmtId="0" fontId="10" fillId="0" borderId="0"/>
    <xf numFmtId="0" fontId="33" fillId="0" borderId="0"/>
    <xf numFmtId="0" fontId="33" fillId="0" borderId="0"/>
    <xf numFmtId="0" fontId="33" fillId="0" borderId="0"/>
    <xf numFmtId="0" fontId="10" fillId="0" borderId="0"/>
    <xf numFmtId="0" fontId="5" fillId="0" borderId="0"/>
    <xf numFmtId="39" fontId="29" fillId="0" borderId="0"/>
    <xf numFmtId="0" fontId="10" fillId="0" borderId="0"/>
    <xf numFmtId="0" fontId="10" fillId="0" borderId="0"/>
    <xf numFmtId="0" fontId="33" fillId="0" borderId="0"/>
    <xf numFmtId="0" fontId="33" fillId="0" borderId="0"/>
    <xf numFmtId="0" fontId="33" fillId="0" borderId="0"/>
    <xf numFmtId="0" fontId="10" fillId="0" borderId="0"/>
    <xf numFmtId="0" fontId="10" fillId="0" borderId="0"/>
    <xf numFmtId="0" fontId="33" fillId="0" borderId="0"/>
    <xf numFmtId="0" fontId="33" fillId="0" borderId="0"/>
    <xf numFmtId="0" fontId="33" fillId="0" borderId="0"/>
    <xf numFmtId="0" fontId="10" fillId="0" borderId="0"/>
    <xf numFmtId="0" fontId="10" fillId="0" borderId="0"/>
    <xf numFmtId="0" fontId="33" fillId="0" borderId="0"/>
    <xf numFmtId="0" fontId="33" fillId="0" borderId="0"/>
    <xf numFmtId="0" fontId="33" fillId="0" borderId="0"/>
    <xf numFmtId="0" fontId="28" fillId="0" borderId="0"/>
    <xf numFmtId="0" fontId="5" fillId="0" borderId="0"/>
    <xf numFmtId="0" fontId="28" fillId="0" borderId="0"/>
    <xf numFmtId="0" fontId="28" fillId="0" borderId="0"/>
    <xf numFmtId="0" fontId="5" fillId="0" borderId="0"/>
    <xf numFmtId="0" fontId="5" fillId="0" borderId="0"/>
    <xf numFmtId="0" fontId="5" fillId="0" borderId="0"/>
    <xf numFmtId="0" fontId="5" fillId="0" borderId="0"/>
    <xf numFmtId="0" fontId="28" fillId="0" borderId="0"/>
    <xf numFmtId="0" fontId="28" fillId="0" borderId="0"/>
    <xf numFmtId="0" fontId="10" fillId="0" borderId="0"/>
    <xf numFmtId="0" fontId="33" fillId="0" borderId="0"/>
    <xf numFmtId="0" fontId="33" fillId="0" borderId="0"/>
    <xf numFmtId="0" fontId="33" fillId="0" borderId="0"/>
    <xf numFmtId="0" fontId="33" fillId="0" borderId="0"/>
    <xf numFmtId="0" fontId="5" fillId="0" borderId="0"/>
    <xf numFmtId="0" fontId="10" fillId="0" borderId="0"/>
    <xf numFmtId="0" fontId="10" fillId="0" borderId="0"/>
    <xf numFmtId="0" fontId="10" fillId="0" borderId="0"/>
    <xf numFmtId="0" fontId="10" fillId="0" borderId="0"/>
    <xf numFmtId="0" fontId="33" fillId="0" borderId="0"/>
    <xf numFmtId="0" fontId="47" fillId="0" borderId="0"/>
    <xf numFmtId="0" fontId="33" fillId="0" borderId="0"/>
    <xf numFmtId="0" fontId="5" fillId="0" borderId="0"/>
    <xf numFmtId="0" fontId="33" fillId="0" borderId="0"/>
    <xf numFmtId="0" fontId="5" fillId="0" borderId="0"/>
    <xf numFmtId="0" fontId="10" fillId="0" borderId="0"/>
    <xf numFmtId="0" fontId="33" fillId="0" borderId="0"/>
    <xf numFmtId="0" fontId="33" fillId="0" borderId="0"/>
    <xf numFmtId="0" fontId="33" fillId="0" borderId="0"/>
    <xf numFmtId="0" fontId="10" fillId="0" borderId="0"/>
    <xf numFmtId="0" fontId="33" fillId="0" borderId="0"/>
    <xf numFmtId="0" fontId="33" fillId="0" borderId="0"/>
    <xf numFmtId="0" fontId="33" fillId="0" borderId="0"/>
    <xf numFmtId="0" fontId="28" fillId="0" borderId="0"/>
    <xf numFmtId="0" fontId="28" fillId="0" borderId="0"/>
    <xf numFmtId="0" fontId="28" fillId="0" borderId="0"/>
    <xf numFmtId="0" fontId="5" fillId="0" borderId="0"/>
    <xf numFmtId="0" fontId="5" fillId="0" borderId="0"/>
    <xf numFmtId="0" fontId="5" fillId="0" borderId="0"/>
    <xf numFmtId="0" fontId="5" fillId="0" borderId="0"/>
    <xf numFmtId="0" fontId="5" fillId="0" borderId="0"/>
    <xf numFmtId="0" fontId="33" fillId="0" borderId="0"/>
    <xf numFmtId="0" fontId="33" fillId="0" borderId="0"/>
    <xf numFmtId="0" fontId="33" fillId="0" borderId="0"/>
    <xf numFmtId="0" fontId="33" fillId="0" borderId="0"/>
    <xf numFmtId="0" fontId="33" fillId="0" borderId="0"/>
    <xf numFmtId="0" fontId="33" fillId="0" borderId="0"/>
    <xf numFmtId="0" fontId="28" fillId="0" borderId="0"/>
    <xf numFmtId="0" fontId="33" fillId="0" borderId="0"/>
    <xf numFmtId="0" fontId="10" fillId="0" borderId="0"/>
    <xf numFmtId="0" fontId="33" fillId="0" borderId="0"/>
    <xf numFmtId="0" fontId="10" fillId="0" borderId="0"/>
    <xf numFmtId="0" fontId="10" fillId="0" borderId="0"/>
    <xf numFmtId="0" fontId="10" fillId="0" borderId="0"/>
    <xf numFmtId="0" fontId="33" fillId="0" borderId="0"/>
    <xf numFmtId="0" fontId="33" fillId="0" borderId="0"/>
    <xf numFmtId="0" fontId="33" fillId="0" borderId="0"/>
    <xf numFmtId="0" fontId="33" fillId="0" borderId="0"/>
    <xf numFmtId="0" fontId="10" fillId="0" borderId="0"/>
    <xf numFmtId="0" fontId="5" fillId="0" borderId="0"/>
    <xf numFmtId="0" fontId="33" fillId="0" borderId="0"/>
    <xf numFmtId="0" fontId="33" fillId="0" borderId="0"/>
    <xf numFmtId="0" fontId="33" fillId="0" borderId="0"/>
    <xf numFmtId="0" fontId="5" fillId="0" borderId="0"/>
    <xf numFmtId="0" fontId="5" fillId="0" borderId="0"/>
    <xf numFmtId="0" fontId="33" fillId="0" borderId="0"/>
    <xf numFmtId="0" fontId="5" fillId="0" borderId="0"/>
    <xf numFmtId="0" fontId="5" fillId="0" borderId="0"/>
    <xf numFmtId="0" fontId="33" fillId="0" borderId="0"/>
    <xf numFmtId="0" fontId="33" fillId="0" borderId="0"/>
    <xf numFmtId="0" fontId="5" fillId="0" borderId="0"/>
    <xf numFmtId="0" fontId="5" fillId="0" borderId="0"/>
    <xf numFmtId="0" fontId="5" fillId="0" borderId="0"/>
    <xf numFmtId="0" fontId="5" fillId="0" borderId="0"/>
    <xf numFmtId="0" fontId="5" fillId="0" borderId="0"/>
    <xf numFmtId="39" fontId="29" fillId="0" borderId="0"/>
    <xf numFmtId="39" fontId="29"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28" fillId="0" borderId="0"/>
    <xf numFmtId="0" fontId="28" fillId="0" borderId="0"/>
    <xf numFmtId="0" fontId="5" fillId="0" borderId="0"/>
    <xf numFmtId="0" fontId="5" fillId="0" borderId="0"/>
    <xf numFmtId="0" fontId="33" fillId="0" borderId="0"/>
    <xf numFmtId="0" fontId="33" fillId="0" borderId="0"/>
    <xf numFmtId="0" fontId="33" fillId="0" borderId="0"/>
    <xf numFmtId="0" fontId="5" fillId="0" borderId="0"/>
    <xf numFmtId="0" fontId="33"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28" fillId="0" borderId="0"/>
    <xf numFmtId="0" fontId="28" fillId="0" borderId="0"/>
    <xf numFmtId="0" fontId="28" fillId="0" borderId="0"/>
    <xf numFmtId="0" fontId="5" fillId="0" borderId="0"/>
    <xf numFmtId="0" fontId="5" fillId="0" borderId="0"/>
    <xf numFmtId="0" fontId="33" fillId="0" borderId="0"/>
    <xf numFmtId="0" fontId="5" fillId="0" borderId="0"/>
    <xf numFmtId="0" fontId="33" fillId="0" borderId="0"/>
    <xf numFmtId="0" fontId="33" fillId="0" borderId="0"/>
    <xf numFmtId="0" fontId="10" fillId="0" borderId="0"/>
    <xf numFmtId="0" fontId="33" fillId="0" borderId="0"/>
    <xf numFmtId="0" fontId="33" fillId="0" borderId="0"/>
    <xf numFmtId="0" fontId="5" fillId="0" borderId="0"/>
    <xf numFmtId="0" fontId="10"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28" fillId="0" borderId="0"/>
    <xf numFmtId="0" fontId="28" fillId="0" borderId="0"/>
    <xf numFmtId="0" fontId="28" fillId="0" borderId="0"/>
    <xf numFmtId="0" fontId="28" fillId="0" borderId="0"/>
    <xf numFmtId="0" fontId="5" fillId="0" borderId="0"/>
    <xf numFmtId="0" fontId="5" fillId="0" borderId="0"/>
    <xf numFmtId="0" fontId="5" fillId="0" borderId="0"/>
    <xf numFmtId="0" fontId="5" fillId="0" borderId="0"/>
    <xf numFmtId="0" fontId="33" fillId="0" borderId="0"/>
    <xf numFmtId="0" fontId="10" fillId="0" borderId="0"/>
    <xf numFmtId="0" fontId="10" fillId="0" borderId="0"/>
    <xf numFmtId="0" fontId="10" fillId="0" borderId="0"/>
    <xf numFmtId="0" fontId="10" fillId="0" borderId="0"/>
    <xf numFmtId="0" fontId="5" fillId="0" borderId="0"/>
    <xf numFmtId="0" fontId="5" fillId="0" borderId="0"/>
    <xf numFmtId="39" fontId="29" fillId="0" borderId="0"/>
    <xf numFmtId="0" fontId="10" fillId="0" borderId="0"/>
    <xf numFmtId="0" fontId="33" fillId="0" borderId="0"/>
    <xf numFmtId="0" fontId="33" fillId="0" borderId="0"/>
    <xf numFmtId="0" fontId="33" fillId="0" borderId="0"/>
    <xf numFmtId="0" fontId="10" fillId="0" borderId="0"/>
    <xf numFmtId="39" fontId="29" fillId="0" borderId="0"/>
    <xf numFmtId="0" fontId="33" fillId="0" borderId="0"/>
    <xf numFmtId="0" fontId="10" fillId="0" borderId="0"/>
    <xf numFmtId="0" fontId="33" fillId="0" borderId="0"/>
    <xf numFmtId="0" fontId="33" fillId="0" borderId="0"/>
    <xf numFmtId="0" fontId="33" fillId="0" borderId="0"/>
    <xf numFmtId="0" fontId="10" fillId="0" borderId="0"/>
    <xf numFmtId="0" fontId="5" fillId="0" borderId="0"/>
    <xf numFmtId="0" fontId="5" fillId="23" borderId="7"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9" fillId="23" borderId="7" applyNumberFormat="0" applyFont="0" applyAlignment="0" applyProtection="0"/>
    <xf numFmtId="0" fontId="5" fillId="23" borderId="7" applyNumberFormat="0" applyFont="0" applyAlignment="0" applyProtection="0"/>
    <xf numFmtId="0" fontId="10" fillId="56" borderId="88" applyNumberFormat="0" applyFont="0" applyAlignment="0" applyProtection="0"/>
    <xf numFmtId="0" fontId="10" fillId="23" borderId="7" applyNumberFormat="0" applyFont="0" applyAlignment="0" applyProtection="0"/>
    <xf numFmtId="0" fontId="10" fillId="23" borderId="7" applyNumberFormat="0" applyFont="0" applyAlignment="0" applyProtection="0"/>
    <xf numFmtId="0" fontId="10" fillId="23" borderId="7" applyNumberFormat="0" applyFont="0" applyAlignment="0" applyProtection="0"/>
    <xf numFmtId="0" fontId="10" fillId="23" borderId="7" applyNumberFormat="0" applyFont="0" applyAlignment="0" applyProtection="0"/>
    <xf numFmtId="0" fontId="10" fillId="56" borderId="88"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5" fillId="23" borderId="7" applyNumberFormat="0" applyFont="0" applyAlignment="0" applyProtection="0"/>
    <xf numFmtId="0" fontId="10" fillId="56" borderId="88"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10" fillId="23" borderId="7" applyNumberFormat="0" applyFont="0" applyAlignment="0" applyProtection="0"/>
    <xf numFmtId="0" fontId="10" fillId="23" borderId="7"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9"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33" fillId="56" borderId="88" applyNumberFormat="0" applyFont="0" applyAlignment="0" applyProtection="0"/>
    <xf numFmtId="0" fontId="5" fillId="23" borderId="7" applyNumberFormat="0" applyFont="0" applyAlignment="0" applyProtection="0"/>
    <xf numFmtId="0" fontId="28" fillId="23" borderId="7" applyNumberFormat="0" applyFont="0" applyAlignment="0" applyProtection="0"/>
    <xf numFmtId="0" fontId="5" fillId="23" borderId="7"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10" fillId="56" borderId="88" applyNumberFormat="0" applyFont="0" applyAlignment="0" applyProtection="0"/>
    <xf numFmtId="0" fontId="48" fillId="51" borderId="89" applyNumberFormat="0" applyAlignment="0" applyProtection="0"/>
    <xf numFmtId="0" fontId="23" fillId="20" borderId="8" applyNumberFormat="0" applyAlignment="0" applyProtection="0"/>
    <xf numFmtId="0" fontId="23" fillId="20" borderId="8" applyNumberFormat="0" applyAlignment="0" applyProtection="0"/>
    <xf numFmtId="0" fontId="48" fillId="51" borderId="89" applyNumberFormat="0" applyAlignment="0" applyProtection="0"/>
    <xf numFmtId="0" fontId="23" fillId="20" borderId="8" applyNumberFormat="0" applyAlignment="0" applyProtection="0"/>
    <xf numFmtId="0" fontId="23" fillId="20" borderId="8" applyNumberFormat="0" applyAlignment="0" applyProtection="0"/>
    <xf numFmtId="9" fontId="5" fillId="0" borderId="0" applyFont="0" applyFill="0" applyBorder="0" applyAlignment="0" applyProtection="0"/>
    <xf numFmtId="9" fontId="10" fillId="0" borderId="0" applyFont="0" applyFill="0" applyBorder="0" applyAlignment="0" applyProtection="0"/>
    <xf numFmtId="9" fontId="10"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0" fontId="49"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49" fillId="0" borderId="0" applyNumberFormat="0" applyFill="0" applyBorder="0" applyAlignment="0" applyProtection="0"/>
    <xf numFmtId="0" fontId="24" fillId="0" borderId="0" applyNumberFormat="0" applyFill="0" applyBorder="0" applyAlignment="0" applyProtection="0"/>
    <xf numFmtId="0" fontId="24" fillId="0" borderId="0" applyNumberFormat="0" applyFill="0" applyBorder="0" applyAlignment="0" applyProtection="0"/>
    <xf numFmtId="0" fontId="50" fillId="0" borderId="90"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50" fillId="0" borderId="90"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51"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0" fontId="26" fillId="0" borderId="0" applyNumberFormat="0" applyFill="0" applyBorder="0" applyAlignment="0" applyProtection="0"/>
    <xf numFmtId="43" fontId="9" fillId="0" borderId="0" applyFont="0" applyFill="0" applyBorder="0" applyAlignment="0" applyProtection="0"/>
    <xf numFmtId="0" fontId="40" fillId="0" borderId="84" applyNumberFormat="0" applyFill="0" applyAlignment="0" applyProtection="0"/>
    <xf numFmtId="0" fontId="41" fillId="0" borderId="85" applyNumberFormat="0" applyFill="0" applyAlignment="0" applyProtection="0"/>
    <xf numFmtId="0" fontId="42" fillId="0" borderId="86" applyNumberFormat="0" applyFill="0" applyAlignment="0" applyProtection="0"/>
    <xf numFmtId="0" fontId="42" fillId="0" borderId="0" applyNumberFormat="0" applyFill="0" applyBorder="0" applyAlignment="0" applyProtection="0"/>
    <xf numFmtId="0" fontId="39" fillId="53" borderId="0" applyNumberFormat="0" applyBorder="0" applyAlignment="0" applyProtection="0"/>
    <xf numFmtId="0" fontId="35" fillId="50" borderId="0" applyNumberFormat="0" applyBorder="0" applyAlignment="0" applyProtection="0"/>
    <xf numFmtId="0" fontId="44" fillId="54" borderId="82" applyNumberFormat="0" applyAlignment="0" applyProtection="0"/>
    <xf numFmtId="0" fontId="48" fillId="51" borderId="89" applyNumberFormat="0" applyAlignment="0" applyProtection="0"/>
    <xf numFmtId="0" fontId="36" fillId="51" borderId="82" applyNumberFormat="0" applyAlignment="0" applyProtection="0"/>
    <xf numFmtId="0" fontId="45" fillId="0" borderId="87" applyNumberFormat="0" applyFill="0" applyAlignment="0" applyProtection="0"/>
    <xf numFmtId="0" fontId="37" fillId="52" borderId="83" applyNumberFormat="0" applyAlignment="0" applyProtection="0"/>
    <xf numFmtId="0" fontId="51" fillId="0" borderId="0" applyNumberFormat="0" applyFill="0" applyBorder="0" applyAlignment="0" applyProtection="0"/>
    <xf numFmtId="0" fontId="38" fillId="0" borderId="0" applyNumberFormat="0" applyFill="0" applyBorder="0" applyAlignment="0" applyProtection="0"/>
    <xf numFmtId="0" fontId="50" fillId="0" borderId="90" applyNumberFormat="0" applyFill="0" applyAlignment="0" applyProtection="0"/>
    <xf numFmtId="0" fontId="34" fillId="44" borderId="0" applyNumberFormat="0" applyBorder="0" applyAlignment="0" applyProtection="0"/>
    <xf numFmtId="0" fontId="1" fillId="32" borderId="0" applyNumberFormat="0" applyBorder="0" applyAlignment="0" applyProtection="0"/>
    <xf numFmtId="0" fontId="34" fillId="45" borderId="0" applyNumberFormat="0" applyBorder="0" applyAlignment="0" applyProtection="0"/>
    <xf numFmtId="0" fontId="1" fillId="33" borderId="0" applyNumberFormat="0" applyBorder="0" applyAlignment="0" applyProtection="0"/>
    <xf numFmtId="0" fontId="34" fillId="46" borderId="0" applyNumberFormat="0" applyBorder="0" applyAlignment="0" applyProtection="0"/>
    <xf numFmtId="0" fontId="34" fillId="47" borderId="0" applyNumberFormat="0" applyBorder="0" applyAlignment="0" applyProtection="0"/>
    <xf numFmtId="0" fontId="1" fillId="35" borderId="0" applyNumberFormat="0" applyBorder="0" applyAlignment="0" applyProtection="0"/>
    <xf numFmtId="0" fontId="34" fillId="48" borderId="0" applyNumberFormat="0" applyBorder="0" applyAlignment="0" applyProtection="0"/>
    <xf numFmtId="0" fontId="1" fillId="30" borderId="0" applyNumberFormat="0" applyBorder="0" applyAlignment="0" applyProtection="0"/>
    <xf numFmtId="0" fontId="1" fillId="36" borderId="0" applyNumberFormat="0" applyBorder="0" applyAlignment="0" applyProtection="0"/>
    <xf numFmtId="0" fontId="34" fillId="49" borderId="0" applyNumberFormat="0" applyBorder="0" applyAlignment="0" applyProtection="0"/>
    <xf numFmtId="0" fontId="1" fillId="31" borderId="0" applyNumberFormat="0" applyBorder="0" applyAlignment="0" applyProtection="0"/>
    <xf numFmtId="0" fontId="1" fillId="37"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5"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39" fontId="29"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39" fontId="29" fillId="0" borderId="0"/>
    <xf numFmtId="0" fontId="1" fillId="0" borderId="0"/>
    <xf numFmtId="0" fontId="1" fillId="0" borderId="0"/>
    <xf numFmtId="0" fontId="1" fillId="0" borderId="0"/>
    <xf numFmtId="0" fontId="1" fillId="0" borderId="0"/>
    <xf numFmtId="0" fontId="1" fillId="0" borderId="0"/>
    <xf numFmtId="0" fontId="1" fillId="56" borderId="88" applyNumberFormat="0" applyFont="0" applyAlignment="0" applyProtection="0"/>
    <xf numFmtId="0" fontId="1" fillId="0" borderId="0"/>
    <xf numFmtId="0" fontId="5" fillId="0" borderId="0"/>
    <xf numFmtId="0" fontId="5" fillId="0" borderId="0"/>
    <xf numFmtId="0" fontId="5" fillId="0" borderId="0"/>
    <xf numFmtId="44" fontId="5"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28" fillId="0" borderId="0"/>
    <xf numFmtId="0" fontId="1" fillId="0" borderId="0"/>
    <xf numFmtId="0" fontId="1" fillId="0" borderId="0"/>
    <xf numFmtId="0" fontId="1" fillId="0" borderId="0"/>
    <xf numFmtId="0" fontId="1" fillId="0" borderId="0"/>
    <xf numFmtId="0" fontId="1" fillId="0" borderId="0"/>
    <xf numFmtId="0" fontId="28" fillId="0" borderId="0"/>
    <xf numFmtId="0" fontId="28" fillId="0" borderId="0"/>
    <xf numFmtId="0" fontId="28" fillId="0" borderId="0"/>
    <xf numFmtId="0" fontId="1" fillId="0" borderId="0"/>
    <xf numFmtId="0" fontId="28" fillId="23" borderId="7" applyNumberFormat="0" applyFont="0" applyAlignment="0" applyProtection="0"/>
    <xf numFmtId="0" fontId="28" fillId="23" borderId="7" applyNumberFormat="0" applyFont="0" applyAlignment="0" applyProtection="0"/>
    <xf numFmtId="0" fontId="5" fillId="0" borderId="0"/>
    <xf numFmtId="0" fontId="5" fillId="0" borderId="0"/>
    <xf numFmtId="0" fontId="5" fillId="0" borderId="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 fillId="34" borderId="0" applyNumberFormat="0" applyBorder="0" applyAlignment="0" applyProtection="0"/>
    <xf numFmtId="0" fontId="1" fillId="35" borderId="0" applyNumberFormat="0" applyBorder="0" applyAlignment="0" applyProtection="0"/>
    <xf numFmtId="0" fontId="1" fillId="37" borderId="0" applyNumberFormat="0" applyBorder="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0" fontId="13" fillId="20" borderId="1" applyNumberFormat="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53" fillId="0" borderId="0" applyFont="0" applyFill="0" applyBorder="0" applyAlignment="0" applyProtection="0"/>
    <xf numFmtId="0" fontId="27" fillId="0" borderId="0" applyNumberFormat="0" applyFill="0" applyBorder="0" applyAlignment="0" applyProtection="0">
      <alignment vertical="top"/>
      <protection locked="0"/>
    </xf>
    <xf numFmtId="0" fontId="43" fillId="0" borderId="0" applyNumberFormat="0" applyFill="0" applyBorder="0" applyAlignment="0" applyProtection="0"/>
    <xf numFmtId="0" fontId="27" fillId="0" borderId="0" applyNumberFormat="0" applyFill="0" applyBorder="0" applyAlignment="0" applyProtection="0">
      <alignment vertical="top"/>
      <protection locked="0"/>
    </xf>
    <xf numFmtId="0" fontId="43" fillId="0" borderId="0" applyNumberFormat="0" applyFill="0" applyBorder="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20" fillId="7" borderId="1" applyNumberFormat="0" applyAlignment="0" applyProtection="0"/>
    <xf numFmtId="0" fontId="10" fillId="0" borderId="0"/>
    <xf numFmtId="0" fontId="1" fillId="0" borderId="0"/>
    <xf numFmtId="0" fontId="1" fillId="0" borderId="0"/>
    <xf numFmtId="0" fontId="5" fillId="0" borderId="0"/>
    <xf numFmtId="0" fontId="5" fillId="0" borderId="0"/>
    <xf numFmtId="0" fontId="10" fillId="0" borderId="0"/>
    <xf numFmtId="0" fontId="1" fillId="0" borderId="0"/>
    <xf numFmtId="0" fontId="1" fillId="0" borderId="0"/>
    <xf numFmtId="0" fontId="5" fillId="0" borderId="0"/>
    <xf numFmtId="0" fontId="10" fillId="0" borderId="0"/>
    <xf numFmtId="0" fontId="1" fillId="0" borderId="0"/>
    <xf numFmtId="0" fontId="1" fillId="0" borderId="0"/>
    <xf numFmtId="0" fontId="10" fillId="0" borderId="0"/>
    <xf numFmtId="0" fontId="1" fillId="0" borderId="0"/>
    <xf numFmtId="0" fontId="1" fillId="0" borderId="0"/>
    <xf numFmtId="0" fontId="5" fillId="0" borderId="0"/>
    <xf numFmtId="0" fontId="5" fillId="0" borderId="0"/>
    <xf numFmtId="0" fontId="5" fillId="0" borderId="0"/>
    <xf numFmtId="0" fontId="5" fillId="0" borderId="0"/>
    <xf numFmtId="0" fontId="10" fillId="0" borderId="0"/>
    <xf numFmtId="0" fontId="1" fillId="0" borderId="0"/>
    <xf numFmtId="0" fontId="1" fillId="0" borderId="0"/>
    <xf numFmtId="0" fontId="10" fillId="0" borderId="0"/>
    <xf numFmtId="0" fontId="5" fillId="0" borderId="0"/>
    <xf numFmtId="0" fontId="28" fillId="0" borderId="0"/>
    <xf numFmtId="0" fontId="5" fillId="0" borderId="0"/>
    <xf numFmtId="0" fontId="5" fillId="0" borderId="0"/>
    <xf numFmtId="0" fontId="47" fillId="0" borderId="0"/>
    <xf numFmtId="0" fontId="1" fillId="0" borderId="0"/>
    <xf numFmtId="0" fontId="5" fillId="0" borderId="0"/>
    <xf numFmtId="0" fontId="5" fillId="0" borderId="0"/>
    <xf numFmtId="0" fontId="5" fillId="0" borderId="0"/>
    <xf numFmtId="0" fontId="10" fillId="0" borderId="0"/>
    <xf numFmtId="0" fontId="1" fillId="0" borderId="0"/>
    <xf numFmtId="0" fontId="1" fillId="0" borderId="0"/>
    <xf numFmtId="0" fontId="10"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1" fillId="0" borderId="0"/>
    <xf numFmtId="0" fontId="1" fillId="0" borderId="0"/>
    <xf numFmtId="0" fontId="5" fillId="0" borderId="0"/>
    <xf numFmtId="0" fontId="1" fillId="0" borderId="0"/>
    <xf numFmtId="0" fontId="1" fillId="0" borderId="0"/>
    <xf numFmtId="0" fontId="1"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39" fontId="29" fillId="0" borderId="0"/>
    <xf numFmtId="0" fontId="5" fillId="0" borderId="0"/>
    <xf numFmtId="0" fontId="1" fillId="0" borderId="0"/>
    <xf numFmtId="0" fontId="28"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1" fillId="0" borderId="0"/>
    <xf numFmtId="0" fontId="5"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1"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5" fillId="0" borderId="0"/>
    <xf numFmtId="0" fontId="1" fillId="0" borderId="0"/>
    <xf numFmtId="0" fontId="5" fillId="0" borderId="0"/>
    <xf numFmtId="0" fontId="5" fillId="0" borderId="0"/>
    <xf numFmtId="0" fontId="5" fillId="0" borderId="0"/>
    <xf numFmtId="0" fontId="5" fillId="0" borderId="0"/>
    <xf numFmtId="0" fontId="53" fillId="0" borderId="0"/>
    <xf numFmtId="0" fontId="53" fillId="0" borderId="0"/>
    <xf numFmtId="0" fontId="10" fillId="0" borderId="0"/>
    <xf numFmtId="0" fontId="1" fillId="0" borderId="0"/>
    <xf numFmtId="0" fontId="1" fillId="0" borderId="0"/>
    <xf numFmtId="0" fontId="10" fillId="0" borderId="0"/>
    <xf numFmtId="0" fontId="1" fillId="0" borderId="0"/>
    <xf numFmtId="0" fontId="1" fillId="0" borderId="0"/>
    <xf numFmtId="0" fontId="5" fillId="0" borderId="0"/>
    <xf numFmtId="0" fontId="1" fillId="56" borderId="88" applyNumberFormat="0" applyFont="0" applyAlignment="0" applyProtection="0"/>
    <xf numFmtId="0" fontId="10" fillId="23" borderId="7"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 fillId="56" borderId="88" applyNumberFormat="0" applyFont="0" applyAlignment="0" applyProtection="0"/>
    <xf numFmtId="0" fontId="28" fillId="23" borderId="7"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10" fillId="56" borderId="88"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10" fillId="23" borderId="7" applyNumberFormat="0" applyFont="0" applyAlignment="0" applyProtection="0"/>
    <xf numFmtId="0" fontId="5" fillId="23" borderId="7" applyNumberFormat="0" applyFont="0" applyAlignment="0" applyProtection="0"/>
    <xf numFmtId="0" fontId="5" fillId="23" borderId="7" applyNumberFormat="0" applyFont="0" applyAlignment="0" applyProtection="0"/>
    <xf numFmtId="0" fontId="28" fillId="23" borderId="7" applyNumberFormat="0" applyFont="0" applyAlignment="0" applyProtection="0"/>
    <xf numFmtId="0" fontId="5" fillId="23" borderId="7" applyNumberFormat="0" applyFont="0" applyAlignment="0" applyProtection="0"/>
    <xf numFmtId="0" fontId="23" fillId="20" borderId="8" applyNumberFormat="0" applyAlignment="0" applyProtection="0"/>
    <xf numFmtId="0" fontId="23" fillId="20" borderId="8" applyNumberFormat="0" applyAlignment="0" applyProtection="0"/>
    <xf numFmtId="0" fontId="23" fillId="20" borderId="8" applyNumberFormat="0" applyAlignment="0" applyProtection="0"/>
    <xf numFmtId="9" fontId="5" fillId="0" borderId="0" applyFont="0" applyFill="0" applyBorder="0" applyAlignment="0" applyProtection="0"/>
    <xf numFmtId="9" fontId="5" fillId="0" borderId="0" applyFont="0" applyFill="0" applyBorder="0" applyAlignment="0" applyProtection="0"/>
    <xf numFmtId="9" fontId="5" fillId="0" borderId="0" applyFont="0" applyFill="0" applyBorder="0" applyAlignment="0" applyProtection="0"/>
    <xf numFmtId="9" fontId="10" fillId="0" borderId="0" applyFont="0" applyFill="0" applyBorder="0" applyAlignment="0" applyProtection="0"/>
    <xf numFmtId="0" fontId="52" fillId="0" borderId="0" applyNumberFormat="0" applyFill="0" applyBorder="0" applyAlignment="0" applyProtection="0"/>
    <xf numFmtId="0" fontId="25" fillId="0" borderId="9" applyNumberFormat="0" applyFill="0" applyAlignment="0" applyProtection="0"/>
    <xf numFmtId="0" fontId="25" fillId="0" borderId="9" applyNumberFormat="0" applyFill="0" applyAlignment="0" applyProtection="0"/>
    <xf numFmtId="0" fontId="25" fillId="0" borderId="9" applyNumberFormat="0" applyFill="0" applyAlignment="0" applyProtection="0"/>
    <xf numFmtId="0" fontId="5" fillId="0" borderId="0"/>
    <xf numFmtId="39" fontId="29" fillId="0" borderId="0"/>
    <xf numFmtId="0" fontId="1" fillId="0" borderId="0"/>
    <xf numFmtId="39" fontId="29" fillId="0" borderId="0"/>
    <xf numFmtId="0" fontId="5" fillId="0" borderId="0"/>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30" fillId="0" borderId="0" applyNumberFormat="0" applyFill="0" applyBorder="0" applyAlignment="0" applyProtection="0">
      <alignment vertical="top"/>
      <protection locked="0"/>
    </xf>
    <xf numFmtId="0" fontId="5" fillId="0" borderId="0"/>
    <xf numFmtId="0" fontId="5" fillId="0" borderId="0"/>
    <xf numFmtId="0" fontId="5" fillId="0" borderId="0"/>
    <xf numFmtId="0" fontId="5" fillId="0" borderId="0"/>
    <xf numFmtId="0" fontId="5" fillId="0" borderId="0"/>
    <xf numFmtId="0" fontId="5" fillId="0" borderId="0"/>
    <xf numFmtId="39" fontId="29" fillId="0" borderId="0"/>
    <xf numFmtId="0" fontId="1" fillId="0" borderId="0"/>
    <xf numFmtId="39" fontId="29" fillId="0" borderId="0"/>
    <xf numFmtId="0" fontId="5" fillId="0" borderId="0"/>
    <xf numFmtId="0" fontId="5" fillId="0" borderId="0"/>
    <xf numFmtId="0" fontId="5" fillId="0" borderId="0"/>
    <xf numFmtId="0" fontId="5" fillId="0" borderId="0"/>
    <xf numFmtId="0" fontId="5" fillId="0" borderId="0"/>
    <xf numFmtId="0" fontId="5" fillId="0" borderId="0"/>
    <xf numFmtId="39" fontId="29" fillId="0" borderId="0"/>
    <xf numFmtId="39" fontId="29" fillId="0" borderId="0"/>
    <xf numFmtId="39" fontId="29" fillId="0" borderId="0"/>
    <xf numFmtId="0" fontId="1" fillId="0" borderId="0"/>
    <xf numFmtId="39" fontId="29" fillId="0" borderId="0"/>
    <xf numFmtId="0" fontId="5" fillId="0" borderId="0"/>
    <xf numFmtId="0" fontId="5" fillId="0" borderId="0"/>
    <xf numFmtId="39" fontId="29" fillId="0" borderId="0"/>
    <xf numFmtId="39" fontId="29" fillId="0" borderId="0"/>
    <xf numFmtId="0" fontId="5" fillId="0" borderId="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10"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3" fontId="5"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5" fillId="0" borderId="0" applyFont="0" applyFill="0" applyBorder="0" applyAlignment="0" applyProtection="0"/>
    <xf numFmtId="44" fontId="10" fillId="0" borderId="0" applyFont="0" applyFill="0" applyBorder="0" applyAlignment="0" applyProtection="0"/>
    <xf numFmtId="44" fontId="5" fillId="0" borderId="0" applyFont="0" applyFill="0" applyBorder="0" applyAlignment="0" applyProtection="0"/>
    <xf numFmtId="44" fontId="1" fillId="0" borderId="0" applyFont="0" applyFill="0" applyBorder="0" applyAlignment="0" applyProtection="0"/>
    <xf numFmtId="44" fontId="53" fillId="0" borderId="0" applyFont="0" applyFill="0" applyBorder="0" applyAlignment="0" applyProtection="0"/>
    <xf numFmtId="39" fontId="29" fillId="0" borderId="0"/>
    <xf numFmtId="43" fontId="9" fillId="0" borderId="0" applyFont="0" applyFill="0" applyBorder="0" applyAlignment="0" applyProtection="0"/>
  </cellStyleXfs>
  <cellXfs count="322">
    <xf numFmtId="0" fontId="0" fillId="0" borderId="0" xfId="0"/>
    <xf numFmtId="3" fontId="0" fillId="0" borderId="0" xfId="0" applyNumberFormat="1"/>
    <xf numFmtId="0" fontId="2" fillId="0" borderId="0" xfId="0" applyFont="1"/>
    <xf numFmtId="0" fontId="2" fillId="0" borderId="10" xfId="0" applyFont="1" applyBorder="1"/>
    <xf numFmtId="0" fontId="2" fillId="0" borderId="11" xfId="0" applyFont="1" applyBorder="1"/>
    <xf numFmtId="1" fontId="0" fillId="0" borderId="12" xfId="0" applyNumberFormat="1" applyBorder="1"/>
    <xf numFmtId="1" fontId="0" fillId="0" borderId="13" xfId="0" applyNumberFormat="1" applyBorder="1"/>
    <xf numFmtId="1" fontId="0" fillId="0" borderId="14" xfId="0" applyNumberFormat="1" applyBorder="1"/>
    <xf numFmtId="1" fontId="0" fillId="0" borderId="15" xfId="0" applyNumberFormat="1" applyBorder="1"/>
    <xf numFmtId="0" fontId="2" fillId="0" borderId="16" xfId="0" applyFont="1" applyBorder="1"/>
    <xf numFmtId="1" fontId="0" fillId="0" borderId="17" xfId="0" applyNumberFormat="1" applyBorder="1"/>
    <xf numFmtId="1" fontId="0" fillId="0" borderId="18" xfId="0" applyNumberFormat="1" applyBorder="1"/>
    <xf numFmtId="1" fontId="0" fillId="0" borderId="19" xfId="0" applyNumberFormat="1" applyBorder="1"/>
    <xf numFmtId="1" fontId="0" fillId="0" borderId="20" xfId="0" applyNumberFormat="1" applyBorder="1"/>
    <xf numFmtId="0" fontId="2" fillId="0" borderId="21" xfId="0" applyFont="1" applyBorder="1"/>
    <xf numFmtId="1" fontId="0" fillId="0" borderId="22" xfId="0" applyNumberFormat="1" applyBorder="1"/>
    <xf numFmtId="1" fontId="0" fillId="0" borderId="23" xfId="0" applyNumberFormat="1" applyBorder="1"/>
    <xf numFmtId="1" fontId="0" fillId="0" borderId="24" xfId="0" applyNumberFormat="1" applyBorder="1"/>
    <xf numFmtId="1" fontId="0" fillId="0" borderId="25" xfId="0" applyNumberFormat="1" applyBorder="1"/>
    <xf numFmtId="3" fontId="0" fillId="0" borderId="26" xfId="0" applyNumberFormat="1" applyFill="1" applyBorder="1" applyAlignment="1"/>
    <xf numFmtId="3" fontId="0" fillId="0" borderId="27" xfId="0" applyNumberFormat="1" applyFill="1" applyBorder="1" applyAlignment="1"/>
    <xf numFmtId="3" fontId="0" fillId="0" borderId="28" xfId="0" applyNumberFormat="1" applyFill="1" applyBorder="1" applyAlignment="1"/>
    <xf numFmtId="3" fontId="0" fillId="0" borderId="29" xfId="0" applyNumberFormat="1" applyFill="1" applyBorder="1" applyAlignment="1"/>
    <xf numFmtId="3" fontId="0" fillId="0" borderId="30" xfId="0" applyNumberFormat="1" applyFill="1" applyBorder="1" applyAlignment="1"/>
    <xf numFmtId="0" fontId="2" fillId="0" borderId="0" xfId="0" applyFont="1" applyBorder="1"/>
    <xf numFmtId="0" fontId="2" fillId="24" borderId="0" xfId="0" applyFont="1" applyFill="1"/>
    <xf numFmtId="0" fontId="2" fillId="0" borderId="31" xfId="0" applyFont="1" applyBorder="1"/>
    <xf numFmtId="3" fontId="0" fillId="0" borderId="32" xfId="0" applyNumberFormat="1" applyFill="1" applyBorder="1" applyAlignment="1"/>
    <xf numFmtId="3" fontId="0" fillId="0" borderId="33" xfId="0" applyNumberFormat="1" applyFill="1" applyBorder="1" applyAlignment="1"/>
    <xf numFmtId="3" fontId="0" fillId="0" borderId="34" xfId="0" applyNumberFormat="1" applyFill="1" applyBorder="1" applyAlignment="1"/>
    <xf numFmtId="3" fontId="0" fillId="0" borderId="35" xfId="0" applyNumberFormat="1" applyFill="1" applyBorder="1" applyAlignment="1"/>
    <xf numFmtId="0" fontId="3" fillId="25" borderId="36" xfId="0" applyFont="1" applyFill="1" applyBorder="1" applyAlignment="1">
      <alignment horizontal="left"/>
    </xf>
    <xf numFmtId="0" fontId="4" fillId="25" borderId="37" xfId="0" applyFont="1" applyFill="1" applyBorder="1" applyAlignment="1">
      <alignment horizontal="center"/>
    </xf>
    <xf numFmtId="0" fontId="4" fillId="25" borderId="36" xfId="0" applyFont="1" applyFill="1" applyBorder="1" applyAlignment="1">
      <alignment horizontal="center"/>
    </xf>
    <xf numFmtId="0" fontId="0" fillId="0" borderId="38" xfId="0" applyBorder="1"/>
    <xf numFmtId="3" fontId="0" fillId="0" borderId="39" xfId="0" applyNumberFormat="1" applyBorder="1"/>
    <xf numFmtId="3" fontId="0" fillId="0" borderId="40" xfId="0" applyNumberFormat="1" applyBorder="1"/>
    <xf numFmtId="3" fontId="0" fillId="0" borderId="41" xfId="0" applyNumberFormat="1" applyBorder="1"/>
    <xf numFmtId="0" fontId="0" fillId="0" borderId="41" xfId="0" applyBorder="1"/>
    <xf numFmtId="0" fontId="0" fillId="0" borderId="40" xfId="0" applyBorder="1"/>
    <xf numFmtId="3" fontId="0" fillId="0" borderId="42" xfId="0" applyNumberFormat="1" applyBorder="1"/>
    <xf numFmtId="0" fontId="0" fillId="0" borderId="39" xfId="0" applyBorder="1"/>
    <xf numFmtId="3" fontId="0" fillId="0" borderId="12" xfId="0" applyNumberFormat="1" applyBorder="1"/>
    <xf numFmtId="3" fontId="0" fillId="0" borderId="14" xfId="0" applyNumberFormat="1" applyBorder="1"/>
    <xf numFmtId="3" fontId="0" fillId="0" borderId="17" xfId="0" applyNumberFormat="1" applyBorder="1"/>
    <xf numFmtId="3" fontId="0" fillId="0" borderId="19" xfId="0" applyNumberFormat="1" applyBorder="1"/>
    <xf numFmtId="3" fontId="0" fillId="0" borderId="39" xfId="0" applyNumberFormat="1" applyFill="1" applyBorder="1" applyAlignment="1"/>
    <xf numFmtId="3" fontId="0" fillId="0" borderId="43" xfId="0" applyNumberFormat="1" applyFill="1" applyBorder="1" applyAlignment="1"/>
    <xf numFmtId="3" fontId="0" fillId="0" borderId="44" xfId="0" applyNumberFormat="1" applyFill="1" applyBorder="1" applyAlignment="1"/>
    <xf numFmtId="3" fontId="0" fillId="0" borderId="40" xfId="0" applyNumberFormat="1" applyFill="1" applyBorder="1" applyAlignment="1"/>
    <xf numFmtId="3" fontId="0" fillId="0" borderId="17" xfId="0" applyNumberFormat="1" applyFill="1" applyBorder="1" applyAlignment="1"/>
    <xf numFmtId="3" fontId="0" fillId="0" borderId="19" xfId="0" applyNumberFormat="1" applyFill="1" applyBorder="1" applyAlignment="1"/>
    <xf numFmtId="3" fontId="0" fillId="0" borderId="12" xfId="0" applyNumberFormat="1" applyFill="1" applyBorder="1" applyAlignment="1"/>
    <xf numFmtId="3" fontId="0" fillId="0" borderId="14" xfId="0" applyNumberFormat="1" applyFill="1" applyBorder="1" applyAlignment="1"/>
    <xf numFmtId="0" fontId="0" fillId="0" borderId="45" xfId="0" applyBorder="1"/>
    <xf numFmtId="3" fontId="0" fillId="0" borderId="20" xfId="0" applyNumberFormat="1" applyBorder="1"/>
    <xf numFmtId="0" fontId="0" fillId="0" borderId="20" xfId="0" applyBorder="1"/>
    <xf numFmtId="3" fontId="0" fillId="0" borderId="18" xfId="0" applyNumberFormat="1" applyBorder="1"/>
    <xf numFmtId="0" fontId="0" fillId="0" borderId="17" xfId="0" applyBorder="1"/>
    <xf numFmtId="3" fontId="0" fillId="0" borderId="16" xfId="0" applyNumberFormat="1" applyFill="1" applyBorder="1" applyAlignment="1"/>
    <xf numFmtId="0" fontId="0" fillId="0" borderId="19" xfId="0" applyBorder="1"/>
    <xf numFmtId="0" fontId="0" fillId="0" borderId="18" xfId="0" applyBorder="1"/>
    <xf numFmtId="0" fontId="5" fillId="0" borderId="0" xfId="0" applyFont="1"/>
    <xf numFmtId="0" fontId="0" fillId="0" borderId="46" xfId="0" applyBorder="1"/>
    <xf numFmtId="0" fontId="0" fillId="0" borderId="22" xfId="0" applyBorder="1"/>
    <xf numFmtId="0" fontId="0" fillId="0" borderId="24" xfId="0" applyBorder="1"/>
    <xf numFmtId="0" fontId="0" fillId="0" borderId="25" xfId="0" applyBorder="1"/>
    <xf numFmtId="3" fontId="0" fillId="0" borderId="25" xfId="0" applyNumberFormat="1" applyBorder="1"/>
    <xf numFmtId="3" fontId="0" fillId="0" borderId="24" xfId="0" applyNumberFormat="1" applyBorder="1"/>
    <xf numFmtId="3" fontId="0" fillId="0" borderId="23" xfId="0" applyNumberFormat="1" applyBorder="1"/>
    <xf numFmtId="3" fontId="0" fillId="0" borderId="22" xfId="0" applyNumberFormat="1" applyBorder="1"/>
    <xf numFmtId="3" fontId="0" fillId="0" borderId="22" xfId="0" applyNumberFormat="1" applyFill="1" applyBorder="1" applyAlignment="1"/>
    <xf numFmtId="3" fontId="0" fillId="0" borderId="47" xfId="0" applyNumberFormat="1" applyFill="1" applyBorder="1" applyAlignment="1"/>
    <xf numFmtId="3" fontId="0" fillId="0" borderId="24" xfId="0" applyNumberFormat="1" applyFill="1" applyBorder="1" applyAlignment="1"/>
    <xf numFmtId="0" fontId="2" fillId="0" borderId="48" xfId="0" applyFont="1" applyBorder="1" applyAlignment="1">
      <alignment horizontal="right"/>
    </xf>
    <xf numFmtId="0" fontId="2" fillId="0" borderId="49" xfId="0" applyFont="1" applyBorder="1" applyAlignment="1">
      <alignment horizontal="right"/>
    </xf>
    <xf numFmtId="0" fontId="2" fillId="0" borderId="50" xfId="0" applyFont="1" applyBorder="1" applyAlignment="1">
      <alignment horizontal="right"/>
    </xf>
    <xf numFmtId="0" fontId="2" fillId="0" borderId="51" xfId="0" applyFont="1" applyBorder="1" applyAlignment="1">
      <alignment horizontal="right"/>
    </xf>
    <xf numFmtId="0" fontId="2" fillId="0" borderId="52" xfId="0" applyFont="1" applyBorder="1" applyAlignment="1">
      <alignment horizontal="right"/>
    </xf>
    <xf numFmtId="0" fontId="2" fillId="0" borderId="53" xfId="0" applyFont="1" applyBorder="1" applyAlignment="1">
      <alignment horizontal="right"/>
    </xf>
    <xf numFmtId="0" fontId="2" fillId="0" borderId="54" xfId="0" applyFont="1" applyBorder="1" applyAlignment="1">
      <alignment horizontal="right"/>
    </xf>
    <xf numFmtId="0" fontId="7" fillId="0" borderId="0" xfId="0" applyFont="1"/>
    <xf numFmtId="17" fontId="0" fillId="25" borderId="55" xfId="0" applyNumberFormat="1" applyFill="1" applyBorder="1"/>
    <xf numFmtId="0" fontId="0" fillId="25" borderId="56" xfId="0" applyFill="1" applyBorder="1"/>
    <xf numFmtId="0" fontId="0" fillId="25" borderId="57" xfId="0" applyFill="1" applyBorder="1"/>
    <xf numFmtId="17" fontId="0" fillId="25" borderId="56" xfId="0" applyNumberFormat="1" applyFill="1" applyBorder="1"/>
    <xf numFmtId="0" fontId="3" fillId="25" borderId="37" xfId="0" applyFont="1" applyFill="1" applyBorder="1" applyAlignment="1">
      <alignment horizontal="left"/>
    </xf>
    <xf numFmtId="0" fontId="4" fillId="25" borderId="58" xfId="0" applyFont="1" applyFill="1" applyBorder="1" applyAlignment="1">
      <alignment horizontal="center"/>
    </xf>
    <xf numFmtId="0" fontId="4" fillId="25" borderId="59" xfId="0" applyFont="1" applyFill="1" applyBorder="1" applyAlignment="1">
      <alignment horizontal="center"/>
    </xf>
    <xf numFmtId="0" fontId="0" fillId="0" borderId="27" xfId="0" applyFill="1" applyBorder="1" applyAlignment="1">
      <alignment horizontal="left"/>
    </xf>
    <xf numFmtId="0" fontId="0" fillId="0" borderId="33" xfId="0" applyFill="1" applyBorder="1" applyAlignment="1">
      <alignment horizontal="left"/>
    </xf>
    <xf numFmtId="0" fontId="0" fillId="0" borderId="0" xfId="0" applyFill="1" applyBorder="1" applyAlignment="1">
      <alignment horizontal="left"/>
    </xf>
    <xf numFmtId="3" fontId="0" fillId="0" borderId="0" xfId="0" applyNumberFormat="1" applyFill="1" applyBorder="1" applyAlignment="1"/>
    <xf numFmtId="0" fontId="0" fillId="0" borderId="52" xfId="0" applyBorder="1"/>
    <xf numFmtId="0" fontId="0" fillId="0" borderId="53" xfId="0" applyBorder="1"/>
    <xf numFmtId="3" fontId="0" fillId="0" borderId="60" xfId="0" applyNumberFormat="1" applyBorder="1"/>
    <xf numFmtId="3" fontId="0" fillId="0" borderId="61" xfId="0" applyNumberFormat="1" applyBorder="1"/>
    <xf numFmtId="3" fontId="0" fillId="0" borderId="62" xfId="0" applyNumberFormat="1" applyBorder="1"/>
    <xf numFmtId="3" fontId="0" fillId="0" borderId="63" xfId="0" applyNumberFormat="1" applyBorder="1"/>
    <xf numFmtId="3" fontId="0" fillId="0" borderId="54" xfId="0" applyNumberFormat="1" applyBorder="1"/>
    <xf numFmtId="0" fontId="0" fillId="0" borderId="44" xfId="0" applyBorder="1"/>
    <xf numFmtId="0" fontId="0" fillId="0" borderId="0" xfId="0" applyBorder="1"/>
    <xf numFmtId="3" fontId="0" fillId="0" borderId="26" xfId="0" applyNumberFormat="1" applyBorder="1"/>
    <xf numFmtId="3" fontId="0" fillId="0" borderId="27" xfId="0" applyNumberFormat="1" applyBorder="1"/>
    <xf numFmtId="3" fontId="0" fillId="0" borderId="28" xfId="0" applyNumberFormat="1" applyBorder="1"/>
    <xf numFmtId="3" fontId="0" fillId="0" borderId="43" xfId="0" applyNumberFormat="1" applyBorder="1"/>
    <xf numFmtId="3" fontId="0" fillId="0" borderId="64" xfId="0" applyNumberFormat="1" applyBorder="1"/>
    <xf numFmtId="0" fontId="0" fillId="0" borderId="55" xfId="0" applyBorder="1"/>
    <xf numFmtId="0" fontId="0" fillId="0" borderId="56" xfId="0" applyBorder="1"/>
    <xf numFmtId="3" fontId="0" fillId="0" borderId="65" xfId="0" applyNumberFormat="1" applyBorder="1"/>
    <xf numFmtId="3" fontId="0" fillId="0" borderId="66" xfId="0" applyNumberFormat="1" applyBorder="1"/>
    <xf numFmtId="3" fontId="0" fillId="0" borderId="67" xfId="0" applyNumberFormat="1" applyBorder="1"/>
    <xf numFmtId="3" fontId="0" fillId="0" borderId="68" xfId="0" applyNumberFormat="1" applyBorder="1"/>
    <xf numFmtId="3" fontId="0" fillId="0" borderId="57" xfId="0" applyNumberFormat="1" applyBorder="1"/>
    <xf numFmtId="0" fontId="8" fillId="0" borderId="0" xfId="0" applyFont="1"/>
    <xf numFmtId="3" fontId="0" fillId="0" borderId="0" xfId="0" applyNumberFormat="1" applyBorder="1"/>
    <xf numFmtId="0" fontId="0" fillId="0" borderId="0" xfId="0" applyAlignment="1">
      <alignment horizontal="center"/>
    </xf>
    <xf numFmtId="0" fontId="3" fillId="25" borderId="36" xfId="0" applyFont="1" applyFill="1" applyBorder="1" applyAlignment="1">
      <alignment horizontal="center" wrapText="1"/>
    </xf>
    <xf numFmtId="0" fontId="0" fillId="0" borderId="27" xfId="0" applyFill="1" applyBorder="1" applyAlignment="1">
      <alignment horizontal="center"/>
    </xf>
    <xf numFmtId="0" fontId="0" fillId="0" borderId="33" xfId="0" applyFill="1" applyBorder="1" applyAlignment="1">
      <alignment horizontal="center"/>
    </xf>
    <xf numFmtId="0" fontId="0" fillId="0" borderId="0" xfId="0" applyFill="1" applyBorder="1" applyAlignment="1">
      <alignment horizontal="center"/>
    </xf>
    <xf numFmtId="0" fontId="0" fillId="0" borderId="53" xfId="0" applyBorder="1" applyAlignment="1">
      <alignment horizontal="center"/>
    </xf>
    <xf numFmtId="0" fontId="0" fillId="0" borderId="0" xfId="0" applyBorder="1" applyAlignment="1">
      <alignment horizontal="center"/>
    </xf>
    <xf numFmtId="0" fontId="0" fillId="0" borderId="56" xfId="0" applyBorder="1" applyAlignment="1">
      <alignment horizontal="center"/>
    </xf>
    <xf numFmtId="3" fontId="0" fillId="0" borderId="32" xfId="0" applyNumberFormat="1" applyBorder="1"/>
    <xf numFmtId="3" fontId="0" fillId="0" borderId="47" xfId="0" applyNumberFormat="1" applyBorder="1"/>
    <xf numFmtId="3" fontId="0" fillId="0" borderId="69" xfId="0" applyNumberFormat="1" applyBorder="1"/>
    <xf numFmtId="3" fontId="0" fillId="0" borderId="70" xfId="0" applyNumberFormat="1" applyFill="1" applyBorder="1" applyAlignment="1"/>
    <xf numFmtId="0" fontId="3" fillId="25" borderId="71" xfId="0" applyFont="1" applyFill="1" applyBorder="1" applyAlignment="1">
      <alignment horizontal="left"/>
    </xf>
    <xf numFmtId="0" fontId="0" fillId="0" borderId="72" xfId="0" applyFill="1" applyBorder="1" applyAlignment="1">
      <alignment horizontal="left"/>
    </xf>
    <xf numFmtId="0" fontId="0" fillId="0" borderId="73" xfId="0" applyFill="1" applyBorder="1" applyAlignment="1">
      <alignment horizontal="left"/>
    </xf>
    <xf numFmtId="3" fontId="0" fillId="0" borderId="33" xfId="0" applyNumberFormat="1" applyBorder="1"/>
    <xf numFmtId="3" fontId="0" fillId="0" borderId="34" xfId="0" applyNumberFormat="1" applyBorder="1"/>
    <xf numFmtId="3" fontId="0" fillId="0" borderId="74" xfId="0" applyNumberFormat="1" applyBorder="1"/>
    <xf numFmtId="3" fontId="0" fillId="0" borderId="75" xfId="0" applyNumberFormat="1" applyBorder="1"/>
    <xf numFmtId="0" fontId="2" fillId="0" borderId="31" xfId="0" applyFont="1" applyFill="1" applyBorder="1" applyAlignment="1">
      <alignment horizontal="left"/>
    </xf>
    <xf numFmtId="0" fontId="0" fillId="0" borderId="31" xfId="0" applyFill="1" applyBorder="1" applyAlignment="1">
      <alignment horizontal="left"/>
    </xf>
    <xf numFmtId="3" fontId="0" fillId="0" borderId="31" xfId="0" applyNumberFormat="1" applyFill="1" applyBorder="1" applyAlignment="1"/>
    <xf numFmtId="0" fontId="0" fillId="0" borderId="31" xfId="0" applyBorder="1"/>
    <xf numFmtId="0" fontId="0" fillId="0" borderId="28" xfId="0" applyFill="1" applyBorder="1" applyAlignment="1">
      <alignment horizontal="left"/>
    </xf>
    <xf numFmtId="0" fontId="0" fillId="0" borderId="64" xfId="0" applyFill="1" applyBorder="1" applyAlignment="1">
      <alignment horizontal="left"/>
    </xf>
    <xf numFmtId="0" fontId="0" fillId="0" borderId="69" xfId="0" applyFill="1" applyBorder="1" applyAlignment="1">
      <alignment horizontal="left"/>
    </xf>
    <xf numFmtId="3" fontId="0" fillId="0" borderId="64" xfId="0" applyNumberFormat="1" applyFill="1" applyBorder="1" applyAlignment="1"/>
    <xf numFmtId="3" fontId="0" fillId="0" borderId="69" xfId="0" applyNumberFormat="1" applyFill="1" applyBorder="1" applyAlignment="1"/>
    <xf numFmtId="0" fontId="0" fillId="0" borderId="69" xfId="0" applyBorder="1"/>
    <xf numFmtId="0" fontId="2" fillId="0" borderId="43" xfId="0" applyFont="1" applyBorder="1"/>
    <xf numFmtId="0" fontId="2" fillId="0" borderId="47" xfId="0" applyFont="1" applyBorder="1"/>
    <xf numFmtId="4" fontId="0" fillId="0" borderId="52" xfId="0" applyNumberFormat="1" applyBorder="1"/>
    <xf numFmtId="4" fontId="0" fillId="0" borderId="54" xfId="0" applyNumberFormat="1" applyBorder="1"/>
    <xf numFmtId="4" fontId="0" fillId="0" borderId="44" xfId="0" applyNumberFormat="1" applyBorder="1"/>
    <xf numFmtId="4" fontId="0" fillId="0" borderId="64" xfId="0" applyNumberFormat="1" applyBorder="1"/>
    <xf numFmtId="4" fontId="0" fillId="0" borderId="76" xfId="0" applyNumberFormat="1" applyBorder="1"/>
    <xf numFmtId="4" fontId="0" fillId="0" borderId="69" xfId="0" applyNumberFormat="1" applyBorder="1"/>
    <xf numFmtId="4" fontId="0" fillId="0" borderId="53" xfId="0" applyNumberFormat="1" applyBorder="1"/>
    <xf numFmtId="4" fontId="0" fillId="0" borderId="0" xfId="0" applyNumberFormat="1" applyBorder="1"/>
    <xf numFmtId="4" fontId="0" fillId="0" borderId="31" xfId="0" applyNumberFormat="1" applyBorder="1"/>
    <xf numFmtId="3" fontId="0" fillId="0" borderId="52" xfId="0" applyNumberFormat="1" applyBorder="1"/>
    <xf numFmtId="3" fontId="0" fillId="0" borderId="44" xfId="0" applyNumberFormat="1" applyBorder="1"/>
    <xf numFmtId="3" fontId="0" fillId="0" borderId="76" xfId="0" applyNumberFormat="1" applyBorder="1"/>
    <xf numFmtId="0" fontId="0" fillId="0" borderId="60" xfId="0" applyBorder="1"/>
    <xf numFmtId="0" fontId="0" fillId="0" borderId="77" xfId="0" applyBorder="1"/>
    <xf numFmtId="0" fontId="0" fillId="0" borderId="54" xfId="0" applyBorder="1"/>
    <xf numFmtId="0" fontId="0" fillId="0" borderId="26" xfId="0" applyBorder="1"/>
    <xf numFmtId="0" fontId="0" fillId="0" borderId="65" xfId="0" applyBorder="1"/>
    <xf numFmtId="0" fontId="31" fillId="25" borderId="37" xfId="0" applyFont="1" applyFill="1" applyBorder="1" applyAlignment="1">
      <alignment horizontal="left"/>
    </xf>
    <xf numFmtId="0" fontId="31" fillId="25" borderId="36" xfId="0" applyFont="1" applyFill="1" applyBorder="1" applyAlignment="1">
      <alignment horizontal="left"/>
    </xf>
    <xf numFmtId="0" fontId="31" fillId="25" borderId="71" xfId="0" applyFont="1" applyFill="1" applyBorder="1" applyAlignment="1">
      <alignment horizontal="left"/>
    </xf>
    <xf numFmtId="0" fontId="32" fillId="25" borderId="37" xfId="0" applyFont="1" applyFill="1" applyBorder="1" applyAlignment="1">
      <alignment horizontal="center"/>
    </xf>
    <xf numFmtId="0" fontId="32" fillId="25" borderId="36" xfId="0" applyFont="1" applyFill="1" applyBorder="1" applyAlignment="1">
      <alignment horizontal="center"/>
    </xf>
    <xf numFmtId="0" fontId="32" fillId="25" borderId="58" xfId="0" applyFont="1" applyFill="1" applyBorder="1" applyAlignment="1">
      <alignment horizontal="center"/>
    </xf>
    <xf numFmtId="0" fontId="32" fillId="25" borderId="59" xfId="0" applyFont="1" applyFill="1" applyBorder="1" applyAlignment="1">
      <alignment horizontal="center"/>
    </xf>
    <xf numFmtId="17" fontId="5" fillId="25" borderId="55" xfId="0" applyNumberFormat="1" applyFont="1" applyFill="1" applyBorder="1"/>
    <xf numFmtId="0" fontId="0" fillId="0" borderId="81" xfId="0" applyBorder="1"/>
    <xf numFmtId="3" fontId="0" fillId="0" borderId="53" xfId="0" applyNumberFormat="1" applyFill="1" applyBorder="1" applyAlignment="1"/>
    <xf numFmtId="3" fontId="0" fillId="0" borderId="79" xfId="0" applyNumberFormat="1" applyBorder="1"/>
    <xf numFmtId="3" fontId="0" fillId="0" borderId="78" xfId="0" applyNumberFormat="1" applyBorder="1"/>
    <xf numFmtId="0" fontId="5" fillId="0" borderId="27" xfId="0" applyFont="1" applyFill="1" applyBorder="1" applyAlignment="1">
      <alignment horizontal="left"/>
    </xf>
    <xf numFmtId="0" fontId="5" fillId="0" borderId="72" xfId="0" applyFont="1" applyFill="1" applyBorder="1" applyAlignment="1">
      <alignment horizontal="left"/>
    </xf>
    <xf numFmtId="0" fontId="0" fillId="0" borderId="76" xfId="0" applyBorder="1"/>
    <xf numFmtId="0" fontId="0" fillId="0" borderId="47" xfId="0" applyBorder="1"/>
    <xf numFmtId="3" fontId="5" fillId="0" borderId="62" xfId="0" applyNumberFormat="1" applyFont="1" applyBorder="1"/>
    <xf numFmtId="1" fontId="0" fillId="0" borderId="0" xfId="0" applyNumberFormat="1"/>
    <xf numFmtId="3" fontId="0" fillId="0" borderId="53" xfId="0" applyNumberFormat="1" applyBorder="1"/>
    <xf numFmtId="3" fontId="0" fillId="0" borderId="91" xfId="0" applyNumberFormat="1" applyBorder="1"/>
    <xf numFmtId="3" fontId="0" fillId="0" borderId="55" xfId="0" applyNumberFormat="1" applyBorder="1"/>
    <xf numFmtId="3" fontId="0" fillId="0" borderId="56" xfId="0" applyNumberFormat="1" applyBorder="1"/>
    <xf numFmtId="0" fontId="0" fillId="0" borderId="92" xfId="0" applyBorder="1"/>
    <xf numFmtId="3" fontId="0" fillId="0" borderId="93" xfId="0" applyNumberFormat="1" applyFill="1" applyBorder="1" applyAlignment="1"/>
    <xf numFmtId="3" fontId="0" fillId="0" borderId="92" xfId="0" applyNumberFormat="1" applyFill="1" applyBorder="1" applyAlignment="1"/>
    <xf numFmtId="3" fontId="0" fillId="0" borderId="92" xfId="0" applyNumberFormat="1" applyBorder="1"/>
    <xf numFmtId="1" fontId="0" fillId="0" borderId="92" xfId="0" applyNumberFormat="1" applyBorder="1"/>
    <xf numFmtId="1" fontId="0" fillId="0" borderId="94" xfId="0" applyNumberFormat="1" applyBorder="1"/>
    <xf numFmtId="1" fontId="0" fillId="0" borderId="95" xfId="0" applyNumberFormat="1" applyBorder="1"/>
    <xf numFmtId="1" fontId="0" fillId="0" borderId="96" xfId="0" applyNumberFormat="1" applyBorder="1"/>
    <xf numFmtId="1" fontId="0" fillId="0" borderId="44" xfId="0" applyNumberFormat="1" applyBorder="1"/>
    <xf numFmtId="3" fontId="0" fillId="0" borderId="97" xfId="0" applyNumberFormat="1" applyFill="1" applyBorder="1" applyAlignment="1"/>
    <xf numFmtId="3" fontId="0" fillId="0" borderId="98" xfId="0" applyNumberFormat="1" applyFill="1" applyBorder="1" applyAlignment="1"/>
    <xf numFmtId="3" fontId="0" fillId="0" borderId="99" xfId="0" applyNumberFormat="1" applyFill="1" applyBorder="1" applyAlignment="1"/>
    <xf numFmtId="0" fontId="0" fillId="0" borderId="100" xfId="0" applyBorder="1"/>
    <xf numFmtId="0" fontId="0" fillId="0" borderId="33" xfId="0" applyBorder="1"/>
    <xf numFmtId="0" fontId="0" fillId="0" borderId="32" xfId="0" applyBorder="1"/>
    <xf numFmtId="3" fontId="0" fillId="0" borderId="101" xfId="0" applyNumberFormat="1" applyFill="1" applyBorder="1" applyAlignment="1"/>
    <xf numFmtId="3" fontId="0" fillId="0" borderId="102" xfId="0" applyNumberFormat="1" applyFill="1" applyBorder="1" applyAlignment="1"/>
    <xf numFmtId="3" fontId="0" fillId="0" borderId="103" xfId="0" applyNumberFormat="1" applyFill="1" applyBorder="1" applyAlignment="1"/>
    <xf numFmtId="164" fontId="0" fillId="0" borderId="26" xfId="819" applyNumberFormat="1" applyFont="1" applyBorder="1"/>
    <xf numFmtId="164" fontId="0" fillId="0" borderId="27" xfId="819" applyNumberFormat="1" applyFont="1" applyBorder="1"/>
    <xf numFmtId="164" fontId="0" fillId="0" borderId="28" xfId="819" applyNumberFormat="1" applyFont="1" applyBorder="1"/>
    <xf numFmtId="164" fontId="0" fillId="57" borderId="26" xfId="819" applyNumberFormat="1" applyFont="1" applyFill="1" applyBorder="1"/>
    <xf numFmtId="164" fontId="0" fillId="57" borderId="27" xfId="819" applyNumberFormat="1" applyFont="1" applyFill="1" applyBorder="1"/>
    <xf numFmtId="164" fontId="0" fillId="57" borderId="28" xfId="819" applyNumberFormat="1" applyFont="1" applyFill="1" applyBorder="1"/>
    <xf numFmtId="164" fontId="0" fillId="0" borderId="60" xfId="819" applyNumberFormat="1" applyFont="1" applyBorder="1"/>
    <xf numFmtId="164" fontId="0" fillId="0" borderId="61" xfId="819" applyNumberFormat="1" applyFont="1" applyBorder="1"/>
    <xf numFmtId="164" fontId="0" fillId="0" borderId="62" xfId="819" applyNumberFormat="1" applyFont="1" applyBorder="1"/>
    <xf numFmtId="164" fontId="0" fillId="0" borderId="53" xfId="819" applyNumberFormat="1" applyFont="1" applyBorder="1"/>
    <xf numFmtId="164" fontId="0" fillId="0" borderId="0" xfId="819" applyNumberFormat="1" applyFont="1" applyBorder="1"/>
    <xf numFmtId="3" fontId="0" fillId="0" borderId="38" xfId="0" applyNumberFormat="1" applyBorder="1"/>
    <xf numFmtId="3" fontId="0" fillId="0" borderId="104" xfId="0" applyNumberFormat="1" applyBorder="1"/>
    <xf numFmtId="164" fontId="0" fillId="0" borderId="26" xfId="819" applyNumberFormat="1" applyFont="1" applyFill="1" applyBorder="1" applyAlignment="1"/>
    <xf numFmtId="164" fontId="0" fillId="0" borderId="27" xfId="819" applyNumberFormat="1" applyFont="1" applyFill="1" applyBorder="1" applyAlignment="1"/>
    <xf numFmtId="164" fontId="0" fillId="0" borderId="28" xfId="819" applyNumberFormat="1" applyFont="1" applyFill="1" applyBorder="1" applyAlignment="1"/>
    <xf numFmtId="164" fontId="0" fillId="0" borderId="0" xfId="819" applyNumberFormat="1" applyFont="1" applyFill="1" applyBorder="1" applyAlignment="1"/>
    <xf numFmtId="0" fontId="2" fillId="57" borderId="0" xfId="0" applyFont="1" applyFill="1"/>
    <xf numFmtId="0" fontId="0" fillId="57" borderId="27" xfId="0" applyFill="1" applyBorder="1" applyAlignment="1">
      <alignment horizontal="left"/>
    </xf>
    <xf numFmtId="0" fontId="0" fillId="57" borderId="72" xfId="0" applyFill="1" applyBorder="1" applyAlignment="1">
      <alignment horizontal="left"/>
    </xf>
    <xf numFmtId="164" fontId="0" fillId="57" borderId="26" xfId="819" applyNumberFormat="1" applyFont="1" applyFill="1" applyBorder="1" applyAlignment="1"/>
    <xf numFmtId="164" fontId="0" fillId="57" borderId="27" xfId="819" applyNumberFormat="1" applyFont="1" applyFill="1" applyBorder="1" applyAlignment="1"/>
    <xf numFmtId="164" fontId="0" fillId="57" borderId="28" xfId="819" applyNumberFormat="1" applyFont="1" applyFill="1" applyBorder="1" applyAlignment="1"/>
    <xf numFmtId="0" fontId="2" fillId="57" borderId="0" xfId="0" applyFont="1" applyFill="1" applyAlignment="1">
      <alignment horizontal="left"/>
    </xf>
    <xf numFmtId="164" fontId="0" fillId="0" borderId="32" xfId="819" applyNumberFormat="1" applyFont="1" applyBorder="1"/>
    <xf numFmtId="164" fontId="0" fillId="0" borderId="33" xfId="819" applyNumberFormat="1" applyFont="1" applyBorder="1"/>
    <xf numFmtId="164" fontId="0" fillId="0" borderId="34" xfId="819" applyNumberFormat="1" applyFont="1" applyBorder="1"/>
    <xf numFmtId="3" fontId="0" fillId="0" borderId="31" xfId="0" applyNumberFormat="1" applyBorder="1"/>
    <xf numFmtId="0" fontId="0" fillId="0" borderId="106" xfId="0" applyBorder="1"/>
    <xf numFmtId="0" fontId="0" fillId="0" borderId="107" xfId="0" applyBorder="1"/>
    <xf numFmtId="3" fontId="0" fillId="0" borderId="108" xfId="0" applyNumberFormat="1" applyBorder="1"/>
    <xf numFmtId="3" fontId="0" fillId="0" borderId="107" xfId="0" applyNumberFormat="1" applyBorder="1"/>
    <xf numFmtId="3" fontId="0" fillId="0" borderId="99" xfId="0" applyNumberFormat="1" applyBorder="1"/>
    <xf numFmtId="3" fontId="0" fillId="0" borderId="109" xfId="0" applyNumberFormat="1" applyBorder="1"/>
    <xf numFmtId="0" fontId="0" fillId="0" borderId="42" xfId="0" applyBorder="1"/>
    <xf numFmtId="0" fontId="0" fillId="0" borderId="110" xfId="0" applyBorder="1"/>
    <xf numFmtId="0" fontId="0" fillId="0" borderId="105" xfId="0" applyBorder="1"/>
    <xf numFmtId="0" fontId="0" fillId="0" borderId="111" xfId="0" applyBorder="1"/>
    <xf numFmtId="164" fontId="0" fillId="0" borderId="32" xfId="819" applyNumberFormat="1" applyFont="1" applyFill="1" applyBorder="1" applyAlignment="1"/>
    <xf numFmtId="164" fontId="0" fillId="0" borderId="33" xfId="819" applyNumberFormat="1" applyFont="1" applyFill="1" applyBorder="1" applyAlignment="1"/>
    <xf numFmtId="164" fontId="0" fillId="0" borderId="34" xfId="819" applyNumberFormat="1" applyFont="1" applyFill="1" applyBorder="1" applyAlignment="1"/>
    <xf numFmtId="3" fontId="0" fillId="0" borderId="103" xfId="0" applyNumberFormat="1" applyBorder="1"/>
    <xf numFmtId="3" fontId="0" fillId="0" borderId="112" xfId="0" applyNumberFormat="1" applyBorder="1"/>
    <xf numFmtId="0" fontId="0" fillId="0" borderId="113" xfId="0" applyBorder="1"/>
    <xf numFmtId="3" fontId="0" fillId="0" borderId="46" xfId="0" applyNumberFormat="1" applyBorder="1"/>
    <xf numFmtId="3" fontId="0" fillId="0" borderId="114" xfId="0" applyNumberFormat="1" applyBorder="1"/>
    <xf numFmtId="3" fontId="0" fillId="0" borderId="45" xfId="0" applyNumberFormat="1" applyBorder="1"/>
    <xf numFmtId="164" fontId="5" fillId="0" borderId="60" xfId="819" applyNumberFormat="1" applyFont="1" applyFill="1" applyBorder="1" applyAlignment="1"/>
    <xf numFmtId="164" fontId="0" fillId="0" borderId="61" xfId="819" applyNumberFormat="1" applyFont="1" applyFill="1" applyBorder="1" applyAlignment="1"/>
    <xf numFmtId="164" fontId="0" fillId="0" borderId="62" xfId="819" applyNumberFormat="1" applyFont="1" applyFill="1" applyBorder="1" applyAlignment="1"/>
    <xf numFmtId="164" fontId="0" fillId="0" borderId="111" xfId="819" applyNumberFormat="1" applyFont="1" applyFill="1" applyBorder="1" applyAlignment="1"/>
    <xf numFmtId="164" fontId="0" fillId="0" borderId="110" xfId="819" applyNumberFormat="1" applyFont="1" applyFill="1" applyBorder="1" applyAlignment="1"/>
    <xf numFmtId="164" fontId="0" fillId="0" borderId="115" xfId="819" applyNumberFormat="1" applyFont="1" applyFill="1" applyBorder="1" applyAlignment="1"/>
    <xf numFmtId="164" fontId="0" fillId="0" borderId="60" xfId="819" applyNumberFormat="1" applyFont="1" applyFill="1" applyBorder="1" applyAlignment="1"/>
    <xf numFmtId="164" fontId="0" fillId="0" borderId="77" xfId="819" applyNumberFormat="1" applyFont="1" applyFill="1" applyBorder="1" applyAlignment="1"/>
    <xf numFmtId="3" fontId="0" fillId="0" borderId="21" xfId="0" applyNumberFormat="1" applyBorder="1"/>
    <xf numFmtId="3" fontId="0" fillId="57" borderId="116" xfId="0" applyNumberFormat="1" applyFill="1" applyBorder="1"/>
    <xf numFmtId="164" fontId="0" fillId="0" borderId="63" xfId="819" applyNumberFormat="1" applyFont="1" applyFill="1" applyBorder="1" applyAlignment="1"/>
    <xf numFmtId="164" fontId="0" fillId="0" borderId="43" xfId="819" applyNumberFormat="1" applyFont="1" applyFill="1" applyBorder="1" applyAlignment="1"/>
    <xf numFmtId="3" fontId="0" fillId="0" borderId="117" xfId="0" applyNumberFormat="1" applyBorder="1"/>
    <xf numFmtId="3" fontId="0" fillId="57" borderId="25" xfId="0" applyNumberFormat="1" applyFill="1" applyBorder="1"/>
    <xf numFmtId="3" fontId="0" fillId="57" borderId="24" xfId="0" applyNumberFormat="1" applyFill="1" applyBorder="1"/>
    <xf numFmtId="0" fontId="2" fillId="0" borderId="0" xfId="0" applyFont="1" applyFill="1"/>
    <xf numFmtId="0" fontId="0" fillId="0" borderId="0" xfId="0" applyFill="1"/>
    <xf numFmtId="0" fontId="0" fillId="0" borderId="118" xfId="0" applyBorder="1"/>
    <xf numFmtId="164" fontId="0" fillId="0" borderId="97" xfId="819" applyNumberFormat="1" applyFont="1" applyFill="1" applyBorder="1" applyAlignment="1"/>
    <xf numFmtId="164" fontId="0" fillId="0" borderId="119" xfId="819" applyNumberFormat="1" applyFont="1" applyFill="1" applyBorder="1" applyAlignment="1"/>
    <xf numFmtId="164" fontId="0" fillId="0" borderId="70" xfId="819" applyNumberFormat="1" applyFont="1" applyFill="1" applyBorder="1" applyAlignment="1"/>
    <xf numFmtId="164" fontId="0" fillId="0" borderId="101" xfId="819" applyNumberFormat="1" applyFont="1" applyFill="1" applyBorder="1" applyAlignment="1"/>
    <xf numFmtId="164" fontId="0" fillId="0" borderId="120" xfId="819" applyNumberFormat="1" applyFont="1" applyFill="1" applyBorder="1" applyAlignment="1"/>
    <xf numFmtId="164" fontId="0" fillId="0" borderId="121" xfId="819" applyNumberFormat="1" applyFont="1" applyFill="1" applyBorder="1" applyAlignment="1"/>
    <xf numFmtId="164" fontId="0" fillId="0" borderId="122" xfId="819" applyNumberFormat="1" applyFont="1" applyFill="1" applyBorder="1" applyAlignment="1"/>
    <xf numFmtId="164" fontId="0" fillId="0" borderId="12" xfId="819" applyNumberFormat="1" applyFont="1" applyFill="1" applyBorder="1" applyAlignment="1"/>
    <xf numFmtId="164" fontId="0" fillId="0" borderId="124" xfId="819" applyNumberFormat="1" applyFont="1" applyFill="1" applyBorder="1" applyAlignment="1"/>
    <xf numFmtId="164" fontId="0" fillId="0" borderId="14" xfId="819" applyNumberFormat="1" applyFont="1" applyFill="1" applyBorder="1" applyAlignment="1"/>
    <xf numFmtId="3" fontId="0" fillId="0" borderId="16" xfId="0" applyNumberFormat="1" applyBorder="1"/>
    <xf numFmtId="3" fontId="0" fillId="0" borderId="123" xfId="0" applyNumberFormat="1" applyBorder="1"/>
    <xf numFmtId="164" fontId="0" fillId="0" borderId="125" xfId="819" applyNumberFormat="1" applyFont="1" applyFill="1" applyBorder="1" applyAlignment="1"/>
    <xf numFmtId="164" fontId="0" fillId="0" borderId="126" xfId="819" applyNumberFormat="1" applyFont="1" applyFill="1" applyBorder="1" applyAlignment="1"/>
    <xf numFmtId="3" fontId="0" fillId="0" borderId="124" xfId="0" applyNumberFormat="1" applyBorder="1"/>
    <xf numFmtId="3" fontId="0" fillId="57" borderId="22" xfId="0" applyNumberFormat="1" applyFill="1" applyBorder="1"/>
    <xf numFmtId="164" fontId="0" fillId="0" borderId="13" xfId="819" applyNumberFormat="1" applyFont="1" applyFill="1" applyBorder="1" applyAlignment="1"/>
    <xf numFmtId="164" fontId="0" fillId="0" borderId="106" xfId="819" applyNumberFormat="1" applyFont="1" applyFill="1" applyBorder="1" applyAlignment="1"/>
    <xf numFmtId="3" fontId="0" fillId="0" borderId="13" xfId="0" applyNumberFormat="1" applyBorder="1"/>
    <xf numFmtId="0" fontId="0" fillId="0" borderId="123" xfId="0" applyBorder="1"/>
    <xf numFmtId="3" fontId="0" fillId="0" borderId="127" xfId="0" applyNumberFormat="1" applyBorder="1"/>
    <xf numFmtId="164" fontId="0" fillId="0" borderId="116" xfId="819" applyNumberFormat="1" applyFont="1" applyFill="1" applyBorder="1" applyAlignment="1"/>
    <xf numFmtId="164" fontId="0" fillId="0" borderId="24" xfId="819" applyNumberFormat="1" applyFont="1" applyFill="1" applyBorder="1" applyAlignment="1"/>
    <xf numFmtId="3" fontId="0" fillId="0" borderId="116" xfId="0" applyNumberFormat="1" applyBorder="1"/>
    <xf numFmtId="164" fontId="5" fillId="0" borderId="26" xfId="819" applyNumberFormat="1" applyFont="1" applyFill="1" applyBorder="1" applyAlignment="1"/>
    <xf numFmtId="0" fontId="0" fillId="0" borderId="27" xfId="0" applyBorder="1" applyAlignment="1">
      <alignment horizontal="left"/>
    </xf>
    <xf numFmtId="0" fontId="0" fillId="0" borderId="72" xfId="0" applyBorder="1" applyAlignment="1">
      <alignment horizontal="left"/>
    </xf>
    <xf numFmtId="0" fontId="0" fillId="0" borderId="128" xfId="0" applyBorder="1"/>
    <xf numFmtId="3" fontId="0" fillId="0" borderId="129" xfId="0" applyNumberFormat="1" applyBorder="1"/>
    <xf numFmtId="3" fontId="0" fillId="0" borderId="10" xfId="0" applyNumberFormat="1" applyBorder="1"/>
    <xf numFmtId="17" fontId="2" fillId="0" borderId="55" xfId="0" applyNumberFormat="1" applyFont="1" applyBorder="1" applyAlignment="1">
      <alignment horizontal="center"/>
    </xf>
    <xf numFmtId="0" fontId="2" fillId="0" borderId="57" xfId="0" applyFont="1" applyBorder="1" applyAlignment="1">
      <alignment horizontal="center"/>
    </xf>
    <xf numFmtId="0" fontId="2" fillId="0" borderId="76" xfId="0" applyFont="1" applyBorder="1" applyAlignment="1">
      <alignment horizontal="center"/>
    </xf>
    <xf numFmtId="0" fontId="2" fillId="0" borderId="31" xfId="0" applyFont="1" applyBorder="1" applyAlignment="1">
      <alignment horizontal="center"/>
    </xf>
    <xf numFmtId="17" fontId="2" fillId="0" borderId="79" xfId="0" applyNumberFormat="1" applyFont="1" applyBorder="1" applyAlignment="1">
      <alignment horizontal="center"/>
    </xf>
    <xf numFmtId="17" fontId="2" fillId="0" borderId="78" xfId="0" applyNumberFormat="1" applyFont="1" applyBorder="1" applyAlignment="1">
      <alignment horizontal="center"/>
    </xf>
    <xf numFmtId="17" fontId="2" fillId="0" borderId="69" xfId="0" applyNumberFormat="1" applyFont="1" applyBorder="1" applyAlignment="1">
      <alignment horizontal="center"/>
    </xf>
    <xf numFmtId="0" fontId="2" fillId="0" borderId="10" xfId="0" applyFont="1" applyBorder="1" applyAlignment="1">
      <alignment horizontal="center"/>
    </xf>
    <xf numFmtId="0" fontId="2" fillId="0" borderId="80" xfId="0" applyFont="1" applyBorder="1" applyAlignment="1">
      <alignment horizontal="center"/>
    </xf>
    <xf numFmtId="0" fontId="2" fillId="0" borderId="78" xfId="0" applyFont="1" applyBorder="1" applyAlignment="1">
      <alignment horizontal="center"/>
    </xf>
    <xf numFmtId="17" fontId="2" fillId="0" borderId="57" xfId="0" applyNumberFormat="1" applyFont="1" applyBorder="1" applyAlignment="1">
      <alignment horizontal="center"/>
    </xf>
    <xf numFmtId="0" fontId="2" fillId="0" borderId="76" xfId="0" applyFont="1" applyBorder="1" applyAlignment="1">
      <alignment horizontal="left"/>
    </xf>
    <xf numFmtId="0" fontId="2" fillId="0" borderId="31" xfId="0" applyFont="1" applyBorder="1" applyAlignment="1">
      <alignment horizontal="left"/>
    </xf>
    <xf numFmtId="17" fontId="2" fillId="0" borderId="53" xfId="0" applyNumberFormat="1" applyFont="1" applyBorder="1" applyAlignment="1">
      <alignment horizontal="center"/>
    </xf>
    <xf numFmtId="0" fontId="2" fillId="0" borderId="53" xfId="0" applyFont="1" applyBorder="1" applyAlignment="1">
      <alignment horizontal="center"/>
    </xf>
    <xf numFmtId="17" fontId="2" fillId="0" borderId="52" xfId="0" applyNumberFormat="1" applyFont="1" applyBorder="1" applyAlignment="1">
      <alignment horizontal="center"/>
    </xf>
    <xf numFmtId="0" fontId="2" fillId="0" borderId="54" xfId="0" applyFont="1" applyBorder="1" applyAlignment="1">
      <alignment horizontal="center"/>
    </xf>
    <xf numFmtId="17" fontId="0" fillId="25" borderId="55" xfId="0" applyNumberFormat="1" applyFill="1" applyBorder="1" applyAlignment="1">
      <alignment horizontal="center"/>
    </xf>
    <xf numFmtId="17" fontId="0" fillId="25" borderId="56" xfId="0" applyNumberFormat="1" applyFill="1" applyBorder="1" applyAlignment="1">
      <alignment horizontal="center"/>
    </xf>
    <xf numFmtId="17" fontId="0" fillId="25" borderId="57" xfId="0" applyNumberFormat="1" applyFill="1" applyBorder="1" applyAlignment="1">
      <alignment horizontal="center"/>
    </xf>
    <xf numFmtId="164" fontId="0" fillId="0" borderId="64" xfId="819" applyNumberFormat="1" applyFont="1" applyFill="1" applyBorder="1" applyAlignment="1"/>
    <xf numFmtId="164" fontId="0" fillId="0" borderId="109" xfId="819" applyNumberFormat="1" applyFont="1" applyFill="1" applyBorder="1" applyAlignment="1"/>
    <xf numFmtId="164" fontId="0" fillId="0" borderId="123" xfId="819" applyNumberFormat="1" applyFont="1" applyFill="1" applyBorder="1" applyAlignment="1"/>
  </cellXfs>
  <cellStyles count="1388">
    <cellStyle name="20% - Accent1 2" xfId="1" xr:uid="{00000000-0005-0000-0000-000000000000}"/>
    <cellStyle name="20% - Accent1 2 2" xfId="2" xr:uid="{00000000-0005-0000-0000-000001000000}"/>
    <cellStyle name="20% - Accent1 2 2 2" xfId="3" xr:uid="{00000000-0005-0000-0000-000002000000}"/>
    <cellStyle name="20% - Accent1 2 2 3" xfId="4" xr:uid="{00000000-0005-0000-0000-000003000000}"/>
    <cellStyle name="20% - Accent1 2 2 4" xfId="5" xr:uid="{00000000-0005-0000-0000-000004000000}"/>
    <cellStyle name="20% - Accent1 2 2 5" xfId="848" xr:uid="{179545F0-0873-429F-AE7B-784AA7572DF1}"/>
    <cellStyle name="20% - Accent1 2 3" xfId="6" xr:uid="{00000000-0005-0000-0000-000005000000}"/>
    <cellStyle name="20% - Accent1 2 3 2" xfId="849" xr:uid="{10D4EABE-7484-4F74-83A9-C937EAD65187}"/>
    <cellStyle name="20% - Accent1 2 4" xfId="7" xr:uid="{00000000-0005-0000-0000-000006000000}"/>
    <cellStyle name="20% - Accent1 2 5" xfId="8" xr:uid="{00000000-0005-0000-0000-000007000000}"/>
    <cellStyle name="20% - Accent1 2 5 2" xfId="850" xr:uid="{812309DA-56CE-4B4D-997E-96A53E824D59}"/>
    <cellStyle name="20% - Accent1 2 6" xfId="9" xr:uid="{00000000-0005-0000-0000-000008000000}"/>
    <cellStyle name="20% - Accent1 2 6 2" xfId="851" xr:uid="{036CCA90-1658-49B9-8D86-BF241C5DDB6B}"/>
    <cellStyle name="20% - Accent1 2 7" xfId="10" xr:uid="{00000000-0005-0000-0000-000009000000}"/>
    <cellStyle name="20% - Accent1 2 7 2" xfId="852" xr:uid="{CE6397E1-800C-4258-A9C7-888B607D2447}"/>
    <cellStyle name="20% - Accent1 2 8" xfId="11" xr:uid="{00000000-0005-0000-0000-00000A000000}"/>
    <cellStyle name="20% - Accent1 2 8 2" xfId="853" xr:uid="{622431B1-B5E8-4527-BC41-A692778FF730}"/>
    <cellStyle name="20% - Accent1 2 9" xfId="847" xr:uid="{C303F755-A949-4777-917B-CE0108266ED4}"/>
    <cellStyle name="20% - Accent1 3" xfId="12" xr:uid="{00000000-0005-0000-0000-00000B000000}"/>
    <cellStyle name="20% - Accent1 3 2" xfId="13" xr:uid="{00000000-0005-0000-0000-00000C000000}"/>
    <cellStyle name="20% - Accent1 3 3" xfId="14" xr:uid="{00000000-0005-0000-0000-00000D000000}"/>
    <cellStyle name="20% - Accent1 3 4" xfId="15" xr:uid="{00000000-0005-0000-0000-00000E000000}"/>
    <cellStyle name="20% - Accent1 3 5" xfId="16" xr:uid="{00000000-0005-0000-0000-00000F000000}"/>
    <cellStyle name="20% - Accent1 4" xfId="17" xr:uid="{00000000-0005-0000-0000-000010000000}"/>
    <cellStyle name="20% - Accent1 4 2" xfId="18" xr:uid="{00000000-0005-0000-0000-000011000000}"/>
    <cellStyle name="20% - Accent1 4 2 2" xfId="1099" xr:uid="{C6750750-2FB9-439D-94D4-956C2C23FBD3}"/>
    <cellStyle name="20% - Accent1 4 2 3" xfId="854" xr:uid="{7CF4F9A4-848A-4390-ADA1-B65499EF997E}"/>
    <cellStyle name="20% - Accent1 5" xfId="19" xr:uid="{00000000-0005-0000-0000-000012000000}"/>
    <cellStyle name="20% - Accent1 6" xfId="20" xr:uid="{00000000-0005-0000-0000-000013000000}"/>
    <cellStyle name="20% - Accent1 7" xfId="21" xr:uid="{00000000-0005-0000-0000-000014000000}"/>
    <cellStyle name="20% - Accent1 8" xfId="22" xr:uid="{00000000-0005-0000-0000-000015000000}"/>
    <cellStyle name="20% - Accent2 2" xfId="23" xr:uid="{00000000-0005-0000-0000-000016000000}"/>
    <cellStyle name="20% - Accent2 2 2" xfId="24" xr:uid="{00000000-0005-0000-0000-000017000000}"/>
    <cellStyle name="20% - Accent2 2 2 2" xfId="25" xr:uid="{00000000-0005-0000-0000-000018000000}"/>
    <cellStyle name="20% - Accent2 2 2 3" xfId="26" xr:uid="{00000000-0005-0000-0000-000019000000}"/>
    <cellStyle name="20% - Accent2 2 2 4" xfId="27" xr:uid="{00000000-0005-0000-0000-00001A000000}"/>
    <cellStyle name="20% - Accent2 2 2 5" xfId="856" xr:uid="{BF9FBA10-4F42-4B40-8146-F91D96F3FF3D}"/>
    <cellStyle name="20% - Accent2 2 3" xfId="28" xr:uid="{00000000-0005-0000-0000-00001B000000}"/>
    <cellStyle name="20% - Accent2 2 3 2" xfId="857" xr:uid="{2367B09E-898F-4D44-B425-AD504FCA8115}"/>
    <cellStyle name="20% - Accent2 2 4" xfId="29" xr:uid="{00000000-0005-0000-0000-00001C000000}"/>
    <cellStyle name="20% - Accent2 2 5" xfId="30" xr:uid="{00000000-0005-0000-0000-00001D000000}"/>
    <cellStyle name="20% - Accent2 2 5 2" xfId="858" xr:uid="{BBFD622E-2C99-4EDD-83B2-9070C4C866F3}"/>
    <cellStyle name="20% - Accent2 2 6" xfId="31" xr:uid="{00000000-0005-0000-0000-00001E000000}"/>
    <cellStyle name="20% - Accent2 2 6 2" xfId="859" xr:uid="{FC52F1F6-0732-47BD-BF02-9568937660B1}"/>
    <cellStyle name="20% - Accent2 2 7" xfId="32" xr:uid="{00000000-0005-0000-0000-00001F000000}"/>
    <cellStyle name="20% - Accent2 2 7 2" xfId="860" xr:uid="{ECCAB9D9-5A0C-4CD4-8C9D-8E0CAAFE0909}"/>
    <cellStyle name="20% - Accent2 2 8" xfId="33" xr:uid="{00000000-0005-0000-0000-000020000000}"/>
    <cellStyle name="20% - Accent2 2 8 2" xfId="861" xr:uid="{A7FC4DA5-47FD-4C27-8058-C9B072539687}"/>
    <cellStyle name="20% - Accent2 2 9" xfId="855" xr:uid="{5F4C9D2D-F3A8-451B-986E-AB635B7AF82A}"/>
    <cellStyle name="20% - Accent2 3" xfId="34" xr:uid="{00000000-0005-0000-0000-000021000000}"/>
    <cellStyle name="20% - Accent2 3 2" xfId="35" xr:uid="{00000000-0005-0000-0000-000022000000}"/>
    <cellStyle name="20% - Accent2 3 3" xfId="36" xr:uid="{00000000-0005-0000-0000-000023000000}"/>
    <cellStyle name="20% - Accent2 3 4" xfId="37" xr:uid="{00000000-0005-0000-0000-000024000000}"/>
    <cellStyle name="20% - Accent2 3 5" xfId="38" xr:uid="{00000000-0005-0000-0000-000025000000}"/>
    <cellStyle name="20% - Accent2 4" xfId="39" xr:uid="{00000000-0005-0000-0000-000026000000}"/>
    <cellStyle name="20% - Accent2 4 2" xfId="40" xr:uid="{00000000-0005-0000-0000-000027000000}"/>
    <cellStyle name="20% - Accent2 4 2 2" xfId="1100" xr:uid="{112B105F-3BD2-4C14-9B34-1B258E5B8F51}"/>
    <cellStyle name="20% - Accent2 4 2 3" xfId="862" xr:uid="{F63AB993-D42B-40B9-BFC6-8360D4DED614}"/>
    <cellStyle name="20% - Accent2 5" xfId="41" xr:uid="{00000000-0005-0000-0000-000028000000}"/>
    <cellStyle name="20% - Accent2 6" xfId="42" xr:uid="{00000000-0005-0000-0000-000029000000}"/>
    <cellStyle name="20% - Accent2 7" xfId="43" xr:uid="{00000000-0005-0000-0000-00002A000000}"/>
    <cellStyle name="20% - Accent2 8" xfId="44" xr:uid="{00000000-0005-0000-0000-00002B000000}"/>
    <cellStyle name="20% - Accent3 2" xfId="45" xr:uid="{00000000-0005-0000-0000-00002C000000}"/>
    <cellStyle name="20% - Accent3 2 2" xfId="46" xr:uid="{00000000-0005-0000-0000-00002D000000}"/>
    <cellStyle name="20% - Accent3 2 2 2" xfId="47" xr:uid="{00000000-0005-0000-0000-00002E000000}"/>
    <cellStyle name="20% - Accent3 2 2 3" xfId="48" xr:uid="{00000000-0005-0000-0000-00002F000000}"/>
    <cellStyle name="20% - Accent3 2 2 4" xfId="49" xr:uid="{00000000-0005-0000-0000-000030000000}"/>
    <cellStyle name="20% - Accent3 2 2 5" xfId="864" xr:uid="{BCC66D7C-05EF-45B4-94E0-B10C61331682}"/>
    <cellStyle name="20% - Accent3 2 3" xfId="50" xr:uid="{00000000-0005-0000-0000-000031000000}"/>
    <cellStyle name="20% - Accent3 2 3 2" xfId="865" xr:uid="{16CE7420-24E1-45BF-A016-CCEF929F1FDB}"/>
    <cellStyle name="20% - Accent3 2 4" xfId="51" xr:uid="{00000000-0005-0000-0000-000032000000}"/>
    <cellStyle name="20% - Accent3 2 5" xfId="52" xr:uid="{00000000-0005-0000-0000-000033000000}"/>
    <cellStyle name="20% - Accent3 2 5 2" xfId="866" xr:uid="{F935A959-2176-4B2F-8353-05CEE289B3B9}"/>
    <cellStyle name="20% - Accent3 2 6" xfId="53" xr:uid="{00000000-0005-0000-0000-000034000000}"/>
    <cellStyle name="20% - Accent3 2 6 2" xfId="867" xr:uid="{54376032-13D1-4104-AFA2-E5B4C8F23019}"/>
    <cellStyle name="20% - Accent3 2 7" xfId="54" xr:uid="{00000000-0005-0000-0000-000035000000}"/>
    <cellStyle name="20% - Accent3 2 7 2" xfId="868" xr:uid="{14C5D394-A042-44FE-9092-7504CDF57B28}"/>
    <cellStyle name="20% - Accent3 2 8" xfId="55" xr:uid="{00000000-0005-0000-0000-000036000000}"/>
    <cellStyle name="20% - Accent3 2 8 2" xfId="869" xr:uid="{5CD5D3BC-A22A-435F-A6E5-0454F98592CD}"/>
    <cellStyle name="20% - Accent3 2 9" xfId="863" xr:uid="{447B449C-0067-4797-80FE-52112F49AC42}"/>
    <cellStyle name="20% - Accent3 3" xfId="56" xr:uid="{00000000-0005-0000-0000-000037000000}"/>
    <cellStyle name="20% - Accent3 3 2" xfId="57" xr:uid="{00000000-0005-0000-0000-000038000000}"/>
    <cellStyle name="20% - Accent3 3 3" xfId="58" xr:uid="{00000000-0005-0000-0000-000039000000}"/>
    <cellStyle name="20% - Accent3 3 4" xfId="59" xr:uid="{00000000-0005-0000-0000-00003A000000}"/>
    <cellStyle name="20% - Accent3 3 5" xfId="60" xr:uid="{00000000-0005-0000-0000-00003B000000}"/>
    <cellStyle name="20% - Accent3 4" xfId="61" xr:uid="{00000000-0005-0000-0000-00003C000000}"/>
    <cellStyle name="20% - Accent3 4 2" xfId="62" xr:uid="{00000000-0005-0000-0000-00003D000000}"/>
    <cellStyle name="20% - Accent3 4 2 2" xfId="1101" xr:uid="{396ABF89-A5F6-46B0-82FF-98E6BBE957E3}"/>
    <cellStyle name="20% - Accent3 4 2 3" xfId="870" xr:uid="{9DBD5B6B-A5BA-40E3-885C-4DFFCDF72630}"/>
    <cellStyle name="20% - Accent3 5" xfId="63" xr:uid="{00000000-0005-0000-0000-00003E000000}"/>
    <cellStyle name="20% - Accent3 6" xfId="64" xr:uid="{00000000-0005-0000-0000-00003F000000}"/>
    <cellStyle name="20% - Accent3 7" xfId="65" xr:uid="{00000000-0005-0000-0000-000040000000}"/>
    <cellStyle name="20% - Accent3 8" xfId="66" xr:uid="{00000000-0005-0000-0000-000041000000}"/>
    <cellStyle name="20% - Accent4 2" xfId="67" xr:uid="{00000000-0005-0000-0000-000042000000}"/>
    <cellStyle name="20% - Accent4 2 2" xfId="68" xr:uid="{00000000-0005-0000-0000-000043000000}"/>
    <cellStyle name="20% - Accent4 2 2 2" xfId="69" xr:uid="{00000000-0005-0000-0000-000044000000}"/>
    <cellStyle name="20% - Accent4 2 2 3" xfId="70" xr:uid="{00000000-0005-0000-0000-000045000000}"/>
    <cellStyle name="20% - Accent4 2 2 4" xfId="71" xr:uid="{00000000-0005-0000-0000-000046000000}"/>
    <cellStyle name="20% - Accent4 2 2 5" xfId="872" xr:uid="{39D16F90-91F5-4C12-ABC8-EDF69593B627}"/>
    <cellStyle name="20% - Accent4 2 3" xfId="72" xr:uid="{00000000-0005-0000-0000-000047000000}"/>
    <cellStyle name="20% - Accent4 2 3 2" xfId="873" xr:uid="{DFD0693A-FC1C-4391-A1CB-AE61B2B5DA89}"/>
    <cellStyle name="20% - Accent4 2 4" xfId="73" xr:uid="{00000000-0005-0000-0000-000048000000}"/>
    <cellStyle name="20% - Accent4 2 5" xfId="74" xr:uid="{00000000-0005-0000-0000-000049000000}"/>
    <cellStyle name="20% - Accent4 2 5 2" xfId="874" xr:uid="{05E0DF27-0EF9-4E5E-B6D1-451EA60837BF}"/>
    <cellStyle name="20% - Accent4 2 6" xfId="75" xr:uid="{00000000-0005-0000-0000-00004A000000}"/>
    <cellStyle name="20% - Accent4 2 6 2" xfId="875" xr:uid="{B8C99A07-2EEE-4F59-905C-334E811EF87B}"/>
    <cellStyle name="20% - Accent4 2 7" xfId="76" xr:uid="{00000000-0005-0000-0000-00004B000000}"/>
    <cellStyle name="20% - Accent4 2 7 2" xfId="876" xr:uid="{BDF6D22E-7ED4-430C-B84E-AE0A8EF8E8B6}"/>
    <cellStyle name="20% - Accent4 2 8" xfId="77" xr:uid="{00000000-0005-0000-0000-00004C000000}"/>
    <cellStyle name="20% - Accent4 2 8 2" xfId="877" xr:uid="{41892C69-5563-41BC-8B11-EEDD68BF1FE2}"/>
    <cellStyle name="20% - Accent4 2 9" xfId="871" xr:uid="{3DC2189A-7A94-4972-81CD-1AA2F6A403D6}"/>
    <cellStyle name="20% - Accent4 3" xfId="78" xr:uid="{00000000-0005-0000-0000-00004D000000}"/>
    <cellStyle name="20% - Accent4 3 2" xfId="79" xr:uid="{00000000-0005-0000-0000-00004E000000}"/>
    <cellStyle name="20% - Accent4 3 3" xfId="80" xr:uid="{00000000-0005-0000-0000-00004F000000}"/>
    <cellStyle name="20% - Accent4 3 4" xfId="81" xr:uid="{00000000-0005-0000-0000-000050000000}"/>
    <cellStyle name="20% - Accent4 3 5" xfId="82" xr:uid="{00000000-0005-0000-0000-000051000000}"/>
    <cellStyle name="20% - Accent4 4" xfId="83" xr:uid="{00000000-0005-0000-0000-000052000000}"/>
    <cellStyle name="20% - Accent4 4 2" xfId="84" xr:uid="{00000000-0005-0000-0000-000053000000}"/>
    <cellStyle name="20% - Accent4 4 2 2" xfId="1102" xr:uid="{56248441-06CB-4135-AC4B-A5EA3A83830B}"/>
    <cellStyle name="20% - Accent4 4 2 3" xfId="878" xr:uid="{C5CBE672-B278-4576-AC18-7591B4BD6CF6}"/>
    <cellStyle name="20% - Accent4 5" xfId="85" xr:uid="{00000000-0005-0000-0000-000054000000}"/>
    <cellStyle name="20% - Accent4 6" xfId="86" xr:uid="{00000000-0005-0000-0000-000055000000}"/>
    <cellStyle name="20% - Accent4 7" xfId="87" xr:uid="{00000000-0005-0000-0000-000056000000}"/>
    <cellStyle name="20% - Accent4 8" xfId="88" xr:uid="{00000000-0005-0000-0000-000057000000}"/>
    <cellStyle name="20% - Accent5" xfId="842" builtinId="46" customBuiltin="1"/>
    <cellStyle name="20% - Accent5 2" xfId="89" xr:uid="{00000000-0005-0000-0000-000058000000}"/>
    <cellStyle name="20% - Accent5 2 2" xfId="90" xr:uid="{00000000-0005-0000-0000-000059000000}"/>
    <cellStyle name="20% - Accent5 2 2 2" xfId="91" xr:uid="{00000000-0005-0000-0000-00005A000000}"/>
    <cellStyle name="20% - Accent5 2 2 3" xfId="92" xr:uid="{00000000-0005-0000-0000-00005B000000}"/>
    <cellStyle name="20% - Accent5 2 2 4" xfId="93" xr:uid="{00000000-0005-0000-0000-00005C000000}"/>
    <cellStyle name="20% - Accent5 2 2 5" xfId="880" xr:uid="{E4C52E1F-173F-4CA6-84AE-69E48EB00BED}"/>
    <cellStyle name="20% - Accent5 2 3" xfId="94" xr:uid="{00000000-0005-0000-0000-00005D000000}"/>
    <cellStyle name="20% - Accent5 2 3 2" xfId="881" xr:uid="{19AC5076-3E5B-4210-B6BF-23A20D8D994B}"/>
    <cellStyle name="20% - Accent5 2 4" xfId="95" xr:uid="{00000000-0005-0000-0000-00005E000000}"/>
    <cellStyle name="20% - Accent5 2 5" xfId="96" xr:uid="{00000000-0005-0000-0000-00005F000000}"/>
    <cellStyle name="20% - Accent5 2 5 2" xfId="882" xr:uid="{7ED6F20B-16A4-4599-BF24-9E97A4DB9906}"/>
    <cellStyle name="20% - Accent5 2 6" xfId="97" xr:uid="{00000000-0005-0000-0000-000060000000}"/>
    <cellStyle name="20% - Accent5 2 6 2" xfId="883" xr:uid="{7521FEA7-DFBE-4C15-B1C5-3920086FCC0B}"/>
    <cellStyle name="20% - Accent5 2 7" xfId="98" xr:uid="{00000000-0005-0000-0000-000061000000}"/>
    <cellStyle name="20% - Accent5 2 7 2" xfId="884" xr:uid="{21D0B854-455B-41E9-B81E-B0A6607A4299}"/>
    <cellStyle name="20% - Accent5 2 8" xfId="99" xr:uid="{00000000-0005-0000-0000-000062000000}"/>
    <cellStyle name="20% - Accent5 2 8 2" xfId="885" xr:uid="{C5853D80-8742-4FFD-AE41-D54F15BE9375}"/>
    <cellStyle name="20% - Accent5 2 9" xfId="879" xr:uid="{27845A7F-45FF-48EF-A761-484B0CD0CC21}"/>
    <cellStyle name="20% - Accent5 3" xfId="100" xr:uid="{00000000-0005-0000-0000-000063000000}"/>
    <cellStyle name="20% - Accent5 3 2" xfId="101" xr:uid="{00000000-0005-0000-0000-000064000000}"/>
    <cellStyle name="20% - Accent5 4" xfId="102" xr:uid="{00000000-0005-0000-0000-000065000000}"/>
    <cellStyle name="20% - Accent5 5" xfId="103" xr:uid="{00000000-0005-0000-0000-000066000000}"/>
    <cellStyle name="20% - Accent5 5 2" xfId="886" xr:uid="{E248CF23-566F-4032-BE6E-6E84F8B492BA}"/>
    <cellStyle name="20% - Accent5 6" xfId="104" xr:uid="{00000000-0005-0000-0000-000067000000}"/>
    <cellStyle name="20% - Accent5 7" xfId="105" xr:uid="{00000000-0005-0000-0000-000068000000}"/>
    <cellStyle name="20% - Accent5 8" xfId="106" xr:uid="{00000000-0005-0000-0000-000069000000}"/>
    <cellStyle name="20% - Accent5 9" xfId="107" xr:uid="{00000000-0005-0000-0000-00006A000000}"/>
    <cellStyle name="20% - Accent6" xfId="845" builtinId="50" customBuiltin="1"/>
    <cellStyle name="20% - Accent6 2" xfId="108" xr:uid="{00000000-0005-0000-0000-00006B000000}"/>
    <cellStyle name="20% - Accent6 2 2" xfId="109" xr:uid="{00000000-0005-0000-0000-00006C000000}"/>
    <cellStyle name="20% - Accent6 2 2 2" xfId="110" xr:uid="{00000000-0005-0000-0000-00006D000000}"/>
    <cellStyle name="20% - Accent6 2 2 3" xfId="111" xr:uid="{00000000-0005-0000-0000-00006E000000}"/>
    <cellStyle name="20% - Accent6 2 2 4" xfId="112" xr:uid="{00000000-0005-0000-0000-00006F000000}"/>
    <cellStyle name="20% - Accent6 2 2 5" xfId="888" xr:uid="{B1C51B2C-7146-4277-81D8-3B3E7E394E75}"/>
    <cellStyle name="20% - Accent6 2 3" xfId="113" xr:uid="{00000000-0005-0000-0000-000070000000}"/>
    <cellStyle name="20% - Accent6 2 3 2" xfId="889" xr:uid="{C8F2F844-8F9E-4AFD-91FE-CE8B5124E38B}"/>
    <cellStyle name="20% - Accent6 2 4" xfId="114" xr:uid="{00000000-0005-0000-0000-000071000000}"/>
    <cellStyle name="20% - Accent6 2 5" xfId="115" xr:uid="{00000000-0005-0000-0000-000072000000}"/>
    <cellStyle name="20% - Accent6 2 5 2" xfId="890" xr:uid="{D33ACF7E-608D-44C2-9E86-C3C9EE5CCCB1}"/>
    <cellStyle name="20% - Accent6 2 6" xfId="116" xr:uid="{00000000-0005-0000-0000-000073000000}"/>
    <cellStyle name="20% - Accent6 2 6 2" xfId="891" xr:uid="{6832C6E2-8A11-46B2-BFC6-688814829E37}"/>
    <cellStyle name="20% - Accent6 2 7" xfId="117" xr:uid="{00000000-0005-0000-0000-000074000000}"/>
    <cellStyle name="20% - Accent6 2 7 2" xfId="892" xr:uid="{F258B007-88D1-4486-8399-44EFC7E92DFB}"/>
    <cellStyle name="20% - Accent6 2 8" xfId="118" xr:uid="{00000000-0005-0000-0000-000075000000}"/>
    <cellStyle name="20% - Accent6 2 8 2" xfId="893" xr:uid="{CB42D236-6775-4FF4-8EFB-07D919C79145}"/>
    <cellStyle name="20% - Accent6 2 9" xfId="887" xr:uid="{34103CDD-4FBF-4242-8BE7-C69BE278539C}"/>
    <cellStyle name="20% - Accent6 3" xfId="119" xr:uid="{00000000-0005-0000-0000-000076000000}"/>
    <cellStyle name="20% - Accent6 3 2" xfId="120" xr:uid="{00000000-0005-0000-0000-000077000000}"/>
    <cellStyle name="20% - Accent6 3 2 2" xfId="1103" xr:uid="{BD9F609E-370A-49C3-BDB3-19C7F85246D4}"/>
    <cellStyle name="20% - Accent6 3 2 3" xfId="894" xr:uid="{AF1054E0-3A86-443E-A520-D676CEC98052}"/>
    <cellStyle name="20% - Accent6 3 3" xfId="121" xr:uid="{00000000-0005-0000-0000-000078000000}"/>
    <cellStyle name="20% - Accent6 4" xfId="122" xr:uid="{00000000-0005-0000-0000-000079000000}"/>
    <cellStyle name="20% - Accent6 5" xfId="123" xr:uid="{00000000-0005-0000-0000-00007A000000}"/>
    <cellStyle name="20% - Accent6 6" xfId="124" xr:uid="{00000000-0005-0000-0000-00007B000000}"/>
    <cellStyle name="20% - Accent6 7" xfId="125" xr:uid="{00000000-0005-0000-0000-00007C000000}"/>
    <cellStyle name="20% - Accent6 8" xfId="126" xr:uid="{00000000-0005-0000-0000-00007D000000}"/>
    <cellStyle name="40% - Accent1" xfId="835" builtinId="31" customBuiltin="1"/>
    <cellStyle name="40% - Accent1 2" xfId="127" xr:uid="{00000000-0005-0000-0000-00007E000000}"/>
    <cellStyle name="40% - Accent1 2 2" xfId="128" xr:uid="{00000000-0005-0000-0000-00007F000000}"/>
    <cellStyle name="40% - Accent1 2 2 2" xfId="129" xr:uid="{00000000-0005-0000-0000-000080000000}"/>
    <cellStyle name="40% - Accent1 2 2 3" xfId="130" xr:uid="{00000000-0005-0000-0000-000081000000}"/>
    <cellStyle name="40% - Accent1 2 2 4" xfId="131" xr:uid="{00000000-0005-0000-0000-000082000000}"/>
    <cellStyle name="40% - Accent1 2 2 5" xfId="896" xr:uid="{3C1BF6DD-8A85-4F67-9482-65D30D12CBB7}"/>
    <cellStyle name="40% - Accent1 2 3" xfId="132" xr:uid="{00000000-0005-0000-0000-000083000000}"/>
    <cellStyle name="40% - Accent1 2 3 2" xfId="897" xr:uid="{F71EA091-5BB8-4099-ACC6-14161FF51683}"/>
    <cellStyle name="40% - Accent1 2 4" xfId="133" xr:uid="{00000000-0005-0000-0000-000084000000}"/>
    <cellStyle name="40% - Accent1 2 5" xfId="134" xr:uid="{00000000-0005-0000-0000-000085000000}"/>
    <cellStyle name="40% - Accent1 2 5 2" xfId="898" xr:uid="{2B65E817-20B1-437C-BCA4-37057C7E0761}"/>
    <cellStyle name="40% - Accent1 2 6" xfId="135" xr:uid="{00000000-0005-0000-0000-000086000000}"/>
    <cellStyle name="40% - Accent1 2 6 2" xfId="899" xr:uid="{B75A5E9E-F8CD-4E82-A0FE-960B00D4519F}"/>
    <cellStyle name="40% - Accent1 2 7" xfId="136" xr:uid="{00000000-0005-0000-0000-000087000000}"/>
    <cellStyle name="40% - Accent1 2 7 2" xfId="900" xr:uid="{EE092A12-873E-493B-9B59-4F3DB80635A5}"/>
    <cellStyle name="40% - Accent1 2 8" xfId="137" xr:uid="{00000000-0005-0000-0000-000088000000}"/>
    <cellStyle name="40% - Accent1 2 8 2" xfId="901" xr:uid="{04DA5923-2060-4E10-85AB-C712AD675054}"/>
    <cellStyle name="40% - Accent1 2 9" xfId="895" xr:uid="{0625E157-AFEC-4F73-A250-13394F3205BA}"/>
    <cellStyle name="40% - Accent1 3" xfId="138" xr:uid="{00000000-0005-0000-0000-000089000000}"/>
    <cellStyle name="40% - Accent1 3 2" xfId="139" xr:uid="{00000000-0005-0000-0000-00008A000000}"/>
    <cellStyle name="40% - Accent1 3 2 2" xfId="1104" xr:uid="{F5CE2B6D-BF0E-44FF-B4BC-CA448E6EF36E}"/>
    <cellStyle name="40% - Accent1 3 2 3" xfId="902" xr:uid="{0FCBE8D5-A4B7-4BFF-8928-995F72C7DD20}"/>
    <cellStyle name="40% - Accent1 3 3" xfId="140" xr:uid="{00000000-0005-0000-0000-00008B000000}"/>
    <cellStyle name="40% - Accent1 4" xfId="141" xr:uid="{00000000-0005-0000-0000-00008C000000}"/>
    <cellStyle name="40% - Accent1 5" xfId="142" xr:uid="{00000000-0005-0000-0000-00008D000000}"/>
    <cellStyle name="40% - Accent1 6" xfId="143" xr:uid="{00000000-0005-0000-0000-00008E000000}"/>
    <cellStyle name="40% - Accent1 7" xfId="144" xr:uid="{00000000-0005-0000-0000-00008F000000}"/>
    <cellStyle name="40% - Accent1 8" xfId="145" xr:uid="{00000000-0005-0000-0000-000090000000}"/>
    <cellStyle name="40% - Accent2" xfId="837" builtinId="35" customBuiltin="1"/>
    <cellStyle name="40% - Accent2 2" xfId="146" xr:uid="{00000000-0005-0000-0000-000091000000}"/>
    <cellStyle name="40% - Accent2 2 2" xfId="147" xr:uid="{00000000-0005-0000-0000-000092000000}"/>
    <cellStyle name="40% - Accent2 2 2 2" xfId="148" xr:uid="{00000000-0005-0000-0000-000093000000}"/>
    <cellStyle name="40% - Accent2 2 2 3" xfId="149" xr:uid="{00000000-0005-0000-0000-000094000000}"/>
    <cellStyle name="40% - Accent2 2 2 4" xfId="150" xr:uid="{00000000-0005-0000-0000-000095000000}"/>
    <cellStyle name="40% - Accent2 2 2 5" xfId="904" xr:uid="{992B7E01-8F5B-4A62-B5CC-0B86333034E1}"/>
    <cellStyle name="40% - Accent2 2 3" xfId="151" xr:uid="{00000000-0005-0000-0000-000096000000}"/>
    <cellStyle name="40% - Accent2 2 3 2" xfId="905" xr:uid="{5FA9515A-AAAB-442C-92C3-223CB1DB337D}"/>
    <cellStyle name="40% - Accent2 2 4" xfId="152" xr:uid="{00000000-0005-0000-0000-000097000000}"/>
    <cellStyle name="40% - Accent2 2 5" xfId="153" xr:uid="{00000000-0005-0000-0000-000098000000}"/>
    <cellStyle name="40% - Accent2 2 5 2" xfId="906" xr:uid="{C1383EE1-26A0-4610-B407-6749B27E0254}"/>
    <cellStyle name="40% - Accent2 2 6" xfId="154" xr:uid="{00000000-0005-0000-0000-000099000000}"/>
    <cellStyle name="40% - Accent2 2 6 2" xfId="907" xr:uid="{7551F4AA-B0B2-41A3-A104-33102E941F46}"/>
    <cellStyle name="40% - Accent2 2 7" xfId="155" xr:uid="{00000000-0005-0000-0000-00009A000000}"/>
    <cellStyle name="40% - Accent2 2 7 2" xfId="908" xr:uid="{79D59469-8EF4-430D-8890-93052FDDB931}"/>
    <cellStyle name="40% - Accent2 2 8" xfId="156" xr:uid="{00000000-0005-0000-0000-00009B000000}"/>
    <cellStyle name="40% - Accent2 2 8 2" xfId="909" xr:uid="{857FD61D-C02E-4FEC-ABB2-A4CC5728357D}"/>
    <cellStyle name="40% - Accent2 2 9" xfId="903" xr:uid="{C76D248E-596B-4AB1-88A9-37B2E5DE1C3F}"/>
    <cellStyle name="40% - Accent2 3" xfId="157" xr:uid="{00000000-0005-0000-0000-00009C000000}"/>
    <cellStyle name="40% - Accent2 3 2" xfId="158" xr:uid="{00000000-0005-0000-0000-00009D000000}"/>
    <cellStyle name="40% - Accent2 4" xfId="159" xr:uid="{00000000-0005-0000-0000-00009E000000}"/>
    <cellStyle name="40% - Accent2 5" xfId="160" xr:uid="{00000000-0005-0000-0000-00009F000000}"/>
    <cellStyle name="40% - Accent2 5 2" xfId="910" xr:uid="{0BA87FBC-48A4-4F96-AF87-DF46872FA27D}"/>
    <cellStyle name="40% - Accent2 6" xfId="161" xr:uid="{00000000-0005-0000-0000-0000A0000000}"/>
    <cellStyle name="40% - Accent2 7" xfId="162" xr:uid="{00000000-0005-0000-0000-0000A1000000}"/>
    <cellStyle name="40% - Accent2 8" xfId="163" xr:uid="{00000000-0005-0000-0000-0000A2000000}"/>
    <cellStyle name="40% - Accent2 9" xfId="164" xr:uid="{00000000-0005-0000-0000-0000A3000000}"/>
    <cellStyle name="40% - Accent3 2" xfId="165" xr:uid="{00000000-0005-0000-0000-0000A4000000}"/>
    <cellStyle name="40% - Accent3 2 2" xfId="166" xr:uid="{00000000-0005-0000-0000-0000A5000000}"/>
    <cellStyle name="40% - Accent3 2 2 2" xfId="167" xr:uid="{00000000-0005-0000-0000-0000A6000000}"/>
    <cellStyle name="40% - Accent3 2 2 3" xfId="168" xr:uid="{00000000-0005-0000-0000-0000A7000000}"/>
    <cellStyle name="40% - Accent3 2 2 4" xfId="169" xr:uid="{00000000-0005-0000-0000-0000A8000000}"/>
    <cellStyle name="40% - Accent3 2 2 5" xfId="912" xr:uid="{5312A06E-7239-432C-8F85-321AE5EB4D7D}"/>
    <cellStyle name="40% - Accent3 2 3" xfId="170" xr:uid="{00000000-0005-0000-0000-0000A9000000}"/>
    <cellStyle name="40% - Accent3 2 3 2" xfId="913" xr:uid="{019BF0AC-4E1C-4B45-8D2B-BDF6B42245CE}"/>
    <cellStyle name="40% - Accent3 2 4" xfId="171" xr:uid="{00000000-0005-0000-0000-0000AA000000}"/>
    <cellStyle name="40% - Accent3 2 5" xfId="172" xr:uid="{00000000-0005-0000-0000-0000AB000000}"/>
    <cellStyle name="40% - Accent3 2 5 2" xfId="914" xr:uid="{956A5D58-A696-4135-8DF3-178ACC4BA5C5}"/>
    <cellStyle name="40% - Accent3 2 6" xfId="173" xr:uid="{00000000-0005-0000-0000-0000AC000000}"/>
    <cellStyle name="40% - Accent3 2 6 2" xfId="915" xr:uid="{FBD04810-E66C-4255-A07E-B46D59F7325D}"/>
    <cellStyle name="40% - Accent3 2 7" xfId="174" xr:uid="{00000000-0005-0000-0000-0000AD000000}"/>
    <cellStyle name="40% - Accent3 2 7 2" xfId="916" xr:uid="{443A550D-EC93-4CDD-86BD-6A61753D0253}"/>
    <cellStyle name="40% - Accent3 2 8" xfId="175" xr:uid="{00000000-0005-0000-0000-0000AE000000}"/>
    <cellStyle name="40% - Accent3 2 8 2" xfId="917" xr:uid="{5555B4C0-1F17-42C8-B0BC-6D71A1AD577B}"/>
    <cellStyle name="40% - Accent3 2 9" xfId="911" xr:uid="{24807C75-45B0-44D2-9DC3-9E159F508E8D}"/>
    <cellStyle name="40% - Accent3 3" xfId="176" xr:uid="{00000000-0005-0000-0000-0000AF000000}"/>
    <cellStyle name="40% - Accent3 3 2" xfId="177" xr:uid="{00000000-0005-0000-0000-0000B0000000}"/>
    <cellStyle name="40% - Accent3 3 3" xfId="178" xr:uid="{00000000-0005-0000-0000-0000B1000000}"/>
    <cellStyle name="40% - Accent3 3 4" xfId="179" xr:uid="{00000000-0005-0000-0000-0000B2000000}"/>
    <cellStyle name="40% - Accent3 3 5" xfId="180" xr:uid="{00000000-0005-0000-0000-0000B3000000}"/>
    <cellStyle name="40% - Accent3 4" xfId="181" xr:uid="{00000000-0005-0000-0000-0000B4000000}"/>
    <cellStyle name="40% - Accent3 4 2" xfId="182" xr:uid="{00000000-0005-0000-0000-0000B5000000}"/>
    <cellStyle name="40% - Accent3 4 2 2" xfId="1105" xr:uid="{B99C21AD-E76D-419E-9DDC-212261232217}"/>
    <cellStyle name="40% - Accent3 4 2 3" xfId="918" xr:uid="{E20C84BD-7E47-46B0-9BF9-91050D6EC09D}"/>
    <cellStyle name="40% - Accent3 5" xfId="183" xr:uid="{00000000-0005-0000-0000-0000B6000000}"/>
    <cellStyle name="40% - Accent3 6" xfId="184" xr:uid="{00000000-0005-0000-0000-0000B7000000}"/>
    <cellStyle name="40% - Accent3 7" xfId="185" xr:uid="{00000000-0005-0000-0000-0000B8000000}"/>
    <cellStyle name="40% - Accent3 8" xfId="186" xr:uid="{00000000-0005-0000-0000-0000B9000000}"/>
    <cellStyle name="40% - Accent4" xfId="840" builtinId="43" customBuiltin="1"/>
    <cellStyle name="40% - Accent4 2" xfId="187" xr:uid="{00000000-0005-0000-0000-0000BA000000}"/>
    <cellStyle name="40% - Accent4 2 2" xfId="188" xr:uid="{00000000-0005-0000-0000-0000BB000000}"/>
    <cellStyle name="40% - Accent4 2 2 2" xfId="189" xr:uid="{00000000-0005-0000-0000-0000BC000000}"/>
    <cellStyle name="40% - Accent4 2 2 3" xfId="190" xr:uid="{00000000-0005-0000-0000-0000BD000000}"/>
    <cellStyle name="40% - Accent4 2 2 4" xfId="191" xr:uid="{00000000-0005-0000-0000-0000BE000000}"/>
    <cellStyle name="40% - Accent4 2 2 5" xfId="920" xr:uid="{24607380-7589-434F-A833-DB487FBD44C2}"/>
    <cellStyle name="40% - Accent4 2 3" xfId="192" xr:uid="{00000000-0005-0000-0000-0000BF000000}"/>
    <cellStyle name="40% - Accent4 2 3 2" xfId="921" xr:uid="{87D87603-23AA-4308-9EC3-D2C3E8F58218}"/>
    <cellStyle name="40% - Accent4 2 4" xfId="193" xr:uid="{00000000-0005-0000-0000-0000C0000000}"/>
    <cellStyle name="40% - Accent4 2 5" xfId="194" xr:uid="{00000000-0005-0000-0000-0000C1000000}"/>
    <cellStyle name="40% - Accent4 2 5 2" xfId="922" xr:uid="{B4D1222D-E26A-44EB-AB64-3ED180929BDB}"/>
    <cellStyle name="40% - Accent4 2 6" xfId="195" xr:uid="{00000000-0005-0000-0000-0000C2000000}"/>
    <cellStyle name="40% - Accent4 2 6 2" xfId="923" xr:uid="{411E9E7B-682D-44C3-824E-C558810C3575}"/>
    <cellStyle name="40% - Accent4 2 7" xfId="196" xr:uid="{00000000-0005-0000-0000-0000C3000000}"/>
    <cellStyle name="40% - Accent4 2 7 2" xfId="924" xr:uid="{477DAEC4-CFFA-40DA-A3C2-568784671948}"/>
    <cellStyle name="40% - Accent4 2 8" xfId="197" xr:uid="{00000000-0005-0000-0000-0000C4000000}"/>
    <cellStyle name="40% - Accent4 2 8 2" xfId="925" xr:uid="{5C10CA07-4E30-4D40-8671-65083F8D540C}"/>
    <cellStyle name="40% - Accent4 2 9" xfId="919" xr:uid="{53B1E39A-00BE-40CE-B826-B5E848A0EBDA}"/>
    <cellStyle name="40% - Accent4 3" xfId="198" xr:uid="{00000000-0005-0000-0000-0000C5000000}"/>
    <cellStyle name="40% - Accent4 3 2" xfId="199" xr:uid="{00000000-0005-0000-0000-0000C6000000}"/>
    <cellStyle name="40% - Accent4 3 2 2" xfId="1106" xr:uid="{540C739C-E7E8-41D6-B4EC-25C04183C624}"/>
    <cellStyle name="40% - Accent4 3 2 3" xfId="926" xr:uid="{360DB42A-7A4C-4326-BD33-D0737772F01E}"/>
    <cellStyle name="40% - Accent4 3 3" xfId="200" xr:uid="{00000000-0005-0000-0000-0000C7000000}"/>
    <cellStyle name="40% - Accent4 4" xfId="201" xr:uid="{00000000-0005-0000-0000-0000C8000000}"/>
    <cellStyle name="40% - Accent4 5" xfId="202" xr:uid="{00000000-0005-0000-0000-0000C9000000}"/>
    <cellStyle name="40% - Accent4 6" xfId="203" xr:uid="{00000000-0005-0000-0000-0000CA000000}"/>
    <cellStyle name="40% - Accent4 7" xfId="204" xr:uid="{00000000-0005-0000-0000-0000CB000000}"/>
    <cellStyle name="40% - Accent4 8" xfId="205" xr:uid="{00000000-0005-0000-0000-0000CC000000}"/>
    <cellStyle name="40% - Accent5" xfId="843" builtinId="47" customBuiltin="1"/>
    <cellStyle name="40% - Accent5 2" xfId="206" xr:uid="{00000000-0005-0000-0000-0000CD000000}"/>
    <cellStyle name="40% - Accent5 2 2" xfId="207" xr:uid="{00000000-0005-0000-0000-0000CE000000}"/>
    <cellStyle name="40% - Accent5 2 2 2" xfId="208" xr:uid="{00000000-0005-0000-0000-0000CF000000}"/>
    <cellStyle name="40% - Accent5 2 2 3" xfId="209" xr:uid="{00000000-0005-0000-0000-0000D0000000}"/>
    <cellStyle name="40% - Accent5 2 2 4" xfId="210" xr:uid="{00000000-0005-0000-0000-0000D1000000}"/>
    <cellStyle name="40% - Accent5 2 2 5" xfId="928" xr:uid="{7B3B9592-D2A5-439A-ABB5-532EDF35833A}"/>
    <cellStyle name="40% - Accent5 2 3" xfId="211" xr:uid="{00000000-0005-0000-0000-0000D2000000}"/>
    <cellStyle name="40% - Accent5 2 3 2" xfId="929" xr:uid="{E5727264-10FE-48E6-93A0-1FF19D7B8595}"/>
    <cellStyle name="40% - Accent5 2 4" xfId="212" xr:uid="{00000000-0005-0000-0000-0000D3000000}"/>
    <cellStyle name="40% - Accent5 2 5" xfId="213" xr:uid="{00000000-0005-0000-0000-0000D4000000}"/>
    <cellStyle name="40% - Accent5 2 5 2" xfId="930" xr:uid="{1F56C41B-2BC1-4A42-990D-B3A80F4FABC3}"/>
    <cellStyle name="40% - Accent5 2 6" xfId="214" xr:uid="{00000000-0005-0000-0000-0000D5000000}"/>
    <cellStyle name="40% - Accent5 2 6 2" xfId="931" xr:uid="{D86F31AC-6ECC-48DE-883B-1A4C4DAC2715}"/>
    <cellStyle name="40% - Accent5 2 7" xfId="215" xr:uid="{00000000-0005-0000-0000-0000D6000000}"/>
    <cellStyle name="40% - Accent5 2 7 2" xfId="932" xr:uid="{052464CE-9545-42DC-8197-5298537DC2AA}"/>
    <cellStyle name="40% - Accent5 2 8" xfId="216" xr:uid="{00000000-0005-0000-0000-0000D7000000}"/>
    <cellStyle name="40% - Accent5 2 8 2" xfId="933" xr:uid="{F6446595-C485-4525-AF8D-4317F6603200}"/>
    <cellStyle name="40% - Accent5 2 9" xfId="927" xr:uid="{82509883-B11B-4B16-B692-1D7B232AEE40}"/>
    <cellStyle name="40% - Accent5 3" xfId="217" xr:uid="{00000000-0005-0000-0000-0000D8000000}"/>
    <cellStyle name="40% - Accent5 3 2" xfId="218" xr:uid="{00000000-0005-0000-0000-0000D9000000}"/>
    <cellStyle name="40% - Accent5 4" xfId="219" xr:uid="{00000000-0005-0000-0000-0000DA000000}"/>
    <cellStyle name="40% - Accent5 5" xfId="220" xr:uid="{00000000-0005-0000-0000-0000DB000000}"/>
    <cellStyle name="40% - Accent5 5 2" xfId="934" xr:uid="{E8382438-6CF5-4292-B62A-1A78B09E059C}"/>
    <cellStyle name="40% - Accent5 6" xfId="221" xr:uid="{00000000-0005-0000-0000-0000DC000000}"/>
    <cellStyle name="40% - Accent5 7" xfId="222" xr:uid="{00000000-0005-0000-0000-0000DD000000}"/>
    <cellStyle name="40% - Accent5 8" xfId="223" xr:uid="{00000000-0005-0000-0000-0000DE000000}"/>
    <cellStyle name="40% - Accent5 9" xfId="224" xr:uid="{00000000-0005-0000-0000-0000DF000000}"/>
    <cellStyle name="40% - Accent6" xfId="846" builtinId="51" customBuiltin="1"/>
    <cellStyle name="40% - Accent6 2" xfId="225" xr:uid="{00000000-0005-0000-0000-0000E0000000}"/>
    <cellStyle name="40% - Accent6 2 2" xfId="226" xr:uid="{00000000-0005-0000-0000-0000E1000000}"/>
    <cellStyle name="40% - Accent6 2 2 2" xfId="227" xr:uid="{00000000-0005-0000-0000-0000E2000000}"/>
    <cellStyle name="40% - Accent6 2 2 3" xfId="228" xr:uid="{00000000-0005-0000-0000-0000E3000000}"/>
    <cellStyle name="40% - Accent6 2 2 4" xfId="229" xr:uid="{00000000-0005-0000-0000-0000E4000000}"/>
    <cellStyle name="40% - Accent6 2 2 5" xfId="936" xr:uid="{7DCA5718-F208-4719-B21E-9A0E70541594}"/>
    <cellStyle name="40% - Accent6 2 3" xfId="230" xr:uid="{00000000-0005-0000-0000-0000E5000000}"/>
    <cellStyle name="40% - Accent6 2 3 2" xfId="937" xr:uid="{19F70B51-17B6-41FB-A072-0D7FC695EEB6}"/>
    <cellStyle name="40% - Accent6 2 4" xfId="231" xr:uid="{00000000-0005-0000-0000-0000E6000000}"/>
    <cellStyle name="40% - Accent6 2 5" xfId="232" xr:uid="{00000000-0005-0000-0000-0000E7000000}"/>
    <cellStyle name="40% - Accent6 2 5 2" xfId="938" xr:uid="{321922B3-D083-4DF9-BC55-48B6B48862D4}"/>
    <cellStyle name="40% - Accent6 2 6" xfId="233" xr:uid="{00000000-0005-0000-0000-0000E8000000}"/>
    <cellStyle name="40% - Accent6 2 6 2" xfId="939" xr:uid="{5CFD676E-8CCC-4A66-A2A0-D76293523BB6}"/>
    <cellStyle name="40% - Accent6 2 7" xfId="234" xr:uid="{00000000-0005-0000-0000-0000E9000000}"/>
    <cellStyle name="40% - Accent6 2 7 2" xfId="940" xr:uid="{65A86E57-4C73-49CA-939B-CCF53696B773}"/>
    <cellStyle name="40% - Accent6 2 8" xfId="235" xr:uid="{00000000-0005-0000-0000-0000EA000000}"/>
    <cellStyle name="40% - Accent6 2 8 2" xfId="941" xr:uid="{61145F6D-0C7D-4EFA-92CE-927C73100C09}"/>
    <cellStyle name="40% - Accent6 2 9" xfId="935" xr:uid="{B6236777-4F77-46E2-A6D0-C0D3FB175785}"/>
    <cellStyle name="40% - Accent6 3" xfId="236" xr:uid="{00000000-0005-0000-0000-0000EB000000}"/>
    <cellStyle name="40% - Accent6 3 2" xfId="237" xr:uid="{00000000-0005-0000-0000-0000EC000000}"/>
    <cellStyle name="40% - Accent6 3 2 2" xfId="1107" xr:uid="{BC9CC296-9C8D-430B-A1D6-2F57B3777E52}"/>
    <cellStyle name="40% - Accent6 3 2 3" xfId="942" xr:uid="{0B37CE9D-9C0B-44FA-B72B-45131DDA85EB}"/>
    <cellStyle name="40% - Accent6 3 3" xfId="238" xr:uid="{00000000-0005-0000-0000-0000ED000000}"/>
    <cellStyle name="40% - Accent6 4" xfId="239" xr:uid="{00000000-0005-0000-0000-0000EE000000}"/>
    <cellStyle name="40% - Accent6 5" xfId="240" xr:uid="{00000000-0005-0000-0000-0000EF000000}"/>
    <cellStyle name="40% - Accent6 6" xfId="241" xr:uid="{00000000-0005-0000-0000-0000F0000000}"/>
    <cellStyle name="40% - Accent6 7" xfId="242" xr:uid="{00000000-0005-0000-0000-0000F1000000}"/>
    <cellStyle name="40% - Accent6 8" xfId="243" xr:uid="{00000000-0005-0000-0000-0000F2000000}"/>
    <cellStyle name="60% - Accent1 2" xfId="244" xr:uid="{00000000-0005-0000-0000-0000F3000000}"/>
    <cellStyle name="60% - Accent1 2 2" xfId="245" xr:uid="{00000000-0005-0000-0000-0000F4000000}"/>
    <cellStyle name="60% - Accent1 3" xfId="246" xr:uid="{00000000-0005-0000-0000-0000F5000000}"/>
    <cellStyle name="60% - Accent1 3 2" xfId="247" xr:uid="{00000000-0005-0000-0000-0000F6000000}"/>
    <cellStyle name="60% - Accent1 4" xfId="248" xr:uid="{00000000-0005-0000-0000-0000F7000000}"/>
    <cellStyle name="60% - Accent1 5" xfId="249" xr:uid="{00000000-0005-0000-0000-0000F8000000}"/>
    <cellStyle name="60% - Accent2 2" xfId="250" xr:uid="{00000000-0005-0000-0000-0000F9000000}"/>
    <cellStyle name="60% - Accent2 2 2" xfId="251" xr:uid="{00000000-0005-0000-0000-0000FA000000}"/>
    <cellStyle name="60% - Accent2 3" xfId="252" xr:uid="{00000000-0005-0000-0000-0000FB000000}"/>
    <cellStyle name="60% - Accent2 4" xfId="253" xr:uid="{00000000-0005-0000-0000-0000FC000000}"/>
    <cellStyle name="60% - Accent2 5" xfId="254" xr:uid="{00000000-0005-0000-0000-0000FD000000}"/>
    <cellStyle name="60% - Accent3 2" xfId="255" xr:uid="{00000000-0005-0000-0000-0000FE000000}"/>
    <cellStyle name="60% - Accent3 2 2" xfId="256" xr:uid="{00000000-0005-0000-0000-0000FF000000}"/>
    <cellStyle name="60% - Accent3 3" xfId="257" xr:uid="{00000000-0005-0000-0000-000000010000}"/>
    <cellStyle name="60% - Accent3 3 2" xfId="258" xr:uid="{00000000-0005-0000-0000-000001010000}"/>
    <cellStyle name="60% - Accent3 4" xfId="259" xr:uid="{00000000-0005-0000-0000-000002010000}"/>
    <cellStyle name="60% - Accent3 5" xfId="260" xr:uid="{00000000-0005-0000-0000-000003010000}"/>
    <cellStyle name="60% - Accent4 2" xfId="261" xr:uid="{00000000-0005-0000-0000-000004010000}"/>
    <cellStyle name="60% - Accent4 2 2" xfId="262" xr:uid="{00000000-0005-0000-0000-000005010000}"/>
    <cellStyle name="60% - Accent4 3" xfId="263" xr:uid="{00000000-0005-0000-0000-000006010000}"/>
    <cellStyle name="60% - Accent4 3 2" xfId="264" xr:uid="{00000000-0005-0000-0000-000007010000}"/>
    <cellStyle name="60% - Accent4 4" xfId="265" xr:uid="{00000000-0005-0000-0000-000008010000}"/>
    <cellStyle name="60% - Accent4 5" xfId="266" xr:uid="{00000000-0005-0000-0000-000009010000}"/>
    <cellStyle name="60% - Accent5 2" xfId="267" xr:uid="{00000000-0005-0000-0000-00000A010000}"/>
    <cellStyle name="60% - Accent5 2 2" xfId="268" xr:uid="{00000000-0005-0000-0000-00000B010000}"/>
    <cellStyle name="60% - Accent5 3" xfId="269" xr:uid="{00000000-0005-0000-0000-00000C010000}"/>
    <cellStyle name="60% - Accent5 4" xfId="270" xr:uid="{00000000-0005-0000-0000-00000D010000}"/>
    <cellStyle name="60% - Accent5 5" xfId="271" xr:uid="{00000000-0005-0000-0000-00000E010000}"/>
    <cellStyle name="60% - Accent6 2" xfId="272" xr:uid="{00000000-0005-0000-0000-00000F010000}"/>
    <cellStyle name="60% - Accent6 2 2" xfId="273" xr:uid="{00000000-0005-0000-0000-000010010000}"/>
    <cellStyle name="60% - Accent6 3" xfId="274" xr:uid="{00000000-0005-0000-0000-000011010000}"/>
    <cellStyle name="60% - Accent6 3 2" xfId="275" xr:uid="{00000000-0005-0000-0000-000012010000}"/>
    <cellStyle name="60% - Accent6 4" xfId="276" xr:uid="{00000000-0005-0000-0000-000013010000}"/>
    <cellStyle name="60% - Accent6 5" xfId="277" xr:uid="{00000000-0005-0000-0000-000014010000}"/>
    <cellStyle name="Accent1" xfId="834" builtinId="29" customBuiltin="1"/>
    <cellStyle name="Accent1 2" xfId="278" xr:uid="{00000000-0005-0000-0000-000015010000}"/>
    <cellStyle name="Accent1 2 2" xfId="279" xr:uid="{00000000-0005-0000-0000-000016010000}"/>
    <cellStyle name="Accent1 3" xfId="280" xr:uid="{00000000-0005-0000-0000-000017010000}"/>
    <cellStyle name="Accent1 3 2" xfId="281" xr:uid="{00000000-0005-0000-0000-000018010000}"/>
    <cellStyle name="Accent1 4" xfId="282" xr:uid="{00000000-0005-0000-0000-000019010000}"/>
    <cellStyle name="Accent1 5" xfId="283" xr:uid="{00000000-0005-0000-0000-00001A010000}"/>
    <cellStyle name="Accent2" xfId="836" builtinId="33" customBuiltin="1"/>
    <cellStyle name="Accent2 2" xfId="284" xr:uid="{00000000-0005-0000-0000-00001B010000}"/>
    <cellStyle name="Accent2 2 2" xfId="285" xr:uid="{00000000-0005-0000-0000-00001C010000}"/>
    <cellStyle name="Accent2 3" xfId="286" xr:uid="{00000000-0005-0000-0000-00001D010000}"/>
    <cellStyle name="Accent2 4" xfId="287" xr:uid="{00000000-0005-0000-0000-00001E010000}"/>
    <cellStyle name="Accent2 5" xfId="288" xr:uid="{00000000-0005-0000-0000-00001F010000}"/>
    <cellStyle name="Accent3" xfId="838" builtinId="37" customBuiltin="1"/>
    <cellStyle name="Accent3 2" xfId="289" xr:uid="{00000000-0005-0000-0000-000020010000}"/>
    <cellStyle name="Accent3 2 2" xfId="290" xr:uid="{00000000-0005-0000-0000-000021010000}"/>
    <cellStyle name="Accent3 3" xfId="291" xr:uid="{00000000-0005-0000-0000-000022010000}"/>
    <cellStyle name="Accent3 4" xfId="292" xr:uid="{00000000-0005-0000-0000-000023010000}"/>
    <cellStyle name="Accent3 5" xfId="293" xr:uid="{00000000-0005-0000-0000-000024010000}"/>
    <cellStyle name="Accent4" xfId="839" builtinId="41" customBuiltin="1"/>
    <cellStyle name="Accent4 2" xfId="294" xr:uid="{00000000-0005-0000-0000-000025010000}"/>
    <cellStyle name="Accent4 2 2" xfId="295" xr:uid="{00000000-0005-0000-0000-000026010000}"/>
    <cellStyle name="Accent4 3" xfId="296" xr:uid="{00000000-0005-0000-0000-000027010000}"/>
    <cellStyle name="Accent4 3 2" xfId="297" xr:uid="{00000000-0005-0000-0000-000028010000}"/>
    <cellStyle name="Accent4 4" xfId="298" xr:uid="{00000000-0005-0000-0000-000029010000}"/>
    <cellStyle name="Accent4 5" xfId="299" xr:uid="{00000000-0005-0000-0000-00002A010000}"/>
    <cellStyle name="Accent5" xfId="841" builtinId="45" customBuiltin="1"/>
    <cellStyle name="Accent5 2" xfId="300" xr:uid="{00000000-0005-0000-0000-00002B010000}"/>
    <cellStyle name="Accent5 2 2" xfId="301" xr:uid="{00000000-0005-0000-0000-00002C010000}"/>
    <cellStyle name="Accent5 3" xfId="302" xr:uid="{00000000-0005-0000-0000-00002D010000}"/>
    <cellStyle name="Accent5 4" xfId="303" xr:uid="{00000000-0005-0000-0000-00002E010000}"/>
    <cellStyle name="Accent5 5" xfId="304" xr:uid="{00000000-0005-0000-0000-00002F010000}"/>
    <cellStyle name="Accent6" xfId="844" builtinId="49" customBuiltin="1"/>
    <cellStyle name="Accent6 2" xfId="305" xr:uid="{00000000-0005-0000-0000-000030010000}"/>
    <cellStyle name="Accent6 2 2" xfId="306" xr:uid="{00000000-0005-0000-0000-000031010000}"/>
    <cellStyle name="Accent6 3" xfId="307" xr:uid="{00000000-0005-0000-0000-000032010000}"/>
    <cellStyle name="Accent6 4" xfId="308" xr:uid="{00000000-0005-0000-0000-000033010000}"/>
    <cellStyle name="Accent6 5" xfId="309" xr:uid="{00000000-0005-0000-0000-000034010000}"/>
    <cellStyle name="Bad" xfId="825" builtinId="27" customBuiltin="1"/>
    <cellStyle name="Bad 2" xfId="310" xr:uid="{00000000-0005-0000-0000-000035010000}"/>
    <cellStyle name="Bad 2 2" xfId="311" xr:uid="{00000000-0005-0000-0000-000036010000}"/>
    <cellStyle name="Bad 3" xfId="312" xr:uid="{00000000-0005-0000-0000-000037010000}"/>
    <cellStyle name="Bad 4" xfId="313" xr:uid="{00000000-0005-0000-0000-000038010000}"/>
    <cellStyle name="Bad 5" xfId="314" xr:uid="{00000000-0005-0000-0000-000039010000}"/>
    <cellStyle name="Calculation" xfId="828" builtinId="22" customBuiltin="1"/>
    <cellStyle name="Calculation 2" xfId="315" xr:uid="{00000000-0005-0000-0000-00003A010000}"/>
    <cellStyle name="Calculation 2 2" xfId="316" xr:uid="{00000000-0005-0000-0000-00003B010000}"/>
    <cellStyle name="Calculation 2 2 2" xfId="1109" xr:uid="{8EC0AC5B-CD64-4E77-AE0B-B6ED4EAF425E}"/>
    <cellStyle name="Calculation 2 3" xfId="317" xr:uid="{00000000-0005-0000-0000-00003C010000}"/>
    <cellStyle name="Calculation 2 3 2" xfId="1108" xr:uid="{115E2172-05F9-44ED-9CF5-865A33873FB6}"/>
    <cellStyle name="Calculation 3" xfId="318" xr:uid="{00000000-0005-0000-0000-00003D010000}"/>
    <cellStyle name="Calculation 3 2" xfId="319" xr:uid="{00000000-0005-0000-0000-00003E010000}"/>
    <cellStyle name="Calculation 3 2 2" xfId="320" xr:uid="{00000000-0005-0000-0000-00003F010000}"/>
    <cellStyle name="Calculation 3 2 3" xfId="1111" xr:uid="{F0A6E670-3686-49AE-A0D1-AFB6EF3328AE}"/>
    <cellStyle name="Calculation 3 3" xfId="1110" xr:uid="{2D6A69A6-7A09-4941-80C6-9A68F31D0170}"/>
    <cellStyle name="Calculation 4" xfId="321" xr:uid="{00000000-0005-0000-0000-000040010000}"/>
    <cellStyle name="Calculation 4 2" xfId="322" xr:uid="{00000000-0005-0000-0000-000041010000}"/>
    <cellStyle name="Calculation 4 2 2" xfId="1113" xr:uid="{7F4E4497-0700-45D1-B0E6-3106389BFFE8}"/>
    <cellStyle name="Calculation 4 3" xfId="1112" xr:uid="{98418E1B-ACFE-4519-88E2-A6C2D344EB2F}"/>
    <cellStyle name="Calculation 5" xfId="323" xr:uid="{00000000-0005-0000-0000-000042010000}"/>
    <cellStyle name="Check Cell" xfId="830" builtinId="23" customBuiltin="1"/>
    <cellStyle name="Check Cell 2" xfId="324" xr:uid="{00000000-0005-0000-0000-000043010000}"/>
    <cellStyle name="Check Cell 2 2" xfId="325" xr:uid="{00000000-0005-0000-0000-000044010000}"/>
    <cellStyle name="Check Cell 3" xfId="326" xr:uid="{00000000-0005-0000-0000-000045010000}"/>
    <cellStyle name="Check Cell 4" xfId="327" xr:uid="{00000000-0005-0000-0000-000046010000}"/>
    <cellStyle name="Check Cell 5" xfId="328" xr:uid="{00000000-0005-0000-0000-000047010000}"/>
    <cellStyle name="Comma" xfId="819" builtinId="3"/>
    <cellStyle name="Comma 10" xfId="329" xr:uid="{00000000-0005-0000-0000-000049010000}"/>
    <cellStyle name="Comma 10 2" xfId="330" xr:uid="{00000000-0005-0000-0000-00004A010000}"/>
    <cellStyle name="Comma 10 2 2" xfId="331" xr:uid="{00000000-0005-0000-0000-00004B010000}"/>
    <cellStyle name="Comma 10 2 3" xfId="332" xr:uid="{00000000-0005-0000-0000-00004C010000}"/>
    <cellStyle name="Comma 10 2 4" xfId="944" xr:uid="{57C1E728-3315-40AD-92A8-009B6EDA1AA5}"/>
    <cellStyle name="Comma 10 3" xfId="333" xr:uid="{00000000-0005-0000-0000-00004D010000}"/>
    <cellStyle name="Comma 10 4" xfId="943" xr:uid="{4241DD67-8AA8-47FC-8198-B275BAE42120}"/>
    <cellStyle name="Comma 11" xfId="334" xr:uid="{00000000-0005-0000-0000-00004E010000}"/>
    <cellStyle name="Comma 11 2" xfId="335" xr:uid="{00000000-0005-0000-0000-00004F010000}"/>
    <cellStyle name="Comma 11 3" xfId="945" xr:uid="{5C42A485-55CA-4D51-8BFB-94856152EB02}"/>
    <cellStyle name="Comma 12" xfId="336" xr:uid="{00000000-0005-0000-0000-000050010000}"/>
    <cellStyle name="Comma 12 2" xfId="337" xr:uid="{00000000-0005-0000-0000-000051010000}"/>
    <cellStyle name="Comma 12 3" xfId="946" xr:uid="{0A5F74D7-5332-41D8-B2F5-DBFA8F5F2E15}"/>
    <cellStyle name="Comma 13" xfId="338" xr:uid="{00000000-0005-0000-0000-000052010000}"/>
    <cellStyle name="Comma 13 2" xfId="339" xr:uid="{00000000-0005-0000-0000-000053010000}"/>
    <cellStyle name="Comma 13 2 2" xfId="340" xr:uid="{00000000-0005-0000-0000-000054010000}"/>
    <cellStyle name="Comma 13 2 3" xfId="341" xr:uid="{00000000-0005-0000-0000-000055010000}"/>
    <cellStyle name="Comma 13 2 4" xfId="948" xr:uid="{2169D443-2D41-4F9F-859C-7F4BDD4C4C32}"/>
    <cellStyle name="Comma 13 3" xfId="342" xr:uid="{00000000-0005-0000-0000-000056010000}"/>
    <cellStyle name="Comma 13 4" xfId="947" xr:uid="{8793DC82-38A8-4E48-8926-4D83B56B5AEA}"/>
    <cellStyle name="Comma 14" xfId="343" xr:uid="{00000000-0005-0000-0000-000057010000}"/>
    <cellStyle name="Comma 14 2" xfId="344" xr:uid="{00000000-0005-0000-0000-000058010000}"/>
    <cellStyle name="Comma 14 3" xfId="949" xr:uid="{A3CB2FEE-1429-4CA3-800D-A23BF59E8C13}"/>
    <cellStyle name="Comma 15" xfId="345" xr:uid="{00000000-0005-0000-0000-000059010000}"/>
    <cellStyle name="Comma 15 2" xfId="346" xr:uid="{00000000-0005-0000-0000-00005A010000}"/>
    <cellStyle name="Comma 15 3" xfId="950" xr:uid="{E2123C0B-7744-4F21-9ABC-BFCA30F6716F}"/>
    <cellStyle name="Comma 16" xfId="347" xr:uid="{00000000-0005-0000-0000-00005B010000}"/>
    <cellStyle name="Comma 16 2" xfId="348" xr:uid="{00000000-0005-0000-0000-00005C010000}"/>
    <cellStyle name="Comma 16 3" xfId="951" xr:uid="{52537EC1-77EB-48DA-9A44-2B95733E90A1}"/>
    <cellStyle name="Comma 17" xfId="349" xr:uid="{00000000-0005-0000-0000-00005D010000}"/>
    <cellStyle name="Comma 17 2" xfId="350" xr:uid="{00000000-0005-0000-0000-00005E010000}"/>
    <cellStyle name="Comma 17 3" xfId="952" xr:uid="{DEF67F4A-F6E1-43E1-A554-A2448BDB8333}"/>
    <cellStyle name="Comma 18" xfId="351" xr:uid="{00000000-0005-0000-0000-00005F010000}"/>
    <cellStyle name="Comma 18 2" xfId="352" xr:uid="{00000000-0005-0000-0000-000060010000}"/>
    <cellStyle name="Comma 18 3" xfId="953" xr:uid="{7D0157B8-C2A6-4ED1-9D20-44FDA34FEB41}"/>
    <cellStyle name="Comma 19" xfId="353" xr:uid="{00000000-0005-0000-0000-000061010000}"/>
    <cellStyle name="Comma 19 2" xfId="354" xr:uid="{00000000-0005-0000-0000-000062010000}"/>
    <cellStyle name="Comma 19 3" xfId="954" xr:uid="{D8CE1D75-A669-48EB-9B36-68AEBFB584E0}"/>
    <cellStyle name="Comma 2" xfId="355" xr:uid="{00000000-0005-0000-0000-000063010000}"/>
    <cellStyle name="Comma 2 2" xfId="356" xr:uid="{00000000-0005-0000-0000-000064010000}"/>
    <cellStyle name="Comma 2 2 2" xfId="357" xr:uid="{00000000-0005-0000-0000-000065010000}"/>
    <cellStyle name="Comma 2 2 2 2" xfId="358" xr:uid="{00000000-0005-0000-0000-000066010000}"/>
    <cellStyle name="Comma 2 2 2 2 2" xfId="1351" xr:uid="{3056C74F-254E-4D49-9C57-ADA110C0C3D0}"/>
    <cellStyle name="Comma 2 2 2 3" xfId="1116" xr:uid="{CBE26C94-2A10-4105-94C8-13F2EA03F86C}"/>
    <cellStyle name="Comma 2 2 2 4" xfId="957" xr:uid="{57485585-F942-410B-BCF7-BE1089B26FB6}"/>
    <cellStyle name="Comma 2 2 3" xfId="359" xr:uid="{00000000-0005-0000-0000-000067010000}"/>
    <cellStyle name="Comma 2 2 3 2" xfId="1350" xr:uid="{3B21A8FC-1C37-4347-BB3A-D30D6559577C}"/>
    <cellStyle name="Comma 2 2 4" xfId="1115" xr:uid="{DBD51041-24AB-499D-B4A2-67064FC8FD22}"/>
    <cellStyle name="Comma 2 2 5" xfId="956" xr:uid="{0A0618C8-9BEC-4A34-84EE-601757BAAF7C}"/>
    <cellStyle name="Comma 2 3" xfId="360" xr:uid="{00000000-0005-0000-0000-000068010000}"/>
    <cellStyle name="Comma 2 3 2" xfId="361" xr:uid="{00000000-0005-0000-0000-000069010000}"/>
    <cellStyle name="Comma 2 3 2 2" xfId="362" xr:uid="{00000000-0005-0000-0000-00006A010000}"/>
    <cellStyle name="Comma 2 3 2 2 2" xfId="1353" xr:uid="{BD65843A-5AA3-46DB-9210-D57785A0D442}"/>
    <cellStyle name="Comma 2 3 2 3" xfId="1118" xr:uid="{2B272DF5-20BC-47FE-B933-A9CCA2233BEB}"/>
    <cellStyle name="Comma 2 3 2 4" xfId="959" xr:uid="{D428B90E-1A5C-4389-A53C-469963AB1097}"/>
    <cellStyle name="Comma 2 3 3" xfId="363" xr:uid="{00000000-0005-0000-0000-00006B010000}"/>
    <cellStyle name="Comma 2 3 3 2" xfId="364" xr:uid="{00000000-0005-0000-0000-00006C010000}"/>
    <cellStyle name="Comma 2 3 3 2 2" xfId="1354" xr:uid="{EC8F4777-C5E4-40F3-99AF-3924960E1121}"/>
    <cellStyle name="Comma 2 3 3 3" xfId="1119" xr:uid="{E7781595-6227-499D-8CB5-B2EBB29399FC}"/>
    <cellStyle name="Comma 2 3 3 4" xfId="960" xr:uid="{070FCCE9-65DF-4EED-83D4-090225032DAF}"/>
    <cellStyle name="Comma 2 3 4" xfId="365" xr:uid="{00000000-0005-0000-0000-00006D010000}"/>
    <cellStyle name="Comma 2 3 4 2" xfId="1352" xr:uid="{10822A5E-A7D0-4116-9990-16563C9DA8F6}"/>
    <cellStyle name="Comma 2 3 5" xfId="1117" xr:uid="{79E01DD2-DD87-46C3-90B2-DE7A8412E7E2}"/>
    <cellStyle name="Comma 2 3 6" xfId="958" xr:uid="{D46AA09F-0B97-4AF8-93B0-B5F7FCB9F8C3}"/>
    <cellStyle name="Comma 2 4" xfId="366" xr:uid="{00000000-0005-0000-0000-00006E010000}"/>
    <cellStyle name="Comma 2 4 2" xfId="367" xr:uid="{00000000-0005-0000-0000-00006F010000}"/>
    <cellStyle name="Comma 2 4 2 2" xfId="1355" xr:uid="{50A77F97-9AF5-4092-8EA8-DD28C0A65DC2}"/>
    <cellStyle name="Comma 2 4 3" xfId="1120" xr:uid="{8CB7F400-C422-43A9-96C0-7412D9556044}"/>
    <cellStyle name="Comma 2 4 4" xfId="961" xr:uid="{9BE6E3FE-2EA0-4532-927B-A798184059E9}"/>
    <cellStyle name="Comma 2 5" xfId="368" xr:uid="{00000000-0005-0000-0000-000070010000}"/>
    <cellStyle name="Comma 2 5 2" xfId="369" xr:uid="{00000000-0005-0000-0000-000071010000}"/>
    <cellStyle name="Comma 2 5 2 2" xfId="1356" xr:uid="{65C304B0-9F21-4EA8-8451-FA5EA0751B7C}"/>
    <cellStyle name="Comma 2 5 3" xfId="1121" xr:uid="{FD14587B-C425-461D-AD17-614CAAB122C9}"/>
    <cellStyle name="Comma 2 5 4" xfId="962" xr:uid="{0F5CFC32-C277-4B52-AE9D-2846FA4E483A}"/>
    <cellStyle name="Comma 2 6" xfId="370" xr:uid="{00000000-0005-0000-0000-000072010000}"/>
    <cellStyle name="Comma 2 6 2" xfId="1349" xr:uid="{EAFA90C0-1200-4628-A35A-4A953132C9DB}"/>
    <cellStyle name="Comma 2 7" xfId="1114" xr:uid="{B1FE33C7-442C-4D1D-9CF3-EE83C8A4C0CC}"/>
    <cellStyle name="Comma 2 8" xfId="955" xr:uid="{4E48E5E6-D879-4A04-A30C-C0BDF3BFAC0C}"/>
    <cellStyle name="Comma 20" xfId="371" xr:uid="{00000000-0005-0000-0000-000073010000}"/>
    <cellStyle name="Comma 20 2" xfId="372" xr:uid="{00000000-0005-0000-0000-000074010000}"/>
    <cellStyle name="Comma 20 3" xfId="963" xr:uid="{F032D576-763C-492B-9940-EF0D2DA45807}"/>
    <cellStyle name="Comma 21" xfId="373" xr:uid="{00000000-0005-0000-0000-000075010000}"/>
    <cellStyle name="Comma 21 2" xfId="374" xr:uid="{00000000-0005-0000-0000-000076010000}"/>
    <cellStyle name="Comma 21 3" xfId="964" xr:uid="{C696CE16-070A-4495-8B3A-042F1E37913F}"/>
    <cellStyle name="Comma 22" xfId="375" xr:uid="{00000000-0005-0000-0000-000077010000}"/>
    <cellStyle name="Comma 22 2" xfId="376" xr:uid="{00000000-0005-0000-0000-000078010000}"/>
    <cellStyle name="Comma 22 3" xfId="965" xr:uid="{380E08FE-AAA6-4629-89A2-C6348EC25037}"/>
    <cellStyle name="Comma 23" xfId="1387" xr:uid="{8E4CF9F3-9DA8-4439-83EC-CDCA69F03020}"/>
    <cellStyle name="Comma 3" xfId="377" xr:uid="{00000000-0005-0000-0000-000079010000}"/>
    <cellStyle name="Comma 3 2" xfId="378" xr:uid="{00000000-0005-0000-0000-00007A010000}"/>
    <cellStyle name="Comma 3 2 2" xfId="379" xr:uid="{00000000-0005-0000-0000-00007B010000}"/>
    <cellStyle name="Comma 3 2 2 2" xfId="380" xr:uid="{00000000-0005-0000-0000-00007C010000}"/>
    <cellStyle name="Comma 3 2 2 2 2" xfId="1359" xr:uid="{E2AE9BC5-3CB3-4239-B76F-3DAC7D76CA5E}"/>
    <cellStyle name="Comma 3 2 2 3" xfId="1124" xr:uid="{616EE2A2-D5E8-41D1-A916-724244CFC7B0}"/>
    <cellStyle name="Comma 3 2 2 4" xfId="968" xr:uid="{53988129-3C7D-46A2-B8EE-9FCC18E74F25}"/>
    <cellStyle name="Comma 3 2 3" xfId="381" xr:uid="{00000000-0005-0000-0000-00007D010000}"/>
    <cellStyle name="Comma 3 2 3 2" xfId="382" xr:uid="{00000000-0005-0000-0000-00007E010000}"/>
    <cellStyle name="Comma 3 2 3 2 2" xfId="1358" xr:uid="{C2BBAF69-D757-43CC-98D6-616868269EFA}"/>
    <cellStyle name="Comma 3 2 3 3" xfId="969" xr:uid="{474F35E2-157C-406A-A084-8E0AF8D56868}"/>
    <cellStyle name="Comma 3 2 4" xfId="383" xr:uid="{00000000-0005-0000-0000-00007F010000}"/>
    <cellStyle name="Comma 3 2 4 2" xfId="1123" xr:uid="{4A25B4E8-3E38-4EF7-9CA5-617B44AD0492}"/>
    <cellStyle name="Comma 3 2 5" xfId="967" xr:uid="{7BD67C10-E7EC-413E-AABC-6A31E186DE00}"/>
    <cellStyle name="Comma 3 3" xfId="384" xr:uid="{00000000-0005-0000-0000-000080010000}"/>
    <cellStyle name="Comma 3 3 2" xfId="385" xr:uid="{00000000-0005-0000-0000-000081010000}"/>
    <cellStyle name="Comma 3 3 2 2" xfId="386" xr:uid="{00000000-0005-0000-0000-000082010000}"/>
    <cellStyle name="Comma 3 3 2 2 2" xfId="1360" xr:uid="{5737C60E-9B9B-4588-9111-84CE1EE2D52C}"/>
    <cellStyle name="Comma 3 3 2 3" xfId="971" xr:uid="{61B4FE28-B80A-4A37-BEB1-4DA025F7C556}"/>
    <cellStyle name="Comma 3 3 3" xfId="387" xr:uid="{00000000-0005-0000-0000-000083010000}"/>
    <cellStyle name="Comma 3 3 3 2" xfId="388" xr:uid="{00000000-0005-0000-0000-000084010000}"/>
    <cellStyle name="Comma 3 3 3 3" xfId="972" xr:uid="{63433710-21B4-4A1E-A0AA-35BAB1CBA4B5}"/>
    <cellStyle name="Comma 3 3 4" xfId="389" xr:uid="{00000000-0005-0000-0000-000085010000}"/>
    <cellStyle name="Comma 3 3 4 2" xfId="390" xr:uid="{00000000-0005-0000-0000-000086010000}"/>
    <cellStyle name="Comma 3 3 4 3" xfId="973" xr:uid="{98CE56FF-9E4A-4148-B483-23B4E2FB0ECB}"/>
    <cellStyle name="Comma 3 3 5" xfId="391" xr:uid="{00000000-0005-0000-0000-000087010000}"/>
    <cellStyle name="Comma 3 3 5 2" xfId="392" xr:uid="{00000000-0005-0000-0000-000088010000}"/>
    <cellStyle name="Comma 3 3 5 3" xfId="974" xr:uid="{460907C1-88DE-4507-B47F-354141328869}"/>
    <cellStyle name="Comma 3 3 6" xfId="393" xr:uid="{00000000-0005-0000-0000-000089010000}"/>
    <cellStyle name="Comma 3 3 6 2" xfId="1125" xr:uid="{092BEB3E-525D-4199-A2B2-67B14B994B1C}"/>
    <cellStyle name="Comma 3 3 7" xfId="970" xr:uid="{8829E74E-DC87-46D8-9CE8-52701878829E}"/>
    <cellStyle name="Comma 3 4" xfId="394" xr:uid="{00000000-0005-0000-0000-00008A010000}"/>
    <cellStyle name="Comma 3 4 2" xfId="395" xr:uid="{00000000-0005-0000-0000-00008B010000}"/>
    <cellStyle name="Comma 3 4 2 2" xfId="1357" xr:uid="{BBFE17C4-E068-422C-B065-6D3A785709D5}"/>
    <cellStyle name="Comma 3 4 3" xfId="975" xr:uid="{205F2829-6EBF-4B0D-B4FE-B9C266286B23}"/>
    <cellStyle name="Comma 3 5" xfId="396" xr:uid="{00000000-0005-0000-0000-00008C010000}"/>
    <cellStyle name="Comma 3 5 2" xfId="397" xr:uid="{00000000-0005-0000-0000-00008D010000}"/>
    <cellStyle name="Comma 3 5 3" xfId="398" xr:uid="{00000000-0005-0000-0000-00008E010000}"/>
    <cellStyle name="Comma 3 5 4" xfId="976" xr:uid="{CE0A2376-954D-4A50-A97E-DAC9D10EC94F}"/>
    <cellStyle name="Comma 3 6" xfId="399" xr:uid="{00000000-0005-0000-0000-00008F010000}"/>
    <cellStyle name="Comma 3 6 2" xfId="1122" xr:uid="{77F6F4BA-6C96-4FFB-BC11-BC60AFA75146}"/>
    <cellStyle name="Comma 3 7" xfId="966" xr:uid="{FA9044FF-198B-49D8-B0D3-1EAFFCBC124B}"/>
    <cellStyle name="Comma 4" xfId="400" xr:uid="{00000000-0005-0000-0000-000090010000}"/>
    <cellStyle name="Comma 4 2" xfId="401" xr:uid="{00000000-0005-0000-0000-000091010000}"/>
    <cellStyle name="Comma 4 2 2" xfId="402" xr:uid="{00000000-0005-0000-0000-000092010000}"/>
    <cellStyle name="Comma 4 2 2 2" xfId="403" xr:uid="{00000000-0005-0000-0000-000093010000}"/>
    <cellStyle name="Comma 4 2 2 2 2" xfId="1363" xr:uid="{1F6404BB-AE96-4D20-9B28-FFB188A65D1C}"/>
    <cellStyle name="Comma 4 2 2 3" xfId="1128" xr:uid="{FD461B0A-520E-4011-AD8E-4FB54E013B7C}"/>
    <cellStyle name="Comma 4 2 2 4" xfId="979" xr:uid="{05B808E9-570B-40DB-857D-DD69FC8C7168}"/>
    <cellStyle name="Comma 4 2 3" xfId="404" xr:uid="{00000000-0005-0000-0000-000094010000}"/>
    <cellStyle name="Comma 4 2 3 2" xfId="405" xr:uid="{00000000-0005-0000-0000-000095010000}"/>
    <cellStyle name="Comma 4 2 3 2 2" xfId="1362" xr:uid="{BD0DBD2B-7B82-4FDF-8FAC-65606AE25A16}"/>
    <cellStyle name="Comma 4 2 3 3" xfId="980" xr:uid="{120C0D23-4020-4130-9305-B83D90B3BE4E}"/>
    <cellStyle name="Comma 4 2 4" xfId="406" xr:uid="{00000000-0005-0000-0000-000096010000}"/>
    <cellStyle name="Comma 4 2 4 2" xfId="1127" xr:uid="{CF5323BD-E0B3-4374-B4B4-4B9D2F306C3D}"/>
    <cellStyle name="Comma 4 2 5" xfId="978" xr:uid="{861180F2-96C1-4726-8618-FD0F40FA2839}"/>
    <cellStyle name="Comma 4 3" xfId="407" xr:uid="{00000000-0005-0000-0000-000097010000}"/>
    <cellStyle name="Comma 4 3 2" xfId="408" xr:uid="{00000000-0005-0000-0000-000098010000}"/>
    <cellStyle name="Comma 4 3 2 2" xfId="1364" xr:uid="{8DA280C6-A620-44DC-96D8-49861C134165}"/>
    <cellStyle name="Comma 4 3 3" xfId="1129" xr:uid="{53D21C72-E4DA-434F-8A9C-61A58BB37541}"/>
    <cellStyle name="Comma 4 3 4" xfId="981" xr:uid="{44E240D0-55FD-491E-A53F-92876E427424}"/>
    <cellStyle name="Comma 4 4" xfId="409" xr:uid="{00000000-0005-0000-0000-000099010000}"/>
    <cellStyle name="Comma 4 4 2" xfId="410" xr:uid="{00000000-0005-0000-0000-00009A010000}"/>
    <cellStyle name="Comma 4 4 2 2" xfId="1365" xr:uid="{244B6E44-FB40-4A59-A4C1-68663379002A}"/>
    <cellStyle name="Comma 4 4 3" xfId="1130" xr:uid="{8BD11180-3170-41A9-93B1-FDFAB21556A8}"/>
    <cellStyle name="Comma 4 4 4" xfId="982" xr:uid="{EC825CE8-C2D4-4740-8DA8-32B4CC4DD34E}"/>
    <cellStyle name="Comma 4 5" xfId="411" xr:uid="{00000000-0005-0000-0000-00009B010000}"/>
    <cellStyle name="Comma 4 5 2" xfId="412" xr:uid="{00000000-0005-0000-0000-00009C010000}"/>
    <cellStyle name="Comma 4 5 2 2" xfId="1361" xr:uid="{9342D952-7464-4651-9FBF-69A4D9D7C6E0}"/>
    <cellStyle name="Comma 4 5 3" xfId="413" xr:uid="{00000000-0005-0000-0000-00009D010000}"/>
    <cellStyle name="Comma 4 5 4" xfId="983" xr:uid="{18C7A31E-81D2-41B5-80EE-D543770F408D}"/>
    <cellStyle name="Comma 4 6" xfId="414" xr:uid="{00000000-0005-0000-0000-00009E010000}"/>
    <cellStyle name="Comma 4 6 2" xfId="1126" xr:uid="{92371EA0-6AB1-4EB6-AC42-4DA8DDCA35D7}"/>
    <cellStyle name="Comma 4 7" xfId="977" xr:uid="{3F6EB71D-0ED6-4794-91BD-00CAB61054F0}"/>
    <cellStyle name="Comma 5" xfId="415" xr:uid="{00000000-0005-0000-0000-00009F010000}"/>
    <cellStyle name="Comma 5 2" xfId="416" xr:uid="{00000000-0005-0000-0000-0000A0010000}"/>
    <cellStyle name="Comma 5 2 2" xfId="417" xr:uid="{00000000-0005-0000-0000-0000A1010000}"/>
    <cellStyle name="Comma 5 2 2 2" xfId="418" xr:uid="{00000000-0005-0000-0000-0000A2010000}"/>
    <cellStyle name="Comma 5 2 2 2 2" xfId="1368" xr:uid="{2B817BFB-B967-4E9F-8318-81CBD3DA6303}"/>
    <cellStyle name="Comma 5 2 2 3" xfId="1133" xr:uid="{3DE90943-758F-423B-9537-1BA54B7569EF}"/>
    <cellStyle name="Comma 5 2 2 4" xfId="986" xr:uid="{6DC76C30-C54A-47B1-A4A7-11BF008FDFA4}"/>
    <cellStyle name="Comma 5 2 3" xfId="419" xr:uid="{00000000-0005-0000-0000-0000A3010000}"/>
    <cellStyle name="Comma 5 2 3 2" xfId="1367" xr:uid="{1DB20720-FC06-4CA2-B38F-00E65BE96D9C}"/>
    <cellStyle name="Comma 5 2 4" xfId="1132" xr:uid="{8E2F2EE5-7942-4278-B0EB-2258BAE288D7}"/>
    <cellStyle name="Comma 5 2 5" xfId="985" xr:uid="{2A507660-5F18-415B-8770-83EBE65A6062}"/>
    <cellStyle name="Comma 5 3" xfId="420" xr:uid="{00000000-0005-0000-0000-0000A4010000}"/>
    <cellStyle name="Comma 5 3 2" xfId="421" xr:uid="{00000000-0005-0000-0000-0000A5010000}"/>
    <cellStyle name="Comma 5 3 2 2" xfId="422" xr:uid="{00000000-0005-0000-0000-0000A6010000}"/>
    <cellStyle name="Comma 5 3 2 2 2" xfId="1370" xr:uid="{A2AEF81F-76C2-4201-A22B-C4F9A97F368F}"/>
    <cellStyle name="Comma 5 3 2 3" xfId="1135" xr:uid="{A1800BB0-0F23-4768-B414-0DF70F631EF3}"/>
    <cellStyle name="Comma 5 3 2 4" xfId="988" xr:uid="{0748C608-CA4D-4D44-9D48-B0E077F9BDCD}"/>
    <cellStyle name="Comma 5 3 3" xfId="423" xr:uid="{00000000-0005-0000-0000-0000A7010000}"/>
    <cellStyle name="Comma 5 3 3 2" xfId="1369" xr:uid="{8512A523-1C09-45E2-88F8-010BC8EFE976}"/>
    <cellStyle name="Comma 5 3 4" xfId="1134" xr:uid="{6202558F-BAE5-442D-8711-76654C76E67A}"/>
    <cellStyle name="Comma 5 3 5" xfId="987" xr:uid="{03048572-47BF-4C6E-AD80-27D4CB17A0A9}"/>
    <cellStyle name="Comma 5 4" xfId="424" xr:uid="{00000000-0005-0000-0000-0000A8010000}"/>
    <cellStyle name="Comma 5 4 2" xfId="425" xr:uid="{00000000-0005-0000-0000-0000A9010000}"/>
    <cellStyle name="Comma 5 4 2 2" xfId="1366" xr:uid="{7537623D-5880-4D40-A54D-382609FD2453}"/>
    <cellStyle name="Comma 5 4 3" xfId="426" xr:uid="{00000000-0005-0000-0000-0000AA010000}"/>
    <cellStyle name="Comma 5 4 4" xfId="989" xr:uid="{B176F4FE-898E-4165-87B3-179BD8C81175}"/>
    <cellStyle name="Comma 5 5" xfId="427" xr:uid="{00000000-0005-0000-0000-0000AB010000}"/>
    <cellStyle name="Comma 5 5 2" xfId="1131" xr:uid="{846E09CB-978B-49A9-8A14-24962DEA0C56}"/>
    <cellStyle name="Comma 5 6" xfId="984" xr:uid="{91B3E6F0-4E2E-4B4D-B93A-537E5655DC89}"/>
    <cellStyle name="Comma 6" xfId="428" xr:uid="{00000000-0005-0000-0000-0000AC010000}"/>
    <cellStyle name="Comma 6 2" xfId="429" xr:uid="{00000000-0005-0000-0000-0000AD010000}"/>
    <cellStyle name="Comma 6 2 2" xfId="430" xr:uid="{00000000-0005-0000-0000-0000AE010000}"/>
    <cellStyle name="Comma 6 2 2 2" xfId="1372" xr:uid="{706D073A-A6B1-4A56-9EBE-062B24B9CD63}"/>
    <cellStyle name="Comma 6 2 3" xfId="1137" xr:uid="{3844E605-EF80-49DA-ADF5-6846CD312DD0}"/>
    <cellStyle name="Comma 6 2 4" xfId="991" xr:uid="{4DEEE3AE-0708-4D85-A821-0217DC7DD16A}"/>
    <cellStyle name="Comma 6 3" xfId="431" xr:uid="{00000000-0005-0000-0000-0000AF010000}"/>
    <cellStyle name="Comma 6 3 2" xfId="432" xr:uid="{00000000-0005-0000-0000-0000B0010000}"/>
    <cellStyle name="Comma 6 3 2 2" xfId="1371" xr:uid="{B351956D-3F22-4CC6-A945-C78AD9F0AEFE}"/>
    <cellStyle name="Comma 6 3 3" xfId="433" xr:uid="{00000000-0005-0000-0000-0000B1010000}"/>
    <cellStyle name="Comma 6 3 4" xfId="992" xr:uid="{E6812FC1-E968-4C0C-A761-FE54E515B1E2}"/>
    <cellStyle name="Comma 6 4" xfId="434" xr:uid="{00000000-0005-0000-0000-0000B2010000}"/>
    <cellStyle name="Comma 6 4 2" xfId="1136" xr:uid="{AE4A95D5-125F-42F5-94B7-81BB7B18221A}"/>
    <cellStyle name="Comma 6 5" xfId="990" xr:uid="{0D8E4FEB-76FD-481C-81E3-3A7EF309F527}"/>
    <cellStyle name="Comma 7" xfId="435" xr:uid="{00000000-0005-0000-0000-0000B3010000}"/>
    <cellStyle name="Comma 7 2" xfId="436" xr:uid="{00000000-0005-0000-0000-0000B4010000}"/>
    <cellStyle name="Comma 7 2 2" xfId="437" xr:uid="{00000000-0005-0000-0000-0000B5010000}"/>
    <cellStyle name="Comma 7 2 3" xfId="438" xr:uid="{00000000-0005-0000-0000-0000B6010000}"/>
    <cellStyle name="Comma 7 2 4" xfId="994" xr:uid="{70F06F9F-124F-4678-98C2-51AFD7A2C3A8}"/>
    <cellStyle name="Comma 7 3" xfId="439" xr:uid="{00000000-0005-0000-0000-0000B7010000}"/>
    <cellStyle name="Comma 7 4" xfId="993" xr:uid="{3906805A-AACC-4393-8059-FD2FCD2FACC2}"/>
    <cellStyle name="Comma 8" xfId="440" xr:uid="{00000000-0005-0000-0000-0000B8010000}"/>
    <cellStyle name="Comma 8 2" xfId="441" xr:uid="{00000000-0005-0000-0000-0000B9010000}"/>
    <cellStyle name="Comma 8 3" xfId="995" xr:uid="{5AE24F8F-B11B-4FA5-B8ED-FE0F9727358D}"/>
    <cellStyle name="Comma 9" xfId="442" xr:uid="{00000000-0005-0000-0000-0000BA010000}"/>
    <cellStyle name="Comma 9 2" xfId="443" xr:uid="{00000000-0005-0000-0000-0000BB010000}"/>
    <cellStyle name="Comma 9 2 2" xfId="444" xr:uid="{00000000-0005-0000-0000-0000BC010000}"/>
    <cellStyle name="Comma 9 2 3" xfId="445" xr:uid="{00000000-0005-0000-0000-0000BD010000}"/>
    <cellStyle name="Comma 9 2 4" xfId="997" xr:uid="{4B2DBE5C-A467-452D-8B5C-AE36A5383A16}"/>
    <cellStyle name="Comma 9 3" xfId="446" xr:uid="{00000000-0005-0000-0000-0000BE010000}"/>
    <cellStyle name="Comma 9 4" xfId="996" xr:uid="{D62410DD-4DD8-42F9-B792-C8F5251F202B}"/>
    <cellStyle name="Currency 10" xfId="447" xr:uid="{00000000-0005-0000-0000-0000BF010000}"/>
    <cellStyle name="Currency 10 2" xfId="448" xr:uid="{00000000-0005-0000-0000-0000C0010000}"/>
    <cellStyle name="Currency 10 3" xfId="998" xr:uid="{A09EE53F-C0AE-40FD-B9E9-10DE4664D846}"/>
    <cellStyle name="Currency 11" xfId="449" xr:uid="{00000000-0005-0000-0000-0000C1010000}"/>
    <cellStyle name="Currency 11 2" xfId="450" xr:uid="{00000000-0005-0000-0000-0000C2010000}"/>
    <cellStyle name="Currency 11 3" xfId="999" xr:uid="{0F01A830-CB4A-49BD-A966-46E4A5055429}"/>
    <cellStyle name="Currency 12" xfId="451" xr:uid="{00000000-0005-0000-0000-0000C3010000}"/>
    <cellStyle name="Currency 12 2" xfId="452" xr:uid="{00000000-0005-0000-0000-0000C4010000}"/>
    <cellStyle name="Currency 12 3" xfId="1000" xr:uid="{B359E7E8-8290-4C46-86EA-010E98C29047}"/>
    <cellStyle name="Currency 13" xfId="453" xr:uid="{00000000-0005-0000-0000-0000C5010000}"/>
    <cellStyle name="Currency 13 2" xfId="454" xr:uid="{00000000-0005-0000-0000-0000C6010000}"/>
    <cellStyle name="Currency 13 3" xfId="1001" xr:uid="{3B1F577A-EAE0-4252-B9A3-C245599D5AB1}"/>
    <cellStyle name="Currency 14" xfId="455" xr:uid="{00000000-0005-0000-0000-0000C7010000}"/>
    <cellStyle name="Currency 14 2" xfId="456" xr:uid="{00000000-0005-0000-0000-0000C8010000}"/>
    <cellStyle name="Currency 14 3" xfId="1002" xr:uid="{AE34F3AF-CF41-424A-9C41-195CC1C92E42}"/>
    <cellStyle name="Currency 15" xfId="457" xr:uid="{00000000-0005-0000-0000-0000C9010000}"/>
    <cellStyle name="Currency 15 2" xfId="458" xr:uid="{00000000-0005-0000-0000-0000CA010000}"/>
    <cellStyle name="Currency 15 2 2" xfId="1078" xr:uid="{7D8E2BEC-DD03-424B-B047-7DEF2CFF13BF}"/>
    <cellStyle name="Currency 15 3" xfId="1003" xr:uid="{52F6CF4F-E555-44FF-BEC8-696BDA5848E1}"/>
    <cellStyle name="Currency 16" xfId="459" xr:uid="{00000000-0005-0000-0000-0000CB010000}"/>
    <cellStyle name="Currency 16 2" xfId="460" xr:uid="{00000000-0005-0000-0000-0000CC010000}"/>
    <cellStyle name="Currency 16 3" xfId="1004" xr:uid="{E3272775-4934-437B-9E0F-5ABC5F5B9A83}"/>
    <cellStyle name="Currency 2" xfId="461" xr:uid="{00000000-0005-0000-0000-0000CD010000}"/>
    <cellStyle name="Currency 2 2" xfId="462" xr:uid="{00000000-0005-0000-0000-0000CE010000}"/>
    <cellStyle name="Currency 2 2 2" xfId="463" xr:uid="{00000000-0005-0000-0000-0000CF010000}"/>
    <cellStyle name="Currency 2 2 2 2" xfId="1374" xr:uid="{39DC2C6E-C44D-4DBD-8414-E740963F61AA}"/>
    <cellStyle name="Currency 2 2 3" xfId="1139" xr:uid="{D47515B2-2A5C-4E07-870B-07D94CFDE563}"/>
    <cellStyle name="Currency 2 2 4" xfId="1006" xr:uid="{E7A35B2E-23DB-49D2-BB39-6638BCEAD972}"/>
    <cellStyle name="Currency 2 3" xfId="464" xr:uid="{00000000-0005-0000-0000-0000D0010000}"/>
    <cellStyle name="Currency 2 3 2" xfId="465" xr:uid="{00000000-0005-0000-0000-0000D1010000}"/>
    <cellStyle name="Currency 2 3 2 2" xfId="1375" xr:uid="{E9316E4B-CB19-41B0-9919-E916A69A149C}"/>
    <cellStyle name="Currency 2 3 3" xfId="1140" xr:uid="{4D160AEA-9069-4CF8-B189-6C142DC605FE}"/>
    <cellStyle name="Currency 2 3 4" xfId="1007" xr:uid="{4DA489CC-AC55-460E-84B0-501392416B1C}"/>
    <cellStyle name="Currency 2 4" xfId="466" xr:uid="{00000000-0005-0000-0000-0000D2010000}"/>
    <cellStyle name="Currency 2 4 2" xfId="467" xr:uid="{00000000-0005-0000-0000-0000D3010000}"/>
    <cellStyle name="Currency 2 4 2 2" xfId="1376" xr:uid="{3BCF8354-7B98-43E4-B793-CAB8AD3454C6}"/>
    <cellStyle name="Currency 2 4 3" xfId="1141" xr:uid="{9410BA8E-24DE-4C24-8AA3-E4F029B1C124}"/>
    <cellStyle name="Currency 2 4 4" xfId="1008" xr:uid="{F1EDA6A1-B108-4B01-A7BF-3EB46AF4C19C}"/>
    <cellStyle name="Currency 2 5" xfId="468" xr:uid="{00000000-0005-0000-0000-0000D4010000}"/>
    <cellStyle name="Currency 2 5 2" xfId="1373" xr:uid="{EC69DE8D-86D9-4F9E-BFEE-1A604ED94C4E}"/>
    <cellStyle name="Currency 2 6" xfId="1138" xr:uid="{16BF49CF-084C-4251-836E-BC8112105ADC}"/>
    <cellStyle name="Currency 2 7" xfId="1005" xr:uid="{20DC8FEF-127D-4B9D-BC21-8D1ED660D1A2}"/>
    <cellStyle name="Currency 3" xfId="469" xr:uid="{00000000-0005-0000-0000-0000D5010000}"/>
    <cellStyle name="Currency 3 2" xfId="470" xr:uid="{00000000-0005-0000-0000-0000D6010000}"/>
    <cellStyle name="Currency 3 2 2" xfId="471" xr:uid="{00000000-0005-0000-0000-0000D7010000}"/>
    <cellStyle name="Currency 3 2 2 2" xfId="1378" xr:uid="{31C2E6B4-A69D-4108-BB44-572C37CF2B23}"/>
    <cellStyle name="Currency 3 2 3" xfId="1143" xr:uid="{7C1C2412-860D-43A4-95B4-ED255ECB2460}"/>
    <cellStyle name="Currency 3 2 4" xfId="1010" xr:uid="{D28B9A96-6474-4478-AE70-25D96F129B0A}"/>
    <cellStyle name="Currency 3 3" xfId="472" xr:uid="{00000000-0005-0000-0000-0000D8010000}"/>
    <cellStyle name="Currency 3 3 2" xfId="473" xr:uid="{00000000-0005-0000-0000-0000D9010000}"/>
    <cellStyle name="Currency 3 3 2 2" xfId="1379" xr:uid="{FD8BF92A-EB55-4123-9A2D-7B91FCA9D559}"/>
    <cellStyle name="Currency 3 3 3" xfId="1144" xr:uid="{5AFCCE22-C6C2-4B0F-9460-E81B60E7C9A7}"/>
    <cellStyle name="Currency 3 3 4" xfId="1011" xr:uid="{4964B0F7-BF77-44A3-8F75-4C603CB64188}"/>
    <cellStyle name="Currency 3 4" xfId="474" xr:uid="{00000000-0005-0000-0000-0000DA010000}"/>
    <cellStyle name="Currency 3 4 2" xfId="475" xr:uid="{00000000-0005-0000-0000-0000DB010000}"/>
    <cellStyle name="Currency 3 4 2 2" xfId="1377" xr:uid="{23C33181-6FDC-4D7F-B899-EFA66A9C741E}"/>
    <cellStyle name="Currency 3 4 3" xfId="1012" xr:uid="{9A19586E-137D-41FC-86F2-077767EA7714}"/>
    <cellStyle name="Currency 3 5" xfId="476" xr:uid="{00000000-0005-0000-0000-0000DC010000}"/>
    <cellStyle name="Currency 3 5 2" xfId="1142" xr:uid="{61B51485-5895-4CEB-A254-EFA8526CBCA6}"/>
    <cellStyle name="Currency 3 6" xfId="1009" xr:uid="{E309E22E-7608-41D5-93B5-200D3249AA53}"/>
    <cellStyle name="Currency 4" xfId="477" xr:uid="{00000000-0005-0000-0000-0000DD010000}"/>
    <cellStyle name="Currency 4 2" xfId="478" xr:uid="{00000000-0005-0000-0000-0000DE010000}"/>
    <cellStyle name="Currency 4 2 2" xfId="479" xr:uid="{00000000-0005-0000-0000-0000DF010000}"/>
    <cellStyle name="Currency 4 2 2 2" xfId="1381" xr:uid="{EE6FDABE-4A41-4C1E-B151-A6E37BC56CE5}"/>
    <cellStyle name="Currency 4 2 3" xfId="1146" xr:uid="{BEDB9FBA-952D-4456-B05F-F859A026DFDE}"/>
    <cellStyle name="Currency 4 2 4" xfId="1014" xr:uid="{5280116D-ADFE-4123-B093-6BEBCF52A8BC}"/>
    <cellStyle name="Currency 4 3" xfId="480" xr:uid="{00000000-0005-0000-0000-0000E0010000}"/>
    <cellStyle name="Currency 4 3 2" xfId="1380" xr:uid="{5F42BA12-BE39-4CD4-B471-490CA3478DD1}"/>
    <cellStyle name="Currency 4 4" xfId="1145" xr:uid="{F0811D16-F8A0-4C7C-B017-42F1BCB93E17}"/>
    <cellStyle name="Currency 4 5" xfId="1013" xr:uid="{FA457B9C-B60F-4CCC-BCD4-6541F0DB6990}"/>
    <cellStyle name="Currency 5" xfId="481" xr:uid="{00000000-0005-0000-0000-0000E1010000}"/>
    <cellStyle name="Currency 5 2" xfId="482" xr:uid="{00000000-0005-0000-0000-0000E2010000}"/>
    <cellStyle name="Currency 5 2 2" xfId="483" xr:uid="{00000000-0005-0000-0000-0000E3010000}"/>
    <cellStyle name="Currency 5 2 2 2" xfId="1382" xr:uid="{475A76DB-9A74-4E9F-9535-A4CFEAA609A0}"/>
    <cellStyle name="Currency 5 2 3" xfId="1016" xr:uid="{6D71BC62-5DCC-4C9B-AE67-583D10ED2E6B}"/>
    <cellStyle name="Currency 5 3" xfId="484" xr:uid="{00000000-0005-0000-0000-0000E4010000}"/>
    <cellStyle name="Currency 5 3 2" xfId="1147" xr:uid="{470BC12A-2834-4246-AA02-CD64E7FD55CA}"/>
    <cellStyle name="Currency 5 4" xfId="1015" xr:uid="{E657CC55-9E04-4C9B-97D6-526E279FA1EF}"/>
    <cellStyle name="Currency 6" xfId="485" xr:uid="{00000000-0005-0000-0000-0000E5010000}"/>
    <cellStyle name="Currency 6 2" xfId="486" xr:uid="{00000000-0005-0000-0000-0000E6010000}"/>
    <cellStyle name="Currency 6 2 2" xfId="1383" xr:uid="{F923406F-B598-4536-A46A-319C9FB26FBE}"/>
    <cellStyle name="Currency 6 3" xfId="1148" xr:uid="{E4F2A2DD-A50F-4AE0-910A-5DF41DC4B7E5}"/>
    <cellStyle name="Currency 6 4" xfId="1017" xr:uid="{C39E1D66-9B20-40E7-9737-785B1933B0B7}"/>
    <cellStyle name="Currency 7" xfId="487" xr:uid="{00000000-0005-0000-0000-0000E7010000}"/>
    <cellStyle name="Currency 7 2" xfId="488" xr:uid="{00000000-0005-0000-0000-0000E8010000}"/>
    <cellStyle name="Currency 7 2 2" xfId="1384" xr:uid="{3F339E6E-4F2A-477E-9C8E-A4133423A90C}"/>
    <cellStyle name="Currency 7 3" xfId="1149" xr:uid="{86BBE542-C626-48BB-9E16-279E6190FFD4}"/>
    <cellStyle name="Currency 7 4" xfId="1018" xr:uid="{81C3D0AA-0153-4AC2-93FD-6F4E237F0B98}"/>
    <cellStyle name="Currency 8" xfId="489" xr:uid="{00000000-0005-0000-0000-0000E9010000}"/>
    <cellStyle name="Currency 8 2" xfId="490" xr:uid="{00000000-0005-0000-0000-0000EA010000}"/>
    <cellStyle name="Currency 8 2 2" xfId="1385" xr:uid="{78ADD3F9-4BAF-4D11-B3A2-2C8D3CF70633}"/>
    <cellStyle name="Currency 8 3" xfId="1150" xr:uid="{BEC6018E-7DE5-436E-9C14-A43FB4D64832}"/>
    <cellStyle name="Currency 8 4" xfId="1019" xr:uid="{D2CA7D26-F9D2-426A-A957-F40CFC6D014B}"/>
    <cellStyle name="Currency 9" xfId="491" xr:uid="{00000000-0005-0000-0000-0000EB010000}"/>
    <cellStyle name="Currency 9 2" xfId="492" xr:uid="{00000000-0005-0000-0000-0000EC010000}"/>
    <cellStyle name="Currency 9 3" xfId="1020" xr:uid="{5619E20C-011E-42A5-90CE-095A216181A3}"/>
    <cellStyle name="Explanatory Text" xfId="832" builtinId="53" customBuiltin="1"/>
    <cellStyle name="Explanatory Text 2" xfId="493" xr:uid="{00000000-0005-0000-0000-0000ED010000}"/>
    <cellStyle name="Explanatory Text 2 2" xfId="494" xr:uid="{00000000-0005-0000-0000-0000EE010000}"/>
    <cellStyle name="Explanatory Text 3" xfId="495" xr:uid="{00000000-0005-0000-0000-0000EF010000}"/>
    <cellStyle name="Explanatory Text 4" xfId="496" xr:uid="{00000000-0005-0000-0000-0000F0010000}"/>
    <cellStyle name="Explanatory Text 5" xfId="497" xr:uid="{00000000-0005-0000-0000-0000F1010000}"/>
    <cellStyle name="Good" xfId="824" builtinId="26" customBuiltin="1"/>
    <cellStyle name="Good 2" xfId="498" xr:uid="{00000000-0005-0000-0000-0000F2010000}"/>
    <cellStyle name="Good 2 2" xfId="499" xr:uid="{00000000-0005-0000-0000-0000F3010000}"/>
    <cellStyle name="Good 3" xfId="500" xr:uid="{00000000-0005-0000-0000-0000F4010000}"/>
    <cellStyle name="Good 4" xfId="501" xr:uid="{00000000-0005-0000-0000-0000F5010000}"/>
    <cellStyle name="Good 5" xfId="502" xr:uid="{00000000-0005-0000-0000-0000F6010000}"/>
    <cellStyle name="Heading 1" xfId="820" builtinId="16" customBuiltin="1"/>
    <cellStyle name="Heading 1 2" xfId="503" xr:uid="{00000000-0005-0000-0000-0000F7010000}"/>
    <cellStyle name="Heading 1 2 2" xfId="504" xr:uid="{00000000-0005-0000-0000-0000F8010000}"/>
    <cellStyle name="Heading 1 3" xfId="505" xr:uid="{00000000-0005-0000-0000-0000F9010000}"/>
    <cellStyle name="Heading 1 3 2" xfId="506" xr:uid="{00000000-0005-0000-0000-0000FA010000}"/>
    <cellStyle name="Heading 1 4" xfId="507" xr:uid="{00000000-0005-0000-0000-0000FB010000}"/>
    <cellStyle name="Heading 1 5" xfId="508" xr:uid="{00000000-0005-0000-0000-0000FC010000}"/>
    <cellStyle name="Heading 2" xfId="821" builtinId="17" customBuiltin="1"/>
    <cellStyle name="Heading 2 2" xfId="509" xr:uid="{00000000-0005-0000-0000-0000FD010000}"/>
    <cellStyle name="Heading 2 2 2" xfId="510" xr:uid="{00000000-0005-0000-0000-0000FE010000}"/>
    <cellStyle name="Heading 2 3" xfId="511" xr:uid="{00000000-0005-0000-0000-0000FF010000}"/>
    <cellStyle name="Heading 2 3 2" xfId="512" xr:uid="{00000000-0005-0000-0000-000000020000}"/>
    <cellStyle name="Heading 2 4" xfId="513" xr:uid="{00000000-0005-0000-0000-000001020000}"/>
    <cellStyle name="Heading 2 5" xfId="514" xr:uid="{00000000-0005-0000-0000-000002020000}"/>
    <cellStyle name="Heading 3" xfId="822" builtinId="18" customBuiltin="1"/>
    <cellStyle name="Heading 3 2" xfId="515" xr:uid="{00000000-0005-0000-0000-000003020000}"/>
    <cellStyle name="Heading 3 2 2" xfId="516" xr:uid="{00000000-0005-0000-0000-000004020000}"/>
    <cellStyle name="Heading 3 3" xfId="517" xr:uid="{00000000-0005-0000-0000-000005020000}"/>
    <cellStyle name="Heading 3 3 2" xfId="518" xr:uid="{00000000-0005-0000-0000-000006020000}"/>
    <cellStyle name="Heading 3 4" xfId="519" xr:uid="{00000000-0005-0000-0000-000007020000}"/>
    <cellStyle name="Heading 3 5" xfId="520" xr:uid="{00000000-0005-0000-0000-000008020000}"/>
    <cellStyle name="Heading 4" xfId="823" builtinId="19" customBuiltin="1"/>
    <cellStyle name="Heading 4 2" xfId="521" xr:uid="{00000000-0005-0000-0000-000009020000}"/>
    <cellStyle name="Heading 4 2 2" xfId="522" xr:uid="{00000000-0005-0000-0000-00000A020000}"/>
    <cellStyle name="Heading 4 3" xfId="523" xr:uid="{00000000-0005-0000-0000-00000B020000}"/>
    <cellStyle name="Heading 4 3 2" xfId="524" xr:uid="{00000000-0005-0000-0000-00000C020000}"/>
    <cellStyle name="Heading 4 4" xfId="525" xr:uid="{00000000-0005-0000-0000-00000D020000}"/>
    <cellStyle name="Heading 4 5" xfId="526" xr:uid="{00000000-0005-0000-0000-00000E020000}"/>
    <cellStyle name="Hyperlink 10" xfId="1318" xr:uid="{BD333B7F-F9F9-46B9-A8BB-F198A6C8A9D5}"/>
    <cellStyle name="Hyperlink 2" xfId="527" xr:uid="{00000000-0005-0000-0000-00000F020000}"/>
    <cellStyle name="Hyperlink 2 2" xfId="528" xr:uid="{00000000-0005-0000-0000-000010020000}"/>
    <cellStyle name="Hyperlink 2 2 2" xfId="529" xr:uid="{00000000-0005-0000-0000-000011020000}"/>
    <cellStyle name="Hyperlink 2 3" xfId="530" xr:uid="{00000000-0005-0000-0000-000012020000}"/>
    <cellStyle name="Hyperlink 2 3 2" xfId="531" xr:uid="{00000000-0005-0000-0000-000013020000}"/>
    <cellStyle name="Hyperlink 2 4" xfId="532" xr:uid="{00000000-0005-0000-0000-000014020000}"/>
    <cellStyle name="Hyperlink 2 5" xfId="1151" xr:uid="{C3CC20B4-07FB-417D-A1A7-03A7B5CEA43A}"/>
    <cellStyle name="Hyperlink 2_Adjustment" xfId="1152" xr:uid="{FA0CB7EA-5813-45C8-8D19-5252273613DF}"/>
    <cellStyle name="Hyperlink 3" xfId="533" xr:uid="{00000000-0005-0000-0000-000016020000}"/>
    <cellStyle name="Hyperlink 3 2" xfId="534" xr:uid="{00000000-0005-0000-0000-000017020000}"/>
    <cellStyle name="Hyperlink 3 2 2" xfId="535" xr:uid="{00000000-0005-0000-0000-000018020000}"/>
    <cellStyle name="Hyperlink 3 2 3" xfId="536" xr:uid="{00000000-0005-0000-0000-000019020000}"/>
    <cellStyle name="Hyperlink 3 3" xfId="537" xr:uid="{00000000-0005-0000-0000-00001A020000}"/>
    <cellStyle name="Hyperlink 3 3 2" xfId="538" xr:uid="{00000000-0005-0000-0000-00001B020000}"/>
    <cellStyle name="Hyperlink 3 4" xfId="1153" xr:uid="{C4CF23D8-17A5-4BDC-83F2-90D316DB37ED}"/>
    <cellStyle name="Hyperlink 3_Adjustment" xfId="1154" xr:uid="{125E549B-D884-499F-B823-B7ADC4B32B64}"/>
    <cellStyle name="Hyperlink 4" xfId="539" xr:uid="{00000000-0005-0000-0000-00001D020000}"/>
    <cellStyle name="Hyperlink 4 2" xfId="540" xr:uid="{00000000-0005-0000-0000-00001E020000}"/>
    <cellStyle name="Hyperlink 5" xfId="541" xr:uid="{00000000-0005-0000-0000-00001F020000}"/>
    <cellStyle name="Hyperlink 5 2" xfId="1323" xr:uid="{F939AAEF-3C6E-4119-ADDF-2C26A912B1FE}"/>
    <cellStyle name="Hyperlink 6" xfId="1320" xr:uid="{15EF3360-273A-4626-903C-1D281565E66E}"/>
    <cellStyle name="Hyperlink 7" xfId="1321" xr:uid="{E4AA8970-742C-4CD4-8A61-59075FA3E9F3}"/>
    <cellStyle name="Hyperlink 8" xfId="1319" xr:uid="{2C163467-7792-4714-819D-2AA01A61A7E5}"/>
    <cellStyle name="Hyperlink 9" xfId="1322" xr:uid="{3A9CB14B-698B-46A8-A73A-8FD8DFD8C93C}"/>
    <cellStyle name="Input" xfId="826" builtinId="20" customBuiltin="1"/>
    <cellStyle name="Input 2" xfId="542" xr:uid="{00000000-0005-0000-0000-000020020000}"/>
    <cellStyle name="Input 2 2" xfId="543" xr:uid="{00000000-0005-0000-0000-000021020000}"/>
    <cellStyle name="Input 2 2 2" xfId="1156" xr:uid="{47230F62-2747-49C8-9B44-7DC431B41385}"/>
    <cellStyle name="Input 2 3" xfId="544" xr:uid="{00000000-0005-0000-0000-000022020000}"/>
    <cellStyle name="Input 2 3 2" xfId="1155" xr:uid="{BCFF2642-420A-4F74-AE38-60F13B4ACE8C}"/>
    <cellStyle name="Input 3" xfId="545" xr:uid="{00000000-0005-0000-0000-000023020000}"/>
    <cellStyle name="Input 3 2" xfId="546" xr:uid="{00000000-0005-0000-0000-000024020000}"/>
    <cellStyle name="Input 3 2 2" xfId="547" xr:uid="{00000000-0005-0000-0000-000025020000}"/>
    <cellStyle name="Input 3 2 3" xfId="1158" xr:uid="{41593361-A47C-4751-81D5-43B143375272}"/>
    <cellStyle name="Input 3 3" xfId="1157" xr:uid="{45CBADA4-C5AE-400A-B29D-CB405A1AFD6E}"/>
    <cellStyle name="Input 4" xfId="548" xr:uid="{00000000-0005-0000-0000-000026020000}"/>
    <cellStyle name="Input 4 2" xfId="549" xr:uid="{00000000-0005-0000-0000-000027020000}"/>
    <cellStyle name="Input 4 2 2" xfId="1160" xr:uid="{65798FAD-B3E3-4002-BD3D-CEF278E50747}"/>
    <cellStyle name="Input 4 3" xfId="1159" xr:uid="{CD5038EA-28E1-45DC-8B64-F27F3A4F7429}"/>
    <cellStyle name="Input 5" xfId="550" xr:uid="{00000000-0005-0000-0000-000028020000}"/>
    <cellStyle name="Linked Cell" xfId="829" builtinId="24" customBuiltin="1"/>
    <cellStyle name="Linked Cell 2" xfId="551" xr:uid="{00000000-0005-0000-0000-000029020000}"/>
    <cellStyle name="Linked Cell 2 2" xfId="552" xr:uid="{00000000-0005-0000-0000-00002A020000}"/>
    <cellStyle name="Linked Cell 3" xfId="553" xr:uid="{00000000-0005-0000-0000-00002B020000}"/>
    <cellStyle name="Linked Cell 4" xfId="554" xr:uid="{00000000-0005-0000-0000-00002C020000}"/>
    <cellStyle name="Linked Cell 5" xfId="555" xr:uid="{00000000-0005-0000-0000-00002D020000}"/>
    <cellStyle name="Neutral 2" xfId="556" xr:uid="{00000000-0005-0000-0000-00002E020000}"/>
    <cellStyle name="Neutral 2 2" xfId="557" xr:uid="{00000000-0005-0000-0000-00002F020000}"/>
    <cellStyle name="Neutral 3" xfId="558" xr:uid="{00000000-0005-0000-0000-000030020000}"/>
    <cellStyle name="Neutral 4" xfId="559" xr:uid="{00000000-0005-0000-0000-000031020000}"/>
    <cellStyle name="Neutral 5" xfId="560" xr:uid="{00000000-0005-0000-0000-000032020000}"/>
    <cellStyle name="Normal" xfId="0" builtinId="0"/>
    <cellStyle name="Normal 10" xfId="561" xr:uid="{00000000-0005-0000-0000-000034020000}"/>
    <cellStyle name="Normal 10 10" xfId="1346" xr:uid="{E0A364FA-7FA4-42D8-BC8F-D35F3E00F5EA}"/>
    <cellStyle name="Normal 10 11" xfId="1021" xr:uid="{F5404F1C-2272-480A-85AA-676C7CBCEEAD}"/>
    <cellStyle name="Normal 10 2" xfId="562" xr:uid="{00000000-0005-0000-0000-000035020000}"/>
    <cellStyle name="Normal 10 2 2" xfId="563" xr:uid="{00000000-0005-0000-0000-000036020000}"/>
    <cellStyle name="Normal 10 2 2 2" xfId="1162" xr:uid="{A5552DA6-60C3-497F-AE13-3DBC4DBF9241}"/>
    <cellStyle name="Normal 10 2 2 3" xfId="1022" xr:uid="{A81C0C69-A569-4AD1-8BC1-DA99D83E6D47}"/>
    <cellStyle name="Normal 10 2 3" xfId="564" xr:uid="{00000000-0005-0000-0000-000037020000}"/>
    <cellStyle name="Normal 10 2 3 2" xfId="1163" xr:uid="{30C9A9B9-29B5-4D55-B74A-AFEC364EC94D}"/>
    <cellStyle name="Normal 10 2 3 3" xfId="1023" xr:uid="{1591233F-4BEC-42C8-84D7-E1300B645E15}"/>
    <cellStyle name="Normal 10 2 4" xfId="1161" xr:uid="{85C43637-ECBD-40C2-B6B5-F7438F140C6B}"/>
    <cellStyle name="Normal 10 2 5" xfId="1079" xr:uid="{CC540C67-2A8D-46CB-BC77-CCECB7E6C99A}"/>
    <cellStyle name="Normal 10 2_Data" xfId="565" xr:uid="{00000000-0005-0000-0000-000038020000}"/>
    <cellStyle name="Normal 10 3" xfId="566" xr:uid="{00000000-0005-0000-0000-000039020000}"/>
    <cellStyle name="Normal 10 4" xfId="567" xr:uid="{00000000-0005-0000-0000-00003A020000}"/>
    <cellStyle name="Normal 10 4 2" xfId="1164" xr:uid="{0CA73D83-D26A-4AC1-90DC-71F18AC18B7B}"/>
    <cellStyle name="Normal 10 5" xfId="568" xr:uid="{00000000-0005-0000-0000-00003B020000}"/>
    <cellStyle name="Normal 10 6" xfId="1314" xr:uid="{9C81EB93-22BD-418F-872C-16AF941317A5}"/>
    <cellStyle name="Normal 10 7" xfId="1330" xr:uid="{32E9200B-A8B6-4ED2-A1A6-5A124BDBEFEC}"/>
    <cellStyle name="Normal 10 8" xfId="1340" xr:uid="{E96D3343-BB60-438F-BDFD-7854DFD29922}"/>
    <cellStyle name="Normal 10 9" xfId="1341" xr:uid="{3C50FC4C-97FA-4F09-A5A0-73E9F47CEBD9}"/>
    <cellStyle name="Normal 105" xfId="1165" xr:uid="{42BF7BBE-CBFE-4F4D-86C2-91BFD11630B3}"/>
    <cellStyle name="Normal 11" xfId="569" xr:uid="{00000000-0005-0000-0000-00003C020000}"/>
    <cellStyle name="Normal 11 2" xfId="570" xr:uid="{00000000-0005-0000-0000-00003D020000}"/>
    <cellStyle name="Normal 11 2 2" xfId="571" xr:uid="{00000000-0005-0000-0000-00003E020000}"/>
    <cellStyle name="Normal 11 2 2 2" xfId="1167" xr:uid="{75672568-1C41-4002-A8C2-6D84B7AE40ED}"/>
    <cellStyle name="Normal 11 2 2 3" xfId="1024" xr:uid="{0259085C-C9B1-48C3-9AB1-2852C72840DB}"/>
    <cellStyle name="Normal 11 2 3" xfId="572" xr:uid="{00000000-0005-0000-0000-00003F020000}"/>
    <cellStyle name="Normal 11 2 3 2" xfId="1168" xr:uid="{B9376B5E-CC89-4A83-9E51-DD53D6B69A7B}"/>
    <cellStyle name="Normal 11 2 3 3" xfId="1025" xr:uid="{0D051504-7C13-411E-8537-A86E48E9CD8C}"/>
    <cellStyle name="Normal 11 2 4" xfId="1166" xr:uid="{85789BC7-C7CB-4EBE-9FE9-E6E320E2ABA0}"/>
    <cellStyle name="Normal 11 2 5" xfId="1080" xr:uid="{CA39E82F-DB4F-4424-A0E3-E074B5AF40A1}"/>
    <cellStyle name="Normal 11 2_Data" xfId="573" xr:uid="{00000000-0005-0000-0000-000040020000}"/>
    <cellStyle name="Normal 114" xfId="1169" xr:uid="{584EED61-5A59-4501-A2FC-C7381B00C6C1}"/>
    <cellStyle name="Normal 12" xfId="574" xr:uid="{00000000-0005-0000-0000-000041020000}"/>
    <cellStyle name="Normal 12 2" xfId="575" xr:uid="{00000000-0005-0000-0000-000042020000}"/>
    <cellStyle name="Normal 12 2 2" xfId="576" xr:uid="{00000000-0005-0000-0000-000043020000}"/>
    <cellStyle name="Normal 12 2 2 2" xfId="1171" xr:uid="{0C88E059-497F-4A15-8370-77FBB264E03C}"/>
    <cellStyle name="Normal 12 2 2 3" xfId="1026" xr:uid="{F9EBB917-4B4A-49E7-84E1-E3424142AC72}"/>
    <cellStyle name="Normal 12 2 3" xfId="577" xr:uid="{00000000-0005-0000-0000-000044020000}"/>
    <cellStyle name="Normal 12 2 3 2" xfId="1172" xr:uid="{3CB3E260-054D-4ACB-9685-844E91C469AB}"/>
    <cellStyle name="Normal 12 2 3 3" xfId="1027" xr:uid="{E69A8E84-833F-48A2-BEA9-D2AED0CB36B0}"/>
    <cellStyle name="Normal 12 2 4" xfId="1170" xr:uid="{5E76AA29-9656-4201-B4DB-1B6CFF6D8900}"/>
    <cellStyle name="Normal 12 2 5" xfId="1081" xr:uid="{D353E488-0618-44F7-B6E4-B43E54AD2747}"/>
    <cellStyle name="Normal 12 2_Data" xfId="578" xr:uid="{00000000-0005-0000-0000-000045020000}"/>
    <cellStyle name="Normal 13" xfId="579" xr:uid="{00000000-0005-0000-0000-000046020000}"/>
    <cellStyle name="Normal 13 2" xfId="580" xr:uid="{00000000-0005-0000-0000-000047020000}"/>
    <cellStyle name="Normal 13 2 2" xfId="581" xr:uid="{00000000-0005-0000-0000-000048020000}"/>
    <cellStyle name="Normal 13 2 2 2" xfId="1174" xr:uid="{7F311C11-ACA7-4C31-B827-06AFA4421567}"/>
    <cellStyle name="Normal 13 2 2 3" xfId="1028" xr:uid="{D04863B0-9F56-4C25-8E4F-E11A5F6DD01A}"/>
    <cellStyle name="Normal 13 2 3" xfId="582" xr:uid="{00000000-0005-0000-0000-000049020000}"/>
    <cellStyle name="Normal 13 2 3 2" xfId="1175" xr:uid="{E86502FC-D0E2-4832-801C-94CAB94D8245}"/>
    <cellStyle name="Normal 13 2 3 3" xfId="1029" xr:uid="{F7FD9416-ED3A-494A-9208-0B3400246FDC}"/>
    <cellStyle name="Normal 13 2 4" xfId="1173" xr:uid="{A6629734-5731-4EE1-B574-2C27A746999B}"/>
    <cellStyle name="Normal 13 2 5" xfId="1082" xr:uid="{81602940-C269-454D-BF85-9F21E3D60B26}"/>
    <cellStyle name="Normal 13 2_Data" xfId="583" xr:uid="{00000000-0005-0000-0000-00004A020000}"/>
    <cellStyle name="Normal 14" xfId="584" xr:uid="{00000000-0005-0000-0000-00004B020000}"/>
    <cellStyle name="Normal 15" xfId="585" xr:uid="{00000000-0005-0000-0000-00004C020000}"/>
    <cellStyle name="Normal 15 2" xfId="586" xr:uid="{00000000-0005-0000-0000-00004D020000}"/>
    <cellStyle name="Normal 15 3" xfId="587" xr:uid="{00000000-0005-0000-0000-00004E020000}"/>
    <cellStyle name="Normal 15 4" xfId="588" xr:uid="{00000000-0005-0000-0000-00004F020000}"/>
    <cellStyle name="Normal 15 4 2" xfId="1177" xr:uid="{20CCB55F-B25E-4772-808D-B417BE70C6AB}"/>
    <cellStyle name="Normal 15 5" xfId="1176" xr:uid="{8992217D-589F-40D4-B1D2-B64B1881B34A}"/>
    <cellStyle name="Normal 16" xfId="589" xr:uid="{00000000-0005-0000-0000-000050020000}"/>
    <cellStyle name="Normal 16 2" xfId="590" xr:uid="{00000000-0005-0000-0000-000051020000}"/>
    <cellStyle name="Normal 16 2 2" xfId="1179" xr:uid="{1866B082-6EC5-4027-9D58-86529ACEC04B}"/>
    <cellStyle name="Normal 16 3" xfId="1178" xr:uid="{2718AAF5-D584-48F7-8B4B-B5A1BCA4704D}"/>
    <cellStyle name="Normal 16_Data" xfId="591" xr:uid="{00000000-0005-0000-0000-000052020000}"/>
    <cellStyle name="Normal 17" xfId="592" xr:uid="{00000000-0005-0000-0000-000053020000}"/>
    <cellStyle name="Normal 18" xfId="593" xr:uid="{00000000-0005-0000-0000-000054020000}"/>
    <cellStyle name="Normal 19" xfId="594" xr:uid="{00000000-0005-0000-0000-000055020000}"/>
    <cellStyle name="Normal 19 2" xfId="595" xr:uid="{00000000-0005-0000-0000-000056020000}"/>
    <cellStyle name="Normal 19 2 2" xfId="1181" xr:uid="{BBAC270E-8F6B-4207-99D5-A5A11007CE9C}"/>
    <cellStyle name="Normal 19 2 3" xfId="1030" xr:uid="{DBE99260-74CC-4272-B9C2-9BC4D96D5CD6}"/>
    <cellStyle name="Normal 19 3" xfId="596" xr:uid="{00000000-0005-0000-0000-000057020000}"/>
    <cellStyle name="Normal 19 3 2" xfId="1182" xr:uid="{A9ED0777-F1E0-4E1B-8D80-F4055771C23A}"/>
    <cellStyle name="Normal 19 3 3" xfId="1031" xr:uid="{1D4FBDEB-62F9-47BB-90F6-209D9253654F}"/>
    <cellStyle name="Normal 19 4" xfId="1180" xr:uid="{28524192-764C-49FF-8085-E2FEB9A09403}"/>
    <cellStyle name="Normal 19 5" xfId="1083" xr:uid="{5B05642B-66B6-4710-B81E-D8536C6F49D8}"/>
    <cellStyle name="Normal 19_Data" xfId="597" xr:uid="{00000000-0005-0000-0000-000058020000}"/>
    <cellStyle name="Normal 2" xfId="598" xr:uid="{00000000-0005-0000-0000-000059020000}"/>
    <cellStyle name="Normal 2 10" xfId="1342" xr:uid="{4DB5C96C-254D-4E39-83BC-08F77C75DEA0}"/>
    <cellStyle name="Normal 2 11" xfId="1075" xr:uid="{3F2950E4-3AA9-44FC-A4E3-7D1AA32ABF5C}"/>
    <cellStyle name="Normal 2 12" xfId="1032" xr:uid="{072B7FF8-FF91-4D37-B013-6540F1D87AB5}"/>
    <cellStyle name="Normal 2 2" xfId="599" xr:uid="{00000000-0005-0000-0000-00005A020000}"/>
    <cellStyle name="Normal 2 2 2" xfId="600" xr:uid="{00000000-0005-0000-0000-00005B020000}"/>
    <cellStyle name="Normal 2 2 2 2" xfId="1184" xr:uid="{C84BAB48-6201-4A3A-A952-BAE8A6E1370D}"/>
    <cellStyle name="Normal 2 2 2 3" xfId="1183" xr:uid="{39C4A509-296D-42B4-B86E-6AD15DAD54EC}"/>
    <cellStyle name="Normal 2 2 2 4" xfId="1092" xr:uid="{F0FFC7E5-B2B2-463D-BA7F-B23BD128E569}"/>
    <cellStyle name="Normal 2 2 3" xfId="601" xr:uid="{00000000-0005-0000-0000-00005C020000}"/>
    <cellStyle name="Normal 2 2 3 2" xfId="1185" xr:uid="{FEF5574F-08C6-4E40-8749-79E7BF4FFB66}"/>
    <cellStyle name="Normal 2 2 4" xfId="602" xr:uid="{00000000-0005-0000-0000-00005D020000}"/>
    <cellStyle name="Normal 2 2 5" xfId="603" xr:uid="{00000000-0005-0000-0000-00005E020000}"/>
    <cellStyle name="Normal 2 2 6" xfId="1077" xr:uid="{03926697-B601-47C3-B2EB-64BCAF6E59CC}"/>
    <cellStyle name="Normal 2 2_Adjustment" xfId="1186" xr:uid="{A5A12708-C8B4-4FDB-94C7-DADD0B9933CA}"/>
    <cellStyle name="Normal 2 3" xfId="604" xr:uid="{00000000-0005-0000-0000-00005F020000}"/>
    <cellStyle name="Normal 2 3 2" xfId="1091" xr:uid="{332E91F7-EED7-44DA-AD3B-E58EDFCC2C23}"/>
    <cellStyle name="Normal 2 3 2 2" xfId="1187" xr:uid="{FAC19501-64F6-47F3-AD46-91B38830CC30}"/>
    <cellStyle name="Normal 2 3 3" xfId="1093" xr:uid="{E2AC7564-BCE2-4A03-AD8D-25AA481FE2AB}"/>
    <cellStyle name="Normal 2 3 4" xfId="1033" xr:uid="{EE2BD7C9-7C44-452B-9F24-87FDF1D33E75}"/>
    <cellStyle name="Normal 2 4" xfId="605" xr:uid="{00000000-0005-0000-0000-000060020000}"/>
    <cellStyle name="Normal 2 4 2" xfId="1188" xr:uid="{A3DC9269-C275-4827-BB1D-829B48A5C413}"/>
    <cellStyle name="Normal 2 4 3" xfId="1090" xr:uid="{F0890391-3435-40ED-9B8B-67C3667F3870}"/>
    <cellStyle name="Normal 2 5" xfId="606" xr:uid="{00000000-0005-0000-0000-000061020000}"/>
    <cellStyle name="Normal 2 5 2" xfId="1189" xr:uid="{4E73A047-73F0-4CB9-AB76-0D3241D571C1}"/>
    <cellStyle name="Normal 2 5 3" xfId="1034" xr:uid="{E756D72B-E89C-4184-95BA-BA7F05122D9A}"/>
    <cellStyle name="Normal 2 6" xfId="607" xr:uid="{00000000-0005-0000-0000-000062020000}"/>
    <cellStyle name="Normal 2 6 2" xfId="1190" xr:uid="{4F81A170-E920-4E70-B28D-EA492E4698CD}"/>
    <cellStyle name="Normal 2 7" xfId="608" xr:uid="{00000000-0005-0000-0000-000063020000}"/>
    <cellStyle name="Normal 2 7 2" xfId="1191" xr:uid="{062BE77E-F00B-4FF0-8742-BC32EBF93C45}"/>
    <cellStyle name="Normal 2 7 3" xfId="1035" xr:uid="{B9404917-4C55-48ED-AE55-58E9704F7159}"/>
    <cellStyle name="Normal 2 8" xfId="609" xr:uid="{00000000-0005-0000-0000-000064020000}"/>
    <cellStyle name="Normal 2 8 2" xfId="1315" xr:uid="{D844E059-ADD8-4A15-83AD-22F9BCDD1657}"/>
    <cellStyle name="Normal 2 9" xfId="1331" xr:uid="{A48FA0B5-9225-46C6-8EF9-E02C2CA5E76E}"/>
    <cellStyle name="Normal 2_Adjustment" xfId="1192" xr:uid="{FDA49257-F04E-46DD-B512-47C8ADFD5BBB}"/>
    <cellStyle name="Normal 20" xfId="610" xr:uid="{00000000-0005-0000-0000-000066020000}"/>
    <cellStyle name="Normal 20 2" xfId="611" xr:uid="{00000000-0005-0000-0000-000067020000}"/>
    <cellStyle name="Normal 20 2 2" xfId="1194" xr:uid="{DD2F35E0-3E75-4791-9249-E29427EDA872}"/>
    <cellStyle name="Normal 20 2 3" xfId="1036" xr:uid="{680C148B-896B-4980-A0A4-26505D818469}"/>
    <cellStyle name="Normal 20 3" xfId="612" xr:uid="{00000000-0005-0000-0000-000068020000}"/>
    <cellStyle name="Normal 20 3 2" xfId="1195" xr:uid="{A1A22EAB-380C-4F7B-AF01-41BF8306D30E}"/>
    <cellStyle name="Normal 20 3 3" xfId="1037" xr:uid="{B321010D-76EB-411D-B647-F7CA154C232F}"/>
    <cellStyle name="Normal 20 4" xfId="1193" xr:uid="{8B56436B-363F-4DDE-90E4-54567A78C65B}"/>
    <cellStyle name="Normal 20 5" xfId="1085" xr:uid="{0020B35B-E336-4843-ACFF-8C45D14AC30D}"/>
    <cellStyle name="Normal 20_Data" xfId="613" xr:uid="{00000000-0005-0000-0000-000069020000}"/>
    <cellStyle name="Normal 21" xfId="614" xr:uid="{00000000-0005-0000-0000-00006A020000}"/>
    <cellStyle name="Normal 21 2" xfId="615" xr:uid="{00000000-0005-0000-0000-00006B020000}"/>
    <cellStyle name="Normal 21 2 2" xfId="1197" xr:uid="{B72E6C66-139E-4D16-947A-314C81540D17}"/>
    <cellStyle name="Normal 21 2 3" xfId="1038" xr:uid="{9B53FAB5-41EF-4418-9C39-168652938814}"/>
    <cellStyle name="Normal 21 3" xfId="616" xr:uid="{00000000-0005-0000-0000-00006C020000}"/>
    <cellStyle name="Normal 21 3 2" xfId="1198" xr:uid="{CA569C66-8A6A-49DE-BEEC-72935FA4E195}"/>
    <cellStyle name="Normal 21 3 3" xfId="1039" xr:uid="{12DFE363-1C63-40DD-83B7-6ED14E3A4476}"/>
    <cellStyle name="Normal 21 4" xfId="1196" xr:uid="{7605CF06-5873-475E-A84D-087F6451878D}"/>
    <cellStyle name="Normal 21 5" xfId="1086" xr:uid="{D0816521-C5DB-4A3B-A8D8-9158A5BB6039}"/>
    <cellStyle name="Normal 21_Data" xfId="617" xr:uid="{00000000-0005-0000-0000-00006D020000}"/>
    <cellStyle name="Normal 22" xfId="618" xr:uid="{00000000-0005-0000-0000-00006E020000}"/>
    <cellStyle name="Normal 23" xfId="619" xr:uid="{00000000-0005-0000-0000-00006F020000}"/>
    <cellStyle name="Normal 24" xfId="620" xr:uid="{00000000-0005-0000-0000-000070020000}"/>
    <cellStyle name="Normal 25" xfId="621" xr:uid="{00000000-0005-0000-0000-000071020000}"/>
    <cellStyle name="Normal 25 2" xfId="1199" xr:uid="{3D122AED-12A8-477F-8CA1-B23F72DF27F5}"/>
    <cellStyle name="Normal 26" xfId="622" xr:uid="{00000000-0005-0000-0000-000072020000}"/>
    <cellStyle name="Normal 26 2" xfId="1200" xr:uid="{1FE240ED-836D-4FB3-A5C7-2E711CA49D62}"/>
    <cellStyle name="Normal 27" xfId="623" xr:uid="{00000000-0005-0000-0000-000073020000}"/>
    <cellStyle name="Normal 27 2" xfId="1201" xr:uid="{5B1BCA92-3C1A-42EC-BA02-2BA4FB96F051}"/>
    <cellStyle name="Normal 28" xfId="624" xr:uid="{00000000-0005-0000-0000-000074020000}"/>
    <cellStyle name="Normal 28 2" xfId="1202" xr:uid="{4DC790C5-039A-40C5-AC92-FEDE1D9DEA42}"/>
    <cellStyle name="Normal 29" xfId="625" xr:uid="{00000000-0005-0000-0000-000075020000}"/>
    <cellStyle name="Normal 29 2" xfId="1203" xr:uid="{5391AFE9-677C-4E05-A91B-83E6A48FCE8D}"/>
    <cellStyle name="Normal 3" xfId="626" xr:uid="{00000000-0005-0000-0000-000076020000}"/>
    <cellStyle name="Normal 3 10" xfId="627" xr:uid="{00000000-0005-0000-0000-000077020000}"/>
    <cellStyle name="Normal 3 10 2" xfId="1041" xr:uid="{F28C9EBF-A359-4DD5-88D4-4E5C1A97FCD8}"/>
    <cellStyle name="Normal 3 11" xfId="628" xr:uid="{00000000-0005-0000-0000-000078020000}"/>
    <cellStyle name="Normal 3 11 2" xfId="1042" xr:uid="{3A7D9745-46E0-4B6A-8DCA-3002AEE0885E}"/>
    <cellStyle name="Normal 3 12" xfId="1040" xr:uid="{560D3498-3535-4146-AAE4-B9D9870E360A}"/>
    <cellStyle name="Normal 3 2" xfId="629" xr:uid="{00000000-0005-0000-0000-000079020000}"/>
    <cellStyle name="Normal 3 2 10" xfId="1043" xr:uid="{C2E08525-61E4-4BD7-B606-399C2530FF87}"/>
    <cellStyle name="Normal 3 2 2" xfId="630" xr:uid="{00000000-0005-0000-0000-00007A020000}"/>
    <cellStyle name="Normal 3 2 2 2" xfId="631" xr:uid="{00000000-0005-0000-0000-00007B020000}"/>
    <cellStyle name="Normal 3 2 2 2 2" xfId="1207" xr:uid="{4EED4692-A30D-41B0-B653-305674297E3E}"/>
    <cellStyle name="Normal 3 2 2 2 3" xfId="1045" xr:uid="{798A3BA7-417D-468D-B79C-E00FF163B3C7}"/>
    <cellStyle name="Normal 3 2 2 3" xfId="632" xr:uid="{00000000-0005-0000-0000-00007C020000}"/>
    <cellStyle name="Normal 3 2 2 4" xfId="1206" xr:uid="{710C2319-7FBC-4111-974B-9C5601A68C58}"/>
    <cellStyle name="Normal 3 2 2 5" xfId="1044" xr:uid="{995D91D4-2A64-41B8-B430-45573048ED7E}"/>
    <cellStyle name="Normal 3 2 3" xfId="633" xr:uid="{00000000-0005-0000-0000-00007D020000}"/>
    <cellStyle name="Normal 3 2 3 2" xfId="1208" xr:uid="{688D0473-CA88-436D-AD7F-1E5BE2A8B479}"/>
    <cellStyle name="Normal 3 2 3 3" xfId="1046" xr:uid="{7E8026CB-05BA-42FC-B88C-FDF9E3088154}"/>
    <cellStyle name="Normal 3 2 4" xfId="634" xr:uid="{00000000-0005-0000-0000-00007E020000}"/>
    <cellStyle name="Normal 3 2 5" xfId="635" xr:uid="{00000000-0005-0000-0000-00007F020000}"/>
    <cellStyle name="Normal 3 2 5 2" xfId="1209" xr:uid="{8FFB22D1-C409-4758-AC79-E6CF838C8E8C}"/>
    <cellStyle name="Normal 3 2 5 3" xfId="1047" xr:uid="{A40EE016-E964-49D6-ACF0-524616F4CC05}"/>
    <cellStyle name="Normal 3 2 6" xfId="636" xr:uid="{00000000-0005-0000-0000-000080020000}"/>
    <cellStyle name="Normal 3 2 7" xfId="637" xr:uid="{00000000-0005-0000-0000-000081020000}"/>
    <cellStyle name="Normal 3 2 8" xfId="638" xr:uid="{00000000-0005-0000-0000-000082020000}"/>
    <cellStyle name="Normal 3 2 9" xfId="1205" xr:uid="{13801E16-BC31-45C4-9EB5-F24303DF008A}"/>
    <cellStyle name="Normal 3 3" xfId="639" xr:uid="{00000000-0005-0000-0000-000083020000}"/>
    <cellStyle name="Normal 3 3 2" xfId="640" xr:uid="{00000000-0005-0000-0000-000084020000}"/>
    <cellStyle name="Normal 3 3 2 2" xfId="1211" xr:uid="{DBA1D53C-2FC9-4B6C-A5D3-7F2B2440AAB3}"/>
    <cellStyle name="Normal 3 3 2 3" xfId="1049" xr:uid="{5CCA0472-5C56-4E37-BD3D-B79166ADA511}"/>
    <cellStyle name="Normal 3 3 3" xfId="641" xr:uid="{00000000-0005-0000-0000-000085020000}"/>
    <cellStyle name="Normal 3 3 3 2" xfId="1050" xr:uid="{9312E4DC-82C4-4714-AF26-504D5C731683}"/>
    <cellStyle name="Normal 3 3 4" xfId="1210" xr:uid="{175C10D6-9F2D-4614-B20F-BE830A38184E}"/>
    <cellStyle name="Normal 3 3 5" xfId="1048" xr:uid="{6FE90157-2D5E-4653-A765-F2934C21225A}"/>
    <cellStyle name="Normal 3 4" xfId="642" xr:uid="{00000000-0005-0000-0000-000086020000}"/>
    <cellStyle name="Normal 3 4 2" xfId="1212" xr:uid="{EEC53E49-2442-463D-883A-B897A1DF9C99}"/>
    <cellStyle name="Normal 3 4 3" xfId="1051" xr:uid="{22FB200B-9CCB-4AE7-ABA8-1E4BFE66E67B}"/>
    <cellStyle name="Normal 3 5" xfId="643" xr:uid="{00000000-0005-0000-0000-000087020000}"/>
    <cellStyle name="Normal 3 6" xfId="644" xr:uid="{00000000-0005-0000-0000-000088020000}"/>
    <cellStyle name="Normal 3 6 2" xfId="1213" xr:uid="{805FB890-1E73-4DAA-9C85-B0A4DA6A3784}"/>
    <cellStyle name="Normal 3 7" xfId="645" xr:uid="{00000000-0005-0000-0000-000089020000}"/>
    <cellStyle name="Normal 3 7 2" xfId="1214" xr:uid="{C14189C3-A048-454E-AC29-50B25A7D7844}"/>
    <cellStyle name="Normal 3 7 3" xfId="1052" xr:uid="{7B4340A1-D6C5-4B6C-AA2B-FA6ED1460AA7}"/>
    <cellStyle name="Normal 3 8" xfId="646" xr:uid="{00000000-0005-0000-0000-00008A020000}"/>
    <cellStyle name="Normal 3 8 2" xfId="1204" xr:uid="{A04F3E50-0C12-4F8D-B9D0-BD71A362F13D}"/>
    <cellStyle name="Normal 3 8 3" xfId="1053" xr:uid="{B9514A46-C325-4B3C-806C-014E27AAEC5F}"/>
    <cellStyle name="Normal 3 9" xfId="647" xr:uid="{00000000-0005-0000-0000-00008B020000}"/>
    <cellStyle name="Normal 3 9 2" xfId="1054" xr:uid="{AA0A19E4-8F13-4A4C-9685-0DE5877E9223}"/>
    <cellStyle name="Normal 30" xfId="648" xr:uid="{00000000-0005-0000-0000-00008C020000}"/>
    <cellStyle name="Normal 30 2" xfId="1215" xr:uid="{EE669A33-5148-484B-8FC4-9DB1AA6D81DF}"/>
    <cellStyle name="Normal 31" xfId="649" xr:uid="{00000000-0005-0000-0000-00008D020000}"/>
    <cellStyle name="Normal 31 2" xfId="1216" xr:uid="{8F8082A7-05B6-496C-BF4F-60624527ED3B}"/>
    <cellStyle name="Normal 32" xfId="650" xr:uid="{00000000-0005-0000-0000-00008E020000}"/>
    <cellStyle name="Normal 32 2" xfId="1217" xr:uid="{CF577EE4-5985-42C0-8CDD-DA2305353F98}"/>
    <cellStyle name="Normal 32 3" xfId="1055" xr:uid="{7C3D2651-5724-46FB-A64A-382958F3EA07}"/>
    <cellStyle name="Normal 33" xfId="651" xr:uid="{00000000-0005-0000-0000-00008F020000}"/>
    <cellStyle name="Normal 33 2" xfId="1218" xr:uid="{11A652A5-7B27-4782-BB85-0C1FD5F8BC91}"/>
    <cellStyle name="Normal 34" xfId="652" xr:uid="{00000000-0005-0000-0000-000090020000}"/>
    <cellStyle name="Normal 34 2" xfId="1219" xr:uid="{D4DE3D33-4976-4454-B32A-06F34786F5C5}"/>
    <cellStyle name="Normal 35" xfId="653" xr:uid="{00000000-0005-0000-0000-000091020000}"/>
    <cellStyle name="Normal 35 2" xfId="1220" xr:uid="{03BD285B-E29E-48CC-ABC7-DDD5DACDBD5D}"/>
    <cellStyle name="Normal 35 3" xfId="1056" xr:uid="{DF4376B8-73DA-4AC6-BD47-9D73317710AA}"/>
    <cellStyle name="Normal 36" xfId="654" xr:uid="{00000000-0005-0000-0000-000092020000}"/>
    <cellStyle name="Normal 36 2" xfId="1221" xr:uid="{A7664110-C790-43F0-A34B-384D650F7924}"/>
    <cellStyle name="Normal 36 3" xfId="1057" xr:uid="{5E5B8B5F-5BA7-41CC-85BF-D304366B71FC}"/>
    <cellStyle name="Normal 37" xfId="655" xr:uid="{00000000-0005-0000-0000-000093020000}"/>
    <cellStyle name="Normal 37 2" xfId="1222" xr:uid="{04F9FA93-FFEB-494C-B56B-8C1D58875E4B}"/>
    <cellStyle name="Normal 38" xfId="656" xr:uid="{00000000-0005-0000-0000-000094020000}"/>
    <cellStyle name="Normal 38 2" xfId="1223" xr:uid="{E802045D-1465-4445-9C7A-DF771D0A31D6}"/>
    <cellStyle name="Normal 39" xfId="657" xr:uid="{00000000-0005-0000-0000-000095020000}"/>
    <cellStyle name="Normal 39 2" xfId="1224" xr:uid="{65CADC71-C604-4EC2-B246-7B1EADC8D56A}"/>
    <cellStyle name="Normal 4" xfId="658" xr:uid="{00000000-0005-0000-0000-000096020000}"/>
    <cellStyle name="Normal 4 2" xfId="659" xr:uid="{00000000-0005-0000-0000-000097020000}"/>
    <cellStyle name="Normal 4 2 2" xfId="1226" xr:uid="{189F179A-E3B0-41ED-B62B-05F028A62F16}"/>
    <cellStyle name="Normal 4 3" xfId="660" xr:uid="{00000000-0005-0000-0000-000098020000}"/>
    <cellStyle name="Normal 4 3 2" xfId="661" xr:uid="{00000000-0005-0000-0000-000099020000}"/>
    <cellStyle name="Normal 4 3 2 2" xfId="1227" xr:uid="{849D15C3-BDB8-4376-805C-BF64CC0DD466}"/>
    <cellStyle name="Normal 4 4" xfId="1228" xr:uid="{C3036801-977E-431D-A5D1-32981C1E34B2}"/>
    <cellStyle name="Normal 4 5" xfId="1225" xr:uid="{EC288AB0-9368-4D11-A451-BA32E9992F5E}"/>
    <cellStyle name="Normal 4 6" xfId="1084" xr:uid="{AB118AC6-7E15-4F84-9622-3F59B1929BE3}"/>
    <cellStyle name="Normal 4_Data" xfId="662" xr:uid="{00000000-0005-0000-0000-00009A020000}"/>
    <cellStyle name="Normal 40" xfId="663" xr:uid="{00000000-0005-0000-0000-00009B020000}"/>
    <cellStyle name="Normal 40 2" xfId="1229" xr:uid="{7C6455F9-1F6E-4945-97DB-64CD7BDDFEAF}"/>
    <cellStyle name="Normal 41" xfId="664" xr:uid="{00000000-0005-0000-0000-00009C020000}"/>
    <cellStyle name="Normal 41 2" xfId="665" xr:uid="{00000000-0005-0000-0000-00009D020000}"/>
    <cellStyle name="Normal 41 2 2" xfId="1231" xr:uid="{BF91DCD1-D3AC-4AFE-BBD9-C3E9E1DA1DF8}"/>
    <cellStyle name="Normal 41 3" xfId="1230" xr:uid="{2E67D54A-951C-4A31-B6E3-5BDF0878D90A}"/>
    <cellStyle name="Normal 42" xfId="666" xr:uid="{00000000-0005-0000-0000-00009E020000}"/>
    <cellStyle name="Normal 42 2" xfId="1232" xr:uid="{A26F464C-4ADC-4538-B9C4-2907ADC2337D}"/>
    <cellStyle name="Normal 43" xfId="667" xr:uid="{00000000-0005-0000-0000-00009F020000}"/>
    <cellStyle name="Normal 43 2" xfId="1233" xr:uid="{C657BEE3-5AD0-43FD-9E6E-CD9A9F30EB1D}"/>
    <cellStyle name="Normal 44" xfId="668" xr:uid="{00000000-0005-0000-0000-0000A0020000}"/>
    <cellStyle name="Normal 45" xfId="669" xr:uid="{00000000-0005-0000-0000-0000A1020000}"/>
    <cellStyle name="Normal 46" xfId="670" xr:uid="{00000000-0005-0000-0000-0000A2020000}"/>
    <cellStyle name="Normal 47" xfId="671" xr:uid="{00000000-0005-0000-0000-0000A3020000}"/>
    <cellStyle name="Normal 48" xfId="672" xr:uid="{00000000-0005-0000-0000-0000A4020000}"/>
    <cellStyle name="Normal 48 2" xfId="1234" xr:uid="{CBE703FD-FEAD-45EE-BFC5-3DA757989A6D}"/>
    <cellStyle name="Normal 49" xfId="673" xr:uid="{00000000-0005-0000-0000-0000A5020000}"/>
    <cellStyle name="Normal 49 2" xfId="1235" xr:uid="{9B0512E3-3A7D-4B8B-A439-3247BC180EDD}"/>
    <cellStyle name="Normal 5" xfId="674" xr:uid="{00000000-0005-0000-0000-0000A6020000}"/>
    <cellStyle name="Normal 5 2" xfId="675" xr:uid="{00000000-0005-0000-0000-0000A7020000}"/>
    <cellStyle name="Normal 5 2 2" xfId="676" xr:uid="{00000000-0005-0000-0000-0000A8020000}"/>
    <cellStyle name="Normal 5 2 2 2" xfId="1238" xr:uid="{369D1A2B-F7BA-4D27-A5CD-07D96042AAB6}"/>
    <cellStyle name="Normal 5 2 2 3" xfId="1060" xr:uid="{35535524-B37E-4345-89C4-8CE9202CC35C}"/>
    <cellStyle name="Normal 5 2 3" xfId="677" xr:uid="{00000000-0005-0000-0000-0000A9020000}"/>
    <cellStyle name="Normal 5 2 3 2" xfId="1239" xr:uid="{E5333E31-A5EF-4237-BA71-C18EAE146F04}"/>
    <cellStyle name="Normal 5 2 4" xfId="1237" xr:uid="{840EDB92-7F12-46DC-A27B-2F7F4DF4E91C}"/>
    <cellStyle name="Normal 5 2 5" xfId="1059" xr:uid="{30C71191-0B75-4828-B0A8-A62F5DC266BB}"/>
    <cellStyle name="Normal 5 3" xfId="678" xr:uid="{00000000-0005-0000-0000-0000AA020000}"/>
    <cellStyle name="Normal 5 3 2" xfId="1240" xr:uid="{D1FCCEBE-AA3D-4F81-A12C-3E655794AA51}"/>
    <cellStyle name="Normal 5 3 3" xfId="1061" xr:uid="{8DAC04D4-0475-4EE7-805C-0EDED9C12A51}"/>
    <cellStyle name="Normal 5 4" xfId="679" xr:uid="{00000000-0005-0000-0000-0000AB020000}"/>
    <cellStyle name="Normal 5 4 2" xfId="1241" xr:uid="{D05A0130-5FB2-4D35-A64D-D725E0EEE0C0}"/>
    <cellStyle name="Normal 5 5" xfId="1236" xr:uid="{FD0494FD-3750-4D38-B7FA-AC53FEDAB788}"/>
    <cellStyle name="Normal 5 6" xfId="1058" xr:uid="{544F8842-1347-4686-B664-D7DCE1EB2ECA}"/>
    <cellStyle name="Normal 5_Data" xfId="680" xr:uid="{00000000-0005-0000-0000-0000AC020000}"/>
    <cellStyle name="Normal 50" xfId="681" xr:uid="{00000000-0005-0000-0000-0000AD020000}"/>
    <cellStyle name="Normal 50 2" xfId="1242" xr:uid="{30293A08-84BA-4712-8343-DF83D914C1B1}"/>
    <cellStyle name="Normal 51" xfId="682" xr:uid="{00000000-0005-0000-0000-0000AE020000}"/>
    <cellStyle name="Normal 51 2" xfId="1243" xr:uid="{9EEC1102-EF7C-4E1E-AB98-BDD4828DDF9F}"/>
    <cellStyle name="Normal 52" xfId="683" xr:uid="{00000000-0005-0000-0000-0000AF020000}"/>
    <cellStyle name="Normal 52 2" xfId="1244" xr:uid="{49BFD799-760F-4B51-BCE5-63A060DE915F}"/>
    <cellStyle name="Normal 53" xfId="684" xr:uid="{00000000-0005-0000-0000-0000B0020000}"/>
    <cellStyle name="Normal 53 2" xfId="685" xr:uid="{00000000-0005-0000-0000-0000B1020000}"/>
    <cellStyle name="Normal 53 3" xfId="1245" xr:uid="{DA839741-22A9-411C-828B-9F50A60EDF6E}"/>
    <cellStyle name="Normal 54" xfId="686" xr:uid="{00000000-0005-0000-0000-0000B2020000}"/>
    <cellStyle name="Normal 55" xfId="687" xr:uid="{00000000-0005-0000-0000-0000B3020000}"/>
    <cellStyle name="Normal 56" xfId="688" xr:uid="{00000000-0005-0000-0000-0000B4020000}"/>
    <cellStyle name="Normal 57" xfId="689" xr:uid="{00000000-0005-0000-0000-0000B5020000}"/>
    <cellStyle name="Normal 58" xfId="690" xr:uid="{00000000-0005-0000-0000-0000B6020000}"/>
    <cellStyle name="Normal 58 2" xfId="1246" xr:uid="{B71C3BA4-29E1-421B-932C-27F5886C6171}"/>
    <cellStyle name="Normal 59" xfId="691" xr:uid="{00000000-0005-0000-0000-0000B7020000}"/>
    <cellStyle name="Normal 59 2" xfId="1247" xr:uid="{5B516C86-FCD4-4D59-B021-41709A289EDC}"/>
    <cellStyle name="Normal 6" xfId="692" xr:uid="{00000000-0005-0000-0000-0000B8020000}"/>
    <cellStyle name="Normal 6 10" xfId="693" xr:uid="{00000000-0005-0000-0000-0000B9020000}"/>
    <cellStyle name="Normal 6 10 2" xfId="1248" xr:uid="{87947A27-1202-4E8D-9DCE-B9BD9A7F481F}"/>
    <cellStyle name="Normal 6 11" xfId="1062" xr:uid="{33AECB66-08F4-431D-AB8D-5676F7A27DB2}"/>
    <cellStyle name="Normal 6 2" xfId="694" xr:uid="{00000000-0005-0000-0000-0000BA020000}"/>
    <cellStyle name="Normal 6 2 2" xfId="695" xr:uid="{00000000-0005-0000-0000-0000BB020000}"/>
    <cellStyle name="Normal 6 2 2 2" xfId="1249" xr:uid="{DB77F27D-A3EC-4D8A-8122-762EEDCED9F1}"/>
    <cellStyle name="Normal 6 2 2 3" xfId="1064" xr:uid="{875CE4CB-7347-4F36-9CC2-03E0D1A6EDC1}"/>
    <cellStyle name="Normal 6 2 3" xfId="696" xr:uid="{00000000-0005-0000-0000-0000BC020000}"/>
    <cellStyle name="Normal 6 2 3 2" xfId="697" xr:uid="{00000000-0005-0000-0000-0000BD020000}"/>
    <cellStyle name="Normal 6 2 3 2 2" xfId="1250" xr:uid="{584E2025-046D-43BC-992B-959925A51799}"/>
    <cellStyle name="Normal 6 2 3 2 3" xfId="1065" xr:uid="{03E93886-0432-40BA-BC32-EBDF1B4A3399}"/>
    <cellStyle name="Normal 6 2 4" xfId="1087" xr:uid="{ECBFC6DD-0F4E-4B9E-B9FC-0318888821AE}"/>
    <cellStyle name="Normal 6 2 5" xfId="1063" xr:uid="{C3152573-08A2-4026-9533-EF37F5FEE5BD}"/>
    <cellStyle name="Normal 6 2_Data" xfId="698" xr:uid="{00000000-0005-0000-0000-0000BE020000}"/>
    <cellStyle name="Normal 6 3" xfId="699" xr:uid="{00000000-0005-0000-0000-0000BF020000}"/>
    <cellStyle name="Normal 6 3 2" xfId="1251" xr:uid="{C7103C87-AA4A-4125-A368-346485039017}"/>
    <cellStyle name="Normal 6 4" xfId="700" xr:uid="{00000000-0005-0000-0000-0000C0020000}"/>
    <cellStyle name="Normal 6 4 2" xfId="701" xr:uid="{00000000-0005-0000-0000-0000C1020000}"/>
    <cellStyle name="Normal 6 4 2 2" xfId="1252" xr:uid="{27CDB37A-0D78-4FA8-B646-35CCD319BC4A}"/>
    <cellStyle name="Normal 6 5" xfId="702" xr:uid="{00000000-0005-0000-0000-0000C2020000}"/>
    <cellStyle name="Normal 6 5 2" xfId="1253" xr:uid="{5144D0F9-E72E-4B47-BE54-D18294990C5C}"/>
    <cellStyle name="Normal 6 6" xfId="703" xr:uid="{00000000-0005-0000-0000-0000C3020000}"/>
    <cellStyle name="Normal 6 6 2" xfId="1254" xr:uid="{1957CC88-A70C-4A27-AF23-7B98AA94ECD0}"/>
    <cellStyle name="Normal 6 7" xfId="704" xr:uid="{00000000-0005-0000-0000-0000C4020000}"/>
    <cellStyle name="Normal 6 7 2" xfId="1255" xr:uid="{14675879-D02D-4B22-A954-EA4A20FB9ED4}"/>
    <cellStyle name="Normal 6 8" xfId="705" xr:uid="{00000000-0005-0000-0000-0000C5020000}"/>
    <cellStyle name="Normal 6 8 2" xfId="1256" xr:uid="{8A223DA9-88C7-494E-AD45-90D17EBAF206}"/>
    <cellStyle name="Normal 6 9" xfId="706" xr:uid="{00000000-0005-0000-0000-0000C6020000}"/>
    <cellStyle name="Normal 6 9 2" xfId="1257" xr:uid="{082F96EB-D644-4AA4-921A-765E6D6AAD69}"/>
    <cellStyle name="Normal 6_Data" xfId="707" xr:uid="{00000000-0005-0000-0000-0000C7020000}"/>
    <cellStyle name="Normal 60" xfId="708" xr:uid="{00000000-0005-0000-0000-0000C8020000}"/>
    <cellStyle name="Normal 60 2" xfId="1258" xr:uid="{81D7E4D0-7199-4CB1-841F-B1A41958851C}"/>
    <cellStyle name="Normal 61" xfId="709" xr:uid="{00000000-0005-0000-0000-0000C9020000}"/>
    <cellStyle name="Normal 61 2" xfId="1259" xr:uid="{9D2D3A93-B8C4-42B9-96C0-1DF94ADC1C6D}"/>
    <cellStyle name="Normal 62" xfId="710" xr:uid="{00000000-0005-0000-0000-0000CA020000}"/>
    <cellStyle name="Normal 62 2" xfId="1260" xr:uid="{6AAF7079-826E-4BE4-AA7C-2DE34F53AD77}"/>
    <cellStyle name="Normal 63" xfId="711" xr:uid="{00000000-0005-0000-0000-0000CB020000}"/>
    <cellStyle name="Normal 64" xfId="712" xr:uid="{00000000-0005-0000-0000-0000CC020000}"/>
    <cellStyle name="Normal 65" xfId="713" xr:uid="{00000000-0005-0000-0000-0000CD020000}"/>
    <cellStyle name="Normal 66" xfId="714" xr:uid="{00000000-0005-0000-0000-0000CE020000}"/>
    <cellStyle name="Normal 67" xfId="715" xr:uid="{00000000-0005-0000-0000-0000CF020000}"/>
    <cellStyle name="Normal 67 2" xfId="1261" xr:uid="{248F8E89-C016-45FB-BC64-57218C01559D}"/>
    <cellStyle name="Normal 68" xfId="716" xr:uid="{00000000-0005-0000-0000-0000D0020000}"/>
    <cellStyle name="Normal 68 2" xfId="1262" xr:uid="{96D601DE-AC4D-4F6C-A5D3-28EC78E5346B}"/>
    <cellStyle name="Normal 69" xfId="717" xr:uid="{00000000-0005-0000-0000-0000D1020000}"/>
    <cellStyle name="Normal 69 2" xfId="718" xr:uid="{00000000-0005-0000-0000-0000D2020000}"/>
    <cellStyle name="Normal 69 2 2" xfId="1264" xr:uid="{D0D6B1B8-1B7F-4F6C-ADE4-8936799826C3}"/>
    <cellStyle name="Normal 69 3" xfId="1263" xr:uid="{6607404A-34FE-47CD-93FF-73648552E4FD}"/>
    <cellStyle name="Normal 7" xfId="719" xr:uid="{00000000-0005-0000-0000-0000D3020000}"/>
    <cellStyle name="Normal 7 2" xfId="720" xr:uid="{00000000-0005-0000-0000-0000D4020000}"/>
    <cellStyle name="Normal 7 3" xfId="721" xr:uid="{00000000-0005-0000-0000-0000D5020000}"/>
    <cellStyle name="Normal 7 3 2" xfId="1266" xr:uid="{A911034E-3074-4538-8167-B3CECFDDEDAC}"/>
    <cellStyle name="Normal 7 4" xfId="722" xr:uid="{00000000-0005-0000-0000-0000D6020000}"/>
    <cellStyle name="Normal 7 5" xfId="723" xr:uid="{00000000-0005-0000-0000-0000D7020000}"/>
    <cellStyle name="Normal 7 6" xfId="1265" xr:uid="{4DE95B12-8A22-4DED-8C68-3ABCC4CC58F3}"/>
    <cellStyle name="Normal 7 7" xfId="1066" xr:uid="{FF6B0376-7D22-476A-87AA-77FD7BA41EDF}"/>
    <cellStyle name="Normal 70" xfId="724" xr:uid="{00000000-0005-0000-0000-0000D8020000}"/>
    <cellStyle name="Normal 70 2" xfId="1267" xr:uid="{4F349D28-6ED7-4128-BFD5-35C9BBD15AFA}"/>
    <cellStyle name="Normal 71" xfId="725" xr:uid="{00000000-0005-0000-0000-0000D9020000}"/>
    <cellStyle name="Normal 71 2" xfId="1268" xr:uid="{36081A32-9618-4040-A117-53ABBC0B1A1A}"/>
    <cellStyle name="Normal 72" xfId="1097" xr:uid="{5ECF3706-BF76-4CE8-97D8-55F70CA88989}"/>
    <cellStyle name="Normal 73" xfId="1269" xr:uid="{D1A860D9-F872-416D-B65E-8E405E9530BF}"/>
    <cellStyle name="Normal 74" xfId="1270" xr:uid="{00C97FAB-3B3E-42CA-9A9F-17FF035D238A}"/>
    <cellStyle name="Normal 75" xfId="1271" xr:uid="{44D3F91D-445A-42E0-873E-BC1984B8B98C}"/>
    <cellStyle name="Normal 76" xfId="1098" xr:uid="{D99C1E66-43CC-4D9B-841B-30B1A0922B5B}"/>
    <cellStyle name="Normal 77" xfId="1313" xr:uid="{3E6845F8-DA64-49ED-B11D-FD6E9E4CB1D1}"/>
    <cellStyle name="Normal 78" xfId="1317" xr:uid="{D59519C1-09C3-406A-9F85-349836B5C047}"/>
    <cellStyle name="Normal 79" xfId="1324" xr:uid="{82489CD5-8BCF-4A03-B79B-64E077346748}"/>
    <cellStyle name="Normal 8" xfId="726" xr:uid="{00000000-0005-0000-0000-0000DA020000}"/>
    <cellStyle name="Normal 8 10" xfId="1386" xr:uid="{93CB3045-26EC-4149-B307-C4E9D79FEEF5}"/>
    <cellStyle name="Normal 8 11" xfId="1067" xr:uid="{B9047FA5-2D6A-4EC5-8430-7B9837AB2820}"/>
    <cellStyle name="Normal 8 2" xfId="727" xr:uid="{00000000-0005-0000-0000-0000DB020000}"/>
    <cellStyle name="Normal 8 2 2" xfId="728" xr:uid="{00000000-0005-0000-0000-0000DC020000}"/>
    <cellStyle name="Normal 8 2 2 2" xfId="1273" xr:uid="{CE22982C-D720-4CAC-83F0-69A095897467}"/>
    <cellStyle name="Normal 8 2 2 3" xfId="1068" xr:uid="{087834F9-828B-48D4-B87B-21D1F09925AF}"/>
    <cellStyle name="Normal 8 2 3" xfId="729" xr:uid="{00000000-0005-0000-0000-0000DD020000}"/>
    <cellStyle name="Normal 8 2 3 2" xfId="1274" xr:uid="{27E00AA2-C088-4930-8F1C-7E8F02EA15AF}"/>
    <cellStyle name="Normal 8 2 3 3" xfId="1069" xr:uid="{FFCB2C03-6271-4662-99BC-4BEBAB9E68AA}"/>
    <cellStyle name="Normal 8 2 4" xfId="1272" xr:uid="{53EFE95D-914B-4C7E-9A72-1C98EC931660}"/>
    <cellStyle name="Normal 8 2 5" xfId="1088" xr:uid="{CB978101-EF10-4DD7-A949-D278AA46EB1A}"/>
    <cellStyle name="Normal 8 2_Data" xfId="730" xr:uid="{00000000-0005-0000-0000-0000DE020000}"/>
    <cellStyle name="Normal 8 3" xfId="731" xr:uid="{00000000-0005-0000-0000-0000DF020000}"/>
    <cellStyle name="Normal 8 4" xfId="732" xr:uid="{00000000-0005-0000-0000-0000E0020000}"/>
    <cellStyle name="Normal 8 5" xfId="1316" xr:uid="{5299D68B-EE00-4632-B974-A650E67D2539}"/>
    <cellStyle name="Normal 8 6" xfId="1332" xr:uid="{C11FDCFE-C9FF-4F09-8464-DB43F36AF588}"/>
    <cellStyle name="Normal 8 7" xfId="1343" xr:uid="{12D0E1B1-6D42-4951-B543-726554672751}"/>
    <cellStyle name="Normal 8 8" xfId="1339" xr:uid="{381FB1CD-D45C-4AA1-9ADA-7E0F275630A3}"/>
    <cellStyle name="Normal 8 9" xfId="1347" xr:uid="{8F9BF9CB-C6C8-4B1C-A107-C14E0DCDF5E8}"/>
    <cellStyle name="Normal 80" xfId="1325" xr:uid="{B9D16BA5-B997-4086-AECF-5C118FBF20F8}"/>
    <cellStyle name="Normal 81" xfId="1076" xr:uid="{6558BD79-7F40-440C-896B-E2B6E79BC11A}"/>
    <cellStyle name="Normal 82" xfId="1326" xr:uid="{9BB2F0A8-CFEE-4617-A81A-C13799BEB6B6}"/>
    <cellStyle name="Normal 83" xfId="1327" xr:uid="{082DC2D5-01B4-4A05-9C70-5A11E1E6F496}"/>
    <cellStyle name="Normal 84" xfId="1328" xr:uid="{CF0C1263-8492-42D3-964A-41446F6786C1}"/>
    <cellStyle name="Normal 85" xfId="1329" xr:uid="{6856B08E-84CB-40CD-8C34-1C8944B46F25}"/>
    <cellStyle name="Normal 86" xfId="1333" xr:uid="{C05B7FF2-AF23-4149-B4C1-0E02A67CAD32}"/>
    <cellStyle name="Normal 87" xfId="1334" xr:uid="{5154DCA4-94D3-4934-BB90-9B5162A89296}"/>
    <cellStyle name="Normal 88" xfId="1335" xr:uid="{EEE938B7-0412-4874-BDE9-D6F32AA1AE07}"/>
    <cellStyle name="Normal 89" xfId="1336" xr:uid="{56C73A20-B0E7-4768-9EBE-73D9D135B261}"/>
    <cellStyle name="Normal 9" xfId="733" xr:uid="{00000000-0005-0000-0000-0000E1020000}"/>
    <cellStyle name="Normal 9 2" xfId="734" xr:uid="{00000000-0005-0000-0000-0000E2020000}"/>
    <cellStyle name="Normal 9 2 2" xfId="735" xr:uid="{00000000-0005-0000-0000-0000E3020000}"/>
    <cellStyle name="Normal 9 2 2 2" xfId="1276" xr:uid="{239A999D-CBA5-4924-AB4A-66EA52B59D67}"/>
    <cellStyle name="Normal 9 2 2 3" xfId="1071" xr:uid="{2BC642A5-79AE-4055-9719-9884E26D615D}"/>
    <cellStyle name="Normal 9 2 3" xfId="736" xr:uid="{00000000-0005-0000-0000-0000E4020000}"/>
    <cellStyle name="Normal 9 2 3 2" xfId="1277" xr:uid="{45867FC3-A733-45C4-98BC-527CAA88961C}"/>
    <cellStyle name="Normal 9 2 3 3" xfId="1072" xr:uid="{6AC107E4-01BF-40A1-9D4A-FA15F53BF45F}"/>
    <cellStyle name="Normal 9 2 4" xfId="1275" xr:uid="{A49263F5-076A-45B9-990D-8681870A2960}"/>
    <cellStyle name="Normal 9 2 5" xfId="1089" xr:uid="{95F726B9-D4AD-4B44-9D3D-57E9B5871DA4}"/>
    <cellStyle name="Normal 9 2_Data" xfId="737" xr:uid="{00000000-0005-0000-0000-0000E5020000}"/>
    <cellStyle name="Normal 9 3" xfId="738" xr:uid="{00000000-0005-0000-0000-0000E6020000}"/>
    <cellStyle name="Normal 9 4" xfId="739" xr:uid="{00000000-0005-0000-0000-0000E7020000}"/>
    <cellStyle name="Normal 9 4 2" xfId="1278" xr:uid="{E5EB0B34-4F90-4A89-B81D-9CEE408F8D87}"/>
    <cellStyle name="Normal 9 5" xfId="1070" xr:uid="{D63A39D0-4CEA-464D-A8DF-7AB5E7C3E3DD}"/>
    <cellStyle name="Normal 90" xfId="1337" xr:uid="{DDA7CC5C-2EB8-4DA1-BFC0-5D3C3F1CE5BD}"/>
    <cellStyle name="Normal 91" xfId="1338" xr:uid="{0EAE4A91-ED6A-45C7-96DF-49A9048336CF}"/>
    <cellStyle name="Normal 92" xfId="1096" xr:uid="{01E0F072-C04B-4390-9B27-3274E567B935}"/>
    <cellStyle name="Normal 93" xfId="1344" xr:uid="{815C81D3-9D3C-4B8B-8B63-64FFE0950B4B}"/>
    <cellStyle name="Normal 94" xfId="1345" xr:uid="{36395E55-F670-4A74-B719-55A5A2E18304}"/>
    <cellStyle name="Normal 95" xfId="1348" xr:uid="{EDD0AF44-9AF4-44D7-A45F-B97087F55405}"/>
    <cellStyle name="Normal 96" xfId="1074" xr:uid="{EE71BC7A-25CA-4FA3-BC29-A4F2AF856F6D}"/>
    <cellStyle name="Note 10" xfId="740" xr:uid="{00000000-0005-0000-0000-0000E8020000}"/>
    <cellStyle name="Note 10 2" xfId="1279" xr:uid="{B18AE0DA-93DA-42F9-9AFE-61DEAB68F172}"/>
    <cellStyle name="Note 2" xfId="741" xr:uid="{00000000-0005-0000-0000-0000E9020000}"/>
    <cellStyle name="Note 2 10" xfId="742" xr:uid="{00000000-0005-0000-0000-0000EA020000}"/>
    <cellStyle name="Note 2 10 2" xfId="1280" xr:uid="{AB23F60C-8ADC-4522-9D80-542CC04C6F48}"/>
    <cellStyle name="Note 2 2" xfId="743" xr:uid="{00000000-0005-0000-0000-0000EB020000}"/>
    <cellStyle name="Note 2 2 2" xfId="744" xr:uid="{00000000-0005-0000-0000-0000EC020000}"/>
    <cellStyle name="Note 2 2 2 2" xfId="1281" xr:uid="{7D4D685B-6F05-4709-B0AA-B4400813F910}"/>
    <cellStyle name="Note 2 2 3" xfId="745" xr:uid="{00000000-0005-0000-0000-0000ED020000}"/>
    <cellStyle name="Note 2 2 4" xfId="746" xr:uid="{00000000-0005-0000-0000-0000EE020000}"/>
    <cellStyle name="Note 2 2 4 2" xfId="747" xr:uid="{00000000-0005-0000-0000-0000EF020000}"/>
    <cellStyle name="Note 2 2 5" xfId="1095" xr:uid="{074C099E-2BFB-454E-BCE4-CA99383A89C0}"/>
    <cellStyle name="Note 2 3" xfId="748" xr:uid="{00000000-0005-0000-0000-0000F0020000}"/>
    <cellStyle name="Note 2 3 2" xfId="749" xr:uid="{00000000-0005-0000-0000-0000F1020000}"/>
    <cellStyle name="Note 2 3 3" xfId="750" xr:uid="{00000000-0005-0000-0000-0000F2020000}"/>
    <cellStyle name="Note 2 3 4" xfId="751" xr:uid="{00000000-0005-0000-0000-0000F3020000}"/>
    <cellStyle name="Note 2 3 5" xfId="752" xr:uid="{00000000-0005-0000-0000-0000F4020000}"/>
    <cellStyle name="Note 2 3 6" xfId="1282" xr:uid="{B3B0A4BF-EC30-4B10-9D5F-A05E2C576186}"/>
    <cellStyle name="Note 2 4" xfId="753" xr:uid="{00000000-0005-0000-0000-0000F5020000}"/>
    <cellStyle name="Note 2 4 2" xfId="754" xr:uid="{00000000-0005-0000-0000-0000F6020000}"/>
    <cellStyle name="Note 2 4 2 2" xfId="1284" xr:uid="{5127734A-F282-4E01-BF22-E073E7DF54D7}"/>
    <cellStyle name="Note 2 4 3" xfId="755" xr:uid="{00000000-0005-0000-0000-0000F7020000}"/>
    <cellStyle name="Note 2 4 3 2" xfId="1285" xr:uid="{0BEAB996-F542-415D-B6D2-D0719CC81CFC}"/>
    <cellStyle name="Note 2 4 4" xfId="756" xr:uid="{00000000-0005-0000-0000-0000F8020000}"/>
    <cellStyle name="Note 2 4 4 2" xfId="1286" xr:uid="{76C776AC-E475-40BB-A44E-BFC96307CB11}"/>
    <cellStyle name="Note 2 4 5" xfId="757" xr:uid="{00000000-0005-0000-0000-0000F9020000}"/>
    <cellStyle name="Note 2 4 6" xfId="758" xr:uid="{00000000-0005-0000-0000-0000FA020000}"/>
    <cellStyle name="Note 2 4 7" xfId="759" xr:uid="{00000000-0005-0000-0000-0000FB020000}"/>
    <cellStyle name="Note 2 4 8" xfId="760" xr:uid="{00000000-0005-0000-0000-0000FC020000}"/>
    <cellStyle name="Note 2 4 9" xfId="1283" xr:uid="{71131045-648F-4FF9-87A3-908A3661F47E}"/>
    <cellStyle name="Note 2 5" xfId="761" xr:uid="{00000000-0005-0000-0000-0000FD020000}"/>
    <cellStyle name="Note 2 5 2" xfId="762" xr:uid="{00000000-0005-0000-0000-0000FE020000}"/>
    <cellStyle name="Note 2 5 3" xfId="1287" xr:uid="{E5111976-C75C-4081-8731-07F75E07D26B}"/>
    <cellStyle name="Note 2 6" xfId="763" xr:uid="{00000000-0005-0000-0000-0000FF020000}"/>
    <cellStyle name="Note 2 6 2" xfId="764" xr:uid="{00000000-0005-0000-0000-000000030000}"/>
    <cellStyle name="Note 2 6 3" xfId="1288" xr:uid="{81726E9E-81F4-4DAC-945C-10D42568497A}"/>
    <cellStyle name="Note 2 7" xfId="765" xr:uid="{00000000-0005-0000-0000-000001030000}"/>
    <cellStyle name="Note 2 7 2" xfId="1289" xr:uid="{515CB54A-C69E-478E-8C6C-E28C02CCC9C1}"/>
    <cellStyle name="Note 2 8" xfId="766" xr:uid="{00000000-0005-0000-0000-000002030000}"/>
    <cellStyle name="Note 2 8 2" xfId="1290" xr:uid="{2FBFE8B5-9786-4428-A006-FF92651CF2CF}"/>
    <cellStyle name="Note 2 9" xfId="767" xr:uid="{00000000-0005-0000-0000-000003030000}"/>
    <cellStyle name="Note 2 9 2" xfId="1291" xr:uid="{54F913C6-B1E0-48F9-B878-8E8F78303FE4}"/>
    <cellStyle name="Note 2_Adjustment" xfId="1292" xr:uid="{E4161586-8342-4E5F-B025-349F59E65648}"/>
    <cellStyle name="Note 3" xfId="768" xr:uid="{00000000-0005-0000-0000-000004030000}"/>
    <cellStyle name="Note 3 2" xfId="769" xr:uid="{00000000-0005-0000-0000-000005030000}"/>
    <cellStyle name="Note 3 2 2" xfId="770" xr:uid="{00000000-0005-0000-0000-000006030000}"/>
    <cellStyle name="Note 3 2 3" xfId="771" xr:uid="{00000000-0005-0000-0000-000007030000}"/>
    <cellStyle name="Note 3 2 4" xfId="772" xr:uid="{00000000-0005-0000-0000-000008030000}"/>
    <cellStyle name="Note 3 2 5" xfId="1294" xr:uid="{BF65D385-38F2-4115-8D2B-DF750898CC77}"/>
    <cellStyle name="Note 3 3" xfId="773" xr:uid="{00000000-0005-0000-0000-000009030000}"/>
    <cellStyle name="Note 3 3 2" xfId="1295" xr:uid="{4EAD9960-5A98-4CC7-95CA-EB6C67309D40}"/>
    <cellStyle name="Note 3 4" xfId="774" xr:uid="{00000000-0005-0000-0000-00000A030000}"/>
    <cellStyle name="Note 3 4 2" xfId="1296" xr:uid="{D30A7C2C-EB34-49AC-A890-B6404741B8EC}"/>
    <cellStyle name="Note 3 5" xfId="775" xr:uid="{00000000-0005-0000-0000-00000B030000}"/>
    <cellStyle name="Note 3 5 2" xfId="776" xr:uid="{00000000-0005-0000-0000-00000C030000}"/>
    <cellStyle name="Note 3 5 2 2" xfId="1293" xr:uid="{B863FA18-A169-43D6-B80F-D862B883BA06}"/>
    <cellStyle name="Note 4" xfId="777" xr:uid="{00000000-0005-0000-0000-00000D030000}"/>
    <cellStyle name="Note 4 2" xfId="778" xr:uid="{00000000-0005-0000-0000-00000E030000}"/>
    <cellStyle name="Note 4 2 2" xfId="1298" xr:uid="{35329BE1-D59C-4F15-9EF3-7F479ABEE488}"/>
    <cellStyle name="Note 4 3" xfId="779" xr:uid="{00000000-0005-0000-0000-00000F030000}"/>
    <cellStyle name="Note 4 3 2" xfId="1297" xr:uid="{ADEF4611-EDFB-4B02-BF13-906B73D537CB}"/>
    <cellStyle name="Note 4 4" xfId="780" xr:uid="{00000000-0005-0000-0000-000010030000}"/>
    <cellStyle name="Note 4 5" xfId="781" xr:uid="{00000000-0005-0000-0000-000011030000}"/>
    <cellStyle name="Note 4 6" xfId="782" xr:uid="{00000000-0005-0000-0000-000012030000}"/>
    <cellStyle name="Note 4 7" xfId="783" xr:uid="{00000000-0005-0000-0000-000013030000}"/>
    <cellStyle name="Note 4 7 2" xfId="1073" xr:uid="{EEDBD4AE-74CB-4889-845E-9FE0ABB998D4}"/>
    <cellStyle name="Note 4 8" xfId="1094" xr:uid="{353A57E2-C353-45CC-A308-439C1007244D}"/>
    <cellStyle name="Note 5" xfId="784" xr:uid="{00000000-0005-0000-0000-000014030000}"/>
    <cellStyle name="Note 5 2" xfId="1299" xr:uid="{69309F4B-A6F7-446C-8115-F69D8DB6486B}"/>
    <cellStyle name="Note 6" xfId="785" xr:uid="{00000000-0005-0000-0000-000015030000}"/>
    <cellStyle name="Note 6 2" xfId="1300" xr:uid="{EF945901-4C2E-4581-AC78-F41184B44B87}"/>
    <cellStyle name="Note 7" xfId="786" xr:uid="{00000000-0005-0000-0000-000016030000}"/>
    <cellStyle name="Note 7 2" xfId="1301" xr:uid="{3CEFC830-05B1-486D-BA87-F53BA1C8D5F0}"/>
    <cellStyle name="Note 8" xfId="787" xr:uid="{00000000-0005-0000-0000-000017030000}"/>
    <cellStyle name="Note 8 2" xfId="788" xr:uid="{00000000-0005-0000-0000-000018030000}"/>
    <cellStyle name="Note 9" xfId="789" xr:uid="{00000000-0005-0000-0000-000019030000}"/>
    <cellStyle name="Note 9 2" xfId="790" xr:uid="{00000000-0005-0000-0000-00001A030000}"/>
    <cellStyle name="Output" xfId="827" builtinId="21" customBuiltin="1"/>
    <cellStyle name="Output 2" xfId="791" xr:uid="{00000000-0005-0000-0000-00001B030000}"/>
    <cellStyle name="Output 2 2" xfId="792" xr:uid="{00000000-0005-0000-0000-00001C030000}"/>
    <cellStyle name="Output 2 2 2" xfId="1302" xr:uid="{A2BE106B-59EB-4D26-A7C6-F2B800B1C66A}"/>
    <cellStyle name="Output 3" xfId="793" xr:uid="{00000000-0005-0000-0000-00001D030000}"/>
    <cellStyle name="Output 3 2" xfId="794" xr:uid="{00000000-0005-0000-0000-00001E030000}"/>
    <cellStyle name="Output 3 3" xfId="1303" xr:uid="{5409457F-0682-4AB8-B065-6C2AE84F6C8F}"/>
    <cellStyle name="Output 4" xfId="795" xr:uid="{00000000-0005-0000-0000-00001F030000}"/>
    <cellStyle name="Output 4 2" xfId="1304" xr:uid="{647FAA78-41EC-4D0F-AFD2-579CA9F1BED7}"/>
    <cellStyle name="Output 5" xfId="796" xr:uid="{00000000-0005-0000-0000-000020030000}"/>
    <cellStyle name="Percent 2" xfId="797" xr:uid="{00000000-0005-0000-0000-000021030000}"/>
    <cellStyle name="Percent 2 2" xfId="798" xr:uid="{00000000-0005-0000-0000-000022030000}"/>
    <cellStyle name="Percent 2 3" xfId="799" xr:uid="{00000000-0005-0000-0000-000023030000}"/>
    <cellStyle name="Percent 2 4" xfId="1305" xr:uid="{1C9BB131-2A31-47BE-992B-A1EAEE1778E2}"/>
    <cellStyle name="Percent 3" xfId="800" xr:uid="{00000000-0005-0000-0000-000024030000}"/>
    <cellStyle name="Percent 3 2" xfId="1306" xr:uid="{64650F1A-E34A-4B46-B45D-07B886A0AE60}"/>
    <cellStyle name="Percent 4" xfId="801" xr:uid="{00000000-0005-0000-0000-000025030000}"/>
    <cellStyle name="Percent 4 2" xfId="1307" xr:uid="{321E8A75-3246-46EB-8FFF-B5AD5795A1D1}"/>
    <cellStyle name="Percent 5" xfId="1308" xr:uid="{3F4F0A9D-F928-4635-B05A-5D93FE537102}"/>
    <cellStyle name="Title 2" xfId="802" xr:uid="{00000000-0005-0000-0000-000026030000}"/>
    <cellStyle name="Title 2 2" xfId="803" xr:uid="{00000000-0005-0000-0000-000027030000}"/>
    <cellStyle name="Title 2 2 2" xfId="1309" xr:uid="{F70010EB-590C-4F5F-B5A3-DDAD1E3D2314}"/>
    <cellStyle name="Title 3" xfId="804" xr:uid="{00000000-0005-0000-0000-000028030000}"/>
    <cellStyle name="Title 3 2" xfId="805" xr:uid="{00000000-0005-0000-0000-000029030000}"/>
    <cellStyle name="Title 4" xfId="806" xr:uid="{00000000-0005-0000-0000-00002A030000}"/>
    <cellStyle name="Title 5" xfId="807" xr:uid="{00000000-0005-0000-0000-00002B030000}"/>
    <cellStyle name="Total" xfId="833" builtinId="25" customBuiltin="1"/>
    <cellStyle name="Total 2" xfId="808" xr:uid="{00000000-0005-0000-0000-00002C030000}"/>
    <cellStyle name="Total 2 2" xfId="809" xr:uid="{00000000-0005-0000-0000-00002D030000}"/>
    <cellStyle name="Total 2 2 2" xfId="1310" xr:uid="{7E59DB39-53DD-4587-95EA-CA2AF29974B2}"/>
    <cellStyle name="Total 3" xfId="810" xr:uid="{00000000-0005-0000-0000-00002E030000}"/>
    <cellStyle name="Total 3 2" xfId="811" xr:uid="{00000000-0005-0000-0000-00002F030000}"/>
    <cellStyle name="Total 3 3" xfId="1311" xr:uid="{9788565B-0C02-43C8-9BE8-A2D76830DAD8}"/>
    <cellStyle name="Total 4" xfId="812" xr:uid="{00000000-0005-0000-0000-000030030000}"/>
    <cellStyle name="Total 4 2" xfId="1312" xr:uid="{8052C7F5-F911-47EA-B654-F0F224A0D32E}"/>
    <cellStyle name="Total 5" xfId="813" xr:uid="{00000000-0005-0000-0000-000031030000}"/>
    <cellStyle name="Warning Text" xfId="831" builtinId="11" customBuiltin="1"/>
    <cellStyle name="Warning Text 2" xfId="814" xr:uid="{00000000-0005-0000-0000-000032030000}"/>
    <cellStyle name="Warning Text 2 2" xfId="815" xr:uid="{00000000-0005-0000-0000-000033030000}"/>
    <cellStyle name="Warning Text 3" xfId="816" xr:uid="{00000000-0005-0000-0000-000034030000}"/>
    <cellStyle name="Warning Text 4" xfId="817" xr:uid="{00000000-0005-0000-0000-000035030000}"/>
    <cellStyle name="Warning Text 5" xfId="818" xr:uid="{00000000-0005-0000-0000-000036030000}"/>
  </cellStyles>
  <dxfs count="22">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externalLink" Target="externalLinks/externalLink30.xml"/><Relationship Id="rId68" Type="http://schemas.openxmlformats.org/officeDocument/2006/relationships/styles" Target="styles.xml"/><Relationship Id="rId7" Type="http://schemas.openxmlformats.org/officeDocument/2006/relationships/worksheet" Target="worksheets/sheet7.xml"/><Relationship Id="rId71"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66" Type="http://schemas.openxmlformats.org/officeDocument/2006/relationships/externalLink" Target="externalLinks/externalLink33.xml"/><Relationship Id="rId74" Type="http://schemas.openxmlformats.org/officeDocument/2006/relationships/customXml" Target="../customXml/item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61" Type="http://schemas.openxmlformats.org/officeDocument/2006/relationships/externalLink" Target="externalLinks/externalLink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externalLink" Target="externalLinks/externalLink32.xml"/><Relationship Id="rId73"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externalLink" Target="externalLinks/externalLink31.xml"/><Relationship Id="rId69"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72" Type="http://schemas.openxmlformats.org/officeDocument/2006/relationships/customXml" Target="../customXml/item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67"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externalLink" Target="externalLinks/externalLink29.xml"/><Relationship Id="rId7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Jan%2019/RP2019_19(JAN19F).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20%20Utilisation%20Reports/Mar%2020/RP2019_20(SEP19F).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June%2019/Copy%20of%20RP2019_20(JUN19F).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July%2019/Copy%20of%20RP2019_20(JUL19F).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Aug%2019/RP2019_20(AUG19F).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Sep%2019/RP2019_20(SEP19F).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19%20Utilisation%20Reports/Nov%2019/RP2019_20(NOV19F).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Oct%2019/RP2019_20(OCT19F).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19%20Utilisation%20Reports/Dec%2019/RP2019_20(DEC19F).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k.corporg.net\NGTDFS$\Group\OandT\Finance_and_Settlement\Settlement\Monthly%20Settlement\01%20AS%20&amp;%20Trades\01%20Services\Reactive\Monthly%20Report\RP2019_20(JAN20F).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OandT/EBandET/Contracts/Services%20&amp;%20Projects/Reactive%20Market/Utilisation%20Reports/2020%20Utilisation%20Reports/Feb%2020/RP2019_20(FEB20F).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OandT/Finance_and_Settlement/Settlement/Monthly%20Settlement/01%20AS%20&amp;%20Trades/01%20Services/Reactive/Monthly%20Report/RP2019_20(MAR20F).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Users\steve.k.miller\AppData\Local\Microsoft\Windows\Temporary%20Internet%20Files\Content.Outlook\AA9P84F4\RP2020_21(APR20F).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S:\OandT\EBandET\Contracts\Services%20&amp;%20Projects\Reactive%20Market\Utilisation%20Reports\2020%20Utilisation%20Reports\May%2020\Copy%20of%20RP2020_21(MAY20F).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June%202020/RP2020_21(JUN20F).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July%2020/RP2020_21(JUL20F).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Aug%2020/RP2020_21(AUG20F).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Sep%2020/RP2020_21(SEP20F).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Oct%2020/RP2020_21(OCT20F).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Nov%2020/RP2020_21(NOV20F).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0%20Utilisation%20Reports/Dec%2020/RP2020_21(DEC20F).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Jan-21/RP2020_21(JAN21F).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Feb-21/RP2020_21(FEB21F).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Mar-21/RP2020_21(MAR21F).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Apr-21/RP2021_22(APR21F).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May-21/RP2021_22(MAY21F).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Jun-21/RP2021_22(JUN21F).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July-21/RP2021_22(JUL21F).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Aug-21/RP2021_22(AUG21F).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Sep-21/RP2021_22(SEP21F).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Users\basil.paul\AppData\Roaming\Microsoft\Excel\RP2021_22(AUG21F)%20(version%201).xlsb"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Group/OandT/EBandET/Contracts/Services%20&amp;%20Projects/Reactive%20Market/Utilisation%20Reports/2021%20Utilisation%20Reports/Oct-21/RP2021_22(OCT21F).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C:\Users\basil.paul\AppData\Roaming\Microsoft\Excel\RP2021_22(NOV21F)%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payments"/>
      <sheetName val="OCT-18"/>
      <sheetName val="NOV-18"/>
      <sheetName val="DEC-18"/>
      <sheetName val="JAN-19"/>
      <sheetName val="FEB-19"/>
      <sheetName val="MAR-19"/>
      <sheetName val="Unit_details"/>
      <sheetName val="WORKSHEET"/>
      <sheetName val="Sheet1"/>
    </sheetNames>
    <sheetDataSet>
      <sheetData sheetId="0"/>
      <sheetData sheetId="1"/>
      <sheetData sheetId="2"/>
      <sheetData sheetId="3"/>
      <sheetData sheetId="4"/>
      <sheetData sheetId="5"/>
      <sheetData sheetId="6"/>
      <sheetData sheetId="7"/>
      <sheetData sheetId="8"/>
      <sheetData sheetId="9"/>
      <sheetData sheetId="10">
        <row r="5">
          <cell r="N5">
            <v>6</v>
          </cell>
          <cell r="O5">
            <v>0</v>
          </cell>
        </row>
        <row r="6">
          <cell r="N6">
            <v>0</v>
          </cell>
          <cell r="O6">
            <v>0</v>
          </cell>
        </row>
        <row r="7">
          <cell r="N7">
            <v>8119.66</v>
          </cell>
          <cell r="O7">
            <v>1893.2</v>
          </cell>
        </row>
        <row r="8">
          <cell r="N8">
            <v>67.17</v>
          </cell>
          <cell r="O8">
            <v>0.13</v>
          </cell>
        </row>
        <row r="9">
          <cell r="N9">
            <v>0</v>
          </cell>
          <cell r="O9">
            <v>0</v>
          </cell>
        </row>
        <row r="10">
          <cell r="N10">
            <v>0</v>
          </cell>
          <cell r="O10">
            <v>0</v>
          </cell>
        </row>
        <row r="15">
          <cell r="N15">
            <v>1729.49</v>
          </cell>
          <cell r="O15">
            <v>155.68</v>
          </cell>
        </row>
        <row r="16">
          <cell r="N16">
            <v>14658.26</v>
          </cell>
          <cell r="O16">
            <v>636.46</v>
          </cell>
        </row>
        <row r="17">
          <cell r="N17">
            <v>33367.699999999997</v>
          </cell>
          <cell r="O17">
            <v>3763.9</v>
          </cell>
        </row>
        <row r="18">
          <cell r="N18">
            <v>39602.9</v>
          </cell>
          <cell r="O18">
            <v>5007.1000000000004</v>
          </cell>
        </row>
        <row r="19">
          <cell r="N19">
            <v>20562.21</v>
          </cell>
          <cell r="O19">
            <v>2887.29</v>
          </cell>
        </row>
        <row r="20">
          <cell r="N20">
            <v>2604.3000000000002</v>
          </cell>
          <cell r="O20">
            <v>5730.4</v>
          </cell>
        </row>
        <row r="21">
          <cell r="N21">
            <v>2061.4</v>
          </cell>
          <cell r="O21">
            <v>4205.6099999999997</v>
          </cell>
        </row>
        <row r="22">
          <cell r="N22">
            <v>2076.6</v>
          </cell>
          <cell r="O22">
            <v>4129.78</v>
          </cell>
        </row>
        <row r="23">
          <cell r="N23">
            <v>4689.8500000000004</v>
          </cell>
          <cell r="O23">
            <v>1685.45</v>
          </cell>
        </row>
        <row r="24">
          <cell r="N24">
            <v>685.13</v>
          </cell>
          <cell r="O24">
            <v>350.78</v>
          </cell>
        </row>
        <row r="25">
          <cell r="N25">
            <v>0</v>
          </cell>
          <cell r="O25">
            <v>0</v>
          </cell>
        </row>
        <row r="26">
          <cell r="N26">
            <v>5041.5600000000004</v>
          </cell>
          <cell r="O26">
            <v>468.49</v>
          </cell>
        </row>
        <row r="27">
          <cell r="N27">
            <v>7204.82</v>
          </cell>
          <cell r="O27">
            <v>4608.7700000000004</v>
          </cell>
        </row>
        <row r="28">
          <cell r="N28">
            <v>0</v>
          </cell>
          <cell r="O28">
            <v>0</v>
          </cell>
        </row>
        <row r="30">
          <cell r="N30">
            <v>7142.94</v>
          </cell>
          <cell r="O30">
            <v>1180.31</v>
          </cell>
        </row>
        <row r="31">
          <cell r="N31">
            <v>8571.34</v>
          </cell>
          <cell r="O31">
            <v>2801.93</v>
          </cell>
        </row>
        <row r="32">
          <cell r="N32">
            <v>7280.15</v>
          </cell>
          <cell r="O32">
            <v>2727.65</v>
          </cell>
        </row>
        <row r="33">
          <cell r="N33">
            <v>6382.72</v>
          </cell>
          <cell r="O33">
            <v>3695.2</v>
          </cell>
        </row>
        <row r="34">
          <cell r="N34">
            <v>48254.15</v>
          </cell>
          <cell r="O34">
            <v>1743.3</v>
          </cell>
        </row>
        <row r="35">
          <cell r="N35">
            <v>39308.15</v>
          </cell>
          <cell r="O35">
            <v>2460.8000000000002</v>
          </cell>
        </row>
        <row r="36">
          <cell r="N36">
            <v>11931.3</v>
          </cell>
          <cell r="O36">
            <v>1354.35</v>
          </cell>
        </row>
        <row r="37">
          <cell r="N37">
            <v>9669.4</v>
          </cell>
          <cell r="O37">
            <v>2643.85</v>
          </cell>
        </row>
        <row r="38">
          <cell r="N38">
            <v>4787.1499999999996</v>
          </cell>
          <cell r="O38">
            <v>2153.8000000000002</v>
          </cell>
        </row>
        <row r="39">
          <cell r="N39">
            <v>12527</v>
          </cell>
          <cell r="O39">
            <v>2004.35</v>
          </cell>
        </row>
        <row r="40">
          <cell r="N40">
            <v>0</v>
          </cell>
          <cell r="O40">
            <v>0</v>
          </cell>
        </row>
        <row r="41">
          <cell r="N41">
            <v>0</v>
          </cell>
          <cell r="O41">
            <v>28.27</v>
          </cell>
        </row>
        <row r="42">
          <cell r="N42">
            <v>0</v>
          </cell>
          <cell r="O42">
            <v>3.44</v>
          </cell>
        </row>
        <row r="43">
          <cell r="N43">
            <v>7415.28</v>
          </cell>
          <cell r="O43">
            <v>1815.84</v>
          </cell>
        </row>
        <row r="48">
          <cell r="N48">
            <v>0</v>
          </cell>
          <cell r="O48">
            <v>0</v>
          </cell>
        </row>
        <row r="49">
          <cell r="N49">
            <v>151.72999999999999</v>
          </cell>
          <cell r="O49">
            <v>680.4</v>
          </cell>
        </row>
        <row r="50">
          <cell r="N50">
            <v>139.58000000000001</v>
          </cell>
          <cell r="O50">
            <v>513.15</v>
          </cell>
        </row>
        <row r="51">
          <cell r="N51">
            <v>106.05</v>
          </cell>
          <cell r="O51">
            <v>414.23</v>
          </cell>
        </row>
        <row r="52">
          <cell r="N52">
            <v>5677.62</v>
          </cell>
          <cell r="O52">
            <v>63869.46</v>
          </cell>
        </row>
        <row r="57">
          <cell r="N57">
            <v>2319.8200000000002</v>
          </cell>
          <cell r="O57">
            <v>143.34</v>
          </cell>
        </row>
        <row r="58">
          <cell r="N58">
            <v>1788.68</v>
          </cell>
          <cell r="O58">
            <v>63.21</v>
          </cell>
        </row>
        <row r="59">
          <cell r="N59">
            <v>78.319999999999993</v>
          </cell>
          <cell r="O59">
            <v>0.02</v>
          </cell>
        </row>
        <row r="60">
          <cell r="N60">
            <v>1937.62</v>
          </cell>
          <cell r="O60">
            <v>576.46</v>
          </cell>
        </row>
        <row r="61">
          <cell r="N61">
            <v>0</v>
          </cell>
          <cell r="O61">
            <v>0</v>
          </cell>
        </row>
        <row r="62">
          <cell r="N62">
            <v>0</v>
          </cell>
          <cell r="O62">
            <v>0</v>
          </cell>
        </row>
        <row r="63">
          <cell r="N63">
            <v>0</v>
          </cell>
          <cell r="O63">
            <v>0</v>
          </cell>
        </row>
        <row r="64">
          <cell r="N64">
            <v>0</v>
          </cell>
          <cell r="O64">
            <v>0</v>
          </cell>
        </row>
        <row r="65">
          <cell r="N65">
            <v>6217.46</v>
          </cell>
          <cell r="O65">
            <v>3471.82</v>
          </cell>
        </row>
        <row r="66">
          <cell r="N66">
            <v>31080.67</v>
          </cell>
          <cell r="O66">
            <v>372.38</v>
          </cell>
        </row>
        <row r="67">
          <cell r="N67">
            <v>2163.4</v>
          </cell>
          <cell r="O67">
            <v>1768.46</v>
          </cell>
        </row>
        <row r="68">
          <cell r="N68">
            <v>1815.93</v>
          </cell>
          <cell r="O68">
            <v>3699.31</v>
          </cell>
        </row>
        <row r="69">
          <cell r="N69">
            <v>1545.27</v>
          </cell>
          <cell r="O69">
            <v>84.29</v>
          </cell>
        </row>
        <row r="70">
          <cell r="N70">
            <v>0</v>
          </cell>
          <cell r="O70">
            <v>13360.38</v>
          </cell>
        </row>
        <row r="71">
          <cell r="N71">
            <v>442.39</v>
          </cell>
          <cell r="O71">
            <v>2371.11</v>
          </cell>
        </row>
        <row r="72">
          <cell r="N72">
            <v>1757.41</v>
          </cell>
          <cell r="O72">
            <v>319.98</v>
          </cell>
        </row>
        <row r="73">
          <cell r="N73">
            <v>4653.1000000000004</v>
          </cell>
          <cell r="O73">
            <v>4201.3999999999996</v>
          </cell>
        </row>
        <row r="74">
          <cell r="N74">
            <v>2075.61</v>
          </cell>
          <cell r="O74">
            <v>1989.19</v>
          </cell>
        </row>
        <row r="75">
          <cell r="N75">
            <v>20376.330000000002</v>
          </cell>
          <cell r="O75">
            <v>0.37</v>
          </cell>
        </row>
        <row r="76">
          <cell r="N76">
            <v>25545.15</v>
          </cell>
          <cell r="O76">
            <v>0.38</v>
          </cell>
        </row>
        <row r="77">
          <cell r="N77">
            <v>21747.23</v>
          </cell>
          <cell r="O77">
            <v>0.17</v>
          </cell>
        </row>
        <row r="78">
          <cell r="N78">
            <v>17812.810000000001</v>
          </cell>
          <cell r="O78">
            <v>0.39</v>
          </cell>
        </row>
        <row r="79">
          <cell r="N79">
            <v>13750.77</v>
          </cell>
          <cell r="O79">
            <v>3392.88</v>
          </cell>
        </row>
        <row r="80">
          <cell r="N80">
            <v>7113.22</v>
          </cell>
          <cell r="O80">
            <v>2771.1</v>
          </cell>
        </row>
        <row r="81">
          <cell r="N81">
            <v>34852.46</v>
          </cell>
          <cell r="O81">
            <v>4425.6099999999997</v>
          </cell>
        </row>
        <row r="84">
          <cell r="N84">
            <v>2945.61</v>
          </cell>
          <cell r="O84">
            <v>3526.29</v>
          </cell>
        </row>
        <row r="85">
          <cell r="N85">
            <v>60.66</v>
          </cell>
          <cell r="O85">
            <v>27629.01</v>
          </cell>
        </row>
        <row r="86">
          <cell r="N86">
            <v>1113.1199999999999</v>
          </cell>
          <cell r="O86">
            <v>623.07000000000005</v>
          </cell>
        </row>
        <row r="87">
          <cell r="N87">
            <v>1312.02</v>
          </cell>
          <cell r="O87">
            <v>2967.93</v>
          </cell>
        </row>
        <row r="88">
          <cell r="N88">
            <v>10548.2</v>
          </cell>
          <cell r="O88">
            <v>8498.85</v>
          </cell>
        </row>
        <row r="90">
          <cell r="N90">
            <v>0</v>
          </cell>
          <cell r="O90">
            <v>0</v>
          </cell>
        </row>
        <row r="93">
          <cell r="N93">
            <v>707.22</v>
          </cell>
          <cell r="O93">
            <v>687.16</v>
          </cell>
        </row>
        <row r="94">
          <cell r="N94">
            <v>16302.27</v>
          </cell>
          <cell r="O94">
            <v>5727.37</v>
          </cell>
        </row>
        <row r="95">
          <cell r="N95">
            <v>2755.99</v>
          </cell>
          <cell r="O95">
            <v>29.08</v>
          </cell>
        </row>
        <row r="96">
          <cell r="N96">
            <v>9351.4500000000007</v>
          </cell>
          <cell r="O96">
            <v>584.41</v>
          </cell>
        </row>
        <row r="97">
          <cell r="N97">
            <v>8825.42</v>
          </cell>
          <cell r="O97">
            <v>633.4</v>
          </cell>
        </row>
        <row r="98">
          <cell r="N98">
            <v>40002.699999999997</v>
          </cell>
          <cell r="O98">
            <v>4513.8999999999996</v>
          </cell>
        </row>
        <row r="99">
          <cell r="N99">
            <v>1548.95</v>
          </cell>
          <cell r="O99">
            <v>1591.75</v>
          </cell>
        </row>
        <row r="100">
          <cell r="N100">
            <v>1868.1</v>
          </cell>
          <cell r="O100">
            <v>867.65</v>
          </cell>
        </row>
        <row r="101">
          <cell r="N101">
            <v>3728.55</v>
          </cell>
          <cell r="O101">
            <v>2181.85</v>
          </cell>
        </row>
        <row r="102">
          <cell r="N102">
            <v>0</v>
          </cell>
          <cell r="O102">
            <v>0</v>
          </cell>
        </row>
        <row r="103">
          <cell r="N103">
            <v>0</v>
          </cell>
          <cell r="O103">
            <v>0</v>
          </cell>
        </row>
        <row r="112">
          <cell r="N112">
            <v>41105.1</v>
          </cell>
          <cell r="O112">
            <v>4527.8999999999996</v>
          </cell>
        </row>
        <row r="113">
          <cell r="N113">
            <v>19527.3</v>
          </cell>
          <cell r="O113">
            <v>3715.9</v>
          </cell>
        </row>
        <row r="116">
          <cell r="N116">
            <v>10950.71</v>
          </cell>
          <cell r="O116">
            <v>17014.41</v>
          </cell>
        </row>
        <row r="122">
          <cell r="N122">
            <v>5117.6000000000004</v>
          </cell>
          <cell r="O122">
            <v>3274.05</v>
          </cell>
        </row>
        <row r="123">
          <cell r="N123">
            <v>5746.85</v>
          </cell>
          <cell r="O123">
            <v>2051.1999999999998</v>
          </cell>
        </row>
        <row r="124">
          <cell r="N124">
            <v>6780.65</v>
          </cell>
          <cell r="O124">
            <v>2405.5</v>
          </cell>
        </row>
        <row r="125">
          <cell r="N125">
            <v>2908.55</v>
          </cell>
          <cell r="O125">
            <v>2623.35</v>
          </cell>
        </row>
        <row r="126">
          <cell r="N126">
            <v>4250</v>
          </cell>
          <cell r="O126">
            <v>2246.8000000000002</v>
          </cell>
        </row>
        <row r="127">
          <cell r="N127">
            <v>12220.5</v>
          </cell>
          <cell r="O127">
            <v>4269.3999999999996</v>
          </cell>
        </row>
        <row r="128">
          <cell r="N128">
            <v>8074.5</v>
          </cell>
          <cell r="O128">
            <v>5368.4</v>
          </cell>
        </row>
        <row r="129">
          <cell r="N129">
            <v>12364.1</v>
          </cell>
          <cell r="O129">
            <v>4212.55</v>
          </cell>
        </row>
        <row r="130">
          <cell r="N130">
            <v>13724.15</v>
          </cell>
          <cell r="O130">
            <v>3456.55</v>
          </cell>
        </row>
        <row r="135">
          <cell r="N135">
            <v>0</v>
          </cell>
          <cell r="O135">
            <v>0</v>
          </cell>
        </row>
        <row r="136">
          <cell r="N136">
            <v>0</v>
          </cell>
          <cell r="O136">
            <v>0</v>
          </cell>
        </row>
        <row r="137">
          <cell r="N137">
            <v>22678.9</v>
          </cell>
          <cell r="O137">
            <v>7506</v>
          </cell>
        </row>
        <row r="138">
          <cell r="N138">
            <v>15463.7</v>
          </cell>
          <cell r="O138">
            <v>345.1</v>
          </cell>
        </row>
        <row r="139">
          <cell r="N139">
            <v>0</v>
          </cell>
          <cell r="O139">
            <v>0</v>
          </cell>
        </row>
        <row r="140">
          <cell r="N140">
            <v>63730.55</v>
          </cell>
          <cell r="O140">
            <v>356.75</v>
          </cell>
        </row>
        <row r="141">
          <cell r="N141">
            <v>18941.150000000001</v>
          </cell>
          <cell r="O141">
            <v>6322.8</v>
          </cell>
        </row>
        <row r="142">
          <cell r="N142">
            <v>18873.45</v>
          </cell>
          <cell r="O142">
            <v>4775.75</v>
          </cell>
        </row>
        <row r="143">
          <cell r="N143">
            <v>34910.449999999997</v>
          </cell>
          <cell r="O143">
            <v>2202.0500000000002</v>
          </cell>
        </row>
        <row r="144">
          <cell r="N144">
            <v>62243.25</v>
          </cell>
          <cell r="O144">
            <v>2064.35</v>
          </cell>
        </row>
        <row r="145">
          <cell r="N145">
            <v>0</v>
          </cell>
          <cell r="O145">
            <v>0</v>
          </cell>
        </row>
        <row r="146">
          <cell r="N146">
            <v>0</v>
          </cell>
          <cell r="O146">
            <v>0</v>
          </cell>
        </row>
        <row r="147">
          <cell r="N147">
            <v>43722.05</v>
          </cell>
          <cell r="O147">
            <v>2240.65</v>
          </cell>
        </row>
        <row r="148">
          <cell r="N148">
            <v>39838.6</v>
          </cell>
          <cell r="O148">
            <v>4245.8</v>
          </cell>
        </row>
        <row r="149">
          <cell r="N149">
            <v>45406.65</v>
          </cell>
          <cell r="O149">
            <v>2432.1999999999998</v>
          </cell>
        </row>
        <row r="150">
          <cell r="N150">
            <v>51003.3</v>
          </cell>
          <cell r="O150">
            <v>2951.9</v>
          </cell>
        </row>
        <row r="151">
          <cell r="N151">
            <v>19871.55</v>
          </cell>
          <cell r="O151">
            <v>40.85</v>
          </cell>
        </row>
        <row r="152">
          <cell r="N152">
            <v>27341.200000000001</v>
          </cell>
          <cell r="O152">
            <v>101.6</v>
          </cell>
        </row>
        <row r="153">
          <cell r="N153">
            <v>10166.75</v>
          </cell>
          <cell r="O153">
            <v>74.150000000000006</v>
          </cell>
        </row>
        <row r="154">
          <cell r="N154">
            <v>11865.65</v>
          </cell>
          <cell r="O154">
            <v>212.8</v>
          </cell>
        </row>
        <row r="155">
          <cell r="N155">
            <v>34206.25</v>
          </cell>
          <cell r="O155">
            <v>328.7</v>
          </cell>
        </row>
        <row r="156">
          <cell r="N156">
            <v>31561.1</v>
          </cell>
          <cell r="O156">
            <v>76.2</v>
          </cell>
        </row>
        <row r="157">
          <cell r="N157">
            <v>1238.3599999999999</v>
          </cell>
          <cell r="O157">
            <v>619.79</v>
          </cell>
        </row>
        <row r="158">
          <cell r="N158">
            <v>4956.53</v>
          </cell>
          <cell r="O158">
            <v>76.03</v>
          </cell>
        </row>
        <row r="159">
          <cell r="N159">
            <v>2235.2800000000002</v>
          </cell>
          <cell r="O159">
            <v>451.75</v>
          </cell>
        </row>
        <row r="160">
          <cell r="N160">
            <v>2138.66</v>
          </cell>
          <cell r="O160">
            <v>221.6</v>
          </cell>
        </row>
        <row r="161">
          <cell r="N161">
            <v>0</v>
          </cell>
          <cell r="O161">
            <v>0</v>
          </cell>
        </row>
        <row r="170">
          <cell r="N170">
            <v>0</v>
          </cell>
          <cell r="O170">
            <v>0</v>
          </cell>
        </row>
        <row r="174">
          <cell r="N174">
            <v>16115.8</v>
          </cell>
          <cell r="O174">
            <v>1557.75</v>
          </cell>
        </row>
        <row r="175">
          <cell r="N175">
            <v>16327.9</v>
          </cell>
          <cell r="O175">
            <v>1743.3</v>
          </cell>
        </row>
        <row r="176">
          <cell r="N176">
            <v>17098.400000000001</v>
          </cell>
          <cell r="O176">
            <v>1374.05</v>
          </cell>
        </row>
        <row r="177">
          <cell r="N177">
            <v>1098.0999999999999</v>
          </cell>
          <cell r="O177">
            <v>48.2</v>
          </cell>
        </row>
        <row r="178">
          <cell r="N178">
            <v>549.85</v>
          </cell>
          <cell r="O178">
            <v>44.35</v>
          </cell>
        </row>
        <row r="183">
          <cell r="N183">
            <v>4337.1899999999996</v>
          </cell>
          <cell r="O183">
            <v>4293.45</v>
          </cell>
        </row>
        <row r="184">
          <cell r="N184">
            <v>3096.72</v>
          </cell>
          <cell r="O184">
            <v>2932.47</v>
          </cell>
        </row>
        <row r="185">
          <cell r="N185">
            <v>4013.37</v>
          </cell>
          <cell r="O185">
            <v>3338.46</v>
          </cell>
        </row>
        <row r="186">
          <cell r="N186">
            <v>3708.63</v>
          </cell>
          <cell r="O186">
            <v>4181.22</v>
          </cell>
        </row>
        <row r="187">
          <cell r="N187">
            <v>0</v>
          </cell>
          <cell r="O187">
            <v>0</v>
          </cell>
        </row>
        <row r="188">
          <cell r="N188">
            <v>0</v>
          </cell>
          <cell r="O188">
            <v>0</v>
          </cell>
        </row>
        <row r="189">
          <cell r="N189">
            <v>5654.42</v>
          </cell>
          <cell r="O189">
            <v>1426.66</v>
          </cell>
        </row>
        <row r="190">
          <cell r="N190">
            <v>5477.74</v>
          </cell>
          <cell r="O190">
            <v>3046.64</v>
          </cell>
        </row>
        <row r="191">
          <cell r="N191">
            <v>569.34</v>
          </cell>
          <cell r="O191">
            <v>14.63</v>
          </cell>
        </row>
        <row r="192">
          <cell r="N192">
            <v>42404.7</v>
          </cell>
          <cell r="O192">
            <v>3595.6</v>
          </cell>
        </row>
        <row r="197">
          <cell r="N197">
            <v>10373.549999999999</v>
          </cell>
          <cell r="O197">
            <v>97.66</v>
          </cell>
        </row>
        <row r="198">
          <cell r="N198">
            <v>6031.2</v>
          </cell>
          <cell r="O198">
            <v>2379.9</v>
          </cell>
        </row>
        <row r="199">
          <cell r="N199">
            <v>4922.2</v>
          </cell>
          <cell r="O199">
            <v>560.33000000000004</v>
          </cell>
        </row>
        <row r="200">
          <cell r="N200">
            <v>3254.85</v>
          </cell>
          <cell r="O200">
            <v>1126</v>
          </cell>
        </row>
        <row r="201">
          <cell r="N201">
            <v>9870.49</v>
          </cell>
          <cell r="O201">
            <v>3018.69</v>
          </cell>
        </row>
        <row r="202">
          <cell r="N202">
            <v>5276.61</v>
          </cell>
          <cell r="O202">
            <v>2069.09</v>
          </cell>
        </row>
        <row r="204">
          <cell r="N204">
            <v>3911.4</v>
          </cell>
          <cell r="O204">
            <v>899.8</v>
          </cell>
        </row>
        <row r="205">
          <cell r="N205">
            <v>5180.84</v>
          </cell>
          <cell r="O205">
            <v>7899.41</v>
          </cell>
        </row>
        <row r="206">
          <cell r="N206">
            <v>407.11</v>
          </cell>
          <cell r="O206">
            <v>114.57</v>
          </cell>
        </row>
        <row r="207">
          <cell r="N207">
            <v>474.65</v>
          </cell>
          <cell r="O207">
            <v>713.15</v>
          </cell>
        </row>
        <row r="208">
          <cell r="N208">
            <v>6629.66</v>
          </cell>
          <cell r="O208">
            <v>808.01</v>
          </cell>
        </row>
        <row r="209">
          <cell r="N209">
            <v>6.18</v>
          </cell>
          <cell r="O209">
            <v>4.2</v>
          </cell>
        </row>
        <row r="210">
          <cell r="N210">
            <v>234.56</v>
          </cell>
          <cell r="O210">
            <v>2174.1999999999998</v>
          </cell>
        </row>
        <row r="211">
          <cell r="N211">
            <v>231.01</v>
          </cell>
          <cell r="O211">
            <v>0.05</v>
          </cell>
        </row>
        <row r="212">
          <cell r="N212">
            <v>13.79</v>
          </cell>
          <cell r="O212">
            <v>60.63</v>
          </cell>
        </row>
        <row r="213">
          <cell r="N213">
            <v>27.09</v>
          </cell>
          <cell r="O213">
            <v>48.95</v>
          </cell>
        </row>
        <row r="214">
          <cell r="N214">
            <v>867.28</v>
          </cell>
          <cell r="O214">
            <v>83.02</v>
          </cell>
        </row>
        <row r="215">
          <cell r="N215">
            <v>324.94</v>
          </cell>
          <cell r="O215">
            <v>215.92</v>
          </cell>
        </row>
        <row r="216">
          <cell r="N216">
            <v>626.79</v>
          </cell>
          <cell r="O216">
            <v>0.01</v>
          </cell>
        </row>
        <row r="217">
          <cell r="N217">
            <v>407.44</v>
          </cell>
          <cell r="O217">
            <v>241.67</v>
          </cell>
        </row>
        <row r="218">
          <cell r="N218">
            <v>3.28</v>
          </cell>
          <cell r="O218">
            <v>38.1</v>
          </cell>
        </row>
        <row r="219">
          <cell r="N219">
            <v>3.21</v>
          </cell>
          <cell r="O219">
            <v>36.75</v>
          </cell>
        </row>
        <row r="220">
          <cell r="N220">
            <v>3.44</v>
          </cell>
          <cell r="O220">
            <v>29.68</v>
          </cell>
        </row>
        <row r="221">
          <cell r="N221">
            <v>1948.26</v>
          </cell>
          <cell r="O221">
            <v>3.65</v>
          </cell>
        </row>
        <row r="222">
          <cell r="N222">
            <v>1545.27</v>
          </cell>
          <cell r="O222">
            <v>0.98</v>
          </cell>
        </row>
        <row r="223">
          <cell r="N223">
            <v>35.89</v>
          </cell>
          <cell r="O223">
            <v>128.13999999999999</v>
          </cell>
        </row>
        <row r="224">
          <cell r="N224">
            <v>210.51</v>
          </cell>
          <cell r="O224">
            <v>206.51</v>
          </cell>
        </row>
        <row r="226">
          <cell r="N226">
            <v>0.44</v>
          </cell>
          <cell r="O226">
            <v>355.59</v>
          </cell>
        </row>
        <row r="227">
          <cell r="N227">
            <v>900.39</v>
          </cell>
          <cell r="O227">
            <v>856.56</v>
          </cell>
        </row>
        <row r="228">
          <cell r="N228">
            <v>1487.18</v>
          </cell>
          <cell r="O228">
            <v>597.89</v>
          </cell>
        </row>
        <row r="229">
          <cell r="N229">
            <v>1266.4000000000001</v>
          </cell>
          <cell r="O229">
            <v>94.65</v>
          </cell>
        </row>
        <row r="230">
          <cell r="N230">
            <v>301.97000000000003</v>
          </cell>
          <cell r="O230">
            <v>7.0000000000000007E-2</v>
          </cell>
        </row>
        <row r="231">
          <cell r="N231">
            <v>21.83</v>
          </cell>
          <cell r="O231">
            <v>2074.98</v>
          </cell>
        </row>
        <row r="232">
          <cell r="N232">
            <v>0</v>
          </cell>
          <cell r="O232">
            <v>0</v>
          </cell>
        </row>
        <row r="233">
          <cell r="N233">
            <v>0</v>
          </cell>
          <cell r="O233">
            <v>0</v>
          </cell>
        </row>
        <row r="234">
          <cell r="N234">
            <v>1589.06</v>
          </cell>
          <cell r="O234">
            <v>4452.01</v>
          </cell>
        </row>
        <row r="235">
          <cell r="N235">
            <v>14.35</v>
          </cell>
          <cell r="O235">
            <v>39.39</v>
          </cell>
        </row>
        <row r="236">
          <cell r="N236">
            <v>0.15</v>
          </cell>
          <cell r="O236">
            <v>26.56</v>
          </cell>
        </row>
        <row r="237">
          <cell r="N237">
            <v>455.61</v>
          </cell>
          <cell r="O237">
            <v>10.96</v>
          </cell>
        </row>
        <row r="238">
          <cell r="N238">
            <v>889.66</v>
          </cell>
          <cell r="O238">
            <v>57</v>
          </cell>
        </row>
        <row r="239">
          <cell r="N239">
            <v>55.33</v>
          </cell>
          <cell r="O239">
            <v>300.73</v>
          </cell>
        </row>
        <row r="240">
          <cell r="N240">
            <v>57.57</v>
          </cell>
          <cell r="O240">
            <v>297.12</v>
          </cell>
        </row>
        <row r="241">
          <cell r="N241">
            <v>725.35</v>
          </cell>
          <cell r="O241">
            <v>264.14999999999998</v>
          </cell>
        </row>
        <row r="242">
          <cell r="N242">
            <v>347.77</v>
          </cell>
          <cell r="O242">
            <v>4.2699999999999996</v>
          </cell>
        </row>
        <row r="243">
          <cell r="N243">
            <v>0</v>
          </cell>
          <cell r="O243">
            <v>1193.45</v>
          </cell>
        </row>
        <row r="244">
          <cell r="N244">
            <v>5178.8599999999997</v>
          </cell>
          <cell r="O244">
            <v>19399.16</v>
          </cell>
        </row>
        <row r="245">
          <cell r="N245">
            <v>0</v>
          </cell>
          <cell r="O245">
            <v>0</v>
          </cell>
        </row>
        <row r="246">
          <cell r="N246">
            <v>678.27</v>
          </cell>
          <cell r="O246">
            <v>176.29</v>
          </cell>
        </row>
        <row r="247">
          <cell r="N247">
            <v>36.299999999999997</v>
          </cell>
          <cell r="O247">
            <v>70.06</v>
          </cell>
        </row>
        <row r="248">
          <cell r="N248">
            <v>5.34</v>
          </cell>
          <cell r="O248">
            <v>169.62</v>
          </cell>
        </row>
        <row r="249">
          <cell r="N249">
            <v>0</v>
          </cell>
          <cell r="O249">
            <v>0</v>
          </cell>
        </row>
        <row r="250">
          <cell r="N250">
            <v>173.41</v>
          </cell>
          <cell r="O250">
            <v>11.77</v>
          </cell>
        </row>
        <row r="251">
          <cell r="N251">
            <v>1644.54</v>
          </cell>
          <cell r="O251">
            <v>75.7</v>
          </cell>
        </row>
        <row r="252">
          <cell r="N252">
            <v>0</v>
          </cell>
          <cell r="O252">
            <v>525.28</v>
          </cell>
        </row>
        <row r="253">
          <cell r="N253">
            <v>0.14000000000000001</v>
          </cell>
          <cell r="O253">
            <v>559.91999999999996</v>
          </cell>
        </row>
        <row r="254">
          <cell r="N254">
            <v>5488</v>
          </cell>
          <cell r="O254">
            <v>1252</v>
          </cell>
        </row>
        <row r="255">
          <cell r="N255">
            <v>5402.15</v>
          </cell>
          <cell r="O255">
            <v>4883.8500000000004</v>
          </cell>
        </row>
        <row r="256">
          <cell r="N256">
            <v>2899.95</v>
          </cell>
          <cell r="O256">
            <v>3096.4</v>
          </cell>
        </row>
        <row r="259">
          <cell r="N259">
            <v>0</v>
          </cell>
          <cell r="O259">
            <v>0</v>
          </cell>
        </row>
        <row r="260">
          <cell r="N260">
            <v>0</v>
          </cell>
          <cell r="O260">
            <v>0</v>
          </cell>
        </row>
        <row r="261">
          <cell r="N261">
            <v>0</v>
          </cell>
          <cell r="O261">
            <v>0</v>
          </cell>
        </row>
        <row r="262">
          <cell r="N262">
            <v>11635.49</v>
          </cell>
          <cell r="O262">
            <v>1180.52</v>
          </cell>
        </row>
        <row r="264">
          <cell r="N264">
            <v>2313.37</v>
          </cell>
          <cell r="O264">
            <v>6933.1</v>
          </cell>
        </row>
        <row r="265">
          <cell r="N265">
            <v>2074.8200000000002</v>
          </cell>
          <cell r="O265">
            <v>7341.39</v>
          </cell>
        </row>
        <row r="266">
          <cell r="N266">
            <v>316.57</v>
          </cell>
          <cell r="O266">
            <v>5721.41</v>
          </cell>
        </row>
        <row r="267">
          <cell r="N267">
            <v>18848.5</v>
          </cell>
          <cell r="O267">
            <v>2150.86</v>
          </cell>
        </row>
        <row r="268">
          <cell r="N268">
            <v>19111.62</v>
          </cell>
          <cell r="O268">
            <v>2519.0700000000002</v>
          </cell>
        </row>
        <row r="269">
          <cell r="N269">
            <v>14816.12</v>
          </cell>
          <cell r="O269">
            <v>2804.81</v>
          </cell>
        </row>
        <row r="270">
          <cell r="N270">
            <v>1414.8</v>
          </cell>
          <cell r="O270">
            <v>1094.95</v>
          </cell>
        </row>
        <row r="271">
          <cell r="N271">
            <v>1438.4</v>
          </cell>
          <cell r="O271">
            <v>422.65</v>
          </cell>
        </row>
        <row r="272">
          <cell r="N272">
            <v>1056.6500000000001</v>
          </cell>
          <cell r="O272">
            <v>160.85</v>
          </cell>
        </row>
        <row r="273">
          <cell r="N273">
            <v>1021.6</v>
          </cell>
          <cell r="O273">
            <v>256.3</v>
          </cell>
        </row>
        <row r="274">
          <cell r="N274">
            <v>10750.22</v>
          </cell>
          <cell r="O274">
            <v>2184.16</v>
          </cell>
        </row>
        <row r="275">
          <cell r="N275">
            <v>0</v>
          </cell>
          <cell r="O275">
            <v>0</v>
          </cell>
        </row>
        <row r="276">
          <cell r="N276">
            <v>12288.42</v>
          </cell>
          <cell r="O276">
            <v>568.95000000000005</v>
          </cell>
        </row>
        <row r="277">
          <cell r="N277">
            <v>4839.68</v>
          </cell>
          <cell r="O277">
            <v>252.01</v>
          </cell>
        </row>
      </sheetData>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19"/>
      <sheetName val="MAY-19"/>
      <sheetName val="JUN-19"/>
      <sheetName val="JUL-19"/>
      <sheetName val="AUG-19"/>
      <sheetName val="SEP-19"/>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455.7</v>
          </cell>
          <cell r="D8">
            <v>94.6</v>
          </cell>
          <cell r="E8">
            <v>0</v>
          </cell>
          <cell r="F8">
            <v>0</v>
          </cell>
          <cell r="G8">
            <v>455.7</v>
          </cell>
          <cell r="H8">
            <v>94.6</v>
          </cell>
        </row>
        <row r="9">
          <cell r="B9" t="str">
            <v>BAGE_01Z</v>
          </cell>
          <cell r="C9">
            <v>1476.5450000000001</v>
          </cell>
          <cell r="D9">
            <v>195.1</v>
          </cell>
          <cell r="E9">
            <v>0</v>
          </cell>
          <cell r="F9">
            <v>0</v>
          </cell>
          <cell r="G9">
            <v>1476.5450000000001</v>
          </cell>
          <cell r="H9">
            <v>195.1</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81.528000000000006</v>
          </cell>
          <cell r="D13">
            <v>874.58799999999997</v>
          </cell>
          <cell r="E13">
            <v>0</v>
          </cell>
          <cell r="F13">
            <v>0</v>
          </cell>
          <cell r="G13">
            <v>81.528000000000006</v>
          </cell>
          <cell r="H13">
            <v>874.58799999999997</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2844.7530000000002</v>
          </cell>
          <cell r="D18">
            <v>1761.5630000000001</v>
          </cell>
          <cell r="E18">
            <v>0</v>
          </cell>
          <cell r="F18">
            <v>0</v>
          </cell>
          <cell r="G18">
            <v>2844.7530000000002</v>
          </cell>
          <cell r="H18">
            <v>1761.5630000000001</v>
          </cell>
        </row>
        <row r="19">
          <cell r="B19" t="str">
            <v>CARR-1</v>
          </cell>
          <cell r="C19">
            <v>5534.1</v>
          </cell>
          <cell r="D19">
            <v>480.5</v>
          </cell>
          <cell r="E19">
            <v>0</v>
          </cell>
          <cell r="F19">
            <v>0</v>
          </cell>
          <cell r="G19">
            <v>5534.1</v>
          </cell>
          <cell r="H19">
            <v>480.5</v>
          </cell>
        </row>
        <row r="20">
          <cell r="B20" t="str">
            <v>CARR-2</v>
          </cell>
          <cell r="C20">
            <v>64748</v>
          </cell>
          <cell r="D20">
            <v>4476.3999999999996</v>
          </cell>
          <cell r="E20">
            <v>0</v>
          </cell>
          <cell r="F20">
            <v>0</v>
          </cell>
          <cell r="G20">
            <v>64748</v>
          </cell>
          <cell r="H20">
            <v>4476.3999999999996</v>
          </cell>
        </row>
        <row r="21">
          <cell r="B21" t="str">
            <v>CDCL_01Z</v>
          </cell>
          <cell r="C21">
            <v>24601.95</v>
          </cell>
          <cell r="D21">
            <v>5059.8900000000003</v>
          </cell>
          <cell r="E21">
            <v>0</v>
          </cell>
          <cell r="F21">
            <v>0</v>
          </cell>
          <cell r="G21">
            <v>24601.95</v>
          </cell>
          <cell r="H21">
            <v>5059.8900000000003</v>
          </cell>
        </row>
        <row r="22">
          <cell r="B22" t="str">
            <v>LAGA_01Z</v>
          </cell>
          <cell r="C22">
            <v>7172</v>
          </cell>
          <cell r="D22">
            <v>5466.1</v>
          </cell>
          <cell r="E22">
            <v>0</v>
          </cell>
          <cell r="F22">
            <v>0</v>
          </cell>
          <cell r="G22">
            <v>7172</v>
          </cell>
          <cell r="H22">
            <v>5466.1</v>
          </cell>
        </row>
        <row r="23">
          <cell r="B23" t="str">
            <v>CLDCW-1</v>
          </cell>
          <cell r="C23">
            <v>7951.2060000000001</v>
          </cell>
          <cell r="D23">
            <v>45.37</v>
          </cell>
          <cell r="E23">
            <v>0</v>
          </cell>
          <cell r="F23">
            <v>0</v>
          </cell>
          <cell r="G23">
            <v>7951.2060000000001</v>
          </cell>
          <cell r="H23">
            <v>45.37</v>
          </cell>
        </row>
        <row r="24">
          <cell r="B24" t="str">
            <v>CLDNW-1</v>
          </cell>
          <cell r="C24">
            <v>7978.5709999999999</v>
          </cell>
          <cell r="D24">
            <v>44.454999999999998</v>
          </cell>
          <cell r="E24">
            <v>0</v>
          </cell>
          <cell r="F24">
            <v>0</v>
          </cell>
          <cell r="G24">
            <v>7978.5709999999999</v>
          </cell>
          <cell r="H24">
            <v>44.454999999999998</v>
          </cell>
        </row>
        <row r="25">
          <cell r="B25" t="str">
            <v>CLDSW-1</v>
          </cell>
          <cell r="C25">
            <v>12503.717000000001</v>
          </cell>
          <cell r="D25">
            <v>4.0000000000000001E-3</v>
          </cell>
          <cell r="E25">
            <v>0</v>
          </cell>
          <cell r="F25">
            <v>0</v>
          </cell>
          <cell r="G25">
            <v>12503.717000000001</v>
          </cell>
          <cell r="H25">
            <v>4.0000000000000001E-3</v>
          </cell>
        </row>
        <row r="26">
          <cell r="B26" t="str">
            <v>CORB_01Z</v>
          </cell>
          <cell r="C26">
            <v>0</v>
          </cell>
          <cell r="D26">
            <v>0</v>
          </cell>
          <cell r="E26">
            <v>0</v>
          </cell>
          <cell r="F26">
            <v>0</v>
          </cell>
          <cell r="G26">
            <v>0</v>
          </cell>
          <cell r="H26">
            <v>0</v>
          </cell>
        </row>
        <row r="27">
          <cell r="B27" t="str">
            <v>COSO_01Z</v>
          </cell>
          <cell r="C27">
            <v>20956.900000000001</v>
          </cell>
          <cell r="D27">
            <v>2802.15</v>
          </cell>
          <cell r="E27">
            <v>0</v>
          </cell>
          <cell r="F27">
            <v>0</v>
          </cell>
          <cell r="G27">
            <v>20956.900000000001</v>
          </cell>
          <cell r="H27">
            <v>2802.15</v>
          </cell>
        </row>
        <row r="28">
          <cell r="B28" t="str">
            <v>CRYRW-2</v>
          </cell>
          <cell r="C28">
            <v>4495.3580000000002</v>
          </cell>
          <cell r="D28">
            <v>57.381</v>
          </cell>
          <cell r="E28">
            <v>0</v>
          </cell>
          <cell r="F28">
            <v>0</v>
          </cell>
          <cell r="G28">
            <v>4495.3580000000002</v>
          </cell>
          <cell r="H28">
            <v>57.381</v>
          </cell>
        </row>
        <row r="29">
          <cell r="B29" t="str">
            <v>DAMC_01Z</v>
          </cell>
          <cell r="C29">
            <v>4759.9650000000001</v>
          </cell>
          <cell r="D29">
            <v>1544.8050000000001</v>
          </cell>
          <cell r="E29">
            <v>0</v>
          </cell>
          <cell r="F29">
            <v>0</v>
          </cell>
          <cell r="G29">
            <v>4759.9650000000001</v>
          </cell>
          <cell r="H29">
            <v>1544.8050000000001</v>
          </cell>
        </row>
        <row r="30">
          <cell r="B30" t="str">
            <v>DEEP_01Z</v>
          </cell>
          <cell r="C30">
            <v>0</v>
          </cell>
          <cell r="D30">
            <v>0</v>
          </cell>
          <cell r="E30">
            <v>0</v>
          </cell>
          <cell r="F30">
            <v>0</v>
          </cell>
          <cell r="G30">
            <v>0</v>
          </cell>
          <cell r="H30">
            <v>0</v>
          </cell>
        </row>
        <row r="31">
          <cell r="B31" t="str">
            <v>CNQPS01Z</v>
          </cell>
          <cell r="C31">
            <v>3166.0650000000001</v>
          </cell>
          <cell r="D31">
            <v>52.604999999999997</v>
          </cell>
          <cell r="E31">
            <v>0</v>
          </cell>
          <cell r="F31">
            <v>0</v>
          </cell>
          <cell r="G31">
            <v>3166.0650000000001</v>
          </cell>
          <cell r="H31">
            <v>52.604999999999997</v>
          </cell>
        </row>
        <row r="32">
          <cell r="B32" t="str">
            <v>CNQPS02Z</v>
          </cell>
          <cell r="C32">
            <v>0</v>
          </cell>
          <cell r="D32">
            <v>0</v>
          </cell>
          <cell r="E32">
            <v>0</v>
          </cell>
          <cell r="F32">
            <v>0</v>
          </cell>
          <cell r="G32">
            <v>0</v>
          </cell>
          <cell r="H32">
            <v>0</v>
          </cell>
        </row>
        <row r="33">
          <cell r="B33" t="str">
            <v>CNQPS03Z</v>
          </cell>
          <cell r="C33">
            <v>7180.11</v>
          </cell>
          <cell r="D33">
            <v>1149.498</v>
          </cell>
          <cell r="E33">
            <v>0</v>
          </cell>
          <cell r="F33">
            <v>0</v>
          </cell>
          <cell r="G33">
            <v>7180.11</v>
          </cell>
          <cell r="H33">
            <v>1149.498</v>
          </cell>
        </row>
        <row r="34">
          <cell r="B34" t="str">
            <v>CNQPS04Z</v>
          </cell>
          <cell r="C34">
            <v>1446.4169999999999</v>
          </cell>
          <cell r="D34">
            <v>73.521000000000001</v>
          </cell>
          <cell r="E34">
            <v>0</v>
          </cell>
          <cell r="F34">
            <v>0</v>
          </cell>
          <cell r="G34">
            <v>1446.4169999999999</v>
          </cell>
          <cell r="H34">
            <v>73.521000000000001</v>
          </cell>
        </row>
        <row r="35">
          <cell r="B35" t="str">
            <v>DRAXX01Z</v>
          </cell>
          <cell r="C35">
            <v>68027.95</v>
          </cell>
          <cell r="D35">
            <v>354.6</v>
          </cell>
          <cell r="E35">
            <v>0</v>
          </cell>
          <cell r="F35">
            <v>0</v>
          </cell>
          <cell r="G35">
            <v>68027.95</v>
          </cell>
          <cell r="H35">
            <v>354.6</v>
          </cell>
        </row>
        <row r="36">
          <cell r="B36" t="str">
            <v>DRAXX02Z</v>
          </cell>
          <cell r="C36">
            <v>13133.95</v>
          </cell>
          <cell r="D36">
            <v>1458</v>
          </cell>
          <cell r="E36">
            <v>0</v>
          </cell>
          <cell r="F36">
            <v>0</v>
          </cell>
          <cell r="G36">
            <v>13133.95</v>
          </cell>
          <cell r="H36">
            <v>1458</v>
          </cell>
        </row>
        <row r="37">
          <cell r="B37" t="str">
            <v>DRAXX03Z</v>
          </cell>
          <cell r="C37">
            <v>27441.1</v>
          </cell>
          <cell r="D37">
            <v>1727.6</v>
          </cell>
          <cell r="E37">
            <v>0</v>
          </cell>
          <cell r="F37">
            <v>0</v>
          </cell>
          <cell r="G37">
            <v>27441.1</v>
          </cell>
          <cell r="H37">
            <v>1727.6</v>
          </cell>
        </row>
        <row r="38">
          <cell r="B38" t="str">
            <v>DRAXX04Z</v>
          </cell>
          <cell r="C38">
            <v>8092.8</v>
          </cell>
          <cell r="D38">
            <v>590.35</v>
          </cell>
          <cell r="E38">
            <v>0</v>
          </cell>
          <cell r="F38">
            <v>0</v>
          </cell>
          <cell r="G38">
            <v>8092.8</v>
          </cell>
          <cell r="H38">
            <v>590.35</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129.80799999999999</v>
          </cell>
          <cell r="D44">
            <v>1548.8209999999999</v>
          </cell>
          <cell r="E44">
            <v>0</v>
          </cell>
          <cell r="F44">
            <v>0</v>
          </cell>
          <cell r="G44">
            <v>129.80799999999999</v>
          </cell>
          <cell r="H44">
            <v>1548.8209999999999</v>
          </cell>
        </row>
        <row r="45">
          <cell r="B45" t="str">
            <v>EECL_01Z</v>
          </cell>
          <cell r="C45">
            <v>5821.56</v>
          </cell>
          <cell r="D45">
            <v>3697.1280000000002</v>
          </cell>
          <cell r="E45">
            <v>0</v>
          </cell>
          <cell r="F45">
            <v>0</v>
          </cell>
          <cell r="G45">
            <v>5821.56</v>
          </cell>
          <cell r="H45">
            <v>3697.1280000000002</v>
          </cell>
        </row>
        <row r="46">
          <cell r="B46" t="str">
            <v>FIDL_01Z</v>
          </cell>
          <cell r="C46">
            <v>0</v>
          </cell>
          <cell r="D46">
            <v>0</v>
          </cell>
          <cell r="E46">
            <v>0</v>
          </cell>
          <cell r="F46">
            <v>0</v>
          </cell>
          <cell r="G46">
            <v>0</v>
          </cell>
          <cell r="H46">
            <v>0</v>
          </cell>
        </row>
        <row r="47">
          <cell r="B47" t="str">
            <v>FIDL_02Z</v>
          </cell>
          <cell r="C47">
            <v>20.475000000000001</v>
          </cell>
          <cell r="D47">
            <v>11.85</v>
          </cell>
          <cell r="E47">
            <v>0</v>
          </cell>
          <cell r="F47">
            <v>0</v>
          </cell>
          <cell r="G47">
            <v>20.475000000000001</v>
          </cell>
          <cell r="H47">
            <v>11.85</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13169.25</v>
          </cell>
          <cell r="D50">
            <v>2057.8249999999998</v>
          </cell>
          <cell r="E50">
            <v>0</v>
          </cell>
          <cell r="F50">
            <v>0</v>
          </cell>
          <cell r="G50">
            <v>13169.25</v>
          </cell>
          <cell r="H50">
            <v>2057.8249999999998</v>
          </cell>
        </row>
        <row r="51">
          <cell r="B51" t="str">
            <v>CRUA_01Z</v>
          </cell>
          <cell r="C51">
            <v>2609.1799999999998</v>
          </cell>
          <cell r="D51">
            <v>189.88</v>
          </cell>
          <cell r="E51">
            <v>0</v>
          </cell>
          <cell r="F51">
            <v>0</v>
          </cell>
          <cell r="G51">
            <v>2609.1799999999998</v>
          </cell>
          <cell r="H51">
            <v>189.88</v>
          </cell>
        </row>
        <row r="52">
          <cell r="B52" t="str">
            <v>CRUA_02Z</v>
          </cell>
          <cell r="C52">
            <v>1664.346</v>
          </cell>
          <cell r="D52">
            <v>89.628</v>
          </cell>
          <cell r="E52">
            <v>0</v>
          </cell>
          <cell r="F52">
            <v>0</v>
          </cell>
          <cell r="G52">
            <v>1664.346</v>
          </cell>
          <cell r="H52">
            <v>89.628</v>
          </cell>
        </row>
        <row r="53">
          <cell r="B53" t="str">
            <v>CRUA_03Z</v>
          </cell>
          <cell r="C53">
            <v>173.84</v>
          </cell>
          <cell r="D53">
            <v>2.56</v>
          </cell>
          <cell r="E53">
            <v>0</v>
          </cell>
          <cell r="F53">
            <v>0</v>
          </cell>
          <cell r="G53">
            <v>173.84</v>
          </cell>
          <cell r="H53">
            <v>2.56</v>
          </cell>
        </row>
        <row r="54">
          <cell r="B54" t="str">
            <v>CRUA_04Z</v>
          </cell>
          <cell r="C54">
            <v>381.92</v>
          </cell>
          <cell r="D54">
            <v>22.64</v>
          </cell>
          <cell r="E54">
            <v>0</v>
          </cell>
          <cell r="F54">
            <v>0</v>
          </cell>
          <cell r="G54">
            <v>381.92</v>
          </cell>
          <cell r="H54">
            <v>22.64</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1261.4760000000001</v>
          </cell>
          <cell r="D59">
            <v>531.45000000000005</v>
          </cell>
          <cell r="E59">
            <v>0</v>
          </cell>
          <cell r="F59">
            <v>0</v>
          </cell>
          <cell r="G59">
            <v>1261.4760000000001</v>
          </cell>
          <cell r="H59">
            <v>531.45000000000005</v>
          </cell>
        </row>
        <row r="60">
          <cell r="B60" t="str">
            <v>FALGW-1</v>
          </cell>
          <cell r="C60">
            <v>15152.441000000001</v>
          </cell>
          <cell r="D60">
            <v>0</v>
          </cell>
          <cell r="E60">
            <v>0</v>
          </cell>
          <cell r="F60">
            <v>0</v>
          </cell>
          <cell r="G60">
            <v>15152.441000000001</v>
          </cell>
          <cell r="H60">
            <v>0</v>
          </cell>
        </row>
        <row r="61">
          <cell r="B61" t="str">
            <v>FELL_01Z</v>
          </cell>
          <cell r="C61">
            <v>0</v>
          </cell>
          <cell r="D61">
            <v>3.16</v>
          </cell>
          <cell r="E61">
            <v>0</v>
          </cell>
          <cell r="F61">
            <v>0</v>
          </cell>
          <cell r="G61">
            <v>0</v>
          </cell>
          <cell r="H61">
            <v>3.16</v>
          </cell>
        </row>
        <row r="62">
          <cell r="B62" t="str">
            <v>GNFSW-1</v>
          </cell>
          <cell r="C62">
            <v>675.41600000000005</v>
          </cell>
          <cell r="D62">
            <v>3814.7420000000002</v>
          </cell>
          <cell r="E62">
            <v>0</v>
          </cell>
          <cell r="F62">
            <v>0</v>
          </cell>
          <cell r="G62">
            <v>675.41600000000005</v>
          </cell>
          <cell r="H62">
            <v>3814.7420000000002</v>
          </cell>
        </row>
        <row r="63">
          <cell r="B63" t="str">
            <v>CRGHW-1</v>
          </cell>
          <cell r="C63">
            <v>1887.296</v>
          </cell>
          <cell r="D63">
            <v>43.203000000000003</v>
          </cell>
          <cell r="E63">
            <v>0</v>
          </cell>
          <cell r="F63">
            <v>0</v>
          </cell>
          <cell r="G63">
            <v>1887.296</v>
          </cell>
          <cell r="H63">
            <v>43.203000000000003</v>
          </cell>
        </row>
        <row r="64">
          <cell r="B64" t="str">
            <v>GRMO_01Z</v>
          </cell>
          <cell r="C64">
            <v>5.59</v>
          </cell>
          <cell r="D64">
            <v>10040.780000000001</v>
          </cell>
          <cell r="E64">
            <v>0</v>
          </cell>
          <cell r="F64">
            <v>0</v>
          </cell>
          <cell r="G64">
            <v>5.59</v>
          </cell>
          <cell r="H64">
            <v>10040.780000000001</v>
          </cell>
        </row>
        <row r="65">
          <cell r="B65" t="str">
            <v>GRIFW-1</v>
          </cell>
          <cell r="C65">
            <v>14.257999999999999</v>
          </cell>
          <cell r="D65">
            <v>2613.0340000000001</v>
          </cell>
          <cell r="E65">
            <v>0</v>
          </cell>
          <cell r="F65">
            <v>0</v>
          </cell>
          <cell r="G65">
            <v>14.257999999999999</v>
          </cell>
          <cell r="H65">
            <v>2613.0340000000001</v>
          </cell>
        </row>
        <row r="66">
          <cell r="B66" t="str">
            <v>GRIFW-2</v>
          </cell>
          <cell r="C66">
            <v>1880.4190000000001</v>
          </cell>
          <cell r="D66">
            <v>82.441000000000003</v>
          </cell>
          <cell r="E66">
            <v>0</v>
          </cell>
          <cell r="F66">
            <v>0</v>
          </cell>
          <cell r="G66">
            <v>1880.4190000000001</v>
          </cell>
          <cell r="H66">
            <v>82.441000000000003</v>
          </cell>
        </row>
        <row r="67">
          <cell r="B67" t="str">
            <v>GNFSW-2</v>
          </cell>
          <cell r="C67">
            <v>1326.7280000000001</v>
          </cell>
          <cell r="D67">
            <v>1970.787</v>
          </cell>
          <cell r="E67">
            <v>0</v>
          </cell>
          <cell r="F67">
            <v>0</v>
          </cell>
          <cell r="G67">
            <v>1326.7280000000001</v>
          </cell>
          <cell r="H67">
            <v>1970.787</v>
          </cell>
        </row>
        <row r="68">
          <cell r="B68" t="str">
            <v>GYMR-15</v>
          </cell>
          <cell r="C68">
            <v>747.21</v>
          </cell>
          <cell r="D68">
            <v>0.02</v>
          </cell>
          <cell r="E68">
            <v>0</v>
          </cell>
          <cell r="F68">
            <v>0</v>
          </cell>
          <cell r="G68">
            <v>747.21</v>
          </cell>
          <cell r="H68">
            <v>0.02</v>
          </cell>
        </row>
        <row r="69">
          <cell r="B69" t="str">
            <v>GYMR-17</v>
          </cell>
          <cell r="C69">
            <v>723.49</v>
          </cell>
          <cell r="D69">
            <v>0.03</v>
          </cell>
          <cell r="E69">
            <v>0</v>
          </cell>
          <cell r="F69">
            <v>0</v>
          </cell>
          <cell r="G69">
            <v>723.49</v>
          </cell>
          <cell r="H69">
            <v>0.03</v>
          </cell>
        </row>
        <row r="70">
          <cell r="B70" t="str">
            <v>GYMR-26</v>
          </cell>
          <cell r="C70">
            <v>20375.89</v>
          </cell>
          <cell r="D70">
            <v>0.41</v>
          </cell>
          <cell r="E70">
            <v>0</v>
          </cell>
          <cell r="F70">
            <v>0</v>
          </cell>
          <cell r="G70">
            <v>20375.89</v>
          </cell>
          <cell r="H70">
            <v>0.41</v>
          </cell>
        </row>
        <row r="71">
          <cell r="B71" t="str">
            <v>GYMR-28</v>
          </cell>
          <cell r="C71">
            <v>19772.63</v>
          </cell>
          <cell r="D71">
            <v>0.47</v>
          </cell>
          <cell r="E71">
            <v>0</v>
          </cell>
          <cell r="F71">
            <v>0</v>
          </cell>
          <cell r="G71">
            <v>19772.63</v>
          </cell>
          <cell r="H71">
            <v>0.47</v>
          </cell>
        </row>
        <row r="72">
          <cell r="B72" t="str">
            <v>GYAR_01Z</v>
          </cell>
          <cell r="C72">
            <v>2978.7</v>
          </cell>
          <cell r="D72">
            <v>2197.1999999999998</v>
          </cell>
          <cell r="E72">
            <v>0</v>
          </cell>
          <cell r="F72">
            <v>0</v>
          </cell>
          <cell r="G72">
            <v>2978.7</v>
          </cell>
          <cell r="H72">
            <v>2197.1999999999998</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7703.2179999999998</v>
          </cell>
          <cell r="D76">
            <v>1659.2180000000001</v>
          </cell>
          <cell r="E76">
            <v>0</v>
          </cell>
          <cell r="F76">
            <v>0</v>
          </cell>
          <cell r="G76">
            <v>7703.2179999999998</v>
          </cell>
          <cell r="H76">
            <v>1659.2180000000001</v>
          </cell>
        </row>
        <row r="77">
          <cell r="B77" t="str">
            <v>SHBA_02Z</v>
          </cell>
          <cell r="C77">
            <v>22122.467000000001</v>
          </cell>
          <cell r="D77">
            <v>1876.4559999999999</v>
          </cell>
          <cell r="E77">
            <v>0</v>
          </cell>
          <cell r="F77">
            <v>0</v>
          </cell>
          <cell r="G77">
            <v>22122.467000000001</v>
          </cell>
          <cell r="H77">
            <v>1876.4559999999999</v>
          </cell>
        </row>
        <row r="78">
          <cell r="B78" t="str">
            <v>HUMR_01Z</v>
          </cell>
          <cell r="C78">
            <v>51886.639000000003</v>
          </cell>
          <cell r="D78">
            <v>2068.3339999999998</v>
          </cell>
          <cell r="E78">
            <v>0</v>
          </cell>
          <cell r="F78">
            <v>0</v>
          </cell>
          <cell r="G78">
            <v>51886.639000000003</v>
          </cell>
          <cell r="H78">
            <v>2068.3339999999998</v>
          </cell>
        </row>
        <row r="79">
          <cell r="B79" t="str">
            <v>COTPS01Z</v>
          </cell>
          <cell r="C79">
            <v>2593.5300000000002</v>
          </cell>
          <cell r="D79">
            <v>1675.98</v>
          </cell>
          <cell r="E79">
            <v>0</v>
          </cell>
          <cell r="F79">
            <v>0</v>
          </cell>
          <cell r="G79">
            <v>2593.5300000000002</v>
          </cell>
          <cell r="H79">
            <v>1675.98</v>
          </cell>
        </row>
        <row r="80">
          <cell r="B80" t="str">
            <v>COTPS02Z</v>
          </cell>
          <cell r="C80">
            <v>13.05</v>
          </cell>
          <cell r="D80">
            <v>14576.58</v>
          </cell>
          <cell r="E80">
            <v>0</v>
          </cell>
          <cell r="F80">
            <v>0</v>
          </cell>
          <cell r="G80">
            <v>13.05</v>
          </cell>
          <cell r="H80">
            <v>14576.58</v>
          </cell>
        </row>
        <row r="81">
          <cell r="B81" t="str">
            <v>COTPS03Z</v>
          </cell>
          <cell r="C81">
            <v>1707.12</v>
          </cell>
          <cell r="D81">
            <v>703.17</v>
          </cell>
          <cell r="E81">
            <v>0</v>
          </cell>
          <cell r="F81">
            <v>0</v>
          </cell>
          <cell r="G81">
            <v>1707.12</v>
          </cell>
          <cell r="H81">
            <v>703.17</v>
          </cell>
        </row>
        <row r="82">
          <cell r="B82" t="str">
            <v>COTPS04Z</v>
          </cell>
          <cell r="C82">
            <v>256.68</v>
          </cell>
          <cell r="D82">
            <v>88.02</v>
          </cell>
          <cell r="E82">
            <v>0</v>
          </cell>
          <cell r="F82">
            <v>0</v>
          </cell>
          <cell r="G82">
            <v>256.68</v>
          </cell>
          <cell r="H82">
            <v>88.02</v>
          </cell>
        </row>
        <row r="83">
          <cell r="B83" t="str">
            <v>KEAD_01Z</v>
          </cell>
          <cell r="C83">
            <v>3599.7</v>
          </cell>
          <cell r="D83">
            <v>4661.45</v>
          </cell>
          <cell r="E83">
            <v>0</v>
          </cell>
          <cell r="F83">
            <v>0</v>
          </cell>
          <cell r="G83">
            <v>3599.7</v>
          </cell>
          <cell r="H83">
            <v>4661.45</v>
          </cell>
        </row>
        <row r="84">
          <cell r="B84" t="str">
            <v>KILBW-1</v>
          </cell>
          <cell r="C84">
            <v>0</v>
          </cell>
          <cell r="D84">
            <v>0</v>
          </cell>
          <cell r="E84">
            <v>0</v>
          </cell>
          <cell r="F84">
            <v>0</v>
          </cell>
          <cell r="G84">
            <v>0</v>
          </cell>
          <cell r="H84">
            <v>0</v>
          </cell>
        </row>
        <row r="85">
          <cell r="B85" t="str">
            <v>LCLTW-1</v>
          </cell>
          <cell r="C85">
            <v>1170.981</v>
          </cell>
          <cell r="D85">
            <v>273.31299999999999</v>
          </cell>
          <cell r="E85">
            <v>0</v>
          </cell>
          <cell r="F85">
            <v>0</v>
          </cell>
          <cell r="G85">
            <v>1170.981</v>
          </cell>
          <cell r="H85">
            <v>273.31299999999999</v>
          </cell>
        </row>
        <row r="86">
          <cell r="B86" t="str">
            <v>MEDP_01Z</v>
          </cell>
          <cell r="C86">
            <v>7396.9319999999998</v>
          </cell>
          <cell r="D86">
            <v>4124.8969999999999</v>
          </cell>
          <cell r="E86">
            <v>0</v>
          </cell>
          <cell r="F86">
            <v>0</v>
          </cell>
          <cell r="G86">
            <v>7396.9319999999998</v>
          </cell>
          <cell r="H86">
            <v>4124.8969999999999</v>
          </cell>
        </row>
        <row r="87">
          <cell r="B87" t="str">
            <v>MILWW-1</v>
          </cell>
          <cell r="C87">
            <v>3041.2809999999999</v>
          </cell>
          <cell r="D87">
            <v>21.148</v>
          </cell>
          <cell r="E87">
            <v>0</v>
          </cell>
          <cell r="F87">
            <v>0</v>
          </cell>
          <cell r="G87">
            <v>3041.2809999999999</v>
          </cell>
          <cell r="H87">
            <v>21.148</v>
          </cell>
        </row>
        <row r="88">
          <cell r="B88" t="str">
            <v>WDNSO-1</v>
          </cell>
          <cell r="C88">
            <v>7558.92</v>
          </cell>
          <cell r="D88">
            <v>863.995</v>
          </cell>
          <cell r="E88">
            <v>0</v>
          </cell>
          <cell r="F88">
            <v>0</v>
          </cell>
          <cell r="G88">
            <v>7558.92</v>
          </cell>
          <cell r="H88">
            <v>863.995</v>
          </cell>
        </row>
        <row r="89">
          <cell r="B89" t="str">
            <v>WDNSO-2</v>
          </cell>
          <cell r="C89">
            <v>6711.625</v>
          </cell>
          <cell r="D89">
            <v>823.67200000000003</v>
          </cell>
          <cell r="E89">
            <v>0</v>
          </cell>
          <cell r="F89">
            <v>0</v>
          </cell>
          <cell r="G89">
            <v>6711.625</v>
          </cell>
          <cell r="H89">
            <v>823.67200000000003</v>
          </cell>
        </row>
        <row r="90">
          <cell r="B90" t="str">
            <v>MRWD_01Z</v>
          </cell>
          <cell r="C90">
            <v>39941.599999999999</v>
          </cell>
          <cell r="D90">
            <v>6702.9</v>
          </cell>
          <cell r="E90">
            <v>0</v>
          </cell>
          <cell r="F90">
            <v>0</v>
          </cell>
          <cell r="G90">
            <v>39941.599999999999</v>
          </cell>
          <cell r="H90">
            <v>6702.9</v>
          </cell>
        </row>
        <row r="91">
          <cell r="B91" t="str">
            <v>ABTHB07Z</v>
          </cell>
          <cell r="C91">
            <v>0</v>
          </cell>
          <cell r="D91">
            <v>0</v>
          </cell>
          <cell r="E91">
            <v>0</v>
          </cell>
          <cell r="F91">
            <v>0</v>
          </cell>
          <cell r="G91">
            <v>0</v>
          </cell>
          <cell r="H91">
            <v>0</v>
          </cell>
        </row>
        <row r="92">
          <cell r="B92" t="str">
            <v>ABTHB08Z</v>
          </cell>
          <cell r="C92">
            <v>0</v>
          </cell>
          <cell r="D92">
            <v>0</v>
          </cell>
          <cell r="E92">
            <v>0</v>
          </cell>
          <cell r="F92">
            <v>0</v>
          </cell>
          <cell r="G92">
            <v>0</v>
          </cell>
          <cell r="H92">
            <v>0</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45791.05</v>
          </cell>
          <cell r="D96">
            <v>6111.65</v>
          </cell>
          <cell r="E96">
            <v>0</v>
          </cell>
          <cell r="F96">
            <v>0</v>
          </cell>
          <cell r="G96">
            <v>45791.05</v>
          </cell>
          <cell r="H96">
            <v>6111.65</v>
          </cell>
        </row>
        <row r="97">
          <cell r="B97" t="str">
            <v>DIDCB06Z</v>
          </cell>
          <cell r="C97">
            <v>12295.35</v>
          </cell>
          <cell r="D97">
            <v>5442.9</v>
          </cell>
          <cell r="E97">
            <v>0</v>
          </cell>
          <cell r="F97">
            <v>0</v>
          </cell>
          <cell r="G97">
            <v>12295.35</v>
          </cell>
          <cell r="H97">
            <v>5442.9</v>
          </cell>
        </row>
        <row r="98">
          <cell r="B98" t="str">
            <v>LBAR_01Z</v>
          </cell>
          <cell r="C98">
            <v>3306.12</v>
          </cell>
          <cell r="D98">
            <v>23319.200000000001</v>
          </cell>
          <cell r="E98">
            <v>0</v>
          </cell>
          <cell r="F98">
            <v>0</v>
          </cell>
          <cell r="G98">
            <v>3306.12</v>
          </cell>
          <cell r="H98">
            <v>23319.200000000001</v>
          </cell>
        </row>
        <row r="99">
          <cell r="B99" t="str">
            <v>PEMB_11Z</v>
          </cell>
          <cell r="C99">
            <v>6923.7</v>
          </cell>
          <cell r="D99">
            <v>4155.7</v>
          </cell>
          <cell r="E99">
            <v>0</v>
          </cell>
          <cell r="F99">
            <v>0</v>
          </cell>
          <cell r="G99">
            <v>6923.7</v>
          </cell>
          <cell r="H99">
            <v>4155.7</v>
          </cell>
        </row>
        <row r="100">
          <cell r="B100" t="str">
            <v>PEMB_21Z</v>
          </cell>
          <cell r="C100">
            <v>9412.5499999999993</v>
          </cell>
          <cell r="D100">
            <v>3249.8</v>
          </cell>
          <cell r="E100">
            <v>0</v>
          </cell>
          <cell r="F100">
            <v>0</v>
          </cell>
          <cell r="G100">
            <v>9412.5499999999993</v>
          </cell>
          <cell r="H100">
            <v>3249.8</v>
          </cell>
        </row>
        <row r="101">
          <cell r="B101" t="str">
            <v>PEMB_31Z</v>
          </cell>
          <cell r="C101">
            <v>8287.4</v>
          </cell>
          <cell r="D101">
            <v>4052</v>
          </cell>
          <cell r="E101">
            <v>0</v>
          </cell>
          <cell r="F101">
            <v>0</v>
          </cell>
          <cell r="G101">
            <v>8287.4</v>
          </cell>
          <cell r="H101">
            <v>4052</v>
          </cell>
        </row>
        <row r="102">
          <cell r="B102" t="str">
            <v>PEMB_41Z</v>
          </cell>
          <cell r="C102">
            <v>3495.6</v>
          </cell>
          <cell r="D102">
            <v>1013</v>
          </cell>
          <cell r="E102">
            <v>0</v>
          </cell>
          <cell r="F102">
            <v>0</v>
          </cell>
          <cell r="G102">
            <v>3495.6</v>
          </cell>
          <cell r="H102">
            <v>1013</v>
          </cell>
        </row>
        <row r="103">
          <cell r="B103" t="str">
            <v>PEMB_51Z</v>
          </cell>
          <cell r="C103">
            <v>14535.8</v>
          </cell>
          <cell r="D103">
            <v>5870.7</v>
          </cell>
          <cell r="E103">
            <v>0</v>
          </cell>
          <cell r="F103">
            <v>0</v>
          </cell>
          <cell r="G103">
            <v>14535.8</v>
          </cell>
          <cell r="H103">
            <v>5870.7</v>
          </cell>
        </row>
        <row r="104">
          <cell r="B104" t="str">
            <v>STAY_01Z</v>
          </cell>
          <cell r="C104">
            <v>25266.799999999999</v>
          </cell>
          <cell r="D104">
            <v>3298.65</v>
          </cell>
          <cell r="E104">
            <v>0</v>
          </cell>
          <cell r="F104">
            <v>0</v>
          </cell>
          <cell r="G104">
            <v>25266.799999999999</v>
          </cell>
          <cell r="H104">
            <v>3298.65</v>
          </cell>
        </row>
        <row r="105">
          <cell r="B105" t="str">
            <v>STAY_02Z</v>
          </cell>
          <cell r="C105">
            <v>1817.3</v>
          </cell>
          <cell r="D105">
            <v>1015.2</v>
          </cell>
          <cell r="E105">
            <v>0</v>
          </cell>
          <cell r="F105">
            <v>0</v>
          </cell>
          <cell r="G105">
            <v>1817.3</v>
          </cell>
          <cell r="H105">
            <v>1015.2</v>
          </cell>
        </row>
        <row r="106">
          <cell r="B106" t="str">
            <v>STAY_03Z</v>
          </cell>
          <cell r="C106">
            <v>19800.099999999999</v>
          </cell>
          <cell r="D106">
            <v>3660.2</v>
          </cell>
          <cell r="E106">
            <v>0</v>
          </cell>
          <cell r="F106">
            <v>0</v>
          </cell>
          <cell r="G106">
            <v>19800.099999999999</v>
          </cell>
          <cell r="H106">
            <v>3660.2</v>
          </cell>
        </row>
        <row r="107">
          <cell r="B107" t="str">
            <v>STAY_04Z</v>
          </cell>
          <cell r="C107">
            <v>32532.65</v>
          </cell>
          <cell r="D107">
            <v>2621.5</v>
          </cell>
          <cell r="E107">
            <v>0</v>
          </cell>
          <cell r="F107">
            <v>0</v>
          </cell>
          <cell r="G107">
            <v>32532.65</v>
          </cell>
          <cell r="H107">
            <v>2621.5</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14669.3</v>
          </cell>
          <cell r="D110">
            <v>11914.55</v>
          </cell>
          <cell r="E110">
            <v>0</v>
          </cell>
          <cell r="F110">
            <v>0</v>
          </cell>
          <cell r="G110">
            <v>14669.3</v>
          </cell>
          <cell r="H110">
            <v>11914.55</v>
          </cell>
        </row>
        <row r="111">
          <cell r="B111" t="str">
            <v>HEYM102Z</v>
          </cell>
          <cell r="C111">
            <v>10833.95</v>
          </cell>
          <cell r="D111">
            <v>10490.75</v>
          </cell>
          <cell r="E111">
            <v>0</v>
          </cell>
          <cell r="F111">
            <v>0</v>
          </cell>
          <cell r="G111">
            <v>10833.95</v>
          </cell>
          <cell r="H111">
            <v>10490.75</v>
          </cell>
        </row>
        <row r="112">
          <cell r="B112" t="str">
            <v>HEYM207Z</v>
          </cell>
          <cell r="C112">
            <v>0</v>
          </cell>
          <cell r="D112">
            <v>0</v>
          </cell>
          <cell r="E112">
            <v>0</v>
          </cell>
          <cell r="F112">
            <v>0</v>
          </cell>
          <cell r="G112">
            <v>0</v>
          </cell>
          <cell r="H112">
            <v>0</v>
          </cell>
        </row>
        <row r="113">
          <cell r="B113" t="str">
            <v>HEYM208Z</v>
          </cell>
          <cell r="C113">
            <v>72064.5</v>
          </cell>
          <cell r="D113">
            <v>0</v>
          </cell>
          <cell r="E113">
            <v>0</v>
          </cell>
          <cell r="F113">
            <v>0</v>
          </cell>
          <cell r="G113">
            <v>72064.5</v>
          </cell>
          <cell r="H113">
            <v>0</v>
          </cell>
        </row>
        <row r="114">
          <cell r="B114" t="str">
            <v>HINB_07Z</v>
          </cell>
          <cell r="C114">
            <v>0</v>
          </cell>
          <cell r="D114">
            <v>0</v>
          </cell>
          <cell r="E114">
            <v>0</v>
          </cell>
          <cell r="F114">
            <v>0</v>
          </cell>
          <cell r="G114">
            <v>0</v>
          </cell>
          <cell r="H114">
            <v>0</v>
          </cell>
        </row>
        <row r="115">
          <cell r="B115" t="str">
            <v>HINB_08Z</v>
          </cell>
          <cell r="C115">
            <v>37949.699999999997</v>
          </cell>
          <cell r="D115">
            <v>2729.15</v>
          </cell>
          <cell r="E115">
            <v>0</v>
          </cell>
          <cell r="F115">
            <v>0</v>
          </cell>
          <cell r="G115">
            <v>37949.699999999997</v>
          </cell>
          <cell r="H115">
            <v>2729.15</v>
          </cell>
        </row>
        <row r="116">
          <cell r="B116" t="str">
            <v>HRTL_01Z</v>
          </cell>
          <cell r="C116">
            <v>69221.350000000006</v>
          </cell>
          <cell r="D116">
            <v>529.29999999999995</v>
          </cell>
          <cell r="E116">
            <v>0</v>
          </cell>
          <cell r="F116">
            <v>0</v>
          </cell>
          <cell r="G116">
            <v>69221.350000000006</v>
          </cell>
          <cell r="H116">
            <v>529.29999999999995</v>
          </cell>
        </row>
        <row r="117">
          <cell r="B117" t="str">
            <v>HRTL_02Z</v>
          </cell>
          <cell r="C117">
            <v>70791.45</v>
          </cell>
          <cell r="D117">
            <v>263.75</v>
          </cell>
          <cell r="E117">
            <v>0</v>
          </cell>
          <cell r="F117">
            <v>0</v>
          </cell>
          <cell r="G117">
            <v>70791.45</v>
          </cell>
          <cell r="H117">
            <v>263.75</v>
          </cell>
        </row>
        <row r="118">
          <cell r="B118" t="str">
            <v>HUNB_07Z</v>
          </cell>
          <cell r="C118">
            <v>0</v>
          </cell>
          <cell r="D118">
            <v>0</v>
          </cell>
          <cell r="E118">
            <v>0</v>
          </cell>
          <cell r="F118">
            <v>0</v>
          </cell>
          <cell r="G118">
            <v>0</v>
          </cell>
          <cell r="H118">
            <v>0</v>
          </cell>
        </row>
        <row r="119">
          <cell r="B119" t="str">
            <v>HUNB_08Z</v>
          </cell>
          <cell r="C119">
            <v>0</v>
          </cell>
          <cell r="D119">
            <v>0</v>
          </cell>
          <cell r="E119">
            <v>0</v>
          </cell>
          <cell r="F119">
            <v>0</v>
          </cell>
          <cell r="G119">
            <v>0</v>
          </cell>
          <cell r="H119">
            <v>0</v>
          </cell>
        </row>
        <row r="120">
          <cell r="B120" t="str">
            <v>SIZB_01Z</v>
          </cell>
          <cell r="C120">
            <v>43698.65</v>
          </cell>
          <cell r="D120">
            <v>4392.05</v>
          </cell>
          <cell r="E120">
            <v>0</v>
          </cell>
          <cell r="F120">
            <v>0</v>
          </cell>
          <cell r="G120">
            <v>43698.65</v>
          </cell>
          <cell r="H120">
            <v>4392.05</v>
          </cell>
        </row>
        <row r="121">
          <cell r="B121" t="str">
            <v>SIZB_02Z</v>
          </cell>
          <cell r="C121">
            <v>43909.4</v>
          </cell>
          <cell r="D121">
            <v>3936.4</v>
          </cell>
          <cell r="E121">
            <v>0</v>
          </cell>
          <cell r="F121">
            <v>0</v>
          </cell>
          <cell r="G121">
            <v>43909.4</v>
          </cell>
          <cell r="H121">
            <v>3936.4</v>
          </cell>
        </row>
        <row r="122">
          <cell r="B122" t="str">
            <v>TORN_01Z</v>
          </cell>
          <cell r="C122">
            <v>50237.95</v>
          </cell>
          <cell r="D122">
            <v>2096.9</v>
          </cell>
          <cell r="E122">
            <v>0</v>
          </cell>
          <cell r="F122">
            <v>0</v>
          </cell>
          <cell r="G122">
            <v>50237.95</v>
          </cell>
          <cell r="H122">
            <v>2096.9</v>
          </cell>
        </row>
        <row r="123">
          <cell r="B123" t="str">
            <v>TORN_02Z</v>
          </cell>
          <cell r="C123">
            <v>47060.95</v>
          </cell>
          <cell r="D123">
            <v>2284.1</v>
          </cell>
          <cell r="E123">
            <v>0</v>
          </cell>
          <cell r="F123">
            <v>0</v>
          </cell>
          <cell r="G123">
            <v>47060.95</v>
          </cell>
          <cell r="H123">
            <v>2284.1</v>
          </cell>
        </row>
        <row r="124">
          <cell r="B124" t="str">
            <v>EAG-NEMO1</v>
          </cell>
          <cell r="C124">
            <v>42281.8</v>
          </cell>
          <cell r="D124">
            <v>1530.28</v>
          </cell>
          <cell r="E124">
            <v>0</v>
          </cell>
          <cell r="F124">
            <v>0</v>
          </cell>
          <cell r="G124">
            <v>42281.8</v>
          </cell>
          <cell r="H124">
            <v>1530.28</v>
          </cell>
        </row>
        <row r="125">
          <cell r="B125" t="str">
            <v>DINO_01Z</v>
          </cell>
          <cell r="C125">
            <v>4034.3</v>
          </cell>
          <cell r="D125">
            <v>1088.05</v>
          </cell>
          <cell r="E125">
            <v>0</v>
          </cell>
          <cell r="F125">
            <v>0</v>
          </cell>
          <cell r="G125">
            <v>4034.3</v>
          </cell>
          <cell r="H125">
            <v>1088.05</v>
          </cell>
        </row>
        <row r="126">
          <cell r="B126" t="str">
            <v>DINO_02Z</v>
          </cell>
          <cell r="C126">
            <v>7606.2</v>
          </cell>
          <cell r="D126">
            <v>1427.75</v>
          </cell>
          <cell r="E126">
            <v>0</v>
          </cell>
          <cell r="F126">
            <v>0</v>
          </cell>
          <cell r="G126">
            <v>7606.2</v>
          </cell>
          <cell r="H126">
            <v>1427.75</v>
          </cell>
        </row>
        <row r="127">
          <cell r="B127" t="str">
            <v>DINO_03Z</v>
          </cell>
          <cell r="C127">
            <v>1082.5</v>
          </cell>
          <cell r="D127">
            <v>30.4</v>
          </cell>
          <cell r="E127">
            <v>0</v>
          </cell>
          <cell r="F127">
            <v>0</v>
          </cell>
          <cell r="G127">
            <v>1082.5</v>
          </cell>
          <cell r="H127">
            <v>30.4</v>
          </cell>
        </row>
        <row r="128">
          <cell r="B128" t="str">
            <v>DINO_04Z</v>
          </cell>
          <cell r="C128">
            <v>3156.7</v>
          </cell>
          <cell r="D128">
            <v>497.35</v>
          </cell>
          <cell r="E128">
            <v>0</v>
          </cell>
          <cell r="F128">
            <v>0</v>
          </cell>
          <cell r="G128">
            <v>3156.7</v>
          </cell>
          <cell r="H128">
            <v>497.35</v>
          </cell>
        </row>
        <row r="129">
          <cell r="B129" t="str">
            <v>DINO_05Z</v>
          </cell>
          <cell r="C129">
            <v>11588.9</v>
          </cell>
          <cell r="D129">
            <v>1832.2</v>
          </cell>
          <cell r="E129">
            <v>0</v>
          </cell>
          <cell r="F129">
            <v>0</v>
          </cell>
          <cell r="G129">
            <v>11588.9</v>
          </cell>
          <cell r="H129">
            <v>1832.2</v>
          </cell>
        </row>
        <row r="130">
          <cell r="B130" t="str">
            <v>DINO_06Z</v>
          </cell>
          <cell r="C130">
            <v>6266.05</v>
          </cell>
          <cell r="D130">
            <v>2420.1999999999998</v>
          </cell>
          <cell r="E130">
            <v>0</v>
          </cell>
          <cell r="F130">
            <v>0</v>
          </cell>
          <cell r="G130">
            <v>6266.05</v>
          </cell>
          <cell r="H130">
            <v>2420.1999999999998</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2006.905</v>
          </cell>
          <cell r="D133">
            <v>577.59</v>
          </cell>
          <cell r="E133">
            <v>0</v>
          </cell>
          <cell r="F133">
            <v>0</v>
          </cell>
          <cell r="G133">
            <v>2006.905</v>
          </cell>
          <cell r="H133">
            <v>577.59</v>
          </cell>
        </row>
        <row r="134">
          <cell r="B134" t="str">
            <v>FFES_04Z</v>
          </cell>
          <cell r="C134">
            <v>2074.1889999999999</v>
          </cell>
          <cell r="D134">
            <v>364.66199999999998</v>
          </cell>
          <cell r="E134">
            <v>0</v>
          </cell>
          <cell r="F134">
            <v>0</v>
          </cell>
          <cell r="G134">
            <v>2074.1889999999999</v>
          </cell>
          <cell r="H134">
            <v>364.66199999999998</v>
          </cell>
        </row>
        <row r="135">
          <cell r="B135" t="str">
            <v>KILNS01Z</v>
          </cell>
          <cell r="C135">
            <v>0</v>
          </cell>
          <cell r="D135">
            <v>0</v>
          </cell>
          <cell r="E135">
            <v>0</v>
          </cell>
          <cell r="F135">
            <v>0</v>
          </cell>
          <cell r="G135">
            <v>0</v>
          </cell>
          <cell r="H135">
            <v>0</v>
          </cell>
        </row>
        <row r="136">
          <cell r="B136" t="str">
            <v>PETEM01Z</v>
          </cell>
          <cell r="C136">
            <v>0</v>
          </cell>
          <cell r="D136">
            <v>0.24299999999999999</v>
          </cell>
          <cell r="E136">
            <v>0</v>
          </cell>
          <cell r="F136">
            <v>0</v>
          </cell>
          <cell r="G136">
            <v>0</v>
          </cell>
          <cell r="H136">
            <v>0.24299999999999999</v>
          </cell>
        </row>
        <row r="137">
          <cell r="B137" t="str">
            <v>GRAI_06Z</v>
          </cell>
          <cell r="C137">
            <v>24716.25</v>
          </cell>
          <cell r="D137">
            <v>4358.3999999999996</v>
          </cell>
          <cell r="E137">
            <v>0</v>
          </cell>
          <cell r="F137">
            <v>0</v>
          </cell>
          <cell r="G137">
            <v>24716.25</v>
          </cell>
          <cell r="H137">
            <v>4358.3999999999996</v>
          </cell>
        </row>
        <row r="138">
          <cell r="B138" t="str">
            <v>GRAI_07Z</v>
          </cell>
          <cell r="C138">
            <v>10168.15</v>
          </cell>
          <cell r="D138">
            <v>2945.7</v>
          </cell>
          <cell r="E138">
            <v>0</v>
          </cell>
          <cell r="F138">
            <v>0</v>
          </cell>
          <cell r="G138">
            <v>10168.15</v>
          </cell>
          <cell r="H138">
            <v>2945.7</v>
          </cell>
        </row>
        <row r="139">
          <cell r="B139" t="str">
            <v>GRAI_08Z</v>
          </cell>
          <cell r="C139">
            <v>14855.1</v>
          </cell>
          <cell r="D139">
            <v>3525.95</v>
          </cell>
          <cell r="E139">
            <v>0</v>
          </cell>
          <cell r="F139">
            <v>0</v>
          </cell>
          <cell r="G139">
            <v>14855.1</v>
          </cell>
          <cell r="H139">
            <v>3525.95</v>
          </cell>
        </row>
        <row r="140">
          <cell r="B140" t="str">
            <v>KILLP01Z</v>
          </cell>
          <cell r="C140">
            <v>328.15</v>
          </cell>
          <cell r="D140">
            <v>354.95</v>
          </cell>
          <cell r="E140">
            <v>0</v>
          </cell>
          <cell r="F140">
            <v>0</v>
          </cell>
          <cell r="G140">
            <v>328.15</v>
          </cell>
          <cell r="H140">
            <v>354.95</v>
          </cell>
        </row>
        <row r="141">
          <cell r="B141" t="str">
            <v>KILLP02Z</v>
          </cell>
          <cell r="C141">
            <v>269.05</v>
          </cell>
          <cell r="D141">
            <v>410.25</v>
          </cell>
          <cell r="E141">
            <v>0</v>
          </cell>
          <cell r="F141">
            <v>0</v>
          </cell>
          <cell r="G141">
            <v>269.05</v>
          </cell>
          <cell r="H141">
            <v>410.25</v>
          </cell>
        </row>
        <row r="142">
          <cell r="B142" t="str">
            <v>RATS_01Z</v>
          </cell>
          <cell r="C142">
            <v>35.64</v>
          </cell>
          <cell r="D142">
            <v>2003.58</v>
          </cell>
          <cell r="E142">
            <v>0</v>
          </cell>
          <cell r="F142">
            <v>0</v>
          </cell>
          <cell r="G142">
            <v>35.64</v>
          </cell>
          <cell r="H142">
            <v>2003.58</v>
          </cell>
        </row>
        <row r="143">
          <cell r="B143" t="str">
            <v>RATS_02Z</v>
          </cell>
          <cell r="C143">
            <v>153.9</v>
          </cell>
          <cell r="D143">
            <v>161.82</v>
          </cell>
          <cell r="E143">
            <v>0</v>
          </cell>
          <cell r="F143">
            <v>0</v>
          </cell>
          <cell r="G143">
            <v>153.9</v>
          </cell>
          <cell r="H143">
            <v>161.82</v>
          </cell>
        </row>
        <row r="144">
          <cell r="B144" t="str">
            <v>RATS_03Z</v>
          </cell>
          <cell r="C144">
            <v>28.53</v>
          </cell>
          <cell r="D144">
            <v>41.22</v>
          </cell>
          <cell r="E144">
            <v>0</v>
          </cell>
          <cell r="F144">
            <v>0</v>
          </cell>
          <cell r="G144">
            <v>28.53</v>
          </cell>
          <cell r="H144">
            <v>41.22</v>
          </cell>
        </row>
        <row r="145">
          <cell r="B145" t="str">
            <v>RATS_04Z</v>
          </cell>
          <cell r="C145">
            <v>639.72</v>
          </cell>
          <cell r="D145">
            <v>2712.87</v>
          </cell>
          <cell r="E145">
            <v>0</v>
          </cell>
          <cell r="F145">
            <v>0</v>
          </cell>
          <cell r="G145">
            <v>639.72</v>
          </cell>
          <cell r="H145">
            <v>2712.87</v>
          </cell>
        </row>
        <row r="146">
          <cell r="B146" t="str">
            <v>TAYL_02Z</v>
          </cell>
          <cell r="C146">
            <v>0</v>
          </cell>
          <cell r="D146">
            <v>0</v>
          </cell>
          <cell r="E146">
            <v>0</v>
          </cell>
          <cell r="F146">
            <v>0</v>
          </cell>
          <cell r="G146">
            <v>0</v>
          </cell>
          <cell r="H146">
            <v>0</v>
          </cell>
        </row>
        <row r="147">
          <cell r="B147" t="str">
            <v>TAYL_03Z</v>
          </cell>
          <cell r="C147">
            <v>0</v>
          </cell>
          <cell r="D147">
            <v>0</v>
          </cell>
          <cell r="E147">
            <v>0</v>
          </cell>
          <cell r="F147">
            <v>0</v>
          </cell>
          <cell r="G147">
            <v>0</v>
          </cell>
          <cell r="H147">
            <v>0</v>
          </cell>
        </row>
        <row r="148">
          <cell r="B148" t="str">
            <v>RCBKO-1</v>
          </cell>
          <cell r="C148">
            <v>6071.451</v>
          </cell>
          <cell r="D148">
            <v>1383.2439999999999</v>
          </cell>
          <cell r="E148">
            <v>0</v>
          </cell>
          <cell r="F148">
            <v>0</v>
          </cell>
          <cell r="G148">
            <v>6071.451</v>
          </cell>
          <cell r="H148">
            <v>1383.2439999999999</v>
          </cell>
        </row>
        <row r="149">
          <cell r="B149" t="str">
            <v>RCBKO-2</v>
          </cell>
          <cell r="C149">
            <v>5716.5630000000001</v>
          </cell>
          <cell r="D149">
            <v>1498.797</v>
          </cell>
          <cell r="E149">
            <v>0</v>
          </cell>
          <cell r="F149">
            <v>0</v>
          </cell>
          <cell r="G149">
            <v>5716.5630000000001</v>
          </cell>
          <cell r="H149">
            <v>1498.797</v>
          </cell>
        </row>
        <row r="150">
          <cell r="B150" t="str">
            <v>BRGG_01Z</v>
          </cell>
          <cell r="C150">
            <v>41.936999999999998</v>
          </cell>
          <cell r="D150">
            <v>6.5979999999999999</v>
          </cell>
          <cell r="E150">
            <v>0</v>
          </cell>
          <cell r="F150">
            <v>0</v>
          </cell>
          <cell r="G150">
            <v>41.936999999999998</v>
          </cell>
          <cell r="H150">
            <v>6.5979999999999999</v>
          </cell>
        </row>
        <row r="151">
          <cell r="B151" t="str">
            <v>ROCK_01Z</v>
          </cell>
          <cell r="C151">
            <v>29937</v>
          </cell>
          <cell r="D151">
            <v>1647.4</v>
          </cell>
          <cell r="E151">
            <v>0</v>
          </cell>
          <cell r="F151">
            <v>0</v>
          </cell>
          <cell r="G151">
            <v>29937</v>
          </cell>
          <cell r="H151">
            <v>1647.4</v>
          </cell>
        </row>
        <row r="152">
          <cell r="B152" t="str">
            <v>SCCL_01Z</v>
          </cell>
          <cell r="C152">
            <v>11146.75</v>
          </cell>
          <cell r="D152">
            <v>139.71</v>
          </cell>
          <cell r="E152">
            <v>0</v>
          </cell>
          <cell r="F152">
            <v>0</v>
          </cell>
          <cell r="G152">
            <v>11146.75</v>
          </cell>
          <cell r="H152">
            <v>139.71</v>
          </cell>
        </row>
        <row r="153">
          <cell r="B153" t="str">
            <v>SCCL_02Z</v>
          </cell>
          <cell r="C153">
            <v>13542.8</v>
          </cell>
          <cell r="D153">
            <v>1603.1</v>
          </cell>
          <cell r="E153">
            <v>0</v>
          </cell>
          <cell r="F153">
            <v>0</v>
          </cell>
          <cell r="G153">
            <v>13542.8</v>
          </cell>
          <cell r="H153">
            <v>1603.1</v>
          </cell>
        </row>
        <row r="154">
          <cell r="B154" t="str">
            <v>SCCL_03Z</v>
          </cell>
          <cell r="C154">
            <v>1023.69</v>
          </cell>
          <cell r="D154">
            <v>533.20000000000005</v>
          </cell>
          <cell r="E154">
            <v>0</v>
          </cell>
          <cell r="F154">
            <v>0</v>
          </cell>
          <cell r="G154">
            <v>1023.69</v>
          </cell>
          <cell r="H154">
            <v>533.20000000000005</v>
          </cell>
        </row>
        <row r="155">
          <cell r="B155" t="str">
            <v>SHOS_01Z</v>
          </cell>
          <cell r="C155">
            <v>0</v>
          </cell>
          <cell r="D155">
            <v>0</v>
          </cell>
          <cell r="E155">
            <v>0</v>
          </cell>
          <cell r="F155">
            <v>0</v>
          </cell>
          <cell r="G155">
            <v>0</v>
          </cell>
          <cell r="H155">
            <v>0</v>
          </cell>
        </row>
        <row r="156">
          <cell r="B156" t="str">
            <v>SEAB_01Z</v>
          </cell>
          <cell r="C156">
            <v>2150.4949999999999</v>
          </cell>
          <cell r="D156">
            <v>1986.645</v>
          </cell>
          <cell r="E156">
            <v>0</v>
          </cell>
          <cell r="F156">
            <v>0</v>
          </cell>
          <cell r="G156">
            <v>2150.4949999999999</v>
          </cell>
          <cell r="H156">
            <v>1986.645</v>
          </cell>
        </row>
        <row r="157">
          <cell r="B157" t="str">
            <v>SEAB_02Z</v>
          </cell>
          <cell r="C157">
            <v>3815.6109999999999</v>
          </cell>
          <cell r="D157">
            <v>883.50699999999995</v>
          </cell>
          <cell r="E157">
            <v>0</v>
          </cell>
          <cell r="F157">
            <v>0</v>
          </cell>
          <cell r="G157">
            <v>3815.6109999999999</v>
          </cell>
          <cell r="H157">
            <v>883.50699999999995</v>
          </cell>
        </row>
        <row r="158">
          <cell r="B158" t="str">
            <v>SPLN_01Z</v>
          </cell>
          <cell r="C158">
            <v>30340.6</v>
          </cell>
          <cell r="D158">
            <v>2893.75</v>
          </cell>
          <cell r="E158">
            <v>0</v>
          </cell>
          <cell r="F158">
            <v>0</v>
          </cell>
          <cell r="G158">
            <v>30340.6</v>
          </cell>
          <cell r="H158">
            <v>2893.75</v>
          </cell>
        </row>
        <row r="159">
          <cell r="B159" t="str">
            <v>ARCHW-1</v>
          </cell>
          <cell r="C159">
            <v>11322.886</v>
          </cell>
          <cell r="D159">
            <v>816.02599999999995</v>
          </cell>
          <cell r="E159">
            <v>0</v>
          </cell>
          <cell r="F159">
            <v>0</v>
          </cell>
          <cell r="G159">
            <v>11322.886</v>
          </cell>
          <cell r="H159">
            <v>816.02599999999995</v>
          </cell>
        </row>
        <row r="160">
          <cell r="B160" t="str">
            <v>CLFLW-1</v>
          </cell>
          <cell r="C160">
            <v>24.335999999999999</v>
          </cell>
          <cell r="D160">
            <v>1.0980000000000001</v>
          </cell>
          <cell r="E160">
            <v>0</v>
          </cell>
          <cell r="F160">
            <v>0</v>
          </cell>
          <cell r="G160">
            <v>24.335999999999999</v>
          </cell>
          <cell r="H160">
            <v>1.0980000000000001</v>
          </cell>
        </row>
        <row r="161">
          <cell r="B161" t="str">
            <v>DRSLW-1</v>
          </cell>
          <cell r="C161">
            <v>533.053</v>
          </cell>
          <cell r="D161">
            <v>504.23700000000002</v>
          </cell>
          <cell r="E161">
            <v>0</v>
          </cell>
          <cell r="F161">
            <v>0</v>
          </cell>
          <cell r="G161">
            <v>533.053</v>
          </cell>
          <cell r="H161">
            <v>504.23700000000002</v>
          </cell>
        </row>
        <row r="162">
          <cell r="B162" t="str">
            <v>MKHLW-1</v>
          </cell>
          <cell r="C162">
            <v>8744.482</v>
          </cell>
          <cell r="D162">
            <v>194.12899999999999</v>
          </cell>
          <cell r="E162">
            <v>0</v>
          </cell>
          <cell r="F162">
            <v>0</v>
          </cell>
          <cell r="G162">
            <v>8744.482</v>
          </cell>
          <cell r="H162">
            <v>194.12899999999999</v>
          </cell>
        </row>
        <row r="163">
          <cell r="B163" t="str">
            <v>AIGA_01Z</v>
          </cell>
          <cell r="C163">
            <v>0.27600000000000002</v>
          </cell>
          <cell r="D163">
            <v>16.753</v>
          </cell>
          <cell r="E163">
            <v>0</v>
          </cell>
          <cell r="F163">
            <v>0</v>
          </cell>
          <cell r="G163">
            <v>0.27600000000000002</v>
          </cell>
          <cell r="H163">
            <v>16.753</v>
          </cell>
        </row>
        <row r="164">
          <cell r="B164" t="str">
            <v>BHLAW-1</v>
          </cell>
          <cell r="C164">
            <v>2317.1080000000002</v>
          </cell>
          <cell r="D164">
            <v>245.40700000000001</v>
          </cell>
          <cell r="E164">
            <v>0</v>
          </cell>
          <cell r="F164">
            <v>0</v>
          </cell>
          <cell r="G164">
            <v>2317.1080000000002</v>
          </cell>
          <cell r="H164">
            <v>245.40700000000001</v>
          </cell>
        </row>
        <row r="165">
          <cell r="B165" t="str">
            <v>CASH_01Z</v>
          </cell>
          <cell r="C165">
            <v>19.34</v>
          </cell>
          <cell r="D165">
            <v>0</v>
          </cell>
          <cell r="E165">
            <v>0</v>
          </cell>
          <cell r="F165">
            <v>0</v>
          </cell>
          <cell r="G165">
            <v>19.34</v>
          </cell>
          <cell r="H165">
            <v>0</v>
          </cell>
        </row>
        <row r="166">
          <cell r="B166" t="str">
            <v>CEAN_01Z</v>
          </cell>
          <cell r="C166">
            <v>21.411999999999999</v>
          </cell>
          <cell r="D166">
            <v>18.09</v>
          </cell>
          <cell r="E166">
            <v>0</v>
          </cell>
          <cell r="F166">
            <v>0</v>
          </cell>
          <cell r="G166">
            <v>21.411999999999999</v>
          </cell>
          <cell r="H166">
            <v>18.09</v>
          </cell>
        </row>
        <row r="167">
          <cell r="B167" t="str">
            <v>CLAC-1</v>
          </cell>
          <cell r="C167">
            <v>11.805</v>
          </cell>
          <cell r="D167">
            <v>44.304000000000002</v>
          </cell>
          <cell r="E167">
            <v>0</v>
          </cell>
          <cell r="F167">
            <v>0</v>
          </cell>
          <cell r="G167">
            <v>11.805</v>
          </cell>
          <cell r="H167">
            <v>44.304000000000002</v>
          </cell>
        </row>
        <row r="168">
          <cell r="B168" t="str">
            <v>CLUN_01Z</v>
          </cell>
          <cell r="C168">
            <v>881.73199999999997</v>
          </cell>
          <cell r="D168">
            <v>34.523000000000003</v>
          </cell>
          <cell r="E168">
            <v>0</v>
          </cell>
          <cell r="F168">
            <v>0</v>
          </cell>
          <cell r="G168">
            <v>881.73199999999997</v>
          </cell>
          <cell r="H168">
            <v>34.523000000000003</v>
          </cell>
        </row>
        <row r="169">
          <cell r="B169" t="str">
            <v>CLUN_02Z</v>
          </cell>
          <cell r="C169">
            <v>363.49299999999999</v>
          </cell>
          <cell r="D169">
            <v>46.015999999999998</v>
          </cell>
          <cell r="E169">
            <v>0</v>
          </cell>
          <cell r="F169">
            <v>0</v>
          </cell>
          <cell r="G169">
            <v>363.49299999999999</v>
          </cell>
          <cell r="H169">
            <v>46.015999999999998</v>
          </cell>
        </row>
        <row r="170">
          <cell r="B170" t="str">
            <v>CULL_02Z</v>
          </cell>
          <cell r="C170">
            <v>741.11800000000005</v>
          </cell>
          <cell r="D170">
            <v>0</v>
          </cell>
          <cell r="E170">
            <v>0</v>
          </cell>
          <cell r="F170">
            <v>0</v>
          </cell>
          <cell r="G170">
            <v>741.11800000000005</v>
          </cell>
          <cell r="H170">
            <v>0</v>
          </cell>
        </row>
        <row r="171">
          <cell r="B171" t="str">
            <v>DEAN_01Z</v>
          </cell>
          <cell r="C171">
            <v>27.678999999999998</v>
          </cell>
          <cell r="D171">
            <v>547.76400000000001</v>
          </cell>
          <cell r="E171">
            <v>0</v>
          </cell>
          <cell r="F171">
            <v>0</v>
          </cell>
          <cell r="G171">
            <v>27.678999999999998</v>
          </cell>
          <cell r="H171">
            <v>547.76400000000001</v>
          </cell>
        </row>
        <row r="172">
          <cell r="B172" t="str">
            <v>ERRO_01Z</v>
          </cell>
          <cell r="C172">
            <v>1.996</v>
          </cell>
          <cell r="D172">
            <v>8.9380000000000006</v>
          </cell>
          <cell r="E172">
            <v>0</v>
          </cell>
          <cell r="F172">
            <v>0</v>
          </cell>
          <cell r="G172">
            <v>1.996</v>
          </cell>
          <cell r="H172">
            <v>8.9380000000000006</v>
          </cell>
        </row>
        <row r="173">
          <cell r="B173" t="str">
            <v>ERRO_02Z</v>
          </cell>
          <cell r="C173">
            <v>1.59</v>
          </cell>
          <cell r="D173">
            <v>10.602</v>
          </cell>
          <cell r="E173">
            <v>0</v>
          </cell>
          <cell r="F173">
            <v>0</v>
          </cell>
          <cell r="G173">
            <v>1.59</v>
          </cell>
          <cell r="H173">
            <v>10.602</v>
          </cell>
        </row>
        <row r="174">
          <cell r="B174" t="str">
            <v>ERRO_03Z</v>
          </cell>
          <cell r="C174">
            <v>1.179</v>
          </cell>
          <cell r="D174">
            <v>9.718</v>
          </cell>
          <cell r="E174">
            <v>0</v>
          </cell>
          <cell r="F174">
            <v>0</v>
          </cell>
          <cell r="G174">
            <v>1.179</v>
          </cell>
          <cell r="H174">
            <v>9.718</v>
          </cell>
        </row>
        <row r="175">
          <cell r="B175" t="str">
            <v>FASN_01Z</v>
          </cell>
          <cell r="C175">
            <v>713.11400000000003</v>
          </cell>
          <cell r="D175">
            <v>0.13800000000000001</v>
          </cell>
          <cell r="E175">
            <v>0</v>
          </cell>
          <cell r="F175">
            <v>0</v>
          </cell>
          <cell r="G175">
            <v>713.11400000000003</v>
          </cell>
          <cell r="H175">
            <v>0.13800000000000001</v>
          </cell>
        </row>
        <row r="176">
          <cell r="B176" t="str">
            <v>FASN_02Z</v>
          </cell>
          <cell r="C176">
            <v>837.76700000000005</v>
          </cell>
          <cell r="D176">
            <v>0.35499999999999998</v>
          </cell>
          <cell r="E176">
            <v>0</v>
          </cell>
          <cell r="F176">
            <v>0</v>
          </cell>
          <cell r="G176">
            <v>837.76700000000005</v>
          </cell>
          <cell r="H176">
            <v>0.35499999999999998</v>
          </cell>
        </row>
        <row r="177">
          <cell r="B177" t="str">
            <v>FASN_03Z</v>
          </cell>
          <cell r="C177">
            <v>11.154</v>
          </cell>
          <cell r="D177">
            <v>60.061999999999998</v>
          </cell>
          <cell r="E177">
            <v>0</v>
          </cell>
          <cell r="F177">
            <v>0</v>
          </cell>
          <cell r="G177">
            <v>11.154</v>
          </cell>
          <cell r="H177">
            <v>60.061999999999998</v>
          </cell>
        </row>
        <row r="178">
          <cell r="B178" t="str">
            <v>FASN_04Z</v>
          </cell>
          <cell r="C178">
            <v>299.04399999999998</v>
          </cell>
          <cell r="D178">
            <v>85.459000000000003</v>
          </cell>
          <cell r="E178">
            <v>0</v>
          </cell>
          <cell r="F178">
            <v>0</v>
          </cell>
          <cell r="G178">
            <v>299.04399999999998</v>
          </cell>
          <cell r="H178">
            <v>85.459000000000003</v>
          </cell>
        </row>
        <row r="179">
          <cell r="B179" t="str">
            <v>FINL_01Z</v>
          </cell>
          <cell r="C179">
            <v>0.25800000000000001</v>
          </cell>
          <cell r="D179">
            <v>341.09300000000002</v>
          </cell>
          <cell r="E179">
            <v>0</v>
          </cell>
          <cell r="F179">
            <v>0</v>
          </cell>
          <cell r="G179">
            <v>0.25800000000000001</v>
          </cell>
          <cell r="H179">
            <v>341.09300000000002</v>
          </cell>
        </row>
        <row r="180">
          <cell r="B180" t="str">
            <v>FOYE_01Z</v>
          </cell>
          <cell r="C180">
            <v>1034.18</v>
          </cell>
          <cell r="D180">
            <v>672.827</v>
          </cell>
          <cell r="E180">
            <v>0</v>
          </cell>
          <cell r="F180">
            <v>0</v>
          </cell>
          <cell r="G180">
            <v>1034.18</v>
          </cell>
          <cell r="H180">
            <v>672.827</v>
          </cell>
        </row>
        <row r="181">
          <cell r="B181" t="str">
            <v>FOYE_02Z</v>
          </cell>
          <cell r="C181">
            <v>1081.1559999999999</v>
          </cell>
          <cell r="D181">
            <v>546.74699999999996</v>
          </cell>
          <cell r="E181">
            <v>0</v>
          </cell>
          <cell r="F181">
            <v>0</v>
          </cell>
          <cell r="G181">
            <v>1081.1559999999999</v>
          </cell>
          <cell r="H181">
            <v>546.74699999999996</v>
          </cell>
        </row>
        <row r="182">
          <cell r="B182" t="str">
            <v>GLEN_01Z</v>
          </cell>
          <cell r="C182">
            <v>183.56100000000001</v>
          </cell>
          <cell r="D182">
            <v>9.0999999999999998E-2</v>
          </cell>
          <cell r="E182">
            <v>0</v>
          </cell>
          <cell r="F182">
            <v>0</v>
          </cell>
          <cell r="G182">
            <v>183.56100000000001</v>
          </cell>
          <cell r="H182">
            <v>9.0999999999999998E-2</v>
          </cell>
        </row>
        <row r="183">
          <cell r="B183" t="str">
            <v>GLNDO-1</v>
          </cell>
          <cell r="C183">
            <v>685.62</v>
          </cell>
          <cell r="D183">
            <v>53.93</v>
          </cell>
          <cell r="E183">
            <v>0</v>
          </cell>
          <cell r="F183">
            <v>0</v>
          </cell>
          <cell r="G183">
            <v>685.62</v>
          </cell>
          <cell r="H183">
            <v>53.93</v>
          </cell>
        </row>
        <row r="184">
          <cell r="B184" t="str">
            <v>GORDW-1</v>
          </cell>
          <cell r="C184">
            <v>7.944</v>
          </cell>
          <cell r="D184">
            <v>1951.97</v>
          </cell>
          <cell r="E184">
            <v>0</v>
          </cell>
          <cell r="F184">
            <v>0</v>
          </cell>
          <cell r="G184">
            <v>7.944</v>
          </cell>
          <cell r="H184">
            <v>1951.97</v>
          </cell>
        </row>
        <row r="185">
          <cell r="B185" t="str">
            <v>GRUB_01Z</v>
          </cell>
          <cell r="C185">
            <v>0</v>
          </cell>
          <cell r="D185">
            <v>0</v>
          </cell>
          <cell r="E185">
            <v>0</v>
          </cell>
          <cell r="F185">
            <v>0</v>
          </cell>
          <cell r="G185">
            <v>0</v>
          </cell>
          <cell r="H185">
            <v>0</v>
          </cell>
        </row>
        <row r="186">
          <cell r="B186" t="str">
            <v>GRUB_02Z</v>
          </cell>
          <cell r="C186">
            <v>0</v>
          </cell>
          <cell r="D186">
            <v>0</v>
          </cell>
          <cell r="E186">
            <v>0</v>
          </cell>
          <cell r="F186">
            <v>0</v>
          </cell>
          <cell r="G186">
            <v>0</v>
          </cell>
          <cell r="H186">
            <v>0</v>
          </cell>
        </row>
        <row r="187">
          <cell r="B187" t="str">
            <v>HADHW-1</v>
          </cell>
          <cell r="C187">
            <v>257.27</v>
          </cell>
          <cell r="D187">
            <v>4418.78</v>
          </cell>
          <cell r="E187">
            <v>0</v>
          </cell>
          <cell r="F187">
            <v>0</v>
          </cell>
          <cell r="G187">
            <v>257.27</v>
          </cell>
          <cell r="H187">
            <v>4418.78</v>
          </cell>
        </row>
        <row r="188">
          <cell r="B188" t="str">
            <v>INGA_01Z</v>
          </cell>
          <cell r="C188">
            <v>14.382999999999999</v>
          </cell>
          <cell r="D188">
            <v>11.561</v>
          </cell>
          <cell r="E188">
            <v>0</v>
          </cell>
          <cell r="F188">
            <v>0</v>
          </cell>
          <cell r="G188">
            <v>14.382999999999999</v>
          </cell>
          <cell r="H188">
            <v>11.561</v>
          </cell>
        </row>
        <row r="189">
          <cell r="B189" t="str">
            <v>KIOR_01Z</v>
          </cell>
          <cell r="C189">
            <v>0.49099999999999999</v>
          </cell>
          <cell r="D189">
            <v>4.2670000000000003</v>
          </cell>
          <cell r="E189">
            <v>0</v>
          </cell>
          <cell r="F189">
            <v>0</v>
          </cell>
          <cell r="G189">
            <v>0.49099999999999999</v>
          </cell>
          <cell r="H189">
            <v>4.2670000000000003</v>
          </cell>
        </row>
        <row r="190">
          <cell r="B190" t="str">
            <v>LOCH_01Z</v>
          </cell>
          <cell r="C190">
            <v>173.60400000000001</v>
          </cell>
          <cell r="D190">
            <v>15.449</v>
          </cell>
          <cell r="E190">
            <v>0</v>
          </cell>
          <cell r="F190">
            <v>0</v>
          </cell>
          <cell r="G190">
            <v>173.60400000000001</v>
          </cell>
          <cell r="H190">
            <v>15.449</v>
          </cell>
        </row>
        <row r="191">
          <cell r="B191" t="str">
            <v>LOCH_02Z</v>
          </cell>
          <cell r="C191">
            <v>469.99200000000002</v>
          </cell>
          <cell r="D191">
            <v>0.94</v>
          </cell>
          <cell r="E191">
            <v>0</v>
          </cell>
          <cell r="F191">
            <v>0</v>
          </cell>
          <cell r="G191">
            <v>469.99200000000002</v>
          </cell>
          <cell r="H191">
            <v>0.94</v>
          </cell>
        </row>
        <row r="192">
          <cell r="B192" t="str">
            <v>LUIC_01Z</v>
          </cell>
          <cell r="C192">
            <v>22.087</v>
          </cell>
          <cell r="D192">
            <v>113.18600000000001</v>
          </cell>
          <cell r="E192">
            <v>0</v>
          </cell>
          <cell r="F192">
            <v>0</v>
          </cell>
          <cell r="G192">
            <v>22.087</v>
          </cell>
          <cell r="H192">
            <v>113.18600000000001</v>
          </cell>
        </row>
        <row r="193">
          <cell r="B193" t="str">
            <v>LUIC_02Z</v>
          </cell>
          <cell r="C193">
            <v>27.285</v>
          </cell>
          <cell r="D193">
            <v>101.29</v>
          </cell>
          <cell r="E193">
            <v>0</v>
          </cell>
          <cell r="F193">
            <v>0</v>
          </cell>
          <cell r="G193">
            <v>27.285</v>
          </cell>
          <cell r="H193">
            <v>101.29</v>
          </cell>
        </row>
        <row r="194">
          <cell r="B194" t="str">
            <v>MOSS_01Z</v>
          </cell>
          <cell r="C194">
            <v>1174.8499999999999</v>
          </cell>
          <cell r="D194">
            <v>80.191000000000003</v>
          </cell>
          <cell r="E194">
            <v>0</v>
          </cell>
          <cell r="F194">
            <v>0</v>
          </cell>
          <cell r="G194">
            <v>1174.8499999999999</v>
          </cell>
          <cell r="H194">
            <v>80.191000000000003</v>
          </cell>
        </row>
        <row r="195">
          <cell r="B195" t="str">
            <v>NANT_01Z</v>
          </cell>
          <cell r="C195">
            <v>184.02099999999999</v>
          </cell>
          <cell r="D195">
            <v>1.6910000000000001</v>
          </cell>
          <cell r="E195">
            <v>0</v>
          </cell>
          <cell r="F195">
            <v>0</v>
          </cell>
          <cell r="G195">
            <v>184.02099999999999</v>
          </cell>
          <cell r="H195">
            <v>1.6910000000000001</v>
          </cell>
        </row>
        <row r="196">
          <cell r="B196" t="str">
            <v>ORRI_01Z</v>
          </cell>
          <cell r="C196">
            <v>0</v>
          </cell>
          <cell r="D196">
            <v>679.42</v>
          </cell>
          <cell r="E196">
            <v>0</v>
          </cell>
          <cell r="F196">
            <v>0</v>
          </cell>
          <cell r="G196">
            <v>0</v>
          </cell>
          <cell r="H196">
            <v>679.42</v>
          </cell>
        </row>
        <row r="197">
          <cell r="B197" t="str">
            <v>PEHE_01Z</v>
          </cell>
          <cell r="C197">
            <v>15318.514999999999</v>
          </cell>
          <cell r="D197">
            <v>7786.558</v>
          </cell>
          <cell r="E197">
            <v>0</v>
          </cell>
          <cell r="F197">
            <v>0</v>
          </cell>
          <cell r="G197">
            <v>15318.514999999999</v>
          </cell>
          <cell r="H197">
            <v>7786.558</v>
          </cell>
        </row>
        <row r="198">
          <cell r="B198" t="str">
            <v>PEHE_02Z</v>
          </cell>
          <cell r="C198">
            <v>0</v>
          </cell>
          <cell r="D198">
            <v>0</v>
          </cell>
          <cell r="E198">
            <v>0</v>
          </cell>
          <cell r="F198">
            <v>0</v>
          </cell>
          <cell r="G198">
            <v>0</v>
          </cell>
          <cell r="H198">
            <v>0</v>
          </cell>
        </row>
        <row r="199">
          <cell r="B199" t="str">
            <v>QUIO_01Z</v>
          </cell>
          <cell r="C199">
            <v>984.01599999999996</v>
          </cell>
          <cell r="D199">
            <v>205.14500000000001</v>
          </cell>
          <cell r="E199">
            <v>0</v>
          </cell>
          <cell r="F199">
            <v>0</v>
          </cell>
          <cell r="G199">
            <v>984.01599999999996</v>
          </cell>
          <cell r="H199">
            <v>205.14500000000001</v>
          </cell>
        </row>
        <row r="200">
          <cell r="B200" t="str">
            <v>SLOY_01Z</v>
          </cell>
          <cell r="C200">
            <v>10.242000000000001</v>
          </cell>
          <cell r="D200">
            <v>8.4619999999999997</v>
          </cell>
          <cell r="E200">
            <v>0</v>
          </cell>
          <cell r="F200">
            <v>0</v>
          </cell>
          <cell r="G200">
            <v>10.242000000000001</v>
          </cell>
          <cell r="H200">
            <v>8.4619999999999997</v>
          </cell>
        </row>
        <row r="201">
          <cell r="B201" t="str">
            <v>SLOY_02Z</v>
          </cell>
          <cell r="C201">
            <v>0.55300000000000005</v>
          </cell>
          <cell r="D201">
            <v>27.16</v>
          </cell>
          <cell r="E201">
            <v>0</v>
          </cell>
          <cell r="F201">
            <v>0</v>
          </cell>
          <cell r="G201">
            <v>0.55300000000000005</v>
          </cell>
          <cell r="H201">
            <v>27.16</v>
          </cell>
        </row>
        <row r="202">
          <cell r="B202" t="str">
            <v>SLOY_03Z</v>
          </cell>
          <cell r="C202">
            <v>0</v>
          </cell>
          <cell r="D202">
            <v>0</v>
          </cell>
          <cell r="E202">
            <v>0</v>
          </cell>
          <cell r="F202">
            <v>0</v>
          </cell>
          <cell r="G202">
            <v>0</v>
          </cell>
          <cell r="H202">
            <v>0</v>
          </cell>
        </row>
        <row r="203">
          <cell r="B203" t="str">
            <v>SLOY_04Z</v>
          </cell>
          <cell r="C203">
            <v>36.972000000000001</v>
          </cell>
          <cell r="D203">
            <v>0.32600000000000001</v>
          </cell>
          <cell r="E203">
            <v>0</v>
          </cell>
          <cell r="F203">
            <v>0</v>
          </cell>
          <cell r="G203">
            <v>36.972000000000001</v>
          </cell>
          <cell r="H203">
            <v>0.32600000000000001</v>
          </cell>
        </row>
        <row r="204">
          <cell r="B204" t="str">
            <v>STRNW-1</v>
          </cell>
          <cell r="C204">
            <v>752.99199999999996</v>
          </cell>
          <cell r="D204">
            <v>126.136</v>
          </cell>
          <cell r="E204">
            <v>0</v>
          </cell>
          <cell r="F204">
            <v>0</v>
          </cell>
          <cell r="G204">
            <v>752.99199999999996</v>
          </cell>
          <cell r="H204">
            <v>126.136</v>
          </cell>
        </row>
        <row r="205">
          <cell r="B205" t="str">
            <v>TORA_01Z</v>
          </cell>
          <cell r="C205">
            <v>52.302</v>
          </cell>
          <cell r="D205">
            <v>4.2000000000000003E-2</v>
          </cell>
          <cell r="E205">
            <v>0</v>
          </cell>
          <cell r="F205">
            <v>0</v>
          </cell>
          <cell r="G205">
            <v>52.302</v>
          </cell>
          <cell r="H205">
            <v>4.2000000000000003E-2</v>
          </cell>
        </row>
        <row r="206">
          <cell r="B206" t="str">
            <v>TORA_02Z</v>
          </cell>
          <cell r="C206">
            <v>8.0000000000000002E-3</v>
          </cell>
          <cell r="D206">
            <v>311.89600000000002</v>
          </cell>
          <cell r="E206">
            <v>0</v>
          </cell>
          <cell r="F206">
            <v>0</v>
          </cell>
          <cell r="G206">
            <v>8.0000000000000002E-3</v>
          </cell>
          <cell r="H206">
            <v>311.89600000000002</v>
          </cell>
        </row>
        <row r="207">
          <cell r="B207" t="str">
            <v>SUTB_01Z</v>
          </cell>
          <cell r="C207">
            <v>5362</v>
          </cell>
          <cell r="D207">
            <v>1082.2</v>
          </cell>
          <cell r="E207">
            <v>0</v>
          </cell>
          <cell r="F207">
            <v>0</v>
          </cell>
          <cell r="G207">
            <v>5362</v>
          </cell>
          <cell r="H207">
            <v>1082.2</v>
          </cell>
        </row>
        <row r="208">
          <cell r="B208" t="str">
            <v>SVRP_10Z</v>
          </cell>
          <cell r="C208">
            <v>2136.0500000000002</v>
          </cell>
          <cell r="D208">
            <v>4520.6000000000004</v>
          </cell>
          <cell r="E208">
            <v>0</v>
          </cell>
          <cell r="F208">
            <v>0</v>
          </cell>
          <cell r="G208">
            <v>2136.0500000000002</v>
          </cell>
          <cell r="H208">
            <v>4520.6000000000004</v>
          </cell>
        </row>
        <row r="209">
          <cell r="B209" t="str">
            <v>SVRP_20Z</v>
          </cell>
          <cell r="C209">
            <v>1031.75</v>
          </cell>
          <cell r="D209">
            <v>3258.8</v>
          </cell>
          <cell r="E209">
            <v>0</v>
          </cell>
          <cell r="F209">
            <v>0</v>
          </cell>
          <cell r="G209">
            <v>1031.75</v>
          </cell>
          <cell r="H209">
            <v>3258.8</v>
          </cell>
        </row>
        <row r="210">
          <cell r="B210" t="str">
            <v>USKM_13Z</v>
          </cell>
          <cell r="C210">
            <v>0</v>
          </cell>
          <cell r="D210">
            <v>0</v>
          </cell>
          <cell r="E210">
            <v>0</v>
          </cell>
          <cell r="F210">
            <v>0</v>
          </cell>
          <cell r="G210">
            <v>0</v>
          </cell>
          <cell r="H210">
            <v>0</v>
          </cell>
        </row>
        <row r="211">
          <cell r="B211" t="str">
            <v>USKM_14Z</v>
          </cell>
          <cell r="C211">
            <v>0</v>
          </cell>
          <cell r="D211">
            <v>0</v>
          </cell>
          <cell r="E211">
            <v>0</v>
          </cell>
          <cell r="F211">
            <v>0</v>
          </cell>
          <cell r="G211">
            <v>0</v>
          </cell>
          <cell r="H211">
            <v>0</v>
          </cell>
        </row>
        <row r="212">
          <cell r="B212" t="str">
            <v>USKM_15Z</v>
          </cell>
          <cell r="C212">
            <v>0</v>
          </cell>
          <cell r="D212">
            <v>0</v>
          </cell>
          <cell r="E212">
            <v>0</v>
          </cell>
          <cell r="F212">
            <v>0</v>
          </cell>
          <cell r="G212">
            <v>0</v>
          </cell>
          <cell r="H212">
            <v>0</v>
          </cell>
        </row>
        <row r="213">
          <cell r="B213" t="str">
            <v>WLNYO-2</v>
          </cell>
          <cell r="C213">
            <v>12810.275</v>
          </cell>
          <cell r="D213">
            <v>1534.904</v>
          </cell>
          <cell r="E213">
            <v>0</v>
          </cell>
          <cell r="F213">
            <v>0</v>
          </cell>
          <cell r="G213">
            <v>12810.275</v>
          </cell>
          <cell r="H213">
            <v>1534.904</v>
          </cell>
        </row>
        <row r="214">
          <cell r="B214" t="str">
            <v>WLNYW-1</v>
          </cell>
          <cell r="C214">
            <v>887.50599999999997</v>
          </cell>
          <cell r="D214">
            <v>6822.48</v>
          </cell>
          <cell r="E214">
            <v>0</v>
          </cell>
          <cell r="F214">
            <v>0</v>
          </cell>
          <cell r="G214">
            <v>887.50599999999997</v>
          </cell>
          <cell r="H214">
            <v>6822.48</v>
          </cell>
        </row>
        <row r="215">
          <cell r="B215" t="str">
            <v>WLNYO3</v>
          </cell>
          <cell r="C215">
            <v>2278.3580000000002</v>
          </cell>
          <cell r="D215">
            <v>4346.7309999999998</v>
          </cell>
          <cell r="E215">
            <v>0</v>
          </cell>
          <cell r="F215">
            <v>0</v>
          </cell>
          <cell r="G215">
            <v>2278.3580000000002</v>
          </cell>
          <cell r="H215">
            <v>4346.7309999999998</v>
          </cell>
        </row>
        <row r="216">
          <cell r="B216" t="str">
            <v>WLNYO4</v>
          </cell>
          <cell r="C216">
            <v>341.298</v>
          </cell>
          <cell r="D216">
            <v>4428.6390000000001</v>
          </cell>
          <cell r="E216">
            <v>0</v>
          </cell>
          <cell r="F216">
            <v>0</v>
          </cell>
          <cell r="G216">
            <v>341.298</v>
          </cell>
          <cell r="H216">
            <v>4428.6390000000001</v>
          </cell>
        </row>
        <row r="217">
          <cell r="B217" t="str">
            <v>WBURB-1</v>
          </cell>
          <cell r="C217">
            <v>21397.19</v>
          </cell>
          <cell r="D217">
            <v>1723.19</v>
          </cell>
          <cell r="E217">
            <v>0</v>
          </cell>
          <cell r="F217">
            <v>0</v>
          </cell>
          <cell r="G217">
            <v>21397.19</v>
          </cell>
          <cell r="H217">
            <v>1723.19</v>
          </cell>
        </row>
        <row r="218">
          <cell r="B218" t="str">
            <v>WBURB-2</v>
          </cell>
          <cell r="C218">
            <v>34324.949999999997</v>
          </cell>
          <cell r="D218">
            <v>1585.06</v>
          </cell>
          <cell r="E218">
            <v>0</v>
          </cell>
          <cell r="F218">
            <v>0</v>
          </cell>
          <cell r="G218">
            <v>34324.949999999997</v>
          </cell>
          <cell r="H218">
            <v>1585.06</v>
          </cell>
        </row>
        <row r="219">
          <cell r="B219" t="str">
            <v>WBURB-3</v>
          </cell>
          <cell r="C219">
            <v>15488.75</v>
          </cell>
          <cell r="D219">
            <v>1703.81</v>
          </cell>
          <cell r="E219">
            <v>0</v>
          </cell>
          <cell r="F219">
            <v>0</v>
          </cell>
          <cell r="G219">
            <v>15488.75</v>
          </cell>
          <cell r="H219">
            <v>1703.81</v>
          </cell>
        </row>
        <row r="220">
          <cell r="B220" t="str">
            <v>WBUPS01Z</v>
          </cell>
          <cell r="C220">
            <v>380.55</v>
          </cell>
          <cell r="D220">
            <v>0.4</v>
          </cell>
          <cell r="E220">
            <v>0</v>
          </cell>
          <cell r="F220">
            <v>0</v>
          </cell>
          <cell r="G220">
            <v>380.55</v>
          </cell>
          <cell r="H220">
            <v>0.4</v>
          </cell>
        </row>
        <row r="221">
          <cell r="B221" t="str">
            <v>WBUPS02Z</v>
          </cell>
          <cell r="C221">
            <v>0</v>
          </cell>
          <cell r="D221">
            <v>0</v>
          </cell>
          <cell r="E221">
            <v>0</v>
          </cell>
          <cell r="F221">
            <v>0</v>
          </cell>
          <cell r="G221">
            <v>0</v>
          </cell>
          <cell r="H221">
            <v>0</v>
          </cell>
        </row>
        <row r="222">
          <cell r="B222" t="str">
            <v>WBUPS03Z</v>
          </cell>
          <cell r="C222">
            <v>0</v>
          </cell>
          <cell r="D222">
            <v>0</v>
          </cell>
          <cell r="E222">
            <v>0</v>
          </cell>
          <cell r="F222">
            <v>0</v>
          </cell>
          <cell r="G222">
            <v>0</v>
          </cell>
          <cell r="H222">
            <v>0</v>
          </cell>
        </row>
        <row r="223">
          <cell r="B223" t="str">
            <v>WBUPS04Z</v>
          </cell>
          <cell r="C223">
            <v>0</v>
          </cell>
          <cell r="D223">
            <v>0</v>
          </cell>
          <cell r="E223">
            <v>0</v>
          </cell>
          <cell r="F223">
            <v>0</v>
          </cell>
          <cell r="G223">
            <v>0</v>
          </cell>
          <cell r="H223">
            <v>0</v>
          </cell>
        </row>
        <row r="224">
          <cell r="B224" t="str">
            <v>WTMSO-1</v>
          </cell>
          <cell r="C224">
            <v>14441.401</v>
          </cell>
          <cell r="D224">
            <v>608.76599999999996</v>
          </cell>
          <cell r="E224">
            <v>0</v>
          </cell>
          <cell r="F224">
            <v>0</v>
          </cell>
          <cell r="G224">
            <v>14441.401</v>
          </cell>
          <cell r="H224">
            <v>608.76599999999996</v>
          </cell>
        </row>
        <row r="225">
          <cell r="B225" t="str">
            <v>BLLA-1</v>
          </cell>
          <cell r="C225">
            <v>0</v>
          </cell>
          <cell r="D225">
            <v>0</v>
          </cell>
          <cell r="E225">
            <v>0</v>
          </cell>
          <cell r="F225">
            <v>0</v>
          </cell>
          <cell r="G225">
            <v>0</v>
          </cell>
          <cell r="H225">
            <v>0</v>
          </cell>
        </row>
        <row r="226">
          <cell r="B226" t="str">
            <v>WHILW-1</v>
          </cell>
          <cell r="C226">
            <v>30042.785</v>
          </cell>
          <cell r="D226">
            <v>0</v>
          </cell>
          <cell r="E226">
            <v>0</v>
          </cell>
          <cell r="F226">
            <v>0</v>
          </cell>
          <cell r="G226">
            <v>30042.785</v>
          </cell>
          <cell r="H226">
            <v>0</v>
          </cell>
        </row>
        <row r="227">
          <cell r="B227" t="str">
            <v>WHILW-2</v>
          </cell>
          <cell r="C227">
            <v>7459.9430000000002</v>
          </cell>
          <cell r="D227">
            <v>833.02300000000002</v>
          </cell>
          <cell r="E227">
            <v>0</v>
          </cell>
          <cell r="F227">
            <v>0</v>
          </cell>
          <cell r="G227">
            <v>7459.9430000000002</v>
          </cell>
          <cell r="H227">
            <v>833.02300000000002</v>
          </cell>
        </row>
        <row r="228">
          <cell r="B228"/>
          <cell r="C228"/>
          <cell r="D228"/>
          <cell r="E228"/>
          <cell r="F228"/>
          <cell r="G228">
            <v>0</v>
          </cell>
          <cell r="H228">
            <v>0</v>
          </cell>
        </row>
        <row r="229">
          <cell r="B229"/>
          <cell r="C229"/>
          <cell r="D229"/>
          <cell r="E229"/>
          <cell r="F229"/>
          <cell r="G229">
            <v>0</v>
          </cell>
          <cell r="H229">
            <v>0</v>
          </cell>
        </row>
        <row r="230">
          <cell r="B230"/>
          <cell r="C230"/>
          <cell r="D230"/>
          <cell r="E230"/>
          <cell r="F230"/>
          <cell r="G230">
            <v>0</v>
          </cell>
          <cell r="H230">
            <v>0</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1120</v>
          </cell>
          <cell r="D8">
            <v>95.9</v>
          </cell>
          <cell r="E8">
            <v>0</v>
          </cell>
          <cell r="F8">
            <v>0</v>
          </cell>
          <cell r="G8">
            <v>1120</v>
          </cell>
          <cell r="H8">
            <v>95.9</v>
          </cell>
        </row>
        <row r="9">
          <cell r="B9" t="str">
            <v>BAGE_01Z</v>
          </cell>
          <cell r="C9">
            <v>7707.51</v>
          </cell>
          <cell r="D9">
            <v>1196</v>
          </cell>
          <cell r="E9">
            <v>0</v>
          </cell>
          <cell r="F9">
            <v>0</v>
          </cell>
          <cell r="G9">
            <v>7707.51</v>
          </cell>
          <cell r="H9">
            <v>1196</v>
          </cell>
        </row>
        <row r="10">
          <cell r="B10" t="str">
            <v>BAGE_02Z</v>
          </cell>
          <cell r="C10">
            <v>11.51</v>
          </cell>
          <cell r="D10">
            <v>0.01</v>
          </cell>
          <cell r="E10">
            <v>0</v>
          </cell>
          <cell r="F10">
            <v>0</v>
          </cell>
          <cell r="G10">
            <v>11.51</v>
          </cell>
          <cell r="H10">
            <v>0.01</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615.74</v>
          </cell>
          <cell r="D13">
            <v>525.09</v>
          </cell>
          <cell r="E13">
            <v>0</v>
          </cell>
          <cell r="F13">
            <v>0</v>
          </cell>
          <cell r="G13">
            <v>615.74</v>
          </cell>
          <cell r="H13">
            <v>525.09</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1471.97</v>
          </cell>
          <cell r="D18">
            <v>2323.56</v>
          </cell>
          <cell r="E18">
            <v>0</v>
          </cell>
          <cell r="F18">
            <v>0</v>
          </cell>
          <cell r="G18">
            <v>1471.97</v>
          </cell>
          <cell r="H18">
            <v>2323.56</v>
          </cell>
        </row>
        <row r="19">
          <cell r="B19" t="str">
            <v>CARR-1</v>
          </cell>
          <cell r="C19">
            <v>29041.200000000001</v>
          </cell>
          <cell r="D19">
            <v>2624.2</v>
          </cell>
          <cell r="E19">
            <v>0</v>
          </cell>
          <cell r="F19">
            <v>0</v>
          </cell>
          <cell r="G19">
            <v>29041.200000000001</v>
          </cell>
          <cell r="H19">
            <v>2624.2</v>
          </cell>
        </row>
        <row r="20">
          <cell r="B20" t="str">
            <v>CARR-2</v>
          </cell>
          <cell r="C20">
            <v>55722.1</v>
          </cell>
          <cell r="D20">
            <v>2677.3</v>
          </cell>
          <cell r="E20">
            <v>0</v>
          </cell>
          <cell r="F20">
            <v>0</v>
          </cell>
          <cell r="G20">
            <v>55722.1</v>
          </cell>
          <cell r="H20">
            <v>2677.3</v>
          </cell>
        </row>
        <row r="21">
          <cell r="B21" t="str">
            <v>CDCL_01Z</v>
          </cell>
          <cell r="C21">
            <v>12824.46</v>
          </cell>
          <cell r="D21">
            <v>3278.88</v>
          </cell>
          <cell r="E21">
            <v>0</v>
          </cell>
          <cell r="F21">
            <v>0</v>
          </cell>
          <cell r="G21">
            <v>12824.46</v>
          </cell>
          <cell r="H21">
            <v>3278.88</v>
          </cell>
        </row>
        <row r="22">
          <cell r="B22" t="str">
            <v>LAGA_01Z</v>
          </cell>
          <cell r="C22">
            <v>6578.2</v>
          </cell>
          <cell r="D22">
            <v>6881.2</v>
          </cell>
          <cell r="E22">
            <v>0</v>
          </cell>
          <cell r="F22">
            <v>0</v>
          </cell>
          <cell r="G22">
            <v>6578.2</v>
          </cell>
          <cell r="H22">
            <v>6881.2</v>
          </cell>
        </row>
        <row r="23">
          <cell r="B23" t="str">
            <v>CLDCW-1</v>
          </cell>
          <cell r="C23">
            <v>9065.3799999999992</v>
          </cell>
          <cell r="D23">
            <v>43.46</v>
          </cell>
          <cell r="E23">
            <v>0</v>
          </cell>
          <cell r="F23">
            <v>0</v>
          </cell>
          <cell r="G23">
            <v>9065.3799999999992</v>
          </cell>
          <cell r="H23">
            <v>43.46</v>
          </cell>
        </row>
        <row r="24">
          <cell r="B24" t="str">
            <v>CLDNW-1</v>
          </cell>
          <cell r="C24">
            <v>9119.39</v>
          </cell>
          <cell r="D24">
            <v>51.67</v>
          </cell>
          <cell r="E24">
            <v>0</v>
          </cell>
          <cell r="F24">
            <v>0</v>
          </cell>
          <cell r="G24">
            <v>9119.39</v>
          </cell>
          <cell r="H24">
            <v>51.67</v>
          </cell>
        </row>
        <row r="25">
          <cell r="B25" t="str">
            <v>CLDSW-1</v>
          </cell>
          <cell r="C25">
            <v>13119.61</v>
          </cell>
          <cell r="D25">
            <v>0</v>
          </cell>
          <cell r="E25">
            <v>0</v>
          </cell>
          <cell r="F25">
            <v>0</v>
          </cell>
          <cell r="G25">
            <v>13119.61</v>
          </cell>
          <cell r="H25">
            <v>0</v>
          </cell>
        </row>
        <row r="26">
          <cell r="B26" t="str">
            <v>CORB_01Z</v>
          </cell>
          <cell r="C26">
            <v>16.32</v>
          </cell>
          <cell r="D26">
            <v>5.59</v>
          </cell>
          <cell r="E26">
            <v>0</v>
          </cell>
          <cell r="F26">
            <v>0</v>
          </cell>
          <cell r="G26">
            <v>16.32</v>
          </cell>
          <cell r="H26">
            <v>5.59</v>
          </cell>
        </row>
        <row r="27">
          <cell r="B27" t="str">
            <v>COSO_01Z</v>
          </cell>
          <cell r="C27">
            <v>37431.65</v>
          </cell>
          <cell r="D27">
            <v>1736.45</v>
          </cell>
          <cell r="E27">
            <v>0</v>
          </cell>
          <cell r="F27">
            <v>0</v>
          </cell>
          <cell r="G27">
            <v>37431.65</v>
          </cell>
          <cell r="H27">
            <v>1736.45</v>
          </cell>
        </row>
        <row r="28">
          <cell r="B28" t="str">
            <v>CRYRW-2</v>
          </cell>
          <cell r="C28">
            <v>12649.61</v>
          </cell>
          <cell r="D28">
            <v>143.5</v>
          </cell>
          <cell r="E28">
            <v>0</v>
          </cell>
          <cell r="F28">
            <v>0</v>
          </cell>
          <cell r="G28">
            <v>12649.61</v>
          </cell>
          <cell r="H28">
            <v>143.5</v>
          </cell>
        </row>
        <row r="29">
          <cell r="B29" t="str">
            <v>DAMC_01Z</v>
          </cell>
          <cell r="C29">
            <v>10623.02</v>
          </cell>
          <cell r="D29">
            <v>2297.6999999999998</v>
          </cell>
          <cell r="E29">
            <v>0</v>
          </cell>
          <cell r="F29">
            <v>0</v>
          </cell>
          <cell r="G29">
            <v>10623.02</v>
          </cell>
          <cell r="H29">
            <v>2297.6999999999998</v>
          </cell>
        </row>
        <row r="30">
          <cell r="B30" t="str">
            <v>DEEP_01Z</v>
          </cell>
          <cell r="C30">
            <v>0</v>
          </cell>
          <cell r="D30">
            <v>0</v>
          </cell>
          <cell r="E30">
            <v>0</v>
          </cell>
          <cell r="F30">
            <v>0</v>
          </cell>
          <cell r="G30">
            <v>0</v>
          </cell>
          <cell r="H30">
            <v>0</v>
          </cell>
        </row>
        <row r="31">
          <cell r="B31" t="str">
            <v>CNQPS01Z</v>
          </cell>
          <cell r="C31">
            <v>5159.26</v>
          </cell>
          <cell r="D31">
            <v>271.02999999999997</v>
          </cell>
          <cell r="E31">
            <v>0</v>
          </cell>
          <cell r="F31">
            <v>0</v>
          </cell>
          <cell r="G31">
            <v>5159.26</v>
          </cell>
          <cell r="H31">
            <v>271.02999999999997</v>
          </cell>
        </row>
        <row r="32">
          <cell r="B32" t="str">
            <v>CNQPS02Z</v>
          </cell>
          <cell r="C32">
            <v>0</v>
          </cell>
          <cell r="D32">
            <v>0</v>
          </cell>
          <cell r="E32">
            <v>0</v>
          </cell>
          <cell r="F32">
            <v>0</v>
          </cell>
          <cell r="G32">
            <v>0</v>
          </cell>
          <cell r="H32">
            <v>0</v>
          </cell>
        </row>
        <row r="33">
          <cell r="B33" t="str">
            <v>CNQPS03Z</v>
          </cell>
          <cell r="C33">
            <v>5173.12</v>
          </cell>
          <cell r="D33">
            <v>265.23</v>
          </cell>
          <cell r="E33">
            <v>0</v>
          </cell>
          <cell r="F33">
            <v>0</v>
          </cell>
          <cell r="G33">
            <v>5173.12</v>
          </cell>
          <cell r="H33">
            <v>265.23</v>
          </cell>
        </row>
        <row r="34">
          <cell r="B34" t="str">
            <v>CNQPS04Z</v>
          </cell>
          <cell r="C34">
            <v>10741.06</v>
          </cell>
          <cell r="D34">
            <v>1098.03</v>
          </cell>
          <cell r="E34">
            <v>0</v>
          </cell>
          <cell r="F34">
            <v>0</v>
          </cell>
          <cell r="G34">
            <v>10741.06</v>
          </cell>
          <cell r="H34">
            <v>1098.03</v>
          </cell>
        </row>
        <row r="35">
          <cell r="B35" t="str">
            <v>DRAXX01Z</v>
          </cell>
          <cell r="C35">
            <v>85491.85</v>
          </cell>
          <cell r="D35">
            <v>308.64999999999998</v>
          </cell>
          <cell r="E35">
            <v>0</v>
          </cell>
          <cell r="F35">
            <v>0</v>
          </cell>
          <cell r="G35">
            <v>85491.85</v>
          </cell>
          <cell r="H35">
            <v>308.64999999999998</v>
          </cell>
        </row>
        <row r="36">
          <cell r="B36" t="str">
            <v>DRAXX02Z</v>
          </cell>
          <cell r="C36">
            <v>81549.7</v>
          </cell>
          <cell r="D36">
            <v>1586.45</v>
          </cell>
          <cell r="E36">
            <v>0</v>
          </cell>
          <cell r="F36">
            <v>0</v>
          </cell>
          <cell r="G36">
            <v>81549.7</v>
          </cell>
          <cell r="H36">
            <v>1586.45</v>
          </cell>
        </row>
        <row r="37">
          <cell r="B37" t="str">
            <v>DRAXX03Z</v>
          </cell>
          <cell r="C37">
            <v>61438.05</v>
          </cell>
          <cell r="D37">
            <v>881.75</v>
          </cell>
          <cell r="E37">
            <v>0</v>
          </cell>
          <cell r="F37">
            <v>0</v>
          </cell>
          <cell r="G37">
            <v>61438.05</v>
          </cell>
          <cell r="H37">
            <v>881.75</v>
          </cell>
        </row>
        <row r="38">
          <cell r="B38" t="str">
            <v>DRAXX04Z</v>
          </cell>
          <cell r="C38">
            <v>0</v>
          </cell>
          <cell r="D38">
            <v>0</v>
          </cell>
          <cell r="E38">
            <v>0</v>
          </cell>
          <cell r="F38">
            <v>0</v>
          </cell>
          <cell r="G38">
            <v>0</v>
          </cell>
          <cell r="H38">
            <v>0</v>
          </cell>
        </row>
        <row r="39">
          <cell r="B39" t="str">
            <v>DRAXX05Z</v>
          </cell>
          <cell r="C39">
            <v>0</v>
          </cell>
          <cell r="D39">
            <v>0</v>
          </cell>
          <cell r="E39">
            <v>0</v>
          </cell>
          <cell r="F39">
            <v>0</v>
          </cell>
          <cell r="G39">
            <v>0</v>
          </cell>
          <cell r="H39">
            <v>0</v>
          </cell>
        </row>
        <row r="40">
          <cell r="B40" t="str">
            <v>DRAXX06Z</v>
          </cell>
          <cell r="C40">
            <v>1393.35</v>
          </cell>
          <cell r="D40">
            <v>1150.05</v>
          </cell>
          <cell r="E40">
            <v>0</v>
          </cell>
          <cell r="F40">
            <v>0</v>
          </cell>
          <cell r="G40">
            <v>1393.35</v>
          </cell>
          <cell r="H40">
            <v>1150.05</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106.6</v>
          </cell>
          <cell r="D44">
            <v>754.95</v>
          </cell>
          <cell r="E44">
            <v>0</v>
          </cell>
          <cell r="F44">
            <v>0</v>
          </cell>
          <cell r="G44">
            <v>106.6</v>
          </cell>
          <cell r="H44">
            <v>754.95</v>
          </cell>
        </row>
        <row r="45">
          <cell r="B45" t="str">
            <v>EECL_01Z</v>
          </cell>
          <cell r="C45">
            <v>18307.150000000001</v>
          </cell>
          <cell r="D45">
            <v>3030.19</v>
          </cell>
          <cell r="E45">
            <v>0</v>
          </cell>
          <cell r="F45">
            <v>0</v>
          </cell>
          <cell r="G45">
            <v>18307.150000000001</v>
          </cell>
          <cell r="H45">
            <v>3030.19</v>
          </cell>
        </row>
        <row r="46">
          <cell r="B46" t="str">
            <v>FIDL_01Z</v>
          </cell>
          <cell r="C46">
            <v>0</v>
          </cell>
          <cell r="D46">
            <v>0</v>
          </cell>
          <cell r="E46">
            <v>0</v>
          </cell>
          <cell r="F46">
            <v>0</v>
          </cell>
          <cell r="G46">
            <v>0</v>
          </cell>
          <cell r="H46">
            <v>0</v>
          </cell>
        </row>
        <row r="47">
          <cell r="B47" t="str">
            <v>FIDL_02Z</v>
          </cell>
          <cell r="C47">
            <v>174.9</v>
          </cell>
          <cell r="D47">
            <v>0.53</v>
          </cell>
          <cell r="E47">
            <v>0</v>
          </cell>
          <cell r="F47">
            <v>0</v>
          </cell>
          <cell r="G47">
            <v>174.9</v>
          </cell>
          <cell r="H47">
            <v>0.53</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2224.15</v>
          </cell>
          <cell r="D50">
            <v>21948.43</v>
          </cell>
          <cell r="E50">
            <v>0</v>
          </cell>
          <cell r="F50">
            <v>0</v>
          </cell>
          <cell r="G50">
            <v>2224.15</v>
          </cell>
          <cell r="H50">
            <v>21948.43</v>
          </cell>
        </row>
        <row r="51">
          <cell r="B51" t="str">
            <v>CRUA_01Z</v>
          </cell>
          <cell r="C51">
            <v>1797.84</v>
          </cell>
          <cell r="D51">
            <v>158.08000000000001</v>
          </cell>
          <cell r="E51">
            <v>0</v>
          </cell>
          <cell r="F51">
            <v>0</v>
          </cell>
          <cell r="G51">
            <v>1797.84</v>
          </cell>
          <cell r="H51">
            <v>158.08000000000001</v>
          </cell>
        </row>
        <row r="52">
          <cell r="B52" t="str">
            <v>CRUA_02Z</v>
          </cell>
          <cell r="C52">
            <v>1846.64</v>
          </cell>
          <cell r="D52">
            <v>120.2</v>
          </cell>
          <cell r="E52">
            <v>0</v>
          </cell>
          <cell r="F52">
            <v>0</v>
          </cell>
          <cell r="G52">
            <v>1846.64</v>
          </cell>
          <cell r="H52">
            <v>120.2</v>
          </cell>
        </row>
        <row r="53">
          <cell r="B53" t="str">
            <v>CRUA_03Z</v>
          </cell>
          <cell r="C53">
            <v>190.52</v>
          </cell>
          <cell r="D53">
            <v>0.2</v>
          </cell>
          <cell r="E53">
            <v>0</v>
          </cell>
          <cell r="F53">
            <v>0</v>
          </cell>
          <cell r="G53">
            <v>190.52</v>
          </cell>
          <cell r="H53">
            <v>0.2</v>
          </cell>
        </row>
        <row r="54">
          <cell r="B54" t="str">
            <v>CRUA_04Z</v>
          </cell>
          <cell r="C54">
            <v>289.88</v>
          </cell>
          <cell r="D54">
            <v>31.42</v>
          </cell>
          <cell r="E54">
            <v>0</v>
          </cell>
          <cell r="F54">
            <v>0</v>
          </cell>
          <cell r="G54">
            <v>289.88</v>
          </cell>
          <cell r="H54">
            <v>31.42</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3121.07</v>
          </cell>
          <cell r="D59">
            <v>240.43</v>
          </cell>
          <cell r="E59">
            <v>0</v>
          </cell>
          <cell r="F59">
            <v>0</v>
          </cell>
          <cell r="G59">
            <v>3121.07</v>
          </cell>
          <cell r="H59">
            <v>240.43</v>
          </cell>
        </row>
        <row r="60">
          <cell r="B60" t="str">
            <v>FALGW-1</v>
          </cell>
          <cell r="C60">
            <v>27581.11</v>
          </cell>
          <cell r="D60">
            <v>0</v>
          </cell>
          <cell r="E60">
            <v>0</v>
          </cell>
          <cell r="F60">
            <v>0</v>
          </cell>
          <cell r="G60">
            <v>27581.11</v>
          </cell>
          <cell r="H60">
            <v>0</v>
          </cell>
        </row>
        <row r="61">
          <cell r="B61" t="str">
            <v>FELL_01Z</v>
          </cell>
          <cell r="C61">
            <v>1501.82</v>
          </cell>
          <cell r="D61">
            <v>174.77</v>
          </cell>
          <cell r="E61">
            <v>0</v>
          </cell>
          <cell r="F61">
            <v>0</v>
          </cell>
          <cell r="G61">
            <v>1501.82</v>
          </cell>
          <cell r="H61">
            <v>174.77</v>
          </cell>
        </row>
        <row r="62">
          <cell r="B62" t="str">
            <v>GRGBW-1</v>
          </cell>
          <cell r="C62">
            <v>30745.15</v>
          </cell>
          <cell r="D62">
            <v>0</v>
          </cell>
          <cell r="E62">
            <v>0</v>
          </cell>
          <cell r="F62">
            <v>0</v>
          </cell>
          <cell r="G62">
            <v>30745.15</v>
          </cell>
          <cell r="H62">
            <v>0</v>
          </cell>
        </row>
        <row r="63">
          <cell r="B63" t="str">
            <v>GRGBW-2</v>
          </cell>
          <cell r="C63">
            <v>28022.69</v>
          </cell>
          <cell r="D63">
            <v>0.87</v>
          </cell>
          <cell r="E63">
            <v>0</v>
          </cell>
          <cell r="F63">
            <v>0</v>
          </cell>
          <cell r="G63">
            <v>28022.69</v>
          </cell>
          <cell r="H63">
            <v>0.87</v>
          </cell>
        </row>
        <row r="64">
          <cell r="B64" t="str">
            <v>GRGBW-3</v>
          </cell>
          <cell r="C64">
            <v>36043.120000000003</v>
          </cell>
          <cell r="D64">
            <v>0.26</v>
          </cell>
          <cell r="E64">
            <v>0</v>
          </cell>
          <cell r="F64">
            <v>0</v>
          </cell>
          <cell r="G64">
            <v>36043.120000000003</v>
          </cell>
          <cell r="H64">
            <v>0.26</v>
          </cell>
        </row>
        <row r="65">
          <cell r="B65" t="str">
            <v>GNFSW-1</v>
          </cell>
          <cell r="C65">
            <v>4827.33</v>
          </cell>
          <cell r="D65">
            <v>367.25</v>
          </cell>
          <cell r="E65">
            <v>0</v>
          </cell>
          <cell r="F65">
            <v>0</v>
          </cell>
          <cell r="G65">
            <v>4827.33</v>
          </cell>
          <cell r="H65">
            <v>367.25</v>
          </cell>
        </row>
        <row r="66">
          <cell r="B66" t="str">
            <v>CRGHW-1</v>
          </cell>
          <cell r="C66">
            <v>2273.7399999999998</v>
          </cell>
          <cell r="D66">
            <v>55.71</v>
          </cell>
          <cell r="E66">
            <v>0</v>
          </cell>
          <cell r="F66">
            <v>0</v>
          </cell>
          <cell r="G66">
            <v>2273.7399999999998</v>
          </cell>
          <cell r="H66">
            <v>55.71</v>
          </cell>
        </row>
        <row r="67">
          <cell r="B67" t="str">
            <v>GRMO_01Z</v>
          </cell>
          <cell r="C67">
            <v>0</v>
          </cell>
          <cell r="D67">
            <v>8977.1299999999992</v>
          </cell>
          <cell r="E67">
            <v>0</v>
          </cell>
          <cell r="F67">
            <v>0</v>
          </cell>
          <cell r="G67">
            <v>0</v>
          </cell>
          <cell r="H67">
            <v>8977.1299999999992</v>
          </cell>
        </row>
        <row r="68">
          <cell r="B68" t="str">
            <v>GRIFW-1</v>
          </cell>
          <cell r="C68">
            <v>1931.92</v>
          </cell>
          <cell r="D68">
            <v>102.58</v>
          </cell>
          <cell r="E68">
            <v>0</v>
          </cell>
          <cell r="F68">
            <v>0</v>
          </cell>
          <cell r="G68">
            <v>1931.92</v>
          </cell>
          <cell r="H68">
            <v>102.58</v>
          </cell>
        </row>
        <row r="69">
          <cell r="B69" t="str">
            <v>GRIFW-2</v>
          </cell>
          <cell r="C69">
            <v>2181.38</v>
          </cell>
          <cell r="D69">
            <v>47.65</v>
          </cell>
          <cell r="E69">
            <v>0</v>
          </cell>
          <cell r="F69">
            <v>0</v>
          </cell>
          <cell r="G69">
            <v>2181.38</v>
          </cell>
          <cell r="H69">
            <v>47.65</v>
          </cell>
        </row>
        <row r="70">
          <cell r="B70" t="str">
            <v>GNFSW-2</v>
          </cell>
          <cell r="C70">
            <v>1270.6199999999999</v>
          </cell>
          <cell r="D70">
            <v>1813.03</v>
          </cell>
          <cell r="E70">
            <v>0</v>
          </cell>
          <cell r="F70">
            <v>0</v>
          </cell>
          <cell r="G70">
            <v>1270.6199999999999</v>
          </cell>
          <cell r="H70">
            <v>1813.03</v>
          </cell>
        </row>
        <row r="71">
          <cell r="B71" t="str">
            <v>GYMR-15</v>
          </cell>
          <cell r="C71">
            <v>0</v>
          </cell>
          <cell r="D71">
            <v>0</v>
          </cell>
          <cell r="E71">
            <v>0</v>
          </cell>
          <cell r="F71">
            <v>0</v>
          </cell>
          <cell r="G71">
            <v>0</v>
          </cell>
          <cell r="H71">
            <v>0</v>
          </cell>
        </row>
        <row r="72">
          <cell r="B72" t="str">
            <v>GYMR-17</v>
          </cell>
          <cell r="C72">
            <v>0</v>
          </cell>
          <cell r="D72">
            <v>0</v>
          </cell>
          <cell r="E72">
            <v>0</v>
          </cell>
          <cell r="F72">
            <v>0</v>
          </cell>
          <cell r="G72">
            <v>0</v>
          </cell>
          <cell r="H72">
            <v>0</v>
          </cell>
        </row>
        <row r="73">
          <cell r="B73" t="str">
            <v>GYMR-26</v>
          </cell>
          <cell r="C73">
            <v>19471.57</v>
          </cell>
          <cell r="D73">
            <v>2.2599999999999998</v>
          </cell>
          <cell r="E73">
            <v>0</v>
          </cell>
          <cell r="F73">
            <v>0</v>
          </cell>
          <cell r="G73">
            <v>19471.57</v>
          </cell>
          <cell r="H73">
            <v>2.2599999999999998</v>
          </cell>
        </row>
        <row r="74">
          <cell r="B74" t="str">
            <v>GYMR-28</v>
          </cell>
          <cell r="C74">
            <v>21533.07</v>
          </cell>
          <cell r="D74">
            <v>0.6</v>
          </cell>
          <cell r="E74">
            <v>0</v>
          </cell>
          <cell r="F74">
            <v>0</v>
          </cell>
          <cell r="G74">
            <v>21533.07</v>
          </cell>
          <cell r="H74">
            <v>0.6</v>
          </cell>
        </row>
        <row r="75">
          <cell r="B75" t="str">
            <v>GYAR_01Z</v>
          </cell>
          <cell r="C75">
            <v>3751.6</v>
          </cell>
          <cell r="D75">
            <v>1977.75</v>
          </cell>
          <cell r="E75">
            <v>0</v>
          </cell>
          <cell r="F75">
            <v>0</v>
          </cell>
          <cell r="G75">
            <v>3751.6</v>
          </cell>
          <cell r="H75">
            <v>1977.75</v>
          </cell>
        </row>
        <row r="76">
          <cell r="B76" t="str">
            <v>HOWAO-1</v>
          </cell>
          <cell r="C76">
            <v>0</v>
          </cell>
          <cell r="D76">
            <v>0</v>
          </cell>
          <cell r="E76">
            <v>0</v>
          </cell>
          <cell r="F76">
            <v>0</v>
          </cell>
          <cell r="G76">
            <v>0</v>
          </cell>
          <cell r="H76">
            <v>0</v>
          </cell>
        </row>
        <row r="77">
          <cell r="B77" t="str">
            <v>HOWAO-2</v>
          </cell>
          <cell r="C77">
            <v>0</v>
          </cell>
          <cell r="D77">
            <v>0</v>
          </cell>
          <cell r="E77">
            <v>0</v>
          </cell>
          <cell r="F77">
            <v>0</v>
          </cell>
          <cell r="G77">
            <v>0</v>
          </cell>
          <cell r="H77">
            <v>0</v>
          </cell>
        </row>
        <row r="78">
          <cell r="B78" t="str">
            <v>HOWAO-3</v>
          </cell>
          <cell r="C78">
            <v>0</v>
          </cell>
          <cell r="D78">
            <v>0</v>
          </cell>
          <cell r="E78">
            <v>0</v>
          </cell>
          <cell r="F78">
            <v>0</v>
          </cell>
          <cell r="G78">
            <v>0</v>
          </cell>
          <cell r="H78">
            <v>0</v>
          </cell>
        </row>
        <row r="79">
          <cell r="B79" t="str">
            <v>SHBA_01Z</v>
          </cell>
          <cell r="C79">
            <v>68.510000000000005</v>
          </cell>
          <cell r="D79">
            <v>0</v>
          </cell>
          <cell r="E79">
            <v>0</v>
          </cell>
          <cell r="F79">
            <v>0</v>
          </cell>
          <cell r="G79">
            <v>68.510000000000005</v>
          </cell>
          <cell r="H79">
            <v>0</v>
          </cell>
        </row>
        <row r="80">
          <cell r="B80" t="str">
            <v>SHBA_02Z</v>
          </cell>
          <cell r="C80">
            <v>38307.01</v>
          </cell>
          <cell r="D80">
            <v>1941.26</v>
          </cell>
          <cell r="E80">
            <v>0</v>
          </cell>
          <cell r="F80">
            <v>0</v>
          </cell>
          <cell r="G80">
            <v>38307.01</v>
          </cell>
          <cell r="H80">
            <v>1941.26</v>
          </cell>
        </row>
        <row r="81">
          <cell r="B81" t="str">
            <v>HUMR_01Z</v>
          </cell>
          <cell r="C81">
            <v>58616.65</v>
          </cell>
          <cell r="D81">
            <v>2674.92</v>
          </cell>
          <cell r="E81">
            <v>0</v>
          </cell>
          <cell r="F81">
            <v>0</v>
          </cell>
          <cell r="G81">
            <v>58616.65</v>
          </cell>
          <cell r="H81">
            <v>2674.92</v>
          </cell>
        </row>
        <row r="82">
          <cell r="B82" t="str">
            <v>COTPS01Z</v>
          </cell>
          <cell r="C82">
            <v>0</v>
          </cell>
          <cell r="D82">
            <v>0</v>
          </cell>
          <cell r="E82">
            <v>0</v>
          </cell>
          <cell r="F82">
            <v>0</v>
          </cell>
          <cell r="G82">
            <v>0</v>
          </cell>
          <cell r="H82">
            <v>0</v>
          </cell>
        </row>
        <row r="83">
          <cell r="B83" t="str">
            <v>COTPS02Z</v>
          </cell>
          <cell r="C83">
            <v>0</v>
          </cell>
          <cell r="D83">
            <v>0</v>
          </cell>
          <cell r="E83">
            <v>0</v>
          </cell>
          <cell r="F83">
            <v>0</v>
          </cell>
          <cell r="G83">
            <v>0</v>
          </cell>
          <cell r="H83">
            <v>0</v>
          </cell>
        </row>
        <row r="84">
          <cell r="B84" t="str">
            <v>COTPS03Z</v>
          </cell>
          <cell r="C84">
            <v>0</v>
          </cell>
          <cell r="D84">
            <v>0</v>
          </cell>
          <cell r="E84">
            <v>0</v>
          </cell>
          <cell r="F84">
            <v>0</v>
          </cell>
          <cell r="G84">
            <v>0</v>
          </cell>
          <cell r="H84">
            <v>0</v>
          </cell>
        </row>
        <row r="85">
          <cell r="B85" t="str">
            <v>COTPS04Z</v>
          </cell>
          <cell r="C85">
            <v>0</v>
          </cell>
          <cell r="D85">
            <v>0</v>
          </cell>
          <cell r="E85">
            <v>0</v>
          </cell>
          <cell r="F85">
            <v>0</v>
          </cell>
          <cell r="G85">
            <v>0</v>
          </cell>
          <cell r="H85">
            <v>0</v>
          </cell>
        </row>
        <row r="86">
          <cell r="B86" t="str">
            <v>KEAD_01Z</v>
          </cell>
          <cell r="C86">
            <v>0</v>
          </cell>
          <cell r="D86">
            <v>0</v>
          </cell>
          <cell r="E86">
            <v>0</v>
          </cell>
          <cell r="F86">
            <v>0</v>
          </cell>
          <cell r="G86">
            <v>0</v>
          </cell>
          <cell r="H86">
            <v>0</v>
          </cell>
        </row>
        <row r="87">
          <cell r="B87" t="str">
            <v>KILBW-1</v>
          </cell>
          <cell r="C87">
            <v>84.56</v>
          </cell>
          <cell r="D87">
            <v>868.26</v>
          </cell>
          <cell r="E87">
            <v>0</v>
          </cell>
          <cell r="F87">
            <v>0</v>
          </cell>
          <cell r="G87">
            <v>84.56</v>
          </cell>
          <cell r="H87">
            <v>868.26</v>
          </cell>
        </row>
        <row r="88">
          <cell r="B88" t="str">
            <v>LCLTW-1</v>
          </cell>
          <cell r="C88">
            <v>1389.2</v>
          </cell>
          <cell r="D88">
            <v>382.22</v>
          </cell>
          <cell r="E88">
            <v>0</v>
          </cell>
          <cell r="F88">
            <v>0</v>
          </cell>
          <cell r="G88">
            <v>1389.2</v>
          </cell>
          <cell r="H88">
            <v>382.22</v>
          </cell>
        </row>
        <row r="89">
          <cell r="B89" t="str">
            <v>MEDP_01Z</v>
          </cell>
          <cell r="C89">
            <v>20280.93</v>
          </cell>
          <cell r="D89">
            <v>4276.17</v>
          </cell>
          <cell r="E89">
            <v>0</v>
          </cell>
          <cell r="F89">
            <v>0</v>
          </cell>
          <cell r="G89">
            <v>20280.93</v>
          </cell>
          <cell r="H89">
            <v>4276.17</v>
          </cell>
        </row>
        <row r="90">
          <cell r="B90" t="str">
            <v>MILWW-1</v>
          </cell>
          <cell r="C90">
            <v>2414.96</v>
          </cell>
          <cell r="D90">
            <v>27.93</v>
          </cell>
          <cell r="E90">
            <v>0</v>
          </cell>
          <cell r="F90">
            <v>0</v>
          </cell>
          <cell r="G90">
            <v>2414.96</v>
          </cell>
          <cell r="H90">
            <v>27.93</v>
          </cell>
        </row>
        <row r="91">
          <cell r="B91" t="str">
            <v>WDNSO-1</v>
          </cell>
          <cell r="C91">
            <v>6273.87</v>
          </cell>
          <cell r="D91">
            <v>637.11</v>
          </cell>
          <cell r="E91">
            <v>0</v>
          </cell>
          <cell r="F91">
            <v>0</v>
          </cell>
          <cell r="G91">
            <v>6273.87</v>
          </cell>
          <cell r="H91">
            <v>637.11</v>
          </cell>
        </row>
        <row r="92">
          <cell r="B92" t="str">
            <v>WDNSO-2</v>
          </cell>
          <cell r="C92">
            <v>2191.2800000000002</v>
          </cell>
          <cell r="D92">
            <v>187.26</v>
          </cell>
          <cell r="E92">
            <v>0</v>
          </cell>
          <cell r="F92">
            <v>0</v>
          </cell>
          <cell r="G92">
            <v>2191.2800000000002</v>
          </cell>
          <cell r="H92">
            <v>187.26</v>
          </cell>
        </row>
        <row r="93">
          <cell r="B93" t="str">
            <v>MRWD_01Z</v>
          </cell>
          <cell r="C93">
            <v>16088.9</v>
          </cell>
          <cell r="D93">
            <v>996.1</v>
          </cell>
          <cell r="E93">
            <v>0</v>
          </cell>
          <cell r="F93">
            <v>0</v>
          </cell>
          <cell r="G93">
            <v>16088.9</v>
          </cell>
          <cell r="H93">
            <v>996.1</v>
          </cell>
        </row>
        <row r="94">
          <cell r="B94" t="str">
            <v>ABTHB07Z</v>
          </cell>
          <cell r="C94">
            <v>0</v>
          </cell>
          <cell r="D94">
            <v>0</v>
          </cell>
          <cell r="E94">
            <v>0</v>
          </cell>
          <cell r="F94">
            <v>0</v>
          </cell>
          <cell r="G94">
            <v>0</v>
          </cell>
          <cell r="H94">
            <v>0</v>
          </cell>
        </row>
        <row r="95">
          <cell r="B95" t="str">
            <v>ABTHB08Z</v>
          </cell>
          <cell r="C95">
            <v>0</v>
          </cell>
          <cell r="D95">
            <v>0</v>
          </cell>
          <cell r="E95">
            <v>0</v>
          </cell>
          <cell r="F95">
            <v>0</v>
          </cell>
          <cell r="G95">
            <v>0</v>
          </cell>
          <cell r="H95">
            <v>0</v>
          </cell>
        </row>
        <row r="96">
          <cell r="B96" t="str">
            <v>ABTHB09Z</v>
          </cell>
          <cell r="C96">
            <v>0</v>
          </cell>
          <cell r="D96">
            <v>0</v>
          </cell>
          <cell r="E96">
            <v>0</v>
          </cell>
          <cell r="F96">
            <v>0</v>
          </cell>
          <cell r="G96">
            <v>0</v>
          </cell>
          <cell r="H96">
            <v>0</v>
          </cell>
        </row>
        <row r="97">
          <cell r="B97" t="str">
            <v>COWE_01Z</v>
          </cell>
          <cell r="C97">
            <v>0</v>
          </cell>
          <cell r="D97">
            <v>0</v>
          </cell>
          <cell r="E97">
            <v>0</v>
          </cell>
          <cell r="F97">
            <v>0</v>
          </cell>
          <cell r="G97">
            <v>0</v>
          </cell>
          <cell r="H97">
            <v>0</v>
          </cell>
        </row>
        <row r="98">
          <cell r="B98" t="str">
            <v>COWE_02Z</v>
          </cell>
          <cell r="C98">
            <v>0</v>
          </cell>
          <cell r="D98">
            <v>0</v>
          </cell>
          <cell r="E98">
            <v>0</v>
          </cell>
          <cell r="F98">
            <v>0</v>
          </cell>
          <cell r="G98">
            <v>0</v>
          </cell>
          <cell r="H98">
            <v>0</v>
          </cell>
        </row>
        <row r="99">
          <cell r="B99" t="str">
            <v>DIDCB05Z</v>
          </cell>
          <cell r="C99">
            <v>63365.599999999999</v>
          </cell>
          <cell r="D99">
            <v>3347.15</v>
          </cell>
          <cell r="E99">
            <v>0</v>
          </cell>
          <cell r="F99">
            <v>0</v>
          </cell>
          <cell r="G99">
            <v>63365.599999999999</v>
          </cell>
          <cell r="H99">
            <v>3347.15</v>
          </cell>
        </row>
        <row r="100">
          <cell r="B100" t="str">
            <v>DIDCB06Z</v>
          </cell>
          <cell r="C100">
            <v>10303</v>
          </cell>
          <cell r="D100">
            <v>4124.2</v>
          </cell>
          <cell r="E100">
            <v>0</v>
          </cell>
          <cell r="F100">
            <v>0</v>
          </cell>
          <cell r="G100">
            <v>10303</v>
          </cell>
          <cell r="H100">
            <v>4124.2</v>
          </cell>
        </row>
        <row r="101">
          <cell r="B101" t="str">
            <v>LBAR_01Z</v>
          </cell>
          <cell r="C101">
            <v>17486.740000000002</v>
          </cell>
          <cell r="D101">
            <v>14254.81</v>
          </cell>
          <cell r="E101">
            <v>0</v>
          </cell>
          <cell r="F101">
            <v>0</v>
          </cell>
          <cell r="G101">
            <v>17486.740000000002</v>
          </cell>
          <cell r="H101">
            <v>14254.81</v>
          </cell>
        </row>
        <row r="102">
          <cell r="B102" t="str">
            <v>PEMB_11Z</v>
          </cell>
          <cell r="C102">
            <v>10011.200000000001</v>
          </cell>
          <cell r="D102">
            <v>3520.7</v>
          </cell>
          <cell r="E102">
            <v>0</v>
          </cell>
          <cell r="F102">
            <v>0</v>
          </cell>
          <cell r="G102">
            <v>10011.200000000001</v>
          </cell>
          <cell r="H102">
            <v>3520.7</v>
          </cell>
        </row>
        <row r="103">
          <cell r="B103" t="str">
            <v>PEMB_21Z</v>
          </cell>
          <cell r="C103">
            <v>11010.9</v>
          </cell>
          <cell r="D103">
            <v>2444.85</v>
          </cell>
          <cell r="E103">
            <v>0</v>
          </cell>
          <cell r="F103">
            <v>0</v>
          </cell>
          <cell r="G103">
            <v>11010.9</v>
          </cell>
          <cell r="H103">
            <v>2444.85</v>
          </cell>
        </row>
        <row r="104">
          <cell r="B104" t="str">
            <v>PEMB_31Z</v>
          </cell>
          <cell r="C104">
            <v>2222.15</v>
          </cell>
          <cell r="D104">
            <v>981.9</v>
          </cell>
          <cell r="E104">
            <v>0</v>
          </cell>
          <cell r="F104">
            <v>0</v>
          </cell>
          <cell r="G104">
            <v>2222.15</v>
          </cell>
          <cell r="H104">
            <v>981.9</v>
          </cell>
        </row>
        <row r="105">
          <cell r="B105" t="str">
            <v>PEMB_41Z</v>
          </cell>
          <cell r="C105">
            <v>13006.55</v>
          </cell>
          <cell r="D105">
            <v>3538.95</v>
          </cell>
          <cell r="E105">
            <v>0</v>
          </cell>
          <cell r="F105">
            <v>0</v>
          </cell>
          <cell r="G105">
            <v>13006.55</v>
          </cell>
          <cell r="H105">
            <v>3538.95</v>
          </cell>
        </row>
        <row r="106">
          <cell r="B106" t="str">
            <v>PEMB_51Z</v>
          </cell>
          <cell r="C106">
            <v>12552.85</v>
          </cell>
          <cell r="D106">
            <v>2286.9499999999998</v>
          </cell>
          <cell r="E106">
            <v>0</v>
          </cell>
          <cell r="F106">
            <v>0</v>
          </cell>
          <cell r="G106">
            <v>12552.85</v>
          </cell>
          <cell r="H106">
            <v>2286.9499999999998</v>
          </cell>
        </row>
        <row r="107">
          <cell r="B107" t="str">
            <v>STAY_01Z</v>
          </cell>
          <cell r="C107">
            <v>28473.4</v>
          </cell>
          <cell r="D107">
            <v>2390</v>
          </cell>
          <cell r="E107">
            <v>0</v>
          </cell>
          <cell r="F107">
            <v>0</v>
          </cell>
          <cell r="G107">
            <v>28473.4</v>
          </cell>
          <cell r="H107">
            <v>2390</v>
          </cell>
        </row>
        <row r="108">
          <cell r="B108" t="str">
            <v>STAY_02Z</v>
          </cell>
          <cell r="C108">
            <v>5520.65</v>
          </cell>
          <cell r="D108">
            <v>2630.3</v>
          </cell>
          <cell r="E108">
            <v>0</v>
          </cell>
          <cell r="F108">
            <v>0</v>
          </cell>
          <cell r="G108">
            <v>5520.65</v>
          </cell>
          <cell r="H108">
            <v>2630.3</v>
          </cell>
        </row>
        <row r="109">
          <cell r="B109" t="str">
            <v>STAY_03Z</v>
          </cell>
          <cell r="C109">
            <v>17816.849999999999</v>
          </cell>
          <cell r="D109">
            <v>2066.9</v>
          </cell>
          <cell r="E109">
            <v>0</v>
          </cell>
          <cell r="F109">
            <v>0</v>
          </cell>
          <cell r="G109">
            <v>17816.849999999999</v>
          </cell>
          <cell r="H109">
            <v>2066.9</v>
          </cell>
        </row>
        <row r="110">
          <cell r="B110" t="str">
            <v>STAY_04Z</v>
          </cell>
          <cell r="C110">
            <v>26642.3</v>
          </cell>
          <cell r="D110">
            <v>1770.7</v>
          </cell>
          <cell r="E110">
            <v>0</v>
          </cell>
          <cell r="F110">
            <v>0</v>
          </cell>
          <cell r="G110">
            <v>26642.3</v>
          </cell>
          <cell r="H110">
            <v>1770.7</v>
          </cell>
        </row>
        <row r="111">
          <cell r="B111" t="str">
            <v>DNGB_21Z</v>
          </cell>
          <cell r="C111">
            <v>0</v>
          </cell>
          <cell r="D111">
            <v>0</v>
          </cell>
          <cell r="E111">
            <v>0</v>
          </cell>
          <cell r="F111">
            <v>0</v>
          </cell>
          <cell r="G111">
            <v>0</v>
          </cell>
          <cell r="H111">
            <v>0</v>
          </cell>
        </row>
        <row r="112">
          <cell r="B112" t="str">
            <v>DNGB_22Z</v>
          </cell>
          <cell r="C112">
            <v>0</v>
          </cell>
          <cell r="D112">
            <v>0</v>
          </cell>
          <cell r="E112">
            <v>0</v>
          </cell>
          <cell r="F112">
            <v>0</v>
          </cell>
          <cell r="G112">
            <v>0</v>
          </cell>
          <cell r="H112">
            <v>0</v>
          </cell>
        </row>
        <row r="113">
          <cell r="B113" t="str">
            <v>HEYM101Z</v>
          </cell>
          <cell r="C113">
            <v>44180.25</v>
          </cell>
          <cell r="D113">
            <v>1970.1</v>
          </cell>
          <cell r="E113">
            <v>0</v>
          </cell>
          <cell r="F113">
            <v>0</v>
          </cell>
          <cell r="G113">
            <v>44180.25</v>
          </cell>
          <cell r="H113">
            <v>1970.1</v>
          </cell>
        </row>
        <row r="114">
          <cell r="B114" t="str">
            <v>HEYM102Z</v>
          </cell>
          <cell r="C114">
            <v>34879.65</v>
          </cell>
          <cell r="D114">
            <v>3793.15</v>
          </cell>
          <cell r="E114">
            <v>0</v>
          </cell>
          <cell r="F114">
            <v>0</v>
          </cell>
          <cell r="G114">
            <v>34879.65</v>
          </cell>
          <cell r="H114">
            <v>3793.15</v>
          </cell>
        </row>
        <row r="115">
          <cell r="B115" t="str">
            <v>HEYM207Z</v>
          </cell>
          <cell r="C115">
            <v>0</v>
          </cell>
          <cell r="D115">
            <v>0</v>
          </cell>
          <cell r="E115">
            <v>0</v>
          </cell>
          <cell r="F115">
            <v>0</v>
          </cell>
          <cell r="G115">
            <v>0</v>
          </cell>
          <cell r="H115">
            <v>0</v>
          </cell>
        </row>
        <row r="116">
          <cell r="B116" t="str">
            <v>HEYM208Z</v>
          </cell>
          <cell r="C116">
            <v>77595.649999999994</v>
          </cell>
          <cell r="D116">
            <v>0</v>
          </cell>
          <cell r="E116">
            <v>0</v>
          </cell>
          <cell r="F116">
            <v>0</v>
          </cell>
          <cell r="G116">
            <v>77595.649999999994</v>
          </cell>
          <cell r="H116">
            <v>0</v>
          </cell>
        </row>
        <row r="117">
          <cell r="B117" t="str">
            <v>HINB_07Z</v>
          </cell>
          <cell r="C117">
            <v>0</v>
          </cell>
          <cell r="D117">
            <v>0</v>
          </cell>
          <cell r="E117">
            <v>0</v>
          </cell>
          <cell r="F117">
            <v>0</v>
          </cell>
          <cell r="G117">
            <v>0</v>
          </cell>
          <cell r="H117">
            <v>0</v>
          </cell>
        </row>
        <row r="118">
          <cell r="B118" t="str">
            <v>HINB_08Z</v>
          </cell>
          <cell r="C118">
            <v>52761.599999999999</v>
          </cell>
          <cell r="D118">
            <v>2122</v>
          </cell>
          <cell r="E118">
            <v>0</v>
          </cell>
          <cell r="F118">
            <v>0</v>
          </cell>
          <cell r="G118">
            <v>52761.599999999999</v>
          </cell>
          <cell r="H118">
            <v>2122</v>
          </cell>
        </row>
        <row r="119">
          <cell r="B119" t="str">
            <v>HRTL_01Z</v>
          </cell>
          <cell r="C119">
            <v>73135.5</v>
          </cell>
          <cell r="D119">
            <v>275.8</v>
          </cell>
          <cell r="E119">
            <v>0</v>
          </cell>
          <cell r="F119">
            <v>0</v>
          </cell>
          <cell r="G119">
            <v>73135.5</v>
          </cell>
          <cell r="H119">
            <v>275.8</v>
          </cell>
        </row>
        <row r="120">
          <cell r="B120" t="str">
            <v>HRTL_02Z</v>
          </cell>
          <cell r="C120">
            <v>79053.399999999994</v>
          </cell>
          <cell r="D120">
            <v>197.75</v>
          </cell>
          <cell r="E120">
            <v>0</v>
          </cell>
          <cell r="F120">
            <v>0</v>
          </cell>
          <cell r="G120">
            <v>79053.399999999994</v>
          </cell>
          <cell r="H120">
            <v>197.75</v>
          </cell>
        </row>
        <row r="121">
          <cell r="B121" t="str">
            <v>HUNB_07Z</v>
          </cell>
          <cell r="C121">
            <v>0</v>
          </cell>
          <cell r="D121">
            <v>0</v>
          </cell>
          <cell r="E121">
            <v>0</v>
          </cell>
          <cell r="F121">
            <v>0</v>
          </cell>
          <cell r="G121">
            <v>0</v>
          </cell>
          <cell r="H121">
            <v>0</v>
          </cell>
        </row>
        <row r="122">
          <cell r="B122" t="str">
            <v>HUNB_08Z</v>
          </cell>
          <cell r="C122">
            <v>0</v>
          </cell>
          <cell r="D122">
            <v>0</v>
          </cell>
          <cell r="E122">
            <v>0</v>
          </cell>
          <cell r="F122">
            <v>0</v>
          </cell>
          <cell r="G122">
            <v>0</v>
          </cell>
          <cell r="H122">
            <v>0</v>
          </cell>
        </row>
        <row r="123">
          <cell r="B123" t="str">
            <v>SIZB_01Z</v>
          </cell>
          <cell r="C123">
            <v>69262.75</v>
          </cell>
          <cell r="D123">
            <v>1209.1500000000001</v>
          </cell>
          <cell r="E123">
            <v>0</v>
          </cell>
          <cell r="F123">
            <v>0</v>
          </cell>
          <cell r="G123">
            <v>69262.75</v>
          </cell>
          <cell r="H123">
            <v>1209.1500000000001</v>
          </cell>
        </row>
        <row r="124">
          <cell r="B124" t="str">
            <v>SIZB_02Z</v>
          </cell>
          <cell r="C124">
            <v>69736.149999999994</v>
          </cell>
          <cell r="D124">
            <v>1168</v>
          </cell>
          <cell r="E124">
            <v>0</v>
          </cell>
          <cell r="F124">
            <v>0</v>
          </cell>
          <cell r="G124">
            <v>69736.149999999994</v>
          </cell>
          <cell r="H124">
            <v>1168</v>
          </cell>
        </row>
        <row r="125">
          <cell r="B125" t="str">
            <v>TORN_01Z</v>
          </cell>
          <cell r="C125">
            <v>85169.4</v>
          </cell>
          <cell r="D125">
            <v>329.75</v>
          </cell>
          <cell r="E125">
            <v>0</v>
          </cell>
          <cell r="F125">
            <v>0</v>
          </cell>
          <cell r="G125">
            <v>85169.4</v>
          </cell>
          <cell r="H125">
            <v>329.75</v>
          </cell>
        </row>
        <row r="126">
          <cell r="B126" t="str">
            <v>TORN_02Z</v>
          </cell>
          <cell r="C126">
            <v>75227.95</v>
          </cell>
          <cell r="D126">
            <v>624.45000000000005</v>
          </cell>
          <cell r="E126">
            <v>0</v>
          </cell>
          <cell r="F126">
            <v>0</v>
          </cell>
          <cell r="G126">
            <v>75227.95</v>
          </cell>
          <cell r="H126">
            <v>624.45000000000005</v>
          </cell>
        </row>
        <row r="127">
          <cell r="B127" t="str">
            <v>EAG-NEMO1</v>
          </cell>
          <cell r="C127">
            <v>27898.95</v>
          </cell>
          <cell r="D127">
            <v>11702.34</v>
          </cell>
          <cell r="E127">
            <v>0</v>
          </cell>
          <cell r="F127">
            <v>0</v>
          </cell>
          <cell r="G127">
            <v>27898.95</v>
          </cell>
          <cell r="H127">
            <v>11702.34</v>
          </cell>
        </row>
        <row r="128">
          <cell r="B128" t="str">
            <v>DINO_01Z</v>
          </cell>
          <cell r="C128">
            <v>11233.3</v>
          </cell>
          <cell r="D128">
            <v>137.5</v>
          </cell>
          <cell r="E128">
            <v>0</v>
          </cell>
          <cell r="F128">
            <v>0</v>
          </cell>
          <cell r="G128">
            <v>11233.3</v>
          </cell>
          <cell r="H128">
            <v>137.5</v>
          </cell>
        </row>
        <row r="129">
          <cell r="B129" t="str">
            <v>DINO_02Z</v>
          </cell>
          <cell r="C129">
            <v>11528.2</v>
          </cell>
          <cell r="D129">
            <v>151.30000000000001</v>
          </cell>
          <cell r="E129">
            <v>0</v>
          </cell>
          <cell r="F129">
            <v>0</v>
          </cell>
          <cell r="G129">
            <v>11528.2</v>
          </cell>
          <cell r="H129">
            <v>151.30000000000001</v>
          </cell>
        </row>
        <row r="130">
          <cell r="B130" t="str">
            <v>DINO_03Z</v>
          </cell>
          <cell r="C130">
            <v>0</v>
          </cell>
          <cell r="D130">
            <v>0</v>
          </cell>
          <cell r="E130">
            <v>0</v>
          </cell>
          <cell r="F130">
            <v>0</v>
          </cell>
          <cell r="G130">
            <v>0</v>
          </cell>
          <cell r="H130">
            <v>0</v>
          </cell>
        </row>
        <row r="131">
          <cell r="B131" t="str">
            <v>DINO_04Z</v>
          </cell>
          <cell r="C131">
            <v>2436.3000000000002</v>
          </cell>
          <cell r="D131">
            <v>22.6</v>
          </cell>
          <cell r="E131">
            <v>0</v>
          </cell>
          <cell r="F131">
            <v>0</v>
          </cell>
          <cell r="G131">
            <v>2436.3000000000002</v>
          </cell>
          <cell r="H131">
            <v>22.6</v>
          </cell>
        </row>
        <row r="132">
          <cell r="B132" t="str">
            <v>DINO_05Z</v>
          </cell>
          <cell r="C132">
            <v>13428.25</v>
          </cell>
          <cell r="D132">
            <v>131.9</v>
          </cell>
          <cell r="E132">
            <v>0</v>
          </cell>
          <cell r="F132">
            <v>0</v>
          </cell>
          <cell r="G132">
            <v>13428.25</v>
          </cell>
          <cell r="H132">
            <v>131.9</v>
          </cell>
        </row>
        <row r="133">
          <cell r="B133" t="str">
            <v>DINO_06Z</v>
          </cell>
          <cell r="C133">
            <v>12525.15</v>
          </cell>
          <cell r="D133">
            <v>126.15</v>
          </cell>
          <cell r="E133">
            <v>0</v>
          </cell>
          <cell r="F133">
            <v>0</v>
          </cell>
          <cell r="G133">
            <v>12525.15</v>
          </cell>
          <cell r="H133">
            <v>126.15</v>
          </cell>
        </row>
        <row r="134">
          <cell r="B134" t="str">
            <v>FFES_01Z</v>
          </cell>
          <cell r="C134">
            <v>0</v>
          </cell>
          <cell r="D134">
            <v>0</v>
          </cell>
          <cell r="E134">
            <v>0</v>
          </cell>
          <cell r="F134">
            <v>0</v>
          </cell>
          <cell r="G134">
            <v>0</v>
          </cell>
          <cell r="H134">
            <v>0</v>
          </cell>
        </row>
        <row r="135">
          <cell r="B135" t="str">
            <v>FFES_02Z</v>
          </cell>
          <cell r="C135">
            <v>0</v>
          </cell>
          <cell r="D135">
            <v>0</v>
          </cell>
          <cell r="E135">
            <v>0</v>
          </cell>
          <cell r="F135">
            <v>0</v>
          </cell>
          <cell r="G135">
            <v>0</v>
          </cell>
          <cell r="H135">
            <v>0</v>
          </cell>
        </row>
        <row r="136">
          <cell r="B136" t="str">
            <v>FFES_03Z</v>
          </cell>
          <cell r="C136">
            <v>1628</v>
          </cell>
          <cell r="D136">
            <v>605.45000000000005</v>
          </cell>
          <cell r="E136">
            <v>0</v>
          </cell>
          <cell r="F136">
            <v>0</v>
          </cell>
          <cell r="G136">
            <v>1628</v>
          </cell>
          <cell r="H136">
            <v>605.45000000000005</v>
          </cell>
        </row>
        <row r="137">
          <cell r="B137" t="str">
            <v>FFES_04Z</v>
          </cell>
          <cell r="C137">
            <v>2067.0500000000002</v>
          </cell>
          <cell r="D137">
            <v>488.89</v>
          </cell>
          <cell r="E137">
            <v>0</v>
          </cell>
          <cell r="F137">
            <v>0</v>
          </cell>
          <cell r="G137">
            <v>2067.0500000000002</v>
          </cell>
          <cell r="H137">
            <v>488.89</v>
          </cell>
        </row>
        <row r="138">
          <cell r="B138" t="str">
            <v>KILNS01Z</v>
          </cell>
          <cell r="C138">
            <v>0</v>
          </cell>
          <cell r="D138">
            <v>0</v>
          </cell>
          <cell r="E138">
            <v>0</v>
          </cell>
          <cell r="F138">
            <v>0</v>
          </cell>
          <cell r="G138">
            <v>0</v>
          </cell>
          <cell r="H138">
            <v>0</v>
          </cell>
        </row>
        <row r="139">
          <cell r="B139" t="str">
            <v>PETEM01Z</v>
          </cell>
          <cell r="C139">
            <v>0</v>
          </cell>
          <cell r="D139">
            <v>0</v>
          </cell>
          <cell r="E139">
            <v>0</v>
          </cell>
          <cell r="F139">
            <v>0</v>
          </cell>
          <cell r="G139">
            <v>0</v>
          </cell>
          <cell r="H139">
            <v>0</v>
          </cell>
        </row>
        <row r="140">
          <cell r="B140" t="str">
            <v>GRAI_06Z</v>
          </cell>
          <cell r="C140">
            <v>27196.05</v>
          </cell>
          <cell r="D140">
            <v>2742.4</v>
          </cell>
          <cell r="E140">
            <v>0</v>
          </cell>
          <cell r="F140">
            <v>0</v>
          </cell>
          <cell r="G140">
            <v>27196.05</v>
          </cell>
          <cell r="H140">
            <v>2742.4</v>
          </cell>
        </row>
        <row r="141">
          <cell r="B141" t="str">
            <v>GRAI_07Z</v>
          </cell>
          <cell r="C141">
            <v>19120.75</v>
          </cell>
          <cell r="D141">
            <v>2471.4499999999998</v>
          </cell>
          <cell r="E141">
            <v>0</v>
          </cell>
          <cell r="F141">
            <v>0</v>
          </cell>
          <cell r="G141">
            <v>19120.75</v>
          </cell>
          <cell r="H141">
            <v>2471.4499999999998</v>
          </cell>
        </row>
        <row r="142">
          <cell r="B142" t="str">
            <v>GRAI_08Z</v>
          </cell>
          <cell r="C142">
            <v>12126.05</v>
          </cell>
          <cell r="D142">
            <v>3123.65</v>
          </cell>
          <cell r="E142">
            <v>0</v>
          </cell>
          <cell r="F142">
            <v>0</v>
          </cell>
          <cell r="G142">
            <v>12126.05</v>
          </cell>
          <cell r="H142">
            <v>3123.65</v>
          </cell>
        </row>
        <row r="143">
          <cell r="B143" t="str">
            <v>KILLP01Z</v>
          </cell>
          <cell r="C143">
            <v>46.65</v>
          </cell>
          <cell r="D143">
            <v>871.55</v>
          </cell>
          <cell r="E143">
            <v>0</v>
          </cell>
          <cell r="F143">
            <v>0</v>
          </cell>
          <cell r="G143">
            <v>46.65</v>
          </cell>
          <cell r="H143">
            <v>871.55</v>
          </cell>
        </row>
        <row r="144">
          <cell r="B144" t="str">
            <v>KILLP02Z</v>
          </cell>
          <cell r="C144">
            <v>85.15</v>
          </cell>
          <cell r="D144">
            <v>664.95</v>
          </cell>
          <cell r="E144">
            <v>0</v>
          </cell>
          <cell r="F144">
            <v>0</v>
          </cell>
          <cell r="G144">
            <v>85.15</v>
          </cell>
          <cell r="H144">
            <v>664.95</v>
          </cell>
        </row>
        <row r="145">
          <cell r="B145" t="str">
            <v>RATS_01Z</v>
          </cell>
          <cell r="C145">
            <v>1.8</v>
          </cell>
          <cell r="D145">
            <v>1316.16</v>
          </cell>
          <cell r="E145">
            <v>0</v>
          </cell>
          <cell r="F145">
            <v>0</v>
          </cell>
          <cell r="G145">
            <v>1.8</v>
          </cell>
          <cell r="H145">
            <v>1316.16</v>
          </cell>
        </row>
        <row r="146">
          <cell r="B146" t="str">
            <v>RATS_02Z</v>
          </cell>
          <cell r="C146">
            <v>0</v>
          </cell>
          <cell r="D146">
            <v>0</v>
          </cell>
          <cell r="E146">
            <v>0</v>
          </cell>
          <cell r="F146">
            <v>0</v>
          </cell>
          <cell r="G146">
            <v>0</v>
          </cell>
          <cell r="H146">
            <v>0</v>
          </cell>
        </row>
        <row r="147">
          <cell r="B147" t="str">
            <v>RATS_03Z</v>
          </cell>
          <cell r="C147">
            <v>0</v>
          </cell>
          <cell r="D147">
            <v>0</v>
          </cell>
          <cell r="E147">
            <v>0</v>
          </cell>
          <cell r="F147">
            <v>0</v>
          </cell>
          <cell r="G147">
            <v>0</v>
          </cell>
          <cell r="H147">
            <v>0</v>
          </cell>
        </row>
        <row r="148">
          <cell r="B148" t="str">
            <v>RATS_04Z</v>
          </cell>
          <cell r="C148">
            <v>115.65</v>
          </cell>
          <cell r="D148">
            <v>682.38</v>
          </cell>
          <cell r="E148">
            <v>0</v>
          </cell>
          <cell r="F148">
            <v>0</v>
          </cell>
          <cell r="G148">
            <v>115.65</v>
          </cell>
          <cell r="H148">
            <v>682.38</v>
          </cell>
        </row>
        <row r="149">
          <cell r="B149" t="str">
            <v>TAYL_02Z</v>
          </cell>
          <cell r="C149">
            <v>0.01</v>
          </cell>
          <cell r="D149">
            <v>31.43</v>
          </cell>
          <cell r="E149">
            <v>0</v>
          </cell>
          <cell r="F149">
            <v>0</v>
          </cell>
          <cell r="G149">
            <v>0.01</v>
          </cell>
          <cell r="H149">
            <v>31.43</v>
          </cell>
        </row>
        <row r="150">
          <cell r="B150" t="str">
            <v>TAYL_03Z</v>
          </cell>
          <cell r="C150">
            <v>0.04</v>
          </cell>
          <cell r="D150">
            <v>1.68</v>
          </cell>
          <cell r="E150">
            <v>0</v>
          </cell>
          <cell r="F150">
            <v>0</v>
          </cell>
          <cell r="G150">
            <v>0.04</v>
          </cell>
          <cell r="H150">
            <v>1.68</v>
          </cell>
        </row>
        <row r="151">
          <cell r="B151" t="str">
            <v>RCBKO-1</v>
          </cell>
          <cell r="C151">
            <v>7339.15</v>
          </cell>
          <cell r="D151">
            <v>2121.4499999999998</v>
          </cell>
          <cell r="E151">
            <v>0</v>
          </cell>
          <cell r="F151">
            <v>0</v>
          </cell>
          <cell r="G151">
            <v>7339.15</v>
          </cell>
          <cell r="H151">
            <v>2121.4499999999998</v>
          </cell>
        </row>
        <row r="152">
          <cell r="B152" t="str">
            <v>RCBKO-2</v>
          </cell>
          <cell r="C152">
            <v>7303.27</v>
          </cell>
          <cell r="D152">
            <v>2148.46</v>
          </cell>
          <cell r="E152">
            <v>0</v>
          </cell>
          <cell r="F152">
            <v>0</v>
          </cell>
          <cell r="G152">
            <v>7303.27</v>
          </cell>
          <cell r="H152">
            <v>2148.46</v>
          </cell>
        </row>
        <row r="153">
          <cell r="B153" t="str">
            <v>BRGG_01Z</v>
          </cell>
          <cell r="C153">
            <v>536.63</v>
          </cell>
          <cell r="D153">
            <v>0</v>
          </cell>
          <cell r="E153">
            <v>0</v>
          </cell>
          <cell r="F153">
            <v>0</v>
          </cell>
          <cell r="G153">
            <v>536.63</v>
          </cell>
          <cell r="H153">
            <v>0</v>
          </cell>
        </row>
        <row r="154">
          <cell r="B154" t="str">
            <v>ROCK_01Z</v>
          </cell>
          <cell r="C154">
            <v>36722.5</v>
          </cell>
          <cell r="D154">
            <v>1755.8</v>
          </cell>
          <cell r="E154">
            <v>0</v>
          </cell>
          <cell r="F154">
            <v>0</v>
          </cell>
          <cell r="G154">
            <v>36722.5</v>
          </cell>
          <cell r="H154">
            <v>1755.8</v>
          </cell>
        </row>
        <row r="155">
          <cell r="B155" t="str">
            <v>SCCL_01Z</v>
          </cell>
          <cell r="C155">
            <v>18953.150000000001</v>
          </cell>
          <cell r="D155">
            <v>91.26</v>
          </cell>
          <cell r="E155">
            <v>0</v>
          </cell>
          <cell r="F155">
            <v>0</v>
          </cell>
          <cell r="G155">
            <v>18953.150000000001</v>
          </cell>
          <cell r="H155">
            <v>91.26</v>
          </cell>
        </row>
        <row r="156">
          <cell r="B156" t="str">
            <v>SCCL_02Z</v>
          </cell>
          <cell r="C156">
            <v>9537.65</v>
          </cell>
          <cell r="D156">
            <v>1302.3</v>
          </cell>
          <cell r="E156">
            <v>0</v>
          </cell>
          <cell r="F156">
            <v>0</v>
          </cell>
          <cell r="G156">
            <v>9537.65</v>
          </cell>
          <cell r="H156">
            <v>1302.3</v>
          </cell>
        </row>
        <row r="157">
          <cell r="B157" t="str">
            <v>SCCL_03Z</v>
          </cell>
          <cell r="C157">
            <v>12837.8</v>
          </cell>
          <cell r="D157">
            <v>439.79</v>
          </cell>
          <cell r="E157">
            <v>0</v>
          </cell>
          <cell r="F157">
            <v>0</v>
          </cell>
          <cell r="G157">
            <v>12837.8</v>
          </cell>
          <cell r="H157">
            <v>439.79</v>
          </cell>
        </row>
        <row r="158">
          <cell r="B158" t="str">
            <v>SHOS_01Z</v>
          </cell>
          <cell r="C158">
            <v>0</v>
          </cell>
          <cell r="D158">
            <v>0</v>
          </cell>
          <cell r="E158">
            <v>0</v>
          </cell>
          <cell r="F158">
            <v>0</v>
          </cell>
          <cell r="G158">
            <v>0</v>
          </cell>
          <cell r="H158">
            <v>0</v>
          </cell>
        </row>
        <row r="159">
          <cell r="B159" t="str">
            <v>SEAB_01Z</v>
          </cell>
          <cell r="C159">
            <v>15884.77</v>
          </cell>
          <cell r="D159">
            <v>2621.0100000000002</v>
          </cell>
          <cell r="E159">
            <v>0</v>
          </cell>
          <cell r="F159">
            <v>0</v>
          </cell>
          <cell r="G159">
            <v>15884.77</v>
          </cell>
          <cell r="H159">
            <v>2621.0100000000002</v>
          </cell>
        </row>
        <row r="160">
          <cell r="B160" t="str">
            <v>SEAB_02Z</v>
          </cell>
          <cell r="C160">
            <v>12257.48</v>
          </cell>
          <cell r="D160">
            <v>1223.7</v>
          </cell>
          <cell r="E160">
            <v>0</v>
          </cell>
          <cell r="F160">
            <v>0</v>
          </cell>
          <cell r="G160">
            <v>12257.48</v>
          </cell>
          <cell r="H160">
            <v>1223.7</v>
          </cell>
        </row>
        <row r="161">
          <cell r="B161" t="str">
            <v>SPLN_01Z</v>
          </cell>
          <cell r="C161">
            <v>48141.3</v>
          </cell>
          <cell r="D161">
            <v>1436.45</v>
          </cell>
          <cell r="E161">
            <v>0</v>
          </cell>
          <cell r="F161">
            <v>0</v>
          </cell>
          <cell r="G161">
            <v>48141.3</v>
          </cell>
          <cell r="H161">
            <v>1436.45</v>
          </cell>
        </row>
        <row r="162">
          <cell r="B162" t="str">
            <v>ARCHW-1</v>
          </cell>
          <cell r="C162">
            <v>15434.94</v>
          </cell>
          <cell r="D162">
            <v>2.3199999999999998</v>
          </cell>
          <cell r="E162">
            <v>0</v>
          </cell>
          <cell r="F162">
            <v>0</v>
          </cell>
          <cell r="G162">
            <v>15434.94</v>
          </cell>
          <cell r="H162">
            <v>2.3199999999999998</v>
          </cell>
        </row>
        <row r="163">
          <cell r="B163" t="str">
            <v>CLFLW-1</v>
          </cell>
          <cell r="C163">
            <v>544.03</v>
          </cell>
          <cell r="D163">
            <v>54.35</v>
          </cell>
          <cell r="E163">
            <v>0</v>
          </cell>
          <cell r="F163">
            <v>0</v>
          </cell>
          <cell r="G163">
            <v>544.03</v>
          </cell>
          <cell r="H163">
            <v>54.35</v>
          </cell>
        </row>
        <row r="164">
          <cell r="B164" t="str">
            <v>DRSLW-1</v>
          </cell>
          <cell r="C164">
            <v>819.32</v>
          </cell>
          <cell r="D164">
            <v>294.14999999999998</v>
          </cell>
          <cell r="E164">
            <v>0</v>
          </cell>
          <cell r="F164">
            <v>0</v>
          </cell>
          <cell r="G164">
            <v>819.32</v>
          </cell>
          <cell r="H164">
            <v>294.14999999999998</v>
          </cell>
        </row>
        <row r="165">
          <cell r="B165" t="str">
            <v>EWHLW-1</v>
          </cell>
          <cell r="C165">
            <v>2420.5</v>
          </cell>
          <cell r="D165">
            <v>140.88999999999999</v>
          </cell>
          <cell r="E165">
            <v>0</v>
          </cell>
          <cell r="F165">
            <v>0</v>
          </cell>
          <cell r="G165">
            <v>2420.5</v>
          </cell>
          <cell r="H165">
            <v>140.88999999999999</v>
          </cell>
        </row>
        <row r="166">
          <cell r="B166" t="str">
            <v>HRSTW-1</v>
          </cell>
          <cell r="C166">
            <v>13226.53</v>
          </cell>
          <cell r="D166">
            <v>5451.39</v>
          </cell>
          <cell r="E166">
            <v>0</v>
          </cell>
          <cell r="F166">
            <v>0</v>
          </cell>
          <cell r="G166">
            <v>13226.53</v>
          </cell>
          <cell r="H166">
            <v>5451.39</v>
          </cell>
        </row>
        <row r="167">
          <cell r="B167" t="str">
            <v>KLGLW-1</v>
          </cell>
          <cell r="C167">
            <v>15487.62</v>
          </cell>
          <cell r="D167">
            <v>4.6900000000000004</v>
          </cell>
          <cell r="E167">
            <v>0</v>
          </cell>
          <cell r="F167">
            <v>0</v>
          </cell>
          <cell r="G167">
            <v>15487.62</v>
          </cell>
          <cell r="H167">
            <v>4.6900000000000004</v>
          </cell>
        </row>
        <row r="168">
          <cell r="B168" t="str">
            <v>MKHLW-1</v>
          </cell>
          <cell r="C168">
            <v>10359.51</v>
          </cell>
          <cell r="D168">
            <v>0</v>
          </cell>
          <cell r="E168">
            <v>0</v>
          </cell>
          <cell r="F168">
            <v>0</v>
          </cell>
          <cell r="G168">
            <v>10359.51</v>
          </cell>
          <cell r="H168">
            <v>0</v>
          </cell>
        </row>
        <row r="169">
          <cell r="B169" t="str">
            <v>AIGA_01Z</v>
          </cell>
          <cell r="C169">
            <v>0.66</v>
          </cell>
          <cell r="D169">
            <v>15.69</v>
          </cell>
          <cell r="E169">
            <v>0</v>
          </cell>
          <cell r="F169">
            <v>0</v>
          </cell>
          <cell r="G169">
            <v>0.66</v>
          </cell>
          <cell r="H169">
            <v>15.69</v>
          </cell>
        </row>
        <row r="170">
          <cell r="B170" t="str">
            <v>BHLAW-1</v>
          </cell>
          <cell r="C170">
            <v>3038.29</v>
          </cell>
          <cell r="D170">
            <v>156.09</v>
          </cell>
          <cell r="E170">
            <v>0</v>
          </cell>
          <cell r="F170">
            <v>0</v>
          </cell>
          <cell r="G170">
            <v>3038.29</v>
          </cell>
          <cell r="H170">
            <v>156.09</v>
          </cell>
        </row>
        <row r="171">
          <cell r="B171" t="str">
            <v>CASH_01Z</v>
          </cell>
          <cell r="C171">
            <v>73.239999999999995</v>
          </cell>
          <cell r="D171">
            <v>0.03</v>
          </cell>
          <cell r="E171">
            <v>0</v>
          </cell>
          <cell r="F171">
            <v>0</v>
          </cell>
          <cell r="G171">
            <v>73.239999999999995</v>
          </cell>
          <cell r="H171">
            <v>0.03</v>
          </cell>
        </row>
        <row r="172">
          <cell r="B172" t="str">
            <v>CEAN_01Z</v>
          </cell>
          <cell r="C172">
            <v>2.61</v>
          </cell>
          <cell r="D172">
            <v>21.27</v>
          </cell>
          <cell r="E172">
            <v>0</v>
          </cell>
          <cell r="F172">
            <v>0</v>
          </cell>
          <cell r="G172">
            <v>2.61</v>
          </cell>
          <cell r="H172">
            <v>21.27</v>
          </cell>
        </row>
        <row r="173">
          <cell r="B173" t="str">
            <v>CLAC-1</v>
          </cell>
          <cell r="C173">
            <v>1.54</v>
          </cell>
          <cell r="D173">
            <v>3.27</v>
          </cell>
          <cell r="E173">
            <v>0</v>
          </cell>
          <cell r="F173">
            <v>0</v>
          </cell>
          <cell r="G173">
            <v>1.54</v>
          </cell>
          <cell r="H173">
            <v>3.27</v>
          </cell>
        </row>
        <row r="174">
          <cell r="B174" t="str">
            <v>CLUN_01Z</v>
          </cell>
          <cell r="C174">
            <v>430.77</v>
          </cell>
          <cell r="D174">
            <v>97.35</v>
          </cell>
          <cell r="E174">
            <v>0</v>
          </cell>
          <cell r="F174">
            <v>0</v>
          </cell>
          <cell r="G174">
            <v>430.77</v>
          </cell>
          <cell r="H174">
            <v>97.35</v>
          </cell>
        </row>
        <row r="175">
          <cell r="B175" t="str">
            <v>CLUN_02Z</v>
          </cell>
          <cell r="C175">
            <v>383.53</v>
          </cell>
          <cell r="D175">
            <v>22.14</v>
          </cell>
          <cell r="E175">
            <v>0</v>
          </cell>
          <cell r="F175">
            <v>0</v>
          </cell>
          <cell r="G175">
            <v>383.53</v>
          </cell>
          <cell r="H175">
            <v>22.14</v>
          </cell>
        </row>
        <row r="176">
          <cell r="B176" t="str">
            <v>CULL_02Z</v>
          </cell>
          <cell r="C176">
            <v>780.01</v>
          </cell>
          <cell r="D176">
            <v>0</v>
          </cell>
          <cell r="E176">
            <v>0</v>
          </cell>
          <cell r="F176">
            <v>0</v>
          </cell>
          <cell r="G176">
            <v>780.01</v>
          </cell>
          <cell r="H176">
            <v>0</v>
          </cell>
        </row>
        <row r="177">
          <cell r="B177" t="str">
            <v>DEAN_01Z</v>
          </cell>
          <cell r="C177">
            <v>0.28999999999999998</v>
          </cell>
          <cell r="D177">
            <v>569.58000000000004</v>
          </cell>
          <cell r="E177">
            <v>0</v>
          </cell>
          <cell r="F177">
            <v>0</v>
          </cell>
          <cell r="G177">
            <v>0.28999999999999998</v>
          </cell>
          <cell r="H177">
            <v>569.58000000000004</v>
          </cell>
        </row>
        <row r="178">
          <cell r="B178" t="str">
            <v>ERRO_01Z</v>
          </cell>
          <cell r="C178">
            <v>1.0900000000000001</v>
          </cell>
          <cell r="D178">
            <v>17.27</v>
          </cell>
          <cell r="E178">
            <v>0</v>
          </cell>
          <cell r="F178">
            <v>0</v>
          </cell>
          <cell r="G178">
            <v>1.0900000000000001</v>
          </cell>
          <cell r="H178">
            <v>17.27</v>
          </cell>
        </row>
        <row r="179">
          <cell r="B179" t="str">
            <v>ERRO_02Z</v>
          </cell>
          <cell r="C179">
            <v>1.07</v>
          </cell>
          <cell r="D179">
            <v>21.76</v>
          </cell>
          <cell r="E179">
            <v>0</v>
          </cell>
          <cell r="F179">
            <v>0</v>
          </cell>
          <cell r="G179">
            <v>1.07</v>
          </cell>
          <cell r="H179">
            <v>21.76</v>
          </cell>
        </row>
        <row r="180">
          <cell r="B180" t="str">
            <v>ERRO_03Z</v>
          </cell>
          <cell r="C180">
            <v>1.77</v>
          </cell>
          <cell r="D180">
            <v>18.14</v>
          </cell>
          <cell r="E180">
            <v>0</v>
          </cell>
          <cell r="F180">
            <v>0</v>
          </cell>
          <cell r="G180">
            <v>1.77</v>
          </cell>
          <cell r="H180">
            <v>18.14</v>
          </cell>
        </row>
        <row r="181">
          <cell r="B181" t="str">
            <v>FASN_01Z</v>
          </cell>
          <cell r="C181">
            <v>542.54</v>
          </cell>
          <cell r="D181">
            <v>0.12</v>
          </cell>
          <cell r="E181">
            <v>0</v>
          </cell>
          <cell r="F181">
            <v>0</v>
          </cell>
          <cell r="G181">
            <v>542.54</v>
          </cell>
          <cell r="H181">
            <v>0.12</v>
          </cell>
        </row>
        <row r="182">
          <cell r="B182" t="str">
            <v>FASN_02Z</v>
          </cell>
          <cell r="C182">
            <v>746.34</v>
          </cell>
          <cell r="D182">
            <v>0.36</v>
          </cell>
          <cell r="E182">
            <v>0</v>
          </cell>
          <cell r="F182">
            <v>0</v>
          </cell>
          <cell r="G182">
            <v>746.34</v>
          </cell>
          <cell r="H182">
            <v>0.36</v>
          </cell>
        </row>
        <row r="183">
          <cell r="B183" t="str">
            <v>FASN_03Z</v>
          </cell>
          <cell r="C183">
            <v>6.98</v>
          </cell>
          <cell r="D183">
            <v>28.09</v>
          </cell>
          <cell r="E183">
            <v>0</v>
          </cell>
          <cell r="F183">
            <v>0</v>
          </cell>
          <cell r="G183">
            <v>6.98</v>
          </cell>
          <cell r="H183">
            <v>28.09</v>
          </cell>
        </row>
        <row r="184">
          <cell r="B184" t="str">
            <v>FASN_04Z</v>
          </cell>
          <cell r="C184">
            <v>276.24</v>
          </cell>
          <cell r="D184">
            <v>35.39</v>
          </cell>
          <cell r="E184">
            <v>0</v>
          </cell>
          <cell r="F184">
            <v>0</v>
          </cell>
          <cell r="G184">
            <v>276.24</v>
          </cell>
          <cell r="H184">
            <v>35.39</v>
          </cell>
        </row>
        <row r="185">
          <cell r="B185" t="str">
            <v>FINL_01Z</v>
          </cell>
          <cell r="C185">
            <v>27.09</v>
          </cell>
          <cell r="D185">
            <v>8.17</v>
          </cell>
          <cell r="E185">
            <v>0</v>
          </cell>
          <cell r="F185">
            <v>0</v>
          </cell>
          <cell r="G185">
            <v>27.09</v>
          </cell>
          <cell r="H185">
            <v>8.17</v>
          </cell>
        </row>
        <row r="186">
          <cell r="B186" t="str">
            <v>FOYE_01Z</v>
          </cell>
          <cell r="C186">
            <v>1641.85</v>
          </cell>
          <cell r="D186">
            <v>394.7</v>
          </cell>
          <cell r="E186">
            <v>0</v>
          </cell>
          <cell r="F186">
            <v>0</v>
          </cell>
          <cell r="G186">
            <v>1641.85</v>
          </cell>
          <cell r="H186">
            <v>394.7</v>
          </cell>
        </row>
        <row r="187">
          <cell r="B187" t="str">
            <v>FOYE_02Z</v>
          </cell>
          <cell r="C187">
            <v>1752.59</v>
          </cell>
          <cell r="D187">
            <v>537.45000000000005</v>
          </cell>
          <cell r="E187">
            <v>0</v>
          </cell>
          <cell r="F187">
            <v>0</v>
          </cell>
          <cell r="G187">
            <v>1752.59</v>
          </cell>
          <cell r="H187">
            <v>537.45000000000005</v>
          </cell>
        </row>
        <row r="188">
          <cell r="B188" t="str">
            <v>GLEN_01Z</v>
          </cell>
          <cell r="C188">
            <v>38.659999999999997</v>
          </cell>
          <cell r="D188">
            <v>0.56000000000000005</v>
          </cell>
          <cell r="E188">
            <v>0</v>
          </cell>
          <cell r="F188">
            <v>0</v>
          </cell>
          <cell r="G188">
            <v>38.659999999999997</v>
          </cell>
          <cell r="H188">
            <v>0.56000000000000005</v>
          </cell>
        </row>
        <row r="189">
          <cell r="B189" t="str">
            <v>GLNDO-1</v>
          </cell>
          <cell r="C189">
            <v>527.04</v>
          </cell>
          <cell r="D189">
            <v>22.63</v>
          </cell>
          <cell r="E189">
            <v>0</v>
          </cell>
          <cell r="F189">
            <v>0</v>
          </cell>
          <cell r="G189">
            <v>527.04</v>
          </cell>
          <cell r="H189">
            <v>22.63</v>
          </cell>
        </row>
        <row r="190">
          <cell r="B190" t="str">
            <v>GORDW-1</v>
          </cell>
          <cell r="C190">
            <v>5.66</v>
          </cell>
          <cell r="D190">
            <v>1883.66</v>
          </cell>
          <cell r="E190">
            <v>0</v>
          </cell>
          <cell r="F190">
            <v>0</v>
          </cell>
          <cell r="G190">
            <v>5.66</v>
          </cell>
          <cell r="H190">
            <v>1883.66</v>
          </cell>
        </row>
        <row r="191">
          <cell r="B191" t="str">
            <v>GRUB_01Z</v>
          </cell>
          <cell r="C191">
            <v>0</v>
          </cell>
          <cell r="D191">
            <v>0</v>
          </cell>
          <cell r="E191">
            <v>0</v>
          </cell>
          <cell r="F191">
            <v>0</v>
          </cell>
          <cell r="G191">
            <v>0</v>
          </cell>
          <cell r="H191">
            <v>0</v>
          </cell>
        </row>
        <row r="192">
          <cell r="B192" t="str">
            <v>GRUB_02Z</v>
          </cell>
          <cell r="C192">
            <v>0</v>
          </cell>
          <cell r="D192">
            <v>0</v>
          </cell>
          <cell r="E192">
            <v>0</v>
          </cell>
          <cell r="F192">
            <v>0</v>
          </cell>
          <cell r="G192">
            <v>0</v>
          </cell>
          <cell r="H192">
            <v>0</v>
          </cell>
        </row>
        <row r="193">
          <cell r="B193" t="str">
            <v>HADHW-1</v>
          </cell>
          <cell r="C193">
            <v>216.88</v>
          </cell>
          <cell r="D193">
            <v>5196.4799999999996</v>
          </cell>
          <cell r="E193">
            <v>0</v>
          </cell>
          <cell r="F193">
            <v>0</v>
          </cell>
          <cell r="G193">
            <v>216.88</v>
          </cell>
          <cell r="H193">
            <v>5196.4799999999996</v>
          </cell>
        </row>
        <row r="194">
          <cell r="B194" t="str">
            <v>INGA_01Z</v>
          </cell>
          <cell r="C194">
            <v>3.43</v>
          </cell>
          <cell r="D194">
            <v>32.68</v>
          </cell>
          <cell r="E194">
            <v>0</v>
          </cell>
          <cell r="F194">
            <v>0</v>
          </cell>
          <cell r="G194">
            <v>3.43</v>
          </cell>
          <cell r="H194">
            <v>32.68</v>
          </cell>
        </row>
        <row r="195">
          <cell r="B195" t="str">
            <v>KIOR_01Z</v>
          </cell>
          <cell r="C195">
            <v>0.28999999999999998</v>
          </cell>
          <cell r="D195">
            <v>5.57</v>
          </cell>
          <cell r="E195">
            <v>0</v>
          </cell>
          <cell r="F195">
            <v>0</v>
          </cell>
          <cell r="G195">
            <v>0.28999999999999998</v>
          </cell>
          <cell r="H195">
            <v>5.57</v>
          </cell>
        </row>
        <row r="196">
          <cell r="B196" t="str">
            <v>LOCH_01Z</v>
          </cell>
          <cell r="C196">
            <v>46.15</v>
          </cell>
          <cell r="D196">
            <v>1.67</v>
          </cell>
          <cell r="E196">
            <v>0</v>
          </cell>
          <cell r="F196">
            <v>0</v>
          </cell>
          <cell r="G196">
            <v>46.15</v>
          </cell>
          <cell r="H196">
            <v>1.67</v>
          </cell>
        </row>
        <row r="197">
          <cell r="B197" t="str">
            <v>LOCH_02Z</v>
          </cell>
          <cell r="C197">
            <v>54.31</v>
          </cell>
          <cell r="D197">
            <v>0.32</v>
          </cell>
          <cell r="E197">
            <v>0</v>
          </cell>
          <cell r="F197">
            <v>0</v>
          </cell>
          <cell r="G197">
            <v>54.31</v>
          </cell>
          <cell r="H197">
            <v>0.32</v>
          </cell>
        </row>
        <row r="198">
          <cell r="B198" t="str">
            <v>LUIC_01Z</v>
          </cell>
          <cell r="C198">
            <v>30.59</v>
          </cell>
          <cell r="D198">
            <v>88.22</v>
          </cell>
          <cell r="E198">
            <v>0</v>
          </cell>
          <cell r="F198">
            <v>0</v>
          </cell>
          <cell r="G198">
            <v>30.59</v>
          </cell>
          <cell r="H198">
            <v>88.22</v>
          </cell>
        </row>
        <row r="199">
          <cell r="B199" t="str">
            <v>LUIC_02Z</v>
          </cell>
          <cell r="C199">
            <v>45.98</v>
          </cell>
          <cell r="D199">
            <v>70.8</v>
          </cell>
          <cell r="E199">
            <v>0</v>
          </cell>
          <cell r="F199">
            <v>0</v>
          </cell>
          <cell r="G199">
            <v>45.98</v>
          </cell>
          <cell r="H199">
            <v>70.8</v>
          </cell>
        </row>
        <row r="200">
          <cell r="B200" t="str">
            <v>MOSS_01Z</v>
          </cell>
          <cell r="C200">
            <v>274.69</v>
          </cell>
          <cell r="D200">
            <v>85.56</v>
          </cell>
          <cell r="E200">
            <v>0</v>
          </cell>
          <cell r="F200">
            <v>0</v>
          </cell>
          <cell r="G200">
            <v>274.69</v>
          </cell>
          <cell r="H200">
            <v>85.56</v>
          </cell>
        </row>
        <row r="201">
          <cell r="B201" t="str">
            <v>NANT_01Z</v>
          </cell>
          <cell r="C201">
            <v>39.6</v>
          </cell>
          <cell r="D201">
            <v>0.4</v>
          </cell>
          <cell r="E201">
            <v>0</v>
          </cell>
          <cell r="F201">
            <v>0</v>
          </cell>
          <cell r="G201">
            <v>39.6</v>
          </cell>
          <cell r="H201">
            <v>0.4</v>
          </cell>
        </row>
        <row r="202">
          <cell r="B202" t="str">
            <v>ORRI_01Z</v>
          </cell>
          <cell r="C202">
            <v>0</v>
          </cell>
          <cell r="D202">
            <v>455.77</v>
          </cell>
          <cell r="E202">
            <v>0</v>
          </cell>
          <cell r="F202">
            <v>0</v>
          </cell>
          <cell r="G202">
            <v>0</v>
          </cell>
          <cell r="H202">
            <v>455.77</v>
          </cell>
        </row>
        <row r="203">
          <cell r="B203" t="str">
            <v>PEHE_01Z</v>
          </cell>
          <cell r="C203">
            <v>13872.85</v>
          </cell>
          <cell r="D203">
            <v>1966.98</v>
          </cell>
          <cell r="E203">
            <v>0</v>
          </cell>
          <cell r="F203">
            <v>0</v>
          </cell>
          <cell r="G203">
            <v>13872.85</v>
          </cell>
          <cell r="H203">
            <v>1966.98</v>
          </cell>
        </row>
        <row r="204">
          <cell r="B204" t="str">
            <v>PEHE_02Z</v>
          </cell>
          <cell r="C204">
            <v>0</v>
          </cell>
          <cell r="D204">
            <v>0</v>
          </cell>
          <cell r="E204">
            <v>0</v>
          </cell>
          <cell r="F204">
            <v>0</v>
          </cell>
          <cell r="G204">
            <v>0</v>
          </cell>
          <cell r="H204">
            <v>0</v>
          </cell>
        </row>
        <row r="205">
          <cell r="B205" t="str">
            <v>QUIO_01Z</v>
          </cell>
          <cell r="C205">
            <v>712.36</v>
          </cell>
          <cell r="D205">
            <v>209.17</v>
          </cell>
          <cell r="E205">
            <v>0</v>
          </cell>
          <cell r="F205">
            <v>0</v>
          </cell>
          <cell r="G205">
            <v>712.36</v>
          </cell>
          <cell r="H205">
            <v>209.17</v>
          </cell>
        </row>
        <row r="206">
          <cell r="B206" t="str">
            <v>SLOY_01Z</v>
          </cell>
          <cell r="C206">
            <v>7.53</v>
          </cell>
          <cell r="D206">
            <v>3.48</v>
          </cell>
          <cell r="E206">
            <v>0</v>
          </cell>
          <cell r="F206">
            <v>0</v>
          </cell>
          <cell r="G206">
            <v>7.53</v>
          </cell>
          <cell r="H206">
            <v>3.48</v>
          </cell>
        </row>
        <row r="207">
          <cell r="B207" t="str">
            <v>SLOY_02Z</v>
          </cell>
          <cell r="C207">
            <v>0.4</v>
          </cell>
          <cell r="D207">
            <v>20.3</v>
          </cell>
          <cell r="E207">
            <v>0</v>
          </cell>
          <cell r="F207">
            <v>0</v>
          </cell>
          <cell r="G207">
            <v>0.4</v>
          </cell>
          <cell r="H207">
            <v>20.3</v>
          </cell>
        </row>
        <row r="208">
          <cell r="B208" t="str">
            <v>SLOY_03Z</v>
          </cell>
          <cell r="C208">
            <v>0</v>
          </cell>
          <cell r="D208">
            <v>0</v>
          </cell>
          <cell r="E208">
            <v>0</v>
          </cell>
          <cell r="F208">
            <v>0</v>
          </cell>
          <cell r="G208">
            <v>0</v>
          </cell>
          <cell r="H208">
            <v>0</v>
          </cell>
        </row>
        <row r="209">
          <cell r="B209" t="str">
            <v>SLOY_04Z</v>
          </cell>
          <cell r="C209">
            <v>34.68</v>
          </cell>
          <cell r="D209">
            <v>0.27</v>
          </cell>
          <cell r="E209">
            <v>0</v>
          </cell>
          <cell r="F209">
            <v>0</v>
          </cell>
          <cell r="G209">
            <v>34.68</v>
          </cell>
          <cell r="H209">
            <v>0.27</v>
          </cell>
        </row>
        <row r="210">
          <cell r="B210" t="str">
            <v>STRNW-1</v>
          </cell>
          <cell r="C210">
            <v>853.46</v>
          </cell>
          <cell r="D210">
            <v>34.75</v>
          </cell>
          <cell r="E210">
            <v>0</v>
          </cell>
          <cell r="F210">
            <v>0</v>
          </cell>
          <cell r="G210">
            <v>853.46</v>
          </cell>
          <cell r="H210">
            <v>34.75</v>
          </cell>
        </row>
        <row r="211">
          <cell r="B211" t="str">
            <v>TORA_01Z</v>
          </cell>
          <cell r="C211">
            <v>0</v>
          </cell>
          <cell r="D211">
            <v>0</v>
          </cell>
          <cell r="E211">
            <v>0</v>
          </cell>
          <cell r="F211">
            <v>0</v>
          </cell>
          <cell r="G211">
            <v>0</v>
          </cell>
          <cell r="H211">
            <v>0</v>
          </cell>
        </row>
        <row r="212">
          <cell r="B212" t="str">
            <v>TORA_02Z</v>
          </cell>
          <cell r="C212">
            <v>4.57</v>
          </cell>
          <cell r="D212">
            <v>1201.29</v>
          </cell>
          <cell r="E212">
            <v>0</v>
          </cell>
          <cell r="F212">
            <v>0</v>
          </cell>
          <cell r="G212">
            <v>4.57</v>
          </cell>
          <cell r="H212">
            <v>1201.29</v>
          </cell>
        </row>
        <row r="213">
          <cell r="B213" t="str">
            <v>SUTB_01Z</v>
          </cell>
          <cell r="C213">
            <v>13012.5</v>
          </cell>
          <cell r="D213">
            <v>768.1</v>
          </cell>
          <cell r="E213">
            <v>0</v>
          </cell>
          <cell r="F213">
            <v>0</v>
          </cell>
          <cell r="G213">
            <v>13012.5</v>
          </cell>
          <cell r="H213">
            <v>768.1</v>
          </cell>
        </row>
        <row r="214">
          <cell r="B214" t="str">
            <v>SVRP_10Z</v>
          </cell>
          <cell r="C214">
            <v>5975.55</v>
          </cell>
          <cell r="D214">
            <v>4477.55</v>
          </cell>
          <cell r="E214">
            <v>0</v>
          </cell>
          <cell r="F214">
            <v>0</v>
          </cell>
          <cell r="G214">
            <v>5975.55</v>
          </cell>
          <cell r="H214">
            <v>4477.55</v>
          </cell>
        </row>
        <row r="215">
          <cell r="B215" t="str">
            <v>SVRP_20Z</v>
          </cell>
          <cell r="C215">
            <v>1714.9</v>
          </cell>
          <cell r="D215">
            <v>2481.5500000000002</v>
          </cell>
          <cell r="E215">
            <v>0</v>
          </cell>
          <cell r="F215">
            <v>0</v>
          </cell>
          <cell r="G215">
            <v>1714.9</v>
          </cell>
          <cell r="H215">
            <v>2481.5500000000002</v>
          </cell>
        </row>
        <row r="216">
          <cell r="B216" t="str">
            <v>USKM_13Z</v>
          </cell>
          <cell r="C216">
            <v>0</v>
          </cell>
          <cell r="D216">
            <v>0</v>
          </cell>
          <cell r="E216">
            <v>0</v>
          </cell>
          <cell r="F216">
            <v>0</v>
          </cell>
          <cell r="G216">
            <v>0</v>
          </cell>
          <cell r="H216">
            <v>0</v>
          </cell>
        </row>
        <row r="217">
          <cell r="B217" t="str">
            <v>USKM_14Z</v>
          </cell>
          <cell r="C217">
            <v>0</v>
          </cell>
          <cell r="D217">
            <v>0</v>
          </cell>
          <cell r="E217">
            <v>0</v>
          </cell>
          <cell r="F217">
            <v>0</v>
          </cell>
          <cell r="G217">
            <v>0</v>
          </cell>
          <cell r="H217">
            <v>0</v>
          </cell>
        </row>
        <row r="218">
          <cell r="B218" t="str">
            <v>USKM_15Z</v>
          </cell>
          <cell r="C218">
            <v>0</v>
          </cell>
          <cell r="D218">
            <v>0</v>
          </cell>
          <cell r="E218">
            <v>0</v>
          </cell>
          <cell r="F218">
            <v>0</v>
          </cell>
          <cell r="G218">
            <v>0</v>
          </cell>
          <cell r="H218">
            <v>0</v>
          </cell>
        </row>
        <row r="219">
          <cell r="B219" t="str">
            <v>WLNYO-2</v>
          </cell>
          <cell r="C219">
            <v>22786.44</v>
          </cell>
          <cell r="D219">
            <v>153.34</v>
          </cell>
          <cell r="E219">
            <v>0</v>
          </cell>
          <cell r="F219">
            <v>0</v>
          </cell>
          <cell r="G219">
            <v>22786.44</v>
          </cell>
          <cell r="H219">
            <v>153.34</v>
          </cell>
        </row>
        <row r="220">
          <cell r="B220" t="str">
            <v>WLNYW-1</v>
          </cell>
          <cell r="C220">
            <v>2758.17</v>
          </cell>
          <cell r="D220">
            <v>3200.2</v>
          </cell>
          <cell r="E220">
            <v>0</v>
          </cell>
          <cell r="F220">
            <v>0</v>
          </cell>
          <cell r="G220">
            <v>2758.17</v>
          </cell>
          <cell r="H220">
            <v>3200.2</v>
          </cell>
        </row>
        <row r="221">
          <cell r="B221" t="str">
            <v>WLNYO3</v>
          </cell>
          <cell r="C221">
            <v>3308.5</v>
          </cell>
          <cell r="D221">
            <v>2732.35</v>
          </cell>
          <cell r="E221">
            <v>0</v>
          </cell>
          <cell r="F221">
            <v>0</v>
          </cell>
          <cell r="G221">
            <v>3308.5</v>
          </cell>
          <cell r="H221">
            <v>2732.35</v>
          </cell>
        </row>
        <row r="222">
          <cell r="B222" t="str">
            <v>WLNYO4</v>
          </cell>
          <cell r="C222">
            <v>424.61</v>
          </cell>
          <cell r="D222">
            <v>2853.96</v>
          </cell>
          <cell r="E222">
            <v>0</v>
          </cell>
          <cell r="F222">
            <v>0</v>
          </cell>
          <cell r="G222">
            <v>424.61</v>
          </cell>
          <cell r="H222">
            <v>2853.96</v>
          </cell>
        </row>
        <row r="223">
          <cell r="B223" t="str">
            <v>WBURB-1</v>
          </cell>
          <cell r="C223">
            <v>26948.11</v>
          </cell>
          <cell r="D223">
            <v>807.2</v>
          </cell>
          <cell r="E223">
            <v>0</v>
          </cell>
          <cell r="F223">
            <v>0</v>
          </cell>
          <cell r="G223">
            <v>26948.11</v>
          </cell>
          <cell r="H223">
            <v>807.2</v>
          </cell>
        </row>
        <row r="224">
          <cell r="B224" t="str">
            <v>WBURB-2</v>
          </cell>
          <cell r="C224">
            <v>28498.09</v>
          </cell>
          <cell r="D224">
            <v>1380.72</v>
          </cell>
          <cell r="E224">
            <v>0</v>
          </cell>
          <cell r="F224">
            <v>0</v>
          </cell>
          <cell r="G224">
            <v>28498.09</v>
          </cell>
          <cell r="H224">
            <v>1380.72</v>
          </cell>
        </row>
        <row r="225">
          <cell r="B225" t="str">
            <v>WBURB-3</v>
          </cell>
          <cell r="C225">
            <v>1500.46</v>
          </cell>
          <cell r="D225">
            <v>175.81</v>
          </cell>
          <cell r="E225">
            <v>0</v>
          </cell>
          <cell r="F225">
            <v>0</v>
          </cell>
          <cell r="G225">
            <v>1500.46</v>
          </cell>
          <cell r="H225">
            <v>175.81</v>
          </cell>
        </row>
        <row r="226">
          <cell r="B226" t="str">
            <v>WBUPS01Z</v>
          </cell>
          <cell r="C226">
            <v>0</v>
          </cell>
          <cell r="D226">
            <v>0</v>
          </cell>
          <cell r="E226">
            <v>0</v>
          </cell>
          <cell r="F226">
            <v>0</v>
          </cell>
          <cell r="G226">
            <v>0</v>
          </cell>
          <cell r="H226">
            <v>0</v>
          </cell>
        </row>
        <row r="227">
          <cell r="B227" t="str">
            <v>WBUPS02Z</v>
          </cell>
          <cell r="C227">
            <v>0</v>
          </cell>
          <cell r="D227">
            <v>0</v>
          </cell>
          <cell r="E227">
            <v>0</v>
          </cell>
          <cell r="F227">
            <v>0</v>
          </cell>
          <cell r="G227">
            <v>0</v>
          </cell>
          <cell r="H227">
            <v>0</v>
          </cell>
        </row>
        <row r="228">
          <cell r="B228" t="str">
            <v>WBUPS03Z</v>
          </cell>
          <cell r="C228">
            <v>0</v>
          </cell>
          <cell r="D228">
            <v>0</v>
          </cell>
          <cell r="E228">
            <v>0</v>
          </cell>
          <cell r="F228">
            <v>0</v>
          </cell>
          <cell r="G228">
            <v>0</v>
          </cell>
          <cell r="H228">
            <v>0</v>
          </cell>
        </row>
        <row r="229">
          <cell r="B229" t="str">
            <v>WBUPS04Z</v>
          </cell>
          <cell r="C229">
            <v>0</v>
          </cell>
          <cell r="D229">
            <v>0</v>
          </cell>
          <cell r="E229">
            <v>0</v>
          </cell>
          <cell r="F229">
            <v>0</v>
          </cell>
          <cell r="G229">
            <v>0</v>
          </cell>
          <cell r="H229">
            <v>0</v>
          </cell>
        </row>
        <row r="230">
          <cell r="B230" t="str">
            <v>WTMSO-1</v>
          </cell>
          <cell r="C230">
            <v>16107.26</v>
          </cell>
          <cell r="D230">
            <v>594.19000000000005</v>
          </cell>
          <cell r="E230">
            <v>0</v>
          </cell>
          <cell r="F230">
            <v>0</v>
          </cell>
          <cell r="G230">
            <v>16107.26</v>
          </cell>
          <cell r="H230">
            <v>594.19000000000005</v>
          </cell>
        </row>
        <row r="231">
          <cell r="B231" t="str">
            <v>BLLA-1</v>
          </cell>
          <cell r="C231">
            <v>5278.37</v>
          </cell>
          <cell r="D231">
            <v>135.26</v>
          </cell>
          <cell r="E231">
            <v>0</v>
          </cell>
          <cell r="F231">
            <v>0</v>
          </cell>
          <cell r="G231">
            <v>5278.37</v>
          </cell>
          <cell r="H231">
            <v>135.26</v>
          </cell>
        </row>
        <row r="232">
          <cell r="B232" t="str">
            <v>WHILW-1</v>
          </cell>
          <cell r="C232">
            <v>28579.51</v>
          </cell>
          <cell r="D232">
            <v>68.94</v>
          </cell>
          <cell r="E232">
            <v>0</v>
          </cell>
          <cell r="F232">
            <v>0</v>
          </cell>
          <cell r="G232">
            <v>28579.51</v>
          </cell>
          <cell r="H232">
            <v>68.94</v>
          </cell>
        </row>
        <row r="233">
          <cell r="B233" t="str">
            <v>WHILW-2</v>
          </cell>
          <cell r="C233">
            <v>7833.85</v>
          </cell>
          <cell r="D233">
            <v>864.1</v>
          </cell>
          <cell r="E233">
            <v>0</v>
          </cell>
          <cell r="F233">
            <v>0</v>
          </cell>
          <cell r="G233">
            <v>7833.85</v>
          </cell>
          <cell r="H233">
            <v>864.1</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6">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1816.2</v>
          </cell>
          <cell r="D8">
            <v>2.4</v>
          </cell>
          <cell r="E8">
            <v>0</v>
          </cell>
          <cell r="F8">
            <v>0</v>
          </cell>
          <cell r="G8">
            <v>1816.2</v>
          </cell>
          <cell r="H8">
            <v>2.4</v>
          </cell>
        </row>
        <row r="9">
          <cell r="B9" t="str">
            <v>BAGE_01Z</v>
          </cell>
          <cell r="C9">
            <v>5799.2</v>
          </cell>
          <cell r="D9">
            <v>1284.3</v>
          </cell>
          <cell r="E9">
            <v>0</v>
          </cell>
          <cell r="F9">
            <v>0</v>
          </cell>
          <cell r="G9">
            <v>5799.2</v>
          </cell>
          <cell r="H9">
            <v>1284.3</v>
          </cell>
        </row>
        <row r="10">
          <cell r="B10" t="str">
            <v>BAGE_02Z</v>
          </cell>
          <cell r="C10">
            <v>22.01</v>
          </cell>
          <cell r="D10">
            <v>0.02</v>
          </cell>
          <cell r="E10">
            <v>0</v>
          </cell>
          <cell r="F10">
            <v>0</v>
          </cell>
          <cell r="G10">
            <v>22.01</v>
          </cell>
          <cell r="H10">
            <v>0.02</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1420.5</v>
          </cell>
          <cell r="D13">
            <v>200.11</v>
          </cell>
          <cell r="E13">
            <v>0</v>
          </cell>
          <cell r="F13">
            <v>0</v>
          </cell>
          <cell r="G13">
            <v>1420.5</v>
          </cell>
          <cell r="H13">
            <v>200.11</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3466.69</v>
          </cell>
          <cell r="D18">
            <v>1862.32</v>
          </cell>
          <cell r="E18">
            <v>0</v>
          </cell>
          <cell r="F18">
            <v>0</v>
          </cell>
          <cell r="G18">
            <v>3466.69</v>
          </cell>
          <cell r="H18">
            <v>1862.32</v>
          </cell>
        </row>
        <row r="19">
          <cell r="B19" t="str">
            <v>CARR-1</v>
          </cell>
          <cell r="C19">
            <v>68206.600000000006</v>
          </cell>
          <cell r="D19">
            <v>1319.2</v>
          </cell>
          <cell r="E19">
            <v>0</v>
          </cell>
          <cell r="F19">
            <v>0</v>
          </cell>
          <cell r="G19">
            <v>68206.600000000006</v>
          </cell>
          <cell r="H19">
            <v>1319.2</v>
          </cell>
        </row>
        <row r="20">
          <cell r="B20" t="str">
            <v>CARR-2</v>
          </cell>
          <cell r="C20">
            <v>58380.1</v>
          </cell>
          <cell r="D20">
            <v>1372.5</v>
          </cell>
          <cell r="E20">
            <v>0</v>
          </cell>
          <cell r="F20">
            <v>0</v>
          </cell>
          <cell r="G20">
            <v>58380.1</v>
          </cell>
          <cell r="H20">
            <v>1372.5</v>
          </cell>
        </row>
        <row r="21">
          <cell r="B21" t="str">
            <v>CDCL_01Z</v>
          </cell>
          <cell r="C21">
            <v>27622.44</v>
          </cell>
          <cell r="D21">
            <v>3771.99</v>
          </cell>
          <cell r="E21">
            <v>0</v>
          </cell>
          <cell r="F21">
            <v>0</v>
          </cell>
          <cell r="G21">
            <v>27622.44</v>
          </cell>
          <cell r="H21">
            <v>3771.99</v>
          </cell>
        </row>
        <row r="22">
          <cell r="B22" t="str">
            <v>LAGA_01Z</v>
          </cell>
          <cell r="C22">
            <v>6716.9</v>
          </cell>
          <cell r="D22">
            <v>9760.5</v>
          </cell>
          <cell r="E22">
            <v>0</v>
          </cell>
          <cell r="F22">
            <v>0</v>
          </cell>
          <cell r="G22">
            <v>6716.9</v>
          </cell>
          <cell r="H22">
            <v>9760.5</v>
          </cell>
        </row>
        <row r="23">
          <cell r="B23" t="str">
            <v>CLDCW-1</v>
          </cell>
          <cell r="C23">
            <v>7914.82</v>
          </cell>
          <cell r="D23">
            <v>302.55</v>
          </cell>
          <cell r="E23">
            <v>0</v>
          </cell>
          <cell r="F23">
            <v>0</v>
          </cell>
          <cell r="G23">
            <v>7914.82</v>
          </cell>
          <cell r="H23">
            <v>302.55</v>
          </cell>
        </row>
        <row r="24">
          <cell r="B24" t="str">
            <v>CLDNW-1</v>
          </cell>
          <cell r="C24">
            <v>7913.34</v>
          </cell>
          <cell r="D24">
            <v>295.41000000000003</v>
          </cell>
          <cell r="E24">
            <v>0</v>
          </cell>
          <cell r="F24">
            <v>0</v>
          </cell>
          <cell r="G24">
            <v>7913.34</v>
          </cell>
          <cell r="H24">
            <v>295.41000000000003</v>
          </cell>
        </row>
        <row r="25">
          <cell r="B25" t="str">
            <v>CLDSW-1</v>
          </cell>
          <cell r="C25">
            <v>12284</v>
          </cell>
          <cell r="D25">
            <v>0</v>
          </cell>
          <cell r="E25">
            <v>0</v>
          </cell>
          <cell r="F25">
            <v>0</v>
          </cell>
          <cell r="G25">
            <v>12284</v>
          </cell>
          <cell r="H25">
            <v>0</v>
          </cell>
        </row>
        <row r="26">
          <cell r="B26" t="str">
            <v>CORB_01Z</v>
          </cell>
          <cell r="C26">
            <v>0</v>
          </cell>
          <cell r="D26">
            <v>0</v>
          </cell>
          <cell r="E26">
            <v>0</v>
          </cell>
          <cell r="F26">
            <v>0</v>
          </cell>
          <cell r="G26">
            <v>0</v>
          </cell>
          <cell r="H26">
            <v>0</v>
          </cell>
        </row>
        <row r="27">
          <cell r="B27" t="str">
            <v>COSO_01Z</v>
          </cell>
          <cell r="C27">
            <v>49163.1</v>
          </cell>
          <cell r="D27">
            <v>2555.75</v>
          </cell>
          <cell r="E27">
            <v>0</v>
          </cell>
          <cell r="F27">
            <v>0</v>
          </cell>
          <cell r="G27">
            <v>49163.1</v>
          </cell>
          <cell r="H27">
            <v>2555.75</v>
          </cell>
        </row>
        <row r="28">
          <cell r="B28" t="str">
            <v>CRYRW-2</v>
          </cell>
          <cell r="C28">
            <v>11588.41</v>
          </cell>
          <cell r="D28">
            <v>19.420000000000002</v>
          </cell>
          <cell r="E28">
            <v>0</v>
          </cell>
          <cell r="F28">
            <v>0</v>
          </cell>
          <cell r="G28">
            <v>11588.41</v>
          </cell>
          <cell r="H28">
            <v>19.420000000000002</v>
          </cell>
        </row>
        <row r="29">
          <cell r="B29" t="str">
            <v>DAMC_01Z</v>
          </cell>
          <cell r="C29">
            <v>20938.77</v>
          </cell>
          <cell r="D29">
            <v>3226.77</v>
          </cell>
          <cell r="E29">
            <v>0</v>
          </cell>
          <cell r="F29">
            <v>0</v>
          </cell>
          <cell r="G29">
            <v>20938.77</v>
          </cell>
          <cell r="H29">
            <v>3226.77</v>
          </cell>
        </row>
        <row r="30">
          <cell r="B30" t="str">
            <v>DEEP_01Z</v>
          </cell>
          <cell r="C30">
            <v>0</v>
          </cell>
          <cell r="D30">
            <v>0</v>
          </cell>
          <cell r="E30">
            <v>0</v>
          </cell>
          <cell r="F30">
            <v>0</v>
          </cell>
          <cell r="G30">
            <v>0</v>
          </cell>
          <cell r="H30">
            <v>0</v>
          </cell>
        </row>
        <row r="31">
          <cell r="B31" t="str">
            <v>CNQPS01Z</v>
          </cell>
          <cell r="C31">
            <v>3893.78</v>
          </cell>
          <cell r="D31">
            <v>356.52</v>
          </cell>
          <cell r="E31">
            <v>0</v>
          </cell>
          <cell r="F31">
            <v>0</v>
          </cell>
          <cell r="G31">
            <v>3893.78</v>
          </cell>
          <cell r="H31">
            <v>356.52</v>
          </cell>
        </row>
        <row r="32">
          <cell r="B32" t="str">
            <v>CNQPS02Z</v>
          </cell>
          <cell r="C32">
            <v>0</v>
          </cell>
          <cell r="D32">
            <v>0</v>
          </cell>
          <cell r="E32">
            <v>0</v>
          </cell>
          <cell r="F32">
            <v>0</v>
          </cell>
          <cell r="G32">
            <v>0</v>
          </cell>
          <cell r="H32">
            <v>0</v>
          </cell>
        </row>
        <row r="33">
          <cell r="B33" t="str">
            <v>CNQPS03Z</v>
          </cell>
          <cell r="C33">
            <v>7862.4</v>
          </cell>
          <cell r="D33">
            <v>181.76</v>
          </cell>
          <cell r="E33">
            <v>0</v>
          </cell>
          <cell r="F33">
            <v>0</v>
          </cell>
          <cell r="G33">
            <v>7862.4</v>
          </cell>
          <cell r="H33">
            <v>181.76</v>
          </cell>
        </row>
        <row r="34">
          <cell r="B34" t="str">
            <v>CNQPS04Z</v>
          </cell>
          <cell r="C34">
            <v>6305.29</v>
          </cell>
          <cell r="D34">
            <v>1368.8</v>
          </cell>
          <cell r="E34">
            <v>0</v>
          </cell>
          <cell r="F34">
            <v>0</v>
          </cell>
          <cell r="G34">
            <v>6305.29</v>
          </cell>
          <cell r="H34">
            <v>1368.8</v>
          </cell>
        </row>
        <row r="35">
          <cell r="B35" t="str">
            <v>DRAXX01Z</v>
          </cell>
          <cell r="C35">
            <v>75928.5</v>
          </cell>
          <cell r="D35">
            <v>1292.3</v>
          </cell>
          <cell r="E35">
            <v>0</v>
          </cell>
          <cell r="F35">
            <v>0</v>
          </cell>
          <cell r="G35">
            <v>75928.5</v>
          </cell>
          <cell r="H35">
            <v>1292.3</v>
          </cell>
        </row>
        <row r="36">
          <cell r="B36" t="str">
            <v>DRAXX02Z</v>
          </cell>
          <cell r="C36">
            <v>68848.350000000006</v>
          </cell>
          <cell r="D36">
            <v>2360.1999999999998</v>
          </cell>
          <cell r="E36">
            <v>0</v>
          </cell>
          <cell r="F36">
            <v>0</v>
          </cell>
          <cell r="G36">
            <v>68848.350000000006</v>
          </cell>
          <cell r="H36">
            <v>2360.1999999999998</v>
          </cell>
        </row>
        <row r="37">
          <cell r="B37" t="str">
            <v>DRAXX03Z</v>
          </cell>
          <cell r="C37">
            <v>35667</v>
          </cell>
          <cell r="D37">
            <v>472.3</v>
          </cell>
          <cell r="E37">
            <v>0</v>
          </cell>
          <cell r="F37">
            <v>0</v>
          </cell>
          <cell r="G37">
            <v>35667</v>
          </cell>
          <cell r="H37">
            <v>472.3</v>
          </cell>
        </row>
        <row r="38">
          <cell r="B38" t="str">
            <v>DRAXX04Z</v>
          </cell>
          <cell r="C38">
            <v>0</v>
          </cell>
          <cell r="D38">
            <v>0</v>
          </cell>
          <cell r="E38">
            <v>0</v>
          </cell>
          <cell r="F38">
            <v>0</v>
          </cell>
          <cell r="G38">
            <v>0</v>
          </cell>
          <cell r="H38">
            <v>0</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197.28</v>
          </cell>
          <cell r="D44">
            <v>792.68</v>
          </cell>
          <cell r="E44">
            <v>0</v>
          </cell>
          <cell r="F44">
            <v>0</v>
          </cell>
          <cell r="G44">
            <v>197.28</v>
          </cell>
          <cell r="H44">
            <v>792.68</v>
          </cell>
        </row>
        <row r="45">
          <cell r="B45" t="str">
            <v>EECL_01Z</v>
          </cell>
          <cell r="C45">
            <v>21564.94</v>
          </cell>
          <cell r="D45">
            <v>3062.81</v>
          </cell>
          <cell r="E45">
            <v>0</v>
          </cell>
          <cell r="F45">
            <v>0</v>
          </cell>
          <cell r="G45">
            <v>21564.94</v>
          </cell>
          <cell r="H45">
            <v>3062.81</v>
          </cell>
        </row>
        <row r="46">
          <cell r="B46" t="str">
            <v>FIDL_01Z</v>
          </cell>
          <cell r="C46">
            <v>0</v>
          </cell>
          <cell r="D46">
            <v>0</v>
          </cell>
          <cell r="E46">
            <v>0</v>
          </cell>
          <cell r="F46">
            <v>0</v>
          </cell>
          <cell r="G46">
            <v>0</v>
          </cell>
          <cell r="H46">
            <v>0</v>
          </cell>
        </row>
        <row r="47">
          <cell r="B47" t="str">
            <v>FIDL_02Z</v>
          </cell>
          <cell r="C47">
            <v>405.38</v>
          </cell>
          <cell r="D47">
            <v>2.78</v>
          </cell>
          <cell r="E47">
            <v>0</v>
          </cell>
          <cell r="F47">
            <v>0</v>
          </cell>
          <cell r="G47">
            <v>405.38</v>
          </cell>
          <cell r="H47">
            <v>2.78</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1034</v>
          </cell>
          <cell r="D50">
            <v>23401.13</v>
          </cell>
          <cell r="E50">
            <v>0</v>
          </cell>
          <cell r="F50">
            <v>0</v>
          </cell>
          <cell r="G50">
            <v>1034</v>
          </cell>
          <cell r="H50">
            <v>23401.13</v>
          </cell>
        </row>
        <row r="51">
          <cell r="B51" t="str">
            <v>CRUA_01Z</v>
          </cell>
          <cell r="C51">
            <v>3002.94</v>
          </cell>
          <cell r="D51">
            <v>164.88</v>
          </cell>
          <cell r="E51">
            <v>0</v>
          </cell>
          <cell r="F51">
            <v>0</v>
          </cell>
          <cell r="G51">
            <v>3002.94</v>
          </cell>
          <cell r="H51">
            <v>164.88</v>
          </cell>
        </row>
        <row r="52">
          <cell r="B52" t="str">
            <v>CRUA_02Z</v>
          </cell>
          <cell r="C52">
            <v>2166.19</v>
          </cell>
          <cell r="D52">
            <v>40.14</v>
          </cell>
          <cell r="E52">
            <v>0</v>
          </cell>
          <cell r="F52">
            <v>0</v>
          </cell>
          <cell r="G52">
            <v>2166.19</v>
          </cell>
          <cell r="H52">
            <v>40.14</v>
          </cell>
        </row>
        <row r="53">
          <cell r="B53" t="str">
            <v>CRUA_03Z</v>
          </cell>
          <cell r="C53">
            <v>233.7</v>
          </cell>
          <cell r="D53">
            <v>0.1</v>
          </cell>
          <cell r="E53">
            <v>0</v>
          </cell>
          <cell r="F53">
            <v>0</v>
          </cell>
          <cell r="G53">
            <v>233.7</v>
          </cell>
          <cell r="H53">
            <v>0.1</v>
          </cell>
        </row>
        <row r="54">
          <cell r="B54" t="str">
            <v>CRUA_04Z</v>
          </cell>
          <cell r="C54">
            <v>904.88</v>
          </cell>
          <cell r="D54">
            <v>13.34</v>
          </cell>
          <cell r="E54">
            <v>0</v>
          </cell>
          <cell r="F54">
            <v>0</v>
          </cell>
          <cell r="G54">
            <v>904.88</v>
          </cell>
          <cell r="H54">
            <v>13.34</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10406.01</v>
          </cell>
          <cell r="D59">
            <v>477.62</v>
          </cell>
          <cell r="E59">
            <v>0</v>
          </cell>
          <cell r="F59">
            <v>0</v>
          </cell>
          <cell r="G59">
            <v>10406.01</v>
          </cell>
          <cell r="H59">
            <v>477.62</v>
          </cell>
        </row>
        <row r="60">
          <cell r="B60" t="str">
            <v>FALGW-1</v>
          </cell>
          <cell r="C60">
            <v>23275.81</v>
          </cell>
          <cell r="D60">
            <v>357.19</v>
          </cell>
          <cell r="E60">
            <v>0</v>
          </cell>
          <cell r="F60">
            <v>0</v>
          </cell>
          <cell r="G60">
            <v>23275.81</v>
          </cell>
          <cell r="H60">
            <v>357.19</v>
          </cell>
        </row>
        <row r="61">
          <cell r="B61" t="str">
            <v>FELL_01Z</v>
          </cell>
          <cell r="C61">
            <v>0</v>
          </cell>
          <cell r="D61">
            <v>0</v>
          </cell>
          <cell r="E61">
            <v>0</v>
          </cell>
          <cell r="F61">
            <v>0</v>
          </cell>
          <cell r="G61">
            <v>0</v>
          </cell>
          <cell r="H61">
            <v>0</v>
          </cell>
        </row>
        <row r="62">
          <cell r="B62" t="str">
            <v>GNFSW-1</v>
          </cell>
          <cell r="C62">
            <v>6016.74</v>
          </cell>
          <cell r="D62">
            <v>740.18</v>
          </cell>
          <cell r="E62">
            <v>0</v>
          </cell>
          <cell r="F62">
            <v>0</v>
          </cell>
          <cell r="G62">
            <v>6016.74</v>
          </cell>
          <cell r="H62">
            <v>740.18</v>
          </cell>
        </row>
        <row r="63">
          <cell r="B63" t="str">
            <v>CRGHW-1</v>
          </cell>
          <cell r="C63">
            <v>1393.74</v>
          </cell>
          <cell r="D63">
            <v>46.85</v>
          </cell>
          <cell r="E63">
            <v>0</v>
          </cell>
          <cell r="F63">
            <v>0</v>
          </cell>
          <cell r="G63">
            <v>1393.74</v>
          </cell>
          <cell r="H63">
            <v>46.85</v>
          </cell>
        </row>
        <row r="64">
          <cell r="B64" t="str">
            <v>GRMO_01Z</v>
          </cell>
          <cell r="C64">
            <v>22.48</v>
          </cell>
          <cell r="D64">
            <v>7975.65</v>
          </cell>
          <cell r="E64">
            <v>0</v>
          </cell>
          <cell r="F64">
            <v>0</v>
          </cell>
          <cell r="G64">
            <v>22.48</v>
          </cell>
          <cell r="H64">
            <v>7975.65</v>
          </cell>
        </row>
        <row r="65">
          <cell r="B65" t="str">
            <v>GRIFW-1</v>
          </cell>
          <cell r="C65">
            <v>2389.7600000000002</v>
          </cell>
          <cell r="D65">
            <v>37.630000000000003</v>
          </cell>
          <cell r="E65">
            <v>0</v>
          </cell>
          <cell r="F65">
            <v>0</v>
          </cell>
          <cell r="G65">
            <v>2389.7600000000002</v>
          </cell>
          <cell r="H65">
            <v>37.630000000000003</v>
          </cell>
        </row>
        <row r="66">
          <cell r="B66" t="str">
            <v>GRIFW-2</v>
          </cell>
          <cell r="C66">
            <v>2572.61</v>
          </cell>
          <cell r="D66">
            <v>30.15</v>
          </cell>
          <cell r="E66">
            <v>0</v>
          </cell>
          <cell r="F66">
            <v>0</v>
          </cell>
          <cell r="G66">
            <v>2572.61</v>
          </cell>
          <cell r="H66">
            <v>30.15</v>
          </cell>
        </row>
        <row r="67">
          <cell r="B67" t="str">
            <v>GNFSW-2</v>
          </cell>
          <cell r="C67">
            <v>4411.63</v>
          </cell>
          <cell r="D67">
            <v>938.15</v>
          </cell>
          <cell r="E67">
            <v>0</v>
          </cell>
          <cell r="F67">
            <v>0</v>
          </cell>
          <cell r="G67">
            <v>4411.63</v>
          </cell>
          <cell r="H67">
            <v>938.15</v>
          </cell>
        </row>
        <row r="68">
          <cell r="B68" t="str">
            <v>GYMR-15</v>
          </cell>
          <cell r="C68">
            <v>8213.86</v>
          </cell>
          <cell r="D68">
            <v>0.22</v>
          </cell>
          <cell r="E68">
            <v>0</v>
          </cell>
          <cell r="F68">
            <v>0</v>
          </cell>
          <cell r="G68">
            <v>8213.86</v>
          </cell>
          <cell r="H68">
            <v>0.22</v>
          </cell>
        </row>
        <row r="69">
          <cell r="B69" t="str">
            <v>GYMR-17</v>
          </cell>
          <cell r="C69">
            <v>9006.2900000000009</v>
          </cell>
          <cell r="D69">
            <v>0.2</v>
          </cell>
          <cell r="E69">
            <v>0</v>
          </cell>
          <cell r="F69">
            <v>0</v>
          </cell>
          <cell r="G69">
            <v>9006.2900000000009</v>
          </cell>
          <cell r="H69">
            <v>0.2</v>
          </cell>
        </row>
        <row r="70">
          <cell r="B70" t="str">
            <v>GYMR-26</v>
          </cell>
          <cell r="C70">
            <v>18806.77</v>
          </cell>
          <cell r="D70">
            <v>0.47</v>
          </cell>
          <cell r="E70">
            <v>0</v>
          </cell>
          <cell r="F70">
            <v>0</v>
          </cell>
          <cell r="G70">
            <v>18806.77</v>
          </cell>
          <cell r="H70">
            <v>0.47</v>
          </cell>
        </row>
        <row r="71">
          <cell r="B71" t="str">
            <v>GYMR-28</v>
          </cell>
          <cell r="C71">
            <v>18908.46</v>
          </cell>
          <cell r="D71">
            <v>0.53</v>
          </cell>
          <cell r="E71">
            <v>0</v>
          </cell>
          <cell r="F71">
            <v>0</v>
          </cell>
          <cell r="G71">
            <v>18908.46</v>
          </cell>
          <cell r="H71">
            <v>0.53</v>
          </cell>
        </row>
        <row r="72">
          <cell r="B72" t="str">
            <v>GYAR_01Z</v>
          </cell>
          <cell r="C72">
            <v>4458.2</v>
          </cell>
          <cell r="D72">
            <v>1909.85</v>
          </cell>
          <cell r="E72">
            <v>0</v>
          </cell>
          <cell r="F72">
            <v>0</v>
          </cell>
          <cell r="G72">
            <v>4458.2</v>
          </cell>
          <cell r="H72">
            <v>1909.85</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13353.44</v>
          </cell>
          <cell r="D76">
            <v>2190.42</v>
          </cell>
          <cell r="E76">
            <v>0</v>
          </cell>
          <cell r="F76">
            <v>0</v>
          </cell>
          <cell r="G76">
            <v>13353.44</v>
          </cell>
          <cell r="H76">
            <v>2190.42</v>
          </cell>
        </row>
        <row r="77">
          <cell r="B77" t="str">
            <v>SHBA_02Z</v>
          </cell>
          <cell r="C77">
            <v>2621.7</v>
          </cell>
          <cell r="D77">
            <v>496.98</v>
          </cell>
          <cell r="E77">
            <v>0</v>
          </cell>
          <cell r="F77">
            <v>0</v>
          </cell>
          <cell r="G77">
            <v>2621.7</v>
          </cell>
          <cell r="H77">
            <v>496.98</v>
          </cell>
        </row>
        <row r="78">
          <cell r="B78" t="str">
            <v>HUMR_01Z</v>
          </cell>
          <cell r="C78">
            <v>53377.66</v>
          </cell>
          <cell r="D78">
            <v>2461.04</v>
          </cell>
          <cell r="E78">
            <v>0</v>
          </cell>
          <cell r="F78">
            <v>0</v>
          </cell>
          <cell r="G78">
            <v>53377.66</v>
          </cell>
          <cell r="H78">
            <v>2461.04</v>
          </cell>
        </row>
        <row r="79">
          <cell r="B79" t="str">
            <v>COTPS01Z</v>
          </cell>
          <cell r="C79">
            <v>0</v>
          </cell>
          <cell r="D79">
            <v>0</v>
          </cell>
          <cell r="E79">
            <v>0</v>
          </cell>
          <cell r="F79">
            <v>0</v>
          </cell>
          <cell r="G79">
            <v>0</v>
          </cell>
          <cell r="H79">
            <v>0</v>
          </cell>
        </row>
        <row r="80">
          <cell r="B80" t="str">
            <v>COTPS02Z</v>
          </cell>
          <cell r="C80">
            <v>0</v>
          </cell>
          <cell r="D80">
            <v>0</v>
          </cell>
          <cell r="E80">
            <v>0</v>
          </cell>
          <cell r="F80">
            <v>0</v>
          </cell>
          <cell r="G80">
            <v>0</v>
          </cell>
          <cell r="H80">
            <v>0</v>
          </cell>
        </row>
        <row r="81">
          <cell r="B81" t="str">
            <v>COTPS03Z</v>
          </cell>
          <cell r="C81">
            <v>0</v>
          </cell>
          <cell r="D81">
            <v>0</v>
          </cell>
          <cell r="E81">
            <v>0</v>
          </cell>
          <cell r="F81">
            <v>0</v>
          </cell>
          <cell r="G81">
            <v>0</v>
          </cell>
          <cell r="H81">
            <v>0</v>
          </cell>
        </row>
        <row r="82">
          <cell r="B82" t="str">
            <v>COTPS04Z</v>
          </cell>
          <cell r="C82">
            <v>0</v>
          </cell>
          <cell r="D82">
            <v>0</v>
          </cell>
          <cell r="E82">
            <v>0</v>
          </cell>
          <cell r="F82">
            <v>0</v>
          </cell>
          <cell r="G82">
            <v>0</v>
          </cell>
          <cell r="H82">
            <v>0</v>
          </cell>
        </row>
        <row r="83">
          <cell r="B83" t="str">
            <v>KEAD_01Z</v>
          </cell>
          <cell r="C83">
            <v>0</v>
          </cell>
          <cell r="D83">
            <v>0</v>
          </cell>
          <cell r="E83">
            <v>0</v>
          </cell>
          <cell r="F83">
            <v>0</v>
          </cell>
          <cell r="G83">
            <v>0</v>
          </cell>
          <cell r="H83">
            <v>0</v>
          </cell>
        </row>
        <row r="84">
          <cell r="B84" t="str">
            <v>KILBW-1</v>
          </cell>
          <cell r="C84">
            <v>0</v>
          </cell>
          <cell r="D84">
            <v>0</v>
          </cell>
          <cell r="E84">
            <v>0</v>
          </cell>
          <cell r="F84">
            <v>0</v>
          </cell>
          <cell r="G84">
            <v>0</v>
          </cell>
          <cell r="H84">
            <v>0</v>
          </cell>
        </row>
        <row r="85">
          <cell r="B85" t="str">
            <v>LCLTW-1</v>
          </cell>
          <cell r="C85">
            <v>1028.28</v>
          </cell>
          <cell r="D85">
            <v>393.52</v>
          </cell>
          <cell r="E85">
            <v>0</v>
          </cell>
          <cell r="F85">
            <v>0</v>
          </cell>
          <cell r="G85">
            <v>1028.28</v>
          </cell>
          <cell r="H85">
            <v>393.52</v>
          </cell>
        </row>
        <row r="86">
          <cell r="B86" t="str">
            <v>MEDP_01Z</v>
          </cell>
          <cell r="C86">
            <v>4861.17</v>
          </cell>
          <cell r="D86">
            <v>1001.95</v>
          </cell>
          <cell r="E86">
            <v>0</v>
          </cell>
          <cell r="F86">
            <v>0</v>
          </cell>
          <cell r="G86">
            <v>4861.17</v>
          </cell>
          <cell r="H86">
            <v>1001.95</v>
          </cell>
        </row>
        <row r="87">
          <cell r="B87" t="str">
            <v>MILWW-1</v>
          </cell>
          <cell r="C87">
            <v>2848.72</v>
          </cell>
          <cell r="D87">
            <v>25.6</v>
          </cell>
          <cell r="E87">
            <v>0</v>
          </cell>
          <cell r="F87">
            <v>0</v>
          </cell>
          <cell r="G87">
            <v>2848.72</v>
          </cell>
          <cell r="H87">
            <v>25.6</v>
          </cell>
        </row>
        <row r="88">
          <cell r="B88" t="str">
            <v>WDNSO-1</v>
          </cell>
          <cell r="C88">
            <v>2988.91</v>
          </cell>
          <cell r="D88">
            <v>245.77</v>
          </cell>
          <cell r="E88">
            <v>0</v>
          </cell>
          <cell r="F88">
            <v>0</v>
          </cell>
          <cell r="G88">
            <v>2988.91</v>
          </cell>
          <cell r="H88">
            <v>245.77</v>
          </cell>
        </row>
        <row r="89">
          <cell r="B89" t="str">
            <v>WDNSO-2</v>
          </cell>
          <cell r="C89">
            <v>7478.97</v>
          </cell>
          <cell r="D89">
            <v>745.13</v>
          </cell>
          <cell r="E89">
            <v>0</v>
          </cell>
          <cell r="F89">
            <v>0</v>
          </cell>
          <cell r="G89">
            <v>7478.97</v>
          </cell>
          <cell r="H89">
            <v>745.13</v>
          </cell>
        </row>
        <row r="90">
          <cell r="B90" t="str">
            <v>MRWD_01Z</v>
          </cell>
          <cell r="C90">
            <v>8156.2</v>
          </cell>
          <cell r="D90">
            <v>802.2</v>
          </cell>
          <cell r="E90">
            <v>0</v>
          </cell>
          <cell r="F90">
            <v>0</v>
          </cell>
          <cell r="G90">
            <v>8156.2</v>
          </cell>
          <cell r="H90">
            <v>802.2</v>
          </cell>
        </row>
        <row r="91">
          <cell r="B91" t="str">
            <v>ABTHB07Z</v>
          </cell>
          <cell r="C91">
            <v>0</v>
          </cell>
          <cell r="D91">
            <v>0</v>
          </cell>
          <cell r="E91">
            <v>0</v>
          </cell>
          <cell r="F91">
            <v>0</v>
          </cell>
          <cell r="G91">
            <v>0</v>
          </cell>
          <cell r="H91">
            <v>0</v>
          </cell>
        </row>
        <row r="92">
          <cell r="B92" t="str">
            <v>ABTHB08Z</v>
          </cell>
          <cell r="C92">
            <v>0</v>
          </cell>
          <cell r="D92">
            <v>0</v>
          </cell>
          <cell r="E92">
            <v>0</v>
          </cell>
          <cell r="F92">
            <v>0</v>
          </cell>
          <cell r="G92">
            <v>0</v>
          </cell>
          <cell r="H92">
            <v>0</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39134.1</v>
          </cell>
          <cell r="D96">
            <v>3324.8</v>
          </cell>
          <cell r="E96">
            <v>0</v>
          </cell>
          <cell r="F96">
            <v>0</v>
          </cell>
          <cell r="G96">
            <v>39134.1</v>
          </cell>
          <cell r="H96">
            <v>3324.8</v>
          </cell>
        </row>
        <row r="97">
          <cell r="B97" t="str">
            <v>DIDCB06Z</v>
          </cell>
          <cell r="C97">
            <v>20089.3</v>
          </cell>
          <cell r="D97">
            <v>4716.8999999999996</v>
          </cell>
          <cell r="E97">
            <v>0</v>
          </cell>
          <cell r="F97">
            <v>0</v>
          </cell>
          <cell r="G97">
            <v>20089.3</v>
          </cell>
          <cell r="H97">
            <v>4716.8999999999996</v>
          </cell>
        </row>
        <row r="98">
          <cell r="B98" t="str">
            <v>LBAR_01Z</v>
          </cell>
          <cell r="C98">
            <v>13705.77</v>
          </cell>
          <cell r="D98">
            <v>16146.05</v>
          </cell>
          <cell r="E98">
            <v>0</v>
          </cell>
          <cell r="F98">
            <v>0</v>
          </cell>
          <cell r="G98">
            <v>13705.77</v>
          </cell>
          <cell r="H98">
            <v>16146.05</v>
          </cell>
        </row>
        <row r="99">
          <cell r="B99" t="str">
            <v>PEMB_11Z</v>
          </cell>
          <cell r="C99">
            <v>8440.25</v>
          </cell>
          <cell r="D99">
            <v>2999.55</v>
          </cell>
          <cell r="E99">
            <v>0</v>
          </cell>
          <cell r="F99">
            <v>0</v>
          </cell>
          <cell r="G99">
            <v>8440.25</v>
          </cell>
          <cell r="H99">
            <v>2999.55</v>
          </cell>
        </row>
        <row r="100">
          <cell r="B100" t="str">
            <v>PEMB_21Z</v>
          </cell>
          <cell r="C100">
            <v>13259.1</v>
          </cell>
          <cell r="D100">
            <v>2453.8000000000002</v>
          </cell>
          <cell r="E100">
            <v>0</v>
          </cell>
          <cell r="F100">
            <v>0</v>
          </cell>
          <cell r="G100">
            <v>13259.1</v>
          </cell>
          <cell r="H100">
            <v>2453.8000000000002</v>
          </cell>
        </row>
        <row r="101">
          <cell r="B101" t="str">
            <v>PEMB_31Z</v>
          </cell>
          <cell r="C101">
            <v>0</v>
          </cell>
          <cell r="D101">
            <v>0</v>
          </cell>
          <cell r="E101">
            <v>0</v>
          </cell>
          <cell r="F101">
            <v>0</v>
          </cell>
          <cell r="G101">
            <v>0</v>
          </cell>
          <cell r="H101">
            <v>0</v>
          </cell>
        </row>
        <row r="102">
          <cell r="B102" t="str">
            <v>PEMB_41Z</v>
          </cell>
          <cell r="C102">
            <v>15058.65</v>
          </cell>
          <cell r="D102">
            <v>2733.95</v>
          </cell>
          <cell r="E102">
            <v>0</v>
          </cell>
          <cell r="F102">
            <v>0</v>
          </cell>
          <cell r="G102">
            <v>15058.65</v>
          </cell>
          <cell r="H102">
            <v>2733.95</v>
          </cell>
        </row>
        <row r="103">
          <cell r="B103" t="str">
            <v>PEMB_51Z</v>
          </cell>
          <cell r="C103">
            <v>15968.65</v>
          </cell>
          <cell r="D103">
            <v>2036.5</v>
          </cell>
          <cell r="E103">
            <v>0</v>
          </cell>
          <cell r="F103">
            <v>0</v>
          </cell>
          <cell r="G103">
            <v>15968.65</v>
          </cell>
          <cell r="H103">
            <v>2036.5</v>
          </cell>
        </row>
        <row r="104">
          <cell r="B104" t="str">
            <v>STAY_01Z</v>
          </cell>
          <cell r="C104">
            <v>18047.650000000001</v>
          </cell>
          <cell r="D104">
            <v>2506.5500000000002</v>
          </cell>
          <cell r="E104">
            <v>0</v>
          </cell>
          <cell r="F104">
            <v>0</v>
          </cell>
          <cell r="G104">
            <v>18047.650000000001</v>
          </cell>
          <cell r="H104">
            <v>2506.5500000000002</v>
          </cell>
        </row>
        <row r="105">
          <cell r="B105" t="str">
            <v>STAY_02Z</v>
          </cell>
          <cell r="C105">
            <v>20206.400000000001</v>
          </cell>
          <cell r="D105">
            <v>2353.9499999999998</v>
          </cell>
          <cell r="E105">
            <v>0</v>
          </cell>
          <cell r="F105">
            <v>0</v>
          </cell>
          <cell r="G105">
            <v>20206.400000000001</v>
          </cell>
          <cell r="H105">
            <v>2353.9499999999998</v>
          </cell>
        </row>
        <row r="106">
          <cell r="B106" t="str">
            <v>STAY_03Z</v>
          </cell>
          <cell r="C106">
            <v>13466.5</v>
          </cell>
          <cell r="D106">
            <v>3097.05</v>
          </cell>
          <cell r="E106">
            <v>0</v>
          </cell>
          <cell r="F106">
            <v>0</v>
          </cell>
          <cell r="G106">
            <v>13466.5</v>
          </cell>
          <cell r="H106">
            <v>3097.05</v>
          </cell>
        </row>
        <row r="107">
          <cell r="B107" t="str">
            <v>STAY_04Z</v>
          </cell>
          <cell r="C107">
            <v>19662.849999999999</v>
          </cell>
          <cell r="D107">
            <v>2455.4</v>
          </cell>
          <cell r="E107">
            <v>0</v>
          </cell>
          <cell r="F107">
            <v>0</v>
          </cell>
          <cell r="G107">
            <v>19662.849999999999</v>
          </cell>
          <cell r="H107">
            <v>2455.4</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3793.25</v>
          </cell>
          <cell r="D110">
            <v>733.95</v>
          </cell>
          <cell r="E110">
            <v>0</v>
          </cell>
          <cell r="F110">
            <v>0</v>
          </cell>
          <cell r="G110">
            <v>3793.25</v>
          </cell>
          <cell r="H110">
            <v>733.95</v>
          </cell>
        </row>
        <row r="111">
          <cell r="B111" t="str">
            <v>HEYM102Z</v>
          </cell>
          <cell r="C111">
            <v>40140.5</v>
          </cell>
          <cell r="D111">
            <v>3485.85</v>
          </cell>
          <cell r="E111">
            <v>0</v>
          </cell>
          <cell r="F111">
            <v>0</v>
          </cell>
          <cell r="G111">
            <v>40140.5</v>
          </cell>
          <cell r="H111">
            <v>3485.85</v>
          </cell>
        </row>
        <row r="112">
          <cell r="B112" t="str">
            <v>HEYM207Z</v>
          </cell>
          <cell r="C112">
            <v>0</v>
          </cell>
          <cell r="D112">
            <v>0</v>
          </cell>
          <cell r="E112">
            <v>0</v>
          </cell>
          <cell r="F112">
            <v>0</v>
          </cell>
          <cell r="G112">
            <v>0</v>
          </cell>
          <cell r="H112">
            <v>0</v>
          </cell>
        </row>
        <row r="113">
          <cell r="B113" t="str">
            <v>HEYM208Z</v>
          </cell>
          <cell r="C113">
            <v>80390.2</v>
          </cell>
          <cell r="D113">
            <v>0</v>
          </cell>
          <cell r="E113">
            <v>0</v>
          </cell>
          <cell r="F113">
            <v>0</v>
          </cell>
          <cell r="G113">
            <v>80390.2</v>
          </cell>
          <cell r="H113">
            <v>0</v>
          </cell>
        </row>
        <row r="114">
          <cell r="B114" t="str">
            <v>HINB_07Z</v>
          </cell>
          <cell r="C114">
            <v>24901.5</v>
          </cell>
          <cell r="D114">
            <v>2197</v>
          </cell>
          <cell r="E114">
            <v>0</v>
          </cell>
          <cell r="F114">
            <v>0</v>
          </cell>
          <cell r="G114">
            <v>24901.5</v>
          </cell>
          <cell r="H114">
            <v>2197</v>
          </cell>
        </row>
        <row r="115">
          <cell r="B115" t="str">
            <v>HINB_08Z</v>
          </cell>
          <cell r="C115">
            <v>49941.15</v>
          </cell>
          <cell r="D115">
            <v>3771.25</v>
          </cell>
          <cell r="E115">
            <v>0</v>
          </cell>
          <cell r="F115">
            <v>0</v>
          </cell>
          <cell r="G115">
            <v>49941.15</v>
          </cell>
          <cell r="H115">
            <v>3771.25</v>
          </cell>
        </row>
        <row r="116">
          <cell r="B116" t="str">
            <v>HRTL_01Z</v>
          </cell>
          <cell r="C116">
            <v>41384.5</v>
          </cell>
          <cell r="D116">
            <v>728.5</v>
          </cell>
          <cell r="E116">
            <v>0</v>
          </cell>
          <cell r="F116">
            <v>0</v>
          </cell>
          <cell r="G116">
            <v>41384.5</v>
          </cell>
          <cell r="H116">
            <v>728.5</v>
          </cell>
        </row>
        <row r="117">
          <cell r="B117" t="str">
            <v>HRTL_02Z</v>
          </cell>
          <cell r="C117">
            <v>72283.05</v>
          </cell>
          <cell r="D117">
            <v>683.8</v>
          </cell>
          <cell r="E117">
            <v>0</v>
          </cell>
          <cell r="F117">
            <v>0</v>
          </cell>
          <cell r="G117">
            <v>72283.05</v>
          </cell>
          <cell r="H117">
            <v>683.8</v>
          </cell>
        </row>
        <row r="118">
          <cell r="B118" t="str">
            <v>HUNB_07Z</v>
          </cell>
          <cell r="C118">
            <v>0</v>
          </cell>
          <cell r="D118">
            <v>0</v>
          </cell>
          <cell r="E118">
            <v>0</v>
          </cell>
          <cell r="F118">
            <v>0</v>
          </cell>
          <cell r="G118">
            <v>0</v>
          </cell>
          <cell r="H118">
            <v>0</v>
          </cell>
        </row>
        <row r="119">
          <cell r="B119" t="str">
            <v>HUNB_08Z</v>
          </cell>
          <cell r="C119">
            <v>0</v>
          </cell>
          <cell r="D119">
            <v>0</v>
          </cell>
          <cell r="E119">
            <v>0</v>
          </cell>
          <cell r="F119">
            <v>0</v>
          </cell>
          <cell r="G119">
            <v>0</v>
          </cell>
          <cell r="H119">
            <v>0</v>
          </cell>
        </row>
        <row r="120">
          <cell r="B120" t="str">
            <v>SIZB_01Z</v>
          </cell>
          <cell r="C120">
            <v>0</v>
          </cell>
          <cell r="D120">
            <v>0</v>
          </cell>
          <cell r="E120">
            <v>0</v>
          </cell>
          <cell r="F120">
            <v>0</v>
          </cell>
          <cell r="G120">
            <v>0</v>
          </cell>
          <cell r="H120">
            <v>0</v>
          </cell>
        </row>
        <row r="121">
          <cell r="B121" t="str">
            <v>SIZB_02Z</v>
          </cell>
          <cell r="C121">
            <v>0</v>
          </cell>
          <cell r="D121">
            <v>0</v>
          </cell>
          <cell r="E121">
            <v>0</v>
          </cell>
          <cell r="F121">
            <v>0</v>
          </cell>
          <cell r="G121">
            <v>0</v>
          </cell>
          <cell r="H121">
            <v>0</v>
          </cell>
        </row>
        <row r="122">
          <cell r="B122" t="str">
            <v>TORN_01Z</v>
          </cell>
          <cell r="C122">
            <v>55503.9</v>
          </cell>
          <cell r="D122">
            <v>1316.15</v>
          </cell>
          <cell r="E122">
            <v>0</v>
          </cell>
          <cell r="F122">
            <v>0</v>
          </cell>
          <cell r="G122">
            <v>55503.9</v>
          </cell>
          <cell r="H122">
            <v>1316.15</v>
          </cell>
        </row>
        <row r="123">
          <cell r="B123" t="str">
            <v>TORN_02Z</v>
          </cell>
          <cell r="C123">
            <v>66525.2</v>
          </cell>
          <cell r="D123">
            <v>957.6</v>
          </cell>
          <cell r="E123">
            <v>0</v>
          </cell>
          <cell r="F123">
            <v>0</v>
          </cell>
          <cell r="G123">
            <v>66525.2</v>
          </cell>
          <cell r="H123">
            <v>957.6</v>
          </cell>
        </row>
        <row r="124">
          <cell r="B124" t="str">
            <v>EAG-NEMO1</v>
          </cell>
          <cell r="C124">
            <v>60082.16</v>
          </cell>
          <cell r="D124">
            <v>674</v>
          </cell>
          <cell r="E124">
            <v>0</v>
          </cell>
          <cell r="F124">
            <v>0</v>
          </cell>
          <cell r="G124">
            <v>60082.16</v>
          </cell>
          <cell r="H124">
            <v>674</v>
          </cell>
        </row>
        <row r="125">
          <cell r="B125" t="str">
            <v>DINO_01Z</v>
          </cell>
          <cell r="C125">
            <v>6648.8</v>
          </cell>
          <cell r="D125">
            <v>40.950000000000003</v>
          </cell>
          <cell r="E125">
            <v>0</v>
          </cell>
          <cell r="F125">
            <v>0</v>
          </cell>
          <cell r="G125">
            <v>6648.8</v>
          </cell>
          <cell r="H125">
            <v>40.950000000000003</v>
          </cell>
        </row>
        <row r="126">
          <cell r="B126" t="str">
            <v>DINO_02Z</v>
          </cell>
          <cell r="C126">
            <v>19094.8</v>
          </cell>
          <cell r="D126">
            <v>213.6</v>
          </cell>
          <cell r="E126">
            <v>0</v>
          </cell>
          <cell r="F126">
            <v>0</v>
          </cell>
          <cell r="G126">
            <v>19094.8</v>
          </cell>
          <cell r="H126">
            <v>213.6</v>
          </cell>
        </row>
        <row r="127">
          <cell r="B127" t="str">
            <v>DINO_03Z</v>
          </cell>
          <cell r="C127">
            <v>5711.35</v>
          </cell>
          <cell r="D127">
            <v>256</v>
          </cell>
          <cell r="E127">
            <v>0</v>
          </cell>
          <cell r="F127">
            <v>0</v>
          </cell>
          <cell r="G127">
            <v>5711.35</v>
          </cell>
          <cell r="H127">
            <v>256</v>
          </cell>
        </row>
        <row r="128">
          <cell r="B128" t="str">
            <v>DINO_04Z</v>
          </cell>
          <cell r="C128">
            <v>0</v>
          </cell>
          <cell r="D128">
            <v>0</v>
          </cell>
          <cell r="E128">
            <v>0</v>
          </cell>
          <cell r="F128">
            <v>0</v>
          </cell>
          <cell r="G128">
            <v>0</v>
          </cell>
          <cell r="H128">
            <v>0</v>
          </cell>
        </row>
        <row r="129">
          <cell r="B129" t="str">
            <v>DINO_05Z</v>
          </cell>
          <cell r="C129">
            <v>8876.75</v>
          </cell>
          <cell r="D129">
            <v>65.650000000000006</v>
          </cell>
          <cell r="E129">
            <v>0</v>
          </cell>
          <cell r="F129">
            <v>0</v>
          </cell>
          <cell r="G129">
            <v>8876.75</v>
          </cell>
          <cell r="H129">
            <v>65.650000000000006</v>
          </cell>
        </row>
        <row r="130">
          <cell r="B130" t="str">
            <v>DINO_06Z</v>
          </cell>
          <cell r="C130">
            <v>19548.2</v>
          </cell>
          <cell r="D130">
            <v>121.25</v>
          </cell>
          <cell r="E130">
            <v>0</v>
          </cell>
          <cell r="F130">
            <v>0</v>
          </cell>
          <cell r="G130">
            <v>19548.2</v>
          </cell>
          <cell r="H130">
            <v>121.25</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2217.6799999999998</v>
          </cell>
          <cell r="D133">
            <v>552.28</v>
          </cell>
          <cell r="E133">
            <v>0</v>
          </cell>
          <cell r="F133">
            <v>0</v>
          </cell>
          <cell r="G133">
            <v>2217.6799999999998</v>
          </cell>
          <cell r="H133">
            <v>552.28</v>
          </cell>
        </row>
        <row r="134">
          <cell r="B134" t="str">
            <v>FFES_04Z</v>
          </cell>
          <cell r="C134">
            <v>1795.48</v>
          </cell>
          <cell r="D134">
            <v>672.2</v>
          </cell>
          <cell r="E134">
            <v>0</v>
          </cell>
          <cell r="F134">
            <v>0</v>
          </cell>
          <cell r="G134">
            <v>1795.48</v>
          </cell>
          <cell r="H134">
            <v>672.2</v>
          </cell>
        </row>
        <row r="135">
          <cell r="B135" t="str">
            <v>KILNS01Z</v>
          </cell>
          <cell r="C135">
            <v>0</v>
          </cell>
          <cell r="D135">
            <v>0</v>
          </cell>
          <cell r="E135">
            <v>0</v>
          </cell>
          <cell r="F135">
            <v>0</v>
          </cell>
          <cell r="G135">
            <v>0</v>
          </cell>
          <cell r="H135">
            <v>0</v>
          </cell>
        </row>
        <row r="136">
          <cell r="B136" t="str">
            <v>PETEM01Z</v>
          </cell>
          <cell r="C136">
            <v>0</v>
          </cell>
          <cell r="D136">
            <v>0.85</v>
          </cell>
          <cell r="E136">
            <v>0</v>
          </cell>
          <cell r="F136">
            <v>0</v>
          </cell>
          <cell r="G136">
            <v>0</v>
          </cell>
          <cell r="H136">
            <v>0.85</v>
          </cell>
        </row>
        <row r="137">
          <cell r="B137" t="str">
            <v>GRAI_06Z</v>
          </cell>
          <cell r="C137">
            <v>28270.65</v>
          </cell>
          <cell r="D137">
            <v>1904.35</v>
          </cell>
          <cell r="E137">
            <v>0</v>
          </cell>
          <cell r="F137">
            <v>0</v>
          </cell>
          <cell r="G137">
            <v>28270.65</v>
          </cell>
          <cell r="H137">
            <v>1904.35</v>
          </cell>
        </row>
        <row r="138">
          <cell r="B138" t="str">
            <v>GRAI_07Z</v>
          </cell>
          <cell r="C138">
            <v>24048.9</v>
          </cell>
          <cell r="D138">
            <v>2205.3000000000002</v>
          </cell>
          <cell r="E138">
            <v>0</v>
          </cell>
          <cell r="F138">
            <v>0</v>
          </cell>
          <cell r="G138">
            <v>24048.9</v>
          </cell>
          <cell r="H138">
            <v>2205.3000000000002</v>
          </cell>
        </row>
        <row r="139">
          <cell r="B139" t="str">
            <v>GRAI_08Z</v>
          </cell>
          <cell r="C139">
            <v>28709</v>
          </cell>
          <cell r="D139">
            <v>1659</v>
          </cell>
          <cell r="E139">
            <v>0</v>
          </cell>
          <cell r="F139">
            <v>0</v>
          </cell>
          <cell r="G139">
            <v>28709</v>
          </cell>
          <cell r="H139">
            <v>1659</v>
          </cell>
        </row>
        <row r="140">
          <cell r="B140" t="str">
            <v>KILLP01Z</v>
          </cell>
          <cell r="C140">
            <v>0</v>
          </cell>
          <cell r="D140">
            <v>0</v>
          </cell>
          <cell r="E140">
            <v>0</v>
          </cell>
          <cell r="F140">
            <v>0</v>
          </cell>
          <cell r="G140">
            <v>0</v>
          </cell>
          <cell r="H140">
            <v>0</v>
          </cell>
        </row>
        <row r="141">
          <cell r="B141" t="str">
            <v>KILLP02Z</v>
          </cell>
          <cell r="C141">
            <v>121.85</v>
          </cell>
          <cell r="D141">
            <v>518.25</v>
          </cell>
          <cell r="E141">
            <v>0</v>
          </cell>
          <cell r="F141">
            <v>0</v>
          </cell>
          <cell r="G141">
            <v>121.85</v>
          </cell>
          <cell r="H141">
            <v>518.25</v>
          </cell>
        </row>
        <row r="142">
          <cell r="B142" t="str">
            <v>RATS_01Z</v>
          </cell>
          <cell r="C142">
            <v>0.09</v>
          </cell>
          <cell r="D142">
            <v>596.25</v>
          </cell>
          <cell r="E142">
            <v>0</v>
          </cell>
          <cell r="F142">
            <v>0</v>
          </cell>
          <cell r="G142">
            <v>0.09</v>
          </cell>
          <cell r="H142">
            <v>596.25</v>
          </cell>
        </row>
        <row r="143">
          <cell r="B143" t="str">
            <v>RATS_02Z</v>
          </cell>
          <cell r="C143">
            <v>0</v>
          </cell>
          <cell r="D143">
            <v>0</v>
          </cell>
          <cell r="E143">
            <v>0</v>
          </cell>
          <cell r="F143">
            <v>0</v>
          </cell>
          <cell r="G143">
            <v>0</v>
          </cell>
          <cell r="H143">
            <v>0</v>
          </cell>
        </row>
        <row r="144">
          <cell r="B144" t="str">
            <v>RATS_03Z</v>
          </cell>
          <cell r="C144">
            <v>2054.6999999999998</v>
          </cell>
          <cell r="D144">
            <v>158.13</v>
          </cell>
          <cell r="E144">
            <v>0</v>
          </cell>
          <cell r="F144">
            <v>0</v>
          </cell>
          <cell r="G144">
            <v>2054.6999999999998</v>
          </cell>
          <cell r="H144">
            <v>158.13</v>
          </cell>
        </row>
        <row r="145">
          <cell r="B145" t="str">
            <v>RATS_04Z</v>
          </cell>
          <cell r="C145">
            <v>4900.1400000000003</v>
          </cell>
          <cell r="D145">
            <v>2277.27</v>
          </cell>
          <cell r="E145">
            <v>0</v>
          </cell>
          <cell r="F145">
            <v>0</v>
          </cell>
          <cell r="G145">
            <v>4900.1400000000003</v>
          </cell>
          <cell r="H145">
            <v>2277.27</v>
          </cell>
        </row>
        <row r="146">
          <cell r="B146" t="str">
            <v>TAYL_02Z</v>
          </cell>
          <cell r="C146">
            <v>0</v>
          </cell>
          <cell r="D146">
            <v>0</v>
          </cell>
          <cell r="E146">
            <v>0</v>
          </cell>
          <cell r="F146">
            <v>0</v>
          </cell>
          <cell r="G146">
            <v>0</v>
          </cell>
          <cell r="H146">
            <v>0</v>
          </cell>
        </row>
        <row r="147">
          <cell r="B147" t="str">
            <v>TAYL_03Z</v>
          </cell>
          <cell r="C147">
            <v>0</v>
          </cell>
          <cell r="D147">
            <v>0</v>
          </cell>
          <cell r="E147">
            <v>0</v>
          </cell>
          <cell r="F147">
            <v>0</v>
          </cell>
          <cell r="G147">
            <v>0</v>
          </cell>
          <cell r="H147">
            <v>0</v>
          </cell>
        </row>
        <row r="148">
          <cell r="B148" t="str">
            <v>RCBKO-1</v>
          </cell>
          <cell r="C148">
            <v>7296.07</v>
          </cell>
          <cell r="D148">
            <v>1446.45</v>
          </cell>
          <cell r="E148">
            <v>0</v>
          </cell>
          <cell r="F148">
            <v>0</v>
          </cell>
          <cell r="G148">
            <v>7296.07</v>
          </cell>
          <cell r="H148">
            <v>1446.45</v>
          </cell>
        </row>
        <row r="149">
          <cell r="B149" t="str">
            <v>RCBKO-2</v>
          </cell>
          <cell r="C149">
            <v>7079.02</v>
          </cell>
          <cell r="D149">
            <v>1448.96</v>
          </cell>
          <cell r="E149">
            <v>0</v>
          </cell>
          <cell r="F149">
            <v>0</v>
          </cell>
          <cell r="G149">
            <v>7079.02</v>
          </cell>
          <cell r="H149">
            <v>1448.96</v>
          </cell>
        </row>
        <row r="150">
          <cell r="B150" t="str">
            <v>BRGG_01Z</v>
          </cell>
          <cell r="C150">
            <v>499.37</v>
          </cell>
          <cell r="D150">
            <v>2.95</v>
          </cell>
          <cell r="E150">
            <v>0</v>
          </cell>
          <cell r="F150">
            <v>0</v>
          </cell>
          <cell r="G150">
            <v>499.37</v>
          </cell>
          <cell r="H150">
            <v>2.95</v>
          </cell>
        </row>
        <row r="151">
          <cell r="B151" t="str">
            <v>ROCK_01Z</v>
          </cell>
          <cell r="C151">
            <v>36797.1</v>
          </cell>
          <cell r="D151">
            <v>1991.4</v>
          </cell>
          <cell r="E151">
            <v>0</v>
          </cell>
          <cell r="F151">
            <v>0</v>
          </cell>
          <cell r="G151">
            <v>36797.1</v>
          </cell>
          <cell r="H151">
            <v>1991.4</v>
          </cell>
        </row>
        <row r="152">
          <cell r="B152" t="str">
            <v>SCCL_01Z</v>
          </cell>
          <cell r="C152">
            <v>9815.75</v>
          </cell>
          <cell r="D152">
            <v>73.31</v>
          </cell>
          <cell r="E152">
            <v>0</v>
          </cell>
          <cell r="F152">
            <v>0</v>
          </cell>
          <cell r="G152">
            <v>9815.75</v>
          </cell>
          <cell r="H152">
            <v>73.31</v>
          </cell>
        </row>
        <row r="153">
          <cell r="B153" t="str">
            <v>SCCL_02Z</v>
          </cell>
          <cell r="C153">
            <v>3965.2</v>
          </cell>
          <cell r="D153">
            <v>2089.15</v>
          </cell>
          <cell r="E153">
            <v>0</v>
          </cell>
          <cell r="F153">
            <v>0</v>
          </cell>
          <cell r="G153">
            <v>3965.2</v>
          </cell>
          <cell r="H153">
            <v>2089.15</v>
          </cell>
        </row>
        <row r="154">
          <cell r="B154" t="str">
            <v>SCCL_03Z</v>
          </cell>
          <cell r="C154">
            <v>17443.650000000001</v>
          </cell>
          <cell r="D154">
            <v>224.64</v>
          </cell>
          <cell r="E154">
            <v>0</v>
          </cell>
          <cell r="F154">
            <v>0</v>
          </cell>
          <cell r="G154">
            <v>17443.650000000001</v>
          </cell>
          <cell r="H154">
            <v>224.64</v>
          </cell>
        </row>
        <row r="155">
          <cell r="B155" t="str">
            <v>SHOS_01Z</v>
          </cell>
          <cell r="C155">
            <v>0</v>
          </cell>
          <cell r="D155">
            <v>0</v>
          </cell>
          <cell r="E155">
            <v>0</v>
          </cell>
          <cell r="F155">
            <v>0</v>
          </cell>
          <cell r="G155">
            <v>0</v>
          </cell>
          <cell r="H155">
            <v>0</v>
          </cell>
        </row>
        <row r="156">
          <cell r="B156" t="str">
            <v>SEAB_01Z</v>
          </cell>
          <cell r="C156">
            <v>10957.89</v>
          </cell>
          <cell r="D156">
            <v>2199.0100000000002</v>
          </cell>
          <cell r="E156">
            <v>0</v>
          </cell>
          <cell r="F156">
            <v>0</v>
          </cell>
          <cell r="G156">
            <v>10957.89</v>
          </cell>
          <cell r="H156">
            <v>2199.0100000000002</v>
          </cell>
        </row>
        <row r="157">
          <cell r="B157" t="str">
            <v>SEAB_02Z</v>
          </cell>
          <cell r="C157">
            <v>14977.98</v>
          </cell>
          <cell r="D157">
            <v>723</v>
          </cell>
          <cell r="E157">
            <v>0</v>
          </cell>
          <cell r="F157">
            <v>0</v>
          </cell>
          <cell r="G157">
            <v>14977.98</v>
          </cell>
          <cell r="H157">
            <v>723</v>
          </cell>
        </row>
        <row r="158">
          <cell r="B158" t="str">
            <v>SPLN_01Z</v>
          </cell>
          <cell r="C158">
            <v>46104.95</v>
          </cell>
          <cell r="D158">
            <v>1604.6</v>
          </cell>
          <cell r="E158">
            <v>0</v>
          </cell>
          <cell r="F158">
            <v>0</v>
          </cell>
          <cell r="G158">
            <v>46104.95</v>
          </cell>
          <cell r="H158">
            <v>1604.6</v>
          </cell>
        </row>
        <row r="159">
          <cell r="B159" t="str">
            <v>ARCHW-1</v>
          </cell>
          <cell r="C159">
            <v>7227.88</v>
          </cell>
          <cell r="D159">
            <v>0.61</v>
          </cell>
          <cell r="E159">
            <v>0</v>
          </cell>
          <cell r="F159">
            <v>0</v>
          </cell>
          <cell r="G159">
            <v>7227.88</v>
          </cell>
          <cell r="H159">
            <v>0.61</v>
          </cell>
        </row>
        <row r="160">
          <cell r="B160" t="str">
            <v>CLFLW-1</v>
          </cell>
          <cell r="C160">
            <v>306.10000000000002</v>
          </cell>
          <cell r="D160">
            <v>73.260000000000005</v>
          </cell>
          <cell r="E160">
            <v>0</v>
          </cell>
          <cell r="F160">
            <v>0</v>
          </cell>
          <cell r="G160">
            <v>306.10000000000002</v>
          </cell>
          <cell r="H160">
            <v>73.260000000000005</v>
          </cell>
        </row>
        <row r="161">
          <cell r="B161" t="str">
            <v>DRSLW-1</v>
          </cell>
          <cell r="C161">
            <v>573.61</v>
          </cell>
          <cell r="D161">
            <v>551.30999999999995</v>
          </cell>
          <cell r="E161">
            <v>0</v>
          </cell>
          <cell r="F161">
            <v>0</v>
          </cell>
          <cell r="G161">
            <v>573.61</v>
          </cell>
          <cell r="H161">
            <v>551.30999999999995</v>
          </cell>
        </row>
        <row r="162">
          <cell r="B162" t="str">
            <v>EWHLW-1</v>
          </cell>
          <cell r="C162">
            <v>4595.6499999999996</v>
          </cell>
          <cell r="D162">
            <v>13.87</v>
          </cell>
          <cell r="E162">
            <v>0</v>
          </cell>
          <cell r="F162">
            <v>0</v>
          </cell>
          <cell r="G162">
            <v>4595.6499999999996</v>
          </cell>
          <cell r="H162">
            <v>13.87</v>
          </cell>
        </row>
        <row r="163">
          <cell r="B163" t="str">
            <v>HRSTW-1</v>
          </cell>
          <cell r="C163">
            <v>12450.62</v>
          </cell>
          <cell r="D163">
            <v>5256.05</v>
          </cell>
          <cell r="E163">
            <v>0</v>
          </cell>
          <cell r="F163">
            <v>0</v>
          </cell>
          <cell r="G163">
            <v>12450.62</v>
          </cell>
          <cell r="H163">
            <v>5256.05</v>
          </cell>
        </row>
        <row r="164">
          <cell r="B164" t="str">
            <v>KLGLW-1</v>
          </cell>
          <cell r="C164">
            <v>5447.1</v>
          </cell>
          <cell r="D164">
            <v>388.82</v>
          </cell>
          <cell r="E164">
            <v>0</v>
          </cell>
          <cell r="F164">
            <v>0</v>
          </cell>
          <cell r="G164">
            <v>5447.1</v>
          </cell>
          <cell r="H164">
            <v>388.82</v>
          </cell>
        </row>
        <row r="165">
          <cell r="B165" t="str">
            <v>MKHLW-1</v>
          </cell>
          <cell r="C165">
            <v>6958.77</v>
          </cell>
          <cell r="D165">
            <v>0</v>
          </cell>
          <cell r="E165">
            <v>0</v>
          </cell>
          <cell r="F165">
            <v>0</v>
          </cell>
          <cell r="G165">
            <v>6958.77</v>
          </cell>
          <cell r="H165">
            <v>0</v>
          </cell>
        </row>
        <row r="166">
          <cell r="B166" t="str">
            <v>AIGA_01Z</v>
          </cell>
          <cell r="C166">
            <v>22.06</v>
          </cell>
          <cell r="D166">
            <v>0.25</v>
          </cell>
          <cell r="E166">
            <v>0</v>
          </cell>
          <cell r="F166">
            <v>0</v>
          </cell>
          <cell r="G166">
            <v>22.06</v>
          </cell>
          <cell r="H166">
            <v>0.25</v>
          </cell>
        </row>
        <row r="167">
          <cell r="B167" t="str">
            <v>BHLAW-1</v>
          </cell>
          <cell r="C167">
            <v>3517.17</v>
          </cell>
          <cell r="D167">
            <v>61.25</v>
          </cell>
          <cell r="E167">
            <v>0</v>
          </cell>
          <cell r="F167">
            <v>0</v>
          </cell>
          <cell r="G167">
            <v>3517.17</v>
          </cell>
          <cell r="H167">
            <v>61.25</v>
          </cell>
        </row>
        <row r="168">
          <cell r="B168" t="str">
            <v>CASH_01Z</v>
          </cell>
          <cell r="C168">
            <v>103.48</v>
          </cell>
          <cell r="D168">
            <v>0.09</v>
          </cell>
          <cell r="E168">
            <v>0</v>
          </cell>
          <cell r="F168">
            <v>0</v>
          </cell>
          <cell r="G168">
            <v>103.48</v>
          </cell>
          <cell r="H168">
            <v>0.09</v>
          </cell>
        </row>
        <row r="169">
          <cell r="B169" t="str">
            <v>CEAN_01Z</v>
          </cell>
          <cell r="C169">
            <v>5.95</v>
          </cell>
          <cell r="D169">
            <v>16.010000000000002</v>
          </cell>
          <cell r="E169">
            <v>0</v>
          </cell>
          <cell r="F169">
            <v>0</v>
          </cell>
          <cell r="G169">
            <v>5.95</v>
          </cell>
          <cell r="H169">
            <v>16.010000000000002</v>
          </cell>
        </row>
        <row r="170">
          <cell r="B170" t="str">
            <v>CLAC-1</v>
          </cell>
          <cell r="C170">
            <v>0.21</v>
          </cell>
          <cell r="D170">
            <v>0.28999999999999998</v>
          </cell>
          <cell r="E170">
            <v>0</v>
          </cell>
          <cell r="F170">
            <v>0</v>
          </cell>
          <cell r="G170">
            <v>0.21</v>
          </cell>
          <cell r="H170">
            <v>0.28999999999999998</v>
          </cell>
        </row>
        <row r="171">
          <cell r="B171" t="str">
            <v>CLUN_01Z</v>
          </cell>
          <cell r="C171">
            <v>1150.49</v>
          </cell>
          <cell r="D171">
            <v>18.48</v>
          </cell>
          <cell r="E171">
            <v>0</v>
          </cell>
          <cell r="F171">
            <v>0</v>
          </cell>
          <cell r="G171">
            <v>1150.49</v>
          </cell>
          <cell r="H171">
            <v>18.48</v>
          </cell>
        </row>
        <row r="172">
          <cell r="B172" t="str">
            <v>CLUN_02Z</v>
          </cell>
          <cell r="C172">
            <v>894.38</v>
          </cell>
          <cell r="D172">
            <v>51.26</v>
          </cell>
          <cell r="E172">
            <v>0</v>
          </cell>
          <cell r="F172">
            <v>0</v>
          </cell>
          <cell r="G172">
            <v>894.38</v>
          </cell>
          <cell r="H172">
            <v>51.26</v>
          </cell>
        </row>
        <row r="173">
          <cell r="B173" t="str">
            <v>CULL_02Z</v>
          </cell>
          <cell r="C173">
            <v>770.64</v>
          </cell>
          <cell r="D173">
            <v>0</v>
          </cell>
          <cell r="E173">
            <v>0</v>
          </cell>
          <cell r="F173">
            <v>0</v>
          </cell>
          <cell r="G173">
            <v>770.64</v>
          </cell>
          <cell r="H173">
            <v>0</v>
          </cell>
        </row>
        <row r="174">
          <cell r="B174" t="str">
            <v>DEAN_01Z</v>
          </cell>
          <cell r="C174">
            <v>18.600000000000001</v>
          </cell>
          <cell r="D174">
            <v>253.02</v>
          </cell>
          <cell r="E174">
            <v>0</v>
          </cell>
          <cell r="F174">
            <v>0</v>
          </cell>
          <cell r="G174">
            <v>18.600000000000001</v>
          </cell>
          <cell r="H174">
            <v>253.02</v>
          </cell>
        </row>
        <row r="175">
          <cell r="B175" t="str">
            <v>ERRO_01Z</v>
          </cell>
          <cell r="C175">
            <v>3.7</v>
          </cell>
          <cell r="D175">
            <v>21.75</v>
          </cell>
          <cell r="E175">
            <v>0</v>
          </cell>
          <cell r="F175">
            <v>0</v>
          </cell>
          <cell r="G175">
            <v>3.7</v>
          </cell>
          <cell r="H175">
            <v>21.75</v>
          </cell>
        </row>
        <row r="176">
          <cell r="B176" t="str">
            <v>ERRO_02Z</v>
          </cell>
          <cell r="C176">
            <v>3.18</v>
          </cell>
          <cell r="D176">
            <v>70.62</v>
          </cell>
          <cell r="E176">
            <v>0</v>
          </cell>
          <cell r="F176">
            <v>0</v>
          </cell>
          <cell r="G176">
            <v>3.18</v>
          </cell>
          <cell r="H176">
            <v>70.62</v>
          </cell>
        </row>
        <row r="177">
          <cell r="B177" t="str">
            <v>ERRO_03Z</v>
          </cell>
          <cell r="C177">
            <v>4.08</v>
          </cell>
          <cell r="D177">
            <v>64.349999999999994</v>
          </cell>
          <cell r="E177">
            <v>0</v>
          </cell>
          <cell r="F177">
            <v>0</v>
          </cell>
          <cell r="G177">
            <v>4.08</v>
          </cell>
          <cell r="H177">
            <v>64.349999999999994</v>
          </cell>
        </row>
        <row r="178">
          <cell r="B178" t="str">
            <v>FASN_01Z</v>
          </cell>
          <cell r="C178">
            <v>0</v>
          </cell>
          <cell r="D178">
            <v>0</v>
          </cell>
          <cell r="E178">
            <v>0</v>
          </cell>
          <cell r="F178">
            <v>0</v>
          </cell>
          <cell r="G178">
            <v>0</v>
          </cell>
          <cell r="H178">
            <v>0</v>
          </cell>
        </row>
        <row r="179">
          <cell r="B179" t="str">
            <v>FASN_02Z</v>
          </cell>
          <cell r="C179">
            <v>1883.71</v>
          </cell>
          <cell r="D179">
            <v>0.25</v>
          </cell>
          <cell r="E179">
            <v>0</v>
          </cell>
          <cell r="F179">
            <v>0</v>
          </cell>
          <cell r="G179">
            <v>1883.71</v>
          </cell>
          <cell r="H179">
            <v>0.25</v>
          </cell>
        </row>
        <row r="180">
          <cell r="B180" t="str">
            <v>FASN_03Z</v>
          </cell>
          <cell r="C180">
            <v>24.66</v>
          </cell>
          <cell r="D180">
            <v>160.34</v>
          </cell>
          <cell r="E180">
            <v>0</v>
          </cell>
          <cell r="F180">
            <v>0</v>
          </cell>
          <cell r="G180">
            <v>24.66</v>
          </cell>
          <cell r="H180">
            <v>160.34</v>
          </cell>
        </row>
        <row r="181">
          <cell r="B181" t="str">
            <v>FASN_04Z</v>
          </cell>
          <cell r="C181">
            <v>216.65</v>
          </cell>
          <cell r="D181">
            <v>163.91</v>
          </cell>
          <cell r="E181">
            <v>0</v>
          </cell>
          <cell r="F181">
            <v>0</v>
          </cell>
          <cell r="G181">
            <v>216.65</v>
          </cell>
          <cell r="H181">
            <v>163.91</v>
          </cell>
        </row>
        <row r="182">
          <cell r="B182" t="str">
            <v>FINL_01Z</v>
          </cell>
          <cell r="C182">
            <v>62.36</v>
          </cell>
          <cell r="D182">
            <v>0.26</v>
          </cell>
          <cell r="E182">
            <v>0</v>
          </cell>
          <cell r="F182">
            <v>0</v>
          </cell>
          <cell r="G182">
            <v>62.36</v>
          </cell>
          <cell r="H182">
            <v>0.26</v>
          </cell>
        </row>
        <row r="183">
          <cell r="B183" t="str">
            <v>FOYE_01Z</v>
          </cell>
          <cell r="C183">
            <v>1040.4000000000001</v>
          </cell>
          <cell r="D183">
            <v>734.5</v>
          </cell>
          <cell r="E183">
            <v>0</v>
          </cell>
          <cell r="F183">
            <v>0</v>
          </cell>
          <cell r="G183">
            <v>1040.4000000000001</v>
          </cell>
          <cell r="H183">
            <v>734.5</v>
          </cell>
        </row>
        <row r="184">
          <cell r="B184" t="str">
            <v>FOYE_02Z</v>
          </cell>
          <cell r="C184">
            <v>821.13</v>
          </cell>
          <cell r="D184">
            <v>595.71</v>
          </cell>
          <cell r="E184">
            <v>0</v>
          </cell>
          <cell r="F184">
            <v>0</v>
          </cell>
          <cell r="G184">
            <v>821.13</v>
          </cell>
          <cell r="H184">
            <v>595.71</v>
          </cell>
        </row>
        <row r="185">
          <cell r="B185" t="str">
            <v>GLEN_01Z</v>
          </cell>
          <cell r="C185">
            <v>68.38</v>
          </cell>
          <cell r="D185">
            <v>0.46</v>
          </cell>
          <cell r="E185">
            <v>0</v>
          </cell>
          <cell r="F185">
            <v>0</v>
          </cell>
          <cell r="G185">
            <v>68.38</v>
          </cell>
          <cell r="H185">
            <v>0.46</v>
          </cell>
        </row>
        <row r="186">
          <cell r="B186" t="str">
            <v>GLNDO-1</v>
          </cell>
          <cell r="C186">
            <v>1187.96</v>
          </cell>
          <cell r="D186">
            <v>143.27000000000001</v>
          </cell>
          <cell r="E186">
            <v>0</v>
          </cell>
          <cell r="F186">
            <v>0</v>
          </cell>
          <cell r="G186">
            <v>1187.96</v>
          </cell>
          <cell r="H186">
            <v>143.27000000000001</v>
          </cell>
        </row>
        <row r="187">
          <cell r="B187" t="str">
            <v>GORDW-1</v>
          </cell>
          <cell r="C187">
            <v>26.79</v>
          </cell>
          <cell r="D187">
            <v>1278.0999999999999</v>
          </cell>
          <cell r="E187">
            <v>0</v>
          </cell>
          <cell r="F187">
            <v>0</v>
          </cell>
          <cell r="G187">
            <v>26.79</v>
          </cell>
          <cell r="H187">
            <v>1278.0999999999999</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1384.44</v>
          </cell>
          <cell r="D190">
            <v>4481.34</v>
          </cell>
          <cell r="E190">
            <v>0</v>
          </cell>
          <cell r="F190">
            <v>0</v>
          </cell>
          <cell r="G190">
            <v>1384.44</v>
          </cell>
          <cell r="H190">
            <v>4481.34</v>
          </cell>
        </row>
        <row r="191">
          <cell r="B191" t="str">
            <v>INGA_01Z</v>
          </cell>
          <cell r="C191">
            <v>2.54</v>
          </cell>
          <cell r="D191">
            <v>24.1</v>
          </cell>
          <cell r="E191">
            <v>0</v>
          </cell>
          <cell r="F191">
            <v>0</v>
          </cell>
          <cell r="G191">
            <v>2.54</v>
          </cell>
          <cell r="H191">
            <v>24.1</v>
          </cell>
        </row>
        <row r="192">
          <cell r="B192" t="str">
            <v>KIOR_01Z</v>
          </cell>
          <cell r="C192">
            <v>2.27</v>
          </cell>
          <cell r="D192">
            <v>2.25</v>
          </cell>
          <cell r="E192">
            <v>0</v>
          </cell>
          <cell r="F192">
            <v>0</v>
          </cell>
          <cell r="G192">
            <v>2.27</v>
          </cell>
          <cell r="H192">
            <v>2.25</v>
          </cell>
        </row>
        <row r="193">
          <cell r="B193" t="str">
            <v>LOCH_01Z</v>
          </cell>
          <cell r="C193">
            <v>131.25</v>
          </cell>
          <cell r="D193">
            <v>14</v>
          </cell>
          <cell r="E193">
            <v>0</v>
          </cell>
          <cell r="F193">
            <v>0</v>
          </cell>
          <cell r="G193">
            <v>131.25</v>
          </cell>
          <cell r="H193">
            <v>14</v>
          </cell>
        </row>
        <row r="194">
          <cell r="B194" t="str">
            <v>LOCH_02Z</v>
          </cell>
          <cell r="C194">
            <v>272.89</v>
          </cell>
          <cell r="D194">
            <v>3.91</v>
          </cell>
          <cell r="E194">
            <v>0</v>
          </cell>
          <cell r="F194">
            <v>0</v>
          </cell>
          <cell r="G194">
            <v>272.89</v>
          </cell>
          <cell r="H194">
            <v>3.91</v>
          </cell>
        </row>
        <row r="195">
          <cell r="B195" t="str">
            <v>LUIC_01Z</v>
          </cell>
          <cell r="C195">
            <v>40.56</v>
          </cell>
          <cell r="D195">
            <v>74.88</v>
          </cell>
          <cell r="E195">
            <v>0</v>
          </cell>
          <cell r="F195">
            <v>0</v>
          </cell>
          <cell r="G195">
            <v>40.56</v>
          </cell>
          <cell r="H195">
            <v>74.88</v>
          </cell>
        </row>
        <row r="196">
          <cell r="B196" t="str">
            <v>LUIC_02Z</v>
          </cell>
          <cell r="C196">
            <v>49.7</v>
          </cell>
          <cell r="D196">
            <v>62.46</v>
          </cell>
          <cell r="E196">
            <v>0</v>
          </cell>
          <cell r="F196">
            <v>0</v>
          </cell>
          <cell r="G196">
            <v>49.7</v>
          </cell>
          <cell r="H196">
            <v>62.46</v>
          </cell>
        </row>
        <row r="197">
          <cell r="B197" t="str">
            <v>MOSS_01Z</v>
          </cell>
          <cell r="C197">
            <v>112.58</v>
          </cell>
          <cell r="D197">
            <v>83.23</v>
          </cell>
          <cell r="E197">
            <v>0</v>
          </cell>
          <cell r="F197">
            <v>0</v>
          </cell>
          <cell r="G197">
            <v>112.58</v>
          </cell>
          <cell r="H197">
            <v>83.23</v>
          </cell>
        </row>
        <row r="198">
          <cell r="B198" t="str">
            <v>NANT_01Z</v>
          </cell>
          <cell r="C198">
            <v>135.69</v>
          </cell>
          <cell r="D198">
            <v>2.1800000000000002</v>
          </cell>
          <cell r="E198">
            <v>0</v>
          </cell>
          <cell r="F198">
            <v>0</v>
          </cell>
          <cell r="G198">
            <v>135.69</v>
          </cell>
          <cell r="H198">
            <v>2.1800000000000002</v>
          </cell>
        </row>
        <row r="199">
          <cell r="B199" t="str">
            <v>ORRI_01Z</v>
          </cell>
          <cell r="C199">
            <v>0</v>
          </cell>
          <cell r="D199">
            <v>434.7</v>
          </cell>
          <cell r="E199">
            <v>0</v>
          </cell>
          <cell r="F199">
            <v>0</v>
          </cell>
          <cell r="G199">
            <v>0</v>
          </cell>
          <cell r="H199">
            <v>434.7</v>
          </cell>
        </row>
        <row r="200">
          <cell r="B200" t="str">
            <v>PEHE_01Z</v>
          </cell>
          <cell r="C200">
            <v>0</v>
          </cell>
          <cell r="D200">
            <v>0</v>
          </cell>
          <cell r="E200">
            <v>0</v>
          </cell>
          <cell r="F200">
            <v>0</v>
          </cell>
          <cell r="G200">
            <v>0</v>
          </cell>
          <cell r="H200">
            <v>0</v>
          </cell>
        </row>
        <row r="201">
          <cell r="B201" t="str">
            <v>PEHE_02Z</v>
          </cell>
          <cell r="C201">
            <v>0</v>
          </cell>
          <cell r="D201">
            <v>0</v>
          </cell>
          <cell r="E201">
            <v>0</v>
          </cell>
          <cell r="F201">
            <v>0</v>
          </cell>
          <cell r="G201">
            <v>0</v>
          </cell>
          <cell r="H201">
            <v>0</v>
          </cell>
        </row>
        <row r="202">
          <cell r="B202" t="str">
            <v>QUIO_01Z</v>
          </cell>
          <cell r="C202">
            <v>369.23</v>
          </cell>
          <cell r="D202">
            <v>130.22999999999999</v>
          </cell>
          <cell r="E202">
            <v>0</v>
          </cell>
          <cell r="F202">
            <v>0</v>
          </cell>
          <cell r="G202">
            <v>369.23</v>
          </cell>
          <cell r="H202">
            <v>130.22999999999999</v>
          </cell>
        </row>
        <row r="203">
          <cell r="B203" t="str">
            <v>SLOY_01Z</v>
          </cell>
          <cell r="C203">
            <v>65.03</v>
          </cell>
          <cell r="D203">
            <v>58.93</v>
          </cell>
          <cell r="E203">
            <v>0</v>
          </cell>
          <cell r="F203">
            <v>0</v>
          </cell>
          <cell r="G203">
            <v>65.03</v>
          </cell>
          <cell r="H203">
            <v>58.93</v>
          </cell>
        </row>
        <row r="204">
          <cell r="B204" t="str">
            <v>SLOY_02Z</v>
          </cell>
          <cell r="C204">
            <v>7.5</v>
          </cell>
          <cell r="D204">
            <v>138.91999999999999</v>
          </cell>
          <cell r="E204">
            <v>0</v>
          </cell>
          <cell r="F204">
            <v>0</v>
          </cell>
          <cell r="G204">
            <v>7.5</v>
          </cell>
          <cell r="H204">
            <v>138.91999999999999</v>
          </cell>
        </row>
        <row r="205">
          <cell r="B205" t="str">
            <v>SLOY_03Z</v>
          </cell>
          <cell r="C205">
            <v>0</v>
          </cell>
          <cell r="D205">
            <v>0</v>
          </cell>
          <cell r="E205">
            <v>0</v>
          </cell>
          <cell r="F205">
            <v>0</v>
          </cell>
          <cell r="G205">
            <v>0</v>
          </cell>
          <cell r="H205">
            <v>0</v>
          </cell>
        </row>
        <row r="206">
          <cell r="B206" t="str">
            <v>SLOY_04Z</v>
          </cell>
          <cell r="C206">
            <v>181.09</v>
          </cell>
          <cell r="D206">
            <v>21.4</v>
          </cell>
          <cell r="E206">
            <v>0</v>
          </cell>
          <cell r="F206">
            <v>0</v>
          </cell>
          <cell r="G206">
            <v>181.09</v>
          </cell>
          <cell r="H206">
            <v>21.4</v>
          </cell>
        </row>
        <row r="207">
          <cell r="B207" t="str">
            <v>STRNW-1</v>
          </cell>
          <cell r="C207">
            <v>914.49</v>
          </cell>
          <cell r="D207">
            <v>34.9</v>
          </cell>
          <cell r="E207">
            <v>0</v>
          </cell>
          <cell r="F207">
            <v>0</v>
          </cell>
          <cell r="G207">
            <v>914.49</v>
          </cell>
          <cell r="H207">
            <v>34.9</v>
          </cell>
        </row>
        <row r="208">
          <cell r="B208" t="str">
            <v>TORA_01Z</v>
          </cell>
          <cell r="C208">
            <v>0.06</v>
          </cell>
          <cell r="D208">
            <v>0.45</v>
          </cell>
          <cell r="E208">
            <v>0</v>
          </cell>
          <cell r="F208">
            <v>0</v>
          </cell>
          <cell r="G208">
            <v>0.06</v>
          </cell>
          <cell r="H208">
            <v>0.45</v>
          </cell>
        </row>
        <row r="209">
          <cell r="B209" t="str">
            <v>TORA_02Z</v>
          </cell>
          <cell r="C209">
            <v>32.979999999999997</v>
          </cell>
          <cell r="D209">
            <v>882.99</v>
          </cell>
          <cell r="E209">
            <v>0</v>
          </cell>
          <cell r="F209">
            <v>0</v>
          </cell>
          <cell r="G209">
            <v>32.979999999999997</v>
          </cell>
          <cell r="H209">
            <v>882.99</v>
          </cell>
        </row>
        <row r="210">
          <cell r="B210" t="str">
            <v>SUTB_01Z</v>
          </cell>
          <cell r="C210">
            <v>39783.199999999997</v>
          </cell>
          <cell r="D210">
            <v>1546.3</v>
          </cell>
          <cell r="E210">
            <v>0</v>
          </cell>
          <cell r="F210">
            <v>0</v>
          </cell>
          <cell r="G210">
            <v>39783.199999999997</v>
          </cell>
          <cell r="H210">
            <v>1546.3</v>
          </cell>
        </row>
        <row r="211">
          <cell r="B211" t="str">
            <v>SVRP_10Z</v>
          </cell>
          <cell r="C211">
            <v>3924.2</v>
          </cell>
          <cell r="D211">
            <v>3050.8</v>
          </cell>
          <cell r="E211">
            <v>0</v>
          </cell>
          <cell r="F211">
            <v>0</v>
          </cell>
          <cell r="G211">
            <v>3924.2</v>
          </cell>
          <cell r="H211">
            <v>3050.8</v>
          </cell>
        </row>
        <row r="212">
          <cell r="B212" t="str">
            <v>SVRP_20Z</v>
          </cell>
          <cell r="C212">
            <v>2814.2</v>
          </cell>
          <cell r="D212">
            <v>3928.65</v>
          </cell>
          <cell r="E212">
            <v>0</v>
          </cell>
          <cell r="F212">
            <v>0</v>
          </cell>
          <cell r="G212">
            <v>2814.2</v>
          </cell>
          <cell r="H212">
            <v>3928.65</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22842.68</v>
          </cell>
          <cell r="D216">
            <v>107.55</v>
          </cell>
          <cell r="E216">
            <v>0</v>
          </cell>
          <cell r="F216">
            <v>0</v>
          </cell>
          <cell r="G216">
            <v>22842.68</v>
          </cell>
          <cell r="H216">
            <v>107.55</v>
          </cell>
        </row>
        <row r="217">
          <cell r="B217" t="str">
            <v>WLNYW-1</v>
          </cell>
          <cell r="C217">
            <v>4860.53</v>
          </cell>
          <cell r="D217">
            <v>2256.9899999999998</v>
          </cell>
          <cell r="E217">
            <v>0</v>
          </cell>
          <cell r="F217">
            <v>0</v>
          </cell>
          <cell r="G217">
            <v>4860.53</v>
          </cell>
          <cell r="H217">
            <v>2256.9899999999998</v>
          </cell>
        </row>
        <row r="218">
          <cell r="B218" t="str">
            <v>WLNYO3</v>
          </cell>
          <cell r="C218">
            <v>2827.13</v>
          </cell>
          <cell r="D218">
            <v>3473.41</v>
          </cell>
          <cell r="E218">
            <v>0</v>
          </cell>
          <cell r="F218">
            <v>0</v>
          </cell>
          <cell r="G218">
            <v>2827.13</v>
          </cell>
          <cell r="H218">
            <v>3473.41</v>
          </cell>
        </row>
        <row r="219">
          <cell r="B219" t="str">
            <v>WLNYO4</v>
          </cell>
          <cell r="C219">
            <v>499.91</v>
          </cell>
          <cell r="D219">
            <v>3937.07</v>
          </cell>
          <cell r="E219">
            <v>0</v>
          </cell>
          <cell r="F219">
            <v>0</v>
          </cell>
          <cell r="G219">
            <v>499.91</v>
          </cell>
          <cell r="H219">
            <v>3937.07</v>
          </cell>
        </row>
        <row r="220">
          <cell r="B220" t="str">
            <v>WBURB-1</v>
          </cell>
          <cell r="C220">
            <v>28917.31</v>
          </cell>
          <cell r="D220">
            <v>1095.4100000000001</v>
          </cell>
          <cell r="E220">
            <v>0</v>
          </cell>
          <cell r="F220">
            <v>0</v>
          </cell>
          <cell r="G220">
            <v>28917.31</v>
          </cell>
          <cell r="H220">
            <v>1095.4100000000001</v>
          </cell>
        </row>
        <row r="221">
          <cell r="B221" t="str">
            <v>WBURB-2</v>
          </cell>
          <cell r="C221">
            <v>32510.31</v>
          </cell>
          <cell r="D221">
            <v>1226.6099999999999</v>
          </cell>
          <cell r="E221">
            <v>0</v>
          </cell>
          <cell r="F221">
            <v>0</v>
          </cell>
          <cell r="G221">
            <v>32510.31</v>
          </cell>
          <cell r="H221">
            <v>1226.6099999999999</v>
          </cell>
        </row>
        <row r="222">
          <cell r="B222" t="str">
            <v>WBURB-3</v>
          </cell>
          <cell r="C222">
            <v>24659.52</v>
          </cell>
          <cell r="D222">
            <v>1180.74</v>
          </cell>
          <cell r="E222">
            <v>0</v>
          </cell>
          <cell r="F222">
            <v>0</v>
          </cell>
          <cell r="G222">
            <v>24659.52</v>
          </cell>
          <cell r="H222">
            <v>1180.74</v>
          </cell>
        </row>
        <row r="223">
          <cell r="B223" t="str">
            <v>WBUPS01Z</v>
          </cell>
          <cell r="C223">
            <v>393.65</v>
          </cell>
          <cell r="D223">
            <v>544.75</v>
          </cell>
          <cell r="E223">
            <v>0</v>
          </cell>
          <cell r="F223">
            <v>0</v>
          </cell>
          <cell r="G223">
            <v>393.65</v>
          </cell>
          <cell r="H223">
            <v>544.75</v>
          </cell>
        </row>
        <row r="224">
          <cell r="B224" t="str">
            <v>WBUPS02Z</v>
          </cell>
          <cell r="C224">
            <v>0</v>
          </cell>
          <cell r="D224">
            <v>0</v>
          </cell>
          <cell r="E224">
            <v>0</v>
          </cell>
          <cell r="F224">
            <v>0</v>
          </cell>
          <cell r="G224">
            <v>0</v>
          </cell>
          <cell r="H224">
            <v>0</v>
          </cell>
        </row>
        <row r="225">
          <cell r="B225" t="str">
            <v>WBUPS03Z</v>
          </cell>
          <cell r="C225">
            <v>802.05</v>
          </cell>
          <cell r="D225">
            <v>47.5</v>
          </cell>
          <cell r="E225">
            <v>0</v>
          </cell>
          <cell r="F225">
            <v>0</v>
          </cell>
          <cell r="G225">
            <v>802.05</v>
          </cell>
          <cell r="H225">
            <v>47.5</v>
          </cell>
        </row>
        <row r="226">
          <cell r="B226" t="str">
            <v>WBUPS04Z</v>
          </cell>
          <cell r="C226">
            <v>0</v>
          </cell>
          <cell r="D226">
            <v>0</v>
          </cell>
          <cell r="E226">
            <v>0</v>
          </cell>
          <cell r="F226">
            <v>0</v>
          </cell>
          <cell r="G226">
            <v>0</v>
          </cell>
          <cell r="H226">
            <v>0</v>
          </cell>
        </row>
        <row r="227">
          <cell r="B227" t="str">
            <v>WTMSO-1</v>
          </cell>
          <cell r="C227">
            <v>13697.13</v>
          </cell>
          <cell r="D227">
            <v>834.51</v>
          </cell>
          <cell r="E227">
            <v>0</v>
          </cell>
          <cell r="F227">
            <v>0</v>
          </cell>
          <cell r="G227">
            <v>13697.13</v>
          </cell>
          <cell r="H227">
            <v>834.51</v>
          </cell>
        </row>
        <row r="228">
          <cell r="B228" t="str">
            <v>BLLA-1</v>
          </cell>
          <cell r="C228">
            <v>8005.04</v>
          </cell>
          <cell r="D228">
            <v>98.09</v>
          </cell>
          <cell r="E228">
            <v>0</v>
          </cell>
          <cell r="F228">
            <v>0</v>
          </cell>
          <cell r="G228">
            <v>8005.04</v>
          </cell>
          <cell r="H228">
            <v>98.09</v>
          </cell>
        </row>
        <row r="229">
          <cell r="B229" t="str">
            <v>WHILW-1</v>
          </cell>
          <cell r="C229">
            <v>31698.560000000001</v>
          </cell>
          <cell r="D229">
            <v>0</v>
          </cell>
          <cell r="E229">
            <v>0</v>
          </cell>
          <cell r="F229">
            <v>0</v>
          </cell>
          <cell r="G229">
            <v>31698.560000000001</v>
          </cell>
          <cell r="H229">
            <v>0</v>
          </cell>
        </row>
        <row r="230">
          <cell r="B230" t="str">
            <v>WHILW-2</v>
          </cell>
          <cell r="C230">
            <v>12229.11</v>
          </cell>
          <cell r="D230">
            <v>383.67</v>
          </cell>
          <cell r="E230">
            <v>0</v>
          </cell>
          <cell r="F230">
            <v>0</v>
          </cell>
          <cell r="G230">
            <v>12229.11</v>
          </cell>
          <cell r="H230">
            <v>383.67</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7">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5031.2</v>
          </cell>
          <cell r="D8">
            <v>715.8</v>
          </cell>
          <cell r="E8">
            <v>0</v>
          </cell>
          <cell r="F8">
            <v>0</v>
          </cell>
          <cell r="G8">
            <v>5031.2</v>
          </cell>
          <cell r="H8">
            <v>715.8</v>
          </cell>
        </row>
        <row r="9">
          <cell r="B9" t="str">
            <v>BAGE_01Z</v>
          </cell>
          <cell r="C9">
            <v>5662.87</v>
          </cell>
          <cell r="D9">
            <v>999.1</v>
          </cell>
          <cell r="E9">
            <v>0</v>
          </cell>
          <cell r="F9">
            <v>0</v>
          </cell>
          <cell r="G9">
            <v>5662.87</v>
          </cell>
          <cell r="H9">
            <v>999.1</v>
          </cell>
        </row>
        <row r="10">
          <cell r="B10" t="str">
            <v>BAGE_02Z</v>
          </cell>
          <cell r="C10">
            <v>9.23</v>
          </cell>
          <cell r="D10">
            <v>0</v>
          </cell>
          <cell r="E10">
            <v>0</v>
          </cell>
          <cell r="F10">
            <v>0</v>
          </cell>
          <cell r="G10">
            <v>9.23</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1332.66</v>
          </cell>
          <cell r="D13">
            <v>318.75</v>
          </cell>
          <cell r="E13">
            <v>0</v>
          </cell>
          <cell r="F13">
            <v>0</v>
          </cell>
          <cell r="G13">
            <v>1332.66</v>
          </cell>
          <cell r="H13">
            <v>318.75</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1842.81</v>
          </cell>
          <cell r="D18">
            <v>2036.64</v>
          </cell>
          <cell r="E18">
            <v>0</v>
          </cell>
          <cell r="F18">
            <v>0</v>
          </cell>
          <cell r="G18">
            <v>1842.81</v>
          </cell>
          <cell r="H18">
            <v>2036.64</v>
          </cell>
        </row>
        <row r="19">
          <cell r="B19" t="str">
            <v>CARR-1</v>
          </cell>
          <cell r="C19">
            <v>48837.599999999999</v>
          </cell>
          <cell r="D19">
            <v>3275.9</v>
          </cell>
          <cell r="E19">
            <v>0</v>
          </cell>
          <cell r="F19">
            <v>0</v>
          </cell>
          <cell r="G19">
            <v>48837.599999999999</v>
          </cell>
          <cell r="H19">
            <v>3275.9</v>
          </cell>
        </row>
        <row r="20">
          <cell r="B20" t="str">
            <v>CARR-2</v>
          </cell>
          <cell r="C20">
            <v>61459.199999999997</v>
          </cell>
          <cell r="D20">
            <v>2966.7</v>
          </cell>
          <cell r="E20">
            <v>0</v>
          </cell>
          <cell r="F20">
            <v>0</v>
          </cell>
          <cell r="G20">
            <v>61459.199999999997</v>
          </cell>
          <cell r="H20">
            <v>2966.7</v>
          </cell>
        </row>
        <row r="21">
          <cell r="B21" t="str">
            <v>CDCL_01Z</v>
          </cell>
          <cell r="C21">
            <v>30892.14</v>
          </cell>
          <cell r="D21">
            <v>5387.13</v>
          </cell>
          <cell r="E21">
            <v>0</v>
          </cell>
          <cell r="F21">
            <v>0</v>
          </cell>
          <cell r="G21">
            <v>30892.14</v>
          </cell>
          <cell r="H21">
            <v>5387.13</v>
          </cell>
        </row>
        <row r="22">
          <cell r="B22" t="str">
            <v>LAGA_01Z</v>
          </cell>
          <cell r="C22">
            <v>1968.9</v>
          </cell>
          <cell r="D22">
            <v>294.3</v>
          </cell>
          <cell r="E22">
            <v>0</v>
          </cell>
          <cell r="F22">
            <v>0</v>
          </cell>
          <cell r="G22">
            <v>1968.9</v>
          </cell>
          <cell r="H22">
            <v>294.3</v>
          </cell>
        </row>
        <row r="23">
          <cell r="B23" t="str">
            <v>CLDCW-1</v>
          </cell>
          <cell r="C23">
            <v>9056.66</v>
          </cell>
          <cell r="D23">
            <v>92.01</v>
          </cell>
          <cell r="E23">
            <v>0</v>
          </cell>
          <cell r="F23">
            <v>0</v>
          </cell>
          <cell r="G23">
            <v>9056.66</v>
          </cell>
          <cell r="H23">
            <v>92.01</v>
          </cell>
        </row>
        <row r="24">
          <cell r="B24" t="str">
            <v>CLDNW-1</v>
          </cell>
          <cell r="C24">
            <v>8753.75</v>
          </cell>
          <cell r="D24">
            <v>81.61</v>
          </cell>
          <cell r="E24">
            <v>0</v>
          </cell>
          <cell r="F24">
            <v>0</v>
          </cell>
          <cell r="G24">
            <v>8753.75</v>
          </cell>
          <cell r="H24">
            <v>81.61</v>
          </cell>
        </row>
        <row r="25">
          <cell r="B25" t="str">
            <v>CLDSW-1</v>
          </cell>
          <cell r="C25">
            <v>2933.2</v>
          </cell>
          <cell r="D25">
            <v>0</v>
          </cell>
          <cell r="E25">
            <v>0</v>
          </cell>
          <cell r="F25">
            <v>0</v>
          </cell>
          <cell r="G25">
            <v>2933.2</v>
          </cell>
          <cell r="H25">
            <v>0</v>
          </cell>
        </row>
        <row r="26">
          <cell r="B26" t="str">
            <v>CORB_01Z</v>
          </cell>
          <cell r="C26">
            <v>32.590000000000003</v>
          </cell>
          <cell r="D26">
            <v>0</v>
          </cell>
          <cell r="E26">
            <v>0</v>
          </cell>
          <cell r="F26">
            <v>0</v>
          </cell>
          <cell r="G26">
            <v>32.590000000000003</v>
          </cell>
          <cell r="H26">
            <v>0</v>
          </cell>
        </row>
        <row r="27">
          <cell r="B27" t="str">
            <v>COSO_01Z</v>
          </cell>
          <cell r="C27">
            <v>37772.6</v>
          </cell>
          <cell r="D27">
            <v>1958.2</v>
          </cell>
          <cell r="E27">
            <v>0</v>
          </cell>
          <cell r="F27">
            <v>0</v>
          </cell>
          <cell r="G27">
            <v>37772.6</v>
          </cell>
          <cell r="H27">
            <v>1958.2</v>
          </cell>
        </row>
        <row r="28">
          <cell r="B28" t="str">
            <v>CRYRW-2</v>
          </cell>
          <cell r="C28">
            <v>15223.05</v>
          </cell>
          <cell r="D28">
            <v>130.43</v>
          </cell>
          <cell r="E28">
            <v>0</v>
          </cell>
          <cell r="F28">
            <v>0</v>
          </cell>
          <cell r="G28">
            <v>15223.05</v>
          </cell>
          <cell r="H28">
            <v>130.43</v>
          </cell>
        </row>
        <row r="29">
          <cell r="B29" t="str">
            <v>DAMC_01Z</v>
          </cell>
          <cell r="C29">
            <v>12965.27</v>
          </cell>
          <cell r="D29">
            <v>3377.57</v>
          </cell>
          <cell r="E29">
            <v>0</v>
          </cell>
          <cell r="F29">
            <v>0</v>
          </cell>
          <cell r="G29">
            <v>12965.27</v>
          </cell>
          <cell r="H29">
            <v>3377.57</v>
          </cell>
        </row>
        <row r="30">
          <cell r="B30" t="str">
            <v>DEEP_01Z</v>
          </cell>
          <cell r="C30">
            <v>0</v>
          </cell>
          <cell r="D30">
            <v>0</v>
          </cell>
          <cell r="E30">
            <v>0</v>
          </cell>
          <cell r="F30">
            <v>0</v>
          </cell>
          <cell r="G30">
            <v>0</v>
          </cell>
          <cell r="H30">
            <v>0</v>
          </cell>
        </row>
        <row r="31">
          <cell r="B31" t="str">
            <v>CNQPS01Z</v>
          </cell>
          <cell r="C31">
            <v>6143.76</v>
          </cell>
          <cell r="D31">
            <v>681.53</v>
          </cell>
          <cell r="E31">
            <v>0</v>
          </cell>
          <cell r="F31">
            <v>0</v>
          </cell>
          <cell r="G31">
            <v>6143.76</v>
          </cell>
          <cell r="H31">
            <v>681.53</v>
          </cell>
        </row>
        <row r="32">
          <cell r="B32" t="str">
            <v>CNQPS02Z</v>
          </cell>
          <cell r="C32">
            <v>3011.15</v>
          </cell>
          <cell r="D32">
            <v>61.36</v>
          </cell>
          <cell r="E32">
            <v>0</v>
          </cell>
          <cell r="F32">
            <v>0</v>
          </cell>
          <cell r="G32">
            <v>3011.15</v>
          </cell>
          <cell r="H32">
            <v>61.36</v>
          </cell>
        </row>
        <row r="33">
          <cell r="B33" t="str">
            <v>CNQPS03Z</v>
          </cell>
          <cell r="C33">
            <v>5228.3100000000004</v>
          </cell>
          <cell r="D33">
            <v>4.3499999999999996</v>
          </cell>
          <cell r="E33">
            <v>0</v>
          </cell>
          <cell r="F33">
            <v>0</v>
          </cell>
          <cell r="G33">
            <v>5228.3100000000004</v>
          </cell>
          <cell r="H33">
            <v>4.3499999999999996</v>
          </cell>
        </row>
        <row r="34">
          <cell r="B34" t="str">
            <v>CNQPS04Z</v>
          </cell>
          <cell r="C34">
            <v>7835.5</v>
          </cell>
          <cell r="D34">
            <v>1089.46</v>
          </cell>
          <cell r="E34">
            <v>0</v>
          </cell>
          <cell r="F34">
            <v>0</v>
          </cell>
          <cell r="G34">
            <v>7835.5</v>
          </cell>
          <cell r="H34">
            <v>1089.46</v>
          </cell>
        </row>
        <row r="35">
          <cell r="B35" t="str">
            <v>DRAXX01Z</v>
          </cell>
          <cell r="C35">
            <v>55348.1</v>
          </cell>
          <cell r="D35">
            <v>1567.8</v>
          </cell>
          <cell r="E35">
            <v>0</v>
          </cell>
          <cell r="F35">
            <v>0</v>
          </cell>
          <cell r="G35">
            <v>55348.1</v>
          </cell>
          <cell r="H35">
            <v>1567.8</v>
          </cell>
        </row>
        <row r="36">
          <cell r="B36" t="str">
            <v>DRAXX02Z</v>
          </cell>
          <cell r="C36">
            <v>19942.55</v>
          </cell>
          <cell r="D36">
            <v>579.9</v>
          </cell>
          <cell r="E36">
            <v>0</v>
          </cell>
          <cell r="F36">
            <v>0</v>
          </cell>
          <cell r="G36">
            <v>19942.55</v>
          </cell>
          <cell r="H36">
            <v>579.9</v>
          </cell>
        </row>
        <row r="37">
          <cell r="B37" t="str">
            <v>DRAXX03Z</v>
          </cell>
          <cell r="C37">
            <v>54914.5</v>
          </cell>
          <cell r="D37">
            <v>2053.65</v>
          </cell>
          <cell r="E37">
            <v>0</v>
          </cell>
          <cell r="F37">
            <v>0</v>
          </cell>
          <cell r="G37">
            <v>54914.5</v>
          </cell>
          <cell r="H37">
            <v>2053.65</v>
          </cell>
        </row>
        <row r="38">
          <cell r="B38" t="str">
            <v>DRAXX04Z</v>
          </cell>
          <cell r="C38">
            <v>15560.45</v>
          </cell>
          <cell r="D38">
            <v>825.8</v>
          </cell>
          <cell r="E38">
            <v>0</v>
          </cell>
          <cell r="F38">
            <v>0</v>
          </cell>
          <cell r="G38">
            <v>15560.45</v>
          </cell>
          <cell r="H38">
            <v>825.8</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156.1</v>
          </cell>
          <cell r="D44">
            <v>944.53</v>
          </cell>
          <cell r="E44">
            <v>0</v>
          </cell>
          <cell r="F44">
            <v>0</v>
          </cell>
          <cell r="G44">
            <v>156.1</v>
          </cell>
          <cell r="H44">
            <v>944.53</v>
          </cell>
        </row>
        <row r="45">
          <cell r="B45" t="str">
            <v>EECL_01Z</v>
          </cell>
          <cell r="C45">
            <v>21121.56</v>
          </cell>
          <cell r="D45">
            <v>3852.94</v>
          </cell>
          <cell r="E45">
            <v>0</v>
          </cell>
          <cell r="F45">
            <v>0</v>
          </cell>
          <cell r="G45">
            <v>21121.56</v>
          </cell>
          <cell r="H45">
            <v>3852.94</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1711.58</v>
          </cell>
          <cell r="D48">
            <v>0.08</v>
          </cell>
          <cell r="E48">
            <v>0</v>
          </cell>
          <cell r="F48">
            <v>0</v>
          </cell>
          <cell r="G48">
            <v>1711.58</v>
          </cell>
          <cell r="H48">
            <v>0.08</v>
          </cell>
        </row>
        <row r="49">
          <cell r="B49" t="str">
            <v>FIDL_04Z</v>
          </cell>
          <cell r="C49">
            <v>51.38</v>
          </cell>
          <cell r="D49">
            <v>51.45</v>
          </cell>
          <cell r="E49">
            <v>0</v>
          </cell>
          <cell r="F49">
            <v>0</v>
          </cell>
          <cell r="G49">
            <v>51.38</v>
          </cell>
          <cell r="H49">
            <v>51.45</v>
          </cell>
        </row>
        <row r="50">
          <cell r="B50" t="str">
            <v>EAG_EWIC1</v>
          </cell>
          <cell r="C50">
            <v>2796.99</v>
          </cell>
          <cell r="D50">
            <v>19579.12</v>
          </cell>
          <cell r="E50">
            <v>0</v>
          </cell>
          <cell r="F50">
            <v>0</v>
          </cell>
          <cell r="G50">
            <v>2796.99</v>
          </cell>
          <cell r="H50">
            <v>19579.12</v>
          </cell>
        </row>
        <row r="51">
          <cell r="B51" t="str">
            <v>CRUA_01Z</v>
          </cell>
          <cell r="C51">
            <v>2182.1799999999998</v>
          </cell>
          <cell r="D51">
            <v>206.76</v>
          </cell>
          <cell r="E51">
            <v>0</v>
          </cell>
          <cell r="F51">
            <v>0</v>
          </cell>
          <cell r="G51">
            <v>2182.1799999999998</v>
          </cell>
          <cell r="H51">
            <v>206.76</v>
          </cell>
        </row>
        <row r="52">
          <cell r="B52" t="str">
            <v>CRUA_02Z</v>
          </cell>
          <cell r="C52">
            <v>1716.29</v>
          </cell>
          <cell r="D52">
            <v>43.49</v>
          </cell>
          <cell r="E52">
            <v>0</v>
          </cell>
          <cell r="F52">
            <v>0</v>
          </cell>
          <cell r="G52">
            <v>1716.29</v>
          </cell>
          <cell r="H52">
            <v>43.49</v>
          </cell>
        </row>
        <row r="53">
          <cell r="B53" t="str">
            <v>CRUA_03Z</v>
          </cell>
          <cell r="C53">
            <v>320.56</v>
          </cell>
          <cell r="D53">
            <v>0.5</v>
          </cell>
          <cell r="E53">
            <v>0</v>
          </cell>
          <cell r="F53">
            <v>0</v>
          </cell>
          <cell r="G53">
            <v>320.56</v>
          </cell>
          <cell r="H53">
            <v>0.5</v>
          </cell>
        </row>
        <row r="54">
          <cell r="B54" t="str">
            <v>CRUA_04Z</v>
          </cell>
          <cell r="C54">
            <v>501.36</v>
          </cell>
          <cell r="D54">
            <v>11.76</v>
          </cell>
          <cell r="E54">
            <v>0</v>
          </cell>
          <cell r="F54">
            <v>0</v>
          </cell>
          <cell r="G54">
            <v>501.36</v>
          </cell>
          <cell r="H54">
            <v>11.76</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3149.6</v>
          </cell>
          <cell r="D59">
            <v>20.97</v>
          </cell>
          <cell r="E59">
            <v>0</v>
          </cell>
          <cell r="F59">
            <v>0</v>
          </cell>
          <cell r="G59">
            <v>3149.6</v>
          </cell>
          <cell r="H59">
            <v>20.97</v>
          </cell>
        </row>
        <row r="60">
          <cell r="B60" t="str">
            <v>FALGW-1</v>
          </cell>
          <cell r="C60">
            <v>29935.97</v>
          </cell>
          <cell r="D60">
            <v>428.34</v>
          </cell>
          <cell r="E60">
            <v>0</v>
          </cell>
          <cell r="F60">
            <v>0</v>
          </cell>
          <cell r="G60">
            <v>29935.97</v>
          </cell>
          <cell r="H60">
            <v>428.34</v>
          </cell>
        </row>
        <row r="61">
          <cell r="B61" t="str">
            <v>FELL_01Z</v>
          </cell>
          <cell r="C61">
            <v>0</v>
          </cell>
          <cell r="D61">
            <v>0</v>
          </cell>
          <cell r="E61">
            <v>0</v>
          </cell>
          <cell r="F61">
            <v>0</v>
          </cell>
          <cell r="G61">
            <v>0</v>
          </cell>
          <cell r="H61">
            <v>0</v>
          </cell>
        </row>
        <row r="62">
          <cell r="B62" t="str">
            <v>GNFSW-1</v>
          </cell>
          <cell r="C62">
            <v>3592.38</v>
          </cell>
          <cell r="D62">
            <v>1833.55</v>
          </cell>
          <cell r="E62">
            <v>0</v>
          </cell>
          <cell r="F62">
            <v>0</v>
          </cell>
          <cell r="G62">
            <v>3592.38</v>
          </cell>
          <cell r="H62">
            <v>1833.55</v>
          </cell>
        </row>
        <row r="63">
          <cell r="B63" t="str">
            <v>CRGHW-1</v>
          </cell>
          <cell r="C63">
            <v>1047.81</v>
          </cell>
          <cell r="D63">
            <v>73.45</v>
          </cell>
          <cell r="E63">
            <v>0</v>
          </cell>
          <cell r="F63">
            <v>0</v>
          </cell>
          <cell r="G63">
            <v>1047.81</v>
          </cell>
          <cell r="H63">
            <v>73.45</v>
          </cell>
        </row>
        <row r="64">
          <cell r="B64" t="str">
            <v>GRMO_01Z</v>
          </cell>
          <cell r="C64">
            <v>7.74</v>
          </cell>
          <cell r="D64">
            <v>11352.71</v>
          </cell>
          <cell r="E64">
            <v>0</v>
          </cell>
          <cell r="F64">
            <v>0</v>
          </cell>
          <cell r="G64">
            <v>7.74</v>
          </cell>
          <cell r="H64">
            <v>11352.71</v>
          </cell>
        </row>
        <row r="65">
          <cell r="B65" t="str">
            <v>GRIFW-1</v>
          </cell>
          <cell r="C65">
            <v>1173.82</v>
          </cell>
          <cell r="D65">
            <v>419.72</v>
          </cell>
          <cell r="E65">
            <v>0</v>
          </cell>
          <cell r="F65">
            <v>0</v>
          </cell>
          <cell r="G65">
            <v>1173.82</v>
          </cell>
          <cell r="H65">
            <v>419.72</v>
          </cell>
        </row>
        <row r="66">
          <cell r="B66" t="str">
            <v>GRIFW-2</v>
          </cell>
          <cell r="C66">
            <v>1644.31</v>
          </cell>
          <cell r="D66">
            <v>386.78</v>
          </cell>
          <cell r="E66">
            <v>0</v>
          </cell>
          <cell r="F66">
            <v>0</v>
          </cell>
          <cell r="G66">
            <v>1644.31</v>
          </cell>
          <cell r="H66">
            <v>386.78</v>
          </cell>
        </row>
        <row r="67">
          <cell r="B67" t="str">
            <v>GNFSW-2</v>
          </cell>
          <cell r="C67">
            <v>1538.74</v>
          </cell>
          <cell r="D67">
            <v>1985.29</v>
          </cell>
          <cell r="E67">
            <v>0</v>
          </cell>
          <cell r="F67">
            <v>0</v>
          </cell>
          <cell r="G67">
            <v>1538.74</v>
          </cell>
          <cell r="H67">
            <v>1985.29</v>
          </cell>
        </row>
        <row r="68">
          <cell r="B68" t="str">
            <v>GYMR-15</v>
          </cell>
          <cell r="C68">
            <v>22592.99</v>
          </cell>
          <cell r="D68">
            <v>0.62</v>
          </cell>
          <cell r="E68">
            <v>0</v>
          </cell>
          <cell r="F68">
            <v>0</v>
          </cell>
          <cell r="G68">
            <v>22592.99</v>
          </cell>
          <cell r="H68">
            <v>0.62</v>
          </cell>
        </row>
        <row r="69">
          <cell r="B69" t="str">
            <v>GYMR-17</v>
          </cell>
          <cell r="C69">
            <v>24397.61</v>
          </cell>
          <cell r="D69">
            <v>0.67</v>
          </cell>
          <cell r="E69">
            <v>0</v>
          </cell>
          <cell r="F69">
            <v>0</v>
          </cell>
          <cell r="G69">
            <v>24397.61</v>
          </cell>
          <cell r="H69">
            <v>0.67</v>
          </cell>
        </row>
        <row r="70">
          <cell r="B70" t="str">
            <v>GYMR-26</v>
          </cell>
          <cell r="C70">
            <v>23467.74</v>
          </cell>
          <cell r="D70">
            <v>0.59</v>
          </cell>
          <cell r="E70">
            <v>0</v>
          </cell>
          <cell r="F70">
            <v>0</v>
          </cell>
          <cell r="G70">
            <v>23467.74</v>
          </cell>
          <cell r="H70">
            <v>0.59</v>
          </cell>
        </row>
        <row r="71">
          <cell r="B71" t="str">
            <v>GYMR-28</v>
          </cell>
          <cell r="C71">
            <v>19296.650000000001</v>
          </cell>
          <cell r="D71">
            <v>0.56999999999999995</v>
          </cell>
          <cell r="E71">
            <v>0</v>
          </cell>
          <cell r="F71">
            <v>0</v>
          </cell>
          <cell r="G71">
            <v>19296.650000000001</v>
          </cell>
          <cell r="H71">
            <v>0.56999999999999995</v>
          </cell>
        </row>
        <row r="72">
          <cell r="B72" t="str">
            <v>GYAR_01Z</v>
          </cell>
          <cell r="C72">
            <v>1119.5999999999999</v>
          </cell>
          <cell r="D72">
            <v>1031.4000000000001</v>
          </cell>
          <cell r="E72">
            <v>0</v>
          </cell>
          <cell r="F72">
            <v>0</v>
          </cell>
          <cell r="G72">
            <v>1119.5999999999999</v>
          </cell>
          <cell r="H72">
            <v>1031.4000000000001</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8121.44</v>
          </cell>
          <cell r="D76">
            <v>2589.5</v>
          </cell>
          <cell r="E76">
            <v>0</v>
          </cell>
          <cell r="F76">
            <v>0</v>
          </cell>
          <cell r="G76">
            <v>8121.44</v>
          </cell>
          <cell r="H76">
            <v>2589.5</v>
          </cell>
        </row>
        <row r="77">
          <cell r="B77" t="str">
            <v>SHBA_02Z</v>
          </cell>
          <cell r="C77">
            <v>18635.759999999998</v>
          </cell>
          <cell r="D77">
            <v>2009.67</v>
          </cell>
          <cell r="E77">
            <v>0</v>
          </cell>
          <cell r="F77">
            <v>0</v>
          </cell>
          <cell r="G77">
            <v>18635.759999999998</v>
          </cell>
          <cell r="H77">
            <v>2009.67</v>
          </cell>
        </row>
        <row r="78">
          <cell r="B78" t="str">
            <v>HUMR_01Z</v>
          </cell>
          <cell r="C78">
            <v>38107.879999999997</v>
          </cell>
          <cell r="D78">
            <v>3599.31</v>
          </cell>
          <cell r="E78">
            <v>0</v>
          </cell>
          <cell r="F78">
            <v>0</v>
          </cell>
          <cell r="G78">
            <v>38107.879999999997</v>
          </cell>
          <cell r="H78">
            <v>3599.31</v>
          </cell>
        </row>
        <row r="79">
          <cell r="B79" t="str">
            <v>COTPS01Z</v>
          </cell>
          <cell r="C79">
            <v>0</v>
          </cell>
          <cell r="D79">
            <v>0</v>
          </cell>
          <cell r="E79">
            <v>0</v>
          </cell>
          <cell r="F79">
            <v>0</v>
          </cell>
          <cell r="G79">
            <v>0</v>
          </cell>
          <cell r="H79">
            <v>0</v>
          </cell>
        </row>
        <row r="80">
          <cell r="B80" t="str">
            <v>COTPS02Z</v>
          </cell>
          <cell r="C80">
            <v>0</v>
          </cell>
          <cell r="D80">
            <v>0</v>
          </cell>
          <cell r="E80">
            <v>0</v>
          </cell>
          <cell r="F80">
            <v>0</v>
          </cell>
          <cell r="G80">
            <v>0</v>
          </cell>
          <cell r="H80">
            <v>0</v>
          </cell>
        </row>
        <row r="81">
          <cell r="B81" t="str">
            <v>COTPS03Z</v>
          </cell>
          <cell r="C81">
            <v>0</v>
          </cell>
          <cell r="D81">
            <v>0</v>
          </cell>
          <cell r="E81">
            <v>0</v>
          </cell>
          <cell r="F81">
            <v>0</v>
          </cell>
          <cell r="G81">
            <v>0</v>
          </cell>
          <cell r="H81">
            <v>0</v>
          </cell>
        </row>
        <row r="82">
          <cell r="B82" t="str">
            <v>COTPS04Z</v>
          </cell>
          <cell r="C82">
            <v>0</v>
          </cell>
          <cell r="D82">
            <v>0</v>
          </cell>
          <cell r="E82">
            <v>0</v>
          </cell>
          <cell r="F82">
            <v>0</v>
          </cell>
          <cell r="G82">
            <v>0</v>
          </cell>
          <cell r="H82">
            <v>0</v>
          </cell>
        </row>
        <row r="83">
          <cell r="B83" t="str">
            <v>KEAD_01Z</v>
          </cell>
          <cell r="C83">
            <v>5480.5</v>
          </cell>
          <cell r="D83">
            <v>5277.4</v>
          </cell>
          <cell r="E83">
            <v>0</v>
          </cell>
          <cell r="F83">
            <v>0</v>
          </cell>
          <cell r="G83">
            <v>5480.5</v>
          </cell>
          <cell r="H83">
            <v>5277.4</v>
          </cell>
        </row>
        <row r="84">
          <cell r="B84" t="str">
            <v>KILBW-1</v>
          </cell>
          <cell r="C84">
            <v>0</v>
          </cell>
          <cell r="D84">
            <v>0</v>
          </cell>
          <cell r="E84">
            <v>0</v>
          </cell>
          <cell r="F84">
            <v>0</v>
          </cell>
          <cell r="G84">
            <v>0</v>
          </cell>
          <cell r="H84">
            <v>0</v>
          </cell>
        </row>
        <row r="85">
          <cell r="B85" t="str">
            <v>LCLTW-1</v>
          </cell>
          <cell r="C85">
            <v>1783.13</v>
          </cell>
          <cell r="D85">
            <v>294.49</v>
          </cell>
          <cell r="E85">
            <v>0</v>
          </cell>
          <cell r="F85">
            <v>0</v>
          </cell>
          <cell r="G85">
            <v>1783.13</v>
          </cell>
          <cell r="H85">
            <v>294.49</v>
          </cell>
        </row>
        <row r="86">
          <cell r="B86" t="str">
            <v>MEDP_01Z</v>
          </cell>
          <cell r="C86">
            <v>11266.64</v>
          </cell>
          <cell r="D86">
            <v>3881.68</v>
          </cell>
          <cell r="E86">
            <v>0</v>
          </cell>
          <cell r="F86">
            <v>0</v>
          </cell>
          <cell r="G86">
            <v>11266.64</v>
          </cell>
          <cell r="H86">
            <v>3881.68</v>
          </cell>
        </row>
        <row r="87">
          <cell r="B87" t="str">
            <v>MILWW-1</v>
          </cell>
          <cell r="C87">
            <v>2324.3000000000002</v>
          </cell>
          <cell r="D87">
            <v>47.7</v>
          </cell>
          <cell r="E87">
            <v>0</v>
          </cell>
          <cell r="F87">
            <v>0</v>
          </cell>
          <cell r="G87">
            <v>2324.3000000000002</v>
          </cell>
          <cell r="H87">
            <v>47.7</v>
          </cell>
        </row>
        <row r="88">
          <cell r="B88" t="str">
            <v>WDNSO-1</v>
          </cell>
          <cell r="C88">
            <v>5782.44</v>
          </cell>
          <cell r="D88">
            <v>667.81</v>
          </cell>
          <cell r="E88">
            <v>0</v>
          </cell>
          <cell r="F88">
            <v>0</v>
          </cell>
          <cell r="G88">
            <v>5782.44</v>
          </cell>
          <cell r="H88">
            <v>667.81</v>
          </cell>
        </row>
        <row r="89">
          <cell r="B89" t="str">
            <v>WDNSO-2</v>
          </cell>
          <cell r="C89">
            <v>5333.03</v>
          </cell>
          <cell r="D89">
            <v>629.54999999999995</v>
          </cell>
          <cell r="E89">
            <v>0</v>
          </cell>
          <cell r="F89">
            <v>0</v>
          </cell>
          <cell r="G89">
            <v>5333.03</v>
          </cell>
          <cell r="H89">
            <v>629.54999999999995</v>
          </cell>
        </row>
        <row r="90">
          <cell r="B90" t="str">
            <v>MRWD_01Z</v>
          </cell>
          <cell r="C90">
            <v>22243.599999999999</v>
          </cell>
          <cell r="D90">
            <v>2240.5</v>
          </cell>
          <cell r="E90">
            <v>0</v>
          </cell>
          <cell r="F90">
            <v>0</v>
          </cell>
          <cell r="G90">
            <v>22243.599999999999</v>
          </cell>
          <cell r="H90">
            <v>2240.5</v>
          </cell>
        </row>
        <row r="91">
          <cell r="B91" t="str">
            <v>ABTHB07Z</v>
          </cell>
          <cell r="C91">
            <v>0</v>
          </cell>
          <cell r="D91">
            <v>0</v>
          </cell>
          <cell r="E91">
            <v>0</v>
          </cell>
          <cell r="F91">
            <v>0</v>
          </cell>
          <cell r="G91">
            <v>0</v>
          </cell>
          <cell r="H91">
            <v>0</v>
          </cell>
        </row>
        <row r="92">
          <cell r="B92" t="str">
            <v>ABTHB08Z</v>
          </cell>
          <cell r="C92">
            <v>0</v>
          </cell>
          <cell r="D92">
            <v>0</v>
          </cell>
          <cell r="E92">
            <v>0</v>
          </cell>
          <cell r="F92">
            <v>0</v>
          </cell>
          <cell r="G92">
            <v>0</v>
          </cell>
          <cell r="H92">
            <v>0</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40862.85</v>
          </cell>
          <cell r="D96">
            <v>5175.8500000000004</v>
          </cell>
          <cell r="E96">
            <v>0</v>
          </cell>
          <cell r="F96">
            <v>0</v>
          </cell>
          <cell r="G96">
            <v>40862.85</v>
          </cell>
          <cell r="H96">
            <v>5175.8500000000004</v>
          </cell>
        </row>
        <row r="97">
          <cell r="B97" t="str">
            <v>DIDCB06Z</v>
          </cell>
          <cell r="C97">
            <v>8217.65</v>
          </cell>
          <cell r="D97">
            <v>4144.25</v>
          </cell>
          <cell r="E97">
            <v>0</v>
          </cell>
          <cell r="F97">
            <v>0</v>
          </cell>
          <cell r="G97">
            <v>8217.65</v>
          </cell>
          <cell r="H97">
            <v>4144.25</v>
          </cell>
        </row>
        <row r="98">
          <cell r="B98" t="str">
            <v>LBAR_01Z</v>
          </cell>
          <cell r="C98">
            <v>50272.32</v>
          </cell>
          <cell r="D98">
            <v>6201.82</v>
          </cell>
          <cell r="E98">
            <v>0</v>
          </cell>
          <cell r="F98">
            <v>0</v>
          </cell>
          <cell r="G98">
            <v>50272.32</v>
          </cell>
          <cell r="H98">
            <v>6201.82</v>
          </cell>
        </row>
        <row r="99">
          <cell r="B99" t="str">
            <v>PEMB_11Z</v>
          </cell>
          <cell r="C99">
            <v>8231.9</v>
          </cell>
          <cell r="D99">
            <v>4144.8</v>
          </cell>
          <cell r="E99">
            <v>0</v>
          </cell>
          <cell r="F99">
            <v>0</v>
          </cell>
          <cell r="G99">
            <v>8231.9</v>
          </cell>
          <cell r="H99">
            <v>4144.8</v>
          </cell>
        </row>
        <row r="100">
          <cell r="B100" t="str">
            <v>PEMB_21Z</v>
          </cell>
          <cell r="C100">
            <v>11755.35</v>
          </cell>
          <cell r="D100">
            <v>4630.2</v>
          </cell>
          <cell r="E100">
            <v>0</v>
          </cell>
          <cell r="F100">
            <v>0</v>
          </cell>
          <cell r="G100">
            <v>11755.35</v>
          </cell>
          <cell r="H100">
            <v>4630.2</v>
          </cell>
        </row>
        <row r="101">
          <cell r="B101" t="str">
            <v>PEMB_31Z</v>
          </cell>
          <cell r="C101">
            <v>7360.45</v>
          </cell>
          <cell r="D101">
            <v>2432.25</v>
          </cell>
          <cell r="E101">
            <v>0</v>
          </cell>
          <cell r="F101">
            <v>0</v>
          </cell>
          <cell r="G101">
            <v>7360.45</v>
          </cell>
          <cell r="H101">
            <v>2432.25</v>
          </cell>
        </row>
        <row r="102">
          <cell r="B102" t="str">
            <v>PEMB_41Z</v>
          </cell>
          <cell r="C102">
            <v>12726.45</v>
          </cell>
          <cell r="D102">
            <v>3233.15</v>
          </cell>
          <cell r="E102">
            <v>0</v>
          </cell>
          <cell r="F102">
            <v>0</v>
          </cell>
          <cell r="G102">
            <v>12726.45</v>
          </cell>
          <cell r="H102">
            <v>3233.15</v>
          </cell>
        </row>
        <row r="103">
          <cell r="B103" t="str">
            <v>PEMB_51Z</v>
          </cell>
          <cell r="C103">
            <v>2434.75</v>
          </cell>
          <cell r="D103">
            <v>2182.1999999999998</v>
          </cell>
          <cell r="E103">
            <v>0</v>
          </cell>
          <cell r="F103">
            <v>0</v>
          </cell>
          <cell r="G103">
            <v>2434.75</v>
          </cell>
          <cell r="H103">
            <v>2182.1999999999998</v>
          </cell>
        </row>
        <row r="104">
          <cell r="B104" t="str">
            <v>STAY_01Z</v>
          </cell>
          <cell r="C104">
            <v>16560.349999999999</v>
          </cell>
          <cell r="D104">
            <v>1843.6</v>
          </cell>
          <cell r="E104">
            <v>0</v>
          </cell>
          <cell r="F104">
            <v>0</v>
          </cell>
          <cell r="G104">
            <v>16560.349999999999</v>
          </cell>
          <cell r="H104">
            <v>1843.6</v>
          </cell>
        </row>
        <row r="105">
          <cell r="B105" t="str">
            <v>STAY_02Z</v>
          </cell>
          <cell r="C105">
            <v>19267</v>
          </cell>
          <cell r="D105">
            <v>1178.95</v>
          </cell>
          <cell r="E105">
            <v>0</v>
          </cell>
          <cell r="F105">
            <v>0</v>
          </cell>
          <cell r="G105">
            <v>19267</v>
          </cell>
          <cell r="H105">
            <v>1178.95</v>
          </cell>
        </row>
        <row r="106">
          <cell r="B106" t="str">
            <v>STAY_03Z</v>
          </cell>
          <cell r="C106">
            <v>16007.75</v>
          </cell>
          <cell r="D106">
            <v>1904.2</v>
          </cell>
          <cell r="E106">
            <v>0</v>
          </cell>
          <cell r="F106">
            <v>0</v>
          </cell>
          <cell r="G106">
            <v>16007.75</v>
          </cell>
          <cell r="H106">
            <v>1904.2</v>
          </cell>
        </row>
        <row r="107">
          <cell r="B107" t="str">
            <v>STAY_04Z</v>
          </cell>
          <cell r="C107">
            <v>18794.8</v>
          </cell>
          <cell r="D107">
            <v>1216.6500000000001</v>
          </cell>
          <cell r="E107">
            <v>0</v>
          </cell>
          <cell r="F107">
            <v>0</v>
          </cell>
          <cell r="G107">
            <v>18794.8</v>
          </cell>
          <cell r="H107">
            <v>1216.6500000000001</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36157.949999999997</v>
          </cell>
          <cell r="D110">
            <v>3935.85</v>
          </cell>
          <cell r="E110">
            <v>0</v>
          </cell>
          <cell r="F110">
            <v>0</v>
          </cell>
          <cell r="G110">
            <v>36157.949999999997</v>
          </cell>
          <cell r="H110">
            <v>3935.85</v>
          </cell>
        </row>
        <row r="111">
          <cell r="B111" t="str">
            <v>HEYM102Z</v>
          </cell>
          <cell r="C111">
            <v>28524.2</v>
          </cell>
          <cell r="D111">
            <v>2942.7</v>
          </cell>
          <cell r="E111">
            <v>0</v>
          </cell>
          <cell r="F111">
            <v>0</v>
          </cell>
          <cell r="G111">
            <v>28524.2</v>
          </cell>
          <cell r="H111">
            <v>2942.7</v>
          </cell>
        </row>
        <row r="112">
          <cell r="B112" t="str">
            <v>HEYM207Z</v>
          </cell>
          <cell r="C112">
            <v>0</v>
          </cell>
          <cell r="D112">
            <v>0</v>
          </cell>
          <cell r="E112">
            <v>0</v>
          </cell>
          <cell r="F112">
            <v>0</v>
          </cell>
          <cell r="G112">
            <v>0</v>
          </cell>
          <cell r="H112">
            <v>0</v>
          </cell>
        </row>
        <row r="113">
          <cell r="B113" t="str">
            <v>HEYM208Z</v>
          </cell>
          <cell r="C113">
            <v>77084.05</v>
          </cell>
          <cell r="D113">
            <v>0</v>
          </cell>
          <cell r="E113">
            <v>0</v>
          </cell>
          <cell r="F113">
            <v>0</v>
          </cell>
          <cell r="G113">
            <v>77084.05</v>
          </cell>
          <cell r="H113">
            <v>0</v>
          </cell>
        </row>
        <row r="114">
          <cell r="B114" t="str">
            <v>HINB_07Z</v>
          </cell>
          <cell r="C114">
            <v>35554.25</v>
          </cell>
          <cell r="D114">
            <v>4394.6000000000004</v>
          </cell>
          <cell r="E114">
            <v>0</v>
          </cell>
          <cell r="F114">
            <v>0</v>
          </cell>
          <cell r="G114">
            <v>35554.25</v>
          </cell>
          <cell r="H114">
            <v>4394.6000000000004</v>
          </cell>
        </row>
        <row r="115">
          <cell r="B115" t="str">
            <v>HINB_08Z</v>
          </cell>
          <cell r="C115">
            <v>35165.4</v>
          </cell>
          <cell r="D115">
            <v>2337.5500000000002</v>
          </cell>
          <cell r="E115">
            <v>0</v>
          </cell>
          <cell r="F115">
            <v>0</v>
          </cell>
          <cell r="G115">
            <v>35165.4</v>
          </cell>
          <cell r="H115">
            <v>2337.5500000000002</v>
          </cell>
        </row>
        <row r="116">
          <cell r="B116" t="str">
            <v>HRTL_01Z</v>
          </cell>
          <cell r="C116">
            <v>55956.2</v>
          </cell>
          <cell r="D116">
            <v>1557.55</v>
          </cell>
          <cell r="E116">
            <v>0</v>
          </cell>
          <cell r="F116">
            <v>0</v>
          </cell>
          <cell r="G116">
            <v>55956.2</v>
          </cell>
          <cell r="H116">
            <v>1557.55</v>
          </cell>
        </row>
        <row r="117">
          <cell r="B117" t="str">
            <v>HRTL_02Z</v>
          </cell>
          <cell r="C117">
            <v>67488.05</v>
          </cell>
          <cell r="D117">
            <v>994.55</v>
          </cell>
          <cell r="E117">
            <v>0</v>
          </cell>
          <cell r="F117">
            <v>0</v>
          </cell>
          <cell r="G117">
            <v>67488.05</v>
          </cell>
          <cell r="H117">
            <v>994.55</v>
          </cell>
        </row>
        <row r="118">
          <cell r="B118" t="str">
            <v>HUNB_07Z</v>
          </cell>
          <cell r="C118">
            <v>0</v>
          </cell>
          <cell r="D118">
            <v>0</v>
          </cell>
          <cell r="E118">
            <v>0</v>
          </cell>
          <cell r="F118">
            <v>0</v>
          </cell>
          <cell r="G118">
            <v>0</v>
          </cell>
          <cell r="H118">
            <v>0</v>
          </cell>
        </row>
        <row r="119">
          <cell r="B119" t="str">
            <v>HUNB_08Z</v>
          </cell>
          <cell r="C119">
            <v>0</v>
          </cell>
          <cell r="D119">
            <v>0</v>
          </cell>
          <cell r="E119">
            <v>0</v>
          </cell>
          <cell r="F119">
            <v>0</v>
          </cell>
          <cell r="G119">
            <v>0</v>
          </cell>
          <cell r="H119">
            <v>0</v>
          </cell>
        </row>
        <row r="120">
          <cell r="B120" t="str">
            <v>SIZB_01Z</v>
          </cell>
          <cell r="C120">
            <v>0</v>
          </cell>
          <cell r="D120">
            <v>0</v>
          </cell>
          <cell r="E120">
            <v>0</v>
          </cell>
          <cell r="F120">
            <v>0</v>
          </cell>
          <cell r="G120">
            <v>0</v>
          </cell>
          <cell r="H120">
            <v>0</v>
          </cell>
        </row>
        <row r="121">
          <cell r="B121" t="str">
            <v>SIZB_02Z</v>
          </cell>
          <cell r="C121">
            <v>0</v>
          </cell>
          <cell r="D121">
            <v>0</v>
          </cell>
          <cell r="E121">
            <v>0</v>
          </cell>
          <cell r="F121">
            <v>0</v>
          </cell>
          <cell r="G121">
            <v>0</v>
          </cell>
          <cell r="H121">
            <v>0</v>
          </cell>
        </row>
        <row r="122">
          <cell r="B122" t="str">
            <v>TORN_01Z</v>
          </cell>
          <cell r="C122">
            <v>52405.55</v>
          </cell>
          <cell r="D122">
            <v>1193.5999999999999</v>
          </cell>
          <cell r="E122">
            <v>0</v>
          </cell>
          <cell r="F122">
            <v>0</v>
          </cell>
          <cell r="G122">
            <v>52405.55</v>
          </cell>
          <cell r="H122">
            <v>1193.5999999999999</v>
          </cell>
        </row>
        <row r="123">
          <cell r="B123" t="str">
            <v>TORN_02Z</v>
          </cell>
          <cell r="C123">
            <v>57436.9</v>
          </cell>
          <cell r="D123">
            <v>1434.25</v>
          </cell>
          <cell r="E123">
            <v>0</v>
          </cell>
          <cell r="F123">
            <v>0</v>
          </cell>
          <cell r="G123">
            <v>57436.9</v>
          </cell>
          <cell r="H123">
            <v>1434.25</v>
          </cell>
        </row>
        <row r="124">
          <cell r="B124" t="str">
            <v>EAG-NEMO1</v>
          </cell>
          <cell r="C124">
            <v>41984.39</v>
          </cell>
          <cell r="D124">
            <v>3002.26</v>
          </cell>
          <cell r="E124">
            <v>0</v>
          </cell>
          <cell r="F124">
            <v>0</v>
          </cell>
          <cell r="G124">
            <v>41984.39</v>
          </cell>
          <cell r="H124">
            <v>3002.26</v>
          </cell>
        </row>
        <row r="125">
          <cell r="B125" t="str">
            <v>DINO_01Z</v>
          </cell>
          <cell r="C125">
            <v>10188.25</v>
          </cell>
          <cell r="D125">
            <v>12.35</v>
          </cell>
          <cell r="E125">
            <v>0</v>
          </cell>
          <cell r="F125">
            <v>0</v>
          </cell>
          <cell r="G125">
            <v>10188.25</v>
          </cell>
          <cell r="H125">
            <v>12.35</v>
          </cell>
        </row>
        <row r="126">
          <cell r="B126" t="str">
            <v>DINO_02Z</v>
          </cell>
          <cell r="C126">
            <v>18754.900000000001</v>
          </cell>
          <cell r="D126">
            <v>88</v>
          </cell>
          <cell r="E126">
            <v>0</v>
          </cell>
          <cell r="F126">
            <v>0</v>
          </cell>
          <cell r="G126">
            <v>18754.900000000001</v>
          </cell>
          <cell r="H126">
            <v>88</v>
          </cell>
        </row>
        <row r="127">
          <cell r="B127" t="str">
            <v>DINO_03Z</v>
          </cell>
          <cell r="C127">
            <v>6912.9</v>
          </cell>
          <cell r="D127">
            <v>99.85</v>
          </cell>
          <cell r="E127">
            <v>0</v>
          </cell>
          <cell r="F127">
            <v>0</v>
          </cell>
          <cell r="G127">
            <v>6912.9</v>
          </cell>
          <cell r="H127">
            <v>99.85</v>
          </cell>
        </row>
        <row r="128">
          <cell r="B128" t="str">
            <v>DINO_04Z</v>
          </cell>
          <cell r="C128">
            <v>506.6</v>
          </cell>
          <cell r="D128">
            <v>0</v>
          </cell>
          <cell r="E128">
            <v>0</v>
          </cell>
          <cell r="F128">
            <v>0</v>
          </cell>
          <cell r="G128">
            <v>506.6</v>
          </cell>
          <cell r="H128">
            <v>0</v>
          </cell>
        </row>
        <row r="129">
          <cell r="B129" t="str">
            <v>DINO_05Z</v>
          </cell>
          <cell r="C129">
            <v>6396.6</v>
          </cell>
          <cell r="D129">
            <v>49.9</v>
          </cell>
          <cell r="E129">
            <v>0</v>
          </cell>
          <cell r="F129">
            <v>0</v>
          </cell>
          <cell r="G129">
            <v>6396.6</v>
          </cell>
          <cell r="H129">
            <v>49.9</v>
          </cell>
        </row>
        <row r="130">
          <cell r="B130" t="str">
            <v>DINO_06Z</v>
          </cell>
          <cell r="C130">
            <v>10797.7</v>
          </cell>
          <cell r="D130">
            <v>56.85</v>
          </cell>
          <cell r="E130">
            <v>0</v>
          </cell>
          <cell r="F130">
            <v>0</v>
          </cell>
          <cell r="G130">
            <v>10797.7</v>
          </cell>
          <cell r="H130">
            <v>56.85</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1891.83</v>
          </cell>
          <cell r="D133">
            <v>540.36</v>
          </cell>
          <cell r="E133">
            <v>0</v>
          </cell>
          <cell r="F133">
            <v>0</v>
          </cell>
          <cell r="G133">
            <v>1891.83</v>
          </cell>
          <cell r="H133">
            <v>540.36</v>
          </cell>
        </row>
        <row r="134">
          <cell r="B134" t="str">
            <v>FFES_04Z</v>
          </cell>
          <cell r="C134">
            <v>2511.16</v>
          </cell>
          <cell r="D134">
            <v>486.01</v>
          </cell>
          <cell r="E134">
            <v>0</v>
          </cell>
          <cell r="F134">
            <v>0</v>
          </cell>
          <cell r="G134">
            <v>2511.16</v>
          </cell>
          <cell r="H134">
            <v>486.01</v>
          </cell>
        </row>
        <row r="135">
          <cell r="B135" t="str">
            <v>KILNS01Z</v>
          </cell>
          <cell r="C135">
            <v>0</v>
          </cell>
          <cell r="D135">
            <v>0</v>
          </cell>
          <cell r="E135">
            <v>0</v>
          </cell>
          <cell r="F135">
            <v>0</v>
          </cell>
          <cell r="G135">
            <v>0</v>
          </cell>
          <cell r="H135">
            <v>0</v>
          </cell>
        </row>
        <row r="136">
          <cell r="B136" t="str">
            <v>PETEM01Z</v>
          </cell>
          <cell r="C136">
            <v>0</v>
          </cell>
          <cell r="D136">
            <v>0.04</v>
          </cell>
          <cell r="E136">
            <v>0</v>
          </cell>
          <cell r="F136">
            <v>0</v>
          </cell>
          <cell r="G136">
            <v>0</v>
          </cell>
          <cell r="H136">
            <v>0.04</v>
          </cell>
        </row>
        <row r="137">
          <cell r="B137" t="str">
            <v>GRAI_06Z</v>
          </cell>
          <cell r="C137">
            <v>21334.85</v>
          </cell>
          <cell r="D137">
            <v>4214.45</v>
          </cell>
          <cell r="E137">
            <v>0</v>
          </cell>
          <cell r="F137">
            <v>0</v>
          </cell>
          <cell r="G137">
            <v>21334.85</v>
          </cell>
          <cell r="H137">
            <v>4214.45</v>
          </cell>
        </row>
        <row r="138">
          <cell r="B138" t="str">
            <v>GRAI_07Z</v>
          </cell>
          <cell r="C138">
            <v>24358.75</v>
          </cell>
          <cell r="D138">
            <v>2526.1</v>
          </cell>
          <cell r="E138">
            <v>0</v>
          </cell>
          <cell r="F138">
            <v>0</v>
          </cell>
          <cell r="G138">
            <v>24358.75</v>
          </cell>
          <cell r="H138">
            <v>2526.1</v>
          </cell>
        </row>
        <row r="139">
          <cell r="B139" t="str">
            <v>GRAI_08Z</v>
          </cell>
          <cell r="C139">
            <v>26561.8</v>
          </cell>
          <cell r="D139">
            <v>1727.35</v>
          </cell>
          <cell r="E139">
            <v>0</v>
          </cell>
          <cell r="F139">
            <v>0</v>
          </cell>
          <cell r="G139">
            <v>26561.8</v>
          </cell>
          <cell r="H139">
            <v>1727.35</v>
          </cell>
        </row>
        <row r="140">
          <cell r="B140" t="str">
            <v>KILLP01Z</v>
          </cell>
          <cell r="C140">
            <v>291.35000000000002</v>
          </cell>
          <cell r="D140">
            <v>1091.8499999999999</v>
          </cell>
          <cell r="E140">
            <v>0</v>
          </cell>
          <cell r="F140">
            <v>0</v>
          </cell>
          <cell r="G140">
            <v>291.35000000000002</v>
          </cell>
          <cell r="H140">
            <v>1091.8499999999999</v>
          </cell>
        </row>
        <row r="141">
          <cell r="B141" t="str">
            <v>KILLP02Z</v>
          </cell>
          <cell r="C141">
            <v>335</v>
          </cell>
          <cell r="D141">
            <v>774.1</v>
          </cell>
          <cell r="E141">
            <v>0</v>
          </cell>
          <cell r="F141">
            <v>0</v>
          </cell>
          <cell r="G141">
            <v>335</v>
          </cell>
          <cell r="H141">
            <v>774.1</v>
          </cell>
        </row>
        <row r="142">
          <cell r="B142" t="str">
            <v>RATS_01Z</v>
          </cell>
          <cell r="C142">
            <v>2708.01</v>
          </cell>
          <cell r="D142">
            <v>1166.1300000000001</v>
          </cell>
          <cell r="E142">
            <v>0</v>
          </cell>
          <cell r="F142">
            <v>0</v>
          </cell>
          <cell r="G142">
            <v>2708.01</v>
          </cell>
          <cell r="H142">
            <v>1166.1300000000001</v>
          </cell>
        </row>
        <row r="143">
          <cell r="B143" t="str">
            <v>RATS_02Z</v>
          </cell>
          <cell r="C143">
            <v>0</v>
          </cell>
          <cell r="D143">
            <v>0</v>
          </cell>
          <cell r="E143">
            <v>0</v>
          </cell>
          <cell r="F143">
            <v>0</v>
          </cell>
          <cell r="G143">
            <v>0</v>
          </cell>
          <cell r="H143">
            <v>0</v>
          </cell>
        </row>
        <row r="144">
          <cell r="B144" t="str">
            <v>RATS_03Z</v>
          </cell>
          <cell r="C144">
            <v>174.6</v>
          </cell>
          <cell r="D144">
            <v>69.84</v>
          </cell>
          <cell r="E144">
            <v>0</v>
          </cell>
          <cell r="F144">
            <v>0</v>
          </cell>
          <cell r="G144">
            <v>174.6</v>
          </cell>
          <cell r="H144">
            <v>69.84</v>
          </cell>
        </row>
        <row r="145">
          <cell r="B145" t="str">
            <v>RATS_04Z</v>
          </cell>
          <cell r="C145">
            <v>1548.18</v>
          </cell>
          <cell r="D145">
            <v>2427.9299999999998</v>
          </cell>
          <cell r="E145">
            <v>0</v>
          </cell>
          <cell r="F145">
            <v>0</v>
          </cell>
          <cell r="G145">
            <v>1548.18</v>
          </cell>
          <cell r="H145">
            <v>2427.9299999999998</v>
          </cell>
        </row>
        <row r="146">
          <cell r="B146" t="str">
            <v>TAYL_02Z</v>
          </cell>
          <cell r="C146">
            <v>0.11</v>
          </cell>
          <cell r="D146">
            <v>31.06</v>
          </cell>
          <cell r="E146">
            <v>0</v>
          </cell>
          <cell r="F146">
            <v>0</v>
          </cell>
          <cell r="G146">
            <v>0.11</v>
          </cell>
          <cell r="H146">
            <v>31.06</v>
          </cell>
        </row>
        <row r="147">
          <cell r="B147" t="str">
            <v>TAYL_03Z</v>
          </cell>
          <cell r="C147">
            <v>2.33</v>
          </cell>
          <cell r="D147">
            <v>9.26</v>
          </cell>
          <cell r="E147">
            <v>0</v>
          </cell>
          <cell r="F147">
            <v>0</v>
          </cell>
          <cell r="G147">
            <v>2.33</v>
          </cell>
          <cell r="H147">
            <v>9.26</v>
          </cell>
        </row>
        <row r="148">
          <cell r="B148" t="str">
            <v>RCBKO-1</v>
          </cell>
          <cell r="C148">
            <v>6535.71</v>
          </cell>
          <cell r="D148">
            <v>1859.29</v>
          </cell>
          <cell r="E148">
            <v>0</v>
          </cell>
          <cell r="F148">
            <v>0</v>
          </cell>
          <cell r="G148">
            <v>6535.71</v>
          </cell>
          <cell r="H148">
            <v>1859.29</v>
          </cell>
        </row>
        <row r="149">
          <cell r="B149" t="str">
            <v>RCBKO-2</v>
          </cell>
          <cell r="C149">
            <v>6434.49</v>
          </cell>
          <cell r="D149">
            <v>2000.65</v>
          </cell>
          <cell r="E149">
            <v>0</v>
          </cell>
          <cell r="F149">
            <v>0</v>
          </cell>
          <cell r="G149">
            <v>6434.49</v>
          </cell>
          <cell r="H149">
            <v>2000.65</v>
          </cell>
        </row>
        <row r="150">
          <cell r="B150" t="str">
            <v>BRGG_01Z</v>
          </cell>
          <cell r="C150">
            <v>527</v>
          </cell>
          <cell r="D150">
            <v>0.27</v>
          </cell>
          <cell r="E150">
            <v>0</v>
          </cell>
          <cell r="F150">
            <v>0</v>
          </cell>
          <cell r="G150">
            <v>527</v>
          </cell>
          <cell r="H150">
            <v>0.27</v>
          </cell>
        </row>
        <row r="151">
          <cell r="B151" t="str">
            <v>ROCK_01Z</v>
          </cell>
          <cell r="C151">
            <v>39000.699999999997</v>
          </cell>
          <cell r="D151">
            <v>1967.1</v>
          </cell>
          <cell r="E151">
            <v>0</v>
          </cell>
          <cell r="F151">
            <v>0</v>
          </cell>
          <cell r="G151">
            <v>39000.699999999997</v>
          </cell>
          <cell r="H151">
            <v>1967.1</v>
          </cell>
        </row>
        <row r="152">
          <cell r="B152" t="str">
            <v>SCCL_01Z</v>
          </cell>
          <cell r="C152">
            <v>8005.35</v>
          </cell>
          <cell r="D152">
            <v>116.16</v>
          </cell>
          <cell r="E152">
            <v>0</v>
          </cell>
          <cell r="F152">
            <v>0</v>
          </cell>
          <cell r="G152">
            <v>8005.35</v>
          </cell>
          <cell r="H152">
            <v>116.16</v>
          </cell>
        </row>
        <row r="153">
          <cell r="B153" t="str">
            <v>SCCL_02Z</v>
          </cell>
          <cell r="C153">
            <v>4746.45</v>
          </cell>
          <cell r="D153">
            <v>2163.8000000000002</v>
          </cell>
          <cell r="E153">
            <v>0</v>
          </cell>
          <cell r="F153">
            <v>0</v>
          </cell>
          <cell r="G153">
            <v>4746.45</v>
          </cell>
          <cell r="H153">
            <v>2163.8000000000002</v>
          </cell>
        </row>
        <row r="154">
          <cell r="B154" t="str">
            <v>SCCL_03Z</v>
          </cell>
          <cell r="C154">
            <v>11542.3</v>
          </cell>
          <cell r="D154">
            <v>171.48</v>
          </cell>
          <cell r="E154">
            <v>0</v>
          </cell>
          <cell r="F154">
            <v>0</v>
          </cell>
          <cell r="G154">
            <v>11542.3</v>
          </cell>
          <cell r="H154">
            <v>171.48</v>
          </cell>
        </row>
        <row r="155">
          <cell r="B155" t="str">
            <v>SHOS_01Z</v>
          </cell>
          <cell r="C155">
            <v>0</v>
          </cell>
          <cell r="D155">
            <v>0</v>
          </cell>
          <cell r="E155">
            <v>0</v>
          </cell>
          <cell r="F155">
            <v>0</v>
          </cell>
          <cell r="G155">
            <v>0</v>
          </cell>
          <cell r="H155">
            <v>0</v>
          </cell>
        </row>
        <row r="156">
          <cell r="B156" t="str">
            <v>SEAB_01Z</v>
          </cell>
          <cell r="C156">
            <v>3265.54</v>
          </cell>
          <cell r="D156">
            <v>4402.34</v>
          </cell>
          <cell r="E156">
            <v>0</v>
          </cell>
          <cell r="F156">
            <v>0</v>
          </cell>
          <cell r="G156">
            <v>3265.54</v>
          </cell>
          <cell r="H156">
            <v>4402.34</v>
          </cell>
        </row>
        <row r="157">
          <cell r="B157" t="str">
            <v>SEAB_02Z</v>
          </cell>
          <cell r="C157">
            <v>3238.31</v>
          </cell>
          <cell r="D157">
            <v>392.77</v>
          </cell>
          <cell r="E157">
            <v>0</v>
          </cell>
          <cell r="F157">
            <v>0</v>
          </cell>
          <cell r="G157">
            <v>3238.31</v>
          </cell>
          <cell r="H157">
            <v>392.77</v>
          </cell>
        </row>
        <row r="158">
          <cell r="B158" t="str">
            <v>SPLN_01Z</v>
          </cell>
          <cell r="C158">
            <v>34139.050000000003</v>
          </cell>
          <cell r="D158">
            <v>2442.9</v>
          </cell>
          <cell r="E158">
            <v>0</v>
          </cell>
          <cell r="F158">
            <v>0</v>
          </cell>
          <cell r="G158">
            <v>34139.050000000003</v>
          </cell>
          <cell r="H158">
            <v>2442.9</v>
          </cell>
        </row>
        <row r="159">
          <cell r="B159" t="str">
            <v>ARCHW-1</v>
          </cell>
          <cell r="C159">
            <v>6094.58</v>
          </cell>
          <cell r="D159">
            <v>405.18</v>
          </cell>
          <cell r="E159">
            <v>0</v>
          </cell>
          <cell r="F159">
            <v>0</v>
          </cell>
          <cell r="G159">
            <v>6094.58</v>
          </cell>
          <cell r="H159">
            <v>405.18</v>
          </cell>
        </row>
        <row r="160">
          <cell r="B160" t="str">
            <v>CLFLW-1</v>
          </cell>
          <cell r="C160">
            <v>401.65</v>
          </cell>
          <cell r="D160">
            <v>169.27</v>
          </cell>
          <cell r="E160">
            <v>0</v>
          </cell>
          <cell r="F160">
            <v>0</v>
          </cell>
          <cell r="G160">
            <v>401.65</v>
          </cell>
          <cell r="H160">
            <v>169.27</v>
          </cell>
        </row>
        <row r="161">
          <cell r="B161" t="str">
            <v>DRSLW-1</v>
          </cell>
          <cell r="C161">
            <v>652.87</v>
          </cell>
          <cell r="D161">
            <v>482.66</v>
          </cell>
          <cell r="E161">
            <v>0</v>
          </cell>
          <cell r="F161">
            <v>0</v>
          </cell>
          <cell r="G161">
            <v>652.87</v>
          </cell>
          <cell r="H161">
            <v>482.66</v>
          </cell>
        </row>
        <row r="162">
          <cell r="B162" t="str">
            <v>EWHLW-1</v>
          </cell>
          <cell r="C162">
            <v>5168.71</v>
          </cell>
          <cell r="D162">
            <v>0.22</v>
          </cell>
          <cell r="E162">
            <v>0</v>
          </cell>
          <cell r="F162">
            <v>0</v>
          </cell>
          <cell r="G162">
            <v>5168.71</v>
          </cell>
          <cell r="H162">
            <v>0.22</v>
          </cell>
        </row>
        <row r="163">
          <cell r="B163" t="str">
            <v>HRSTW-1</v>
          </cell>
          <cell r="C163">
            <v>12197.65</v>
          </cell>
          <cell r="D163">
            <v>4954.5</v>
          </cell>
          <cell r="E163">
            <v>0</v>
          </cell>
          <cell r="F163">
            <v>0</v>
          </cell>
          <cell r="G163">
            <v>12197.65</v>
          </cell>
          <cell r="H163">
            <v>4954.5</v>
          </cell>
        </row>
        <row r="164">
          <cell r="B164" t="str">
            <v>KLGLW-1</v>
          </cell>
          <cell r="C164">
            <v>7608.68</v>
          </cell>
          <cell r="D164">
            <v>83.2</v>
          </cell>
          <cell r="E164">
            <v>0</v>
          </cell>
          <cell r="F164">
            <v>0</v>
          </cell>
          <cell r="G164">
            <v>7608.68</v>
          </cell>
          <cell r="H164">
            <v>83.2</v>
          </cell>
        </row>
        <row r="165">
          <cell r="B165" t="str">
            <v>MKHLW-1</v>
          </cell>
          <cell r="C165">
            <v>10770.66</v>
          </cell>
          <cell r="D165">
            <v>0</v>
          </cell>
          <cell r="E165">
            <v>0</v>
          </cell>
          <cell r="F165">
            <v>0</v>
          </cell>
          <cell r="G165">
            <v>10770.66</v>
          </cell>
          <cell r="H165">
            <v>0</v>
          </cell>
        </row>
        <row r="166">
          <cell r="B166" t="str">
            <v>AIGA_01Z</v>
          </cell>
          <cell r="C166">
            <v>17.63</v>
          </cell>
          <cell r="D166">
            <v>0.62</v>
          </cell>
          <cell r="E166">
            <v>0</v>
          </cell>
          <cell r="F166">
            <v>0</v>
          </cell>
          <cell r="G166">
            <v>17.63</v>
          </cell>
          <cell r="H166">
            <v>0.62</v>
          </cell>
        </row>
        <row r="167">
          <cell r="B167" t="str">
            <v>BHLAW-1</v>
          </cell>
          <cell r="C167">
            <v>4448.54</v>
          </cell>
          <cell r="D167">
            <v>61.04</v>
          </cell>
          <cell r="E167">
            <v>0</v>
          </cell>
          <cell r="F167">
            <v>0</v>
          </cell>
          <cell r="G167">
            <v>4448.54</v>
          </cell>
          <cell r="H167">
            <v>61.04</v>
          </cell>
        </row>
        <row r="168">
          <cell r="B168" t="str">
            <v>CASH_01Z</v>
          </cell>
          <cell r="C168">
            <v>449.26</v>
          </cell>
          <cell r="D168">
            <v>0.05</v>
          </cell>
          <cell r="E168">
            <v>0</v>
          </cell>
          <cell r="F168">
            <v>0</v>
          </cell>
          <cell r="G168">
            <v>449.26</v>
          </cell>
          <cell r="H168">
            <v>0.05</v>
          </cell>
        </row>
        <row r="169">
          <cell r="B169" t="str">
            <v>CEAN_01Z</v>
          </cell>
          <cell r="C169">
            <v>4.72</v>
          </cell>
          <cell r="D169">
            <v>26.78</v>
          </cell>
          <cell r="E169">
            <v>0</v>
          </cell>
          <cell r="F169">
            <v>0</v>
          </cell>
          <cell r="G169">
            <v>4.72</v>
          </cell>
          <cell r="H169">
            <v>26.78</v>
          </cell>
        </row>
        <row r="170">
          <cell r="B170" t="str">
            <v>CLAC-1</v>
          </cell>
          <cell r="C170">
            <v>14.82</v>
          </cell>
          <cell r="D170">
            <v>62.96</v>
          </cell>
          <cell r="E170">
            <v>0</v>
          </cell>
          <cell r="F170">
            <v>0</v>
          </cell>
          <cell r="G170">
            <v>14.82</v>
          </cell>
          <cell r="H170">
            <v>62.96</v>
          </cell>
        </row>
        <row r="171">
          <cell r="B171" t="str">
            <v>CLUN_01Z</v>
          </cell>
          <cell r="C171">
            <v>880.92</v>
          </cell>
          <cell r="D171">
            <v>31.19</v>
          </cell>
          <cell r="E171">
            <v>0</v>
          </cell>
          <cell r="F171">
            <v>0</v>
          </cell>
          <cell r="G171">
            <v>880.92</v>
          </cell>
          <cell r="H171">
            <v>31.19</v>
          </cell>
        </row>
        <row r="172">
          <cell r="B172" t="str">
            <v>CLUN_02Z</v>
          </cell>
          <cell r="C172">
            <v>587.39</v>
          </cell>
          <cell r="D172">
            <v>65.010000000000005</v>
          </cell>
          <cell r="E172">
            <v>0</v>
          </cell>
          <cell r="F172">
            <v>0</v>
          </cell>
          <cell r="G172">
            <v>587.39</v>
          </cell>
          <cell r="H172">
            <v>65.010000000000005</v>
          </cell>
        </row>
        <row r="173">
          <cell r="B173" t="str">
            <v>CULL_02Z</v>
          </cell>
          <cell r="C173">
            <v>662.76</v>
          </cell>
          <cell r="D173">
            <v>0.01</v>
          </cell>
          <cell r="E173">
            <v>0</v>
          </cell>
          <cell r="F173">
            <v>0</v>
          </cell>
          <cell r="G173">
            <v>662.76</v>
          </cell>
          <cell r="H173">
            <v>0.01</v>
          </cell>
        </row>
        <row r="174">
          <cell r="B174" t="str">
            <v>DEAN_01Z</v>
          </cell>
          <cell r="C174">
            <v>37.19</v>
          </cell>
          <cell r="D174">
            <v>492.74</v>
          </cell>
          <cell r="E174">
            <v>0</v>
          </cell>
          <cell r="F174">
            <v>0</v>
          </cell>
          <cell r="G174">
            <v>37.19</v>
          </cell>
          <cell r="H174">
            <v>492.74</v>
          </cell>
        </row>
        <row r="175">
          <cell r="B175" t="str">
            <v>ERRO_01Z</v>
          </cell>
          <cell r="C175">
            <v>1.24</v>
          </cell>
          <cell r="D175">
            <v>10.54</v>
          </cell>
          <cell r="E175">
            <v>0</v>
          </cell>
          <cell r="F175">
            <v>0</v>
          </cell>
          <cell r="G175">
            <v>1.24</v>
          </cell>
          <cell r="H175">
            <v>10.54</v>
          </cell>
        </row>
        <row r="176">
          <cell r="B176" t="str">
            <v>ERRO_02Z</v>
          </cell>
          <cell r="C176">
            <v>0.84</v>
          </cell>
          <cell r="D176">
            <v>13.64</v>
          </cell>
          <cell r="E176">
            <v>0</v>
          </cell>
          <cell r="F176">
            <v>0</v>
          </cell>
          <cell r="G176">
            <v>0.84</v>
          </cell>
          <cell r="H176">
            <v>13.64</v>
          </cell>
        </row>
        <row r="177">
          <cell r="B177" t="str">
            <v>ERRO_03Z</v>
          </cell>
          <cell r="C177">
            <v>1.1499999999999999</v>
          </cell>
          <cell r="D177">
            <v>14.98</v>
          </cell>
          <cell r="E177">
            <v>0</v>
          </cell>
          <cell r="F177">
            <v>0</v>
          </cell>
          <cell r="G177">
            <v>1.1499999999999999</v>
          </cell>
          <cell r="H177">
            <v>14.98</v>
          </cell>
        </row>
        <row r="178">
          <cell r="B178" t="str">
            <v>FASN_01Z</v>
          </cell>
          <cell r="C178">
            <v>1166.3900000000001</v>
          </cell>
          <cell r="D178">
            <v>0.05</v>
          </cell>
          <cell r="E178">
            <v>0</v>
          </cell>
          <cell r="F178">
            <v>0</v>
          </cell>
          <cell r="G178">
            <v>1166.3900000000001</v>
          </cell>
          <cell r="H178">
            <v>0.05</v>
          </cell>
        </row>
        <row r="179">
          <cell r="B179" t="str">
            <v>FASN_02Z</v>
          </cell>
          <cell r="C179">
            <v>1105.6400000000001</v>
          </cell>
          <cell r="D179">
            <v>1.58</v>
          </cell>
          <cell r="E179">
            <v>0</v>
          </cell>
          <cell r="F179">
            <v>0</v>
          </cell>
          <cell r="G179">
            <v>1105.6400000000001</v>
          </cell>
          <cell r="H179">
            <v>1.58</v>
          </cell>
        </row>
        <row r="180">
          <cell r="B180" t="str">
            <v>FASN_03Z</v>
          </cell>
          <cell r="C180">
            <v>4.3</v>
          </cell>
          <cell r="D180">
            <v>36.630000000000003</v>
          </cell>
          <cell r="E180">
            <v>0</v>
          </cell>
          <cell r="F180">
            <v>0</v>
          </cell>
          <cell r="G180">
            <v>4.3</v>
          </cell>
          <cell r="H180">
            <v>36.630000000000003</v>
          </cell>
        </row>
        <row r="181">
          <cell r="B181" t="str">
            <v>FASN_04Z</v>
          </cell>
          <cell r="C181">
            <v>313.87</v>
          </cell>
          <cell r="D181">
            <v>54.73</v>
          </cell>
          <cell r="E181">
            <v>0</v>
          </cell>
          <cell r="F181">
            <v>0</v>
          </cell>
          <cell r="G181">
            <v>313.87</v>
          </cell>
          <cell r="H181">
            <v>54.73</v>
          </cell>
        </row>
        <row r="182">
          <cell r="B182" t="str">
            <v>FINL_01Z</v>
          </cell>
          <cell r="C182">
            <v>39.799999999999997</v>
          </cell>
          <cell r="D182">
            <v>0.04</v>
          </cell>
          <cell r="E182">
            <v>0</v>
          </cell>
          <cell r="F182">
            <v>0</v>
          </cell>
          <cell r="G182">
            <v>39.799999999999997</v>
          </cell>
          <cell r="H182">
            <v>0.04</v>
          </cell>
        </row>
        <row r="183">
          <cell r="B183" t="str">
            <v>FOYE_01Z</v>
          </cell>
          <cell r="C183">
            <v>984.22</v>
          </cell>
          <cell r="D183">
            <v>701.46</v>
          </cell>
          <cell r="E183">
            <v>0</v>
          </cell>
          <cell r="F183">
            <v>0</v>
          </cell>
          <cell r="G183">
            <v>984.22</v>
          </cell>
          <cell r="H183">
            <v>701.46</v>
          </cell>
        </row>
        <row r="184">
          <cell r="B184" t="str">
            <v>FOYE_02Z</v>
          </cell>
          <cell r="C184">
            <v>653.99</v>
          </cell>
          <cell r="D184">
            <v>509.25</v>
          </cell>
          <cell r="E184">
            <v>0</v>
          </cell>
          <cell r="F184">
            <v>0</v>
          </cell>
          <cell r="G184">
            <v>653.99</v>
          </cell>
          <cell r="H184">
            <v>509.25</v>
          </cell>
        </row>
        <row r="185">
          <cell r="B185" t="str">
            <v>GLEN_01Z</v>
          </cell>
          <cell r="C185">
            <v>84.14</v>
          </cell>
          <cell r="D185">
            <v>0.17</v>
          </cell>
          <cell r="E185">
            <v>0</v>
          </cell>
          <cell r="F185">
            <v>0</v>
          </cell>
          <cell r="G185">
            <v>84.14</v>
          </cell>
          <cell r="H185">
            <v>0.17</v>
          </cell>
        </row>
        <row r="186">
          <cell r="B186" t="str">
            <v>GLNDO-1</v>
          </cell>
          <cell r="C186">
            <v>485.51</v>
          </cell>
          <cell r="D186">
            <v>299.95999999999998</v>
          </cell>
          <cell r="E186">
            <v>0</v>
          </cell>
          <cell r="F186">
            <v>0</v>
          </cell>
          <cell r="G186">
            <v>485.51</v>
          </cell>
          <cell r="H186">
            <v>299.95999999999998</v>
          </cell>
        </row>
        <row r="187">
          <cell r="B187" t="str">
            <v>GORDW-1</v>
          </cell>
          <cell r="C187">
            <v>59.07</v>
          </cell>
          <cell r="D187">
            <v>1313.24</v>
          </cell>
          <cell r="E187">
            <v>0</v>
          </cell>
          <cell r="F187">
            <v>0</v>
          </cell>
          <cell r="G187">
            <v>59.07</v>
          </cell>
          <cell r="H187">
            <v>1313.24</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658.93</v>
          </cell>
          <cell r="D190">
            <v>4817.91</v>
          </cell>
          <cell r="E190">
            <v>0</v>
          </cell>
          <cell r="F190">
            <v>0</v>
          </cell>
          <cell r="G190">
            <v>658.93</v>
          </cell>
          <cell r="H190">
            <v>4817.91</v>
          </cell>
        </row>
        <row r="191">
          <cell r="B191" t="str">
            <v>INGA_01Z</v>
          </cell>
          <cell r="C191">
            <v>6.06</v>
          </cell>
          <cell r="D191">
            <v>36</v>
          </cell>
          <cell r="E191">
            <v>0</v>
          </cell>
          <cell r="F191">
            <v>0</v>
          </cell>
          <cell r="G191">
            <v>6.06</v>
          </cell>
          <cell r="H191">
            <v>36</v>
          </cell>
        </row>
        <row r="192">
          <cell r="B192" t="str">
            <v>KIOR_01Z</v>
          </cell>
          <cell r="C192">
            <v>1.89</v>
          </cell>
          <cell r="D192">
            <v>6.08</v>
          </cell>
          <cell r="E192">
            <v>0</v>
          </cell>
          <cell r="F192">
            <v>0</v>
          </cell>
          <cell r="G192">
            <v>1.89</v>
          </cell>
          <cell r="H192">
            <v>6.08</v>
          </cell>
        </row>
        <row r="193">
          <cell r="B193" t="str">
            <v>LOCH_01Z</v>
          </cell>
          <cell r="C193">
            <v>218.95</v>
          </cell>
          <cell r="D193">
            <v>7.03</v>
          </cell>
          <cell r="E193">
            <v>0</v>
          </cell>
          <cell r="F193">
            <v>0</v>
          </cell>
          <cell r="G193">
            <v>218.95</v>
          </cell>
          <cell r="H193">
            <v>7.03</v>
          </cell>
        </row>
        <row r="194">
          <cell r="B194" t="str">
            <v>LOCH_02Z</v>
          </cell>
          <cell r="C194">
            <v>400.6</v>
          </cell>
          <cell r="D194">
            <v>115.75</v>
          </cell>
          <cell r="E194">
            <v>0</v>
          </cell>
          <cell r="F194">
            <v>0</v>
          </cell>
          <cell r="G194">
            <v>400.6</v>
          </cell>
          <cell r="H194">
            <v>115.75</v>
          </cell>
        </row>
        <row r="195">
          <cell r="B195" t="str">
            <v>LUIC_01Z</v>
          </cell>
          <cell r="C195">
            <v>72.040000000000006</v>
          </cell>
          <cell r="D195">
            <v>53.18</v>
          </cell>
          <cell r="E195">
            <v>0</v>
          </cell>
          <cell r="F195">
            <v>0</v>
          </cell>
          <cell r="G195">
            <v>72.040000000000006</v>
          </cell>
          <cell r="H195">
            <v>53.18</v>
          </cell>
        </row>
        <row r="196">
          <cell r="B196" t="str">
            <v>LUIC_02Z</v>
          </cell>
          <cell r="C196">
            <v>82.61</v>
          </cell>
          <cell r="D196">
            <v>42.14</v>
          </cell>
          <cell r="E196">
            <v>0</v>
          </cell>
          <cell r="F196">
            <v>0</v>
          </cell>
          <cell r="G196">
            <v>82.61</v>
          </cell>
          <cell r="H196">
            <v>42.14</v>
          </cell>
        </row>
        <row r="197">
          <cell r="B197" t="str">
            <v>MOSS_01Z</v>
          </cell>
          <cell r="C197">
            <v>209.8</v>
          </cell>
          <cell r="D197">
            <v>121.46</v>
          </cell>
          <cell r="E197">
            <v>0</v>
          </cell>
          <cell r="F197">
            <v>0</v>
          </cell>
          <cell r="G197">
            <v>209.8</v>
          </cell>
          <cell r="H197">
            <v>121.46</v>
          </cell>
        </row>
        <row r="198">
          <cell r="B198" t="str">
            <v>NANT_01Z</v>
          </cell>
          <cell r="C198">
            <v>208.9</v>
          </cell>
          <cell r="D198">
            <v>2.5499999999999998</v>
          </cell>
          <cell r="E198">
            <v>0</v>
          </cell>
          <cell r="F198">
            <v>0</v>
          </cell>
          <cell r="G198">
            <v>208.9</v>
          </cell>
          <cell r="H198">
            <v>2.5499999999999998</v>
          </cell>
        </row>
        <row r="199">
          <cell r="B199" t="str">
            <v>ORRI_01Z</v>
          </cell>
          <cell r="C199">
            <v>0</v>
          </cell>
          <cell r="D199">
            <v>110.37</v>
          </cell>
          <cell r="E199">
            <v>0</v>
          </cell>
          <cell r="F199">
            <v>0</v>
          </cell>
          <cell r="G199">
            <v>0</v>
          </cell>
          <cell r="H199">
            <v>110.37</v>
          </cell>
        </row>
        <row r="200">
          <cell r="B200" t="str">
            <v>PEHE_01Z</v>
          </cell>
          <cell r="C200">
            <v>9028.64</v>
          </cell>
          <cell r="D200">
            <v>8118.29</v>
          </cell>
          <cell r="E200">
            <v>0</v>
          </cell>
          <cell r="F200">
            <v>0</v>
          </cell>
          <cell r="G200">
            <v>9028.64</v>
          </cell>
          <cell r="H200">
            <v>8118.29</v>
          </cell>
        </row>
        <row r="201">
          <cell r="B201" t="str">
            <v>PEHE_02Z</v>
          </cell>
          <cell r="C201">
            <v>0</v>
          </cell>
          <cell r="D201">
            <v>0</v>
          </cell>
          <cell r="E201">
            <v>0</v>
          </cell>
          <cell r="F201">
            <v>0</v>
          </cell>
          <cell r="G201">
            <v>0</v>
          </cell>
          <cell r="H201">
            <v>0</v>
          </cell>
        </row>
        <row r="202">
          <cell r="B202" t="str">
            <v>QUIO_01Z</v>
          </cell>
          <cell r="C202">
            <v>395.71</v>
          </cell>
          <cell r="D202">
            <v>203.42</v>
          </cell>
          <cell r="E202">
            <v>0</v>
          </cell>
          <cell r="F202">
            <v>0</v>
          </cell>
          <cell r="G202">
            <v>395.71</v>
          </cell>
          <cell r="H202">
            <v>203.42</v>
          </cell>
        </row>
        <row r="203">
          <cell r="B203" t="str">
            <v>SLOY_01Z</v>
          </cell>
          <cell r="C203">
            <v>45.23</v>
          </cell>
          <cell r="D203">
            <v>10.65</v>
          </cell>
          <cell r="E203">
            <v>0</v>
          </cell>
          <cell r="F203">
            <v>0</v>
          </cell>
          <cell r="G203">
            <v>45.23</v>
          </cell>
          <cell r="H203">
            <v>10.65</v>
          </cell>
        </row>
        <row r="204">
          <cell r="B204" t="str">
            <v>SLOY_02Z</v>
          </cell>
          <cell r="C204">
            <v>1.62</v>
          </cell>
          <cell r="D204">
            <v>76.23</v>
          </cell>
          <cell r="E204">
            <v>0</v>
          </cell>
          <cell r="F204">
            <v>0</v>
          </cell>
          <cell r="G204">
            <v>1.62</v>
          </cell>
          <cell r="H204">
            <v>76.23</v>
          </cell>
        </row>
        <row r="205">
          <cell r="B205" t="str">
            <v>SLOY_03Z</v>
          </cell>
          <cell r="C205">
            <v>46.46</v>
          </cell>
          <cell r="D205">
            <v>6.17</v>
          </cell>
          <cell r="E205">
            <v>0</v>
          </cell>
          <cell r="F205">
            <v>0</v>
          </cell>
          <cell r="G205">
            <v>46.46</v>
          </cell>
          <cell r="H205">
            <v>6.17</v>
          </cell>
        </row>
        <row r="206">
          <cell r="B206" t="str">
            <v>SLOY_04Z</v>
          </cell>
          <cell r="C206">
            <v>41.77</v>
          </cell>
          <cell r="D206">
            <v>2.46</v>
          </cell>
          <cell r="E206">
            <v>0</v>
          </cell>
          <cell r="F206">
            <v>0</v>
          </cell>
          <cell r="G206">
            <v>41.77</v>
          </cell>
          <cell r="H206">
            <v>2.46</v>
          </cell>
        </row>
        <row r="207">
          <cell r="B207" t="str">
            <v>STRNW-1</v>
          </cell>
          <cell r="C207">
            <v>261.41000000000003</v>
          </cell>
          <cell r="D207">
            <v>955.4</v>
          </cell>
          <cell r="E207">
            <v>0</v>
          </cell>
          <cell r="F207">
            <v>0</v>
          </cell>
          <cell r="G207">
            <v>261.41000000000003</v>
          </cell>
          <cell r="H207">
            <v>955.4</v>
          </cell>
        </row>
        <row r="208">
          <cell r="B208" t="str">
            <v>TORA_01Z</v>
          </cell>
          <cell r="C208">
            <v>0.51</v>
          </cell>
          <cell r="D208">
            <v>0.02</v>
          </cell>
          <cell r="E208">
            <v>0</v>
          </cell>
          <cell r="F208">
            <v>0</v>
          </cell>
          <cell r="G208">
            <v>0.51</v>
          </cell>
          <cell r="H208">
            <v>0.02</v>
          </cell>
        </row>
        <row r="209">
          <cell r="B209" t="str">
            <v>TORA_02Z</v>
          </cell>
          <cell r="C209">
            <v>207.11</v>
          </cell>
          <cell r="D209">
            <v>164.16</v>
          </cell>
          <cell r="E209">
            <v>0</v>
          </cell>
          <cell r="F209">
            <v>0</v>
          </cell>
          <cell r="G209">
            <v>207.11</v>
          </cell>
          <cell r="H209">
            <v>164.16</v>
          </cell>
        </row>
        <row r="210">
          <cell r="B210" t="str">
            <v>SUTB_01Z</v>
          </cell>
          <cell r="C210">
            <v>22552</v>
          </cell>
          <cell r="D210">
            <v>2289.4</v>
          </cell>
          <cell r="E210">
            <v>0</v>
          </cell>
          <cell r="F210">
            <v>0</v>
          </cell>
          <cell r="G210">
            <v>22552</v>
          </cell>
          <cell r="H210">
            <v>2289.4</v>
          </cell>
        </row>
        <row r="211">
          <cell r="B211" t="str">
            <v>SVRP_10Z</v>
          </cell>
          <cell r="C211">
            <v>2595.25</v>
          </cell>
          <cell r="D211">
            <v>5775.85</v>
          </cell>
          <cell r="E211">
            <v>0</v>
          </cell>
          <cell r="F211">
            <v>0</v>
          </cell>
          <cell r="G211">
            <v>2595.25</v>
          </cell>
          <cell r="H211">
            <v>5775.85</v>
          </cell>
        </row>
        <row r="212">
          <cell r="B212" t="str">
            <v>SVRP_20Z</v>
          </cell>
          <cell r="C212">
            <v>1562.05</v>
          </cell>
          <cell r="D212">
            <v>3194.85</v>
          </cell>
          <cell r="E212">
            <v>0</v>
          </cell>
          <cell r="F212">
            <v>0</v>
          </cell>
          <cell r="G212">
            <v>1562.05</v>
          </cell>
          <cell r="H212">
            <v>3194.85</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23898.3</v>
          </cell>
          <cell r="D216">
            <v>48.61</v>
          </cell>
          <cell r="E216">
            <v>0</v>
          </cell>
          <cell r="F216">
            <v>0</v>
          </cell>
          <cell r="G216">
            <v>23898.3</v>
          </cell>
          <cell r="H216">
            <v>48.61</v>
          </cell>
        </row>
        <row r="217">
          <cell r="B217" t="str">
            <v>WLNYW-1</v>
          </cell>
          <cell r="C217">
            <v>4264.13</v>
          </cell>
          <cell r="D217">
            <v>3081.06</v>
          </cell>
          <cell r="E217">
            <v>0</v>
          </cell>
          <cell r="F217">
            <v>0</v>
          </cell>
          <cell r="G217">
            <v>4264.13</v>
          </cell>
          <cell r="H217">
            <v>3081.06</v>
          </cell>
        </row>
        <row r="218">
          <cell r="B218" t="str">
            <v>WLNYO3</v>
          </cell>
          <cell r="C218">
            <v>2413.17</v>
          </cell>
          <cell r="D218">
            <v>3461.84</v>
          </cell>
          <cell r="E218">
            <v>0</v>
          </cell>
          <cell r="F218">
            <v>0</v>
          </cell>
          <cell r="G218">
            <v>2413.17</v>
          </cell>
          <cell r="H218">
            <v>3461.84</v>
          </cell>
        </row>
        <row r="219">
          <cell r="B219" t="str">
            <v>WLNYO4</v>
          </cell>
          <cell r="C219">
            <v>468.07</v>
          </cell>
          <cell r="D219">
            <v>3226.74</v>
          </cell>
          <cell r="E219">
            <v>0</v>
          </cell>
          <cell r="F219">
            <v>0</v>
          </cell>
          <cell r="G219">
            <v>468.07</v>
          </cell>
          <cell r="H219">
            <v>3226.74</v>
          </cell>
        </row>
        <row r="220">
          <cell r="B220" t="str">
            <v>WBURB-1</v>
          </cell>
          <cell r="C220">
            <v>13809.95</v>
          </cell>
          <cell r="D220">
            <v>937.76</v>
          </cell>
          <cell r="E220">
            <v>0</v>
          </cell>
          <cell r="F220">
            <v>0</v>
          </cell>
          <cell r="G220">
            <v>13809.95</v>
          </cell>
          <cell r="H220">
            <v>937.76</v>
          </cell>
        </row>
        <row r="221">
          <cell r="B221" t="str">
            <v>WBURB-2</v>
          </cell>
          <cell r="C221">
            <v>12627.82</v>
          </cell>
          <cell r="D221">
            <v>2752.52</v>
          </cell>
          <cell r="E221">
            <v>0</v>
          </cell>
          <cell r="F221">
            <v>0</v>
          </cell>
          <cell r="G221">
            <v>12627.82</v>
          </cell>
          <cell r="H221">
            <v>2752.52</v>
          </cell>
        </row>
        <row r="222">
          <cell r="B222" t="str">
            <v>WBURB-3</v>
          </cell>
          <cell r="C222">
            <v>13926.04</v>
          </cell>
          <cell r="D222">
            <v>1690.48</v>
          </cell>
          <cell r="E222">
            <v>0</v>
          </cell>
          <cell r="F222">
            <v>0</v>
          </cell>
          <cell r="G222">
            <v>13926.04</v>
          </cell>
          <cell r="H222">
            <v>1690.48</v>
          </cell>
        </row>
        <row r="223">
          <cell r="B223" t="str">
            <v>WBUPS01Z</v>
          </cell>
          <cell r="C223">
            <v>0</v>
          </cell>
          <cell r="D223">
            <v>0</v>
          </cell>
          <cell r="E223">
            <v>0</v>
          </cell>
          <cell r="F223">
            <v>0</v>
          </cell>
          <cell r="G223">
            <v>0</v>
          </cell>
          <cell r="H223">
            <v>0</v>
          </cell>
        </row>
        <row r="224">
          <cell r="B224" t="str">
            <v>WBUPS02Z</v>
          </cell>
          <cell r="C224">
            <v>0</v>
          </cell>
          <cell r="D224">
            <v>0</v>
          </cell>
          <cell r="E224">
            <v>0</v>
          </cell>
          <cell r="F224">
            <v>0</v>
          </cell>
          <cell r="G224">
            <v>0</v>
          </cell>
          <cell r="H224">
            <v>0</v>
          </cell>
        </row>
        <row r="225">
          <cell r="B225" t="str">
            <v>WBUPS03Z</v>
          </cell>
          <cell r="C225">
            <v>49.3</v>
          </cell>
          <cell r="D225">
            <v>49.35</v>
          </cell>
          <cell r="E225">
            <v>0</v>
          </cell>
          <cell r="F225">
            <v>0</v>
          </cell>
          <cell r="G225">
            <v>49.3</v>
          </cell>
          <cell r="H225">
            <v>49.35</v>
          </cell>
        </row>
        <row r="226">
          <cell r="B226" t="str">
            <v>WBUPS04Z</v>
          </cell>
          <cell r="C226">
            <v>0</v>
          </cell>
          <cell r="D226">
            <v>0</v>
          </cell>
          <cell r="E226">
            <v>0</v>
          </cell>
          <cell r="F226">
            <v>0</v>
          </cell>
          <cell r="G226">
            <v>0</v>
          </cell>
          <cell r="H226">
            <v>0</v>
          </cell>
        </row>
        <row r="227">
          <cell r="B227" t="str">
            <v>WTMSO-1</v>
          </cell>
          <cell r="C227">
            <v>15455.16</v>
          </cell>
          <cell r="D227">
            <v>412.11</v>
          </cell>
          <cell r="E227">
            <v>0</v>
          </cell>
          <cell r="F227">
            <v>0</v>
          </cell>
          <cell r="G227">
            <v>15455.16</v>
          </cell>
          <cell r="H227">
            <v>412.11</v>
          </cell>
        </row>
        <row r="228">
          <cell r="B228" t="str">
            <v>BLLA-1</v>
          </cell>
          <cell r="C228">
            <v>4730.24</v>
          </cell>
          <cell r="D228">
            <v>98.61</v>
          </cell>
          <cell r="E228">
            <v>0</v>
          </cell>
          <cell r="F228">
            <v>0</v>
          </cell>
          <cell r="G228">
            <v>4730.24</v>
          </cell>
          <cell r="H228">
            <v>98.61</v>
          </cell>
        </row>
        <row r="229">
          <cell r="B229" t="str">
            <v>WHILW-1</v>
          </cell>
          <cell r="C229">
            <v>32329.69</v>
          </cell>
          <cell r="D229">
            <v>7.86</v>
          </cell>
          <cell r="E229">
            <v>0</v>
          </cell>
          <cell r="F229">
            <v>0</v>
          </cell>
          <cell r="G229">
            <v>32329.69</v>
          </cell>
          <cell r="H229">
            <v>7.86</v>
          </cell>
        </row>
        <row r="230">
          <cell r="B230" t="str">
            <v>WHILW-2</v>
          </cell>
          <cell r="C230">
            <v>10368.540000000001</v>
          </cell>
          <cell r="D230">
            <v>490.51</v>
          </cell>
          <cell r="E230">
            <v>0</v>
          </cell>
          <cell r="F230">
            <v>0</v>
          </cell>
          <cell r="G230">
            <v>10368.540000000001</v>
          </cell>
          <cell r="H230">
            <v>490.51</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cell r="H234"/>
        </row>
        <row r="235">
          <cell r="B235"/>
          <cell r="C235"/>
          <cell r="D235"/>
          <cell r="E235"/>
          <cell r="F235"/>
          <cell r="G235"/>
          <cell r="H235"/>
        </row>
        <row r="236">
          <cell r="B236"/>
          <cell r="C236"/>
          <cell r="D236"/>
          <cell r="E236"/>
          <cell r="F236"/>
          <cell r="G236"/>
          <cell r="H236"/>
        </row>
        <row r="237">
          <cell r="B237"/>
          <cell r="C237"/>
          <cell r="D237"/>
          <cell r="E237"/>
          <cell r="F237"/>
          <cell r="G237"/>
          <cell r="H237"/>
        </row>
        <row r="238">
          <cell r="B238"/>
          <cell r="C238"/>
          <cell r="D238"/>
          <cell r="E238"/>
          <cell r="F238"/>
          <cell r="G238"/>
          <cell r="H238"/>
        </row>
        <row r="239">
          <cell r="B239"/>
          <cell r="C239"/>
          <cell r="D239"/>
          <cell r="E239"/>
          <cell r="F239"/>
          <cell r="G239"/>
          <cell r="H239"/>
        </row>
        <row r="240">
          <cell r="B240"/>
          <cell r="C240"/>
          <cell r="D240"/>
          <cell r="E240"/>
          <cell r="F240"/>
          <cell r="G240"/>
          <cell r="H240"/>
        </row>
        <row r="241">
          <cell r="B241"/>
          <cell r="C241"/>
          <cell r="D241"/>
          <cell r="E241"/>
          <cell r="F241"/>
          <cell r="G241"/>
          <cell r="H241"/>
        </row>
        <row r="242">
          <cell r="B242"/>
          <cell r="C242"/>
          <cell r="D242"/>
          <cell r="E242"/>
          <cell r="F242"/>
          <cell r="G242"/>
          <cell r="H242"/>
        </row>
        <row r="243">
          <cell r="B243"/>
          <cell r="C243"/>
          <cell r="D243"/>
          <cell r="E243"/>
          <cell r="F243"/>
          <cell r="G243"/>
          <cell r="H243"/>
        </row>
        <row r="244">
          <cell r="B244"/>
          <cell r="C244"/>
          <cell r="D244"/>
          <cell r="E244"/>
          <cell r="F244"/>
          <cell r="G244"/>
          <cell r="H244"/>
        </row>
        <row r="245">
          <cell r="B245"/>
          <cell r="C245"/>
          <cell r="D245"/>
          <cell r="E245"/>
          <cell r="F245"/>
          <cell r="G245"/>
          <cell r="H245"/>
        </row>
        <row r="246">
          <cell r="B246"/>
          <cell r="C246"/>
          <cell r="D246"/>
          <cell r="E246"/>
          <cell r="F246"/>
          <cell r="G246"/>
          <cell r="H246"/>
        </row>
        <row r="247">
          <cell r="B247"/>
          <cell r="C247"/>
          <cell r="D247"/>
          <cell r="E247"/>
          <cell r="F247"/>
          <cell r="G247"/>
          <cell r="H247"/>
        </row>
        <row r="248">
          <cell r="B248"/>
          <cell r="C248"/>
          <cell r="D248"/>
          <cell r="E248"/>
          <cell r="F248"/>
          <cell r="G248"/>
          <cell r="H248"/>
        </row>
        <row r="249">
          <cell r="B249"/>
          <cell r="C249"/>
          <cell r="D249"/>
          <cell r="E249"/>
          <cell r="F249"/>
          <cell r="G249"/>
          <cell r="H249"/>
        </row>
        <row r="250">
          <cell r="B250"/>
          <cell r="C250"/>
          <cell r="D250"/>
          <cell r="E250"/>
          <cell r="F250"/>
          <cell r="G250"/>
          <cell r="H250"/>
        </row>
        <row r="251">
          <cell r="B251"/>
          <cell r="C251"/>
          <cell r="D251"/>
          <cell r="E251"/>
          <cell r="F251"/>
          <cell r="G251"/>
          <cell r="H251"/>
        </row>
        <row r="252">
          <cell r="B252"/>
          <cell r="C252"/>
          <cell r="D252"/>
          <cell r="E252"/>
          <cell r="F252"/>
          <cell r="G252"/>
          <cell r="H252"/>
        </row>
        <row r="253">
          <cell r="B253"/>
          <cell r="C253"/>
          <cell r="D253"/>
          <cell r="E253"/>
          <cell r="F253"/>
          <cell r="G253"/>
          <cell r="H253"/>
        </row>
        <row r="254">
          <cell r="B254"/>
          <cell r="C254"/>
          <cell r="D254"/>
          <cell r="E254"/>
          <cell r="F254"/>
          <cell r="G254"/>
          <cell r="H254"/>
        </row>
        <row r="255">
          <cell r="B255"/>
          <cell r="C255"/>
          <cell r="D255"/>
          <cell r="E255"/>
          <cell r="F255"/>
          <cell r="G255"/>
          <cell r="H255"/>
        </row>
        <row r="256">
          <cell r="B256"/>
          <cell r="C256"/>
          <cell r="D256"/>
          <cell r="E256"/>
          <cell r="F256"/>
          <cell r="G256"/>
          <cell r="H256"/>
        </row>
        <row r="257">
          <cell r="B257"/>
          <cell r="C257"/>
          <cell r="D257"/>
          <cell r="E257"/>
          <cell r="F257"/>
          <cell r="G257"/>
          <cell r="H257"/>
        </row>
        <row r="258">
          <cell r="B258"/>
          <cell r="C258"/>
          <cell r="D258"/>
          <cell r="E258"/>
          <cell r="F258"/>
          <cell r="G258"/>
          <cell r="H258"/>
        </row>
        <row r="259">
          <cell r="B259"/>
          <cell r="C259"/>
          <cell r="D259"/>
          <cell r="E259"/>
          <cell r="F259"/>
          <cell r="G259"/>
          <cell r="H259"/>
        </row>
        <row r="260">
          <cell r="B260"/>
          <cell r="C260"/>
          <cell r="D260"/>
          <cell r="E260"/>
          <cell r="F260"/>
          <cell r="G260"/>
          <cell r="H260"/>
        </row>
        <row r="261">
          <cell r="B261"/>
          <cell r="C261"/>
          <cell r="D261"/>
          <cell r="E261"/>
          <cell r="F261"/>
          <cell r="G261"/>
          <cell r="H261"/>
        </row>
        <row r="262">
          <cell r="B262"/>
          <cell r="C262"/>
          <cell r="D262"/>
          <cell r="E262"/>
          <cell r="F262"/>
          <cell r="G262"/>
          <cell r="H262"/>
        </row>
        <row r="263">
          <cell r="B263"/>
          <cell r="C263"/>
          <cell r="D263"/>
          <cell r="E263"/>
          <cell r="F263"/>
          <cell r="G263"/>
          <cell r="H263"/>
        </row>
        <row r="264">
          <cell r="B264"/>
          <cell r="C264"/>
          <cell r="D264"/>
          <cell r="E264"/>
          <cell r="F264"/>
          <cell r="G264"/>
          <cell r="H264"/>
        </row>
        <row r="265">
          <cell r="B265"/>
          <cell r="C265"/>
          <cell r="D265"/>
          <cell r="E265"/>
          <cell r="F265"/>
          <cell r="G265"/>
          <cell r="H265"/>
        </row>
        <row r="266">
          <cell r="B266"/>
          <cell r="C266"/>
          <cell r="D266"/>
          <cell r="E266"/>
          <cell r="F266"/>
          <cell r="G266"/>
          <cell r="H266"/>
        </row>
        <row r="267">
          <cell r="B267"/>
          <cell r="C267"/>
          <cell r="D267"/>
          <cell r="E267"/>
          <cell r="F267"/>
          <cell r="G267"/>
          <cell r="H267"/>
        </row>
        <row r="268">
          <cell r="B268"/>
          <cell r="C268"/>
          <cell r="D268"/>
          <cell r="E268"/>
          <cell r="F268"/>
          <cell r="G268"/>
          <cell r="H268"/>
        </row>
        <row r="269">
          <cell r="B269"/>
          <cell r="C269"/>
          <cell r="D269"/>
          <cell r="E269"/>
          <cell r="F269"/>
          <cell r="G269"/>
          <cell r="H269"/>
        </row>
        <row r="270">
          <cell r="B270"/>
          <cell r="C270"/>
          <cell r="D270"/>
          <cell r="E270"/>
          <cell r="F270"/>
          <cell r="G270"/>
          <cell r="H270"/>
        </row>
        <row r="271">
          <cell r="B271"/>
          <cell r="C271"/>
          <cell r="D271"/>
          <cell r="E271"/>
          <cell r="F271"/>
          <cell r="G271"/>
          <cell r="H271"/>
        </row>
        <row r="272">
          <cell r="B272"/>
          <cell r="C272"/>
          <cell r="D272"/>
          <cell r="E272"/>
          <cell r="F272"/>
          <cell r="G272"/>
          <cell r="H272"/>
        </row>
        <row r="273">
          <cell r="B273"/>
          <cell r="C273"/>
          <cell r="D273"/>
          <cell r="E273"/>
          <cell r="F273"/>
          <cell r="G273"/>
          <cell r="H273"/>
        </row>
        <row r="274">
          <cell r="B274"/>
          <cell r="C274"/>
          <cell r="D274"/>
          <cell r="E274"/>
          <cell r="F274"/>
          <cell r="G274"/>
          <cell r="H274"/>
        </row>
        <row r="275">
          <cell r="B275"/>
          <cell r="C275"/>
          <cell r="D275"/>
          <cell r="E275"/>
          <cell r="F275"/>
          <cell r="G275"/>
          <cell r="H275"/>
        </row>
        <row r="276">
          <cell r="B276"/>
          <cell r="C276"/>
          <cell r="D276"/>
          <cell r="E276"/>
          <cell r="F276"/>
          <cell r="G276"/>
          <cell r="H276"/>
        </row>
        <row r="277">
          <cell r="B277"/>
          <cell r="C277"/>
          <cell r="D277"/>
          <cell r="E277"/>
          <cell r="F277"/>
          <cell r="G277"/>
          <cell r="H277"/>
        </row>
        <row r="278">
          <cell r="B278"/>
          <cell r="C278"/>
          <cell r="D278"/>
          <cell r="E278"/>
          <cell r="F278"/>
          <cell r="G278"/>
          <cell r="H278"/>
        </row>
        <row r="279">
          <cell r="B279"/>
          <cell r="C279"/>
          <cell r="D279"/>
          <cell r="E279"/>
          <cell r="F279"/>
          <cell r="G279"/>
          <cell r="H279"/>
        </row>
        <row r="280">
          <cell r="B280"/>
          <cell r="C280"/>
          <cell r="D280"/>
          <cell r="E280"/>
          <cell r="F280"/>
          <cell r="G280"/>
          <cell r="H280"/>
        </row>
        <row r="281">
          <cell r="B281"/>
          <cell r="C281"/>
          <cell r="D281"/>
          <cell r="E281"/>
          <cell r="F281"/>
          <cell r="G281"/>
          <cell r="H281"/>
        </row>
        <row r="282">
          <cell r="B282"/>
          <cell r="C282"/>
          <cell r="D282"/>
          <cell r="E282"/>
          <cell r="F282"/>
          <cell r="G282"/>
          <cell r="H282"/>
        </row>
        <row r="283">
          <cell r="B283"/>
          <cell r="C283"/>
          <cell r="D283"/>
          <cell r="E283"/>
          <cell r="F283"/>
          <cell r="G283"/>
          <cell r="H283"/>
        </row>
        <row r="284">
          <cell r="B284"/>
          <cell r="C284"/>
          <cell r="D284"/>
          <cell r="E284"/>
          <cell r="F284"/>
          <cell r="G284"/>
          <cell r="H284"/>
        </row>
        <row r="285">
          <cell r="B285"/>
          <cell r="C285"/>
          <cell r="D285"/>
          <cell r="E285"/>
          <cell r="F285"/>
          <cell r="G285"/>
          <cell r="H285"/>
        </row>
      </sheetData>
      <sheetData sheetId="8">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5704.2</v>
          </cell>
          <cell r="D8">
            <v>24.6</v>
          </cell>
          <cell r="E8">
            <v>0</v>
          </cell>
          <cell r="F8">
            <v>0</v>
          </cell>
          <cell r="G8">
            <v>5704.2</v>
          </cell>
          <cell r="H8">
            <v>24.6</v>
          </cell>
        </row>
        <row r="9">
          <cell r="B9" t="str">
            <v>BAGE_01Z</v>
          </cell>
          <cell r="C9">
            <v>1771.06</v>
          </cell>
          <cell r="D9">
            <v>512.29999999999995</v>
          </cell>
          <cell r="E9">
            <v>0</v>
          </cell>
          <cell r="F9">
            <v>0</v>
          </cell>
          <cell r="G9">
            <v>1771.06</v>
          </cell>
          <cell r="H9">
            <v>512.29999999999995</v>
          </cell>
        </row>
        <row r="10">
          <cell r="B10" t="str">
            <v>BAGE_02Z</v>
          </cell>
          <cell r="C10">
            <v>0.06</v>
          </cell>
          <cell r="D10">
            <v>0</v>
          </cell>
          <cell r="E10">
            <v>0</v>
          </cell>
          <cell r="F10">
            <v>0</v>
          </cell>
          <cell r="G10">
            <v>0.06</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1308.3499999999999</v>
          </cell>
          <cell r="D13">
            <v>255.37</v>
          </cell>
          <cell r="E13">
            <v>0</v>
          </cell>
          <cell r="F13">
            <v>0</v>
          </cell>
          <cell r="G13">
            <v>1308.3499999999999</v>
          </cell>
          <cell r="H13">
            <v>255.37</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4413.3999999999996</v>
          </cell>
          <cell r="D18">
            <v>1399.66</v>
          </cell>
          <cell r="E18">
            <v>0</v>
          </cell>
          <cell r="F18">
            <v>0</v>
          </cell>
          <cell r="G18">
            <v>4413.3999999999996</v>
          </cell>
          <cell r="H18">
            <v>1399.66</v>
          </cell>
        </row>
        <row r="19">
          <cell r="B19" t="str">
            <v>CARR-1</v>
          </cell>
          <cell r="C19">
            <v>64838</v>
          </cell>
          <cell r="D19">
            <v>4796.8</v>
          </cell>
          <cell r="E19">
            <v>0</v>
          </cell>
          <cell r="F19">
            <v>0</v>
          </cell>
          <cell r="G19">
            <v>64838</v>
          </cell>
          <cell r="H19">
            <v>4796.8</v>
          </cell>
        </row>
        <row r="20">
          <cell r="B20" t="str">
            <v>CARR-2</v>
          </cell>
          <cell r="C20">
            <v>70649.3</v>
          </cell>
          <cell r="D20">
            <v>3285.8</v>
          </cell>
          <cell r="E20">
            <v>0</v>
          </cell>
          <cell r="F20">
            <v>0</v>
          </cell>
          <cell r="G20">
            <v>70649.3</v>
          </cell>
          <cell r="H20">
            <v>3285.8</v>
          </cell>
        </row>
        <row r="21">
          <cell r="B21" t="str">
            <v>CDCL_01Z</v>
          </cell>
          <cell r="C21">
            <v>27912.69</v>
          </cell>
          <cell r="D21">
            <v>3505.05</v>
          </cell>
          <cell r="E21">
            <v>0</v>
          </cell>
          <cell r="F21">
            <v>0</v>
          </cell>
          <cell r="G21">
            <v>27912.69</v>
          </cell>
          <cell r="H21">
            <v>3505.05</v>
          </cell>
        </row>
        <row r="22">
          <cell r="B22" t="str">
            <v>LAGA_01Z</v>
          </cell>
          <cell r="C22">
            <v>0</v>
          </cell>
          <cell r="D22">
            <v>0</v>
          </cell>
          <cell r="E22">
            <v>0</v>
          </cell>
          <cell r="F22">
            <v>0</v>
          </cell>
          <cell r="G22">
            <v>0</v>
          </cell>
          <cell r="H22">
            <v>0</v>
          </cell>
        </row>
        <row r="23">
          <cell r="B23" t="str">
            <v>CLDCW-1</v>
          </cell>
          <cell r="C23">
            <v>7997.94</v>
          </cell>
          <cell r="D23">
            <v>274.76</v>
          </cell>
          <cell r="E23">
            <v>0</v>
          </cell>
          <cell r="F23">
            <v>0</v>
          </cell>
          <cell r="G23">
            <v>7997.94</v>
          </cell>
          <cell r="H23">
            <v>274.76</v>
          </cell>
        </row>
        <row r="24">
          <cell r="B24" t="str">
            <v>CLDNW-1</v>
          </cell>
          <cell r="C24">
            <v>7938.56</v>
          </cell>
          <cell r="D24">
            <v>242.54</v>
          </cell>
          <cell r="E24">
            <v>0</v>
          </cell>
          <cell r="F24">
            <v>0</v>
          </cell>
          <cell r="G24">
            <v>7938.56</v>
          </cell>
          <cell r="H24">
            <v>242.54</v>
          </cell>
        </row>
        <row r="25">
          <cell r="B25" t="str">
            <v>CLDSW-1</v>
          </cell>
          <cell r="C25">
            <v>3918.35</v>
          </cell>
          <cell r="D25">
            <v>3.16</v>
          </cell>
          <cell r="E25">
            <v>0</v>
          </cell>
          <cell r="F25">
            <v>0</v>
          </cell>
          <cell r="G25">
            <v>3918.35</v>
          </cell>
          <cell r="H25">
            <v>3.16</v>
          </cell>
        </row>
        <row r="26">
          <cell r="B26" t="str">
            <v>CORB_01Z</v>
          </cell>
          <cell r="C26">
            <v>0</v>
          </cell>
          <cell r="D26">
            <v>0</v>
          </cell>
          <cell r="E26">
            <v>0</v>
          </cell>
          <cell r="F26">
            <v>0</v>
          </cell>
          <cell r="G26">
            <v>0</v>
          </cell>
          <cell r="H26">
            <v>0</v>
          </cell>
        </row>
        <row r="27">
          <cell r="B27" t="str">
            <v>COSO_01Z</v>
          </cell>
          <cell r="C27">
            <v>21444</v>
          </cell>
          <cell r="D27">
            <v>1102.45</v>
          </cell>
          <cell r="E27">
            <v>0</v>
          </cell>
          <cell r="F27">
            <v>0</v>
          </cell>
          <cell r="G27">
            <v>21444</v>
          </cell>
          <cell r="H27">
            <v>1102.45</v>
          </cell>
        </row>
        <row r="28">
          <cell r="B28" t="str">
            <v>CRYRW-2</v>
          </cell>
          <cell r="C28">
            <v>20486.099999999999</v>
          </cell>
          <cell r="D28">
            <v>65.8</v>
          </cell>
          <cell r="E28">
            <v>0</v>
          </cell>
          <cell r="F28">
            <v>0</v>
          </cell>
          <cell r="G28">
            <v>20486.099999999999</v>
          </cell>
          <cell r="H28">
            <v>65.8</v>
          </cell>
        </row>
        <row r="29">
          <cell r="B29" t="str">
            <v>DAMC_01Z</v>
          </cell>
          <cell r="C29">
            <v>13496.63</v>
          </cell>
          <cell r="D29">
            <v>1329.75</v>
          </cell>
          <cell r="E29">
            <v>0</v>
          </cell>
          <cell r="F29">
            <v>0</v>
          </cell>
          <cell r="G29">
            <v>13496.63</v>
          </cell>
          <cell r="H29">
            <v>1329.75</v>
          </cell>
        </row>
        <row r="30">
          <cell r="B30" t="str">
            <v>DEEP_01Z</v>
          </cell>
          <cell r="C30">
            <v>0</v>
          </cell>
          <cell r="D30">
            <v>0</v>
          </cell>
          <cell r="E30">
            <v>0</v>
          </cell>
          <cell r="F30">
            <v>0</v>
          </cell>
          <cell r="G30">
            <v>0</v>
          </cell>
          <cell r="H30">
            <v>0</v>
          </cell>
        </row>
        <row r="31">
          <cell r="B31" t="str">
            <v>CNQPS01Z</v>
          </cell>
          <cell r="C31">
            <v>4899.32</v>
          </cell>
          <cell r="D31">
            <v>715.87</v>
          </cell>
          <cell r="E31">
            <v>0</v>
          </cell>
          <cell r="F31">
            <v>0</v>
          </cell>
          <cell r="G31">
            <v>4899.32</v>
          </cell>
          <cell r="H31">
            <v>715.87</v>
          </cell>
        </row>
        <row r="32">
          <cell r="B32" t="str">
            <v>CNQPS02Z</v>
          </cell>
          <cell r="C32">
            <v>3840.48</v>
          </cell>
          <cell r="D32">
            <v>1624.83</v>
          </cell>
          <cell r="E32">
            <v>0</v>
          </cell>
          <cell r="F32">
            <v>0</v>
          </cell>
          <cell r="G32">
            <v>3840.48</v>
          </cell>
          <cell r="H32">
            <v>1624.83</v>
          </cell>
        </row>
        <row r="33">
          <cell r="B33" t="str">
            <v>CNQPS03Z</v>
          </cell>
          <cell r="C33">
            <v>4445.22</v>
          </cell>
          <cell r="D33">
            <v>248.98</v>
          </cell>
          <cell r="E33">
            <v>0</v>
          </cell>
          <cell r="F33">
            <v>0</v>
          </cell>
          <cell r="G33">
            <v>4445.22</v>
          </cell>
          <cell r="H33">
            <v>248.98</v>
          </cell>
        </row>
        <row r="34">
          <cell r="B34" t="str">
            <v>CNQPS04Z</v>
          </cell>
          <cell r="C34">
            <v>6449.25</v>
          </cell>
          <cell r="D34">
            <v>1339.82</v>
          </cell>
          <cell r="E34">
            <v>0</v>
          </cell>
          <cell r="F34">
            <v>0</v>
          </cell>
          <cell r="G34">
            <v>6449.25</v>
          </cell>
          <cell r="H34">
            <v>1339.82</v>
          </cell>
        </row>
        <row r="35">
          <cell r="B35" t="str">
            <v>DRAXX01Z</v>
          </cell>
          <cell r="C35">
            <v>40910.5</v>
          </cell>
          <cell r="D35">
            <v>1136.45</v>
          </cell>
          <cell r="E35">
            <v>0</v>
          </cell>
          <cell r="F35">
            <v>0</v>
          </cell>
          <cell r="G35">
            <v>40910.5</v>
          </cell>
          <cell r="H35">
            <v>1136.45</v>
          </cell>
        </row>
        <row r="36">
          <cell r="B36" t="str">
            <v>DRAXX02Z</v>
          </cell>
          <cell r="C36">
            <v>0</v>
          </cell>
          <cell r="D36">
            <v>0</v>
          </cell>
          <cell r="E36">
            <v>0</v>
          </cell>
          <cell r="F36">
            <v>0</v>
          </cell>
          <cell r="G36">
            <v>0</v>
          </cell>
          <cell r="H36">
            <v>0</v>
          </cell>
        </row>
        <row r="37">
          <cell r="B37" t="str">
            <v>DRAXX03Z</v>
          </cell>
          <cell r="C37">
            <v>57417.95</v>
          </cell>
          <cell r="D37">
            <v>2089.1</v>
          </cell>
          <cell r="E37">
            <v>0</v>
          </cell>
          <cell r="F37">
            <v>0</v>
          </cell>
          <cell r="G37">
            <v>57417.95</v>
          </cell>
          <cell r="H37">
            <v>2089.1</v>
          </cell>
        </row>
        <row r="38">
          <cell r="B38" t="str">
            <v>DRAXX04Z</v>
          </cell>
          <cell r="C38">
            <v>42341.9</v>
          </cell>
          <cell r="D38">
            <v>1428.45</v>
          </cell>
          <cell r="E38">
            <v>0</v>
          </cell>
          <cell r="F38">
            <v>0</v>
          </cell>
          <cell r="G38">
            <v>42341.9</v>
          </cell>
          <cell r="H38">
            <v>1428.45</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165.65</v>
          </cell>
          <cell r="D44">
            <v>952.35</v>
          </cell>
          <cell r="E44">
            <v>0</v>
          </cell>
          <cell r="F44">
            <v>0</v>
          </cell>
          <cell r="G44">
            <v>165.65</v>
          </cell>
          <cell r="H44">
            <v>952.35</v>
          </cell>
        </row>
        <row r="45">
          <cell r="B45" t="str">
            <v>EECL_01Z</v>
          </cell>
          <cell r="C45">
            <v>10693.37</v>
          </cell>
          <cell r="D45">
            <v>2787.77</v>
          </cell>
          <cell r="E45">
            <v>0</v>
          </cell>
          <cell r="F45">
            <v>0</v>
          </cell>
          <cell r="G45">
            <v>10693.37</v>
          </cell>
          <cell r="H45">
            <v>2787.77</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1311.08</v>
          </cell>
          <cell r="D48">
            <v>119.03</v>
          </cell>
          <cell r="E48">
            <v>0</v>
          </cell>
          <cell r="F48">
            <v>0</v>
          </cell>
          <cell r="G48">
            <v>1311.08</v>
          </cell>
          <cell r="H48">
            <v>119.03</v>
          </cell>
        </row>
        <row r="49">
          <cell r="B49" t="str">
            <v>FIDL_04Z</v>
          </cell>
          <cell r="C49">
            <v>119.93</v>
          </cell>
          <cell r="D49">
            <v>0</v>
          </cell>
          <cell r="E49">
            <v>0</v>
          </cell>
          <cell r="F49">
            <v>0</v>
          </cell>
          <cell r="G49">
            <v>119.93</v>
          </cell>
          <cell r="H49">
            <v>0</v>
          </cell>
        </row>
        <row r="50">
          <cell r="B50" t="str">
            <v>EAG_EWIC1</v>
          </cell>
          <cell r="C50">
            <v>1911.14</v>
          </cell>
          <cell r="D50">
            <v>27623</v>
          </cell>
          <cell r="E50">
            <v>0</v>
          </cell>
          <cell r="F50">
            <v>0</v>
          </cell>
          <cell r="G50">
            <v>1911.14</v>
          </cell>
          <cell r="H50">
            <v>27623</v>
          </cell>
        </row>
        <row r="51">
          <cell r="B51" t="str">
            <v>CRUA_01Z</v>
          </cell>
          <cell r="C51">
            <v>807</v>
          </cell>
          <cell r="D51">
            <v>132.66</v>
          </cell>
          <cell r="E51">
            <v>0</v>
          </cell>
          <cell r="F51">
            <v>0</v>
          </cell>
          <cell r="G51">
            <v>807</v>
          </cell>
          <cell r="H51">
            <v>132.66</v>
          </cell>
        </row>
        <row r="52">
          <cell r="B52" t="str">
            <v>CRUA_02Z</v>
          </cell>
          <cell r="C52">
            <v>806.4</v>
          </cell>
          <cell r="D52">
            <v>29.96</v>
          </cell>
          <cell r="E52">
            <v>0</v>
          </cell>
          <cell r="F52">
            <v>0</v>
          </cell>
          <cell r="G52">
            <v>806.4</v>
          </cell>
          <cell r="H52">
            <v>29.96</v>
          </cell>
        </row>
        <row r="53">
          <cell r="B53" t="str">
            <v>CRUA_03Z</v>
          </cell>
          <cell r="C53">
            <v>399.72</v>
          </cell>
          <cell r="D53">
            <v>0.1</v>
          </cell>
          <cell r="E53">
            <v>0</v>
          </cell>
          <cell r="F53">
            <v>0</v>
          </cell>
          <cell r="G53">
            <v>399.72</v>
          </cell>
          <cell r="H53">
            <v>0.1</v>
          </cell>
        </row>
        <row r="54">
          <cell r="B54" t="str">
            <v>CRUA_04Z</v>
          </cell>
          <cell r="C54">
            <v>1308.32</v>
          </cell>
          <cell r="D54">
            <v>54.28</v>
          </cell>
          <cell r="E54">
            <v>0</v>
          </cell>
          <cell r="F54">
            <v>0</v>
          </cell>
          <cell r="G54">
            <v>1308.32</v>
          </cell>
          <cell r="H54">
            <v>54.28</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5258.07</v>
          </cell>
          <cell r="D59">
            <v>364.84</v>
          </cell>
          <cell r="E59">
            <v>0</v>
          </cell>
          <cell r="F59">
            <v>0</v>
          </cell>
          <cell r="G59">
            <v>5258.07</v>
          </cell>
          <cell r="H59">
            <v>364.84</v>
          </cell>
        </row>
        <row r="60">
          <cell r="B60" t="str">
            <v>FALGW-1</v>
          </cell>
          <cell r="C60">
            <v>16745.8</v>
          </cell>
          <cell r="D60">
            <v>94.38</v>
          </cell>
          <cell r="E60">
            <v>0</v>
          </cell>
          <cell r="F60">
            <v>0</v>
          </cell>
          <cell r="G60">
            <v>16745.8</v>
          </cell>
          <cell r="H60">
            <v>94.38</v>
          </cell>
        </row>
        <row r="61">
          <cell r="B61" t="str">
            <v>FELL_01Z</v>
          </cell>
          <cell r="C61">
            <v>0</v>
          </cell>
          <cell r="D61">
            <v>0</v>
          </cell>
          <cell r="E61">
            <v>0</v>
          </cell>
          <cell r="F61">
            <v>0</v>
          </cell>
          <cell r="G61">
            <v>0</v>
          </cell>
          <cell r="H61">
            <v>0</v>
          </cell>
        </row>
        <row r="62">
          <cell r="B62" t="str">
            <v>GNFSW-1</v>
          </cell>
          <cell r="C62">
            <v>2877.21</v>
          </cell>
          <cell r="D62">
            <v>1455.13</v>
          </cell>
          <cell r="E62">
            <v>0</v>
          </cell>
          <cell r="F62">
            <v>0</v>
          </cell>
          <cell r="G62">
            <v>2877.21</v>
          </cell>
          <cell r="H62">
            <v>1455.13</v>
          </cell>
        </row>
        <row r="63">
          <cell r="B63" t="str">
            <v>CRGHW-1</v>
          </cell>
          <cell r="C63">
            <v>1542.63</v>
          </cell>
          <cell r="D63">
            <v>54.02</v>
          </cell>
          <cell r="E63">
            <v>0</v>
          </cell>
          <cell r="F63">
            <v>0</v>
          </cell>
          <cell r="G63">
            <v>1542.63</v>
          </cell>
          <cell r="H63">
            <v>54.02</v>
          </cell>
        </row>
        <row r="64">
          <cell r="B64" t="str">
            <v>GRMO_01Z</v>
          </cell>
          <cell r="C64">
            <v>4.71</v>
          </cell>
          <cell r="D64">
            <v>2174.1</v>
          </cell>
          <cell r="E64">
            <v>0</v>
          </cell>
          <cell r="F64">
            <v>0</v>
          </cell>
          <cell r="G64">
            <v>4.71</v>
          </cell>
          <cell r="H64">
            <v>2174.1</v>
          </cell>
        </row>
        <row r="65">
          <cell r="B65" t="str">
            <v>GRIFW-1</v>
          </cell>
          <cell r="C65">
            <v>1496.99</v>
          </cell>
          <cell r="D65">
            <v>252.71</v>
          </cell>
          <cell r="E65">
            <v>0</v>
          </cell>
          <cell r="F65">
            <v>0</v>
          </cell>
          <cell r="G65">
            <v>1496.99</v>
          </cell>
          <cell r="H65">
            <v>252.71</v>
          </cell>
        </row>
        <row r="66">
          <cell r="B66" t="str">
            <v>GRIFW-2</v>
          </cell>
          <cell r="C66">
            <v>1830.58</v>
          </cell>
          <cell r="D66">
            <v>59.19</v>
          </cell>
          <cell r="E66">
            <v>0</v>
          </cell>
          <cell r="F66">
            <v>0</v>
          </cell>
          <cell r="G66">
            <v>1830.58</v>
          </cell>
          <cell r="H66">
            <v>59.19</v>
          </cell>
        </row>
        <row r="67">
          <cell r="B67" t="str">
            <v>GNFSW-2</v>
          </cell>
          <cell r="C67">
            <v>1614.01</v>
          </cell>
          <cell r="D67">
            <v>1313.32</v>
          </cell>
          <cell r="E67">
            <v>0</v>
          </cell>
          <cell r="F67">
            <v>0</v>
          </cell>
          <cell r="G67">
            <v>1614.01</v>
          </cell>
          <cell r="H67">
            <v>1313.32</v>
          </cell>
        </row>
        <row r="68">
          <cell r="B68" t="str">
            <v>GYMR-15</v>
          </cell>
          <cell r="C68">
            <v>16397.96</v>
          </cell>
          <cell r="D68">
            <v>46.03</v>
          </cell>
          <cell r="E68">
            <v>0</v>
          </cell>
          <cell r="F68">
            <v>0</v>
          </cell>
          <cell r="G68">
            <v>16397.96</v>
          </cell>
          <cell r="H68">
            <v>46.03</v>
          </cell>
        </row>
        <row r="69">
          <cell r="B69" t="str">
            <v>GYMR-17</v>
          </cell>
          <cell r="C69">
            <v>24260.47</v>
          </cell>
          <cell r="D69">
            <v>29.64</v>
          </cell>
          <cell r="E69">
            <v>0</v>
          </cell>
          <cell r="F69">
            <v>0</v>
          </cell>
          <cell r="G69">
            <v>24260.47</v>
          </cell>
          <cell r="H69">
            <v>29.64</v>
          </cell>
        </row>
        <row r="70">
          <cell r="B70" t="str">
            <v>GYMR-26</v>
          </cell>
          <cell r="C70">
            <v>15031.36</v>
          </cell>
          <cell r="D70">
            <v>23.62</v>
          </cell>
          <cell r="E70">
            <v>0</v>
          </cell>
          <cell r="F70">
            <v>0</v>
          </cell>
          <cell r="G70">
            <v>15031.36</v>
          </cell>
          <cell r="H70">
            <v>23.62</v>
          </cell>
        </row>
        <row r="71">
          <cell r="B71" t="str">
            <v>GYMR-28</v>
          </cell>
          <cell r="C71">
            <v>19697.55</v>
          </cell>
          <cell r="D71">
            <v>0.36</v>
          </cell>
          <cell r="E71">
            <v>0</v>
          </cell>
          <cell r="F71">
            <v>0</v>
          </cell>
          <cell r="G71">
            <v>19697.55</v>
          </cell>
          <cell r="H71">
            <v>0.36</v>
          </cell>
        </row>
        <row r="72">
          <cell r="B72" t="str">
            <v>GYAR_01Z</v>
          </cell>
          <cell r="C72">
            <v>1500.3</v>
          </cell>
          <cell r="D72">
            <v>682.05</v>
          </cell>
          <cell r="E72">
            <v>0</v>
          </cell>
          <cell r="F72">
            <v>0</v>
          </cell>
          <cell r="G72">
            <v>1500.3</v>
          </cell>
          <cell r="H72">
            <v>682.05</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7939.69</v>
          </cell>
          <cell r="D76">
            <v>2826.95</v>
          </cell>
          <cell r="E76">
            <v>0</v>
          </cell>
          <cell r="F76">
            <v>0</v>
          </cell>
          <cell r="G76">
            <v>7939.69</v>
          </cell>
          <cell r="H76">
            <v>2826.95</v>
          </cell>
        </row>
        <row r="77">
          <cell r="B77" t="str">
            <v>SHBA_02Z</v>
          </cell>
          <cell r="C77">
            <v>23327.200000000001</v>
          </cell>
          <cell r="D77">
            <v>1470.15</v>
          </cell>
          <cell r="E77">
            <v>0</v>
          </cell>
          <cell r="F77">
            <v>0</v>
          </cell>
          <cell r="G77">
            <v>23327.200000000001</v>
          </cell>
          <cell r="H77">
            <v>1470.15</v>
          </cell>
        </row>
        <row r="78">
          <cell r="B78" t="str">
            <v>HUMR_01Z</v>
          </cell>
          <cell r="C78">
            <v>41680.730000000003</v>
          </cell>
          <cell r="D78">
            <v>1685.59</v>
          </cell>
          <cell r="E78">
            <v>0</v>
          </cell>
          <cell r="F78">
            <v>0</v>
          </cell>
          <cell r="G78">
            <v>41680.730000000003</v>
          </cell>
          <cell r="H78">
            <v>1685.59</v>
          </cell>
        </row>
        <row r="79">
          <cell r="B79" t="str">
            <v>COTPS01Z</v>
          </cell>
          <cell r="C79">
            <v>648.54</v>
          </cell>
          <cell r="D79">
            <v>3607.2</v>
          </cell>
          <cell r="E79">
            <v>0</v>
          </cell>
          <cell r="F79">
            <v>0</v>
          </cell>
          <cell r="G79">
            <v>648.54</v>
          </cell>
          <cell r="H79">
            <v>3607.2</v>
          </cell>
        </row>
        <row r="80">
          <cell r="B80" t="str">
            <v>COTPS02Z</v>
          </cell>
          <cell r="C80">
            <v>15.21</v>
          </cell>
          <cell r="D80">
            <v>10451.43</v>
          </cell>
          <cell r="E80">
            <v>0</v>
          </cell>
          <cell r="F80">
            <v>0</v>
          </cell>
          <cell r="G80">
            <v>15.21</v>
          </cell>
          <cell r="H80">
            <v>10451.43</v>
          </cell>
        </row>
        <row r="81">
          <cell r="B81" t="str">
            <v>COTPS03Z</v>
          </cell>
          <cell r="C81">
            <v>2239.11</v>
          </cell>
          <cell r="D81">
            <v>1232.82</v>
          </cell>
          <cell r="E81">
            <v>0</v>
          </cell>
          <cell r="F81">
            <v>0</v>
          </cell>
          <cell r="G81">
            <v>2239.11</v>
          </cell>
          <cell r="H81">
            <v>1232.82</v>
          </cell>
        </row>
        <row r="82">
          <cell r="B82" t="str">
            <v>COTPS04Z</v>
          </cell>
          <cell r="C82">
            <v>0</v>
          </cell>
          <cell r="D82">
            <v>0</v>
          </cell>
          <cell r="E82">
            <v>0</v>
          </cell>
          <cell r="F82">
            <v>0</v>
          </cell>
          <cell r="G82">
            <v>0</v>
          </cell>
          <cell r="H82">
            <v>0</v>
          </cell>
        </row>
        <row r="83">
          <cell r="B83" t="str">
            <v>KEAD_01Z</v>
          </cell>
          <cell r="C83">
            <v>13063.65</v>
          </cell>
          <cell r="D83">
            <v>6105.8</v>
          </cell>
          <cell r="E83">
            <v>0</v>
          </cell>
          <cell r="F83">
            <v>0</v>
          </cell>
          <cell r="G83">
            <v>13063.65</v>
          </cell>
          <cell r="H83">
            <v>6105.8</v>
          </cell>
        </row>
        <row r="84">
          <cell r="B84" t="str">
            <v>KILBW-1</v>
          </cell>
          <cell r="C84">
            <v>0</v>
          </cell>
          <cell r="D84">
            <v>0</v>
          </cell>
          <cell r="E84">
            <v>0</v>
          </cell>
          <cell r="F84">
            <v>0</v>
          </cell>
          <cell r="G84">
            <v>0</v>
          </cell>
          <cell r="H84">
            <v>0</v>
          </cell>
        </row>
        <row r="85">
          <cell r="B85" t="str">
            <v>LCLTW-1</v>
          </cell>
          <cell r="C85">
            <v>781.52</v>
          </cell>
          <cell r="D85">
            <v>443.65</v>
          </cell>
          <cell r="E85">
            <v>0</v>
          </cell>
          <cell r="F85">
            <v>0</v>
          </cell>
          <cell r="G85">
            <v>781.52</v>
          </cell>
          <cell r="H85">
            <v>443.65</v>
          </cell>
        </row>
        <row r="86">
          <cell r="B86" t="str">
            <v>MEDP_01Z</v>
          </cell>
          <cell r="C86">
            <v>19904.57</v>
          </cell>
          <cell r="D86">
            <v>2029.19</v>
          </cell>
          <cell r="E86">
            <v>0</v>
          </cell>
          <cell r="F86">
            <v>0</v>
          </cell>
          <cell r="G86">
            <v>19904.57</v>
          </cell>
          <cell r="H86">
            <v>2029.19</v>
          </cell>
        </row>
        <row r="87">
          <cell r="B87" t="str">
            <v>MILWW-1</v>
          </cell>
          <cell r="C87">
            <v>2583.7800000000002</v>
          </cell>
          <cell r="D87">
            <v>61.67</v>
          </cell>
          <cell r="E87">
            <v>0</v>
          </cell>
          <cell r="F87">
            <v>0</v>
          </cell>
          <cell r="G87">
            <v>2583.7800000000002</v>
          </cell>
          <cell r="H87">
            <v>61.67</v>
          </cell>
        </row>
        <row r="88">
          <cell r="B88" t="str">
            <v>WDNSO-1</v>
          </cell>
          <cell r="C88">
            <v>8705.4500000000007</v>
          </cell>
          <cell r="D88">
            <v>2332.96</v>
          </cell>
          <cell r="E88">
            <v>0</v>
          </cell>
          <cell r="F88">
            <v>0</v>
          </cell>
          <cell r="G88">
            <v>8705.4500000000007</v>
          </cell>
          <cell r="H88">
            <v>2332.96</v>
          </cell>
        </row>
        <row r="89">
          <cell r="B89" t="str">
            <v>WDNSO-2</v>
          </cell>
          <cell r="C89">
            <v>8941.9599999999991</v>
          </cell>
          <cell r="D89">
            <v>717.87</v>
          </cell>
          <cell r="E89">
            <v>0</v>
          </cell>
          <cell r="F89">
            <v>0</v>
          </cell>
          <cell r="G89">
            <v>8941.9599999999991</v>
          </cell>
          <cell r="H89">
            <v>717.87</v>
          </cell>
        </row>
        <row r="90">
          <cell r="B90" t="str">
            <v>MRWD_01Z</v>
          </cell>
          <cell r="C90">
            <v>0</v>
          </cell>
          <cell r="D90">
            <v>0</v>
          </cell>
          <cell r="E90">
            <v>0</v>
          </cell>
          <cell r="F90">
            <v>0</v>
          </cell>
          <cell r="G90">
            <v>0</v>
          </cell>
          <cell r="H90">
            <v>0</v>
          </cell>
        </row>
        <row r="91">
          <cell r="B91" t="str">
            <v>ABTHB07Z</v>
          </cell>
          <cell r="C91">
            <v>0</v>
          </cell>
          <cell r="D91">
            <v>0</v>
          </cell>
          <cell r="E91">
            <v>0</v>
          </cell>
          <cell r="F91">
            <v>0</v>
          </cell>
          <cell r="G91">
            <v>0</v>
          </cell>
          <cell r="H91">
            <v>0</v>
          </cell>
        </row>
        <row r="92">
          <cell r="B92" t="str">
            <v>ABTHB08Z</v>
          </cell>
          <cell r="C92">
            <v>1882.3</v>
          </cell>
          <cell r="D92">
            <v>1.55</v>
          </cell>
          <cell r="E92">
            <v>0</v>
          </cell>
          <cell r="F92">
            <v>0</v>
          </cell>
          <cell r="G92">
            <v>1882.3</v>
          </cell>
          <cell r="H92">
            <v>1.55</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7360.9</v>
          </cell>
          <cell r="D96">
            <v>461.15</v>
          </cell>
          <cell r="E96">
            <v>0</v>
          </cell>
          <cell r="F96">
            <v>0</v>
          </cell>
          <cell r="G96">
            <v>7360.9</v>
          </cell>
          <cell r="H96">
            <v>461.15</v>
          </cell>
        </row>
        <row r="97">
          <cell r="B97" t="str">
            <v>DIDCB06Z</v>
          </cell>
          <cell r="C97">
            <v>11</v>
          </cell>
          <cell r="D97">
            <v>116.8</v>
          </cell>
          <cell r="E97">
            <v>0</v>
          </cell>
          <cell r="F97">
            <v>0</v>
          </cell>
          <cell r="G97">
            <v>11</v>
          </cell>
          <cell r="H97">
            <v>116.8</v>
          </cell>
        </row>
        <row r="98">
          <cell r="B98" t="str">
            <v>LBAR_01Z</v>
          </cell>
          <cell r="C98">
            <v>17925.04</v>
          </cell>
          <cell r="D98">
            <v>20720.72</v>
          </cell>
          <cell r="E98">
            <v>0</v>
          </cell>
          <cell r="F98">
            <v>0</v>
          </cell>
          <cell r="G98">
            <v>17925.04</v>
          </cell>
          <cell r="H98">
            <v>20720.72</v>
          </cell>
        </row>
        <row r="99">
          <cell r="B99" t="str">
            <v>PEMB_11Z</v>
          </cell>
          <cell r="C99">
            <v>0</v>
          </cell>
          <cell r="D99">
            <v>0</v>
          </cell>
          <cell r="E99">
            <v>0</v>
          </cell>
          <cell r="F99">
            <v>0</v>
          </cell>
          <cell r="G99">
            <v>0</v>
          </cell>
          <cell r="H99">
            <v>0</v>
          </cell>
        </row>
        <row r="100">
          <cell r="B100" t="str">
            <v>PEMB_21Z</v>
          </cell>
          <cell r="C100">
            <v>11676.2</v>
          </cell>
          <cell r="D100">
            <v>2041.85</v>
          </cell>
          <cell r="E100">
            <v>0</v>
          </cell>
          <cell r="F100">
            <v>0</v>
          </cell>
          <cell r="G100">
            <v>11676.2</v>
          </cell>
          <cell r="H100">
            <v>2041.85</v>
          </cell>
        </row>
        <row r="101">
          <cell r="B101" t="str">
            <v>PEMB_31Z</v>
          </cell>
          <cell r="C101">
            <v>26710.85</v>
          </cell>
          <cell r="D101">
            <v>1887.65</v>
          </cell>
          <cell r="E101">
            <v>0</v>
          </cell>
          <cell r="F101">
            <v>0</v>
          </cell>
          <cell r="G101">
            <v>26710.85</v>
          </cell>
          <cell r="H101">
            <v>1887.65</v>
          </cell>
        </row>
        <row r="102">
          <cell r="B102" t="str">
            <v>PEMB_41Z</v>
          </cell>
          <cell r="C102">
            <v>9451.4500000000007</v>
          </cell>
          <cell r="D102">
            <v>3246.7</v>
          </cell>
          <cell r="E102">
            <v>0</v>
          </cell>
          <cell r="F102">
            <v>0</v>
          </cell>
          <cell r="G102">
            <v>9451.4500000000007</v>
          </cell>
          <cell r="H102">
            <v>3246.7</v>
          </cell>
        </row>
        <row r="103">
          <cell r="B103" t="str">
            <v>PEMB_51Z</v>
          </cell>
          <cell r="C103">
            <v>15896</v>
          </cell>
          <cell r="D103">
            <v>1701.6</v>
          </cell>
          <cell r="E103">
            <v>0</v>
          </cell>
          <cell r="F103">
            <v>0</v>
          </cell>
          <cell r="G103">
            <v>15896</v>
          </cell>
          <cell r="H103">
            <v>1701.6</v>
          </cell>
        </row>
        <row r="104">
          <cell r="B104" t="str">
            <v>STAY_01Z</v>
          </cell>
          <cell r="C104">
            <v>13229.6</v>
          </cell>
          <cell r="D104">
            <v>3731.05</v>
          </cell>
          <cell r="E104">
            <v>0</v>
          </cell>
          <cell r="F104">
            <v>0</v>
          </cell>
          <cell r="G104">
            <v>13229.6</v>
          </cell>
          <cell r="H104">
            <v>3731.05</v>
          </cell>
        </row>
        <row r="105">
          <cell r="B105" t="str">
            <v>STAY_02Z</v>
          </cell>
          <cell r="C105">
            <v>22990.1</v>
          </cell>
          <cell r="D105">
            <v>3035.45</v>
          </cell>
          <cell r="E105">
            <v>0</v>
          </cell>
          <cell r="F105">
            <v>0</v>
          </cell>
          <cell r="G105">
            <v>22990.1</v>
          </cell>
          <cell r="H105">
            <v>3035.45</v>
          </cell>
        </row>
        <row r="106">
          <cell r="B106" t="str">
            <v>STAY_03Z</v>
          </cell>
          <cell r="C106">
            <v>9915.2999999999993</v>
          </cell>
          <cell r="D106">
            <v>4922.8</v>
          </cell>
          <cell r="E106">
            <v>0</v>
          </cell>
          <cell r="F106">
            <v>0</v>
          </cell>
          <cell r="G106">
            <v>9915.2999999999993</v>
          </cell>
          <cell r="H106">
            <v>4922.8</v>
          </cell>
        </row>
        <row r="107">
          <cell r="B107" t="str">
            <v>STAY_04Z</v>
          </cell>
          <cell r="C107">
            <v>18599</v>
          </cell>
          <cell r="D107">
            <v>3377.55</v>
          </cell>
          <cell r="E107">
            <v>0</v>
          </cell>
          <cell r="F107">
            <v>0</v>
          </cell>
          <cell r="G107">
            <v>18599</v>
          </cell>
          <cell r="H107">
            <v>3377.55</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36651.25</v>
          </cell>
          <cell r="D110">
            <v>4679.75</v>
          </cell>
          <cell r="E110">
            <v>0</v>
          </cell>
          <cell r="F110">
            <v>0</v>
          </cell>
          <cell r="G110">
            <v>36651.25</v>
          </cell>
          <cell r="H110">
            <v>4679.75</v>
          </cell>
        </row>
        <row r="111">
          <cell r="B111" t="str">
            <v>HEYM102Z</v>
          </cell>
          <cell r="C111">
            <v>8913.9500000000007</v>
          </cell>
          <cell r="D111">
            <v>1528.75</v>
          </cell>
          <cell r="E111">
            <v>0</v>
          </cell>
          <cell r="F111">
            <v>0</v>
          </cell>
          <cell r="G111">
            <v>8913.9500000000007</v>
          </cell>
          <cell r="H111">
            <v>1528.75</v>
          </cell>
        </row>
        <row r="112">
          <cell r="B112" t="str">
            <v>HEYM207Z</v>
          </cell>
          <cell r="C112">
            <v>0</v>
          </cell>
          <cell r="D112">
            <v>0</v>
          </cell>
          <cell r="E112">
            <v>0</v>
          </cell>
          <cell r="F112">
            <v>0</v>
          </cell>
          <cell r="G112">
            <v>0</v>
          </cell>
          <cell r="H112">
            <v>0</v>
          </cell>
        </row>
        <row r="113">
          <cell r="B113" t="str">
            <v>HEYM208Z</v>
          </cell>
          <cell r="C113">
            <v>64486.2</v>
          </cell>
          <cell r="D113">
            <v>651</v>
          </cell>
          <cell r="E113">
            <v>0</v>
          </cell>
          <cell r="F113">
            <v>0</v>
          </cell>
          <cell r="G113">
            <v>64486.2</v>
          </cell>
          <cell r="H113">
            <v>651</v>
          </cell>
        </row>
        <row r="114">
          <cell r="B114" t="str">
            <v>HINB_07Z</v>
          </cell>
          <cell r="C114">
            <v>48385.599999999999</v>
          </cell>
          <cell r="D114">
            <v>2834.85</v>
          </cell>
          <cell r="E114">
            <v>0</v>
          </cell>
          <cell r="F114">
            <v>0</v>
          </cell>
          <cell r="G114">
            <v>48385.599999999999</v>
          </cell>
          <cell r="H114">
            <v>2834.85</v>
          </cell>
        </row>
        <row r="115">
          <cell r="B115" t="str">
            <v>HINB_08Z</v>
          </cell>
          <cell r="C115">
            <v>47643.4</v>
          </cell>
          <cell r="D115">
            <v>1709.55</v>
          </cell>
          <cell r="E115">
            <v>0</v>
          </cell>
          <cell r="F115">
            <v>0</v>
          </cell>
          <cell r="G115">
            <v>47643.4</v>
          </cell>
          <cell r="H115">
            <v>1709.55</v>
          </cell>
        </row>
        <row r="116">
          <cell r="B116" t="str">
            <v>HRTL_01Z</v>
          </cell>
          <cell r="C116">
            <v>60189</v>
          </cell>
          <cell r="D116">
            <v>2832</v>
          </cell>
          <cell r="E116">
            <v>0</v>
          </cell>
          <cell r="F116">
            <v>0</v>
          </cell>
          <cell r="G116">
            <v>60189</v>
          </cell>
          <cell r="H116">
            <v>2832</v>
          </cell>
        </row>
        <row r="117">
          <cell r="B117" t="str">
            <v>HRTL_02Z</v>
          </cell>
          <cell r="C117">
            <v>20007.45</v>
          </cell>
          <cell r="D117">
            <v>242.1</v>
          </cell>
          <cell r="E117">
            <v>0</v>
          </cell>
          <cell r="F117">
            <v>0</v>
          </cell>
          <cell r="G117">
            <v>20007.45</v>
          </cell>
          <cell r="H117">
            <v>242.1</v>
          </cell>
        </row>
        <row r="118">
          <cell r="B118" t="str">
            <v>HUNB_07Z</v>
          </cell>
          <cell r="C118">
            <v>0</v>
          </cell>
          <cell r="D118">
            <v>0</v>
          </cell>
          <cell r="E118">
            <v>0</v>
          </cell>
          <cell r="F118">
            <v>0</v>
          </cell>
          <cell r="G118">
            <v>0</v>
          </cell>
          <cell r="H118">
            <v>0</v>
          </cell>
        </row>
        <row r="119">
          <cell r="B119" t="str">
            <v>HUNB_08Z</v>
          </cell>
          <cell r="C119">
            <v>7746.4</v>
          </cell>
          <cell r="D119">
            <v>253.3</v>
          </cell>
          <cell r="E119">
            <v>0</v>
          </cell>
          <cell r="F119">
            <v>0</v>
          </cell>
          <cell r="G119">
            <v>7746.4</v>
          </cell>
          <cell r="H119">
            <v>253.3</v>
          </cell>
        </row>
        <row r="120">
          <cell r="B120" t="str">
            <v>SIZB_01Z</v>
          </cell>
          <cell r="C120">
            <v>37115.75</v>
          </cell>
          <cell r="D120">
            <v>4542.2</v>
          </cell>
          <cell r="E120">
            <v>0</v>
          </cell>
          <cell r="F120">
            <v>0</v>
          </cell>
          <cell r="G120">
            <v>37115.75</v>
          </cell>
          <cell r="H120">
            <v>4542.2</v>
          </cell>
        </row>
        <row r="121">
          <cell r="B121" t="str">
            <v>SIZB_02Z</v>
          </cell>
          <cell r="C121">
            <v>33411.599999999999</v>
          </cell>
          <cell r="D121">
            <v>3252.25</v>
          </cell>
          <cell r="E121">
            <v>0</v>
          </cell>
          <cell r="F121">
            <v>0</v>
          </cell>
          <cell r="G121">
            <v>33411.599999999999</v>
          </cell>
          <cell r="H121">
            <v>3252.25</v>
          </cell>
        </row>
        <row r="122">
          <cell r="B122" t="str">
            <v>TORN_01Z</v>
          </cell>
          <cell r="C122">
            <v>49616.1</v>
          </cell>
          <cell r="D122">
            <v>1100.5999999999999</v>
          </cell>
          <cell r="E122">
            <v>0</v>
          </cell>
          <cell r="F122">
            <v>0</v>
          </cell>
          <cell r="G122">
            <v>49616.1</v>
          </cell>
          <cell r="H122">
            <v>1100.5999999999999</v>
          </cell>
        </row>
        <row r="123">
          <cell r="B123" t="str">
            <v>TORN_02Z</v>
          </cell>
          <cell r="C123">
            <v>52244.7</v>
          </cell>
          <cell r="D123">
            <v>2400.9</v>
          </cell>
          <cell r="E123">
            <v>0</v>
          </cell>
          <cell r="F123">
            <v>0</v>
          </cell>
          <cell r="G123">
            <v>52244.7</v>
          </cell>
          <cell r="H123">
            <v>2400.9</v>
          </cell>
        </row>
        <row r="124">
          <cell r="B124" t="str">
            <v>EAG-NEMO1</v>
          </cell>
          <cell r="C124">
            <v>73104.570000000007</v>
          </cell>
          <cell r="D124">
            <v>750.74</v>
          </cell>
          <cell r="E124">
            <v>0</v>
          </cell>
          <cell r="F124">
            <v>0</v>
          </cell>
          <cell r="G124">
            <v>73104.570000000007</v>
          </cell>
          <cell r="H124">
            <v>750.74</v>
          </cell>
        </row>
        <row r="125">
          <cell r="B125" t="str">
            <v>DINO_01Z</v>
          </cell>
          <cell r="C125">
            <v>14508.5</v>
          </cell>
          <cell r="D125">
            <v>91.45</v>
          </cell>
          <cell r="E125">
            <v>0</v>
          </cell>
          <cell r="F125">
            <v>0</v>
          </cell>
          <cell r="G125">
            <v>14508.5</v>
          </cell>
          <cell r="H125">
            <v>91.45</v>
          </cell>
        </row>
        <row r="126">
          <cell r="B126" t="str">
            <v>DINO_02Z</v>
          </cell>
          <cell r="C126">
            <v>10926.95</v>
          </cell>
          <cell r="D126">
            <v>92.2</v>
          </cell>
          <cell r="E126">
            <v>0</v>
          </cell>
          <cell r="F126">
            <v>0</v>
          </cell>
          <cell r="G126">
            <v>10926.95</v>
          </cell>
          <cell r="H126">
            <v>92.2</v>
          </cell>
        </row>
        <row r="127">
          <cell r="B127" t="str">
            <v>DINO_03Z</v>
          </cell>
          <cell r="C127">
            <v>11795.5</v>
          </cell>
          <cell r="D127">
            <v>508.5</v>
          </cell>
          <cell r="E127">
            <v>0</v>
          </cell>
          <cell r="F127">
            <v>0</v>
          </cell>
          <cell r="G127">
            <v>11795.5</v>
          </cell>
          <cell r="H127">
            <v>508.5</v>
          </cell>
        </row>
        <row r="128">
          <cell r="B128" t="str">
            <v>DINO_04Z</v>
          </cell>
          <cell r="C128">
            <v>6115.95</v>
          </cell>
          <cell r="D128">
            <v>13.1</v>
          </cell>
          <cell r="E128">
            <v>0</v>
          </cell>
          <cell r="F128">
            <v>0</v>
          </cell>
          <cell r="G128">
            <v>6115.95</v>
          </cell>
          <cell r="H128">
            <v>13.1</v>
          </cell>
        </row>
        <row r="129">
          <cell r="B129" t="str">
            <v>DINO_05Z</v>
          </cell>
          <cell r="C129">
            <v>12351.6</v>
          </cell>
          <cell r="D129">
            <v>187.55</v>
          </cell>
          <cell r="E129">
            <v>0</v>
          </cell>
          <cell r="F129">
            <v>0</v>
          </cell>
          <cell r="G129">
            <v>12351.6</v>
          </cell>
          <cell r="H129">
            <v>187.55</v>
          </cell>
        </row>
        <row r="130">
          <cell r="B130" t="str">
            <v>DINO_06Z</v>
          </cell>
          <cell r="C130">
            <v>8255.5499999999993</v>
          </cell>
          <cell r="D130">
            <v>67.55</v>
          </cell>
          <cell r="E130">
            <v>0</v>
          </cell>
          <cell r="F130">
            <v>0</v>
          </cell>
          <cell r="G130">
            <v>8255.5499999999993</v>
          </cell>
          <cell r="H130">
            <v>67.55</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1425.69</v>
          </cell>
          <cell r="D133">
            <v>622.97</v>
          </cell>
          <cell r="E133">
            <v>0</v>
          </cell>
          <cell r="F133">
            <v>0</v>
          </cell>
          <cell r="G133">
            <v>1425.69</v>
          </cell>
          <cell r="H133">
            <v>622.97</v>
          </cell>
        </row>
        <row r="134">
          <cell r="B134" t="str">
            <v>FFES_04Z</v>
          </cell>
          <cell r="C134">
            <v>2048.27</v>
          </cell>
          <cell r="D134">
            <v>552.73</v>
          </cell>
          <cell r="E134">
            <v>0</v>
          </cell>
          <cell r="F134">
            <v>0</v>
          </cell>
          <cell r="G134">
            <v>2048.27</v>
          </cell>
          <cell r="H134">
            <v>552.73</v>
          </cell>
        </row>
        <row r="135">
          <cell r="B135" t="str">
            <v>KILNS01Z</v>
          </cell>
          <cell r="C135">
            <v>0</v>
          </cell>
          <cell r="D135">
            <v>0</v>
          </cell>
          <cell r="E135">
            <v>0</v>
          </cell>
          <cell r="F135">
            <v>0</v>
          </cell>
          <cell r="G135">
            <v>0</v>
          </cell>
          <cell r="H135">
            <v>0</v>
          </cell>
        </row>
        <row r="136">
          <cell r="B136" t="str">
            <v>PETEM01Z</v>
          </cell>
          <cell r="C136">
            <v>0</v>
          </cell>
          <cell r="D136">
            <v>0.49</v>
          </cell>
          <cell r="E136">
            <v>0</v>
          </cell>
          <cell r="F136">
            <v>0</v>
          </cell>
          <cell r="G136">
            <v>0</v>
          </cell>
          <cell r="H136">
            <v>0.49</v>
          </cell>
        </row>
        <row r="137">
          <cell r="B137" t="str">
            <v>GRAI_06Z</v>
          </cell>
          <cell r="C137">
            <v>27636.85</v>
          </cell>
          <cell r="D137">
            <v>2544.4499999999998</v>
          </cell>
          <cell r="E137">
            <v>0</v>
          </cell>
          <cell r="F137">
            <v>0</v>
          </cell>
          <cell r="G137">
            <v>27636.85</v>
          </cell>
          <cell r="H137">
            <v>2544.4499999999998</v>
          </cell>
        </row>
        <row r="138">
          <cell r="B138" t="str">
            <v>GRAI_07Z</v>
          </cell>
          <cell r="C138">
            <v>17723.95</v>
          </cell>
          <cell r="D138">
            <v>1991.45</v>
          </cell>
          <cell r="E138">
            <v>0</v>
          </cell>
          <cell r="F138">
            <v>0</v>
          </cell>
          <cell r="G138">
            <v>17723.95</v>
          </cell>
          <cell r="H138">
            <v>1991.45</v>
          </cell>
        </row>
        <row r="139">
          <cell r="B139" t="str">
            <v>GRAI_08Z</v>
          </cell>
          <cell r="C139">
            <v>16215.35</v>
          </cell>
          <cell r="D139">
            <v>2248.5500000000002</v>
          </cell>
          <cell r="E139">
            <v>0</v>
          </cell>
          <cell r="F139">
            <v>0</v>
          </cell>
          <cell r="G139">
            <v>16215.35</v>
          </cell>
          <cell r="H139">
            <v>2248.5500000000002</v>
          </cell>
        </row>
        <row r="140">
          <cell r="B140" t="str">
            <v>KILLP01Z</v>
          </cell>
          <cell r="C140">
            <v>5.9</v>
          </cell>
          <cell r="D140">
            <v>909.4</v>
          </cell>
          <cell r="E140">
            <v>0</v>
          </cell>
          <cell r="F140">
            <v>0</v>
          </cell>
          <cell r="G140">
            <v>5.9</v>
          </cell>
          <cell r="H140">
            <v>909.4</v>
          </cell>
        </row>
        <row r="141">
          <cell r="B141" t="str">
            <v>KILLP02Z</v>
          </cell>
          <cell r="C141">
            <v>5.95</v>
          </cell>
          <cell r="D141">
            <v>910.75</v>
          </cell>
          <cell r="E141">
            <v>0</v>
          </cell>
          <cell r="F141">
            <v>0</v>
          </cell>
          <cell r="G141">
            <v>5.95</v>
          </cell>
          <cell r="H141">
            <v>910.75</v>
          </cell>
        </row>
        <row r="142">
          <cell r="B142" t="str">
            <v>RATS_01Z</v>
          </cell>
          <cell r="C142">
            <v>0</v>
          </cell>
          <cell r="D142">
            <v>373.32</v>
          </cell>
          <cell r="E142">
            <v>0</v>
          </cell>
          <cell r="F142">
            <v>0</v>
          </cell>
          <cell r="G142">
            <v>0</v>
          </cell>
          <cell r="H142">
            <v>373.32</v>
          </cell>
        </row>
        <row r="143">
          <cell r="B143" t="str">
            <v>RATS_02Z</v>
          </cell>
          <cell r="C143">
            <v>0</v>
          </cell>
          <cell r="D143">
            <v>0</v>
          </cell>
          <cell r="E143">
            <v>0</v>
          </cell>
          <cell r="F143">
            <v>0</v>
          </cell>
          <cell r="G143">
            <v>0</v>
          </cell>
          <cell r="H143">
            <v>0</v>
          </cell>
        </row>
        <row r="144">
          <cell r="B144" t="str">
            <v>RATS_03Z</v>
          </cell>
          <cell r="C144">
            <v>0</v>
          </cell>
          <cell r="D144">
            <v>0</v>
          </cell>
          <cell r="E144">
            <v>0</v>
          </cell>
          <cell r="F144">
            <v>0</v>
          </cell>
          <cell r="G144">
            <v>0</v>
          </cell>
          <cell r="H144">
            <v>0</v>
          </cell>
        </row>
        <row r="145">
          <cell r="B145" t="str">
            <v>RATS_04Z</v>
          </cell>
          <cell r="C145">
            <v>0</v>
          </cell>
          <cell r="D145">
            <v>115.92</v>
          </cell>
          <cell r="E145">
            <v>0</v>
          </cell>
          <cell r="F145">
            <v>0</v>
          </cell>
          <cell r="G145">
            <v>0</v>
          </cell>
          <cell r="H145">
            <v>115.92</v>
          </cell>
        </row>
        <row r="146">
          <cell r="B146" t="str">
            <v>TAYL_02Z</v>
          </cell>
          <cell r="C146">
            <v>0.01</v>
          </cell>
          <cell r="D146">
            <v>49.38</v>
          </cell>
          <cell r="E146">
            <v>0</v>
          </cell>
          <cell r="F146">
            <v>0</v>
          </cell>
          <cell r="G146">
            <v>0.01</v>
          </cell>
          <cell r="H146">
            <v>49.38</v>
          </cell>
        </row>
        <row r="147">
          <cell r="B147" t="str">
            <v>TAYL_03Z</v>
          </cell>
          <cell r="C147">
            <v>1.45</v>
          </cell>
          <cell r="D147">
            <v>15.62</v>
          </cell>
          <cell r="E147">
            <v>0</v>
          </cell>
          <cell r="F147">
            <v>0</v>
          </cell>
          <cell r="G147">
            <v>1.45</v>
          </cell>
          <cell r="H147">
            <v>15.62</v>
          </cell>
        </row>
        <row r="148">
          <cell r="B148" t="str">
            <v>RCBKO-1</v>
          </cell>
          <cell r="C148">
            <v>6360.72</v>
          </cell>
          <cell r="D148">
            <v>1644.5</v>
          </cell>
          <cell r="E148">
            <v>0</v>
          </cell>
          <cell r="F148">
            <v>0</v>
          </cell>
          <cell r="G148">
            <v>6360.72</v>
          </cell>
          <cell r="H148">
            <v>1644.5</v>
          </cell>
        </row>
        <row r="149">
          <cell r="B149" t="str">
            <v>RCBKO-2</v>
          </cell>
          <cell r="C149">
            <v>6214.1</v>
          </cell>
          <cell r="D149">
            <v>2092.81</v>
          </cell>
          <cell r="E149">
            <v>0</v>
          </cell>
          <cell r="F149">
            <v>0</v>
          </cell>
          <cell r="G149">
            <v>6214.1</v>
          </cell>
          <cell r="H149">
            <v>2092.81</v>
          </cell>
        </row>
        <row r="150">
          <cell r="B150" t="str">
            <v>BRGG_01Z</v>
          </cell>
          <cell r="C150">
            <v>531.02</v>
          </cell>
          <cell r="D150">
            <v>0</v>
          </cell>
          <cell r="E150">
            <v>0</v>
          </cell>
          <cell r="F150">
            <v>0</v>
          </cell>
          <cell r="G150">
            <v>531.02</v>
          </cell>
          <cell r="H150">
            <v>0</v>
          </cell>
        </row>
        <row r="151">
          <cell r="B151" t="str">
            <v>ROCK_01Z</v>
          </cell>
          <cell r="C151">
            <v>43674</v>
          </cell>
          <cell r="D151">
            <v>2250.3000000000002</v>
          </cell>
          <cell r="E151">
            <v>0</v>
          </cell>
          <cell r="F151">
            <v>0</v>
          </cell>
          <cell r="G151">
            <v>43674</v>
          </cell>
          <cell r="H151">
            <v>2250.3000000000002</v>
          </cell>
        </row>
        <row r="152">
          <cell r="B152" t="str">
            <v>SCCL_01Z</v>
          </cell>
          <cell r="C152">
            <v>5975.1</v>
          </cell>
          <cell r="D152">
            <v>518.64</v>
          </cell>
          <cell r="E152">
            <v>0</v>
          </cell>
          <cell r="F152">
            <v>0</v>
          </cell>
          <cell r="G152">
            <v>5975.1</v>
          </cell>
          <cell r="H152">
            <v>518.64</v>
          </cell>
        </row>
        <row r="153">
          <cell r="B153" t="str">
            <v>SCCL_02Z</v>
          </cell>
          <cell r="C153">
            <v>2994.2</v>
          </cell>
          <cell r="D153">
            <v>1878.6</v>
          </cell>
          <cell r="E153">
            <v>0</v>
          </cell>
          <cell r="F153">
            <v>0</v>
          </cell>
          <cell r="G153">
            <v>2994.2</v>
          </cell>
          <cell r="H153">
            <v>1878.6</v>
          </cell>
        </row>
        <row r="154">
          <cell r="B154" t="str">
            <v>SCCL_03Z</v>
          </cell>
          <cell r="C154">
            <v>12899.05</v>
          </cell>
          <cell r="D154">
            <v>121.61</v>
          </cell>
          <cell r="E154">
            <v>0</v>
          </cell>
          <cell r="F154">
            <v>0</v>
          </cell>
          <cell r="G154">
            <v>12899.05</v>
          </cell>
          <cell r="H154">
            <v>121.61</v>
          </cell>
        </row>
        <row r="155">
          <cell r="B155" t="str">
            <v>SHOS_01Z</v>
          </cell>
          <cell r="C155">
            <v>0</v>
          </cell>
          <cell r="D155">
            <v>0</v>
          </cell>
          <cell r="E155">
            <v>0</v>
          </cell>
          <cell r="F155">
            <v>0</v>
          </cell>
          <cell r="G155">
            <v>0</v>
          </cell>
          <cell r="H155">
            <v>0</v>
          </cell>
        </row>
        <row r="156">
          <cell r="B156" t="str">
            <v>SEAB_01Z</v>
          </cell>
          <cell r="C156">
            <v>5090.9799999999996</v>
          </cell>
          <cell r="D156">
            <v>2240.63</v>
          </cell>
          <cell r="E156">
            <v>0</v>
          </cell>
          <cell r="F156">
            <v>0</v>
          </cell>
          <cell r="G156">
            <v>5090.9799999999996</v>
          </cell>
          <cell r="H156">
            <v>2240.63</v>
          </cell>
        </row>
        <row r="157">
          <cell r="B157" t="str">
            <v>SEAB_02Z</v>
          </cell>
          <cell r="C157">
            <v>3493.28</v>
          </cell>
          <cell r="D157">
            <v>602.36</v>
          </cell>
          <cell r="E157">
            <v>0</v>
          </cell>
          <cell r="F157">
            <v>0</v>
          </cell>
          <cell r="G157">
            <v>3493.28</v>
          </cell>
          <cell r="H157">
            <v>602.36</v>
          </cell>
        </row>
        <row r="158">
          <cell r="B158" t="str">
            <v>SPLN_01Z</v>
          </cell>
          <cell r="C158">
            <v>22159.05</v>
          </cell>
          <cell r="D158">
            <v>3373.5</v>
          </cell>
          <cell r="E158">
            <v>0</v>
          </cell>
          <cell r="F158">
            <v>0</v>
          </cell>
          <cell r="G158">
            <v>22159.05</v>
          </cell>
          <cell r="H158">
            <v>3373.5</v>
          </cell>
        </row>
        <row r="159">
          <cell r="B159" t="str">
            <v>ARCHW-1</v>
          </cell>
          <cell r="C159">
            <v>10339.02</v>
          </cell>
          <cell r="D159">
            <v>19.96</v>
          </cell>
          <cell r="E159">
            <v>0</v>
          </cell>
          <cell r="F159">
            <v>0</v>
          </cell>
          <cell r="G159">
            <v>10339.02</v>
          </cell>
          <cell r="H159">
            <v>19.96</v>
          </cell>
        </row>
        <row r="160">
          <cell r="B160" t="str">
            <v>CLFLW-1</v>
          </cell>
          <cell r="C160">
            <v>319.11</v>
          </cell>
          <cell r="D160">
            <v>178.63</v>
          </cell>
          <cell r="E160">
            <v>0</v>
          </cell>
          <cell r="F160">
            <v>0</v>
          </cell>
          <cell r="G160">
            <v>319.11</v>
          </cell>
          <cell r="H160">
            <v>178.63</v>
          </cell>
        </row>
        <row r="161">
          <cell r="B161" t="str">
            <v>DRSLW-1</v>
          </cell>
          <cell r="C161">
            <v>687.51</v>
          </cell>
          <cell r="D161">
            <v>449.18</v>
          </cell>
          <cell r="E161">
            <v>0</v>
          </cell>
          <cell r="F161">
            <v>0</v>
          </cell>
          <cell r="G161">
            <v>687.51</v>
          </cell>
          <cell r="H161">
            <v>449.18</v>
          </cell>
        </row>
        <row r="162">
          <cell r="B162" t="str">
            <v>EWHLW-1</v>
          </cell>
          <cell r="C162">
            <v>4953.3900000000003</v>
          </cell>
          <cell r="D162">
            <v>0</v>
          </cell>
          <cell r="E162">
            <v>0</v>
          </cell>
          <cell r="F162">
            <v>0</v>
          </cell>
          <cell r="G162">
            <v>4953.3900000000003</v>
          </cell>
          <cell r="H162">
            <v>0</v>
          </cell>
        </row>
        <row r="163">
          <cell r="B163" t="str">
            <v>HRSTW-1</v>
          </cell>
          <cell r="C163">
            <v>8994.01</v>
          </cell>
          <cell r="D163">
            <v>1666.74</v>
          </cell>
          <cell r="E163">
            <v>0</v>
          </cell>
          <cell r="F163">
            <v>0</v>
          </cell>
          <cell r="G163">
            <v>8994.01</v>
          </cell>
          <cell r="H163">
            <v>1666.74</v>
          </cell>
        </row>
        <row r="164">
          <cell r="B164" t="str">
            <v>KLGLW-1</v>
          </cell>
          <cell r="C164">
            <v>13973.32</v>
          </cell>
          <cell r="D164">
            <v>19.38</v>
          </cell>
          <cell r="E164">
            <v>0</v>
          </cell>
          <cell r="F164">
            <v>0</v>
          </cell>
          <cell r="G164">
            <v>13973.32</v>
          </cell>
          <cell r="H164">
            <v>19.38</v>
          </cell>
        </row>
        <row r="165">
          <cell r="B165" t="str">
            <v>MKHLW-1</v>
          </cell>
          <cell r="C165">
            <v>7856.01</v>
          </cell>
          <cell r="D165">
            <v>0</v>
          </cell>
          <cell r="E165">
            <v>0</v>
          </cell>
          <cell r="F165">
            <v>0</v>
          </cell>
          <cell r="G165">
            <v>7856.01</v>
          </cell>
          <cell r="H165">
            <v>0</v>
          </cell>
        </row>
        <row r="166">
          <cell r="B166" t="str">
            <v>AIGA_01Z</v>
          </cell>
          <cell r="C166">
            <v>11.93</v>
          </cell>
          <cell r="D166">
            <v>4.28</v>
          </cell>
          <cell r="E166">
            <v>0</v>
          </cell>
          <cell r="F166">
            <v>0</v>
          </cell>
          <cell r="G166">
            <v>11.93</v>
          </cell>
          <cell r="H166">
            <v>4.28</v>
          </cell>
        </row>
        <row r="167">
          <cell r="B167" t="str">
            <v>BHLAW-1</v>
          </cell>
          <cell r="C167">
            <v>6782.43</v>
          </cell>
          <cell r="D167">
            <v>24.25</v>
          </cell>
          <cell r="E167">
            <v>0</v>
          </cell>
          <cell r="F167">
            <v>0</v>
          </cell>
          <cell r="G167">
            <v>6782.43</v>
          </cell>
          <cell r="H167">
            <v>24.25</v>
          </cell>
        </row>
        <row r="168">
          <cell r="B168" t="str">
            <v>CASH_01Z</v>
          </cell>
          <cell r="C168">
            <v>594.48</v>
          </cell>
          <cell r="D168">
            <v>0.01</v>
          </cell>
          <cell r="E168">
            <v>0</v>
          </cell>
          <cell r="F168">
            <v>0</v>
          </cell>
          <cell r="G168">
            <v>594.48</v>
          </cell>
          <cell r="H168">
            <v>0.01</v>
          </cell>
        </row>
        <row r="169">
          <cell r="B169" t="str">
            <v>CEAN_01Z</v>
          </cell>
          <cell r="C169">
            <v>8.5299999999999994</v>
          </cell>
          <cell r="D169">
            <v>53.59</v>
          </cell>
          <cell r="E169">
            <v>0</v>
          </cell>
          <cell r="F169">
            <v>0</v>
          </cell>
          <cell r="G169">
            <v>8.5299999999999994</v>
          </cell>
          <cell r="H169">
            <v>53.59</v>
          </cell>
        </row>
        <row r="170">
          <cell r="B170" t="str">
            <v>CLAC-1</v>
          </cell>
          <cell r="C170">
            <v>20.14</v>
          </cell>
          <cell r="D170">
            <v>68.38</v>
          </cell>
          <cell r="E170">
            <v>0</v>
          </cell>
          <cell r="F170">
            <v>0</v>
          </cell>
          <cell r="G170">
            <v>20.14</v>
          </cell>
          <cell r="H170">
            <v>68.38</v>
          </cell>
        </row>
        <row r="171">
          <cell r="B171" t="str">
            <v>CLUN_01Z</v>
          </cell>
          <cell r="C171">
            <v>939.85</v>
          </cell>
          <cell r="D171">
            <v>77.23</v>
          </cell>
          <cell r="E171">
            <v>0</v>
          </cell>
          <cell r="F171">
            <v>0</v>
          </cell>
          <cell r="G171">
            <v>939.85</v>
          </cell>
          <cell r="H171">
            <v>77.23</v>
          </cell>
        </row>
        <row r="172">
          <cell r="B172" t="str">
            <v>CLUN_02Z</v>
          </cell>
          <cell r="C172">
            <v>982.18</v>
          </cell>
          <cell r="D172">
            <v>97.67</v>
          </cell>
          <cell r="E172">
            <v>0</v>
          </cell>
          <cell r="F172">
            <v>0</v>
          </cell>
          <cell r="G172">
            <v>982.18</v>
          </cell>
          <cell r="H172">
            <v>97.67</v>
          </cell>
        </row>
        <row r="173">
          <cell r="B173" t="str">
            <v>CULL_02Z</v>
          </cell>
          <cell r="C173">
            <v>253.33</v>
          </cell>
          <cell r="D173">
            <v>0.01</v>
          </cell>
          <cell r="E173">
            <v>0</v>
          </cell>
          <cell r="F173">
            <v>0</v>
          </cell>
          <cell r="G173">
            <v>253.33</v>
          </cell>
          <cell r="H173">
            <v>0.01</v>
          </cell>
        </row>
        <row r="174">
          <cell r="B174" t="str">
            <v>DEAN_01Z</v>
          </cell>
          <cell r="C174">
            <v>20.9</v>
          </cell>
          <cell r="D174">
            <v>702.89</v>
          </cell>
          <cell r="E174">
            <v>0</v>
          </cell>
          <cell r="F174">
            <v>0</v>
          </cell>
          <cell r="G174">
            <v>20.9</v>
          </cell>
          <cell r="H174">
            <v>702.89</v>
          </cell>
        </row>
        <row r="175">
          <cell r="B175" t="str">
            <v>ERRO_01Z</v>
          </cell>
          <cell r="C175">
            <v>8.58</v>
          </cell>
          <cell r="D175">
            <v>45.6</v>
          </cell>
          <cell r="E175">
            <v>0</v>
          </cell>
          <cell r="F175">
            <v>0</v>
          </cell>
          <cell r="G175">
            <v>8.58</v>
          </cell>
          <cell r="H175">
            <v>45.6</v>
          </cell>
        </row>
        <row r="176">
          <cell r="B176" t="str">
            <v>ERRO_02Z</v>
          </cell>
          <cell r="C176">
            <v>2.6</v>
          </cell>
          <cell r="D176">
            <v>29.05</v>
          </cell>
          <cell r="E176">
            <v>0</v>
          </cell>
          <cell r="F176">
            <v>0</v>
          </cell>
          <cell r="G176">
            <v>2.6</v>
          </cell>
          <cell r="H176">
            <v>29.05</v>
          </cell>
        </row>
        <row r="177">
          <cell r="B177" t="str">
            <v>ERRO_03Z</v>
          </cell>
          <cell r="C177">
            <v>7.38</v>
          </cell>
          <cell r="D177">
            <v>71.739999999999995</v>
          </cell>
          <cell r="E177">
            <v>0</v>
          </cell>
          <cell r="F177">
            <v>0</v>
          </cell>
          <cell r="G177">
            <v>7.38</v>
          </cell>
          <cell r="H177">
            <v>71.739999999999995</v>
          </cell>
        </row>
        <row r="178">
          <cell r="B178" t="str">
            <v>FASN_01Z</v>
          </cell>
          <cell r="C178">
            <v>1438.51</v>
          </cell>
          <cell r="D178">
            <v>0.05</v>
          </cell>
          <cell r="E178">
            <v>0</v>
          </cell>
          <cell r="F178">
            <v>0</v>
          </cell>
          <cell r="G178">
            <v>1438.51</v>
          </cell>
          <cell r="H178">
            <v>0.05</v>
          </cell>
        </row>
        <row r="179">
          <cell r="B179" t="str">
            <v>FASN_02Z</v>
          </cell>
          <cell r="C179">
            <v>1757.2</v>
          </cell>
          <cell r="D179">
            <v>13.43</v>
          </cell>
          <cell r="E179">
            <v>0</v>
          </cell>
          <cell r="F179">
            <v>0</v>
          </cell>
          <cell r="G179">
            <v>1757.2</v>
          </cell>
          <cell r="H179">
            <v>13.43</v>
          </cell>
        </row>
        <row r="180">
          <cell r="B180" t="str">
            <v>FASN_03Z</v>
          </cell>
          <cell r="C180">
            <v>0</v>
          </cell>
          <cell r="D180">
            <v>0</v>
          </cell>
          <cell r="E180">
            <v>0</v>
          </cell>
          <cell r="F180">
            <v>0</v>
          </cell>
          <cell r="G180">
            <v>0</v>
          </cell>
          <cell r="H180">
            <v>0</v>
          </cell>
        </row>
        <row r="181">
          <cell r="B181" t="str">
            <v>FASN_04Z</v>
          </cell>
          <cell r="C181">
            <v>327.31</v>
          </cell>
          <cell r="D181">
            <v>5.72</v>
          </cell>
          <cell r="E181">
            <v>0</v>
          </cell>
          <cell r="F181">
            <v>0</v>
          </cell>
          <cell r="G181">
            <v>327.31</v>
          </cell>
          <cell r="H181">
            <v>5.72</v>
          </cell>
        </row>
        <row r="182">
          <cell r="B182" t="str">
            <v>FINL_01Z</v>
          </cell>
          <cell r="C182">
            <v>116.81</v>
          </cell>
          <cell r="D182">
            <v>0.32</v>
          </cell>
          <cell r="E182">
            <v>0</v>
          </cell>
          <cell r="F182">
            <v>0</v>
          </cell>
          <cell r="G182">
            <v>116.81</v>
          </cell>
          <cell r="H182">
            <v>0.32</v>
          </cell>
        </row>
        <row r="183">
          <cell r="B183" t="str">
            <v>FOYE_01Z</v>
          </cell>
          <cell r="C183">
            <v>2132.5</v>
          </cell>
          <cell r="D183">
            <v>972.36</v>
          </cell>
          <cell r="E183">
            <v>0</v>
          </cell>
          <cell r="F183">
            <v>0</v>
          </cell>
          <cell r="G183">
            <v>2132.5</v>
          </cell>
          <cell r="H183">
            <v>972.36</v>
          </cell>
        </row>
        <row r="184">
          <cell r="B184" t="str">
            <v>FOYE_02Z</v>
          </cell>
          <cell r="C184">
            <v>1495.2</v>
          </cell>
          <cell r="D184">
            <v>996.99</v>
          </cell>
          <cell r="E184">
            <v>0</v>
          </cell>
          <cell r="F184">
            <v>0</v>
          </cell>
          <cell r="G184">
            <v>1495.2</v>
          </cell>
          <cell r="H184">
            <v>996.99</v>
          </cell>
        </row>
        <row r="185">
          <cell r="B185" t="str">
            <v>GLEN_01Z</v>
          </cell>
          <cell r="C185">
            <v>150.97</v>
          </cell>
          <cell r="D185">
            <v>0.09</v>
          </cell>
          <cell r="E185">
            <v>0</v>
          </cell>
          <cell r="F185">
            <v>0</v>
          </cell>
          <cell r="G185">
            <v>150.97</v>
          </cell>
          <cell r="H185">
            <v>0.09</v>
          </cell>
        </row>
        <row r="186">
          <cell r="B186" t="str">
            <v>GLNDO-1</v>
          </cell>
          <cell r="C186">
            <v>819.58</v>
          </cell>
          <cell r="D186">
            <v>439.86</v>
          </cell>
          <cell r="E186">
            <v>0</v>
          </cell>
          <cell r="F186">
            <v>0</v>
          </cell>
          <cell r="G186">
            <v>819.58</v>
          </cell>
          <cell r="H186">
            <v>439.86</v>
          </cell>
        </row>
        <row r="187">
          <cell r="B187" t="str">
            <v>GORDW-1</v>
          </cell>
          <cell r="C187">
            <v>0.39</v>
          </cell>
          <cell r="D187">
            <v>3067.53</v>
          </cell>
          <cell r="E187">
            <v>0</v>
          </cell>
          <cell r="F187">
            <v>0</v>
          </cell>
          <cell r="G187">
            <v>0.39</v>
          </cell>
          <cell r="H187">
            <v>3067.53</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1436.02</v>
          </cell>
          <cell r="D190">
            <v>3347.92</v>
          </cell>
          <cell r="E190">
            <v>0</v>
          </cell>
          <cell r="F190">
            <v>0</v>
          </cell>
          <cell r="G190">
            <v>1436.02</v>
          </cell>
          <cell r="H190">
            <v>3347.92</v>
          </cell>
        </row>
        <row r="191">
          <cell r="B191" t="str">
            <v>INGA_01Z</v>
          </cell>
          <cell r="C191">
            <v>7.75</v>
          </cell>
          <cell r="D191">
            <v>33.119999999999997</v>
          </cell>
          <cell r="E191">
            <v>0</v>
          </cell>
          <cell r="F191">
            <v>0</v>
          </cell>
          <cell r="G191">
            <v>7.75</v>
          </cell>
          <cell r="H191">
            <v>33.119999999999997</v>
          </cell>
        </row>
        <row r="192">
          <cell r="B192" t="str">
            <v>KIOR_01Z</v>
          </cell>
          <cell r="C192">
            <v>0.87</v>
          </cell>
          <cell r="D192">
            <v>20.41</v>
          </cell>
          <cell r="E192">
            <v>0</v>
          </cell>
          <cell r="F192">
            <v>0</v>
          </cell>
          <cell r="G192">
            <v>0.87</v>
          </cell>
          <cell r="H192">
            <v>20.41</v>
          </cell>
        </row>
        <row r="193">
          <cell r="B193" t="str">
            <v>LOCH_01Z</v>
          </cell>
          <cell r="C193">
            <v>341.04</v>
          </cell>
          <cell r="D193">
            <v>45.93</v>
          </cell>
          <cell r="E193">
            <v>0</v>
          </cell>
          <cell r="F193">
            <v>0</v>
          </cell>
          <cell r="G193">
            <v>341.04</v>
          </cell>
          <cell r="H193">
            <v>45.93</v>
          </cell>
        </row>
        <row r="194">
          <cell r="B194" t="str">
            <v>LOCH_02Z</v>
          </cell>
          <cell r="C194">
            <v>345.17</v>
          </cell>
          <cell r="D194">
            <v>20.55</v>
          </cell>
          <cell r="E194">
            <v>0</v>
          </cell>
          <cell r="F194">
            <v>0</v>
          </cell>
          <cell r="G194">
            <v>345.17</v>
          </cell>
          <cell r="H194">
            <v>20.55</v>
          </cell>
        </row>
        <row r="195">
          <cell r="B195" t="str">
            <v>LUIC_01Z</v>
          </cell>
          <cell r="C195">
            <v>80.010000000000005</v>
          </cell>
          <cell r="D195">
            <v>151.41</v>
          </cell>
          <cell r="E195">
            <v>0</v>
          </cell>
          <cell r="F195">
            <v>0</v>
          </cell>
          <cell r="G195">
            <v>80.010000000000005</v>
          </cell>
          <cell r="H195">
            <v>151.41</v>
          </cell>
        </row>
        <row r="196">
          <cell r="B196" t="str">
            <v>LUIC_02Z</v>
          </cell>
          <cell r="C196">
            <v>99.96</v>
          </cell>
          <cell r="D196">
            <v>135.13</v>
          </cell>
          <cell r="E196">
            <v>0</v>
          </cell>
          <cell r="F196">
            <v>0</v>
          </cell>
          <cell r="G196">
            <v>99.96</v>
          </cell>
          <cell r="H196">
            <v>135.13</v>
          </cell>
        </row>
        <row r="197">
          <cell r="B197" t="str">
            <v>MOSS_01Z</v>
          </cell>
          <cell r="C197">
            <v>233.67</v>
          </cell>
          <cell r="D197">
            <v>411.28</v>
          </cell>
          <cell r="E197">
            <v>0</v>
          </cell>
          <cell r="F197">
            <v>0</v>
          </cell>
          <cell r="G197">
            <v>233.67</v>
          </cell>
          <cell r="H197">
            <v>411.28</v>
          </cell>
        </row>
        <row r="198">
          <cell r="B198" t="str">
            <v>NANT_01Z</v>
          </cell>
          <cell r="C198">
            <v>227.88</v>
          </cell>
          <cell r="D198">
            <v>4.04</v>
          </cell>
          <cell r="E198">
            <v>0</v>
          </cell>
          <cell r="F198">
            <v>0</v>
          </cell>
          <cell r="G198">
            <v>227.88</v>
          </cell>
          <cell r="H198">
            <v>4.04</v>
          </cell>
        </row>
        <row r="199">
          <cell r="B199" t="str">
            <v>ORRI_01Z</v>
          </cell>
          <cell r="C199">
            <v>1.49</v>
          </cell>
          <cell r="D199">
            <v>97.88</v>
          </cell>
          <cell r="E199">
            <v>0</v>
          </cell>
          <cell r="F199">
            <v>0</v>
          </cell>
          <cell r="G199">
            <v>1.49</v>
          </cell>
          <cell r="H199">
            <v>97.88</v>
          </cell>
        </row>
        <row r="200">
          <cell r="B200" t="str">
            <v>PEHE_01Z</v>
          </cell>
          <cell r="C200">
            <v>4200.33</v>
          </cell>
          <cell r="D200">
            <v>8675.5</v>
          </cell>
          <cell r="E200">
            <v>0</v>
          </cell>
          <cell r="F200">
            <v>0</v>
          </cell>
          <cell r="G200">
            <v>4200.33</v>
          </cell>
          <cell r="H200">
            <v>8675.5</v>
          </cell>
        </row>
        <row r="201">
          <cell r="B201" t="str">
            <v>PEHE_02Z</v>
          </cell>
          <cell r="C201">
            <v>0</v>
          </cell>
          <cell r="D201">
            <v>0</v>
          </cell>
          <cell r="E201">
            <v>0</v>
          </cell>
          <cell r="F201">
            <v>0</v>
          </cell>
          <cell r="G201">
            <v>0</v>
          </cell>
          <cell r="H201">
            <v>0</v>
          </cell>
        </row>
        <row r="202">
          <cell r="B202" t="str">
            <v>QUIO_01Z</v>
          </cell>
          <cell r="C202">
            <v>0</v>
          </cell>
          <cell r="D202">
            <v>0</v>
          </cell>
          <cell r="E202">
            <v>0</v>
          </cell>
          <cell r="F202">
            <v>0</v>
          </cell>
          <cell r="G202">
            <v>0</v>
          </cell>
          <cell r="H202">
            <v>0</v>
          </cell>
        </row>
        <row r="203">
          <cell r="B203" t="str">
            <v>SLOY_01Z</v>
          </cell>
          <cell r="C203">
            <v>95.71</v>
          </cell>
          <cell r="D203">
            <v>22.2</v>
          </cell>
          <cell r="E203">
            <v>0</v>
          </cell>
          <cell r="F203">
            <v>0</v>
          </cell>
          <cell r="G203">
            <v>95.71</v>
          </cell>
          <cell r="H203">
            <v>22.2</v>
          </cell>
        </row>
        <row r="204">
          <cell r="B204" t="str">
            <v>SLOY_02Z</v>
          </cell>
          <cell r="C204">
            <v>6.84</v>
          </cell>
          <cell r="D204">
            <v>142.66999999999999</v>
          </cell>
          <cell r="E204">
            <v>0</v>
          </cell>
          <cell r="F204">
            <v>0</v>
          </cell>
          <cell r="G204">
            <v>6.84</v>
          </cell>
          <cell r="H204">
            <v>142.66999999999999</v>
          </cell>
        </row>
        <row r="205">
          <cell r="B205" t="str">
            <v>SLOY_03Z</v>
          </cell>
          <cell r="C205">
            <v>107.94</v>
          </cell>
          <cell r="D205">
            <v>21.37</v>
          </cell>
          <cell r="E205">
            <v>0</v>
          </cell>
          <cell r="F205">
            <v>0</v>
          </cell>
          <cell r="G205">
            <v>107.94</v>
          </cell>
          <cell r="H205">
            <v>21.37</v>
          </cell>
        </row>
        <row r="206">
          <cell r="B206" t="str">
            <v>SLOY_04Z</v>
          </cell>
          <cell r="C206">
            <v>0</v>
          </cell>
          <cell r="D206">
            <v>0</v>
          </cell>
          <cell r="E206">
            <v>0</v>
          </cell>
          <cell r="F206">
            <v>0</v>
          </cell>
          <cell r="G206">
            <v>0</v>
          </cell>
          <cell r="H206">
            <v>0</v>
          </cell>
        </row>
        <row r="207">
          <cell r="B207" t="str">
            <v>STRNW-1</v>
          </cell>
          <cell r="C207">
            <v>5.45</v>
          </cell>
          <cell r="D207">
            <v>1214.17</v>
          </cell>
          <cell r="E207">
            <v>0</v>
          </cell>
          <cell r="F207">
            <v>0</v>
          </cell>
          <cell r="G207">
            <v>5.45</v>
          </cell>
          <cell r="H207">
            <v>1214.17</v>
          </cell>
        </row>
        <row r="208">
          <cell r="B208" t="str">
            <v>TORA_01Z</v>
          </cell>
          <cell r="C208">
            <v>74.23</v>
          </cell>
          <cell r="D208">
            <v>4.29</v>
          </cell>
          <cell r="E208">
            <v>0</v>
          </cell>
          <cell r="F208">
            <v>0</v>
          </cell>
          <cell r="G208">
            <v>74.23</v>
          </cell>
          <cell r="H208">
            <v>4.29</v>
          </cell>
        </row>
        <row r="209">
          <cell r="B209" t="str">
            <v>TORA_02Z</v>
          </cell>
          <cell r="C209">
            <v>16.75</v>
          </cell>
          <cell r="D209">
            <v>64.91</v>
          </cell>
          <cell r="E209">
            <v>0</v>
          </cell>
          <cell r="F209">
            <v>0</v>
          </cell>
          <cell r="G209">
            <v>16.75</v>
          </cell>
          <cell r="H209">
            <v>64.91</v>
          </cell>
        </row>
        <row r="210">
          <cell r="B210" t="str">
            <v>SUTB_01Z</v>
          </cell>
          <cell r="C210">
            <v>4532.1000000000004</v>
          </cell>
          <cell r="D210">
            <v>633.29999999999995</v>
          </cell>
          <cell r="E210">
            <v>0</v>
          </cell>
          <cell r="F210">
            <v>0</v>
          </cell>
          <cell r="G210">
            <v>4532.1000000000004</v>
          </cell>
          <cell r="H210">
            <v>633.29999999999995</v>
          </cell>
        </row>
        <row r="211">
          <cell r="B211" t="str">
            <v>SVRP_10Z</v>
          </cell>
          <cell r="C211">
            <v>12047.35</v>
          </cell>
          <cell r="D211">
            <v>1927.35</v>
          </cell>
          <cell r="E211">
            <v>0</v>
          </cell>
          <cell r="F211">
            <v>0</v>
          </cell>
          <cell r="G211">
            <v>12047.35</v>
          </cell>
          <cell r="H211">
            <v>1927.35</v>
          </cell>
        </row>
        <row r="212">
          <cell r="B212" t="str">
            <v>SVRP_20Z</v>
          </cell>
          <cell r="C212">
            <v>4787.3</v>
          </cell>
          <cell r="D212">
            <v>2377.3000000000002</v>
          </cell>
          <cell r="E212">
            <v>0</v>
          </cell>
          <cell r="F212">
            <v>0</v>
          </cell>
          <cell r="G212">
            <v>4787.3</v>
          </cell>
          <cell r="H212">
            <v>2377.3000000000002</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24526.36</v>
          </cell>
          <cell r="D216">
            <v>184.84</v>
          </cell>
          <cell r="E216">
            <v>0</v>
          </cell>
          <cell r="F216">
            <v>0</v>
          </cell>
          <cell r="G216">
            <v>24526.36</v>
          </cell>
          <cell r="H216">
            <v>184.84</v>
          </cell>
        </row>
        <row r="217">
          <cell r="B217" t="str">
            <v>WLNYW-1</v>
          </cell>
          <cell r="C217">
            <v>163.52000000000001</v>
          </cell>
          <cell r="D217">
            <v>13008.32</v>
          </cell>
          <cell r="E217">
            <v>0</v>
          </cell>
          <cell r="F217">
            <v>0</v>
          </cell>
          <cell r="G217">
            <v>163.52000000000001</v>
          </cell>
          <cell r="H217">
            <v>13008.32</v>
          </cell>
        </row>
        <row r="218">
          <cell r="B218" t="str">
            <v>WLNYO3</v>
          </cell>
          <cell r="C218">
            <v>2149.13</v>
          </cell>
          <cell r="D218">
            <v>5923.41</v>
          </cell>
          <cell r="E218">
            <v>0</v>
          </cell>
          <cell r="F218">
            <v>0</v>
          </cell>
          <cell r="G218">
            <v>2149.13</v>
          </cell>
          <cell r="H218">
            <v>5923.41</v>
          </cell>
        </row>
        <row r="219">
          <cell r="B219" t="str">
            <v>WLNYO4</v>
          </cell>
          <cell r="C219">
            <v>312.87</v>
          </cell>
          <cell r="D219">
            <v>5856.19</v>
          </cell>
          <cell r="E219">
            <v>0</v>
          </cell>
          <cell r="F219">
            <v>0</v>
          </cell>
          <cell r="G219">
            <v>312.87</v>
          </cell>
          <cell r="H219">
            <v>5856.19</v>
          </cell>
        </row>
        <row r="220">
          <cell r="B220" t="str">
            <v>WBURB-1</v>
          </cell>
          <cell r="C220">
            <v>4137.54</v>
          </cell>
          <cell r="D220">
            <v>576.49</v>
          </cell>
          <cell r="E220">
            <v>0</v>
          </cell>
          <cell r="F220">
            <v>0</v>
          </cell>
          <cell r="G220">
            <v>4137.54</v>
          </cell>
          <cell r="H220">
            <v>576.49</v>
          </cell>
        </row>
        <row r="221">
          <cell r="B221" t="str">
            <v>WBURB-2</v>
          </cell>
          <cell r="C221">
            <v>11398.46</v>
          </cell>
          <cell r="D221">
            <v>1405.1</v>
          </cell>
          <cell r="E221">
            <v>0</v>
          </cell>
          <cell r="F221">
            <v>0</v>
          </cell>
          <cell r="G221">
            <v>11398.46</v>
          </cell>
          <cell r="H221">
            <v>1405.1</v>
          </cell>
        </row>
        <row r="222">
          <cell r="B222" t="str">
            <v>WBURB-3</v>
          </cell>
          <cell r="C222">
            <v>23260.71</v>
          </cell>
          <cell r="D222">
            <v>2546.0500000000002</v>
          </cell>
          <cell r="E222">
            <v>0</v>
          </cell>
          <cell r="F222">
            <v>0</v>
          </cell>
          <cell r="G222">
            <v>23260.71</v>
          </cell>
          <cell r="H222">
            <v>2546.0500000000002</v>
          </cell>
        </row>
        <row r="223">
          <cell r="B223" t="str">
            <v>WBUPS01Z</v>
          </cell>
          <cell r="C223">
            <v>0</v>
          </cell>
          <cell r="D223">
            <v>0</v>
          </cell>
          <cell r="E223">
            <v>0</v>
          </cell>
          <cell r="F223">
            <v>0</v>
          </cell>
          <cell r="G223">
            <v>0</v>
          </cell>
          <cell r="H223">
            <v>0</v>
          </cell>
        </row>
        <row r="224">
          <cell r="B224" t="str">
            <v>WBUPS02Z</v>
          </cell>
          <cell r="C224">
            <v>80.650000000000006</v>
          </cell>
          <cell r="D224">
            <v>8.25</v>
          </cell>
          <cell r="E224">
            <v>0</v>
          </cell>
          <cell r="F224">
            <v>0</v>
          </cell>
          <cell r="G224">
            <v>80.650000000000006</v>
          </cell>
          <cell r="H224">
            <v>8.25</v>
          </cell>
        </row>
        <row r="225">
          <cell r="B225" t="str">
            <v>WBUPS03Z</v>
          </cell>
          <cell r="C225">
            <v>0</v>
          </cell>
          <cell r="D225">
            <v>0</v>
          </cell>
          <cell r="E225">
            <v>0</v>
          </cell>
          <cell r="F225">
            <v>0</v>
          </cell>
          <cell r="G225">
            <v>0</v>
          </cell>
          <cell r="H225">
            <v>0</v>
          </cell>
        </row>
        <row r="226">
          <cell r="B226" t="str">
            <v>WBUPS04Z</v>
          </cell>
          <cell r="C226">
            <v>0</v>
          </cell>
          <cell r="D226">
            <v>0</v>
          </cell>
          <cell r="E226">
            <v>0</v>
          </cell>
          <cell r="F226">
            <v>0</v>
          </cell>
          <cell r="G226">
            <v>0</v>
          </cell>
          <cell r="H226">
            <v>0</v>
          </cell>
        </row>
        <row r="227">
          <cell r="B227" t="str">
            <v>WTMSO-1</v>
          </cell>
          <cell r="C227">
            <v>11347.37</v>
          </cell>
          <cell r="D227">
            <v>906.96</v>
          </cell>
          <cell r="E227">
            <v>0</v>
          </cell>
          <cell r="F227">
            <v>0</v>
          </cell>
          <cell r="G227">
            <v>11347.37</v>
          </cell>
          <cell r="H227">
            <v>906.96</v>
          </cell>
        </row>
        <row r="228">
          <cell r="B228" t="str">
            <v>BLLA-1</v>
          </cell>
          <cell r="C228">
            <v>4848.12</v>
          </cell>
          <cell r="D228">
            <v>73.42</v>
          </cell>
          <cell r="E228">
            <v>0</v>
          </cell>
          <cell r="F228">
            <v>0</v>
          </cell>
          <cell r="G228">
            <v>4848.12</v>
          </cell>
          <cell r="H228">
            <v>73.42</v>
          </cell>
        </row>
        <row r="229">
          <cell r="B229" t="str">
            <v>WHILW-1</v>
          </cell>
          <cell r="C229">
            <v>34446.07</v>
          </cell>
          <cell r="D229">
            <v>6.16</v>
          </cell>
          <cell r="E229">
            <v>0</v>
          </cell>
          <cell r="F229">
            <v>0</v>
          </cell>
          <cell r="G229">
            <v>34446.07</v>
          </cell>
          <cell r="H229">
            <v>6.16</v>
          </cell>
        </row>
        <row r="230">
          <cell r="B230" t="str">
            <v>WHILW-2</v>
          </cell>
          <cell r="C230">
            <v>10084.17</v>
          </cell>
          <cell r="D230">
            <v>609.01</v>
          </cell>
          <cell r="E230">
            <v>0</v>
          </cell>
          <cell r="F230">
            <v>0</v>
          </cell>
          <cell r="G230">
            <v>10084.17</v>
          </cell>
          <cell r="H230">
            <v>609.01</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3317.6</v>
          </cell>
          <cell r="D8">
            <v>259</v>
          </cell>
          <cell r="E8">
            <v>0</v>
          </cell>
          <cell r="F8">
            <v>0</v>
          </cell>
          <cell r="G8">
            <v>3317.6</v>
          </cell>
          <cell r="H8">
            <v>259</v>
          </cell>
        </row>
        <row r="9">
          <cell r="B9" t="str">
            <v>BAGE_01Z</v>
          </cell>
          <cell r="C9">
            <v>10491.98</v>
          </cell>
          <cell r="D9">
            <v>1375</v>
          </cell>
          <cell r="E9">
            <v>0</v>
          </cell>
          <cell r="F9">
            <v>0</v>
          </cell>
          <cell r="G9">
            <v>10491.98</v>
          </cell>
          <cell r="H9">
            <v>1375</v>
          </cell>
        </row>
        <row r="10">
          <cell r="B10" t="str">
            <v>BAGE_02Z</v>
          </cell>
          <cell r="C10">
            <v>10.130000000000001</v>
          </cell>
          <cell r="D10">
            <v>0.1</v>
          </cell>
          <cell r="E10">
            <v>0</v>
          </cell>
          <cell r="F10">
            <v>0</v>
          </cell>
          <cell r="G10">
            <v>10.130000000000001</v>
          </cell>
          <cell r="H10">
            <v>0.1</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125.52</v>
          </cell>
          <cell r="D13">
            <v>731.08</v>
          </cell>
          <cell r="E13">
            <v>0</v>
          </cell>
          <cell r="F13">
            <v>0</v>
          </cell>
          <cell r="G13">
            <v>125.52</v>
          </cell>
          <cell r="H13">
            <v>731.08</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4432.6400000000003</v>
          </cell>
          <cell r="D18">
            <v>1381.82</v>
          </cell>
          <cell r="E18">
            <v>0</v>
          </cell>
          <cell r="F18">
            <v>0</v>
          </cell>
          <cell r="G18">
            <v>4432.6400000000003</v>
          </cell>
          <cell r="H18">
            <v>1381.82</v>
          </cell>
        </row>
        <row r="19">
          <cell r="B19" t="str">
            <v>CARR-1</v>
          </cell>
          <cell r="C19">
            <v>42709.599999999999</v>
          </cell>
          <cell r="D19">
            <v>1811.3</v>
          </cell>
          <cell r="E19">
            <v>0</v>
          </cell>
          <cell r="F19">
            <v>0</v>
          </cell>
          <cell r="G19">
            <v>42709.599999999999</v>
          </cell>
          <cell r="H19">
            <v>1811.3</v>
          </cell>
        </row>
        <row r="20">
          <cell r="B20" t="str">
            <v>CARR-2</v>
          </cell>
          <cell r="C20">
            <v>31239.8</v>
          </cell>
          <cell r="D20">
            <v>1556.3</v>
          </cell>
          <cell r="E20">
            <v>0</v>
          </cell>
          <cell r="F20">
            <v>0</v>
          </cell>
          <cell r="G20">
            <v>31239.8</v>
          </cell>
          <cell r="H20">
            <v>1556.3</v>
          </cell>
        </row>
        <row r="21">
          <cell r="B21" t="str">
            <v>CDCL_01Z</v>
          </cell>
          <cell r="C21">
            <v>28692.45</v>
          </cell>
          <cell r="D21">
            <v>6581.25</v>
          </cell>
          <cell r="E21">
            <v>0</v>
          </cell>
          <cell r="F21">
            <v>0</v>
          </cell>
          <cell r="G21">
            <v>28692.45</v>
          </cell>
          <cell r="H21">
            <v>6581.25</v>
          </cell>
        </row>
        <row r="22">
          <cell r="B22" t="str">
            <v>LAGA_01Z</v>
          </cell>
          <cell r="C22">
            <v>0</v>
          </cell>
          <cell r="D22">
            <v>0</v>
          </cell>
          <cell r="E22">
            <v>0</v>
          </cell>
          <cell r="F22">
            <v>0</v>
          </cell>
          <cell r="G22">
            <v>0</v>
          </cell>
          <cell r="H22">
            <v>0</v>
          </cell>
        </row>
        <row r="23">
          <cell r="B23" t="str">
            <v>CLDCW-1</v>
          </cell>
          <cell r="C23">
            <v>7840.29</v>
          </cell>
          <cell r="D23">
            <v>64.72</v>
          </cell>
          <cell r="E23">
            <v>0</v>
          </cell>
          <cell r="F23">
            <v>0</v>
          </cell>
          <cell r="G23">
            <v>7840.29</v>
          </cell>
          <cell r="H23">
            <v>64.72</v>
          </cell>
        </row>
        <row r="24">
          <cell r="B24" t="str">
            <v>CLDNW-1</v>
          </cell>
          <cell r="C24">
            <v>7849.13</v>
          </cell>
          <cell r="D24">
            <v>57.53</v>
          </cell>
          <cell r="E24">
            <v>0</v>
          </cell>
          <cell r="F24">
            <v>0</v>
          </cell>
          <cell r="G24">
            <v>7849.13</v>
          </cell>
          <cell r="H24">
            <v>57.53</v>
          </cell>
        </row>
        <row r="25">
          <cell r="B25" t="str">
            <v>CLDSW-1</v>
          </cell>
          <cell r="C25">
            <v>9329.41</v>
          </cell>
          <cell r="D25">
            <v>0.48</v>
          </cell>
          <cell r="E25">
            <v>0</v>
          </cell>
          <cell r="F25">
            <v>0</v>
          </cell>
          <cell r="G25">
            <v>9329.41</v>
          </cell>
          <cell r="H25">
            <v>0.48</v>
          </cell>
        </row>
        <row r="26">
          <cell r="B26" t="str">
            <v>CORB_01Z</v>
          </cell>
          <cell r="C26">
            <v>0</v>
          </cell>
          <cell r="D26">
            <v>0</v>
          </cell>
          <cell r="E26">
            <v>0</v>
          </cell>
          <cell r="F26">
            <v>0</v>
          </cell>
          <cell r="G26">
            <v>0</v>
          </cell>
          <cell r="H26">
            <v>0</v>
          </cell>
        </row>
        <row r="27">
          <cell r="B27" t="str">
            <v>COSO_01Z</v>
          </cell>
          <cell r="C27">
            <v>30287.1</v>
          </cell>
          <cell r="D27">
            <v>2504.25</v>
          </cell>
          <cell r="E27">
            <v>0</v>
          </cell>
          <cell r="F27">
            <v>0</v>
          </cell>
          <cell r="G27">
            <v>30287.1</v>
          </cell>
          <cell r="H27">
            <v>2504.25</v>
          </cell>
        </row>
        <row r="28">
          <cell r="B28" t="str">
            <v>CRYRW-2</v>
          </cell>
          <cell r="C28">
            <v>20413.349999999999</v>
          </cell>
          <cell r="D28">
            <v>249.78</v>
          </cell>
          <cell r="E28">
            <v>0</v>
          </cell>
          <cell r="F28">
            <v>0</v>
          </cell>
          <cell r="G28">
            <v>20413.349999999999</v>
          </cell>
          <cell r="H28">
            <v>249.78</v>
          </cell>
        </row>
        <row r="29">
          <cell r="B29" t="str">
            <v>DAMC_01Z</v>
          </cell>
          <cell r="C29">
            <v>32961.599999999999</v>
          </cell>
          <cell r="D29">
            <v>5782.19</v>
          </cell>
          <cell r="E29">
            <v>0</v>
          </cell>
          <cell r="F29">
            <v>0</v>
          </cell>
          <cell r="G29">
            <v>32961.599999999999</v>
          </cell>
          <cell r="H29">
            <v>5782.19</v>
          </cell>
        </row>
        <row r="30">
          <cell r="B30" t="str">
            <v>DEEP_01Z</v>
          </cell>
          <cell r="C30">
            <v>0</v>
          </cell>
          <cell r="D30">
            <v>0</v>
          </cell>
          <cell r="E30">
            <v>0</v>
          </cell>
          <cell r="F30">
            <v>0</v>
          </cell>
          <cell r="G30">
            <v>0</v>
          </cell>
          <cell r="H30">
            <v>0</v>
          </cell>
        </row>
        <row r="31">
          <cell r="B31" t="str">
            <v>CNQPS01Z</v>
          </cell>
          <cell r="C31">
            <v>6624.45</v>
          </cell>
          <cell r="D31">
            <v>921.25</v>
          </cell>
          <cell r="E31">
            <v>0</v>
          </cell>
          <cell r="F31">
            <v>0</v>
          </cell>
          <cell r="G31">
            <v>6624.45</v>
          </cell>
          <cell r="H31">
            <v>921.25</v>
          </cell>
        </row>
        <row r="32">
          <cell r="B32" t="str">
            <v>CNQPS02Z</v>
          </cell>
          <cell r="C32">
            <v>1176.53</v>
          </cell>
          <cell r="D32">
            <v>96.83</v>
          </cell>
          <cell r="E32">
            <v>0</v>
          </cell>
          <cell r="F32">
            <v>0</v>
          </cell>
          <cell r="G32">
            <v>1176.53</v>
          </cell>
          <cell r="H32">
            <v>96.83</v>
          </cell>
        </row>
        <row r="33">
          <cell r="B33" t="str">
            <v>CNQPS03Z</v>
          </cell>
          <cell r="C33">
            <v>2603.54</v>
          </cell>
          <cell r="D33">
            <v>228.69</v>
          </cell>
          <cell r="E33">
            <v>0</v>
          </cell>
          <cell r="F33">
            <v>0</v>
          </cell>
          <cell r="G33">
            <v>2603.54</v>
          </cell>
          <cell r="H33">
            <v>228.69</v>
          </cell>
        </row>
        <row r="34">
          <cell r="B34" t="str">
            <v>CNQPS04Z</v>
          </cell>
          <cell r="C34">
            <v>6563.4</v>
          </cell>
          <cell r="D34">
            <v>1166.26</v>
          </cell>
          <cell r="E34">
            <v>0</v>
          </cell>
          <cell r="F34">
            <v>0</v>
          </cell>
          <cell r="G34">
            <v>6563.4</v>
          </cell>
          <cell r="H34">
            <v>1166.26</v>
          </cell>
        </row>
        <row r="35">
          <cell r="B35" t="str">
            <v>DRAXX01Z</v>
          </cell>
          <cell r="C35">
            <v>77046.2</v>
          </cell>
          <cell r="D35">
            <v>1035.5999999999999</v>
          </cell>
          <cell r="E35">
            <v>0</v>
          </cell>
          <cell r="F35">
            <v>0</v>
          </cell>
          <cell r="G35">
            <v>77046.2</v>
          </cell>
          <cell r="H35">
            <v>1035.5999999999999</v>
          </cell>
        </row>
        <row r="36">
          <cell r="B36" t="str">
            <v>DRAXX02Z</v>
          </cell>
          <cell r="C36">
            <v>0</v>
          </cell>
          <cell r="D36">
            <v>0</v>
          </cell>
          <cell r="E36">
            <v>0</v>
          </cell>
          <cell r="F36">
            <v>0</v>
          </cell>
          <cell r="G36">
            <v>0</v>
          </cell>
          <cell r="H36">
            <v>0</v>
          </cell>
        </row>
        <row r="37">
          <cell r="B37" t="str">
            <v>DRAXX03Z</v>
          </cell>
          <cell r="C37">
            <v>27219.55</v>
          </cell>
          <cell r="D37">
            <v>665.1</v>
          </cell>
          <cell r="E37">
            <v>0</v>
          </cell>
          <cell r="F37">
            <v>0</v>
          </cell>
          <cell r="G37">
            <v>27219.55</v>
          </cell>
          <cell r="H37">
            <v>665.1</v>
          </cell>
        </row>
        <row r="38">
          <cell r="B38" t="str">
            <v>DRAXX04Z</v>
          </cell>
          <cell r="C38">
            <v>48858.6</v>
          </cell>
          <cell r="D38">
            <v>1252.45</v>
          </cell>
          <cell r="E38">
            <v>0</v>
          </cell>
          <cell r="F38">
            <v>0</v>
          </cell>
          <cell r="G38">
            <v>48858.6</v>
          </cell>
          <cell r="H38">
            <v>1252.45</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136.35</v>
          </cell>
          <cell r="D44">
            <v>1305.52</v>
          </cell>
          <cell r="E44">
            <v>0</v>
          </cell>
          <cell r="F44">
            <v>0</v>
          </cell>
          <cell r="G44">
            <v>136.35</v>
          </cell>
          <cell r="H44">
            <v>1305.52</v>
          </cell>
        </row>
        <row r="45">
          <cell r="B45" t="str">
            <v>EECL_01Z</v>
          </cell>
          <cell r="C45">
            <v>5106.82</v>
          </cell>
          <cell r="D45">
            <v>1694.09</v>
          </cell>
          <cell r="E45">
            <v>0</v>
          </cell>
          <cell r="F45">
            <v>0</v>
          </cell>
          <cell r="G45">
            <v>5106.82</v>
          </cell>
          <cell r="H45">
            <v>1694.09</v>
          </cell>
        </row>
        <row r="46">
          <cell r="B46" t="str">
            <v>FIDL_01Z</v>
          </cell>
          <cell r="C46">
            <v>0</v>
          </cell>
          <cell r="D46">
            <v>0</v>
          </cell>
          <cell r="E46">
            <v>0</v>
          </cell>
          <cell r="F46">
            <v>0</v>
          </cell>
          <cell r="G46">
            <v>0</v>
          </cell>
          <cell r="H46">
            <v>0</v>
          </cell>
        </row>
        <row r="47">
          <cell r="B47" t="str">
            <v>FIDL_02Z</v>
          </cell>
          <cell r="C47">
            <v>977.4</v>
          </cell>
          <cell r="D47">
            <v>7.58</v>
          </cell>
          <cell r="E47">
            <v>0</v>
          </cell>
          <cell r="F47">
            <v>0</v>
          </cell>
          <cell r="G47">
            <v>977.4</v>
          </cell>
          <cell r="H47">
            <v>7.58</v>
          </cell>
        </row>
        <row r="48">
          <cell r="B48" t="str">
            <v>FIDL_03Z</v>
          </cell>
          <cell r="C48">
            <v>319.2</v>
          </cell>
          <cell r="D48">
            <v>249.38</v>
          </cell>
          <cell r="E48">
            <v>0</v>
          </cell>
          <cell r="F48">
            <v>0</v>
          </cell>
          <cell r="G48">
            <v>319.2</v>
          </cell>
          <cell r="H48">
            <v>249.38</v>
          </cell>
        </row>
        <row r="49">
          <cell r="B49" t="str">
            <v>FIDL_04Z</v>
          </cell>
          <cell r="C49">
            <v>5417.1</v>
          </cell>
          <cell r="D49">
            <v>264.08</v>
          </cell>
          <cell r="E49">
            <v>0</v>
          </cell>
          <cell r="F49">
            <v>0</v>
          </cell>
          <cell r="G49">
            <v>5417.1</v>
          </cell>
          <cell r="H49">
            <v>264.08</v>
          </cell>
        </row>
        <row r="50">
          <cell r="B50" t="str">
            <v>EAG_EWIC1</v>
          </cell>
          <cell r="C50">
            <v>29196.71</v>
          </cell>
          <cell r="D50">
            <v>8368.69</v>
          </cell>
          <cell r="E50">
            <v>0</v>
          </cell>
          <cell r="F50">
            <v>0</v>
          </cell>
          <cell r="G50">
            <v>29196.71</v>
          </cell>
          <cell r="H50">
            <v>8368.69</v>
          </cell>
        </row>
        <row r="51">
          <cell r="B51" t="str">
            <v>CRUA_01Z</v>
          </cell>
          <cell r="C51">
            <v>2534.02</v>
          </cell>
          <cell r="D51">
            <v>277.12</v>
          </cell>
          <cell r="E51">
            <v>0</v>
          </cell>
          <cell r="F51">
            <v>0</v>
          </cell>
          <cell r="G51">
            <v>2534.02</v>
          </cell>
          <cell r="H51">
            <v>277.12</v>
          </cell>
        </row>
        <row r="52">
          <cell r="B52" t="str">
            <v>CRUA_02Z</v>
          </cell>
          <cell r="C52">
            <v>1676.99</v>
          </cell>
          <cell r="D52">
            <v>54</v>
          </cell>
          <cell r="E52">
            <v>0</v>
          </cell>
          <cell r="F52">
            <v>0</v>
          </cell>
          <cell r="G52">
            <v>1676.99</v>
          </cell>
          <cell r="H52">
            <v>54</v>
          </cell>
        </row>
        <row r="53">
          <cell r="B53" t="str">
            <v>CRUA_03Z</v>
          </cell>
          <cell r="C53">
            <v>233.8</v>
          </cell>
          <cell r="D53">
            <v>0.08</v>
          </cell>
          <cell r="E53">
            <v>0</v>
          </cell>
          <cell r="F53">
            <v>0</v>
          </cell>
          <cell r="G53">
            <v>233.8</v>
          </cell>
          <cell r="H53">
            <v>0.08</v>
          </cell>
        </row>
        <row r="54">
          <cell r="B54" t="str">
            <v>CRUA_04Z</v>
          </cell>
          <cell r="C54">
            <v>684.04</v>
          </cell>
          <cell r="D54">
            <v>4.4000000000000004</v>
          </cell>
          <cell r="E54">
            <v>0</v>
          </cell>
          <cell r="F54">
            <v>0</v>
          </cell>
          <cell r="G54">
            <v>684.04</v>
          </cell>
          <cell r="H54">
            <v>4.4000000000000004</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6053.61</v>
          </cell>
          <cell r="D59">
            <v>300.31</v>
          </cell>
          <cell r="E59">
            <v>0</v>
          </cell>
          <cell r="F59">
            <v>0</v>
          </cell>
          <cell r="G59">
            <v>6053.61</v>
          </cell>
          <cell r="H59">
            <v>300.31</v>
          </cell>
        </row>
        <row r="60">
          <cell r="B60" t="str">
            <v>FALGW-1</v>
          </cell>
          <cell r="C60">
            <v>23673.41</v>
          </cell>
          <cell r="D60">
            <v>0</v>
          </cell>
          <cell r="E60">
            <v>0</v>
          </cell>
          <cell r="F60">
            <v>0</v>
          </cell>
          <cell r="G60">
            <v>23673.41</v>
          </cell>
          <cell r="H60">
            <v>0</v>
          </cell>
        </row>
        <row r="61">
          <cell r="B61" t="str">
            <v>FELL_01Z</v>
          </cell>
          <cell r="C61">
            <v>0</v>
          </cell>
          <cell r="D61">
            <v>0</v>
          </cell>
          <cell r="E61">
            <v>0</v>
          </cell>
          <cell r="F61">
            <v>0</v>
          </cell>
          <cell r="G61">
            <v>0</v>
          </cell>
          <cell r="H61">
            <v>0</v>
          </cell>
        </row>
        <row r="62">
          <cell r="B62" t="str">
            <v>GNFSW-1</v>
          </cell>
          <cell r="C62">
            <v>2630.42</v>
          </cell>
          <cell r="D62">
            <v>1462.53</v>
          </cell>
          <cell r="E62">
            <v>0</v>
          </cell>
          <cell r="F62">
            <v>0</v>
          </cell>
          <cell r="G62">
            <v>2630.42</v>
          </cell>
          <cell r="H62">
            <v>1462.53</v>
          </cell>
        </row>
        <row r="63">
          <cell r="B63" t="str">
            <v>CRGHW-1</v>
          </cell>
          <cell r="C63">
            <v>1440.32</v>
          </cell>
          <cell r="D63">
            <v>44.65</v>
          </cell>
          <cell r="E63">
            <v>0</v>
          </cell>
          <cell r="F63">
            <v>0</v>
          </cell>
          <cell r="G63">
            <v>1440.32</v>
          </cell>
          <cell r="H63">
            <v>44.65</v>
          </cell>
        </row>
        <row r="64">
          <cell r="B64" t="str">
            <v>GRMO_01Z</v>
          </cell>
          <cell r="C64">
            <v>0</v>
          </cell>
          <cell r="D64">
            <v>14803.05</v>
          </cell>
          <cell r="E64">
            <v>0</v>
          </cell>
          <cell r="F64">
            <v>0</v>
          </cell>
          <cell r="G64">
            <v>0</v>
          </cell>
          <cell r="H64">
            <v>14803.05</v>
          </cell>
        </row>
        <row r="65">
          <cell r="B65" t="str">
            <v>GRIFW-1</v>
          </cell>
          <cell r="C65">
            <v>2074.6</v>
          </cell>
          <cell r="D65">
            <v>98.55</v>
          </cell>
          <cell r="E65">
            <v>0</v>
          </cell>
          <cell r="F65">
            <v>0</v>
          </cell>
          <cell r="G65">
            <v>2074.6</v>
          </cell>
          <cell r="H65">
            <v>98.55</v>
          </cell>
        </row>
        <row r="66">
          <cell r="B66" t="str">
            <v>GRIFW-2</v>
          </cell>
          <cell r="C66">
            <v>2085.5100000000002</v>
          </cell>
          <cell r="D66">
            <v>88.43</v>
          </cell>
          <cell r="E66">
            <v>0</v>
          </cell>
          <cell r="F66">
            <v>0</v>
          </cell>
          <cell r="G66">
            <v>2085.5100000000002</v>
          </cell>
          <cell r="H66">
            <v>88.43</v>
          </cell>
        </row>
        <row r="67">
          <cell r="B67" t="str">
            <v>GNFSW-2</v>
          </cell>
          <cell r="C67">
            <v>1408.6</v>
          </cell>
          <cell r="D67">
            <v>1711.82</v>
          </cell>
          <cell r="E67">
            <v>0</v>
          </cell>
          <cell r="F67">
            <v>0</v>
          </cell>
          <cell r="G67">
            <v>1408.6</v>
          </cell>
          <cell r="H67">
            <v>1711.82</v>
          </cell>
        </row>
        <row r="68">
          <cell r="B68" t="str">
            <v>GYMR-15</v>
          </cell>
          <cell r="C68">
            <v>17015.34</v>
          </cell>
          <cell r="D68">
            <v>16.62</v>
          </cell>
          <cell r="E68">
            <v>0</v>
          </cell>
          <cell r="F68">
            <v>0</v>
          </cell>
          <cell r="G68">
            <v>17015.34</v>
          </cell>
          <cell r="H68">
            <v>16.62</v>
          </cell>
        </row>
        <row r="69">
          <cell r="B69" t="str">
            <v>GYMR-17</v>
          </cell>
          <cell r="C69">
            <v>14663.79</v>
          </cell>
          <cell r="D69">
            <v>36.700000000000003</v>
          </cell>
          <cell r="E69">
            <v>0</v>
          </cell>
          <cell r="F69">
            <v>0</v>
          </cell>
          <cell r="G69">
            <v>14663.79</v>
          </cell>
          <cell r="H69">
            <v>36.700000000000003</v>
          </cell>
        </row>
        <row r="70">
          <cell r="B70" t="str">
            <v>GYMR-26</v>
          </cell>
          <cell r="C70">
            <v>18452.59</v>
          </cell>
          <cell r="D70">
            <v>57.64</v>
          </cell>
          <cell r="E70">
            <v>0</v>
          </cell>
          <cell r="F70">
            <v>0</v>
          </cell>
          <cell r="G70">
            <v>18452.59</v>
          </cell>
          <cell r="H70">
            <v>57.64</v>
          </cell>
        </row>
        <row r="71">
          <cell r="B71" t="str">
            <v>GYMR-28</v>
          </cell>
          <cell r="C71">
            <v>8700.09</v>
          </cell>
          <cell r="D71">
            <v>99.97</v>
          </cell>
          <cell r="E71">
            <v>0</v>
          </cell>
          <cell r="F71">
            <v>0</v>
          </cell>
          <cell r="G71">
            <v>8700.09</v>
          </cell>
          <cell r="H71">
            <v>99.97</v>
          </cell>
        </row>
        <row r="72">
          <cell r="B72" t="str">
            <v>GYAR_01Z</v>
          </cell>
          <cell r="C72">
            <v>2989.1</v>
          </cell>
          <cell r="D72">
            <v>1541.25</v>
          </cell>
          <cell r="E72">
            <v>0</v>
          </cell>
          <cell r="F72">
            <v>0</v>
          </cell>
          <cell r="G72">
            <v>2989.1</v>
          </cell>
          <cell r="H72">
            <v>1541.25</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13850.83</v>
          </cell>
          <cell r="D76">
            <v>3300.99</v>
          </cell>
          <cell r="E76">
            <v>0</v>
          </cell>
          <cell r="F76">
            <v>0</v>
          </cell>
          <cell r="G76">
            <v>13850.83</v>
          </cell>
          <cell r="H76">
            <v>3300.99</v>
          </cell>
        </row>
        <row r="77">
          <cell r="B77" t="str">
            <v>SHBA_02Z</v>
          </cell>
          <cell r="C77">
            <v>19341.599999999999</v>
          </cell>
          <cell r="D77">
            <v>2678.15</v>
          </cell>
          <cell r="E77">
            <v>0</v>
          </cell>
          <cell r="F77">
            <v>0</v>
          </cell>
          <cell r="G77">
            <v>19341.599999999999</v>
          </cell>
          <cell r="H77">
            <v>2678.15</v>
          </cell>
        </row>
        <row r="78">
          <cell r="B78" t="str">
            <v>HUMR_01Z</v>
          </cell>
          <cell r="C78">
            <v>50876.76</v>
          </cell>
          <cell r="D78">
            <v>3566.36</v>
          </cell>
          <cell r="E78">
            <v>0</v>
          </cell>
          <cell r="F78">
            <v>0</v>
          </cell>
          <cell r="G78">
            <v>50876.76</v>
          </cell>
          <cell r="H78">
            <v>3566.36</v>
          </cell>
        </row>
        <row r="79">
          <cell r="B79" t="str">
            <v>COTPS01Z</v>
          </cell>
          <cell r="C79">
            <v>974.07</v>
          </cell>
          <cell r="D79">
            <v>3665.7</v>
          </cell>
          <cell r="E79">
            <v>0</v>
          </cell>
          <cell r="F79">
            <v>0</v>
          </cell>
          <cell r="G79">
            <v>974.07</v>
          </cell>
          <cell r="H79">
            <v>3665.7</v>
          </cell>
        </row>
        <row r="80">
          <cell r="B80" t="str">
            <v>COTPS02Z</v>
          </cell>
          <cell r="C80">
            <v>23.85</v>
          </cell>
          <cell r="D80">
            <v>1864.44</v>
          </cell>
          <cell r="E80">
            <v>0</v>
          </cell>
          <cell r="F80">
            <v>0</v>
          </cell>
          <cell r="G80">
            <v>23.85</v>
          </cell>
          <cell r="H80">
            <v>1864.44</v>
          </cell>
        </row>
        <row r="81">
          <cell r="B81" t="str">
            <v>COTPS03Z</v>
          </cell>
          <cell r="C81">
            <v>71.010000000000005</v>
          </cell>
          <cell r="D81">
            <v>190.62</v>
          </cell>
          <cell r="E81">
            <v>0</v>
          </cell>
          <cell r="F81">
            <v>0</v>
          </cell>
          <cell r="G81">
            <v>71.010000000000005</v>
          </cell>
          <cell r="H81">
            <v>190.62</v>
          </cell>
        </row>
        <row r="82">
          <cell r="B82" t="str">
            <v>COTPS04Z</v>
          </cell>
          <cell r="C82">
            <v>0</v>
          </cell>
          <cell r="D82">
            <v>0</v>
          </cell>
          <cell r="E82">
            <v>0</v>
          </cell>
          <cell r="F82">
            <v>0</v>
          </cell>
          <cell r="G82">
            <v>0</v>
          </cell>
          <cell r="H82">
            <v>0</v>
          </cell>
        </row>
        <row r="83">
          <cell r="B83" t="str">
            <v>KEAD_01Z</v>
          </cell>
          <cell r="C83">
            <v>9846.1</v>
          </cell>
          <cell r="D83">
            <v>5096.1000000000004</v>
          </cell>
          <cell r="E83">
            <v>0</v>
          </cell>
          <cell r="F83">
            <v>0</v>
          </cell>
          <cell r="G83">
            <v>9846.1</v>
          </cell>
          <cell r="H83">
            <v>5096.1000000000004</v>
          </cell>
        </row>
        <row r="84">
          <cell r="B84" t="str">
            <v>KILBW-1</v>
          </cell>
          <cell r="C84">
            <v>0</v>
          </cell>
          <cell r="D84">
            <v>0</v>
          </cell>
          <cell r="E84">
            <v>0</v>
          </cell>
          <cell r="F84">
            <v>0</v>
          </cell>
          <cell r="G84">
            <v>0</v>
          </cell>
          <cell r="H84">
            <v>0</v>
          </cell>
        </row>
        <row r="85">
          <cell r="B85" t="str">
            <v>LCLTW-1</v>
          </cell>
          <cell r="C85">
            <v>1617.44</v>
          </cell>
          <cell r="D85">
            <v>302.95</v>
          </cell>
          <cell r="E85">
            <v>0</v>
          </cell>
          <cell r="F85">
            <v>0</v>
          </cell>
          <cell r="G85">
            <v>1617.44</v>
          </cell>
          <cell r="H85">
            <v>302.95</v>
          </cell>
        </row>
        <row r="86">
          <cell r="B86" t="str">
            <v>MEDP_01Z</v>
          </cell>
          <cell r="C86">
            <v>27776.66</v>
          </cell>
          <cell r="D86">
            <v>2332</v>
          </cell>
          <cell r="E86">
            <v>0</v>
          </cell>
          <cell r="F86">
            <v>0</v>
          </cell>
          <cell r="G86">
            <v>27776.66</v>
          </cell>
          <cell r="H86">
            <v>2332</v>
          </cell>
        </row>
        <row r="87">
          <cell r="B87" t="str">
            <v>MILWW-1</v>
          </cell>
          <cell r="C87">
            <v>2900.97</v>
          </cell>
          <cell r="D87">
            <v>37.74</v>
          </cell>
          <cell r="E87">
            <v>0</v>
          </cell>
          <cell r="F87">
            <v>0</v>
          </cell>
          <cell r="G87">
            <v>2900.97</v>
          </cell>
          <cell r="H87">
            <v>37.74</v>
          </cell>
        </row>
        <row r="88">
          <cell r="B88" t="str">
            <v>WDNSO-1</v>
          </cell>
          <cell r="C88">
            <v>9998.84</v>
          </cell>
          <cell r="D88">
            <v>749.01</v>
          </cell>
          <cell r="E88">
            <v>0</v>
          </cell>
          <cell r="F88">
            <v>0</v>
          </cell>
          <cell r="G88">
            <v>9998.84</v>
          </cell>
          <cell r="H88">
            <v>749.01</v>
          </cell>
        </row>
        <row r="89">
          <cell r="B89" t="str">
            <v>WDNSO-2</v>
          </cell>
          <cell r="C89">
            <v>9268.67</v>
          </cell>
          <cell r="D89">
            <v>732.21</v>
          </cell>
          <cell r="E89">
            <v>0</v>
          </cell>
          <cell r="F89">
            <v>0</v>
          </cell>
          <cell r="G89">
            <v>9268.67</v>
          </cell>
          <cell r="H89">
            <v>732.21</v>
          </cell>
        </row>
        <row r="90">
          <cell r="B90" t="str">
            <v>MRWD_01Z</v>
          </cell>
          <cell r="C90">
            <v>3257.3</v>
          </cell>
          <cell r="D90">
            <v>375.5</v>
          </cell>
          <cell r="E90">
            <v>0</v>
          </cell>
          <cell r="F90">
            <v>0</v>
          </cell>
          <cell r="G90">
            <v>3257.3</v>
          </cell>
          <cell r="H90">
            <v>375.5</v>
          </cell>
        </row>
        <row r="91">
          <cell r="B91" t="str">
            <v>ABTHB07Z</v>
          </cell>
          <cell r="C91">
            <v>279.05</v>
          </cell>
          <cell r="D91">
            <v>138.15</v>
          </cell>
          <cell r="E91">
            <v>0</v>
          </cell>
          <cell r="F91">
            <v>0</v>
          </cell>
          <cell r="G91">
            <v>279.05</v>
          </cell>
          <cell r="H91">
            <v>138.15</v>
          </cell>
        </row>
        <row r="92">
          <cell r="B92" t="str">
            <v>ABTHB08Z</v>
          </cell>
          <cell r="C92">
            <v>0</v>
          </cell>
          <cell r="D92">
            <v>0</v>
          </cell>
          <cell r="E92">
            <v>0</v>
          </cell>
          <cell r="F92">
            <v>0</v>
          </cell>
          <cell r="G92">
            <v>0</v>
          </cell>
          <cell r="H92">
            <v>0</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26600.45</v>
          </cell>
          <cell r="D96">
            <v>4310.55</v>
          </cell>
          <cell r="E96">
            <v>0</v>
          </cell>
          <cell r="F96">
            <v>0</v>
          </cell>
          <cell r="G96">
            <v>26600.45</v>
          </cell>
          <cell r="H96">
            <v>4310.55</v>
          </cell>
        </row>
        <row r="97">
          <cell r="B97" t="str">
            <v>DIDCB06Z</v>
          </cell>
          <cell r="C97">
            <v>8852.2999999999993</v>
          </cell>
          <cell r="D97">
            <v>4569.55</v>
          </cell>
          <cell r="E97">
            <v>0</v>
          </cell>
          <cell r="F97">
            <v>0</v>
          </cell>
          <cell r="G97">
            <v>8852.2999999999993</v>
          </cell>
          <cell r="H97">
            <v>4569.55</v>
          </cell>
        </row>
        <row r="98">
          <cell r="B98" t="str">
            <v>LBAR_01Z</v>
          </cell>
          <cell r="C98">
            <v>127.47</v>
          </cell>
          <cell r="D98">
            <v>18468.099999999999</v>
          </cell>
          <cell r="E98">
            <v>0</v>
          </cell>
          <cell r="F98">
            <v>0</v>
          </cell>
          <cell r="G98">
            <v>127.47</v>
          </cell>
          <cell r="H98">
            <v>18468.099999999999</v>
          </cell>
        </row>
        <row r="99">
          <cell r="B99" t="str">
            <v>PEMB_11Z</v>
          </cell>
          <cell r="C99">
            <v>6816.35</v>
          </cell>
          <cell r="D99">
            <v>2458.9</v>
          </cell>
          <cell r="E99">
            <v>0</v>
          </cell>
          <cell r="F99">
            <v>0</v>
          </cell>
          <cell r="G99">
            <v>6816.35</v>
          </cell>
          <cell r="H99">
            <v>2458.9</v>
          </cell>
        </row>
        <row r="100">
          <cell r="B100" t="str">
            <v>PEMB_21Z</v>
          </cell>
          <cell r="C100">
            <v>8729.5</v>
          </cell>
          <cell r="D100">
            <v>2907.5</v>
          </cell>
          <cell r="E100">
            <v>0</v>
          </cell>
          <cell r="F100">
            <v>0</v>
          </cell>
          <cell r="G100">
            <v>8729.5</v>
          </cell>
          <cell r="H100">
            <v>2907.5</v>
          </cell>
        </row>
        <row r="101">
          <cell r="B101" t="str">
            <v>PEMB_31Z</v>
          </cell>
          <cell r="C101">
            <v>23913.5</v>
          </cell>
          <cell r="D101">
            <v>2756.55</v>
          </cell>
          <cell r="E101">
            <v>0</v>
          </cell>
          <cell r="F101">
            <v>0</v>
          </cell>
          <cell r="G101">
            <v>23913.5</v>
          </cell>
          <cell r="H101">
            <v>2756.55</v>
          </cell>
        </row>
        <row r="102">
          <cell r="B102" t="str">
            <v>PEMB_41Z</v>
          </cell>
          <cell r="C102">
            <v>3395.1</v>
          </cell>
          <cell r="D102">
            <v>4190.05</v>
          </cell>
          <cell r="E102">
            <v>0</v>
          </cell>
          <cell r="F102">
            <v>0</v>
          </cell>
          <cell r="G102">
            <v>3395.1</v>
          </cell>
          <cell r="H102">
            <v>4190.05</v>
          </cell>
        </row>
        <row r="103">
          <cell r="B103" t="str">
            <v>PEMB_51Z</v>
          </cell>
          <cell r="C103">
            <v>9570.65</v>
          </cell>
          <cell r="D103">
            <v>3741.55</v>
          </cell>
          <cell r="E103">
            <v>0</v>
          </cell>
          <cell r="F103">
            <v>0</v>
          </cell>
          <cell r="G103">
            <v>9570.65</v>
          </cell>
          <cell r="H103">
            <v>3741.55</v>
          </cell>
        </row>
        <row r="104">
          <cell r="B104" t="str">
            <v>STAY_01Z</v>
          </cell>
          <cell r="C104">
            <v>20101.3</v>
          </cell>
          <cell r="D104">
            <v>3319.35</v>
          </cell>
          <cell r="E104">
            <v>0</v>
          </cell>
          <cell r="F104">
            <v>0</v>
          </cell>
          <cell r="G104">
            <v>20101.3</v>
          </cell>
          <cell r="H104">
            <v>3319.35</v>
          </cell>
        </row>
        <row r="105">
          <cell r="B105" t="str">
            <v>STAY_02Z</v>
          </cell>
          <cell r="C105">
            <v>28917.1</v>
          </cell>
          <cell r="D105">
            <v>1580.35</v>
          </cell>
          <cell r="E105">
            <v>0</v>
          </cell>
          <cell r="F105">
            <v>0</v>
          </cell>
          <cell r="G105">
            <v>28917.1</v>
          </cell>
          <cell r="H105">
            <v>1580.35</v>
          </cell>
        </row>
        <row r="106">
          <cell r="B106" t="str">
            <v>STAY_03Z</v>
          </cell>
          <cell r="C106">
            <v>11695.3</v>
          </cell>
          <cell r="D106">
            <v>4344.8</v>
          </cell>
          <cell r="E106">
            <v>0</v>
          </cell>
          <cell r="F106">
            <v>0</v>
          </cell>
          <cell r="G106">
            <v>11695.3</v>
          </cell>
          <cell r="H106">
            <v>4344.8</v>
          </cell>
        </row>
        <row r="107">
          <cell r="B107" t="str">
            <v>STAY_04Z</v>
          </cell>
          <cell r="C107">
            <v>20090.25</v>
          </cell>
          <cell r="D107">
            <v>2275.0500000000002</v>
          </cell>
          <cell r="E107">
            <v>0</v>
          </cell>
          <cell r="F107">
            <v>0</v>
          </cell>
          <cell r="G107">
            <v>20090.25</v>
          </cell>
          <cell r="H107">
            <v>2275.0500000000002</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45309.75</v>
          </cell>
          <cell r="D110">
            <v>5849</v>
          </cell>
          <cell r="E110">
            <v>0</v>
          </cell>
          <cell r="F110">
            <v>0</v>
          </cell>
          <cell r="G110">
            <v>45309.75</v>
          </cell>
          <cell r="H110">
            <v>5849</v>
          </cell>
        </row>
        <row r="111">
          <cell r="B111" t="str">
            <v>HEYM102Z</v>
          </cell>
          <cell r="C111">
            <v>33089.75</v>
          </cell>
          <cell r="D111">
            <v>2167.6</v>
          </cell>
          <cell r="E111">
            <v>0</v>
          </cell>
          <cell r="F111">
            <v>0</v>
          </cell>
          <cell r="G111">
            <v>33089.75</v>
          </cell>
          <cell r="H111">
            <v>2167.6</v>
          </cell>
        </row>
        <row r="112">
          <cell r="B112" t="str">
            <v>HEYM207Z</v>
          </cell>
          <cell r="C112">
            <v>0</v>
          </cell>
          <cell r="D112">
            <v>2</v>
          </cell>
          <cell r="E112">
            <v>0</v>
          </cell>
          <cell r="F112">
            <v>0</v>
          </cell>
          <cell r="G112">
            <v>0</v>
          </cell>
          <cell r="H112">
            <v>2</v>
          </cell>
        </row>
        <row r="113">
          <cell r="B113" t="str">
            <v>HEYM208Z</v>
          </cell>
          <cell r="C113">
            <v>77077.55</v>
          </cell>
          <cell r="D113">
            <v>0</v>
          </cell>
          <cell r="E113">
            <v>0</v>
          </cell>
          <cell r="F113">
            <v>0</v>
          </cell>
          <cell r="G113">
            <v>77077.55</v>
          </cell>
          <cell r="H113">
            <v>0</v>
          </cell>
        </row>
        <row r="114">
          <cell r="B114" t="str">
            <v>HINB_07Z</v>
          </cell>
          <cell r="C114">
            <v>44047.95</v>
          </cell>
          <cell r="D114">
            <v>3156.35</v>
          </cell>
          <cell r="E114">
            <v>0</v>
          </cell>
          <cell r="F114">
            <v>0</v>
          </cell>
          <cell r="G114">
            <v>44047.95</v>
          </cell>
          <cell r="H114">
            <v>3156.35</v>
          </cell>
        </row>
        <row r="115">
          <cell r="B115" t="str">
            <v>HINB_08Z</v>
          </cell>
          <cell r="C115">
            <v>42389.05</v>
          </cell>
          <cell r="D115">
            <v>2283.3000000000002</v>
          </cell>
          <cell r="E115">
            <v>0</v>
          </cell>
          <cell r="F115">
            <v>0</v>
          </cell>
          <cell r="G115">
            <v>42389.05</v>
          </cell>
          <cell r="H115">
            <v>2283.3000000000002</v>
          </cell>
        </row>
        <row r="116">
          <cell r="B116" t="str">
            <v>HRTL_01Z</v>
          </cell>
          <cell r="C116">
            <v>87232.5</v>
          </cell>
          <cell r="D116">
            <v>1363.45</v>
          </cell>
          <cell r="E116">
            <v>0</v>
          </cell>
          <cell r="F116">
            <v>0</v>
          </cell>
          <cell r="G116">
            <v>87232.5</v>
          </cell>
          <cell r="H116">
            <v>1363.45</v>
          </cell>
        </row>
        <row r="117">
          <cell r="B117" t="str">
            <v>HRTL_02Z</v>
          </cell>
          <cell r="C117">
            <v>0</v>
          </cell>
          <cell r="D117">
            <v>0</v>
          </cell>
          <cell r="E117">
            <v>0</v>
          </cell>
          <cell r="F117">
            <v>0</v>
          </cell>
          <cell r="G117">
            <v>0</v>
          </cell>
          <cell r="H117">
            <v>0</v>
          </cell>
        </row>
        <row r="118">
          <cell r="B118" t="str">
            <v>HUNB_07Z</v>
          </cell>
          <cell r="C118">
            <v>0</v>
          </cell>
          <cell r="D118">
            <v>0</v>
          </cell>
          <cell r="E118">
            <v>0</v>
          </cell>
          <cell r="F118">
            <v>0</v>
          </cell>
          <cell r="G118">
            <v>0</v>
          </cell>
          <cell r="H118">
            <v>0</v>
          </cell>
        </row>
        <row r="119">
          <cell r="B119" t="str">
            <v>HUNB_08Z</v>
          </cell>
          <cell r="C119">
            <v>31673.95</v>
          </cell>
          <cell r="D119">
            <v>2791.85</v>
          </cell>
          <cell r="E119">
            <v>0</v>
          </cell>
          <cell r="F119">
            <v>0</v>
          </cell>
          <cell r="G119">
            <v>31673.95</v>
          </cell>
          <cell r="H119">
            <v>2791.85</v>
          </cell>
        </row>
        <row r="120">
          <cell r="B120" t="str">
            <v>SIZB_01Z</v>
          </cell>
          <cell r="C120">
            <v>42307.199999999997</v>
          </cell>
          <cell r="D120">
            <v>4727.2</v>
          </cell>
          <cell r="E120">
            <v>0</v>
          </cell>
          <cell r="F120">
            <v>0</v>
          </cell>
          <cell r="G120">
            <v>42307.199999999997</v>
          </cell>
          <cell r="H120">
            <v>4727.2</v>
          </cell>
        </row>
        <row r="121">
          <cell r="B121" t="str">
            <v>SIZB_02Z</v>
          </cell>
          <cell r="C121">
            <v>41612.949999999997</v>
          </cell>
          <cell r="D121">
            <v>4671.95</v>
          </cell>
          <cell r="E121">
            <v>0</v>
          </cell>
          <cell r="F121">
            <v>0</v>
          </cell>
          <cell r="G121">
            <v>41612.949999999997</v>
          </cell>
          <cell r="H121">
            <v>4671.95</v>
          </cell>
        </row>
        <row r="122">
          <cell r="B122" t="str">
            <v>TORN_01Z</v>
          </cell>
          <cell r="C122">
            <v>39155.800000000003</v>
          </cell>
          <cell r="D122">
            <v>2562.4499999999998</v>
          </cell>
          <cell r="E122">
            <v>0</v>
          </cell>
          <cell r="F122">
            <v>0</v>
          </cell>
          <cell r="G122">
            <v>39155.800000000003</v>
          </cell>
          <cell r="H122">
            <v>2562.4499999999998</v>
          </cell>
        </row>
        <row r="123">
          <cell r="B123" t="str">
            <v>TORN_02Z</v>
          </cell>
          <cell r="C123">
            <v>31214.3</v>
          </cell>
          <cell r="D123">
            <v>4708.55</v>
          </cell>
          <cell r="E123">
            <v>0</v>
          </cell>
          <cell r="F123">
            <v>0</v>
          </cell>
          <cell r="G123">
            <v>31214.3</v>
          </cell>
          <cell r="H123">
            <v>4708.55</v>
          </cell>
        </row>
        <row r="124">
          <cell r="B124" t="str">
            <v>EAG-NEMO1</v>
          </cell>
          <cell r="C124">
            <v>57543.27</v>
          </cell>
          <cell r="D124">
            <v>1636.49</v>
          </cell>
          <cell r="E124">
            <v>0</v>
          </cell>
          <cell r="F124">
            <v>0</v>
          </cell>
          <cell r="G124">
            <v>57543.27</v>
          </cell>
          <cell r="H124">
            <v>1636.49</v>
          </cell>
        </row>
        <row r="125">
          <cell r="B125" t="str">
            <v>DINO_01Z</v>
          </cell>
          <cell r="C125">
            <v>25429.85</v>
          </cell>
          <cell r="D125">
            <v>375.2</v>
          </cell>
          <cell r="E125">
            <v>0</v>
          </cell>
          <cell r="F125">
            <v>0</v>
          </cell>
          <cell r="G125">
            <v>25429.85</v>
          </cell>
          <cell r="H125">
            <v>375.2</v>
          </cell>
        </row>
        <row r="126">
          <cell r="B126" t="str">
            <v>DINO_02Z</v>
          </cell>
          <cell r="C126">
            <v>8567.35</v>
          </cell>
          <cell r="D126">
            <v>103.75</v>
          </cell>
          <cell r="E126">
            <v>0</v>
          </cell>
          <cell r="F126">
            <v>0</v>
          </cell>
          <cell r="G126">
            <v>8567.35</v>
          </cell>
          <cell r="H126">
            <v>103.75</v>
          </cell>
        </row>
        <row r="127">
          <cell r="B127" t="str">
            <v>DINO_03Z</v>
          </cell>
          <cell r="C127">
            <v>9528.7000000000007</v>
          </cell>
          <cell r="D127">
            <v>238.25</v>
          </cell>
          <cell r="E127">
            <v>0</v>
          </cell>
          <cell r="F127">
            <v>0</v>
          </cell>
          <cell r="G127">
            <v>9528.7000000000007</v>
          </cell>
          <cell r="H127">
            <v>238.25</v>
          </cell>
        </row>
        <row r="128">
          <cell r="B128" t="str">
            <v>DINO_04Z</v>
          </cell>
          <cell r="C128">
            <v>16867.45</v>
          </cell>
          <cell r="D128">
            <v>147.94999999999999</v>
          </cell>
          <cell r="E128">
            <v>0</v>
          </cell>
          <cell r="F128">
            <v>0</v>
          </cell>
          <cell r="G128">
            <v>16867.45</v>
          </cell>
          <cell r="H128">
            <v>147.94999999999999</v>
          </cell>
        </row>
        <row r="129">
          <cell r="B129" t="str">
            <v>DINO_05Z</v>
          </cell>
          <cell r="C129">
            <v>10291.049999999999</v>
          </cell>
          <cell r="D129">
            <v>59.5</v>
          </cell>
          <cell r="E129">
            <v>0</v>
          </cell>
          <cell r="F129">
            <v>0</v>
          </cell>
          <cell r="G129">
            <v>10291.049999999999</v>
          </cell>
          <cell r="H129">
            <v>59.5</v>
          </cell>
        </row>
        <row r="130">
          <cell r="B130" t="str">
            <v>DINO_06Z</v>
          </cell>
          <cell r="C130">
            <v>8427.0499999999993</v>
          </cell>
          <cell r="D130">
            <v>117.4</v>
          </cell>
          <cell r="E130">
            <v>0</v>
          </cell>
          <cell r="F130">
            <v>0</v>
          </cell>
          <cell r="G130">
            <v>8427.0499999999993</v>
          </cell>
          <cell r="H130">
            <v>117.4</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2640.63</v>
          </cell>
          <cell r="D133">
            <v>743.65</v>
          </cell>
          <cell r="E133">
            <v>0</v>
          </cell>
          <cell r="F133">
            <v>0</v>
          </cell>
          <cell r="G133">
            <v>2640.63</v>
          </cell>
          <cell r="H133">
            <v>743.65</v>
          </cell>
        </row>
        <row r="134">
          <cell r="B134" t="str">
            <v>FFES_04Z</v>
          </cell>
          <cell r="C134">
            <v>1835.96</v>
          </cell>
          <cell r="D134">
            <v>514.97</v>
          </cell>
          <cell r="E134">
            <v>0</v>
          </cell>
          <cell r="F134">
            <v>0</v>
          </cell>
          <cell r="G134">
            <v>1835.96</v>
          </cell>
          <cell r="H134">
            <v>514.97</v>
          </cell>
        </row>
        <row r="135">
          <cell r="B135" t="str">
            <v>KILNS01Z</v>
          </cell>
          <cell r="C135">
            <v>0</v>
          </cell>
          <cell r="D135">
            <v>0</v>
          </cell>
          <cell r="E135">
            <v>0</v>
          </cell>
          <cell r="F135">
            <v>0</v>
          </cell>
          <cell r="G135">
            <v>0</v>
          </cell>
          <cell r="H135">
            <v>0</v>
          </cell>
        </row>
        <row r="136">
          <cell r="B136" t="str">
            <v>PETEM01Z</v>
          </cell>
          <cell r="C136">
            <v>0</v>
          </cell>
          <cell r="D136">
            <v>0</v>
          </cell>
          <cell r="E136">
            <v>0</v>
          </cell>
          <cell r="F136">
            <v>0</v>
          </cell>
          <cell r="G136">
            <v>0</v>
          </cell>
          <cell r="H136">
            <v>0</v>
          </cell>
        </row>
        <row r="137">
          <cell r="B137" t="str">
            <v>GRAI_06Z</v>
          </cell>
          <cell r="C137">
            <v>9312.85</v>
          </cell>
          <cell r="D137">
            <v>1285.9000000000001</v>
          </cell>
          <cell r="E137">
            <v>0</v>
          </cell>
          <cell r="F137">
            <v>0</v>
          </cell>
          <cell r="G137">
            <v>9312.85</v>
          </cell>
          <cell r="H137">
            <v>1285.9000000000001</v>
          </cell>
        </row>
        <row r="138">
          <cell r="B138" t="str">
            <v>GRAI_07Z</v>
          </cell>
          <cell r="C138">
            <v>8344.0499999999993</v>
          </cell>
          <cell r="D138">
            <v>1253.4000000000001</v>
          </cell>
          <cell r="E138">
            <v>0</v>
          </cell>
          <cell r="F138">
            <v>0</v>
          </cell>
          <cell r="G138">
            <v>8344.0499999999993</v>
          </cell>
          <cell r="H138">
            <v>1253.4000000000001</v>
          </cell>
        </row>
        <row r="139">
          <cell r="B139" t="str">
            <v>GRAI_08Z</v>
          </cell>
          <cell r="C139">
            <v>3559.45</v>
          </cell>
          <cell r="D139">
            <v>156.75</v>
          </cell>
          <cell r="E139">
            <v>0</v>
          </cell>
          <cell r="F139">
            <v>0</v>
          </cell>
          <cell r="G139">
            <v>3559.45</v>
          </cell>
          <cell r="H139">
            <v>156.75</v>
          </cell>
        </row>
        <row r="140">
          <cell r="B140" t="str">
            <v>KILLP01Z</v>
          </cell>
          <cell r="C140">
            <v>11.05</v>
          </cell>
          <cell r="D140">
            <v>925.55</v>
          </cell>
          <cell r="E140">
            <v>0</v>
          </cell>
          <cell r="F140">
            <v>0</v>
          </cell>
          <cell r="G140">
            <v>11.05</v>
          </cell>
          <cell r="H140">
            <v>925.55</v>
          </cell>
        </row>
        <row r="141">
          <cell r="B141" t="str">
            <v>KILLP02Z</v>
          </cell>
          <cell r="C141">
            <v>34.450000000000003</v>
          </cell>
          <cell r="D141">
            <v>1084.1500000000001</v>
          </cell>
          <cell r="E141">
            <v>0</v>
          </cell>
          <cell r="F141">
            <v>0</v>
          </cell>
          <cell r="G141">
            <v>34.450000000000003</v>
          </cell>
          <cell r="H141">
            <v>1084.1500000000001</v>
          </cell>
        </row>
        <row r="142">
          <cell r="B142" t="str">
            <v>RATS_01Z</v>
          </cell>
          <cell r="C142">
            <v>0.18</v>
          </cell>
          <cell r="D142">
            <v>2518.4699999999998</v>
          </cell>
          <cell r="E142">
            <v>0</v>
          </cell>
          <cell r="F142">
            <v>0</v>
          </cell>
          <cell r="G142">
            <v>0.18</v>
          </cell>
          <cell r="H142">
            <v>2518.4699999999998</v>
          </cell>
        </row>
        <row r="143">
          <cell r="B143" t="str">
            <v>RATS_02Z</v>
          </cell>
          <cell r="C143">
            <v>0</v>
          </cell>
          <cell r="D143">
            <v>0</v>
          </cell>
          <cell r="E143">
            <v>0</v>
          </cell>
          <cell r="F143">
            <v>0</v>
          </cell>
          <cell r="G143">
            <v>0</v>
          </cell>
          <cell r="H143">
            <v>0</v>
          </cell>
        </row>
        <row r="144">
          <cell r="B144" t="str">
            <v>RATS_03Z</v>
          </cell>
          <cell r="C144">
            <v>157.59</v>
          </cell>
          <cell r="D144">
            <v>128.79</v>
          </cell>
          <cell r="E144">
            <v>0</v>
          </cell>
          <cell r="F144">
            <v>0</v>
          </cell>
          <cell r="G144">
            <v>157.59</v>
          </cell>
          <cell r="H144">
            <v>128.79</v>
          </cell>
        </row>
        <row r="145">
          <cell r="B145" t="str">
            <v>RATS_04Z</v>
          </cell>
          <cell r="C145">
            <v>1.26</v>
          </cell>
          <cell r="D145">
            <v>1403.46</v>
          </cell>
          <cell r="E145">
            <v>0</v>
          </cell>
          <cell r="F145">
            <v>0</v>
          </cell>
          <cell r="G145">
            <v>1.26</v>
          </cell>
          <cell r="H145">
            <v>1403.46</v>
          </cell>
        </row>
        <row r="146">
          <cell r="B146" t="str">
            <v>TAYL_02Z</v>
          </cell>
          <cell r="C146">
            <v>0</v>
          </cell>
          <cell r="D146">
            <v>0</v>
          </cell>
          <cell r="E146">
            <v>0</v>
          </cell>
          <cell r="F146">
            <v>0</v>
          </cell>
          <cell r="G146">
            <v>0</v>
          </cell>
          <cell r="H146">
            <v>0</v>
          </cell>
        </row>
        <row r="147">
          <cell r="B147" t="str">
            <v>TAYL_03Z</v>
          </cell>
          <cell r="C147">
            <v>0</v>
          </cell>
          <cell r="D147">
            <v>0</v>
          </cell>
          <cell r="E147">
            <v>0</v>
          </cell>
          <cell r="F147">
            <v>0</v>
          </cell>
          <cell r="G147">
            <v>0</v>
          </cell>
          <cell r="H147">
            <v>0</v>
          </cell>
        </row>
        <row r="148">
          <cell r="B148" t="str">
            <v>RCBKO-1</v>
          </cell>
          <cell r="C148">
            <v>5670.74</v>
          </cell>
          <cell r="D148">
            <v>2363.0700000000002</v>
          </cell>
          <cell r="E148">
            <v>0</v>
          </cell>
          <cell r="F148">
            <v>0</v>
          </cell>
          <cell r="G148">
            <v>5670.74</v>
          </cell>
          <cell r="H148">
            <v>2363.0700000000002</v>
          </cell>
        </row>
        <row r="149">
          <cell r="B149" t="str">
            <v>RCBKO-2</v>
          </cell>
          <cell r="C149">
            <v>5389.14</v>
          </cell>
          <cell r="D149">
            <v>2287.14</v>
          </cell>
          <cell r="E149">
            <v>0</v>
          </cell>
          <cell r="F149">
            <v>0</v>
          </cell>
          <cell r="G149">
            <v>5389.14</v>
          </cell>
          <cell r="H149">
            <v>2287.14</v>
          </cell>
        </row>
        <row r="150">
          <cell r="B150" t="str">
            <v>BRGG_01Z</v>
          </cell>
          <cell r="C150">
            <v>479.75</v>
          </cell>
          <cell r="D150">
            <v>0</v>
          </cell>
          <cell r="E150">
            <v>0</v>
          </cell>
          <cell r="F150">
            <v>0</v>
          </cell>
          <cell r="G150">
            <v>479.75</v>
          </cell>
          <cell r="H150">
            <v>0</v>
          </cell>
        </row>
        <row r="151">
          <cell r="B151" t="str">
            <v>ROCK_01Z</v>
          </cell>
          <cell r="C151">
            <v>39771.5</v>
          </cell>
          <cell r="D151">
            <v>1737.9</v>
          </cell>
          <cell r="E151">
            <v>0</v>
          </cell>
          <cell r="F151">
            <v>0</v>
          </cell>
          <cell r="G151">
            <v>39771.5</v>
          </cell>
          <cell r="H151">
            <v>1737.9</v>
          </cell>
        </row>
        <row r="152">
          <cell r="B152" t="str">
            <v>SCCL_01Z</v>
          </cell>
          <cell r="C152">
            <v>9619.2000000000007</v>
          </cell>
          <cell r="D152">
            <v>189.57</v>
          </cell>
          <cell r="E152">
            <v>0</v>
          </cell>
          <cell r="F152">
            <v>0</v>
          </cell>
          <cell r="G152">
            <v>9619.2000000000007</v>
          </cell>
          <cell r="H152">
            <v>189.57</v>
          </cell>
        </row>
        <row r="153">
          <cell r="B153" t="str">
            <v>SCCL_02Z</v>
          </cell>
          <cell r="C153">
            <v>3945.7</v>
          </cell>
          <cell r="D153">
            <v>2535.6999999999998</v>
          </cell>
          <cell r="E153">
            <v>0</v>
          </cell>
          <cell r="F153">
            <v>0</v>
          </cell>
          <cell r="G153">
            <v>3945.7</v>
          </cell>
          <cell r="H153">
            <v>2535.6999999999998</v>
          </cell>
        </row>
        <row r="154">
          <cell r="B154" t="str">
            <v>SCCL_03Z</v>
          </cell>
          <cell r="C154">
            <v>12751.95</v>
          </cell>
          <cell r="D154">
            <v>520.30999999999995</v>
          </cell>
          <cell r="E154">
            <v>0</v>
          </cell>
          <cell r="F154">
            <v>0</v>
          </cell>
          <cell r="G154">
            <v>12751.95</v>
          </cell>
          <cell r="H154">
            <v>520.30999999999995</v>
          </cell>
        </row>
        <row r="155">
          <cell r="B155" t="str">
            <v>SHOS_01Z</v>
          </cell>
          <cell r="C155">
            <v>0</v>
          </cell>
          <cell r="D155">
            <v>0</v>
          </cell>
          <cell r="E155">
            <v>0</v>
          </cell>
          <cell r="F155">
            <v>0</v>
          </cell>
          <cell r="G155">
            <v>0</v>
          </cell>
          <cell r="H155">
            <v>0</v>
          </cell>
        </row>
        <row r="156">
          <cell r="B156" t="str">
            <v>SEAB_01Z</v>
          </cell>
          <cell r="C156">
            <v>4341.91</v>
          </cell>
          <cell r="D156">
            <v>3692.09</v>
          </cell>
          <cell r="E156">
            <v>0</v>
          </cell>
          <cell r="F156">
            <v>0</v>
          </cell>
          <cell r="G156">
            <v>4341.91</v>
          </cell>
          <cell r="H156">
            <v>3692.09</v>
          </cell>
        </row>
        <row r="157">
          <cell r="B157" t="str">
            <v>SEAB_02Z</v>
          </cell>
          <cell r="C157">
            <v>2265.0300000000002</v>
          </cell>
          <cell r="D157">
            <v>1062.5</v>
          </cell>
          <cell r="E157">
            <v>0</v>
          </cell>
          <cell r="F157">
            <v>0</v>
          </cell>
          <cell r="G157">
            <v>2265.0300000000002</v>
          </cell>
          <cell r="H157">
            <v>1062.5</v>
          </cell>
        </row>
        <row r="158">
          <cell r="B158" t="str">
            <v>SPLN_01Z</v>
          </cell>
          <cell r="C158">
            <v>15083.7</v>
          </cell>
          <cell r="D158">
            <v>4505.8999999999996</v>
          </cell>
          <cell r="E158">
            <v>0</v>
          </cell>
          <cell r="F158">
            <v>0</v>
          </cell>
          <cell r="G158">
            <v>15083.7</v>
          </cell>
          <cell r="H158">
            <v>4505.8999999999996</v>
          </cell>
        </row>
        <row r="159">
          <cell r="B159" t="str">
            <v>ARCHW-1</v>
          </cell>
          <cell r="C159">
            <v>7576.24</v>
          </cell>
          <cell r="D159">
            <v>4.2</v>
          </cell>
          <cell r="E159">
            <v>0</v>
          </cell>
          <cell r="F159">
            <v>0</v>
          </cell>
          <cell r="G159">
            <v>7576.24</v>
          </cell>
          <cell r="H159">
            <v>4.2</v>
          </cell>
        </row>
        <row r="160">
          <cell r="B160" t="str">
            <v>CLFLW-1</v>
          </cell>
          <cell r="C160">
            <v>628.97</v>
          </cell>
          <cell r="D160">
            <v>162.77000000000001</v>
          </cell>
          <cell r="E160">
            <v>0</v>
          </cell>
          <cell r="F160">
            <v>0</v>
          </cell>
          <cell r="G160">
            <v>628.97</v>
          </cell>
          <cell r="H160">
            <v>162.77000000000001</v>
          </cell>
        </row>
        <row r="161">
          <cell r="B161" t="str">
            <v>DRSLW-1</v>
          </cell>
          <cell r="C161">
            <v>616.79</v>
          </cell>
          <cell r="D161">
            <v>335.16</v>
          </cell>
          <cell r="E161">
            <v>0</v>
          </cell>
          <cell r="F161">
            <v>0</v>
          </cell>
          <cell r="G161">
            <v>616.79</v>
          </cell>
          <cell r="H161">
            <v>335.16</v>
          </cell>
        </row>
        <row r="162">
          <cell r="B162" t="str">
            <v>EWHLW-1</v>
          </cell>
          <cell r="C162">
            <v>5348.3</v>
          </cell>
          <cell r="D162">
            <v>0</v>
          </cell>
          <cell r="E162">
            <v>0</v>
          </cell>
          <cell r="F162">
            <v>0</v>
          </cell>
          <cell r="G162">
            <v>5348.3</v>
          </cell>
          <cell r="H162">
            <v>0</v>
          </cell>
        </row>
        <row r="163">
          <cell r="B163" t="str">
            <v>HRSTW-1</v>
          </cell>
          <cell r="C163">
            <v>10264.44</v>
          </cell>
          <cell r="D163">
            <v>0</v>
          </cell>
          <cell r="E163">
            <v>0</v>
          </cell>
          <cell r="F163">
            <v>0</v>
          </cell>
          <cell r="G163">
            <v>10264.44</v>
          </cell>
          <cell r="H163">
            <v>0</v>
          </cell>
        </row>
        <row r="164">
          <cell r="B164" t="str">
            <v>KLGLW-1</v>
          </cell>
          <cell r="C164">
            <v>13379.04</v>
          </cell>
          <cell r="D164">
            <v>34.36</v>
          </cell>
          <cell r="E164">
            <v>0</v>
          </cell>
          <cell r="F164">
            <v>0</v>
          </cell>
          <cell r="G164">
            <v>13379.04</v>
          </cell>
          <cell r="H164">
            <v>34.36</v>
          </cell>
        </row>
        <row r="165">
          <cell r="B165" t="str">
            <v>MKHLW-1</v>
          </cell>
          <cell r="C165">
            <v>6514.99</v>
          </cell>
          <cell r="D165">
            <v>0</v>
          </cell>
          <cell r="E165">
            <v>0</v>
          </cell>
          <cell r="F165">
            <v>0</v>
          </cell>
          <cell r="G165">
            <v>6514.99</v>
          </cell>
          <cell r="H165">
            <v>0</v>
          </cell>
        </row>
        <row r="166">
          <cell r="B166" t="str">
            <v>AIGA_01Z</v>
          </cell>
          <cell r="C166">
            <v>8.51</v>
          </cell>
          <cell r="D166">
            <v>1.17</v>
          </cell>
          <cell r="E166">
            <v>0</v>
          </cell>
          <cell r="F166">
            <v>0</v>
          </cell>
          <cell r="G166">
            <v>8.51</v>
          </cell>
          <cell r="H166">
            <v>1.17</v>
          </cell>
        </row>
        <row r="167">
          <cell r="B167" t="str">
            <v>BHLAW-1</v>
          </cell>
          <cell r="C167">
            <v>3543.2</v>
          </cell>
          <cell r="D167">
            <v>91.3</v>
          </cell>
          <cell r="E167">
            <v>0</v>
          </cell>
          <cell r="F167">
            <v>0</v>
          </cell>
          <cell r="G167">
            <v>3543.2</v>
          </cell>
          <cell r="H167">
            <v>91.3</v>
          </cell>
        </row>
        <row r="168">
          <cell r="B168" t="str">
            <v>CASH_01Z</v>
          </cell>
          <cell r="C168">
            <v>612.4</v>
          </cell>
          <cell r="D168">
            <v>0</v>
          </cell>
          <cell r="E168">
            <v>0</v>
          </cell>
          <cell r="F168">
            <v>0</v>
          </cell>
          <cell r="G168">
            <v>612.4</v>
          </cell>
          <cell r="H168">
            <v>0</v>
          </cell>
        </row>
        <row r="169">
          <cell r="B169" t="str">
            <v>CEAN_01Z</v>
          </cell>
          <cell r="C169">
            <v>10.72</v>
          </cell>
          <cell r="D169">
            <v>46.78</v>
          </cell>
          <cell r="E169">
            <v>0</v>
          </cell>
          <cell r="F169">
            <v>0</v>
          </cell>
          <cell r="G169">
            <v>10.72</v>
          </cell>
          <cell r="H169">
            <v>46.78</v>
          </cell>
        </row>
        <row r="170">
          <cell r="B170" t="str">
            <v>CLAC-1</v>
          </cell>
          <cell r="C170">
            <v>21.86</v>
          </cell>
          <cell r="D170">
            <v>68.260000000000005</v>
          </cell>
          <cell r="E170">
            <v>0</v>
          </cell>
          <cell r="F170">
            <v>0</v>
          </cell>
          <cell r="G170">
            <v>21.86</v>
          </cell>
          <cell r="H170">
            <v>68.260000000000005</v>
          </cell>
        </row>
        <row r="171">
          <cell r="B171" t="str">
            <v>CLUN_01Z</v>
          </cell>
          <cell r="C171">
            <v>1913.6</v>
          </cell>
          <cell r="D171">
            <v>1.06</v>
          </cell>
          <cell r="E171">
            <v>0</v>
          </cell>
          <cell r="F171">
            <v>0</v>
          </cell>
          <cell r="G171">
            <v>1913.6</v>
          </cell>
          <cell r="H171">
            <v>1.06</v>
          </cell>
        </row>
        <row r="172">
          <cell r="B172" t="str">
            <v>CLUN_02Z</v>
          </cell>
          <cell r="C172">
            <v>879.23</v>
          </cell>
          <cell r="D172">
            <v>48.98</v>
          </cell>
          <cell r="E172">
            <v>0</v>
          </cell>
          <cell r="F172">
            <v>0</v>
          </cell>
          <cell r="G172">
            <v>879.23</v>
          </cell>
          <cell r="H172">
            <v>48.98</v>
          </cell>
        </row>
        <row r="173">
          <cell r="B173" t="str">
            <v>CULL_02Z</v>
          </cell>
          <cell r="C173">
            <v>0</v>
          </cell>
          <cell r="D173">
            <v>0</v>
          </cell>
          <cell r="E173">
            <v>0</v>
          </cell>
          <cell r="F173">
            <v>0</v>
          </cell>
          <cell r="G173">
            <v>0</v>
          </cell>
          <cell r="H173">
            <v>0</v>
          </cell>
        </row>
        <row r="174">
          <cell r="B174" t="str">
            <v>DEAN_01Z</v>
          </cell>
          <cell r="C174">
            <v>119.99</v>
          </cell>
          <cell r="D174">
            <v>457.89</v>
          </cell>
          <cell r="E174">
            <v>0</v>
          </cell>
          <cell r="F174">
            <v>0</v>
          </cell>
          <cell r="G174">
            <v>119.99</v>
          </cell>
          <cell r="H174">
            <v>457.89</v>
          </cell>
        </row>
        <row r="175">
          <cell r="B175" t="str">
            <v>ERRO_01Z</v>
          </cell>
          <cell r="C175">
            <v>6.25</v>
          </cell>
          <cell r="D175">
            <v>45.55</v>
          </cell>
          <cell r="E175">
            <v>0</v>
          </cell>
          <cell r="F175">
            <v>0</v>
          </cell>
          <cell r="G175">
            <v>6.25</v>
          </cell>
          <cell r="H175">
            <v>45.55</v>
          </cell>
        </row>
        <row r="176">
          <cell r="B176" t="str">
            <v>ERRO_02Z</v>
          </cell>
          <cell r="C176">
            <v>4.79</v>
          </cell>
          <cell r="D176">
            <v>59.5</v>
          </cell>
          <cell r="E176">
            <v>0</v>
          </cell>
          <cell r="F176">
            <v>0</v>
          </cell>
          <cell r="G176">
            <v>4.79</v>
          </cell>
          <cell r="H176">
            <v>59.5</v>
          </cell>
        </row>
        <row r="177">
          <cell r="B177" t="str">
            <v>ERRO_03Z</v>
          </cell>
          <cell r="C177">
            <v>4.51</v>
          </cell>
          <cell r="D177">
            <v>55.67</v>
          </cell>
          <cell r="E177">
            <v>0</v>
          </cell>
          <cell r="F177">
            <v>0</v>
          </cell>
          <cell r="G177">
            <v>4.51</v>
          </cell>
          <cell r="H177">
            <v>55.67</v>
          </cell>
        </row>
        <row r="178">
          <cell r="B178" t="str">
            <v>FASN_01Z</v>
          </cell>
          <cell r="C178">
            <v>2177.37</v>
          </cell>
          <cell r="D178">
            <v>3</v>
          </cell>
          <cell r="E178">
            <v>0</v>
          </cell>
          <cell r="F178">
            <v>0</v>
          </cell>
          <cell r="G178">
            <v>2177.37</v>
          </cell>
          <cell r="H178">
            <v>3</v>
          </cell>
        </row>
        <row r="179">
          <cell r="B179" t="str">
            <v>FASN_02Z</v>
          </cell>
          <cell r="C179">
            <v>1446.43</v>
          </cell>
          <cell r="D179">
            <v>5.76</v>
          </cell>
          <cell r="E179">
            <v>0</v>
          </cell>
          <cell r="F179">
            <v>0</v>
          </cell>
          <cell r="G179">
            <v>1446.43</v>
          </cell>
          <cell r="H179">
            <v>5.76</v>
          </cell>
        </row>
        <row r="180">
          <cell r="B180" t="str">
            <v>FASN_03Z</v>
          </cell>
          <cell r="C180">
            <v>0</v>
          </cell>
          <cell r="D180">
            <v>0</v>
          </cell>
          <cell r="E180">
            <v>0</v>
          </cell>
          <cell r="F180">
            <v>0</v>
          </cell>
          <cell r="G180">
            <v>0</v>
          </cell>
          <cell r="H180">
            <v>0</v>
          </cell>
        </row>
        <row r="181">
          <cell r="B181" t="str">
            <v>FASN_04Z</v>
          </cell>
          <cell r="C181">
            <v>332.05</v>
          </cell>
          <cell r="D181">
            <v>3.12</v>
          </cell>
          <cell r="E181">
            <v>0</v>
          </cell>
          <cell r="F181">
            <v>0</v>
          </cell>
          <cell r="G181">
            <v>332.05</v>
          </cell>
          <cell r="H181">
            <v>3.12</v>
          </cell>
        </row>
        <row r="182">
          <cell r="B182" t="str">
            <v>FINL_01Z</v>
          </cell>
          <cell r="C182">
            <v>90.92</v>
          </cell>
          <cell r="D182">
            <v>0.42</v>
          </cell>
          <cell r="E182">
            <v>0</v>
          </cell>
          <cell r="F182">
            <v>0</v>
          </cell>
          <cell r="G182">
            <v>90.92</v>
          </cell>
          <cell r="H182">
            <v>0.42</v>
          </cell>
        </row>
        <row r="183">
          <cell r="B183" t="str">
            <v>FOYE_01Z</v>
          </cell>
          <cell r="C183">
            <v>2290.0100000000002</v>
          </cell>
          <cell r="D183">
            <v>725.8</v>
          </cell>
          <cell r="E183">
            <v>0</v>
          </cell>
          <cell r="F183">
            <v>0</v>
          </cell>
          <cell r="G183">
            <v>2290.0100000000002</v>
          </cell>
          <cell r="H183">
            <v>725.8</v>
          </cell>
        </row>
        <row r="184">
          <cell r="B184" t="str">
            <v>FOYE_02Z</v>
          </cell>
          <cell r="C184">
            <v>1050.77</v>
          </cell>
          <cell r="D184">
            <v>522.92999999999995</v>
          </cell>
          <cell r="E184">
            <v>0</v>
          </cell>
          <cell r="F184">
            <v>0</v>
          </cell>
          <cell r="G184">
            <v>1050.77</v>
          </cell>
          <cell r="H184">
            <v>522.92999999999995</v>
          </cell>
        </row>
        <row r="185">
          <cell r="B185" t="str">
            <v>GLEN_01Z</v>
          </cell>
          <cell r="C185">
            <v>267.22000000000003</v>
          </cell>
          <cell r="D185">
            <v>0</v>
          </cell>
          <cell r="E185">
            <v>0</v>
          </cell>
          <cell r="F185">
            <v>0</v>
          </cell>
          <cell r="G185">
            <v>267.22000000000003</v>
          </cell>
          <cell r="H185">
            <v>0</v>
          </cell>
        </row>
        <row r="186">
          <cell r="B186" t="str">
            <v>GLNDO-1</v>
          </cell>
          <cell r="C186">
            <v>1145.5899999999999</v>
          </cell>
          <cell r="D186">
            <v>116.25</v>
          </cell>
          <cell r="E186">
            <v>0</v>
          </cell>
          <cell r="F186">
            <v>0</v>
          </cell>
          <cell r="G186">
            <v>1145.5899999999999</v>
          </cell>
          <cell r="H186">
            <v>116.25</v>
          </cell>
        </row>
        <row r="187">
          <cell r="B187" t="str">
            <v>GORDW-1</v>
          </cell>
          <cell r="C187">
            <v>1725.55</v>
          </cell>
          <cell r="D187">
            <v>1149.54</v>
          </cell>
          <cell r="E187">
            <v>0</v>
          </cell>
          <cell r="F187">
            <v>0</v>
          </cell>
          <cell r="G187">
            <v>1725.55</v>
          </cell>
          <cell r="H187">
            <v>1149.54</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1316.87</v>
          </cell>
          <cell r="D190">
            <v>4646.5</v>
          </cell>
          <cell r="E190">
            <v>0</v>
          </cell>
          <cell r="F190">
            <v>0</v>
          </cell>
          <cell r="G190">
            <v>1316.87</v>
          </cell>
          <cell r="H190">
            <v>4646.5</v>
          </cell>
        </row>
        <row r="191">
          <cell r="B191" t="str">
            <v>INGA_01Z</v>
          </cell>
          <cell r="C191">
            <v>8.49</v>
          </cell>
          <cell r="D191">
            <v>21.13</v>
          </cell>
          <cell r="E191">
            <v>0</v>
          </cell>
          <cell r="F191">
            <v>0</v>
          </cell>
          <cell r="G191">
            <v>8.49</v>
          </cell>
          <cell r="H191">
            <v>21.13</v>
          </cell>
        </row>
        <row r="192">
          <cell r="B192" t="str">
            <v>KIOR_01Z</v>
          </cell>
          <cell r="C192">
            <v>0.48</v>
          </cell>
          <cell r="D192">
            <v>10.66</v>
          </cell>
          <cell r="E192">
            <v>0</v>
          </cell>
          <cell r="F192">
            <v>0</v>
          </cell>
          <cell r="G192">
            <v>0.48</v>
          </cell>
          <cell r="H192">
            <v>10.66</v>
          </cell>
        </row>
        <row r="193">
          <cell r="B193" t="str">
            <v>LOCH_01Z</v>
          </cell>
          <cell r="C193">
            <v>316.99</v>
          </cell>
          <cell r="D193">
            <v>260.37</v>
          </cell>
          <cell r="E193">
            <v>0</v>
          </cell>
          <cell r="F193">
            <v>0</v>
          </cell>
          <cell r="G193">
            <v>316.99</v>
          </cell>
          <cell r="H193">
            <v>260.37</v>
          </cell>
        </row>
        <row r="194">
          <cell r="B194" t="str">
            <v>LOCH_02Z</v>
          </cell>
          <cell r="C194">
            <v>516.16</v>
          </cell>
          <cell r="D194">
            <v>78.81</v>
          </cell>
          <cell r="E194">
            <v>0</v>
          </cell>
          <cell r="F194">
            <v>0</v>
          </cell>
          <cell r="G194">
            <v>516.16</v>
          </cell>
          <cell r="H194">
            <v>78.81</v>
          </cell>
        </row>
        <row r="195">
          <cell r="B195" t="str">
            <v>LUIC_01Z</v>
          </cell>
          <cell r="C195">
            <v>60.42</v>
          </cell>
          <cell r="D195">
            <v>194.79</v>
          </cell>
          <cell r="E195">
            <v>0</v>
          </cell>
          <cell r="F195">
            <v>0</v>
          </cell>
          <cell r="G195">
            <v>60.42</v>
          </cell>
          <cell r="H195">
            <v>194.79</v>
          </cell>
        </row>
        <row r="196">
          <cell r="B196" t="str">
            <v>LUIC_02Z</v>
          </cell>
          <cell r="C196">
            <v>69.400000000000006</v>
          </cell>
          <cell r="D196">
            <v>173.09</v>
          </cell>
          <cell r="E196">
            <v>0</v>
          </cell>
          <cell r="F196">
            <v>0</v>
          </cell>
          <cell r="G196">
            <v>69.400000000000006</v>
          </cell>
          <cell r="H196">
            <v>173.09</v>
          </cell>
        </row>
        <row r="197">
          <cell r="B197" t="str">
            <v>MOSS_01Z</v>
          </cell>
          <cell r="C197">
            <v>928.86</v>
          </cell>
          <cell r="D197">
            <v>139.46</v>
          </cell>
          <cell r="E197">
            <v>0</v>
          </cell>
          <cell r="F197">
            <v>0</v>
          </cell>
          <cell r="G197">
            <v>928.86</v>
          </cell>
          <cell r="H197">
            <v>139.46</v>
          </cell>
        </row>
        <row r="198">
          <cell r="B198" t="str">
            <v>NANT_01Z</v>
          </cell>
          <cell r="C198">
            <v>373.37</v>
          </cell>
          <cell r="D198">
            <v>34.99</v>
          </cell>
          <cell r="E198">
            <v>0</v>
          </cell>
          <cell r="F198">
            <v>0</v>
          </cell>
          <cell r="G198">
            <v>373.37</v>
          </cell>
          <cell r="H198">
            <v>34.99</v>
          </cell>
        </row>
        <row r="199">
          <cell r="B199" t="str">
            <v>ORRI_01Z</v>
          </cell>
          <cell r="C199">
            <v>0.02</v>
          </cell>
          <cell r="D199">
            <v>85.29</v>
          </cell>
          <cell r="E199">
            <v>0</v>
          </cell>
          <cell r="F199">
            <v>0</v>
          </cell>
          <cell r="G199">
            <v>0.02</v>
          </cell>
          <cell r="H199">
            <v>85.29</v>
          </cell>
        </row>
        <row r="200">
          <cell r="B200" t="str">
            <v>PEHE_01Z</v>
          </cell>
          <cell r="C200">
            <v>6644.17</v>
          </cell>
          <cell r="D200">
            <v>6867.57</v>
          </cell>
          <cell r="E200">
            <v>0</v>
          </cell>
          <cell r="F200">
            <v>0</v>
          </cell>
          <cell r="G200">
            <v>6644.17</v>
          </cell>
          <cell r="H200">
            <v>6867.57</v>
          </cell>
        </row>
        <row r="201">
          <cell r="B201" t="str">
            <v>PEHE_02Z</v>
          </cell>
          <cell r="C201">
            <v>0</v>
          </cell>
          <cell r="D201">
            <v>0</v>
          </cell>
          <cell r="E201">
            <v>0</v>
          </cell>
          <cell r="F201">
            <v>0</v>
          </cell>
          <cell r="G201">
            <v>0</v>
          </cell>
          <cell r="H201">
            <v>0</v>
          </cell>
        </row>
        <row r="202">
          <cell r="B202" t="str">
            <v>QUIO_01Z</v>
          </cell>
          <cell r="C202">
            <v>0</v>
          </cell>
          <cell r="D202">
            <v>0</v>
          </cell>
          <cell r="E202">
            <v>0</v>
          </cell>
          <cell r="F202">
            <v>0</v>
          </cell>
          <cell r="G202">
            <v>0</v>
          </cell>
          <cell r="H202">
            <v>0</v>
          </cell>
        </row>
        <row r="203">
          <cell r="B203" t="str">
            <v>SLOY_01Z</v>
          </cell>
          <cell r="C203">
            <v>84.44</v>
          </cell>
          <cell r="D203">
            <v>46.73</v>
          </cell>
          <cell r="E203">
            <v>0</v>
          </cell>
          <cell r="F203">
            <v>0</v>
          </cell>
          <cell r="G203">
            <v>84.44</v>
          </cell>
          <cell r="H203">
            <v>46.73</v>
          </cell>
        </row>
        <row r="204">
          <cell r="B204" t="str">
            <v>SLOY_02Z</v>
          </cell>
          <cell r="C204">
            <v>4.9800000000000004</v>
          </cell>
          <cell r="D204">
            <v>140</v>
          </cell>
          <cell r="E204">
            <v>0</v>
          </cell>
          <cell r="F204">
            <v>0</v>
          </cell>
          <cell r="G204">
            <v>4.9800000000000004</v>
          </cell>
          <cell r="H204">
            <v>140</v>
          </cell>
        </row>
        <row r="205">
          <cell r="B205" t="str">
            <v>SLOY_03Z</v>
          </cell>
          <cell r="C205">
            <v>116.35</v>
          </cell>
          <cell r="D205">
            <v>21.59</v>
          </cell>
          <cell r="E205">
            <v>0</v>
          </cell>
          <cell r="F205">
            <v>0</v>
          </cell>
          <cell r="G205">
            <v>116.35</v>
          </cell>
          <cell r="H205">
            <v>21.59</v>
          </cell>
        </row>
        <row r="206">
          <cell r="B206" t="str">
            <v>SLOY_04Z</v>
          </cell>
          <cell r="C206">
            <v>0</v>
          </cell>
          <cell r="D206">
            <v>0</v>
          </cell>
          <cell r="E206">
            <v>0</v>
          </cell>
          <cell r="F206">
            <v>0</v>
          </cell>
          <cell r="G206">
            <v>0</v>
          </cell>
          <cell r="H206">
            <v>0</v>
          </cell>
        </row>
        <row r="207">
          <cell r="B207" t="str">
            <v>STRNW-1</v>
          </cell>
          <cell r="C207">
            <v>104.37</v>
          </cell>
          <cell r="D207">
            <v>1683.87</v>
          </cell>
          <cell r="E207">
            <v>0</v>
          </cell>
          <cell r="F207">
            <v>0</v>
          </cell>
          <cell r="G207">
            <v>104.37</v>
          </cell>
          <cell r="H207">
            <v>1683.87</v>
          </cell>
        </row>
        <row r="208">
          <cell r="B208" t="str">
            <v>TORA_01Z</v>
          </cell>
          <cell r="C208">
            <v>124.66</v>
          </cell>
          <cell r="D208">
            <v>0.31</v>
          </cell>
          <cell r="E208">
            <v>0</v>
          </cell>
          <cell r="F208">
            <v>0</v>
          </cell>
          <cell r="G208">
            <v>124.66</v>
          </cell>
          <cell r="H208">
            <v>0.31</v>
          </cell>
        </row>
        <row r="209">
          <cell r="B209" t="str">
            <v>TORA_02Z</v>
          </cell>
          <cell r="C209">
            <v>21.16</v>
          </cell>
          <cell r="D209">
            <v>9.3699999999999992</v>
          </cell>
          <cell r="E209">
            <v>0</v>
          </cell>
          <cell r="F209">
            <v>0</v>
          </cell>
          <cell r="G209">
            <v>21.16</v>
          </cell>
          <cell r="H209">
            <v>9.3699999999999992</v>
          </cell>
        </row>
        <row r="210">
          <cell r="B210" t="str">
            <v>SUTB_01Z</v>
          </cell>
          <cell r="C210">
            <v>17182</v>
          </cell>
          <cell r="D210">
            <v>2695.5</v>
          </cell>
          <cell r="E210">
            <v>0</v>
          </cell>
          <cell r="F210">
            <v>0</v>
          </cell>
          <cell r="G210">
            <v>17182</v>
          </cell>
          <cell r="H210">
            <v>2695.5</v>
          </cell>
        </row>
        <row r="211">
          <cell r="B211" t="str">
            <v>SVRP_10Z</v>
          </cell>
          <cell r="C211">
            <v>0</v>
          </cell>
          <cell r="D211">
            <v>0</v>
          </cell>
          <cell r="E211">
            <v>0</v>
          </cell>
          <cell r="F211">
            <v>0</v>
          </cell>
          <cell r="G211">
            <v>0</v>
          </cell>
          <cell r="H211">
            <v>0</v>
          </cell>
        </row>
        <row r="212">
          <cell r="B212" t="str">
            <v>SVRP_20Z</v>
          </cell>
          <cell r="C212">
            <v>6980.7</v>
          </cell>
          <cell r="D212">
            <v>3557.4</v>
          </cell>
          <cell r="E212">
            <v>0</v>
          </cell>
          <cell r="F212">
            <v>0</v>
          </cell>
          <cell r="G212">
            <v>6980.7</v>
          </cell>
          <cell r="H212">
            <v>3557.4</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20298.740000000002</v>
          </cell>
          <cell r="D216">
            <v>67.3</v>
          </cell>
          <cell r="E216">
            <v>0</v>
          </cell>
          <cell r="F216">
            <v>0</v>
          </cell>
          <cell r="G216">
            <v>20298.740000000002</v>
          </cell>
          <cell r="H216">
            <v>67.3</v>
          </cell>
        </row>
        <row r="217">
          <cell r="B217" t="str">
            <v>WLNYW-1</v>
          </cell>
          <cell r="C217">
            <v>491.78</v>
          </cell>
          <cell r="D217">
            <v>8095.2</v>
          </cell>
          <cell r="E217">
            <v>0</v>
          </cell>
          <cell r="F217">
            <v>0</v>
          </cell>
          <cell r="G217">
            <v>491.78</v>
          </cell>
          <cell r="H217">
            <v>8095.2</v>
          </cell>
        </row>
        <row r="218">
          <cell r="B218" t="str">
            <v>WLNYO3</v>
          </cell>
          <cell r="C218">
            <v>2069.65</v>
          </cell>
          <cell r="D218">
            <v>5536.33</v>
          </cell>
          <cell r="E218">
            <v>0</v>
          </cell>
          <cell r="F218">
            <v>0</v>
          </cell>
          <cell r="G218">
            <v>2069.65</v>
          </cell>
          <cell r="H218">
            <v>5536.33</v>
          </cell>
        </row>
        <row r="219">
          <cell r="B219" t="str">
            <v>WLNYO4</v>
          </cell>
          <cell r="C219">
            <v>299.7</v>
          </cell>
          <cell r="D219">
            <v>5359.02</v>
          </cell>
          <cell r="E219">
            <v>0</v>
          </cell>
          <cell r="F219">
            <v>0</v>
          </cell>
          <cell r="G219">
            <v>299.7</v>
          </cell>
          <cell r="H219">
            <v>5359.02</v>
          </cell>
        </row>
        <row r="220">
          <cell r="B220" t="str">
            <v>WBURB-1</v>
          </cell>
          <cell r="C220">
            <v>21940.89</v>
          </cell>
          <cell r="D220">
            <v>2133.7600000000002</v>
          </cell>
          <cell r="E220">
            <v>0</v>
          </cell>
          <cell r="F220">
            <v>0</v>
          </cell>
          <cell r="G220">
            <v>21940.89</v>
          </cell>
          <cell r="H220">
            <v>2133.7600000000002</v>
          </cell>
        </row>
        <row r="221">
          <cell r="B221" t="str">
            <v>WBURB-2</v>
          </cell>
          <cell r="C221">
            <v>12334.57</v>
          </cell>
          <cell r="D221">
            <v>2244.4499999999998</v>
          </cell>
          <cell r="E221">
            <v>0</v>
          </cell>
          <cell r="F221">
            <v>0</v>
          </cell>
          <cell r="G221">
            <v>12334.57</v>
          </cell>
          <cell r="H221">
            <v>2244.4499999999998</v>
          </cell>
        </row>
        <row r="222">
          <cell r="B222" t="str">
            <v>WBURB-3</v>
          </cell>
          <cell r="C222">
            <v>8479.7199999999993</v>
          </cell>
          <cell r="D222">
            <v>1725.87</v>
          </cell>
          <cell r="E222">
            <v>0</v>
          </cell>
          <cell r="F222">
            <v>0</v>
          </cell>
          <cell r="G222">
            <v>8479.7199999999993</v>
          </cell>
          <cell r="H222">
            <v>1725.87</v>
          </cell>
        </row>
        <row r="223">
          <cell r="B223" t="str">
            <v>WBUPS01Z</v>
          </cell>
          <cell r="C223">
            <v>251.75</v>
          </cell>
          <cell r="D223">
            <v>11.7</v>
          </cell>
          <cell r="E223">
            <v>0</v>
          </cell>
          <cell r="F223">
            <v>0</v>
          </cell>
          <cell r="G223">
            <v>251.75</v>
          </cell>
          <cell r="H223">
            <v>11.7</v>
          </cell>
        </row>
        <row r="224">
          <cell r="B224" t="str">
            <v>WBUPS02Z</v>
          </cell>
          <cell r="C224">
            <v>13</v>
          </cell>
          <cell r="D224">
            <v>46.1</v>
          </cell>
          <cell r="E224">
            <v>0</v>
          </cell>
          <cell r="F224">
            <v>0</v>
          </cell>
          <cell r="G224">
            <v>13</v>
          </cell>
          <cell r="H224">
            <v>46.1</v>
          </cell>
        </row>
        <row r="225">
          <cell r="B225" t="str">
            <v>WBUPS03Z</v>
          </cell>
          <cell r="C225">
            <v>0</v>
          </cell>
          <cell r="D225">
            <v>0</v>
          </cell>
          <cell r="E225">
            <v>0</v>
          </cell>
          <cell r="F225">
            <v>0</v>
          </cell>
          <cell r="G225">
            <v>0</v>
          </cell>
          <cell r="H225">
            <v>0</v>
          </cell>
        </row>
        <row r="226">
          <cell r="B226" t="str">
            <v>WBUPS04Z</v>
          </cell>
          <cell r="C226">
            <v>159.6</v>
          </cell>
          <cell r="D226">
            <v>8.1</v>
          </cell>
          <cell r="E226">
            <v>0</v>
          </cell>
          <cell r="F226">
            <v>0</v>
          </cell>
          <cell r="G226">
            <v>159.6</v>
          </cell>
          <cell r="H226">
            <v>8.1</v>
          </cell>
        </row>
        <row r="227">
          <cell r="B227" t="str">
            <v>WTMSO-1</v>
          </cell>
          <cell r="C227">
            <v>10966.35</v>
          </cell>
          <cell r="D227">
            <v>1426.59</v>
          </cell>
          <cell r="E227">
            <v>0</v>
          </cell>
          <cell r="F227">
            <v>0</v>
          </cell>
          <cell r="G227">
            <v>10966.35</v>
          </cell>
          <cell r="H227">
            <v>1426.59</v>
          </cell>
        </row>
        <row r="228">
          <cell r="B228" t="str">
            <v>BLLA-1</v>
          </cell>
          <cell r="C228">
            <v>3586.53</v>
          </cell>
          <cell r="D228">
            <v>115.37</v>
          </cell>
          <cell r="E228">
            <v>0</v>
          </cell>
          <cell r="F228">
            <v>0</v>
          </cell>
          <cell r="G228">
            <v>3586.53</v>
          </cell>
          <cell r="H228">
            <v>115.37</v>
          </cell>
        </row>
        <row r="229">
          <cell r="B229" t="str">
            <v>WHILW-1</v>
          </cell>
          <cell r="C229">
            <v>28413</v>
          </cell>
          <cell r="D229">
            <v>35.75</v>
          </cell>
          <cell r="E229">
            <v>0</v>
          </cell>
          <cell r="F229">
            <v>0</v>
          </cell>
          <cell r="G229">
            <v>28413</v>
          </cell>
          <cell r="H229">
            <v>35.75</v>
          </cell>
        </row>
        <row r="230">
          <cell r="B230" t="str">
            <v>WHILW-2</v>
          </cell>
          <cell r="C230">
            <v>2335.87</v>
          </cell>
          <cell r="D230">
            <v>2133.6</v>
          </cell>
          <cell r="E230">
            <v>0</v>
          </cell>
          <cell r="F230">
            <v>0</v>
          </cell>
          <cell r="G230">
            <v>2335.87</v>
          </cell>
          <cell r="H230">
            <v>2133.6</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B301"/>
          <cell r="C301"/>
          <cell r="D301"/>
          <cell r="E301"/>
          <cell r="F301"/>
          <cell r="G301">
            <v>0</v>
          </cell>
          <cell r="H301">
            <v>0</v>
          </cell>
        </row>
        <row r="302">
          <cell r="B302"/>
          <cell r="C302"/>
          <cell r="D302"/>
          <cell r="E302"/>
          <cell r="F302"/>
          <cell r="G302">
            <v>0</v>
          </cell>
          <cell r="H302">
            <v>0</v>
          </cell>
        </row>
      </sheetData>
      <sheetData sheetId="10"/>
      <sheetData sheetId="1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payments"/>
      <sheetName val="APR-19"/>
      <sheetName val="MAY-19"/>
      <sheetName val="JUN-19"/>
      <sheetName val="JUL-19"/>
      <sheetName val="AUG-19"/>
      <sheetName val="SEP-19"/>
      <sheetName val="Unit_details"/>
      <sheetName val="WORKSHEET"/>
      <sheetName val="Sheet1"/>
    </sheetNames>
    <sheetDataSet>
      <sheetData sheetId="0"/>
      <sheetData sheetId="1"/>
      <sheetData sheetId="2"/>
      <sheetData sheetId="3"/>
      <sheetData sheetId="4"/>
      <sheetData sheetId="5"/>
      <sheetData sheetId="6"/>
      <sheetData sheetId="7"/>
      <sheetData sheetId="8"/>
      <sheetData sheetId="9"/>
      <sheetData sheetId="10">
        <row r="5">
          <cell r="K5">
            <v>0</v>
          </cell>
          <cell r="L5">
            <v>0</v>
          </cell>
        </row>
        <row r="6">
          <cell r="K6">
            <v>1816.2</v>
          </cell>
          <cell r="L6">
            <v>2.4</v>
          </cell>
        </row>
        <row r="7">
          <cell r="K7">
            <v>5799.2</v>
          </cell>
          <cell r="L7">
            <v>1284.3</v>
          </cell>
        </row>
        <row r="8">
          <cell r="K8">
            <v>22.01</v>
          </cell>
          <cell r="L8">
            <v>0.02</v>
          </cell>
        </row>
        <row r="9">
          <cell r="K9">
            <v>0</v>
          </cell>
          <cell r="L9">
            <v>0</v>
          </cell>
        </row>
        <row r="10">
          <cell r="K10">
            <v>0</v>
          </cell>
          <cell r="L10">
            <v>0</v>
          </cell>
        </row>
        <row r="15">
          <cell r="K15">
            <v>1420.5</v>
          </cell>
          <cell r="L15">
            <v>200.11</v>
          </cell>
        </row>
        <row r="16">
          <cell r="K16">
            <v>3466.69</v>
          </cell>
          <cell r="L16">
            <v>1862.32</v>
          </cell>
        </row>
        <row r="17">
          <cell r="K17">
            <v>68206.600000000006</v>
          </cell>
          <cell r="L17">
            <v>1319.2</v>
          </cell>
        </row>
        <row r="18">
          <cell r="K18">
            <v>58380.1</v>
          </cell>
          <cell r="L18">
            <v>1372.5</v>
          </cell>
        </row>
        <row r="19">
          <cell r="K19">
            <v>27622.44</v>
          </cell>
          <cell r="L19">
            <v>3771.99</v>
          </cell>
        </row>
        <row r="20">
          <cell r="K20">
            <v>6716.9</v>
          </cell>
          <cell r="L20">
            <v>9760.5</v>
          </cell>
        </row>
        <row r="21">
          <cell r="K21">
            <v>7914.82</v>
          </cell>
          <cell r="L21">
            <v>302.55</v>
          </cell>
        </row>
        <row r="22">
          <cell r="K22">
            <v>7913.34</v>
          </cell>
          <cell r="L22">
            <v>295.41000000000003</v>
          </cell>
        </row>
        <row r="23">
          <cell r="K23">
            <v>12284</v>
          </cell>
          <cell r="L23">
            <v>0</v>
          </cell>
        </row>
        <row r="24">
          <cell r="K24">
            <v>0</v>
          </cell>
          <cell r="L24">
            <v>0</v>
          </cell>
        </row>
        <row r="25">
          <cell r="K25">
            <v>49163.1</v>
          </cell>
          <cell r="L25">
            <v>2555.75</v>
          </cell>
        </row>
        <row r="26">
          <cell r="K26">
            <v>11588.41</v>
          </cell>
          <cell r="L26">
            <v>19.420000000000002</v>
          </cell>
        </row>
        <row r="27">
          <cell r="K27">
            <v>20938.77</v>
          </cell>
          <cell r="L27">
            <v>3226.77</v>
          </cell>
        </row>
        <row r="28">
          <cell r="K28">
            <v>0</v>
          </cell>
          <cell r="L28">
            <v>0</v>
          </cell>
        </row>
        <row r="30">
          <cell r="K30">
            <v>3893.78</v>
          </cell>
          <cell r="L30">
            <v>356.52</v>
          </cell>
        </row>
        <row r="31">
          <cell r="K31">
            <v>0</v>
          </cell>
          <cell r="L31">
            <v>0</v>
          </cell>
        </row>
        <row r="32">
          <cell r="K32">
            <v>7862.4</v>
          </cell>
          <cell r="L32">
            <v>181.76</v>
          </cell>
        </row>
        <row r="33">
          <cell r="K33">
            <v>6305.29</v>
          </cell>
          <cell r="L33">
            <v>1368.8</v>
          </cell>
        </row>
        <row r="34">
          <cell r="K34">
            <v>75928.5</v>
          </cell>
          <cell r="L34">
            <v>1292.3</v>
          </cell>
        </row>
        <row r="35">
          <cell r="K35">
            <v>68848.350000000006</v>
          </cell>
          <cell r="L35">
            <v>2360.1999999999998</v>
          </cell>
        </row>
        <row r="36">
          <cell r="K36">
            <v>35667</v>
          </cell>
          <cell r="L36">
            <v>472.3</v>
          </cell>
        </row>
        <row r="37">
          <cell r="K37">
            <v>0</v>
          </cell>
          <cell r="L37">
            <v>0</v>
          </cell>
        </row>
        <row r="38">
          <cell r="K38">
            <v>0</v>
          </cell>
          <cell r="L38">
            <v>0</v>
          </cell>
        </row>
        <row r="39">
          <cell r="K39">
            <v>0</v>
          </cell>
          <cell r="L39">
            <v>0</v>
          </cell>
        </row>
        <row r="40">
          <cell r="K40">
            <v>0</v>
          </cell>
          <cell r="L40">
            <v>0</v>
          </cell>
        </row>
        <row r="41">
          <cell r="K41">
            <v>0</v>
          </cell>
          <cell r="L41">
            <v>0</v>
          </cell>
        </row>
        <row r="42">
          <cell r="K42">
            <v>0</v>
          </cell>
          <cell r="L42">
            <v>0</v>
          </cell>
        </row>
        <row r="43">
          <cell r="K43">
            <v>197.28</v>
          </cell>
          <cell r="L43">
            <v>792.68</v>
          </cell>
        </row>
        <row r="44">
          <cell r="K44">
            <v>21564.94</v>
          </cell>
          <cell r="L44">
            <v>3062.81</v>
          </cell>
        </row>
        <row r="50">
          <cell r="K50">
            <v>405.38</v>
          </cell>
          <cell r="L50">
            <v>2.78</v>
          </cell>
        </row>
        <row r="51">
          <cell r="K51">
            <v>0</v>
          </cell>
          <cell r="L51">
            <v>0</v>
          </cell>
        </row>
        <row r="52">
          <cell r="K52">
            <v>0</v>
          </cell>
          <cell r="L52">
            <v>0</v>
          </cell>
        </row>
        <row r="53">
          <cell r="K53">
            <v>1034</v>
          </cell>
          <cell r="L53">
            <v>23401.13</v>
          </cell>
        </row>
        <row r="58">
          <cell r="K58">
            <v>3002.94</v>
          </cell>
          <cell r="L58">
            <v>164.88</v>
          </cell>
        </row>
        <row r="59">
          <cell r="K59">
            <v>2166.19</v>
          </cell>
          <cell r="L59">
            <v>40.14</v>
          </cell>
        </row>
        <row r="60">
          <cell r="K60">
            <v>233.7</v>
          </cell>
          <cell r="L60">
            <v>0.1</v>
          </cell>
        </row>
        <row r="61">
          <cell r="K61">
            <v>904.88</v>
          </cell>
          <cell r="L61">
            <v>13.34</v>
          </cell>
        </row>
        <row r="62">
          <cell r="K62">
            <v>0</v>
          </cell>
          <cell r="L62">
            <v>0</v>
          </cell>
        </row>
        <row r="63">
          <cell r="K63">
            <v>0</v>
          </cell>
          <cell r="L63">
            <v>0</v>
          </cell>
        </row>
        <row r="64">
          <cell r="K64">
            <v>0</v>
          </cell>
          <cell r="L64">
            <v>0</v>
          </cell>
        </row>
        <row r="65">
          <cell r="K65">
            <v>0</v>
          </cell>
          <cell r="L65">
            <v>0</v>
          </cell>
        </row>
        <row r="66">
          <cell r="K66">
            <v>10406.01</v>
          </cell>
          <cell r="L66">
            <v>477.62</v>
          </cell>
        </row>
        <row r="67">
          <cell r="K67">
            <v>23275.81</v>
          </cell>
          <cell r="L67">
            <v>357.19</v>
          </cell>
        </row>
        <row r="68">
          <cell r="K68">
            <v>0</v>
          </cell>
          <cell r="L68">
            <v>0</v>
          </cell>
        </row>
        <row r="69">
          <cell r="K69">
            <v>6016.74</v>
          </cell>
          <cell r="L69">
            <v>740.18</v>
          </cell>
        </row>
        <row r="70">
          <cell r="K70">
            <v>1393.74</v>
          </cell>
          <cell r="L70">
            <v>46.85</v>
          </cell>
        </row>
        <row r="71">
          <cell r="K71">
            <v>22.48</v>
          </cell>
          <cell r="L71">
            <v>7975.65</v>
          </cell>
        </row>
        <row r="72">
          <cell r="K72">
            <v>2389.7600000000002</v>
          </cell>
          <cell r="L72">
            <v>37.630000000000003</v>
          </cell>
        </row>
        <row r="73">
          <cell r="K73">
            <v>2572.61</v>
          </cell>
          <cell r="L73">
            <v>30.15</v>
          </cell>
        </row>
        <row r="74">
          <cell r="K74">
            <v>4458.2</v>
          </cell>
          <cell r="L74">
            <v>1909.85</v>
          </cell>
        </row>
        <row r="75">
          <cell r="K75">
            <v>4411.63</v>
          </cell>
          <cell r="L75">
            <v>938.15</v>
          </cell>
        </row>
        <row r="76">
          <cell r="K76">
            <v>8213.86</v>
          </cell>
          <cell r="L76">
            <v>0.22</v>
          </cell>
        </row>
        <row r="77">
          <cell r="K77">
            <v>9006.2900000000009</v>
          </cell>
          <cell r="L77">
            <v>0.2</v>
          </cell>
        </row>
        <row r="78">
          <cell r="K78">
            <v>18806.77</v>
          </cell>
          <cell r="L78">
            <v>0.47</v>
          </cell>
        </row>
        <row r="79">
          <cell r="K79">
            <v>18908.46</v>
          </cell>
          <cell r="L79">
            <v>0.53</v>
          </cell>
        </row>
        <row r="83">
          <cell r="K83">
            <v>13353.44</v>
          </cell>
          <cell r="L83">
            <v>2190.42</v>
          </cell>
        </row>
        <row r="84">
          <cell r="K84">
            <v>2621.7</v>
          </cell>
          <cell r="L84">
            <v>496.98</v>
          </cell>
        </row>
        <row r="85">
          <cell r="K85">
            <v>53377.66</v>
          </cell>
          <cell r="L85">
            <v>2461.04</v>
          </cell>
        </row>
        <row r="86">
          <cell r="K86" t="e">
            <v>#N/A</v>
          </cell>
          <cell r="L86" t="e">
            <v>#N/A</v>
          </cell>
        </row>
        <row r="87">
          <cell r="K87" t="e">
            <v>#N/A</v>
          </cell>
          <cell r="L87" t="e">
            <v>#N/A</v>
          </cell>
        </row>
        <row r="88">
          <cell r="K88">
            <v>0</v>
          </cell>
          <cell r="L88">
            <v>0</v>
          </cell>
        </row>
        <row r="89">
          <cell r="K89">
            <v>0</v>
          </cell>
          <cell r="L89">
            <v>0</v>
          </cell>
        </row>
        <row r="90">
          <cell r="K90">
            <v>0</v>
          </cell>
          <cell r="L90">
            <v>0</v>
          </cell>
        </row>
        <row r="91">
          <cell r="K91">
            <v>0</v>
          </cell>
          <cell r="L91">
            <v>0</v>
          </cell>
        </row>
        <row r="97">
          <cell r="K97">
            <v>1028.28</v>
          </cell>
          <cell r="L97">
            <v>393.52</v>
          </cell>
        </row>
        <row r="98">
          <cell r="K98">
            <v>4861.17</v>
          </cell>
          <cell r="L98">
            <v>1001.95</v>
          </cell>
        </row>
        <row r="99">
          <cell r="K99">
            <v>2848.72</v>
          </cell>
          <cell r="L99">
            <v>25.6</v>
          </cell>
        </row>
        <row r="100">
          <cell r="K100">
            <v>2988.91</v>
          </cell>
          <cell r="L100">
            <v>245.77</v>
          </cell>
        </row>
        <row r="101">
          <cell r="K101">
            <v>7478.97</v>
          </cell>
          <cell r="L101">
            <v>745.13</v>
          </cell>
        </row>
        <row r="102">
          <cell r="K102">
            <v>8156.2</v>
          </cell>
          <cell r="L102">
            <v>802.2</v>
          </cell>
        </row>
        <row r="103">
          <cell r="K103">
            <v>0</v>
          </cell>
          <cell r="L103">
            <v>0</v>
          </cell>
        </row>
        <row r="104">
          <cell r="K104">
            <v>0</v>
          </cell>
          <cell r="L104">
            <v>0</v>
          </cell>
        </row>
        <row r="105">
          <cell r="K105">
            <v>0</v>
          </cell>
          <cell r="L105">
            <v>0</v>
          </cell>
        </row>
        <row r="106">
          <cell r="K106">
            <v>0</v>
          </cell>
          <cell r="L106">
            <v>0</v>
          </cell>
        </row>
        <row r="107">
          <cell r="K107">
            <v>0</v>
          </cell>
          <cell r="L107">
            <v>0</v>
          </cell>
        </row>
        <row r="116">
          <cell r="K116">
            <v>39134.1</v>
          </cell>
          <cell r="L116">
            <v>3324.8</v>
          </cell>
        </row>
        <row r="117">
          <cell r="K117">
            <v>20089.3</v>
          </cell>
          <cell r="L117">
            <v>4716.8999999999996</v>
          </cell>
        </row>
        <row r="120">
          <cell r="K120">
            <v>13705.77</v>
          </cell>
          <cell r="L120">
            <v>16146.05</v>
          </cell>
        </row>
        <row r="126">
          <cell r="K126">
            <v>8440.25</v>
          </cell>
          <cell r="L126">
            <v>2999.55</v>
          </cell>
        </row>
        <row r="127">
          <cell r="K127">
            <v>13259.1</v>
          </cell>
          <cell r="L127">
            <v>2453.8000000000002</v>
          </cell>
        </row>
        <row r="128">
          <cell r="K128">
            <v>0</v>
          </cell>
          <cell r="L128">
            <v>0</v>
          </cell>
        </row>
        <row r="129">
          <cell r="K129">
            <v>15058.65</v>
          </cell>
          <cell r="L129">
            <v>2733.95</v>
          </cell>
        </row>
        <row r="130">
          <cell r="K130">
            <v>15968.65</v>
          </cell>
          <cell r="L130">
            <v>2036.5</v>
          </cell>
        </row>
        <row r="131">
          <cell r="K131">
            <v>18047.650000000001</v>
          </cell>
          <cell r="L131">
            <v>2506.5500000000002</v>
          </cell>
        </row>
        <row r="132">
          <cell r="K132">
            <v>20206.400000000001</v>
          </cell>
          <cell r="L132">
            <v>2353.9499999999998</v>
          </cell>
        </row>
        <row r="133">
          <cell r="K133">
            <v>13466.5</v>
          </cell>
          <cell r="L133">
            <v>3097.05</v>
          </cell>
        </row>
        <row r="134">
          <cell r="K134">
            <v>19662.849999999999</v>
          </cell>
          <cell r="L134">
            <v>2455.4</v>
          </cell>
        </row>
        <row r="135">
          <cell r="K135" t="e">
            <v>#N/A</v>
          </cell>
          <cell r="L135" t="e">
            <v>#N/A</v>
          </cell>
        </row>
        <row r="136">
          <cell r="K136" t="e">
            <v>#N/A</v>
          </cell>
          <cell r="L136" t="e">
            <v>#N/A</v>
          </cell>
        </row>
        <row r="141">
          <cell r="K141">
            <v>3793.25</v>
          </cell>
          <cell r="L141">
            <v>733.95</v>
          </cell>
        </row>
        <row r="142">
          <cell r="K142">
            <v>40140.5</v>
          </cell>
          <cell r="L142">
            <v>3485.85</v>
          </cell>
        </row>
        <row r="143">
          <cell r="K143">
            <v>0</v>
          </cell>
          <cell r="L143">
            <v>0</v>
          </cell>
        </row>
        <row r="144">
          <cell r="K144">
            <v>80390.2</v>
          </cell>
          <cell r="L144">
            <v>0</v>
          </cell>
        </row>
        <row r="145">
          <cell r="K145">
            <v>24901.5</v>
          </cell>
          <cell r="L145">
            <v>2197</v>
          </cell>
        </row>
        <row r="146">
          <cell r="K146">
            <v>49941.15</v>
          </cell>
          <cell r="L146">
            <v>3771.25</v>
          </cell>
        </row>
        <row r="147">
          <cell r="K147">
            <v>41384.5</v>
          </cell>
          <cell r="L147">
            <v>728.5</v>
          </cell>
        </row>
        <row r="148">
          <cell r="K148">
            <v>72283.05</v>
          </cell>
          <cell r="L148">
            <v>683.8</v>
          </cell>
        </row>
        <row r="149">
          <cell r="K149">
            <v>0</v>
          </cell>
          <cell r="L149">
            <v>0</v>
          </cell>
        </row>
        <row r="150">
          <cell r="K150">
            <v>0</v>
          </cell>
          <cell r="L150">
            <v>0</v>
          </cell>
        </row>
        <row r="151">
          <cell r="K151">
            <v>0</v>
          </cell>
          <cell r="L151">
            <v>0</v>
          </cell>
        </row>
        <row r="152">
          <cell r="K152">
            <v>0</v>
          </cell>
          <cell r="L152">
            <v>0</v>
          </cell>
        </row>
        <row r="153">
          <cell r="K153">
            <v>55503.9</v>
          </cell>
          <cell r="L153">
            <v>1316.15</v>
          </cell>
        </row>
        <row r="154">
          <cell r="K154">
            <v>66525.2</v>
          </cell>
          <cell r="L154">
            <v>957.6</v>
          </cell>
        </row>
        <row r="155">
          <cell r="K155">
            <v>60082.16</v>
          </cell>
          <cell r="L155">
            <v>674</v>
          </cell>
        </row>
        <row r="156">
          <cell r="K156">
            <v>6648.8</v>
          </cell>
          <cell r="L156">
            <v>40.950000000000003</v>
          </cell>
        </row>
        <row r="157">
          <cell r="K157">
            <v>19094.8</v>
          </cell>
          <cell r="L157">
            <v>213.6</v>
          </cell>
        </row>
        <row r="158">
          <cell r="K158">
            <v>5711.35</v>
          </cell>
          <cell r="L158">
            <v>256</v>
          </cell>
        </row>
        <row r="159">
          <cell r="K159">
            <v>0</v>
          </cell>
          <cell r="L159">
            <v>0</v>
          </cell>
        </row>
        <row r="160">
          <cell r="K160">
            <v>8876.75</v>
          </cell>
          <cell r="L160">
            <v>65.650000000000006</v>
          </cell>
        </row>
        <row r="161">
          <cell r="K161">
            <v>19548.2</v>
          </cell>
          <cell r="L161">
            <v>121.25</v>
          </cell>
        </row>
        <row r="162">
          <cell r="K162">
            <v>0</v>
          </cell>
          <cell r="L162">
            <v>0</v>
          </cell>
        </row>
        <row r="163">
          <cell r="K163">
            <v>0</v>
          </cell>
          <cell r="L163">
            <v>0</v>
          </cell>
        </row>
        <row r="164">
          <cell r="K164">
            <v>2217.6799999999998</v>
          </cell>
          <cell r="L164">
            <v>552.28</v>
          </cell>
        </row>
        <row r="165">
          <cell r="K165">
            <v>1795.48</v>
          </cell>
          <cell r="L165">
            <v>672.2</v>
          </cell>
        </row>
        <row r="166">
          <cell r="K166">
            <v>0</v>
          </cell>
          <cell r="L166">
            <v>0</v>
          </cell>
        </row>
        <row r="167">
          <cell r="K167" t="e">
            <v>#N/A</v>
          </cell>
          <cell r="L167" t="e">
            <v>#N/A</v>
          </cell>
        </row>
        <row r="179">
          <cell r="K179">
            <v>28270.65</v>
          </cell>
          <cell r="L179">
            <v>1904.35</v>
          </cell>
        </row>
        <row r="180">
          <cell r="K180">
            <v>24048.9</v>
          </cell>
          <cell r="L180">
            <v>2205.3000000000002</v>
          </cell>
        </row>
        <row r="181">
          <cell r="K181">
            <v>28709</v>
          </cell>
          <cell r="L181">
            <v>1659</v>
          </cell>
        </row>
        <row r="182">
          <cell r="K182">
            <v>0</v>
          </cell>
          <cell r="L182">
            <v>0</v>
          </cell>
        </row>
        <row r="183">
          <cell r="K183">
            <v>121.85</v>
          </cell>
          <cell r="L183">
            <v>518.25</v>
          </cell>
        </row>
        <row r="188">
          <cell r="K188">
            <v>0.09</v>
          </cell>
          <cell r="L188">
            <v>596.25</v>
          </cell>
        </row>
        <row r="189">
          <cell r="K189">
            <v>0</v>
          </cell>
          <cell r="L189">
            <v>0</v>
          </cell>
        </row>
        <row r="190">
          <cell r="K190">
            <v>2054.6999999999998</v>
          </cell>
          <cell r="L190">
            <v>158.13</v>
          </cell>
        </row>
        <row r="191">
          <cell r="K191">
            <v>4900.1400000000003</v>
          </cell>
          <cell r="L191">
            <v>2277.27</v>
          </cell>
        </row>
        <row r="192">
          <cell r="K192">
            <v>0</v>
          </cell>
          <cell r="L192">
            <v>0</v>
          </cell>
        </row>
        <row r="193">
          <cell r="K193">
            <v>0</v>
          </cell>
          <cell r="L193">
            <v>0</v>
          </cell>
        </row>
        <row r="194">
          <cell r="K194">
            <v>7296.07</v>
          </cell>
          <cell r="L194">
            <v>1446.45</v>
          </cell>
        </row>
        <row r="195">
          <cell r="K195">
            <v>7079.02</v>
          </cell>
          <cell r="L195">
            <v>1448.96</v>
          </cell>
        </row>
        <row r="196">
          <cell r="K196">
            <v>499.37</v>
          </cell>
          <cell r="L196">
            <v>2.95</v>
          </cell>
        </row>
        <row r="197">
          <cell r="K197">
            <v>36797.1</v>
          </cell>
          <cell r="L197">
            <v>1991.4</v>
          </cell>
        </row>
        <row r="202">
          <cell r="K202">
            <v>9815.75</v>
          </cell>
          <cell r="L202">
            <v>73.31</v>
          </cell>
        </row>
        <row r="203">
          <cell r="K203">
            <v>3965.2</v>
          </cell>
          <cell r="L203">
            <v>2089.15</v>
          </cell>
        </row>
        <row r="204">
          <cell r="K204">
            <v>17443.650000000001</v>
          </cell>
          <cell r="L204">
            <v>224.64</v>
          </cell>
        </row>
        <row r="205">
          <cell r="K205">
            <v>0</v>
          </cell>
          <cell r="L205">
            <v>0</v>
          </cell>
        </row>
        <row r="206">
          <cell r="K206">
            <v>10957.89</v>
          </cell>
          <cell r="L206">
            <v>2199.0100000000002</v>
          </cell>
        </row>
        <row r="207">
          <cell r="K207">
            <v>14977.98</v>
          </cell>
          <cell r="L207">
            <v>723</v>
          </cell>
        </row>
        <row r="209">
          <cell r="K209">
            <v>46104.95</v>
          </cell>
          <cell r="L209">
            <v>1604.6</v>
          </cell>
        </row>
        <row r="210">
          <cell r="K210">
            <v>7227.88</v>
          </cell>
          <cell r="L210">
            <v>0.61</v>
          </cell>
        </row>
        <row r="211">
          <cell r="K211">
            <v>306.10000000000002</v>
          </cell>
          <cell r="L211">
            <v>73.260000000000005</v>
          </cell>
        </row>
        <row r="212">
          <cell r="K212">
            <v>573.61</v>
          </cell>
          <cell r="L212">
            <v>551.30999999999995</v>
          </cell>
        </row>
        <row r="213">
          <cell r="K213">
            <v>4595.6499999999996</v>
          </cell>
          <cell r="L213">
            <v>13.87</v>
          </cell>
        </row>
        <row r="214">
          <cell r="K214">
            <v>6958.77</v>
          </cell>
          <cell r="L214">
            <v>0</v>
          </cell>
        </row>
        <row r="215">
          <cell r="K215">
            <v>12450.62</v>
          </cell>
          <cell r="L215">
            <v>5256.05</v>
          </cell>
          <cell r="M215">
            <v>17706.670000000002</v>
          </cell>
        </row>
        <row r="216">
          <cell r="K216">
            <v>5447.1</v>
          </cell>
          <cell r="L216">
            <v>388.82</v>
          </cell>
          <cell r="M216">
            <v>5835.92</v>
          </cell>
        </row>
        <row r="217">
          <cell r="K217">
            <v>22.06</v>
          </cell>
          <cell r="L217">
            <v>0.25</v>
          </cell>
        </row>
        <row r="218">
          <cell r="K218">
            <v>3517.17</v>
          </cell>
          <cell r="L218">
            <v>61.25</v>
          </cell>
        </row>
        <row r="219">
          <cell r="K219">
            <v>103.48</v>
          </cell>
          <cell r="L219">
            <v>0.09</v>
          </cell>
        </row>
        <row r="220">
          <cell r="K220">
            <v>5.95</v>
          </cell>
          <cell r="L220">
            <v>16.010000000000002</v>
          </cell>
        </row>
        <row r="221">
          <cell r="K221">
            <v>0.21</v>
          </cell>
          <cell r="L221">
            <v>0.28999999999999998</v>
          </cell>
        </row>
        <row r="222">
          <cell r="K222">
            <v>1150.49</v>
          </cell>
          <cell r="L222">
            <v>18.48</v>
          </cell>
        </row>
        <row r="223">
          <cell r="K223">
            <v>894.38</v>
          </cell>
          <cell r="L223">
            <v>51.26</v>
          </cell>
        </row>
        <row r="224">
          <cell r="K224">
            <v>770.64</v>
          </cell>
          <cell r="L224">
            <v>0</v>
          </cell>
        </row>
        <row r="225">
          <cell r="K225">
            <v>18.600000000000001</v>
          </cell>
          <cell r="L225">
            <v>253.02</v>
          </cell>
        </row>
        <row r="226">
          <cell r="K226">
            <v>3.7</v>
          </cell>
          <cell r="L226">
            <v>21.75</v>
          </cell>
        </row>
        <row r="227">
          <cell r="K227">
            <v>3.18</v>
          </cell>
          <cell r="L227">
            <v>70.62</v>
          </cell>
        </row>
        <row r="228">
          <cell r="K228">
            <v>4.08</v>
          </cell>
          <cell r="L228">
            <v>64.349999999999994</v>
          </cell>
        </row>
        <row r="229">
          <cell r="K229">
            <v>0</v>
          </cell>
          <cell r="L229">
            <v>0</v>
          </cell>
        </row>
        <row r="230">
          <cell r="K230">
            <v>1883.71</v>
          </cell>
          <cell r="L230">
            <v>0.25</v>
          </cell>
        </row>
        <row r="231">
          <cell r="K231">
            <v>24.66</v>
          </cell>
          <cell r="L231">
            <v>160.34</v>
          </cell>
        </row>
        <row r="232">
          <cell r="K232">
            <v>216.65</v>
          </cell>
          <cell r="L232">
            <v>163.91</v>
          </cell>
        </row>
        <row r="234">
          <cell r="K234">
            <v>62.36</v>
          </cell>
          <cell r="L234">
            <v>0.26</v>
          </cell>
        </row>
        <row r="235">
          <cell r="K235">
            <v>1040.4000000000001</v>
          </cell>
          <cell r="L235">
            <v>734.5</v>
          </cell>
        </row>
        <row r="236">
          <cell r="K236">
            <v>821.13</v>
          </cell>
          <cell r="L236">
            <v>595.71</v>
          </cell>
        </row>
        <row r="237">
          <cell r="K237">
            <v>1187.96</v>
          </cell>
          <cell r="L237">
            <v>143.27000000000001</v>
          </cell>
        </row>
        <row r="238">
          <cell r="K238">
            <v>68.38</v>
          </cell>
          <cell r="L238">
            <v>0.46</v>
          </cell>
        </row>
        <row r="239">
          <cell r="K239">
            <v>26.79</v>
          </cell>
          <cell r="L239">
            <v>1278.0999999999999</v>
          </cell>
        </row>
        <row r="240">
          <cell r="K240">
            <v>0</v>
          </cell>
          <cell r="L240">
            <v>0</v>
          </cell>
        </row>
        <row r="241">
          <cell r="K241">
            <v>0</v>
          </cell>
          <cell r="L241">
            <v>0</v>
          </cell>
        </row>
        <row r="242">
          <cell r="K242">
            <v>1384.44</v>
          </cell>
          <cell r="L242">
            <v>4481.34</v>
          </cell>
        </row>
        <row r="243">
          <cell r="K243">
            <v>2.54</v>
          </cell>
          <cell r="L243">
            <v>24.1</v>
          </cell>
        </row>
        <row r="244">
          <cell r="K244">
            <v>2.27</v>
          </cell>
          <cell r="L244">
            <v>2.25</v>
          </cell>
        </row>
        <row r="245">
          <cell r="K245">
            <v>131.25</v>
          </cell>
          <cell r="L245">
            <v>14</v>
          </cell>
        </row>
        <row r="246">
          <cell r="K246">
            <v>272.89</v>
          </cell>
          <cell r="L246">
            <v>3.91</v>
          </cell>
        </row>
        <row r="247">
          <cell r="K247">
            <v>40.56</v>
          </cell>
          <cell r="L247">
            <v>74.88</v>
          </cell>
        </row>
        <row r="248">
          <cell r="K248">
            <v>49.7</v>
          </cell>
          <cell r="L248">
            <v>62.46</v>
          </cell>
        </row>
        <row r="249">
          <cell r="K249">
            <v>112.58</v>
          </cell>
          <cell r="L249">
            <v>83.23</v>
          </cell>
        </row>
        <row r="250">
          <cell r="K250">
            <v>135.69</v>
          </cell>
          <cell r="L250">
            <v>2.1800000000000002</v>
          </cell>
        </row>
        <row r="251">
          <cell r="K251">
            <v>0</v>
          </cell>
          <cell r="L251">
            <v>434.7</v>
          </cell>
        </row>
        <row r="252">
          <cell r="K252">
            <v>0</v>
          </cell>
          <cell r="L252">
            <v>0</v>
          </cell>
        </row>
        <row r="253">
          <cell r="K253">
            <v>0</v>
          </cell>
          <cell r="L253">
            <v>0</v>
          </cell>
        </row>
        <row r="254">
          <cell r="K254">
            <v>369.23</v>
          </cell>
          <cell r="L254">
            <v>130.22999999999999</v>
          </cell>
        </row>
        <row r="255">
          <cell r="K255">
            <v>65.03</v>
          </cell>
          <cell r="L255">
            <v>58.93</v>
          </cell>
        </row>
        <row r="256">
          <cell r="K256">
            <v>7.5</v>
          </cell>
          <cell r="L256">
            <v>138.91999999999999</v>
          </cell>
        </row>
        <row r="257">
          <cell r="K257">
            <v>0</v>
          </cell>
          <cell r="L257">
            <v>0</v>
          </cell>
        </row>
        <row r="258">
          <cell r="K258">
            <v>181.09</v>
          </cell>
          <cell r="L258">
            <v>21.4</v>
          </cell>
        </row>
        <row r="259">
          <cell r="K259">
            <v>914.49</v>
          </cell>
          <cell r="L259">
            <v>34.9</v>
          </cell>
        </row>
        <row r="260">
          <cell r="K260">
            <v>0.06</v>
          </cell>
          <cell r="L260">
            <v>0.45</v>
          </cell>
        </row>
        <row r="261">
          <cell r="K261">
            <v>32.979999999999997</v>
          </cell>
          <cell r="L261">
            <v>882.99</v>
          </cell>
        </row>
        <row r="262">
          <cell r="K262">
            <v>39783.199999999997</v>
          </cell>
          <cell r="L262">
            <v>1546.3</v>
          </cell>
        </row>
        <row r="263">
          <cell r="K263">
            <v>3924.2</v>
          </cell>
          <cell r="L263">
            <v>3050.8</v>
          </cell>
        </row>
        <row r="264">
          <cell r="K264">
            <v>2814.2</v>
          </cell>
          <cell r="L264">
            <v>3928.65</v>
          </cell>
        </row>
        <row r="265">
          <cell r="K265" t="e">
            <v>#N/A</v>
          </cell>
          <cell r="L265" t="e">
            <v>#N/A</v>
          </cell>
        </row>
        <row r="266">
          <cell r="K266" t="e">
            <v>#N/A</v>
          </cell>
          <cell r="L266" t="e">
            <v>#N/A</v>
          </cell>
        </row>
        <row r="267">
          <cell r="K267">
            <v>0</v>
          </cell>
          <cell r="L267">
            <v>0</v>
          </cell>
        </row>
        <row r="270">
          <cell r="K270">
            <v>22842.68</v>
          </cell>
          <cell r="L270">
            <v>107.55</v>
          </cell>
        </row>
        <row r="272">
          <cell r="K272">
            <v>4860.53</v>
          </cell>
          <cell r="L272">
            <v>2256.9899999999998</v>
          </cell>
        </row>
        <row r="273">
          <cell r="K273">
            <v>2827.13</v>
          </cell>
          <cell r="L273">
            <v>3473.41</v>
          </cell>
        </row>
        <row r="274">
          <cell r="K274">
            <v>499.91</v>
          </cell>
          <cell r="L274">
            <v>3937.07</v>
          </cell>
        </row>
        <row r="275">
          <cell r="K275">
            <v>28917.31</v>
          </cell>
          <cell r="L275">
            <v>1095.4100000000001</v>
          </cell>
        </row>
        <row r="276">
          <cell r="K276">
            <v>32510.31</v>
          </cell>
          <cell r="L276">
            <v>1226.6099999999999</v>
          </cell>
        </row>
        <row r="277">
          <cell r="K277">
            <v>24659.52</v>
          </cell>
          <cell r="L277">
            <v>1180.74</v>
          </cell>
        </row>
        <row r="278">
          <cell r="K278">
            <v>393.65</v>
          </cell>
          <cell r="L278">
            <v>544.75</v>
          </cell>
        </row>
        <row r="279">
          <cell r="K279">
            <v>0</v>
          </cell>
          <cell r="L279">
            <v>0</v>
          </cell>
        </row>
        <row r="280">
          <cell r="K280">
            <v>802.05</v>
          </cell>
          <cell r="L280">
            <v>47.5</v>
          </cell>
        </row>
        <row r="281">
          <cell r="K281">
            <v>0</v>
          </cell>
          <cell r="L281">
            <v>0</v>
          </cell>
        </row>
        <row r="282">
          <cell r="K282">
            <v>13697.13</v>
          </cell>
          <cell r="L282">
            <v>834.51</v>
          </cell>
        </row>
        <row r="283">
          <cell r="K283">
            <v>8005.04</v>
          </cell>
          <cell r="L283">
            <v>98.09</v>
          </cell>
        </row>
        <row r="284">
          <cell r="K284">
            <v>31698.560000000001</v>
          </cell>
          <cell r="L284">
            <v>0</v>
          </cell>
        </row>
        <row r="285">
          <cell r="K285">
            <v>12229.11</v>
          </cell>
          <cell r="L285">
            <v>383.67</v>
          </cell>
        </row>
      </sheetData>
      <sheetData sheetId="1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payments"/>
      <sheetName val="APR-19"/>
      <sheetName val="MAY-19"/>
      <sheetName val="JUN-19"/>
      <sheetName val="JUL-19"/>
      <sheetName val="AUG-19"/>
      <sheetName val="SEP-19"/>
      <sheetName val="Unit_details"/>
      <sheetName val="WORKSHEET"/>
      <sheetName val="Sheet1"/>
    </sheetNames>
    <sheetDataSet>
      <sheetData sheetId="0"/>
      <sheetData sheetId="1"/>
      <sheetData sheetId="2"/>
      <sheetData sheetId="3"/>
      <sheetData sheetId="4"/>
      <sheetData sheetId="5"/>
      <sheetData sheetId="6"/>
      <sheetData sheetId="7"/>
      <sheetData sheetId="8"/>
      <sheetData sheetId="9"/>
      <sheetData sheetId="10">
        <row r="5">
          <cell r="N5">
            <v>0</v>
          </cell>
          <cell r="O5">
            <v>0</v>
          </cell>
        </row>
        <row r="6">
          <cell r="N6">
            <v>5031.2</v>
          </cell>
          <cell r="O6">
            <v>715.8</v>
          </cell>
        </row>
        <row r="7">
          <cell r="N7">
            <v>5662.87</v>
          </cell>
          <cell r="O7">
            <v>999.1</v>
          </cell>
        </row>
        <row r="8">
          <cell r="N8">
            <v>9.23</v>
          </cell>
          <cell r="O8">
            <v>0</v>
          </cell>
        </row>
        <row r="9">
          <cell r="N9">
            <v>0</v>
          </cell>
          <cell r="O9">
            <v>0</v>
          </cell>
        </row>
        <row r="10">
          <cell r="N10">
            <v>0</v>
          </cell>
          <cell r="O10">
            <v>0</v>
          </cell>
        </row>
        <row r="15">
          <cell r="N15">
            <v>1332.66</v>
          </cell>
          <cell r="O15">
            <v>318.75</v>
          </cell>
        </row>
        <row r="16">
          <cell r="N16">
            <v>1842.81</v>
          </cell>
          <cell r="O16">
            <v>2036.64</v>
          </cell>
        </row>
        <row r="17">
          <cell r="N17">
            <v>48837.599999999999</v>
          </cell>
          <cell r="O17">
            <v>3275.9</v>
          </cell>
        </row>
        <row r="18">
          <cell r="N18">
            <v>61459.199999999997</v>
          </cell>
          <cell r="O18">
            <v>2966.7</v>
          </cell>
        </row>
        <row r="19">
          <cell r="N19">
            <v>30892.14</v>
          </cell>
          <cell r="O19">
            <v>5387.13</v>
          </cell>
        </row>
        <row r="20">
          <cell r="N20">
            <v>1968.9</v>
          </cell>
          <cell r="O20">
            <v>294.3</v>
          </cell>
        </row>
        <row r="21">
          <cell r="N21">
            <v>9056.66</v>
          </cell>
          <cell r="O21">
            <v>92.01</v>
          </cell>
        </row>
        <row r="22">
          <cell r="N22">
            <v>8753.75</v>
          </cell>
          <cell r="O22">
            <v>81.61</v>
          </cell>
        </row>
        <row r="23">
          <cell r="N23">
            <v>2933.2</v>
          </cell>
          <cell r="O23">
            <v>0</v>
          </cell>
        </row>
        <row r="24">
          <cell r="N24">
            <v>32.590000000000003</v>
          </cell>
          <cell r="O24">
            <v>0</v>
          </cell>
        </row>
        <row r="25">
          <cell r="N25">
            <v>37772.6</v>
          </cell>
          <cell r="O25">
            <v>1958.2</v>
          </cell>
        </row>
        <row r="26">
          <cell r="N26">
            <v>15223.05</v>
          </cell>
          <cell r="O26">
            <v>130.43</v>
          </cell>
        </row>
        <row r="27">
          <cell r="N27">
            <v>12965.27</v>
          </cell>
          <cell r="O27">
            <v>3377.57</v>
          </cell>
        </row>
        <row r="28">
          <cell r="N28">
            <v>0</v>
          </cell>
          <cell r="O28">
            <v>0</v>
          </cell>
        </row>
        <row r="30">
          <cell r="N30">
            <v>6143.76</v>
          </cell>
          <cell r="O30">
            <v>681.53</v>
          </cell>
        </row>
        <row r="31">
          <cell r="N31">
            <v>3011.15</v>
          </cell>
          <cell r="O31">
            <v>61.36</v>
          </cell>
        </row>
        <row r="32">
          <cell r="N32">
            <v>5228.3100000000004</v>
          </cell>
          <cell r="O32">
            <v>4.3499999999999996</v>
          </cell>
        </row>
        <row r="33">
          <cell r="N33">
            <v>7835.5</v>
          </cell>
          <cell r="O33">
            <v>1089.46</v>
          </cell>
        </row>
        <row r="34">
          <cell r="N34">
            <v>55348.1</v>
          </cell>
          <cell r="O34">
            <v>1567.8</v>
          </cell>
        </row>
        <row r="35">
          <cell r="N35">
            <v>19942.55</v>
          </cell>
          <cell r="O35">
            <v>579.9</v>
          </cell>
        </row>
        <row r="36">
          <cell r="N36">
            <v>54914.5</v>
          </cell>
          <cell r="O36">
            <v>2053.65</v>
          </cell>
        </row>
        <row r="37">
          <cell r="N37">
            <v>15560.45</v>
          </cell>
          <cell r="O37">
            <v>825.8</v>
          </cell>
        </row>
        <row r="38">
          <cell r="N38">
            <v>0</v>
          </cell>
          <cell r="O38">
            <v>0</v>
          </cell>
        </row>
        <row r="39">
          <cell r="N39">
            <v>0</v>
          </cell>
          <cell r="O39">
            <v>0</v>
          </cell>
        </row>
        <row r="40">
          <cell r="N40">
            <v>0</v>
          </cell>
          <cell r="O40">
            <v>0</v>
          </cell>
        </row>
        <row r="41">
          <cell r="N41">
            <v>0</v>
          </cell>
          <cell r="O41">
            <v>0</v>
          </cell>
        </row>
        <row r="42">
          <cell r="N42">
            <v>0</v>
          </cell>
          <cell r="O42">
            <v>0</v>
          </cell>
        </row>
        <row r="43">
          <cell r="N43">
            <v>156.1</v>
          </cell>
          <cell r="O43">
            <v>944.53</v>
          </cell>
        </row>
        <row r="44">
          <cell r="N44">
            <v>21121.56</v>
          </cell>
          <cell r="O44">
            <v>3852.94</v>
          </cell>
        </row>
        <row r="45">
          <cell r="N45" t="e">
            <v>#N/A</v>
          </cell>
          <cell r="O45" t="e">
            <v>#N/A</v>
          </cell>
        </row>
        <row r="46">
          <cell r="N46" t="e">
            <v>#N/A</v>
          </cell>
          <cell r="O46" t="e">
            <v>#N/A</v>
          </cell>
        </row>
        <row r="51">
          <cell r="N51">
            <v>1711.58</v>
          </cell>
          <cell r="O51">
            <v>0.08</v>
          </cell>
        </row>
        <row r="52">
          <cell r="N52">
            <v>51.38</v>
          </cell>
          <cell r="O52">
            <v>51.45</v>
          </cell>
        </row>
        <row r="53">
          <cell r="N53">
            <v>2796.99</v>
          </cell>
          <cell r="O53">
            <v>19579.12</v>
          </cell>
        </row>
        <row r="58">
          <cell r="N58">
            <v>2182.1799999999998</v>
          </cell>
          <cell r="O58">
            <v>206.76</v>
          </cell>
        </row>
        <row r="59">
          <cell r="N59">
            <v>1716.29</v>
          </cell>
          <cell r="O59">
            <v>43.49</v>
          </cell>
        </row>
        <row r="60">
          <cell r="N60">
            <v>320.56</v>
          </cell>
          <cell r="O60">
            <v>0.5</v>
          </cell>
        </row>
        <row r="61">
          <cell r="N61">
            <v>501.36</v>
          </cell>
          <cell r="O61">
            <v>11.76</v>
          </cell>
        </row>
        <row r="62">
          <cell r="N62">
            <v>0</v>
          </cell>
          <cell r="O62">
            <v>0</v>
          </cell>
        </row>
        <row r="63">
          <cell r="N63">
            <v>0</v>
          </cell>
          <cell r="O63">
            <v>0</v>
          </cell>
        </row>
        <row r="64">
          <cell r="N64">
            <v>0</v>
          </cell>
          <cell r="O64">
            <v>0</v>
          </cell>
        </row>
        <row r="65">
          <cell r="N65">
            <v>0</v>
          </cell>
          <cell r="O65">
            <v>0</v>
          </cell>
        </row>
        <row r="66">
          <cell r="N66">
            <v>3149.6</v>
          </cell>
          <cell r="O66">
            <v>20.97</v>
          </cell>
        </row>
        <row r="67">
          <cell r="N67">
            <v>29935.97</v>
          </cell>
          <cell r="O67">
            <v>428.34</v>
          </cell>
        </row>
        <row r="68">
          <cell r="N68">
            <v>0</v>
          </cell>
          <cell r="O68">
            <v>0</v>
          </cell>
        </row>
        <row r="69">
          <cell r="N69">
            <v>3592.38</v>
          </cell>
          <cell r="O69">
            <v>1833.55</v>
          </cell>
        </row>
        <row r="70">
          <cell r="N70">
            <v>1047.81</v>
          </cell>
          <cell r="O70">
            <v>73.45</v>
          </cell>
        </row>
        <row r="71">
          <cell r="N71">
            <v>7.74</v>
          </cell>
          <cell r="O71">
            <v>11352.71</v>
          </cell>
        </row>
        <row r="72">
          <cell r="N72">
            <v>1173.82</v>
          </cell>
          <cell r="O72">
            <v>419.72</v>
          </cell>
        </row>
        <row r="73">
          <cell r="N73">
            <v>1644.31</v>
          </cell>
          <cell r="O73">
            <v>386.78</v>
          </cell>
        </row>
        <row r="74">
          <cell r="N74">
            <v>1119.5999999999999</v>
          </cell>
          <cell r="O74">
            <v>1031.4000000000001</v>
          </cell>
        </row>
        <row r="75">
          <cell r="N75">
            <v>1538.74</v>
          </cell>
          <cell r="O75">
            <v>1985.29</v>
          </cell>
        </row>
        <row r="76">
          <cell r="N76">
            <v>22592.99</v>
          </cell>
          <cell r="O76">
            <v>0.62</v>
          </cell>
        </row>
        <row r="77">
          <cell r="N77">
            <v>24397.61</v>
          </cell>
          <cell r="O77">
            <v>0.67</v>
          </cell>
        </row>
        <row r="78">
          <cell r="N78">
            <v>23467.74</v>
          </cell>
          <cell r="O78">
            <v>0.59</v>
          </cell>
        </row>
        <row r="79">
          <cell r="N79">
            <v>19296.650000000001</v>
          </cell>
          <cell r="O79">
            <v>0.56999999999999995</v>
          </cell>
        </row>
        <row r="83">
          <cell r="N83">
            <v>8121.44</v>
          </cell>
          <cell r="O83">
            <v>2589.5</v>
          </cell>
        </row>
        <row r="84">
          <cell r="N84">
            <v>18635.759999999998</v>
          </cell>
          <cell r="O84">
            <v>2009.67</v>
          </cell>
        </row>
        <row r="85">
          <cell r="N85">
            <v>38107.879999999997</v>
          </cell>
          <cell r="O85">
            <v>3599.31</v>
          </cell>
        </row>
        <row r="86">
          <cell r="N86" t="e">
            <v>#N/A</v>
          </cell>
          <cell r="O86" t="e">
            <v>#N/A</v>
          </cell>
        </row>
        <row r="87">
          <cell r="N87" t="e">
            <v>#N/A</v>
          </cell>
          <cell r="O87" t="e">
            <v>#N/A</v>
          </cell>
        </row>
        <row r="88">
          <cell r="N88">
            <v>0</v>
          </cell>
          <cell r="O88">
            <v>0</v>
          </cell>
        </row>
        <row r="89">
          <cell r="N89">
            <v>0</v>
          </cell>
          <cell r="O89">
            <v>0</v>
          </cell>
        </row>
        <row r="92">
          <cell r="N92">
            <v>5480.5</v>
          </cell>
          <cell r="O92">
            <v>5277.4</v>
          </cell>
        </row>
        <row r="93">
          <cell r="N93" t="e">
            <v>#N/A</v>
          </cell>
          <cell r="O93" t="e">
            <v>#N/A</v>
          </cell>
        </row>
        <row r="97">
          <cell r="N97">
            <v>1783.13</v>
          </cell>
          <cell r="O97">
            <v>294.49</v>
          </cell>
        </row>
        <row r="98">
          <cell r="N98">
            <v>11266.64</v>
          </cell>
          <cell r="O98">
            <v>3881.68</v>
          </cell>
        </row>
        <row r="99">
          <cell r="N99">
            <v>2324.3000000000002</v>
          </cell>
          <cell r="O99">
            <v>47.7</v>
          </cell>
        </row>
        <row r="100">
          <cell r="N100">
            <v>5782.44</v>
          </cell>
          <cell r="O100">
            <v>667.81</v>
          </cell>
        </row>
        <row r="101">
          <cell r="N101">
            <v>5333.03</v>
          </cell>
          <cell r="O101">
            <v>629.54999999999995</v>
          </cell>
        </row>
        <row r="102">
          <cell r="N102">
            <v>22243.599999999999</v>
          </cell>
          <cell r="O102">
            <v>2240.5</v>
          </cell>
        </row>
        <row r="103">
          <cell r="N103">
            <v>0</v>
          </cell>
          <cell r="O103">
            <v>0</v>
          </cell>
        </row>
        <row r="104">
          <cell r="N104">
            <v>0</v>
          </cell>
          <cell r="O104">
            <v>0</v>
          </cell>
        </row>
        <row r="105">
          <cell r="N105">
            <v>0</v>
          </cell>
          <cell r="O105">
            <v>0</v>
          </cell>
        </row>
        <row r="106">
          <cell r="N106">
            <v>0</v>
          </cell>
          <cell r="O106">
            <v>0</v>
          </cell>
        </row>
        <row r="107">
          <cell r="N107">
            <v>0</v>
          </cell>
          <cell r="O107">
            <v>0</v>
          </cell>
        </row>
        <row r="116">
          <cell r="N116">
            <v>40862.85</v>
          </cell>
          <cell r="O116">
            <v>5175.8500000000004</v>
          </cell>
        </row>
        <row r="117">
          <cell r="N117">
            <v>8217.65</v>
          </cell>
          <cell r="O117">
            <v>4144.25</v>
          </cell>
        </row>
        <row r="120">
          <cell r="N120">
            <v>50272.32</v>
          </cell>
          <cell r="O120">
            <v>6201.82</v>
          </cell>
        </row>
        <row r="126">
          <cell r="N126">
            <v>8231.9</v>
          </cell>
          <cell r="O126">
            <v>4144.8</v>
          </cell>
        </row>
        <row r="127">
          <cell r="N127">
            <v>11755.35</v>
          </cell>
          <cell r="O127">
            <v>4630.2</v>
          </cell>
        </row>
        <row r="128">
          <cell r="N128">
            <v>7360.45</v>
          </cell>
          <cell r="O128">
            <v>2432.25</v>
          </cell>
        </row>
        <row r="129">
          <cell r="N129">
            <v>12726.45</v>
          </cell>
          <cell r="O129">
            <v>3233.15</v>
          </cell>
        </row>
        <row r="130">
          <cell r="N130">
            <v>2434.75</v>
          </cell>
          <cell r="O130">
            <v>2182.1999999999998</v>
          </cell>
        </row>
        <row r="131">
          <cell r="N131">
            <v>16560.349999999999</v>
          </cell>
          <cell r="O131">
            <v>1843.6</v>
          </cell>
        </row>
        <row r="132">
          <cell r="N132">
            <v>19267</v>
          </cell>
          <cell r="O132">
            <v>1178.95</v>
          </cell>
        </row>
        <row r="133">
          <cell r="N133">
            <v>16007.75</v>
          </cell>
          <cell r="O133">
            <v>1904.2</v>
          </cell>
        </row>
        <row r="134">
          <cell r="N134">
            <v>18794.8</v>
          </cell>
          <cell r="O134">
            <v>1216.6500000000001</v>
          </cell>
        </row>
        <row r="135">
          <cell r="N135" t="e">
            <v>#N/A</v>
          </cell>
          <cell r="O135" t="e">
            <v>#N/A</v>
          </cell>
        </row>
        <row r="136">
          <cell r="N136" t="e">
            <v>#N/A</v>
          </cell>
          <cell r="O136" t="e">
            <v>#N/A</v>
          </cell>
        </row>
        <row r="141">
          <cell r="N141">
            <v>36157.949999999997</v>
          </cell>
          <cell r="O141">
            <v>3935.85</v>
          </cell>
        </row>
        <row r="142">
          <cell r="N142">
            <v>28524.2</v>
          </cell>
          <cell r="O142">
            <v>2942.7</v>
          </cell>
        </row>
        <row r="143">
          <cell r="N143">
            <v>0</v>
          </cell>
          <cell r="O143">
            <v>0</v>
          </cell>
        </row>
        <row r="144">
          <cell r="N144">
            <v>77084.05</v>
          </cell>
          <cell r="O144">
            <v>0</v>
          </cell>
        </row>
        <row r="145">
          <cell r="N145">
            <v>35554.25</v>
          </cell>
          <cell r="O145">
            <v>4394.6000000000004</v>
          </cell>
        </row>
        <row r="146">
          <cell r="N146">
            <v>35165.4</v>
          </cell>
          <cell r="O146">
            <v>2337.5500000000002</v>
          </cell>
        </row>
        <row r="147">
          <cell r="N147">
            <v>55956.2</v>
          </cell>
          <cell r="O147">
            <v>1557.55</v>
          </cell>
        </row>
        <row r="148">
          <cell r="N148">
            <v>67488.05</v>
          </cell>
          <cell r="O148">
            <v>994.55</v>
          </cell>
        </row>
        <row r="149">
          <cell r="N149">
            <v>0</v>
          </cell>
          <cell r="O149">
            <v>0</v>
          </cell>
        </row>
        <row r="150">
          <cell r="N150">
            <v>0</v>
          </cell>
          <cell r="O150">
            <v>0</v>
          </cell>
        </row>
        <row r="151">
          <cell r="N151">
            <v>0</v>
          </cell>
          <cell r="O151">
            <v>0</v>
          </cell>
        </row>
        <row r="152">
          <cell r="N152">
            <v>0</v>
          </cell>
          <cell r="O152">
            <v>0</v>
          </cell>
        </row>
        <row r="153">
          <cell r="N153">
            <v>52405.55</v>
          </cell>
          <cell r="O153">
            <v>1193.5999999999999</v>
          </cell>
        </row>
        <row r="154">
          <cell r="N154">
            <v>57436.9</v>
          </cell>
          <cell r="O154">
            <v>1434.25</v>
          </cell>
        </row>
        <row r="155">
          <cell r="N155">
            <v>41984.39</v>
          </cell>
          <cell r="O155">
            <v>3002.26</v>
          </cell>
        </row>
        <row r="156">
          <cell r="N156">
            <v>10188.25</v>
          </cell>
          <cell r="O156">
            <v>12.35</v>
          </cell>
        </row>
        <row r="157">
          <cell r="N157">
            <v>18754.900000000001</v>
          </cell>
          <cell r="O157">
            <v>88</v>
          </cell>
        </row>
        <row r="158">
          <cell r="N158">
            <v>6912.9</v>
          </cell>
          <cell r="O158">
            <v>99.85</v>
          </cell>
        </row>
        <row r="159">
          <cell r="N159">
            <v>506.6</v>
          </cell>
          <cell r="O159">
            <v>0</v>
          </cell>
        </row>
        <row r="160">
          <cell r="N160">
            <v>6396.6</v>
          </cell>
          <cell r="O160">
            <v>49.9</v>
          </cell>
        </row>
        <row r="161">
          <cell r="N161">
            <v>10797.7</v>
          </cell>
          <cell r="O161">
            <v>56.85</v>
          </cell>
        </row>
        <row r="162">
          <cell r="N162">
            <v>0</v>
          </cell>
          <cell r="O162">
            <v>0</v>
          </cell>
        </row>
        <row r="163">
          <cell r="N163">
            <v>0</v>
          </cell>
          <cell r="O163">
            <v>0</v>
          </cell>
        </row>
        <row r="164">
          <cell r="N164">
            <v>1891.83</v>
          </cell>
          <cell r="O164">
            <v>540.36</v>
          </cell>
        </row>
        <row r="165">
          <cell r="N165">
            <v>2511.16</v>
          </cell>
          <cell r="O165">
            <v>486.01</v>
          </cell>
        </row>
        <row r="166">
          <cell r="N166">
            <v>0</v>
          </cell>
          <cell r="O166">
            <v>0</v>
          </cell>
        </row>
        <row r="167">
          <cell r="N167" t="e">
            <v>#N/A</v>
          </cell>
          <cell r="O167" t="e">
            <v>#N/A</v>
          </cell>
        </row>
        <row r="179">
          <cell r="N179">
            <v>21334.85</v>
          </cell>
          <cell r="O179">
            <v>4214.45</v>
          </cell>
        </row>
        <row r="180">
          <cell r="N180">
            <v>24358.75</v>
          </cell>
          <cell r="O180">
            <v>2526.1</v>
          </cell>
        </row>
        <row r="181">
          <cell r="N181">
            <v>26561.8</v>
          </cell>
          <cell r="O181">
            <v>1727.35</v>
          </cell>
        </row>
        <row r="182">
          <cell r="N182">
            <v>291.35000000000002</v>
          </cell>
          <cell r="O182">
            <v>1091.8499999999999</v>
          </cell>
        </row>
        <row r="183">
          <cell r="N183">
            <v>335</v>
          </cell>
          <cell r="O183">
            <v>774.1</v>
          </cell>
        </row>
        <row r="188">
          <cell r="N188">
            <v>2708.01</v>
          </cell>
          <cell r="O188">
            <v>1166.1300000000001</v>
          </cell>
        </row>
        <row r="189">
          <cell r="N189">
            <v>0</v>
          </cell>
          <cell r="O189">
            <v>0</v>
          </cell>
        </row>
        <row r="190">
          <cell r="N190">
            <v>174.6</v>
          </cell>
          <cell r="O190">
            <v>69.84</v>
          </cell>
        </row>
        <row r="191">
          <cell r="N191">
            <v>1548.18</v>
          </cell>
          <cell r="O191">
            <v>2427.9299999999998</v>
          </cell>
        </row>
        <row r="192">
          <cell r="N192">
            <v>0.11</v>
          </cell>
          <cell r="O192">
            <v>31.06</v>
          </cell>
        </row>
        <row r="193">
          <cell r="N193">
            <v>2.33</v>
          </cell>
          <cell r="O193">
            <v>9.26</v>
          </cell>
        </row>
        <row r="194">
          <cell r="N194">
            <v>6535.71</v>
          </cell>
          <cell r="O194">
            <v>1859.29</v>
          </cell>
        </row>
        <row r="195">
          <cell r="N195">
            <v>6434.49</v>
          </cell>
          <cell r="O195">
            <v>2000.65</v>
          </cell>
        </row>
        <row r="196">
          <cell r="N196">
            <v>527</v>
          </cell>
          <cell r="O196">
            <v>0.27</v>
          </cell>
        </row>
        <row r="197">
          <cell r="N197">
            <v>39000.699999999997</v>
          </cell>
          <cell r="O197">
            <v>1967.1</v>
          </cell>
        </row>
        <row r="202">
          <cell r="N202">
            <v>8005.35</v>
          </cell>
          <cell r="O202">
            <v>116.16</v>
          </cell>
        </row>
        <row r="203">
          <cell r="N203">
            <v>4746.45</v>
          </cell>
          <cell r="O203">
            <v>2163.8000000000002</v>
          </cell>
        </row>
        <row r="204">
          <cell r="N204">
            <v>11542.3</v>
          </cell>
          <cell r="O204">
            <v>171.48</v>
          </cell>
        </row>
        <row r="205">
          <cell r="N205">
            <v>0</v>
          </cell>
          <cell r="O205">
            <v>0</v>
          </cell>
        </row>
        <row r="206">
          <cell r="N206">
            <v>3265.54</v>
          </cell>
          <cell r="O206">
            <v>4402.34</v>
          </cell>
        </row>
        <row r="207">
          <cell r="N207">
            <v>3238.31</v>
          </cell>
          <cell r="O207">
            <v>392.77</v>
          </cell>
        </row>
        <row r="209">
          <cell r="N209">
            <v>34139.050000000003</v>
          </cell>
          <cell r="O209">
            <v>2442.9</v>
          </cell>
        </row>
        <row r="210">
          <cell r="N210">
            <v>6094.58</v>
          </cell>
          <cell r="O210">
            <v>405.18</v>
          </cell>
        </row>
        <row r="211">
          <cell r="N211">
            <v>401.65</v>
          </cell>
          <cell r="O211">
            <v>169.27</v>
          </cell>
        </row>
        <row r="212">
          <cell r="N212">
            <v>652.87</v>
          </cell>
          <cell r="O212">
            <v>482.66</v>
          </cell>
        </row>
        <row r="213">
          <cell r="N213">
            <v>5168.71</v>
          </cell>
          <cell r="O213">
            <v>0.22</v>
          </cell>
        </row>
        <row r="214">
          <cell r="N214">
            <v>10770.66</v>
          </cell>
          <cell r="O214">
            <v>0</v>
          </cell>
        </row>
        <row r="215">
          <cell r="N215">
            <v>12197.65</v>
          </cell>
          <cell r="O215">
            <v>4954.5</v>
          </cell>
        </row>
        <row r="216">
          <cell r="N216">
            <v>7608.68</v>
          </cell>
          <cell r="O216">
            <v>83.2</v>
          </cell>
        </row>
        <row r="217">
          <cell r="N217">
            <v>17.63</v>
          </cell>
          <cell r="O217">
            <v>0.62</v>
          </cell>
        </row>
        <row r="218">
          <cell r="N218">
            <v>4448.54</v>
          </cell>
          <cell r="O218">
            <v>61.04</v>
          </cell>
        </row>
        <row r="219">
          <cell r="N219">
            <v>449.26</v>
          </cell>
          <cell r="O219">
            <v>0.05</v>
          </cell>
        </row>
        <row r="220">
          <cell r="N220">
            <v>4.72</v>
          </cell>
          <cell r="O220">
            <v>26.78</v>
          </cell>
        </row>
        <row r="221">
          <cell r="N221">
            <v>14.82</v>
          </cell>
          <cell r="O221">
            <v>62.96</v>
          </cell>
        </row>
        <row r="222">
          <cell r="N222">
            <v>880.92</v>
          </cell>
          <cell r="O222">
            <v>31.19</v>
          </cell>
        </row>
        <row r="223">
          <cell r="N223">
            <v>587.39</v>
          </cell>
          <cell r="O223">
            <v>65.010000000000005</v>
          </cell>
        </row>
        <row r="224">
          <cell r="N224">
            <v>662.76</v>
          </cell>
          <cell r="O224">
            <v>0.01</v>
          </cell>
        </row>
        <row r="225">
          <cell r="N225">
            <v>37.19</v>
          </cell>
          <cell r="O225">
            <v>492.74</v>
          </cell>
        </row>
        <row r="226">
          <cell r="N226">
            <v>1.24</v>
          </cell>
          <cell r="O226">
            <v>10.54</v>
          </cell>
        </row>
        <row r="227">
          <cell r="N227">
            <v>0.84</v>
          </cell>
          <cell r="O227">
            <v>13.64</v>
          </cell>
        </row>
        <row r="228">
          <cell r="N228">
            <v>1.1499999999999999</v>
          </cell>
          <cell r="O228">
            <v>14.98</v>
          </cell>
        </row>
        <row r="229">
          <cell r="N229">
            <v>1166.3900000000001</v>
          </cell>
          <cell r="O229">
            <v>0.05</v>
          </cell>
        </row>
        <row r="230">
          <cell r="N230">
            <v>1105.6400000000001</v>
          </cell>
          <cell r="O230">
            <v>1.58</v>
          </cell>
        </row>
        <row r="231">
          <cell r="N231">
            <v>4.3</v>
          </cell>
          <cell r="O231">
            <v>36.630000000000003</v>
          </cell>
        </row>
        <row r="232">
          <cell r="N232">
            <v>313.87</v>
          </cell>
          <cell r="O232">
            <v>54.73</v>
          </cell>
        </row>
        <row r="234">
          <cell r="N234">
            <v>39.799999999999997</v>
          </cell>
          <cell r="O234">
            <v>0.04</v>
          </cell>
        </row>
        <row r="235">
          <cell r="N235">
            <v>984.22</v>
          </cell>
          <cell r="O235">
            <v>701.46</v>
          </cell>
        </row>
        <row r="236">
          <cell r="N236">
            <v>653.99</v>
          </cell>
          <cell r="O236">
            <v>509.25</v>
          </cell>
        </row>
        <row r="237">
          <cell r="N237">
            <v>485.51</v>
          </cell>
          <cell r="O237">
            <v>299.95999999999998</v>
          </cell>
        </row>
        <row r="238">
          <cell r="N238">
            <v>84.14</v>
          </cell>
          <cell r="O238">
            <v>0.17</v>
          </cell>
        </row>
        <row r="239">
          <cell r="N239">
            <v>59.07</v>
          </cell>
          <cell r="O239">
            <v>1313.24</v>
          </cell>
        </row>
        <row r="240">
          <cell r="N240">
            <v>0</v>
          </cell>
          <cell r="O240">
            <v>0</v>
          </cell>
        </row>
        <row r="241">
          <cell r="N241">
            <v>0</v>
          </cell>
          <cell r="O241">
            <v>0</v>
          </cell>
        </row>
        <row r="242">
          <cell r="N242">
            <v>658.93</v>
          </cell>
          <cell r="O242">
            <v>4817.91</v>
          </cell>
        </row>
        <row r="243">
          <cell r="N243">
            <v>6.06</v>
          </cell>
          <cell r="O243">
            <v>36</v>
          </cell>
        </row>
        <row r="244">
          <cell r="N244">
            <v>1.89</v>
          </cell>
          <cell r="O244">
            <v>6.08</v>
          </cell>
        </row>
        <row r="245">
          <cell r="N245">
            <v>218.95</v>
          </cell>
          <cell r="O245">
            <v>7.03</v>
          </cell>
        </row>
        <row r="246">
          <cell r="N246">
            <v>400.6</v>
          </cell>
          <cell r="O246">
            <v>115.75</v>
          </cell>
        </row>
        <row r="247">
          <cell r="N247">
            <v>72.040000000000006</v>
          </cell>
          <cell r="O247">
            <v>53.18</v>
          </cell>
        </row>
        <row r="248">
          <cell r="N248">
            <v>82.61</v>
          </cell>
          <cell r="O248">
            <v>42.14</v>
          </cell>
        </row>
        <row r="249">
          <cell r="N249">
            <v>209.8</v>
          </cell>
          <cell r="O249">
            <v>121.46</v>
          </cell>
        </row>
        <row r="250">
          <cell r="N250">
            <v>208.9</v>
          </cell>
          <cell r="O250">
            <v>2.5499999999999998</v>
          </cell>
        </row>
        <row r="251">
          <cell r="N251">
            <v>0</v>
          </cell>
          <cell r="O251">
            <v>110.37</v>
          </cell>
        </row>
        <row r="252">
          <cell r="N252">
            <v>9028.64</v>
          </cell>
          <cell r="O252">
            <v>8118.29</v>
          </cell>
        </row>
        <row r="253">
          <cell r="N253">
            <v>0</v>
          </cell>
          <cell r="O253">
            <v>0</v>
          </cell>
        </row>
        <row r="254">
          <cell r="N254">
            <v>395.71</v>
          </cell>
          <cell r="O254">
            <v>203.42</v>
          </cell>
        </row>
        <row r="255">
          <cell r="N255">
            <v>45.23</v>
          </cell>
          <cell r="O255">
            <v>10.65</v>
          </cell>
        </row>
        <row r="256">
          <cell r="N256">
            <v>1.62</v>
          </cell>
          <cell r="O256">
            <v>76.23</v>
          </cell>
        </row>
        <row r="257">
          <cell r="N257">
            <v>46.46</v>
          </cell>
          <cell r="O257">
            <v>6.17</v>
          </cell>
        </row>
        <row r="258">
          <cell r="N258">
            <v>41.77</v>
          </cell>
          <cell r="O258">
            <v>2.46</v>
          </cell>
        </row>
        <row r="259">
          <cell r="N259">
            <v>261.41000000000003</v>
          </cell>
          <cell r="O259">
            <v>955.4</v>
          </cell>
        </row>
        <row r="260">
          <cell r="N260">
            <v>0.51</v>
          </cell>
          <cell r="O260">
            <v>0.02</v>
          </cell>
        </row>
        <row r="261">
          <cell r="N261">
            <v>207.11</v>
          </cell>
          <cell r="O261">
            <v>164.16</v>
          </cell>
        </row>
        <row r="262">
          <cell r="N262">
            <v>22552</v>
          </cell>
          <cell r="O262">
            <v>2289.4</v>
          </cell>
        </row>
        <row r="263">
          <cell r="N263">
            <v>2595.25</v>
          </cell>
          <cell r="O263">
            <v>5775.85</v>
          </cell>
        </row>
        <row r="264">
          <cell r="N264">
            <v>1562.05</v>
          </cell>
          <cell r="O264">
            <v>3194.85</v>
          </cell>
        </row>
        <row r="265">
          <cell r="N265" t="e">
            <v>#N/A</v>
          </cell>
          <cell r="O265" t="e">
            <v>#N/A</v>
          </cell>
        </row>
        <row r="266">
          <cell r="N266" t="e">
            <v>#N/A</v>
          </cell>
          <cell r="O266" t="e">
            <v>#N/A</v>
          </cell>
        </row>
        <row r="267">
          <cell r="N267">
            <v>0</v>
          </cell>
          <cell r="O267">
            <v>0</v>
          </cell>
        </row>
        <row r="270">
          <cell r="N270">
            <v>23898.3</v>
          </cell>
          <cell r="O270">
            <v>48.61</v>
          </cell>
        </row>
        <row r="272">
          <cell r="N272">
            <v>4264.13</v>
          </cell>
          <cell r="O272">
            <v>3081.06</v>
          </cell>
        </row>
        <row r="273">
          <cell r="N273">
            <v>2413.17</v>
          </cell>
          <cell r="O273">
            <v>3461.84</v>
          </cell>
        </row>
        <row r="274">
          <cell r="N274">
            <v>468.07</v>
          </cell>
          <cell r="O274">
            <v>3226.74</v>
          </cell>
        </row>
        <row r="275">
          <cell r="N275">
            <v>13809.95</v>
          </cell>
          <cell r="O275">
            <v>937.76</v>
          </cell>
        </row>
        <row r="276">
          <cell r="N276">
            <v>12627.82</v>
          </cell>
          <cell r="O276">
            <v>2752.52</v>
          </cell>
        </row>
        <row r="277">
          <cell r="N277">
            <v>13926.04</v>
          </cell>
          <cell r="O277">
            <v>1690.48</v>
          </cell>
        </row>
        <row r="278">
          <cell r="N278">
            <v>0</v>
          </cell>
          <cell r="O278">
            <v>0</v>
          </cell>
        </row>
        <row r="279">
          <cell r="N279">
            <v>0</v>
          </cell>
          <cell r="O279">
            <v>0</v>
          </cell>
        </row>
        <row r="280">
          <cell r="N280">
            <v>49.3</v>
          </cell>
          <cell r="O280">
            <v>49.35</v>
          </cell>
        </row>
        <row r="281">
          <cell r="N281">
            <v>0</v>
          </cell>
          <cell r="O281">
            <v>0</v>
          </cell>
        </row>
        <row r="282">
          <cell r="N282">
            <v>15455.16</v>
          </cell>
          <cell r="O282">
            <v>412.11</v>
          </cell>
        </row>
        <row r="283">
          <cell r="N283">
            <v>4730.24</v>
          </cell>
          <cell r="O283">
            <v>98.61</v>
          </cell>
        </row>
        <row r="284">
          <cell r="N284">
            <v>32329.69</v>
          </cell>
          <cell r="O284">
            <v>7.86</v>
          </cell>
        </row>
        <row r="285">
          <cell r="N285">
            <v>10368.540000000001</v>
          </cell>
          <cell r="O285">
            <v>490.51</v>
          </cell>
        </row>
      </sheetData>
      <sheetData sheetId="1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19"/>
      <sheetName val="MAY-19"/>
      <sheetName val="JUN-19"/>
      <sheetName val="JUL-19"/>
      <sheetName val="AUG-19"/>
      <sheetName val="SEP-19"/>
      <sheetName val="Unit_details"/>
      <sheetName val="Sheet1"/>
    </sheetNames>
    <sheetDataSet>
      <sheetData sheetId="0"/>
      <sheetData sheetId="1"/>
      <sheetData sheetId="2"/>
      <sheetData sheetId="3"/>
      <sheetData sheetId="4"/>
      <sheetData sheetId="5"/>
      <sheetData sheetId="6"/>
      <sheetData sheetId="7"/>
      <sheetData sheetId="8">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5704.2</v>
          </cell>
          <cell r="D8">
            <v>24.6</v>
          </cell>
          <cell r="E8">
            <v>0</v>
          </cell>
          <cell r="F8">
            <v>0</v>
          </cell>
          <cell r="G8">
            <v>5704.2</v>
          </cell>
          <cell r="H8">
            <v>24.6</v>
          </cell>
        </row>
        <row r="9">
          <cell r="B9" t="str">
            <v>BAGE_01Z</v>
          </cell>
          <cell r="C9">
            <v>1771.06</v>
          </cell>
          <cell r="D9">
            <v>512.29999999999995</v>
          </cell>
          <cell r="E9">
            <v>0</v>
          </cell>
          <cell r="F9">
            <v>0</v>
          </cell>
          <cell r="G9">
            <v>1771.06</v>
          </cell>
          <cell r="H9">
            <v>512.29999999999995</v>
          </cell>
        </row>
        <row r="10">
          <cell r="B10" t="str">
            <v>BAGE_02Z</v>
          </cell>
          <cell r="C10">
            <v>0.06</v>
          </cell>
          <cell r="D10">
            <v>0</v>
          </cell>
          <cell r="E10">
            <v>0</v>
          </cell>
          <cell r="F10">
            <v>0</v>
          </cell>
          <cell r="G10">
            <v>0.06</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1308.3499999999999</v>
          </cell>
          <cell r="D13">
            <v>255.37</v>
          </cell>
          <cell r="E13">
            <v>0</v>
          </cell>
          <cell r="F13">
            <v>0</v>
          </cell>
          <cell r="G13">
            <v>1308.3499999999999</v>
          </cell>
          <cell r="H13">
            <v>255.37</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4413.3999999999996</v>
          </cell>
          <cell r="D18">
            <v>1399.66</v>
          </cell>
          <cell r="E18">
            <v>0</v>
          </cell>
          <cell r="F18">
            <v>0</v>
          </cell>
          <cell r="G18">
            <v>4413.3999999999996</v>
          </cell>
          <cell r="H18">
            <v>1399.66</v>
          </cell>
        </row>
        <row r="19">
          <cell r="B19" t="str">
            <v>CARR-1</v>
          </cell>
          <cell r="C19">
            <v>64838</v>
          </cell>
          <cell r="D19">
            <v>4796.8</v>
          </cell>
          <cell r="E19">
            <v>0</v>
          </cell>
          <cell r="F19">
            <v>0</v>
          </cell>
          <cell r="G19">
            <v>64838</v>
          </cell>
          <cell r="H19">
            <v>4796.8</v>
          </cell>
        </row>
        <row r="20">
          <cell r="B20" t="str">
            <v>CARR-2</v>
          </cell>
          <cell r="C20">
            <v>70649.3</v>
          </cell>
          <cell r="D20">
            <v>3285.8</v>
          </cell>
          <cell r="E20">
            <v>0</v>
          </cell>
          <cell r="F20">
            <v>0</v>
          </cell>
          <cell r="G20">
            <v>70649.3</v>
          </cell>
          <cell r="H20">
            <v>3285.8</v>
          </cell>
        </row>
        <row r="21">
          <cell r="B21" t="str">
            <v>CDCL_01Z</v>
          </cell>
          <cell r="C21">
            <v>27912.69</v>
          </cell>
          <cell r="D21">
            <v>3505.05</v>
          </cell>
          <cell r="E21">
            <v>0</v>
          </cell>
          <cell r="F21">
            <v>0</v>
          </cell>
          <cell r="G21">
            <v>27912.69</v>
          </cell>
          <cell r="H21">
            <v>3505.05</v>
          </cell>
        </row>
        <row r="22">
          <cell r="B22" t="str">
            <v>LAGA_01Z</v>
          </cell>
          <cell r="C22">
            <v>0</v>
          </cell>
          <cell r="D22">
            <v>0</v>
          </cell>
          <cell r="E22">
            <v>0</v>
          </cell>
          <cell r="F22">
            <v>0</v>
          </cell>
          <cell r="G22">
            <v>0</v>
          </cell>
          <cell r="H22">
            <v>0</v>
          </cell>
        </row>
        <row r="23">
          <cell r="B23" t="str">
            <v>CLDCW-1</v>
          </cell>
          <cell r="C23">
            <v>7997.94</v>
          </cell>
          <cell r="D23">
            <v>274.76</v>
          </cell>
          <cell r="E23">
            <v>0</v>
          </cell>
          <cell r="F23">
            <v>0</v>
          </cell>
          <cell r="G23">
            <v>7997.94</v>
          </cell>
          <cell r="H23">
            <v>274.76</v>
          </cell>
        </row>
        <row r="24">
          <cell r="B24" t="str">
            <v>CLDNW-1</v>
          </cell>
          <cell r="C24">
            <v>7938.56</v>
          </cell>
          <cell r="D24">
            <v>242.54</v>
          </cell>
          <cell r="E24">
            <v>0</v>
          </cell>
          <cell r="F24">
            <v>0</v>
          </cell>
          <cell r="G24">
            <v>7938.56</v>
          </cell>
          <cell r="H24">
            <v>242.54</v>
          </cell>
        </row>
        <row r="25">
          <cell r="B25" t="str">
            <v>CLDSW-1</v>
          </cell>
          <cell r="C25">
            <v>3918.35</v>
          </cell>
          <cell r="D25">
            <v>3.16</v>
          </cell>
          <cell r="E25">
            <v>0</v>
          </cell>
          <cell r="F25">
            <v>0</v>
          </cell>
          <cell r="G25">
            <v>3918.35</v>
          </cell>
          <cell r="H25">
            <v>3.16</v>
          </cell>
        </row>
        <row r="26">
          <cell r="B26" t="str">
            <v>CORB_01Z</v>
          </cell>
          <cell r="C26">
            <v>0</v>
          </cell>
          <cell r="D26">
            <v>0</v>
          </cell>
          <cell r="E26">
            <v>0</v>
          </cell>
          <cell r="F26">
            <v>0</v>
          </cell>
          <cell r="G26">
            <v>0</v>
          </cell>
          <cell r="H26">
            <v>0</v>
          </cell>
        </row>
        <row r="27">
          <cell r="B27" t="str">
            <v>COSO_01Z</v>
          </cell>
          <cell r="C27">
            <v>21444</v>
          </cell>
          <cell r="D27">
            <v>1102.45</v>
          </cell>
          <cell r="E27">
            <v>0</v>
          </cell>
          <cell r="F27">
            <v>0</v>
          </cell>
          <cell r="G27">
            <v>21444</v>
          </cell>
          <cell r="H27">
            <v>1102.45</v>
          </cell>
        </row>
        <row r="28">
          <cell r="B28" t="str">
            <v>CRYRW-2</v>
          </cell>
          <cell r="C28">
            <v>20486.099999999999</v>
          </cell>
          <cell r="D28">
            <v>65.8</v>
          </cell>
          <cell r="E28">
            <v>0</v>
          </cell>
          <cell r="F28">
            <v>0</v>
          </cell>
          <cell r="G28">
            <v>20486.099999999999</v>
          </cell>
          <cell r="H28">
            <v>65.8</v>
          </cell>
        </row>
        <row r="29">
          <cell r="B29" t="str">
            <v>DAMC_01Z</v>
          </cell>
          <cell r="C29">
            <v>13496.63</v>
          </cell>
          <cell r="D29">
            <v>1329.75</v>
          </cell>
          <cell r="E29">
            <v>0</v>
          </cell>
          <cell r="F29">
            <v>0</v>
          </cell>
          <cell r="G29">
            <v>13496.63</v>
          </cell>
          <cell r="H29">
            <v>1329.75</v>
          </cell>
        </row>
        <row r="30">
          <cell r="B30" t="str">
            <v>DEEP_01Z</v>
          </cell>
          <cell r="C30">
            <v>0</v>
          </cell>
          <cell r="D30">
            <v>0</v>
          </cell>
          <cell r="E30">
            <v>0</v>
          </cell>
          <cell r="F30">
            <v>0</v>
          </cell>
          <cell r="G30">
            <v>0</v>
          </cell>
          <cell r="H30">
            <v>0</v>
          </cell>
        </row>
        <row r="31">
          <cell r="B31" t="str">
            <v>CNQPS01Z</v>
          </cell>
          <cell r="C31">
            <v>4899.32</v>
          </cell>
          <cell r="D31">
            <v>715.87</v>
          </cell>
          <cell r="E31">
            <v>0</v>
          </cell>
          <cell r="F31">
            <v>0</v>
          </cell>
          <cell r="G31">
            <v>4899.32</v>
          </cell>
          <cell r="H31">
            <v>715.87</v>
          </cell>
        </row>
        <row r="32">
          <cell r="B32" t="str">
            <v>CNQPS02Z</v>
          </cell>
          <cell r="C32">
            <v>3840.48</v>
          </cell>
          <cell r="D32">
            <v>1624.83</v>
          </cell>
          <cell r="E32">
            <v>0</v>
          </cell>
          <cell r="F32">
            <v>0</v>
          </cell>
          <cell r="G32">
            <v>3840.48</v>
          </cell>
          <cell r="H32">
            <v>1624.83</v>
          </cell>
        </row>
        <row r="33">
          <cell r="B33" t="str">
            <v>CNQPS03Z</v>
          </cell>
          <cell r="C33">
            <v>4445.22</v>
          </cell>
          <cell r="D33">
            <v>248.98</v>
          </cell>
          <cell r="E33">
            <v>0</v>
          </cell>
          <cell r="F33">
            <v>0</v>
          </cell>
          <cell r="G33">
            <v>4445.22</v>
          </cell>
          <cell r="H33">
            <v>248.98</v>
          </cell>
        </row>
        <row r="34">
          <cell r="B34" t="str">
            <v>CNQPS04Z</v>
          </cell>
          <cell r="C34">
            <v>6449.25</v>
          </cell>
          <cell r="D34">
            <v>1339.82</v>
          </cell>
          <cell r="E34">
            <v>0</v>
          </cell>
          <cell r="F34">
            <v>0</v>
          </cell>
          <cell r="G34">
            <v>6449.25</v>
          </cell>
          <cell r="H34">
            <v>1339.82</v>
          </cell>
        </row>
        <row r="35">
          <cell r="B35" t="str">
            <v>DRAXX01Z</v>
          </cell>
          <cell r="C35">
            <v>40910.5</v>
          </cell>
          <cell r="D35">
            <v>1136.45</v>
          </cell>
          <cell r="E35">
            <v>0</v>
          </cell>
          <cell r="F35">
            <v>0</v>
          </cell>
          <cell r="G35">
            <v>40910.5</v>
          </cell>
          <cell r="H35">
            <v>1136.45</v>
          </cell>
        </row>
        <row r="36">
          <cell r="B36" t="str">
            <v>DRAXX02Z</v>
          </cell>
          <cell r="C36">
            <v>0</v>
          </cell>
          <cell r="D36">
            <v>0</v>
          </cell>
          <cell r="E36">
            <v>0</v>
          </cell>
          <cell r="F36">
            <v>0</v>
          </cell>
          <cell r="G36">
            <v>0</v>
          </cell>
          <cell r="H36">
            <v>0</v>
          </cell>
        </row>
        <row r="37">
          <cell r="B37" t="str">
            <v>DRAXX03Z</v>
          </cell>
          <cell r="C37">
            <v>57417.95</v>
          </cell>
          <cell r="D37">
            <v>2089.1</v>
          </cell>
          <cell r="E37">
            <v>0</v>
          </cell>
          <cell r="F37">
            <v>0</v>
          </cell>
          <cell r="G37">
            <v>57417.95</v>
          </cell>
          <cell r="H37">
            <v>2089.1</v>
          </cell>
        </row>
        <row r="38">
          <cell r="B38" t="str">
            <v>DRAXX04Z</v>
          </cell>
          <cell r="C38">
            <v>42341.9</v>
          </cell>
          <cell r="D38">
            <v>1428.45</v>
          </cell>
          <cell r="E38">
            <v>0</v>
          </cell>
          <cell r="F38">
            <v>0</v>
          </cell>
          <cell r="G38">
            <v>42341.9</v>
          </cell>
          <cell r="H38">
            <v>1428.45</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165.65</v>
          </cell>
          <cell r="D44">
            <v>952.35</v>
          </cell>
          <cell r="E44">
            <v>0</v>
          </cell>
          <cell r="F44">
            <v>0</v>
          </cell>
          <cell r="G44">
            <v>165.65</v>
          </cell>
          <cell r="H44">
            <v>952.35</v>
          </cell>
        </row>
        <row r="45">
          <cell r="B45" t="str">
            <v>EECL_01Z</v>
          </cell>
          <cell r="C45">
            <v>10693.37</v>
          </cell>
          <cell r="D45">
            <v>2787.77</v>
          </cell>
          <cell r="E45">
            <v>0</v>
          </cell>
          <cell r="F45">
            <v>0</v>
          </cell>
          <cell r="G45">
            <v>10693.37</v>
          </cell>
          <cell r="H45">
            <v>2787.77</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1311.08</v>
          </cell>
          <cell r="D48">
            <v>119.03</v>
          </cell>
          <cell r="E48">
            <v>0</v>
          </cell>
          <cell r="F48">
            <v>0</v>
          </cell>
          <cell r="G48">
            <v>1311.08</v>
          </cell>
          <cell r="H48">
            <v>119.03</v>
          </cell>
        </row>
        <row r="49">
          <cell r="B49" t="str">
            <v>FIDL_04Z</v>
          </cell>
          <cell r="C49">
            <v>119.93</v>
          </cell>
          <cell r="D49">
            <v>0</v>
          </cell>
          <cell r="E49">
            <v>0</v>
          </cell>
          <cell r="F49">
            <v>0</v>
          </cell>
          <cell r="G49">
            <v>119.93</v>
          </cell>
          <cell r="H49">
            <v>0</v>
          </cell>
        </row>
        <row r="50">
          <cell r="B50" t="str">
            <v>EAG_EWIC1</v>
          </cell>
          <cell r="C50">
            <v>1911.14</v>
          </cell>
          <cell r="D50">
            <v>27623</v>
          </cell>
          <cell r="E50">
            <v>0</v>
          </cell>
          <cell r="F50">
            <v>0</v>
          </cell>
          <cell r="G50">
            <v>1911.14</v>
          </cell>
          <cell r="H50">
            <v>27623</v>
          </cell>
        </row>
        <row r="51">
          <cell r="B51" t="str">
            <v>CRUA_01Z</v>
          </cell>
          <cell r="C51">
            <v>807</v>
          </cell>
          <cell r="D51">
            <v>132.66</v>
          </cell>
          <cell r="E51">
            <v>0</v>
          </cell>
          <cell r="F51">
            <v>0</v>
          </cell>
          <cell r="G51">
            <v>807</v>
          </cell>
          <cell r="H51">
            <v>132.66</v>
          </cell>
        </row>
        <row r="52">
          <cell r="B52" t="str">
            <v>CRUA_02Z</v>
          </cell>
          <cell r="C52">
            <v>806.4</v>
          </cell>
          <cell r="D52">
            <v>29.96</v>
          </cell>
          <cell r="E52">
            <v>0</v>
          </cell>
          <cell r="F52">
            <v>0</v>
          </cell>
          <cell r="G52">
            <v>806.4</v>
          </cell>
          <cell r="H52">
            <v>29.96</v>
          </cell>
        </row>
        <row r="53">
          <cell r="B53" t="str">
            <v>CRUA_03Z</v>
          </cell>
          <cell r="C53">
            <v>399.72</v>
          </cell>
          <cell r="D53">
            <v>0.1</v>
          </cell>
          <cell r="E53">
            <v>0</v>
          </cell>
          <cell r="F53">
            <v>0</v>
          </cell>
          <cell r="G53">
            <v>399.72</v>
          </cell>
          <cell r="H53">
            <v>0.1</v>
          </cell>
        </row>
        <row r="54">
          <cell r="B54" t="str">
            <v>CRUA_04Z</v>
          </cell>
          <cell r="C54">
            <v>1308.32</v>
          </cell>
          <cell r="D54">
            <v>54.28</v>
          </cell>
          <cell r="E54">
            <v>0</v>
          </cell>
          <cell r="F54">
            <v>0</v>
          </cell>
          <cell r="G54">
            <v>1308.32</v>
          </cell>
          <cell r="H54">
            <v>54.28</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5258.07</v>
          </cell>
          <cell r="D59">
            <v>364.84</v>
          </cell>
          <cell r="E59">
            <v>0</v>
          </cell>
          <cell r="F59">
            <v>0</v>
          </cell>
          <cell r="G59">
            <v>5258.07</v>
          </cell>
          <cell r="H59">
            <v>364.84</v>
          </cell>
        </row>
        <row r="60">
          <cell r="B60" t="str">
            <v>FALGW-1</v>
          </cell>
          <cell r="C60">
            <v>16745.8</v>
          </cell>
          <cell r="D60">
            <v>94.38</v>
          </cell>
          <cell r="E60">
            <v>0</v>
          </cell>
          <cell r="F60">
            <v>0</v>
          </cell>
          <cell r="G60">
            <v>16745.8</v>
          </cell>
          <cell r="H60">
            <v>94.38</v>
          </cell>
        </row>
        <row r="61">
          <cell r="B61" t="str">
            <v>FELL_01Z</v>
          </cell>
          <cell r="C61">
            <v>0</v>
          </cell>
          <cell r="D61">
            <v>0</v>
          </cell>
          <cell r="E61">
            <v>0</v>
          </cell>
          <cell r="F61">
            <v>0</v>
          </cell>
          <cell r="G61">
            <v>0</v>
          </cell>
          <cell r="H61">
            <v>0</v>
          </cell>
        </row>
        <row r="62">
          <cell r="B62" t="str">
            <v>GNFSW-1</v>
          </cell>
          <cell r="C62">
            <v>2877.21</v>
          </cell>
          <cell r="D62">
            <v>1455.13</v>
          </cell>
          <cell r="E62">
            <v>0</v>
          </cell>
          <cell r="F62">
            <v>0</v>
          </cell>
          <cell r="G62">
            <v>2877.21</v>
          </cell>
          <cell r="H62">
            <v>1455.13</v>
          </cell>
        </row>
        <row r="63">
          <cell r="B63" t="str">
            <v>CRGHW-1</v>
          </cell>
          <cell r="C63">
            <v>1542.63</v>
          </cell>
          <cell r="D63">
            <v>54.02</v>
          </cell>
          <cell r="E63">
            <v>0</v>
          </cell>
          <cell r="F63">
            <v>0</v>
          </cell>
          <cell r="G63">
            <v>1542.63</v>
          </cell>
          <cell r="H63">
            <v>54.02</v>
          </cell>
        </row>
        <row r="64">
          <cell r="B64" t="str">
            <v>GRMO_01Z</v>
          </cell>
          <cell r="C64">
            <v>4.71</v>
          </cell>
          <cell r="D64">
            <v>2174.1</v>
          </cell>
          <cell r="E64">
            <v>0</v>
          </cell>
          <cell r="F64">
            <v>0</v>
          </cell>
          <cell r="G64">
            <v>4.71</v>
          </cell>
          <cell r="H64">
            <v>2174.1</v>
          </cell>
        </row>
        <row r="65">
          <cell r="B65" t="str">
            <v>GRIFW-1</v>
          </cell>
          <cell r="C65">
            <v>1496.99</v>
          </cell>
          <cell r="D65">
            <v>252.71</v>
          </cell>
          <cell r="E65">
            <v>0</v>
          </cell>
          <cell r="F65">
            <v>0</v>
          </cell>
          <cell r="G65">
            <v>1496.99</v>
          </cell>
          <cell r="H65">
            <v>252.71</v>
          </cell>
        </row>
        <row r="66">
          <cell r="B66" t="str">
            <v>GRIFW-2</v>
          </cell>
          <cell r="C66">
            <v>1830.58</v>
          </cell>
          <cell r="D66">
            <v>59.19</v>
          </cell>
          <cell r="E66">
            <v>0</v>
          </cell>
          <cell r="F66">
            <v>0</v>
          </cell>
          <cell r="G66">
            <v>1830.58</v>
          </cell>
          <cell r="H66">
            <v>59.19</v>
          </cell>
        </row>
        <row r="67">
          <cell r="B67" t="str">
            <v>GNFSW-2</v>
          </cell>
          <cell r="C67">
            <v>1614.01</v>
          </cell>
          <cell r="D67">
            <v>1313.32</v>
          </cell>
          <cell r="E67">
            <v>0</v>
          </cell>
          <cell r="F67">
            <v>0</v>
          </cell>
          <cell r="G67">
            <v>1614.01</v>
          </cell>
          <cell r="H67">
            <v>1313.32</v>
          </cell>
        </row>
        <row r="68">
          <cell r="B68" t="str">
            <v>GYMR-15</v>
          </cell>
          <cell r="C68">
            <v>16397.96</v>
          </cell>
          <cell r="D68">
            <v>46.03</v>
          </cell>
          <cell r="E68">
            <v>0</v>
          </cell>
          <cell r="F68">
            <v>0</v>
          </cell>
          <cell r="G68">
            <v>16397.96</v>
          </cell>
          <cell r="H68">
            <v>46.03</v>
          </cell>
        </row>
        <row r="69">
          <cell r="B69" t="str">
            <v>GYMR-17</v>
          </cell>
          <cell r="C69">
            <v>24260.47</v>
          </cell>
          <cell r="D69">
            <v>29.64</v>
          </cell>
          <cell r="E69">
            <v>0</v>
          </cell>
          <cell r="F69">
            <v>0</v>
          </cell>
          <cell r="G69">
            <v>24260.47</v>
          </cell>
          <cell r="H69">
            <v>29.64</v>
          </cell>
        </row>
        <row r="70">
          <cell r="B70" t="str">
            <v>GYMR-26</v>
          </cell>
          <cell r="C70">
            <v>15031.36</v>
          </cell>
          <cell r="D70">
            <v>23.62</v>
          </cell>
          <cell r="E70">
            <v>0</v>
          </cell>
          <cell r="F70">
            <v>0</v>
          </cell>
          <cell r="G70">
            <v>15031.36</v>
          </cell>
          <cell r="H70">
            <v>23.62</v>
          </cell>
        </row>
        <row r="71">
          <cell r="B71" t="str">
            <v>GYMR-28</v>
          </cell>
          <cell r="C71">
            <v>19697.55</v>
          </cell>
          <cell r="D71">
            <v>0.36</v>
          </cell>
          <cell r="E71">
            <v>0</v>
          </cell>
          <cell r="F71">
            <v>0</v>
          </cell>
          <cell r="G71">
            <v>19697.55</v>
          </cell>
          <cell r="H71">
            <v>0.36</v>
          </cell>
        </row>
        <row r="72">
          <cell r="B72" t="str">
            <v>GYAR_01Z</v>
          </cell>
          <cell r="C72">
            <v>1500.3</v>
          </cell>
          <cell r="D72">
            <v>682.05</v>
          </cell>
          <cell r="E72">
            <v>0</v>
          </cell>
          <cell r="F72">
            <v>0</v>
          </cell>
          <cell r="G72">
            <v>1500.3</v>
          </cell>
          <cell r="H72">
            <v>682.05</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7939.69</v>
          </cell>
          <cell r="D76">
            <v>2826.95</v>
          </cell>
          <cell r="E76">
            <v>0</v>
          </cell>
          <cell r="F76">
            <v>0</v>
          </cell>
          <cell r="G76">
            <v>7939.69</v>
          </cell>
          <cell r="H76">
            <v>2826.95</v>
          </cell>
        </row>
        <row r="77">
          <cell r="B77" t="str">
            <v>SHBA_02Z</v>
          </cell>
          <cell r="C77">
            <v>23327.200000000001</v>
          </cell>
          <cell r="D77">
            <v>1470.15</v>
          </cell>
          <cell r="E77">
            <v>0</v>
          </cell>
          <cell r="F77">
            <v>0</v>
          </cell>
          <cell r="G77">
            <v>23327.200000000001</v>
          </cell>
          <cell r="H77">
            <v>1470.15</v>
          </cell>
        </row>
        <row r="78">
          <cell r="B78" t="str">
            <v>HUMR_01Z</v>
          </cell>
          <cell r="C78">
            <v>41680.730000000003</v>
          </cell>
          <cell r="D78">
            <v>1685.59</v>
          </cell>
          <cell r="E78">
            <v>0</v>
          </cell>
          <cell r="F78">
            <v>0</v>
          </cell>
          <cell r="G78">
            <v>41680.730000000003</v>
          </cell>
          <cell r="H78">
            <v>1685.59</v>
          </cell>
        </row>
        <row r="79">
          <cell r="B79" t="str">
            <v>COTPS01Z</v>
          </cell>
          <cell r="C79">
            <v>648.54</v>
          </cell>
          <cell r="D79">
            <v>3607.2</v>
          </cell>
          <cell r="E79">
            <v>0</v>
          </cell>
          <cell r="F79">
            <v>0</v>
          </cell>
          <cell r="G79">
            <v>648.54</v>
          </cell>
          <cell r="H79">
            <v>3607.2</v>
          </cell>
        </row>
        <row r="80">
          <cell r="B80" t="str">
            <v>COTPS02Z</v>
          </cell>
          <cell r="C80">
            <v>15.21</v>
          </cell>
          <cell r="D80">
            <v>10451.43</v>
          </cell>
          <cell r="E80">
            <v>0</v>
          </cell>
          <cell r="F80">
            <v>0</v>
          </cell>
          <cell r="G80">
            <v>15.21</v>
          </cell>
          <cell r="H80">
            <v>10451.43</v>
          </cell>
        </row>
        <row r="81">
          <cell r="B81" t="str">
            <v>COTPS03Z</v>
          </cell>
          <cell r="C81">
            <v>2239.11</v>
          </cell>
          <cell r="D81">
            <v>1232.82</v>
          </cell>
          <cell r="E81">
            <v>0</v>
          </cell>
          <cell r="F81">
            <v>0</v>
          </cell>
          <cell r="G81">
            <v>2239.11</v>
          </cell>
          <cell r="H81">
            <v>1232.82</v>
          </cell>
        </row>
        <row r="82">
          <cell r="B82" t="str">
            <v>COTPS04Z</v>
          </cell>
          <cell r="C82">
            <v>0</v>
          </cell>
          <cell r="D82">
            <v>0</v>
          </cell>
          <cell r="E82">
            <v>0</v>
          </cell>
          <cell r="F82">
            <v>0</v>
          </cell>
          <cell r="G82">
            <v>0</v>
          </cell>
          <cell r="H82">
            <v>0</v>
          </cell>
        </row>
        <row r="83">
          <cell r="B83" t="str">
            <v>KEAD_01Z</v>
          </cell>
          <cell r="C83">
            <v>13063.65</v>
          </cell>
          <cell r="D83">
            <v>6105.8</v>
          </cell>
          <cell r="E83">
            <v>0</v>
          </cell>
          <cell r="F83">
            <v>0</v>
          </cell>
          <cell r="G83">
            <v>13063.65</v>
          </cell>
          <cell r="H83">
            <v>6105.8</v>
          </cell>
        </row>
        <row r="84">
          <cell r="B84" t="str">
            <v>KILBW-1</v>
          </cell>
          <cell r="C84">
            <v>0</v>
          </cell>
          <cell r="D84">
            <v>0</v>
          </cell>
          <cell r="E84">
            <v>0</v>
          </cell>
          <cell r="F84">
            <v>0</v>
          </cell>
          <cell r="G84">
            <v>0</v>
          </cell>
          <cell r="H84">
            <v>0</v>
          </cell>
        </row>
        <row r="85">
          <cell r="B85" t="str">
            <v>LCLTW-1</v>
          </cell>
          <cell r="C85">
            <v>781.52</v>
          </cell>
          <cell r="D85">
            <v>443.65</v>
          </cell>
          <cell r="E85">
            <v>0</v>
          </cell>
          <cell r="F85">
            <v>0</v>
          </cell>
          <cell r="G85">
            <v>781.52</v>
          </cell>
          <cell r="H85">
            <v>443.65</v>
          </cell>
        </row>
        <row r="86">
          <cell r="B86" t="str">
            <v>MEDP_01Z</v>
          </cell>
          <cell r="C86">
            <v>19904.57</v>
          </cell>
          <cell r="D86">
            <v>2029.19</v>
          </cell>
          <cell r="E86">
            <v>0</v>
          </cell>
          <cell r="F86">
            <v>0</v>
          </cell>
          <cell r="G86">
            <v>19904.57</v>
          </cell>
          <cell r="H86">
            <v>2029.19</v>
          </cell>
        </row>
        <row r="87">
          <cell r="B87" t="str">
            <v>MILWW-1</v>
          </cell>
          <cell r="C87">
            <v>2583.7800000000002</v>
          </cell>
          <cell r="D87">
            <v>61.67</v>
          </cell>
          <cell r="E87">
            <v>0</v>
          </cell>
          <cell r="F87">
            <v>0</v>
          </cell>
          <cell r="G87">
            <v>2583.7800000000002</v>
          </cell>
          <cell r="H87">
            <v>61.67</v>
          </cell>
        </row>
        <row r="88">
          <cell r="B88" t="str">
            <v>WDNSO-1</v>
          </cell>
          <cell r="C88">
            <v>8705.4500000000007</v>
          </cell>
          <cell r="D88">
            <v>2332.96</v>
          </cell>
          <cell r="E88">
            <v>0</v>
          </cell>
          <cell r="F88">
            <v>0</v>
          </cell>
          <cell r="G88">
            <v>8705.4500000000007</v>
          </cell>
          <cell r="H88">
            <v>2332.96</v>
          </cell>
        </row>
        <row r="89">
          <cell r="B89" t="str">
            <v>WDNSO-2</v>
          </cell>
          <cell r="C89">
            <v>8941.9599999999991</v>
          </cell>
          <cell r="D89">
            <v>717.87</v>
          </cell>
          <cell r="E89">
            <v>0</v>
          </cell>
          <cell r="F89">
            <v>0</v>
          </cell>
          <cell r="G89">
            <v>8941.9599999999991</v>
          </cell>
          <cell r="H89">
            <v>717.87</v>
          </cell>
        </row>
        <row r="90">
          <cell r="B90" t="str">
            <v>MRWD_01Z</v>
          </cell>
          <cell r="C90">
            <v>0</v>
          </cell>
          <cell r="D90">
            <v>0</v>
          </cell>
          <cell r="E90">
            <v>0</v>
          </cell>
          <cell r="F90">
            <v>0</v>
          </cell>
          <cell r="G90">
            <v>0</v>
          </cell>
          <cell r="H90">
            <v>0</v>
          </cell>
        </row>
        <row r="91">
          <cell r="B91" t="str">
            <v>ABTHB07Z</v>
          </cell>
          <cell r="C91">
            <v>0</v>
          </cell>
          <cell r="D91">
            <v>0</v>
          </cell>
          <cell r="E91">
            <v>0</v>
          </cell>
          <cell r="F91">
            <v>0</v>
          </cell>
          <cell r="G91">
            <v>0</v>
          </cell>
          <cell r="H91">
            <v>0</v>
          </cell>
        </row>
        <row r="92">
          <cell r="B92" t="str">
            <v>ABTHB08Z</v>
          </cell>
          <cell r="C92">
            <v>1882.3</v>
          </cell>
          <cell r="D92">
            <v>1.55</v>
          </cell>
          <cell r="E92">
            <v>0</v>
          </cell>
          <cell r="F92">
            <v>0</v>
          </cell>
          <cell r="G92">
            <v>1882.3</v>
          </cell>
          <cell r="H92">
            <v>1.55</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7360.9</v>
          </cell>
          <cell r="D96">
            <v>461.15</v>
          </cell>
          <cell r="E96">
            <v>0</v>
          </cell>
          <cell r="F96">
            <v>0</v>
          </cell>
          <cell r="G96">
            <v>7360.9</v>
          </cell>
          <cell r="H96">
            <v>461.15</v>
          </cell>
        </row>
        <row r="97">
          <cell r="B97" t="str">
            <v>DIDCB06Z</v>
          </cell>
          <cell r="C97">
            <v>11</v>
          </cell>
          <cell r="D97">
            <v>116.8</v>
          </cell>
          <cell r="E97">
            <v>0</v>
          </cell>
          <cell r="F97">
            <v>0</v>
          </cell>
          <cell r="G97">
            <v>11</v>
          </cell>
          <cell r="H97">
            <v>116.8</v>
          </cell>
        </row>
        <row r="98">
          <cell r="B98" t="str">
            <v>LBAR_01Z</v>
          </cell>
          <cell r="C98">
            <v>17925.04</v>
          </cell>
          <cell r="D98">
            <v>20720.72</v>
          </cell>
          <cell r="E98">
            <v>0</v>
          </cell>
          <cell r="F98">
            <v>0</v>
          </cell>
          <cell r="G98">
            <v>17925.04</v>
          </cell>
          <cell r="H98">
            <v>20720.72</v>
          </cell>
        </row>
        <row r="99">
          <cell r="B99" t="str">
            <v>PEMB_11Z</v>
          </cell>
          <cell r="C99">
            <v>0</v>
          </cell>
          <cell r="D99">
            <v>0</v>
          </cell>
          <cell r="E99">
            <v>0</v>
          </cell>
          <cell r="F99">
            <v>0</v>
          </cell>
          <cell r="G99">
            <v>0</v>
          </cell>
          <cell r="H99">
            <v>0</v>
          </cell>
        </row>
        <row r="100">
          <cell r="B100" t="str">
            <v>PEMB_21Z</v>
          </cell>
          <cell r="C100">
            <v>11676.2</v>
          </cell>
          <cell r="D100">
            <v>2041.85</v>
          </cell>
          <cell r="E100">
            <v>0</v>
          </cell>
          <cell r="F100">
            <v>0</v>
          </cell>
          <cell r="G100">
            <v>11676.2</v>
          </cell>
          <cell r="H100">
            <v>2041.85</v>
          </cell>
        </row>
        <row r="101">
          <cell r="B101" t="str">
            <v>PEMB_31Z</v>
          </cell>
          <cell r="C101">
            <v>26710.85</v>
          </cell>
          <cell r="D101">
            <v>1887.65</v>
          </cell>
          <cell r="E101">
            <v>0</v>
          </cell>
          <cell r="F101">
            <v>0</v>
          </cell>
          <cell r="G101">
            <v>26710.85</v>
          </cell>
          <cell r="H101">
            <v>1887.65</v>
          </cell>
        </row>
        <row r="102">
          <cell r="B102" t="str">
            <v>PEMB_41Z</v>
          </cell>
          <cell r="C102">
            <v>9451.4500000000007</v>
          </cell>
          <cell r="D102">
            <v>3246.7</v>
          </cell>
          <cell r="E102">
            <v>0</v>
          </cell>
          <cell r="F102">
            <v>0</v>
          </cell>
          <cell r="G102">
            <v>9451.4500000000007</v>
          </cell>
          <cell r="H102">
            <v>3246.7</v>
          </cell>
        </row>
        <row r="103">
          <cell r="B103" t="str">
            <v>PEMB_51Z</v>
          </cell>
          <cell r="C103">
            <v>15896</v>
          </cell>
          <cell r="D103">
            <v>1701.6</v>
          </cell>
          <cell r="E103">
            <v>0</v>
          </cell>
          <cell r="F103">
            <v>0</v>
          </cell>
          <cell r="G103">
            <v>15896</v>
          </cell>
          <cell r="H103">
            <v>1701.6</v>
          </cell>
        </row>
        <row r="104">
          <cell r="B104" t="str">
            <v>STAY_01Z</v>
          </cell>
          <cell r="C104">
            <v>13229.6</v>
          </cell>
          <cell r="D104">
            <v>3731.05</v>
          </cell>
          <cell r="E104">
            <v>0</v>
          </cell>
          <cell r="F104">
            <v>0</v>
          </cell>
          <cell r="G104">
            <v>13229.6</v>
          </cell>
          <cell r="H104">
            <v>3731.05</v>
          </cell>
        </row>
        <row r="105">
          <cell r="B105" t="str">
            <v>STAY_02Z</v>
          </cell>
          <cell r="C105">
            <v>22990.1</v>
          </cell>
          <cell r="D105">
            <v>3035.45</v>
          </cell>
          <cell r="E105">
            <v>0</v>
          </cell>
          <cell r="F105">
            <v>0</v>
          </cell>
          <cell r="G105">
            <v>22990.1</v>
          </cell>
          <cell r="H105">
            <v>3035.45</v>
          </cell>
        </row>
        <row r="106">
          <cell r="B106" t="str">
            <v>STAY_03Z</v>
          </cell>
          <cell r="C106">
            <v>9915.2999999999993</v>
          </cell>
          <cell r="D106">
            <v>4922.8</v>
          </cell>
          <cell r="E106">
            <v>0</v>
          </cell>
          <cell r="F106">
            <v>0</v>
          </cell>
          <cell r="G106">
            <v>9915.2999999999993</v>
          </cell>
          <cell r="H106">
            <v>4922.8</v>
          </cell>
        </row>
        <row r="107">
          <cell r="B107" t="str">
            <v>STAY_04Z</v>
          </cell>
          <cell r="C107">
            <v>18599</v>
          </cell>
          <cell r="D107">
            <v>3377.55</v>
          </cell>
          <cell r="E107">
            <v>0</v>
          </cell>
          <cell r="F107">
            <v>0</v>
          </cell>
          <cell r="G107">
            <v>18599</v>
          </cell>
          <cell r="H107">
            <v>3377.55</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36651.25</v>
          </cell>
          <cell r="D110">
            <v>4679.75</v>
          </cell>
          <cell r="E110">
            <v>0</v>
          </cell>
          <cell r="F110">
            <v>0</v>
          </cell>
          <cell r="G110">
            <v>36651.25</v>
          </cell>
          <cell r="H110">
            <v>4679.75</v>
          </cell>
        </row>
        <row r="111">
          <cell r="B111" t="str">
            <v>HEYM102Z</v>
          </cell>
          <cell r="C111">
            <v>8913.9500000000007</v>
          </cell>
          <cell r="D111">
            <v>1528.75</v>
          </cell>
          <cell r="E111">
            <v>0</v>
          </cell>
          <cell r="F111">
            <v>0</v>
          </cell>
          <cell r="G111">
            <v>8913.9500000000007</v>
          </cell>
          <cell r="H111">
            <v>1528.75</v>
          </cell>
        </row>
        <row r="112">
          <cell r="B112" t="str">
            <v>HEYM207Z</v>
          </cell>
          <cell r="C112">
            <v>0</v>
          </cell>
          <cell r="D112">
            <v>0</v>
          </cell>
          <cell r="E112">
            <v>0</v>
          </cell>
          <cell r="F112">
            <v>0</v>
          </cell>
          <cell r="G112">
            <v>0</v>
          </cell>
          <cell r="H112">
            <v>0</v>
          </cell>
        </row>
        <row r="113">
          <cell r="B113" t="str">
            <v>HEYM208Z</v>
          </cell>
          <cell r="C113">
            <v>64486.2</v>
          </cell>
          <cell r="D113">
            <v>651</v>
          </cell>
          <cell r="E113">
            <v>0</v>
          </cell>
          <cell r="F113">
            <v>0</v>
          </cell>
          <cell r="G113">
            <v>64486.2</v>
          </cell>
          <cell r="H113">
            <v>651</v>
          </cell>
        </row>
        <row r="114">
          <cell r="B114" t="str">
            <v>HINB_07Z</v>
          </cell>
          <cell r="C114">
            <v>48385.599999999999</v>
          </cell>
          <cell r="D114">
            <v>2834.85</v>
          </cell>
          <cell r="E114">
            <v>0</v>
          </cell>
          <cell r="F114">
            <v>0</v>
          </cell>
          <cell r="G114">
            <v>48385.599999999999</v>
          </cell>
          <cell r="H114">
            <v>2834.85</v>
          </cell>
        </row>
        <row r="115">
          <cell r="B115" t="str">
            <v>HINB_08Z</v>
          </cell>
          <cell r="C115">
            <v>47643.4</v>
          </cell>
          <cell r="D115">
            <v>1709.55</v>
          </cell>
          <cell r="E115">
            <v>0</v>
          </cell>
          <cell r="F115">
            <v>0</v>
          </cell>
          <cell r="G115">
            <v>47643.4</v>
          </cell>
          <cell r="H115">
            <v>1709.55</v>
          </cell>
        </row>
        <row r="116">
          <cell r="B116" t="str">
            <v>HRTL_01Z</v>
          </cell>
          <cell r="C116">
            <v>60189</v>
          </cell>
          <cell r="D116">
            <v>2832</v>
          </cell>
          <cell r="E116">
            <v>0</v>
          </cell>
          <cell r="F116">
            <v>0</v>
          </cell>
          <cell r="G116">
            <v>60189</v>
          </cell>
          <cell r="H116">
            <v>2832</v>
          </cell>
        </row>
        <row r="117">
          <cell r="B117" t="str">
            <v>HRTL_02Z</v>
          </cell>
          <cell r="C117">
            <v>20007.45</v>
          </cell>
          <cell r="D117">
            <v>242.1</v>
          </cell>
          <cell r="E117">
            <v>0</v>
          </cell>
          <cell r="F117">
            <v>0</v>
          </cell>
          <cell r="G117">
            <v>20007.45</v>
          </cell>
          <cell r="H117">
            <v>242.1</v>
          </cell>
        </row>
        <row r="118">
          <cell r="B118" t="str">
            <v>HUNB_07Z</v>
          </cell>
          <cell r="C118">
            <v>0</v>
          </cell>
          <cell r="D118">
            <v>0</v>
          </cell>
          <cell r="E118">
            <v>0</v>
          </cell>
          <cell r="F118">
            <v>0</v>
          </cell>
          <cell r="G118">
            <v>0</v>
          </cell>
          <cell r="H118">
            <v>0</v>
          </cell>
        </row>
        <row r="119">
          <cell r="B119" t="str">
            <v>HUNB_08Z</v>
          </cell>
          <cell r="C119">
            <v>7746.4</v>
          </cell>
          <cell r="D119">
            <v>253.3</v>
          </cell>
          <cell r="E119">
            <v>0</v>
          </cell>
          <cell r="F119">
            <v>0</v>
          </cell>
          <cell r="G119">
            <v>7746.4</v>
          </cell>
          <cell r="H119">
            <v>253.3</v>
          </cell>
        </row>
        <row r="120">
          <cell r="B120" t="str">
            <v>SIZB_01Z</v>
          </cell>
          <cell r="C120">
            <v>37115.75</v>
          </cell>
          <cell r="D120">
            <v>4542.2</v>
          </cell>
          <cell r="E120">
            <v>0</v>
          </cell>
          <cell r="F120">
            <v>0</v>
          </cell>
          <cell r="G120">
            <v>37115.75</v>
          </cell>
          <cell r="H120">
            <v>4542.2</v>
          </cell>
        </row>
        <row r="121">
          <cell r="B121" t="str">
            <v>SIZB_02Z</v>
          </cell>
          <cell r="C121">
            <v>33411.599999999999</v>
          </cell>
          <cell r="D121">
            <v>3252.25</v>
          </cell>
          <cell r="E121">
            <v>0</v>
          </cell>
          <cell r="F121">
            <v>0</v>
          </cell>
          <cell r="G121">
            <v>33411.599999999999</v>
          </cell>
          <cell r="H121">
            <v>3252.25</v>
          </cell>
        </row>
        <row r="122">
          <cell r="B122" t="str">
            <v>TORN_01Z</v>
          </cell>
          <cell r="C122">
            <v>49616.1</v>
          </cell>
          <cell r="D122">
            <v>1100.5999999999999</v>
          </cell>
          <cell r="E122">
            <v>0</v>
          </cell>
          <cell r="F122">
            <v>0</v>
          </cell>
          <cell r="G122">
            <v>49616.1</v>
          </cell>
          <cell r="H122">
            <v>1100.5999999999999</v>
          </cell>
        </row>
        <row r="123">
          <cell r="B123" t="str">
            <v>TORN_02Z</v>
          </cell>
          <cell r="C123">
            <v>52244.7</v>
          </cell>
          <cell r="D123">
            <v>2400.9</v>
          </cell>
          <cell r="E123">
            <v>0</v>
          </cell>
          <cell r="F123">
            <v>0</v>
          </cell>
          <cell r="G123">
            <v>52244.7</v>
          </cell>
          <cell r="H123">
            <v>2400.9</v>
          </cell>
        </row>
        <row r="124">
          <cell r="B124" t="str">
            <v>EAG-NEMO1</v>
          </cell>
          <cell r="C124">
            <v>73104.570000000007</v>
          </cell>
          <cell r="D124">
            <v>750.74</v>
          </cell>
          <cell r="E124">
            <v>0</v>
          </cell>
          <cell r="F124">
            <v>0</v>
          </cell>
          <cell r="G124">
            <v>73104.570000000007</v>
          </cell>
          <cell r="H124">
            <v>750.74</v>
          </cell>
        </row>
        <row r="125">
          <cell r="B125" t="str">
            <v>DINO_01Z</v>
          </cell>
          <cell r="C125">
            <v>14508.5</v>
          </cell>
          <cell r="D125">
            <v>91.45</v>
          </cell>
          <cell r="E125">
            <v>0</v>
          </cell>
          <cell r="F125">
            <v>0</v>
          </cell>
          <cell r="G125">
            <v>14508.5</v>
          </cell>
          <cell r="H125">
            <v>91.45</v>
          </cell>
        </row>
        <row r="126">
          <cell r="B126" t="str">
            <v>DINO_02Z</v>
          </cell>
          <cell r="C126">
            <v>10926.95</v>
          </cell>
          <cell r="D126">
            <v>92.2</v>
          </cell>
          <cell r="E126">
            <v>0</v>
          </cell>
          <cell r="F126">
            <v>0</v>
          </cell>
          <cell r="G126">
            <v>10926.95</v>
          </cell>
          <cell r="H126">
            <v>92.2</v>
          </cell>
        </row>
        <row r="127">
          <cell r="B127" t="str">
            <v>DINO_03Z</v>
          </cell>
          <cell r="C127">
            <v>11795.5</v>
          </cell>
          <cell r="D127">
            <v>508.5</v>
          </cell>
          <cell r="E127">
            <v>0</v>
          </cell>
          <cell r="F127">
            <v>0</v>
          </cell>
          <cell r="G127">
            <v>11795.5</v>
          </cell>
          <cell r="H127">
            <v>508.5</v>
          </cell>
        </row>
        <row r="128">
          <cell r="B128" t="str">
            <v>DINO_04Z</v>
          </cell>
          <cell r="C128">
            <v>6115.95</v>
          </cell>
          <cell r="D128">
            <v>13.1</v>
          </cell>
          <cell r="E128">
            <v>0</v>
          </cell>
          <cell r="F128">
            <v>0</v>
          </cell>
          <cell r="G128">
            <v>6115.95</v>
          </cell>
          <cell r="H128">
            <v>13.1</v>
          </cell>
        </row>
        <row r="129">
          <cell r="B129" t="str">
            <v>DINO_05Z</v>
          </cell>
          <cell r="C129">
            <v>12351.6</v>
          </cell>
          <cell r="D129">
            <v>187.55</v>
          </cell>
          <cell r="E129">
            <v>0</v>
          </cell>
          <cell r="F129">
            <v>0</v>
          </cell>
          <cell r="G129">
            <v>12351.6</v>
          </cell>
          <cell r="H129">
            <v>187.55</v>
          </cell>
        </row>
        <row r="130">
          <cell r="B130" t="str">
            <v>DINO_06Z</v>
          </cell>
          <cell r="C130">
            <v>8255.5499999999993</v>
          </cell>
          <cell r="D130">
            <v>67.55</v>
          </cell>
          <cell r="E130">
            <v>0</v>
          </cell>
          <cell r="F130">
            <v>0</v>
          </cell>
          <cell r="G130">
            <v>8255.5499999999993</v>
          </cell>
          <cell r="H130">
            <v>67.55</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1425.69</v>
          </cell>
          <cell r="D133">
            <v>622.97</v>
          </cell>
          <cell r="E133">
            <v>0</v>
          </cell>
          <cell r="F133">
            <v>0</v>
          </cell>
          <cell r="G133">
            <v>1425.69</v>
          </cell>
          <cell r="H133">
            <v>622.97</v>
          </cell>
        </row>
        <row r="134">
          <cell r="B134" t="str">
            <v>FFES_04Z</v>
          </cell>
          <cell r="C134">
            <v>2048.27</v>
          </cell>
          <cell r="D134">
            <v>552.73</v>
          </cell>
          <cell r="E134">
            <v>0</v>
          </cell>
          <cell r="F134">
            <v>0</v>
          </cell>
          <cell r="G134">
            <v>2048.27</v>
          </cell>
          <cell r="H134">
            <v>552.73</v>
          </cell>
        </row>
        <row r="135">
          <cell r="B135" t="str">
            <v>KILNS01Z</v>
          </cell>
          <cell r="C135">
            <v>0</v>
          </cell>
          <cell r="D135">
            <v>0</v>
          </cell>
          <cell r="E135">
            <v>0</v>
          </cell>
          <cell r="F135">
            <v>0</v>
          </cell>
          <cell r="G135">
            <v>0</v>
          </cell>
          <cell r="H135">
            <v>0</v>
          </cell>
        </row>
        <row r="136">
          <cell r="B136" t="str">
            <v>PETEM01Z</v>
          </cell>
          <cell r="C136">
            <v>0</v>
          </cell>
          <cell r="D136">
            <v>0.49</v>
          </cell>
          <cell r="E136">
            <v>0</v>
          </cell>
          <cell r="F136">
            <v>0</v>
          </cell>
          <cell r="G136">
            <v>0</v>
          </cell>
          <cell r="H136">
            <v>0.49</v>
          </cell>
        </row>
        <row r="137">
          <cell r="B137" t="str">
            <v>GRAI_06Z</v>
          </cell>
          <cell r="C137">
            <v>27636.85</v>
          </cell>
          <cell r="D137">
            <v>2544.4499999999998</v>
          </cell>
          <cell r="E137">
            <v>0</v>
          </cell>
          <cell r="F137">
            <v>0</v>
          </cell>
          <cell r="G137">
            <v>27636.85</v>
          </cell>
          <cell r="H137">
            <v>2544.4499999999998</v>
          </cell>
        </row>
        <row r="138">
          <cell r="B138" t="str">
            <v>GRAI_07Z</v>
          </cell>
          <cell r="C138">
            <v>17723.95</v>
          </cell>
          <cell r="D138">
            <v>1991.45</v>
          </cell>
          <cell r="E138">
            <v>0</v>
          </cell>
          <cell r="F138">
            <v>0</v>
          </cell>
          <cell r="G138">
            <v>17723.95</v>
          </cell>
          <cell r="H138">
            <v>1991.45</v>
          </cell>
        </row>
        <row r="139">
          <cell r="B139" t="str">
            <v>GRAI_08Z</v>
          </cell>
          <cell r="C139">
            <v>16215.35</v>
          </cell>
          <cell r="D139">
            <v>2248.5500000000002</v>
          </cell>
          <cell r="E139">
            <v>0</v>
          </cell>
          <cell r="F139">
            <v>0</v>
          </cell>
          <cell r="G139">
            <v>16215.35</v>
          </cell>
          <cell r="H139">
            <v>2248.5500000000002</v>
          </cell>
        </row>
        <row r="140">
          <cell r="B140" t="str">
            <v>KILLP01Z</v>
          </cell>
          <cell r="C140">
            <v>5.9</v>
          </cell>
          <cell r="D140">
            <v>909.4</v>
          </cell>
          <cell r="E140">
            <v>0</v>
          </cell>
          <cell r="F140">
            <v>0</v>
          </cell>
          <cell r="G140">
            <v>5.9</v>
          </cell>
          <cell r="H140">
            <v>909.4</v>
          </cell>
        </row>
        <row r="141">
          <cell r="B141" t="str">
            <v>KILLP02Z</v>
          </cell>
          <cell r="C141">
            <v>5.95</v>
          </cell>
          <cell r="D141">
            <v>910.75</v>
          </cell>
          <cell r="E141">
            <v>0</v>
          </cell>
          <cell r="F141">
            <v>0</v>
          </cell>
          <cell r="G141">
            <v>5.95</v>
          </cell>
          <cell r="H141">
            <v>910.75</v>
          </cell>
        </row>
        <row r="142">
          <cell r="B142" t="str">
            <v>RATS_01Z</v>
          </cell>
          <cell r="C142">
            <v>0</v>
          </cell>
          <cell r="D142">
            <v>373.32</v>
          </cell>
          <cell r="E142">
            <v>0</v>
          </cell>
          <cell r="F142">
            <v>0</v>
          </cell>
          <cell r="G142">
            <v>0</v>
          </cell>
          <cell r="H142">
            <v>373.32</v>
          </cell>
        </row>
        <row r="143">
          <cell r="B143" t="str">
            <v>RATS_02Z</v>
          </cell>
          <cell r="C143">
            <v>0</v>
          </cell>
          <cell r="D143">
            <v>0</v>
          </cell>
          <cell r="E143">
            <v>0</v>
          </cell>
          <cell r="F143">
            <v>0</v>
          </cell>
          <cell r="G143">
            <v>0</v>
          </cell>
          <cell r="H143">
            <v>0</v>
          </cell>
        </row>
        <row r="144">
          <cell r="B144" t="str">
            <v>RATS_03Z</v>
          </cell>
          <cell r="C144">
            <v>0</v>
          </cell>
          <cell r="D144">
            <v>0</v>
          </cell>
          <cell r="E144">
            <v>0</v>
          </cell>
          <cell r="F144">
            <v>0</v>
          </cell>
          <cell r="G144">
            <v>0</v>
          </cell>
          <cell r="H144">
            <v>0</v>
          </cell>
        </row>
        <row r="145">
          <cell r="B145" t="str">
            <v>RATS_04Z</v>
          </cell>
          <cell r="C145">
            <v>0</v>
          </cell>
          <cell r="D145">
            <v>115.92</v>
          </cell>
          <cell r="E145">
            <v>0</v>
          </cell>
          <cell r="F145">
            <v>0</v>
          </cell>
          <cell r="G145">
            <v>0</v>
          </cell>
          <cell r="H145">
            <v>115.92</v>
          </cell>
        </row>
        <row r="146">
          <cell r="B146" t="str">
            <v>TAYL_02Z</v>
          </cell>
          <cell r="C146">
            <v>0.01</v>
          </cell>
          <cell r="D146">
            <v>49.38</v>
          </cell>
          <cell r="E146">
            <v>0</v>
          </cell>
          <cell r="F146">
            <v>0</v>
          </cell>
          <cell r="G146">
            <v>0.01</v>
          </cell>
          <cell r="H146">
            <v>49.38</v>
          </cell>
        </row>
        <row r="147">
          <cell r="B147" t="str">
            <v>TAYL_03Z</v>
          </cell>
          <cell r="C147">
            <v>1.45</v>
          </cell>
          <cell r="D147">
            <v>15.62</v>
          </cell>
          <cell r="E147">
            <v>0</v>
          </cell>
          <cell r="F147">
            <v>0</v>
          </cell>
          <cell r="G147">
            <v>1.45</v>
          </cell>
          <cell r="H147">
            <v>15.62</v>
          </cell>
        </row>
        <row r="148">
          <cell r="B148" t="str">
            <v>RCBKO-1</v>
          </cell>
          <cell r="C148">
            <v>6360.72</v>
          </cell>
          <cell r="D148">
            <v>1644.5</v>
          </cell>
          <cell r="E148">
            <v>0</v>
          </cell>
          <cell r="F148">
            <v>0</v>
          </cell>
          <cell r="G148">
            <v>6360.72</v>
          </cell>
          <cell r="H148">
            <v>1644.5</v>
          </cell>
        </row>
        <row r="149">
          <cell r="B149" t="str">
            <v>RCBKO-2</v>
          </cell>
          <cell r="C149">
            <v>6214.1</v>
          </cell>
          <cell r="D149">
            <v>2092.81</v>
          </cell>
          <cell r="E149">
            <v>0</v>
          </cell>
          <cell r="F149">
            <v>0</v>
          </cell>
          <cell r="G149">
            <v>6214.1</v>
          </cell>
          <cell r="H149">
            <v>2092.81</v>
          </cell>
        </row>
        <row r="150">
          <cell r="B150" t="str">
            <v>BRGG_01Z</v>
          </cell>
          <cell r="C150">
            <v>531.02</v>
          </cell>
          <cell r="D150">
            <v>0</v>
          </cell>
          <cell r="E150">
            <v>0</v>
          </cell>
          <cell r="F150">
            <v>0</v>
          </cell>
          <cell r="G150">
            <v>531.02</v>
          </cell>
          <cell r="H150">
            <v>0</v>
          </cell>
        </row>
        <row r="151">
          <cell r="B151" t="str">
            <v>ROCK_01Z</v>
          </cell>
          <cell r="C151">
            <v>43674</v>
          </cell>
          <cell r="D151">
            <v>2250.3000000000002</v>
          </cell>
          <cell r="E151">
            <v>0</v>
          </cell>
          <cell r="F151">
            <v>0</v>
          </cell>
          <cell r="G151">
            <v>43674</v>
          </cell>
          <cell r="H151">
            <v>2250.3000000000002</v>
          </cell>
        </row>
        <row r="152">
          <cell r="B152" t="str">
            <v>SCCL_01Z</v>
          </cell>
          <cell r="C152">
            <v>5975.1</v>
          </cell>
          <cell r="D152">
            <v>518.64</v>
          </cell>
          <cell r="E152">
            <v>0</v>
          </cell>
          <cell r="F152">
            <v>0</v>
          </cell>
          <cell r="G152">
            <v>5975.1</v>
          </cell>
          <cell r="H152">
            <v>518.64</v>
          </cell>
        </row>
        <row r="153">
          <cell r="B153" t="str">
            <v>SCCL_02Z</v>
          </cell>
          <cell r="C153">
            <v>2994.2</v>
          </cell>
          <cell r="D153">
            <v>1878.6</v>
          </cell>
          <cell r="E153">
            <v>0</v>
          </cell>
          <cell r="F153">
            <v>0</v>
          </cell>
          <cell r="G153">
            <v>2994.2</v>
          </cell>
          <cell r="H153">
            <v>1878.6</v>
          </cell>
        </row>
        <row r="154">
          <cell r="B154" t="str">
            <v>SCCL_03Z</v>
          </cell>
          <cell r="C154">
            <v>12899.05</v>
          </cell>
          <cell r="D154">
            <v>121.61</v>
          </cell>
          <cell r="E154">
            <v>0</v>
          </cell>
          <cell r="F154">
            <v>0</v>
          </cell>
          <cell r="G154">
            <v>12899.05</v>
          </cell>
          <cell r="H154">
            <v>121.61</v>
          </cell>
        </row>
        <row r="155">
          <cell r="B155" t="str">
            <v>SHOS_01Z</v>
          </cell>
          <cell r="C155">
            <v>0</v>
          </cell>
          <cell r="D155">
            <v>0</v>
          </cell>
          <cell r="E155">
            <v>0</v>
          </cell>
          <cell r="F155">
            <v>0</v>
          </cell>
          <cell r="G155">
            <v>0</v>
          </cell>
          <cell r="H155">
            <v>0</v>
          </cell>
        </row>
        <row r="156">
          <cell r="B156" t="str">
            <v>SEAB_01Z</v>
          </cell>
          <cell r="C156">
            <v>5090.9799999999996</v>
          </cell>
          <cell r="D156">
            <v>2240.63</v>
          </cell>
          <cell r="E156">
            <v>0</v>
          </cell>
          <cell r="F156">
            <v>0</v>
          </cell>
          <cell r="G156">
            <v>5090.9799999999996</v>
          </cell>
          <cell r="H156">
            <v>2240.63</v>
          </cell>
        </row>
        <row r="157">
          <cell r="B157" t="str">
            <v>SEAB_02Z</v>
          </cell>
          <cell r="C157">
            <v>3493.28</v>
          </cell>
          <cell r="D157">
            <v>602.36</v>
          </cell>
          <cell r="E157">
            <v>0</v>
          </cell>
          <cell r="F157">
            <v>0</v>
          </cell>
          <cell r="G157">
            <v>3493.28</v>
          </cell>
          <cell r="H157">
            <v>602.36</v>
          </cell>
        </row>
        <row r="158">
          <cell r="B158" t="str">
            <v>SPLN_01Z</v>
          </cell>
          <cell r="C158">
            <v>22159.05</v>
          </cell>
          <cell r="D158">
            <v>3373.5</v>
          </cell>
          <cell r="E158">
            <v>0</v>
          </cell>
          <cell r="F158">
            <v>0</v>
          </cell>
          <cell r="G158">
            <v>22159.05</v>
          </cell>
          <cell r="H158">
            <v>3373.5</v>
          </cell>
        </row>
        <row r="159">
          <cell r="B159" t="str">
            <v>ARCHW-1</v>
          </cell>
          <cell r="C159">
            <v>10339.02</v>
          </cell>
          <cell r="D159">
            <v>19.96</v>
          </cell>
          <cell r="E159">
            <v>0</v>
          </cell>
          <cell r="F159">
            <v>0</v>
          </cell>
          <cell r="G159">
            <v>10339.02</v>
          </cell>
          <cell r="H159">
            <v>19.96</v>
          </cell>
        </row>
        <row r="160">
          <cell r="B160" t="str">
            <v>CLFLW-1</v>
          </cell>
          <cell r="C160">
            <v>319.11</v>
          </cell>
          <cell r="D160">
            <v>178.63</v>
          </cell>
          <cell r="E160">
            <v>0</v>
          </cell>
          <cell r="F160">
            <v>0</v>
          </cell>
          <cell r="G160">
            <v>319.11</v>
          </cell>
          <cell r="H160">
            <v>178.63</v>
          </cell>
        </row>
        <row r="161">
          <cell r="B161" t="str">
            <v>DRSLW-1</v>
          </cell>
          <cell r="C161">
            <v>687.51</v>
          </cell>
          <cell r="D161">
            <v>449.18</v>
          </cell>
          <cell r="E161">
            <v>0</v>
          </cell>
          <cell r="F161">
            <v>0</v>
          </cell>
          <cell r="G161">
            <v>687.51</v>
          </cell>
          <cell r="H161">
            <v>449.18</v>
          </cell>
        </row>
        <row r="162">
          <cell r="B162" t="str">
            <v>EWHLW-1</v>
          </cell>
          <cell r="C162">
            <v>4953.3900000000003</v>
          </cell>
          <cell r="D162">
            <v>0</v>
          </cell>
          <cell r="E162">
            <v>0</v>
          </cell>
          <cell r="F162">
            <v>0</v>
          </cell>
          <cell r="G162">
            <v>4953.3900000000003</v>
          </cell>
          <cell r="H162">
            <v>0</v>
          </cell>
        </row>
        <row r="163">
          <cell r="B163" t="str">
            <v>HRSTW-1</v>
          </cell>
          <cell r="C163">
            <v>8994.01</v>
          </cell>
          <cell r="D163">
            <v>1666.74</v>
          </cell>
          <cell r="E163">
            <v>0</v>
          </cell>
          <cell r="F163">
            <v>0</v>
          </cell>
          <cell r="G163">
            <v>8994.01</v>
          </cell>
          <cell r="H163">
            <v>1666.74</v>
          </cell>
        </row>
        <row r="164">
          <cell r="B164" t="str">
            <v>KLGLW-1</v>
          </cell>
          <cell r="C164">
            <v>13973.32</v>
          </cell>
          <cell r="D164">
            <v>19.38</v>
          </cell>
          <cell r="E164">
            <v>0</v>
          </cell>
          <cell r="F164">
            <v>0</v>
          </cell>
          <cell r="G164">
            <v>13973.32</v>
          </cell>
          <cell r="H164">
            <v>19.38</v>
          </cell>
        </row>
        <row r="165">
          <cell r="B165" t="str">
            <v>MKHLW-1</v>
          </cell>
          <cell r="C165">
            <v>7856.01</v>
          </cell>
          <cell r="D165">
            <v>0</v>
          </cell>
          <cell r="E165">
            <v>0</v>
          </cell>
          <cell r="F165">
            <v>0</v>
          </cell>
          <cell r="G165">
            <v>7856.01</v>
          </cell>
          <cell r="H165">
            <v>0</v>
          </cell>
        </row>
        <row r="166">
          <cell r="B166" t="str">
            <v>AIGA_01Z</v>
          </cell>
          <cell r="C166">
            <v>11.93</v>
          </cell>
          <cell r="D166">
            <v>4.28</v>
          </cell>
          <cell r="E166">
            <v>0</v>
          </cell>
          <cell r="F166">
            <v>0</v>
          </cell>
          <cell r="G166">
            <v>11.93</v>
          </cell>
          <cell r="H166">
            <v>4.28</v>
          </cell>
        </row>
        <row r="167">
          <cell r="B167" t="str">
            <v>BHLAW-1</v>
          </cell>
          <cell r="C167">
            <v>6782.43</v>
          </cell>
          <cell r="D167">
            <v>24.25</v>
          </cell>
          <cell r="E167">
            <v>0</v>
          </cell>
          <cell r="F167">
            <v>0</v>
          </cell>
          <cell r="G167">
            <v>6782.43</v>
          </cell>
          <cell r="H167">
            <v>24.25</v>
          </cell>
        </row>
        <row r="168">
          <cell r="B168" t="str">
            <v>CASH_01Z</v>
          </cell>
          <cell r="C168">
            <v>594.48</v>
          </cell>
          <cell r="D168">
            <v>0.01</v>
          </cell>
          <cell r="E168">
            <v>0</v>
          </cell>
          <cell r="F168">
            <v>0</v>
          </cell>
          <cell r="G168">
            <v>594.48</v>
          </cell>
          <cell r="H168">
            <v>0.01</v>
          </cell>
        </row>
        <row r="169">
          <cell r="B169" t="str">
            <v>CEAN_01Z</v>
          </cell>
          <cell r="C169">
            <v>8.5299999999999994</v>
          </cell>
          <cell r="D169">
            <v>53.59</v>
          </cell>
          <cell r="E169">
            <v>0</v>
          </cell>
          <cell r="F169">
            <v>0</v>
          </cell>
          <cell r="G169">
            <v>8.5299999999999994</v>
          </cell>
          <cell r="H169">
            <v>53.59</v>
          </cell>
        </row>
        <row r="170">
          <cell r="B170" t="str">
            <v>CLAC-1</v>
          </cell>
          <cell r="C170">
            <v>20.14</v>
          </cell>
          <cell r="D170">
            <v>68.38</v>
          </cell>
          <cell r="E170">
            <v>0</v>
          </cell>
          <cell r="F170">
            <v>0</v>
          </cell>
          <cell r="G170">
            <v>20.14</v>
          </cell>
          <cell r="H170">
            <v>68.38</v>
          </cell>
        </row>
        <row r="171">
          <cell r="B171" t="str">
            <v>CLUN_01Z</v>
          </cell>
          <cell r="C171">
            <v>939.85</v>
          </cell>
          <cell r="D171">
            <v>77.23</v>
          </cell>
          <cell r="E171">
            <v>0</v>
          </cell>
          <cell r="F171">
            <v>0</v>
          </cell>
          <cell r="G171">
            <v>939.85</v>
          </cell>
          <cell r="H171">
            <v>77.23</v>
          </cell>
        </row>
        <row r="172">
          <cell r="B172" t="str">
            <v>CLUN_02Z</v>
          </cell>
          <cell r="C172">
            <v>982.18</v>
          </cell>
          <cell r="D172">
            <v>97.67</v>
          </cell>
          <cell r="E172">
            <v>0</v>
          </cell>
          <cell r="F172">
            <v>0</v>
          </cell>
          <cell r="G172">
            <v>982.18</v>
          </cell>
          <cell r="H172">
            <v>97.67</v>
          </cell>
        </row>
        <row r="173">
          <cell r="B173" t="str">
            <v>CULL_02Z</v>
          </cell>
          <cell r="C173">
            <v>253.33</v>
          </cell>
          <cell r="D173">
            <v>0.01</v>
          </cell>
          <cell r="E173">
            <v>0</v>
          </cell>
          <cell r="F173">
            <v>0</v>
          </cell>
          <cell r="G173">
            <v>253.33</v>
          </cell>
          <cell r="H173">
            <v>0.01</v>
          </cell>
        </row>
        <row r="174">
          <cell r="B174" t="str">
            <v>DEAN_01Z</v>
          </cell>
          <cell r="C174">
            <v>20.9</v>
          </cell>
          <cell r="D174">
            <v>702.89</v>
          </cell>
          <cell r="E174">
            <v>0</v>
          </cell>
          <cell r="F174">
            <v>0</v>
          </cell>
          <cell r="G174">
            <v>20.9</v>
          </cell>
          <cell r="H174">
            <v>702.89</v>
          </cell>
        </row>
        <row r="175">
          <cell r="B175" t="str">
            <v>ERRO_01Z</v>
          </cell>
          <cell r="C175">
            <v>8.58</v>
          </cell>
          <cell r="D175">
            <v>45.6</v>
          </cell>
          <cell r="E175">
            <v>0</v>
          </cell>
          <cell r="F175">
            <v>0</v>
          </cell>
          <cell r="G175">
            <v>8.58</v>
          </cell>
          <cell r="H175">
            <v>45.6</v>
          </cell>
        </row>
        <row r="176">
          <cell r="B176" t="str">
            <v>ERRO_02Z</v>
          </cell>
          <cell r="C176">
            <v>2.6</v>
          </cell>
          <cell r="D176">
            <v>29.05</v>
          </cell>
          <cell r="E176">
            <v>0</v>
          </cell>
          <cell r="F176">
            <v>0</v>
          </cell>
          <cell r="G176">
            <v>2.6</v>
          </cell>
          <cell r="H176">
            <v>29.05</v>
          </cell>
        </row>
        <row r="177">
          <cell r="B177" t="str">
            <v>ERRO_03Z</v>
          </cell>
          <cell r="C177">
            <v>7.38</v>
          </cell>
          <cell r="D177">
            <v>71.739999999999995</v>
          </cell>
          <cell r="E177">
            <v>0</v>
          </cell>
          <cell r="F177">
            <v>0</v>
          </cell>
          <cell r="G177">
            <v>7.38</v>
          </cell>
          <cell r="H177">
            <v>71.739999999999995</v>
          </cell>
        </row>
        <row r="178">
          <cell r="B178" t="str">
            <v>FASN_01Z</v>
          </cell>
          <cell r="C178">
            <v>1438.51</v>
          </cell>
          <cell r="D178">
            <v>0.05</v>
          </cell>
          <cell r="E178">
            <v>0</v>
          </cell>
          <cell r="F178">
            <v>0</v>
          </cell>
          <cell r="G178">
            <v>1438.51</v>
          </cell>
          <cell r="H178">
            <v>0.05</v>
          </cell>
        </row>
        <row r="179">
          <cell r="B179" t="str">
            <v>FASN_02Z</v>
          </cell>
          <cell r="C179">
            <v>1757.2</v>
          </cell>
          <cell r="D179">
            <v>13.43</v>
          </cell>
          <cell r="E179">
            <v>0</v>
          </cell>
          <cell r="F179">
            <v>0</v>
          </cell>
          <cell r="G179">
            <v>1757.2</v>
          </cell>
          <cell r="H179">
            <v>13.43</v>
          </cell>
        </row>
        <row r="180">
          <cell r="B180" t="str">
            <v>FASN_03Z</v>
          </cell>
          <cell r="C180">
            <v>0</v>
          </cell>
          <cell r="D180">
            <v>0</v>
          </cell>
          <cell r="E180">
            <v>0</v>
          </cell>
          <cell r="F180">
            <v>0</v>
          </cell>
          <cell r="G180">
            <v>0</v>
          </cell>
          <cell r="H180">
            <v>0</v>
          </cell>
        </row>
        <row r="181">
          <cell r="B181" t="str">
            <v>FASN_04Z</v>
          </cell>
          <cell r="C181">
            <v>327.31</v>
          </cell>
          <cell r="D181">
            <v>5.72</v>
          </cell>
          <cell r="E181">
            <v>0</v>
          </cell>
          <cell r="F181">
            <v>0</v>
          </cell>
          <cell r="G181">
            <v>327.31</v>
          </cell>
          <cell r="H181">
            <v>5.72</v>
          </cell>
        </row>
        <row r="182">
          <cell r="B182" t="str">
            <v>FINL_01Z</v>
          </cell>
          <cell r="C182">
            <v>116.81</v>
          </cell>
          <cell r="D182">
            <v>0.32</v>
          </cell>
          <cell r="E182">
            <v>0</v>
          </cell>
          <cell r="F182">
            <v>0</v>
          </cell>
          <cell r="G182">
            <v>116.81</v>
          </cell>
          <cell r="H182">
            <v>0.32</v>
          </cell>
        </row>
        <row r="183">
          <cell r="B183" t="str">
            <v>FOYE_01Z</v>
          </cell>
          <cell r="C183">
            <v>2132.5</v>
          </cell>
          <cell r="D183">
            <v>972.36</v>
          </cell>
          <cell r="E183">
            <v>0</v>
          </cell>
          <cell r="F183">
            <v>0</v>
          </cell>
          <cell r="G183">
            <v>2132.5</v>
          </cell>
          <cell r="H183">
            <v>972.36</v>
          </cell>
        </row>
        <row r="184">
          <cell r="B184" t="str">
            <v>FOYE_02Z</v>
          </cell>
          <cell r="C184">
            <v>1495.2</v>
          </cell>
          <cell r="D184">
            <v>996.99</v>
          </cell>
          <cell r="E184">
            <v>0</v>
          </cell>
          <cell r="F184">
            <v>0</v>
          </cell>
          <cell r="G184">
            <v>1495.2</v>
          </cell>
          <cell r="H184">
            <v>996.99</v>
          </cell>
        </row>
        <row r="185">
          <cell r="B185" t="str">
            <v>GLEN_01Z</v>
          </cell>
          <cell r="C185">
            <v>150.97</v>
          </cell>
          <cell r="D185">
            <v>0.09</v>
          </cell>
          <cell r="E185">
            <v>0</v>
          </cell>
          <cell r="F185">
            <v>0</v>
          </cell>
          <cell r="G185">
            <v>150.97</v>
          </cell>
          <cell r="H185">
            <v>0.09</v>
          </cell>
        </row>
        <row r="186">
          <cell r="B186" t="str">
            <v>GLNDO-1</v>
          </cell>
          <cell r="C186">
            <v>819.58</v>
          </cell>
          <cell r="D186">
            <v>439.86</v>
          </cell>
          <cell r="E186">
            <v>0</v>
          </cell>
          <cell r="F186">
            <v>0</v>
          </cell>
          <cell r="G186">
            <v>819.58</v>
          </cell>
          <cell r="H186">
            <v>439.86</v>
          </cell>
        </row>
        <row r="187">
          <cell r="B187" t="str">
            <v>GORDW-1</v>
          </cell>
          <cell r="C187">
            <v>0.39</v>
          </cell>
          <cell r="D187">
            <v>3067.53</v>
          </cell>
          <cell r="E187">
            <v>0</v>
          </cell>
          <cell r="F187">
            <v>0</v>
          </cell>
          <cell r="G187">
            <v>0.39</v>
          </cell>
          <cell r="H187">
            <v>3067.53</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1436.02</v>
          </cell>
          <cell r="D190">
            <v>3347.92</v>
          </cell>
          <cell r="E190">
            <v>0</v>
          </cell>
          <cell r="F190">
            <v>0</v>
          </cell>
          <cell r="G190">
            <v>1436.02</v>
          </cell>
          <cell r="H190">
            <v>3347.92</v>
          </cell>
        </row>
        <row r="191">
          <cell r="B191" t="str">
            <v>INGA_01Z</v>
          </cell>
          <cell r="C191">
            <v>7.75</v>
          </cell>
          <cell r="D191">
            <v>33.119999999999997</v>
          </cell>
          <cell r="E191">
            <v>0</v>
          </cell>
          <cell r="F191">
            <v>0</v>
          </cell>
          <cell r="G191">
            <v>7.75</v>
          </cell>
          <cell r="H191">
            <v>33.119999999999997</v>
          </cell>
        </row>
        <row r="192">
          <cell r="B192" t="str">
            <v>KIOR_01Z</v>
          </cell>
          <cell r="C192">
            <v>0.87</v>
          </cell>
          <cell r="D192">
            <v>20.41</v>
          </cell>
          <cell r="E192">
            <v>0</v>
          </cell>
          <cell r="F192">
            <v>0</v>
          </cell>
          <cell r="G192">
            <v>0.87</v>
          </cell>
          <cell r="H192">
            <v>20.41</v>
          </cell>
        </row>
        <row r="193">
          <cell r="B193" t="str">
            <v>LOCH_01Z</v>
          </cell>
          <cell r="C193">
            <v>341.04</v>
          </cell>
          <cell r="D193">
            <v>45.93</v>
          </cell>
          <cell r="E193">
            <v>0</v>
          </cell>
          <cell r="F193">
            <v>0</v>
          </cell>
          <cell r="G193">
            <v>341.04</v>
          </cell>
          <cell r="H193">
            <v>45.93</v>
          </cell>
        </row>
        <row r="194">
          <cell r="B194" t="str">
            <v>LOCH_02Z</v>
          </cell>
          <cell r="C194">
            <v>345.17</v>
          </cell>
          <cell r="D194">
            <v>20.55</v>
          </cell>
          <cell r="E194">
            <v>0</v>
          </cell>
          <cell r="F194">
            <v>0</v>
          </cell>
          <cell r="G194">
            <v>345.17</v>
          </cell>
          <cell r="H194">
            <v>20.55</v>
          </cell>
        </row>
        <row r="195">
          <cell r="B195" t="str">
            <v>LUIC_01Z</v>
          </cell>
          <cell r="C195">
            <v>80.010000000000005</v>
          </cell>
          <cell r="D195">
            <v>151.41</v>
          </cell>
          <cell r="E195">
            <v>0</v>
          </cell>
          <cell r="F195">
            <v>0</v>
          </cell>
          <cell r="G195">
            <v>80.010000000000005</v>
          </cell>
          <cell r="H195">
            <v>151.41</v>
          </cell>
        </row>
        <row r="196">
          <cell r="B196" t="str">
            <v>LUIC_02Z</v>
          </cell>
          <cell r="C196">
            <v>99.96</v>
          </cell>
          <cell r="D196">
            <v>135.13</v>
          </cell>
          <cell r="E196">
            <v>0</v>
          </cell>
          <cell r="F196">
            <v>0</v>
          </cell>
          <cell r="G196">
            <v>99.96</v>
          </cell>
          <cell r="H196">
            <v>135.13</v>
          </cell>
        </row>
        <row r="197">
          <cell r="B197" t="str">
            <v>MOSS_01Z</v>
          </cell>
          <cell r="C197">
            <v>233.67</v>
          </cell>
          <cell r="D197">
            <v>411.28</v>
          </cell>
          <cell r="E197">
            <v>0</v>
          </cell>
          <cell r="F197">
            <v>0</v>
          </cell>
          <cell r="G197">
            <v>233.67</v>
          </cell>
          <cell r="H197">
            <v>411.28</v>
          </cell>
        </row>
        <row r="198">
          <cell r="B198" t="str">
            <v>NANT_01Z</v>
          </cell>
          <cell r="C198">
            <v>227.88</v>
          </cell>
          <cell r="D198">
            <v>4.04</v>
          </cell>
          <cell r="E198">
            <v>0</v>
          </cell>
          <cell r="F198">
            <v>0</v>
          </cell>
          <cell r="G198">
            <v>227.88</v>
          </cell>
          <cell r="H198">
            <v>4.04</v>
          </cell>
        </row>
        <row r="199">
          <cell r="B199" t="str">
            <v>ORRI_01Z</v>
          </cell>
          <cell r="C199">
            <v>1.49</v>
          </cell>
          <cell r="D199">
            <v>97.88</v>
          </cell>
          <cell r="E199">
            <v>0</v>
          </cell>
          <cell r="F199">
            <v>0</v>
          </cell>
          <cell r="G199">
            <v>1.49</v>
          </cell>
          <cell r="H199">
            <v>97.88</v>
          </cell>
        </row>
        <row r="200">
          <cell r="B200" t="str">
            <v>PEHE_01Z</v>
          </cell>
          <cell r="C200">
            <v>4200.33</v>
          </cell>
          <cell r="D200">
            <v>8675.5</v>
          </cell>
          <cell r="E200">
            <v>0</v>
          </cell>
          <cell r="F200">
            <v>0</v>
          </cell>
          <cell r="G200">
            <v>4200.33</v>
          </cell>
          <cell r="H200">
            <v>8675.5</v>
          </cell>
        </row>
        <row r="201">
          <cell r="B201" t="str">
            <v>PEHE_02Z</v>
          </cell>
          <cell r="C201">
            <v>0</v>
          </cell>
          <cell r="D201">
            <v>0</v>
          </cell>
          <cell r="E201">
            <v>0</v>
          </cell>
          <cell r="F201">
            <v>0</v>
          </cell>
          <cell r="G201">
            <v>0</v>
          </cell>
          <cell r="H201">
            <v>0</v>
          </cell>
        </row>
        <row r="202">
          <cell r="B202" t="str">
            <v>QUIO_01Z</v>
          </cell>
          <cell r="C202">
            <v>0</v>
          </cell>
          <cell r="D202">
            <v>0</v>
          </cell>
          <cell r="E202">
            <v>0</v>
          </cell>
          <cell r="F202">
            <v>0</v>
          </cell>
          <cell r="G202">
            <v>0</v>
          </cell>
          <cell r="H202">
            <v>0</v>
          </cell>
        </row>
        <row r="203">
          <cell r="B203" t="str">
            <v>SLOY_01Z</v>
          </cell>
          <cell r="C203">
            <v>95.71</v>
          </cell>
          <cell r="D203">
            <v>22.2</v>
          </cell>
          <cell r="E203">
            <v>0</v>
          </cell>
          <cell r="F203">
            <v>0</v>
          </cell>
          <cell r="G203">
            <v>95.71</v>
          </cell>
          <cell r="H203">
            <v>22.2</v>
          </cell>
        </row>
        <row r="204">
          <cell r="B204" t="str">
            <v>SLOY_02Z</v>
          </cell>
          <cell r="C204">
            <v>6.84</v>
          </cell>
          <cell r="D204">
            <v>142.66999999999999</v>
          </cell>
          <cell r="E204">
            <v>0</v>
          </cell>
          <cell r="F204">
            <v>0</v>
          </cell>
          <cell r="G204">
            <v>6.84</v>
          </cell>
          <cell r="H204">
            <v>142.66999999999999</v>
          </cell>
        </row>
        <row r="205">
          <cell r="B205" t="str">
            <v>SLOY_03Z</v>
          </cell>
          <cell r="C205">
            <v>107.94</v>
          </cell>
          <cell r="D205">
            <v>21.37</v>
          </cell>
          <cell r="E205">
            <v>0</v>
          </cell>
          <cell r="F205">
            <v>0</v>
          </cell>
          <cell r="G205">
            <v>107.94</v>
          </cell>
          <cell r="H205">
            <v>21.37</v>
          </cell>
        </row>
        <row r="206">
          <cell r="B206" t="str">
            <v>SLOY_04Z</v>
          </cell>
          <cell r="C206">
            <v>0</v>
          </cell>
          <cell r="D206">
            <v>0</v>
          </cell>
          <cell r="E206">
            <v>0</v>
          </cell>
          <cell r="F206">
            <v>0</v>
          </cell>
          <cell r="G206">
            <v>0</v>
          </cell>
          <cell r="H206">
            <v>0</v>
          </cell>
        </row>
        <row r="207">
          <cell r="B207" t="str">
            <v>STRNW-1</v>
          </cell>
          <cell r="C207">
            <v>5.45</v>
          </cell>
          <cell r="D207">
            <v>1214.17</v>
          </cell>
          <cell r="E207">
            <v>0</v>
          </cell>
          <cell r="F207">
            <v>0</v>
          </cell>
          <cell r="G207">
            <v>5.45</v>
          </cell>
          <cell r="H207">
            <v>1214.17</v>
          </cell>
        </row>
        <row r="208">
          <cell r="B208" t="str">
            <v>TORA_01Z</v>
          </cell>
          <cell r="C208">
            <v>74.23</v>
          </cell>
          <cell r="D208">
            <v>4.29</v>
          </cell>
          <cell r="E208">
            <v>0</v>
          </cell>
          <cell r="F208">
            <v>0</v>
          </cell>
          <cell r="G208">
            <v>74.23</v>
          </cell>
          <cell r="H208">
            <v>4.29</v>
          </cell>
        </row>
        <row r="209">
          <cell r="B209" t="str">
            <v>TORA_02Z</v>
          </cell>
          <cell r="C209">
            <v>16.75</v>
          </cell>
          <cell r="D209">
            <v>64.91</v>
          </cell>
          <cell r="E209">
            <v>0</v>
          </cell>
          <cell r="F209">
            <v>0</v>
          </cell>
          <cell r="G209">
            <v>16.75</v>
          </cell>
          <cell r="H209">
            <v>64.91</v>
          </cell>
        </row>
        <row r="210">
          <cell r="B210" t="str">
            <v>SUTB_01Z</v>
          </cell>
          <cell r="C210">
            <v>4532.1000000000004</v>
          </cell>
          <cell r="D210">
            <v>633.29999999999995</v>
          </cell>
          <cell r="E210">
            <v>0</v>
          </cell>
          <cell r="F210">
            <v>0</v>
          </cell>
          <cell r="G210">
            <v>4532.1000000000004</v>
          </cell>
          <cell r="H210">
            <v>633.29999999999995</v>
          </cell>
        </row>
        <row r="211">
          <cell r="B211" t="str">
            <v>SVRP_10Z</v>
          </cell>
          <cell r="C211">
            <v>12047.35</v>
          </cell>
          <cell r="D211">
            <v>1927.35</v>
          </cell>
          <cell r="E211">
            <v>0</v>
          </cell>
          <cell r="F211">
            <v>0</v>
          </cell>
          <cell r="G211">
            <v>12047.35</v>
          </cell>
          <cell r="H211">
            <v>1927.35</v>
          </cell>
        </row>
        <row r="212">
          <cell r="B212" t="str">
            <v>SVRP_20Z</v>
          </cell>
          <cell r="C212">
            <v>4787.3</v>
          </cell>
          <cell r="D212">
            <v>2377.3000000000002</v>
          </cell>
          <cell r="E212">
            <v>0</v>
          </cell>
          <cell r="F212">
            <v>0</v>
          </cell>
          <cell r="G212">
            <v>4787.3</v>
          </cell>
          <cell r="H212">
            <v>2377.3000000000002</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24526.36</v>
          </cell>
          <cell r="D216">
            <v>184.84</v>
          </cell>
          <cell r="E216">
            <v>0</v>
          </cell>
          <cell r="F216">
            <v>0</v>
          </cell>
          <cell r="G216">
            <v>24526.36</v>
          </cell>
          <cell r="H216">
            <v>184.84</v>
          </cell>
        </row>
        <row r="217">
          <cell r="B217" t="str">
            <v>WLNYW-1</v>
          </cell>
          <cell r="C217">
            <v>163.52000000000001</v>
          </cell>
          <cell r="D217">
            <v>13008.32</v>
          </cell>
          <cell r="E217">
            <v>0</v>
          </cell>
          <cell r="F217">
            <v>0</v>
          </cell>
          <cell r="G217">
            <v>163.52000000000001</v>
          </cell>
          <cell r="H217">
            <v>13008.32</v>
          </cell>
        </row>
        <row r="218">
          <cell r="B218" t="str">
            <v>WLNYO3</v>
          </cell>
          <cell r="C218">
            <v>2149.13</v>
          </cell>
          <cell r="D218">
            <v>5923.41</v>
          </cell>
          <cell r="E218">
            <v>0</v>
          </cell>
          <cell r="F218">
            <v>0</v>
          </cell>
          <cell r="G218">
            <v>2149.13</v>
          </cell>
          <cell r="H218">
            <v>5923.41</v>
          </cell>
        </row>
        <row r="219">
          <cell r="B219" t="str">
            <v>WLNYO4</v>
          </cell>
          <cell r="C219">
            <v>312.87</v>
          </cell>
          <cell r="D219">
            <v>5856.19</v>
          </cell>
          <cell r="E219">
            <v>0</v>
          </cell>
          <cell r="F219">
            <v>0</v>
          </cell>
          <cell r="G219">
            <v>312.87</v>
          </cell>
          <cell r="H219">
            <v>5856.19</v>
          </cell>
        </row>
        <row r="220">
          <cell r="B220" t="str">
            <v>WBURB-1</v>
          </cell>
          <cell r="C220">
            <v>4137.54</v>
          </cell>
          <cell r="D220">
            <v>576.49</v>
          </cell>
          <cell r="E220">
            <v>0</v>
          </cell>
          <cell r="F220">
            <v>0</v>
          </cell>
          <cell r="G220">
            <v>4137.54</v>
          </cell>
          <cell r="H220">
            <v>576.49</v>
          </cell>
        </row>
        <row r="221">
          <cell r="B221" t="str">
            <v>WBURB-2</v>
          </cell>
          <cell r="C221">
            <v>11398.46</v>
          </cell>
          <cell r="D221">
            <v>1405.1</v>
          </cell>
          <cell r="E221">
            <v>0</v>
          </cell>
          <cell r="F221">
            <v>0</v>
          </cell>
          <cell r="G221">
            <v>11398.46</v>
          </cell>
          <cell r="H221">
            <v>1405.1</v>
          </cell>
        </row>
        <row r="222">
          <cell r="B222" t="str">
            <v>WBURB-3</v>
          </cell>
          <cell r="C222">
            <v>23260.71</v>
          </cell>
          <cell r="D222">
            <v>2546.0500000000002</v>
          </cell>
          <cell r="E222">
            <v>0</v>
          </cell>
          <cell r="F222">
            <v>0</v>
          </cell>
          <cell r="G222">
            <v>23260.71</v>
          </cell>
          <cell r="H222">
            <v>2546.0500000000002</v>
          </cell>
        </row>
        <row r="223">
          <cell r="B223" t="str">
            <v>WBUPS01Z</v>
          </cell>
          <cell r="C223">
            <v>0</v>
          </cell>
          <cell r="D223">
            <v>0</v>
          </cell>
          <cell r="E223">
            <v>0</v>
          </cell>
          <cell r="F223">
            <v>0</v>
          </cell>
          <cell r="G223">
            <v>0</v>
          </cell>
          <cell r="H223">
            <v>0</v>
          </cell>
        </row>
        <row r="224">
          <cell r="B224" t="str">
            <v>WBUPS02Z</v>
          </cell>
          <cell r="C224">
            <v>80.650000000000006</v>
          </cell>
          <cell r="D224">
            <v>8.25</v>
          </cell>
          <cell r="E224">
            <v>0</v>
          </cell>
          <cell r="F224">
            <v>0</v>
          </cell>
          <cell r="G224">
            <v>80.650000000000006</v>
          </cell>
          <cell r="H224">
            <v>8.25</v>
          </cell>
        </row>
        <row r="225">
          <cell r="B225" t="str">
            <v>WBUPS03Z</v>
          </cell>
          <cell r="C225">
            <v>0</v>
          </cell>
          <cell r="D225">
            <v>0</v>
          </cell>
          <cell r="E225">
            <v>0</v>
          </cell>
          <cell r="F225">
            <v>0</v>
          </cell>
          <cell r="G225">
            <v>0</v>
          </cell>
          <cell r="H225">
            <v>0</v>
          </cell>
        </row>
        <row r="226">
          <cell r="B226" t="str">
            <v>WBUPS04Z</v>
          </cell>
          <cell r="C226">
            <v>0</v>
          </cell>
          <cell r="D226">
            <v>0</v>
          </cell>
          <cell r="E226">
            <v>0</v>
          </cell>
          <cell r="F226">
            <v>0</v>
          </cell>
          <cell r="G226">
            <v>0</v>
          </cell>
          <cell r="H226">
            <v>0</v>
          </cell>
        </row>
        <row r="227">
          <cell r="B227" t="str">
            <v>WTMSO-1</v>
          </cell>
          <cell r="C227">
            <v>11347.37</v>
          </cell>
          <cell r="D227">
            <v>906.96</v>
          </cell>
          <cell r="E227">
            <v>0</v>
          </cell>
          <cell r="F227">
            <v>0</v>
          </cell>
          <cell r="G227">
            <v>11347.37</v>
          </cell>
          <cell r="H227">
            <v>906.96</v>
          </cell>
        </row>
        <row r="228">
          <cell r="B228" t="str">
            <v>BLLA-1</v>
          </cell>
          <cell r="C228">
            <v>4848.12</v>
          </cell>
          <cell r="D228">
            <v>73.42</v>
          </cell>
          <cell r="E228">
            <v>0</v>
          </cell>
          <cell r="F228">
            <v>0</v>
          </cell>
          <cell r="G228">
            <v>4848.12</v>
          </cell>
          <cell r="H228">
            <v>73.42</v>
          </cell>
        </row>
        <row r="229">
          <cell r="B229" t="str">
            <v>WHILW-1</v>
          </cell>
          <cell r="C229">
            <v>34446.07</v>
          </cell>
          <cell r="D229">
            <v>6.16</v>
          </cell>
          <cell r="E229">
            <v>0</v>
          </cell>
          <cell r="F229">
            <v>0</v>
          </cell>
          <cell r="G229">
            <v>34446.07</v>
          </cell>
          <cell r="H229">
            <v>6.16</v>
          </cell>
        </row>
        <row r="230">
          <cell r="B230" t="str">
            <v>WHILW-2</v>
          </cell>
          <cell r="C230">
            <v>10084.17</v>
          </cell>
          <cell r="D230">
            <v>609.01</v>
          </cell>
          <cell r="E230">
            <v>0</v>
          </cell>
          <cell r="F230">
            <v>0</v>
          </cell>
          <cell r="G230">
            <v>10084.17</v>
          </cell>
          <cell r="H230">
            <v>609.01</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sheetData sheetId="10"/>
      <sheetData sheetId="1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19"/>
      <sheetName val="MAY-19"/>
      <sheetName val="JUN-19"/>
      <sheetName val="JUL-19"/>
      <sheetName val="AUG-19"/>
      <sheetName val="SEP-19"/>
      <sheetName val="Unit_details"/>
      <sheetName val="Sheet1"/>
    </sheetNames>
    <sheetDataSet>
      <sheetData sheetId="0"/>
      <sheetData sheetId="1"/>
      <sheetData sheetId="2"/>
      <sheetData sheetId="3"/>
      <sheetData sheetId="4"/>
      <sheetData sheetId="5"/>
      <sheetData sheetId="6"/>
      <sheetData sheetId="7"/>
      <sheetData sheetId="8"/>
      <sheetData sheetId="9">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3317.6</v>
          </cell>
          <cell r="D8">
            <v>259</v>
          </cell>
          <cell r="E8">
            <v>0</v>
          </cell>
          <cell r="F8">
            <v>0</v>
          </cell>
          <cell r="G8">
            <v>3317.6</v>
          </cell>
          <cell r="H8">
            <v>259</v>
          </cell>
        </row>
        <row r="9">
          <cell r="B9" t="str">
            <v>BAGE_01Z</v>
          </cell>
          <cell r="C9">
            <v>10491.98</v>
          </cell>
          <cell r="D9">
            <v>1375</v>
          </cell>
          <cell r="E9">
            <v>0</v>
          </cell>
          <cell r="F9">
            <v>0</v>
          </cell>
          <cell r="G9">
            <v>10491.98</v>
          </cell>
          <cell r="H9">
            <v>1375</v>
          </cell>
        </row>
        <row r="10">
          <cell r="B10" t="str">
            <v>BAGE_02Z</v>
          </cell>
          <cell r="C10">
            <v>10.130000000000001</v>
          </cell>
          <cell r="D10">
            <v>0.1</v>
          </cell>
          <cell r="E10">
            <v>0</v>
          </cell>
          <cell r="F10">
            <v>0</v>
          </cell>
          <cell r="G10">
            <v>10.130000000000001</v>
          </cell>
          <cell r="H10">
            <v>0.1</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125.52</v>
          </cell>
          <cell r="D13">
            <v>731.08</v>
          </cell>
          <cell r="E13">
            <v>0</v>
          </cell>
          <cell r="F13">
            <v>0</v>
          </cell>
          <cell r="G13">
            <v>125.52</v>
          </cell>
          <cell r="H13">
            <v>731.08</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4432.6400000000003</v>
          </cell>
          <cell r="D18">
            <v>1381.82</v>
          </cell>
          <cell r="E18">
            <v>0</v>
          </cell>
          <cell r="F18">
            <v>0</v>
          </cell>
          <cell r="G18">
            <v>4432.6400000000003</v>
          </cell>
          <cell r="H18">
            <v>1381.82</v>
          </cell>
        </row>
        <row r="19">
          <cell r="B19" t="str">
            <v>CARR-1</v>
          </cell>
          <cell r="C19">
            <v>42709.599999999999</v>
          </cell>
          <cell r="D19">
            <v>1811.3</v>
          </cell>
          <cell r="E19">
            <v>0</v>
          </cell>
          <cell r="F19">
            <v>0</v>
          </cell>
          <cell r="G19">
            <v>42709.599999999999</v>
          </cell>
          <cell r="H19">
            <v>1811.3</v>
          </cell>
        </row>
        <row r="20">
          <cell r="B20" t="str">
            <v>CARR-2</v>
          </cell>
          <cell r="C20">
            <v>31239.8</v>
          </cell>
          <cell r="D20">
            <v>1556.3</v>
          </cell>
          <cell r="E20">
            <v>0</v>
          </cell>
          <cell r="F20">
            <v>0</v>
          </cell>
          <cell r="G20">
            <v>31239.8</v>
          </cell>
          <cell r="H20">
            <v>1556.3</v>
          </cell>
        </row>
        <row r="21">
          <cell r="B21" t="str">
            <v>CDCL_01Z</v>
          </cell>
          <cell r="C21">
            <v>28692.45</v>
          </cell>
          <cell r="D21">
            <v>6581.25</v>
          </cell>
          <cell r="E21">
            <v>0</v>
          </cell>
          <cell r="F21">
            <v>0</v>
          </cell>
          <cell r="G21">
            <v>28692.45</v>
          </cell>
          <cell r="H21">
            <v>6581.25</v>
          </cell>
        </row>
        <row r="22">
          <cell r="B22" t="str">
            <v>LAGA_01Z</v>
          </cell>
          <cell r="C22">
            <v>0</v>
          </cell>
          <cell r="D22">
            <v>0</v>
          </cell>
          <cell r="E22">
            <v>0</v>
          </cell>
          <cell r="F22">
            <v>0</v>
          </cell>
          <cell r="G22">
            <v>0</v>
          </cell>
          <cell r="H22">
            <v>0</v>
          </cell>
        </row>
        <row r="23">
          <cell r="B23" t="str">
            <v>CLDCW-1</v>
          </cell>
          <cell r="C23">
            <v>7840.29</v>
          </cell>
          <cell r="D23">
            <v>64.72</v>
          </cell>
          <cell r="E23">
            <v>0</v>
          </cell>
          <cell r="F23">
            <v>0</v>
          </cell>
          <cell r="G23">
            <v>7840.29</v>
          </cell>
          <cell r="H23">
            <v>64.72</v>
          </cell>
        </row>
        <row r="24">
          <cell r="B24" t="str">
            <v>CLDNW-1</v>
          </cell>
          <cell r="C24">
            <v>7849.13</v>
          </cell>
          <cell r="D24">
            <v>57.53</v>
          </cell>
          <cell r="E24">
            <v>0</v>
          </cell>
          <cell r="F24">
            <v>0</v>
          </cell>
          <cell r="G24">
            <v>7849.13</v>
          </cell>
          <cell r="H24">
            <v>57.53</v>
          </cell>
        </row>
        <row r="25">
          <cell r="B25" t="str">
            <v>CLDSW-1</v>
          </cell>
          <cell r="C25">
            <v>9329.41</v>
          </cell>
          <cell r="D25">
            <v>0.48</v>
          </cell>
          <cell r="E25">
            <v>0</v>
          </cell>
          <cell r="F25">
            <v>0</v>
          </cell>
          <cell r="G25">
            <v>9329.41</v>
          </cell>
          <cell r="H25">
            <v>0.48</v>
          </cell>
        </row>
        <row r="26">
          <cell r="B26" t="str">
            <v>CORB_01Z</v>
          </cell>
          <cell r="C26">
            <v>0</v>
          </cell>
          <cell r="D26">
            <v>0</v>
          </cell>
          <cell r="E26">
            <v>0</v>
          </cell>
          <cell r="F26">
            <v>0</v>
          </cell>
          <cell r="G26">
            <v>0</v>
          </cell>
          <cell r="H26">
            <v>0</v>
          </cell>
        </row>
        <row r="27">
          <cell r="B27" t="str">
            <v>COSO_01Z</v>
          </cell>
          <cell r="C27">
            <v>30287.1</v>
          </cell>
          <cell r="D27">
            <v>2504.25</v>
          </cell>
          <cell r="E27">
            <v>0</v>
          </cell>
          <cell r="F27">
            <v>0</v>
          </cell>
          <cell r="G27">
            <v>30287.1</v>
          </cell>
          <cell r="H27">
            <v>2504.25</v>
          </cell>
        </row>
        <row r="28">
          <cell r="B28" t="str">
            <v>CRYRW-2</v>
          </cell>
          <cell r="C28">
            <v>20413.349999999999</v>
          </cell>
          <cell r="D28">
            <v>249.78</v>
          </cell>
          <cell r="E28">
            <v>0</v>
          </cell>
          <cell r="F28">
            <v>0</v>
          </cell>
          <cell r="G28">
            <v>20413.349999999999</v>
          </cell>
          <cell r="H28">
            <v>249.78</v>
          </cell>
        </row>
        <row r="29">
          <cell r="B29" t="str">
            <v>DAMC_01Z</v>
          </cell>
          <cell r="C29">
            <v>32961.599999999999</v>
          </cell>
          <cell r="D29">
            <v>5782.19</v>
          </cell>
          <cell r="E29">
            <v>0</v>
          </cell>
          <cell r="F29">
            <v>0</v>
          </cell>
          <cell r="G29">
            <v>32961.599999999999</v>
          </cell>
          <cell r="H29">
            <v>5782.19</v>
          </cell>
        </row>
        <row r="30">
          <cell r="B30" t="str">
            <v>DEEP_01Z</v>
          </cell>
          <cell r="C30">
            <v>0</v>
          </cell>
          <cell r="D30">
            <v>0</v>
          </cell>
          <cell r="E30">
            <v>0</v>
          </cell>
          <cell r="F30">
            <v>0</v>
          </cell>
          <cell r="G30">
            <v>0</v>
          </cell>
          <cell r="H30">
            <v>0</v>
          </cell>
        </row>
        <row r="31">
          <cell r="B31" t="str">
            <v>CNQPS01Z</v>
          </cell>
          <cell r="C31">
            <v>6624.45</v>
          </cell>
          <cell r="D31">
            <v>921.25</v>
          </cell>
          <cell r="E31">
            <v>0</v>
          </cell>
          <cell r="F31">
            <v>0</v>
          </cell>
          <cell r="G31">
            <v>6624.45</v>
          </cell>
          <cell r="H31">
            <v>921.25</v>
          </cell>
        </row>
        <row r="32">
          <cell r="B32" t="str">
            <v>CNQPS02Z</v>
          </cell>
          <cell r="C32">
            <v>1176.53</v>
          </cell>
          <cell r="D32">
            <v>96.83</v>
          </cell>
          <cell r="E32">
            <v>0</v>
          </cell>
          <cell r="F32">
            <v>0</v>
          </cell>
          <cell r="G32">
            <v>1176.53</v>
          </cell>
          <cell r="H32">
            <v>96.83</v>
          </cell>
        </row>
        <row r="33">
          <cell r="B33" t="str">
            <v>CNQPS03Z</v>
          </cell>
          <cell r="C33">
            <v>2603.54</v>
          </cell>
          <cell r="D33">
            <v>228.69</v>
          </cell>
          <cell r="E33">
            <v>0</v>
          </cell>
          <cell r="F33">
            <v>0</v>
          </cell>
          <cell r="G33">
            <v>2603.54</v>
          </cell>
          <cell r="H33">
            <v>228.69</v>
          </cell>
        </row>
        <row r="34">
          <cell r="B34" t="str">
            <v>CNQPS04Z</v>
          </cell>
          <cell r="C34">
            <v>6563.4</v>
          </cell>
          <cell r="D34">
            <v>1166.26</v>
          </cell>
          <cell r="E34">
            <v>0</v>
          </cell>
          <cell r="F34">
            <v>0</v>
          </cell>
          <cell r="G34">
            <v>6563.4</v>
          </cell>
          <cell r="H34">
            <v>1166.26</v>
          </cell>
        </row>
        <row r="35">
          <cell r="B35" t="str">
            <v>DRAXX01Z</v>
          </cell>
          <cell r="C35">
            <v>77046.2</v>
          </cell>
          <cell r="D35">
            <v>1035.5999999999999</v>
          </cell>
          <cell r="E35">
            <v>0</v>
          </cell>
          <cell r="F35">
            <v>0</v>
          </cell>
          <cell r="G35">
            <v>77046.2</v>
          </cell>
          <cell r="H35">
            <v>1035.5999999999999</v>
          </cell>
        </row>
        <row r="36">
          <cell r="B36" t="str">
            <v>DRAXX02Z</v>
          </cell>
          <cell r="C36">
            <v>0</v>
          </cell>
          <cell r="D36">
            <v>0</v>
          </cell>
          <cell r="E36">
            <v>0</v>
          </cell>
          <cell r="F36">
            <v>0</v>
          </cell>
          <cell r="G36">
            <v>0</v>
          </cell>
          <cell r="H36">
            <v>0</v>
          </cell>
        </row>
        <row r="37">
          <cell r="B37" t="str">
            <v>DRAXX03Z</v>
          </cell>
          <cell r="C37">
            <v>27219.55</v>
          </cell>
          <cell r="D37">
            <v>665.1</v>
          </cell>
          <cell r="E37">
            <v>0</v>
          </cell>
          <cell r="F37">
            <v>0</v>
          </cell>
          <cell r="G37">
            <v>27219.55</v>
          </cell>
          <cell r="H37">
            <v>665.1</v>
          </cell>
        </row>
        <row r="38">
          <cell r="B38" t="str">
            <v>DRAXX04Z</v>
          </cell>
          <cell r="C38">
            <v>48858.6</v>
          </cell>
          <cell r="D38">
            <v>1252.45</v>
          </cell>
          <cell r="E38">
            <v>0</v>
          </cell>
          <cell r="F38">
            <v>0</v>
          </cell>
          <cell r="G38">
            <v>48858.6</v>
          </cell>
          <cell r="H38">
            <v>1252.45</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136.35</v>
          </cell>
          <cell r="D44">
            <v>1305.52</v>
          </cell>
          <cell r="E44">
            <v>0</v>
          </cell>
          <cell r="F44">
            <v>0</v>
          </cell>
          <cell r="G44">
            <v>136.35</v>
          </cell>
          <cell r="H44">
            <v>1305.52</v>
          </cell>
        </row>
        <row r="45">
          <cell r="B45" t="str">
            <v>EECL_01Z</v>
          </cell>
          <cell r="C45">
            <v>5106.82</v>
          </cell>
          <cell r="D45">
            <v>1694.09</v>
          </cell>
          <cell r="E45">
            <v>0</v>
          </cell>
          <cell r="F45">
            <v>0</v>
          </cell>
          <cell r="G45">
            <v>5106.82</v>
          </cell>
          <cell r="H45">
            <v>1694.09</v>
          </cell>
        </row>
        <row r="46">
          <cell r="B46" t="str">
            <v>FIDL_01Z</v>
          </cell>
          <cell r="C46">
            <v>0</v>
          </cell>
          <cell r="D46">
            <v>0</v>
          </cell>
          <cell r="E46">
            <v>0</v>
          </cell>
          <cell r="F46">
            <v>0</v>
          </cell>
          <cell r="G46">
            <v>0</v>
          </cell>
          <cell r="H46">
            <v>0</v>
          </cell>
        </row>
        <row r="47">
          <cell r="B47" t="str">
            <v>FIDL_02Z</v>
          </cell>
          <cell r="C47">
            <v>977.4</v>
          </cell>
          <cell r="D47">
            <v>7.58</v>
          </cell>
          <cell r="E47">
            <v>0</v>
          </cell>
          <cell r="F47">
            <v>0</v>
          </cell>
          <cell r="G47">
            <v>977.4</v>
          </cell>
          <cell r="H47">
            <v>7.58</v>
          </cell>
        </row>
        <row r="48">
          <cell r="B48" t="str">
            <v>FIDL_03Z</v>
          </cell>
          <cell r="C48">
            <v>319.2</v>
          </cell>
          <cell r="D48">
            <v>249.38</v>
          </cell>
          <cell r="E48">
            <v>0</v>
          </cell>
          <cell r="F48">
            <v>0</v>
          </cell>
          <cell r="G48">
            <v>319.2</v>
          </cell>
          <cell r="H48">
            <v>249.38</v>
          </cell>
        </row>
        <row r="49">
          <cell r="B49" t="str">
            <v>FIDL_04Z</v>
          </cell>
          <cell r="C49">
            <v>5417.1</v>
          </cell>
          <cell r="D49">
            <v>264.08</v>
          </cell>
          <cell r="E49">
            <v>0</v>
          </cell>
          <cell r="F49">
            <v>0</v>
          </cell>
          <cell r="G49">
            <v>5417.1</v>
          </cell>
          <cell r="H49">
            <v>264.08</v>
          </cell>
        </row>
        <row r="50">
          <cell r="B50" t="str">
            <v>EAG_EWIC1</v>
          </cell>
          <cell r="C50">
            <v>29196.71</v>
          </cell>
          <cell r="D50">
            <v>8368.69</v>
          </cell>
          <cell r="E50">
            <v>0</v>
          </cell>
          <cell r="F50">
            <v>0</v>
          </cell>
          <cell r="G50">
            <v>29196.71</v>
          </cell>
          <cell r="H50">
            <v>8368.69</v>
          </cell>
        </row>
        <row r="51">
          <cell r="B51" t="str">
            <v>CRUA_01Z</v>
          </cell>
          <cell r="C51">
            <v>2534.02</v>
          </cell>
          <cell r="D51">
            <v>277.12</v>
          </cell>
          <cell r="E51">
            <v>0</v>
          </cell>
          <cell r="F51">
            <v>0</v>
          </cell>
          <cell r="G51">
            <v>2534.02</v>
          </cell>
          <cell r="H51">
            <v>277.12</v>
          </cell>
        </row>
        <row r="52">
          <cell r="B52" t="str">
            <v>CRUA_02Z</v>
          </cell>
          <cell r="C52">
            <v>1676.99</v>
          </cell>
          <cell r="D52">
            <v>54</v>
          </cell>
          <cell r="E52">
            <v>0</v>
          </cell>
          <cell r="F52">
            <v>0</v>
          </cell>
          <cell r="G52">
            <v>1676.99</v>
          </cell>
          <cell r="H52">
            <v>54</v>
          </cell>
        </row>
        <row r="53">
          <cell r="B53" t="str">
            <v>CRUA_03Z</v>
          </cell>
          <cell r="C53">
            <v>233.8</v>
          </cell>
          <cell r="D53">
            <v>0.08</v>
          </cell>
          <cell r="E53">
            <v>0</v>
          </cell>
          <cell r="F53">
            <v>0</v>
          </cell>
          <cell r="G53">
            <v>233.8</v>
          </cell>
          <cell r="H53">
            <v>0.08</v>
          </cell>
        </row>
        <row r="54">
          <cell r="B54" t="str">
            <v>CRUA_04Z</v>
          </cell>
          <cell r="C54">
            <v>684.04</v>
          </cell>
          <cell r="D54">
            <v>4.4000000000000004</v>
          </cell>
          <cell r="E54">
            <v>0</v>
          </cell>
          <cell r="F54">
            <v>0</v>
          </cell>
          <cell r="G54">
            <v>684.04</v>
          </cell>
          <cell r="H54">
            <v>4.4000000000000004</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6053.61</v>
          </cell>
          <cell r="D59">
            <v>300.31</v>
          </cell>
          <cell r="E59">
            <v>0</v>
          </cell>
          <cell r="F59">
            <v>0</v>
          </cell>
          <cell r="G59">
            <v>6053.61</v>
          </cell>
          <cell r="H59">
            <v>300.31</v>
          </cell>
        </row>
        <row r="60">
          <cell r="B60" t="str">
            <v>FALGW-1</v>
          </cell>
          <cell r="C60">
            <v>23673.41</v>
          </cell>
          <cell r="D60">
            <v>0</v>
          </cell>
          <cell r="E60">
            <v>0</v>
          </cell>
          <cell r="F60">
            <v>0</v>
          </cell>
          <cell r="G60">
            <v>23673.41</v>
          </cell>
          <cell r="H60">
            <v>0</v>
          </cell>
        </row>
        <row r="61">
          <cell r="B61" t="str">
            <v>FELL_01Z</v>
          </cell>
          <cell r="C61">
            <v>0</v>
          </cell>
          <cell r="D61">
            <v>0</v>
          </cell>
          <cell r="E61">
            <v>0</v>
          </cell>
          <cell r="F61">
            <v>0</v>
          </cell>
          <cell r="G61">
            <v>0</v>
          </cell>
          <cell r="H61">
            <v>0</v>
          </cell>
        </row>
        <row r="62">
          <cell r="B62" t="str">
            <v>GNFSW-1</v>
          </cell>
          <cell r="C62">
            <v>2630.42</v>
          </cell>
          <cell r="D62">
            <v>1462.53</v>
          </cell>
          <cell r="E62">
            <v>0</v>
          </cell>
          <cell r="F62">
            <v>0</v>
          </cell>
          <cell r="G62">
            <v>2630.42</v>
          </cell>
          <cell r="H62">
            <v>1462.53</v>
          </cell>
        </row>
        <row r="63">
          <cell r="B63" t="str">
            <v>CRGHW-1</v>
          </cell>
          <cell r="C63">
            <v>1440.32</v>
          </cell>
          <cell r="D63">
            <v>44.65</v>
          </cell>
          <cell r="E63">
            <v>0</v>
          </cell>
          <cell r="F63">
            <v>0</v>
          </cell>
          <cell r="G63">
            <v>1440.32</v>
          </cell>
          <cell r="H63">
            <v>44.65</v>
          </cell>
        </row>
        <row r="64">
          <cell r="B64" t="str">
            <v>GRMO_01Z</v>
          </cell>
          <cell r="C64">
            <v>0</v>
          </cell>
          <cell r="D64">
            <v>14803.05</v>
          </cell>
          <cell r="E64">
            <v>0</v>
          </cell>
          <cell r="F64">
            <v>0</v>
          </cell>
          <cell r="G64">
            <v>0</v>
          </cell>
          <cell r="H64">
            <v>14803.05</v>
          </cell>
        </row>
        <row r="65">
          <cell r="B65" t="str">
            <v>GRIFW-1</v>
          </cell>
          <cell r="C65">
            <v>2074.6</v>
          </cell>
          <cell r="D65">
            <v>98.55</v>
          </cell>
          <cell r="E65">
            <v>0</v>
          </cell>
          <cell r="F65">
            <v>0</v>
          </cell>
          <cell r="G65">
            <v>2074.6</v>
          </cell>
          <cell r="H65">
            <v>98.55</v>
          </cell>
        </row>
        <row r="66">
          <cell r="B66" t="str">
            <v>GRIFW-2</v>
          </cell>
          <cell r="C66">
            <v>2085.5100000000002</v>
          </cell>
          <cell r="D66">
            <v>88.43</v>
          </cell>
          <cell r="E66">
            <v>0</v>
          </cell>
          <cell r="F66">
            <v>0</v>
          </cell>
          <cell r="G66">
            <v>2085.5100000000002</v>
          </cell>
          <cell r="H66">
            <v>88.43</v>
          </cell>
        </row>
        <row r="67">
          <cell r="B67" t="str">
            <v>GNFSW-2</v>
          </cell>
          <cell r="C67">
            <v>1408.6</v>
          </cell>
          <cell r="D67">
            <v>1711.82</v>
          </cell>
          <cell r="E67">
            <v>0</v>
          </cell>
          <cell r="F67">
            <v>0</v>
          </cell>
          <cell r="G67">
            <v>1408.6</v>
          </cell>
          <cell r="H67">
            <v>1711.82</v>
          </cell>
        </row>
        <row r="68">
          <cell r="B68" t="str">
            <v>GYMR-15</v>
          </cell>
          <cell r="C68">
            <v>17015.34</v>
          </cell>
          <cell r="D68">
            <v>16.62</v>
          </cell>
          <cell r="E68">
            <v>0</v>
          </cell>
          <cell r="F68">
            <v>0</v>
          </cell>
          <cell r="G68">
            <v>17015.34</v>
          </cell>
          <cell r="H68">
            <v>16.62</v>
          </cell>
        </row>
        <row r="69">
          <cell r="B69" t="str">
            <v>GYMR-17</v>
          </cell>
          <cell r="C69">
            <v>14663.79</v>
          </cell>
          <cell r="D69">
            <v>36.700000000000003</v>
          </cell>
          <cell r="E69">
            <v>0</v>
          </cell>
          <cell r="F69">
            <v>0</v>
          </cell>
          <cell r="G69">
            <v>14663.79</v>
          </cell>
          <cell r="H69">
            <v>36.700000000000003</v>
          </cell>
        </row>
        <row r="70">
          <cell r="B70" t="str">
            <v>GYMR-26</v>
          </cell>
          <cell r="C70">
            <v>18452.59</v>
          </cell>
          <cell r="D70">
            <v>57.64</v>
          </cell>
          <cell r="E70">
            <v>0</v>
          </cell>
          <cell r="F70">
            <v>0</v>
          </cell>
          <cell r="G70">
            <v>18452.59</v>
          </cell>
          <cell r="H70">
            <v>57.64</v>
          </cell>
        </row>
        <row r="71">
          <cell r="B71" t="str">
            <v>GYMR-28</v>
          </cell>
          <cell r="C71">
            <v>8700.09</v>
          </cell>
          <cell r="D71">
            <v>99.97</v>
          </cell>
          <cell r="E71">
            <v>0</v>
          </cell>
          <cell r="F71">
            <v>0</v>
          </cell>
          <cell r="G71">
            <v>8700.09</v>
          </cell>
          <cell r="H71">
            <v>99.97</v>
          </cell>
        </row>
        <row r="72">
          <cell r="B72" t="str">
            <v>GYAR_01Z</v>
          </cell>
          <cell r="C72">
            <v>2989.1</v>
          </cell>
          <cell r="D72">
            <v>1541.25</v>
          </cell>
          <cell r="E72">
            <v>0</v>
          </cell>
          <cell r="F72">
            <v>0</v>
          </cell>
          <cell r="G72">
            <v>2989.1</v>
          </cell>
          <cell r="H72">
            <v>1541.25</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13850.83</v>
          </cell>
          <cell r="D76">
            <v>3300.99</v>
          </cell>
          <cell r="E76">
            <v>0</v>
          </cell>
          <cell r="F76">
            <v>0</v>
          </cell>
          <cell r="G76">
            <v>13850.83</v>
          </cell>
          <cell r="H76">
            <v>3300.99</v>
          </cell>
        </row>
        <row r="77">
          <cell r="B77" t="str">
            <v>SHBA_02Z</v>
          </cell>
          <cell r="C77">
            <v>19341.599999999999</v>
          </cell>
          <cell r="D77">
            <v>2678.15</v>
          </cell>
          <cell r="E77">
            <v>0</v>
          </cell>
          <cell r="F77">
            <v>0</v>
          </cell>
          <cell r="G77">
            <v>19341.599999999999</v>
          </cell>
          <cell r="H77">
            <v>2678.15</v>
          </cell>
        </row>
        <row r="78">
          <cell r="B78" t="str">
            <v>HUMR_01Z</v>
          </cell>
          <cell r="C78">
            <v>50876.76</v>
          </cell>
          <cell r="D78">
            <v>3566.36</v>
          </cell>
          <cell r="E78">
            <v>0</v>
          </cell>
          <cell r="F78">
            <v>0</v>
          </cell>
          <cell r="G78">
            <v>50876.76</v>
          </cell>
          <cell r="H78">
            <v>3566.36</v>
          </cell>
        </row>
        <row r="79">
          <cell r="B79" t="str">
            <v>COTPS01Z</v>
          </cell>
          <cell r="C79">
            <v>974.07</v>
          </cell>
          <cell r="D79">
            <v>3665.7</v>
          </cell>
          <cell r="E79">
            <v>0</v>
          </cell>
          <cell r="F79">
            <v>0</v>
          </cell>
          <cell r="G79">
            <v>974.07</v>
          </cell>
          <cell r="H79">
            <v>3665.7</v>
          </cell>
        </row>
        <row r="80">
          <cell r="B80" t="str">
            <v>COTPS02Z</v>
          </cell>
          <cell r="C80">
            <v>23.85</v>
          </cell>
          <cell r="D80">
            <v>1864.44</v>
          </cell>
          <cell r="E80">
            <v>0</v>
          </cell>
          <cell r="F80">
            <v>0</v>
          </cell>
          <cell r="G80">
            <v>23.85</v>
          </cell>
          <cell r="H80">
            <v>1864.44</v>
          </cell>
        </row>
        <row r="81">
          <cell r="B81" t="str">
            <v>COTPS03Z</v>
          </cell>
          <cell r="C81">
            <v>71.010000000000005</v>
          </cell>
          <cell r="D81">
            <v>190.62</v>
          </cell>
          <cell r="E81">
            <v>0</v>
          </cell>
          <cell r="F81">
            <v>0</v>
          </cell>
          <cell r="G81">
            <v>71.010000000000005</v>
          </cell>
          <cell r="H81">
            <v>190.62</v>
          </cell>
        </row>
        <row r="82">
          <cell r="B82" t="str">
            <v>COTPS04Z</v>
          </cell>
          <cell r="C82">
            <v>0</v>
          </cell>
          <cell r="D82">
            <v>0</v>
          </cell>
          <cell r="E82">
            <v>0</v>
          </cell>
          <cell r="F82">
            <v>0</v>
          </cell>
          <cell r="G82">
            <v>0</v>
          </cell>
          <cell r="H82">
            <v>0</v>
          </cell>
        </row>
        <row r="83">
          <cell r="B83" t="str">
            <v>KEAD_01Z</v>
          </cell>
          <cell r="C83">
            <v>9846.1</v>
          </cell>
          <cell r="D83">
            <v>5096.1000000000004</v>
          </cell>
          <cell r="E83">
            <v>0</v>
          </cell>
          <cell r="F83">
            <v>0</v>
          </cell>
          <cell r="G83">
            <v>9846.1</v>
          </cell>
          <cell r="H83">
            <v>5096.1000000000004</v>
          </cell>
        </row>
        <row r="84">
          <cell r="B84" t="str">
            <v>KILBW-1</v>
          </cell>
          <cell r="C84">
            <v>0</v>
          </cell>
          <cell r="D84">
            <v>0</v>
          </cell>
          <cell r="E84">
            <v>0</v>
          </cell>
          <cell r="F84">
            <v>0</v>
          </cell>
          <cell r="G84">
            <v>0</v>
          </cell>
          <cell r="H84">
            <v>0</v>
          </cell>
        </row>
        <row r="85">
          <cell r="B85" t="str">
            <v>LCLTW-1</v>
          </cell>
          <cell r="C85">
            <v>1617.44</v>
          </cell>
          <cell r="D85">
            <v>302.95</v>
          </cell>
          <cell r="E85">
            <v>0</v>
          </cell>
          <cell r="F85">
            <v>0</v>
          </cell>
          <cell r="G85">
            <v>1617.44</v>
          </cell>
          <cell r="H85">
            <v>302.95</v>
          </cell>
        </row>
        <row r="86">
          <cell r="B86" t="str">
            <v>MEDP_01Z</v>
          </cell>
          <cell r="C86">
            <v>27776.66</v>
          </cell>
          <cell r="D86">
            <v>2332</v>
          </cell>
          <cell r="E86">
            <v>0</v>
          </cell>
          <cell r="F86">
            <v>0</v>
          </cell>
          <cell r="G86">
            <v>27776.66</v>
          </cell>
          <cell r="H86">
            <v>2332</v>
          </cell>
        </row>
        <row r="87">
          <cell r="B87" t="str">
            <v>MILWW-1</v>
          </cell>
          <cell r="C87">
            <v>2900.97</v>
          </cell>
          <cell r="D87">
            <v>37.74</v>
          </cell>
          <cell r="E87">
            <v>0</v>
          </cell>
          <cell r="F87">
            <v>0</v>
          </cell>
          <cell r="G87">
            <v>2900.97</v>
          </cell>
          <cell r="H87">
            <v>37.74</v>
          </cell>
        </row>
        <row r="88">
          <cell r="B88" t="str">
            <v>WDNSO-1</v>
          </cell>
          <cell r="C88">
            <v>9998.84</v>
          </cell>
          <cell r="D88">
            <v>749.01</v>
          </cell>
          <cell r="E88">
            <v>0</v>
          </cell>
          <cell r="F88">
            <v>0</v>
          </cell>
          <cell r="G88">
            <v>9998.84</v>
          </cell>
          <cell r="H88">
            <v>749.01</v>
          </cell>
        </row>
        <row r="89">
          <cell r="B89" t="str">
            <v>WDNSO-2</v>
          </cell>
          <cell r="C89">
            <v>9268.67</v>
          </cell>
          <cell r="D89">
            <v>732.21</v>
          </cell>
          <cell r="E89">
            <v>0</v>
          </cell>
          <cell r="F89">
            <v>0</v>
          </cell>
          <cell r="G89">
            <v>9268.67</v>
          </cell>
          <cell r="H89">
            <v>732.21</v>
          </cell>
        </row>
        <row r="90">
          <cell r="B90" t="str">
            <v>MRWD_01Z</v>
          </cell>
          <cell r="C90">
            <v>3257.3</v>
          </cell>
          <cell r="D90">
            <v>375.5</v>
          </cell>
          <cell r="E90">
            <v>0</v>
          </cell>
          <cell r="F90">
            <v>0</v>
          </cell>
          <cell r="G90">
            <v>3257.3</v>
          </cell>
          <cell r="H90">
            <v>375.5</v>
          </cell>
        </row>
        <row r="91">
          <cell r="B91" t="str">
            <v>ABTHB07Z</v>
          </cell>
          <cell r="C91">
            <v>279.05</v>
          </cell>
          <cell r="D91">
            <v>138.15</v>
          </cell>
          <cell r="E91">
            <v>0</v>
          </cell>
          <cell r="F91">
            <v>0</v>
          </cell>
          <cell r="G91">
            <v>279.05</v>
          </cell>
          <cell r="H91">
            <v>138.15</v>
          </cell>
        </row>
        <row r="92">
          <cell r="B92" t="str">
            <v>ABTHB08Z</v>
          </cell>
          <cell r="C92">
            <v>0</v>
          </cell>
          <cell r="D92">
            <v>0</v>
          </cell>
          <cell r="E92">
            <v>0</v>
          </cell>
          <cell r="F92">
            <v>0</v>
          </cell>
          <cell r="G92">
            <v>0</v>
          </cell>
          <cell r="H92">
            <v>0</v>
          </cell>
        </row>
        <row r="93">
          <cell r="B93" t="str">
            <v>ABTHB09Z</v>
          </cell>
          <cell r="C93">
            <v>0</v>
          </cell>
          <cell r="D93">
            <v>0</v>
          </cell>
          <cell r="E93">
            <v>0</v>
          </cell>
          <cell r="F93">
            <v>0</v>
          </cell>
          <cell r="G93">
            <v>0</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26600.45</v>
          </cell>
          <cell r="D96">
            <v>4310.55</v>
          </cell>
          <cell r="E96">
            <v>0</v>
          </cell>
          <cell r="F96">
            <v>0</v>
          </cell>
          <cell r="G96">
            <v>26600.45</v>
          </cell>
          <cell r="H96">
            <v>4310.55</v>
          </cell>
        </row>
        <row r="97">
          <cell r="B97" t="str">
            <v>DIDCB06Z</v>
          </cell>
          <cell r="C97">
            <v>8852.2999999999993</v>
          </cell>
          <cell r="D97">
            <v>4569.55</v>
          </cell>
          <cell r="E97">
            <v>0</v>
          </cell>
          <cell r="F97">
            <v>0</v>
          </cell>
          <cell r="G97">
            <v>8852.2999999999993</v>
          </cell>
          <cell r="H97">
            <v>4569.55</v>
          </cell>
        </row>
        <row r="98">
          <cell r="B98" t="str">
            <v>LBAR_01Z</v>
          </cell>
          <cell r="C98">
            <v>127.47</v>
          </cell>
          <cell r="D98">
            <v>18468.099999999999</v>
          </cell>
          <cell r="E98">
            <v>0</v>
          </cell>
          <cell r="F98">
            <v>0</v>
          </cell>
          <cell r="G98">
            <v>127.47</v>
          </cell>
          <cell r="H98">
            <v>18468.099999999999</v>
          </cell>
        </row>
        <row r="99">
          <cell r="B99" t="str">
            <v>PEMB_11Z</v>
          </cell>
          <cell r="C99">
            <v>6816.35</v>
          </cell>
          <cell r="D99">
            <v>2458.9</v>
          </cell>
          <cell r="E99">
            <v>0</v>
          </cell>
          <cell r="F99">
            <v>0</v>
          </cell>
          <cell r="G99">
            <v>6816.35</v>
          </cell>
          <cell r="H99">
            <v>2458.9</v>
          </cell>
        </row>
        <row r="100">
          <cell r="B100" t="str">
            <v>PEMB_21Z</v>
          </cell>
          <cell r="C100">
            <v>8729.5</v>
          </cell>
          <cell r="D100">
            <v>2907.5</v>
          </cell>
          <cell r="E100">
            <v>0</v>
          </cell>
          <cell r="F100">
            <v>0</v>
          </cell>
          <cell r="G100">
            <v>8729.5</v>
          </cell>
          <cell r="H100">
            <v>2907.5</v>
          </cell>
        </row>
        <row r="101">
          <cell r="B101" t="str">
            <v>PEMB_31Z</v>
          </cell>
          <cell r="C101">
            <v>23913.5</v>
          </cell>
          <cell r="D101">
            <v>2756.55</v>
          </cell>
          <cell r="E101">
            <v>0</v>
          </cell>
          <cell r="F101">
            <v>0</v>
          </cell>
          <cell r="G101">
            <v>23913.5</v>
          </cell>
          <cell r="H101">
            <v>2756.55</v>
          </cell>
        </row>
        <row r="102">
          <cell r="B102" t="str">
            <v>PEMB_41Z</v>
          </cell>
          <cell r="C102">
            <v>3395.1</v>
          </cell>
          <cell r="D102">
            <v>4190.05</v>
          </cell>
          <cell r="E102">
            <v>0</v>
          </cell>
          <cell r="F102">
            <v>0</v>
          </cell>
          <cell r="G102">
            <v>3395.1</v>
          </cell>
          <cell r="H102">
            <v>4190.05</v>
          </cell>
        </row>
        <row r="103">
          <cell r="B103" t="str">
            <v>PEMB_51Z</v>
          </cell>
          <cell r="C103">
            <v>9570.65</v>
          </cell>
          <cell r="D103">
            <v>3741.55</v>
          </cell>
          <cell r="E103">
            <v>0</v>
          </cell>
          <cell r="F103">
            <v>0</v>
          </cell>
          <cell r="G103">
            <v>9570.65</v>
          </cell>
          <cell r="H103">
            <v>3741.55</v>
          </cell>
        </row>
        <row r="104">
          <cell r="B104" t="str">
            <v>STAY_01Z</v>
          </cell>
          <cell r="C104">
            <v>20101.3</v>
          </cell>
          <cell r="D104">
            <v>3319.35</v>
          </cell>
          <cell r="E104">
            <v>0</v>
          </cell>
          <cell r="F104">
            <v>0</v>
          </cell>
          <cell r="G104">
            <v>20101.3</v>
          </cell>
          <cell r="H104">
            <v>3319.35</v>
          </cell>
        </row>
        <row r="105">
          <cell r="B105" t="str">
            <v>STAY_02Z</v>
          </cell>
          <cell r="C105">
            <v>28917.1</v>
          </cell>
          <cell r="D105">
            <v>1580.35</v>
          </cell>
          <cell r="E105">
            <v>0</v>
          </cell>
          <cell r="F105">
            <v>0</v>
          </cell>
          <cell r="G105">
            <v>28917.1</v>
          </cell>
          <cell r="H105">
            <v>1580.35</v>
          </cell>
        </row>
        <row r="106">
          <cell r="B106" t="str">
            <v>STAY_03Z</v>
          </cell>
          <cell r="C106">
            <v>11695.3</v>
          </cell>
          <cell r="D106">
            <v>4344.8</v>
          </cell>
          <cell r="E106">
            <v>0</v>
          </cell>
          <cell r="F106">
            <v>0</v>
          </cell>
          <cell r="G106">
            <v>11695.3</v>
          </cell>
          <cell r="H106">
            <v>4344.8</v>
          </cell>
        </row>
        <row r="107">
          <cell r="B107" t="str">
            <v>STAY_04Z</v>
          </cell>
          <cell r="C107">
            <v>20090.25</v>
          </cell>
          <cell r="D107">
            <v>2275.0500000000002</v>
          </cell>
          <cell r="E107">
            <v>0</v>
          </cell>
          <cell r="F107">
            <v>0</v>
          </cell>
          <cell r="G107">
            <v>20090.25</v>
          </cell>
          <cell r="H107">
            <v>2275.0500000000002</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45309.75</v>
          </cell>
          <cell r="D110">
            <v>5849</v>
          </cell>
          <cell r="E110">
            <v>0</v>
          </cell>
          <cell r="F110">
            <v>0</v>
          </cell>
          <cell r="G110">
            <v>45309.75</v>
          </cell>
          <cell r="H110">
            <v>5849</v>
          </cell>
        </row>
        <row r="111">
          <cell r="B111" t="str">
            <v>HEYM102Z</v>
          </cell>
          <cell r="C111">
            <v>33089.75</v>
          </cell>
          <cell r="D111">
            <v>2167.6</v>
          </cell>
          <cell r="E111">
            <v>0</v>
          </cell>
          <cell r="F111">
            <v>0</v>
          </cell>
          <cell r="G111">
            <v>33089.75</v>
          </cell>
          <cell r="H111">
            <v>2167.6</v>
          </cell>
        </row>
        <row r="112">
          <cell r="B112" t="str">
            <v>HEYM207Z</v>
          </cell>
          <cell r="C112">
            <v>0</v>
          </cell>
          <cell r="D112">
            <v>2</v>
          </cell>
          <cell r="E112">
            <v>0</v>
          </cell>
          <cell r="F112">
            <v>0</v>
          </cell>
          <cell r="G112">
            <v>0</v>
          </cell>
          <cell r="H112">
            <v>2</v>
          </cell>
        </row>
        <row r="113">
          <cell r="B113" t="str">
            <v>HEYM208Z</v>
          </cell>
          <cell r="C113">
            <v>77077.55</v>
          </cell>
          <cell r="D113">
            <v>0</v>
          </cell>
          <cell r="E113">
            <v>0</v>
          </cell>
          <cell r="F113">
            <v>0</v>
          </cell>
          <cell r="G113">
            <v>77077.55</v>
          </cell>
          <cell r="H113">
            <v>0</v>
          </cell>
        </row>
        <row r="114">
          <cell r="B114" t="str">
            <v>HINB_07Z</v>
          </cell>
          <cell r="C114">
            <v>44047.95</v>
          </cell>
          <cell r="D114">
            <v>3156.35</v>
          </cell>
          <cell r="E114">
            <v>0</v>
          </cell>
          <cell r="F114">
            <v>0</v>
          </cell>
          <cell r="G114">
            <v>44047.95</v>
          </cell>
          <cell r="H114">
            <v>3156.35</v>
          </cell>
        </row>
        <row r="115">
          <cell r="B115" t="str">
            <v>HINB_08Z</v>
          </cell>
          <cell r="C115">
            <v>42389.05</v>
          </cell>
          <cell r="D115">
            <v>2283.3000000000002</v>
          </cell>
          <cell r="E115">
            <v>0</v>
          </cell>
          <cell r="F115">
            <v>0</v>
          </cell>
          <cell r="G115">
            <v>42389.05</v>
          </cell>
          <cell r="H115">
            <v>2283.3000000000002</v>
          </cell>
        </row>
        <row r="116">
          <cell r="B116" t="str">
            <v>HRTL_01Z</v>
          </cell>
          <cell r="C116">
            <v>87232.5</v>
          </cell>
          <cell r="D116">
            <v>1363.45</v>
          </cell>
          <cell r="E116">
            <v>0</v>
          </cell>
          <cell r="F116">
            <v>0</v>
          </cell>
          <cell r="G116">
            <v>87232.5</v>
          </cell>
          <cell r="H116">
            <v>1363.45</v>
          </cell>
        </row>
        <row r="117">
          <cell r="B117" t="str">
            <v>HRTL_02Z</v>
          </cell>
          <cell r="C117">
            <v>0</v>
          </cell>
          <cell r="D117">
            <v>0</v>
          </cell>
          <cell r="E117">
            <v>0</v>
          </cell>
          <cell r="F117">
            <v>0</v>
          </cell>
          <cell r="G117">
            <v>0</v>
          </cell>
          <cell r="H117">
            <v>0</v>
          </cell>
        </row>
        <row r="118">
          <cell r="B118" t="str">
            <v>HUNB_07Z</v>
          </cell>
          <cell r="C118">
            <v>0</v>
          </cell>
          <cell r="D118">
            <v>0</v>
          </cell>
          <cell r="E118">
            <v>0</v>
          </cell>
          <cell r="F118">
            <v>0</v>
          </cell>
          <cell r="G118">
            <v>0</v>
          </cell>
          <cell r="H118">
            <v>0</v>
          </cell>
        </row>
        <row r="119">
          <cell r="B119" t="str">
            <v>HUNB_08Z</v>
          </cell>
          <cell r="C119">
            <v>31673.95</v>
          </cell>
          <cell r="D119">
            <v>2791.85</v>
          </cell>
          <cell r="E119">
            <v>0</v>
          </cell>
          <cell r="F119">
            <v>0</v>
          </cell>
          <cell r="G119">
            <v>31673.95</v>
          </cell>
          <cell r="H119">
            <v>2791.85</v>
          </cell>
        </row>
        <row r="120">
          <cell r="B120" t="str">
            <v>SIZB_01Z</v>
          </cell>
          <cell r="C120">
            <v>42307.199999999997</v>
          </cell>
          <cell r="D120">
            <v>4727.2</v>
          </cell>
          <cell r="E120">
            <v>0</v>
          </cell>
          <cell r="F120">
            <v>0</v>
          </cell>
          <cell r="G120">
            <v>42307.199999999997</v>
          </cell>
          <cell r="H120">
            <v>4727.2</v>
          </cell>
        </row>
        <row r="121">
          <cell r="B121" t="str">
            <v>SIZB_02Z</v>
          </cell>
          <cell r="C121">
            <v>41612.949999999997</v>
          </cell>
          <cell r="D121">
            <v>4671.95</v>
          </cell>
          <cell r="E121">
            <v>0</v>
          </cell>
          <cell r="F121">
            <v>0</v>
          </cell>
          <cell r="G121">
            <v>41612.949999999997</v>
          </cell>
          <cell r="H121">
            <v>4671.95</v>
          </cell>
        </row>
        <row r="122">
          <cell r="B122" t="str">
            <v>TORN_01Z</v>
          </cell>
          <cell r="C122">
            <v>39155.800000000003</v>
          </cell>
          <cell r="D122">
            <v>2562.4499999999998</v>
          </cell>
          <cell r="E122">
            <v>0</v>
          </cell>
          <cell r="F122">
            <v>0</v>
          </cell>
          <cell r="G122">
            <v>39155.800000000003</v>
          </cell>
          <cell r="H122">
            <v>2562.4499999999998</v>
          </cell>
        </row>
        <row r="123">
          <cell r="B123" t="str">
            <v>TORN_02Z</v>
          </cell>
          <cell r="C123">
            <v>31214.3</v>
          </cell>
          <cell r="D123">
            <v>4708.55</v>
          </cell>
          <cell r="E123">
            <v>0</v>
          </cell>
          <cell r="F123">
            <v>0</v>
          </cell>
          <cell r="G123">
            <v>31214.3</v>
          </cell>
          <cell r="H123">
            <v>4708.55</v>
          </cell>
        </row>
        <row r="124">
          <cell r="B124" t="str">
            <v>EAG-NEMO1</v>
          </cell>
          <cell r="C124">
            <v>57543.27</v>
          </cell>
          <cell r="D124">
            <v>1636.49</v>
          </cell>
          <cell r="E124">
            <v>0</v>
          </cell>
          <cell r="F124">
            <v>0</v>
          </cell>
          <cell r="G124">
            <v>57543.27</v>
          </cell>
          <cell r="H124">
            <v>1636.49</v>
          </cell>
        </row>
        <row r="125">
          <cell r="B125" t="str">
            <v>DINO_01Z</v>
          </cell>
          <cell r="C125">
            <v>25429.85</v>
          </cell>
          <cell r="D125">
            <v>375.2</v>
          </cell>
          <cell r="E125">
            <v>0</v>
          </cell>
          <cell r="F125">
            <v>0</v>
          </cell>
          <cell r="G125">
            <v>25429.85</v>
          </cell>
          <cell r="H125">
            <v>375.2</v>
          </cell>
        </row>
        <row r="126">
          <cell r="B126" t="str">
            <v>DINO_02Z</v>
          </cell>
          <cell r="C126">
            <v>8567.35</v>
          </cell>
          <cell r="D126">
            <v>103.75</v>
          </cell>
          <cell r="E126">
            <v>0</v>
          </cell>
          <cell r="F126">
            <v>0</v>
          </cell>
          <cell r="G126">
            <v>8567.35</v>
          </cell>
          <cell r="H126">
            <v>103.75</v>
          </cell>
        </row>
        <row r="127">
          <cell r="B127" t="str">
            <v>DINO_03Z</v>
          </cell>
          <cell r="C127">
            <v>9528.7000000000007</v>
          </cell>
          <cell r="D127">
            <v>238.25</v>
          </cell>
          <cell r="E127">
            <v>0</v>
          </cell>
          <cell r="F127">
            <v>0</v>
          </cell>
          <cell r="G127">
            <v>9528.7000000000007</v>
          </cell>
          <cell r="H127">
            <v>238.25</v>
          </cell>
        </row>
        <row r="128">
          <cell r="B128" t="str">
            <v>DINO_04Z</v>
          </cell>
          <cell r="C128">
            <v>16867.45</v>
          </cell>
          <cell r="D128">
            <v>147.94999999999999</v>
          </cell>
          <cell r="E128">
            <v>0</v>
          </cell>
          <cell r="F128">
            <v>0</v>
          </cell>
          <cell r="G128">
            <v>16867.45</v>
          </cell>
          <cell r="H128">
            <v>147.94999999999999</v>
          </cell>
        </row>
        <row r="129">
          <cell r="B129" t="str">
            <v>DINO_05Z</v>
          </cell>
          <cell r="C129">
            <v>10291.049999999999</v>
          </cell>
          <cell r="D129">
            <v>59.5</v>
          </cell>
          <cell r="E129">
            <v>0</v>
          </cell>
          <cell r="F129">
            <v>0</v>
          </cell>
          <cell r="G129">
            <v>10291.049999999999</v>
          </cell>
          <cell r="H129">
            <v>59.5</v>
          </cell>
        </row>
        <row r="130">
          <cell r="B130" t="str">
            <v>DINO_06Z</v>
          </cell>
          <cell r="C130">
            <v>8427.0499999999993</v>
          </cell>
          <cell r="D130">
            <v>117.4</v>
          </cell>
          <cell r="E130">
            <v>0</v>
          </cell>
          <cell r="F130">
            <v>0</v>
          </cell>
          <cell r="G130">
            <v>8427.0499999999993</v>
          </cell>
          <cell r="H130">
            <v>117.4</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2640.63</v>
          </cell>
          <cell r="D133">
            <v>743.65</v>
          </cell>
          <cell r="E133">
            <v>0</v>
          </cell>
          <cell r="F133">
            <v>0</v>
          </cell>
          <cell r="G133">
            <v>2640.63</v>
          </cell>
          <cell r="H133">
            <v>743.65</v>
          </cell>
        </row>
        <row r="134">
          <cell r="B134" t="str">
            <v>FFES_04Z</v>
          </cell>
          <cell r="C134">
            <v>1835.96</v>
          </cell>
          <cell r="D134">
            <v>514.97</v>
          </cell>
          <cell r="E134">
            <v>0</v>
          </cell>
          <cell r="F134">
            <v>0</v>
          </cell>
          <cell r="G134">
            <v>1835.96</v>
          </cell>
          <cell r="H134">
            <v>514.97</v>
          </cell>
        </row>
        <row r="135">
          <cell r="B135" t="str">
            <v>KILNS01Z</v>
          </cell>
          <cell r="C135">
            <v>0</v>
          </cell>
          <cell r="D135">
            <v>0</v>
          </cell>
          <cell r="E135">
            <v>0</v>
          </cell>
          <cell r="F135">
            <v>0</v>
          </cell>
          <cell r="G135">
            <v>0</v>
          </cell>
          <cell r="H135">
            <v>0</v>
          </cell>
        </row>
        <row r="136">
          <cell r="B136" t="str">
            <v>PETEM01Z</v>
          </cell>
          <cell r="C136">
            <v>0</v>
          </cell>
          <cell r="D136">
            <v>0</v>
          </cell>
          <cell r="E136">
            <v>0</v>
          </cell>
          <cell r="F136">
            <v>0</v>
          </cell>
          <cell r="G136">
            <v>0</v>
          </cell>
          <cell r="H136">
            <v>0</v>
          </cell>
        </row>
        <row r="137">
          <cell r="B137" t="str">
            <v>GRAI_06Z</v>
          </cell>
          <cell r="C137">
            <v>9312.85</v>
          </cell>
          <cell r="D137">
            <v>1285.9000000000001</v>
          </cell>
          <cell r="E137">
            <v>0</v>
          </cell>
          <cell r="F137">
            <v>0</v>
          </cell>
          <cell r="G137">
            <v>9312.85</v>
          </cell>
          <cell r="H137">
            <v>1285.9000000000001</v>
          </cell>
        </row>
        <row r="138">
          <cell r="B138" t="str">
            <v>GRAI_07Z</v>
          </cell>
          <cell r="C138">
            <v>8344.0499999999993</v>
          </cell>
          <cell r="D138">
            <v>1253.4000000000001</v>
          </cell>
          <cell r="E138">
            <v>0</v>
          </cell>
          <cell r="F138">
            <v>0</v>
          </cell>
          <cell r="G138">
            <v>8344.0499999999993</v>
          </cell>
          <cell r="H138">
            <v>1253.4000000000001</v>
          </cell>
        </row>
        <row r="139">
          <cell r="B139" t="str">
            <v>GRAI_08Z</v>
          </cell>
          <cell r="C139">
            <v>3559.45</v>
          </cell>
          <cell r="D139">
            <v>156.75</v>
          </cell>
          <cell r="E139">
            <v>0</v>
          </cell>
          <cell r="F139">
            <v>0</v>
          </cell>
          <cell r="G139">
            <v>3559.45</v>
          </cell>
          <cell r="H139">
            <v>156.75</v>
          </cell>
        </row>
        <row r="140">
          <cell r="B140" t="str">
            <v>KILLP01Z</v>
          </cell>
          <cell r="C140">
            <v>11.05</v>
          </cell>
          <cell r="D140">
            <v>925.55</v>
          </cell>
          <cell r="E140">
            <v>0</v>
          </cell>
          <cell r="F140">
            <v>0</v>
          </cell>
          <cell r="G140">
            <v>11.05</v>
          </cell>
          <cell r="H140">
            <v>925.55</v>
          </cell>
        </row>
        <row r="141">
          <cell r="B141" t="str">
            <v>KILLP02Z</v>
          </cell>
          <cell r="C141">
            <v>34.450000000000003</v>
          </cell>
          <cell r="D141">
            <v>1084.1500000000001</v>
          </cell>
          <cell r="E141">
            <v>0</v>
          </cell>
          <cell r="F141">
            <v>0</v>
          </cell>
          <cell r="G141">
            <v>34.450000000000003</v>
          </cell>
          <cell r="H141">
            <v>1084.1500000000001</v>
          </cell>
        </row>
        <row r="142">
          <cell r="B142" t="str">
            <v>RATS_01Z</v>
          </cell>
          <cell r="C142">
            <v>0.18</v>
          </cell>
          <cell r="D142">
            <v>2518.4699999999998</v>
          </cell>
          <cell r="E142">
            <v>0</v>
          </cell>
          <cell r="F142">
            <v>0</v>
          </cell>
          <cell r="G142">
            <v>0.18</v>
          </cell>
          <cell r="H142">
            <v>2518.4699999999998</v>
          </cell>
        </row>
        <row r="143">
          <cell r="B143" t="str">
            <v>RATS_02Z</v>
          </cell>
          <cell r="C143">
            <v>0</v>
          </cell>
          <cell r="D143">
            <v>0</v>
          </cell>
          <cell r="E143">
            <v>0</v>
          </cell>
          <cell r="F143">
            <v>0</v>
          </cell>
          <cell r="G143">
            <v>0</v>
          </cell>
          <cell r="H143">
            <v>0</v>
          </cell>
        </row>
        <row r="144">
          <cell r="B144" t="str">
            <v>RATS_03Z</v>
          </cell>
          <cell r="C144">
            <v>157.59</v>
          </cell>
          <cell r="D144">
            <v>128.79</v>
          </cell>
          <cell r="E144">
            <v>0</v>
          </cell>
          <cell r="F144">
            <v>0</v>
          </cell>
          <cell r="G144">
            <v>157.59</v>
          </cell>
          <cell r="H144">
            <v>128.79</v>
          </cell>
        </row>
        <row r="145">
          <cell r="B145" t="str">
            <v>RATS_04Z</v>
          </cell>
          <cell r="C145">
            <v>1.26</v>
          </cell>
          <cell r="D145">
            <v>1403.46</v>
          </cell>
          <cell r="E145">
            <v>0</v>
          </cell>
          <cell r="F145">
            <v>0</v>
          </cell>
          <cell r="G145">
            <v>1.26</v>
          </cell>
          <cell r="H145">
            <v>1403.46</v>
          </cell>
        </row>
        <row r="146">
          <cell r="B146" t="str">
            <v>TAYL_02Z</v>
          </cell>
          <cell r="C146">
            <v>0</v>
          </cell>
          <cell r="D146">
            <v>0</v>
          </cell>
          <cell r="E146">
            <v>0</v>
          </cell>
          <cell r="F146">
            <v>0</v>
          </cell>
          <cell r="G146">
            <v>0</v>
          </cell>
          <cell r="H146">
            <v>0</v>
          </cell>
        </row>
        <row r="147">
          <cell r="B147" t="str">
            <v>TAYL_03Z</v>
          </cell>
          <cell r="C147">
            <v>0</v>
          </cell>
          <cell r="D147">
            <v>0</v>
          </cell>
          <cell r="E147">
            <v>0</v>
          </cell>
          <cell r="F147">
            <v>0</v>
          </cell>
          <cell r="G147">
            <v>0</v>
          </cell>
          <cell r="H147">
            <v>0</v>
          </cell>
        </row>
        <row r="148">
          <cell r="B148" t="str">
            <v>RCBKO-1</v>
          </cell>
          <cell r="C148">
            <v>5670.74</v>
          </cell>
          <cell r="D148">
            <v>2363.0700000000002</v>
          </cell>
          <cell r="E148">
            <v>0</v>
          </cell>
          <cell r="F148">
            <v>0</v>
          </cell>
          <cell r="G148">
            <v>5670.74</v>
          </cell>
          <cell r="H148">
            <v>2363.0700000000002</v>
          </cell>
        </row>
        <row r="149">
          <cell r="B149" t="str">
            <v>RCBKO-2</v>
          </cell>
          <cell r="C149">
            <v>5389.14</v>
          </cell>
          <cell r="D149">
            <v>2287.14</v>
          </cell>
          <cell r="E149">
            <v>0</v>
          </cell>
          <cell r="F149">
            <v>0</v>
          </cell>
          <cell r="G149">
            <v>5389.14</v>
          </cell>
          <cell r="H149">
            <v>2287.14</v>
          </cell>
        </row>
        <row r="150">
          <cell r="B150" t="str">
            <v>BRGG_01Z</v>
          </cell>
          <cell r="C150">
            <v>479.75</v>
          </cell>
          <cell r="D150">
            <v>0</v>
          </cell>
          <cell r="E150">
            <v>0</v>
          </cell>
          <cell r="F150">
            <v>0</v>
          </cell>
          <cell r="G150">
            <v>479.75</v>
          </cell>
          <cell r="H150">
            <v>0</v>
          </cell>
        </row>
        <row r="151">
          <cell r="B151" t="str">
            <v>ROCK_01Z</v>
          </cell>
          <cell r="C151">
            <v>39771.5</v>
          </cell>
          <cell r="D151">
            <v>1737.9</v>
          </cell>
          <cell r="E151">
            <v>0</v>
          </cell>
          <cell r="F151">
            <v>0</v>
          </cell>
          <cell r="G151">
            <v>39771.5</v>
          </cell>
          <cell r="H151">
            <v>1737.9</v>
          </cell>
        </row>
        <row r="152">
          <cell r="B152" t="str">
            <v>SCCL_01Z</v>
          </cell>
          <cell r="C152">
            <v>9619.2000000000007</v>
          </cell>
          <cell r="D152">
            <v>189.57</v>
          </cell>
          <cell r="E152">
            <v>0</v>
          </cell>
          <cell r="F152">
            <v>0</v>
          </cell>
          <cell r="G152">
            <v>9619.2000000000007</v>
          </cell>
          <cell r="H152">
            <v>189.57</v>
          </cell>
        </row>
        <row r="153">
          <cell r="B153" t="str">
            <v>SCCL_02Z</v>
          </cell>
          <cell r="C153">
            <v>3945.7</v>
          </cell>
          <cell r="D153">
            <v>2535.6999999999998</v>
          </cell>
          <cell r="E153">
            <v>0</v>
          </cell>
          <cell r="F153">
            <v>0</v>
          </cell>
          <cell r="G153">
            <v>3945.7</v>
          </cell>
          <cell r="H153">
            <v>2535.6999999999998</v>
          </cell>
        </row>
        <row r="154">
          <cell r="B154" t="str">
            <v>SCCL_03Z</v>
          </cell>
          <cell r="C154">
            <v>12751.95</v>
          </cell>
          <cell r="D154">
            <v>520.30999999999995</v>
          </cell>
          <cell r="E154">
            <v>0</v>
          </cell>
          <cell r="F154">
            <v>0</v>
          </cell>
          <cell r="G154">
            <v>12751.95</v>
          </cell>
          <cell r="H154">
            <v>520.30999999999995</v>
          </cell>
        </row>
        <row r="155">
          <cell r="B155" t="str">
            <v>SHOS_01Z</v>
          </cell>
          <cell r="C155">
            <v>0</v>
          </cell>
          <cell r="D155">
            <v>0</v>
          </cell>
          <cell r="E155">
            <v>0</v>
          </cell>
          <cell r="F155">
            <v>0</v>
          </cell>
          <cell r="G155">
            <v>0</v>
          </cell>
          <cell r="H155">
            <v>0</v>
          </cell>
        </row>
        <row r="156">
          <cell r="B156" t="str">
            <v>SEAB_01Z</v>
          </cell>
          <cell r="C156">
            <v>4341.91</v>
          </cell>
          <cell r="D156">
            <v>3692.09</v>
          </cell>
          <cell r="E156">
            <v>0</v>
          </cell>
          <cell r="F156">
            <v>0</v>
          </cell>
          <cell r="G156">
            <v>4341.91</v>
          </cell>
          <cell r="H156">
            <v>3692.09</v>
          </cell>
        </row>
        <row r="157">
          <cell r="B157" t="str">
            <v>SEAB_02Z</v>
          </cell>
          <cell r="C157">
            <v>2265.0300000000002</v>
          </cell>
          <cell r="D157">
            <v>1062.5</v>
          </cell>
          <cell r="E157">
            <v>0</v>
          </cell>
          <cell r="F157">
            <v>0</v>
          </cell>
          <cell r="G157">
            <v>2265.0300000000002</v>
          </cell>
          <cell r="H157">
            <v>1062.5</v>
          </cell>
        </row>
        <row r="158">
          <cell r="B158" t="str">
            <v>SPLN_01Z</v>
          </cell>
          <cell r="C158">
            <v>15083.7</v>
          </cell>
          <cell r="D158">
            <v>4505.8999999999996</v>
          </cell>
          <cell r="E158">
            <v>0</v>
          </cell>
          <cell r="F158">
            <v>0</v>
          </cell>
          <cell r="G158">
            <v>15083.7</v>
          </cell>
          <cell r="H158">
            <v>4505.8999999999996</v>
          </cell>
        </row>
        <row r="159">
          <cell r="B159" t="str">
            <v>ARCHW-1</v>
          </cell>
          <cell r="C159">
            <v>7576.24</v>
          </cell>
          <cell r="D159">
            <v>4.2</v>
          </cell>
          <cell r="E159">
            <v>0</v>
          </cell>
          <cell r="F159">
            <v>0</v>
          </cell>
          <cell r="G159">
            <v>7576.24</v>
          </cell>
          <cell r="H159">
            <v>4.2</v>
          </cell>
        </row>
        <row r="160">
          <cell r="B160" t="str">
            <v>CLFLW-1</v>
          </cell>
          <cell r="C160">
            <v>628.97</v>
          </cell>
          <cell r="D160">
            <v>162.77000000000001</v>
          </cell>
          <cell r="E160">
            <v>0</v>
          </cell>
          <cell r="F160">
            <v>0</v>
          </cell>
          <cell r="G160">
            <v>628.97</v>
          </cell>
          <cell r="H160">
            <v>162.77000000000001</v>
          </cell>
        </row>
        <row r="161">
          <cell r="B161" t="str">
            <v>DRSLW-1</v>
          </cell>
          <cell r="C161">
            <v>616.79</v>
          </cell>
          <cell r="D161">
            <v>335.16</v>
          </cell>
          <cell r="E161">
            <v>0</v>
          </cell>
          <cell r="F161">
            <v>0</v>
          </cell>
          <cell r="G161">
            <v>616.79</v>
          </cell>
          <cell r="H161">
            <v>335.16</v>
          </cell>
        </row>
        <row r="162">
          <cell r="B162" t="str">
            <v>EWHLW-1</v>
          </cell>
          <cell r="C162">
            <v>5348.3</v>
          </cell>
          <cell r="D162">
            <v>0</v>
          </cell>
          <cell r="E162">
            <v>0</v>
          </cell>
          <cell r="F162">
            <v>0</v>
          </cell>
          <cell r="G162">
            <v>5348.3</v>
          </cell>
          <cell r="H162">
            <v>0</v>
          </cell>
        </row>
        <row r="163">
          <cell r="B163" t="str">
            <v>HRSTW-1</v>
          </cell>
          <cell r="C163">
            <v>10264.44</v>
          </cell>
          <cell r="D163">
            <v>0</v>
          </cell>
          <cell r="E163">
            <v>0</v>
          </cell>
          <cell r="F163">
            <v>0</v>
          </cell>
          <cell r="G163">
            <v>10264.44</v>
          </cell>
          <cell r="H163">
            <v>0</v>
          </cell>
        </row>
        <row r="164">
          <cell r="B164" t="str">
            <v>KLGLW-1</v>
          </cell>
          <cell r="C164">
            <v>13379.04</v>
          </cell>
          <cell r="D164">
            <v>34.36</v>
          </cell>
          <cell r="E164">
            <v>0</v>
          </cell>
          <cell r="F164">
            <v>0</v>
          </cell>
          <cell r="G164">
            <v>13379.04</v>
          </cell>
          <cell r="H164">
            <v>34.36</v>
          </cell>
        </row>
        <row r="165">
          <cell r="B165" t="str">
            <v>MKHLW-1</v>
          </cell>
          <cell r="C165">
            <v>6514.99</v>
          </cell>
          <cell r="D165">
            <v>0</v>
          </cell>
          <cell r="E165">
            <v>0</v>
          </cell>
          <cell r="F165">
            <v>0</v>
          </cell>
          <cell r="G165">
            <v>6514.99</v>
          </cell>
          <cell r="H165">
            <v>0</v>
          </cell>
        </row>
        <row r="166">
          <cell r="B166" t="str">
            <v>AIGA_01Z</v>
          </cell>
          <cell r="C166">
            <v>8.51</v>
          </cell>
          <cell r="D166">
            <v>1.17</v>
          </cell>
          <cell r="E166">
            <v>0</v>
          </cell>
          <cell r="F166">
            <v>0</v>
          </cell>
          <cell r="G166">
            <v>8.51</v>
          </cell>
          <cell r="H166">
            <v>1.17</v>
          </cell>
        </row>
        <row r="167">
          <cell r="B167" t="str">
            <v>BHLAW-1</v>
          </cell>
          <cell r="C167">
            <v>3543.2</v>
          </cell>
          <cell r="D167">
            <v>91.3</v>
          </cell>
          <cell r="E167">
            <v>0</v>
          </cell>
          <cell r="F167">
            <v>0</v>
          </cell>
          <cell r="G167">
            <v>3543.2</v>
          </cell>
          <cell r="H167">
            <v>91.3</v>
          </cell>
        </row>
        <row r="168">
          <cell r="B168" t="str">
            <v>CASH_01Z</v>
          </cell>
          <cell r="C168">
            <v>612.4</v>
          </cell>
          <cell r="D168">
            <v>0</v>
          </cell>
          <cell r="E168">
            <v>0</v>
          </cell>
          <cell r="F168">
            <v>0</v>
          </cell>
          <cell r="G168">
            <v>612.4</v>
          </cell>
          <cell r="H168">
            <v>0</v>
          </cell>
        </row>
        <row r="169">
          <cell r="B169" t="str">
            <v>CEAN_01Z</v>
          </cell>
          <cell r="C169">
            <v>10.72</v>
          </cell>
          <cell r="D169">
            <v>46.78</v>
          </cell>
          <cell r="E169">
            <v>0</v>
          </cell>
          <cell r="F169">
            <v>0</v>
          </cell>
          <cell r="G169">
            <v>10.72</v>
          </cell>
          <cell r="H169">
            <v>46.78</v>
          </cell>
        </row>
        <row r="170">
          <cell r="B170" t="str">
            <v>CLAC-1</v>
          </cell>
          <cell r="C170">
            <v>21.86</v>
          </cell>
          <cell r="D170">
            <v>68.260000000000005</v>
          </cell>
          <cell r="E170">
            <v>0</v>
          </cell>
          <cell r="F170">
            <v>0</v>
          </cell>
          <cell r="G170">
            <v>21.86</v>
          </cell>
          <cell r="H170">
            <v>68.260000000000005</v>
          </cell>
        </row>
        <row r="171">
          <cell r="B171" t="str">
            <v>CLUN_01Z</v>
          </cell>
          <cell r="C171">
            <v>1913.6</v>
          </cell>
          <cell r="D171">
            <v>1.06</v>
          </cell>
          <cell r="E171">
            <v>0</v>
          </cell>
          <cell r="F171">
            <v>0</v>
          </cell>
          <cell r="G171">
            <v>1913.6</v>
          </cell>
          <cell r="H171">
            <v>1.06</v>
          </cell>
        </row>
        <row r="172">
          <cell r="B172" t="str">
            <v>CLUN_02Z</v>
          </cell>
          <cell r="C172">
            <v>879.23</v>
          </cell>
          <cell r="D172">
            <v>48.98</v>
          </cell>
          <cell r="E172">
            <v>0</v>
          </cell>
          <cell r="F172">
            <v>0</v>
          </cell>
          <cell r="G172">
            <v>879.23</v>
          </cell>
          <cell r="H172">
            <v>48.98</v>
          </cell>
        </row>
        <row r="173">
          <cell r="B173" t="str">
            <v>CULL_02Z</v>
          </cell>
          <cell r="C173">
            <v>0</v>
          </cell>
          <cell r="D173">
            <v>0</v>
          </cell>
          <cell r="E173">
            <v>0</v>
          </cell>
          <cell r="F173">
            <v>0</v>
          </cell>
          <cell r="G173">
            <v>0</v>
          </cell>
          <cell r="H173">
            <v>0</v>
          </cell>
        </row>
        <row r="174">
          <cell r="B174" t="str">
            <v>DEAN_01Z</v>
          </cell>
          <cell r="C174">
            <v>119.99</v>
          </cell>
          <cell r="D174">
            <v>457.89</v>
          </cell>
          <cell r="E174">
            <v>0</v>
          </cell>
          <cell r="F174">
            <v>0</v>
          </cell>
          <cell r="G174">
            <v>119.99</v>
          </cell>
          <cell r="H174">
            <v>457.89</v>
          </cell>
        </row>
        <row r="175">
          <cell r="B175" t="str">
            <v>ERRO_01Z</v>
          </cell>
          <cell r="C175">
            <v>6.25</v>
          </cell>
          <cell r="D175">
            <v>45.55</v>
          </cell>
          <cell r="E175">
            <v>0</v>
          </cell>
          <cell r="F175">
            <v>0</v>
          </cell>
          <cell r="G175">
            <v>6.25</v>
          </cell>
          <cell r="H175">
            <v>45.55</v>
          </cell>
        </row>
        <row r="176">
          <cell r="B176" t="str">
            <v>ERRO_02Z</v>
          </cell>
          <cell r="C176">
            <v>4.79</v>
          </cell>
          <cell r="D176">
            <v>59.5</v>
          </cell>
          <cell r="E176">
            <v>0</v>
          </cell>
          <cell r="F176">
            <v>0</v>
          </cell>
          <cell r="G176">
            <v>4.79</v>
          </cell>
          <cell r="H176">
            <v>59.5</v>
          </cell>
        </row>
        <row r="177">
          <cell r="B177" t="str">
            <v>ERRO_03Z</v>
          </cell>
          <cell r="C177">
            <v>4.51</v>
          </cell>
          <cell r="D177">
            <v>55.67</v>
          </cell>
          <cell r="E177">
            <v>0</v>
          </cell>
          <cell r="F177">
            <v>0</v>
          </cell>
          <cell r="G177">
            <v>4.51</v>
          </cell>
          <cell r="H177">
            <v>55.67</v>
          </cell>
        </row>
        <row r="178">
          <cell r="B178" t="str">
            <v>FASN_01Z</v>
          </cell>
          <cell r="C178">
            <v>2177.37</v>
          </cell>
          <cell r="D178">
            <v>3</v>
          </cell>
          <cell r="E178">
            <v>0</v>
          </cell>
          <cell r="F178">
            <v>0</v>
          </cell>
          <cell r="G178">
            <v>2177.37</v>
          </cell>
          <cell r="H178">
            <v>3</v>
          </cell>
        </row>
        <row r="179">
          <cell r="B179" t="str">
            <v>FASN_02Z</v>
          </cell>
          <cell r="C179">
            <v>1446.43</v>
          </cell>
          <cell r="D179">
            <v>5.76</v>
          </cell>
          <cell r="E179">
            <v>0</v>
          </cell>
          <cell r="F179">
            <v>0</v>
          </cell>
          <cell r="G179">
            <v>1446.43</v>
          </cell>
          <cell r="H179">
            <v>5.76</v>
          </cell>
        </row>
        <row r="180">
          <cell r="B180" t="str">
            <v>FASN_03Z</v>
          </cell>
          <cell r="C180">
            <v>0</v>
          </cell>
          <cell r="D180">
            <v>0</v>
          </cell>
          <cell r="E180">
            <v>0</v>
          </cell>
          <cell r="F180">
            <v>0</v>
          </cell>
          <cell r="G180">
            <v>0</v>
          </cell>
          <cell r="H180">
            <v>0</v>
          </cell>
        </row>
        <row r="181">
          <cell r="B181" t="str">
            <v>FASN_04Z</v>
          </cell>
          <cell r="C181">
            <v>332.05</v>
          </cell>
          <cell r="D181">
            <v>3.12</v>
          </cell>
          <cell r="E181">
            <v>0</v>
          </cell>
          <cell r="F181">
            <v>0</v>
          </cell>
          <cell r="G181">
            <v>332.05</v>
          </cell>
          <cell r="H181">
            <v>3.12</v>
          </cell>
        </row>
        <row r="182">
          <cell r="B182" t="str">
            <v>FINL_01Z</v>
          </cell>
          <cell r="C182">
            <v>90.92</v>
          </cell>
          <cell r="D182">
            <v>0.42</v>
          </cell>
          <cell r="E182">
            <v>0</v>
          </cell>
          <cell r="F182">
            <v>0</v>
          </cell>
          <cell r="G182">
            <v>90.92</v>
          </cell>
          <cell r="H182">
            <v>0.42</v>
          </cell>
        </row>
        <row r="183">
          <cell r="B183" t="str">
            <v>FOYE_01Z</v>
          </cell>
          <cell r="C183">
            <v>2290.0100000000002</v>
          </cell>
          <cell r="D183">
            <v>725.8</v>
          </cell>
          <cell r="E183">
            <v>0</v>
          </cell>
          <cell r="F183">
            <v>0</v>
          </cell>
          <cell r="G183">
            <v>2290.0100000000002</v>
          </cell>
          <cell r="H183">
            <v>725.8</v>
          </cell>
        </row>
        <row r="184">
          <cell r="B184" t="str">
            <v>FOYE_02Z</v>
          </cell>
          <cell r="C184">
            <v>1050.77</v>
          </cell>
          <cell r="D184">
            <v>522.92999999999995</v>
          </cell>
          <cell r="E184">
            <v>0</v>
          </cell>
          <cell r="F184">
            <v>0</v>
          </cell>
          <cell r="G184">
            <v>1050.77</v>
          </cell>
          <cell r="H184">
            <v>522.92999999999995</v>
          </cell>
        </row>
        <row r="185">
          <cell r="B185" t="str">
            <v>GLEN_01Z</v>
          </cell>
          <cell r="C185">
            <v>267.22000000000003</v>
          </cell>
          <cell r="D185">
            <v>0</v>
          </cell>
          <cell r="E185">
            <v>0</v>
          </cell>
          <cell r="F185">
            <v>0</v>
          </cell>
          <cell r="G185">
            <v>267.22000000000003</v>
          </cell>
          <cell r="H185">
            <v>0</v>
          </cell>
        </row>
        <row r="186">
          <cell r="B186" t="str">
            <v>GLNDO-1</v>
          </cell>
          <cell r="C186">
            <v>1145.5899999999999</v>
          </cell>
          <cell r="D186">
            <v>116.25</v>
          </cell>
          <cell r="E186">
            <v>0</v>
          </cell>
          <cell r="F186">
            <v>0</v>
          </cell>
          <cell r="G186">
            <v>1145.5899999999999</v>
          </cell>
          <cell r="H186">
            <v>116.25</v>
          </cell>
        </row>
        <row r="187">
          <cell r="B187" t="str">
            <v>GORDW-1</v>
          </cell>
          <cell r="C187">
            <v>1725.55</v>
          </cell>
          <cell r="D187">
            <v>1149.54</v>
          </cell>
          <cell r="E187">
            <v>0</v>
          </cell>
          <cell r="F187">
            <v>0</v>
          </cell>
          <cell r="G187">
            <v>1725.55</v>
          </cell>
          <cell r="H187">
            <v>1149.54</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1316.87</v>
          </cell>
          <cell r="D190">
            <v>4646.5</v>
          </cell>
          <cell r="E190">
            <v>0</v>
          </cell>
          <cell r="F190">
            <v>0</v>
          </cell>
          <cell r="G190">
            <v>1316.87</v>
          </cell>
          <cell r="H190">
            <v>4646.5</v>
          </cell>
        </row>
        <row r="191">
          <cell r="B191" t="str">
            <v>INGA_01Z</v>
          </cell>
          <cell r="C191">
            <v>8.49</v>
          </cell>
          <cell r="D191">
            <v>21.13</v>
          </cell>
          <cell r="E191">
            <v>0</v>
          </cell>
          <cell r="F191">
            <v>0</v>
          </cell>
          <cell r="G191">
            <v>8.49</v>
          </cell>
          <cell r="H191">
            <v>21.13</v>
          </cell>
        </row>
        <row r="192">
          <cell r="B192" t="str">
            <v>KIOR_01Z</v>
          </cell>
          <cell r="C192">
            <v>0.48</v>
          </cell>
          <cell r="D192">
            <v>10.66</v>
          </cell>
          <cell r="E192">
            <v>0</v>
          </cell>
          <cell r="F192">
            <v>0</v>
          </cell>
          <cell r="G192">
            <v>0.48</v>
          </cell>
          <cell r="H192">
            <v>10.66</v>
          </cell>
        </row>
        <row r="193">
          <cell r="B193" t="str">
            <v>LOCH_01Z</v>
          </cell>
          <cell r="C193">
            <v>316.99</v>
          </cell>
          <cell r="D193">
            <v>260.37</v>
          </cell>
          <cell r="E193">
            <v>0</v>
          </cell>
          <cell r="F193">
            <v>0</v>
          </cell>
          <cell r="G193">
            <v>316.99</v>
          </cell>
          <cell r="H193">
            <v>260.37</v>
          </cell>
        </row>
        <row r="194">
          <cell r="B194" t="str">
            <v>LOCH_02Z</v>
          </cell>
          <cell r="C194">
            <v>516.16</v>
          </cell>
          <cell r="D194">
            <v>78.81</v>
          </cell>
          <cell r="E194">
            <v>0</v>
          </cell>
          <cell r="F194">
            <v>0</v>
          </cell>
          <cell r="G194">
            <v>516.16</v>
          </cell>
          <cell r="H194">
            <v>78.81</v>
          </cell>
        </row>
        <row r="195">
          <cell r="B195" t="str">
            <v>LUIC_01Z</v>
          </cell>
          <cell r="C195">
            <v>60.42</v>
          </cell>
          <cell r="D195">
            <v>194.79</v>
          </cell>
          <cell r="E195">
            <v>0</v>
          </cell>
          <cell r="F195">
            <v>0</v>
          </cell>
          <cell r="G195">
            <v>60.42</v>
          </cell>
          <cell r="H195">
            <v>194.79</v>
          </cell>
        </row>
        <row r="196">
          <cell r="B196" t="str">
            <v>LUIC_02Z</v>
          </cell>
          <cell r="C196">
            <v>69.400000000000006</v>
          </cell>
          <cell r="D196">
            <v>173.09</v>
          </cell>
          <cell r="E196">
            <v>0</v>
          </cell>
          <cell r="F196">
            <v>0</v>
          </cell>
          <cell r="G196">
            <v>69.400000000000006</v>
          </cell>
          <cell r="H196">
            <v>173.09</v>
          </cell>
        </row>
        <row r="197">
          <cell r="B197" t="str">
            <v>MOSS_01Z</v>
          </cell>
          <cell r="C197">
            <v>928.86</v>
          </cell>
          <cell r="D197">
            <v>139.46</v>
          </cell>
          <cell r="E197">
            <v>0</v>
          </cell>
          <cell r="F197">
            <v>0</v>
          </cell>
          <cell r="G197">
            <v>928.86</v>
          </cell>
          <cell r="H197">
            <v>139.46</v>
          </cell>
        </row>
        <row r="198">
          <cell r="B198" t="str">
            <v>NANT_01Z</v>
          </cell>
          <cell r="C198">
            <v>373.37</v>
          </cell>
          <cell r="D198">
            <v>34.99</v>
          </cell>
          <cell r="E198">
            <v>0</v>
          </cell>
          <cell r="F198">
            <v>0</v>
          </cell>
          <cell r="G198">
            <v>373.37</v>
          </cell>
          <cell r="H198">
            <v>34.99</v>
          </cell>
        </row>
        <row r="199">
          <cell r="B199" t="str">
            <v>ORRI_01Z</v>
          </cell>
          <cell r="C199">
            <v>0.02</v>
          </cell>
          <cell r="D199">
            <v>85.29</v>
          </cell>
          <cell r="E199">
            <v>0</v>
          </cell>
          <cell r="F199">
            <v>0</v>
          </cell>
          <cell r="G199">
            <v>0.02</v>
          </cell>
          <cell r="H199">
            <v>85.29</v>
          </cell>
        </row>
        <row r="200">
          <cell r="B200" t="str">
            <v>PEHE_01Z</v>
          </cell>
          <cell r="C200">
            <v>6644.17</v>
          </cell>
          <cell r="D200">
            <v>6867.57</v>
          </cell>
          <cell r="E200">
            <v>0</v>
          </cell>
          <cell r="F200">
            <v>0</v>
          </cell>
          <cell r="G200">
            <v>6644.17</v>
          </cell>
          <cell r="H200">
            <v>6867.57</v>
          </cell>
        </row>
        <row r="201">
          <cell r="B201" t="str">
            <v>PEHE_02Z</v>
          </cell>
          <cell r="C201">
            <v>0</v>
          </cell>
          <cell r="D201">
            <v>0</v>
          </cell>
          <cell r="E201">
            <v>0</v>
          </cell>
          <cell r="F201">
            <v>0</v>
          </cell>
          <cell r="G201">
            <v>0</v>
          </cell>
          <cell r="H201">
            <v>0</v>
          </cell>
        </row>
        <row r="202">
          <cell r="B202" t="str">
            <v>QUIO_01Z</v>
          </cell>
          <cell r="C202">
            <v>0</v>
          </cell>
          <cell r="D202">
            <v>0</v>
          </cell>
          <cell r="E202">
            <v>0</v>
          </cell>
          <cell r="F202">
            <v>0</v>
          </cell>
          <cell r="G202">
            <v>0</v>
          </cell>
          <cell r="H202">
            <v>0</v>
          </cell>
        </row>
        <row r="203">
          <cell r="B203" t="str">
            <v>SLOY_01Z</v>
          </cell>
          <cell r="C203">
            <v>84.44</v>
          </cell>
          <cell r="D203">
            <v>46.73</v>
          </cell>
          <cell r="E203">
            <v>0</v>
          </cell>
          <cell r="F203">
            <v>0</v>
          </cell>
          <cell r="G203">
            <v>84.44</v>
          </cell>
          <cell r="H203">
            <v>46.73</v>
          </cell>
        </row>
        <row r="204">
          <cell r="B204" t="str">
            <v>SLOY_02Z</v>
          </cell>
          <cell r="C204">
            <v>4.9800000000000004</v>
          </cell>
          <cell r="D204">
            <v>140</v>
          </cell>
          <cell r="E204">
            <v>0</v>
          </cell>
          <cell r="F204">
            <v>0</v>
          </cell>
          <cell r="G204">
            <v>4.9800000000000004</v>
          </cell>
          <cell r="H204">
            <v>140</v>
          </cell>
        </row>
        <row r="205">
          <cell r="B205" t="str">
            <v>SLOY_03Z</v>
          </cell>
          <cell r="C205">
            <v>116.35</v>
          </cell>
          <cell r="D205">
            <v>21.59</v>
          </cell>
          <cell r="E205">
            <v>0</v>
          </cell>
          <cell r="F205">
            <v>0</v>
          </cell>
          <cell r="G205">
            <v>116.35</v>
          </cell>
          <cell r="H205">
            <v>21.59</v>
          </cell>
        </row>
        <row r="206">
          <cell r="B206" t="str">
            <v>SLOY_04Z</v>
          </cell>
          <cell r="C206">
            <v>0</v>
          </cell>
          <cell r="D206">
            <v>0</v>
          </cell>
          <cell r="E206">
            <v>0</v>
          </cell>
          <cell r="F206">
            <v>0</v>
          </cell>
          <cell r="G206">
            <v>0</v>
          </cell>
          <cell r="H206">
            <v>0</v>
          </cell>
        </row>
        <row r="207">
          <cell r="B207" t="str">
            <v>STRNW-1</v>
          </cell>
          <cell r="C207">
            <v>104.37</v>
          </cell>
          <cell r="D207">
            <v>1683.87</v>
          </cell>
          <cell r="E207">
            <v>0</v>
          </cell>
          <cell r="F207">
            <v>0</v>
          </cell>
          <cell r="G207">
            <v>104.37</v>
          </cell>
          <cell r="H207">
            <v>1683.87</v>
          </cell>
        </row>
        <row r="208">
          <cell r="B208" t="str">
            <v>TORA_01Z</v>
          </cell>
          <cell r="C208">
            <v>124.66</v>
          </cell>
          <cell r="D208">
            <v>0.31</v>
          </cell>
          <cell r="E208">
            <v>0</v>
          </cell>
          <cell r="F208">
            <v>0</v>
          </cell>
          <cell r="G208">
            <v>124.66</v>
          </cell>
          <cell r="H208">
            <v>0.31</v>
          </cell>
        </row>
        <row r="209">
          <cell r="B209" t="str">
            <v>TORA_02Z</v>
          </cell>
          <cell r="C209">
            <v>21.16</v>
          </cell>
          <cell r="D209">
            <v>9.3699999999999992</v>
          </cell>
          <cell r="E209">
            <v>0</v>
          </cell>
          <cell r="F209">
            <v>0</v>
          </cell>
          <cell r="G209">
            <v>21.16</v>
          </cell>
          <cell r="H209">
            <v>9.3699999999999992</v>
          </cell>
        </row>
        <row r="210">
          <cell r="B210" t="str">
            <v>SUTB_01Z</v>
          </cell>
          <cell r="C210">
            <v>17182</v>
          </cell>
          <cell r="D210">
            <v>2695.5</v>
          </cell>
          <cell r="E210">
            <v>0</v>
          </cell>
          <cell r="F210">
            <v>0</v>
          </cell>
          <cell r="G210">
            <v>17182</v>
          </cell>
          <cell r="H210">
            <v>2695.5</v>
          </cell>
        </row>
        <row r="211">
          <cell r="B211" t="str">
            <v>SVRP_10Z</v>
          </cell>
          <cell r="C211">
            <v>0</v>
          </cell>
          <cell r="D211">
            <v>0</v>
          </cell>
          <cell r="E211">
            <v>0</v>
          </cell>
          <cell r="F211">
            <v>0</v>
          </cell>
          <cell r="G211">
            <v>0</v>
          </cell>
          <cell r="H211">
            <v>0</v>
          </cell>
        </row>
        <row r="212">
          <cell r="B212" t="str">
            <v>SVRP_20Z</v>
          </cell>
          <cell r="C212">
            <v>6980.7</v>
          </cell>
          <cell r="D212">
            <v>3557.4</v>
          </cell>
          <cell r="E212">
            <v>0</v>
          </cell>
          <cell r="F212">
            <v>0</v>
          </cell>
          <cell r="G212">
            <v>6980.7</v>
          </cell>
          <cell r="H212">
            <v>3557.4</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20298.740000000002</v>
          </cell>
          <cell r="D216">
            <v>67.3</v>
          </cell>
          <cell r="E216">
            <v>0</v>
          </cell>
          <cell r="F216">
            <v>0</v>
          </cell>
          <cell r="G216">
            <v>20298.740000000002</v>
          </cell>
          <cell r="H216">
            <v>67.3</v>
          </cell>
        </row>
        <row r="217">
          <cell r="B217" t="str">
            <v>WLNYW-1</v>
          </cell>
          <cell r="C217">
            <v>491.78</v>
          </cell>
          <cell r="D217">
            <v>8095.2</v>
          </cell>
          <cell r="E217">
            <v>0</v>
          </cell>
          <cell r="F217">
            <v>0</v>
          </cell>
          <cell r="G217">
            <v>491.78</v>
          </cell>
          <cell r="H217">
            <v>8095.2</v>
          </cell>
        </row>
        <row r="218">
          <cell r="B218" t="str">
            <v>WLNYO3</v>
          </cell>
          <cell r="C218">
            <v>2069.65</v>
          </cell>
          <cell r="D218">
            <v>5536.33</v>
          </cell>
          <cell r="E218">
            <v>0</v>
          </cell>
          <cell r="F218">
            <v>0</v>
          </cell>
          <cell r="G218">
            <v>2069.65</v>
          </cell>
          <cell r="H218">
            <v>5536.33</v>
          </cell>
        </row>
        <row r="219">
          <cell r="B219" t="str">
            <v>WLNYO4</v>
          </cell>
          <cell r="C219">
            <v>299.7</v>
          </cell>
          <cell r="D219">
            <v>5359.02</v>
          </cell>
          <cell r="E219">
            <v>0</v>
          </cell>
          <cell r="F219">
            <v>0</v>
          </cell>
          <cell r="G219">
            <v>299.7</v>
          </cell>
          <cell r="H219">
            <v>5359.02</v>
          </cell>
        </row>
        <row r="220">
          <cell r="B220" t="str">
            <v>WBURB-1</v>
          </cell>
          <cell r="C220">
            <v>21940.89</v>
          </cell>
          <cell r="D220">
            <v>2133.7600000000002</v>
          </cell>
          <cell r="E220">
            <v>0</v>
          </cell>
          <cell r="F220">
            <v>0</v>
          </cell>
          <cell r="G220">
            <v>21940.89</v>
          </cell>
          <cell r="H220">
            <v>2133.7600000000002</v>
          </cell>
        </row>
        <row r="221">
          <cell r="B221" t="str">
            <v>WBURB-2</v>
          </cell>
          <cell r="C221">
            <v>12334.57</v>
          </cell>
          <cell r="D221">
            <v>2244.4499999999998</v>
          </cell>
          <cell r="E221">
            <v>0</v>
          </cell>
          <cell r="F221">
            <v>0</v>
          </cell>
          <cell r="G221">
            <v>12334.57</v>
          </cell>
          <cell r="H221">
            <v>2244.4499999999998</v>
          </cell>
        </row>
        <row r="222">
          <cell r="B222" t="str">
            <v>WBURB-3</v>
          </cell>
          <cell r="C222">
            <v>8479.7199999999993</v>
          </cell>
          <cell r="D222">
            <v>1725.87</v>
          </cell>
          <cell r="E222">
            <v>0</v>
          </cell>
          <cell r="F222">
            <v>0</v>
          </cell>
          <cell r="G222">
            <v>8479.7199999999993</v>
          </cell>
          <cell r="H222">
            <v>1725.87</v>
          </cell>
        </row>
        <row r="223">
          <cell r="B223" t="str">
            <v>WBUPS01Z</v>
          </cell>
          <cell r="C223">
            <v>251.75</v>
          </cell>
          <cell r="D223">
            <v>11.7</v>
          </cell>
          <cell r="E223">
            <v>0</v>
          </cell>
          <cell r="F223">
            <v>0</v>
          </cell>
          <cell r="G223">
            <v>251.75</v>
          </cell>
          <cell r="H223">
            <v>11.7</v>
          </cell>
        </row>
        <row r="224">
          <cell r="B224" t="str">
            <v>WBUPS02Z</v>
          </cell>
          <cell r="C224">
            <v>13</v>
          </cell>
          <cell r="D224">
            <v>46.1</v>
          </cell>
          <cell r="E224">
            <v>0</v>
          </cell>
          <cell r="F224">
            <v>0</v>
          </cell>
          <cell r="G224">
            <v>13</v>
          </cell>
          <cell r="H224">
            <v>46.1</v>
          </cell>
        </row>
        <row r="225">
          <cell r="B225" t="str">
            <v>WBUPS03Z</v>
          </cell>
          <cell r="C225">
            <v>0</v>
          </cell>
          <cell r="D225">
            <v>0</v>
          </cell>
          <cell r="E225">
            <v>0</v>
          </cell>
          <cell r="F225">
            <v>0</v>
          </cell>
          <cell r="G225">
            <v>0</v>
          </cell>
          <cell r="H225">
            <v>0</v>
          </cell>
        </row>
        <row r="226">
          <cell r="B226" t="str">
            <v>WBUPS04Z</v>
          </cell>
          <cell r="C226">
            <v>159.6</v>
          </cell>
          <cell r="D226">
            <v>8.1</v>
          </cell>
          <cell r="E226">
            <v>0</v>
          </cell>
          <cell r="F226">
            <v>0</v>
          </cell>
          <cell r="G226">
            <v>159.6</v>
          </cell>
          <cell r="H226">
            <v>8.1</v>
          </cell>
        </row>
        <row r="227">
          <cell r="B227" t="str">
            <v>WTMSO-1</v>
          </cell>
          <cell r="C227">
            <v>10966.35</v>
          </cell>
          <cell r="D227">
            <v>1426.59</v>
          </cell>
          <cell r="E227">
            <v>0</v>
          </cell>
          <cell r="F227">
            <v>0</v>
          </cell>
          <cell r="G227">
            <v>10966.35</v>
          </cell>
          <cell r="H227">
            <v>1426.59</v>
          </cell>
        </row>
        <row r="228">
          <cell r="B228" t="str">
            <v>BLLA-1</v>
          </cell>
          <cell r="C228">
            <v>3586.53</v>
          </cell>
          <cell r="D228">
            <v>115.37</v>
          </cell>
          <cell r="E228">
            <v>0</v>
          </cell>
          <cell r="F228">
            <v>0</v>
          </cell>
          <cell r="G228">
            <v>3586.53</v>
          </cell>
          <cell r="H228">
            <v>115.37</v>
          </cell>
        </row>
        <row r="229">
          <cell r="B229" t="str">
            <v>WHILW-1</v>
          </cell>
          <cell r="C229">
            <v>28413</v>
          </cell>
          <cell r="D229">
            <v>35.75</v>
          </cell>
          <cell r="E229">
            <v>0</v>
          </cell>
          <cell r="F229">
            <v>0</v>
          </cell>
          <cell r="G229">
            <v>28413</v>
          </cell>
          <cell r="H229">
            <v>35.75</v>
          </cell>
        </row>
        <row r="230">
          <cell r="B230" t="str">
            <v>WHILW-2</v>
          </cell>
          <cell r="C230">
            <v>2335.87</v>
          </cell>
          <cell r="D230">
            <v>2133.6</v>
          </cell>
          <cell r="E230">
            <v>0</v>
          </cell>
          <cell r="F230">
            <v>0</v>
          </cell>
          <cell r="G230">
            <v>2335.87</v>
          </cell>
          <cell r="H230">
            <v>2133.6</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B301"/>
          <cell r="C301"/>
          <cell r="D301"/>
          <cell r="E301"/>
          <cell r="F301"/>
          <cell r="G301">
            <v>0</v>
          </cell>
          <cell r="H301">
            <v>0</v>
          </cell>
        </row>
        <row r="302">
          <cell r="B302"/>
          <cell r="C302"/>
          <cell r="D302"/>
          <cell r="E302"/>
          <cell r="F302"/>
          <cell r="G302">
            <v>0</v>
          </cell>
          <cell r="H302">
            <v>0</v>
          </cell>
        </row>
      </sheetData>
      <sheetData sheetId="10"/>
      <sheetData sheetId="1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19"/>
      <sheetName val="NOV-19"/>
      <sheetName val="DEC-19"/>
      <sheetName val="JAN-20"/>
      <sheetName val="FEB-20"/>
      <sheetName val="MAR-20"/>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4999.7</v>
          </cell>
          <cell r="D8">
            <v>11</v>
          </cell>
          <cell r="E8">
            <v>0</v>
          </cell>
          <cell r="F8">
            <v>0</v>
          </cell>
          <cell r="G8">
            <v>4999.7</v>
          </cell>
          <cell r="H8">
            <v>11</v>
          </cell>
        </row>
        <row r="9">
          <cell r="B9" t="str">
            <v>BAGE_01Z</v>
          </cell>
          <cell r="C9">
            <v>1394.23</v>
          </cell>
          <cell r="D9">
            <v>503.3</v>
          </cell>
          <cell r="E9">
            <v>0</v>
          </cell>
          <cell r="F9">
            <v>0</v>
          </cell>
          <cell r="G9">
            <v>1394.23</v>
          </cell>
          <cell r="H9">
            <v>503.3</v>
          </cell>
        </row>
        <row r="10">
          <cell r="B10" t="str">
            <v>BAGE_02Z</v>
          </cell>
          <cell r="C10">
            <v>34.92</v>
          </cell>
          <cell r="D10">
            <v>0.66</v>
          </cell>
          <cell r="E10">
            <v>0</v>
          </cell>
          <cell r="F10">
            <v>0</v>
          </cell>
          <cell r="G10">
            <v>34.92</v>
          </cell>
          <cell r="H10">
            <v>0.66</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370.69</v>
          </cell>
          <cell r="D13">
            <v>854.96</v>
          </cell>
          <cell r="E13">
            <v>0</v>
          </cell>
          <cell r="F13">
            <v>0</v>
          </cell>
          <cell r="G13">
            <v>370.69</v>
          </cell>
          <cell r="H13">
            <v>854.96</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4265.04</v>
          </cell>
          <cell r="D18">
            <v>1418.14</v>
          </cell>
          <cell r="E18">
            <v>0</v>
          </cell>
          <cell r="F18">
            <v>0</v>
          </cell>
          <cell r="G18">
            <v>4265.04</v>
          </cell>
          <cell r="H18">
            <v>1418.14</v>
          </cell>
        </row>
        <row r="19">
          <cell r="B19" t="str">
            <v>CARR-1</v>
          </cell>
          <cell r="C19">
            <v>54483.4</v>
          </cell>
          <cell r="D19">
            <v>3387.2</v>
          </cell>
          <cell r="E19">
            <v>0</v>
          </cell>
          <cell r="F19">
            <v>0</v>
          </cell>
          <cell r="G19">
            <v>54483.4</v>
          </cell>
          <cell r="H19">
            <v>3387.2</v>
          </cell>
        </row>
        <row r="20">
          <cell r="B20" t="str">
            <v>CARR-2</v>
          </cell>
          <cell r="C20">
            <v>34863.9</v>
          </cell>
          <cell r="D20">
            <v>3195</v>
          </cell>
          <cell r="E20">
            <v>0</v>
          </cell>
          <cell r="F20">
            <v>0</v>
          </cell>
          <cell r="G20">
            <v>34863.9</v>
          </cell>
          <cell r="H20">
            <v>3195</v>
          </cell>
        </row>
        <row r="21">
          <cell r="B21" t="str">
            <v>CDCL_01Z</v>
          </cell>
          <cell r="C21">
            <v>27946.44</v>
          </cell>
          <cell r="D21">
            <v>2640.69</v>
          </cell>
          <cell r="E21">
            <v>0</v>
          </cell>
          <cell r="F21">
            <v>0</v>
          </cell>
          <cell r="G21">
            <v>27946.44</v>
          </cell>
          <cell r="H21">
            <v>2640.69</v>
          </cell>
        </row>
        <row r="22">
          <cell r="B22" t="str">
            <v>LAGA_01Z</v>
          </cell>
          <cell r="C22">
            <v>2451.9</v>
          </cell>
          <cell r="D22">
            <v>4081.5</v>
          </cell>
          <cell r="E22">
            <v>0</v>
          </cell>
          <cell r="F22">
            <v>0</v>
          </cell>
          <cell r="G22">
            <v>2451.9</v>
          </cell>
          <cell r="H22">
            <v>4081.5</v>
          </cell>
        </row>
        <row r="23">
          <cell r="B23" t="str">
            <v>CLDCW-1</v>
          </cell>
          <cell r="C23">
            <v>7755.1</v>
          </cell>
          <cell r="D23">
            <v>76.75</v>
          </cell>
          <cell r="E23">
            <v>0</v>
          </cell>
          <cell r="F23">
            <v>0</v>
          </cell>
          <cell r="G23">
            <v>7755.1</v>
          </cell>
          <cell r="H23">
            <v>76.75</v>
          </cell>
        </row>
        <row r="24">
          <cell r="B24" t="str">
            <v>CLDNW-1</v>
          </cell>
          <cell r="C24">
            <v>7696.91</v>
          </cell>
          <cell r="D24">
            <v>72.62</v>
          </cell>
          <cell r="E24">
            <v>0</v>
          </cell>
          <cell r="F24">
            <v>0</v>
          </cell>
          <cell r="G24">
            <v>7696.91</v>
          </cell>
          <cell r="H24">
            <v>72.62</v>
          </cell>
        </row>
        <row r="25">
          <cell r="B25" t="str">
            <v>CLDSW-1</v>
          </cell>
          <cell r="C25">
            <v>9200.7900000000009</v>
          </cell>
          <cell r="D25">
            <v>0</v>
          </cell>
          <cell r="E25">
            <v>0</v>
          </cell>
          <cell r="F25">
            <v>0</v>
          </cell>
          <cell r="G25">
            <v>9200.7900000000009</v>
          </cell>
          <cell r="H25">
            <v>0</v>
          </cell>
        </row>
        <row r="26">
          <cell r="B26" t="str">
            <v>CORB_01Z</v>
          </cell>
          <cell r="C26">
            <v>0</v>
          </cell>
          <cell r="D26">
            <v>0</v>
          </cell>
          <cell r="E26">
            <v>0</v>
          </cell>
          <cell r="F26">
            <v>0</v>
          </cell>
          <cell r="G26">
            <v>0</v>
          </cell>
          <cell r="H26">
            <v>0</v>
          </cell>
        </row>
        <row r="27">
          <cell r="B27" t="str">
            <v>COSO_01Z</v>
          </cell>
          <cell r="C27">
            <v>21127.05</v>
          </cell>
          <cell r="D27">
            <v>3652</v>
          </cell>
          <cell r="E27">
            <v>0</v>
          </cell>
          <cell r="F27">
            <v>0</v>
          </cell>
          <cell r="G27">
            <v>21127.05</v>
          </cell>
          <cell r="H27">
            <v>3652</v>
          </cell>
        </row>
        <row r="28">
          <cell r="B28" t="str">
            <v>CRYRW-2</v>
          </cell>
          <cell r="C28">
            <v>13692.21</v>
          </cell>
          <cell r="D28">
            <v>306.77</v>
          </cell>
          <cell r="E28">
            <v>0</v>
          </cell>
          <cell r="F28">
            <v>0</v>
          </cell>
          <cell r="G28">
            <v>13692.21</v>
          </cell>
          <cell r="H28">
            <v>306.77</v>
          </cell>
        </row>
        <row r="29">
          <cell r="B29" t="str">
            <v>DAMC_01Z</v>
          </cell>
          <cell r="C29">
            <v>22837.68</v>
          </cell>
          <cell r="D29">
            <v>6415.47</v>
          </cell>
          <cell r="E29">
            <v>0</v>
          </cell>
          <cell r="F29">
            <v>0</v>
          </cell>
          <cell r="G29">
            <v>22837.68</v>
          </cell>
          <cell r="H29">
            <v>6415.47</v>
          </cell>
        </row>
        <row r="30">
          <cell r="B30" t="str">
            <v>DEEP_01Z</v>
          </cell>
          <cell r="C30">
            <v>0</v>
          </cell>
          <cell r="D30">
            <v>0</v>
          </cell>
          <cell r="E30">
            <v>0</v>
          </cell>
          <cell r="F30">
            <v>0</v>
          </cell>
          <cell r="G30">
            <v>0</v>
          </cell>
          <cell r="H30">
            <v>0</v>
          </cell>
        </row>
        <row r="31">
          <cell r="B31" t="str">
            <v>CNQPS01Z</v>
          </cell>
          <cell r="C31">
            <v>6170.47</v>
          </cell>
          <cell r="D31">
            <v>746.24</v>
          </cell>
          <cell r="E31">
            <v>0</v>
          </cell>
          <cell r="F31">
            <v>0</v>
          </cell>
          <cell r="G31">
            <v>6170.47</v>
          </cell>
          <cell r="H31">
            <v>746.24</v>
          </cell>
        </row>
        <row r="32">
          <cell r="B32" t="str">
            <v>CNQPS02Z</v>
          </cell>
          <cell r="C32">
            <v>0</v>
          </cell>
          <cell r="D32">
            <v>0</v>
          </cell>
          <cell r="E32">
            <v>0</v>
          </cell>
          <cell r="F32">
            <v>0</v>
          </cell>
          <cell r="G32">
            <v>0</v>
          </cell>
          <cell r="H32">
            <v>0</v>
          </cell>
        </row>
        <row r="33">
          <cell r="B33" t="str">
            <v>CNQPS03Z</v>
          </cell>
          <cell r="C33">
            <v>3344.42</v>
          </cell>
          <cell r="D33">
            <v>770.74</v>
          </cell>
          <cell r="E33">
            <v>0</v>
          </cell>
          <cell r="F33">
            <v>0</v>
          </cell>
          <cell r="G33">
            <v>3344.42</v>
          </cell>
          <cell r="H33">
            <v>770.74</v>
          </cell>
        </row>
        <row r="34">
          <cell r="B34" t="str">
            <v>CNQPS04Z</v>
          </cell>
          <cell r="C34">
            <v>3191.58</v>
          </cell>
          <cell r="D34">
            <v>447.05</v>
          </cell>
          <cell r="E34">
            <v>0</v>
          </cell>
          <cell r="F34">
            <v>0</v>
          </cell>
          <cell r="G34">
            <v>3191.58</v>
          </cell>
          <cell r="H34">
            <v>447.05</v>
          </cell>
        </row>
        <row r="35">
          <cell r="B35" t="str">
            <v>DRAXX01Z</v>
          </cell>
          <cell r="C35">
            <v>51277.599999999999</v>
          </cell>
          <cell r="D35">
            <v>2178</v>
          </cell>
          <cell r="E35">
            <v>0</v>
          </cell>
          <cell r="F35">
            <v>0</v>
          </cell>
          <cell r="G35">
            <v>51277.599999999999</v>
          </cell>
          <cell r="H35">
            <v>2178</v>
          </cell>
        </row>
        <row r="36">
          <cell r="B36" t="str">
            <v>DRAXX02Z</v>
          </cell>
          <cell r="C36">
            <v>0</v>
          </cell>
          <cell r="D36">
            <v>0</v>
          </cell>
          <cell r="E36">
            <v>0</v>
          </cell>
          <cell r="F36">
            <v>0</v>
          </cell>
          <cell r="G36">
            <v>0</v>
          </cell>
          <cell r="H36">
            <v>0</v>
          </cell>
        </row>
        <row r="37">
          <cell r="B37" t="str">
            <v>DRAXX03Z</v>
          </cell>
          <cell r="C37">
            <v>14384.4</v>
          </cell>
          <cell r="D37">
            <v>1157.3</v>
          </cell>
          <cell r="E37">
            <v>0</v>
          </cell>
          <cell r="F37">
            <v>0</v>
          </cell>
          <cell r="G37">
            <v>14384.4</v>
          </cell>
          <cell r="H37">
            <v>1157.3</v>
          </cell>
        </row>
        <row r="38">
          <cell r="B38" t="str">
            <v>DRAXX04Z</v>
          </cell>
          <cell r="C38">
            <v>29805.55</v>
          </cell>
          <cell r="D38">
            <v>1992.7</v>
          </cell>
          <cell r="E38">
            <v>0</v>
          </cell>
          <cell r="F38">
            <v>0</v>
          </cell>
          <cell r="G38">
            <v>29805.55</v>
          </cell>
          <cell r="H38">
            <v>1992.7</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231.77</v>
          </cell>
          <cell r="D44">
            <v>1360.79</v>
          </cell>
          <cell r="E44">
            <v>0</v>
          </cell>
          <cell r="F44">
            <v>0</v>
          </cell>
          <cell r="G44">
            <v>231.77</v>
          </cell>
          <cell r="H44">
            <v>1360.79</v>
          </cell>
        </row>
        <row r="45">
          <cell r="B45" t="str">
            <v>EECL_01Z</v>
          </cell>
          <cell r="C45">
            <v>6953.9</v>
          </cell>
          <cell r="D45">
            <v>1882.87</v>
          </cell>
          <cell r="E45">
            <v>0</v>
          </cell>
          <cell r="F45">
            <v>0</v>
          </cell>
          <cell r="G45">
            <v>6953.9</v>
          </cell>
          <cell r="H45">
            <v>1882.87</v>
          </cell>
        </row>
        <row r="46">
          <cell r="B46" t="str">
            <v>FIDL_01Z</v>
          </cell>
          <cell r="C46">
            <v>0</v>
          </cell>
          <cell r="D46">
            <v>0</v>
          </cell>
          <cell r="E46">
            <v>0</v>
          </cell>
          <cell r="F46">
            <v>0</v>
          </cell>
          <cell r="G46">
            <v>0</v>
          </cell>
          <cell r="H46">
            <v>0</v>
          </cell>
        </row>
        <row r="47">
          <cell r="B47" t="str">
            <v>FIDL_02Z</v>
          </cell>
          <cell r="C47">
            <v>3282.9</v>
          </cell>
          <cell r="D47">
            <v>41.48</v>
          </cell>
          <cell r="E47">
            <v>0</v>
          </cell>
          <cell r="F47">
            <v>0</v>
          </cell>
          <cell r="G47">
            <v>3282.9</v>
          </cell>
          <cell r="H47">
            <v>41.48</v>
          </cell>
        </row>
        <row r="48">
          <cell r="B48" t="str">
            <v>FIDL_03Z</v>
          </cell>
          <cell r="C48">
            <v>13815.38</v>
          </cell>
          <cell r="D48">
            <v>2304.83</v>
          </cell>
          <cell r="E48">
            <v>0</v>
          </cell>
          <cell r="F48">
            <v>0</v>
          </cell>
          <cell r="G48">
            <v>13815.38</v>
          </cell>
          <cell r="H48">
            <v>2304.83</v>
          </cell>
        </row>
        <row r="49">
          <cell r="B49" t="str">
            <v>FIDL_04Z</v>
          </cell>
          <cell r="C49">
            <v>6126.53</v>
          </cell>
          <cell r="D49">
            <v>1456.65</v>
          </cell>
          <cell r="E49">
            <v>0</v>
          </cell>
          <cell r="F49">
            <v>0</v>
          </cell>
          <cell r="G49">
            <v>6126.53</v>
          </cell>
          <cell r="H49">
            <v>1456.65</v>
          </cell>
        </row>
        <row r="50">
          <cell r="B50" t="str">
            <v>EAG_EWIC1</v>
          </cell>
          <cell r="C50">
            <v>52210.45</v>
          </cell>
          <cell r="D50">
            <v>405.74</v>
          </cell>
          <cell r="E50">
            <v>0</v>
          </cell>
          <cell r="F50">
            <v>0</v>
          </cell>
          <cell r="G50">
            <v>52210.45</v>
          </cell>
          <cell r="H50">
            <v>405.74</v>
          </cell>
        </row>
        <row r="51">
          <cell r="B51" t="str">
            <v>CRUA_01Z</v>
          </cell>
          <cell r="C51">
            <v>2673.34</v>
          </cell>
          <cell r="D51">
            <v>79.64</v>
          </cell>
          <cell r="E51">
            <v>0</v>
          </cell>
          <cell r="F51">
            <v>0</v>
          </cell>
          <cell r="G51">
            <v>2673.34</v>
          </cell>
          <cell r="H51">
            <v>79.64</v>
          </cell>
        </row>
        <row r="52">
          <cell r="B52" t="str">
            <v>CRUA_02Z</v>
          </cell>
          <cell r="C52">
            <v>3171.04</v>
          </cell>
          <cell r="D52">
            <v>83.73</v>
          </cell>
          <cell r="E52">
            <v>0</v>
          </cell>
          <cell r="F52">
            <v>0</v>
          </cell>
          <cell r="G52">
            <v>3171.04</v>
          </cell>
          <cell r="H52">
            <v>83.73</v>
          </cell>
        </row>
        <row r="53">
          <cell r="B53" t="str">
            <v>CRUA_03Z</v>
          </cell>
          <cell r="C53">
            <v>474.84</v>
          </cell>
          <cell r="D53">
            <v>1.62</v>
          </cell>
          <cell r="E53">
            <v>0</v>
          </cell>
          <cell r="F53">
            <v>0</v>
          </cell>
          <cell r="G53">
            <v>474.84</v>
          </cell>
          <cell r="H53">
            <v>1.62</v>
          </cell>
        </row>
        <row r="54">
          <cell r="B54" t="str">
            <v>CRUA_04Z</v>
          </cell>
          <cell r="C54">
            <v>1295.6600000000001</v>
          </cell>
          <cell r="D54">
            <v>19.420000000000002</v>
          </cell>
          <cell r="E54">
            <v>0</v>
          </cell>
          <cell r="F54">
            <v>0</v>
          </cell>
          <cell r="G54">
            <v>1295.6600000000001</v>
          </cell>
          <cell r="H54">
            <v>19.420000000000002</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8203.09</v>
          </cell>
          <cell r="D59">
            <v>838.76</v>
          </cell>
          <cell r="E59">
            <v>0</v>
          </cell>
          <cell r="F59">
            <v>0</v>
          </cell>
          <cell r="G59">
            <v>8203.09</v>
          </cell>
          <cell r="H59">
            <v>838.76</v>
          </cell>
        </row>
        <row r="60">
          <cell r="B60" t="str">
            <v>FALGW-1</v>
          </cell>
          <cell r="C60">
            <v>29622.880000000001</v>
          </cell>
          <cell r="D60">
            <v>0</v>
          </cell>
          <cell r="E60">
            <v>0</v>
          </cell>
          <cell r="F60">
            <v>0</v>
          </cell>
          <cell r="G60">
            <v>29622.880000000001</v>
          </cell>
          <cell r="H60">
            <v>0</v>
          </cell>
        </row>
        <row r="61">
          <cell r="B61" t="str">
            <v>FELL_01Z</v>
          </cell>
          <cell r="C61">
            <v>0</v>
          </cell>
          <cell r="D61">
            <v>0</v>
          </cell>
          <cell r="E61">
            <v>0</v>
          </cell>
          <cell r="F61">
            <v>0</v>
          </cell>
          <cell r="G61">
            <v>0</v>
          </cell>
          <cell r="H61">
            <v>0</v>
          </cell>
        </row>
        <row r="62">
          <cell r="B62" t="str">
            <v>GRGBW-1</v>
          </cell>
          <cell r="C62">
            <v>0</v>
          </cell>
          <cell r="D62">
            <v>0</v>
          </cell>
          <cell r="E62">
            <v>0</v>
          </cell>
          <cell r="F62">
            <v>0</v>
          </cell>
          <cell r="G62">
            <v>0</v>
          </cell>
          <cell r="H62">
            <v>0</v>
          </cell>
        </row>
        <row r="63">
          <cell r="B63" t="str">
            <v>GRGBW-2</v>
          </cell>
          <cell r="C63">
            <v>17002.900000000001</v>
          </cell>
          <cell r="D63">
            <v>208.68</v>
          </cell>
          <cell r="E63">
            <v>0</v>
          </cell>
          <cell r="F63">
            <v>0</v>
          </cell>
          <cell r="G63">
            <v>17002.900000000001</v>
          </cell>
          <cell r="H63">
            <v>208.68</v>
          </cell>
        </row>
        <row r="64">
          <cell r="B64" t="str">
            <v>GRGBW-3</v>
          </cell>
          <cell r="C64">
            <v>0</v>
          </cell>
          <cell r="D64">
            <v>0</v>
          </cell>
          <cell r="E64">
            <v>0</v>
          </cell>
          <cell r="F64">
            <v>0</v>
          </cell>
          <cell r="G64">
            <v>0</v>
          </cell>
          <cell r="H64">
            <v>0</v>
          </cell>
        </row>
        <row r="65">
          <cell r="B65" t="str">
            <v>GNFSW-1</v>
          </cell>
          <cell r="C65">
            <v>2393.8000000000002</v>
          </cell>
          <cell r="D65">
            <v>2117.5500000000002</v>
          </cell>
          <cell r="E65">
            <v>0</v>
          </cell>
          <cell r="F65">
            <v>0</v>
          </cell>
          <cell r="G65">
            <v>2393.8000000000002</v>
          </cell>
          <cell r="H65">
            <v>2117.5500000000002</v>
          </cell>
        </row>
        <row r="66">
          <cell r="B66" t="str">
            <v>GAOFO-1</v>
          </cell>
          <cell r="C66">
            <v>1375.01</v>
          </cell>
          <cell r="D66">
            <v>2155.7199999999998</v>
          </cell>
          <cell r="E66">
            <v>0</v>
          </cell>
          <cell r="F66">
            <v>0</v>
          </cell>
          <cell r="G66">
            <v>1375.01</v>
          </cell>
          <cell r="H66">
            <v>2155.7199999999998</v>
          </cell>
        </row>
        <row r="67">
          <cell r="B67" t="str">
            <v>GAOFO-2</v>
          </cell>
          <cell r="C67">
            <v>1328.08</v>
          </cell>
          <cell r="D67">
            <v>1766.23</v>
          </cell>
          <cell r="E67">
            <v>0</v>
          </cell>
          <cell r="F67">
            <v>0</v>
          </cell>
          <cell r="G67">
            <v>1328.08</v>
          </cell>
          <cell r="H67">
            <v>1766.23</v>
          </cell>
        </row>
        <row r="68">
          <cell r="B68" t="str">
            <v>GAOFO-3</v>
          </cell>
          <cell r="C68">
            <v>1452.18</v>
          </cell>
          <cell r="D68">
            <v>1950.57</v>
          </cell>
          <cell r="E68">
            <v>0</v>
          </cell>
          <cell r="F68">
            <v>0</v>
          </cell>
          <cell r="G68">
            <v>1452.18</v>
          </cell>
          <cell r="H68">
            <v>1950.57</v>
          </cell>
        </row>
        <row r="69">
          <cell r="B69" t="str">
            <v>GAOFO-4</v>
          </cell>
          <cell r="C69">
            <v>1433.55</v>
          </cell>
          <cell r="D69">
            <v>2566.0500000000002</v>
          </cell>
          <cell r="E69">
            <v>0</v>
          </cell>
          <cell r="F69">
            <v>0</v>
          </cell>
          <cell r="G69">
            <v>1433.55</v>
          </cell>
          <cell r="H69">
            <v>2566.0500000000002</v>
          </cell>
        </row>
        <row r="70">
          <cell r="B70" t="str">
            <v>CRGHW-1</v>
          </cell>
          <cell r="C70">
            <v>1784.4</v>
          </cell>
          <cell r="D70">
            <v>19.07</v>
          </cell>
          <cell r="E70">
            <v>0</v>
          </cell>
          <cell r="F70">
            <v>0</v>
          </cell>
          <cell r="G70">
            <v>1784.4</v>
          </cell>
          <cell r="H70">
            <v>19.07</v>
          </cell>
        </row>
        <row r="71">
          <cell r="B71" t="str">
            <v>GRMO_01Z</v>
          </cell>
          <cell r="C71">
            <v>0</v>
          </cell>
          <cell r="D71">
            <v>20492.71</v>
          </cell>
          <cell r="E71">
            <v>0</v>
          </cell>
          <cell r="F71">
            <v>0</v>
          </cell>
          <cell r="G71">
            <v>0</v>
          </cell>
          <cell r="H71">
            <v>20492.71</v>
          </cell>
        </row>
        <row r="72">
          <cell r="B72" t="str">
            <v>GRIFW-1</v>
          </cell>
          <cell r="C72">
            <v>2101.09</v>
          </cell>
          <cell r="D72">
            <v>45.86</v>
          </cell>
          <cell r="E72">
            <v>0</v>
          </cell>
          <cell r="F72">
            <v>0</v>
          </cell>
          <cell r="G72">
            <v>2101.09</v>
          </cell>
          <cell r="H72">
            <v>45.86</v>
          </cell>
        </row>
        <row r="73">
          <cell r="B73" t="str">
            <v>GRIFW-2</v>
          </cell>
          <cell r="C73">
            <v>2208.54</v>
          </cell>
          <cell r="D73">
            <v>37.049999999999997</v>
          </cell>
          <cell r="E73">
            <v>0</v>
          </cell>
          <cell r="F73">
            <v>0</v>
          </cell>
          <cell r="G73">
            <v>2208.54</v>
          </cell>
          <cell r="H73">
            <v>37.049999999999997</v>
          </cell>
        </row>
        <row r="74">
          <cell r="B74" t="str">
            <v>GNFSW-2</v>
          </cell>
          <cell r="C74">
            <v>1850.59</v>
          </cell>
          <cell r="D74">
            <v>1848.54</v>
          </cell>
          <cell r="E74">
            <v>0</v>
          </cell>
          <cell r="F74">
            <v>0</v>
          </cell>
          <cell r="G74">
            <v>1850.59</v>
          </cell>
          <cell r="H74">
            <v>1848.54</v>
          </cell>
        </row>
        <row r="75">
          <cell r="B75" t="str">
            <v>GYMR-15</v>
          </cell>
          <cell r="C75">
            <v>23971.8</v>
          </cell>
          <cell r="D75">
            <v>0.23</v>
          </cell>
          <cell r="E75">
            <v>0</v>
          </cell>
          <cell r="F75">
            <v>0</v>
          </cell>
          <cell r="G75">
            <v>23971.8</v>
          </cell>
          <cell r="H75">
            <v>0.23</v>
          </cell>
        </row>
        <row r="76">
          <cell r="B76" t="str">
            <v>GYMR-17</v>
          </cell>
          <cell r="C76">
            <v>25554.799999999999</v>
          </cell>
          <cell r="D76">
            <v>0.28000000000000003</v>
          </cell>
          <cell r="E76">
            <v>0</v>
          </cell>
          <cell r="F76">
            <v>0</v>
          </cell>
          <cell r="G76">
            <v>25554.799999999999</v>
          </cell>
          <cell r="H76">
            <v>0.28000000000000003</v>
          </cell>
        </row>
        <row r="77">
          <cell r="B77" t="str">
            <v>GYMR-26</v>
          </cell>
          <cell r="C77">
            <v>22267.53</v>
          </cell>
          <cell r="D77">
            <v>0.3</v>
          </cell>
          <cell r="E77">
            <v>0</v>
          </cell>
          <cell r="F77">
            <v>0</v>
          </cell>
          <cell r="G77">
            <v>22267.53</v>
          </cell>
          <cell r="H77">
            <v>0.3</v>
          </cell>
        </row>
        <row r="78">
          <cell r="B78" t="str">
            <v>GYMR-28</v>
          </cell>
          <cell r="C78">
            <v>21937.26</v>
          </cell>
          <cell r="D78">
            <v>0.28999999999999998</v>
          </cell>
          <cell r="E78">
            <v>0</v>
          </cell>
          <cell r="F78">
            <v>0</v>
          </cell>
          <cell r="G78">
            <v>21937.26</v>
          </cell>
          <cell r="H78">
            <v>0.28999999999999998</v>
          </cell>
        </row>
        <row r="79">
          <cell r="B79" t="str">
            <v>GYAR_01Z</v>
          </cell>
          <cell r="C79">
            <v>3971.3</v>
          </cell>
          <cell r="D79">
            <v>1848.15</v>
          </cell>
          <cell r="E79">
            <v>0</v>
          </cell>
          <cell r="F79">
            <v>0</v>
          </cell>
          <cell r="G79">
            <v>3971.3</v>
          </cell>
          <cell r="H79">
            <v>1848.15</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15824.22</v>
          </cell>
          <cell r="D83">
            <v>3222.12</v>
          </cell>
          <cell r="E83">
            <v>0</v>
          </cell>
          <cell r="F83">
            <v>0</v>
          </cell>
          <cell r="G83">
            <v>15824.22</v>
          </cell>
          <cell r="H83">
            <v>3222.12</v>
          </cell>
        </row>
        <row r="84">
          <cell r="B84" t="str">
            <v>SHBA_02Z</v>
          </cell>
          <cell r="C84">
            <v>18374.84</v>
          </cell>
          <cell r="D84">
            <v>3157.84</v>
          </cell>
          <cell r="E84">
            <v>0</v>
          </cell>
          <cell r="F84">
            <v>0</v>
          </cell>
          <cell r="G84">
            <v>18374.84</v>
          </cell>
          <cell r="H84">
            <v>3157.84</v>
          </cell>
        </row>
        <row r="85">
          <cell r="B85" t="str">
            <v>HUMR_01Z</v>
          </cell>
          <cell r="C85">
            <v>38350.370000000003</v>
          </cell>
          <cell r="D85">
            <v>3580.54</v>
          </cell>
          <cell r="E85">
            <v>0</v>
          </cell>
          <cell r="F85">
            <v>0</v>
          </cell>
          <cell r="G85">
            <v>38350.370000000003</v>
          </cell>
          <cell r="H85">
            <v>3580.54</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6089</v>
          </cell>
          <cell r="D90">
            <v>5170.3</v>
          </cell>
          <cell r="E90">
            <v>0</v>
          </cell>
          <cell r="F90">
            <v>0</v>
          </cell>
          <cell r="G90">
            <v>6089</v>
          </cell>
          <cell r="H90">
            <v>5170.3</v>
          </cell>
        </row>
        <row r="91">
          <cell r="B91" t="str">
            <v>KILBW-1</v>
          </cell>
          <cell r="C91">
            <v>183.85</v>
          </cell>
          <cell r="D91">
            <v>690.29</v>
          </cell>
          <cell r="E91">
            <v>0</v>
          </cell>
          <cell r="F91">
            <v>0</v>
          </cell>
          <cell r="G91">
            <v>183.85</v>
          </cell>
          <cell r="H91">
            <v>690.29</v>
          </cell>
        </row>
        <row r="92">
          <cell r="B92" t="str">
            <v>LCLTW-1</v>
          </cell>
          <cell r="C92">
            <v>813.61</v>
          </cell>
          <cell r="D92">
            <v>313.44</v>
          </cell>
          <cell r="E92">
            <v>0</v>
          </cell>
          <cell r="F92">
            <v>0</v>
          </cell>
          <cell r="G92">
            <v>813.61</v>
          </cell>
          <cell r="H92">
            <v>313.44</v>
          </cell>
        </row>
        <row r="93">
          <cell r="B93" t="str">
            <v>MEDP_01Z</v>
          </cell>
          <cell r="C93">
            <v>13747.67</v>
          </cell>
          <cell r="D93">
            <v>4442.24</v>
          </cell>
          <cell r="E93">
            <v>0</v>
          </cell>
          <cell r="F93">
            <v>0</v>
          </cell>
          <cell r="G93">
            <v>13747.67</v>
          </cell>
          <cell r="H93">
            <v>4442.24</v>
          </cell>
        </row>
        <row r="94">
          <cell r="B94" t="str">
            <v>MILWW-1</v>
          </cell>
          <cell r="C94">
            <v>3161.07</v>
          </cell>
          <cell r="D94">
            <v>39.54</v>
          </cell>
          <cell r="E94">
            <v>0</v>
          </cell>
          <cell r="F94">
            <v>0</v>
          </cell>
          <cell r="G94">
            <v>3161.07</v>
          </cell>
          <cell r="H94">
            <v>39.54</v>
          </cell>
        </row>
        <row r="95">
          <cell r="B95" t="str">
            <v>WDNSO-1</v>
          </cell>
          <cell r="C95">
            <v>9083.7099999999991</v>
          </cell>
          <cell r="D95">
            <v>1032.93</v>
          </cell>
          <cell r="E95">
            <v>0</v>
          </cell>
          <cell r="F95">
            <v>0</v>
          </cell>
          <cell r="G95">
            <v>9083.7099999999991</v>
          </cell>
          <cell r="H95">
            <v>1032.93</v>
          </cell>
        </row>
        <row r="96">
          <cell r="B96" t="str">
            <v>WDNSO-2</v>
          </cell>
          <cell r="C96">
            <v>8840.0300000000007</v>
          </cell>
          <cell r="D96">
            <v>938.89</v>
          </cell>
          <cell r="E96">
            <v>0</v>
          </cell>
          <cell r="F96">
            <v>0</v>
          </cell>
          <cell r="G96">
            <v>8840.0300000000007</v>
          </cell>
          <cell r="H96">
            <v>938.89</v>
          </cell>
        </row>
        <row r="97">
          <cell r="B97" t="str">
            <v>MRWD_01Z</v>
          </cell>
          <cell r="C97">
            <v>18019.099999999999</v>
          </cell>
          <cell r="D97">
            <v>4891.7</v>
          </cell>
          <cell r="E97">
            <v>0</v>
          </cell>
          <cell r="F97">
            <v>0</v>
          </cell>
          <cell r="G97">
            <v>18019.099999999999</v>
          </cell>
          <cell r="H97">
            <v>4891.7</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336.4</v>
          </cell>
          <cell r="D100">
            <v>0</v>
          </cell>
          <cell r="E100">
            <v>0</v>
          </cell>
          <cell r="F100">
            <v>0</v>
          </cell>
          <cell r="G100">
            <v>336.4</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34669.699999999997</v>
          </cell>
          <cell r="D103">
            <v>5196.2</v>
          </cell>
          <cell r="E103">
            <v>0</v>
          </cell>
          <cell r="F103">
            <v>0</v>
          </cell>
          <cell r="G103">
            <v>34669.699999999997</v>
          </cell>
          <cell r="H103">
            <v>5196.2</v>
          </cell>
        </row>
        <row r="104">
          <cell r="B104" t="str">
            <v>DIDCB06Z</v>
          </cell>
          <cell r="C104">
            <v>7758.25</v>
          </cell>
          <cell r="D104">
            <v>5227.45</v>
          </cell>
          <cell r="E104">
            <v>0</v>
          </cell>
          <cell r="F104">
            <v>0</v>
          </cell>
          <cell r="G104">
            <v>7758.25</v>
          </cell>
          <cell r="H104">
            <v>5227.45</v>
          </cell>
        </row>
        <row r="105">
          <cell r="B105" t="str">
            <v>LBAR_01Z</v>
          </cell>
          <cell r="C105">
            <v>4404.41</v>
          </cell>
          <cell r="D105">
            <v>21783.45</v>
          </cell>
          <cell r="E105">
            <v>0</v>
          </cell>
          <cell r="F105">
            <v>0</v>
          </cell>
          <cell r="G105">
            <v>4404.41</v>
          </cell>
          <cell r="H105">
            <v>21783.45</v>
          </cell>
        </row>
        <row r="106">
          <cell r="B106" t="str">
            <v>PEMB_11Z</v>
          </cell>
          <cell r="C106">
            <v>15451.6</v>
          </cell>
          <cell r="D106">
            <v>2852</v>
          </cell>
          <cell r="E106">
            <v>0</v>
          </cell>
          <cell r="F106">
            <v>0</v>
          </cell>
          <cell r="G106">
            <v>15451.6</v>
          </cell>
          <cell r="H106">
            <v>2852</v>
          </cell>
        </row>
        <row r="107">
          <cell r="B107" t="str">
            <v>PEMB_21Z</v>
          </cell>
          <cell r="C107">
            <v>494</v>
          </cell>
          <cell r="D107">
            <v>431.6</v>
          </cell>
          <cell r="E107">
            <v>0</v>
          </cell>
          <cell r="F107">
            <v>0</v>
          </cell>
          <cell r="G107">
            <v>494</v>
          </cell>
          <cell r="H107">
            <v>431.6</v>
          </cell>
        </row>
        <row r="108">
          <cell r="B108" t="str">
            <v>PEMB_31Z</v>
          </cell>
          <cell r="C108">
            <v>15870.85</v>
          </cell>
          <cell r="D108">
            <v>2621.6</v>
          </cell>
          <cell r="E108">
            <v>0</v>
          </cell>
          <cell r="F108">
            <v>0</v>
          </cell>
          <cell r="G108">
            <v>15870.85</v>
          </cell>
          <cell r="H108">
            <v>2621.6</v>
          </cell>
        </row>
        <row r="109">
          <cell r="B109" t="str">
            <v>PEMB_41Z</v>
          </cell>
          <cell r="C109">
            <v>6642.15</v>
          </cell>
          <cell r="D109">
            <v>3172.55</v>
          </cell>
          <cell r="E109">
            <v>0</v>
          </cell>
          <cell r="F109">
            <v>0</v>
          </cell>
          <cell r="G109">
            <v>6642.15</v>
          </cell>
          <cell r="H109">
            <v>3172.55</v>
          </cell>
        </row>
        <row r="110">
          <cell r="B110" t="str">
            <v>PEMB_51Z</v>
          </cell>
          <cell r="C110">
            <v>9464.2000000000007</v>
          </cell>
          <cell r="D110">
            <v>2733.3</v>
          </cell>
          <cell r="E110">
            <v>0</v>
          </cell>
          <cell r="F110">
            <v>0</v>
          </cell>
          <cell r="G110">
            <v>9464.2000000000007</v>
          </cell>
          <cell r="H110">
            <v>2733.3</v>
          </cell>
        </row>
        <row r="111">
          <cell r="B111" t="str">
            <v>STAY_01Z</v>
          </cell>
          <cell r="C111">
            <v>11610.2</v>
          </cell>
          <cell r="D111">
            <v>4261.5</v>
          </cell>
          <cell r="E111">
            <v>0</v>
          </cell>
          <cell r="F111">
            <v>0</v>
          </cell>
          <cell r="G111">
            <v>11610.2</v>
          </cell>
          <cell r="H111">
            <v>4261.5</v>
          </cell>
        </row>
        <row r="112">
          <cell r="B112" t="str">
            <v>STAY_02Z</v>
          </cell>
          <cell r="C112">
            <v>27143.55</v>
          </cell>
          <cell r="D112">
            <v>2360.35</v>
          </cell>
          <cell r="E112">
            <v>0</v>
          </cell>
          <cell r="F112">
            <v>0</v>
          </cell>
          <cell r="G112">
            <v>27143.55</v>
          </cell>
          <cell r="H112">
            <v>2360.35</v>
          </cell>
        </row>
        <row r="113">
          <cell r="B113" t="str">
            <v>STAY_03Z</v>
          </cell>
          <cell r="C113">
            <v>10037.75</v>
          </cell>
          <cell r="D113">
            <v>4590.8500000000004</v>
          </cell>
          <cell r="E113">
            <v>0</v>
          </cell>
          <cell r="F113">
            <v>0</v>
          </cell>
          <cell r="G113">
            <v>10037.75</v>
          </cell>
          <cell r="H113">
            <v>4590.8500000000004</v>
          </cell>
        </row>
        <row r="114">
          <cell r="B114" t="str">
            <v>STAY_04Z</v>
          </cell>
          <cell r="C114">
            <v>8731.2999999999993</v>
          </cell>
          <cell r="D114">
            <v>3990.2</v>
          </cell>
          <cell r="E114">
            <v>0</v>
          </cell>
          <cell r="F114">
            <v>0</v>
          </cell>
          <cell r="G114">
            <v>8731.2999999999993</v>
          </cell>
          <cell r="H114">
            <v>3990.2</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25668.3</v>
          </cell>
          <cell r="D117">
            <v>9844.85</v>
          </cell>
          <cell r="E117">
            <v>0</v>
          </cell>
          <cell r="F117">
            <v>0</v>
          </cell>
          <cell r="G117">
            <v>25668.3</v>
          </cell>
          <cell r="H117">
            <v>9844.85</v>
          </cell>
        </row>
        <row r="118">
          <cell r="B118" t="str">
            <v>HEYM102Z</v>
          </cell>
          <cell r="C118">
            <v>26470.05</v>
          </cell>
          <cell r="D118">
            <v>7922.5</v>
          </cell>
          <cell r="E118">
            <v>0</v>
          </cell>
          <cell r="F118">
            <v>0</v>
          </cell>
          <cell r="G118">
            <v>26470.05</v>
          </cell>
          <cell r="H118">
            <v>7922.5</v>
          </cell>
        </row>
        <row r="119">
          <cell r="B119" t="str">
            <v>HEYM207Z</v>
          </cell>
          <cell r="C119">
            <v>0</v>
          </cell>
          <cell r="D119">
            <v>0</v>
          </cell>
          <cell r="E119">
            <v>0</v>
          </cell>
          <cell r="F119">
            <v>0</v>
          </cell>
          <cell r="G119">
            <v>0</v>
          </cell>
          <cell r="H119">
            <v>0</v>
          </cell>
        </row>
        <row r="120">
          <cell r="B120" t="str">
            <v>HEYM208Z</v>
          </cell>
          <cell r="C120">
            <v>80117.3</v>
          </cell>
          <cell r="D120">
            <v>0</v>
          </cell>
          <cell r="E120">
            <v>0</v>
          </cell>
          <cell r="F120">
            <v>0</v>
          </cell>
          <cell r="G120">
            <v>80117.3</v>
          </cell>
          <cell r="H120">
            <v>0</v>
          </cell>
        </row>
        <row r="121">
          <cell r="B121" t="str">
            <v>HINB_07Z</v>
          </cell>
          <cell r="C121">
            <v>31542.85</v>
          </cell>
          <cell r="D121">
            <v>5798.05</v>
          </cell>
          <cell r="E121">
            <v>0</v>
          </cell>
          <cell r="F121">
            <v>0</v>
          </cell>
          <cell r="G121">
            <v>31542.85</v>
          </cell>
          <cell r="H121">
            <v>5798.05</v>
          </cell>
        </row>
        <row r="122">
          <cell r="B122" t="str">
            <v>HINB_08Z</v>
          </cell>
          <cell r="C122">
            <v>33958.35</v>
          </cell>
          <cell r="D122">
            <v>4203.3999999999996</v>
          </cell>
          <cell r="E122">
            <v>0</v>
          </cell>
          <cell r="F122">
            <v>0</v>
          </cell>
          <cell r="G122">
            <v>33958.35</v>
          </cell>
          <cell r="H122">
            <v>4203.3999999999996</v>
          </cell>
        </row>
        <row r="123">
          <cell r="B123" t="str">
            <v>HRTL_01Z</v>
          </cell>
          <cell r="C123">
            <v>63003.05</v>
          </cell>
          <cell r="D123">
            <v>1653.15</v>
          </cell>
          <cell r="E123">
            <v>0</v>
          </cell>
          <cell r="F123">
            <v>0</v>
          </cell>
          <cell r="G123">
            <v>63003.05</v>
          </cell>
          <cell r="H123">
            <v>1653.15</v>
          </cell>
        </row>
        <row r="124">
          <cell r="B124" t="str">
            <v>HRTL_02Z</v>
          </cell>
          <cell r="C124">
            <v>1.45</v>
          </cell>
          <cell r="D124">
            <v>0.15</v>
          </cell>
          <cell r="E124">
            <v>0</v>
          </cell>
          <cell r="F124">
            <v>0</v>
          </cell>
          <cell r="G124">
            <v>1.45</v>
          </cell>
          <cell r="H124">
            <v>0.15</v>
          </cell>
        </row>
        <row r="125">
          <cell r="B125" t="str">
            <v>HUNB_07Z</v>
          </cell>
          <cell r="C125">
            <v>0</v>
          </cell>
          <cell r="D125">
            <v>0</v>
          </cell>
          <cell r="E125">
            <v>0</v>
          </cell>
          <cell r="F125">
            <v>0</v>
          </cell>
          <cell r="G125">
            <v>0</v>
          </cell>
          <cell r="H125">
            <v>0</v>
          </cell>
        </row>
        <row r="126">
          <cell r="B126" t="str">
            <v>HUNB_08Z</v>
          </cell>
          <cell r="C126">
            <v>27248.5</v>
          </cell>
          <cell r="D126">
            <v>3470.65</v>
          </cell>
          <cell r="E126">
            <v>0</v>
          </cell>
          <cell r="F126">
            <v>0</v>
          </cell>
          <cell r="G126">
            <v>27248.5</v>
          </cell>
          <cell r="H126">
            <v>3470.65</v>
          </cell>
        </row>
        <row r="127">
          <cell r="B127" t="str">
            <v>SIZB_01Z</v>
          </cell>
          <cell r="C127">
            <v>24177.25</v>
          </cell>
          <cell r="D127">
            <v>11894.85</v>
          </cell>
          <cell r="E127">
            <v>0</v>
          </cell>
          <cell r="F127">
            <v>0</v>
          </cell>
          <cell r="G127">
            <v>24177.25</v>
          </cell>
          <cell r="H127">
            <v>11894.85</v>
          </cell>
        </row>
        <row r="128">
          <cell r="B128" t="str">
            <v>SIZB_02Z</v>
          </cell>
          <cell r="C128">
            <v>22840.25</v>
          </cell>
          <cell r="D128">
            <v>12795.3</v>
          </cell>
          <cell r="E128">
            <v>0</v>
          </cell>
          <cell r="F128">
            <v>0</v>
          </cell>
          <cell r="G128">
            <v>22840.25</v>
          </cell>
          <cell r="H128">
            <v>12795.3</v>
          </cell>
        </row>
        <row r="129">
          <cell r="B129" t="str">
            <v>TORN_01Z</v>
          </cell>
          <cell r="C129">
            <v>34548.6</v>
          </cell>
          <cell r="D129">
            <v>7220</v>
          </cell>
          <cell r="E129">
            <v>0</v>
          </cell>
          <cell r="F129">
            <v>0</v>
          </cell>
          <cell r="G129">
            <v>34548.6</v>
          </cell>
          <cell r="H129">
            <v>7220</v>
          </cell>
        </row>
        <row r="130">
          <cell r="B130" t="str">
            <v>TORN_02Z</v>
          </cell>
          <cell r="C130">
            <v>42718.2</v>
          </cell>
          <cell r="D130">
            <v>7981.2</v>
          </cell>
          <cell r="E130">
            <v>0</v>
          </cell>
          <cell r="F130">
            <v>0</v>
          </cell>
          <cell r="G130">
            <v>42718.2</v>
          </cell>
          <cell r="H130">
            <v>7981.2</v>
          </cell>
        </row>
        <row r="131">
          <cell r="B131" t="str">
            <v>EAG-NEMO1</v>
          </cell>
          <cell r="C131">
            <v>49478.04</v>
          </cell>
          <cell r="D131">
            <v>3771.32</v>
          </cell>
          <cell r="E131">
            <v>0</v>
          </cell>
          <cell r="F131">
            <v>0</v>
          </cell>
          <cell r="G131">
            <v>49478.04</v>
          </cell>
          <cell r="H131">
            <v>3771.32</v>
          </cell>
        </row>
        <row r="132">
          <cell r="B132" t="str">
            <v>DINO_01Z</v>
          </cell>
          <cell r="C132">
            <v>8360.7999999999993</v>
          </cell>
          <cell r="D132">
            <v>190.8</v>
          </cell>
          <cell r="E132">
            <v>0</v>
          </cell>
          <cell r="F132">
            <v>0</v>
          </cell>
          <cell r="G132">
            <v>8360.7999999999993</v>
          </cell>
          <cell r="H132">
            <v>190.8</v>
          </cell>
        </row>
        <row r="133">
          <cell r="B133" t="str">
            <v>DINO_02Z</v>
          </cell>
          <cell r="C133">
            <v>7982.7</v>
          </cell>
          <cell r="D133">
            <v>341.45</v>
          </cell>
          <cell r="E133">
            <v>0</v>
          </cell>
          <cell r="F133">
            <v>0</v>
          </cell>
          <cell r="G133">
            <v>7982.7</v>
          </cell>
          <cell r="H133">
            <v>341.45</v>
          </cell>
        </row>
        <row r="134">
          <cell r="B134" t="str">
            <v>DINO_03Z</v>
          </cell>
          <cell r="C134">
            <v>12432.3</v>
          </cell>
          <cell r="D134">
            <v>414.95</v>
          </cell>
          <cell r="E134">
            <v>0</v>
          </cell>
          <cell r="F134">
            <v>0</v>
          </cell>
          <cell r="G134">
            <v>12432.3</v>
          </cell>
          <cell r="H134">
            <v>414.95</v>
          </cell>
        </row>
        <row r="135">
          <cell r="B135" t="str">
            <v>DINO_04Z</v>
          </cell>
          <cell r="C135">
            <v>13005.55</v>
          </cell>
          <cell r="D135">
            <v>554.04999999999995</v>
          </cell>
          <cell r="E135">
            <v>0</v>
          </cell>
          <cell r="F135">
            <v>0</v>
          </cell>
          <cell r="G135">
            <v>13005.55</v>
          </cell>
          <cell r="H135">
            <v>554.04999999999995</v>
          </cell>
        </row>
        <row r="136">
          <cell r="B136" t="str">
            <v>DINO_05Z</v>
          </cell>
          <cell r="C136">
            <v>7890.45</v>
          </cell>
          <cell r="D136">
            <v>477.5</v>
          </cell>
          <cell r="E136">
            <v>0</v>
          </cell>
          <cell r="F136">
            <v>0</v>
          </cell>
          <cell r="G136">
            <v>7890.45</v>
          </cell>
          <cell r="H136">
            <v>477.5</v>
          </cell>
        </row>
        <row r="137">
          <cell r="B137" t="str">
            <v>DINO_06Z</v>
          </cell>
          <cell r="C137">
            <v>7912</v>
          </cell>
          <cell r="D137">
            <v>584.15</v>
          </cell>
          <cell r="E137">
            <v>0</v>
          </cell>
          <cell r="F137">
            <v>0</v>
          </cell>
          <cell r="G137">
            <v>7912</v>
          </cell>
          <cell r="H137">
            <v>584.15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2193.14</v>
          </cell>
          <cell r="D140">
            <v>612.77</v>
          </cell>
          <cell r="E140">
            <v>0</v>
          </cell>
          <cell r="F140">
            <v>0</v>
          </cell>
          <cell r="G140">
            <v>2193.14</v>
          </cell>
          <cell r="H140">
            <v>612.77</v>
          </cell>
        </row>
        <row r="141">
          <cell r="B141" t="str">
            <v>FFES_04Z</v>
          </cell>
          <cell r="C141">
            <v>1423.67</v>
          </cell>
          <cell r="D141">
            <v>643.01</v>
          </cell>
          <cell r="E141">
            <v>0</v>
          </cell>
          <cell r="F141">
            <v>0</v>
          </cell>
          <cell r="G141">
            <v>1423.67</v>
          </cell>
          <cell r="H141">
            <v>643.01</v>
          </cell>
        </row>
        <row r="142">
          <cell r="B142" t="str">
            <v>KILNS01Z</v>
          </cell>
          <cell r="C142">
            <v>0</v>
          </cell>
          <cell r="D142">
            <v>0</v>
          </cell>
          <cell r="E142">
            <v>0</v>
          </cell>
          <cell r="F142">
            <v>0</v>
          </cell>
          <cell r="G142">
            <v>0</v>
          </cell>
          <cell r="H142">
            <v>0</v>
          </cell>
        </row>
        <row r="143">
          <cell r="B143" t="str">
            <v>PETEM01Z</v>
          </cell>
          <cell r="C143">
            <v>118.63</v>
          </cell>
          <cell r="D143">
            <v>3.38</v>
          </cell>
          <cell r="E143">
            <v>0</v>
          </cell>
          <cell r="F143">
            <v>0</v>
          </cell>
          <cell r="G143">
            <v>118.63</v>
          </cell>
          <cell r="H143">
            <v>3.38</v>
          </cell>
        </row>
        <row r="144">
          <cell r="B144" t="str">
            <v>GRAI_06Z</v>
          </cell>
          <cell r="C144">
            <v>25855.8</v>
          </cell>
          <cell r="D144">
            <v>3535.4</v>
          </cell>
          <cell r="E144">
            <v>0</v>
          </cell>
          <cell r="F144">
            <v>0</v>
          </cell>
          <cell r="G144">
            <v>25855.8</v>
          </cell>
          <cell r="H144">
            <v>3535.4</v>
          </cell>
        </row>
        <row r="145">
          <cell r="B145" t="str">
            <v>GRAI_07Z</v>
          </cell>
          <cell r="C145">
            <v>9559.2999999999993</v>
          </cell>
          <cell r="D145">
            <v>2937.55</v>
          </cell>
          <cell r="E145">
            <v>0</v>
          </cell>
          <cell r="F145">
            <v>0</v>
          </cell>
          <cell r="G145">
            <v>9559.2999999999993</v>
          </cell>
          <cell r="H145">
            <v>2937.55</v>
          </cell>
        </row>
        <row r="146">
          <cell r="B146" t="str">
            <v>GRAI_08Z</v>
          </cell>
          <cell r="C146">
            <v>7559.05</v>
          </cell>
          <cell r="D146">
            <v>3037.45</v>
          </cell>
          <cell r="E146">
            <v>0</v>
          </cell>
          <cell r="F146">
            <v>0</v>
          </cell>
          <cell r="G146">
            <v>7559.05</v>
          </cell>
          <cell r="H146">
            <v>3037.45</v>
          </cell>
        </row>
        <row r="147">
          <cell r="B147" t="str">
            <v>KILLP01Z</v>
          </cell>
          <cell r="C147">
            <v>1622.2</v>
          </cell>
          <cell r="D147">
            <v>164.4</v>
          </cell>
          <cell r="E147">
            <v>0</v>
          </cell>
          <cell r="F147">
            <v>0</v>
          </cell>
          <cell r="G147">
            <v>1622.2</v>
          </cell>
          <cell r="H147">
            <v>164.4</v>
          </cell>
        </row>
        <row r="148">
          <cell r="B148" t="str">
            <v>KILLP02Z</v>
          </cell>
          <cell r="C148">
            <v>1596.9</v>
          </cell>
          <cell r="D148">
            <v>492.6</v>
          </cell>
          <cell r="E148">
            <v>0</v>
          </cell>
          <cell r="F148">
            <v>0</v>
          </cell>
          <cell r="G148">
            <v>1596.9</v>
          </cell>
          <cell r="H148">
            <v>492.6</v>
          </cell>
        </row>
        <row r="149">
          <cell r="B149" t="str">
            <v>RATS_01Z</v>
          </cell>
          <cell r="C149">
            <v>3.33</v>
          </cell>
          <cell r="D149">
            <v>2145.87</v>
          </cell>
          <cell r="E149">
            <v>0</v>
          </cell>
          <cell r="F149">
            <v>0</v>
          </cell>
          <cell r="G149">
            <v>3.33</v>
          </cell>
          <cell r="H149">
            <v>2145.87</v>
          </cell>
        </row>
        <row r="150">
          <cell r="B150" t="str">
            <v>RATS_02Z</v>
          </cell>
          <cell r="C150">
            <v>0</v>
          </cell>
          <cell r="D150">
            <v>0</v>
          </cell>
          <cell r="E150">
            <v>0</v>
          </cell>
          <cell r="F150">
            <v>0</v>
          </cell>
          <cell r="G150">
            <v>0</v>
          </cell>
          <cell r="H150">
            <v>0</v>
          </cell>
        </row>
        <row r="151">
          <cell r="B151" t="str">
            <v>RATS_03Z</v>
          </cell>
          <cell r="C151">
            <v>1390.5</v>
          </cell>
          <cell r="D151">
            <v>203.4</v>
          </cell>
          <cell r="E151">
            <v>0</v>
          </cell>
          <cell r="F151">
            <v>0</v>
          </cell>
          <cell r="G151">
            <v>1390.5</v>
          </cell>
          <cell r="H151">
            <v>203.4</v>
          </cell>
        </row>
        <row r="152">
          <cell r="B152" t="str">
            <v>RATS_04Z</v>
          </cell>
          <cell r="C152">
            <v>0.18</v>
          </cell>
          <cell r="D152">
            <v>2497.3200000000002</v>
          </cell>
          <cell r="E152">
            <v>0</v>
          </cell>
          <cell r="F152">
            <v>0</v>
          </cell>
          <cell r="G152">
            <v>0.18</v>
          </cell>
          <cell r="H152">
            <v>2497.3200000000002</v>
          </cell>
        </row>
        <row r="153">
          <cell r="B153" t="str">
            <v>TAYL_02Z</v>
          </cell>
          <cell r="C153">
            <v>0</v>
          </cell>
          <cell r="D153">
            <v>0</v>
          </cell>
          <cell r="E153">
            <v>0</v>
          </cell>
          <cell r="F153">
            <v>0</v>
          </cell>
          <cell r="G153">
            <v>0</v>
          </cell>
          <cell r="H153">
            <v>0</v>
          </cell>
        </row>
        <row r="154">
          <cell r="B154" t="str">
            <v>TAYL_03Z</v>
          </cell>
          <cell r="C154">
            <v>0.49</v>
          </cell>
          <cell r="D154">
            <v>2.35</v>
          </cell>
          <cell r="E154">
            <v>0</v>
          </cell>
          <cell r="F154">
            <v>0</v>
          </cell>
          <cell r="G154">
            <v>0.49</v>
          </cell>
          <cell r="H154">
            <v>2.35</v>
          </cell>
        </row>
        <row r="155">
          <cell r="B155" t="str">
            <v>RCBKO-1</v>
          </cell>
          <cell r="C155">
            <v>6285.37</v>
          </cell>
          <cell r="D155">
            <v>2159.04</v>
          </cell>
          <cell r="E155">
            <v>0</v>
          </cell>
          <cell r="F155">
            <v>0</v>
          </cell>
          <cell r="G155">
            <v>6285.37</v>
          </cell>
          <cell r="H155">
            <v>2159.04</v>
          </cell>
        </row>
        <row r="156">
          <cell r="B156" t="str">
            <v>RCBKO-2</v>
          </cell>
          <cell r="C156">
            <v>5866.79</v>
          </cell>
          <cell r="D156">
            <v>1877.48</v>
          </cell>
          <cell r="E156">
            <v>0</v>
          </cell>
          <cell r="F156">
            <v>0</v>
          </cell>
          <cell r="G156">
            <v>5866.79</v>
          </cell>
          <cell r="H156">
            <v>1877.48</v>
          </cell>
        </row>
        <row r="157">
          <cell r="B157" t="str">
            <v>BRGG_01Z</v>
          </cell>
          <cell r="C157">
            <v>512.03</v>
          </cell>
          <cell r="D157">
            <v>1.1499999999999999</v>
          </cell>
          <cell r="E157">
            <v>0</v>
          </cell>
          <cell r="F157">
            <v>0</v>
          </cell>
          <cell r="G157">
            <v>512.03</v>
          </cell>
          <cell r="H157">
            <v>1.1499999999999999</v>
          </cell>
        </row>
        <row r="158">
          <cell r="B158" t="str">
            <v>ROCK_01Z</v>
          </cell>
          <cell r="C158">
            <v>17992.7</v>
          </cell>
          <cell r="D158">
            <v>1980.9</v>
          </cell>
          <cell r="E158">
            <v>0</v>
          </cell>
          <cell r="F158">
            <v>0</v>
          </cell>
          <cell r="G158">
            <v>17992.7</v>
          </cell>
          <cell r="H158">
            <v>1980.9</v>
          </cell>
        </row>
        <row r="159">
          <cell r="B159" t="str">
            <v>SCCL_01Z</v>
          </cell>
          <cell r="C159">
            <v>4826.3500000000004</v>
          </cell>
          <cell r="D159">
            <v>325.61</v>
          </cell>
          <cell r="E159">
            <v>0</v>
          </cell>
          <cell r="F159">
            <v>0</v>
          </cell>
          <cell r="G159">
            <v>4826.3500000000004</v>
          </cell>
          <cell r="H159">
            <v>325.61</v>
          </cell>
        </row>
        <row r="160">
          <cell r="B160" t="str">
            <v>SCCL_02Z</v>
          </cell>
          <cell r="C160">
            <v>5889.8</v>
          </cell>
          <cell r="D160">
            <v>2495.9</v>
          </cell>
          <cell r="E160">
            <v>0</v>
          </cell>
          <cell r="F160">
            <v>0</v>
          </cell>
          <cell r="G160">
            <v>5889.8</v>
          </cell>
          <cell r="H160">
            <v>2495.9</v>
          </cell>
        </row>
        <row r="161">
          <cell r="B161" t="str">
            <v>SCCL_03Z</v>
          </cell>
          <cell r="C161">
            <v>12369.85</v>
          </cell>
          <cell r="D161">
            <v>258.91000000000003</v>
          </cell>
          <cell r="E161">
            <v>0</v>
          </cell>
          <cell r="F161">
            <v>0</v>
          </cell>
          <cell r="G161">
            <v>12369.85</v>
          </cell>
          <cell r="H161">
            <v>258.91000000000003</v>
          </cell>
        </row>
        <row r="162">
          <cell r="B162" t="str">
            <v>SHOS_01Z</v>
          </cell>
          <cell r="C162">
            <v>92.65</v>
          </cell>
          <cell r="D162">
            <v>204.15</v>
          </cell>
          <cell r="E162">
            <v>0</v>
          </cell>
          <cell r="F162">
            <v>0</v>
          </cell>
          <cell r="G162">
            <v>92.65</v>
          </cell>
          <cell r="H162">
            <v>204.15</v>
          </cell>
        </row>
        <row r="163">
          <cell r="B163" t="str">
            <v>SEAB_01Z</v>
          </cell>
          <cell r="C163">
            <v>6140.89</v>
          </cell>
          <cell r="D163">
            <v>3882.01</v>
          </cell>
          <cell r="E163">
            <v>0</v>
          </cell>
          <cell r="F163">
            <v>0</v>
          </cell>
          <cell r="G163">
            <v>6140.89</v>
          </cell>
          <cell r="H163">
            <v>3882.01</v>
          </cell>
        </row>
        <row r="164">
          <cell r="B164" t="str">
            <v>SEAB_02Z</v>
          </cell>
          <cell r="C164">
            <v>4176.01</v>
          </cell>
          <cell r="D164">
            <v>1256.1199999999999</v>
          </cell>
          <cell r="E164">
            <v>0</v>
          </cell>
          <cell r="F164">
            <v>0</v>
          </cell>
          <cell r="G164">
            <v>4176.01</v>
          </cell>
          <cell r="H164">
            <v>1256.1199999999999</v>
          </cell>
        </row>
        <row r="165">
          <cell r="B165" t="str">
            <v>SPLN_01Z</v>
          </cell>
          <cell r="C165">
            <v>14880.4</v>
          </cell>
          <cell r="D165">
            <v>4584.25</v>
          </cell>
          <cell r="E165">
            <v>0</v>
          </cell>
          <cell r="F165">
            <v>0</v>
          </cell>
          <cell r="G165">
            <v>14880.4</v>
          </cell>
          <cell r="H165">
            <v>4584.25</v>
          </cell>
        </row>
        <row r="166">
          <cell r="B166" t="str">
            <v>ARCHW-1</v>
          </cell>
          <cell r="C166">
            <v>7223.15</v>
          </cell>
          <cell r="D166">
            <v>9.51</v>
          </cell>
          <cell r="E166">
            <v>0</v>
          </cell>
          <cell r="F166">
            <v>0</v>
          </cell>
          <cell r="G166">
            <v>7223.15</v>
          </cell>
          <cell r="H166">
            <v>9.51</v>
          </cell>
        </row>
        <row r="167">
          <cell r="B167" t="str">
            <v>CLFLW-1</v>
          </cell>
          <cell r="C167">
            <v>668.29</v>
          </cell>
          <cell r="D167">
            <v>137.28</v>
          </cell>
          <cell r="E167">
            <v>0</v>
          </cell>
          <cell r="F167">
            <v>0</v>
          </cell>
          <cell r="G167">
            <v>668.29</v>
          </cell>
          <cell r="H167">
            <v>137.28</v>
          </cell>
        </row>
        <row r="168">
          <cell r="B168" t="str">
            <v>DRSLW-1</v>
          </cell>
          <cell r="C168">
            <v>391.09</v>
          </cell>
          <cell r="D168">
            <v>539.65</v>
          </cell>
          <cell r="E168">
            <v>0</v>
          </cell>
          <cell r="F168">
            <v>0</v>
          </cell>
          <cell r="G168">
            <v>391.09</v>
          </cell>
          <cell r="H168">
            <v>539.65</v>
          </cell>
        </row>
        <row r="169">
          <cell r="B169" t="str">
            <v>EWHLW-1</v>
          </cell>
          <cell r="C169">
            <v>3991.66</v>
          </cell>
          <cell r="D169">
            <v>0</v>
          </cell>
          <cell r="E169">
            <v>0</v>
          </cell>
          <cell r="F169">
            <v>0</v>
          </cell>
          <cell r="G169">
            <v>3991.66</v>
          </cell>
          <cell r="H169">
            <v>0</v>
          </cell>
        </row>
        <row r="170">
          <cell r="B170" t="str">
            <v>HRSTW-1</v>
          </cell>
          <cell r="C170">
            <v>10614.78</v>
          </cell>
          <cell r="D170">
            <v>0</v>
          </cell>
          <cell r="E170">
            <v>0</v>
          </cell>
          <cell r="F170">
            <v>0</v>
          </cell>
          <cell r="G170">
            <v>10614.78</v>
          </cell>
          <cell r="H170">
            <v>0</v>
          </cell>
        </row>
        <row r="171">
          <cell r="B171" t="str">
            <v>KLGLW-1</v>
          </cell>
          <cell r="C171">
            <v>13263.5</v>
          </cell>
          <cell r="D171">
            <v>35.11</v>
          </cell>
          <cell r="E171">
            <v>0</v>
          </cell>
          <cell r="F171">
            <v>0</v>
          </cell>
          <cell r="G171">
            <v>13263.5</v>
          </cell>
          <cell r="H171">
            <v>35.11</v>
          </cell>
        </row>
        <row r="172">
          <cell r="B172" t="str">
            <v>MKHLW-1</v>
          </cell>
          <cell r="C172">
            <v>9597.8799999999992</v>
          </cell>
          <cell r="D172">
            <v>0</v>
          </cell>
          <cell r="E172">
            <v>0</v>
          </cell>
          <cell r="F172">
            <v>0</v>
          </cell>
          <cell r="G172">
            <v>9597.8799999999992</v>
          </cell>
          <cell r="H172">
            <v>0</v>
          </cell>
        </row>
        <row r="173">
          <cell r="B173" t="str">
            <v>AIGA_01Z</v>
          </cell>
          <cell r="C173">
            <v>9.25</v>
          </cell>
          <cell r="D173">
            <v>1.79</v>
          </cell>
          <cell r="E173">
            <v>0</v>
          </cell>
          <cell r="F173">
            <v>0</v>
          </cell>
          <cell r="G173">
            <v>9.25</v>
          </cell>
          <cell r="H173">
            <v>1.79</v>
          </cell>
        </row>
        <row r="174">
          <cell r="B174" t="str">
            <v>BHLAW-1</v>
          </cell>
          <cell r="C174">
            <v>3275.08</v>
          </cell>
          <cell r="D174">
            <v>159.59</v>
          </cell>
          <cell r="E174">
            <v>0</v>
          </cell>
          <cell r="F174">
            <v>0</v>
          </cell>
          <cell r="G174">
            <v>3275.08</v>
          </cell>
          <cell r="H174">
            <v>159.59</v>
          </cell>
        </row>
        <row r="175">
          <cell r="B175" t="str">
            <v>CASH_01Z</v>
          </cell>
          <cell r="C175">
            <v>400.82</v>
          </cell>
          <cell r="D175">
            <v>0</v>
          </cell>
          <cell r="E175">
            <v>0</v>
          </cell>
          <cell r="F175">
            <v>0</v>
          </cell>
          <cell r="G175">
            <v>400.82</v>
          </cell>
          <cell r="H175">
            <v>0</v>
          </cell>
        </row>
        <row r="176">
          <cell r="B176" t="str">
            <v>CEAN_01Z</v>
          </cell>
          <cell r="C176">
            <v>31.9</v>
          </cell>
          <cell r="D176">
            <v>32.47</v>
          </cell>
          <cell r="E176">
            <v>0</v>
          </cell>
          <cell r="F176">
            <v>0</v>
          </cell>
          <cell r="G176">
            <v>31.9</v>
          </cell>
          <cell r="H176">
            <v>32.47</v>
          </cell>
        </row>
        <row r="177">
          <cell r="B177" t="str">
            <v>CLAC-1</v>
          </cell>
          <cell r="C177">
            <v>21.18</v>
          </cell>
          <cell r="D177">
            <v>55.45</v>
          </cell>
          <cell r="E177">
            <v>0</v>
          </cell>
          <cell r="F177">
            <v>0</v>
          </cell>
          <cell r="G177">
            <v>21.18</v>
          </cell>
          <cell r="H177">
            <v>55.45</v>
          </cell>
        </row>
        <row r="178">
          <cell r="B178" t="str">
            <v>CLUN_01Z</v>
          </cell>
          <cell r="C178">
            <v>1799.54</v>
          </cell>
          <cell r="D178">
            <v>42.01</v>
          </cell>
          <cell r="E178">
            <v>0</v>
          </cell>
          <cell r="F178">
            <v>0</v>
          </cell>
          <cell r="G178">
            <v>1799.54</v>
          </cell>
          <cell r="H178">
            <v>42.01</v>
          </cell>
        </row>
        <row r="179">
          <cell r="B179" t="str">
            <v>CLUN_02Z</v>
          </cell>
          <cell r="C179">
            <v>804.54</v>
          </cell>
          <cell r="D179">
            <v>81.22</v>
          </cell>
          <cell r="E179">
            <v>0</v>
          </cell>
          <cell r="F179">
            <v>0</v>
          </cell>
          <cell r="G179">
            <v>804.54</v>
          </cell>
          <cell r="H179">
            <v>81.22</v>
          </cell>
        </row>
        <row r="180">
          <cell r="B180" t="str">
            <v>CULL_02Z</v>
          </cell>
          <cell r="C180">
            <v>545.48</v>
          </cell>
          <cell r="D180">
            <v>0</v>
          </cell>
          <cell r="E180">
            <v>0</v>
          </cell>
          <cell r="F180">
            <v>0</v>
          </cell>
          <cell r="G180">
            <v>545.48</v>
          </cell>
          <cell r="H180">
            <v>0</v>
          </cell>
        </row>
        <row r="181">
          <cell r="B181" t="str">
            <v>DEAN_01Z</v>
          </cell>
          <cell r="C181">
            <v>56.11</v>
          </cell>
          <cell r="D181">
            <v>126.3</v>
          </cell>
          <cell r="E181">
            <v>0</v>
          </cell>
          <cell r="F181">
            <v>0</v>
          </cell>
          <cell r="G181">
            <v>56.11</v>
          </cell>
          <cell r="H181">
            <v>126.3</v>
          </cell>
        </row>
        <row r="182">
          <cell r="B182" t="str">
            <v>ERRO_01Z</v>
          </cell>
          <cell r="C182">
            <v>10.43</v>
          </cell>
          <cell r="D182">
            <v>61.54</v>
          </cell>
          <cell r="E182">
            <v>0</v>
          </cell>
          <cell r="F182">
            <v>0</v>
          </cell>
          <cell r="G182">
            <v>10.43</v>
          </cell>
          <cell r="H182">
            <v>61.54</v>
          </cell>
        </row>
        <row r="183">
          <cell r="B183" t="str">
            <v>ERRO_02Z</v>
          </cell>
          <cell r="C183">
            <v>6.26</v>
          </cell>
          <cell r="D183">
            <v>67.3</v>
          </cell>
          <cell r="E183">
            <v>0</v>
          </cell>
          <cell r="F183">
            <v>0</v>
          </cell>
          <cell r="G183">
            <v>6.26</v>
          </cell>
          <cell r="H183">
            <v>67.3</v>
          </cell>
        </row>
        <row r="184">
          <cell r="B184" t="str">
            <v>ERRO_03Z</v>
          </cell>
          <cell r="C184">
            <v>8.6</v>
          </cell>
          <cell r="D184">
            <v>73.16</v>
          </cell>
          <cell r="E184">
            <v>0</v>
          </cell>
          <cell r="F184">
            <v>0</v>
          </cell>
          <cell r="G184">
            <v>8.6</v>
          </cell>
          <cell r="H184">
            <v>73.16</v>
          </cell>
        </row>
        <row r="185">
          <cell r="B185" t="str">
            <v>FASN_01Z</v>
          </cell>
          <cell r="C185">
            <v>3006.09</v>
          </cell>
          <cell r="D185">
            <v>0.12</v>
          </cell>
          <cell r="E185">
            <v>0</v>
          </cell>
          <cell r="F185">
            <v>0</v>
          </cell>
          <cell r="G185">
            <v>3006.09</v>
          </cell>
          <cell r="H185">
            <v>0.12</v>
          </cell>
        </row>
        <row r="186">
          <cell r="B186" t="str">
            <v>FASN_02Z</v>
          </cell>
          <cell r="C186">
            <v>1865.7</v>
          </cell>
          <cell r="D186">
            <v>2.29</v>
          </cell>
          <cell r="E186">
            <v>0</v>
          </cell>
          <cell r="F186">
            <v>0</v>
          </cell>
          <cell r="G186">
            <v>1865.7</v>
          </cell>
          <cell r="H186">
            <v>2.29</v>
          </cell>
        </row>
        <row r="187">
          <cell r="B187" t="str">
            <v>FASN_03Z</v>
          </cell>
          <cell r="C187">
            <v>34.97</v>
          </cell>
          <cell r="D187">
            <v>155.85</v>
          </cell>
          <cell r="E187">
            <v>0</v>
          </cell>
          <cell r="F187">
            <v>0</v>
          </cell>
          <cell r="G187">
            <v>34.97</v>
          </cell>
          <cell r="H187">
            <v>155.85</v>
          </cell>
        </row>
        <row r="188">
          <cell r="B188" t="str">
            <v>FASN_04Z</v>
          </cell>
          <cell r="C188">
            <v>219.58</v>
          </cell>
          <cell r="D188">
            <v>197.21</v>
          </cell>
          <cell r="E188">
            <v>0</v>
          </cell>
          <cell r="F188">
            <v>0</v>
          </cell>
          <cell r="G188">
            <v>219.58</v>
          </cell>
          <cell r="H188">
            <v>197.21</v>
          </cell>
        </row>
        <row r="189">
          <cell r="B189" t="str">
            <v>FINL_01Z</v>
          </cell>
          <cell r="C189">
            <v>84.25</v>
          </cell>
          <cell r="D189">
            <v>2.52</v>
          </cell>
          <cell r="E189">
            <v>0</v>
          </cell>
          <cell r="F189">
            <v>0</v>
          </cell>
          <cell r="G189">
            <v>84.25</v>
          </cell>
          <cell r="H189">
            <v>2.52</v>
          </cell>
        </row>
        <row r="190">
          <cell r="B190" t="str">
            <v>FOYE_01Z</v>
          </cell>
          <cell r="C190">
            <v>1983.79</v>
          </cell>
          <cell r="D190">
            <v>785</v>
          </cell>
          <cell r="E190">
            <v>0</v>
          </cell>
          <cell r="F190">
            <v>0</v>
          </cell>
          <cell r="G190">
            <v>1983.79</v>
          </cell>
          <cell r="H190">
            <v>785</v>
          </cell>
        </row>
        <row r="191">
          <cell r="B191" t="str">
            <v>FOYE_02Z</v>
          </cell>
          <cell r="C191">
            <v>1200.56</v>
          </cell>
          <cell r="D191">
            <v>794.4</v>
          </cell>
          <cell r="E191">
            <v>0</v>
          </cell>
          <cell r="F191">
            <v>0</v>
          </cell>
          <cell r="G191">
            <v>1200.56</v>
          </cell>
          <cell r="H191">
            <v>794.4</v>
          </cell>
        </row>
        <row r="192">
          <cell r="B192" t="str">
            <v>GLEN_01Z</v>
          </cell>
          <cell r="C192">
            <v>361.28</v>
          </cell>
          <cell r="D192">
            <v>0</v>
          </cell>
          <cell r="E192">
            <v>0</v>
          </cell>
          <cell r="F192">
            <v>0</v>
          </cell>
          <cell r="G192">
            <v>361.28</v>
          </cell>
          <cell r="H192">
            <v>0</v>
          </cell>
        </row>
        <row r="193">
          <cell r="B193" t="str">
            <v>GLNDO-1</v>
          </cell>
          <cell r="C193">
            <v>1456.63</v>
          </cell>
          <cell r="D193">
            <v>138.16999999999999</v>
          </cell>
          <cell r="E193">
            <v>0</v>
          </cell>
          <cell r="F193">
            <v>0</v>
          </cell>
          <cell r="G193">
            <v>1456.63</v>
          </cell>
          <cell r="H193">
            <v>138.16999999999999</v>
          </cell>
        </row>
        <row r="194">
          <cell r="B194" t="str">
            <v>GORDW-1</v>
          </cell>
          <cell r="C194">
            <v>2933.38</v>
          </cell>
          <cell r="D194">
            <v>4.42</v>
          </cell>
          <cell r="E194">
            <v>0</v>
          </cell>
          <cell r="F194">
            <v>0</v>
          </cell>
          <cell r="G194">
            <v>2933.38</v>
          </cell>
          <cell r="H194">
            <v>4.42</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1145.05</v>
          </cell>
          <cell r="D197">
            <v>4369.8</v>
          </cell>
          <cell r="E197">
            <v>0</v>
          </cell>
          <cell r="F197">
            <v>0</v>
          </cell>
          <cell r="G197">
            <v>1145.05</v>
          </cell>
          <cell r="H197">
            <v>4369.8</v>
          </cell>
        </row>
        <row r="198">
          <cell r="B198" t="str">
            <v>INGA_01Z</v>
          </cell>
          <cell r="C198">
            <v>27.22</v>
          </cell>
          <cell r="D198">
            <v>16.260000000000002</v>
          </cell>
          <cell r="E198">
            <v>0</v>
          </cell>
          <cell r="F198">
            <v>0</v>
          </cell>
          <cell r="G198">
            <v>27.22</v>
          </cell>
          <cell r="H198">
            <v>16.260000000000002</v>
          </cell>
        </row>
        <row r="199">
          <cell r="B199" t="str">
            <v>KIOR_01Z</v>
          </cell>
          <cell r="C199">
            <v>1.62</v>
          </cell>
          <cell r="D199">
            <v>1.37</v>
          </cell>
          <cell r="E199">
            <v>0</v>
          </cell>
          <cell r="F199">
            <v>0</v>
          </cell>
          <cell r="G199">
            <v>1.62</v>
          </cell>
          <cell r="H199">
            <v>1.37</v>
          </cell>
        </row>
        <row r="200">
          <cell r="B200" t="str">
            <v>LOCH_01Z</v>
          </cell>
          <cell r="C200">
            <v>239.36</v>
          </cell>
          <cell r="D200">
            <v>114.67</v>
          </cell>
          <cell r="E200">
            <v>0</v>
          </cell>
          <cell r="F200">
            <v>0</v>
          </cell>
          <cell r="G200">
            <v>239.36</v>
          </cell>
          <cell r="H200">
            <v>114.67</v>
          </cell>
        </row>
        <row r="201">
          <cell r="B201" t="str">
            <v>LOCH_02Z</v>
          </cell>
          <cell r="C201">
            <v>731.15</v>
          </cell>
          <cell r="D201">
            <v>57</v>
          </cell>
          <cell r="E201">
            <v>0</v>
          </cell>
          <cell r="F201">
            <v>0</v>
          </cell>
          <cell r="G201">
            <v>731.15</v>
          </cell>
          <cell r="H201">
            <v>57</v>
          </cell>
        </row>
        <row r="202">
          <cell r="B202" t="str">
            <v>LUIC_01Z</v>
          </cell>
          <cell r="C202">
            <v>61.9</v>
          </cell>
          <cell r="D202">
            <v>313.57</v>
          </cell>
          <cell r="E202">
            <v>0</v>
          </cell>
          <cell r="F202">
            <v>0</v>
          </cell>
          <cell r="G202">
            <v>61.9</v>
          </cell>
          <cell r="H202">
            <v>313.57</v>
          </cell>
        </row>
        <row r="203">
          <cell r="B203" t="str">
            <v>LUIC_02Z</v>
          </cell>
          <cell r="C203">
            <v>66.61</v>
          </cell>
          <cell r="D203">
            <v>333.36</v>
          </cell>
          <cell r="E203">
            <v>0</v>
          </cell>
          <cell r="F203">
            <v>0</v>
          </cell>
          <cell r="G203">
            <v>66.61</v>
          </cell>
          <cell r="H203">
            <v>333.36</v>
          </cell>
        </row>
        <row r="204">
          <cell r="B204" t="str">
            <v>MOSS_01Z</v>
          </cell>
          <cell r="C204">
            <v>416.83</v>
          </cell>
          <cell r="D204">
            <v>404.36</v>
          </cell>
          <cell r="E204">
            <v>0</v>
          </cell>
          <cell r="F204">
            <v>0</v>
          </cell>
          <cell r="G204">
            <v>416.83</v>
          </cell>
          <cell r="H204">
            <v>404.36</v>
          </cell>
        </row>
        <row r="205">
          <cell r="B205" t="str">
            <v>NANT_01Z</v>
          </cell>
          <cell r="C205">
            <v>349.71</v>
          </cell>
          <cell r="D205">
            <v>6.8</v>
          </cell>
          <cell r="E205">
            <v>0</v>
          </cell>
          <cell r="F205">
            <v>0</v>
          </cell>
          <cell r="G205">
            <v>349.71</v>
          </cell>
          <cell r="H205">
            <v>6.8</v>
          </cell>
        </row>
        <row r="206">
          <cell r="B206" t="str">
            <v>ORRI_01Z</v>
          </cell>
          <cell r="C206">
            <v>0.02</v>
          </cell>
          <cell r="D206">
            <v>71.8</v>
          </cell>
          <cell r="E206">
            <v>0</v>
          </cell>
          <cell r="F206">
            <v>0</v>
          </cell>
          <cell r="G206">
            <v>0.02</v>
          </cell>
          <cell r="H206">
            <v>71.8</v>
          </cell>
        </row>
        <row r="207">
          <cell r="B207" t="str">
            <v>PEHE_01Z</v>
          </cell>
          <cell r="C207">
            <v>8359.18</v>
          </cell>
          <cell r="D207">
            <v>9196.9599999999991</v>
          </cell>
          <cell r="E207">
            <v>0</v>
          </cell>
          <cell r="F207">
            <v>0</v>
          </cell>
          <cell r="G207">
            <v>8359.18</v>
          </cell>
          <cell r="H207">
            <v>9196.9599999999991</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54.58</v>
          </cell>
          <cell r="D210">
            <v>99.23</v>
          </cell>
          <cell r="E210">
            <v>0</v>
          </cell>
          <cell r="F210">
            <v>0</v>
          </cell>
          <cell r="G210">
            <v>54.58</v>
          </cell>
          <cell r="H210">
            <v>99.23</v>
          </cell>
        </row>
        <row r="211">
          <cell r="B211" t="str">
            <v>SLOY_02Z</v>
          </cell>
          <cell r="C211">
            <v>6.1</v>
          </cell>
          <cell r="D211">
            <v>206.62</v>
          </cell>
          <cell r="E211">
            <v>0</v>
          </cell>
          <cell r="F211">
            <v>0</v>
          </cell>
          <cell r="G211">
            <v>6.1</v>
          </cell>
          <cell r="H211">
            <v>206.62</v>
          </cell>
        </row>
        <row r="212">
          <cell r="B212" t="str">
            <v>SLOY_03Z</v>
          </cell>
          <cell r="C212">
            <v>71.62</v>
          </cell>
          <cell r="D212">
            <v>78.569999999999993</v>
          </cell>
          <cell r="E212">
            <v>0</v>
          </cell>
          <cell r="F212">
            <v>0</v>
          </cell>
          <cell r="G212">
            <v>71.62</v>
          </cell>
          <cell r="H212">
            <v>78.569999999999993</v>
          </cell>
        </row>
        <row r="213">
          <cell r="B213" t="str">
            <v>SLOY_04Z</v>
          </cell>
          <cell r="C213">
            <v>0</v>
          </cell>
          <cell r="D213">
            <v>0</v>
          </cell>
          <cell r="E213">
            <v>0</v>
          </cell>
          <cell r="F213">
            <v>0</v>
          </cell>
          <cell r="G213">
            <v>0</v>
          </cell>
          <cell r="H213">
            <v>0</v>
          </cell>
        </row>
        <row r="214">
          <cell r="B214" t="str">
            <v>STRNW-1</v>
          </cell>
          <cell r="C214">
            <v>4.54</v>
          </cell>
          <cell r="D214">
            <v>886.26</v>
          </cell>
          <cell r="E214">
            <v>0</v>
          </cell>
          <cell r="F214">
            <v>0</v>
          </cell>
          <cell r="G214">
            <v>4.54</v>
          </cell>
          <cell r="H214">
            <v>886.26</v>
          </cell>
        </row>
        <row r="215">
          <cell r="B215" t="str">
            <v>TORA_01Z</v>
          </cell>
          <cell r="C215">
            <v>175.29</v>
          </cell>
          <cell r="D215">
            <v>0.28999999999999998</v>
          </cell>
          <cell r="E215">
            <v>0</v>
          </cell>
          <cell r="F215">
            <v>0</v>
          </cell>
          <cell r="G215">
            <v>175.29</v>
          </cell>
          <cell r="H215">
            <v>0.28999999999999998</v>
          </cell>
        </row>
        <row r="216">
          <cell r="B216" t="str">
            <v>TORA_02Z</v>
          </cell>
          <cell r="C216">
            <v>0.04</v>
          </cell>
          <cell r="D216">
            <v>0.03</v>
          </cell>
          <cell r="E216">
            <v>0</v>
          </cell>
          <cell r="F216">
            <v>0</v>
          </cell>
          <cell r="G216">
            <v>0.04</v>
          </cell>
          <cell r="H216">
            <v>0.03</v>
          </cell>
        </row>
        <row r="217">
          <cell r="B217" t="str">
            <v>SUTB_01Z</v>
          </cell>
          <cell r="C217">
            <v>9625.4</v>
          </cell>
          <cell r="D217">
            <v>3694.3</v>
          </cell>
          <cell r="E217">
            <v>0</v>
          </cell>
          <cell r="F217">
            <v>0</v>
          </cell>
          <cell r="G217">
            <v>9625.4</v>
          </cell>
          <cell r="H217">
            <v>3694.3</v>
          </cell>
        </row>
        <row r="218">
          <cell r="B218" t="str">
            <v>SVRP_10Z</v>
          </cell>
          <cell r="C218">
            <v>2922.4</v>
          </cell>
          <cell r="D218">
            <v>3171.65</v>
          </cell>
          <cell r="E218">
            <v>0</v>
          </cell>
          <cell r="F218">
            <v>0</v>
          </cell>
          <cell r="G218">
            <v>2922.4</v>
          </cell>
          <cell r="H218">
            <v>3171.65</v>
          </cell>
        </row>
        <row r="219">
          <cell r="B219" t="str">
            <v>SVRP_20Z</v>
          </cell>
          <cell r="C219">
            <v>5297.5</v>
          </cell>
          <cell r="D219">
            <v>2714.65</v>
          </cell>
          <cell r="E219">
            <v>0</v>
          </cell>
          <cell r="F219">
            <v>0</v>
          </cell>
          <cell r="G219">
            <v>5297.5</v>
          </cell>
          <cell r="H219">
            <v>2714.65</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11015.9</v>
          </cell>
          <cell r="D223">
            <v>139.85</v>
          </cell>
          <cell r="E223">
            <v>0</v>
          </cell>
          <cell r="F223">
            <v>0</v>
          </cell>
          <cell r="G223">
            <v>11015.9</v>
          </cell>
          <cell r="H223">
            <v>139.85</v>
          </cell>
        </row>
        <row r="224">
          <cell r="B224" t="str">
            <v>WLNYW-1</v>
          </cell>
          <cell r="C224">
            <v>745.93</v>
          </cell>
          <cell r="D224">
            <v>9318.4500000000007</v>
          </cell>
          <cell r="E224">
            <v>0</v>
          </cell>
          <cell r="F224">
            <v>0</v>
          </cell>
          <cell r="G224">
            <v>745.93</v>
          </cell>
          <cell r="H224">
            <v>9318.4500000000007</v>
          </cell>
        </row>
        <row r="225">
          <cell r="B225" t="str">
            <v>WLNYO3</v>
          </cell>
          <cell r="C225">
            <v>1708.79</v>
          </cell>
          <cell r="D225">
            <v>7474.47</v>
          </cell>
          <cell r="E225">
            <v>0</v>
          </cell>
          <cell r="F225">
            <v>0</v>
          </cell>
          <cell r="G225">
            <v>1708.79</v>
          </cell>
          <cell r="H225">
            <v>7474.47</v>
          </cell>
        </row>
        <row r="226">
          <cell r="B226" t="str">
            <v>WLNYO4</v>
          </cell>
          <cell r="C226">
            <v>383.06</v>
          </cell>
          <cell r="D226">
            <v>6157.18</v>
          </cell>
          <cell r="E226">
            <v>0</v>
          </cell>
          <cell r="F226">
            <v>0</v>
          </cell>
          <cell r="G226">
            <v>383.06</v>
          </cell>
          <cell r="H226">
            <v>6157.18</v>
          </cell>
        </row>
        <row r="227">
          <cell r="B227" t="str">
            <v>WBURB-1</v>
          </cell>
          <cell r="C227">
            <v>14015.29</v>
          </cell>
          <cell r="D227">
            <v>2317.6</v>
          </cell>
          <cell r="E227">
            <v>0</v>
          </cell>
          <cell r="F227">
            <v>0</v>
          </cell>
          <cell r="G227">
            <v>14015.29</v>
          </cell>
          <cell r="H227">
            <v>2317.6</v>
          </cell>
        </row>
        <row r="228">
          <cell r="B228" t="str">
            <v>WBURB-2</v>
          </cell>
          <cell r="C228">
            <v>9043.0300000000007</v>
          </cell>
          <cell r="D228">
            <v>2132.15</v>
          </cell>
          <cell r="E228">
            <v>0</v>
          </cell>
          <cell r="F228">
            <v>0</v>
          </cell>
          <cell r="G228">
            <v>9043.0300000000007</v>
          </cell>
          <cell r="H228">
            <v>2132.15</v>
          </cell>
        </row>
        <row r="229">
          <cell r="B229" t="str">
            <v>WBURB-3</v>
          </cell>
          <cell r="C229">
            <v>10425.77</v>
          </cell>
          <cell r="D229">
            <v>2931.21</v>
          </cell>
          <cell r="E229">
            <v>0</v>
          </cell>
          <cell r="F229">
            <v>0</v>
          </cell>
          <cell r="G229">
            <v>10425.77</v>
          </cell>
          <cell r="H229">
            <v>2931.21</v>
          </cell>
        </row>
        <row r="230">
          <cell r="B230" t="str">
            <v>WBUPS01Z</v>
          </cell>
          <cell r="C230">
            <v>0</v>
          </cell>
          <cell r="D230">
            <v>0</v>
          </cell>
          <cell r="E230">
            <v>0</v>
          </cell>
          <cell r="F230">
            <v>0</v>
          </cell>
          <cell r="G230">
            <v>0</v>
          </cell>
          <cell r="H230">
            <v>0</v>
          </cell>
        </row>
        <row r="231">
          <cell r="B231" t="str">
            <v>WBUPS02Z</v>
          </cell>
          <cell r="C231">
            <v>0</v>
          </cell>
          <cell r="D231">
            <v>0</v>
          </cell>
          <cell r="E231">
            <v>0</v>
          </cell>
          <cell r="F231">
            <v>0</v>
          </cell>
          <cell r="G231">
            <v>0</v>
          </cell>
          <cell r="H231">
            <v>0</v>
          </cell>
        </row>
        <row r="232">
          <cell r="B232" t="str">
            <v>WBUPS03Z</v>
          </cell>
          <cell r="C232">
            <v>0</v>
          </cell>
          <cell r="D232">
            <v>0</v>
          </cell>
          <cell r="E232">
            <v>0</v>
          </cell>
          <cell r="F232">
            <v>0</v>
          </cell>
          <cell r="G232">
            <v>0</v>
          </cell>
          <cell r="H232">
            <v>0</v>
          </cell>
        </row>
        <row r="233">
          <cell r="B233" t="str">
            <v>WBUPS04Z</v>
          </cell>
          <cell r="C233">
            <v>373.7</v>
          </cell>
          <cell r="D233">
            <v>84.1</v>
          </cell>
          <cell r="E233">
            <v>0</v>
          </cell>
          <cell r="F233">
            <v>0</v>
          </cell>
          <cell r="G233">
            <v>373.7</v>
          </cell>
          <cell r="H233">
            <v>84.1</v>
          </cell>
        </row>
        <row r="234">
          <cell r="B234" t="str">
            <v>WTMSO-1</v>
          </cell>
          <cell r="C234">
            <v>10875.25</v>
          </cell>
          <cell r="D234">
            <v>1039.8399999999999</v>
          </cell>
          <cell r="E234">
            <v>0</v>
          </cell>
          <cell r="F234">
            <v>0</v>
          </cell>
          <cell r="G234">
            <v>10875.25</v>
          </cell>
          <cell r="H234">
            <v>1039.8399999999999</v>
          </cell>
        </row>
        <row r="235">
          <cell r="B235" t="str">
            <v>BLLA-1</v>
          </cell>
          <cell r="C235">
            <v>4231.7700000000004</v>
          </cell>
          <cell r="D235">
            <v>98.47</v>
          </cell>
          <cell r="E235">
            <v>0</v>
          </cell>
          <cell r="F235">
            <v>0</v>
          </cell>
          <cell r="G235">
            <v>4231.7700000000004</v>
          </cell>
          <cell r="H235">
            <v>98.47</v>
          </cell>
        </row>
        <row r="236">
          <cell r="B236" t="str">
            <v>WHILW-1</v>
          </cell>
          <cell r="C236">
            <v>31608.95</v>
          </cell>
          <cell r="D236">
            <v>0</v>
          </cell>
          <cell r="E236">
            <v>0</v>
          </cell>
          <cell r="F236">
            <v>0</v>
          </cell>
          <cell r="G236">
            <v>31608.95</v>
          </cell>
          <cell r="H236">
            <v>0</v>
          </cell>
        </row>
        <row r="237">
          <cell r="B237" t="str">
            <v>WHILW-2</v>
          </cell>
          <cell r="C237">
            <v>8896.76</v>
          </cell>
          <cell r="D237">
            <v>1479.04</v>
          </cell>
          <cell r="E237">
            <v>0</v>
          </cell>
          <cell r="F237">
            <v>0</v>
          </cell>
          <cell r="G237">
            <v>8896.76</v>
          </cell>
          <cell r="H237">
            <v>1479.04</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11968.5</v>
          </cell>
          <cell r="D8">
            <v>1496.9</v>
          </cell>
          <cell r="E8">
            <v>0</v>
          </cell>
          <cell r="F8">
            <v>0</v>
          </cell>
          <cell r="G8">
            <v>11968.5</v>
          </cell>
          <cell r="H8">
            <v>1496.9</v>
          </cell>
        </row>
        <row r="9">
          <cell r="B9" t="str">
            <v>BAGE_01Z</v>
          </cell>
          <cell r="C9">
            <v>865.76</v>
          </cell>
          <cell r="D9">
            <v>147.9</v>
          </cell>
          <cell r="E9">
            <v>0</v>
          </cell>
          <cell r="F9">
            <v>0</v>
          </cell>
          <cell r="G9">
            <v>865.76</v>
          </cell>
          <cell r="H9">
            <v>147.9</v>
          </cell>
        </row>
        <row r="10">
          <cell r="B10" t="str">
            <v>BAGE_02Z</v>
          </cell>
          <cell r="C10">
            <v>130.88</v>
          </cell>
          <cell r="D10">
            <v>0.23</v>
          </cell>
          <cell r="E10">
            <v>0</v>
          </cell>
          <cell r="F10">
            <v>0</v>
          </cell>
          <cell r="G10">
            <v>130.88</v>
          </cell>
          <cell r="H10">
            <v>0.23</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1486.56</v>
          </cell>
          <cell r="D13">
            <v>257.25</v>
          </cell>
          <cell r="E13">
            <v>0</v>
          </cell>
          <cell r="F13">
            <v>0</v>
          </cell>
          <cell r="G13">
            <v>1486.56</v>
          </cell>
          <cell r="H13">
            <v>257.25</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5907.25</v>
          </cell>
          <cell r="D18">
            <v>1193.96</v>
          </cell>
          <cell r="E18">
            <v>0</v>
          </cell>
          <cell r="F18">
            <v>0</v>
          </cell>
          <cell r="G18">
            <v>5907.25</v>
          </cell>
          <cell r="H18">
            <v>1193.96</v>
          </cell>
        </row>
        <row r="19">
          <cell r="B19" t="str">
            <v>CARR-1</v>
          </cell>
          <cell r="C19">
            <v>33126.5</v>
          </cell>
          <cell r="D19">
            <v>4483.8999999999996</v>
          </cell>
          <cell r="E19">
            <v>0</v>
          </cell>
          <cell r="F19">
            <v>0</v>
          </cell>
          <cell r="G19">
            <v>33126.5</v>
          </cell>
          <cell r="H19">
            <v>4483.8999999999996</v>
          </cell>
        </row>
        <row r="20">
          <cell r="B20" t="str">
            <v>CARR-2</v>
          </cell>
          <cell r="C20">
            <v>33809.300000000003</v>
          </cell>
          <cell r="D20">
            <v>4347</v>
          </cell>
          <cell r="E20">
            <v>0</v>
          </cell>
          <cell r="F20">
            <v>0</v>
          </cell>
          <cell r="G20">
            <v>33809.300000000003</v>
          </cell>
          <cell r="H20">
            <v>4347</v>
          </cell>
        </row>
        <row r="21">
          <cell r="B21" t="str">
            <v>CDCL_01Z</v>
          </cell>
          <cell r="C21">
            <v>7825.59</v>
          </cell>
          <cell r="D21">
            <v>10951.65</v>
          </cell>
          <cell r="E21">
            <v>0</v>
          </cell>
          <cell r="F21">
            <v>0</v>
          </cell>
          <cell r="G21">
            <v>7825.59</v>
          </cell>
          <cell r="H21">
            <v>10951.65</v>
          </cell>
        </row>
        <row r="22">
          <cell r="B22" t="str">
            <v>LAGA_01Z</v>
          </cell>
          <cell r="C22">
            <v>2114.8000000000002</v>
          </cell>
          <cell r="D22">
            <v>7560.6</v>
          </cell>
          <cell r="E22">
            <v>0</v>
          </cell>
          <cell r="F22">
            <v>0</v>
          </cell>
          <cell r="G22">
            <v>2114.8000000000002</v>
          </cell>
          <cell r="H22">
            <v>7560.6</v>
          </cell>
        </row>
        <row r="23">
          <cell r="B23" t="str">
            <v>CLDCW-1</v>
          </cell>
          <cell r="C23">
            <v>6414.03</v>
          </cell>
          <cell r="D23">
            <v>260.83</v>
          </cell>
          <cell r="E23">
            <v>0</v>
          </cell>
          <cell r="F23">
            <v>0</v>
          </cell>
          <cell r="G23">
            <v>6414.03</v>
          </cell>
          <cell r="H23">
            <v>260.83</v>
          </cell>
        </row>
        <row r="24">
          <cell r="B24" t="str">
            <v>CLDNW-1</v>
          </cell>
          <cell r="C24">
            <v>6340.05</v>
          </cell>
          <cell r="D24">
            <v>213.12</v>
          </cell>
          <cell r="E24">
            <v>0</v>
          </cell>
          <cell r="F24">
            <v>0</v>
          </cell>
          <cell r="G24">
            <v>6340.05</v>
          </cell>
          <cell r="H24">
            <v>213.12</v>
          </cell>
        </row>
        <row r="25">
          <cell r="B25" t="str">
            <v>CLDSW-1</v>
          </cell>
          <cell r="C25">
            <v>4541.8599999999997</v>
          </cell>
          <cell r="D25">
            <v>0</v>
          </cell>
          <cell r="E25">
            <v>0</v>
          </cell>
          <cell r="F25">
            <v>0</v>
          </cell>
          <cell r="G25">
            <v>4541.8599999999997</v>
          </cell>
          <cell r="H25">
            <v>0</v>
          </cell>
        </row>
        <row r="26">
          <cell r="B26" t="str">
            <v>CORB_01Z</v>
          </cell>
          <cell r="C26">
            <v>0</v>
          </cell>
          <cell r="D26">
            <v>0</v>
          </cell>
          <cell r="E26">
            <v>0</v>
          </cell>
          <cell r="F26">
            <v>0</v>
          </cell>
          <cell r="G26">
            <v>0</v>
          </cell>
          <cell r="H26">
            <v>0</v>
          </cell>
        </row>
        <row r="27">
          <cell r="B27" t="str">
            <v>COSO_01Z</v>
          </cell>
          <cell r="C27">
            <v>9630.25</v>
          </cell>
          <cell r="D27">
            <v>2816.35</v>
          </cell>
          <cell r="E27">
            <v>0</v>
          </cell>
          <cell r="F27">
            <v>0</v>
          </cell>
          <cell r="G27">
            <v>9630.25</v>
          </cell>
          <cell r="H27">
            <v>2816.35</v>
          </cell>
        </row>
        <row r="28">
          <cell r="B28" t="str">
            <v>CRYRW-2</v>
          </cell>
          <cell r="C28">
            <v>2679.81</v>
          </cell>
          <cell r="D28">
            <v>714.67</v>
          </cell>
          <cell r="E28">
            <v>0</v>
          </cell>
          <cell r="F28">
            <v>0</v>
          </cell>
          <cell r="G28">
            <v>2679.81</v>
          </cell>
          <cell r="H28">
            <v>714.67</v>
          </cell>
        </row>
        <row r="29">
          <cell r="B29" t="str">
            <v>DAMC_01Z</v>
          </cell>
          <cell r="C29">
            <v>14380.34</v>
          </cell>
          <cell r="D29">
            <v>4716.5</v>
          </cell>
          <cell r="E29">
            <v>0</v>
          </cell>
          <cell r="F29">
            <v>0</v>
          </cell>
          <cell r="G29">
            <v>14380.34</v>
          </cell>
          <cell r="H29">
            <v>4716.5</v>
          </cell>
        </row>
        <row r="30">
          <cell r="B30" t="str">
            <v>DEEP_01Z</v>
          </cell>
          <cell r="C30">
            <v>0</v>
          </cell>
          <cell r="D30">
            <v>0</v>
          </cell>
          <cell r="E30">
            <v>0</v>
          </cell>
          <cell r="F30">
            <v>0</v>
          </cell>
          <cell r="G30">
            <v>0</v>
          </cell>
          <cell r="H30">
            <v>0</v>
          </cell>
        </row>
        <row r="31">
          <cell r="B31" t="str">
            <v>CNQPS01Z</v>
          </cell>
          <cell r="C31">
            <v>6417.75</v>
          </cell>
          <cell r="D31">
            <v>1230.71</v>
          </cell>
          <cell r="E31">
            <v>0</v>
          </cell>
          <cell r="F31">
            <v>0</v>
          </cell>
          <cell r="G31">
            <v>6417.75</v>
          </cell>
          <cell r="H31">
            <v>1230.71</v>
          </cell>
        </row>
        <row r="32">
          <cell r="B32" t="str">
            <v>CNQPS02Z</v>
          </cell>
          <cell r="C32">
            <v>0</v>
          </cell>
          <cell r="D32">
            <v>0</v>
          </cell>
          <cell r="E32">
            <v>0</v>
          </cell>
          <cell r="F32">
            <v>0</v>
          </cell>
          <cell r="G32">
            <v>0</v>
          </cell>
          <cell r="H32">
            <v>0</v>
          </cell>
        </row>
        <row r="33">
          <cell r="B33" t="str">
            <v>CNQPS03Z</v>
          </cell>
          <cell r="C33">
            <v>4695.8900000000003</v>
          </cell>
          <cell r="D33">
            <v>1179.74</v>
          </cell>
          <cell r="E33">
            <v>0</v>
          </cell>
          <cell r="F33">
            <v>0</v>
          </cell>
          <cell r="G33">
            <v>4695.8900000000003</v>
          </cell>
          <cell r="H33">
            <v>1179.74</v>
          </cell>
        </row>
        <row r="34">
          <cell r="B34" t="str">
            <v>CNQPS04Z</v>
          </cell>
          <cell r="C34">
            <v>3497.26</v>
          </cell>
          <cell r="D34">
            <v>517.79999999999995</v>
          </cell>
          <cell r="E34">
            <v>0</v>
          </cell>
          <cell r="F34">
            <v>0</v>
          </cell>
          <cell r="G34">
            <v>3497.26</v>
          </cell>
          <cell r="H34">
            <v>517.79999999999995</v>
          </cell>
        </row>
        <row r="35">
          <cell r="B35" t="str">
            <v>DRAXX01Z</v>
          </cell>
          <cell r="C35">
            <v>29948.400000000001</v>
          </cell>
          <cell r="D35">
            <v>2441.85</v>
          </cell>
          <cell r="E35">
            <v>0</v>
          </cell>
          <cell r="F35">
            <v>0</v>
          </cell>
          <cell r="G35">
            <v>29948.400000000001</v>
          </cell>
          <cell r="H35">
            <v>2441.85</v>
          </cell>
        </row>
        <row r="36">
          <cell r="B36" t="str">
            <v>DRAXX02Z</v>
          </cell>
          <cell r="C36">
            <v>29938.1</v>
          </cell>
          <cell r="D36">
            <v>84.1</v>
          </cell>
          <cell r="E36">
            <v>0</v>
          </cell>
          <cell r="F36">
            <v>0</v>
          </cell>
          <cell r="G36">
            <v>29938.1</v>
          </cell>
          <cell r="H36">
            <v>84.1</v>
          </cell>
        </row>
        <row r="37">
          <cell r="B37" t="str">
            <v>DRAXX03Z</v>
          </cell>
          <cell r="C37">
            <v>29695.200000000001</v>
          </cell>
          <cell r="D37">
            <v>2693.35</v>
          </cell>
          <cell r="E37">
            <v>0</v>
          </cell>
          <cell r="F37">
            <v>0</v>
          </cell>
          <cell r="G37">
            <v>29695.200000000001</v>
          </cell>
          <cell r="H37">
            <v>2693.35</v>
          </cell>
        </row>
        <row r="38">
          <cell r="B38" t="str">
            <v>DRAXX04Z</v>
          </cell>
          <cell r="C38">
            <v>24500.75</v>
          </cell>
          <cell r="D38">
            <v>4212.7</v>
          </cell>
          <cell r="E38">
            <v>0</v>
          </cell>
          <cell r="F38">
            <v>0</v>
          </cell>
          <cell r="G38">
            <v>24500.75</v>
          </cell>
          <cell r="H38">
            <v>4212.7</v>
          </cell>
        </row>
        <row r="39">
          <cell r="B39" t="str">
            <v>DRAXX05Z</v>
          </cell>
          <cell r="C39">
            <v>1818.15</v>
          </cell>
          <cell r="D39">
            <v>1226.4000000000001</v>
          </cell>
          <cell r="E39">
            <v>0</v>
          </cell>
          <cell r="F39">
            <v>0</v>
          </cell>
          <cell r="G39">
            <v>1818.15</v>
          </cell>
          <cell r="H39">
            <v>1226.4000000000001</v>
          </cell>
        </row>
        <row r="40">
          <cell r="B40" t="str">
            <v>DRAXX06Z</v>
          </cell>
          <cell r="C40">
            <v>1139.75</v>
          </cell>
          <cell r="D40">
            <v>314.39999999999998</v>
          </cell>
          <cell r="E40">
            <v>0</v>
          </cell>
          <cell r="F40">
            <v>0</v>
          </cell>
          <cell r="G40">
            <v>1139.75</v>
          </cell>
          <cell r="H40">
            <v>314.39999999999998</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40.31</v>
          </cell>
          <cell r="D44">
            <v>3610.25</v>
          </cell>
          <cell r="E44">
            <v>0</v>
          </cell>
          <cell r="F44">
            <v>0</v>
          </cell>
          <cell r="G44">
            <v>40.31</v>
          </cell>
          <cell r="H44">
            <v>3610.25</v>
          </cell>
        </row>
        <row r="45">
          <cell r="B45" t="str">
            <v>EECL_01Z</v>
          </cell>
          <cell r="C45">
            <v>7378.49</v>
          </cell>
          <cell r="D45">
            <v>2202.5500000000002</v>
          </cell>
          <cell r="E45">
            <v>0</v>
          </cell>
          <cell r="F45">
            <v>0</v>
          </cell>
          <cell r="G45">
            <v>7378.49</v>
          </cell>
          <cell r="H45">
            <v>2202.5500000000002</v>
          </cell>
        </row>
        <row r="46">
          <cell r="B46" t="str">
            <v>FIDL_01Z</v>
          </cell>
          <cell r="C46">
            <v>0</v>
          </cell>
          <cell r="D46">
            <v>0</v>
          </cell>
          <cell r="E46">
            <v>0</v>
          </cell>
          <cell r="F46">
            <v>0</v>
          </cell>
          <cell r="G46">
            <v>0</v>
          </cell>
          <cell r="H46">
            <v>0</v>
          </cell>
        </row>
        <row r="47">
          <cell r="B47" t="str">
            <v>FIDL_02Z</v>
          </cell>
          <cell r="C47">
            <v>1202.78</v>
          </cell>
          <cell r="D47">
            <v>3.23</v>
          </cell>
          <cell r="E47">
            <v>0</v>
          </cell>
          <cell r="F47">
            <v>0</v>
          </cell>
          <cell r="G47">
            <v>1202.78</v>
          </cell>
          <cell r="H47">
            <v>3.23</v>
          </cell>
        </row>
        <row r="48">
          <cell r="B48" t="str">
            <v>FIDL_03Z</v>
          </cell>
          <cell r="C48">
            <v>9000.83</v>
          </cell>
          <cell r="D48">
            <v>2848.05</v>
          </cell>
          <cell r="E48">
            <v>0</v>
          </cell>
          <cell r="F48">
            <v>0</v>
          </cell>
          <cell r="G48">
            <v>9000.83</v>
          </cell>
          <cell r="H48">
            <v>2848.05</v>
          </cell>
        </row>
        <row r="49">
          <cell r="B49" t="str">
            <v>FIDL_04Z</v>
          </cell>
          <cell r="C49">
            <v>14919.08</v>
          </cell>
          <cell r="D49">
            <v>2230.88</v>
          </cell>
          <cell r="E49">
            <v>0</v>
          </cell>
          <cell r="F49">
            <v>0</v>
          </cell>
          <cell r="G49">
            <v>14919.08</v>
          </cell>
          <cell r="H49">
            <v>2230.88</v>
          </cell>
        </row>
        <row r="50">
          <cell r="B50" t="str">
            <v>EAG_EWIC1</v>
          </cell>
          <cell r="C50">
            <v>22693.75</v>
          </cell>
          <cell r="D50">
            <v>2766.73</v>
          </cell>
          <cell r="E50">
            <v>0</v>
          </cell>
          <cell r="F50">
            <v>0</v>
          </cell>
          <cell r="G50">
            <v>22693.75</v>
          </cell>
          <cell r="H50">
            <v>2766.73</v>
          </cell>
        </row>
        <row r="51">
          <cell r="B51" t="str">
            <v>CRUA_01Z</v>
          </cell>
          <cell r="C51">
            <v>2070.52</v>
          </cell>
          <cell r="D51">
            <v>96.46</v>
          </cell>
          <cell r="E51">
            <v>0</v>
          </cell>
          <cell r="F51">
            <v>0</v>
          </cell>
          <cell r="G51">
            <v>2070.52</v>
          </cell>
          <cell r="H51">
            <v>96.46</v>
          </cell>
        </row>
        <row r="52">
          <cell r="B52" t="str">
            <v>CRUA_02Z</v>
          </cell>
          <cell r="C52">
            <v>2358.1</v>
          </cell>
          <cell r="D52">
            <v>147.86000000000001</v>
          </cell>
          <cell r="E52">
            <v>0</v>
          </cell>
          <cell r="F52">
            <v>0</v>
          </cell>
          <cell r="G52">
            <v>2358.1</v>
          </cell>
          <cell r="H52">
            <v>147.86000000000001</v>
          </cell>
        </row>
        <row r="53">
          <cell r="B53" t="str">
            <v>CRUA_03Z</v>
          </cell>
          <cell r="C53">
            <v>939.26</v>
          </cell>
          <cell r="D53">
            <v>0.28000000000000003</v>
          </cell>
          <cell r="E53">
            <v>0</v>
          </cell>
          <cell r="F53">
            <v>0</v>
          </cell>
          <cell r="G53">
            <v>939.26</v>
          </cell>
          <cell r="H53">
            <v>0.28000000000000003</v>
          </cell>
        </row>
        <row r="54">
          <cell r="B54" t="str">
            <v>CRUA_04Z</v>
          </cell>
          <cell r="C54">
            <v>1017.34</v>
          </cell>
          <cell r="D54">
            <v>28.08</v>
          </cell>
          <cell r="E54">
            <v>0</v>
          </cell>
          <cell r="F54">
            <v>0</v>
          </cell>
          <cell r="G54">
            <v>1017.34</v>
          </cell>
          <cell r="H54">
            <v>28.08</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2617.88</v>
          </cell>
          <cell r="D59">
            <v>1252.1199999999999</v>
          </cell>
          <cell r="E59">
            <v>0</v>
          </cell>
          <cell r="F59">
            <v>0</v>
          </cell>
          <cell r="G59">
            <v>2617.88</v>
          </cell>
          <cell r="H59">
            <v>1252.1199999999999</v>
          </cell>
        </row>
        <row r="60">
          <cell r="B60" t="str">
            <v>FALGW-1</v>
          </cell>
          <cell r="C60">
            <v>23352.75</v>
          </cell>
          <cell r="D60">
            <v>152.86000000000001</v>
          </cell>
          <cell r="E60">
            <v>0</v>
          </cell>
          <cell r="F60">
            <v>0</v>
          </cell>
          <cell r="G60">
            <v>23352.75</v>
          </cell>
          <cell r="H60">
            <v>152.86000000000001</v>
          </cell>
        </row>
        <row r="61">
          <cell r="B61" t="str">
            <v>FELL_01Z</v>
          </cell>
          <cell r="C61">
            <v>0</v>
          </cell>
          <cell r="D61">
            <v>0</v>
          </cell>
          <cell r="E61">
            <v>0</v>
          </cell>
          <cell r="F61">
            <v>0</v>
          </cell>
          <cell r="G61">
            <v>0</v>
          </cell>
          <cell r="H61">
            <v>0</v>
          </cell>
        </row>
        <row r="62">
          <cell r="B62" t="str">
            <v>GRGBW-1</v>
          </cell>
          <cell r="C62">
            <v>445.48</v>
          </cell>
          <cell r="D62">
            <v>0</v>
          </cell>
          <cell r="E62">
            <v>0</v>
          </cell>
          <cell r="F62">
            <v>0</v>
          </cell>
          <cell r="G62">
            <v>445.48</v>
          </cell>
          <cell r="H62">
            <v>0</v>
          </cell>
        </row>
        <row r="63">
          <cell r="B63" t="str">
            <v>GRGBW-2</v>
          </cell>
          <cell r="C63">
            <v>16792.439999999999</v>
          </cell>
          <cell r="D63">
            <v>236.05</v>
          </cell>
          <cell r="E63">
            <v>0</v>
          </cell>
          <cell r="F63">
            <v>0</v>
          </cell>
          <cell r="G63">
            <v>16792.439999999999</v>
          </cell>
          <cell r="H63">
            <v>236.05</v>
          </cell>
        </row>
        <row r="64">
          <cell r="B64" t="str">
            <v>GRGBW-3</v>
          </cell>
          <cell r="C64">
            <v>573.76</v>
          </cell>
          <cell r="D64">
            <v>0</v>
          </cell>
          <cell r="E64">
            <v>0</v>
          </cell>
          <cell r="F64">
            <v>0</v>
          </cell>
          <cell r="G64">
            <v>573.76</v>
          </cell>
          <cell r="H64">
            <v>0</v>
          </cell>
        </row>
        <row r="65">
          <cell r="B65" t="str">
            <v>GNFSW-1</v>
          </cell>
          <cell r="C65">
            <v>2245.75</v>
          </cell>
          <cell r="D65">
            <v>2589.08</v>
          </cell>
          <cell r="E65">
            <v>0</v>
          </cell>
          <cell r="F65">
            <v>0</v>
          </cell>
          <cell r="G65">
            <v>2245.75</v>
          </cell>
          <cell r="H65">
            <v>2589.08</v>
          </cell>
        </row>
        <row r="66">
          <cell r="B66" t="str">
            <v>GAOFO-1</v>
          </cell>
          <cell r="C66">
            <v>1633.83</v>
          </cell>
          <cell r="D66">
            <v>1751.47</v>
          </cell>
          <cell r="E66">
            <v>0</v>
          </cell>
          <cell r="F66">
            <v>0</v>
          </cell>
          <cell r="G66">
            <v>1633.83</v>
          </cell>
          <cell r="H66">
            <v>1751.47</v>
          </cell>
        </row>
        <row r="67">
          <cell r="B67" t="str">
            <v>GAOFO-2</v>
          </cell>
          <cell r="C67">
            <v>1739.93</v>
          </cell>
          <cell r="D67">
            <v>1352.75</v>
          </cell>
          <cell r="E67">
            <v>0</v>
          </cell>
          <cell r="F67">
            <v>0</v>
          </cell>
          <cell r="G67">
            <v>1739.93</v>
          </cell>
          <cell r="H67">
            <v>1352.75</v>
          </cell>
        </row>
        <row r="68">
          <cell r="B68" t="str">
            <v>GAOFO-3</v>
          </cell>
          <cell r="C68">
            <v>1680.23</v>
          </cell>
          <cell r="D68">
            <v>1551.49</v>
          </cell>
          <cell r="E68">
            <v>0</v>
          </cell>
          <cell r="F68">
            <v>0</v>
          </cell>
          <cell r="G68">
            <v>1680.23</v>
          </cell>
          <cell r="H68">
            <v>1551.49</v>
          </cell>
        </row>
        <row r="69">
          <cell r="B69" t="str">
            <v>GAOFO-4</v>
          </cell>
          <cell r="C69">
            <v>1611.77</v>
          </cell>
          <cell r="D69">
            <v>2080.56</v>
          </cell>
          <cell r="E69">
            <v>0</v>
          </cell>
          <cell r="F69">
            <v>0</v>
          </cell>
          <cell r="G69">
            <v>1611.77</v>
          </cell>
          <cell r="H69">
            <v>2080.56</v>
          </cell>
        </row>
        <row r="70">
          <cell r="B70" t="str">
            <v>CRGHW-1</v>
          </cell>
          <cell r="C70">
            <v>1308.69</v>
          </cell>
          <cell r="D70">
            <v>82.55</v>
          </cell>
          <cell r="E70">
            <v>0</v>
          </cell>
          <cell r="F70">
            <v>0</v>
          </cell>
          <cell r="G70">
            <v>1308.69</v>
          </cell>
          <cell r="H70">
            <v>82.55</v>
          </cell>
        </row>
        <row r="71">
          <cell r="B71" t="str">
            <v>GRMO_01Z</v>
          </cell>
          <cell r="C71">
            <v>0</v>
          </cell>
          <cell r="D71">
            <v>4167.83</v>
          </cell>
          <cell r="E71">
            <v>0</v>
          </cell>
          <cell r="F71">
            <v>0</v>
          </cell>
          <cell r="G71">
            <v>0</v>
          </cell>
          <cell r="H71">
            <v>4167.83</v>
          </cell>
        </row>
        <row r="72">
          <cell r="B72" t="str">
            <v>GRIFW-1</v>
          </cell>
          <cell r="C72">
            <v>1842.23</v>
          </cell>
          <cell r="D72">
            <v>108.82</v>
          </cell>
          <cell r="E72">
            <v>0</v>
          </cell>
          <cell r="F72">
            <v>0</v>
          </cell>
          <cell r="G72">
            <v>1842.23</v>
          </cell>
          <cell r="H72">
            <v>108.82</v>
          </cell>
        </row>
        <row r="73">
          <cell r="B73" t="str">
            <v>GRIFW-2</v>
          </cell>
          <cell r="C73">
            <v>1972.66</v>
          </cell>
          <cell r="D73">
            <v>79.650000000000006</v>
          </cell>
          <cell r="E73">
            <v>0</v>
          </cell>
          <cell r="F73">
            <v>0</v>
          </cell>
          <cell r="G73">
            <v>1972.66</v>
          </cell>
          <cell r="H73">
            <v>79.650000000000006</v>
          </cell>
        </row>
        <row r="74">
          <cell r="B74" t="str">
            <v>GNFSW-2</v>
          </cell>
          <cell r="C74">
            <v>1110.49</v>
          </cell>
          <cell r="D74">
            <v>2538.21</v>
          </cell>
          <cell r="E74">
            <v>0</v>
          </cell>
          <cell r="F74">
            <v>0</v>
          </cell>
          <cell r="G74">
            <v>1110.49</v>
          </cell>
          <cell r="H74">
            <v>2538.21</v>
          </cell>
        </row>
        <row r="75">
          <cell r="B75" t="str">
            <v>GYMR-15</v>
          </cell>
          <cell r="C75">
            <v>16804.16</v>
          </cell>
          <cell r="D75">
            <v>122.88</v>
          </cell>
          <cell r="E75">
            <v>0</v>
          </cell>
          <cell r="F75">
            <v>0</v>
          </cell>
          <cell r="G75">
            <v>16804.16</v>
          </cell>
          <cell r="H75">
            <v>122.88</v>
          </cell>
        </row>
        <row r="76">
          <cell r="B76" t="str">
            <v>GYMR-17</v>
          </cell>
          <cell r="C76">
            <v>16831.04</v>
          </cell>
          <cell r="D76">
            <v>20.49</v>
          </cell>
          <cell r="E76">
            <v>0</v>
          </cell>
          <cell r="F76">
            <v>0</v>
          </cell>
          <cell r="G76">
            <v>16831.04</v>
          </cell>
          <cell r="H76">
            <v>20.49</v>
          </cell>
        </row>
        <row r="77">
          <cell r="B77" t="str">
            <v>GYMR-26</v>
          </cell>
          <cell r="C77">
            <v>17639.95</v>
          </cell>
          <cell r="D77">
            <v>50.48</v>
          </cell>
          <cell r="E77">
            <v>0</v>
          </cell>
          <cell r="F77">
            <v>0</v>
          </cell>
          <cell r="G77">
            <v>17639.95</v>
          </cell>
          <cell r="H77">
            <v>50.48</v>
          </cell>
        </row>
        <row r="78">
          <cell r="B78" t="str">
            <v>GYMR-28</v>
          </cell>
          <cell r="C78">
            <v>14169.87</v>
          </cell>
          <cell r="D78">
            <v>1.01</v>
          </cell>
          <cell r="E78">
            <v>0</v>
          </cell>
          <cell r="F78">
            <v>0</v>
          </cell>
          <cell r="G78">
            <v>14169.87</v>
          </cell>
          <cell r="H78">
            <v>1.01</v>
          </cell>
        </row>
        <row r="79">
          <cell r="B79" t="str">
            <v>GYAR_01Z</v>
          </cell>
          <cell r="C79">
            <v>4424.6000000000004</v>
          </cell>
          <cell r="D79">
            <v>2471.3000000000002</v>
          </cell>
          <cell r="E79">
            <v>0</v>
          </cell>
          <cell r="F79">
            <v>0</v>
          </cell>
          <cell r="G79">
            <v>4424.6000000000004</v>
          </cell>
          <cell r="H79">
            <v>2471.3000000000002</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10941.59</v>
          </cell>
          <cell r="D83">
            <v>2546.39</v>
          </cell>
          <cell r="E83">
            <v>0</v>
          </cell>
          <cell r="F83">
            <v>0</v>
          </cell>
          <cell r="G83">
            <v>10941.59</v>
          </cell>
          <cell r="H83">
            <v>2546.39</v>
          </cell>
        </row>
        <row r="84">
          <cell r="B84" t="str">
            <v>SHBA_02Z</v>
          </cell>
          <cell r="C84">
            <v>13996.78</v>
          </cell>
          <cell r="D84">
            <v>1947.16</v>
          </cell>
          <cell r="E84">
            <v>0</v>
          </cell>
          <cell r="F84">
            <v>0</v>
          </cell>
          <cell r="G84">
            <v>13996.78</v>
          </cell>
          <cell r="H84">
            <v>1947.16</v>
          </cell>
        </row>
        <row r="85">
          <cell r="B85" t="str">
            <v>HUMR_01Z</v>
          </cell>
          <cell r="C85">
            <v>27778.880000000001</v>
          </cell>
          <cell r="D85">
            <v>4022.29</v>
          </cell>
          <cell r="E85">
            <v>0</v>
          </cell>
          <cell r="F85">
            <v>0</v>
          </cell>
          <cell r="G85">
            <v>27778.880000000001</v>
          </cell>
          <cell r="H85">
            <v>4022.29</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2095.9499999999998</v>
          </cell>
          <cell r="D90">
            <v>12884.2</v>
          </cell>
          <cell r="E90">
            <v>0</v>
          </cell>
          <cell r="F90">
            <v>0</v>
          </cell>
          <cell r="G90">
            <v>2095.9499999999998</v>
          </cell>
          <cell r="H90">
            <v>12884.2</v>
          </cell>
        </row>
        <row r="91">
          <cell r="B91" t="str">
            <v>KILBW-1</v>
          </cell>
          <cell r="C91">
            <v>206.54</v>
          </cell>
          <cell r="D91">
            <v>648.58000000000004</v>
          </cell>
          <cell r="E91">
            <v>0</v>
          </cell>
          <cell r="F91">
            <v>0</v>
          </cell>
          <cell r="G91">
            <v>206.54</v>
          </cell>
          <cell r="H91">
            <v>648.58000000000004</v>
          </cell>
        </row>
        <row r="92">
          <cell r="B92" t="str">
            <v>LCLTW-1</v>
          </cell>
          <cell r="C92">
            <v>836.68</v>
          </cell>
          <cell r="D92">
            <v>939.54</v>
          </cell>
          <cell r="E92">
            <v>0</v>
          </cell>
          <cell r="F92">
            <v>0</v>
          </cell>
          <cell r="G92">
            <v>836.68</v>
          </cell>
          <cell r="H92">
            <v>939.54</v>
          </cell>
        </row>
        <row r="93">
          <cell r="B93" t="str">
            <v>MEDP_01Z</v>
          </cell>
          <cell r="C93">
            <v>11975.28</v>
          </cell>
          <cell r="D93">
            <v>3538.62</v>
          </cell>
          <cell r="E93">
            <v>0</v>
          </cell>
          <cell r="F93">
            <v>0</v>
          </cell>
          <cell r="G93">
            <v>11975.28</v>
          </cell>
          <cell r="H93">
            <v>3538.62</v>
          </cell>
        </row>
        <row r="94">
          <cell r="B94" t="str">
            <v>MILWW-1</v>
          </cell>
          <cell r="C94">
            <v>2575.37</v>
          </cell>
          <cell r="D94">
            <v>40.85</v>
          </cell>
          <cell r="E94">
            <v>0</v>
          </cell>
          <cell r="F94">
            <v>0</v>
          </cell>
          <cell r="G94">
            <v>2575.37</v>
          </cell>
          <cell r="H94">
            <v>40.85</v>
          </cell>
        </row>
        <row r="95">
          <cell r="B95" t="str">
            <v>WDNSO-1</v>
          </cell>
          <cell r="C95">
            <v>7662.65</v>
          </cell>
          <cell r="D95">
            <v>2868.43</v>
          </cell>
          <cell r="E95">
            <v>0</v>
          </cell>
          <cell r="F95">
            <v>0</v>
          </cell>
          <cell r="G95">
            <v>7662.65</v>
          </cell>
          <cell r="H95">
            <v>2868.43</v>
          </cell>
        </row>
        <row r="96">
          <cell r="B96" t="str">
            <v>WDNSO-2</v>
          </cell>
          <cell r="C96">
            <v>2218.48</v>
          </cell>
          <cell r="D96">
            <v>11925.45</v>
          </cell>
          <cell r="E96">
            <v>0</v>
          </cell>
          <cell r="F96">
            <v>0</v>
          </cell>
          <cell r="G96">
            <v>2218.48</v>
          </cell>
          <cell r="H96">
            <v>11925.45</v>
          </cell>
        </row>
        <row r="97">
          <cell r="B97" t="str">
            <v>MRWD_01Z</v>
          </cell>
          <cell r="C97">
            <v>14191.1</v>
          </cell>
          <cell r="D97">
            <v>3116.5</v>
          </cell>
          <cell r="E97">
            <v>0</v>
          </cell>
          <cell r="F97">
            <v>0</v>
          </cell>
          <cell r="G97">
            <v>14191.1</v>
          </cell>
          <cell r="H97">
            <v>3116.5</v>
          </cell>
        </row>
        <row r="98">
          <cell r="B98" t="str">
            <v>ABTHB07Z</v>
          </cell>
          <cell r="C98">
            <v>185.85</v>
          </cell>
          <cell r="D98">
            <v>647.65</v>
          </cell>
          <cell r="E98">
            <v>0</v>
          </cell>
          <cell r="F98">
            <v>0</v>
          </cell>
          <cell r="G98">
            <v>185.85</v>
          </cell>
          <cell r="H98">
            <v>647.65</v>
          </cell>
        </row>
        <row r="99">
          <cell r="B99" t="str">
            <v>ABTHB08Z</v>
          </cell>
          <cell r="C99">
            <v>0</v>
          </cell>
          <cell r="D99">
            <v>0</v>
          </cell>
          <cell r="E99">
            <v>0</v>
          </cell>
          <cell r="F99">
            <v>0</v>
          </cell>
          <cell r="G99">
            <v>0</v>
          </cell>
          <cell r="H99">
            <v>0</v>
          </cell>
        </row>
        <row r="100">
          <cell r="B100" t="str">
            <v>ABTHB09Z</v>
          </cell>
          <cell r="C100">
            <v>13224.05</v>
          </cell>
          <cell r="D100">
            <v>3850.85</v>
          </cell>
          <cell r="E100">
            <v>0</v>
          </cell>
          <cell r="F100">
            <v>0</v>
          </cell>
          <cell r="G100">
            <v>13224.05</v>
          </cell>
          <cell r="H100">
            <v>3850.85</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26069.85</v>
          </cell>
          <cell r="D103">
            <v>4943.05</v>
          </cell>
          <cell r="E103">
            <v>0</v>
          </cell>
          <cell r="F103">
            <v>0</v>
          </cell>
          <cell r="G103">
            <v>26069.85</v>
          </cell>
          <cell r="H103">
            <v>4943.05</v>
          </cell>
        </row>
        <row r="104">
          <cell r="B104" t="str">
            <v>DIDCB06Z</v>
          </cell>
          <cell r="C104">
            <v>9320.5</v>
          </cell>
          <cell r="D104">
            <v>5202.7</v>
          </cell>
          <cell r="E104">
            <v>0</v>
          </cell>
          <cell r="F104">
            <v>0</v>
          </cell>
          <cell r="G104">
            <v>9320.5</v>
          </cell>
          <cell r="H104">
            <v>5202.7</v>
          </cell>
        </row>
        <row r="105">
          <cell r="B105" t="str">
            <v>LBAR_01Z</v>
          </cell>
          <cell r="C105">
            <v>3606.93</v>
          </cell>
          <cell r="D105">
            <v>21289.9</v>
          </cell>
          <cell r="E105">
            <v>0</v>
          </cell>
          <cell r="F105">
            <v>0</v>
          </cell>
          <cell r="G105">
            <v>3606.93</v>
          </cell>
          <cell r="H105">
            <v>21289.9</v>
          </cell>
        </row>
        <row r="106">
          <cell r="B106" t="str">
            <v>PEMB_11Z</v>
          </cell>
          <cell r="C106">
            <v>16522.3</v>
          </cell>
          <cell r="D106">
            <v>2420.1999999999998</v>
          </cell>
          <cell r="E106">
            <v>0</v>
          </cell>
          <cell r="F106">
            <v>0</v>
          </cell>
          <cell r="G106">
            <v>16522.3</v>
          </cell>
          <cell r="H106">
            <v>2420.1999999999998</v>
          </cell>
        </row>
        <row r="107">
          <cell r="B107" t="str">
            <v>PEMB_21Z</v>
          </cell>
          <cell r="C107">
            <v>4561.6000000000004</v>
          </cell>
          <cell r="D107">
            <v>1611.45</v>
          </cell>
          <cell r="E107">
            <v>0</v>
          </cell>
          <cell r="F107">
            <v>0</v>
          </cell>
          <cell r="G107">
            <v>4561.6000000000004</v>
          </cell>
          <cell r="H107">
            <v>1611.45</v>
          </cell>
        </row>
        <row r="108">
          <cell r="B108" t="str">
            <v>PEMB_31Z</v>
          </cell>
          <cell r="C108">
            <v>11592</v>
          </cell>
          <cell r="D108">
            <v>2194.4499999999998</v>
          </cell>
          <cell r="E108">
            <v>0</v>
          </cell>
          <cell r="F108">
            <v>0</v>
          </cell>
          <cell r="G108">
            <v>11592</v>
          </cell>
          <cell r="H108">
            <v>2194.4499999999998</v>
          </cell>
        </row>
        <row r="109">
          <cell r="B109" t="str">
            <v>PEMB_41Z</v>
          </cell>
          <cell r="C109">
            <v>7144.75</v>
          </cell>
          <cell r="D109">
            <v>2129.15</v>
          </cell>
          <cell r="E109">
            <v>0</v>
          </cell>
          <cell r="F109">
            <v>0</v>
          </cell>
          <cell r="G109">
            <v>7144.75</v>
          </cell>
          <cell r="H109">
            <v>2129.15</v>
          </cell>
        </row>
        <row r="110">
          <cell r="B110" t="str">
            <v>PEMB_51Z</v>
          </cell>
          <cell r="C110">
            <v>7558</v>
          </cell>
          <cell r="D110">
            <v>1970.15</v>
          </cell>
          <cell r="E110">
            <v>0</v>
          </cell>
          <cell r="F110">
            <v>0</v>
          </cell>
          <cell r="G110">
            <v>7558</v>
          </cell>
          <cell r="H110">
            <v>1970.15</v>
          </cell>
        </row>
        <row r="111">
          <cell r="B111" t="str">
            <v>STAY_01Z</v>
          </cell>
          <cell r="C111">
            <v>3012.25</v>
          </cell>
          <cell r="D111">
            <v>5789</v>
          </cell>
          <cell r="E111">
            <v>0</v>
          </cell>
          <cell r="F111">
            <v>0</v>
          </cell>
          <cell r="G111">
            <v>3012.25</v>
          </cell>
          <cell r="H111">
            <v>5789</v>
          </cell>
        </row>
        <row r="112">
          <cell r="B112" t="str">
            <v>STAY_02Z</v>
          </cell>
          <cell r="C112">
            <v>13721.6</v>
          </cell>
          <cell r="D112">
            <v>4854.3999999999996</v>
          </cell>
          <cell r="E112">
            <v>0</v>
          </cell>
          <cell r="F112">
            <v>0</v>
          </cell>
          <cell r="G112">
            <v>13721.6</v>
          </cell>
          <cell r="H112">
            <v>4854.3999999999996</v>
          </cell>
        </row>
        <row r="113">
          <cell r="B113" t="str">
            <v>STAY_03Z</v>
          </cell>
          <cell r="C113">
            <v>5267.35</v>
          </cell>
          <cell r="D113">
            <v>5453.1</v>
          </cell>
          <cell r="E113">
            <v>0</v>
          </cell>
          <cell r="F113">
            <v>0</v>
          </cell>
          <cell r="G113">
            <v>5267.35</v>
          </cell>
          <cell r="H113">
            <v>5453.1</v>
          </cell>
        </row>
        <row r="114">
          <cell r="B114" t="str">
            <v>STAY_04Z</v>
          </cell>
          <cell r="C114">
            <v>4541.8999999999996</v>
          </cell>
          <cell r="D114">
            <v>5288.9</v>
          </cell>
          <cell r="E114">
            <v>0</v>
          </cell>
          <cell r="F114">
            <v>0</v>
          </cell>
          <cell r="G114">
            <v>4541.8999999999996</v>
          </cell>
          <cell r="H114">
            <v>5288.9</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13918.5</v>
          </cell>
          <cell r="D117">
            <v>2905.05</v>
          </cell>
          <cell r="E117">
            <v>0</v>
          </cell>
          <cell r="F117">
            <v>0</v>
          </cell>
          <cell r="G117">
            <v>13918.5</v>
          </cell>
          <cell r="H117">
            <v>2905.05</v>
          </cell>
        </row>
        <row r="118">
          <cell r="B118" t="str">
            <v>HEYM102Z</v>
          </cell>
          <cell r="C118">
            <v>28731.3</v>
          </cell>
          <cell r="D118">
            <v>4025</v>
          </cell>
          <cell r="E118">
            <v>0</v>
          </cell>
          <cell r="F118">
            <v>0</v>
          </cell>
          <cell r="G118">
            <v>28731.3</v>
          </cell>
          <cell r="H118">
            <v>4025</v>
          </cell>
        </row>
        <row r="119">
          <cell r="B119" t="str">
            <v>HEYM207Z</v>
          </cell>
          <cell r="C119">
            <v>0</v>
          </cell>
          <cell r="D119">
            <v>0</v>
          </cell>
          <cell r="E119">
            <v>0</v>
          </cell>
          <cell r="F119">
            <v>0</v>
          </cell>
          <cell r="G119">
            <v>0</v>
          </cell>
          <cell r="H119">
            <v>0</v>
          </cell>
        </row>
        <row r="120">
          <cell r="B120" t="str">
            <v>HEYM208Z</v>
          </cell>
          <cell r="C120">
            <v>88249.9</v>
          </cell>
          <cell r="D120">
            <v>0</v>
          </cell>
          <cell r="E120">
            <v>0</v>
          </cell>
          <cell r="F120">
            <v>0</v>
          </cell>
          <cell r="G120">
            <v>88249.9</v>
          </cell>
          <cell r="H120">
            <v>0</v>
          </cell>
        </row>
        <row r="121">
          <cell r="B121" t="str">
            <v>HINB_07Z</v>
          </cell>
          <cell r="C121">
            <v>20327.650000000001</v>
          </cell>
          <cell r="D121">
            <v>7726.45</v>
          </cell>
          <cell r="E121">
            <v>0</v>
          </cell>
          <cell r="F121">
            <v>0</v>
          </cell>
          <cell r="G121">
            <v>20327.650000000001</v>
          </cell>
          <cell r="H121">
            <v>7726.45</v>
          </cell>
        </row>
        <row r="122">
          <cell r="B122" t="str">
            <v>HINB_08Z</v>
          </cell>
          <cell r="C122">
            <v>20369.900000000001</v>
          </cell>
          <cell r="D122">
            <v>6155.25</v>
          </cell>
          <cell r="E122">
            <v>0</v>
          </cell>
          <cell r="F122">
            <v>0</v>
          </cell>
          <cell r="G122">
            <v>20369.900000000001</v>
          </cell>
          <cell r="H122">
            <v>6155.25</v>
          </cell>
        </row>
        <row r="123">
          <cell r="B123" t="str">
            <v>HRTL_01Z</v>
          </cell>
          <cell r="C123">
            <v>35182.6</v>
          </cell>
          <cell r="D123">
            <v>1782.65</v>
          </cell>
          <cell r="E123">
            <v>0</v>
          </cell>
          <cell r="F123">
            <v>0</v>
          </cell>
          <cell r="G123">
            <v>35182.6</v>
          </cell>
          <cell r="H123">
            <v>1782.65</v>
          </cell>
        </row>
        <row r="124">
          <cell r="B124" t="str">
            <v>HRTL_02Z</v>
          </cell>
          <cell r="C124">
            <v>35037.300000000003</v>
          </cell>
          <cell r="D124">
            <v>579.85</v>
          </cell>
          <cell r="E124">
            <v>0</v>
          </cell>
          <cell r="F124">
            <v>0</v>
          </cell>
          <cell r="G124">
            <v>35037.300000000003</v>
          </cell>
          <cell r="H124">
            <v>579.85</v>
          </cell>
        </row>
        <row r="125">
          <cell r="B125" t="str">
            <v>HUNB_07Z</v>
          </cell>
          <cell r="C125">
            <v>0</v>
          </cell>
          <cell r="D125">
            <v>0</v>
          </cell>
          <cell r="E125">
            <v>0</v>
          </cell>
          <cell r="F125">
            <v>0</v>
          </cell>
          <cell r="G125">
            <v>0</v>
          </cell>
          <cell r="H125">
            <v>0</v>
          </cell>
        </row>
        <row r="126">
          <cell r="B126" t="str">
            <v>HUNB_08Z</v>
          </cell>
          <cell r="C126">
            <v>30663.15</v>
          </cell>
          <cell r="D126">
            <v>3577.45</v>
          </cell>
          <cell r="E126">
            <v>0</v>
          </cell>
          <cell r="F126">
            <v>0</v>
          </cell>
          <cell r="G126">
            <v>30663.15</v>
          </cell>
          <cell r="H126">
            <v>3577.45</v>
          </cell>
        </row>
        <row r="127">
          <cell r="B127" t="str">
            <v>SIZB_01Z</v>
          </cell>
          <cell r="C127">
            <v>25195.200000000001</v>
          </cell>
          <cell r="D127">
            <v>5112.25</v>
          </cell>
          <cell r="E127">
            <v>0</v>
          </cell>
          <cell r="F127">
            <v>0</v>
          </cell>
          <cell r="G127">
            <v>25195.200000000001</v>
          </cell>
          <cell r="H127">
            <v>5112.25</v>
          </cell>
        </row>
        <row r="128">
          <cell r="B128" t="str">
            <v>SIZB_02Z</v>
          </cell>
          <cell r="C128">
            <v>26129.4</v>
          </cell>
          <cell r="D128">
            <v>6895</v>
          </cell>
          <cell r="E128">
            <v>0</v>
          </cell>
          <cell r="F128">
            <v>0</v>
          </cell>
          <cell r="G128">
            <v>26129.4</v>
          </cell>
          <cell r="H128">
            <v>6895</v>
          </cell>
        </row>
        <row r="129">
          <cell r="B129" t="str">
            <v>TORN_01Z</v>
          </cell>
          <cell r="C129">
            <v>26896.7</v>
          </cell>
          <cell r="D129">
            <v>5558.7</v>
          </cell>
          <cell r="E129">
            <v>0</v>
          </cell>
          <cell r="F129">
            <v>0</v>
          </cell>
          <cell r="G129">
            <v>26896.7</v>
          </cell>
          <cell r="H129">
            <v>5558.7</v>
          </cell>
        </row>
        <row r="130">
          <cell r="B130" t="str">
            <v>TORN_02Z</v>
          </cell>
          <cell r="C130">
            <v>20190.400000000001</v>
          </cell>
          <cell r="D130">
            <v>10006.799999999999</v>
          </cell>
          <cell r="E130">
            <v>0</v>
          </cell>
          <cell r="F130">
            <v>0</v>
          </cell>
          <cell r="G130">
            <v>20190.400000000001</v>
          </cell>
          <cell r="H130">
            <v>10006.799999999999</v>
          </cell>
        </row>
        <row r="131">
          <cell r="B131" t="str">
            <v>EAG-NEMO1</v>
          </cell>
          <cell r="C131">
            <v>17883.98</v>
          </cell>
          <cell r="D131">
            <v>12990.67</v>
          </cell>
          <cell r="E131">
            <v>0</v>
          </cell>
          <cell r="F131">
            <v>0</v>
          </cell>
          <cell r="G131">
            <v>17883.98</v>
          </cell>
          <cell r="H131">
            <v>12990.67</v>
          </cell>
        </row>
        <row r="132">
          <cell r="B132" t="str">
            <v>DINO_01Z</v>
          </cell>
          <cell r="C132">
            <v>5868.9</v>
          </cell>
          <cell r="D132">
            <v>458.7</v>
          </cell>
          <cell r="E132">
            <v>0</v>
          </cell>
          <cell r="F132">
            <v>0</v>
          </cell>
          <cell r="G132">
            <v>5868.9</v>
          </cell>
          <cell r="H132">
            <v>458.7</v>
          </cell>
        </row>
        <row r="133">
          <cell r="B133" t="str">
            <v>DINO_02Z</v>
          </cell>
          <cell r="C133">
            <v>7157.35</v>
          </cell>
          <cell r="D133">
            <v>530.70000000000005</v>
          </cell>
          <cell r="E133">
            <v>0</v>
          </cell>
          <cell r="F133">
            <v>0</v>
          </cell>
          <cell r="G133">
            <v>7157.35</v>
          </cell>
          <cell r="H133">
            <v>530.70000000000005</v>
          </cell>
        </row>
        <row r="134">
          <cell r="B134" t="str">
            <v>DINO_03Z</v>
          </cell>
          <cell r="C134">
            <v>8634.35</v>
          </cell>
          <cell r="D134">
            <v>319.75</v>
          </cell>
          <cell r="E134">
            <v>0</v>
          </cell>
          <cell r="F134">
            <v>0</v>
          </cell>
          <cell r="G134">
            <v>8634.35</v>
          </cell>
          <cell r="H134">
            <v>319.75</v>
          </cell>
        </row>
        <row r="135">
          <cell r="B135" t="str">
            <v>DINO_04Z</v>
          </cell>
          <cell r="C135">
            <v>8562.6</v>
          </cell>
          <cell r="D135">
            <v>561.70000000000005</v>
          </cell>
          <cell r="E135">
            <v>0</v>
          </cell>
          <cell r="F135">
            <v>0</v>
          </cell>
          <cell r="G135">
            <v>8562.6</v>
          </cell>
          <cell r="H135">
            <v>561.70000000000005</v>
          </cell>
        </row>
        <row r="136">
          <cell r="B136" t="str">
            <v>DINO_05Z</v>
          </cell>
          <cell r="C136">
            <v>10625.8</v>
          </cell>
          <cell r="D136">
            <v>819</v>
          </cell>
          <cell r="E136">
            <v>0</v>
          </cell>
          <cell r="F136">
            <v>0</v>
          </cell>
          <cell r="G136">
            <v>10625.8</v>
          </cell>
          <cell r="H136">
            <v>819</v>
          </cell>
        </row>
        <row r="137">
          <cell r="B137" t="str">
            <v>DINO_06Z</v>
          </cell>
          <cell r="C137">
            <v>5095.7</v>
          </cell>
          <cell r="D137">
            <v>661.5</v>
          </cell>
          <cell r="E137">
            <v>0</v>
          </cell>
          <cell r="F137">
            <v>0</v>
          </cell>
          <cell r="G137">
            <v>5095.7</v>
          </cell>
          <cell r="H137">
            <v>661.5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2197.69</v>
          </cell>
          <cell r="D140">
            <v>444.53</v>
          </cell>
          <cell r="E140">
            <v>0</v>
          </cell>
          <cell r="F140">
            <v>0</v>
          </cell>
          <cell r="G140">
            <v>2197.69</v>
          </cell>
          <cell r="H140">
            <v>444.53</v>
          </cell>
        </row>
        <row r="141">
          <cell r="B141" t="str">
            <v>FFES_04Z</v>
          </cell>
          <cell r="C141">
            <v>3156.22</v>
          </cell>
          <cell r="D141">
            <v>434.83</v>
          </cell>
          <cell r="E141">
            <v>0</v>
          </cell>
          <cell r="F141">
            <v>0</v>
          </cell>
          <cell r="G141">
            <v>3156.22</v>
          </cell>
          <cell r="H141">
            <v>434.83</v>
          </cell>
        </row>
        <row r="142">
          <cell r="B142" t="str">
            <v>KILNS01Z</v>
          </cell>
          <cell r="C142">
            <v>0</v>
          </cell>
          <cell r="D142">
            <v>0</v>
          </cell>
          <cell r="E142">
            <v>0</v>
          </cell>
          <cell r="F142">
            <v>0</v>
          </cell>
          <cell r="G142">
            <v>0</v>
          </cell>
          <cell r="H142">
            <v>0</v>
          </cell>
        </row>
        <row r="143">
          <cell r="B143" t="str">
            <v>PETEM01Z</v>
          </cell>
          <cell r="C143">
            <v>0</v>
          </cell>
          <cell r="D143">
            <v>0</v>
          </cell>
          <cell r="E143">
            <v>0</v>
          </cell>
          <cell r="F143">
            <v>0</v>
          </cell>
          <cell r="G143">
            <v>0</v>
          </cell>
          <cell r="H143">
            <v>0</v>
          </cell>
        </row>
        <row r="144">
          <cell r="B144" t="str">
            <v>GRAI_06Z</v>
          </cell>
          <cell r="C144">
            <v>14615.65</v>
          </cell>
          <cell r="D144">
            <v>3284.35</v>
          </cell>
          <cell r="E144">
            <v>0</v>
          </cell>
          <cell r="F144">
            <v>0</v>
          </cell>
          <cell r="G144">
            <v>14615.65</v>
          </cell>
          <cell r="H144">
            <v>3284.35</v>
          </cell>
        </row>
        <row r="145">
          <cell r="B145" t="str">
            <v>GRAI_07Z</v>
          </cell>
          <cell r="C145">
            <v>11542.6</v>
          </cell>
          <cell r="D145">
            <v>3162.65</v>
          </cell>
          <cell r="E145">
            <v>0</v>
          </cell>
          <cell r="F145">
            <v>0</v>
          </cell>
          <cell r="G145">
            <v>11542.6</v>
          </cell>
          <cell r="H145">
            <v>3162.65</v>
          </cell>
        </row>
        <row r="146">
          <cell r="B146" t="str">
            <v>GRAI_08Z</v>
          </cell>
          <cell r="C146">
            <v>11744.95</v>
          </cell>
          <cell r="D146">
            <v>2781.7</v>
          </cell>
          <cell r="E146">
            <v>0</v>
          </cell>
          <cell r="F146">
            <v>0</v>
          </cell>
          <cell r="G146">
            <v>11744.95</v>
          </cell>
          <cell r="H146">
            <v>2781.7</v>
          </cell>
        </row>
        <row r="147">
          <cell r="B147" t="str">
            <v>KILLP01Z</v>
          </cell>
          <cell r="C147">
            <v>539.20000000000005</v>
          </cell>
          <cell r="D147">
            <v>378.75</v>
          </cell>
          <cell r="E147">
            <v>0</v>
          </cell>
          <cell r="F147">
            <v>0</v>
          </cell>
          <cell r="G147">
            <v>539.20000000000005</v>
          </cell>
          <cell r="H147">
            <v>378.75</v>
          </cell>
        </row>
        <row r="148">
          <cell r="B148" t="str">
            <v>KILLP02Z</v>
          </cell>
          <cell r="C148">
            <v>373.55</v>
          </cell>
          <cell r="D148">
            <v>180.4</v>
          </cell>
          <cell r="E148">
            <v>0</v>
          </cell>
          <cell r="F148">
            <v>0</v>
          </cell>
          <cell r="G148">
            <v>373.55</v>
          </cell>
          <cell r="H148">
            <v>180.4</v>
          </cell>
        </row>
        <row r="149">
          <cell r="B149" t="str">
            <v>RATS_01Z</v>
          </cell>
          <cell r="C149">
            <v>566.91</v>
          </cell>
          <cell r="D149">
            <v>1824.03</v>
          </cell>
          <cell r="E149">
            <v>0</v>
          </cell>
          <cell r="F149">
            <v>0</v>
          </cell>
          <cell r="G149">
            <v>566.91</v>
          </cell>
          <cell r="H149">
            <v>1824.03</v>
          </cell>
        </row>
        <row r="150">
          <cell r="B150" t="str">
            <v>RATS_02Z</v>
          </cell>
          <cell r="C150">
            <v>3072.33</v>
          </cell>
          <cell r="D150">
            <v>1782.81</v>
          </cell>
          <cell r="E150">
            <v>0</v>
          </cell>
          <cell r="F150">
            <v>0</v>
          </cell>
          <cell r="G150">
            <v>3072.33</v>
          </cell>
          <cell r="H150">
            <v>1782.81</v>
          </cell>
        </row>
        <row r="151">
          <cell r="B151" t="str">
            <v>RATS_03Z</v>
          </cell>
          <cell r="C151">
            <v>751.32</v>
          </cell>
          <cell r="D151">
            <v>133.29</v>
          </cell>
          <cell r="E151">
            <v>0</v>
          </cell>
          <cell r="F151">
            <v>0</v>
          </cell>
          <cell r="G151">
            <v>751.32</v>
          </cell>
          <cell r="H151">
            <v>133.29</v>
          </cell>
        </row>
        <row r="152">
          <cell r="B152" t="str">
            <v>RATS_04Z</v>
          </cell>
          <cell r="C152">
            <v>112.68</v>
          </cell>
          <cell r="D152">
            <v>1842.03</v>
          </cell>
          <cell r="E152">
            <v>0</v>
          </cell>
          <cell r="F152">
            <v>0</v>
          </cell>
          <cell r="G152">
            <v>112.68</v>
          </cell>
          <cell r="H152">
            <v>1842.03</v>
          </cell>
        </row>
        <row r="153">
          <cell r="B153" t="str">
            <v>TAYL_02Z</v>
          </cell>
          <cell r="C153">
            <v>0</v>
          </cell>
          <cell r="D153">
            <v>0</v>
          </cell>
          <cell r="E153">
            <v>0</v>
          </cell>
          <cell r="F153">
            <v>0</v>
          </cell>
          <cell r="G153">
            <v>0</v>
          </cell>
          <cell r="H153">
            <v>0</v>
          </cell>
        </row>
        <row r="154">
          <cell r="B154" t="str">
            <v>TAYL_03Z</v>
          </cell>
          <cell r="C154">
            <v>6.12</v>
          </cell>
          <cell r="D154">
            <v>6.05</v>
          </cell>
          <cell r="E154">
            <v>0</v>
          </cell>
          <cell r="F154">
            <v>0</v>
          </cell>
          <cell r="G154">
            <v>6.12</v>
          </cell>
          <cell r="H154">
            <v>6.05</v>
          </cell>
        </row>
        <row r="155">
          <cell r="B155" t="str">
            <v>RCBKO-1</v>
          </cell>
          <cell r="C155">
            <v>6127.23</v>
          </cell>
          <cell r="D155">
            <v>1885.2</v>
          </cell>
          <cell r="E155">
            <v>0</v>
          </cell>
          <cell r="F155">
            <v>0</v>
          </cell>
          <cell r="G155">
            <v>6127.23</v>
          </cell>
          <cell r="H155">
            <v>1885.2</v>
          </cell>
        </row>
        <row r="156">
          <cell r="B156" t="str">
            <v>RCBKO-2</v>
          </cell>
          <cell r="C156">
            <v>5559.84</v>
          </cell>
          <cell r="D156">
            <v>1999.99</v>
          </cell>
          <cell r="E156">
            <v>0</v>
          </cell>
          <cell r="F156">
            <v>0</v>
          </cell>
          <cell r="G156">
            <v>5559.84</v>
          </cell>
          <cell r="H156">
            <v>1999.99</v>
          </cell>
        </row>
        <row r="157">
          <cell r="B157" t="str">
            <v>BRGG_01Z</v>
          </cell>
          <cell r="C157">
            <v>491.9</v>
          </cell>
          <cell r="D157">
            <v>7.99</v>
          </cell>
          <cell r="E157">
            <v>0</v>
          </cell>
          <cell r="F157">
            <v>0</v>
          </cell>
          <cell r="G157">
            <v>491.9</v>
          </cell>
          <cell r="H157">
            <v>7.99</v>
          </cell>
        </row>
        <row r="158">
          <cell r="B158" t="str">
            <v>ROCK_01Z</v>
          </cell>
          <cell r="C158">
            <v>19791.3</v>
          </cell>
          <cell r="D158">
            <v>2455</v>
          </cell>
          <cell r="E158">
            <v>0</v>
          </cell>
          <cell r="F158">
            <v>0</v>
          </cell>
          <cell r="G158">
            <v>19791.3</v>
          </cell>
          <cell r="H158">
            <v>2455</v>
          </cell>
        </row>
        <row r="159">
          <cell r="B159" t="str">
            <v>SCCL_01Z</v>
          </cell>
          <cell r="C159">
            <v>4741.95</v>
          </cell>
          <cell r="D159">
            <v>616.70000000000005</v>
          </cell>
          <cell r="E159">
            <v>0</v>
          </cell>
          <cell r="F159">
            <v>0</v>
          </cell>
          <cell r="G159">
            <v>4741.95</v>
          </cell>
          <cell r="H159">
            <v>616.70000000000005</v>
          </cell>
        </row>
        <row r="160">
          <cell r="B160" t="str">
            <v>SCCL_02Z</v>
          </cell>
          <cell r="C160">
            <v>3240.05</v>
          </cell>
          <cell r="D160">
            <v>3728.95</v>
          </cell>
          <cell r="E160">
            <v>0</v>
          </cell>
          <cell r="F160">
            <v>0</v>
          </cell>
          <cell r="G160">
            <v>3240.05</v>
          </cell>
          <cell r="H160">
            <v>3728.95</v>
          </cell>
        </row>
        <row r="161">
          <cell r="B161" t="str">
            <v>SCCL_03Z</v>
          </cell>
          <cell r="C161">
            <v>6718.6</v>
          </cell>
          <cell r="D161">
            <v>280.98</v>
          </cell>
          <cell r="E161">
            <v>0</v>
          </cell>
          <cell r="F161">
            <v>0</v>
          </cell>
          <cell r="G161">
            <v>6718.6</v>
          </cell>
          <cell r="H161">
            <v>280.98</v>
          </cell>
        </row>
        <row r="162">
          <cell r="B162" t="str">
            <v>SHOS_01Z</v>
          </cell>
          <cell r="C162">
            <v>3943</v>
          </cell>
          <cell r="D162">
            <v>1603.85</v>
          </cell>
          <cell r="E162">
            <v>0</v>
          </cell>
          <cell r="F162">
            <v>0</v>
          </cell>
          <cell r="G162">
            <v>3943</v>
          </cell>
          <cell r="H162">
            <v>1603.85</v>
          </cell>
        </row>
        <row r="163">
          <cell r="B163" t="str">
            <v>SEAB_01Z</v>
          </cell>
          <cell r="C163">
            <v>5078.13</v>
          </cell>
          <cell r="D163">
            <v>4981.2</v>
          </cell>
          <cell r="E163">
            <v>0</v>
          </cell>
          <cell r="F163">
            <v>0</v>
          </cell>
          <cell r="G163">
            <v>5078.13</v>
          </cell>
          <cell r="H163">
            <v>4981.2</v>
          </cell>
        </row>
        <row r="164">
          <cell r="B164" t="str">
            <v>SEAB_02Z</v>
          </cell>
          <cell r="C164">
            <v>3188.04</v>
          </cell>
          <cell r="D164">
            <v>1233.17</v>
          </cell>
          <cell r="E164">
            <v>0</v>
          </cell>
          <cell r="F164">
            <v>0</v>
          </cell>
          <cell r="G164">
            <v>3188.04</v>
          </cell>
          <cell r="H164">
            <v>1233.17</v>
          </cell>
        </row>
        <row r="165">
          <cell r="B165" t="str">
            <v>SPLN_01Z</v>
          </cell>
          <cell r="C165">
            <v>19271.3</v>
          </cell>
          <cell r="D165">
            <v>4522.55</v>
          </cell>
          <cell r="E165">
            <v>0</v>
          </cell>
          <cell r="F165">
            <v>0</v>
          </cell>
          <cell r="G165">
            <v>19271.3</v>
          </cell>
          <cell r="H165">
            <v>4522.55</v>
          </cell>
        </row>
        <row r="166">
          <cell r="B166" t="str">
            <v>ARCHW-1</v>
          </cell>
          <cell r="C166">
            <v>5766.19</v>
          </cell>
          <cell r="D166">
            <v>2.5299999999999998</v>
          </cell>
          <cell r="E166">
            <v>0</v>
          </cell>
          <cell r="F166">
            <v>0</v>
          </cell>
          <cell r="G166">
            <v>5766.19</v>
          </cell>
          <cell r="H166">
            <v>2.5299999999999998</v>
          </cell>
        </row>
        <row r="167">
          <cell r="B167" t="str">
            <v>CLFLW-1</v>
          </cell>
          <cell r="C167">
            <v>234.36</v>
          </cell>
          <cell r="D167">
            <v>202.35</v>
          </cell>
          <cell r="E167">
            <v>0</v>
          </cell>
          <cell r="F167">
            <v>0</v>
          </cell>
          <cell r="G167">
            <v>234.36</v>
          </cell>
          <cell r="H167">
            <v>202.35</v>
          </cell>
        </row>
        <row r="168">
          <cell r="B168" t="str">
            <v>DRSLW-1</v>
          </cell>
          <cell r="C168">
            <v>405.66</v>
          </cell>
          <cell r="D168">
            <v>625.57000000000005</v>
          </cell>
          <cell r="E168">
            <v>0</v>
          </cell>
          <cell r="F168">
            <v>0</v>
          </cell>
          <cell r="G168">
            <v>405.66</v>
          </cell>
          <cell r="H168">
            <v>625.57000000000005</v>
          </cell>
        </row>
        <row r="169">
          <cell r="B169" t="str">
            <v>EWHLW-1</v>
          </cell>
          <cell r="C169">
            <v>3866.69</v>
          </cell>
          <cell r="D169">
            <v>0</v>
          </cell>
          <cell r="E169">
            <v>0</v>
          </cell>
          <cell r="F169">
            <v>0</v>
          </cell>
          <cell r="G169">
            <v>3866.69</v>
          </cell>
          <cell r="H169">
            <v>0</v>
          </cell>
        </row>
        <row r="170">
          <cell r="B170" t="str">
            <v>HRSTW-1</v>
          </cell>
          <cell r="C170">
            <v>9613.7000000000007</v>
          </cell>
          <cell r="D170">
            <v>0</v>
          </cell>
          <cell r="E170">
            <v>0</v>
          </cell>
          <cell r="F170">
            <v>0</v>
          </cell>
          <cell r="G170">
            <v>9613.7000000000007</v>
          </cell>
          <cell r="H170">
            <v>0</v>
          </cell>
        </row>
        <row r="171">
          <cell r="B171" t="str">
            <v>KLGLW-1</v>
          </cell>
          <cell r="C171">
            <v>11330.78</v>
          </cell>
          <cell r="D171">
            <v>73.7</v>
          </cell>
          <cell r="E171">
            <v>0</v>
          </cell>
          <cell r="F171">
            <v>0</v>
          </cell>
          <cell r="G171">
            <v>11330.78</v>
          </cell>
          <cell r="H171">
            <v>73.7</v>
          </cell>
        </row>
        <row r="172">
          <cell r="B172" t="str">
            <v>MKHLW-1</v>
          </cell>
          <cell r="C172">
            <v>9029.19</v>
          </cell>
          <cell r="D172">
            <v>0</v>
          </cell>
          <cell r="E172">
            <v>0</v>
          </cell>
          <cell r="F172">
            <v>0</v>
          </cell>
          <cell r="G172">
            <v>9029.19</v>
          </cell>
          <cell r="H172">
            <v>0</v>
          </cell>
        </row>
        <row r="173">
          <cell r="B173" t="str">
            <v>AIGA_01Z</v>
          </cell>
          <cell r="C173">
            <v>6.44</v>
          </cell>
          <cell r="D173">
            <v>1.73</v>
          </cell>
          <cell r="E173">
            <v>0</v>
          </cell>
          <cell r="F173">
            <v>0</v>
          </cell>
          <cell r="G173">
            <v>6.44</v>
          </cell>
          <cell r="H173">
            <v>1.73</v>
          </cell>
        </row>
        <row r="174">
          <cell r="B174" t="str">
            <v>BHLAW-1</v>
          </cell>
          <cell r="C174">
            <v>2957.03</v>
          </cell>
          <cell r="D174">
            <v>140.49</v>
          </cell>
          <cell r="E174">
            <v>0</v>
          </cell>
          <cell r="F174">
            <v>0</v>
          </cell>
          <cell r="G174">
            <v>2957.03</v>
          </cell>
          <cell r="H174">
            <v>140.49</v>
          </cell>
        </row>
        <row r="175">
          <cell r="B175" t="str">
            <v>CASH_01Z</v>
          </cell>
          <cell r="C175">
            <v>139.36000000000001</v>
          </cell>
          <cell r="D175">
            <v>0</v>
          </cell>
          <cell r="E175">
            <v>0</v>
          </cell>
          <cell r="F175">
            <v>0</v>
          </cell>
          <cell r="G175">
            <v>139.36000000000001</v>
          </cell>
          <cell r="H175">
            <v>0</v>
          </cell>
        </row>
        <row r="176">
          <cell r="B176" t="str">
            <v>CEAN_01Z</v>
          </cell>
          <cell r="C176">
            <v>8.7899999999999991</v>
          </cell>
          <cell r="D176">
            <v>37.07</v>
          </cell>
          <cell r="E176">
            <v>0</v>
          </cell>
          <cell r="F176">
            <v>0</v>
          </cell>
          <cell r="G176">
            <v>8.7899999999999991</v>
          </cell>
          <cell r="H176">
            <v>37.07</v>
          </cell>
        </row>
        <row r="177">
          <cell r="B177" t="str">
            <v>CLAC-1</v>
          </cell>
          <cell r="C177">
            <v>5.97</v>
          </cell>
          <cell r="D177">
            <v>10.4</v>
          </cell>
          <cell r="E177">
            <v>0</v>
          </cell>
          <cell r="F177">
            <v>0</v>
          </cell>
          <cell r="G177">
            <v>5.97</v>
          </cell>
          <cell r="H177">
            <v>10.4</v>
          </cell>
        </row>
        <row r="178">
          <cell r="B178" t="str">
            <v>CLUN_01Z</v>
          </cell>
          <cell r="C178">
            <v>805.53</v>
          </cell>
          <cell r="D178">
            <v>107.47</v>
          </cell>
          <cell r="E178">
            <v>0</v>
          </cell>
          <cell r="F178">
            <v>0</v>
          </cell>
          <cell r="G178">
            <v>805.53</v>
          </cell>
          <cell r="H178">
            <v>107.47</v>
          </cell>
        </row>
        <row r="179">
          <cell r="B179" t="str">
            <v>CLUN_02Z</v>
          </cell>
          <cell r="C179">
            <v>209.19</v>
          </cell>
          <cell r="D179">
            <v>81.03</v>
          </cell>
          <cell r="E179">
            <v>0</v>
          </cell>
          <cell r="F179">
            <v>0</v>
          </cell>
          <cell r="G179">
            <v>209.19</v>
          </cell>
          <cell r="H179">
            <v>81.03</v>
          </cell>
        </row>
        <row r="180">
          <cell r="B180" t="str">
            <v>CULL_02Z</v>
          </cell>
          <cell r="C180">
            <v>578.4</v>
          </cell>
          <cell r="D180">
            <v>7.0000000000000007E-2</v>
          </cell>
          <cell r="E180">
            <v>0</v>
          </cell>
          <cell r="F180">
            <v>0</v>
          </cell>
          <cell r="G180">
            <v>578.4</v>
          </cell>
          <cell r="H180">
            <v>7.0000000000000007E-2</v>
          </cell>
        </row>
        <row r="181">
          <cell r="B181" t="str">
            <v>DEAN_01Z</v>
          </cell>
          <cell r="C181">
            <v>11.44</v>
          </cell>
          <cell r="D181">
            <v>176.91</v>
          </cell>
          <cell r="E181">
            <v>0</v>
          </cell>
          <cell r="F181">
            <v>0</v>
          </cell>
          <cell r="G181">
            <v>11.44</v>
          </cell>
          <cell r="H181">
            <v>176.91</v>
          </cell>
        </row>
        <row r="182">
          <cell r="B182" t="str">
            <v>ERRO_01Z</v>
          </cell>
          <cell r="C182">
            <v>9.26</v>
          </cell>
          <cell r="D182">
            <v>51.77</v>
          </cell>
          <cell r="E182">
            <v>0</v>
          </cell>
          <cell r="F182">
            <v>0</v>
          </cell>
          <cell r="G182">
            <v>9.26</v>
          </cell>
          <cell r="H182">
            <v>51.77</v>
          </cell>
        </row>
        <row r="183">
          <cell r="B183" t="str">
            <v>ERRO_02Z</v>
          </cell>
          <cell r="C183">
            <v>0</v>
          </cell>
          <cell r="D183">
            <v>0</v>
          </cell>
          <cell r="E183">
            <v>0</v>
          </cell>
          <cell r="F183">
            <v>0</v>
          </cell>
          <cell r="G183">
            <v>0</v>
          </cell>
          <cell r="H183">
            <v>0</v>
          </cell>
        </row>
        <row r="184">
          <cell r="B184" t="str">
            <v>ERRO_03Z</v>
          </cell>
          <cell r="C184">
            <v>5.88</v>
          </cell>
          <cell r="D184">
            <v>59.2</v>
          </cell>
          <cell r="E184">
            <v>0</v>
          </cell>
          <cell r="F184">
            <v>0</v>
          </cell>
          <cell r="G184">
            <v>5.88</v>
          </cell>
          <cell r="H184">
            <v>59.2</v>
          </cell>
        </row>
        <row r="185">
          <cell r="B185" t="str">
            <v>FASN_01Z</v>
          </cell>
          <cell r="C185">
            <v>908.71</v>
          </cell>
          <cell r="D185">
            <v>0.7</v>
          </cell>
          <cell r="E185">
            <v>0</v>
          </cell>
          <cell r="F185">
            <v>0</v>
          </cell>
          <cell r="G185">
            <v>908.71</v>
          </cell>
          <cell r="H185">
            <v>0.7</v>
          </cell>
        </row>
        <row r="186">
          <cell r="B186" t="str">
            <v>FASN_02Z</v>
          </cell>
          <cell r="C186">
            <v>180.54</v>
          </cell>
          <cell r="D186">
            <v>0.16</v>
          </cell>
          <cell r="E186">
            <v>0</v>
          </cell>
          <cell r="F186">
            <v>0</v>
          </cell>
          <cell r="G186">
            <v>180.54</v>
          </cell>
          <cell r="H186">
            <v>0.16</v>
          </cell>
        </row>
        <row r="187">
          <cell r="B187" t="str">
            <v>FASN_03Z</v>
          </cell>
          <cell r="C187">
            <v>5.23</v>
          </cell>
          <cell r="D187">
            <v>9.85</v>
          </cell>
          <cell r="E187">
            <v>0</v>
          </cell>
          <cell r="F187">
            <v>0</v>
          </cell>
          <cell r="G187">
            <v>5.23</v>
          </cell>
          <cell r="H187">
            <v>9.85</v>
          </cell>
        </row>
        <row r="188">
          <cell r="B188" t="str">
            <v>FASN_04Z</v>
          </cell>
          <cell r="C188">
            <v>240.49</v>
          </cell>
          <cell r="D188">
            <v>27.5</v>
          </cell>
          <cell r="E188">
            <v>0</v>
          </cell>
          <cell r="F188">
            <v>0</v>
          </cell>
          <cell r="G188">
            <v>240.49</v>
          </cell>
          <cell r="H188">
            <v>27.5</v>
          </cell>
        </row>
        <row r="189">
          <cell r="B189" t="str">
            <v>FINL_01Z</v>
          </cell>
          <cell r="C189">
            <v>136.41</v>
          </cell>
          <cell r="D189">
            <v>0.25</v>
          </cell>
          <cell r="E189">
            <v>0</v>
          </cell>
          <cell r="F189">
            <v>0</v>
          </cell>
          <cell r="G189">
            <v>136.41</v>
          </cell>
          <cell r="H189">
            <v>0.25</v>
          </cell>
        </row>
        <row r="190">
          <cell r="B190" t="str">
            <v>FOYE_01Z</v>
          </cell>
          <cell r="C190">
            <v>0</v>
          </cell>
          <cell r="D190">
            <v>0</v>
          </cell>
          <cell r="E190">
            <v>0</v>
          </cell>
          <cell r="F190">
            <v>0</v>
          </cell>
          <cell r="G190">
            <v>0</v>
          </cell>
          <cell r="H190">
            <v>0</v>
          </cell>
        </row>
        <row r="191">
          <cell r="B191" t="str">
            <v>FOYE_02Z</v>
          </cell>
          <cell r="C191">
            <v>0</v>
          </cell>
          <cell r="D191">
            <v>0</v>
          </cell>
          <cell r="E191">
            <v>0</v>
          </cell>
          <cell r="F191">
            <v>0</v>
          </cell>
          <cell r="G191">
            <v>0</v>
          </cell>
          <cell r="H191">
            <v>0</v>
          </cell>
        </row>
        <row r="192">
          <cell r="B192" t="str">
            <v>GLEN_01Z</v>
          </cell>
          <cell r="C192">
            <v>146.06</v>
          </cell>
          <cell r="D192">
            <v>1.51</v>
          </cell>
          <cell r="E192">
            <v>0</v>
          </cell>
          <cell r="F192">
            <v>0</v>
          </cell>
          <cell r="G192">
            <v>146.06</v>
          </cell>
          <cell r="H192">
            <v>1.51</v>
          </cell>
        </row>
        <row r="193">
          <cell r="B193" t="str">
            <v>GLNDO-1</v>
          </cell>
          <cell r="C193">
            <v>897.28</v>
          </cell>
          <cell r="D193">
            <v>24.82</v>
          </cell>
          <cell r="E193">
            <v>0</v>
          </cell>
          <cell r="F193">
            <v>0</v>
          </cell>
          <cell r="G193">
            <v>897.28</v>
          </cell>
          <cell r="H193">
            <v>24.82</v>
          </cell>
        </row>
        <row r="194">
          <cell r="B194" t="str">
            <v>GORDW-1</v>
          </cell>
          <cell r="C194">
            <v>2476.37</v>
          </cell>
          <cell r="D194">
            <v>427.27</v>
          </cell>
          <cell r="E194">
            <v>0</v>
          </cell>
          <cell r="F194">
            <v>0</v>
          </cell>
          <cell r="G194">
            <v>2476.37</v>
          </cell>
          <cell r="H194">
            <v>427.27</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838.31</v>
          </cell>
          <cell r="D197">
            <v>3539.55</v>
          </cell>
          <cell r="E197">
            <v>0</v>
          </cell>
          <cell r="F197">
            <v>0</v>
          </cell>
          <cell r="G197">
            <v>838.31</v>
          </cell>
          <cell r="H197">
            <v>3539.55</v>
          </cell>
        </row>
        <row r="198">
          <cell r="B198" t="str">
            <v>INGA_01Z</v>
          </cell>
          <cell r="C198">
            <v>6.47</v>
          </cell>
          <cell r="D198">
            <v>16.260000000000002</v>
          </cell>
          <cell r="E198">
            <v>0</v>
          </cell>
          <cell r="F198">
            <v>0</v>
          </cell>
          <cell r="G198">
            <v>6.47</v>
          </cell>
          <cell r="H198">
            <v>16.260000000000002</v>
          </cell>
        </row>
        <row r="199">
          <cell r="B199" t="str">
            <v>KIOR_01Z</v>
          </cell>
          <cell r="C199">
            <v>1.0900000000000001</v>
          </cell>
          <cell r="D199">
            <v>1.58</v>
          </cell>
          <cell r="E199">
            <v>0</v>
          </cell>
          <cell r="F199">
            <v>0</v>
          </cell>
          <cell r="G199">
            <v>1.0900000000000001</v>
          </cell>
          <cell r="H199">
            <v>1.58</v>
          </cell>
        </row>
        <row r="200">
          <cell r="B200" t="str">
            <v>LOCH_01Z</v>
          </cell>
          <cell r="C200">
            <v>239.95</v>
          </cell>
          <cell r="D200">
            <v>11.68</v>
          </cell>
          <cell r="E200">
            <v>0</v>
          </cell>
          <cell r="F200">
            <v>0</v>
          </cell>
          <cell r="G200">
            <v>239.95</v>
          </cell>
          <cell r="H200">
            <v>11.68</v>
          </cell>
        </row>
        <row r="201">
          <cell r="B201" t="str">
            <v>LOCH_02Z</v>
          </cell>
          <cell r="C201">
            <v>289.06</v>
          </cell>
          <cell r="D201">
            <v>2.52</v>
          </cell>
          <cell r="E201">
            <v>0</v>
          </cell>
          <cell r="F201">
            <v>0</v>
          </cell>
          <cell r="G201">
            <v>289.06</v>
          </cell>
          <cell r="H201">
            <v>2.52</v>
          </cell>
        </row>
        <row r="202">
          <cell r="B202" t="str">
            <v>LUIC_01Z</v>
          </cell>
          <cell r="C202">
            <v>73.08</v>
          </cell>
          <cell r="D202">
            <v>88.58</v>
          </cell>
          <cell r="E202">
            <v>0</v>
          </cell>
          <cell r="F202">
            <v>0</v>
          </cell>
          <cell r="G202">
            <v>73.08</v>
          </cell>
          <cell r="H202">
            <v>88.58</v>
          </cell>
        </row>
        <row r="203">
          <cell r="B203" t="str">
            <v>LUIC_02Z</v>
          </cell>
          <cell r="C203">
            <v>83.44</v>
          </cell>
          <cell r="D203">
            <v>68.930000000000007</v>
          </cell>
          <cell r="E203">
            <v>0</v>
          </cell>
          <cell r="F203">
            <v>0</v>
          </cell>
          <cell r="G203">
            <v>83.44</v>
          </cell>
          <cell r="H203">
            <v>68.930000000000007</v>
          </cell>
        </row>
        <row r="204">
          <cell r="B204" t="str">
            <v>MOSS_01Z</v>
          </cell>
          <cell r="C204">
            <v>93.93</v>
          </cell>
          <cell r="D204">
            <v>575.29</v>
          </cell>
          <cell r="E204">
            <v>0</v>
          </cell>
          <cell r="F204">
            <v>0</v>
          </cell>
          <cell r="G204">
            <v>93.93</v>
          </cell>
          <cell r="H204">
            <v>575.29</v>
          </cell>
        </row>
        <row r="205">
          <cell r="B205" t="str">
            <v>NANT_01Z</v>
          </cell>
          <cell r="C205">
            <v>98.23</v>
          </cell>
          <cell r="D205">
            <v>1.49</v>
          </cell>
          <cell r="E205">
            <v>0</v>
          </cell>
          <cell r="F205">
            <v>0</v>
          </cell>
          <cell r="G205">
            <v>98.23</v>
          </cell>
          <cell r="H205">
            <v>1.49</v>
          </cell>
        </row>
        <row r="206">
          <cell r="B206" t="str">
            <v>ORRI_01Z</v>
          </cell>
          <cell r="C206">
            <v>4.01</v>
          </cell>
          <cell r="D206">
            <v>46.1</v>
          </cell>
          <cell r="E206">
            <v>0</v>
          </cell>
          <cell r="F206">
            <v>0</v>
          </cell>
          <cell r="G206">
            <v>4.01</v>
          </cell>
          <cell r="H206">
            <v>46.1</v>
          </cell>
        </row>
        <row r="207">
          <cell r="B207" t="str">
            <v>PEHE_01Z</v>
          </cell>
          <cell r="C207">
            <v>22109.1</v>
          </cell>
          <cell r="D207">
            <v>3976.46</v>
          </cell>
          <cell r="E207">
            <v>0</v>
          </cell>
          <cell r="F207">
            <v>0</v>
          </cell>
          <cell r="G207">
            <v>22109.1</v>
          </cell>
          <cell r="H207">
            <v>3976.46</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7.93</v>
          </cell>
          <cell r="D210">
            <v>38.32</v>
          </cell>
          <cell r="E210">
            <v>0</v>
          </cell>
          <cell r="F210">
            <v>0</v>
          </cell>
          <cell r="G210">
            <v>7.93</v>
          </cell>
          <cell r="H210">
            <v>38.32</v>
          </cell>
        </row>
        <row r="211">
          <cell r="B211" t="str">
            <v>SLOY_02Z</v>
          </cell>
          <cell r="C211">
            <v>0.73</v>
          </cell>
          <cell r="D211">
            <v>41.28</v>
          </cell>
          <cell r="E211">
            <v>0</v>
          </cell>
          <cell r="F211">
            <v>0</v>
          </cell>
          <cell r="G211">
            <v>0.73</v>
          </cell>
          <cell r="H211">
            <v>41.28</v>
          </cell>
        </row>
        <row r="212">
          <cell r="B212" t="str">
            <v>SLOY_03Z</v>
          </cell>
          <cell r="C212">
            <v>17.79</v>
          </cell>
          <cell r="D212">
            <v>14.92</v>
          </cell>
          <cell r="E212">
            <v>0</v>
          </cell>
          <cell r="F212">
            <v>0</v>
          </cell>
          <cell r="G212">
            <v>17.79</v>
          </cell>
          <cell r="H212">
            <v>14.92</v>
          </cell>
        </row>
        <row r="213">
          <cell r="B213" t="str">
            <v>SLOY_04Z</v>
          </cell>
          <cell r="C213">
            <v>0</v>
          </cell>
          <cell r="D213">
            <v>0</v>
          </cell>
          <cell r="E213">
            <v>0</v>
          </cell>
          <cell r="F213">
            <v>0</v>
          </cell>
          <cell r="G213">
            <v>0</v>
          </cell>
          <cell r="H213">
            <v>0</v>
          </cell>
        </row>
        <row r="214">
          <cell r="B214" t="str">
            <v>STRNW-1</v>
          </cell>
          <cell r="C214">
            <v>401.75</v>
          </cell>
          <cell r="D214">
            <v>1108</v>
          </cell>
          <cell r="E214">
            <v>0</v>
          </cell>
          <cell r="F214">
            <v>0</v>
          </cell>
          <cell r="G214">
            <v>401.75</v>
          </cell>
          <cell r="H214">
            <v>1108</v>
          </cell>
        </row>
        <row r="215">
          <cell r="B215" t="str">
            <v>TORA_01Z</v>
          </cell>
          <cell r="C215">
            <v>23.14</v>
          </cell>
          <cell r="D215">
            <v>0.08</v>
          </cell>
          <cell r="E215">
            <v>0</v>
          </cell>
          <cell r="F215">
            <v>0</v>
          </cell>
          <cell r="G215">
            <v>23.14</v>
          </cell>
          <cell r="H215">
            <v>0.08</v>
          </cell>
        </row>
        <row r="216">
          <cell r="B216" t="str">
            <v>TORA_02Z</v>
          </cell>
          <cell r="C216">
            <v>136.97</v>
          </cell>
          <cell r="D216">
            <v>19.18</v>
          </cell>
          <cell r="E216">
            <v>0</v>
          </cell>
          <cell r="F216">
            <v>0</v>
          </cell>
          <cell r="G216">
            <v>136.97</v>
          </cell>
          <cell r="H216">
            <v>19.18</v>
          </cell>
        </row>
        <row r="217">
          <cell r="B217" t="str">
            <v>SUTB_01Z</v>
          </cell>
          <cell r="C217">
            <v>5291</v>
          </cell>
          <cell r="D217">
            <v>2140.4</v>
          </cell>
          <cell r="E217">
            <v>0</v>
          </cell>
          <cell r="F217">
            <v>0</v>
          </cell>
          <cell r="G217">
            <v>5291</v>
          </cell>
          <cell r="H217">
            <v>2140.4</v>
          </cell>
        </row>
        <row r="218">
          <cell r="B218" t="str">
            <v>SVRP_10Z</v>
          </cell>
          <cell r="C218">
            <v>5874.15</v>
          </cell>
          <cell r="D218">
            <v>5160.2</v>
          </cell>
          <cell r="E218">
            <v>0</v>
          </cell>
          <cell r="F218">
            <v>0</v>
          </cell>
          <cell r="G218">
            <v>5874.15</v>
          </cell>
          <cell r="H218">
            <v>5160.2</v>
          </cell>
        </row>
        <row r="219">
          <cell r="B219" t="str">
            <v>SVRP_20Z</v>
          </cell>
          <cell r="C219">
            <v>571.1</v>
          </cell>
          <cell r="D219">
            <v>2524.8000000000002</v>
          </cell>
          <cell r="E219">
            <v>0</v>
          </cell>
          <cell r="F219">
            <v>0</v>
          </cell>
          <cell r="G219">
            <v>571.1</v>
          </cell>
          <cell r="H219">
            <v>2524.8000000000002</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16622.82</v>
          </cell>
          <cell r="D223">
            <v>892.7</v>
          </cell>
          <cell r="E223">
            <v>0</v>
          </cell>
          <cell r="F223">
            <v>0</v>
          </cell>
          <cell r="G223">
            <v>16622.82</v>
          </cell>
          <cell r="H223">
            <v>892.7</v>
          </cell>
        </row>
        <row r="224">
          <cell r="B224" t="str">
            <v>WLNYW-1</v>
          </cell>
          <cell r="C224">
            <v>564.45000000000005</v>
          </cell>
          <cell r="D224">
            <v>9251.7099999999991</v>
          </cell>
          <cell r="E224">
            <v>0</v>
          </cell>
          <cell r="F224">
            <v>0</v>
          </cell>
          <cell r="G224">
            <v>564.45000000000005</v>
          </cell>
          <cell r="H224">
            <v>9251.7099999999991</v>
          </cell>
        </row>
        <row r="225">
          <cell r="B225" t="str">
            <v>WLNYO3</v>
          </cell>
          <cell r="C225">
            <v>1611.21</v>
          </cell>
          <cell r="D225">
            <v>7046.07</v>
          </cell>
          <cell r="E225">
            <v>0</v>
          </cell>
          <cell r="F225">
            <v>0</v>
          </cell>
          <cell r="G225">
            <v>1611.21</v>
          </cell>
          <cell r="H225">
            <v>7046.07</v>
          </cell>
        </row>
        <row r="226">
          <cell r="B226" t="str">
            <v>WLNYO4</v>
          </cell>
          <cell r="C226">
            <v>257.8</v>
          </cell>
          <cell r="D226">
            <v>5249.89</v>
          </cell>
          <cell r="E226">
            <v>0</v>
          </cell>
          <cell r="F226">
            <v>0</v>
          </cell>
          <cell r="G226">
            <v>257.8</v>
          </cell>
          <cell r="H226">
            <v>5249.89</v>
          </cell>
        </row>
        <row r="227">
          <cell r="B227" t="str">
            <v>WBURB-1</v>
          </cell>
          <cell r="C227">
            <v>11043.91</v>
          </cell>
          <cell r="D227">
            <v>2615.29</v>
          </cell>
          <cell r="E227">
            <v>0</v>
          </cell>
          <cell r="F227">
            <v>0</v>
          </cell>
          <cell r="G227">
            <v>11043.91</v>
          </cell>
          <cell r="H227">
            <v>2615.29</v>
          </cell>
        </row>
        <row r="228">
          <cell r="B228" t="str">
            <v>WBURB-2</v>
          </cell>
          <cell r="C228">
            <v>10654.49</v>
          </cell>
          <cell r="D228">
            <v>3157.26</v>
          </cell>
          <cell r="E228">
            <v>0</v>
          </cell>
          <cell r="F228">
            <v>0</v>
          </cell>
          <cell r="G228">
            <v>10654.49</v>
          </cell>
          <cell r="H228">
            <v>3157.26</v>
          </cell>
        </row>
        <row r="229">
          <cell r="B229" t="str">
            <v>WBURB-3</v>
          </cell>
          <cell r="C229">
            <v>7187.82</v>
          </cell>
          <cell r="D229">
            <v>3639.17</v>
          </cell>
          <cell r="E229">
            <v>0</v>
          </cell>
          <cell r="F229">
            <v>0</v>
          </cell>
          <cell r="G229">
            <v>7187.82</v>
          </cell>
          <cell r="H229">
            <v>3639.17</v>
          </cell>
        </row>
        <row r="230">
          <cell r="B230" t="str">
            <v>WBUPS01Z</v>
          </cell>
          <cell r="C230">
            <v>3389.45</v>
          </cell>
          <cell r="D230">
            <v>3402.35</v>
          </cell>
          <cell r="E230">
            <v>0</v>
          </cell>
          <cell r="F230">
            <v>0</v>
          </cell>
          <cell r="G230">
            <v>3389.45</v>
          </cell>
          <cell r="H230">
            <v>3402.35</v>
          </cell>
        </row>
        <row r="231">
          <cell r="B231" t="str">
            <v>WBUPS02Z</v>
          </cell>
          <cell r="C231">
            <v>2775.15</v>
          </cell>
          <cell r="D231">
            <v>3147.6</v>
          </cell>
          <cell r="E231">
            <v>0</v>
          </cell>
          <cell r="F231">
            <v>0</v>
          </cell>
          <cell r="G231">
            <v>2775.15</v>
          </cell>
          <cell r="H231">
            <v>3147.6</v>
          </cell>
        </row>
        <row r="232">
          <cell r="B232" t="str">
            <v>WBUPS03Z</v>
          </cell>
          <cell r="C232">
            <v>1167.5</v>
          </cell>
          <cell r="D232">
            <v>199.7</v>
          </cell>
          <cell r="E232">
            <v>0</v>
          </cell>
          <cell r="F232">
            <v>0</v>
          </cell>
          <cell r="G232">
            <v>1167.5</v>
          </cell>
          <cell r="H232">
            <v>199.7</v>
          </cell>
        </row>
        <row r="233">
          <cell r="B233" t="str">
            <v>WBUPS04Z</v>
          </cell>
          <cell r="C233">
            <v>2145.35</v>
          </cell>
          <cell r="D233">
            <v>2535.65</v>
          </cell>
          <cell r="E233">
            <v>0</v>
          </cell>
          <cell r="F233">
            <v>0</v>
          </cell>
          <cell r="G233">
            <v>2145.35</v>
          </cell>
          <cell r="H233">
            <v>2535.65</v>
          </cell>
        </row>
        <row r="234">
          <cell r="B234" t="str">
            <v>WTMSO-1</v>
          </cell>
          <cell r="C234">
            <v>9421.69</v>
          </cell>
          <cell r="D234">
            <v>1664.98</v>
          </cell>
          <cell r="E234">
            <v>0</v>
          </cell>
          <cell r="F234">
            <v>0</v>
          </cell>
          <cell r="G234">
            <v>9421.69</v>
          </cell>
          <cell r="H234">
            <v>1664.98</v>
          </cell>
        </row>
        <row r="235">
          <cell r="B235" t="str">
            <v>BLLA-1</v>
          </cell>
          <cell r="C235">
            <v>3243.62</v>
          </cell>
          <cell r="D235">
            <v>122.05</v>
          </cell>
          <cell r="E235">
            <v>0</v>
          </cell>
          <cell r="F235">
            <v>0</v>
          </cell>
          <cell r="G235">
            <v>3243.62</v>
          </cell>
          <cell r="H235">
            <v>122.05</v>
          </cell>
        </row>
        <row r="236">
          <cell r="B236" t="str">
            <v>WHILW-1</v>
          </cell>
          <cell r="C236">
            <v>15213.27</v>
          </cell>
          <cell r="D236">
            <v>109.8</v>
          </cell>
          <cell r="E236">
            <v>0</v>
          </cell>
          <cell r="F236">
            <v>0</v>
          </cell>
          <cell r="G236">
            <v>15213.27</v>
          </cell>
          <cell r="H236">
            <v>109.8</v>
          </cell>
        </row>
        <row r="237">
          <cell r="B237" t="str">
            <v>WHILW-2</v>
          </cell>
          <cell r="C237">
            <v>14059.92</v>
          </cell>
          <cell r="D237">
            <v>0</v>
          </cell>
          <cell r="E237">
            <v>0</v>
          </cell>
          <cell r="F237">
            <v>0</v>
          </cell>
          <cell r="G237">
            <v>14059.92</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6"/>
      <sheetData sheetId="7"/>
      <sheetData sheetId="8"/>
      <sheetData sheetId="9"/>
      <sheetData sheetId="10">
        <row r="1">
          <cell r="B1" t="str">
            <v>UNIT</v>
          </cell>
          <cell r="C1" t="str">
            <v>Default/Market</v>
          </cell>
          <cell r="D1" t="str">
            <v>Location</v>
          </cell>
        </row>
        <row r="2">
          <cell r="B2" t="str">
            <v>BRYP_01Z</v>
          </cell>
          <cell r="C2" t="str">
            <v>D</v>
          </cell>
          <cell r="D2" t="str">
            <v>S</v>
          </cell>
        </row>
        <row r="3">
          <cell r="B3" t="str">
            <v>KLYNA01Z</v>
          </cell>
          <cell r="C3" t="str">
            <v>D</v>
          </cell>
          <cell r="D3" t="str">
            <v>M</v>
          </cell>
        </row>
        <row r="4">
          <cell r="B4" t="str">
            <v>BAGE_01Z</v>
          </cell>
          <cell r="C4" t="str">
            <v>D</v>
          </cell>
          <cell r="D4" t="str">
            <v>S</v>
          </cell>
        </row>
        <row r="5">
          <cell r="B5" t="str">
            <v>BAGE_02Z</v>
          </cell>
          <cell r="C5" t="str">
            <v>D</v>
          </cell>
          <cell r="D5" t="str">
            <v>S</v>
          </cell>
        </row>
        <row r="6">
          <cell r="B6" t="str">
            <v>BARK_02Z</v>
          </cell>
          <cell r="C6" t="str">
            <v>D</v>
          </cell>
          <cell r="D6" t="str">
            <v>S</v>
          </cell>
        </row>
        <row r="7">
          <cell r="B7" t="str">
            <v>BARK_11Z</v>
          </cell>
          <cell r="C7" t="str">
            <v>D</v>
          </cell>
          <cell r="D7" t="str">
            <v>S</v>
          </cell>
        </row>
        <row r="8">
          <cell r="B8" t="str">
            <v>BRYBW-1</v>
          </cell>
          <cell r="C8" t="str">
            <v>D</v>
          </cell>
          <cell r="D8" t="str">
            <v>SC</v>
          </cell>
        </row>
        <row r="9">
          <cell r="B9" t="str">
            <v>EGGPS01Z</v>
          </cell>
          <cell r="C9" t="str">
            <v>D</v>
          </cell>
          <cell r="D9" t="str">
            <v>N</v>
          </cell>
        </row>
        <row r="10">
          <cell r="B10" t="str">
            <v>EGGPS02Z</v>
          </cell>
          <cell r="C10" t="str">
            <v>D</v>
          </cell>
          <cell r="D10" t="str">
            <v>N</v>
          </cell>
        </row>
        <row r="11">
          <cell r="B11" t="str">
            <v>EGGPS03Z</v>
          </cell>
          <cell r="C11" t="str">
            <v>D</v>
          </cell>
          <cell r="D11" t="str">
            <v>N</v>
          </cell>
        </row>
        <row r="12">
          <cell r="B12" t="str">
            <v>EGGPS04Z</v>
          </cell>
          <cell r="C12" t="str">
            <v>D</v>
          </cell>
          <cell r="D12" t="str">
            <v>N</v>
          </cell>
        </row>
        <row r="13">
          <cell r="B13" t="str">
            <v>BRBEO-1</v>
          </cell>
          <cell r="C13" t="str">
            <v>D</v>
          </cell>
          <cell r="D13" t="str">
            <v>SC</v>
          </cell>
        </row>
        <row r="14">
          <cell r="B14" t="str">
            <v>CARR-1</v>
          </cell>
          <cell r="C14" t="str">
            <v>D</v>
          </cell>
          <cell r="D14" t="str">
            <v>N</v>
          </cell>
        </row>
        <row r="15">
          <cell r="B15" t="str">
            <v>CARR-2</v>
          </cell>
          <cell r="C15" t="str">
            <v>D</v>
          </cell>
          <cell r="D15" t="str">
            <v>N</v>
          </cell>
        </row>
        <row r="16">
          <cell r="B16" t="str">
            <v>CDCL_01Z</v>
          </cell>
          <cell r="C16" t="str">
            <v>D</v>
          </cell>
          <cell r="D16" t="str">
            <v>N</v>
          </cell>
        </row>
        <row r="17">
          <cell r="B17" t="str">
            <v>LAGA_01Z</v>
          </cell>
          <cell r="C17" t="str">
            <v>D</v>
          </cell>
          <cell r="D17" t="str">
            <v>N</v>
          </cell>
        </row>
        <row r="18">
          <cell r="B18" t="str">
            <v>CLDCW-1</v>
          </cell>
          <cell r="C18" t="str">
            <v>D</v>
          </cell>
          <cell r="D18" t="str">
            <v>SC</v>
          </cell>
        </row>
        <row r="19">
          <cell r="B19" t="str">
            <v>CLDNW-1</v>
          </cell>
          <cell r="C19" t="str">
            <v>D</v>
          </cell>
          <cell r="D19" t="str">
            <v>SC</v>
          </cell>
        </row>
        <row r="20">
          <cell r="B20" t="str">
            <v>CLDSW-1</v>
          </cell>
          <cell r="C20" t="str">
            <v>D</v>
          </cell>
          <cell r="D20" t="str">
            <v>SC</v>
          </cell>
        </row>
        <row r="21">
          <cell r="B21" t="str">
            <v>CORB_01Z</v>
          </cell>
          <cell r="C21" t="str">
            <v>D</v>
          </cell>
          <cell r="D21" t="str">
            <v>M</v>
          </cell>
        </row>
        <row r="22">
          <cell r="B22" t="str">
            <v>COSO_01Z</v>
          </cell>
          <cell r="C22" t="str">
            <v>D</v>
          </cell>
          <cell r="D22" t="str">
            <v>S</v>
          </cell>
        </row>
        <row r="23">
          <cell r="B23" t="str">
            <v>CRYRW-2</v>
          </cell>
          <cell r="C23" t="str">
            <v>D</v>
          </cell>
          <cell r="D23" t="str">
            <v>SC</v>
          </cell>
        </row>
        <row r="24">
          <cell r="B24" t="str">
            <v>DAMC_01Z</v>
          </cell>
          <cell r="C24" t="str">
            <v>D</v>
          </cell>
          <cell r="D24" t="str">
            <v>S</v>
          </cell>
        </row>
        <row r="25">
          <cell r="B25" t="str">
            <v>DEEP_01Z</v>
          </cell>
          <cell r="C25" t="str">
            <v>D</v>
          </cell>
          <cell r="D25" t="str">
            <v>N</v>
          </cell>
        </row>
        <row r="26">
          <cell r="B26" t="str">
            <v>DERW_01Z</v>
          </cell>
          <cell r="C26" t="str">
            <v>D</v>
          </cell>
          <cell r="D26" t="str">
            <v>M</v>
          </cell>
        </row>
        <row r="27">
          <cell r="B27" t="str">
            <v>CNQPS01Z</v>
          </cell>
          <cell r="C27" t="str">
            <v>D</v>
          </cell>
          <cell r="D27" t="str">
            <v>N</v>
          </cell>
        </row>
        <row r="28">
          <cell r="B28" t="str">
            <v>CNQPS02Z</v>
          </cell>
          <cell r="C28" t="str">
            <v>D</v>
          </cell>
          <cell r="D28" t="str">
            <v>N</v>
          </cell>
        </row>
        <row r="29">
          <cell r="B29" t="str">
            <v>CNQPS03Z</v>
          </cell>
          <cell r="C29" t="str">
            <v>D</v>
          </cell>
          <cell r="D29" t="str">
            <v>N</v>
          </cell>
        </row>
        <row r="30">
          <cell r="B30" t="str">
            <v>CNQPS04Z</v>
          </cell>
          <cell r="C30" t="str">
            <v>D</v>
          </cell>
          <cell r="D30" t="str">
            <v>N</v>
          </cell>
        </row>
        <row r="31">
          <cell r="B31" t="str">
            <v>DRAXX01Z</v>
          </cell>
          <cell r="C31" t="str">
            <v>D</v>
          </cell>
          <cell r="D31" t="str">
            <v>N</v>
          </cell>
        </row>
        <row r="32">
          <cell r="B32" t="str">
            <v>DRAXX02Z</v>
          </cell>
          <cell r="C32" t="str">
            <v>D</v>
          </cell>
          <cell r="D32" t="str">
            <v>N</v>
          </cell>
        </row>
        <row r="33">
          <cell r="B33" t="str">
            <v>DRAXX03Z</v>
          </cell>
          <cell r="C33" t="str">
            <v>D</v>
          </cell>
          <cell r="D33" t="str">
            <v>N</v>
          </cell>
        </row>
        <row r="34">
          <cell r="B34" t="str">
            <v>DRAXX04Z</v>
          </cell>
          <cell r="C34" t="str">
            <v>D</v>
          </cell>
          <cell r="D34" t="str">
            <v>N</v>
          </cell>
        </row>
        <row r="35">
          <cell r="B35" t="str">
            <v>DRAXX05Z</v>
          </cell>
          <cell r="C35" t="str">
            <v>D</v>
          </cell>
          <cell r="D35" t="str">
            <v>N</v>
          </cell>
        </row>
        <row r="36">
          <cell r="B36" t="str">
            <v>DRAXX06Z</v>
          </cell>
          <cell r="C36" t="str">
            <v>D</v>
          </cell>
          <cell r="D36" t="str">
            <v>N</v>
          </cell>
        </row>
        <row r="37">
          <cell r="B37" t="str">
            <v>DRAXX09G</v>
          </cell>
          <cell r="C37" t="str">
            <v>D</v>
          </cell>
          <cell r="D37" t="str">
            <v>N</v>
          </cell>
        </row>
        <row r="38">
          <cell r="B38" t="str">
            <v>DRAXX10G</v>
          </cell>
          <cell r="C38" t="str">
            <v>D</v>
          </cell>
          <cell r="D38" t="str">
            <v>N</v>
          </cell>
        </row>
        <row r="39">
          <cell r="B39" t="str">
            <v>DRAXX12G</v>
          </cell>
          <cell r="C39" t="str">
            <v>D</v>
          </cell>
          <cell r="D39" t="str">
            <v>N</v>
          </cell>
        </row>
        <row r="40">
          <cell r="B40" t="str">
            <v>DUNGW-1</v>
          </cell>
          <cell r="C40" t="str">
            <v>D</v>
          </cell>
          <cell r="D40" t="str">
            <v>SC</v>
          </cell>
        </row>
        <row r="41">
          <cell r="B41" t="str">
            <v>EECL_01Z</v>
          </cell>
          <cell r="C41" t="str">
            <v>D</v>
          </cell>
          <cell r="D41" t="str">
            <v>S</v>
          </cell>
        </row>
        <row r="42">
          <cell r="B42" t="str">
            <v>FERR_01Z</v>
          </cell>
          <cell r="C42" t="str">
            <v>D</v>
          </cell>
          <cell r="D42" t="str">
            <v>N</v>
          </cell>
        </row>
        <row r="43">
          <cell r="B43" t="str">
            <v>FERR_02Z</v>
          </cell>
          <cell r="C43" t="str">
            <v>D</v>
          </cell>
          <cell r="D43" t="str">
            <v>N</v>
          </cell>
        </row>
        <row r="44">
          <cell r="B44" t="str">
            <v>FERR_03Z</v>
          </cell>
          <cell r="C44" t="str">
            <v>D</v>
          </cell>
          <cell r="D44" t="str">
            <v>N</v>
          </cell>
        </row>
        <row r="45">
          <cell r="B45" t="str">
            <v>FERR_04Z</v>
          </cell>
          <cell r="C45" t="str">
            <v>D</v>
          </cell>
          <cell r="D45" t="str">
            <v>N</v>
          </cell>
        </row>
        <row r="46">
          <cell r="B46" t="str">
            <v>FIDL_01Z</v>
          </cell>
          <cell r="C46" t="str">
            <v>D</v>
          </cell>
          <cell r="D46" t="str">
            <v>N</v>
          </cell>
        </row>
        <row r="47">
          <cell r="B47" t="str">
            <v>FIDL_02Z</v>
          </cell>
          <cell r="C47" t="str">
            <v>D</v>
          </cell>
          <cell r="D47" t="str">
            <v>N</v>
          </cell>
        </row>
        <row r="48">
          <cell r="B48" t="str">
            <v>FIDL_03Z</v>
          </cell>
          <cell r="C48" t="str">
            <v>D</v>
          </cell>
          <cell r="D48" t="str">
            <v>N</v>
          </cell>
        </row>
        <row r="49">
          <cell r="B49" t="str">
            <v>FIDL_04Z</v>
          </cell>
          <cell r="C49" t="str">
            <v>D</v>
          </cell>
          <cell r="D49" t="str">
            <v>N</v>
          </cell>
        </row>
        <row r="50">
          <cell r="B50" t="str">
            <v>EAG_EWIC1</v>
          </cell>
          <cell r="C50" t="str">
            <v>D</v>
          </cell>
          <cell r="D50" t="str">
            <v>N</v>
          </cell>
        </row>
        <row r="51">
          <cell r="B51" t="str">
            <v>RYHPS01Z</v>
          </cell>
          <cell r="C51" t="str">
            <v>D</v>
          </cell>
          <cell r="D51" t="str">
            <v>S</v>
          </cell>
        </row>
        <row r="52">
          <cell r="B52" t="str">
            <v>COCK_01Z</v>
          </cell>
          <cell r="C52" t="str">
            <v>D</v>
          </cell>
          <cell r="D52" t="str">
            <v>SC</v>
          </cell>
        </row>
        <row r="53">
          <cell r="B53" t="str">
            <v>COCK_02Z</v>
          </cell>
          <cell r="C53" t="str">
            <v>D</v>
          </cell>
          <cell r="D53" t="str">
            <v>SC</v>
          </cell>
        </row>
        <row r="54">
          <cell r="B54" t="str">
            <v>COCK_03Z</v>
          </cell>
          <cell r="C54" t="str">
            <v>D</v>
          </cell>
          <cell r="D54" t="str">
            <v>SC</v>
          </cell>
        </row>
        <row r="55">
          <cell r="B55" t="str">
            <v>COCK_04Z</v>
          </cell>
          <cell r="C55" t="str">
            <v>D</v>
          </cell>
          <cell r="D55" t="str">
            <v>SC</v>
          </cell>
        </row>
        <row r="56">
          <cell r="B56" t="str">
            <v>CRUA_01Z</v>
          </cell>
          <cell r="C56" t="str">
            <v>D</v>
          </cell>
          <cell r="D56" t="str">
            <v>SC</v>
          </cell>
        </row>
        <row r="57">
          <cell r="B57" t="str">
            <v>CRUA_02Z</v>
          </cell>
          <cell r="C57" t="str">
            <v>D</v>
          </cell>
          <cell r="D57" t="str">
            <v>SC</v>
          </cell>
        </row>
        <row r="58">
          <cell r="B58" t="str">
            <v>CRUA_03Z</v>
          </cell>
          <cell r="C58" t="str">
            <v>D</v>
          </cell>
          <cell r="D58" t="str">
            <v>SC</v>
          </cell>
        </row>
        <row r="59">
          <cell r="B59" t="str">
            <v>CRUA_04Z</v>
          </cell>
          <cell r="C59" t="str">
            <v>D</v>
          </cell>
          <cell r="D59" t="str">
            <v>SC</v>
          </cell>
        </row>
        <row r="60">
          <cell r="B60" t="str">
            <v>LOAN_01Z</v>
          </cell>
          <cell r="C60" t="str">
            <v>D</v>
          </cell>
          <cell r="D60" t="str">
            <v>SC</v>
          </cell>
        </row>
        <row r="61">
          <cell r="B61" t="str">
            <v>LOAN_02Z</v>
          </cell>
          <cell r="C61" t="str">
            <v>D</v>
          </cell>
          <cell r="D61" t="str">
            <v>SC</v>
          </cell>
        </row>
        <row r="62">
          <cell r="B62" t="str">
            <v>LOAN_03Z</v>
          </cell>
          <cell r="C62" t="str">
            <v>D</v>
          </cell>
          <cell r="D62" t="str">
            <v>SC</v>
          </cell>
        </row>
        <row r="63">
          <cell r="B63" t="str">
            <v>LOAN_04Z</v>
          </cell>
          <cell r="C63" t="str">
            <v>D</v>
          </cell>
          <cell r="D63" t="str">
            <v>SC</v>
          </cell>
        </row>
        <row r="64">
          <cell r="B64" t="str">
            <v>FALGW-1</v>
          </cell>
          <cell r="C64" t="str">
            <v>D</v>
          </cell>
          <cell r="D64" t="str">
            <v>SC</v>
          </cell>
        </row>
        <row r="65">
          <cell r="B65" t="str">
            <v>FELL_01Z</v>
          </cell>
          <cell r="C65" t="str">
            <v>D</v>
          </cell>
          <cell r="D65" t="str">
            <v>N</v>
          </cell>
        </row>
        <row r="66">
          <cell r="B66" t="str">
            <v>GRGBW-1</v>
          </cell>
          <cell r="C66" t="str">
            <v>D</v>
          </cell>
          <cell r="D66" t="str">
            <v>S</v>
          </cell>
        </row>
        <row r="67">
          <cell r="B67" t="str">
            <v>GRGBW-2</v>
          </cell>
          <cell r="C67" t="str">
            <v>D</v>
          </cell>
          <cell r="D67" t="str">
            <v>S</v>
          </cell>
        </row>
        <row r="68">
          <cell r="B68" t="str">
            <v>GRGBW-3</v>
          </cell>
          <cell r="C68" t="str">
            <v>D</v>
          </cell>
          <cell r="D68" t="str">
            <v>S</v>
          </cell>
        </row>
        <row r="69">
          <cell r="B69" t="str">
            <v>GNFSW-1</v>
          </cell>
          <cell r="C69" t="str">
            <v>D</v>
          </cell>
          <cell r="D69" t="str">
            <v>SC</v>
          </cell>
        </row>
        <row r="70">
          <cell r="B70" t="str">
            <v>GAOFO-1</v>
          </cell>
          <cell r="C70" t="str">
            <v>D</v>
          </cell>
          <cell r="D70" t="str">
            <v>S</v>
          </cell>
        </row>
        <row r="71">
          <cell r="B71" t="str">
            <v>GAOFO-2</v>
          </cell>
          <cell r="C71" t="str">
            <v>D</v>
          </cell>
          <cell r="D71" t="str">
            <v>S</v>
          </cell>
        </row>
        <row r="72">
          <cell r="B72" t="str">
            <v>GAOFO-3</v>
          </cell>
          <cell r="C72" t="str">
            <v>D</v>
          </cell>
          <cell r="D72" t="str">
            <v>S</v>
          </cell>
        </row>
        <row r="73">
          <cell r="B73" t="str">
            <v>GAOFO-4</v>
          </cell>
          <cell r="C73" t="str">
            <v>D</v>
          </cell>
          <cell r="D73" t="str">
            <v>S</v>
          </cell>
        </row>
        <row r="74">
          <cell r="B74" t="str">
            <v>CRGHW-1</v>
          </cell>
          <cell r="C74" t="str">
            <v>D</v>
          </cell>
          <cell r="D74" t="str">
            <v>SC</v>
          </cell>
        </row>
        <row r="75">
          <cell r="B75" t="str">
            <v>GRMO_01Z</v>
          </cell>
          <cell r="C75" t="str">
            <v>D</v>
          </cell>
          <cell r="D75" t="str">
            <v>SC</v>
          </cell>
        </row>
        <row r="76">
          <cell r="B76" t="str">
            <v>GRIFW-1</v>
          </cell>
          <cell r="C76" t="str">
            <v>D</v>
          </cell>
          <cell r="D76" t="str">
            <v>SC</v>
          </cell>
        </row>
        <row r="77">
          <cell r="B77" t="str">
            <v>GRIFW-2</v>
          </cell>
          <cell r="C77" t="str">
            <v>D</v>
          </cell>
          <cell r="D77" t="str">
            <v>SC</v>
          </cell>
        </row>
        <row r="78">
          <cell r="B78" t="str">
            <v>GNFSW-2</v>
          </cell>
          <cell r="C78" t="str">
            <v>D</v>
          </cell>
          <cell r="D78" t="str">
            <v>SC</v>
          </cell>
        </row>
        <row r="79">
          <cell r="B79" t="str">
            <v>GYMR-15</v>
          </cell>
          <cell r="C79" t="str">
            <v>D</v>
          </cell>
          <cell r="D79" t="str">
            <v>M</v>
          </cell>
        </row>
        <row r="80">
          <cell r="B80" t="str">
            <v>GYMR-17</v>
          </cell>
          <cell r="C80" t="str">
            <v>D</v>
          </cell>
          <cell r="D80" t="str">
            <v>M</v>
          </cell>
        </row>
        <row r="81">
          <cell r="B81" t="str">
            <v>GYMR-26</v>
          </cell>
          <cell r="C81" t="str">
            <v>D</v>
          </cell>
          <cell r="D81" t="str">
            <v>M</v>
          </cell>
        </row>
        <row r="82">
          <cell r="B82" t="str">
            <v>GYMR-28</v>
          </cell>
          <cell r="C82" t="str">
            <v>D</v>
          </cell>
          <cell r="D82" t="str">
            <v>M</v>
          </cell>
        </row>
        <row r="83">
          <cell r="B83" t="str">
            <v>GYAR_01Z</v>
          </cell>
          <cell r="C83" t="str">
            <v>D</v>
          </cell>
          <cell r="D83" t="str">
            <v>M</v>
          </cell>
        </row>
        <row r="84">
          <cell r="B84" t="str">
            <v>HOWAO-1</v>
          </cell>
          <cell r="C84" t="str">
            <v>D</v>
          </cell>
          <cell r="D84" t="str">
            <v>N</v>
          </cell>
        </row>
        <row r="85">
          <cell r="B85" t="str">
            <v>HOWAO-2</v>
          </cell>
          <cell r="C85" t="str">
            <v>D</v>
          </cell>
          <cell r="D85" t="str">
            <v>N</v>
          </cell>
        </row>
        <row r="86">
          <cell r="B86" t="str">
            <v>HOWAO-3</v>
          </cell>
          <cell r="C86" t="str">
            <v>D</v>
          </cell>
          <cell r="D86" t="str">
            <v>N</v>
          </cell>
        </row>
        <row r="87">
          <cell r="B87" t="str">
            <v>SHBA_01Z</v>
          </cell>
          <cell r="C87" t="str">
            <v>D</v>
          </cell>
          <cell r="D87" t="str">
            <v>N</v>
          </cell>
        </row>
        <row r="88">
          <cell r="B88" t="str">
            <v>SHBA_02Z</v>
          </cell>
          <cell r="C88" t="str">
            <v>D</v>
          </cell>
          <cell r="D88" t="str">
            <v>N</v>
          </cell>
        </row>
        <row r="89">
          <cell r="B89" t="str">
            <v>HUMR_01Z</v>
          </cell>
          <cell r="C89" t="str">
            <v>D</v>
          </cell>
          <cell r="D89" t="str">
            <v>N</v>
          </cell>
        </row>
        <row r="90">
          <cell r="B90" t="str">
            <v>IRNPS01Z</v>
          </cell>
          <cell r="C90" t="str">
            <v>D</v>
          </cell>
          <cell r="D90" t="str">
            <v>M</v>
          </cell>
        </row>
        <row r="91">
          <cell r="B91" t="str">
            <v>IRNPS02Z</v>
          </cell>
          <cell r="C91" t="str">
            <v>D</v>
          </cell>
          <cell r="D91" t="str">
            <v>M</v>
          </cell>
        </row>
        <row r="92">
          <cell r="B92" t="str">
            <v>COTPS01Z</v>
          </cell>
          <cell r="C92" t="str">
            <v>D</v>
          </cell>
          <cell r="D92" t="str">
            <v>N</v>
          </cell>
        </row>
        <row r="93">
          <cell r="B93" t="str">
            <v>COTPS02Z</v>
          </cell>
          <cell r="C93" t="str">
            <v>D</v>
          </cell>
          <cell r="D93" t="str">
            <v>N</v>
          </cell>
        </row>
        <row r="94">
          <cell r="B94" t="str">
            <v>COTPS03Z</v>
          </cell>
          <cell r="C94" t="str">
            <v>D</v>
          </cell>
          <cell r="D94" t="str">
            <v>N</v>
          </cell>
        </row>
        <row r="95">
          <cell r="B95" t="str">
            <v>COTPS04Z</v>
          </cell>
          <cell r="C95" t="str">
            <v>D</v>
          </cell>
          <cell r="D95" t="str">
            <v>N</v>
          </cell>
        </row>
        <row r="96">
          <cell r="B96" t="str">
            <v>KEAD_01Z</v>
          </cell>
          <cell r="C96" t="str">
            <v>D</v>
          </cell>
          <cell r="D96" t="str">
            <v>N</v>
          </cell>
        </row>
        <row r="97">
          <cell r="B97" t="str">
            <v>KILBW-1</v>
          </cell>
          <cell r="C97" t="str">
            <v>D</v>
          </cell>
          <cell r="D97" t="str">
            <v>SC</v>
          </cell>
        </row>
        <row r="98">
          <cell r="B98" t="str">
            <v>KILW_01Z</v>
          </cell>
          <cell r="C98" t="str">
            <v>D</v>
          </cell>
          <cell r="D98" t="str">
            <v>SC</v>
          </cell>
        </row>
        <row r="99">
          <cell r="B99" t="str">
            <v>ROOS_01Z</v>
          </cell>
          <cell r="C99" t="str">
            <v>D</v>
          </cell>
          <cell r="D99" t="str">
            <v>N</v>
          </cell>
        </row>
        <row r="100">
          <cell r="B100" t="str">
            <v>LNCSW-3</v>
          </cell>
          <cell r="C100" t="str">
            <v>D</v>
          </cell>
          <cell r="D100" t="str">
            <v>N</v>
          </cell>
        </row>
        <row r="101">
          <cell r="B101" t="str">
            <v>LCLTW-1</v>
          </cell>
          <cell r="C101" t="str">
            <v>D</v>
          </cell>
          <cell r="D101" t="str">
            <v>SC</v>
          </cell>
        </row>
        <row r="102">
          <cell r="B102" t="str">
            <v>MEDP_01Z</v>
          </cell>
          <cell r="C102" t="str">
            <v>D</v>
          </cell>
          <cell r="D102" t="str">
            <v>S</v>
          </cell>
        </row>
        <row r="103">
          <cell r="B103" t="str">
            <v>MILWW-1</v>
          </cell>
          <cell r="C103" t="str">
            <v>D</v>
          </cell>
          <cell r="D103" t="str">
            <v>SC</v>
          </cell>
        </row>
        <row r="104">
          <cell r="B104" t="str">
            <v>WDNSO-1</v>
          </cell>
          <cell r="C104" t="str">
            <v>D</v>
          </cell>
          <cell r="D104" t="str">
            <v>N</v>
          </cell>
        </row>
        <row r="105">
          <cell r="B105" t="str">
            <v>WDNSO-2</v>
          </cell>
          <cell r="C105" t="str">
            <v>D</v>
          </cell>
          <cell r="D105" t="str">
            <v>N</v>
          </cell>
        </row>
        <row r="106">
          <cell r="B106" t="str">
            <v>MRWD_01Z</v>
          </cell>
          <cell r="C106" t="str">
            <v>D</v>
          </cell>
          <cell r="D106" t="str">
            <v>S</v>
          </cell>
        </row>
        <row r="107">
          <cell r="B107" t="str">
            <v>LBAR_01Z</v>
          </cell>
          <cell r="C107" t="str">
            <v>D</v>
          </cell>
          <cell r="D107" t="str">
            <v>M</v>
          </cell>
        </row>
        <row r="108">
          <cell r="B108" t="str">
            <v>STAY_01Z</v>
          </cell>
          <cell r="C108" t="str">
            <v>D</v>
          </cell>
          <cell r="D108" t="str">
            <v>N</v>
          </cell>
        </row>
        <row r="109">
          <cell r="B109" t="str">
            <v>STAY_02Z</v>
          </cell>
          <cell r="C109" t="str">
            <v>D</v>
          </cell>
          <cell r="D109" t="str">
            <v>N</v>
          </cell>
        </row>
        <row r="110">
          <cell r="B110" t="str">
            <v>STAY_03Z</v>
          </cell>
          <cell r="C110" t="str">
            <v>D</v>
          </cell>
          <cell r="D110" t="str">
            <v>N</v>
          </cell>
        </row>
        <row r="111">
          <cell r="B111" t="str">
            <v>STAY_04Z</v>
          </cell>
          <cell r="C111" t="str">
            <v>D</v>
          </cell>
          <cell r="D111" t="str">
            <v>N</v>
          </cell>
        </row>
        <row r="112">
          <cell r="B112" t="str">
            <v>ABTHB07Z</v>
          </cell>
          <cell r="C112" t="str">
            <v>D</v>
          </cell>
          <cell r="D112" t="str">
            <v>S</v>
          </cell>
        </row>
        <row r="113">
          <cell r="B113" t="str">
            <v>ABTHB08Z</v>
          </cell>
          <cell r="C113" t="str">
            <v>D</v>
          </cell>
          <cell r="D113" t="str">
            <v>S</v>
          </cell>
        </row>
        <row r="114">
          <cell r="B114" t="str">
            <v>ABTHB09Z</v>
          </cell>
          <cell r="C114" t="str">
            <v>D</v>
          </cell>
          <cell r="D114" t="str">
            <v>S</v>
          </cell>
        </row>
        <row r="115">
          <cell r="B115" t="str">
            <v>COWE_01Z</v>
          </cell>
          <cell r="C115" t="str">
            <v>D</v>
          </cell>
          <cell r="D115" t="str">
            <v>S</v>
          </cell>
        </row>
        <row r="116">
          <cell r="B116" t="str">
            <v>COWE_02Z</v>
          </cell>
          <cell r="C116" t="str">
            <v>D</v>
          </cell>
          <cell r="D116" t="str">
            <v>S</v>
          </cell>
        </row>
        <row r="117">
          <cell r="B117" t="str">
            <v>DIDC_01G</v>
          </cell>
          <cell r="C117" t="str">
            <v>D</v>
          </cell>
          <cell r="D117" t="str">
            <v>S</v>
          </cell>
        </row>
        <row r="118">
          <cell r="B118" t="str">
            <v>DIDC_01Z</v>
          </cell>
          <cell r="C118" t="str">
            <v>D</v>
          </cell>
          <cell r="D118" t="str">
            <v>S</v>
          </cell>
        </row>
        <row r="119">
          <cell r="B119" t="str">
            <v>DIDC_02G</v>
          </cell>
          <cell r="C119" t="str">
            <v>D</v>
          </cell>
          <cell r="D119" t="str">
            <v>S</v>
          </cell>
        </row>
        <row r="120">
          <cell r="B120" t="str">
            <v>DIDC_02Z</v>
          </cell>
          <cell r="C120" t="str">
            <v>D</v>
          </cell>
          <cell r="D120" t="str">
            <v>S</v>
          </cell>
        </row>
        <row r="121">
          <cell r="B121" t="str">
            <v>DIDC_03G</v>
          </cell>
          <cell r="C121" t="str">
            <v>D</v>
          </cell>
          <cell r="D121" t="str">
            <v>S</v>
          </cell>
        </row>
        <row r="122">
          <cell r="B122" t="str">
            <v>DIDC_03Z</v>
          </cell>
          <cell r="C122" t="str">
            <v>D</v>
          </cell>
          <cell r="D122" t="str">
            <v>S</v>
          </cell>
        </row>
        <row r="123">
          <cell r="B123" t="str">
            <v>DIDC_04G</v>
          </cell>
          <cell r="C123" t="str">
            <v>D</v>
          </cell>
          <cell r="D123" t="str">
            <v>S</v>
          </cell>
        </row>
        <row r="124">
          <cell r="B124" t="str">
            <v>DIDC_04Z</v>
          </cell>
          <cell r="C124" t="str">
            <v>D</v>
          </cell>
          <cell r="D124" t="str">
            <v>S</v>
          </cell>
        </row>
        <row r="125">
          <cell r="B125" t="str">
            <v>DIDCB05Z</v>
          </cell>
          <cell r="C125" t="str">
            <v>D</v>
          </cell>
          <cell r="D125" t="str">
            <v>S</v>
          </cell>
        </row>
        <row r="126">
          <cell r="B126" t="str">
            <v>DIDCB06Z</v>
          </cell>
          <cell r="C126" t="str">
            <v>D</v>
          </cell>
          <cell r="D126" t="str">
            <v>S</v>
          </cell>
        </row>
        <row r="127">
          <cell r="B127" t="str">
            <v>FAWL_01Z</v>
          </cell>
          <cell r="C127" t="str">
            <v>D</v>
          </cell>
          <cell r="D127" t="str">
            <v>S</v>
          </cell>
        </row>
        <row r="128">
          <cell r="B128" t="str">
            <v>FAWL_03Z</v>
          </cell>
          <cell r="C128" t="str">
            <v>D</v>
          </cell>
          <cell r="D128" t="str">
            <v>S</v>
          </cell>
        </row>
        <row r="129">
          <cell r="B129" t="str">
            <v>LITTD01G</v>
          </cell>
          <cell r="C129" t="str">
            <v>D</v>
          </cell>
          <cell r="D129" t="str">
            <v>S</v>
          </cell>
        </row>
        <row r="130">
          <cell r="B130" t="str">
            <v>LITTD01Z</v>
          </cell>
          <cell r="C130" t="str">
            <v>D</v>
          </cell>
          <cell r="D130" t="str">
            <v>S</v>
          </cell>
        </row>
        <row r="131">
          <cell r="B131" t="str">
            <v>LITTD02G</v>
          </cell>
          <cell r="C131" t="str">
            <v>D</v>
          </cell>
          <cell r="D131" t="str">
            <v>S</v>
          </cell>
        </row>
        <row r="132">
          <cell r="B132" t="str">
            <v>LITTD02Z</v>
          </cell>
          <cell r="C132" t="str">
            <v>D</v>
          </cell>
          <cell r="D132" t="str">
            <v>S</v>
          </cell>
        </row>
        <row r="133">
          <cell r="B133" t="str">
            <v>LITTD03G</v>
          </cell>
          <cell r="C133" t="str">
            <v>D</v>
          </cell>
          <cell r="D133" t="str">
            <v>S</v>
          </cell>
        </row>
        <row r="134">
          <cell r="B134" t="str">
            <v>PEMB_11Z</v>
          </cell>
          <cell r="C134" t="str">
            <v>D</v>
          </cell>
          <cell r="D134" t="str">
            <v>S</v>
          </cell>
        </row>
        <row r="135">
          <cell r="B135" t="str">
            <v>PEMB_21Z</v>
          </cell>
          <cell r="C135" t="str">
            <v>D</v>
          </cell>
          <cell r="D135" t="str">
            <v>S</v>
          </cell>
        </row>
        <row r="136">
          <cell r="B136" t="str">
            <v>PEMB_31Z</v>
          </cell>
          <cell r="C136" t="str">
            <v>D</v>
          </cell>
          <cell r="D136" t="str">
            <v>S</v>
          </cell>
        </row>
        <row r="137">
          <cell r="B137" t="str">
            <v>PEMB_41Z</v>
          </cell>
          <cell r="C137" t="str">
            <v>D</v>
          </cell>
          <cell r="D137" t="str">
            <v>S</v>
          </cell>
        </row>
        <row r="138">
          <cell r="B138" t="str">
            <v>PEMB_51Z</v>
          </cell>
          <cell r="C138" t="str">
            <v>D</v>
          </cell>
          <cell r="D138" t="str">
            <v>S</v>
          </cell>
        </row>
        <row r="139">
          <cell r="B139" t="str">
            <v>TILBB08Z</v>
          </cell>
          <cell r="C139" t="str">
            <v>D</v>
          </cell>
          <cell r="D139" t="str">
            <v>S</v>
          </cell>
        </row>
        <row r="140">
          <cell r="B140" t="str">
            <v>TILBB09Z</v>
          </cell>
          <cell r="C140" t="str">
            <v>D</v>
          </cell>
          <cell r="D140" t="str">
            <v>S</v>
          </cell>
        </row>
        <row r="141">
          <cell r="B141" t="str">
            <v>TILBB10Z</v>
          </cell>
          <cell r="C141" t="str">
            <v>D</v>
          </cell>
          <cell r="D141" t="str">
            <v>S</v>
          </cell>
        </row>
        <row r="142">
          <cell r="B142" t="str">
            <v>FAWN_01Z</v>
          </cell>
          <cell r="C142" t="str">
            <v>D</v>
          </cell>
          <cell r="D142" t="str">
            <v>S</v>
          </cell>
        </row>
        <row r="143">
          <cell r="B143" t="str">
            <v>SIZB_01Z</v>
          </cell>
          <cell r="C143" t="str">
            <v>D</v>
          </cell>
          <cell r="D143" t="str">
            <v>M</v>
          </cell>
        </row>
        <row r="144">
          <cell r="B144" t="str">
            <v>SIZB_02Z</v>
          </cell>
          <cell r="C144" t="str">
            <v>D</v>
          </cell>
          <cell r="D144" t="str">
            <v>M</v>
          </cell>
        </row>
        <row r="145">
          <cell r="B145" t="str">
            <v>HEYM101Z</v>
          </cell>
          <cell r="C145" t="str">
            <v>D</v>
          </cell>
          <cell r="D145" t="str">
            <v>N</v>
          </cell>
        </row>
        <row r="146">
          <cell r="B146" t="str">
            <v>HEYM102Z</v>
          </cell>
          <cell r="C146" t="str">
            <v>D</v>
          </cell>
          <cell r="D146" t="str">
            <v>N</v>
          </cell>
        </row>
        <row r="147">
          <cell r="B147" t="str">
            <v>HEYM207Z</v>
          </cell>
          <cell r="C147" t="str">
            <v>D</v>
          </cell>
          <cell r="D147" t="str">
            <v>N</v>
          </cell>
        </row>
        <row r="148">
          <cell r="B148" t="str">
            <v>HEYM208Z</v>
          </cell>
          <cell r="C148" t="str">
            <v>D</v>
          </cell>
          <cell r="D148" t="str">
            <v>N</v>
          </cell>
        </row>
        <row r="149">
          <cell r="B149" t="str">
            <v>HRTL_01Z</v>
          </cell>
          <cell r="C149" t="str">
            <v>D</v>
          </cell>
          <cell r="D149" t="str">
            <v>N</v>
          </cell>
        </row>
        <row r="150">
          <cell r="B150" t="str">
            <v>HRTL_02Z</v>
          </cell>
          <cell r="C150" t="str">
            <v>D</v>
          </cell>
          <cell r="D150" t="str">
            <v>N</v>
          </cell>
        </row>
        <row r="151">
          <cell r="B151" t="str">
            <v>DNGB_21Z</v>
          </cell>
          <cell r="C151" t="str">
            <v>D</v>
          </cell>
          <cell r="D151" t="str">
            <v>S</v>
          </cell>
        </row>
        <row r="152">
          <cell r="B152" t="str">
            <v>DNGB_22Z</v>
          </cell>
          <cell r="C152" t="str">
            <v>D</v>
          </cell>
          <cell r="D152" t="str">
            <v>S</v>
          </cell>
        </row>
        <row r="153">
          <cell r="B153" t="str">
            <v>HINB_07Z</v>
          </cell>
          <cell r="C153" t="str">
            <v>D</v>
          </cell>
          <cell r="D153" t="str">
            <v>S</v>
          </cell>
        </row>
        <row r="154">
          <cell r="B154" t="str">
            <v>HINB_08Z</v>
          </cell>
          <cell r="C154" t="str">
            <v>D</v>
          </cell>
          <cell r="D154" t="str">
            <v>S</v>
          </cell>
        </row>
        <row r="155">
          <cell r="B155" t="str">
            <v>HUNB_07Z</v>
          </cell>
          <cell r="C155" t="str">
            <v>D</v>
          </cell>
          <cell r="D155" t="str">
            <v>SC</v>
          </cell>
        </row>
        <row r="156">
          <cell r="B156" t="str">
            <v>HUNB_08Z</v>
          </cell>
          <cell r="C156" t="str">
            <v>D</v>
          </cell>
          <cell r="D156" t="str">
            <v>SC</v>
          </cell>
        </row>
        <row r="157">
          <cell r="B157" t="str">
            <v>TORN_01Z</v>
          </cell>
          <cell r="C157" t="str">
            <v>D</v>
          </cell>
          <cell r="D157" t="str">
            <v>SC</v>
          </cell>
        </row>
        <row r="158">
          <cell r="B158" t="str">
            <v>TORN_02Z</v>
          </cell>
          <cell r="C158" t="str">
            <v>D</v>
          </cell>
          <cell r="D158" t="str">
            <v>SC</v>
          </cell>
        </row>
        <row r="159">
          <cell r="B159" t="str">
            <v>EAG-NEMO1</v>
          </cell>
          <cell r="C159" t="str">
            <v>D</v>
          </cell>
          <cell r="D159" t="str">
            <v>S</v>
          </cell>
        </row>
        <row r="160">
          <cell r="B160" t="str">
            <v>DINO_01Z</v>
          </cell>
          <cell r="C160" t="str">
            <v>D</v>
          </cell>
          <cell r="D160" t="str">
            <v>N</v>
          </cell>
        </row>
        <row r="161">
          <cell r="B161" t="str">
            <v>DINO_02Z</v>
          </cell>
          <cell r="C161" t="str">
            <v>D</v>
          </cell>
          <cell r="D161" t="str">
            <v>N</v>
          </cell>
        </row>
        <row r="162">
          <cell r="B162" t="str">
            <v>DINO_03Z</v>
          </cell>
          <cell r="C162" t="str">
            <v>D</v>
          </cell>
          <cell r="D162" t="str">
            <v>N</v>
          </cell>
        </row>
        <row r="163">
          <cell r="B163" t="str">
            <v>DINO_04Z</v>
          </cell>
          <cell r="C163" t="str">
            <v>D</v>
          </cell>
          <cell r="D163" t="str">
            <v>N</v>
          </cell>
        </row>
        <row r="164">
          <cell r="B164" t="str">
            <v>DINO_05Z</v>
          </cell>
          <cell r="C164" t="str">
            <v>D</v>
          </cell>
          <cell r="D164" t="str">
            <v>N</v>
          </cell>
        </row>
        <row r="165">
          <cell r="B165" t="str">
            <v>DINO_06Z</v>
          </cell>
          <cell r="C165" t="str">
            <v>D</v>
          </cell>
          <cell r="D165" t="str">
            <v>N</v>
          </cell>
        </row>
        <row r="166">
          <cell r="B166" t="str">
            <v>FFES_01Z</v>
          </cell>
          <cell r="C166" t="str">
            <v>D</v>
          </cell>
          <cell r="D166" t="str">
            <v>N</v>
          </cell>
        </row>
        <row r="167">
          <cell r="B167" t="str">
            <v>FFES_02Z</v>
          </cell>
          <cell r="C167" t="str">
            <v>D</v>
          </cell>
          <cell r="D167" t="str">
            <v>N</v>
          </cell>
        </row>
        <row r="168">
          <cell r="B168" t="str">
            <v>FFES_03Z</v>
          </cell>
          <cell r="C168" t="str">
            <v>D</v>
          </cell>
          <cell r="D168" t="str">
            <v>N</v>
          </cell>
        </row>
        <row r="169">
          <cell r="B169" t="str">
            <v>FFES_04Z</v>
          </cell>
          <cell r="C169" t="str">
            <v>D</v>
          </cell>
          <cell r="D169" t="str">
            <v>N</v>
          </cell>
        </row>
        <row r="170">
          <cell r="B170" t="str">
            <v>KILNS01Z</v>
          </cell>
          <cell r="C170" t="str">
            <v>D</v>
          </cell>
          <cell r="D170" t="str">
            <v>N</v>
          </cell>
        </row>
        <row r="171">
          <cell r="B171" t="str">
            <v>SIZEA01Z</v>
          </cell>
          <cell r="C171" t="str">
            <v>D</v>
          </cell>
          <cell r="D171" t="str">
            <v>M</v>
          </cell>
        </row>
        <row r="172">
          <cell r="B172" t="str">
            <v>SIZEA02Z</v>
          </cell>
          <cell r="C172" t="str">
            <v>D</v>
          </cell>
          <cell r="D172" t="str">
            <v>M</v>
          </cell>
        </row>
        <row r="173">
          <cell r="B173" t="str">
            <v>WYLF_01Z</v>
          </cell>
          <cell r="C173" t="str">
            <v>D</v>
          </cell>
          <cell r="D173" t="str">
            <v>N</v>
          </cell>
        </row>
        <row r="174">
          <cell r="B174" t="str">
            <v>WYLF_02Z</v>
          </cell>
          <cell r="C174" t="str">
            <v>D</v>
          </cell>
          <cell r="D174" t="str">
            <v>N</v>
          </cell>
        </row>
        <row r="175">
          <cell r="B175" t="str">
            <v>WYLF_03Z</v>
          </cell>
          <cell r="C175" t="str">
            <v>D</v>
          </cell>
          <cell r="D175" t="str">
            <v>N</v>
          </cell>
        </row>
        <row r="176">
          <cell r="B176" t="str">
            <v>WYLF_04Z</v>
          </cell>
          <cell r="C176" t="str">
            <v>D</v>
          </cell>
          <cell r="D176" t="str">
            <v>N</v>
          </cell>
        </row>
        <row r="177">
          <cell r="B177" t="str">
            <v>BRWE_01Z</v>
          </cell>
          <cell r="C177" t="str">
            <v>D</v>
          </cell>
          <cell r="D177" t="str">
            <v>S</v>
          </cell>
        </row>
        <row r="178">
          <cell r="B178" t="str">
            <v>BRWE_02Z</v>
          </cell>
          <cell r="C178" t="str">
            <v>D</v>
          </cell>
          <cell r="D178" t="str">
            <v>S</v>
          </cell>
        </row>
        <row r="179">
          <cell r="B179" t="str">
            <v>BRWE_03Z</v>
          </cell>
          <cell r="C179" t="str">
            <v>D</v>
          </cell>
          <cell r="D179" t="str">
            <v>S</v>
          </cell>
        </row>
        <row r="180">
          <cell r="B180" t="str">
            <v>BRWE_04Z</v>
          </cell>
          <cell r="C180" t="str">
            <v>D</v>
          </cell>
          <cell r="D180" t="str">
            <v>S</v>
          </cell>
        </row>
        <row r="181">
          <cell r="B181" t="str">
            <v>BRWE_05Z</v>
          </cell>
          <cell r="C181" t="str">
            <v>D</v>
          </cell>
          <cell r="D181" t="str">
            <v>S</v>
          </cell>
        </row>
        <row r="182">
          <cell r="B182" t="str">
            <v>BRWE_06Z</v>
          </cell>
          <cell r="C182" t="str">
            <v>D</v>
          </cell>
          <cell r="D182" t="str">
            <v>S</v>
          </cell>
        </row>
        <row r="183">
          <cell r="B183" t="str">
            <v>DUNGA01Z</v>
          </cell>
          <cell r="C183" t="str">
            <v>D</v>
          </cell>
          <cell r="D183" t="str">
            <v>S</v>
          </cell>
        </row>
        <row r="184">
          <cell r="B184" t="str">
            <v>DUNGA02Z</v>
          </cell>
          <cell r="C184" t="str">
            <v>D</v>
          </cell>
          <cell r="D184" t="str">
            <v>S</v>
          </cell>
        </row>
        <row r="185">
          <cell r="B185" t="str">
            <v>DUNGA03Z</v>
          </cell>
          <cell r="C185" t="str">
            <v>D</v>
          </cell>
          <cell r="D185" t="str">
            <v>S</v>
          </cell>
        </row>
        <row r="186">
          <cell r="B186" t="str">
            <v>DUNGA04Z</v>
          </cell>
          <cell r="C186" t="str">
            <v>D</v>
          </cell>
          <cell r="D186" t="str">
            <v>S</v>
          </cell>
        </row>
        <row r="187">
          <cell r="B187" t="str">
            <v>OLDS_01Z</v>
          </cell>
          <cell r="C187" t="str">
            <v>D</v>
          </cell>
          <cell r="D187" t="str">
            <v>S</v>
          </cell>
        </row>
        <row r="188">
          <cell r="B188" t="str">
            <v>OLDS_02Z</v>
          </cell>
          <cell r="C188" t="str">
            <v>D</v>
          </cell>
          <cell r="D188" t="str">
            <v>S</v>
          </cell>
        </row>
        <row r="189">
          <cell r="B189" t="str">
            <v>PETEM01Z</v>
          </cell>
          <cell r="C189" t="str">
            <v>D</v>
          </cell>
          <cell r="D189" t="str">
            <v>M</v>
          </cell>
        </row>
        <row r="190">
          <cell r="B190" t="str">
            <v>RATS_01Z</v>
          </cell>
          <cell r="C190" t="str">
            <v>D</v>
          </cell>
          <cell r="D190" t="str">
            <v>M</v>
          </cell>
        </row>
        <row r="191">
          <cell r="B191" t="str">
            <v>RATS_02Z</v>
          </cell>
          <cell r="C191" t="str">
            <v>D</v>
          </cell>
          <cell r="D191" t="str">
            <v>M</v>
          </cell>
        </row>
        <row r="192">
          <cell r="B192" t="str">
            <v>RATS_03Z</v>
          </cell>
          <cell r="C192" t="str">
            <v>D</v>
          </cell>
          <cell r="D192" t="str">
            <v>M</v>
          </cell>
        </row>
        <row r="193">
          <cell r="B193" t="str">
            <v>RATS_04Z</v>
          </cell>
          <cell r="C193" t="str">
            <v>D</v>
          </cell>
          <cell r="D193" t="str">
            <v>M</v>
          </cell>
        </row>
        <row r="194">
          <cell r="B194" t="str">
            <v>KILLP01Z</v>
          </cell>
          <cell r="C194" t="str">
            <v>D</v>
          </cell>
          <cell r="D194" t="str">
            <v>N</v>
          </cell>
        </row>
        <row r="195">
          <cell r="B195" t="str">
            <v>KILLP02Z</v>
          </cell>
          <cell r="C195" t="str">
            <v>D</v>
          </cell>
          <cell r="D195" t="str">
            <v>N</v>
          </cell>
        </row>
        <row r="196">
          <cell r="B196" t="str">
            <v>GRAI_01Z</v>
          </cell>
          <cell r="C196" t="str">
            <v>D</v>
          </cell>
          <cell r="D196" t="str">
            <v>S</v>
          </cell>
        </row>
        <row r="197">
          <cell r="B197" t="str">
            <v>GRAI_03Z</v>
          </cell>
          <cell r="C197" t="str">
            <v>D</v>
          </cell>
          <cell r="D197" t="str">
            <v>S</v>
          </cell>
        </row>
        <row r="198">
          <cell r="B198" t="str">
            <v>GRAI_04Z</v>
          </cell>
          <cell r="C198" t="str">
            <v>D</v>
          </cell>
          <cell r="D198" t="str">
            <v>S</v>
          </cell>
        </row>
        <row r="199">
          <cell r="B199" t="str">
            <v>GRAI_06Z</v>
          </cell>
          <cell r="C199" t="str">
            <v>D</v>
          </cell>
          <cell r="D199" t="str">
            <v>S</v>
          </cell>
        </row>
        <row r="200">
          <cell r="B200" t="str">
            <v>GRAI_07Z</v>
          </cell>
          <cell r="C200" t="str">
            <v>D</v>
          </cell>
          <cell r="D200" t="str">
            <v>S</v>
          </cell>
        </row>
        <row r="201">
          <cell r="B201" t="str">
            <v>GRAI_08Z</v>
          </cell>
          <cell r="C201" t="str">
            <v>D</v>
          </cell>
          <cell r="D201" t="str">
            <v>S</v>
          </cell>
        </row>
        <row r="202">
          <cell r="B202" t="str">
            <v>KINO_01Z</v>
          </cell>
          <cell r="C202" t="str">
            <v>D</v>
          </cell>
          <cell r="D202" t="str">
            <v>S</v>
          </cell>
        </row>
        <row r="203">
          <cell r="B203" t="str">
            <v>KINO_02Z</v>
          </cell>
          <cell r="C203" t="str">
            <v>D</v>
          </cell>
          <cell r="D203" t="str">
            <v>S</v>
          </cell>
        </row>
        <row r="204">
          <cell r="B204" t="str">
            <v>KINO_03Z</v>
          </cell>
          <cell r="C204" t="str">
            <v>D</v>
          </cell>
          <cell r="D204" t="str">
            <v>S</v>
          </cell>
        </row>
        <row r="205">
          <cell r="B205" t="str">
            <v>KINO_04Z</v>
          </cell>
          <cell r="C205" t="str">
            <v>D</v>
          </cell>
          <cell r="D205" t="str">
            <v>S</v>
          </cell>
        </row>
        <row r="206">
          <cell r="B206" t="str">
            <v>TAYL_02Z</v>
          </cell>
          <cell r="C206" t="str">
            <v>D</v>
          </cell>
          <cell r="D206" t="str">
            <v>S</v>
          </cell>
        </row>
        <row r="207">
          <cell r="B207" t="str">
            <v>TAYL_03Z</v>
          </cell>
          <cell r="C207" t="str">
            <v>D</v>
          </cell>
          <cell r="D207" t="str">
            <v>S</v>
          </cell>
        </row>
        <row r="208">
          <cell r="B208" t="str">
            <v>RCBKO-1</v>
          </cell>
          <cell r="C208" t="str">
            <v>D</v>
          </cell>
          <cell r="D208" t="str">
            <v>SC</v>
          </cell>
        </row>
        <row r="209">
          <cell r="B209" t="str">
            <v>RCBKO-2</v>
          </cell>
          <cell r="C209" t="str">
            <v>D</v>
          </cell>
          <cell r="D209" t="str">
            <v>SC</v>
          </cell>
        </row>
        <row r="210">
          <cell r="B210" t="str">
            <v>BRGG_01Z</v>
          </cell>
          <cell r="C210" t="str">
            <v>D</v>
          </cell>
          <cell r="D210" t="str">
            <v>N</v>
          </cell>
        </row>
        <row r="211">
          <cell r="B211" t="str">
            <v>ROCK_01Z</v>
          </cell>
          <cell r="C211" t="str">
            <v>D</v>
          </cell>
          <cell r="D211" t="str">
            <v>N</v>
          </cell>
        </row>
        <row r="212">
          <cell r="B212" t="str">
            <v>RUGPS06G</v>
          </cell>
          <cell r="C212" t="str">
            <v>D</v>
          </cell>
          <cell r="D212" t="str">
            <v>M</v>
          </cell>
        </row>
        <row r="213">
          <cell r="B213" t="str">
            <v>RUGPS06Z</v>
          </cell>
          <cell r="C213" t="str">
            <v>D</v>
          </cell>
          <cell r="D213" t="str">
            <v>M</v>
          </cell>
        </row>
        <row r="214">
          <cell r="B214" t="str">
            <v>RUGPS07G</v>
          </cell>
          <cell r="C214" t="str">
            <v>D</v>
          </cell>
          <cell r="D214" t="str">
            <v>M</v>
          </cell>
        </row>
        <row r="215">
          <cell r="B215" t="str">
            <v>RUGPS07Z</v>
          </cell>
          <cell r="C215" t="str">
            <v>D</v>
          </cell>
          <cell r="D215" t="str">
            <v>M</v>
          </cell>
        </row>
        <row r="216">
          <cell r="B216" t="str">
            <v>SCCL_01Z</v>
          </cell>
          <cell r="C216" t="str">
            <v>D</v>
          </cell>
          <cell r="D216" t="str">
            <v>N</v>
          </cell>
        </row>
        <row r="217">
          <cell r="B217" t="str">
            <v>SCCL_02Z</v>
          </cell>
          <cell r="C217" t="str">
            <v>D</v>
          </cell>
          <cell r="D217" t="str">
            <v>N</v>
          </cell>
        </row>
        <row r="218">
          <cell r="B218" t="str">
            <v>SCCL_03Z</v>
          </cell>
          <cell r="C218" t="str">
            <v>D</v>
          </cell>
          <cell r="D218" t="str">
            <v>N</v>
          </cell>
        </row>
        <row r="219">
          <cell r="B219" t="str">
            <v>SHOS_01Z</v>
          </cell>
          <cell r="C219" t="str">
            <v>D</v>
          </cell>
          <cell r="D219" t="str">
            <v>S</v>
          </cell>
        </row>
        <row r="220">
          <cell r="B220" t="str">
            <v>SEAB_01Z</v>
          </cell>
          <cell r="C220" t="str">
            <v>D</v>
          </cell>
          <cell r="D220" t="str">
            <v>S</v>
          </cell>
        </row>
        <row r="221">
          <cell r="B221" t="str">
            <v>SEAB_02Z</v>
          </cell>
          <cell r="C221" t="str">
            <v>D</v>
          </cell>
          <cell r="D221" t="str">
            <v>S</v>
          </cell>
        </row>
        <row r="222">
          <cell r="B222" t="str">
            <v>SHOT_01Z</v>
          </cell>
          <cell r="C222" t="str">
            <v>D</v>
          </cell>
          <cell r="D222" t="str">
            <v>N</v>
          </cell>
        </row>
        <row r="223">
          <cell r="B223" t="str">
            <v>SPLN_01Z</v>
          </cell>
          <cell r="C223" t="str">
            <v>D</v>
          </cell>
          <cell r="D223" t="str">
            <v>M</v>
          </cell>
        </row>
        <row r="224">
          <cell r="B224" t="str">
            <v>ARCHW-1</v>
          </cell>
          <cell r="C224" t="str">
            <v>D</v>
          </cell>
          <cell r="D224" t="str">
            <v>SC</v>
          </cell>
        </row>
        <row r="225">
          <cell r="B225" t="str">
            <v>MKHLW-1</v>
          </cell>
          <cell r="C225" t="str">
            <v>D</v>
          </cell>
          <cell r="D225" t="str">
            <v>SC</v>
          </cell>
        </row>
        <row r="226">
          <cell r="B226" t="str">
            <v>DRSLW-1</v>
          </cell>
          <cell r="C226" t="str">
            <v>D</v>
          </cell>
          <cell r="D226" t="str">
            <v>SC</v>
          </cell>
        </row>
        <row r="227">
          <cell r="B227" t="str">
            <v>CLFLW-1</v>
          </cell>
          <cell r="C227" t="str">
            <v>D</v>
          </cell>
          <cell r="D227" t="str">
            <v>SC</v>
          </cell>
        </row>
        <row r="228">
          <cell r="B228" t="str">
            <v>HRSTW-1</v>
          </cell>
          <cell r="C228" t="str">
            <v>D</v>
          </cell>
          <cell r="D228" t="str">
            <v>SC</v>
          </cell>
        </row>
        <row r="229">
          <cell r="B229" t="str">
            <v>KLGLW-1</v>
          </cell>
          <cell r="C229" t="str">
            <v>D</v>
          </cell>
          <cell r="D229" t="str">
            <v>SC</v>
          </cell>
        </row>
        <row r="230">
          <cell r="B230" t="str">
            <v>EWHLW-1</v>
          </cell>
          <cell r="C230" t="str">
            <v>D</v>
          </cell>
          <cell r="D230" t="str">
            <v>SC</v>
          </cell>
        </row>
        <row r="231">
          <cell r="B231" t="str">
            <v>CLAC-1</v>
          </cell>
          <cell r="C231" t="str">
            <v>D</v>
          </cell>
          <cell r="D231" t="str">
            <v>N</v>
          </cell>
        </row>
        <row r="232">
          <cell r="B232" t="str">
            <v>FASN_04Z</v>
          </cell>
          <cell r="C232" t="str">
            <v>D</v>
          </cell>
          <cell r="D232" t="str">
            <v>SC</v>
          </cell>
        </row>
        <row r="233">
          <cell r="B233" t="str">
            <v>HADHW-1</v>
          </cell>
          <cell r="C233" t="str">
            <v>D</v>
          </cell>
          <cell r="D233" t="str">
            <v>SC</v>
          </cell>
        </row>
        <row r="234">
          <cell r="B234" t="str">
            <v>AIGA_01Z</v>
          </cell>
          <cell r="C234" t="str">
            <v>D</v>
          </cell>
          <cell r="D234" t="str">
            <v>SC</v>
          </cell>
        </row>
        <row r="235">
          <cell r="B235" t="str">
            <v>CASH_01Z</v>
          </cell>
          <cell r="C235" t="str">
            <v>D</v>
          </cell>
          <cell r="D235" t="str">
            <v>SC</v>
          </cell>
        </row>
        <row r="236">
          <cell r="B236" t="str">
            <v>CEAN_01Z</v>
          </cell>
          <cell r="C236" t="str">
            <v>D</v>
          </cell>
          <cell r="D236" t="str">
            <v>SC</v>
          </cell>
        </row>
        <row r="237">
          <cell r="B237" t="str">
            <v>CLUN_01Z</v>
          </cell>
          <cell r="C237" t="str">
            <v>D</v>
          </cell>
          <cell r="D237" t="str">
            <v>SC</v>
          </cell>
        </row>
        <row r="238">
          <cell r="B238" t="str">
            <v>CLUN_02Z</v>
          </cell>
          <cell r="C238" t="str">
            <v>D</v>
          </cell>
          <cell r="D238" t="str">
            <v>SC</v>
          </cell>
        </row>
        <row r="239">
          <cell r="B239" t="str">
            <v>CULL_02Z</v>
          </cell>
          <cell r="C239" t="str">
            <v>D</v>
          </cell>
          <cell r="D239" t="str">
            <v>SC</v>
          </cell>
        </row>
        <row r="240">
          <cell r="B240" t="str">
            <v>DEAN_01Z</v>
          </cell>
          <cell r="C240" t="str">
            <v>D</v>
          </cell>
          <cell r="D240" t="str">
            <v>SC</v>
          </cell>
        </row>
        <row r="241">
          <cell r="B241" t="str">
            <v>ERRO_01Z</v>
          </cell>
          <cell r="C241" t="str">
            <v>D</v>
          </cell>
          <cell r="D241" t="str">
            <v>SC</v>
          </cell>
        </row>
        <row r="242">
          <cell r="B242" t="str">
            <v>ERRO_02Z</v>
          </cell>
          <cell r="C242" t="str">
            <v>D</v>
          </cell>
          <cell r="D242" t="str">
            <v>SC</v>
          </cell>
        </row>
        <row r="243">
          <cell r="B243" t="str">
            <v>ERRO_03Z</v>
          </cell>
          <cell r="C243" t="str">
            <v>D</v>
          </cell>
          <cell r="D243" t="str">
            <v>SC</v>
          </cell>
        </row>
        <row r="244">
          <cell r="B244" t="str">
            <v>FASN_01Z</v>
          </cell>
          <cell r="C244" t="str">
            <v>D</v>
          </cell>
          <cell r="D244" t="str">
            <v>SC</v>
          </cell>
        </row>
        <row r="245">
          <cell r="B245" t="str">
            <v>FASN_02Z</v>
          </cell>
          <cell r="C245" t="str">
            <v>D</v>
          </cell>
          <cell r="D245" t="str">
            <v>SC</v>
          </cell>
        </row>
        <row r="246">
          <cell r="B246" t="str">
            <v>FASN_03Z</v>
          </cell>
          <cell r="C246" t="str">
            <v>D</v>
          </cell>
          <cell r="D246" t="str">
            <v>SC</v>
          </cell>
        </row>
        <row r="247">
          <cell r="B247" t="str">
            <v>FIFE_01Z</v>
          </cell>
          <cell r="C247" t="str">
            <v>D</v>
          </cell>
          <cell r="D247" t="str">
            <v>SC</v>
          </cell>
        </row>
        <row r="248">
          <cell r="B248" t="str">
            <v>FINL_01Z</v>
          </cell>
          <cell r="C248" t="str">
            <v>D</v>
          </cell>
          <cell r="D248" t="str">
            <v>SC</v>
          </cell>
        </row>
        <row r="249">
          <cell r="B249" t="str">
            <v>FOYE_01Z</v>
          </cell>
          <cell r="C249" t="str">
            <v>D</v>
          </cell>
          <cell r="D249" t="str">
            <v>SC</v>
          </cell>
        </row>
        <row r="250">
          <cell r="B250" t="str">
            <v>FOYE_02Z</v>
          </cell>
          <cell r="C250" t="str">
            <v>D</v>
          </cell>
          <cell r="D250" t="str">
            <v>SC</v>
          </cell>
        </row>
        <row r="251">
          <cell r="B251" t="str">
            <v>GLEN_01Z</v>
          </cell>
          <cell r="C251" t="str">
            <v>D</v>
          </cell>
          <cell r="D251" t="str">
            <v>SC</v>
          </cell>
        </row>
        <row r="252">
          <cell r="B252" t="str">
            <v>GORDW-1</v>
          </cell>
          <cell r="C252" t="str">
            <v>D</v>
          </cell>
          <cell r="D252" t="str">
            <v>SC</v>
          </cell>
        </row>
        <row r="253">
          <cell r="B253" t="str">
            <v>GRUB_01Z</v>
          </cell>
          <cell r="C253" t="str">
            <v>D</v>
          </cell>
          <cell r="D253" t="str">
            <v>SC</v>
          </cell>
        </row>
        <row r="254">
          <cell r="B254" t="str">
            <v>GRUB_02Z</v>
          </cell>
          <cell r="C254" t="str">
            <v>D</v>
          </cell>
          <cell r="D254" t="str">
            <v>SC</v>
          </cell>
        </row>
        <row r="255">
          <cell r="B255" t="str">
            <v>INGA_01Z</v>
          </cell>
          <cell r="C255" t="str">
            <v>D</v>
          </cell>
          <cell r="D255" t="str">
            <v>SC</v>
          </cell>
        </row>
        <row r="256">
          <cell r="B256" t="str">
            <v>KIOR_01Z</v>
          </cell>
          <cell r="C256" t="str">
            <v>D</v>
          </cell>
          <cell r="D256" t="str">
            <v>SC</v>
          </cell>
        </row>
        <row r="257">
          <cell r="B257" t="str">
            <v>LOCH_01Z</v>
          </cell>
          <cell r="C257" t="str">
            <v>D</v>
          </cell>
          <cell r="D257" t="str">
            <v>SC</v>
          </cell>
        </row>
        <row r="258">
          <cell r="B258" t="str">
            <v>LOCH_02Z</v>
          </cell>
          <cell r="C258" t="str">
            <v>D</v>
          </cell>
          <cell r="D258" t="str">
            <v>SC</v>
          </cell>
        </row>
        <row r="259">
          <cell r="B259" t="str">
            <v>LUIC_01Z</v>
          </cell>
          <cell r="C259" t="str">
            <v>D</v>
          </cell>
          <cell r="D259" t="str">
            <v>SC</v>
          </cell>
        </row>
        <row r="260">
          <cell r="B260" t="str">
            <v>LUIC_02Z</v>
          </cell>
          <cell r="C260" t="str">
            <v>D</v>
          </cell>
          <cell r="D260" t="str">
            <v>SC</v>
          </cell>
        </row>
        <row r="261">
          <cell r="B261" t="str">
            <v>MOSS_01Z</v>
          </cell>
          <cell r="C261" t="str">
            <v>D</v>
          </cell>
          <cell r="D261" t="str">
            <v>SC</v>
          </cell>
        </row>
        <row r="262">
          <cell r="B262" t="str">
            <v>NANT_01Z</v>
          </cell>
          <cell r="C262" t="str">
            <v>D</v>
          </cell>
          <cell r="D262" t="str">
            <v>SC</v>
          </cell>
        </row>
        <row r="263">
          <cell r="B263" t="str">
            <v>ORRI_01Z</v>
          </cell>
          <cell r="C263" t="str">
            <v>D</v>
          </cell>
          <cell r="D263" t="str">
            <v>SC</v>
          </cell>
        </row>
        <row r="264">
          <cell r="B264" t="str">
            <v>PEHE_01Z</v>
          </cell>
          <cell r="C264" t="str">
            <v>D</v>
          </cell>
          <cell r="D264" t="str">
            <v>SC</v>
          </cell>
        </row>
        <row r="265">
          <cell r="B265" t="str">
            <v>PEHE_02Z</v>
          </cell>
          <cell r="C265" t="str">
            <v>D</v>
          </cell>
          <cell r="D265" t="str">
            <v>SC</v>
          </cell>
        </row>
        <row r="266">
          <cell r="B266" t="str">
            <v>QUIO_01Z</v>
          </cell>
          <cell r="C266" t="str">
            <v>D</v>
          </cell>
          <cell r="D266" t="str">
            <v>SC</v>
          </cell>
        </row>
        <row r="267">
          <cell r="B267" t="str">
            <v>SLOY_01Z</v>
          </cell>
          <cell r="C267" t="str">
            <v>D</v>
          </cell>
          <cell r="D267" t="str">
            <v>SC</v>
          </cell>
        </row>
        <row r="268">
          <cell r="B268" t="str">
            <v>SLOY_02Z</v>
          </cell>
          <cell r="C268" t="str">
            <v>D</v>
          </cell>
          <cell r="D268" t="str">
            <v>SC</v>
          </cell>
        </row>
        <row r="269">
          <cell r="B269" t="str">
            <v>SLOY_03Z</v>
          </cell>
          <cell r="C269" t="str">
            <v>D</v>
          </cell>
          <cell r="D269" t="str">
            <v>SC</v>
          </cell>
        </row>
        <row r="270">
          <cell r="B270" t="str">
            <v>SLOY_04Z</v>
          </cell>
          <cell r="C270" t="str">
            <v>D</v>
          </cell>
          <cell r="D270" t="str">
            <v>SC</v>
          </cell>
        </row>
        <row r="271">
          <cell r="B271" t="str">
            <v>STRNW-1</v>
          </cell>
          <cell r="C271" t="str">
            <v>D</v>
          </cell>
          <cell r="D271" t="str">
            <v>SC</v>
          </cell>
        </row>
        <row r="272">
          <cell r="B272" t="str">
            <v>TORA_01Z</v>
          </cell>
          <cell r="C272" t="str">
            <v>D</v>
          </cell>
          <cell r="D272" t="str">
            <v>SC</v>
          </cell>
        </row>
        <row r="273">
          <cell r="B273" t="str">
            <v>TORA_02Z</v>
          </cell>
          <cell r="C273" t="str">
            <v>D</v>
          </cell>
          <cell r="D273" t="str">
            <v>SC</v>
          </cell>
        </row>
        <row r="274">
          <cell r="B274" t="str">
            <v>GLNDO-1</v>
          </cell>
          <cell r="C274" t="str">
            <v>D</v>
          </cell>
          <cell r="D274" t="str">
            <v>SC</v>
          </cell>
        </row>
        <row r="275">
          <cell r="B275" t="str">
            <v>BHLAW-1</v>
          </cell>
          <cell r="C275" t="str">
            <v>D</v>
          </cell>
          <cell r="D275" t="str">
            <v>SC</v>
          </cell>
        </row>
        <row r="276">
          <cell r="B276" t="str">
            <v>SUTB_01Z</v>
          </cell>
          <cell r="C276" t="str">
            <v>D</v>
          </cell>
          <cell r="D276" t="str">
            <v>M</v>
          </cell>
        </row>
        <row r="277">
          <cell r="B277" t="str">
            <v>SVRP_10Z</v>
          </cell>
          <cell r="C277" t="str">
            <v>D</v>
          </cell>
          <cell r="D277" t="str">
            <v>S</v>
          </cell>
        </row>
        <row r="278">
          <cell r="B278" t="str">
            <v>SVRP_20Z</v>
          </cell>
          <cell r="C278" t="str">
            <v>D</v>
          </cell>
          <cell r="D278" t="str">
            <v>S</v>
          </cell>
        </row>
        <row r="279">
          <cell r="B279" t="str">
            <v>TESI_01Z</v>
          </cell>
          <cell r="C279" t="str">
            <v>D</v>
          </cell>
          <cell r="D279" t="str">
            <v>N</v>
          </cell>
        </row>
        <row r="280">
          <cell r="B280" t="str">
            <v>TESI_02Z</v>
          </cell>
          <cell r="C280" t="str">
            <v>D</v>
          </cell>
          <cell r="D280" t="str">
            <v>N</v>
          </cell>
        </row>
        <row r="281">
          <cell r="B281" t="str">
            <v>USKM_13Z</v>
          </cell>
          <cell r="C281" t="str">
            <v>D</v>
          </cell>
          <cell r="D281" t="str">
            <v>S</v>
          </cell>
        </row>
        <row r="282">
          <cell r="B282" t="str">
            <v>USKM_14Z</v>
          </cell>
          <cell r="C282" t="str">
            <v>D</v>
          </cell>
          <cell r="D282" t="str">
            <v>S</v>
          </cell>
        </row>
        <row r="283">
          <cell r="B283" t="str">
            <v>USKM_15Z</v>
          </cell>
          <cell r="C283" t="str">
            <v>D</v>
          </cell>
          <cell r="D283" t="str">
            <v>S</v>
          </cell>
        </row>
        <row r="284">
          <cell r="B284" t="str">
            <v>WLNYO-2</v>
          </cell>
          <cell r="C284" t="str">
            <v>D</v>
          </cell>
          <cell r="D284" t="str">
            <v>N</v>
          </cell>
        </row>
        <row r="285">
          <cell r="B285" t="str">
            <v>WLNYO-3</v>
          </cell>
          <cell r="C285" t="str">
            <v>D</v>
          </cell>
          <cell r="D285" t="str">
            <v>N</v>
          </cell>
        </row>
        <row r="286">
          <cell r="B286" t="str">
            <v>WLNYW-1</v>
          </cell>
          <cell r="C286" t="str">
            <v>D</v>
          </cell>
          <cell r="D286" t="str">
            <v>N</v>
          </cell>
        </row>
        <row r="287">
          <cell r="B287" t="str">
            <v>WLNYO3</v>
          </cell>
          <cell r="C287" t="str">
            <v>D</v>
          </cell>
          <cell r="D287" t="str">
            <v>N</v>
          </cell>
        </row>
        <row r="288">
          <cell r="B288" t="str">
            <v>WLNYO4</v>
          </cell>
          <cell r="C288" t="str">
            <v>D</v>
          </cell>
          <cell r="D288" t="str">
            <v>N</v>
          </cell>
        </row>
        <row r="289">
          <cell r="B289" t="str">
            <v>WBURB-1</v>
          </cell>
          <cell r="C289" t="str">
            <v>D</v>
          </cell>
          <cell r="D289" t="str">
            <v>N</v>
          </cell>
        </row>
        <row r="290">
          <cell r="B290" t="str">
            <v>WBURB-2</v>
          </cell>
          <cell r="C290" t="str">
            <v>D</v>
          </cell>
          <cell r="D290" t="str">
            <v>N</v>
          </cell>
        </row>
        <row r="291">
          <cell r="B291" t="str">
            <v>WBURB-3</v>
          </cell>
          <cell r="C291" t="str">
            <v>D</v>
          </cell>
          <cell r="D291" t="str">
            <v>N</v>
          </cell>
        </row>
        <row r="292">
          <cell r="B292" t="str">
            <v>WBUPS01Z</v>
          </cell>
          <cell r="C292" t="str">
            <v>D</v>
          </cell>
          <cell r="D292" t="str">
            <v>N</v>
          </cell>
        </row>
        <row r="293">
          <cell r="B293" t="str">
            <v>WBUPS02Z</v>
          </cell>
          <cell r="C293" t="str">
            <v>D</v>
          </cell>
          <cell r="D293" t="str">
            <v>N</v>
          </cell>
        </row>
        <row r="294">
          <cell r="B294" t="str">
            <v>WBUPS03Z</v>
          </cell>
          <cell r="C294" t="str">
            <v>D</v>
          </cell>
          <cell r="D294" t="str">
            <v>N</v>
          </cell>
        </row>
        <row r="295">
          <cell r="B295" t="str">
            <v>WBUPS04Z</v>
          </cell>
          <cell r="C295" t="str">
            <v>D</v>
          </cell>
          <cell r="D295" t="str">
            <v>N</v>
          </cell>
        </row>
        <row r="296">
          <cell r="B296" t="str">
            <v>WTMSO-1</v>
          </cell>
          <cell r="C296" t="str">
            <v>D</v>
          </cell>
          <cell r="D296" t="str">
            <v>SC</v>
          </cell>
        </row>
        <row r="297">
          <cell r="B297" t="str">
            <v>BLLA-1</v>
          </cell>
          <cell r="C297" t="str">
            <v>D</v>
          </cell>
          <cell r="D297" t="str">
            <v>SC</v>
          </cell>
        </row>
        <row r="298">
          <cell r="B298" t="str">
            <v>WHILW-1</v>
          </cell>
          <cell r="C298" t="str">
            <v>D</v>
          </cell>
          <cell r="D298" t="str">
            <v>SC</v>
          </cell>
        </row>
        <row r="299">
          <cell r="B299" t="str">
            <v>WHILW-2</v>
          </cell>
          <cell r="C299" t="str">
            <v>D</v>
          </cell>
          <cell r="D299" t="str">
            <v>SC</v>
          </cell>
        </row>
      </sheetData>
      <sheetData sheetId="1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19"/>
      <sheetName val="NOV-19"/>
      <sheetName val="DEC-19"/>
      <sheetName val="JAN-20"/>
      <sheetName val="FEB-20"/>
      <sheetName val="MAR-20"/>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4999.7</v>
          </cell>
          <cell r="D8">
            <v>11</v>
          </cell>
          <cell r="E8">
            <v>0</v>
          </cell>
          <cell r="F8">
            <v>0</v>
          </cell>
          <cell r="G8">
            <v>4999.7</v>
          </cell>
          <cell r="H8">
            <v>11</v>
          </cell>
        </row>
        <row r="9">
          <cell r="B9" t="str">
            <v>BAGE_01Z</v>
          </cell>
          <cell r="C9">
            <v>1394.23</v>
          </cell>
          <cell r="D9">
            <v>503.3</v>
          </cell>
          <cell r="E9">
            <v>0</v>
          </cell>
          <cell r="F9">
            <v>0</v>
          </cell>
          <cell r="G9">
            <v>1394.23</v>
          </cell>
          <cell r="H9">
            <v>503.3</v>
          </cell>
        </row>
        <row r="10">
          <cell r="B10" t="str">
            <v>BAGE_02Z</v>
          </cell>
          <cell r="C10">
            <v>34.92</v>
          </cell>
          <cell r="D10">
            <v>0.66</v>
          </cell>
          <cell r="E10">
            <v>0</v>
          </cell>
          <cell r="F10">
            <v>0</v>
          </cell>
          <cell r="G10">
            <v>34.92</v>
          </cell>
          <cell r="H10">
            <v>0.66</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370.69</v>
          </cell>
          <cell r="D13">
            <v>854.96</v>
          </cell>
          <cell r="E13">
            <v>0</v>
          </cell>
          <cell r="F13">
            <v>0</v>
          </cell>
          <cell r="G13">
            <v>370.69</v>
          </cell>
          <cell r="H13">
            <v>854.96</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4265.04</v>
          </cell>
          <cell r="D18">
            <v>1418.14</v>
          </cell>
          <cell r="E18">
            <v>0</v>
          </cell>
          <cell r="F18">
            <v>0</v>
          </cell>
          <cell r="G18">
            <v>4265.04</v>
          </cell>
          <cell r="H18">
            <v>1418.14</v>
          </cell>
        </row>
        <row r="19">
          <cell r="B19" t="str">
            <v>CARR-1</v>
          </cell>
          <cell r="C19">
            <v>54483.4</v>
          </cell>
          <cell r="D19">
            <v>3387.2</v>
          </cell>
          <cell r="E19">
            <v>0</v>
          </cell>
          <cell r="F19">
            <v>0</v>
          </cell>
          <cell r="G19">
            <v>54483.4</v>
          </cell>
          <cell r="H19">
            <v>3387.2</v>
          </cell>
        </row>
        <row r="20">
          <cell r="B20" t="str">
            <v>CARR-2</v>
          </cell>
          <cell r="C20">
            <v>34863.9</v>
          </cell>
          <cell r="D20">
            <v>3195</v>
          </cell>
          <cell r="E20">
            <v>0</v>
          </cell>
          <cell r="F20">
            <v>0</v>
          </cell>
          <cell r="G20">
            <v>34863.9</v>
          </cell>
          <cell r="H20">
            <v>3195</v>
          </cell>
        </row>
        <row r="21">
          <cell r="B21" t="str">
            <v>CDCL_01Z</v>
          </cell>
          <cell r="C21">
            <v>27946.44</v>
          </cell>
          <cell r="D21">
            <v>2640.69</v>
          </cell>
          <cell r="E21">
            <v>0</v>
          </cell>
          <cell r="F21">
            <v>0</v>
          </cell>
          <cell r="G21">
            <v>27946.44</v>
          </cell>
          <cell r="H21">
            <v>2640.69</v>
          </cell>
        </row>
        <row r="22">
          <cell r="B22" t="str">
            <v>LAGA_01Z</v>
          </cell>
          <cell r="C22">
            <v>2451.9</v>
          </cell>
          <cell r="D22">
            <v>4081.5</v>
          </cell>
          <cell r="E22">
            <v>0</v>
          </cell>
          <cell r="F22">
            <v>0</v>
          </cell>
          <cell r="G22">
            <v>2451.9</v>
          </cell>
          <cell r="H22">
            <v>4081.5</v>
          </cell>
        </row>
        <row r="23">
          <cell r="B23" t="str">
            <v>CLDCW-1</v>
          </cell>
          <cell r="C23">
            <v>7755.1</v>
          </cell>
          <cell r="D23">
            <v>76.75</v>
          </cell>
          <cell r="E23">
            <v>0</v>
          </cell>
          <cell r="F23">
            <v>0</v>
          </cell>
          <cell r="G23">
            <v>7755.1</v>
          </cell>
          <cell r="H23">
            <v>76.75</v>
          </cell>
        </row>
        <row r="24">
          <cell r="B24" t="str">
            <v>CLDNW-1</v>
          </cell>
          <cell r="C24">
            <v>7696.91</v>
          </cell>
          <cell r="D24">
            <v>72.62</v>
          </cell>
          <cell r="E24">
            <v>0</v>
          </cell>
          <cell r="F24">
            <v>0</v>
          </cell>
          <cell r="G24">
            <v>7696.91</v>
          </cell>
          <cell r="H24">
            <v>72.62</v>
          </cell>
        </row>
        <row r="25">
          <cell r="B25" t="str">
            <v>CLDSW-1</v>
          </cell>
          <cell r="C25">
            <v>9200.7900000000009</v>
          </cell>
          <cell r="D25">
            <v>0</v>
          </cell>
          <cell r="E25">
            <v>0</v>
          </cell>
          <cell r="F25">
            <v>0</v>
          </cell>
          <cell r="G25">
            <v>9200.7900000000009</v>
          </cell>
          <cell r="H25">
            <v>0</v>
          </cell>
        </row>
        <row r="26">
          <cell r="B26" t="str">
            <v>CORB_01Z</v>
          </cell>
          <cell r="C26">
            <v>0</v>
          </cell>
          <cell r="D26">
            <v>0</v>
          </cell>
          <cell r="E26">
            <v>0</v>
          </cell>
          <cell r="F26">
            <v>0</v>
          </cell>
          <cell r="G26">
            <v>0</v>
          </cell>
          <cell r="H26">
            <v>0</v>
          </cell>
        </row>
        <row r="27">
          <cell r="B27" t="str">
            <v>COSO_01Z</v>
          </cell>
          <cell r="C27">
            <v>21127.05</v>
          </cell>
          <cell r="D27">
            <v>3652</v>
          </cell>
          <cell r="E27">
            <v>0</v>
          </cell>
          <cell r="F27">
            <v>0</v>
          </cell>
          <cell r="G27">
            <v>21127.05</v>
          </cell>
          <cell r="H27">
            <v>3652</v>
          </cell>
        </row>
        <row r="28">
          <cell r="B28" t="str">
            <v>CRYRW-2</v>
          </cell>
          <cell r="C28">
            <v>13692.21</v>
          </cell>
          <cell r="D28">
            <v>306.77</v>
          </cell>
          <cell r="E28">
            <v>0</v>
          </cell>
          <cell r="F28">
            <v>0</v>
          </cell>
          <cell r="G28">
            <v>13692.21</v>
          </cell>
          <cell r="H28">
            <v>306.77</v>
          </cell>
        </row>
        <row r="29">
          <cell r="B29" t="str">
            <v>DAMC_01Z</v>
          </cell>
          <cell r="C29">
            <v>22837.68</v>
          </cell>
          <cell r="D29">
            <v>6415.47</v>
          </cell>
          <cell r="E29">
            <v>0</v>
          </cell>
          <cell r="F29">
            <v>0</v>
          </cell>
          <cell r="G29">
            <v>22837.68</v>
          </cell>
          <cell r="H29">
            <v>6415.47</v>
          </cell>
        </row>
        <row r="30">
          <cell r="B30" t="str">
            <v>DEEP_01Z</v>
          </cell>
          <cell r="C30">
            <v>0</v>
          </cell>
          <cell r="D30">
            <v>0</v>
          </cell>
          <cell r="E30">
            <v>0</v>
          </cell>
          <cell r="F30">
            <v>0</v>
          </cell>
          <cell r="G30">
            <v>0</v>
          </cell>
          <cell r="H30">
            <v>0</v>
          </cell>
        </row>
        <row r="31">
          <cell r="B31" t="str">
            <v>CNQPS01Z</v>
          </cell>
          <cell r="C31">
            <v>6170.47</v>
          </cell>
          <cell r="D31">
            <v>746.24</v>
          </cell>
          <cell r="E31">
            <v>0</v>
          </cell>
          <cell r="F31">
            <v>0</v>
          </cell>
          <cell r="G31">
            <v>6170.47</v>
          </cell>
          <cell r="H31">
            <v>746.24</v>
          </cell>
        </row>
        <row r="32">
          <cell r="B32" t="str">
            <v>CNQPS02Z</v>
          </cell>
          <cell r="C32">
            <v>0</v>
          </cell>
          <cell r="D32">
            <v>0</v>
          </cell>
          <cell r="E32">
            <v>0</v>
          </cell>
          <cell r="F32">
            <v>0</v>
          </cell>
          <cell r="G32">
            <v>0</v>
          </cell>
          <cell r="H32">
            <v>0</v>
          </cell>
        </row>
        <row r="33">
          <cell r="B33" t="str">
            <v>CNQPS03Z</v>
          </cell>
          <cell r="C33">
            <v>3344.42</v>
          </cell>
          <cell r="D33">
            <v>770.74</v>
          </cell>
          <cell r="E33">
            <v>0</v>
          </cell>
          <cell r="F33">
            <v>0</v>
          </cell>
          <cell r="G33">
            <v>3344.42</v>
          </cell>
          <cell r="H33">
            <v>770.74</v>
          </cell>
        </row>
        <row r="34">
          <cell r="B34" t="str">
            <v>CNQPS04Z</v>
          </cell>
          <cell r="C34">
            <v>3191.58</v>
          </cell>
          <cell r="D34">
            <v>447.05</v>
          </cell>
          <cell r="E34">
            <v>0</v>
          </cell>
          <cell r="F34">
            <v>0</v>
          </cell>
          <cell r="G34">
            <v>3191.58</v>
          </cell>
          <cell r="H34">
            <v>447.05</v>
          </cell>
        </row>
        <row r="35">
          <cell r="B35" t="str">
            <v>DRAXX01Z</v>
          </cell>
          <cell r="C35">
            <v>51277.599999999999</v>
          </cell>
          <cell r="D35">
            <v>2178</v>
          </cell>
          <cell r="E35">
            <v>0</v>
          </cell>
          <cell r="F35">
            <v>0</v>
          </cell>
          <cell r="G35">
            <v>51277.599999999999</v>
          </cell>
          <cell r="H35">
            <v>2178</v>
          </cell>
        </row>
        <row r="36">
          <cell r="B36" t="str">
            <v>DRAXX02Z</v>
          </cell>
          <cell r="C36">
            <v>0</v>
          </cell>
          <cell r="D36">
            <v>0</v>
          </cell>
          <cell r="E36">
            <v>0</v>
          </cell>
          <cell r="F36">
            <v>0</v>
          </cell>
          <cell r="G36">
            <v>0</v>
          </cell>
          <cell r="H36">
            <v>0</v>
          </cell>
        </row>
        <row r="37">
          <cell r="B37" t="str">
            <v>DRAXX03Z</v>
          </cell>
          <cell r="C37">
            <v>14384.4</v>
          </cell>
          <cell r="D37">
            <v>1157.3</v>
          </cell>
          <cell r="E37">
            <v>0</v>
          </cell>
          <cell r="F37">
            <v>0</v>
          </cell>
          <cell r="G37">
            <v>14384.4</v>
          </cell>
          <cell r="H37">
            <v>1157.3</v>
          </cell>
        </row>
        <row r="38">
          <cell r="B38" t="str">
            <v>DRAXX04Z</v>
          </cell>
          <cell r="C38">
            <v>29805.55</v>
          </cell>
          <cell r="D38">
            <v>1992.7</v>
          </cell>
          <cell r="E38">
            <v>0</v>
          </cell>
          <cell r="F38">
            <v>0</v>
          </cell>
          <cell r="G38">
            <v>29805.55</v>
          </cell>
          <cell r="H38">
            <v>1992.7</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231.77</v>
          </cell>
          <cell r="D44">
            <v>1360.79</v>
          </cell>
          <cell r="E44">
            <v>0</v>
          </cell>
          <cell r="F44">
            <v>0</v>
          </cell>
          <cell r="G44">
            <v>231.77</v>
          </cell>
          <cell r="H44">
            <v>1360.79</v>
          </cell>
        </row>
        <row r="45">
          <cell r="B45" t="str">
            <v>EECL_01Z</v>
          </cell>
          <cell r="C45">
            <v>6953.9</v>
          </cell>
          <cell r="D45">
            <v>1882.87</v>
          </cell>
          <cell r="E45">
            <v>0</v>
          </cell>
          <cell r="F45">
            <v>0</v>
          </cell>
          <cell r="G45">
            <v>6953.9</v>
          </cell>
          <cell r="H45">
            <v>1882.87</v>
          </cell>
        </row>
        <row r="46">
          <cell r="B46" t="str">
            <v>FIDL_01Z</v>
          </cell>
          <cell r="C46">
            <v>0</v>
          </cell>
          <cell r="D46">
            <v>0</v>
          </cell>
          <cell r="E46">
            <v>0</v>
          </cell>
          <cell r="F46">
            <v>0</v>
          </cell>
          <cell r="G46">
            <v>0</v>
          </cell>
          <cell r="H46">
            <v>0</v>
          </cell>
        </row>
        <row r="47">
          <cell r="B47" t="str">
            <v>FIDL_02Z</v>
          </cell>
          <cell r="C47">
            <v>3282.9</v>
          </cell>
          <cell r="D47">
            <v>41.48</v>
          </cell>
          <cell r="E47">
            <v>0</v>
          </cell>
          <cell r="F47">
            <v>0</v>
          </cell>
          <cell r="G47">
            <v>3282.9</v>
          </cell>
          <cell r="H47">
            <v>41.48</v>
          </cell>
        </row>
        <row r="48">
          <cell r="B48" t="str">
            <v>FIDL_03Z</v>
          </cell>
          <cell r="C48">
            <v>13815.38</v>
          </cell>
          <cell r="D48">
            <v>2304.83</v>
          </cell>
          <cell r="E48">
            <v>0</v>
          </cell>
          <cell r="F48">
            <v>0</v>
          </cell>
          <cell r="G48">
            <v>13815.38</v>
          </cell>
          <cell r="H48">
            <v>2304.83</v>
          </cell>
        </row>
        <row r="49">
          <cell r="B49" t="str">
            <v>FIDL_04Z</v>
          </cell>
          <cell r="C49">
            <v>6126.53</v>
          </cell>
          <cell r="D49">
            <v>1456.65</v>
          </cell>
          <cell r="E49">
            <v>0</v>
          </cell>
          <cell r="F49">
            <v>0</v>
          </cell>
          <cell r="G49">
            <v>6126.53</v>
          </cell>
          <cell r="H49">
            <v>1456.65</v>
          </cell>
        </row>
        <row r="50">
          <cell r="B50" t="str">
            <v>EAG_EWIC1</v>
          </cell>
          <cell r="C50">
            <v>52210.45</v>
          </cell>
          <cell r="D50">
            <v>405.74</v>
          </cell>
          <cell r="E50">
            <v>0</v>
          </cell>
          <cell r="F50">
            <v>0</v>
          </cell>
          <cell r="G50">
            <v>52210.45</v>
          </cell>
          <cell r="H50">
            <v>405.74</v>
          </cell>
        </row>
        <row r="51">
          <cell r="B51" t="str">
            <v>CRUA_01Z</v>
          </cell>
          <cell r="C51">
            <v>2673.34</v>
          </cell>
          <cell r="D51">
            <v>79.64</v>
          </cell>
          <cell r="E51">
            <v>0</v>
          </cell>
          <cell r="F51">
            <v>0</v>
          </cell>
          <cell r="G51">
            <v>2673.34</v>
          </cell>
          <cell r="H51">
            <v>79.64</v>
          </cell>
        </row>
        <row r="52">
          <cell r="B52" t="str">
            <v>CRUA_02Z</v>
          </cell>
          <cell r="C52">
            <v>3171.04</v>
          </cell>
          <cell r="D52">
            <v>83.73</v>
          </cell>
          <cell r="E52">
            <v>0</v>
          </cell>
          <cell r="F52">
            <v>0</v>
          </cell>
          <cell r="G52">
            <v>3171.04</v>
          </cell>
          <cell r="H52">
            <v>83.73</v>
          </cell>
        </row>
        <row r="53">
          <cell r="B53" t="str">
            <v>CRUA_03Z</v>
          </cell>
          <cell r="C53">
            <v>474.84</v>
          </cell>
          <cell r="D53">
            <v>1.62</v>
          </cell>
          <cell r="E53">
            <v>0</v>
          </cell>
          <cell r="F53">
            <v>0</v>
          </cell>
          <cell r="G53">
            <v>474.84</v>
          </cell>
          <cell r="H53">
            <v>1.62</v>
          </cell>
        </row>
        <row r="54">
          <cell r="B54" t="str">
            <v>CRUA_04Z</v>
          </cell>
          <cell r="C54">
            <v>1295.6600000000001</v>
          </cell>
          <cell r="D54">
            <v>19.420000000000002</v>
          </cell>
          <cell r="E54">
            <v>0</v>
          </cell>
          <cell r="F54">
            <v>0</v>
          </cell>
          <cell r="G54">
            <v>1295.6600000000001</v>
          </cell>
          <cell r="H54">
            <v>19.420000000000002</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8203.09</v>
          </cell>
          <cell r="D59">
            <v>838.76</v>
          </cell>
          <cell r="E59">
            <v>0</v>
          </cell>
          <cell r="F59">
            <v>0</v>
          </cell>
          <cell r="G59">
            <v>8203.09</v>
          </cell>
          <cell r="H59">
            <v>838.76</v>
          </cell>
        </row>
        <row r="60">
          <cell r="B60" t="str">
            <v>FALGW-1</v>
          </cell>
          <cell r="C60">
            <v>29622.880000000001</v>
          </cell>
          <cell r="D60">
            <v>0</v>
          </cell>
          <cell r="E60">
            <v>0</v>
          </cell>
          <cell r="F60">
            <v>0</v>
          </cell>
          <cell r="G60">
            <v>29622.880000000001</v>
          </cell>
          <cell r="H60">
            <v>0</v>
          </cell>
        </row>
        <row r="61">
          <cell r="B61" t="str">
            <v>FELL_01Z</v>
          </cell>
          <cell r="C61">
            <v>0</v>
          </cell>
          <cell r="D61">
            <v>0</v>
          </cell>
          <cell r="E61">
            <v>0</v>
          </cell>
          <cell r="F61">
            <v>0</v>
          </cell>
          <cell r="G61">
            <v>0</v>
          </cell>
          <cell r="H61">
            <v>0</v>
          </cell>
        </row>
        <row r="62">
          <cell r="B62" t="str">
            <v>GNFSW-1</v>
          </cell>
          <cell r="C62">
            <v>2393.8000000000002</v>
          </cell>
          <cell r="D62">
            <v>2117.5500000000002</v>
          </cell>
          <cell r="E62">
            <v>0</v>
          </cell>
          <cell r="F62">
            <v>0</v>
          </cell>
          <cell r="G62">
            <v>2393.8000000000002</v>
          </cell>
          <cell r="H62">
            <v>2117.5500000000002</v>
          </cell>
        </row>
        <row r="63">
          <cell r="B63" t="str">
            <v>CRGHW-1</v>
          </cell>
          <cell r="C63">
            <v>1784.4</v>
          </cell>
          <cell r="D63">
            <v>19.07</v>
          </cell>
          <cell r="E63">
            <v>0</v>
          </cell>
          <cell r="F63">
            <v>0</v>
          </cell>
          <cell r="G63">
            <v>1784.4</v>
          </cell>
          <cell r="H63">
            <v>19.07</v>
          </cell>
        </row>
        <row r="64">
          <cell r="B64" t="str">
            <v>GRMO_01Z</v>
          </cell>
          <cell r="C64">
            <v>0</v>
          </cell>
          <cell r="D64">
            <v>20492.71</v>
          </cell>
          <cell r="E64">
            <v>0</v>
          </cell>
          <cell r="F64">
            <v>0</v>
          </cell>
          <cell r="G64">
            <v>0</v>
          </cell>
          <cell r="H64">
            <v>20492.71</v>
          </cell>
        </row>
        <row r="65">
          <cell r="B65" t="str">
            <v>GRIFW-1</v>
          </cell>
          <cell r="C65">
            <v>2101.09</v>
          </cell>
          <cell r="D65">
            <v>45.86</v>
          </cell>
          <cell r="E65">
            <v>0</v>
          </cell>
          <cell r="F65">
            <v>0</v>
          </cell>
          <cell r="G65">
            <v>2101.09</v>
          </cell>
          <cell r="H65">
            <v>45.86</v>
          </cell>
        </row>
        <row r="66">
          <cell r="B66" t="str">
            <v>GRIFW-2</v>
          </cell>
          <cell r="C66">
            <v>2208.54</v>
          </cell>
          <cell r="D66">
            <v>37.049999999999997</v>
          </cell>
          <cell r="E66">
            <v>0</v>
          </cell>
          <cell r="F66">
            <v>0</v>
          </cell>
          <cell r="G66">
            <v>2208.54</v>
          </cell>
          <cell r="H66">
            <v>37.049999999999997</v>
          </cell>
        </row>
        <row r="67">
          <cell r="B67" t="str">
            <v>GNFSW-2</v>
          </cell>
          <cell r="C67">
            <v>1850.59</v>
          </cell>
          <cell r="D67">
            <v>1848.54</v>
          </cell>
          <cell r="E67">
            <v>0</v>
          </cell>
          <cell r="F67">
            <v>0</v>
          </cell>
          <cell r="G67">
            <v>1850.59</v>
          </cell>
          <cell r="H67">
            <v>1848.54</v>
          </cell>
        </row>
        <row r="68">
          <cell r="B68" t="str">
            <v>GYMR-15</v>
          </cell>
          <cell r="C68">
            <v>23971.8</v>
          </cell>
          <cell r="D68">
            <v>0.23</v>
          </cell>
          <cell r="E68">
            <v>0</v>
          </cell>
          <cell r="F68">
            <v>0</v>
          </cell>
          <cell r="G68">
            <v>23971.8</v>
          </cell>
          <cell r="H68">
            <v>0.23</v>
          </cell>
        </row>
        <row r="69">
          <cell r="B69" t="str">
            <v>GYMR-17</v>
          </cell>
          <cell r="C69">
            <v>25554.799999999999</v>
          </cell>
          <cell r="D69">
            <v>0.28000000000000003</v>
          </cell>
          <cell r="E69">
            <v>0</v>
          </cell>
          <cell r="F69">
            <v>0</v>
          </cell>
          <cell r="G69">
            <v>25554.799999999999</v>
          </cell>
          <cell r="H69">
            <v>0.28000000000000003</v>
          </cell>
        </row>
        <row r="70">
          <cell r="B70" t="str">
            <v>GYMR-26</v>
          </cell>
          <cell r="C70">
            <v>22267.53</v>
          </cell>
          <cell r="D70">
            <v>0.3</v>
          </cell>
          <cell r="E70">
            <v>0</v>
          </cell>
          <cell r="F70">
            <v>0</v>
          </cell>
          <cell r="G70">
            <v>22267.53</v>
          </cell>
          <cell r="H70">
            <v>0.3</v>
          </cell>
        </row>
        <row r="71">
          <cell r="B71" t="str">
            <v>GYMR-28</v>
          </cell>
          <cell r="C71">
            <v>21937.26</v>
          </cell>
          <cell r="D71">
            <v>0.28999999999999998</v>
          </cell>
          <cell r="E71">
            <v>0</v>
          </cell>
          <cell r="F71">
            <v>0</v>
          </cell>
          <cell r="G71">
            <v>21937.26</v>
          </cell>
          <cell r="H71">
            <v>0.28999999999999998</v>
          </cell>
        </row>
        <row r="72">
          <cell r="B72" t="str">
            <v>GYAR_01Z</v>
          </cell>
          <cell r="C72">
            <v>3971.3</v>
          </cell>
          <cell r="D72">
            <v>1848.15</v>
          </cell>
          <cell r="E72">
            <v>0</v>
          </cell>
          <cell r="F72">
            <v>0</v>
          </cell>
          <cell r="G72">
            <v>3971.3</v>
          </cell>
          <cell r="H72">
            <v>1848.15</v>
          </cell>
        </row>
        <row r="73">
          <cell r="B73" t="str">
            <v>HOWAO-1</v>
          </cell>
          <cell r="C73">
            <v>0</v>
          </cell>
          <cell r="D73">
            <v>0</v>
          </cell>
          <cell r="E73">
            <v>0</v>
          </cell>
          <cell r="F73">
            <v>0</v>
          </cell>
          <cell r="G73">
            <v>0</v>
          </cell>
          <cell r="H73">
            <v>0</v>
          </cell>
        </row>
        <row r="74">
          <cell r="B74" t="str">
            <v>HOWAO-2</v>
          </cell>
          <cell r="C74">
            <v>0</v>
          </cell>
          <cell r="D74">
            <v>0</v>
          </cell>
          <cell r="E74">
            <v>0</v>
          </cell>
          <cell r="F74">
            <v>0</v>
          </cell>
          <cell r="G74">
            <v>0</v>
          </cell>
          <cell r="H74">
            <v>0</v>
          </cell>
        </row>
        <row r="75">
          <cell r="B75" t="str">
            <v>HOWAO-3</v>
          </cell>
          <cell r="C75">
            <v>0</v>
          </cell>
          <cell r="D75">
            <v>0</v>
          </cell>
          <cell r="E75">
            <v>0</v>
          </cell>
          <cell r="F75">
            <v>0</v>
          </cell>
          <cell r="G75">
            <v>0</v>
          </cell>
          <cell r="H75">
            <v>0</v>
          </cell>
        </row>
        <row r="76">
          <cell r="B76" t="str">
            <v>SHBA_01Z</v>
          </cell>
          <cell r="C76">
            <v>15824.22</v>
          </cell>
          <cell r="D76">
            <v>3222.12</v>
          </cell>
          <cell r="E76">
            <v>0</v>
          </cell>
          <cell r="F76">
            <v>0</v>
          </cell>
          <cell r="G76">
            <v>15824.22</v>
          </cell>
          <cell r="H76">
            <v>3222.12</v>
          </cell>
        </row>
        <row r="77">
          <cell r="B77" t="str">
            <v>SHBA_02Z</v>
          </cell>
          <cell r="C77">
            <v>18374.84</v>
          </cell>
          <cell r="D77">
            <v>3157.84</v>
          </cell>
          <cell r="E77">
            <v>0</v>
          </cell>
          <cell r="F77">
            <v>0</v>
          </cell>
          <cell r="G77">
            <v>18374.84</v>
          </cell>
          <cell r="H77">
            <v>3157.84</v>
          </cell>
        </row>
        <row r="78">
          <cell r="B78" t="str">
            <v>HUMR_01Z</v>
          </cell>
          <cell r="C78">
            <v>38350.370000000003</v>
          </cell>
          <cell r="D78">
            <v>3580.54</v>
          </cell>
          <cell r="E78">
            <v>0</v>
          </cell>
          <cell r="F78">
            <v>0</v>
          </cell>
          <cell r="G78">
            <v>38350.370000000003</v>
          </cell>
          <cell r="H78">
            <v>3580.54</v>
          </cell>
        </row>
        <row r="79">
          <cell r="B79" t="str">
            <v>COTPS01Z</v>
          </cell>
          <cell r="C79">
            <v>0</v>
          </cell>
          <cell r="D79">
            <v>0</v>
          </cell>
          <cell r="E79">
            <v>0</v>
          </cell>
          <cell r="F79">
            <v>0</v>
          </cell>
          <cell r="G79">
            <v>0</v>
          </cell>
          <cell r="H79">
            <v>0</v>
          </cell>
        </row>
        <row r="80">
          <cell r="B80" t="str">
            <v>COTPS02Z</v>
          </cell>
          <cell r="C80">
            <v>0</v>
          </cell>
          <cell r="D80">
            <v>0</v>
          </cell>
          <cell r="E80">
            <v>0</v>
          </cell>
          <cell r="F80">
            <v>0</v>
          </cell>
          <cell r="G80">
            <v>0</v>
          </cell>
          <cell r="H80">
            <v>0</v>
          </cell>
        </row>
        <row r="81">
          <cell r="B81" t="str">
            <v>COTPS03Z</v>
          </cell>
          <cell r="C81">
            <v>0</v>
          </cell>
          <cell r="D81">
            <v>0</v>
          </cell>
          <cell r="E81">
            <v>0</v>
          </cell>
          <cell r="F81">
            <v>0</v>
          </cell>
          <cell r="G81">
            <v>0</v>
          </cell>
          <cell r="H81">
            <v>0</v>
          </cell>
        </row>
        <row r="82">
          <cell r="B82" t="str">
            <v>COTPS04Z</v>
          </cell>
          <cell r="C82">
            <v>0</v>
          </cell>
          <cell r="D82">
            <v>0</v>
          </cell>
          <cell r="E82">
            <v>0</v>
          </cell>
          <cell r="F82">
            <v>0</v>
          </cell>
          <cell r="G82">
            <v>0</v>
          </cell>
          <cell r="H82">
            <v>0</v>
          </cell>
        </row>
        <row r="83">
          <cell r="B83" t="str">
            <v>KEAD_01Z</v>
          </cell>
          <cell r="C83">
            <v>6089</v>
          </cell>
          <cell r="D83">
            <v>5170.3</v>
          </cell>
          <cell r="E83">
            <v>0</v>
          </cell>
          <cell r="F83">
            <v>0</v>
          </cell>
          <cell r="G83">
            <v>6089</v>
          </cell>
          <cell r="H83">
            <v>5170.3</v>
          </cell>
        </row>
        <row r="84">
          <cell r="B84" t="str">
            <v>KILBW-1</v>
          </cell>
          <cell r="C84">
            <v>183.85</v>
          </cell>
          <cell r="D84">
            <v>690.29</v>
          </cell>
          <cell r="E84">
            <v>0</v>
          </cell>
          <cell r="F84">
            <v>0</v>
          </cell>
          <cell r="G84">
            <v>183.85</v>
          </cell>
          <cell r="H84">
            <v>690.29</v>
          </cell>
        </row>
        <row r="85">
          <cell r="B85" t="str">
            <v>LCLTW-1</v>
          </cell>
          <cell r="C85">
            <v>813.61</v>
          </cell>
          <cell r="D85">
            <v>313.44</v>
          </cell>
          <cell r="E85">
            <v>0</v>
          </cell>
          <cell r="F85">
            <v>0</v>
          </cell>
          <cell r="G85">
            <v>813.61</v>
          </cell>
          <cell r="H85">
            <v>313.44</v>
          </cell>
        </row>
        <row r="86">
          <cell r="B86" t="str">
            <v>MEDP_01Z</v>
          </cell>
          <cell r="C86">
            <v>13747.67</v>
          </cell>
          <cell r="D86">
            <v>4442.24</v>
          </cell>
          <cell r="E86">
            <v>0</v>
          </cell>
          <cell r="F86">
            <v>0</v>
          </cell>
          <cell r="G86">
            <v>13747.67</v>
          </cell>
          <cell r="H86">
            <v>4442.24</v>
          </cell>
        </row>
        <row r="87">
          <cell r="B87" t="str">
            <v>MILWW-1</v>
          </cell>
          <cell r="C87">
            <v>3161.07</v>
          </cell>
          <cell r="D87">
            <v>39.54</v>
          </cell>
          <cell r="E87">
            <v>0</v>
          </cell>
          <cell r="F87">
            <v>0</v>
          </cell>
          <cell r="G87">
            <v>3161.07</v>
          </cell>
          <cell r="H87">
            <v>39.54</v>
          </cell>
        </row>
        <row r="88">
          <cell r="B88" t="str">
            <v>WDNSO-1</v>
          </cell>
          <cell r="C88">
            <v>9083.7099999999991</v>
          </cell>
          <cell r="D88">
            <v>1032.93</v>
          </cell>
          <cell r="E88">
            <v>0</v>
          </cell>
          <cell r="F88">
            <v>0</v>
          </cell>
          <cell r="G88">
            <v>9083.7099999999991</v>
          </cell>
          <cell r="H88">
            <v>1032.93</v>
          </cell>
        </row>
        <row r="89">
          <cell r="B89" t="str">
            <v>WDNSO-2</v>
          </cell>
          <cell r="C89">
            <v>8840.0300000000007</v>
          </cell>
          <cell r="D89">
            <v>938.89</v>
          </cell>
          <cell r="E89">
            <v>0</v>
          </cell>
          <cell r="F89">
            <v>0</v>
          </cell>
          <cell r="G89">
            <v>8840.0300000000007</v>
          </cell>
          <cell r="H89">
            <v>938.89</v>
          </cell>
        </row>
        <row r="90">
          <cell r="B90" t="str">
            <v>MRWD_01Z</v>
          </cell>
          <cell r="C90">
            <v>18019.099999999999</v>
          </cell>
          <cell r="D90">
            <v>4891.7</v>
          </cell>
          <cell r="E90">
            <v>0</v>
          </cell>
          <cell r="F90">
            <v>0</v>
          </cell>
          <cell r="G90">
            <v>18019.099999999999</v>
          </cell>
          <cell r="H90">
            <v>4891.7</v>
          </cell>
        </row>
        <row r="91">
          <cell r="B91" t="str">
            <v>ABTHB07Z</v>
          </cell>
          <cell r="C91">
            <v>0</v>
          </cell>
          <cell r="D91">
            <v>0</v>
          </cell>
          <cell r="E91">
            <v>0</v>
          </cell>
          <cell r="F91">
            <v>0</v>
          </cell>
          <cell r="G91">
            <v>0</v>
          </cell>
          <cell r="H91">
            <v>0</v>
          </cell>
        </row>
        <row r="92">
          <cell r="B92" t="str">
            <v>ABTHB08Z</v>
          </cell>
          <cell r="C92">
            <v>0</v>
          </cell>
          <cell r="D92">
            <v>0</v>
          </cell>
          <cell r="E92">
            <v>0</v>
          </cell>
          <cell r="F92">
            <v>0</v>
          </cell>
          <cell r="G92">
            <v>0</v>
          </cell>
          <cell r="H92">
            <v>0</v>
          </cell>
        </row>
        <row r="93">
          <cell r="B93" t="str">
            <v>ABTHB09Z</v>
          </cell>
          <cell r="C93">
            <v>336.4</v>
          </cell>
          <cell r="D93">
            <v>0</v>
          </cell>
          <cell r="E93">
            <v>0</v>
          </cell>
          <cell r="F93">
            <v>0</v>
          </cell>
          <cell r="G93">
            <v>336.4</v>
          </cell>
          <cell r="H93">
            <v>0</v>
          </cell>
        </row>
        <row r="94">
          <cell r="B94" t="str">
            <v>COWE_01Z</v>
          </cell>
          <cell r="C94">
            <v>0</v>
          </cell>
          <cell r="D94">
            <v>0</v>
          </cell>
          <cell r="E94">
            <v>0</v>
          </cell>
          <cell r="F94">
            <v>0</v>
          </cell>
          <cell r="G94">
            <v>0</v>
          </cell>
          <cell r="H94">
            <v>0</v>
          </cell>
        </row>
        <row r="95">
          <cell r="B95" t="str">
            <v>COWE_02Z</v>
          </cell>
          <cell r="C95">
            <v>0</v>
          </cell>
          <cell r="D95">
            <v>0</v>
          </cell>
          <cell r="E95">
            <v>0</v>
          </cell>
          <cell r="F95">
            <v>0</v>
          </cell>
          <cell r="G95">
            <v>0</v>
          </cell>
          <cell r="H95">
            <v>0</v>
          </cell>
        </row>
        <row r="96">
          <cell r="B96" t="str">
            <v>DIDCB05Z</v>
          </cell>
          <cell r="C96">
            <v>34669.699999999997</v>
          </cell>
          <cell r="D96">
            <v>5196.2</v>
          </cell>
          <cell r="E96">
            <v>0</v>
          </cell>
          <cell r="F96">
            <v>0</v>
          </cell>
          <cell r="G96">
            <v>34669.699999999997</v>
          </cell>
          <cell r="H96">
            <v>5196.2</v>
          </cell>
        </row>
        <row r="97">
          <cell r="B97" t="str">
            <v>DIDCB06Z</v>
          </cell>
          <cell r="C97">
            <v>7758.25</v>
          </cell>
          <cell r="D97">
            <v>5227.45</v>
          </cell>
          <cell r="E97">
            <v>0</v>
          </cell>
          <cell r="F97">
            <v>0</v>
          </cell>
          <cell r="G97">
            <v>7758.25</v>
          </cell>
          <cell r="H97">
            <v>5227.45</v>
          </cell>
        </row>
        <row r="98">
          <cell r="B98" t="str">
            <v>LBAR_01Z</v>
          </cell>
          <cell r="C98">
            <v>4404.41</v>
          </cell>
          <cell r="D98">
            <v>21783.45</v>
          </cell>
          <cell r="E98">
            <v>0</v>
          </cell>
          <cell r="F98">
            <v>0</v>
          </cell>
          <cell r="G98">
            <v>4404.41</v>
          </cell>
          <cell r="H98">
            <v>21783.45</v>
          </cell>
        </row>
        <row r="99">
          <cell r="B99" t="str">
            <v>PEMB_11Z</v>
          </cell>
          <cell r="C99">
            <v>15451.6</v>
          </cell>
          <cell r="D99">
            <v>2852</v>
          </cell>
          <cell r="E99">
            <v>0</v>
          </cell>
          <cell r="F99">
            <v>0</v>
          </cell>
          <cell r="G99">
            <v>15451.6</v>
          </cell>
          <cell r="H99">
            <v>2852</v>
          </cell>
        </row>
        <row r="100">
          <cell r="B100" t="str">
            <v>PEMB_21Z</v>
          </cell>
          <cell r="C100">
            <v>494</v>
          </cell>
          <cell r="D100">
            <v>431.6</v>
          </cell>
          <cell r="E100">
            <v>0</v>
          </cell>
          <cell r="F100">
            <v>0</v>
          </cell>
          <cell r="G100">
            <v>494</v>
          </cell>
          <cell r="H100">
            <v>431.6</v>
          </cell>
        </row>
        <row r="101">
          <cell r="B101" t="str">
            <v>PEMB_31Z</v>
          </cell>
          <cell r="C101">
            <v>15870.85</v>
          </cell>
          <cell r="D101">
            <v>2621.6</v>
          </cell>
          <cell r="E101">
            <v>0</v>
          </cell>
          <cell r="F101">
            <v>0</v>
          </cell>
          <cell r="G101">
            <v>15870.85</v>
          </cell>
          <cell r="H101">
            <v>2621.6</v>
          </cell>
        </row>
        <row r="102">
          <cell r="B102" t="str">
            <v>PEMB_41Z</v>
          </cell>
          <cell r="C102">
            <v>6642.15</v>
          </cell>
          <cell r="D102">
            <v>3172.55</v>
          </cell>
          <cell r="E102">
            <v>0</v>
          </cell>
          <cell r="F102">
            <v>0</v>
          </cell>
          <cell r="G102">
            <v>6642.15</v>
          </cell>
          <cell r="H102">
            <v>3172.55</v>
          </cell>
        </row>
        <row r="103">
          <cell r="B103" t="str">
            <v>PEMB_51Z</v>
          </cell>
          <cell r="C103">
            <v>9464.2000000000007</v>
          </cell>
          <cell r="D103">
            <v>2733.3</v>
          </cell>
          <cell r="E103">
            <v>0</v>
          </cell>
          <cell r="F103">
            <v>0</v>
          </cell>
          <cell r="G103">
            <v>9464.2000000000007</v>
          </cell>
          <cell r="H103">
            <v>2733.3</v>
          </cell>
        </row>
        <row r="104">
          <cell r="B104" t="str">
            <v>STAY_01Z</v>
          </cell>
          <cell r="C104">
            <v>11610.2</v>
          </cell>
          <cell r="D104">
            <v>4261.5</v>
          </cell>
          <cell r="E104">
            <v>0</v>
          </cell>
          <cell r="F104">
            <v>0</v>
          </cell>
          <cell r="G104">
            <v>11610.2</v>
          </cell>
          <cell r="H104">
            <v>4261.5</v>
          </cell>
        </row>
        <row r="105">
          <cell r="B105" t="str">
            <v>STAY_02Z</v>
          </cell>
          <cell r="C105">
            <v>27143.55</v>
          </cell>
          <cell r="D105">
            <v>2360.35</v>
          </cell>
          <cell r="E105">
            <v>0</v>
          </cell>
          <cell r="F105">
            <v>0</v>
          </cell>
          <cell r="G105">
            <v>27143.55</v>
          </cell>
          <cell r="H105">
            <v>2360.35</v>
          </cell>
        </row>
        <row r="106">
          <cell r="B106" t="str">
            <v>STAY_03Z</v>
          </cell>
          <cell r="C106">
            <v>10037.75</v>
          </cell>
          <cell r="D106">
            <v>4590.8500000000004</v>
          </cell>
          <cell r="E106">
            <v>0</v>
          </cell>
          <cell r="F106">
            <v>0</v>
          </cell>
          <cell r="G106">
            <v>10037.75</v>
          </cell>
          <cell r="H106">
            <v>4590.8500000000004</v>
          </cell>
        </row>
        <row r="107">
          <cell r="B107" t="str">
            <v>STAY_04Z</v>
          </cell>
          <cell r="C107">
            <v>8731.2999999999993</v>
          </cell>
          <cell r="D107">
            <v>3990.2</v>
          </cell>
          <cell r="E107">
            <v>0</v>
          </cell>
          <cell r="F107">
            <v>0</v>
          </cell>
          <cell r="G107">
            <v>8731.2999999999993</v>
          </cell>
          <cell r="H107">
            <v>3990.2</v>
          </cell>
        </row>
        <row r="108">
          <cell r="B108" t="str">
            <v>DNGB_21Z</v>
          </cell>
          <cell r="C108">
            <v>0</v>
          </cell>
          <cell r="D108">
            <v>0</v>
          </cell>
          <cell r="E108">
            <v>0</v>
          </cell>
          <cell r="F108">
            <v>0</v>
          </cell>
          <cell r="G108">
            <v>0</v>
          </cell>
          <cell r="H108">
            <v>0</v>
          </cell>
        </row>
        <row r="109">
          <cell r="B109" t="str">
            <v>DNGB_22Z</v>
          </cell>
          <cell r="C109">
            <v>0</v>
          </cell>
          <cell r="D109">
            <v>0</v>
          </cell>
          <cell r="E109">
            <v>0</v>
          </cell>
          <cell r="F109">
            <v>0</v>
          </cell>
          <cell r="G109">
            <v>0</v>
          </cell>
          <cell r="H109">
            <v>0</v>
          </cell>
        </row>
        <row r="110">
          <cell r="B110" t="str">
            <v>HEYM101Z</v>
          </cell>
          <cell r="C110">
            <v>25668.3</v>
          </cell>
          <cell r="D110">
            <v>9844.85</v>
          </cell>
          <cell r="E110">
            <v>0</v>
          </cell>
          <cell r="F110">
            <v>0</v>
          </cell>
          <cell r="G110">
            <v>25668.3</v>
          </cell>
          <cell r="H110">
            <v>9844.85</v>
          </cell>
        </row>
        <row r="111">
          <cell r="B111" t="str">
            <v>HEYM102Z</v>
          </cell>
          <cell r="C111">
            <v>26470.05</v>
          </cell>
          <cell r="D111">
            <v>7922.5</v>
          </cell>
          <cell r="E111">
            <v>0</v>
          </cell>
          <cell r="F111">
            <v>0</v>
          </cell>
          <cell r="G111">
            <v>26470.05</v>
          </cell>
          <cell r="H111">
            <v>7922.5</v>
          </cell>
        </row>
        <row r="112">
          <cell r="B112" t="str">
            <v>HEYM207Z</v>
          </cell>
          <cell r="C112">
            <v>0</v>
          </cell>
          <cell r="D112">
            <v>0</v>
          </cell>
          <cell r="E112">
            <v>0</v>
          </cell>
          <cell r="F112">
            <v>0</v>
          </cell>
          <cell r="G112">
            <v>0</v>
          </cell>
          <cell r="H112">
            <v>0</v>
          </cell>
        </row>
        <row r="113">
          <cell r="B113" t="str">
            <v>HEYM208Z</v>
          </cell>
          <cell r="C113">
            <v>80117.3</v>
          </cell>
          <cell r="D113">
            <v>0</v>
          </cell>
          <cell r="E113">
            <v>0</v>
          </cell>
          <cell r="F113">
            <v>0</v>
          </cell>
          <cell r="G113">
            <v>80117.3</v>
          </cell>
          <cell r="H113">
            <v>0</v>
          </cell>
        </row>
        <row r="114">
          <cell r="B114" t="str">
            <v>HINB_07Z</v>
          </cell>
          <cell r="C114">
            <v>31542.85</v>
          </cell>
          <cell r="D114">
            <v>5798.05</v>
          </cell>
          <cell r="E114">
            <v>0</v>
          </cell>
          <cell r="F114">
            <v>0</v>
          </cell>
          <cell r="G114">
            <v>31542.85</v>
          </cell>
          <cell r="H114">
            <v>5798.05</v>
          </cell>
        </row>
        <row r="115">
          <cell r="B115" t="str">
            <v>HINB_08Z</v>
          </cell>
          <cell r="C115">
            <v>33958.35</v>
          </cell>
          <cell r="D115">
            <v>4203.3999999999996</v>
          </cell>
          <cell r="E115">
            <v>0</v>
          </cell>
          <cell r="F115">
            <v>0</v>
          </cell>
          <cell r="G115">
            <v>33958.35</v>
          </cell>
          <cell r="H115">
            <v>4203.3999999999996</v>
          </cell>
        </row>
        <row r="116">
          <cell r="B116" t="str">
            <v>HRTL_01Z</v>
          </cell>
          <cell r="C116">
            <v>63003.05</v>
          </cell>
          <cell r="D116">
            <v>1653.15</v>
          </cell>
          <cell r="E116">
            <v>0</v>
          </cell>
          <cell r="F116">
            <v>0</v>
          </cell>
          <cell r="G116">
            <v>63003.05</v>
          </cell>
          <cell r="H116">
            <v>1653.15</v>
          </cell>
        </row>
        <row r="117">
          <cell r="B117" t="str">
            <v>HRTL_02Z</v>
          </cell>
          <cell r="C117">
            <v>1.45</v>
          </cell>
          <cell r="D117">
            <v>0.15</v>
          </cell>
          <cell r="E117">
            <v>0</v>
          </cell>
          <cell r="F117">
            <v>0</v>
          </cell>
          <cell r="G117">
            <v>1.45</v>
          </cell>
          <cell r="H117">
            <v>0.15</v>
          </cell>
        </row>
        <row r="118">
          <cell r="B118" t="str">
            <v>HUNB_07Z</v>
          </cell>
          <cell r="C118">
            <v>0</v>
          </cell>
          <cell r="D118">
            <v>0</v>
          </cell>
          <cell r="E118">
            <v>0</v>
          </cell>
          <cell r="F118">
            <v>0</v>
          </cell>
          <cell r="G118">
            <v>0</v>
          </cell>
          <cell r="H118">
            <v>0</v>
          </cell>
        </row>
        <row r="119">
          <cell r="B119" t="str">
            <v>HUNB_08Z</v>
          </cell>
          <cell r="C119">
            <v>27248.5</v>
          </cell>
          <cell r="D119">
            <v>3470.65</v>
          </cell>
          <cell r="E119">
            <v>0</v>
          </cell>
          <cell r="F119">
            <v>0</v>
          </cell>
          <cell r="G119">
            <v>27248.5</v>
          </cell>
          <cell r="H119">
            <v>3470.65</v>
          </cell>
        </row>
        <row r="120">
          <cell r="B120" t="str">
            <v>SIZB_01Z</v>
          </cell>
          <cell r="C120">
            <v>24177.25</v>
          </cell>
          <cell r="D120">
            <v>11894.85</v>
          </cell>
          <cell r="E120">
            <v>0</v>
          </cell>
          <cell r="F120">
            <v>0</v>
          </cell>
          <cell r="G120">
            <v>24177.25</v>
          </cell>
          <cell r="H120">
            <v>11894.85</v>
          </cell>
        </row>
        <row r="121">
          <cell r="B121" t="str">
            <v>SIZB_02Z</v>
          </cell>
          <cell r="C121">
            <v>22840.25</v>
          </cell>
          <cell r="D121">
            <v>12795.3</v>
          </cell>
          <cell r="E121">
            <v>0</v>
          </cell>
          <cell r="F121">
            <v>0</v>
          </cell>
          <cell r="G121">
            <v>22840.25</v>
          </cell>
          <cell r="H121">
            <v>12795.3</v>
          </cell>
        </row>
        <row r="122">
          <cell r="B122" t="str">
            <v>TORN_01Z</v>
          </cell>
          <cell r="C122">
            <v>34548.6</v>
          </cell>
          <cell r="D122">
            <v>7220</v>
          </cell>
          <cell r="E122">
            <v>0</v>
          </cell>
          <cell r="F122">
            <v>0</v>
          </cell>
          <cell r="G122">
            <v>34548.6</v>
          </cell>
          <cell r="H122">
            <v>7220</v>
          </cell>
        </row>
        <row r="123">
          <cell r="B123" t="str">
            <v>TORN_02Z</v>
          </cell>
          <cell r="C123">
            <v>42718.2</v>
          </cell>
          <cell r="D123">
            <v>7981.2</v>
          </cell>
          <cell r="E123">
            <v>0</v>
          </cell>
          <cell r="F123">
            <v>0</v>
          </cell>
          <cell r="G123">
            <v>42718.2</v>
          </cell>
          <cell r="H123">
            <v>7981.2</v>
          </cell>
        </row>
        <row r="124">
          <cell r="B124" t="str">
            <v>EAG-NEMO1</v>
          </cell>
          <cell r="C124">
            <v>49478.04</v>
          </cell>
          <cell r="D124">
            <v>3771.32</v>
          </cell>
          <cell r="E124">
            <v>0</v>
          </cell>
          <cell r="F124">
            <v>0</v>
          </cell>
          <cell r="G124">
            <v>49478.04</v>
          </cell>
          <cell r="H124">
            <v>3771.32</v>
          </cell>
        </row>
        <row r="125">
          <cell r="B125" t="str">
            <v>DINO_01Z</v>
          </cell>
          <cell r="C125">
            <v>8360.7999999999993</v>
          </cell>
          <cell r="D125">
            <v>190.8</v>
          </cell>
          <cell r="E125">
            <v>0</v>
          </cell>
          <cell r="F125">
            <v>0</v>
          </cell>
          <cell r="G125">
            <v>8360.7999999999993</v>
          </cell>
          <cell r="H125">
            <v>190.8</v>
          </cell>
        </row>
        <row r="126">
          <cell r="B126" t="str">
            <v>DINO_02Z</v>
          </cell>
          <cell r="C126">
            <v>7982.7</v>
          </cell>
          <cell r="D126">
            <v>341.45</v>
          </cell>
          <cell r="E126">
            <v>0</v>
          </cell>
          <cell r="F126">
            <v>0</v>
          </cell>
          <cell r="G126">
            <v>7982.7</v>
          </cell>
          <cell r="H126">
            <v>341.45</v>
          </cell>
        </row>
        <row r="127">
          <cell r="B127" t="str">
            <v>DINO_03Z</v>
          </cell>
          <cell r="C127">
            <v>12432.3</v>
          </cell>
          <cell r="D127">
            <v>414.95</v>
          </cell>
          <cell r="E127">
            <v>0</v>
          </cell>
          <cell r="F127">
            <v>0</v>
          </cell>
          <cell r="G127">
            <v>12432.3</v>
          </cell>
          <cell r="H127">
            <v>414.95</v>
          </cell>
        </row>
        <row r="128">
          <cell r="B128" t="str">
            <v>DINO_04Z</v>
          </cell>
          <cell r="C128">
            <v>13005.55</v>
          </cell>
          <cell r="D128">
            <v>554.04999999999995</v>
          </cell>
          <cell r="E128">
            <v>0</v>
          </cell>
          <cell r="F128">
            <v>0</v>
          </cell>
          <cell r="G128">
            <v>13005.55</v>
          </cell>
          <cell r="H128">
            <v>554.04999999999995</v>
          </cell>
        </row>
        <row r="129">
          <cell r="B129" t="str">
            <v>DINO_05Z</v>
          </cell>
          <cell r="C129">
            <v>7890.45</v>
          </cell>
          <cell r="D129">
            <v>477.5</v>
          </cell>
          <cell r="E129">
            <v>0</v>
          </cell>
          <cell r="F129">
            <v>0</v>
          </cell>
          <cell r="G129">
            <v>7890.45</v>
          </cell>
          <cell r="H129">
            <v>477.5</v>
          </cell>
        </row>
        <row r="130">
          <cell r="B130" t="str">
            <v>DINO_06Z</v>
          </cell>
          <cell r="C130">
            <v>7912</v>
          </cell>
          <cell r="D130">
            <v>584.15</v>
          </cell>
          <cell r="E130">
            <v>0</v>
          </cell>
          <cell r="F130">
            <v>0</v>
          </cell>
          <cell r="G130">
            <v>7912</v>
          </cell>
          <cell r="H130">
            <v>584.15</v>
          </cell>
        </row>
        <row r="131">
          <cell r="B131" t="str">
            <v>FFES_01Z</v>
          </cell>
          <cell r="C131">
            <v>0</v>
          </cell>
          <cell r="D131">
            <v>0</v>
          </cell>
          <cell r="E131">
            <v>0</v>
          </cell>
          <cell r="F131">
            <v>0</v>
          </cell>
          <cell r="G131">
            <v>0</v>
          </cell>
          <cell r="H131">
            <v>0</v>
          </cell>
        </row>
        <row r="132">
          <cell r="B132" t="str">
            <v>FFES_02Z</v>
          </cell>
          <cell r="C132">
            <v>0</v>
          </cell>
          <cell r="D132">
            <v>0</v>
          </cell>
          <cell r="E132">
            <v>0</v>
          </cell>
          <cell r="F132">
            <v>0</v>
          </cell>
          <cell r="G132">
            <v>0</v>
          </cell>
          <cell r="H132">
            <v>0</v>
          </cell>
        </row>
        <row r="133">
          <cell r="B133" t="str">
            <v>FFES_03Z</v>
          </cell>
          <cell r="C133">
            <v>2193.14</v>
          </cell>
          <cell r="D133">
            <v>612.77</v>
          </cell>
          <cell r="E133">
            <v>0</v>
          </cell>
          <cell r="F133">
            <v>0</v>
          </cell>
          <cell r="G133">
            <v>2193.14</v>
          </cell>
          <cell r="H133">
            <v>612.77</v>
          </cell>
        </row>
        <row r="134">
          <cell r="B134" t="str">
            <v>FFES_04Z</v>
          </cell>
          <cell r="C134">
            <v>1423.67</v>
          </cell>
          <cell r="D134">
            <v>643.01</v>
          </cell>
          <cell r="E134">
            <v>0</v>
          </cell>
          <cell r="F134">
            <v>0</v>
          </cell>
          <cell r="G134">
            <v>1423.67</v>
          </cell>
          <cell r="H134">
            <v>643.01</v>
          </cell>
        </row>
        <row r="135">
          <cell r="B135" t="str">
            <v>KILNS01Z</v>
          </cell>
          <cell r="C135">
            <v>0</v>
          </cell>
          <cell r="D135">
            <v>0</v>
          </cell>
          <cell r="E135">
            <v>0</v>
          </cell>
          <cell r="F135">
            <v>0</v>
          </cell>
          <cell r="G135">
            <v>0</v>
          </cell>
          <cell r="H135">
            <v>0</v>
          </cell>
        </row>
        <row r="136">
          <cell r="B136" t="str">
            <v>PETEM01Z</v>
          </cell>
          <cell r="C136">
            <v>0</v>
          </cell>
          <cell r="D136">
            <v>3.38</v>
          </cell>
          <cell r="E136">
            <v>0</v>
          </cell>
          <cell r="F136">
            <v>0</v>
          </cell>
          <cell r="G136">
            <v>0</v>
          </cell>
          <cell r="H136">
            <v>3.38</v>
          </cell>
        </row>
        <row r="137">
          <cell r="B137" t="str">
            <v>GRAI_06Z</v>
          </cell>
          <cell r="C137">
            <v>25855.8</v>
          </cell>
          <cell r="D137">
            <v>3535.4</v>
          </cell>
          <cell r="E137">
            <v>0</v>
          </cell>
          <cell r="F137">
            <v>0</v>
          </cell>
          <cell r="G137">
            <v>25855.8</v>
          </cell>
          <cell r="H137">
            <v>3535.4</v>
          </cell>
        </row>
        <row r="138">
          <cell r="B138" t="str">
            <v>GRAI_07Z</v>
          </cell>
          <cell r="C138">
            <v>9559.2999999999993</v>
          </cell>
          <cell r="D138">
            <v>2937.55</v>
          </cell>
          <cell r="E138">
            <v>0</v>
          </cell>
          <cell r="F138">
            <v>0</v>
          </cell>
          <cell r="G138">
            <v>9559.2999999999993</v>
          </cell>
          <cell r="H138">
            <v>2937.55</v>
          </cell>
        </row>
        <row r="139">
          <cell r="B139" t="str">
            <v>GRAI_08Z</v>
          </cell>
          <cell r="C139">
            <v>7559.05</v>
          </cell>
          <cell r="D139">
            <v>3037.45</v>
          </cell>
          <cell r="E139">
            <v>0</v>
          </cell>
          <cell r="F139">
            <v>0</v>
          </cell>
          <cell r="G139">
            <v>7559.05</v>
          </cell>
          <cell r="H139">
            <v>3037.45</v>
          </cell>
        </row>
        <row r="140">
          <cell r="B140" t="str">
            <v>KILLP01Z</v>
          </cell>
          <cell r="C140">
            <v>1622.2</v>
          </cell>
          <cell r="D140">
            <v>164.4</v>
          </cell>
          <cell r="E140">
            <v>0</v>
          </cell>
          <cell r="F140">
            <v>0</v>
          </cell>
          <cell r="G140">
            <v>1622.2</v>
          </cell>
          <cell r="H140">
            <v>164.4</v>
          </cell>
        </row>
        <row r="141">
          <cell r="B141" t="str">
            <v>KILLP02Z</v>
          </cell>
          <cell r="C141">
            <v>1596.9</v>
          </cell>
          <cell r="D141">
            <v>492.6</v>
          </cell>
          <cell r="E141">
            <v>0</v>
          </cell>
          <cell r="F141">
            <v>0</v>
          </cell>
          <cell r="G141">
            <v>1596.9</v>
          </cell>
          <cell r="H141">
            <v>492.6</v>
          </cell>
        </row>
        <row r="142">
          <cell r="B142" t="str">
            <v>RATS_01Z</v>
          </cell>
          <cell r="C142">
            <v>3.33</v>
          </cell>
          <cell r="D142">
            <v>2145.87</v>
          </cell>
          <cell r="E142">
            <v>0</v>
          </cell>
          <cell r="F142">
            <v>0</v>
          </cell>
          <cell r="G142">
            <v>3.33</v>
          </cell>
          <cell r="H142">
            <v>2145.87</v>
          </cell>
        </row>
        <row r="143">
          <cell r="B143" t="str">
            <v>RATS_02Z</v>
          </cell>
          <cell r="C143">
            <v>0</v>
          </cell>
          <cell r="D143">
            <v>0</v>
          </cell>
          <cell r="E143">
            <v>0</v>
          </cell>
          <cell r="F143">
            <v>0</v>
          </cell>
          <cell r="G143">
            <v>0</v>
          </cell>
          <cell r="H143">
            <v>0</v>
          </cell>
        </row>
        <row r="144">
          <cell r="B144" t="str">
            <v>RATS_03Z</v>
          </cell>
          <cell r="C144">
            <v>1390.5</v>
          </cell>
          <cell r="D144">
            <v>203.4</v>
          </cell>
          <cell r="E144">
            <v>0</v>
          </cell>
          <cell r="F144">
            <v>0</v>
          </cell>
          <cell r="G144">
            <v>1390.5</v>
          </cell>
          <cell r="H144">
            <v>203.4</v>
          </cell>
        </row>
        <row r="145">
          <cell r="B145" t="str">
            <v>RATS_04Z</v>
          </cell>
          <cell r="C145">
            <v>0.18</v>
          </cell>
          <cell r="D145">
            <v>2497.3200000000002</v>
          </cell>
          <cell r="E145">
            <v>0</v>
          </cell>
          <cell r="F145">
            <v>0</v>
          </cell>
          <cell r="G145">
            <v>0.18</v>
          </cell>
          <cell r="H145">
            <v>2497.3200000000002</v>
          </cell>
        </row>
        <row r="146">
          <cell r="B146" t="str">
            <v>TAYL_02Z</v>
          </cell>
          <cell r="C146">
            <v>0</v>
          </cell>
          <cell r="D146">
            <v>0</v>
          </cell>
          <cell r="E146">
            <v>0</v>
          </cell>
          <cell r="F146">
            <v>0</v>
          </cell>
          <cell r="G146">
            <v>0</v>
          </cell>
          <cell r="H146">
            <v>0</v>
          </cell>
        </row>
        <row r="147">
          <cell r="B147" t="str">
            <v>TAYL_03Z</v>
          </cell>
          <cell r="C147">
            <v>0.49</v>
          </cell>
          <cell r="D147">
            <v>2.35</v>
          </cell>
          <cell r="E147">
            <v>0</v>
          </cell>
          <cell r="F147">
            <v>0</v>
          </cell>
          <cell r="G147">
            <v>0.49</v>
          </cell>
          <cell r="H147">
            <v>2.35</v>
          </cell>
        </row>
        <row r="148">
          <cell r="B148" t="str">
            <v>RCBKO-1</v>
          </cell>
          <cell r="C148">
            <v>6285.37</v>
          </cell>
          <cell r="D148">
            <v>2159.04</v>
          </cell>
          <cell r="E148">
            <v>0</v>
          </cell>
          <cell r="F148">
            <v>0</v>
          </cell>
          <cell r="G148">
            <v>6285.37</v>
          </cell>
          <cell r="H148">
            <v>2159.04</v>
          </cell>
        </row>
        <row r="149">
          <cell r="B149" t="str">
            <v>RCBKO-2</v>
          </cell>
          <cell r="C149">
            <v>5866.79</v>
          </cell>
          <cell r="D149">
            <v>1877.48</v>
          </cell>
          <cell r="E149">
            <v>0</v>
          </cell>
          <cell r="F149">
            <v>0</v>
          </cell>
          <cell r="G149">
            <v>5866.79</v>
          </cell>
          <cell r="H149">
            <v>1877.48</v>
          </cell>
        </row>
        <row r="150">
          <cell r="B150" t="str">
            <v>BRGG_01Z</v>
          </cell>
          <cell r="C150">
            <v>512.03</v>
          </cell>
          <cell r="D150">
            <v>1.1499999999999999</v>
          </cell>
          <cell r="E150">
            <v>0</v>
          </cell>
          <cell r="F150">
            <v>0</v>
          </cell>
          <cell r="G150">
            <v>512.03</v>
          </cell>
          <cell r="H150">
            <v>1.1499999999999999</v>
          </cell>
        </row>
        <row r="151">
          <cell r="B151" t="str">
            <v>ROCK_01Z</v>
          </cell>
          <cell r="C151">
            <v>17992.7</v>
          </cell>
          <cell r="D151">
            <v>1980.9</v>
          </cell>
          <cell r="E151">
            <v>0</v>
          </cell>
          <cell r="F151">
            <v>0</v>
          </cell>
          <cell r="G151">
            <v>17992.7</v>
          </cell>
          <cell r="H151">
            <v>1980.9</v>
          </cell>
        </row>
        <row r="152">
          <cell r="B152" t="str">
            <v>SCCL_01Z</v>
          </cell>
          <cell r="C152">
            <v>4826.3500000000004</v>
          </cell>
          <cell r="D152">
            <v>325.61</v>
          </cell>
          <cell r="E152">
            <v>0</v>
          </cell>
          <cell r="F152">
            <v>0</v>
          </cell>
          <cell r="G152">
            <v>4826.3500000000004</v>
          </cell>
          <cell r="H152">
            <v>325.61</v>
          </cell>
        </row>
        <row r="153">
          <cell r="B153" t="str">
            <v>SCCL_02Z</v>
          </cell>
          <cell r="C153">
            <v>5889.8</v>
          </cell>
          <cell r="D153">
            <v>2495.9</v>
          </cell>
          <cell r="E153">
            <v>0</v>
          </cell>
          <cell r="F153">
            <v>0</v>
          </cell>
          <cell r="G153">
            <v>5889.8</v>
          </cell>
          <cell r="H153">
            <v>2495.9</v>
          </cell>
        </row>
        <row r="154">
          <cell r="B154" t="str">
            <v>SCCL_03Z</v>
          </cell>
          <cell r="C154">
            <v>12369.85</v>
          </cell>
          <cell r="D154">
            <v>258.91000000000003</v>
          </cell>
          <cell r="E154">
            <v>0</v>
          </cell>
          <cell r="F154">
            <v>0</v>
          </cell>
          <cell r="G154">
            <v>12369.85</v>
          </cell>
          <cell r="H154">
            <v>258.91000000000003</v>
          </cell>
        </row>
        <row r="155">
          <cell r="B155" t="str">
            <v>SHOS_01Z</v>
          </cell>
          <cell r="C155">
            <v>92.65</v>
          </cell>
          <cell r="D155">
            <v>204.15</v>
          </cell>
          <cell r="E155">
            <v>0</v>
          </cell>
          <cell r="F155">
            <v>0</v>
          </cell>
          <cell r="G155">
            <v>92.65</v>
          </cell>
          <cell r="H155">
            <v>204.15</v>
          </cell>
        </row>
        <row r="156">
          <cell r="B156" t="str">
            <v>SEAB_01Z</v>
          </cell>
          <cell r="C156">
            <v>6140.89</v>
          </cell>
          <cell r="D156">
            <v>3882.01</v>
          </cell>
          <cell r="E156">
            <v>0</v>
          </cell>
          <cell r="F156">
            <v>0</v>
          </cell>
          <cell r="G156">
            <v>6140.89</v>
          </cell>
          <cell r="H156">
            <v>3882.01</v>
          </cell>
        </row>
        <row r="157">
          <cell r="B157" t="str">
            <v>SEAB_02Z</v>
          </cell>
          <cell r="C157">
            <v>4176.01</v>
          </cell>
          <cell r="D157">
            <v>1256.1199999999999</v>
          </cell>
          <cell r="E157">
            <v>0</v>
          </cell>
          <cell r="F157">
            <v>0</v>
          </cell>
          <cell r="G157">
            <v>4176.01</v>
          </cell>
          <cell r="H157">
            <v>1256.1199999999999</v>
          </cell>
        </row>
        <row r="158">
          <cell r="B158" t="str">
            <v>SPLN_01Z</v>
          </cell>
          <cell r="C158">
            <v>14880.4</v>
          </cell>
          <cell r="D158">
            <v>4584.25</v>
          </cell>
          <cell r="E158">
            <v>0</v>
          </cell>
          <cell r="F158">
            <v>0</v>
          </cell>
          <cell r="G158">
            <v>14880.4</v>
          </cell>
          <cell r="H158">
            <v>4584.25</v>
          </cell>
        </row>
        <row r="159">
          <cell r="B159" t="str">
            <v>ARCHW-1</v>
          </cell>
          <cell r="C159">
            <v>7223.15</v>
          </cell>
          <cell r="D159">
            <v>9.51</v>
          </cell>
          <cell r="E159">
            <v>0</v>
          </cell>
          <cell r="F159">
            <v>0</v>
          </cell>
          <cell r="G159">
            <v>7223.15</v>
          </cell>
          <cell r="H159">
            <v>9.51</v>
          </cell>
        </row>
        <row r="160">
          <cell r="B160" t="str">
            <v>CLFLW-1</v>
          </cell>
          <cell r="C160">
            <v>668.29</v>
          </cell>
          <cell r="D160">
            <v>137.28</v>
          </cell>
          <cell r="E160">
            <v>0</v>
          </cell>
          <cell r="F160">
            <v>0</v>
          </cell>
          <cell r="G160">
            <v>668.29</v>
          </cell>
          <cell r="H160">
            <v>137.28</v>
          </cell>
        </row>
        <row r="161">
          <cell r="B161" t="str">
            <v>DRSLW-1</v>
          </cell>
          <cell r="C161">
            <v>391.09</v>
          </cell>
          <cell r="D161">
            <v>539.65</v>
          </cell>
          <cell r="E161">
            <v>0</v>
          </cell>
          <cell r="F161">
            <v>0</v>
          </cell>
          <cell r="G161">
            <v>391.09</v>
          </cell>
          <cell r="H161">
            <v>539.65</v>
          </cell>
        </row>
        <row r="162">
          <cell r="B162" t="str">
            <v>EWHLW-1</v>
          </cell>
          <cell r="C162">
            <v>3991.66</v>
          </cell>
          <cell r="D162">
            <v>0</v>
          </cell>
          <cell r="E162">
            <v>0</v>
          </cell>
          <cell r="F162">
            <v>0</v>
          </cell>
          <cell r="G162">
            <v>3991.66</v>
          </cell>
          <cell r="H162">
            <v>0</v>
          </cell>
        </row>
        <row r="163">
          <cell r="B163" t="str">
            <v>HRSTW-1</v>
          </cell>
          <cell r="C163">
            <v>10614.78</v>
          </cell>
          <cell r="D163">
            <v>0</v>
          </cell>
          <cell r="E163">
            <v>0</v>
          </cell>
          <cell r="F163">
            <v>0</v>
          </cell>
          <cell r="G163">
            <v>10614.78</v>
          </cell>
          <cell r="H163">
            <v>0</v>
          </cell>
        </row>
        <row r="164">
          <cell r="B164" t="str">
            <v>KLGLW-1</v>
          </cell>
          <cell r="C164">
            <v>13263.5</v>
          </cell>
          <cell r="D164">
            <v>35.11</v>
          </cell>
          <cell r="E164">
            <v>0</v>
          </cell>
          <cell r="F164">
            <v>0</v>
          </cell>
          <cell r="G164">
            <v>13263.5</v>
          </cell>
          <cell r="H164">
            <v>35.11</v>
          </cell>
        </row>
        <row r="165">
          <cell r="B165" t="str">
            <v>MKHLW-1</v>
          </cell>
          <cell r="C165">
            <v>9597.8799999999992</v>
          </cell>
          <cell r="D165">
            <v>0</v>
          </cell>
          <cell r="E165">
            <v>0</v>
          </cell>
          <cell r="F165">
            <v>0</v>
          </cell>
          <cell r="G165">
            <v>9597.8799999999992</v>
          </cell>
          <cell r="H165">
            <v>0</v>
          </cell>
        </row>
        <row r="166">
          <cell r="B166" t="str">
            <v>AIGA_01Z</v>
          </cell>
          <cell r="C166">
            <v>9.25</v>
          </cell>
          <cell r="D166">
            <v>1.79</v>
          </cell>
          <cell r="E166">
            <v>0</v>
          </cell>
          <cell r="F166">
            <v>0</v>
          </cell>
          <cell r="G166">
            <v>9.25</v>
          </cell>
          <cell r="H166">
            <v>1.79</v>
          </cell>
        </row>
        <row r="167">
          <cell r="B167" t="str">
            <v>BHLAW-1</v>
          </cell>
          <cell r="C167">
            <v>3275.08</v>
          </cell>
          <cell r="D167">
            <v>159.59</v>
          </cell>
          <cell r="E167">
            <v>0</v>
          </cell>
          <cell r="F167">
            <v>0</v>
          </cell>
          <cell r="G167">
            <v>3275.08</v>
          </cell>
          <cell r="H167">
            <v>159.59</v>
          </cell>
        </row>
        <row r="168">
          <cell r="B168" t="str">
            <v>CASH_01Z</v>
          </cell>
          <cell r="C168">
            <v>400.82</v>
          </cell>
          <cell r="D168">
            <v>0</v>
          </cell>
          <cell r="E168">
            <v>0</v>
          </cell>
          <cell r="F168">
            <v>0</v>
          </cell>
          <cell r="G168">
            <v>400.82</v>
          </cell>
          <cell r="H168">
            <v>0</v>
          </cell>
        </row>
        <row r="169">
          <cell r="B169" t="str">
            <v>CEAN_01Z</v>
          </cell>
          <cell r="C169">
            <v>31.9</v>
          </cell>
          <cell r="D169">
            <v>32.47</v>
          </cell>
          <cell r="E169">
            <v>0</v>
          </cell>
          <cell r="F169">
            <v>0</v>
          </cell>
          <cell r="G169">
            <v>31.9</v>
          </cell>
          <cell r="H169">
            <v>32.47</v>
          </cell>
        </row>
        <row r="170">
          <cell r="B170" t="str">
            <v>CLAC-1</v>
          </cell>
          <cell r="C170">
            <v>21.18</v>
          </cell>
          <cell r="D170">
            <v>55.45</v>
          </cell>
          <cell r="E170">
            <v>0</v>
          </cell>
          <cell r="F170">
            <v>0</v>
          </cell>
          <cell r="G170">
            <v>21.18</v>
          </cell>
          <cell r="H170">
            <v>55.45</v>
          </cell>
        </row>
        <row r="171">
          <cell r="B171" t="str">
            <v>CLUN_01Z</v>
          </cell>
          <cell r="C171">
            <v>1799.54</v>
          </cell>
          <cell r="D171">
            <v>42.01</v>
          </cell>
          <cell r="E171">
            <v>0</v>
          </cell>
          <cell r="F171">
            <v>0</v>
          </cell>
          <cell r="G171">
            <v>1799.54</v>
          </cell>
          <cell r="H171">
            <v>42.01</v>
          </cell>
        </row>
        <row r="172">
          <cell r="B172" t="str">
            <v>CLUN_02Z</v>
          </cell>
          <cell r="C172">
            <v>804.54</v>
          </cell>
          <cell r="D172">
            <v>81.22</v>
          </cell>
          <cell r="E172">
            <v>0</v>
          </cell>
          <cell r="F172">
            <v>0</v>
          </cell>
          <cell r="G172">
            <v>804.54</v>
          </cell>
          <cell r="H172">
            <v>81.22</v>
          </cell>
        </row>
        <row r="173">
          <cell r="B173" t="str">
            <v>CULL_02Z</v>
          </cell>
          <cell r="C173">
            <v>545.48</v>
          </cell>
          <cell r="D173">
            <v>0</v>
          </cell>
          <cell r="E173">
            <v>0</v>
          </cell>
          <cell r="F173">
            <v>0</v>
          </cell>
          <cell r="G173">
            <v>545.48</v>
          </cell>
          <cell r="H173">
            <v>0</v>
          </cell>
        </row>
        <row r="174">
          <cell r="B174" t="str">
            <v>DEAN_01Z</v>
          </cell>
          <cell r="C174">
            <v>56.11</v>
          </cell>
          <cell r="D174">
            <v>126.3</v>
          </cell>
          <cell r="E174">
            <v>0</v>
          </cell>
          <cell r="F174">
            <v>0</v>
          </cell>
          <cell r="G174">
            <v>56.11</v>
          </cell>
          <cell r="H174">
            <v>126.3</v>
          </cell>
        </row>
        <row r="175">
          <cell r="B175" t="str">
            <v>ERRO_01Z</v>
          </cell>
          <cell r="C175">
            <v>10.43</v>
          </cell>
          <cell r="D175">
            <v>61.54</v>
          </cell>
          <cell r="E175">
            <v>0</v>
          </cell>
          <cell r="F175">
            <v>0</v>
          </cell>
          <cell r="G175">
            <v>10.43</v>
          </cell>
          <cell r="H175">
            <v>61.54</v>
          </cell>
        </row>
        <row r="176">
          <cell r="B176" t="str">
            <v>ERRO_02Z</v>
          </cell>
          <cell r="C176">
            <v>6.26</v>
          </cell>
          <cell r="D176">
            <v>67.3</v>
          </cell>
          <cell r="E176">
            <v>0</v>
          </cell>
          <cell r="F176">
            <v>0</v>
          </cell>
          <cell r="G176">
            <v>6.26</v>
          </cell>
          <cell r="H176">
            <v>67.3</v>
          </cell>
        </row>
        <row r="177">
          <cell r="B177" t="str">
            <v>ERRO_03Z</v>
          </cell>
          <cell r="C177">
            <v>8.6</v>
          </cell>
          <cell r="D177">
            <v>73.16</v>
          </cell>
          <cell r="E177">
            <v>0</v>
          </cell>
          <cell r="F177">
            <v>0</v>
          </cell>
          <cell r="G177">
            <v>8.6</v>
          </cell>
          <cell r="H177">
            <v>73.16</v>
          </cell>
        </row>
        <row r="178">
          <cell r="B178" t="str">
            <v>FASN_01Z</v>
          </cell>
          <cell r="C178">
            <v>3006.09</v>
          </cell>
          <cell r="D178">
            <v>0.12</v>
          </cell>
          <cell r="E178">
            <v>0</v>
          </cell>
          <cell r="F178">
            <v>0</v>
          </cell>
          <cell r="G178">
            <v>3006.09</v>
          </cell>
          <cell r="H178">
            <v>0.12</v>
          </cell>
        </row>
        <row r="179">
          <cell r="B179" t="str">
            <v>FASN_02Z</v>
          </cell>
          <cell r="C179">
            <v>1865.7</v>
          </cell>
          <cell r="D179">
            <v>2.29</v>
          </cell>
          <cell r="E179">
            <v>0</v>
          </cell>
          <cell r="F179">
            <v>0</v>
          </cell>
          <cell r="G179">
            <v>1865.7</v>
          </cell>
          <cell r="H179">
            <v>2.29</v>
          </cell>
        </row>
        <row r="180">
          <cell r="B180" t="str">
            <v>FASN_03Z</v>
          </cell>
          <cell r="C180">
            <v>34.97</v>
          </cell>
          <cell r="D180">
            <v>155.85</v>
          </cell>
          <cell r="E180">
            <v>0</v>
          </cell>
          <cell r="F180">
            <v>0</v>
          </cell>
          <cell r="G180">
            <v>34.97</v>
          </cell>
          <cell r="H180">
            <v>155.85</v>
          </cell>
        </row>
        <row r="181">
          <cell r="B181" t="str">
            <v>FASN_04Z</v>
          </cell>
          <cell r="C181">
            <v>219.58</v>
          </cell>
          <cell r="D181">
            <v>197.21</v>
          </cell>
          <cell r="E181">
            <v>0</v>
          </cell>
          <cell r="F181">
            <v>0</v>
          </cell>
          <cell r="G181">
            <v>219.58</v>
          </cell>
          <cell r="H181">
            <v>197.21</v>
          </cell>
        </row>
        <row r="182">
          <cell r="B182" t="str">
            <v>FINL_01Z</v>
          </cell>
          <cell r="C182">
            <v>84.25</v>
          </cell>
          <cell r="D182">
            <v>2.52</v>
          </cell>
          <cell r="E182">
            <v>0</v>
          </cell>
          <cell r="F182">
            <v>0</v>
          </cell>
          <cell r="G182">
            <v>84.25</v>
          </cell>
          <cell r="H182">
            <v>2.52</v>
          </cell>
        </row>
        <row r="183">
          <cell r="B183" t="str">
            <v>FOYE_01Z</v>
          </cell>
          <cell r="C183">
            <v>1983.79</v>
          </cell>
          <cell r="D183">
            <v>785</v>
          </cell>
          <cell r="E183">
            <v>0</v>
          </cell>
          <cell r="F183">
            <v>0</v>
          </cell>
          <cell r="G183">
            <v>1983.79</v>
          </cell>
          <cell r="H183">
            <v>785</v>
          </cell>
        </row>
        <row r="184">
          <cell r="B184" t="str">
            <v>FOYE_02Z</v>
          </cell>
          <cell r="C184">
            <v>1200.56</v>
          </cell>
          <cell r="D184">
            <v>794.4</v>
          </cell>
          <cell r="E184">
            <v>0</v>
          </cell>
          <cell r="F184">
            <v>0</v>
          </cell>
          <cell r="G184">
            <v>1200.56</v>
          </cell>
          <cell r="H184">
            <v>794.4</v>
          </cell>
        </row>
        <row r="185">
          <cell r="B185" t="str">
            <v>GLEN_01Z</v>
          </cell>
          <cell r="C185">
            <v>361.28</v>
          </cell>
          <cell r="D185">
            <v>0</v>
          </cell>
          <cell r="E185">
            <v>0</v>
          </cell>
          <cell r="F185">
            <v>0</v>
          </cell>
          <cell r="G185">
            <v>361.28</v>
          </cell>
          <cell r="H185">
            <v>0</v>
          </cell>
        </row>
        <row r="186">
          <cell r="B186" t="str">
            <v>GLNDO-1</v>
          </cell>
          <cell r="C186">
            <v>1456.63</v>
          </cell>
          <cell r="D186">
            <v>138.16999999999999</v>
          </cell>
          <cell r="E186">
            <v>0</v>
          </cell>
          <cell r="F186">
            <v>0</v>
          </cell>
          <cell r="G186">
            <v>1456.63</v>
          </cell>
          <cell r="H186">
            <v>138.16999999999999</v>
          </cell>
        </row>
        <row r="187">
          <cell r="B187" t="str">
            <v>GORDW-1</v>
          </cell>
          <cell r="C187">
            <v>2933.38</v>
          </cell>
          <cell r="D187">
            <v>4.42</v>
          </cell>
          <cell r="E187">
            <v>0</v>
          </cell>
          <cell r="F187">
            <v>0</v>
          </cell>
          <cell r="G187">
            <v>2933.38</v>
          </cell>
          <cell r="H187">
            <v>4.42</v>
          </cell>
        </row>
        <row r="188">
          <cell r="B188" t="str">
            <v>GRUB_01Z</v>
          </cell>
          <cell r="C188">
            <v>0</v>
          </cell>
          <cell r="D188">
            <v>0</v>
          </cell>
          <cell r="E188">
            <v>0</v>
          </cell>
          <cell r="F188">
            <v>0</v>
          </cell>
          <cell r="G188">
            <v>0</v>
          </cell>
          <cell r="H188">
            <v>0</v>
          </cell>
        </row>
        <row r="189">
          <cell r="B189" t="str">
            <v>GRUB_02Z</v>
          </cell>
          <cell r="C189">
            <v>0</v>
          </cell>
          <cell r="D189">
            <v>0</v>
          </cell>
          <cell r="E189">
            <v>0</v>
          </cell>
          <cell r="F189">
            <v>0</v>
          </cell>
          <cell r="G189">
            <v>0</v>
          </cell>
          <cell r="H189">
            <v>0</v>
          </cell>
        </row>
        <row r="190">
          <cell r="B190" t="str">
            <v>HADHW-1</v>
          </cell>
          <cell r="C190">
            <v>1145.05</v>
          </cell>
          <cell r="D190">
            <v>4369.8</v>
          </cell>
          <cell r="E190">
            <v>0</v>
          </cell>
          <cell r="F190">
            <v>0</v>
          </cell>
          <cell r="G190">
            <v>1145.05</v>
          </cell>
          <cell r="H190">
            <v>4369.8</v>
          </cell>
        </row>
        <row r="191">
          <cell r="B191" t="str">
            <v>INGA_01Z</v>
          </cell>
          <cell r="C191">
            <v>27.22</v>
          </cell>
          <cell r="D191">
            <v>16.260000000000002</v>
          </cell>
          <cell r="E191">
            <v>0</v>
          </cell>
          <cell r="F191">
            <v>0</v>
          </cell>
          <cell r="G191">
            <v>27.22</v>
          </cell>
          <cell r="H191">
            <v>16.260000000000002</v>
          </cell>
        </row>
        <row r="192">
          <cell r="B192" t="str">
            <v>KIOR_01Z</v>
          </cell>
          <cell r="C192">
            <v>1.62</v>
          </cell>
          <cell r="D192">
            <v>1.37</v>
          </cell>
          <cell r="E192">
            <v>0</v>
          </cell>
          <cell r="F192">
            <v>0</v>
          </cell>
          <cell r="G192">
            <v>1.62</v>
          </cell>
          <cell r="H192">
            <v>1.37</v>
          </cell>
        </row>
        <row r="193">
          <cell r="B193" t="str">
            <v>LOCH_01Z</v>
          </cell>
          <cell r="C193">
            <v>239.36</v>
          </cell>
          <cell r="D193">
            <v>114.67</v>
          </cell>
          <cell r="E193">
            <v>0</v>
          </cell>
          <cell r="F193">
            <v>0</v>
          </cell>
          <cell r="G193">
            <v>239.36</v>
          </cell>
          <cell r="H193">
            <v>114.67</v>
          </cell>
        </row>
        <row r="194">
          <cell r="B194" t="str">
            <v>LOCH_02Z</v>
          </cell>
          <cell r="C194">
            <v>731.15</v>
          </cell>
          <cell r="D194">
            <v>57</v>
          </cell>
          <cell r="E194">
            <v>0</v>
          </cell>
          <cell r="F194">
            <v>0</v>
          </cell>
          <cell r="G194">
            <v>731.15</v>
          </cell>
          <cell r="H194">
            <v>57</v>
          </cell>
        </row>
        <row r="195">
          <cell r="B195" t="str">
            <v>LUIC_01Z</v>
          </cell>
          <cell r="C195">
            <v>61.9</v>
          </cell>
          <cell r="D195">
            <v>313.57</v>
          </cell>
          <cell r="E195">
            <v>0</v>
          </cell>
          <cell r="F195">
            <v>0</v>
          </cell>
          <cell r="G195">
            <v>61.9</v>
          </cell>
          <cell r="H195">
            <v>313.57</v>
          </cell>
        </row>
        <row r="196">
          <cell r="B196" t="str">
            <v>LUIC_02Z</v>
          </cell>
          <cell r="C196">
            <v>66.61</v>
          </cell>
          <cell r="D196">
            <v>333.36</v>
          </cell>
          <cell r="E196">
            <v>0</v>
          </cell>
          <cell r="F196">
            <v>0</v>
          </cell>
          <cell r="G196">
            <v>66.61</v>
          </cell>
          <cell r="H196">
            <v>333.36</v>
          </cell>
        </row>
        <row r="197">
          <cell r="B197" t="str">
            <v>MOSS_01Z</v>
          </cell>
          <cell r="C197">
            <v>416.83</v>
          </cell>
          <cell r="D197">
            <v>404.36</v>
          </cell>
          <cell r="E197">
            <v>0</v>
          </cell>
          <cell r="F197">
            <v>0</v>
          </cell>
          <cell r="G197">
            <v>416.83</v>
          </cell>
          <cell r="H197">
            <v>404.36</v>
          </cell>
        </row>
        <row r="198">
          <cell r="B198" t="str">
            <v>NANT_01Z</v>
          </cell>
          <cell r="C198">
            <v>349.71</v>
          </cell>
          <cell r="D198">
            <v>6.8</v>
          </cell>
          <cell r="E198">
            <v>0</v>
          </cell>
          <cell r="F198">
            <v>0</v>
          </cell>
          <cell r="G198">
            <v>349.71</v>
          </cell>
          <cell r="H198">
            <v>6.8</v>
          </cell>
        </row>
        <row r="199">
          <cell r="B199" t="str">
            <v>ORRI_01Z</v>
          </cell>
          <cell r="C199">
            <v>0.02</v>
          </cell>
          <cell r="D199">
            <v>71.8</v>
          </cell>
          <cell r="E199">
            <v>0</v>
          </cell>
          <cell r="F199">
            <v>0</v>
          </cell>
          <cell r="G199">
            <v>0.02</v>
          </cell>
          <cell r="H199">
            <v>71.8</v>
          </cell>
        </row>
        <row r="200">
          <cell r="B200" t="str">
            <v>PEHE_01Z</v>
          </cell>
          <cell r="C200">
            <v>8359.18</v>
          </cell>
          <cell r="D200">
            <v>9196.9599999999991</v>
          </cell>
          <cell r="E200">
            <v>0</v>
          </cell>
          <cell r="F200">
            <v>0</v>
          </cell>
          <cell r="G200">
            <v>8359.18</v>
          </cell>
          <cell r="H200">
            <v>9196.9599999999991</v>
          </cell>
        </row>
        <row r="201">
          <cell r="B201" t="str">
            <v>PEHE_02Z</v>
          </cell>
          <cell r="C201">
            <v>0</v>
          </cell>
          <cell r="D201">
            <v>0</v>
          </cell>
          <cell r="E201">
            <v>0</v>
          </cell>
          <cell r="F201">
            <v>0</v>
          </cell>
          <cell r="G201">
            <v>0</v>
          </cell>
          <cell r="H201">
            <v>0</v>
          </cell>
        </row>
        <row r="202">
          <cell r="B202" t="str">
            <v>QUIO_01Z</v>
          </cell>
          <cell r="C202">
            <v>0</v>
          </cell>
          <cell r="D202">
            <v>0</v>
          </cell>
          <cell r="E202">
            <v>0</v>
          </cell>
          <cell r="F202">
            <v>0</v>
          </cell>
          <cell r="G202">
            <v>0</v>
          </cell>
          <cell r="H202">
            <v>0</v>
          </cell>
        </row>
        <row r="203">
          <cell r="B203" t="str">
            <v>SLOY_01Z</v>
          </cell>
          <cell r="C203">
            <v>54.58</v>
          </cell>
          <cell r="D203">
            <v>99.23</v>
          </cell>
          <cell r="E203">
            <v>0</v>
          </cell>
          <cell r="F203">
            <v>0</v>
          </cell>
          <cell r="G203">
            <v>54.58</v>
          </cell>
          <cell r="H203">
            <v>99.23</v>
          </cell>
        </row>
        <row r="204">
          <cell r="B204" t="str">
            <v>SLOY_02Z</v>
          </cell>
          <cell r="C204">
            <v>6.1</v>
          </cell>
          <cell r="D204">
            <v>206.62</v>
          </cell>
          <cell r="E204">
            <v>0</v>
          </cell>
          <cell r="F204">
            <v>0</v>
          </cell>
          <cell r="G204">
            <v>6.1</v>
          </cell>
          <cell r="H204">
            <v>206.62</v>
          </cell>
        </row>
        <row r="205">
          <cell r="B205" t="str">
            <v>SLOY_03Z</v>
          </cell>
          <cell r="C205">
            <v>71.62</v>
          </cell>
          <cell r="D205">
            <v>78.569999999999993</v>
          </cell>
          <cell r="E205">
            <v>0</v>
          </cell>
          <cell r="F205">
            <v>0</v>
          </cell>
          <cell r="G205">
            <v>71.62</v>
          </cell>
          <cell r="H205">
            <v>78.569999999999993</v>
          </cell>
        </row>
        <row r="206">
          <cell r="B206" t="str">
            <v>SLOY_04Z</v>
          </cell>
          <cell r="C206">
            <v>0</v>
          </cell>
          <cell r="D206">
            <v>0</v>
          </cell>
          <cell r="E206">
            <v>0</v>
          </cell>
          <cell r="F206">
            <v>0</v>
          </cell>
          <cell r="G206">
            <v>0</v>
          </cell>
          <cell r="H206">
            <v>0</v>
          </cell>
        </row>
        <row r="207">
          <cell r="B207" t="str">
            <v>STRNW-1</v>
          </cell>
          <cell r="C207">
            <v>4.54</v>
          </cell>
          <cell r="D207">
            <v>886.26</v>
          </cell>
          <cell r="E207">
            <v>0</v>
          </cell>
          <cell r="F207">
            <v>0</v>
          </cell>
          <cell r="G207">
            <v>4.54</v>
          </cell>
          <cell r="H207">
            <v>886.26</v>
          </cell>
        </row>
        <row r="208">
          <cell r="B208" t="str">
            <v>TORA_01Z</v>
          </cell>
          <cell r="C208">
            <v>175.29</v>
          </cell>
          <cell r="D208">
            <v>0.28999999999999998</v>
          </cell>
          <cell r="E208">
            <v>0</v>
          </cell>
          <cell r="F208">
            <v>0</v>
          </cell>
          <cell r="G208">
            <v>175.29</v>
          </cell>
          <cell r="H208">
            <v>0.28999999999999998</v>
          </cell>
        </row>
        <row r="209">
          <cell r="B209" t="str">
            <v>TORA_02Z</v>
          </cell>
          <cell r="C209">
            <v>0.04</v>
          </cell>
          <cell r="D209">
            <v>0.03</v>
          </cell>
          <cell r="E209">
            <v>0</v>
          </cell>
          <cell r="F209">
            <v>0</v>
          </cell>
          <cell r="G209">
            <v>0.04</v>
          </cell>
          <cell r="H209">
            <v>0.03</v>
          </cell>
        </row>
        <row r="210">
          <cell r="B210" t="str">
            <v>SUTB_01Z</v>
          </cell>
          <cell r="C210">
            <v>9625.4</v>
          </cell>
          <cell r="D210">
            <v>3694.3</v>
          </cell>
          <cell r="E210">
            <v>0</v>
          </cell>
          <cell r="F210">
            <v>0</v>
          </cell>
          <cell r="G210">
            <v>9625.4</v>
          </cell>
          <cell r="H210">
            <v>3694.3</v>
          </cell>
        </row>
        <row r="211">
          <cell r="B211" t="str">
            <v>SVRP_10Z</v>
          </cell>
          <cell r="C211">
            <v>2922.4</v>
          </cell>
          <cell r="D211">
            <v>3171.65</v>
          </cell>
          <cell r="E211">
            <v>0</v>
          </cell>
          <cell r="F211">
            <v>0</v>
          </cell>
          <cell r="G211">
            <v>2922.4</v>
          </cell>
          <cell r="H211">
            <v>3171.65</v>
          </cell>
        </row>
        <row r="212">
          <cell r="B212" t="str">
            <v>SVRP_20Z</v>
          </cell>
          <cell r="C212">
            <v>5297.5</v>
          </cell>
          <cell r="D212">
            <v>2714.65</v>
          </cell>
          <cell r="E212">
            <v>0</v>
          </cell>
          <cell r="F212">
            <v>0</v>
          </cell>
          <cell r="G212">
            <v>5297.5</v>
          </cell>
          <cell r="H212">
            <v>2714.65</v>
          </cell>
        </row>
        <row r="213">
          <cell r="B213" t="str">
            <v>USKM_13Z</v>
          </cell>
          <cell r="C213">
            <v>0</v>
          </cell>
          <cell r="D213">
            <v>0</v>
          </cell>
          <cell r="E213">
            <v>0</v>
          </cell>
          <cell r="F213">
            <v>0</v>
          </cell>
          <cell r="G213">
            <v>0</v>
          </cell>
          <cell r="H213">
            <v>0</v>
          </cell>
        </row>
        <row r="214">
          <cell r="B214" t="str">
            <v>USKM_14Z</v>
          </cell>
          <cell r="C214">
            <v>0</v>
          </cell>
          <cell r="D214">
            <v>0</v>
          </cell>
          <cell r="E214">
            <v>0</v>
          </cell>
          <cell r="F214">
            <v>0</v>
          </cell>
          <cell r="G214">
            <v>0</v>
          </cell>
          <cell r="H214">
            <v>0</v>
          </cell>
        </row>
        <row r="215">
          <cell r="B215" t="str">
            <v>USKM_15Z</v>
          </cell>
          <cell r="C215">
            <v>0</v>
          </cell>
          <cell r="D215">
            <v>0</v>
          </cell>
          <cell r="E215">
            <v>0</v>
          </cell>
          <cell r="F215">
            <v>0</v>
          </cell>
          <cell r="G215">
            <v>0</v>
          </cell>
          <cell r="H215">
            <v>0</v>
          </cell>
        </row>
        <row r="216">
          <cell r="B216" t="str">
            <v>WLNYO-2</v>
          </cell>
          <cell r="C216">
            <v>11015.9</v>
          </cell>
          <cell r="D216">
            <v>139.85</v>
          </cell>
          <cell r="E216">
            <v>0</v>
          </cell>
          <cell r="F216">
            <v>0</v>
          </cell>
          <cell r="G216">
            <v>11015.9</v>
          </cell>
          <cell r="H216">
            <v>139.85</v>
          </cell>
        </row>
        <row r="217">
          <cell r="B217" t="str">
            <v>WLNYW-1</v>
          </cell>
          <cell r="C217">
            <v>745.93</v>
          </cell>
          <cell r="D217">
            <v>9318.4500000000007</v>
          </cell>
          <cell r="E217">
            <v>0</v>
          </cell>
          <cell r="F217">
            <v>0</v>
          </cell>
          <cell r="G217">
            <v>745.93</v>
          </cell>
          <cell r="H217">
            <v>9318.4500000000007</v>
          </cell>
        </row>
        <row r="218">
          <cell r="B218" t="str">
            <v>WLNYO3</v>
          </cell>
          <cell r="C218">
            <v>1708.79</v>
          </cell>
          <cell r="D218">
            <v>7474.47</v>
          </cell>
          <cell r="E218">
            <v>0</v>
          </cell>
          <cell r="F218">
            <v>0</v>
          </cell>
          <cell r="G218">
            <v>1708.79</v>
          </cell>
          <cell r="H218">
            <v>7474.47</v>
          </cell>
        </row>
        <row r="219">
          <cell r="B219" t="str">
            <v>WLNYO4</v>
          </cell>
          <cell r="C219">
            <v>383.06</v>
          </cell>
          <cell r="D219">
            <v>6157.18</v>
          </cell>
          <cell r="E219">
            <v>0</v>
          </cell>
          <cell r="F219">
            <v>0</v>
          </cell>
          <cell r="G219">
            <v>383.06</v>
          </cell>
          <cell r="H219">
            <v>6157.18</v>
          </cell>
        </row>
        <row r="220">
          <cell r="B220" t="str">
            <v>WBURB-1</v>
          </cell>
          <cell r="C220">
            <v>14015.29</v>
          </cell>
          <cell r="D220">
            <v>2317.6</v>
          </cell>
          <cell r="E220">
            <v>0</v>
          </cell>
          <cell r="F220">
            <v>0</v>
          </cell>
          <cell r="G220">
            <v>14015.29</v>
          </cell>
          <cell r="H220">
            <v>2317.6</v>
          </cell>
        </row>
        <row r="221">
          <cell r="B221" t="str">
            <v>WBURB-2</v>
          </cell>
          <cell r="C221">
            <v>9043.0300000000007</v>
          </cell>
          <cell r="D221">
            <v>2132.15</v>
          </cell>
          <cell r="E221">
            <v>0</v>
          </cell>
          <cell r="F221">
            <v>0</v>
          </cell>
          <cell r="G221">
            <v>9043.0300000000007</v>
          </cell>
          <cell r="H221">
            <v>2132.15</v>
          </cell>
        </row>
        <row r="222">
          <cell r="B222" t="str">
            <v>WBURB-3</v>
          </cell>
          <cell r="C222">
            <v>10425.77</v>
          </cell>
          <cell r="D222">
            <v>2931.21</v>
          </cell>
          <cell r="E222">
            <v>0</v>
          </cell>
          <cell r="F222">
            <v>0</v>
          </cell>
          <cell r="G222">
            <v>10425.77</v>
          </cell>
          <cell r="H222">
            <v>2931.21</v>
          </cell>
        </row>
        <row r="223">
          <cell r="B223" t="str">
            <v>WBUPS01Z</v>
          </cell>
          <cell r="C223">
            <v>0</v>
          </cell>
          <cell r="D223">
            <v>0</v>
          </cell>
          <cell r="E223">
            <v>0</v>
          </cell>
          <cell r="F223">
            <v>0</v>
          </cell>
          <cell r="G223">
            <v>0</v>
          </cell>
          <cell r="H223">
            <v>0</v>
          </cell>
        </row>
        <row r="224">
          <cell r="B224" t="str">
            <v>WBUPS02Z</v>
          </cell>
          <cell r="C224">
            <v>0</v>
          </cell>
          <cell r="D224">
            <v>0</v>
          </cell>
          <cell r="E224">
            <v>0</v>
          </cell>
          <cell r="F224">
            <v>0</v>
          </cell>
          <cell r="G224">
            <v>0</v>
          </cell>
          <cell r="H224">
            <v>0</v>
          </cell>
        </row>
        <row r="225">
          <cell r="B225" t="str">
            <v>WBUPS03Z</v>
          </cell>
          <cell r="C225">
            <v>0</v>
          </cell>
          <cell r="D225">
            <v>0</v>
          </cell>
          <cell r="E225">
            <v>0</v>
          </cell>
          <cell r="F225">
            <v>0</v>
          </cell>
          <cell r="G225">
            <v>0</v>
          </cell>
          <cell r="H225">
            <v>0</v>
          </cell>
        </row>
        <row r="226">
          <cell r="B226" t="str">
            <v>WBUPS04Z</v>
          </cell>
          <cell r="C226">
            <v>373.7</v>
          </cell>
          <cell r="D226">
            <v>84.1</v>
          </cell>
          <cell r="E226">
            <v>0</v>
          </cell>
          <cell r="F226">
            <v>0</v>
          </cell>
          <cell r="G226">
            <v>373.7</v>
          </cell>
          <cell r="H226">
            <v>84.1</v>
          </cell>
        </row>
        <row r="227">
          <cell r="B227" t="str">
            <v>WTMSO-1</v>
          </cell>
          <cell r="C227">
            <v>10875.25</v>
          </cell>
          <cell r="D227">
            <v>1039.8399999999999</v>
          </cell>
          <cell r="E227">
            <v>0</v>
          </cell>
          <cell r="F227">
            <v>0</v>
          </cell>
          <cell r="G227">
            <v>10875.25</v>
          </cell>
          <cell r="H227">
            <v>1039.8399999999999</v>
          </cell>
        </row>
        <row r="228">
          <cell r="B228" t="str">
            <v>BLLA-1</v>
          </cell>
          <cell r="C228">
            <v>4231.7700000000004</v>
          </cell>
          <cell r="D228">
            <v>98.47</v>
          </cell>
          <cell r="E228">
            <v>0</v>
          </cell>
          <cell r="F228">
            <v>0</v>
          </cell>
          <cell r="G228">
            <v>4231.7700000000004</v>
          </cell>
          <cell r="H228">
            <v>98.47</v>
          </cell>
        </row>
        <row r="229">
          <cell r="B229" t="str">
            <v>WHILW-1</v>
          </cell>
          <cell r="C229">
            <v>31608.95</v>
          </cell>
          <cell r="D229">
            <v>0</v>
          </cell>
          <cell r="E229">
            <v>0</v>
          </cell>
          <cell r="F229">
            <v>0</v>
          </cell>
          <cell r="G229">
            <v>31608.95</v>
          </cell>
          <cell r="H229">
            <v>0</v>
          </cell>
        </row>
        <row r="230">
          <cell r="B230" t="str">
            <v>WHILW-2</v>
          </cell>
          <cell r="C230">
            <v>8896.76</v>
          </cell>
          <cell r="D230">
            <v>1479.04</v>
          </cell>
          <cell r="E230">
            <v>0</v>
          </cell>
          <cell r="F230">
            <v>0</v>
          </cell>
          <cell r="G230">
            <v>8896.76</v>
          </cell>
          <cell r="H230">
            <v>1479.04</v>
          </cell>
        </row>
        <row r="231">
          <cell r="B231"/>
          <cell r="C231"/>
          <cell r="D231"/>
          <cell r="E231"/>
          <cell r="F231"/>
          <cell r="G231">
            <v>0</v>
          </cell>
          <cell r="H231">
            <v>0</v>
          </cell>
        </row>
        <row r="232">
          <cell r="B232"/>
          <cell r="C232"/>
          <cell r="D232"/>
          <cell r="E232"/>
          <cell r="F232"/>
          <cell r="G232">
            <v>0</v>
          </cell>
          <cell r="H232">
            <v>0</v>
          </cell>
        </row>
        <row r="233">
          <cell r="B233"/>
          <cell r="C233"/>
          <cell r="D233"/>
          <cell r="E233"/>
          <cell r="F233"/>
          <cell r="G233">
            <v>0</v>
          </cell>
          <cell r="H233">
            <v>0</v>
          </cell>
        </row>
        <row r="234">
          <cell r="B234"/>
          <cell r="C234"/>
          <cell r="D234"/>
          <cell r="E234"/>
          <cell r="F234"/>
          <cell r="G234">
            <v>0</v>
          </cell>
          <cell r="H234">
            <v>0</v>
          </cell>
        </row>
        <row r="235">
          <cell r="B235"/>
          <cell r="C235"/>
          <cell r="D235"/>
          <cell r="E235"/>
          <cell r="F235"/>
          <cell r="G235">
            <v>0</v>
          </cell>
          <cell r="H235">
            <v>0</v>
          </cell>
        </row>
        <row r="236">
          <cell r="B236"/>
          <cell r="C236"/>
          <cell r="D236"/>
          <cell r="E236"/>
          <cell r="F236"/>
          <cell r="G236">
            <v>0</v>
          </cell>
          <cell r="H236">
            <v>0</v>
          </cell>
        </row>
        <row r="237">
          <cell r="B237"/>
          <cell r="C237"/>
          <cell r="D237"/>
          <cell r="E237"/>
          <cell r="F237"/>
          <cell r="G237">
            <v>0</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sheetData sheetId="6"/>
      <sheetData sheetId="7"/>
      <sheetData sheetId="8"/>
      <sheetData sheetId="9"/>
      <sheetData sheetId="10"/>
      <sheetData sheetId="1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19"/>
      <sheetName val="NOV-19"/>
      <sheetName val="DEC-19"/>
      <sheetName val="JAN-20"/>
      <sheetName val="FEB-20"/>
      <sheetName val="MAR-20"/>
      <sheetName val="Unit_details"/>
      <sheetName val="Sheet1"/>
    </sheetNames>
    <sheetDataSet>
      <sheetData sheetId="0"/>
      <sheetData sheetId="1"/>
      <sheetData sheetId="2"/>
      <sheetData sheetId="3"/>
      <sheetData sheetId="4"/>
      <sheetData sheetId="5"/>
      <sheetData sheetId="6">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4504.3999999999996</v>
          </cell>
          <cell r="D8">
            <v>611.1</v>
          </cell>
          <cell r="E8">
            <v>0</v>
          </cell>
          <cell r="F8">
            <v>0</v>
          </cell>
          <cell r="G8">
            <v>4504.3999999999996</v>
          </cell>
          <cell r="H8">
            <v>611.1</v>
          </cell>
        </row>
        <row r="9">
          <cell r="B9" t="str">
            <v>BAGE_01Z</v>
          </cell>
          <cell r="C9">
            <v>1889.72</v>
          </cell>
          <cell r="D9">
            <v>191.1</v>
          </cell>
          <cell r="E9">
            <v>0</v>
          </cell>
          <cell r="F9">
            <v>0</v>
          </cell>
          <cell r="G9">
            <v>1889.72</v>
          </cell>
          <cell r="H9">
            <v>191.1</v>
          </cell>
        </row>
        <row r="10">
          <cell r="B10" t="str">
            <v>BAGE_02Z</v>
          </cell>
          <cell r="C10">
            <v>40.340000000000003</v>
          </cell>
          <cell r="D10">
            <v>0.26</v>
          </cell>
          <cell r="E10">
            <v>0</v>
          </cell>
          <cell r="F10">
            <v>0</v>
          </cell>
          <cell r="G10">
            <v>40.340000000000003</v>
          </cell>
          <cell r="H10">
            <v>0.26</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2364.46</v>
          </cell>
          <cell r="D13">
            <v>78.03</v>
          </cell>
          <cell r="E13">
            <v>0</v>
          </cell>
          <cell r="F13">
            <v>0</v>
          </cell>
          <cell r="G13">
            <v>2364.46</v>
          </cell>
          <cell r="H13">
            <v>78.03</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5661.58</v>
          </cell>
          <cell r="D18">
            <v>1176.73</v>
          </cell>
          <cell r="E18">
            <v>0</v>
          </cell>
          <cell r="F18">
            <v>0</v>
          </cell>
          <cell r="G18">
            <v>5661.58</v>
          </cell>
          <cell r="H18">
            <v>1176.73</v>
          </cell>
        </row>
        <row r="19">
          <cell r="B19" t="str">
            <v>CARR-1</v>
          </cell>
          <cell r="C19">
            <v>21139.3</v>
          </cell>
          <cell r="D19">
            <v>5344.8</v>
          </cell>
          <cell r="E19">
            <v>0</v>
          </cell>
          <cell r="F19">
            <v>0</v>
          </cell>
          <cell r="G19">
            <v>21139.3</v>
          </cell>
          <cell r="H19">
            <v>5344.8</v>
          </cell>
        </row>
        <row r="20">
          <cell r="B20" t="str">
            <v>CARR-2</v>
          </cell>
          <cell r="C20">
            <v>20534.8</v>
          </cell>
          <cell r="D20">
            <v>4161</v>
          </cell>
          <cell r="E20">
            <v>0</v>
          </cell>
          <cell r="F20">
            <v>0</v>
          </cell>
          <cell r="G20">
            <v>20534.8</v>
          </cell>
          <cell r="H20">
            <v>4161</v>
          </cell>
        </row>
        <row r="21">
          <cell r="B21" t="str">
            <v>CDCL_01Z</v>
          </cell>
          <cell r="C21">
            <v>12267.81</v>
          </cell>
          <cell r="D21">
            <v>14779.98</v>
          </cell>
          <cell r="E21">
            <v>0</v>
          </cell>
          <cell r="F21">
            <v>0</v>
          </cell>
          <cell r="G21">
            <v>12267.81</v>
          </cell>
          <cell r="H21">
            <v>14779.98</v>
          </cell>
        </row>
        <row r="22">
          <cell r="B22" t="str">
            <v>LAGA_01Z</v>
          </cell>
          <cell r="C22">
            <v>4147.3999999999996</v>
          </cell>
          <cell r="D22">
            <v>5751.5</v>
          </cell>
          <cell r="E22">
            <v>0</v>
          </cell>
          <cell r="F22">
            <v>0</v>
          </cell>
          <cell r="G22">
            <v>4147.3999999999996</v>
          </cell>
          <cell r="H22">
            <v>5751.5</v>
          </cell>
        </row>
        <row r="23">
          <cell r="B23" t="str">
            <v>CLDCW-1</v>
          </cell>
          <cell r="C23">
            <v>6008.06</v>
          </cell>
          <cell r="D23">
            <v>524.78</v>
          </cell>
          <cell r="E23">
            <v>0</v>
          </cell>
          <cell r="F23">
            <v>0</v>
          </cell>
          <cell r="G23">
            <v>6008.06</v>
          </cell>
          <cell r="H23">
            <v>524.78</v>
          </cell>
        </row>
        <row r="24">
          <cell r="B24" t="str">
            <v>CLDNW-1</v>
          </cell>
          <cell r="C24">
            <v>5942.45</v>
          </cell>
          <cell r="D24">
            <v>433.96</v>
          </cell>
          <cell r="E24">
            <v>0</v>
          </cell>
          <cell r="F24">
            <v>0</v>
          </cell>
          <cell r="G24">
            <v>5942.45</v>
          </cell>
          <cell r="H24">
            <v>433.96</v>
          </cell>
        </row>
        <row r="25">
          <cell r="B25" t="str">
            <v>CLDSW-1</v>
          </cell>
          <cell r="C25">
            <v>0</v>
          </cell>
          <cell r="D25">
            <v>0</v>
          </cell>
          <cell r="E25">
            <v>0</v>
          </cell>
          <cell r="F25">
            <v>0</v>
          </cell>
          <cell r="G25">
            <v>0</v>
          </cell>
          <cell r="H25">
            <v>0</v>
          </cell>
        </row>
        <row r="26">
          <cell r="B26" t="str">
            <v>CORB_01Z</v>
          </cell>
          <cell r="C26">
            <v>66.099999999999994</v>
          </cell>
          <cell r="D26">
            <v>228.46</v>
          </cell>
          <cell r="E26">
            <v>0</v>
          </cell>
          <cell r="F26">
            <v>0</v>
          </cell>
          <cell r="G26">
            <v>66.099999999999994</v>
          </cell>
          <cell r="H26">
            <v>228.46</v>
          </cell>
        </row>
        <row r="27">
          <cell r="B27" t="str">
            <v>COSO_01Z</v>
          </cell>
          <cell r="C27">
            <v>16865.75</v>
          </cell>
          <cell r="D27">
            <v>1883.6</v>
          </cell>
          <cell r="E27">
            <v>0</v>
          </cell>
          <cell r="F27">
            <v>0</v>
          </cell>
          <cell r="G27">
            <v>16865.75</v>
          </cell>
          <cell r="H27">
            <v>1883.6</v>
          </cell>
        </row>
        <row r="28">
          <cell r="B28" t="str">
            <v>CRYRW-2</v>
          </cell>
          <cell r="C28">
            <v>11210.12</v>
          </cell>
          <cell r="D28">
            <v>326.33999999999997</v>
          </cell>
          <cell r="E28">
            <v>0</v>
          </cell>
          <cell r="F28">
            <v>0</v>
          </cell>
          <cell r="G28">
            <v>11210.12</v>
          </cell>
          <cell r="H28">
            <v>326.33999999999997</v>
          </cell>
        </row>
        <row r="29">
          <cell r="B29" t="str">
            <v>DAMC_01Z</v>
          </cell>
          <cell r="C29">
            <v>5716.44</v>
          </cell>
          <cell r="D29">
            <v>2834.06</v>
          </cell>
          <cell r="E29">
            <v>0</v>
          </cell>
          <cell r="F29">
            <v>0</v>
          </cell>
          <cell r="G29">
            <v>5716.44</v>
          </cell>
          <cell r="H29">
            <v>2834.06</v>
          </cell>
        </row>
        <row r="30">
          <cell r="B30" t="str">
            <v>DEEP_01Z</v>
          </cell>
          <cell r="C30">
            <v>0</v>
          </cell>
          <cell r="D30">
            <v>0</v>
          </cell>
          <cell r="E30">
            <v>0</v>
          </cell>
          <cell r="F30">
            <v>0</v>
          </cell>
          <cell r="G30">
            <v>0</v>
          </cell>
          <cell r="H30">
            <v>0</v>
          </cell>
        </row>
        <row r="31">
          <cell r="B31" t="str">
            <v>CNQPS01Z</v>
          </cell>
          <cell r="C31">
            <v>7701.94</v>
          </cell>
          <cell r="D31">
            <v>1512.76</v>
          </cell>
          <cell r="E31">
            <v>0</v>
          </cell>
          <cell r="F31">
            <v>0</v>
          </cell>
          <cell r="G31">
            <v>7701.94</v>
          </cell>
          <cell r="H31">
            <v>1512.76</v>
          </cell>
        </row>
        <row r="32">
          <cell r="B32" t="str">
            <v>CNQPS02Z</v>
          </cell>
          <cell r="C32">
            <v>0</v>
          </cell>
          <cell r="D32">
            <v>0</v>
          </cell>
          <cell r="E32">
            <v>0</v>
          </cell>
          <cell r="F32">
            <v>0</v>
          </cell>
          <cell r="G32">
            <v>0</v>
          </cell>
          <cell r="H32">
            <v>0</v>
          </cell>
        </row>
        <row r="33">
          <cell r="B33" t="str">
            <v>CNQPS03Z</v>
          </cell>
          <cell r="C33">
            <v>4677.6899999999996</v>
          </cell>
          <cell r="D33">
            <v>173.94</v>
          </cell>
          <cell r="E33">
            <v>0</v>
          </cell>
          <cell r="F33">
            <v>0</v>
          </cell>
          <cell r="G33">
            <v>4677.6899999999996</v>
          </cell>
          <cell r="H33">
            <v>173.94</v>
          </cell>
        </row>
        <row r="34">
          <cell r="B34" t="str">
            <v>CNQPS04Z</v>
          </cell>
          <cell r="C34">
            <v>6874.75</v>
          </cell>
          <cell r="D34">
            <v>1321.93</v>
          </cell>
          <cell r="E34">
            <v>0</v>
          </cell>
          <cell r="F34">
            <v>0</v>
          </cell>
          <cell r="G34">
            <v>6874.75</v>
          </cell>
          <cell r="H34">
            <v>1321.93</v>
          </cell>
        </row>
        <row r="35">
          <cell r="B35" t="str">
            <v>DRAXX01Z</v>
          </cell>
          <cell r="C35">
            <v>43192.35</v>
          </cell>
          <cell r="D35">
            <v>2500.6</v>
          </cell>
          <cell r="E35">
            <v>0</v>
          </cell>
          <cell r="F35">
            <v>0</v>
          </cell>
          <cell r="G35">
            <v>43192.35</v>
          </cell>
          <cell r="H35">
            <v>2500.6</v>
          </cell>
        </row>
        <row r="36">
          <cell r="B36" t="str">
            <v>DRAXX02Z</v>
          </cell>
          <cell r="C36">
            <v>40894.699999999997</v>
          </cell>
          <cell r="D36">
            <v>3210.5</v>
          </cell>
          <cell r="E36">
            <v>0</v>
          </cell>
          <cell r="F36">
            <v>0</v>
          </cell>
          <cell r="G36">
            <v>40894.699999999997</v>
          </cell>
          <cell r="H36">
            <v>3210.5</v>
          </cell>
        </row>
        <row r="37">
          <cell r="B37" t="str">
            <v>DRAXX03Z</v>
          </cell>
          <cell r="C37">
            <v>27491.599999999999</v>
          </cell>
          <cell r="D37">
            <v>3256.02</v>
          </cell>
          <cell r="E37">
            <v>0</v>
          </cell>
          <cell r="F37">
            <v>0</v>
          </cell>
          <cell r="G37">
            <v>27491.599999999999</v>
          </cell>
          <cell r="H37">
            <v>3256.02</v>
          </cell>
        </row>
        <row r="38">
          <cell r="B38" t="str">
            <v>DRAXX04Z</v>
          </cell>
          <cell r="C38">
            <v>26647</v>
          </cell>
          <cell r="D38">
            <v>3764.08</v>
          </cell>
          <cell r="E38">
            <v>0</v>
          </cell>
          <cell r="F38">
            <v>0</v>
          </cell>
          <cell r="G38">
            <v>26647</v>
          </cell>
          <cell r="H38">
            <v>3764.08</v>
          </cell>
        </row>
        <row r="39">
          <cell r="B39" t="str">
            <v>DRAXX05Z</v>
          </cell>
          <cell r="C39">
            <v>8739.1</v>
          </cell>
          <cell r="D39">
            <v>617.5</v>
          </cell>
          <cell r="E39">
            <v>0</v>
          </cell>
          <cell r="F39">
            <v>0</v>
          </cell>
          <cell r="G39">
            <v>8739.1</v>
          </cell>
          <cell r="H39">
            <v>617.5</v>
          </cell>
        </row>
        <row r="40">
          <cell r="B40" t="str">
            <v>DRAXX06Z</v>
          </cell>
          <cell r="C40">
            <v>2843.45</v>
          </cell>
          <cell r="D40">
            <v>1009.8</v>
          </cell>
          <cell r="E40">
            <v>0</v>
          </cell>
          <cell r="F40">
            <v>0</v>
          </cell>
          <cell r="G40">
            <v>2843.45</v>
          </cell>
          <cell r="H40">
            <v>1009.8</v>
          </cell>
        </row>
        <row r="41">
          <cell r="B41" t="str">
            <v>DRAXX09G</v>
          </cell>
          <cell r="C41">
            <v>0</v>
          </cell>
          <cell r="D41">
            <v>0</v>
          </cell>
          <cell r="E41">
            <v>0</v>
          </cell>
          <cell r="F41">
            <v>0</v>
          </cell>
          <cell r="G41">
            <v>0</v>
          </cell>
          <cell r="H41">
            <v>0</v>
          </cell>
        </row>
        <row r="42">
          <cell r="B42" t="str">
            <v>DRAXX10G</v>
          </cell>
          <cell r="C42">
            <v>0</v>
          </cell>
          <cell r="D42">
            <v>4.37</v>
          </cell>
          <cell r="E42">
            <v>0</v>
          </cell>
          <cell r="F42">
            <v>0</v>
          </cell>
          <cell r="G42">
            <v>0</v>
          </cell>
          <cell r="H42">
            <v>4.37</v>
          </cell>
        </row>
        <row r="43">
          <cell r="B43" t="str">
            <v>DRAXX12G</v>
          </cell>
          <cell r="C43">
            <v>0.01</v>
          </cell>
          <cell r="D43">
            <v>2.38</v>
          </cell>
          <cell r="E43">
            <v>0</v>
          </cell>
          <cell r="F43">
            <v>0</v>
          </cell>
          <cell r="G43">
            <v>0.01</v>
          </cell>
          <cell r="H43">
            <v>2.38</v>
          </cell>
        </row>
        <row r="44">
          <cell r="B44" t="str">
            <v>DUNGW-1</v>
          </cell>
          <cell r="C44">
            <v>0</v>
          </cell>
          <cell r="D44">
            <v>5962.01</v>
          </cell>
          <cell r="E44">
            <v>0</v>
          </cell>
          <cell r="F44">
            <v>0</v>
          </cell>
          <cell r="G44">
            <v>0</v>
          </cell>
          <cell r="H44">
            <v>5962.01</v>
          </cell>
        </row>
        <row r="45">
          <cell r="B45" t="str">
            <v>EECL_01Z</v>
          </cell>
          <cell r="C45">
            <v>6734.52</v>
          </cell>
          <cell r="D45">
            <v>1504.01</v>
          </cell>
          <cell r="E45">
            <v>0</v>
          </cell>
          <cell r="F45">
            <v>0</v>
          </cell>
          <cell r="G45">
            <v>6734.52</v>
          </cell>
          <cell r="H45">
            <v>1504.01</v>
          </cell>
        </row>
        <row r="46">
          <cell r="B46" t="str">
            <v>FIDL_01Z</v>
          </cell>
          <cell r="C46">
            <v>0</v>
          </cell>
          <cell r="D46">
            <v>0</v>
          </cell>
          <cell r="E46">
            <v>0</v>
          </cell>
          <cell r="F46">
            <v>0</v>
          </cell>
          <cell r="G46">
            <v>0</v>
          </cell>
          <cell r="H46">
            <v>0</v>
          </cell>
        </row>
        <row r="47">
          <cell r="B47" t="str">
            <v>FIDL_02Z</v>
          </cell>
          <cell r="C47">
            <v>68.48</v>
          </cell>
          <cell r="D47">
            <v>14.93</v>
          </cell>
          <cell r="E47">
            <v>0</v>
          </cell>
          <cell r="F47">
            <v>0</v>
          </cell>
          <cell r="G47">
            <v>68.48</v>
          </cell>
          <cell r="H47">
            <v>14.93</v>
          </cell>
        </row>
        <row r="48">
          <cell r="B48" t="str">
            <v>FIDL_03Z</v>
          </cell>
          <cell r="C48">
            <v>9301.43</v>
          </cell>
          <cell r="D48">
            <v>2843.7</v>
          </cell>
          <cell r="E48">
            <v>0</v>
          </cell>
          <cell r="F48">
            <v>0</v>
          </cell>
          <cell r="G48">
            <v>9301.43</v>
          </cell>
          <cell r="H48">
            <v>2843.7</v>
          </cell>
        </row>
        <row r="49">
          <cell r="B49" t="str">
            <v>FIDL_04Z</v>
          </cell>
          <cell r="C49">
            <v>17279.25</v>
          </cell>
          <cell r="D49">
            <v>4721.18</v>
          </cell>
          <cell r="E49">
            <v>0</v>
          </cell>
          <cell r="F49">
            <v>0</v>
          </cell>
          <cell r="G49">
            <v>17279.25</v>
          </cell>
          <cell r="H49">
            <v>4721.18</v>
          </cell>
        </row>
        <row r="50">
          <cell r="B50" t="str">
            <v>EAG_EWIC1</v>
          </cell>
          <cell r="C50">
            <v>24904.77</v>
          </cell>
          <cell r="D50">
            <v>828.6</v>
          </cell>
          <cell r="E50">
            <v>0</v>
          </cell>
          <cell r="F50">
            <v>0</v>
          </cell>
          <cell r="G50">
            <v>24904.77</v>
          </cell>
          <cell r="H50">
            <v>828.6</v>
          </cell>
        </row>
        <row r="51">
          <cell r="B51" t="str">
            <v>CRUA_01Z</v>
          </cell>
          <cell r="C51">
            <v>2771.88</v>
          </cell>
          <cell r="D51">
            <v>320.16000000000003</v>
          </cell>
          <cell r="E51">
            <v>0</v>
          </cell>
          <cell r="F51">
            <v>0</v>
          </cell>
          <cell r="G51">
            <v>2771.88</v>
          </cell>
          <cell r="H51">
            <v>320.16000000000003</v>
          </cell>
        </row>
        <row r="52">
          <cell r="B52" t="str">
            <v>CRUA_02Z</v>
          </cell>
          <cell r="C52">
            <v>2764.77</v>
          </cell>
          <cell r="D52">
            <v>175.58</v>
          </cell>
          <cell r="E52">
            <v>0</v>
          </cell>
          <cell r="F52">
            <v>0</v>
          </cell>
          <cell r="G52">
            <v>2764.77</v>
          </cell>
          <cell r="H52">
            <v>175.58</v>
          </cell>
        </row>
        <row r="53">
          <cell r="B53" t="str">
            <v>CRUA_03Z</v>
          </cell>
          <cell r="C53">
            <v>747.64</v>
          </cell>
          <cell r="D53">
            <v>57.38</v>
          </cell>
          <cell r="E53">
            <v>0</v>
          </cell>
          <cell r="F53">
            <v>0</v>
          </cell>
          <cell r="G53">
            <v>747.64</v>
          </cell>
          <cell r="H53">
            <v>57.38</v>
          </cell>
        </row>
        <row r="54">
          <cell r="B54" t="str">
            <v>CRUA_04Z</v>
          </cell>
          <cell r="C54">
            <v>893.62</v>
          </cell>
          <cell r="D54">
            <v>115.4</v>
          </cell>
          <cell r="E54">
            <v>0</v>
          </cell>
          <cell r="F54">
            <v>0</v>
          </cell>
          <cell r="G54">
            <v>893.62</v>
          </cell>
          <cell r="H54">
            <v>115.4</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2252.5300000000002</v>
          </cell>
          <cell r="D59">
            <v>1954.11</v>
          </cell>
          <cell r="E59">
            <v>0</v>
          </cell>
          <cell r="F59">
            <v>0</v>
          </cell>
          <cell r="G59">
            <v>2252.5300000000002</v>
          </cell>
          <cell r="H59">
            <v>1954.11</v>
          </cell>
        </row>
        <row r="60">
          <cell r="B60" t="str">
            <v>FALGW-1</v>
          </cell>
          <cell r="C60">
            <v>31678.19</v>
          </cell>
          <cell r="D60">
            <v>627.09</v>
          </cell>
          <cell r="E60">
            <v>0</v>
          </cell>
          <cell r="F60">
            <v>0</v>
          </cell>
          <cell r="G60">
            <v>31678.19</v>
          </cell>
          <cell r="H60">
            <v>627.09</v>
          </cell>
        </row>
        <row r="61">
          <cell r="B61" t="str">
            <v>FELL_01Z</v>
          </cell>
          <cell r="C61">
            <v>0</v>
          </cell>
          <cell r="D61">
            <v>0</v>
          </cell>
          <cell r="E61">
            <v>0</v>
          </cell>
          <cell r="F61">
            <v>0</v>
          </cell>
          <cell r="G61">
            <v>0</v>
          </cell>
          <cell r="H61">
            <v>0</v>
          </cell>
        </row>
        <row r="62">
          <cell r="B62" t="str">
            <v>GRGBW-1</v>
          </cell>
          <cell r="C62">
            <v>25022.959999999999</v>
          </cell>
          <cell r="D62">
            <v>0.05</v>
          </cell>
          <cell r="E62">
            <v>0</v>
          </cell>
          <cell r="F62">
            <v>0</v>
          </cell>
          <cell r="G62">
            <v>25022.959999999999</v>
          </cell>
          <cell r="H62">
            <v>0.05</v>
          </cell>
        </row>
        <row r="63">
          <cell r="B63" t="str">
            <v>GRGBW-2</v>
          </cell>
          <cell r="C63">
            <v>22273.31</v>
          </cell>
          <cell r="D63">
            <v>6.8</v>
          </cell>
          <cell r="E63">
            <v>0</v>
          </cell>
          <cell r="F63">
            <v>0</v>
          </cell>
          <cell r="G63">
            <v>22273.31</v>
          </cell>
          <cell r="H63">
            <v>6.8</v>
          </cell>
        </row>
        <row r="64">
          <cell r="B64" t="str">
            <v>GRGBW-3</v>
          </cell>
          <cell r="C64">
            <v>26963.83</v>
          </cell>
          <cell r="D64">
            <v>0</v>
          </cell>
          <cell r="E64">
            <v>0</v>
          </cell>
          <cell r="F64">
            <v>0</v>
          </cell>
          <cell r="G64">
            <v>26963.83</v>
          </cell>
          <cell r="H64">
            <v>0</v>
          </cell>
        </row>
        <row r="65">
          <cell r="B65" t="str">
            <v>GNFSW-1</v>
          </cell>
          <cell r="C65">
            <v>3045.28</v>
          </cell>
          <cell r="D65">
            <v>1947.96</v>
          </cell>
          <cell r="E65">
            <v>0</v>
          </cell>
          <cell r="F65">
            <v>0</v>
          </cell>
          <cell r="G65">
            <v>3045.28</v>
          </cell>
          <cell r="H65">
            <v>1947.96</v>
          </cell>
        </row>
        <row r="66">
          <cell r="B66" t="str">
            <v>GAOFO-1</v>
          </cell>
          <cell r="C66">
            <v>1363.3</v>
          </cell>
          <cell r="D66">
            <v>2779.99</v>
          </cell>
          <cell r="E66">
            <v>0</v>
          </cell>
          <cell r="F66">
            <v>0</v>
          </cell>
          <cell r="G66">
            <v>1363.3</v>
          </cell>
          <cell r="H66">
            <v>2779.99</v>
          </cell>
        </row>
        <row r="67">
          <cell r="B67" t="str">
            <v>GAOFO-2</v>
          </cell>
          <cell r="C67">
            <v>1351.87</v>
          </cell>
          <cell r="D67">
            <v>2072.7600000000002</v>
          </cell>
          <cell r="E67">
            <v>0</v>
          </cell>
          <cell r="F67">
            <v>0</v>
          </cell>
          <cell r="G67">
            <v>1351.87</v>
          </cell>
          <cell r="H67">
            <v>2072.7600000000002</v>
          </cell>
        </row>
        <row r="68">
          <cell r="B68" t="str">
            <v>GAOFO-3</v>
          </cell>
          <cell r="C68">
            <v>1351.22</v>
          </cell>
          <cell r="D68">
            <v>2592.38</v>
          </cell>
          <cell r="E68">
            <v>0</v>
          </cell>
          <cell r="F68">
            <v>0</v>
          </cell>
          <cell r="G68">
            <v>1351.22</v>
          </cell>
          <cell r="H68">
            <v>2592.38</v>
          </cell>
        </row>
        <row r="69">
          <cell r="B69" t="str">
            <v>GAOFO-4</v>
          </cell>
          <cell r="C69">
            <v>1439.24</v>
          </cell>
          <cell r="D69">
            <v>3194.19</v>
          </cell>
          <cell r="E69">
            <v>0</v>
          </cell>
          <cell r="F69">
            <v>0</v>
          </cell>
          <cell r="G69">
            <v>1439.24</v>
          </cell>
          <cell r="H69">
            <v>3194.19</v>
          </cell>
        </row>
        <row r="70">
          <cell r="B70" t="str">
            <v>CRGHW-1</v>
          </cell>
          <cell r="C70">
            <v>2032.51</v>
          </cell>
          <cell r="D70">
            <v>35.11</v>
          </cell>
          <cell r="E70">
            <v>0</v>
          </cell>
          <cell r="F70">
            <v>0</v>
          </cell>
          <cell r="G70">
            <v>2032.51</v>
          </cell>
          <cell r="H70">
            <v>35.11</v>
          </cell>
        </row>
        <row r="71">
          <cell r="B71" t="str">
            <v>GRMO_01Z</v>
          </cell>
          <cell r="C71">
            <v>0</v>
          </cell>
          <cell r="D71">
            <v>0</v>
          </cell>
          <cell r="E71">
            <v>0</v>
          </cell>
          <cell r="F71">
            <v>0</v>
          </cell>
          <cell r="G71">
            <v>0</v>
          </cell>
          <cell r="H71">
            <v>0</v>
          </cell>
        </row>
        <row r="72">
          <cell r="B72" t="str">
            <v>GRIFW-1</v>
          </cell>
          <cell r="C72">
            <v>2059.0300000000002</v>
          </cell>
          <cell r="D72">
            <v>106.85</v>
          </cell>
          <cell r="E72">
            <v>0</v>
          </cell>
          <cell r="F72">
            <v>0</v>
          </cell>
          <cell r="G72">
            <v>2059.0300000000002</v>
          </cell>
          <cell r="H72">
            <v>106.85</v>
          </cell>
        </row>
        <row r="73">
          <cell r="B73" t="str">
            <v>GRIFW-2</v>
          </cell>
          <cell r="C73">
            <v>2209.89</v>
          </cell>
          <cell r="D73">
            <v>75.930000000000007</v>
          </cell>
          <cell r="E73">
            <v>0</v>
          </cell>
          <cell r="F73">
            <v>0</v>
          </cell>
          <cell r="G73">
            <v>2209.89</v>
          </cell>
          <cell r="H73">
            <v>75.930000000000007</v>
          </cell>
        </row>
        <row r="74">
          <cell r="B74" t="str">
            <v>GNFSW-2</v>
          </cell>
          <cell r="C74">
            <v>1656.63</v>
          </cell>
          <cell r="D74">
            <v>2315.2399999999998</v>
          </cell>
          <cell r="E74">
            <v>0</v>
          </cell>
          <cell r="F74">
            <v>0</v>
          </cell>
          <cell r="G74">
            <v>1656.63</v>
          </cell>
          <cell r="H74">
            <v>2315.2399999999998</v>
          </cell>
        </row>
        <row r="75">
          <cell r="B75" t="str">
            <v>GYMR-15</v>
          </cell>
          <cell r="C75">
            <v>21676.7</v>
          </cell>
          <cell r="D75">
            <v>0.1</v>
          </cell>
          <cell r="E75">
            <v>0</v>
          </cell>
          <cell r="F75">
            <v>0</v>
          </cell>
          <cell r="G75">
            <v>21676.7</v>
          </cell>
          <cell r="H75">
            <v>0.1</v>
          </cell>
        </row>
        <row r="76">
          <cell r="B76" t="str">
            <v>GYMR-17</v>
          </cell>
          <cell r="C76">
            <v>24982.34</v>
          </cell>
          <cell r="D76">
            <v>0.19</v>
          </cell>
          <cell r="E76">
            <v>0</v>
          </cell>
          <cell r="F76">
            <v>0</v>
          </cell>
          <cell r="G76">
            <v>24982.34</v>
          </cell>
          <cell r="H76">
            <v>0.19</v>
          </cell>
        </row>
        <row r="77">
          <cell r="B77" t="str">
            <v>GYMR-26</v>
          </cell>
          <cell r="C77">
            <v>17302.150000000001</v>
          </cell>
          <cell r="D77">
            <v>15.55</v>
          </cell>
          <cell r="E77">
            <v>0</v>
          </cell>
          <cell r="F77">
            <v>0</v>
          </cell>
          <cell r="G77">
            <v>17302.150000000001</v>
          </cell>
          <cell r="H77">
            <v>15.55</v>
          </cell>
        </row>
        <row r="78">
          <cell r="B78" t="str">
            <v>GYMR-28</v>
          </cell>
          <cell r="C78">
            <v>22527.46</v>
          </cell>
          <cell r="D78">
            <v>2.85</v>
          </cell>
          <cell r="E78">
            <v>0</v>
          </cell>
          <cell r="F78">
            <v>0</v>
          </cell>
          <cell r="G78">
            <v>22527.46</v>
          </cell>
          <cell r="H78">
            <v>2.85</v>
          </cell>
        </row>
        <row r="79">
          <cell r="B79" t="str">
            <v>GYAR_01Z</v>
          </cell>
          <cell r="C79">
            <v>2711.3</v>
          </cell>
          <cell r="D79">
            <v>1828.2</v>
          </cell>
          <cell r="E79">
            <v>0</v>
          </cell>
          <cell r="F79">
            <v>0</v>
          </cell>
          <cell r="G79">
            <v>2711.3</v>
          </cell>
          <cell r="H79">
            <v>1828.2</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14473.73</v>
          </cell>
          <cell r="D83">
            <v>7508.32</v>
          </cell>
          <cell r="E83">
            <v>0</v>
          </cell>
          <cell r="F83">
            <v>0</v>
          </cell>
          <cell r="G83">
            <v>14473.73</v>
          </cell>
          <cell r="H83">
            <v>7508.32</v>
          </cell>
        </row>
        <row r="84">
          <cell r="B84" t="str">
            <v>SHBA_02Z</v>
          </cell>
          <cell r="C84">
            <v>14159.26</v>
          </cell>
          <cell r="D84">
            <v>4142.5600000000004</v>
          </cell>
          <cell r="E84">
            <v>0</v>
          </cell>
          <cell r="F84">
            <v>0</v>
          </cell>
          <cell r="G84">
            <v>14159.26</v>
          </cell>
          <cell r="H84">
            <v>4142.5600000000004</v>
          </cell>
        </row>
        <row r="85">
          <cell r="B85" t="str">
            <v>HUMR_01Z</v>
          </cell>
          <cell r="C85">
            <v>33925.599999999999</v>
          </cell>
          <cell r="D85">
            <v>3825.97</v>
          </cell>
          <cell r="E85">
            <v>0</v>
          </cell>
          <cell r="F85">
            <v>0</v>
          </cell>
          <cell r="G85">
            <v>33925.599999999999</v>
          </cell>
          <cell r="H85">
            <v>3825.97</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6032.25</v>
          </cell>
          <cell r="D90">
            <v>10314.700000000001</v>
          </cell>
          <cell r="E90">
            <v>0</v>
          </cell>
          <cell r="F90">
            <v>0</v>
          </cell>
          <cell r="G90">
            <v>6032.25</v>
          </cell>
          <cell r="H90">
            <v>10314.700000000001</v>
          </cell>
        </row>
        <row r="91">
          <cell r="B91" t="str">
            <v>KILBW-1</v>
          </cell>
          <cell r="C91">
            <v>97.46</v>
          </cell>
          <cell r="D91">
            <v>864.2</v>
          </cell>
          <cell r="E91">
            <v>0</v>
          </cell>
          <cell r="F91">
            <v>0</v>
          </cell>
          <cell r="G91">
            <v>97.46</v>
          </cell>
          <cell r="H91">
            <v>864.2</v>
          </cell>
        </row>
        <row r="92">
          <cell r="B92" t="str">
            <v>LCLTW-1</v>
          </cell>
          <cell r="C92">
            <v>2072.31</v>
          </cell>
          <cell r="D92">
            <v>604.77</v>
          </cell>
          <cell r="E92">
            <v>0</v>
          </cell>
          <cell r="F92">
            <v>0</v>
          </cell>
          <cell r="G92">
            <v>2072.31</v>
          </cell>
          <cell r="H92">
            <v>604.77</v>
          </cell>
        </row>
        <row r="93">
          <cell r="B93" t="str">
            <v>MEDP_01Z</v>
          </cell>
          <cell r="C93">
            <v>7847.92</v>
          </cell>
          <cell r="D93">
            <v>2924.8</v>
          </cell>
          <cell r="E93">
            <v>0</v>
          </cell>
          <cell r="F93">
            <v>0</v>
          </cell>
          <cell r="G93">
            <v>7847.92</v>
          </cell>
          <cell r="H93">
            <v>2924.8</v>
          </cell>
        </row>
        <row r="94">
          <cell r="B94" t="str">
            <v>MILWW-1</v>
          </cell>
          <cell r="C94">
            <v>3378.97</v>
          </cell>
          <cell r="D94">
            <v>32.840000000000003</v>
          </cell>
          <cell r="E94">
            <v>0</v>
          </cell>
          <cell r="F94">
            <v>0</v>
          </cell>
          <cell r="G94">
            <v>3378.97</v>
          </cell>
          <cell r="H94">
            <v>32.840000000000003</v>
          </cell>
        </row>
        <row r="95">
          <cell r="B95" t="str">
            <v>WDNSO-1</v>
          </cell>
          <cell r="C95">
            <v>10413.780000000001</v>
          </cell>
          <cell r="D95">
            <v>1280.56</v>
          </cell>
          <cell r="E95">
            <v>0</v>
          </cell>
          <cell r="F95">
            <v>0</v>
          </cell>
          <cell r="G95">
            <v>10413.780000000001</v>
          </cell>
          <cell r="H95">
            <v>1280.56</v>
          </cell>
        </row>
        <row r="96">
          <cell r="B96" t="str">
            <v>WDNSO-2</v>
          </cell>
          <cell r="C96">
            <v>11.35</v>
          </cell>
          <cell r="D96">
            <v>17690.05</v>
          </cell>
          <cell r="E96">
            <v>0</v>
          </cell>
          <cell r="F96">
            <v>0</v>
          </cell>
          <cell r="G96">
            <v>11.35</v>
          </cell>
          <cell r="H96">
            <v>17690.05</v>
          </cell>
        </row>
        <row r="97">
          <cell r="B97" t="str">
            <v>MRWD_01Z</v>
          </cell>
          <cell r="C97">
            <v>16820.7</v>
          </cell>
          <cell r="D97">
            <v>2159.1</v>
          </cell>
          <cell r="E97">
            <v>0</v>
          </cell>
          <cell r="F97">
            <v>0</v>
          </cell>
          <cell r="G97">
            <v>16820.7</v>
          </cell>
          <cell r="H97">
            <v>2159.1</v>
          </cell>
        </row>
        <row r="98">
          <cell r="B98" t="str">
            <v>ABTHB07Z</v>
          </cell>
          <cell r="C98">
            <v>0</v>
          </cell>
          <cell r="D98">
            <v>0</v>
          </cell>
          <cell r="E98">
            <v>0</v>
          </cell>
          <cell r="F98">
            <v>0</v>
          </cell>
          <cell r="G98">
            <v>0</v>
          </cell>
          <cell r="H98">
            <v>0</v>
          </cell>
        </row>
        <row r="99">
          <cell r="B99" t="str">
            <v>ABTHB08Z</v>
          </cell>
          <cell r="C99">
            <v>1627.45</v>
          </cell>
          <cell r="D99">
            <v>330.95</v>
          </cell>
          <cell r="E99">
            <v>0</v>
          </cell>
          <cell r="F99">
            <v>0</v>
          </cell>
          <cell r="G99">
            <v>1627.45</v>
          </cell>
          <cell r="H99">
            <v>330.95</v>
          </cell>
        </row>
        <row r="100">
          <cell r="B100" t="str">
            <v>ABTHB09Z</v>
          </cell>
          <cell r="C100">
            <v>6629.95</v>
          </cell>
          <cell r="D100">
            <v>2576.0500000000002</v>
          </cell>
          <cell r="E100">
            <v>0</v>
          </cell>
          <cell r="F100">
            <v>0</v>
          </cell>
          <cell r="G100">
            <v>6629.95</v>
          </cell>
          <cell r="H100">
            <v>2576.0500000000002</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24880.3</v>
          </cell>
          <cell r="D103">
            <v>4916.25</v>
          </cell>
          <cell r="E103">
            <v>0</v>
          </cell>
          <cell r="F103">
            <v>0</v>
          </cell>
          <cell r="G103">
            <v>24880.3</v>
          </cell>
          <cell r="H103">
            <v>4916.25</v>
          </cell>
        </row>
        <row r="104">
          <cell r="B104" t="str">
            <v>DIDCB06Z</v>
          </cell>
          <cell r="C104">
            <v>2472</v>
          </cell>
          <cell r="D104">
            <v>3060.35</v>
          </cell>
          <cell r="E104">
            <v>0</v>
          </cell>
          <cell r="F104">
            <v>0</v>
          </cell>
          <cell r="G104">
            <v>2472</v>
          </cell>
          <cell r="H104">
            <v>3060.35</v>
          </cell>
        </row>
        <row r="105">
          <cell r="B105" t="str">
            <v>LBAR_01Z</v>
          </cell>
          <cell r="C105">
            <v>1647.84</v>
          </cell>
          <cell r="D105">
            <v>23839.5</v>
          </cell>
          <cell r="E105">
            <v>0</v>
          </cell>
          <cell r="F105">
            <v>0</v>
          </cell>
          <cell r="G105">
            <v>1647.84</v>
          </cell>
          <cell r="H105">
            <v>23839.5</v>
          </cell>
        </row>
        <row r="106">
          <cell r="B106" t="str">
            <v>PEMB_11Z</v>
          </cell>
          <cell r="C106">
            <v>9902.1</v>
          </cell>
          <cell r="D106">
            <v>3817.4</v>
          </cell>
          <cell r="E106">
            <v>0</v>
          </cell>
          <cell r="F106">
            <v>0</v>
          </cell>
          <cell r="G106">
            <v>9902.1</v>
          </cell>
          <cell r="H106">
            <v>3817.4</v>
          </cell>
        </row>
        <row r="107">
          <cell r="B107" t="str">
            <v>PEMB_21Z</v>
          </cell>
          <cell r="C107">
            <v>9201.1</v>
          </cell>
          <cell r="D107">
            <v>3122.55</v>
          </cell>
          <cell r="E107">
            <v>0</v>
          </cell>
          <cell r="F107">
            <v>0</v>
          </cell>
          <cell r="G107">
            <v>9201.1</v>
          </cell>
          <cell r="H107">
            <v>3122.55</v>
          </cell>
        </row>
        <row r="108">
          <cell r="B108" t="str">
            <v>PEMB_31Z</v>
          </cell>
          <cell r="C108">
            <v>12208.15</v>
          </cell>
          <cell r="D108">
            <v>2592.1</v>
          </cell>
          <cell r="E108">
            <v>0</v>
          </cell>
          <cell r="F108">
            <v>0</v>
          </cell>
          <cell r="G108">
            <v>12208.15</v>
          </cell>
          <cell r="H108">
            <v>2592.1</v>
          </cell>
        </row>
        <row r="109">
          <cell r="B109" t="str">
            <v>PEMB_41Z</v>
          </cell>
          <cell r="C109">
            <v>4389.3</v>
          </cell>
          <cell r="D109">
            <v>4535.25</v>
          </cell>
          <cell r="E109">
            <v>0</v>
          </cell>
          <cell r="F109">
            <v>0</v>
          </cell>
          <cell r="G109">
            <v>4389.3</v>
          </cell>
          <cell r="H109">
            <v>4535.25</v>
          </cell>
        </row>
        <row r="110">
          <cell r="B110" t="str">
            <v>PEMB_51Z</v>
          </cell>
          <cell r="C110">
            <v>5398.55</v>
          </cell>
          <cell r="D110">
            <v>2514.75</v>
          </cell>
          <cell r="E110">
            <v>0</v>
          </cell>
          <cell r="F110">
            <v>0</v>
          </cell>
          <cell r="G110">
            <v>5398.55</v>
          </cell>
          <cell r="H110">
            <v>2514.75</v>
          </cell>
        </row>
        <row r="111">
          <cell r="B111" t="str">
            <v>STAY_01Z</v>
          </cell>
          <cell r="C111">
            <v>2091.9499999999998</v>
          </cell>
          <cell r="D111">
            <v>6108.25</v>
          </cell>
          <cell r="E111">
            <v>0</v>
          </cell>
          <cell r="F111">
            <v>0</v>
          </cell>
          <cell r="G111">
            <v>2091.9499999999998</v>
          </cell>
          <cell r="H111">
            <v>6108.25</v>
          </cell>
        </row>
        <row r="112">
          <cell r="B112" t="str">
            <v>STAY_02Z</v>
          </cell>
          <cell r="C112">
            <v>7175.7</v>
          </cell>
          <cell r="D112">
            <v>6501.8</v>
          </cell>
          <cell r="E112">
            <v>0</v>
          </cell>
          <cell r="F112">
            <v>0</v>
          </cell>
          <cell r="G112">
            <v>7175.7</v>
          </cell>
          <cell r="H112">
            <v>6501.8</v>
          </cell>
        </row>
        <row r="113">
          <cell r="B113" t="str">
            <v>STAY_03Z</v>
          </cell>
          <cell r="C113">
            <v>7597</v>
          </cell>
          <cell r="D113">
            <v>6236</v>
          </cell>
          <cell r="E113">
            <v>0</v>
          </cell>
          <cell r="F113">
            <v>0</v>
          </cell>
          <cell r="G113">
            <v>7597</v>
          </cell>
          <cell r="H113">
            <v>6236</v>
          </cell>
        </row>
        <row r="114">
          <cell r="B114" t="str">
            <v>STAY_04Z</v>
          </cell>
          <cell r="C114">
            <v>7218.75</v>
          </cell>
          <cell r="D114">
            <v>2893.85</v>
          </cell>
          <cell r="E114">
            <v>0</v>
          </cell>
          <cell r="F114">
            <v>0</v>
          </cell>
          <cell r="G114">
            <v>7218.75</v>
          </cell>
          <cell r="H114">
            <v>2893.85</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22838.5</v>
          </cell>
          <cell r="D117">
            <v>7227.35</v>
          </cell>
          <cell r="E117">
            <v>0</v>
          </cell>
          <cell r="F117">
            <v>0</v>
          </cell>
          <cell r="G117">
            <v>22838.5</v>
          </cell>
          <cell r="H117">
            <v>7227.35</v>
          </cell>
        </row>
        <row r="118">
          <cell r="B118" t="str">
            <v>HEYM102Z</v>
          </cell>
          <cell r="C118">
            <v>24208.85</v>
          </cell>
          <cell r="D118">
            <v>5259.6</v>
          </cell>
          <cell r="E118">
            <v>0</v>
          </cell>
          <cell r="F118">
            <v>0</v>
          </cell>
          <cell r="G118">
            <v>24208.85</v>
          </cell>
          <cell r="H118">
            <v>5259.6</v>
          </cell>
        </row>
        <row r="119">
          <cell r="B119" t="str">
            <v>HEYM207Z</v>
          </cell>
          <cell r="C119">
            <v>0</v>
          </cell>
          <cell r="D119">
            <v>0.05</v>
          </cell>
          <cell r="E119">
            <v>0</v>
          </cell>
          <cell r="F119">
            <v>0</v>
          </cell>
          <cell r="G119">
            <v>0</v>
          </cell>
          <cell r="H119">
            <v>0.05</v>
          </cell>
        </row>
        <row r="120">
          <cell r="B120" t="str">
            <v>HEYM208Z</v>
          </cell>
          <cell r="C120">
            <v>70377.350000000006</v>
          </cell>
          <cell r="D120">
            <v>56.3</v>
          </cell>
          <cell r="E120">
            <v>0</v>
          </cell>
          <cell r="F120">
            <v>0</v>
          </cell>
          <cell r="G120">
            <v>70377.350000000006</v>
          </cell>
          <cell r="H120">
            <v>56.3</v>
          </cell>
        </row>
        <row r="121">
          <cell r="B121" t="str">
            <v>HINB_07Z</v>
          </cell>
          <cell r="C121">
            <v>24305.85</v>
          </cell>
          <cell r="D121">
            <v>4914.1499999999996</v>
          </cell>
          <cell r="E121">
            <v>0</v>
          </cell>
          <cell r="F121">
            <v>0</v>
          </cell>
          <cell r="G121">
            <v>24305.85</v>
          </cell>
          <cell r="H121">
            <v>4914.1499999999996</v>
          </cell>
        </row>
        <row r="122">
          <cell r="B122" t="str">
            <v>HINB_08Z</v>
          </cell>
          <cell r="C122">
            <v>23695</v>
          </cell>
          <cell r="D122">
            <v>5999.7</v>
          </cell>
          <cell r="E122">
            <v>0</v>
          </cell>
          <cell r="F122">
            <v>0</v>
          </cell>
          <cell r="G122">
            <v>23695</v>
          </cell>
          <cell r="H122">
            <v>5999.7</v>
          </cell>
        </row>
        <row r="123">
          <cell r="B123" t="str">
            <v>HRTL_01Z</v>
          </cell>
          <cell r="C123">
            <v>29837.8</v>
          </cell>
          <cell r="D123">
            <v>509.5</v>
          </cell>
          <cell r="E123">
            <v>0</v>
          </cell>
          <cell r="F123">
            <v>0</v>
          </cell>
          <cell r="G123">
            <v>29837.8</v>
          </cell>
          <cell r="H123">
            <v>509.5</v>
          </cell>
        </row>
        <row r="124">
          <cell r="B124" t="str">
            <v>HRTL_02Z</v>
          </cell>
          <cell r="C124">
            <v>53977.8</v>
          </cell>
          <cell r="D124">
            <v>1849.1</v>
          </cell>
          <cell r="E124">
            <v>0</v>
          </cell>
          <cell r="F124">
            <v>0</v>
          </cell>
          <cell r="G124">
            <v>53977.8</v>
          </cell>
          <cell r="H124">
            <v>1849.1</v>
          </cell>
        </row>
        <row r="125">
          <cell r="B125" t="str">
            <v>HUNB_07Z</v>
          </cell>
          <cell r="C125">
            <v>0</v>
          </cell>
          <cell r="D125">
            <v>0</v>
          </cell>
          <cell r="E125">
            <v>0</v>
          </cell>
          <cell r="F125">
            <v>0</v>
          </cell>
          <cell r="G125">
            <v>0</v>
          </cell>
          <cell r="H125">
            <v>0</v>
          </cell>
        </row>
        <row r="126">
          <cell r="B126" t="str">
            <v>HUNB_08Z</v>
          </cell>
          <cell r="C126">
            <v>5977.8</v>
          </cell>
          <cell r="D126">
            <v>1566.8</v>
          </cell>
          <cell r="E126">
            <v>0</v>
          </cell>
          <cell r="F126">
            <v>0</v>
          </cell>
          <cell r="G126">
            <v>5977.8</v>
          </cell>
          <cell r="H126">
            <v>1566.8</v>
          </cell>
        </row>
        <row r="127">
          <cell r="B127" t="str">
            <v>SIZB_01Z</v>
          </cell>
          <cell r="C127">
            <v>26632.5</v>
          </cell>
          <cell r="D127">
            <v>7918.5</v>
          </cell>
          <cell r="E127">
            <v>0</v>
          </cell>
          <cell r="F127">
            <v>0</v>
          </cell>
          <cell r="G127">
            <v>26632.5</v>
          </cell>
          <cell r="H127">
            <v>7918.5</v>
          </cell>
        </row>
        <row r="128">
          <cell r="B128" t="str">
            <v>SIZB_02Z</v>
          </cell>
          <cell r="C128">
            <v>29362.95</v>
          </cell>
          <cell r="D128">
            <v>7098.05</v>
          </cell>
          <cell r="E128">
            <v>0</v>
          </cell>
          <cell r="F128">
            <v>0</v>
          </cell>
          <cell r="G128">
            <v>29362.95</v>
          </cell>
          <cell r="H128">
            <v>7098.05</v>
          </cell>
        </row>
        <row r="129">
          <cell r="B129" t="str">
            <v>TORN_01Z</v>
          </cell>
          <cell r="C129">
            <v>27249.1</v>
          </cell>
          <cell r="D129">
            <v>4926.8</v>
          </cell>
          <cell r="E129">
            <v>0</v>
          </cell>
          <cell r="F129">
            <v>0</v>
          </cell>
          <cell r="G129">
            <v>27249.1</v>
          </cell>
          <cell r="H129">
            <v>4926.8</v>
          </cell>
        </row>
        <row r="130">
          <cell r="B130" t="str">
            <v>TORN_02Z</v>
          </cell>
          <cell r="C130">
            <v>30353.15</v>
          </cell>
          <cell r="D130">
            <v>4187.05</v>
          </cell>
          <cell r="E130">
            <v>0</v>
          </cell>
          <cell r="F130">
            <v>0</v>
          </cell>
          <cell r="G130">
            <v>30353.15</v>
          </cell>
          <cell r="H130">
            <v>4187.05</v>
          </cell>
        </row>
        <row r="131">
          <cell r="B131" t="str">
            <v>EAG-NEMO1</v>
          </cell>
          <cell r="C131">
            <v>32550.57</v>
          </cell>
          <cell r="D131">
            <v>6501.04</v>
          </cell>
          <cell r="E131">
            <v>0</v>
          </cell>
          <cell r="F131">
            <v>0</v>
          </cell>
          <cell r="G131">
            <v>32550.57</v>
          </cell>
          <cell r="H131">
            <v>6501.04</v>
          </cell>
        </row>
        <row r="132">
          <cell r="B132" t="str">
            <v>DINO_01Z</v>
          </cell>
          <cell r="C132">
            <v>8052.65</v>
          </cell>
          <cell r="D132">
            <v>167.45</v>
          </cell>
          <cell r="E132">
            <v>0</v>
          </cell>
          <cell r="F132">
            <v>0</v>
          </cell>
          <cell r="G132">
            <v>8052.65</v>
          </cell>
          <cell r="H132">
            <v>167.45</v>
          </cell>
        </row>
        <row r="133">
          <cell r="B133" t="str">
            <v>DINO_02Z</v>
          </cell>
          <cell r="C133">
            <v>7548.05</v>
          </cell>
          <cell r="D133">
            <v>536.25</v>
          </cell>
          <cell r="E133">
            <v>0</v>
          </cell>
          <cell r="F133">
            <v>0</v>
          </cell>
          <cell r="G133">
            <v>7548.05</v>
          </cell>
          <cell r="H133">
            <v>536.25</v>
          </cell>
        </row>
        <row r="134">
          <cell r="B134" t="str">
            <v>DINO_03Z</v>
          </cell>
          <cell r="C134">
            <v>13807.15</v>
          </cell>
          <cell r="D134">
            <v>427.7</v>
          </cell>
          <cell r="E134">
            <v>0</v>
          </cell>
          <cell r="F134">
            <v>0</v>
          </cell>
          <cell r="G134">
            <v>13807.15</v>
          </cell>
          <cell r="H134">
            <v>427.7</v>
          </cell>
        </row>
        <row r="135">
          <cell r="B135" t="str">
            <v>DINO_04Z</v>
          </cell>
          <cell r="C135">
            <v>9777.7000000000007</v>
          </cell>
          <cell r="D135">
            <v>331.7</v>
          </cell>
          <cell r="E135">
            <v>0</v>
          </cell>
          <cell r="F135">
            <v>0</v>
          </cell>
          <cell r="G135">
            <v>9777.7000000000007</v>
          </cell>
          <cell r="H135">
            <v>331.7</v>
          </cell>
        </row>
        <row r="136">
          <cell r="B136" t="str">
            <v>DINO_05Z</v>
          </cell>
          <cell r="C136">
            <v>8215.4500000000007</v>
          </cell>
          <cell r="D136">
            <v>549.75</v>
          </cell>
          <cell r="E136">
            <v>0</v>
          </cell>
          <cell r="F136">
            <v>0</v>
          </cell>
          <cell r="G136">
            <v>8215.4500000000007</v>
          </cell>
          <cell r="H136">
            <v>549.75</v>
          </cell>
        </row>
        <row r="137">
          <cell r="B137" t="str">
            <v>DINO_06Z</v>
          </cell>
          <cell r="C137">
            <v>7110.15</v>
          </cell>
          <cell r="D137">
            <v>652.54999999999995</v>
          </cell>
          <cell r="E137">
            <v>0</v>
          </cell>
          <cell r="F137">
            <v>0</v>
          </cell>
          <cell r="G137">
            <v>7110.15</v>
          </cell>
          <cell r="H137">
            <v>652.54999999999995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2260.92</v>
          </cell>
          <cell r="D140">
            <v>639.05999999999995</v>
          </cell>
          <cell r="E140">
            <v>0</v>
          </cell>
          <cell r="F140">
            <v>0</v>
          </cell>
          <cell r="G140">
            <v>2260.92</v>
          </cell>
          <cell r="H140">
            <v>639.05999999999995</v>
          </cell>
        </row>
        <row r="141">
          <cell r="B141" t="str">
            <v>FFES_04Z</v>
          </cell>
          <cell r="C141">
            <v>3067.34</v>
          </cell>
          <cell r="D141">
            <v>519.54999999999995</v>
          </cell>
          <cell r="E141">
            <v>0</v>
          </cell>
          <cell r="F141">
            <v>0</v>
          </cell>
          <cell r="G141">
            <v>3067.34</v>
          </cell>
          <cell r="H141">
            <v>519.54999999999995</v>
          </cell>
        </row>
        <row r="142">
          <cell r="B142" t="str">
            <v>KILNS01Z</v>
          </cell>
          <cell r="C142">
            <v>0</v>
          </cell>
          <cell r="D142">
            <v>0</v>
          </cell>
          <cell r="E142">
            <v>0</v>
          </cell>
          <cell r="F142">
            <v>0</v>
          </cell>
          <cell r="G142">
            <v>0</v>
          </cell>
          <cell r="H142">
            <v>0</v>
          </cell>
        </row>
        <row r="143">
          <cell r="B143" t="str">
            <v>PETEM01Z</v>
          </cell>
          <cell r="C143">
            <v>65.680000000000007</v>
          </cell>
          <cell r="D143">
            <v>1.61</v>
          </cell>
          <cell r="E143">
            <v>0</v>
          </cell>
          <cell r="F143">
            <v>0</v>
          </cell>
          <cell r="G143">
            <v>65.680000000000007</v>
          </cell>
          <cell r="H143">
            <v>1.61</v>
          </cell>
        </row>
        <row r="144">
          <cell r="B144" t="str">
            <v>GRAI_06Z</v>
          </cell>
          <cell r="C144">
            <v>16439.349999999999</v>
          </cell>
          <cell r="D144">
            <v>4115.55</v>
          </cell>
          <cell r="E144">
            <v>0</v>
          </cell>
          <cell r="F144">
            <v>0</v>
          </cell>
          <cell r="G144">
            <v>16439.349999999999</v>
          </cell>
          <cell r="H144">
            <v>4115.55</v>
          </cell>
        </row>
        <row r="145">
          <cell r="B145" t="str">
            <v>GRAI_07Z</v>
          </cell>
          <cell r="C145">
            <v>10619.15</v>
          </cell>
          <cell r="D145">
            <v>3454.45</v>
          </cell>
          <cell r="E145">
            <v>0</v>
          </cell>
          <cell r="F145">
            <v>0</v>
          </cell>
          <cell r="G145">
            <v>10619.15</v>
          </cell>
          <cell r="H145">
            <v>3454.45</v>
          </cell>
        </row>
        <row r="146">
          <cell r="B146" t="str">
            <v>GRAI_08Z</v>
          </cell>
          <cell r="C146">
            <v>11082.15</v>
          </cell>
          <cell r="D146">
            <v>2868.55</v>
          </cell>
          <cell r="E146">
            <v>0</v>
          </cell>
          <cell r="F146">
            <v>0</v>
          </cell>
          <cell r="G146">
            <v>11082.15</v>
          </cell>
          <cell r="H146">
            <v>2868.55</v>
          </cell>
        </row>
        <row r="147">
          <cell r="B147" t="str">
            <v>KILLP01Z</v>
          </cell>
          <cell r="C147">
            <v>998.6</v>
          </cell>
          <cell r="D147">
            <v>273.75</v>
          </cell>
          <cell r="E147">
            <v>0</v>
          </cell>
          <cell r="F147">
            <v>0</v>
          </cell>
          <cell r="G147">
            <v>998.6</v>
          </cell>
          <cell r="H147">
            <v>273.75</v>
          </cell>
        </row>
        <row r="148">
          <cell r="B148" t="str">
            <v>KILLP02Z</v>
          </cell>
          <cell r="C148">
            <v>985.9</v>
          </cell>
          <cell r="D148">
            <v>593.65</v>
          </cell>
          <cell r="E148">
            <v>0</v>
          </cell>
          <cell r="F148">
            <v>0</v>
          </cell>
          <cell r="G148">
            <v>985.9</v>
          </cell>
          <cell r="H148">
            <v>593.65</v>
          </cell>
        </row>
        <row r="149">
          <cell r="B149" t="str">
            <v>RATS_01Z</v>
          </cell>
          <cell r="C149">
            <v>94.68</v>
          </cell>
          <cell r="D149">
            <v>3608.19</v>
          </cell>
          <cell r="E149">
            <v>0</v>
          </cell>
          <cell r="F149">
            <v>0</v>
          </cell>
          <cell r="G149">
            <v>94.68</v>
          </cell>
          <cell r="H149">
            <v>3608.19</v>
          </cell>
        </row>
        <row r="150">
          <cell r="B150" t="str">
            <v>RATS_02Z</v>
          </cell>
          <cell r="C150">
            <v>294.75</v>
          </cell>
          <cell r="D150">
            <v>654.92999999999995</v>
          </cell>
          <cell r="E150">
            <v>0</v>
          </cell>
          <cell r="F150">
            <v>0</v>
          </cell>
          <cell r="G150">
            <v>294.75</v>
          </cell>
          <cell r="H150">
            <v>654.92999999999995</v>
          </cell>
        </row>
        <row r="151">
          <cell r="B151" t="str">
            <v>RATS_03Z</v>
          </cell>
          <cell r="C151">
            <v>665.64</v>
          </cell>
          <cell r="D151">
            <v>391.23</v>
          </cell>
          <cell r="E151">
            <v>0</v>
          </cell>
          <cell r="F151">
            <v>0</v>
          </cell>
          <cell r="G151">
            <v>665.64</v>
          </cell>
          <cell r="H151">
            <v>391.23</v>
          </cell>
        </row>
        <row r="152">
          <cell r="B152" t="str">
            <v>RATS_04Z</v>
          </cell>
          <cell r="C152">
            <v>53.91</v>
          </cell>
          <cell r="D152">
            <v>2998.35</v>
          </cell>
          <cell r="E152">
            <v>0</v>
          </cell>
          <cell r="F152">
            <v>0</v>
          </cell>
          <cell r="G152">
            <v>53.91</v>
          </cell>
          <cell r="H152">
            <v>2998.35</v>
          </cell>
        </row>
        <row r="153">
          <cell r="B153" t="str">
            <v>TAYL_02Z</v>
          </cell>
          <cell r="C153">
            <v>0</v>
          </cell>
          <cell r="D153">
            <v>0</v>
          </cell>
          <cell r="E153">
            <v>0</v>
          </cell>
          <cell r="F153">
            <v>0</v>
          </cell>
          <cell r="G153">
            <v>0</v>
          </cell>
          <cell r="H153">
            <v>0</v>
          </cell>
        </row>
        <row r="154">
          <cell r="B154" t="str">
            <v>TAYL_03Z</v>
          </cell>
          <cell r="C154">
            <v>0</v>
          </cell>
          <cell r="D154">
            <v>0</v>
          </cell>
          <cell r="E154">
            <v>0</v>
          </cell>
          <cell r="F154">
            <v>0</v>
          </cell>
          <cell r="G154">
            <v>0</v>
          </cell>
          <cell r="H154">
            <v>0</v>
          </cell>
        </row>
        <row r="155">
          <cell r="B155" t="str">
            <v>RCBKO-1</v>
          </cell>
          <cell r="C155">
            <v>5347.02</v>
          </cell>
          <cell r="D155">
            <v>3226.05</v>
          </cell>
          <cell r="E155">
            <v>0</v>
          </cell>
          <cell r="F155">
            <v>0</v>
          </cell>
          <cell r="G155">
            <v>5347.02</v>
          </cell>
          <cell r="H155">
            <v>3226.05</v>
          </cell>
        </row>
        <row r="156">
          <cell r="B156" t="str">
            <v>RCBKO-2</v>
          </cell>
          <cell r="C156">
            <v>4689.68</v>
          </cell>
          <cell r="D156">
            <v>2676.04</v>
          </cell>
          <cell r="E156">
            <v>0</v>
          </cell>
          <cell r="F156">
            <v>0</v>
          </cell>
          <cell r="G156">
            <v>4689.68</v>
          </cell>
          <cell r="H156">
            <v>2676.04</v>
          </cell>
        </row>
        <row r="157">
          <cell r="B157" t="str">
            <v>BRGG_01Z</v>
          </cell>
          <cell r="C157">
            <v>536.91999999999996</v>
          </cell>
          <cell r="D157">
            <v>14.27</v>
          </cell>
          <cell r="E157">
            <v>0</v>
          </cell>
          <cell r="F157">
            <v>0</v>
          </cell>
          <cell r="G157">
            <v>536.91999999999996</v>
          </cell>
          <cell r="H157">
            <v>14.27</v>
          </cell>
        </row>
        <row r="158">
          <cell r="B158" t="str">
            <v>ROCK_01Z</v>
          </cell>
          <cell r="C158">
            <v>14732.5</v>
          </cell>
          <cell r="D158">
            <v>2521.8000000000002</v>
          </cell>
          <cell r="E158">
            <v>0</v>
          </cell>
          <cell r="F158">
            <v>0</v>
          </cell>
          <cell r="G158">
            <v>14732.5</v>
          </cell>
          <cell r="H158">
            <v>2521.8000000000002</v>
          </cell>
        </row>
        <row r="159">
          <cell r="B159" t="str">
            <v>SCCL_01Z</v>
          </cell>
          <cell r="C159">
            <v>4698.7</v>
          </cell>
          <cell r="D159">
            <v>1474.86</v>
          </cell>
          <cell r="E159">
            <v>0</v>
          </cell>
          <cell r="F159">
            <v>0</v>
          </cell>
          <cell r="G159">
            <v>4698.7</v>
          </cell>
          <cell r="H159">
            <v>1474.86</v>
          </cell>
        </row>
        <row r="160">
          <cell r="B160" t="str">
            <v>SCCL_02Z</v>
          </cell>
          <cell r="C160">
            <v>4745.75</v>
          </cell>
          <cell r="D160">
            <v>3029.05</v>
          </cell>
          <cell r="E160">
            <v>0</v>
          </cell>
          <cell r="F160">
            <v>0</v>
          </cell>
          <cell r="G160">
            <v>4745.75</v>
          </cell>
          <cell r="H160">
            <v>3029.05</v>
          </cell>
        </row>
        <row r="161">
          <cell r="B161" t="str">
            <v>SCCL_03Z</v>
          </cell>
          <cell r="C161">
            <v>9380.4</v>
          </cell>
          <cell r="D161">
            <v>588.76</v>
          </cell>
          <cell r="E161">
            <v>0</v>
          </cell>
          <cell r="F161">
            <v>0</v>
          </cell>
          <cell r="G161">
            <v>9380.4</v>
          </cell>
          <cell r="H161">
            <v>588.76</v>
          </cell>
        </row>
        <row r="162">
          <cell r="B162" t="str">
            <v>SHOS_01Z</v>
          </cell>
          <cell r="C162">
            <v>2830</v>
          </cell>
          <cell r="D162">
            <v>813.85</v>
          </cell>
          <cell r="E162">
            <v>0</v>
          </cell>
          <cell r="F162">
            <v>0</v>
          </cell>
          <cell r="G162">
            <v>2830</v>
          </cell>
          <cell r="H162">
            <v>813.85</v>
          </cell>
        </row>
        <row r="163">
          <cell r="B163" t="str">
            <v>SEAB_01Z</v>
          </cell>
          <cell r="C163">
            <v>2648.44</v>
          </cell>
          <cell r="D163">
            <v>2415.5700000000002</v>
          </cell>
          <cell r="E163">
            <v>0</v>
          </cell>
          <cell r="F163">
            <v>0</v>
          </cell>
          <cell r="G163">
            <v>2648.44</v>
          </cell>
          <cell r="H163">
            <v>2415.5700000000002</v>
          </cell>
        </row>
        <row r="164">
          <cell r="B164" t="str">
            <v>SEAB_02Z</v>
          </cell>
          <cell r="C164">
            <v>2718.49</v>
          </cell>
          <cell r="D164">
            <v>951.01</v>
          </cell>
          <cell r="E164">
            <v>0</v>
          </cell>
          <cell r="F164">
            <v>0</v>
          </cell>
          <cell r="G164">
            <v>2718.49</v>
          </cell>
          <cell r="H164">
            <v>951.01</v>
          </cell>
        </row>
        <row r="165">
          <cell r="B165" t="str">
            <v>SPLN_01Z</v>
          </cell>
          <cell r="C165">
            <v>13962.3</v>
          </cell>
          <cell r="D165">
            <v>5412.45</v>
          </cell>
          <cell r="E165">
            <v>0</v>
          </cell>
          <cell r="F165">
            <v>0</v>
          </cell>
          <cell r="G165">
            <v>13962.3</v>
          </cell>
          <cell r="H165">
            <v>5412.45</v>
          </cell>
        </row>
        <row r="166">
          <cell r="B166" t="str">
            <v>ARCHW-1</v>
          </cell>
          <cell r="C166">
            <v>6623.04</v>
          </cell>
          <cell r="D166">
            <v>17.39</v>
          </cell>
          <cell r="E166">
            <v>0</v>
          </cell>
          <cell r="F166">
            <v>0</v>
          </cell>
          <cell r="G166">
            <v>6623.04</v>
          </cell>
          <cell r="H166">
            <v>17.39</v>
          </cell>
        </row>
        <row r="167">
          <cell r="B167" t="str">
            <v>CLFLW-1</v>
          </cell>
          <cell r="C167">
            <v>119.8</v>
          </cell>
          <cell r="D167">
            <v>400.46</v>
          </cell>
          <cell r="E167">
            <v>0</v>
          </cell>
          <cell r="F167">
            <v>0</v>
          </cell>
          <cell r="G167">
            <v>119.8</v>
          </cell>
          <cell r="H167">
            <v>400.46</v>
          </cell>
        </row>
        <row r="168">
          <cell r="B168" t="str">
            <v>DRSLW-1</v>
          </cell>
          <cell r="C168">
            <v>415.8</v>
          </cell>
          <cell r="D168">
            <v>827.23</v>
          </cell>
          <cell r="E168">
            <v>0</v>
          </cell>
          <cell r="F168">
            <v>0</v>
          </cell>
          <cell r="G168">
            <v>415.8</v>
          </cell>
          <cell r="H168">
            <v>827.23</v>
          </cell>
        </row>
        <row r="169">
          <cell r="B169" t="str">
            <v>EWHLW-1</v>
          </cell>
          <cell r="C169">
            <v>2832.44</v>
          </cell>
          <cell r="D169">
            <v>0.54</v>
          </cell>
          <cell r="E169">
            <v>0</v>
          </cell>
          <cell r="F169">
            <v>0</v>
          </cell>
          <cell r="G169">
            <v>2832.44</v>
          </cell>
          <cell r="H169">
            <v>0.54</v>
          </cell>
        </row>
        <row r="170">
          <cell r="B170" t="str">
            <v>HRSTW-1</v>
          </cell>
          <cell r="C170">
            <v>11424.32</v>
          </cell>
          <cell r="D170">
            <v>0</v>
          </cell>
          <cell r="E170">
            <v>0</v>
          </cell>
          <cell r="F170">
            <v>0</v>
          </cell>
          <cell r="G170">
            <v>11424.32</v>
          </cell>
          <cell r="H170">
            <v>0</v>
          </cell>
        </row>
        <row r="171">
          <cell r="B171" t="str">
            <v>KLGLW-1</v>
          </cell>
          <cell r="C171">
            <v>12499.9</v>
          </cell>
          <cell r="D171">
            <v>44.42</v>
          </cell>
          <cell r="E171">
            <v>0</v>
          </cell>
          <cell r="F171">
            <v>0</v>
          </cell>
          <cell r="G171">
            <v>12499.9</v>
          </cell>
          <cell r="H171">
            <v>44.42</v>
          </cell>
        </row>
        <row r="172">
          <cell r="B172" t="str">
            <v>MKHLW-1</v>
          </cell>
          <cell r="C172">
            <v>9450.8799999999992</v>
          </cell>
          <cell r="D172">
            <v>18.88</v>
          </cell>
          <cell r="E172">
            <v>0</v>
          </cell>
          <cell r="F172">
            <v>0</v>
          </cell>
          <cell r="G172">
            <v>9450.8799999999992</v>
          </cell>
          <cell r="H172">
            <v>18.88</v>
          </cell>
        </row>
        <row r="173">
          <cell r="B173" t="str">
            <v>AIGA_01Z</v>
          </cell>
          <cell r="C173">
            <v>10.94</v>
          </cell>
          <cell r="D173">
            <v>0.27</v>
          </cell>
          <cell r="E173">
            <v>0</v>
          </cell>
          <cell r="F173">
            <v>0</v>
          </cell>
          <cell r="G173">
            <v>10.94</v>
          </cell>
          <cell r="H173">
            <v>0.27</v>
          </cell>
        </row>
        <row r="174">
          <cell r="B174" t="str">
            <v>BHLAW-1</v>
          </cell>
          <cell r="C174">
            <v>3500.08</v>
          </cell>
          <cell r="D174">
            <v>197.17</v>
          </cell>
          <cell r="E174">
            <v>0</v>
          </cell>
          <cell r="F174">
            <v>0</v>
          </cell>
          <cell r="G174">
            <v>3500.08</v>
          </cell>
          <cell r="H174">
            <v>197.17</v>
          </cell>
        </row>
        <row r="175">
          <cell r="B175" t="str">
            <v>CASH_01Z</v>
          </cell>
          <cell r="C175">
            <v>243.1</v>
          </cell>
          <cell r="D175">
            <v>0</v>
          </cell>
          <cell r="E175">
            <v>0</v>
          </cell>
          <cell r="F175">
            <v>0</v>
          </cell>
          <cell r="G175">
            <v>243.1</v>
          </cell>
          <cell r="H175">
            <v>0</v>
          </cell>
        </row>
        <row r="176">
          <cell r="B176" t="str">
            <v>CEAN_01Z</v>
          </cell>
          <cell r="C176">
            <v>20.41</v>
          </cell>
          <cell r="D176">
            <v>27.04</v>
          </cell>
          <cell r="E176">
            <v>0</v>
          </cell>
          <cell r="F176">
            <v>0</v>
          </cell>
          <cell r="G176">
            <v>20.41</v>
          </cell>
          <cell r="H176">
            <v>27.04</v>
          </cell>
        </row>
        <row r="177">
          <cell r="B177" t="str">
            <v>CLAC-1</v>
          </cell>
          <cell r="C177">
            <v>105.23</v>
          </cell>
          <cell r="D177">
            <v>100.9</v>
          </cell>
          <cell r="E177">
            <v>0</v>
          </cell>
          <cell r="F177">
            <v>0</v>
          </cell>
          <cell r="G177">
            <v>105.23</v>
          </cell>
          <cell r="H177">
            <v>100.9</v>
          </cell>
        </row>
        <row r="178">
          <cell r="B178" t="str">
            <v>CLUN_01Z</v>
          </cell>
          <cell r="C178">
            <v>1045.6199999999999</v>
          </cell>
          <cell r="D178">
            <v>68.78</v>
          </cell>
          <cell r="E178">
            <v>0</v>
          </cell>
          <cell r="F178">
            <v>0</v>
          </cell>
          <cell r="G178">
            <v>1045.6199999999999</v>
          </cell>
          <cell r="H178">
            <v>68.78</v>
          </cell>
        </row>
        <row r="179">
          <cell r="B179" t="str">
            <v>CLUN_02Z</v>
          </cell>
          <cell r="C179">
            <v>1253.8800000000001</v>
          </cell>
          <cell r="D179">
            <v>84.85</v>
          </cell>
          <cell r="E179">
            <v>0</v>
          </cell>
          <cell r="F179">
            <v>0</v>
          </cell>
          <cell r="G179">
            <v>1253.8800000000001</v>
          </cell>
          <cell r="H179">
            <v>84.85</v>
          </cell>
        </row>
        <row r="180">
          <cell r="B180" t="str">
            <v>CULL_02Z</v>
          </cell>
          <cell r="C180">
            <v>0</v>
          </cell>
          <cell r="D180">
            <v>0</v>
          </cell>
          <cell r="E180">
            <v>0</v>
          </cell>
          <cell r="F180">
            <v>0</v>
          </cell>
          <cell r="G180">
            <v>0</v>
          </cell>
          <cell r="H180">
            <v>0</v>
          </cell>
        </row>
        <row r="181">
          <cell r="B181" t="str">
            <v>DEAN_01Z</v>
          </cell>
          <cell r="C181">
            <v>118.26</v>
          </cell>
          <cell r="D181">
            <v>513.49</v>
          </cell>
          <cell r="E181">
            <v>0</v>
          </cell>
          <cell r="F181">
            <v>0</v>
          </cell>
          <cell r="G181">
            <v>118.26</v>
          </cell>
          <cell r="H181">
            <v>513.49</v>
          </cell>
        </row>
        <row r="182">
          <cell r="B182" t="str">
            <v>ERRO_01Z</v>
          </cell>
          <cell r="C182">
            <v>38.270000000000003</v>
          </cell>
          <cell r="D182">
            <v>81.95</v>
          </cell>
          <cell r="E182">
            <v>0</v>
          </cell>
          <cell r="F182">
            <v>0</v>
          </cell>
          <cell r="G182">
            <v>38.270000000000003</v>
          </cell>
          <cell r="H182">
            <v>81.95</v>
          </cell>
        </row>
        <row r="183">
          <cell r="B183" t="str">
            <v>ERRO_02Z</v>
          </cell>
          <cell r="C183">
            <v>32.72</v>
          </cell>
          <cell r="D183">
            <v>80.709999999999994</v>
          </cell>
          <cell r="E183">
            <v>0</v>
          </cell>
          <cell r="F183">
            <v>0</v>
          </cell>
          <cell r="G183">
            <v>32.72</v>
          </cell>
          <cell r="H183">
            <v>80.709999999999994</v>
          </cell>
        </row>
        <row r="184">
          <cell r="B184" t="str">
            <v>ERRO_03Z</v>
          </cell>
          <cell r="C184">
            <v>30.84</v>
          </cell>
          <cell r="D184">
            <v>101.87</v>
          </cell>
          <cell r="E184">
            <v>0</v>
          </cell>
          <cell r="F184">
            <v>0</v>
          </cell>
          <cell r="G184">
            <v>30.84</v>
          </cell>
          <cell r="H184">
            <v>101.87</v>
          </cell>
        </row>
        <row r="185">
          <cell r="B185" t="str">
            <v>FASN_01Z</v>
          </cell>
          <cell r="C185">
            <v>1824.97</v>
          </cell>
          <cell r="D185">
            <v>1.79</v>
          </cell>
          <cell r="E185">
            <v>0</v>
          </cell>
          <cell r="F185">
            <v>0</v>
          </cell>
          <cell r="G185">
            <v>1824.97</v>
          </cell>
          <cell r="H185">
            <v>1.79</v>
          </cell>
        </row>
        <row r="186">
          <cell r="B186" t="str">
            <v>FASN_02Z</v>
          </cell>
          <cell r="C186">
            <v>2636.57</v>
          </cell>
          <cell r="D186">
            <v>0.63</v>
          </cell>
          <cell r="E186">
            <v>0</v>
          </cell>
          <cell r="F186">
            <v>0</v>
          </cell>
          <cell r="G186">
            <v>2636.57</v>
          </cell>
          <cell r="H186">
            <v>0.63</v>
          </cell>
        </row>
        <row r="187">
          <cell r="B187" t="str">
            <v>FASN_03Z</v>
          </cell>
          <cell r="C187">
            <v>144.21</v>
          </cell>
          <cell r="D187">
            <v>71.540000000000006</v>
          </cell>
          <cell r="E187">
            <v>0</v>
          </cell>
          <cell r="F187">
            <v>0</v>
          </cell>
          <cell r="G187">
            <v>144.21</v>
          </cell>
          <cell r="H187">
            <v>71.540000000000006</v>
          </cell>
        </row>
        <row r="188">
          <cell r="B188" t="str">
            <v>FASN_04Z</v>
          </cell>
          <cell r="C188">
            <v>162.16999999999999</v>
          </cell>
          <cell r="D188">
            <v>232.58</v>
          </cell>
          <cell r="E188">
            <v>0</v>
          </cell>
          <cell r="F188">
            <v>0</v>
          </cell>
          <cell r="G188">
            <v>162.16999999999999</v>
          </cell>
          <cell r="H188">
            <v>232.58</v>
          </cell>
        </row>
        <row r="189">
          <cell r="B189" t="str">
            <v>FINL_01Z</v>
          </cell>
          <cell r="C189">
            <v>706.14</v>
          </cell>
          <cell r="D189">
            <v>0.04</v>
          </cell>
          <cell r="E189">
            <v>0</v>
          </cell>
          <cell r="F189">
            <v>0</v>
          </cell>
          <cell r="G189">
            <v>706.14</v>
          </cell>
          <cell r="H189">
            <v>0.04</v>
          </cell>
        </row>
        <row r="190">
          <cell r="B190" t="str">
            <v>FOYE_01Z</v>
          </cell>
          <cell r="C190">
            <v>0</v>
          </cell>
          <cell r="D190">
            <v>0</v>
          </cell>
          <cell r="E190">
            <v>0</v>
          </cell>
          <cell r="F190">
            <v>0</v>
          </cell>
          <cell r="G190">
            <v>0</v>
          </cell>
          <cell r="H190">
            <v>0</v>
          </cell>
        </row>
        <row r="191">
          <cell r="B191" t="str">
            <v>FOYE_02Z</v>
          </cell>
          <cell r="C191">
            <v>0</v>
          </cell>
          <cell r="D191">
            <v>0</v>
          </cell>
          <cell r="E191">
            <v>0</v>
          </cell>
          <cell r="F191">
            <v>0</v>
          </cell>
          <cell r="G191">
            <v>0</v>
          </cell>
          <cell r="H191">
            <v>0</v>
          </cell>
        </row>
        <row r="192">
          <cell r="B192" t="str">
            <v>GLEN_01Z</v>
          </cell>
          <cell r="C192">
            <v>306.39999999999998</v>
          </cell>
          <cell r="D192">
            <v>34.119999999999997</v>
          </cell>
          <cell r="E192">
            <v>0</v>
          </cell>
          <cell r="F192">
            <v>0</v>
          </cell>
          <cell r="G192">
            <v>306.39999999999998</v>
          </cell>
          <cell r="H192">
            <v>34.119999999999997</v>
          </cell>
        </row>
        <row r="193">
          <cell r="B193" t="str">
            <v>GLNDO-1</v>
          </cell>
          <cell r="C193">
            <v>3092.35</v>
          </cell>
          <cell r="D193">
            <v>186.64</v>
          </cell>
          <cell r="E193">
            <v>0</v>
          </cell>
          <cell r="F193">
            <v>0</v>
          </cell>
          <cell r="G193">
            <v>3092.35</v>
          </cell>
          <cell r="H193">
            <v>186.64</v>
          </cell>
        </row>
        <row r="194">
          <cell r="B194" t="str">
            <v>GORDW-1</v>
          </cell>
          <cell r="C194">
            <v>0</v>
          </cell>
          <cell r="D194">
            <v>4019.73</v>
          </cell>
          <cell r="E194">
            <v>0</v>
          </cell>
          <cell r="F194">
            <v>0</v>
          </cell>
          <cell r="G194">
            <v>0</v>
          </cell>
          <cell r="H194">
            <v>4019.73</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2415.5100000000002</v>
          </cell>
          <cell r="D197">
            <v>3116.77</v>
          </cell>
          <cell r="E197">
            <v>0</v>
          </cell>
          <cell r="F197">
            <v>0</v>
          </cell>
          <cell r="G197">
            <v>2415.5100000000002</v>
          </cell>
          <cell r="H197">
            <v>3116.77</v>
          </cell>
        </row>
        <row r="198">
          <cell r="B198" t="str">
            <v>INGA_01Z</v>
          </cell>
          <cell r="C198">
            <v>30.23</v>
          </cell>
          <cell r="D198">
            <v>20.54</v>
          </cell>
          <cell r="E198">
            <v>0</v>
          </cell>
          <cell r="F198">
            <v>0</v>
          </cell>
          <cell r="G198">
            <v>30.23</v>
          </cell>
          <cell r="H198">
            <v>20.54</v>
          </cell>
        </row>
        <row r="199">
          <cell r="B199" t="str">
            <v>KIOR_01Z</v>
          </cell>
          <cell r="C199">
            <v>1.88</v>
          </cell>
          <cell r="D199">
            <v>2.19</v>
          </cell>
          <cell r="E199">
            <v>0</v>
          </cell>
          <cell r="F199">
            <v>0</v>
          </cell>
          <cell r="G199">
            <v>1.88</v>
          </cell>
          <cell r="H199">
            <v>2.19</v>
          </cell>
        </row>
        <row r="200">
          <cell r="B200" t="str">
            <v>LOCH_01Z</v>
          </cell>
          <cell r="C200">
            <v>336.02</v>
          </cell>
          <cell r="D200">
            <v>47.78</v>
          </cell>
          <cell r="E200">
            <v>0</v>
          </cell>
          <cell r="F200">
            <v>0</v>
          </cell>
          <cell r="G200">
            <v>336.02</v>
          </cell>
          <cell r="H200">
            <v>47.78</v>
          </cell>
        </row>
        <row r="201">
          <cell r="B201" t="str">
            <v>LOCH_02Z</v>
          </cell>
          <cell r="C201">
            <v>1251.3800000000001</v>
          </cell>
          <cell r="D201">
            <v>12.57</v>
          </cell>
          <cell r="E201">
            <v>0</v>
          </cell>
          <cell r="F201">
            <v>0</v>
          </cell>
          <cell r="G201">
            <v>1251.3800000000001</v>
          </cell>
          <cell r="H201">
            <v>12.57</v>
          </cell>
        </row>
        <row r="202">
          <cell r="B202" t="str">
            <v>LUIC_01Z</v>
          </cell>
          <cell r="C202">
            <v>60.03</v>
          </cell>
          <cell r="D202">
            <v>455.85</v>
          </cell>
          <cell r="E202">
            <v>0</v>
          </cell>
          <cell r="F202">
            <v>0</v>
          </cell>
          <cell r="G202">
            <v>60.03</v>
          </cell>
          <cell r="H202">
            <v>455.85</v>
          </cell>
        </row>
        <row r="203">
          <cell r="B203" t="str">
            <v>LUIC_02Z</v>
          </cell>
          <cell r="C203">
            <v>66.39</v>
          </cell>
          <cell r="D203">
            <v>679.35</v>
          </cell>
          <cell r="E203">
            <v>0</v>
          </cell>
          <cell r="F203">
            <v>0</v>
          </cell>
          <cell r="G203">
            <v>66.39</v>
          </cell>
          <cell r="H203">
            <v>679.35</v>
          </cell>
        </row>
        <row r="204">
          <cell r="B204" t="str">
            <v>MOSS_01Z</v>
          </cell>
          <cell r="C204">
            <v>656.68</v>
          </cell>
          <cell r="D204">
            <v>324.76</v>
          </cell>
          <cell r="E204">
            <v>0</v>
          </cell>
          <cell r="F204">
            <v>0</v>
          </cell>
          <cell r="G204">
            <v>656.68</v>
          </cell>
          <cell r="H204">
            <v>324.76</v>
          </cell>
        </row>
        <row r="205">
          <cell r="B205" t="str">
            <v>NANT_01Z</v>
          </cell>
          <cell r="C205">
            <v>364.6</v>
          </cell>
          <cell r="D205">
            <v>7.51</v>
          </cell>
          <cell r="E205">
            <v>0</v>
          </cell>
          <cell r="F205">
            <v>0</v>
          </cell>
          <cell r="G205">
            <v>364.6</v>
          </cell>
          <cell r="H205">
            <v>7.51</v>
          </cell>
        </row>
        <row r="206">
          <cell r="B206" t="str">
            <v>ORRI_01Z</v>
          </cell>
          <cell r="C206">
            <v>0.56000000000000005</v>
          </cell>
          <cell r="D206">
            <v>75.88</v>
          </cell>
          <cell r="E206">
            <v>0</v>
          </cell>
          <cell r="F206">
            <v>0</v>
          </cell>
          <cell r="G206">
            <v>0.56000000000000005</v>
          </cell>
          <cell r="H206">
            <v>75.88</v>
          </cell>
        </row>
        <row r="207">
          <cell r="B207" t="str">
            <v>PEHE_01Z</v>
          </cell>
          <cell r="C207">
            <v>11655.3</v>
          </cell>
          <cell r="D207">
            <v>8382.44</v>
          </cell>
          <cell r="E207">
            <v>0</v>
          </cell>
          <cell r="F207">
            <v>0</v>
          </cell>
          <cell r="G207">
            <v>11655.3</v>
          </cell>
          <cell r="H207">
            <v>8382.44</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96.49</v>
          </cell>
          <cell r="D210">
            <v>106.38</v>
          </cell>
          <cell r="E210">
            <v>0</v>
          </cell>
          <cell r="F210">
            <v>0</v>
          </cell>
          <cell r="G210">
            <v>96.49</v>
          </cell>
          <cell r="H210">
            <v>106.38</v>
          </cell>
        </row>
        <row r="211">
          <cell r="B211" t="str">
            <v>SLOY_02Z</v>
          </cell>
          <cell r="C211">
            <v>31.58</v>
          </cell>
          <cell r="D211">
            <v>196.84</v>
          </cell>
          <cell r="E211">
            <v>0</v>
          </cell>
          <cell r="F211">
            <v>0</v>
          </cell>
          <cell r="G211">
            <v>31.58</v>
          </cell>
          <cell r="H211">
            <v>196.84</v>
          </cell>
        </row>
        <row r="212">
          <cell r="B212" t="str">
            <v>SLOY_03Z</v>
          </cell>
          <cell r="C212">
            <v>149.05000000000001</v>
          </cell>
          <cell r="D212">
            <v>66.3</v>
          </cell>
          <cell r="E212">
            <v>0</v>
          </cell>
          <cell r="F212">
            <v>0</v>
          </cell>
          <cell r="G212">
            <v>149.05000000000001</v>
          </cell>
          <cell r="H212">
            <v>66.3</v>
          </cell>
        </row>
        <row r="213">
          <cell r="B213" t="str">
            <v>SLOY_04Z</v>
          </cell>
          <cell r="C213">
            <v>0</v>
          </cell>
          <cell r="D213">
            <v>0</v>
          </cell>
          <cell r="E213">
            <v>0</v>
          </cell>
          <cell r="F213">
            <v>0</v>
          </cell>
          <cell r="G213">
            <v>0</v>
          </cell>
          <cell r="H213">
            <v>0</v>
          </cell>
        </row>
        <row r="214">
          <cell r="B214" t="str">
            <v>STRNW-1</v>
          </cell>
          <cell r="C214">
            <v>220.75</v>
          </cell>
          <cell r="D214">
            <v>1125.42</v>
          </cell>
          <cell r="E214">
            <v>0</v>
          </cell>
          <cell r="F214">
            <v>0</v>
          </cell>
          <cell r="G214">
            <v>220.75</v>
          </cell>
          <cell r="H214">
            <v>1125.42</v>
          </cell>
        </row>
        <row r="215">
          <cell r="B215" t="str">
            <v>TORA_01Z</v>
          </cell>
          <cell r="C215">
            <v>122.44</v>
          </cell>
          <cell r="D215">
            <v>0.48</v>
          </cell>
          <cell r="E215">
            <v>0</v>
          </cell>
          <cell r="F215">
            <v>0</v>
          </cell>
          <cell r="G215">
            <v>122.44</v>
          </cell>
          <cell r="H215">
            <v>0.48</v>
          </cell>
        </row>
        <row r="216">
          <cell r="B216" t="str">
            <v>TORA_02Z</v>
          </cell>
          <cell r="C216">
            <v>125.58</v>
          </cell>
          <cell r="D216">
            <v>63.36</v>
          </cell>
          <cell r="E216">
            <v>0</v>
          </cell>
          <cell r="F216">
            <v>0</v>
          </cell>
          <cell r="G216">
            <v>125.58</v>
          </cell>
          <cell r="H216">
            <v>63.36</v>
          </cell>
        </row>
        <row r="217">
          <cell r="B217" t="str">
            <v>SUTB_01Z</v>
          </cell>
          <cell r="C217">
            <v>4129.7</v>
          </cell>
          <cell r="D217">
            <v>1605</v>
          </cell>
          <cell r="E217">
            <v>0</v>
          </cell>
          <cell r="F217">
            <v>0</v>
          </cell>
          <cell r="G217">
            <v>4129.7</v>
          </cell>
          <cell r="H217">
            <v>1605</v>
          </cell>
        </row>
        <row r="218">
          <cell r="B218" t="str">
            <v>SVRP_10Z</v>
          </cell>
          <cell r="C218">
            <v>2506.5</v>
          </cell>
          <cell r="D218">
            <v>5312.35</v>
          </cell>
          <cell r="E218">
            <v>0</v>
          </cell>
          <cell r="F218">
            <v>0</v>
          </cell>
          <cell r="G218">
            <v>2506.5</v>
          </cell>
          <cell r="H218">
            <v>5312.35</v>
          </cell>
        </row>
        <row r="219">
          <cell r="B219" t="str">
            <v>SVRP_20Z</v>
          </cell>
          <cell r="C219">
            <v>472.35</v>
          </cell>
          <cell r="D219">
            <v>2645.05</v>
          </cell>
          <cell r="E219">
            <v>0</v>
          </cell>
          <cell r="F219">
            <v>0</v>
          </cell>
          <cell r="G219">
            <v>472.35</v>
          </cell>
          <cell r="H219">
            <v>2645.05</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16499.52</v>
          </cell>
          <cell r="D223">
            <v>2191.54</v>
          </cell>
          <cell r="E223">
            <v>0</v>
          </cell>
          <cell r="F223">
            <v>0</v>
          </cell>
          <cell r="G223">
            <v>16499.52</v>
          </cell>
          <cell r="H223">
            <v>2191.54</v>
          </cell>
        </row>
        <row r="224">
          <cell r="B224" t="str">
            <v>WLNYW-1</v>
          </cell>
          <cell r="C224">
            <v>265.45</v>
          </cell>
          <cell r="D224">
            <v>13809.53</v>
          </cell>
          <cell r="E224">
            <v>0</v>
          </cell>
          <cell r="F224">
            <v>0</v>
          </cell>
          <cell r="G224">
            <v>265.45</v>
          </cell>
          <cell r="H224">
            <v>13809.53</v>
          </cell>
        </row>
        <row r="225">
          <cell r="B225" t="str">
            <v>WLNYO3</v>
          </cell>
          <cell r="C225">
            <v>1146.31</v>
          </cell>
          <cell r="D225">
            <v>9908.0400000000009</v>
          </cell>
          <cell r="E225">
            <v>0</v>
          </cell>
          <cell r="F225">
            <v>0</v>
          </cell>
          <cell r="G225">
            <v>1146.31</v>
          </cell>
          <cell r="H225">
            <v>9908.0400000000009</v>
          </cell>
        </row>
        <row r="226">
          <cell r="B226" t="str">
            <v>WLNYO4</v>
          </cell>
          <cell r="C226">
            <v>243.5</v>
          </cell>
          <cell r="D226">
            <v>7293.6</v>
          </cell>
          <cell r="E226">
            <v>0</v>
          </cell>
          <cell r="F226">
            <v>0</v>
          </cell>
          <cell r="G226">
            <v>243.5</v>
          </cell>
          <cell r="H226">
            <v>7293.6</v>
          </cell>
        </row>
        <row r="227">
          <cell r="B227" t="str">
            <v>WBURB-1</v>
          </cell>
          <cell r="C227">
            <v>8537.4699999999993</v>
          </cell>
          <cell r="D227">
            <v>8445.4699999999993</v>
          </cell>
          <cell r="E227">
            <v>0</v>
          </cell>
          <cell r="F227">
            <v>0</v>
          </cell>
          <cell r="G227">
            <v>8537.4699999999993</v>
          </cell>
          <cell r="H227">
            <v>8445.4699999999993</v>
          </cell>
        </row>
        <row r="228">
          <cell r="B228" t="str">
            <v>WBURB-2</v>
          </cell>
          <cell r="C228">
            <v>9770.94</v>
          </cell>
          <cell r="D228">
            <v>10430.950000000001</v>
          </cell>
          <cell r="E228">
            <v>0</v>
          </cell>
          <cell r="F228">
            <v>0</v>
          </cell>
          <cell r="G228">
            <v>9770.94</v>
          </cell>
          <cell r="H228">
            <v>10430.950000000001</v>
          </cell>
        </row>
        <row r="229">
          <cell r="B229" t="str">
            <v>WBURB-3</v>
          </cell>
          <cell r="C229">
            <v>6622.91</v>
          </cell>
          <cell r="D229">
            <v>10965.23</v>
          </cell>
          <cell r="E229">
            <v>0</v>
          </cell>
          <cell r="F229">
            <v>0</v>
          </cell>
          <cell r="G229">
            <v>6622.91</v>
          </cell>
          <cell r="H229">
            <v>10965.23</v>
          </cell>
        </row>
        <row r="230">
          <cell r="B230" t="str">
            <v>WBUPS01Z</v>
          </cell>
          <cell r="C230">
            <v>3312.65</v>
          </cell>
          <cell r="D230">
            <v>4401.3</v>
          </cell>
          <cell r="E230">
            <v>0</v>
          </cell>
          <cell r="F230">
            <v>0</v>
          </cell>
          <cell r="G230">
            <v>3312.65</v>
          </cell>
          <cell r="H230">
            <v>4401.3</v>
          </cell>
        </row>
        <row r="231">
          <cell r="B231" t="str">
            <v>WBUPS02Z</v>
          </cell>
          <cell r="C231">
            <v>3427.3</v>
          </cell>
          <cell r="D231">
            <v>4225.05</v>
          </cell>
          <cell r="E231">
            <v>0</v>
          </cell>
          <cell r="F231">
            <v>0</v>
          </cell>
          <cell r="G231">
            <v>3427.3</v>
          </cell>
          <cell r="H231">
            <v>4225.05</v>
          </cell>
        </row>
        <row r="232">
          <cell r="B232" t="str">
            <v>WBUPS03Z</v>
          </cell>
          <cell r="C232">
            <v>996.6</v>
          </cell>
          <cell r="D232">
            <v>1082.2</v>
          </cell>
          <cell r="E232">
            <v>0</v>
          </cell>
          <cell r="F232">
            <v>0</v>
          </cell>
          <cell r="G232">
            <v>996.6</v>
          </cell>
          <cell r="H232">
            <v>1082.2</v>
          </cell>
        </row>
        <row r="233">
          <cell r="B233" t="str">
            <v>WBUPS04Z</v>
          </cell>
          <cell r="C233">
            <v>2014.3</v>
          </cell>
          <cell r="D233">
            <v>4255.1000000000004</v>
          </cell>
          <cell r="E233">
            <v>0</v>
          </cell>
          <cell r="F233">
            <v>0</v>
          </cell>
          <cell r="G233">
            <v>2014.3</v>
          </cell>
          <cell r="H233">
            <v>4255.1000000000004</v>
          </cell>
        </row>
        <row r="234">
          <cell r="B234" t="str">
            <v>WTMSO-1</v>
          </cell>
          <cell r="C234">
            <v>8768.74</v>
          </cell>
          <cell r="D234">
            <v>1867.86</v>
          </cell>
          <cell r="E234">
            <v>0</v>
          </cell>
          <cell r="F234">
            <v>0</v>
          </cell>
          <cell r="G234">
            <v>8768.74</v>
          </cell>
          <cell r="H234">
            <v>1867.86</v>
          </cell>
        </row>
        <row r="235">
          <cell r="B235" t="str">
            <v>BLLA-1</v>
          </cell>
          <cell r="C235">
            <v>5601.75</v>
          </cell>
          <cell r="D235">
            <v>85.59</v>
          </cell>
          <cell r="E235">
            <v>0</v>
          </cell>
          <cell r="F235">
            <v>0</v>
          </cell>
          <cell r="G235">
            <v>5601.75</v>
          </cell>
          <cell r="H235">
            <v>85.59</v>
          </cell>
        </row>
        <row r="236">
          <cell r="B236" t="str">
            <v>WHILW-1</v>
          </cell>
          <cell r="C236">
            <v>7202.67</v>
          </cell>
          <cell r="D236">
            <v>492.48</v>
          </cell>
          <cell r="E236">
            <v>0</v>
          </cell>
          <cell r="F236">
            <v>0</v>
          </cell>
          <cell r="G236">
            <v>7202.67</v>
          </cell>
          <cell r="H236">
            <v>492.48</v>
          </cell>
        </row>
        <row r="237">
          <cell r="B237" t="str">
            <v>WHILW-2</v>
          </cell>
          <cell r="C237">
            <v>14362.69</v>
          </cell>
          <cell r="D237">
            <v>0</v>
          </cell>
          <cell r="E237">
            <v>0</v>
          </cell>
          <cell r="F237">
            <v>0</v>
          </cell>
          <cell r="G237">
            <v>14362.69</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7"/>
      <sheetData sheetId="8"/>
      <sheetData sheetId="9"/>
      <sheetData sheetId="10"/>
      <sheetData sheetId="1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19"/>
      <sheetName val="NOV-19"/>
      <sheetName val="DEC-19"/>
      <sheetName val="JAN-20"/>
      <sheetName val="FEB-20"/>
      <sheetName val="MAR-20"/>
      <sheetName val="Unit_details"/>
      <sheetName val="Sheet1"/>
    </sheetNames>
    <sheetDataSet>
      <sheetData sheetId="0"/>
      <sheetData sheetId="1"/>
      <sheetData sheetId="2"/>
      <sheetData sheetId="3"/>
      <sheetData sheetId="4"/>
      <sheetData sheetId="5"/>
      <sheetData sheetId="6"/>
      <sheetData sheetId="7">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5314.6</v>
          </cell>
          <cell r="D8">
            <v>49</v>
          </cell>
          <cell r="E8">
            <v>0</v>
          </cell>
          <cell r="F8">
            <v>0</v>
          </cell>
          <cell r="G8">
            <v>5314.6</v>
          </cell>
          <cell r="H8">
            <v>49</v>
          </cell>
        </row>
        <row r="9">
          <cell r="B9" t="str">
            <v>BAGE_01Z</v>
          </cell>
          <cell r="C9">
            <v>2370.9299999999998</v>
          </cell>
          <cell r="D9">
            <v>732.3</v>
          </cell>
          <cell r="E9">
            <v>0</v>
          </cell>
          <cell r="F9">
            <v>0</v>
          </cell>
          <cell r="G9">
            <v>2370.9299999999998</v>
          </cell>
          <cell r="H9">
            <v>732.3</v>
          </cell>
        </row>
        <row r="10">
          <cell r="B10" t="str">
            <v>BAGE_02Z</v>
          </cell>
          <cell r="C10">
            <v>65.319999999999993</v>
          </cell>
          <cell r="D10">
            <v>0.84</v>
          </cell>
          <cell r="E10">
            <v>0</v>
          </cell>
          <cell r="F10">
            <v>0</v>
          </cell>
          <cell r="G10">
            <v>65.319999999999993</v>
          </cell>
          <cell r="H10">
            <v>0.84</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1204.42</v>
          </cell>
          <cell r="D13">
            <v>313.27</v>
          </cell>
          <cell r="E13">
            <v>0</v>
          </cell>
          <cell r="F13">
            <v>0</v>
          </cell>
          <cell r="G13">
            <v>1204.42</v>
          </cell>
          <cell r="H13">
            <v>313.27</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6024.87</v>
          </cell>
          <cell r="D18">
            <v>1142.74</v>
          </cell>
          <cell r="E18">
            <v>0</v>
          </cell>
          <cell r="F18">
            <v>0</v>
          </cell>
          <cell r="G18">
            <v>6024.87</v>
          </cell>
          <cell r="H18">
            <v>1142.74</v>
          </cell>
        </row>
        <row r="19">
          <cell r="B19" t="str">
            <v>CARR-1</v>
          </cell>
          <cell r="C19">
            <v>11523.8</v>
          </cell>
          <cell r="D19">
            <v>4432.1000000000004</v>
          </cell>
          <cell r="E19">
            <v>0</v>
          </cell>
          <cell r="F19">
            <v>0</v>
          </cell>
          <cell r="G19">
            <v>11523.8</v>
          </cell>
          <cell r="H19">
            <v>4432.1000000000004</v>
          </cell>
        </row>
        <row r="20">
          <cell r="B20" t="str">
            <v>CARR-2</v>
          </cell>
          <cell r="C20">
            <v>9534.5</v>
          </cell>
          <cell r="D20">
            <v>4040.8</v>
          </cell>
          <cell r="E20">
            <v>0</v>
          </cell>
          <cell r="F20">
            <v>0</v>
          </cell>
          <cell r="G20">
            <v>9534.5</v>
          </cell>
          <cell r="H20">
            <v>4040.8</v>
          </cell>
        </row>
        <row r="21">
          <cell r="B21" t="str">
            <v>CDCL_01Z</v>
          </cell>
          <cell r="C21">
            <v>2129.31</v>
          </cell>
          <cell r="D21">
            <v>23661</v>
          </cell>
          <cell r="E21">
            <v>0</v>
          </cell>
          <cell r="F21">
            <v>0</v>
          </cell>
          <cell r="G21">
            <v>2129.31</v>
          </cell>
          <cell r="H21">
            <v>23661</v>
          </cell>
        </row>
        <row r="22">
          <cell r="B22" t="str">
            <v>LAGA_01Z</v>
          </cell>
          <cell r="C22">
            <v>4283.7</v>
          </cell>
          <cell r="D22">
            <v>7391</v>
          </cell>
          <cell r="E22">
            <v>0</v>
          </cell>
          <cell r="F22">
            <v>0</v>
          </cell>
          <cell r="G22">
            <v>4283.7</v>
          </cell>
          <cell r="H22">
            <v>7391</v>
          </cell>
        </row>
        <row r="23">
          <cell r="B23" t="str">
            <v>CLDCW-1</v>
          </cell>
          <cell r="C23">
            <v>5436.35</v>
          </cell>
          <cell r="D23">
            <v>624.98</v>
          </cell>
          <cell r="E23">
            <v>0</v>
          </cell>
          <cell r="F23">
            <v>0</v>
          </cell>
          <cell r="G23">
            <v>5436.35</v>
          </cell>
          <cell r="H23">
            <v>624.98</v>
          </cell>
        </row>
        <row r="24">
          <cell r="B24" t="str">
            <v>CLDNW-1</v>
          </cell>
          <cell r="C24">
            <v>5458.56</v>
          </cell>
          <cell r="D24">
            <v>539.04</v>
          </cell>
          <cell r="E24">
            <v>0</v>
          </cell>
          <cell r="F24">
            <v>0</v>
          </cell>
          <cell r="G24">
            <v>5458.56</v>
          </cell>
          <cell r="H24">
            <v>539.04</v>
          </cell>
        </row>
        <row r="25">
          <cell r="B25" t="str">
            <v>CLDSW-1</v>
          </cell>
          <cell r="C25">
            <v>404.05</v>
          </cell>
          <cell r="D25">
            <v>0.52</v>
          </cell>
          <cell r="E25">
            <v>0</v>
          </cell>
          <cell r="F25">
            <v>0</v>
          </cell>
          <cell r="G25">
            <v>404.05</v>
          </cell>
          <cell r="H25">
            <v>0.52</v>
          </cell>
        </row>
        <row r="26">
          <cell r="B26" t="str">
            <v>CORB_01Z</v>
          </cell>
          <cell r="C26">
            <v>0</v>
          </cell>
          <cell r="D26">
            <v>0</v>
          </cell>
          <cell r="E26">
            <v>0</v>
          </cell>
          <cell r="F26">
            <v>0</v>
          </cell>
          <cell r="G26">
            <v>0</v>
          </cell>
          <cell r="H26">
            <v>0</v>
          </cell>
        </row>
        <row r="27">
          <cell r="B27" t="str">
            <v>COSO_01Z</v>
          </cell>
          <cell r="C27">
            <v>5745.65</v>
          </cell>
          <cell r="D27">
            <v>2389.25</v>
          </cell>
          <cell r="E27">
            <v>0</v>
          </cell>
          <cell r="F27">
            <v>0</v>
          </cell>
          <cell r="G27">
            <v>5745.65</v>
          </cell>
          <cell r="H27">
            <v>2389.25</v>
          </cell>
        </row>
        <row r="28">
          <cell r="B28" t="str">
            <v>CRYRW-2</v>
          </cell>
          <cell r="C28">
            <v>18447.259999999998</v>
          </cell>
          <cell r="D28">
            <v>77.42</v>
          </cell>
          <cell r="E28">
            <v>0</v>
          </cell>
          <cell r="F28">
            <v>0</v>
          </cell>
          <cell r="G28">
            <v>18447.259999999998</v>
          </cell>
          <cell r="H28">
            <v>77.42</v>
          </cell>
        </row>
        <row r="29">
          <cell r="B29" t="str">
            <v>DAMC_01Z</v>
          </cell>
          <cell r="C29">
            <v>3964.95</v>
          </cell>
          <cell r="D29">
            <v>2751.98</v>
          </cell>
          <cell r="E29">
            <v>0</v>
          </cell>
          <cell r="F29">
            <v>0</v>
          </cell>
          <cell r="G29">
            <v>3964.95</v>
          </cell>
          <cell r="H29">
            <v>2751.98</v>
          </cell>
        </row>
        <row r="30">
          <cell r="B30" t="str">
            <v>DEEP_01Z</v>
          </cell>
          <cell r="C30">
            <v>0</v>
          </cell>
          <cell r="D30">
            <v>0</v>
          </cell>
          <cell r="E30">
            <v>0</v>
          </cell>
          <cell r="F30">
            <v>0</v>
          </cell>
          <cell r="G30">
            <v>0</v>
          </cell>
          <cell r="H30">
            <v>0</v>
          </cell>
        </row>
        <row r="31">
          <cell r="B31" t="str">
            <v>CNQPS01Z</v>
          </cell>
          <cell r="C31">
            <v>5361.62</v>
          </cell>
          <cell r="D31">
            <v>507.47</v>
          </cell>
          <cell r="E31">
            <v>0</v>
          </cell>
          <cell r="F31">
            <v>0</v>
          </cell>
          <cell r="G31">
            <v>5361.62</v>
          </cell>
          <cell r="H31">
            <v>507.47</v>
          </cell>
        </row>
        <row r="32">
          <cell r="B32" t="str">
            <v>CNQPS02Z</v>
          </cell>
          <cell r="C32">
            <v>0</v>
          </cell>
          <cell r="D32">
            <v>0</v>
          </cell>
          <cell r="E32">
            <v>0</v>
          </cell>
          <cell r="F32">
            <v>0</v>
          </cell>
          <cell r="G32">
            <v>0</v>
          </cell>
          <cell r="H32">
            <v>0</v>
          </cell>
        </row>
        <row r="33">
          <cell r="B33" t="str">
            <v>CNQPS03Z</v>
          </cell>
          <cell r="C33">
            <v>4585.33</v>
          </cell>
          <cell r="D33">
            <v>126.25</v>
          </cell>
          <cell r="E33">
            <v>0</v>
          </cell>
          <cell r="F33">
            <v>0</v>
          </cell>
          <cell r="G33">
            <v>4585.33</v>
          </cell>
          <cell r="H33">
            <v>126.25</v>
          </cell>
        </row>
        <row r="34">
          <cell r="B34" t="str">
            <v>CNQPS04Z</v>
          </cell>
          <cell r="C34">
            <v>7824.03</v>
          </cell>
          <cell r="D34">
            <v>1282.8699999999999</v>
          </cell>
          <cell r="E34">
            <v>0</v>
          </cell>
          <cell r="F34">
            <v>0</v>
          </cell>
          <cell r="G34">
            <v>7824.03</v>
          </cell>
          <cell r="H34">
            <v>1282.8699999999999</v>
          </cell>
        </row>
        <row r="35">
          <cell r="B35" t="str">
            <v>DRAXX01Z</v>
          </cell>
          <cell r="C35">
            <v>24681</v>
          </cell>
          <cell r="D35">
            <v>3472.6</v>
          </cell>
          <cell r="E35">
            <v>0</v>
          </cell>
          <cell r="F35">
            <v>0</v>
          </cell>
          <cell r="G35">
            <v>24681</v>
          </cell>
          <cell r="H35">
            <v>3472.6</v>
          </cell>
        </row>
        <row r="36">
          <cell r="B36" t="str">
            <v>DRAXX02Z</v>
          </cell>
          <cell r="C36">
            <v>13080.6</v>
          </cell>
          <cell r="D36">
            <v>2417.8000000000002</v>
          </cell>
          <cell r="E36">
            <v>0</v>
          </cell>
          <cell r="F36">
            <v>0</v>
          </cell>
          <cell r="G36">
            <v>13080.6</v>
          </cell>
          <cell r="H36">
            <v>2417.8000000000002</v>
          </cell>
        </row>
        <row r="37">
          <cell r="B37" t="str">
            <v>DRAXX03Z</v>
          </cell>
          <cell r="C37">
            <v>26064.35</v>
          </cell>
          <cell r="D37">
            <v>3748.95</v>
          </cell>
          <cell r="E37">
            <v>0</v>
          </cell>
          <cell r="F37">
            <v>0</v>
          </cell>
          <cell r="G37">
            <v>26064.35</v>
          </cell>
          <cell r="H37">
            <v>3748.95</v>
          </cell>
        </row>
        <row r="38">
          <cell r="B38" t="str">
            <v>DRAXX04Z</v>
          </cell>
          <cell r="C38">
            <v>20353.7</v>
          </cell>
          <cell r="D38">
            <v>3983.07</v>
          </cell>
          <cell r="E38">
            <v>0</v>
          </cell>
          <cell r="F38">
            <v>0</v>
          </cell>
          <cell r="G38">
            <v>20353.7</v>
          </cell>
          <cell r="H38">
            <v>3983.07</v>
          </cell>
        </row>
        <row r="39">
          <cell r="B39" t="str">
            <v>DRAXX05Z</v>
          </cell>
          <cell r="C39">
            <v>14609.3</v>
          </cell>
          <cell r="D39">
            <v>4193.6000000000004</v>
          </cell>
          <cell r="E39">
            <v>0</v>
          </cell>
          <cell r="F39">
            <v>0</v>
          </cell>
          <cell r="G39">
            <v>14609.3</v>
          </cell>
          <cell r="H39">
            <v>4193.6000000000004</v>
          </cell>
        </row>
        <row r="40">
          <cell r="B40" t="str">
            <v>DRAXX06Z</v>
          </cell>
          <cell r="C40">
            <v>9779</v>
          </cell>
          <cell r="D40">
            <v>2278.7600000000002</v>
          </cell>
          <cell r="E40">
            <v>0</v>
          </cell>
          <cell r="F40">
            <v>0</v>
          </cell>
          <cell r="G40">
            <v>9779</v>
          </cell>
          <cell r="H40">
            <v>2278.7600000000002</v>
          </cell>
        </row>
        <row r="41">
          <cell r="B41" t="str">
            <v>DRAXX09G</v>
          </cell>
          <cell r="C41">
            <v>0</v>
          </cell>
          <cell r="D41">
            <v>0</v>
          </cell>
          <cell r="E41">
            <v>0</v>
          </cell>
          <cell r="F41">
            <v>0</v>
          </cell>
          <cell r="G41">
            <v>0</v>
          </cell>
          <cell r="H41">
            <v>0</v>
          </cell>
        </row>
        <row r="42">
          <cell r="B42" t="str">
            <v>DRAXX10G</v>
          </cell>
          <cell r="C42">
            <v>0</v>
          </cell>
          <cell r="D42">
            <v>3.83</v>
          </cell>
          <cell r="E42">
            <v>0</v>
          </cell>
          <cell r="F42">
            <v>0</v>
          </cell>
          <cell r="G42">
            <v>0</v>
          </cell>
          <cell r="H42">
            <v>3.83</v>
          </cell>
        </row>
        <row r="43">
          <cell r="B43" t="str">
            <v>DRAXX12G</v>
          </cell>
          <cell r="C43">
            <v>0</v>
          </cell>
          <cell r="D43">
            <v>2.44</v>
          </cell>
          <cell r="E43">
            <v>0</v>
          </cell>
          <cell r="F43">
            <v>0</v>
          </cell>
          <cell r="G43">
            <v>0</v>
          </cell>
          <cell r="H43">
            <v>2.44</v>
          </cell>
        </row>
        <row r="44">
          <cell r="B44" t="str">
            <v>DUNGW-1</v>
          </cell>
          <cell r="C44">
            <v>117.64</v>
          </cell>
          <cell r="D44">
            <v>3348.08</v>
          </cell>
          <cell r="E44">
            <v>0</v>
          </cell>
          <cell r="F44">
            <v>0</v>
          </cell>
          <cell r="G44">
            <v>117.64</v>
          </cell>
          <cell r="H44">
            <v>3348.08</v>
          </cell>
        </row>
        <row r="45">
          <cell r="B45" t="str">
            <v>EECL_01Z</v>
          </cell>
          <cell r="C45">
            <v>9166.4599999999991</v>
          </cell>
          <cell r="D45">
            <v>5070.1000000000004</v>
          </cell>
          <cell r="E45">
            <v>0</v>
          </cell>
          <cell r="F45">
            <v>0</v>
          </cell>
          <cell r="G45">
            <v>9166.4599999999991</v>
          </cell>
          <cell r="H45">
            <v>5070.1000000000004</v>
          </cell>
        </row>
        <row r="46">
          <cell r="B46" t="str">
            <v>FIDL_01Z</v>
          </cell>
          <cell r="C46">
            <v>0</v>
          </cell>
          <cell r="D46">
            <v>0</v>
          </cell>
          <cell r="E46">
            <v>0</v>
          </cell>
          <cell r="F46">
            <v>0</v>
          </cell>
          <cell r="G46">
            <v>0</v>
          </cell>
          <cell r="H46">
            <v>0</v>
          </cell>
        </row>
        <row r="47">
          <cell r="B47" t="str">
            <v>FIDL_02Z</v>
          </cell>
          <cell r="C47">
            <v>2816.25</v>
          </cell>
          <cell r="D47">
            <v>1452.23</v>
          </cell>
          <cell r="E47">
            <v>0</v>
          </cell>
          <cell r="F47">
            <v>0</v>
          </cell>
          <cell r="G47">
            <v>2816.25</v>
          </cell>
          <cell r="H47">
            <v>1452.23</v>
          </cell>
        </row>
        <row r="48">
          <cell r="B48" t="str">
            <v>FIDL_03Z</v>
          </cell>
          <cell r="C48">
            <v>10759.13</v>
          </cell>
          <cell r="D48">
            <v>5334.83</v>
          </cell>
          <cell r="E48">
            <v>0</v>
          </cell>
          <cell r="F48">
            <v>0</v>
          </cell>
          <cell r="G48">
            <v>10759.13</v>
          </cell>
          <cell r="H48">
            <v>5334.83</v>
          </cell>
        </row>
        <row r="49">
          <cell r="B49" t="str">
            <v>FIDL_04Z</v>
          </cell>
          <cell r="C49">
            <v>10158.450000000001</v>
          </cell>
          <cell r="D49">
            <v>6862.35</v>
          </cell>
          <cell r="E49">
            <v>0</v>
          </cell>
          <cell r="F49">
            <v>0</v>
          </cell>
          <cell r="G49">
            <v>10158.450000000001</v>
          </cell>
          <cell r="H49">
            <v>6862.35</v>
          </cell>
        </row>
        <row r="50">
          <cell r="B50" t="str">
            <v>EAG_EWIC1</v>
          </cell>
          <cell r="C50">
            <v>26397.74</v>
          </cell>
          <cell r="D50">
            <v>672.61</v>
          </cell>
          <cell r="E50">
            <v>0</v>
          </cell>
          <cell r="F50">
            <v>0</v>
          </cell>
          <cell r="G50">
            <v>26397.74</v>
          </cell>
          <cell r="H50">
            <v>672.61</v>
          </cell>
        </row>
        <row r="51">
          <cell r="B51" t="str">
            <v>CRUA_01Z</v>
          </cell>
          <cell r="C51">
            <v>2824.4</v>
          </cell>
          <cell r="D51">
            <v>155.9</v>
          </cell>
          <cell r="E51">
            <v>0</v>
          </cell>
          <cell r="F51">
            <v>0</v>
          </cell>
          <cell r="G51">
            <v>2824.4</v>
          </cell>
          <cell r="H51">
            <v>155.9</v>
          </cell>
        </row>
        <row r="52">
          <cell r="B52" t="str">
            <v>CRUA_02Z</v>
          </cell>
          <cell r="C52">
            <v>2552.0100000000002</v>
          </cell>
          <cell r="D52">
            <v>164.34</v>
          </cell>
          <cell r="E52">
            <v>0</v>
          </cell>
          <cell r="F52">
            <v>0</v>
          </cell>
          <cell r="G52">
            <v>2552.0100000000002</v>
          </cell>
          <cell r="H52">
            <v>164.34</v>
          </cell>
        </row>
        <row r="53">
          <cell r="B53" t="str">
            <v>CRUA_03Z</v>
          </cell>
          <cell r="C53">
            <v>1109.3</v>
          </cell>
          <cell r="D53">
            <v>13.2</v>
          </cell>
          <cell r="E53">
            <v>0</v>
          </cell>
          <cell r="F53">
            <v>0</v>
          </cell>
          <cell r="G53">
            <v>1109.3</v>
          </cell>
          <cell r="H53">
            <v>13.2</v>
          </cell>
        </row>
        <row r="54">
          <cell r="B54" t="str">
            <v>CRUA_04Z</v>
          </cell>
          <cell r="C54">
            <v>1443.92</v>
          </cell>
          <cell r="D54">
            <v>50.46</v>
          </cell>
          <cell r="E54">
            <v>0</v>
          </cell>
          <cell r="F54">
            <v>0</v>
          </cell>
          <cell r="G54">
            <v>1443.92</v>
          </cell>
          <cell r="H54">
            <v>50.46</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1991.5</v>
          </cell>
          <cell r="D59">
            <v>788.48</v>
          </cell>
          <cell r="E59">
            <v>0</v>
          </cell>
          <cell r="F59">
            <v>0</v>
          </cell>
          <cell r="G59">
            <v>1991.5</v>
          </cell>
          <cell r="H59">
            <v>788.48</v>
          </cell>
        </row>
        <row r="60">
          <cell r="B60" t="str">
            <v>FALGW-1</v>
          </cell>
          <cell r="C60">
            <v>18346.57</v>
          </cell>
          <cell r="D60">
            <v>74.930000000000007</v>
          </cell>
          <cell r="E60">
            <v>0</v>
          </cell>
          <cell r="F60">
            <v>0</v>
          </cell>
          <cell r="G60">
            <v>18346.57</v>
          </cell>
          <cell r="H60">
            <v>74.930000000000007</v>
          </cell>
        </row>
        <row r="61">
          <cell r="B61" t="str">
            <v>FELL_01Z</v>
          </cell>
          <cell r="C61">
            <v>0</v>
          </cell>
          <cell r="D61">
            <v>0</v>
          </cell>
          <cell r="E61">
            <v>0</v>
          </cell>
          <cell r="F61">
            <v>0</v>
          </cell>
          <cell r="G61">
            <v>0</v>
          </cell>
          <cell r="H61">
            <v>0</v>
          </cell>
        </row>
        <row r="62">
          <cell r="B62" t="str">
            <v>GRGBW-1</v>
          </cell>
          <cell r="C62">
            <v>23178.29</v>
          </cell>
          <cell r="D62">
            <v>0.03</v>
          </cell>
          <cell r="E62">
            <v>0</v>
          </cell>
          <cell r="F62">
            <v>0</v>
          </cell>
          <cell r="G62">
            <v>23178.29</v>
          </cell>
          <cell r="H62">
            <v>0.03</v>
          </cell>
        </row>
        <row r="63">
          <cell r="B63" t="str">
            <v>GRGBW-2</v>
          </cell>
          <cell r="C63">
            <v>22192.14</v>
          </cell>
          <cell r="D63">
            <v>3.88</v>
          </cell>
          <cell r="E63">
            <v>0</v>
          </cell>
          <cell r="F63">
            <v>0</v>
          </cell>
          <cell r="G63">
            <v>22192.14</v>
          </cell>
          <cell r="H63">
            <v>3.88</v>
          </cell>
        </row>
        <row r="64">
          <cell r="B64" t="str">
            <v>GRGBW-3</v>
          </cell>
          <cell r="C64">
            <v>27658.76</v>
          </cell>
          <cell r="D64">
            <v>0</v>
          </cell>
          <cell r="E64">
            <v>0</v>
          </cell>
          <cell r="F64">
            <v>0</v>
          </cell>
          <cell r="G64">
            <v>27658.76</v>
          </cell>
          <cell r="H64">
            <v>0</v>
          </cell>
        </row>
        <row r="65">
          <cell r="B65" t="str">
            <v>GNFSW-1</v>
          </cell>
          <cell r="C65">
            <v>1320.45</v>
          </cell>
          <cell r="D65">
            <v>3423.71</v>
          </cell>
          <cell r="E65">
            <v>0</v>
          </cell>
          <cell r="F65">
            <v>0</v>
          </cell>
          <cell r="G65">
            <v>1320.45</v>
          </cell>
          <cell r="H65">
            <v>3423.71</v>
          </cell>
        </row>
        <row r="66">
          <cell r="B66" t="str">
            <v>GAOFO-1</v>
          </cell>
          <cell r="C66">
            <v>1254.27</v>
          </cell>
          <cell r="D66">
            <v>2780.87</v>
          </cell>
          <cell r="E66">
            <v>0</v>
          </cell>
          <cell r="F66">
            <v>0</v>
          </cell>
          <cell r="G66">
            <v>1254.27</v>
          </cell>
          <cell r="H66">
            <v>2780.87</v>
          </cell>
        </row>
        <row r="67">
          <cell r="B67" t="str">
            <v>GAOFO-2</v>
          </cell>
          <cell r="C67">
            <v>1227.8499999999999</v>
          </cell>
          <cell r="D67">
            <v>2245.2399999999998</v>
          </cell>
          <cell r="E67">
            <v>0</v>
          </cell>
          <cell r="F67">
            <v>0</v>
          </cell>
          <cell r="G67">
            <v>1227.8499999999999</v>
          </cell>
          <cell r="H67">
            <v>2245.2399999999998</v>
          </cell>
        </row>
        <row r="68">
          <cell r="B68" t="str">
            <v>GAOFO-3</v>
          </cell>
          <cell r="C68">
            <v>1214.8399999999999</v>
          </cell>
          <cell r="D68">
            <v>2585.14</v>
          </cell>
          <cell r="E68">
            <v>0</v>
          </cell>
          <cell r="F68">
            <v>0</v>
          </cell>
          <cell r="G68">
            <v>1214.8399999999999</v>
          </cell>
          <cell r="H68">
            <v>2585.14</v>
          </cell>
        </row>
        <row r="69">
          <cell r="B69" t="str">
            <v>GAOFO-4</v>
          </cell>
          <cell r="C69">
            <v>1278.32</v>
          </cell>
          <cell r="D69">
            <v>3201.13</v>
          </cell>
          <cell r="E69">
            <v>0</v>
          </cell>
          <cell r="F69">
            <v>0</v>
          </cell>
          <cell r="G69">
            <v>1278.32</v>
          </cell>
          <cell r="H69">
            <v>3201.13</v>
          </cell>
        </row>
        <row r="70">
          <cell r="B70" t="str">
            <v>CRGHW-1</v>
          </cell>
          <cell r="C70">
            <v>2162.2800000000002</v>
          </cell>
          <cell r="D70">
            <v>12.81</v>
          </cell>
          <cell r="E70">
            <v>0</v>
          </cell>
          <cell r="F70">
            <v>0</v>
          </cell>
          <cell r="G70">
            <v>2162.2800000000002</v>
          </cell>
          <cell r="H70">
            <v>12.81</v>
          </cell>
        </row>
        <row r="71">
          <cell r="B71" t="str">
            <v>GRMO_01Z</v>
          </cell>
          <cell r="C71">
            <v>0</v>
          </cell>
          <cell r="D71">
            <v>0</v>
          </cell>
          <cell r="E71">
            <v>0</v>
          </cell>
          <cell r="F71">
            <v>0</v>
          </cell>
          <cell r="G71">
            <v>0</v>
          </cell>
          <cell r="H71">
            <v>0</v>
          </cell>
        </row>
        <row r="72">
          <cell r="B72" t="str">
            <v>GRIFW-1</v>
          </cell>
          <cell r="C72">
            <v>2002.49</v>
          </cell>
          <cell r="D72">
            <v>71.86</v>
          </cell>
          <cell r="E72">
            <v>0</v>
          </cell>
          <cell r="F72">
            <v>0</v>
          </cell>
          <cell r="G72">
            <v>2002.49</v>
          </cell>
          <cell r="H72">
            <v>71.86</v>
          </cell>
        </row>
        <row r="73">
          <cell r="B73" t="str">
            <v>GRIFW-2</v>
          </cell>
          <cell r="C73">
            <v>2208.41</v>
          </cell>
          <cell r="D73">
            <v>46.87</v>
          </cell>
          <cell r="E73">
            <v>0</v>
          </cell>
          <cell r="F73">
            <v>0</v>
          </cell>
          <cell r="G73">
            <v>2208.41</v>
          </cell>
          <cell r="H73">
            <v>46.87</v>
          </cell>
        </row>
        <row r="74">
          <cell r="B74" t="str">
            <v>GNFSW-2</v>
          </cell>
          <cell r="C74">
            <v>885.51</v>
          </cell>
          <cell r="D74">
            <v>2861.96</v>
          </cell>
          <cell r="E74">
            <v>0</v>
          </cell>
          <cell r="F74">
            <v>0</v>
          </cell>
          <cell r="G74">
            <v>885.51</v>
          </cell>
          <cell r="H74">
            <v>2861.96</v>
          </cell>
        </row>
        <row r="75">
          <cell r="B75" t="str">
            <v>GYMR-15</v>
          </cell>
          <cell r="C75">
            <v>20501.36</v>
          </cell>
          <cell r="D75">
            <v>0.13</v>
          </cell>
          <cell r="E75">
            <v>0</v>
          </cell>
          <cell r="F75">
            <v>0</v>
          </cell>
          <cell r="G75">
            <v>20501.36</v>
          </cell>
          <cell r="H75">
            <v>0.13</v>
          </cell>
        </row>
        <row r="76">
          <cell r="B76" t="str">
            <v>GYMR-17</v>
          </cell>
          <cell r="C76">
            <v>23914.11</v>
          </cell>
          <cell r="D76">
            <v>0.18</v>
          </cell>
          <cell r="E76">
            <v>0</v>
          </cell>
          <cell r="F76">
            <v>0</v>
          </cell>
          <cell r="G76">
            <v>23914.11</v>
          </cell>
          <cell r="H76">
            <v>0.18</v>
          </cell>
        </row>
        <row r="77">
          <cell r="B77" t="str">
            <v>GYMR-26</v>
          </cell>
          <cell r="C77">
            <v>17985.009999999998</v>
          </cell>
          <cell r="D77">
            <v>9.76</v>
          </cell>
          <cell r="E77">
            <v>0</v>
          </cell>
          <cell r="F77">
            <v>0</v>
          </cell>
          <cell r="G77">
            <v>17985.009999999998</v>
          </cell>
          <cell r="H77">
            <v>9.76</v>
          </cell>
        </row>
        <row r="78">
          <cell r="B78" t="str">
            <v>GYMR-28</v>
          </cell>
          <cell r="C78">
            <v>19998.34</v>
          </cell>
          <cell r="D78">
            <v>0.19</v>
          </cell>
          <cell r="E78">
            <v>0</v>
          </cell>
          <cell r="F78">
            <v>0</v>
          </cell>
          <cell r="G78">
            <v>19998.34</v>
          </cell>
          <cell r="H78">
            <v>0.19</v>
          </cell>
        </row>
        <row r="79">
          <cell r="B79" t="str">
            <v>GYAR_01Z</v>
          </cell>
          <cell r="C79">
            <v>1943.1</v>
          </cell>
          <cell r="D79">
            <v>304.75</v>
          </cell>
          <cell r="E79">
            <v>0</v>
          </cell>
          <cell r="F79">
            <v>0</v>
          </cell>
          <cell r="G79">
            <v>1943.1</v>
          </cell>
          <cell r="H79">
            <v>304.75</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8241.3700000000008</v>
          </cell>
          <cell r="D83">
            <v>7436.33</v>
          </cell>
          <cell r="E83">
            <v>0</v>
          </cell>
          <cell r="F83">
            <v>0</v>
          </cell>
          <cell r="G83">
            <v>8241.3700000000008</v>
          </cell>
          <cell r="H83">
            <v>7436.33</v>
          </cell>
        </row>
        <row r="84">
          <cell r="B84" t="str">
            <v>SHBA_02Z</v>
          </cell>
          <cell r="C84">
            <v>8144.69</v>
          </cell>
          <cell r="D84">
            <v>6727.99</v>
          </cell>
          <cell r="E84">
            <v>0</v>
          </cell>
          <cell r="F84">
            <v>0</v>
          </cell>
          <cell r="G84">
            <v>8144.69</v>
          </cell>
          <cell r="H84">
            <v>6727.99</v>
          </cell>
        </row>
        <row r="85">
          <cell r="B85" t="str">
            <v>HUMR_01Z</v>
          </cell>
          <cell r="C85">
            <v>19551.98</v>
          </cell>
          <cell r="D85">
            <v>8754.75</v>
          </cell>
          <cell r="E85">
            <v>0</v>
          </cell>
          <cell r="F85">
            <v>0</v>
          </cell>
          <cell r="G85">
            <v>19551.98</v>
          </cell>
          <cell r="H85">
            <v>8754.75</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1258.6500000000001</v>
          </cell>
          <cell r="D90">
            <v>5035.8999999999996</v>
          </cell>
          <cell r="E90">
            <v>0</v>
          </cell>
          <cell r="F90">
            <v>0</v>
          </cell>
          <cell r="G90">
            <v>1258.6500000000001</v>
          </cell>
          <cell r="H90">
            <v>5035.8999999999996</v>
          </cell>
        </row>
        <row r="91">
          <cell r="B91" t="str">
            <v>KILBW-1</v>
          </cell>
          <cell r="C91">
            <v>133.78</v>
          </cell>
          <cell r="D91">
            <v>909.74</v>
          </cell>
          <cell r="E91">
            <v>0</v>
          </cell>
          <cell r="F91">
            <v>0</v>
          </cell>
          <cell r="G91">
            <v>133.78</v>
          </cell>
          <cell r="H91">
            <v>909.74</v>
          </cell>
        </row>
        <row r="92">
          <cell r="B92" t="str">
            <v>LCLTW-1</v>
          </cell>
          <cell r="C92">
            <v>1918.95</v>
          </cell>
          <cell r="D92">
            <v>176.49</v>
          </cell>
          <cell r="E92">
            <v>0</v>
          </cell>
          <cell r="F92">
            <v>0</v>
          </cell>
          <cell r="G92">
            <v>1918.95</v>
          </cell>
          <cell r="H92">
            <v>176.49</v>
          </cell>
        </row>
        <row r="93">
          <cell r="B93" t="str">
            <v>MEDP_01Z</v>
          </cell>
          <cell r="C93">
            <v>5570.91</v>
          </cell>
          <cell r="D93">
            <v>3010.6</v>
          </cell>
          <cell r="E93">
            <v>0</v>
          </cell>
          <cell r="F93">
            <v>0</v>
          </cell>
          <cell r="G93">
            <v>5570.91</v>
          </cell>
          <cell r="H93">
            <v>3010.6</v>
          </cell>
        </row>
        <row r="94">
          <cell r="B94" t="str">
            <v>MILWW-1</v>
          </cell>
          <cell r="C94">
            <v>4108.21</v>
          </cell>
          <cell r="D94">
            <v>5.84</v>
          </cell>
          <cell r="E94">
            <v>0</v>
          </cell>
          <cell r="F94">
            <v>0</v>
          </cell>
          <cell r="G94">
            <v>4108.21</v>
          </cell>
          <cell r="H94">
            <v>5.84</v>
          </cell>
        </row>
        <row r="95">
          <cell r="B95" t="str">
            <v>WDNSO-1</v>
          </cell>
          <cell r="C95">
            <v>10550.83</v>
          </cell>
          <cell r="D95">
            <v>792.78</v>
          </cell>
          <cell r="E95">
            <v>0</v>
          </cell>
          <cell r="F95">
            <v>0</v>
          </cell>
          <cell r="G95">
            <v>10550.83</v>
          </cell>
          <cell r="H95">
            <v>792.78</v>
          </cell>
        </row>
        <row r="96">
          <cell r="B96" t="str">
            <v>WDNSO-2</v>
          </cell>
          <cell r="C96">
            <v>35.979999999999997</v>
          </cell>
          <cell r="D96">
            <v>17338.2</v>
          </cell>
          <cell r="E96">
            <v>0</v>
          </cell>
          <cell r="F96">
            <v>0</v>
          </cell>
          <cell r="G96">
            <v>35.979999999999997</v>
          </cell>
          <cell r="H96">
            <v>17338.2</v>
          </cell>
        </row>
        <row r="97">
          <cell r="B97" t="str">
            <v>MRWD_01Z</v>
          </cell>
          <cell r="C97">
            <v>6086.3</v>
          </cell>
          <cell r="D97">
            <v>2978.9</v>
          </cell>
          <cell r="E97">
            <v>0</v>
          </cell>
          <cell r="F97">
            <v>0</v>
          </cell>
          <cell r="G97">
            <v>6086.3</v>
          </cell>
          <cell r="H97">
            <v>2978.9</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5205.8</v>
          </cell>
          <cell r="D103">
            <v>4501</v>
          </cell>
          <cell r="E103">
            <v>0</v>
          </cell>
          <cell r="F103">
            <v>0</v>
          </cell>
          <cell r="G103">
            <v>5205.8</v>
          </cell>
          <cell r="H103">
            <v>4501</v>
          </cell>
        </row>
        <row r="104">
          <cell r="B104" t="str">
            <v>DIDCB06Z</v>
          </cell>
          <cell r="C104">
            <v>3757.4</v>
          </cell>
          <cell r="D104">
            <v>4800.8999999999996</v>
          </cell>
          <cell r="E104">
            <v>0</v>
          </cell>
          <cell r="F104">
            <v>0</v>
          </cell>
          <cell r="G104">
            <v>3757.4</v>
          </cell>
          <cell r="H104">
            <v>4800.8999999999996</v>
          </cell>
        </row>
        <row r="105">
          <cell r="B105" t="str">
            <v>LBAR_01Z</v>
          </cell>
          <cell r="C105">
            <v>883.01</v>
          </cell>
          <cell r="D105">
            <v>32974.449999999997</v>
          </cell>
          <cell r="E105">
            <v>0</v>
          </cell>
          <cell r="F105">
            <v>0</v>
          </cell>
          <cell r="G105">
            <v>883.01</v>
          </cell>
          <cell r="H105">
            <v>32974.449999999997</v>
          </cell>
        </row>
        <row r="106">
          <cell r="B106" t="str">
            <v>PEMB_11Z</v>
          </cell>
          <cell r="C106">
            <v>6479.2</v>
          </cell>
          <cell r="D106">
            <v>4929.3999999999996</v>
          </cell>
          <cell r="E106">
            <v>0</v>
          </cell>
          <cell r="F106">
            <v>0</v>
          </cell>
          <cell r="G106">
            <v>6479.2</v>
          </cell>
          <cell r="H106">
            <v>4929.3999999999996</v>
          </cell>
        </row>
        <row r="107">
          <cell r="B107" t="str">
            <v>PEMB_21Z</v>
          </cell>
          <cell r="C107">
            <v>7370.9</v>
          </cell>
          <cell r="D107">
            <v>2908.25</v>
          </cell>
          <cell r="E107">
            <v>0</v>
          </cell>
          <cell r="F107">
            <v>0</v>
          </cell>
          <cell r="G107">
            <v>7370.9</v>
          </cell>
          <cell r="H107">
            <v>2908.25</v>
          </cell>
        </row>
        <row r="108">
          <cell r="B108" t="str">
            <v>PEMB_31Z</v>
          </cell>
          <cell r="C108">
            <v>4244.5</v>
          </cell>
          <cell r="D108">
            <v>3545.45</v>
          </cell>
          <cell r="E108">
            <v>0</v>
          </cell>
          <cell r="F108">
            <v>0</v>
          </cell>
          <cell r="G108">
            <v>4244.5</v>
          </cell>
          <cell r="H108">
            <v>3545.45</v>
          </cell>
        </row>
        <row r="109">
          <cell r="B109" t="str">
            <v>PEMB_41Z</v>
          </cell>
          <cell r="C109">
            <v>1938.45</v>
          </cell>
          <cell r="D109">
            <v>3544.35</v>
          </cell>
          <cell r="E109">
            <v>0</v>
          </cell>
          <cell r="F109">
            <v>0</v>
          </cell>
          <cell r="G109">
            <v>1938.45</v>
          </cell>
          <cell r="H109">
            <v>3544.35</v>
          </cell>
        </row>
        <row r="110">
          <cell r="B110" t="str">
            <v>PEMB_51Z</v>
          </cell>
          <cell r="C110">
            <v>4439.75</v>
          </cell>
          <cell r="D110">
            <v>2959.4</v>
          </cell>
          <cell r="E110">
            <v>0</v>
          </cell>
          <cell r="F110">
            <v>0</v>
          </cell>
          <cell r="G110">
            <v>4439.75</v>
          </cell>
          <cell r="H110">
            <v>2959.4</v>
          </cell>
        </row>
        <row r="111">
          <cell r="B111" t="str">
            <v>STAY_01Z</v>
          </cell>
          <cell r="C111">
            <v>2874.8</v>
          </cell>
          <cell r="D111">
            <v>12216.65</v>
          </cell>
          <cell r="E111">
            <v>0</v>
          </cell>
          <cell r="F111">
            <v>0</v>
          </cell>
          <cell r="G111">
            <v>2874.8</v>
          </cell>
          <cell r="H111">
            <v>12216.65</v>
          </cell>
        </row>
        <row r="112">
          <cell r="B112" t="str">
            <v>STAY_02Z</v>
          </cell>
          <cell r="C112">
            <v>2806.35</v>
          </cell>
          <cell r="D112">
            <v>11668.75</v>
          </cell>
          <cell r="E112">
            <v>0</v>
          </cell>
          <cell r="F112">
            <v>0</v>
          </cell>
          <cell r="G112">
            <v>2806.35</v>
          </cell>
          <cell r="H112">
            <v>11668.75</v>
          </cell>
        </row>
        <row r="113">
          <cell r="B113" t="str">
            <v>STAY_03Z</v>
          </cell>
          <cell r="C113">
            <v>895.85</v>
          </cell>
          <cell r="D113">
            <v>13869.9</v>
          </cell>
          <cell r="E113">
            <v>0</v>
          </cell>
          <cell r="F113">
            <v>0</v>
          </cell>
          <cell r="G113">
            <v>895.85</v>
          </cell>
          <cell r="H113">
            <v>13869.9</v>
          </cell>
        </row>
        <row r="114">
          <cell r="B114" t="str">
            <v>STAY_04Z</v>
          </cell>
          <cell r="C114">
            <v>2752</v>
          </cell>
          <cell r="D114">
            <v>11364.3</v>
          </cell>
          <cell r="E114">
            <v>0</v>
          </cell>
          <cell r="F114">
            <v>0</v>
          </cell>
          <cell r="G114">
            <v>2752</v>
          </cell>
          <cell r="H114">
            <v>11364.3</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9592.7999999999993</v>
          </cell>
          <cell r="D117">
            <v>38429.449999999997</v>
          </cell>
          <cell r="E117">
            <v>0</v>
          </cell>
          <cell r="F117">
            <v>0</v>
          </cell>
          <cell r="G117">
            <v>9592.7999999999993</v>
          </cell>
          <cell r="H117">
            <v>38429.449999999997</v>
          </cell>
        </row>
        <row r="118">
          <cell r="B118" t="str">
            <v>HEYM102Z</v>
          </cell>
          <cell r="C118">
            <v>9764.9500000000007</v>
          </cell>
          <cell r="D118">
            <v>30566.7</v>
          </cell>
          <cell r="E118">
            <v>0</v>
          </cell>
          <cell r="F118">
            <v>0</v>
          </cell>
          <cell r="G118">
            <v>9764.9500000000007</v>
          </cell>
          <cell r="H118">
            <v>30566.7</v>
          </cell>
        </row>
        <row r="119">
          <cell r="B119" t="str">
            <v>HEYM207Z</v>
          </cell>
          <cell r="C119">
            <v>0</v>
          </cell>
          <cell r="D119">
            <v>648.1</v>
          </cell>
          <cell r="E119">
            <v>0</v>
          </cell>
          <cell r="F119">
            <v>0</v>
          </cell>
          <cell r="G119">
            <v>0</v>
          </cell>
          <cell r="H119">
            <v>648.1</v>
          </cell>
        </row>
        <row r="120">
          <cell r="B120" t="str">
            <v>HEYM208Z</v>
          </cell>
          <cell r="C120">
            <v>71169.8</v>
          </cell>
          <cell r="D120">
            <v>64.099999999999994</v>
          </cell>
          <cell r="E120">
            <v>0</v>
          </cell>
          <cell r="F120">
            <v>0</v>
          </cell>
          <cell r="G120">
            <v>71169.8</v>
          </cell>
          <cell r="H120">
            <v>64.099999999999994</v>
          </cell>
        </row>
        <row r="121">
          <cell r="B121" t="str">
            <v>HINB_07Z</v>
          </cell>
          <cell r="C121">
            <v>19870</v>
          </cell>
          <cell r="D121">
            <v>6469.5</v>
          </cell>
          <cell r="E121">
            <v>0</v>
          </cell>
          <cell r="F121">
            <v>0</v>
          </cell>
          <cell r="G121">
            <v>19870</v>
          </cell>
          <cell r="H121">
            <v>6469.5</v>
          </cell>
        </row>
        <row r="122">
          <cell r="B122" t="str">
            <v>HINB_08Z</v>
          </cell>
          <cell r="C122">
            <v>19022.099999999999</v>
          </cell>
          <cell r="D122">
            <v>5060.3500000000004</v>
          </cell>
          <cell r="E122">
            <v>0</v>
          </cell>
          <cell r="F122">
            <v>0</v>
          </cell>
          <cell r="G122">
            <v>19022.099999999999</v>
          </cell>
          <cell r="H122">
            <v>5060.3500000000004</v>
          </cell>
        </row>
        <row r="123">
          <cell r="B123" t="str">
            <v>HRTL_01Z</v>
          </cell>
          <cell r="C123">
            <v>34825.15</v>
          </cell>
          <cell r="D123">
            <v>3618.85</v>
          </cell>
          <cell r="E123">
            <v>0</v>
          </cell>
          <cell r="F123">
            <v>0</v>
          </cell>
          <cell r="G123">
            <v>34825.15</v>
          </cell>
          <cell r="H123">
            <v>3618.85</v>
          </cell>
        </row>
        <row r="124">
          <cell r="B124" t="str">
            <v>HRTL_02Z</v>
          </cell>
          <cell r="C124">
            <v>35067.1</v>
          </cell>
          <cell r="D124">
            <v>3607.65</v>
          </cell>
          <cell r="E124">
            <v>0</v>
          </cell>
          <cell r="F124">
            <v>0</v>
          </cell>
          <cell r="G124">
            <v>35067.1</v>
          </cell>
          <cell r="H124">
            <v>3607.65</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10883.9</v>
          </cell>
          <cell r="D127">
            <v>10207.4</v>
          </cell>
          <cell r="E127">
            <v>0</v>
          </cell>
          <cell r="F127">
            <v>0</v>
          </cell>
          <cell r="G127">
            <v>10883.9</v>
          </cell>
          <cell r="H127">
            <v>10207.4</v>
          </cell>
        </row>
        <row r="128">
          <cell r="B128" t="str">
            <v>SIZB_02Z</v>
          </cell>
          <cell r="C128">
            <v>13769.85</v>
          </cell>
          <cell r="D128">
            <v>8047.95</v>
          </cell>
          <cell r="E128">
            <v>0</v>
          </cell>
          <cell r="F128">
            <v>0</v>
          </cell>
          <cell r="G128">
            <v>13769.85</v>
          </cell>
          <cell r="H128">
            <v>8047.95</v>
          </cell>
        </row>
        <row r="129">
          <cell r="B129" t="str">
            <v>TORN_01Z</v>
          </cell>
          <cell r="C129">
            <v>23609.05</v>
          </cell>
          <cell r="D129">
            <v>8435.65</v>
          </cell>
          <cell r="E129">
            <v>0</v>
          </cell>
          <cell r="F129">
            <v>0</v>
          </cell>
          <cell r="G129">
            <v>23609.05</v>
          </cell>
          <cell r="H129">
            <v>8435.65</v>
          </cell>
        </row>
        <row r="130">
          <cell r="B130" t="str">
            <v>TORN_02Z</v>
          </cell>
          <cell r="C130">
            <v>19219.599999999999</v>
          </cell>
          <cell r="D130">
            <v>10567.65</v>
          </cell>
          <cell r="E130">
            <v>0</v>
          </cell>
          <cell r="F130">
            <v>0</v>
          </cell>
          <cell r="G130">
            <v>19219.599999999999</v>
          </cell>
          <cell r="H130">
            <v>10567.65</v>
          </cell>
        </row>
        <row r="131">
          <cell r="B131" t="str">
            <v>EAG-NEMO1</v>
          </cell>
          <cell r="C131">
            <v>39601.39</v>
          </cell>
          <cell r="D131">
            <v>6351.86</v>
          </cell>
          <cell r="E131">
            <v>0</v>
          </cell>
          <cell r="F131">
            <v>0</v>
          </cell>
          <cell r="G131">
            <v>39601.39</v>
          </cell>
          <cell r="H131">
            <v>6351.86</v>
          </cell>
        </row>
        <row r="132">
          <cell r="B132" t="str">
            <v>DINO_01Z</v>
          </cell>
          <cell r="C132">
            <v>8539.2999999999993</v>
          </cell>
          <cell r="D132">
            <v>28.8</v>
          </cell>
          <cell r="E132">
            <v>0</v>
          </cell>
          <cell r="F132">
            <v>0</v>
          </cell>
          <cell r="G132">
            <v>8539.2999999999993</v>
          </cell>
          <cell r="H132">
            <v>28.8</v>
          </cell>
        </row>
        <row r="133">
          <cell r="B133" t="str">
            <v>DINO_02Z</v>
          </cell>
          <cell r="C133">
            <v>5255.65</v>
          </cell>
          <cell r="D133">
            <v>250.25</v>
          </cell>
          <cell r="E133">
            <v>0</v>
          </cell>
          <cell r="F133">
            <v>0</v>
          </cell>
          <cell r="G133">
            <v>5255.65</v>
          </cell>
          <cell r="H133">
            <v>250.25</v>
          </cell>
        </row>
        <row r="134">
          <cell r="B134" t="str">
            <v>DINO_03Z</v>
          </cell>
          <cell r="C134">
            <v>14083.75</v>
          </cell>
          <cell r="D134">
            <v>379.7</v>
          </cell>
          <cell r="E134">
            <v>0</v>
          </cell>
          <cell r="F134">
            <v>0</v>
          </cell>
          <cell r="G134">
            <v>14083.75</v>
          </cell>
          <cell r="H134">
            <v>379.7</v>
          </cell>
        </row>
        <row r="135">
          <cell r="B135" t="str">
            <v>DINO_04Z</v>
          </cell>
          <cell r="C135">
            <v>12308.65</v>
          </cell>
          <cell r="D135">
            <v>345</v>
          </cell>
          <cell r="E135">
            <v>0</v>
          </cell>
          <cell r="F135">
            <v>0</v>
          </cell>
          <cell r="G135">
            <v>12308.65</v>
          </cell>
          <cell r="H135">
            <v>345</v>
          </cell>
        </row>
        <row r="136">
          <cell r="B136" t="str">
            <v>DINO_05Z</v>
          </cell>
          <cell r="C136">
            <v>15453.85</v>
          </cell>
          <cell r="D136">
            <v>384</v>
          </cell>
          <cell r="E136">
            <v>0</v>
          </cell>
          <cell r="F136">
            <v>0</v>
          </cell>
          <cell r="G136">
            <v>15453.85</v>
          </cell>
          <cell r="H136">
            <v>384</v>
          </cell>
        </row>
        <row r="137">
          <cell r="B137" t="str">
            <v>DINO_06Z</v>
          </cell>
          <cell r="C137">
            <v>7720.25</v>
          </cell>
          <cell r="D137">
            <v>306.25</v>
          </cell>
          <cell r="E137">
            <v>0</v>
          </cell>
          <cell r="F137">
            <v>0</v>
          </cell>
          <cell r="G137">
            <v>7720.25</v>
          </cell>
          <cell r="H137">
            <v>306.25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1859.52</v>
          </cell>
          <cell r="D140">
            <v>170.86</v>
          </cell>
          <cell r="E140">
            <v>0</v>
          </cell>
          <cell r="F140">
            <v>0</v>
          </cell>
          <cell r="G140">
            <v>1859.52</v>
          </cell>
          <cell r="H140">
            <v>170.86</v>
          </cell>
        </row>
        <row r="141">
          <cell r="B141" t="str">
            <v>FFES_04Z</v>
          </cell>
          <cell r="C141">
            <v>3405.83</v>
          </cell>
          <cell r="D141">
            <v>309.29000000000002</v>
          </cell>
          <cell r="E141">
            <v>0</v>
          </cell>
          <cell r="F141">
            <v>0</v>
          </cell>
          <cell r="G141">
            <v>3405.83</v>
          </cell>
          <cell r="H141">
            <v>309.29000000000002</v>
          </cell>
        </row>
        <row r="142">
          <cell r="B142" t="str">
            <v>KILNS01Z</v>
          </cell>
          <cell r="C142">
            <v>0</v>
          </cell>
          <cell r="D142">
            <v>0</v>
          </cell>
          <cell r="E142">
            <v>0</v>
          </cell>
          <cell r="F142">
            <v>0</v>
          </cell>
          <cell r="G142">
            <v>0</v>
          </cell>
          <cell r="H142">
            <v>0</v>
          </cell>
        </row>
        <row r="143">
          <cell r="B143" t="str">
            <v>PETEM01Z</v>
          </cell>
          <cell r="C143">
            <v>127.89</v>
          </cell>
          <cell r="D143">
            <v>2.72</v>
          </cell>
          <cell r="E143">
            <v>0</v>
          </cell>
          <cell r="F143">
            <v>0</v>
          </cell>
          <cell r="G143">
            <v>127.89</v>
          </cell>
          <cell r="H143">
            <v>2.72</v>
          </cell>
        </row>
        <row r="144">
          <cell r="B144" t="str">
            <v>GRAI_06Z</v>
          </cell>
          <cell r="C144">
            <v>14979.55</v>
          </cell>
          <cell r="D144">
            <v>3843.95</v>
          </cell>
          <cell r="E144">
            <v>0</v>
          </cell>
          <cell r="F144">
            <v>0</v>
          </cell>
          <cell r="G144">
            <v>14979.55</v>
          </cell>
          <cell r="H144">
            <v>3843.95</v>
          </cell>
        </row>
        <row r="145">
          <cell r="B145" t="str">
            <v>GRAI_07Z</v>
          </cell>
          <cell r="C145">
            <v>13057.85</v>
          </cell>
          <cell r="D145">
            <v>3130.5</v>
          </cell>
          <cell r="E145">
            <v>0</v>
          </cell>
          <cell r="F145">
            <v>0</v>
          </cell>
          <cell r="G145">
            <v>13057.85</v>
          </cell>
          <cell r="H145">
            <v>3130.5</v>
          </cell>
        </row>
        <row r="146">
          <cell r="B146" t="str">
            <v>GRAI_08Z</v>
          </cell>
          <cell r="C146">
            <v>4895.8</v>
          </cell>
          <cell r="D146">
            <v>1909.3</v>
          </cell>
          <cell r="E146">
            <v>0</v>
          </cell>
          <cell r="F146">
            <v>0</v>
          </cell>
          <cell r="G146">
            <v>4895.8</v>
          </cell>
          <cell r="H146">
            <v>1909.3</v>
          </cell>
        </row>
        <row r="147">
          <cell r="B147" t="str">
            <v>KILLP01Z</v>
          </cell>
          <cell r="C147">
            <v>846.3</v>
          </cell>
          <cell r="D147">
            <v>118.45</v>
          </cell>
          <cell r="E147">
            <v>0</v>
          </cell>
          <cell r="F147">
            <v>0</v>
          </cell>
          <cell r="G147">
            <v>846.3</v>
          </cell>
          <cell r="H147">
            <v>118.45</v>
          </cell>
        </row>
        <row r="148">
          <cell r="B148" t="str">
            <v>KILLP02Z</v>
          </cell>
          <cell r="C148">
            <v>748.75</v>
          </cell>
          <cell r="D148">
            <v>117.7</v>
          </cell>
          <cell r="E148">
            <v>0</v>
          </cell>
          <cell r="F148">
            <v>0</v>
          </cell>
          <cell r="G148">
            <v>748.75</v>
          </cell>
          <cell r="H148">
            <v>117.7</v>
          </cell>
        </row>
        <row r="149">
          <cell r="B149" t="str">
            <v>RATS_01Z</v>
          </cell>
          <cell r="C149">
            <v>40.950000000000003</v>
          </cell>
          <cell r="D149">
            <v>1812.33</v>
          </cell>
          <cell r="E149">
            <v>0</v>
          </cell>
          <cell r="F149">
            <v>0</v>
          </cell>
          <cell r="G149">
            <v>40.950000000000003</v>
          </cell>
          <cell r="H149">
            <v>1812.33</v>
          </cell>
        </row>
        <row r="150">
          <cell r="B150" t="str">
            <v>RATS_02Z</v>
          </cell>
          <cell r="C150">
            <v>431.19</v>
          </cell>
          <cell r="D150">
            <v>383.67</v>
          </cell>
          <cell r="E150">
            <v>0</v>
          </cell>
          <cell r="F150">
            <v>0</v>
          </cell>
          <cell r="G150">
            <v>431.19</v>
          </cell>
          <cell r="H150">
            <v>383.67</v>
          </cell>
        </row>
        <row r="151">
          <cell r="B151" t="str">
            <v>RATS_03Z</v>
          </cell>
          <cell r="C151">
            <v>707.49</v>
          </cell>
          <cell r="D151">
            <v>1162.71</v>
          </cell>
          <cell r="E151">
            <v>0</v>
          </cell>
          <cell r="F151">
            <v>0</v>
          </cell>
          <cell r="G151">
            <v>707.49</v>
          </cell>
          <cell r="H151">
            <v>1162.71</v>
          </cell>
        </row>
        <row r="152">
          <cell r="B152" t="str">
            <v>RATS_04Z</v>
          </cell>
          <cell r="C152">
            <v>426.87</v>
          </cell>
          <cell r="D152">
            <v>2355.21</v>
          </cell>
          <cell r="E152">
            <v>0</v>
          </cell>
          <cell r="F152">
            <v>0</v>
          </cell>
          <cell r="G152">
            <v>426.87</v>
          </cell>
          <cell r="H152">
            <v>2355.21</v>
          </cell>
        </row>
        <row r="153">
          <cell r="B153" t="str">
            <v>TAYL_02Z</v>
          </cell>
          <cell r="C153">
            <v>0.05</v>
          </cell>
          <cell r="D153">
            <v>16.68</v>
          </cell>
          <cell r="E153">
            <v>0</v>
          </cell>
          <cell r="F153">
            <v>0</v>
          </cell>
          <cell r="G153">
            <v>0.05</v>
          </cell>
          <cell r="H153">
            <v>16.68</v>
          </cell>
        </row>
        <row r="154">
          <cell r="B154" t="str">
            <v>TAYL_03Z</v>
          </cell>
          <cell r="C154">
            <v>0.01</v>
          </cell>
          <cell r="D154">
            <v>13.06</v>
          </cell>
          <cell r="E154">
            <v>0</v>
          </cell>
          <cell r="F154">
            <v>0</v>
          </cell>
          <cell r="G154">
            <v>0.01</v>
          </cell>
          <cell r="H154">
            <v>13.06</v>
          </cell>
        </row>
        <row r="155">
          <cell r="B155" t="str">
            <v>RCBKO-1</v>
          </cell>
          <cell r="C155">
            <v>4587.12</v>
          </cell>
          <cell r="D155">
            <v>4300.26</v>
          </cell>
          <cell r="E155">
            <v>0</v>
          </cell>
          <cell r="F155">
            <v>0</v>
          </cell>
          <cell r="G155">
            <v>4587.12</v>
          </cell>
          <cell r="H155">
            <v>4300.26</v>
          </cell>
        </row>
        <row r="156">
          <cell r="B156" t="str">
            <v>RCBKO-2</v>
          </cell>
          <cell r="C156">
            <v>3927.07</v>
          </cell>
          <cell r="D156">
            <v>3607.47</v>
          </cell>
          <cell r="E156">
            <v>0</v>
          </cell>
          <cell r="F156">
            <v>0</v>
          </cell>
          <cell r="G156">
            <v>3927.07</v>
          </cell>
          <cell r="H156">
            <v>3607.47</v>
          </cell>
        </row>
        <row r="157">
          <cell r="B157" t="str">
            <v>BRGG_01Z</v>
          </cell>
          <cell r="C157">
            <v>522.38</v>
          </cell>
          <cell r="D157">
            <v>13.68</v>
          </cell>
          <cell r="E157">
            <v>0</v>
          </cell>
          <cell r="F157">
            <v>0</v>
          </cell>
          <cell r="G157">
            <v>522.38</v>
          </cell>
          <cell r="H157">
            <v>13.68</v>
          </cell>
        </row>
        <row r="158">
          <cell r="B158" t="str">
            <v>ROCK_01Z</v>
          </cell>
          <cell r="C158">
            <v>8863</v>
          </cell>
          <cell r="D158">
            <v>1628.8</v>
          </cell>
          <cell r="E158">
            <v>0</v>
          </cell>
          <cell r="F158">
            <v>0</v>
          </cell>
          <cell r="G158">
            <v>8863</v>
          </cell>
          <cell r="H158">
            <v>1628.8</v>
          </cell>
        </row>
        <row r="159">
          <cell r="B159" t="str">
            <v>SCCL_01Z</v>
          </cell>
          <cell r="C159">
            <v>2363.9499999999998</v>
          </cell>
          <cell r="D159">
            <v>1310.75</v>
          </cell>
          <cell r="E159">
            <v>0</v>
          </cell>
          <cell r="F159">
            <v>0</v>
          </cell>
          <cell r="G159">
            <v>2363.9499999999998</v>
          </cell>
          <cell r="H159">
            <v>1310.75</v>
          </cell>
        </row>
        <row r="160">
          <cell r="B160" t="str">
            <v>SCCL_02Z</v>
          </cell>
          <cell r="C160">
            <v>3716.35</v>
          </cell>
          <cell r="D160">
            <v>3940.8</v>
          </cell>
          <cell r="E160">
            <v>0</v>
          </cell>
          <cell r="F160">
            <v>0</v>
          </cell>
          <cell r="G160">
            <v>3716.35</v>
          </cell>
          <cell r="H160">
            <v>3940.8</v>
          </cell>
        </row>
        <row r="161">
          <cell r="B161" t="str">
            <v>SCCL_03Z</v>
          </cell>
          <cell r="C161">
            <v>4867.3999999999996</v>
          </cell>
          <cell r="D161">
            <v>1063.95</v>
          </cell>
          <cell r="E161">
            <v>0</v>
          </cell>
          <cell r="F161">
            <v>0</v>
          </cell>
          <cell r="G161">
            <v>4867.3999999999996</v>
          </cell>
          <cell r="H161">
            <v>1063.95</v>
          </cell>
        </row>
        <row r="162">
          <cell r="B162" t="str">
            <v>SHOS_01Z</v>
          </cell>
          <cell r="C162">
            <v>2442.25</v>
          </cell>
          <cell r="D162">
            <v>594.9</v>
          </cell>
          <cell r="E162">
            <v>0</v>
          </cell>
          <cell r="F162">
            <v>0</v>
          </cell>
          <cell r="G162">
            <v>2442.25</v>
          </cell>
          <cell r="H162">
            <v>594.9</v>
          </cell>
        </row>
        <row r="163">
          <cell r="B163" t="str">
            <v>SEAB_01Z</v>
          </cell>
          <cell r="C163">
            <v>4629.9399999999996</v>
          </cell>
          <cell r="D163">
            <v>3482.87</v>
          </cell>
          <cell r="E163">
            <v>0</v>
          </cell>
          <cell r="F163">
            <v>0</v>
          </cell>
          <cell r="G163">
            <v>4629.9399999999996</v>
          </cell>
          <cell r="H163">
            <v>3482.87</v>
          </cell>
        </row>
        <row r="164">
          <cell r="B164" t="str">
            <v>SEAB_02Z</v>
          </cell>
          <cell r="C164">
            <v>2451.9299999999998</v>
          </cell>
          <cell r="D164">
            <v>599.94000000000005</v>
          </cell>
          <cell r="E164">
            <v>0</v>
          </cell>
          <cell r="F164">
            <v>0</v>
          </cell>
          <cell r="G164">
            <v>2451.9299999999998</v>
          </cell>
          <cell r="H164">
            <v>599.94000000000005</v>
          </cell>
        </row>
        <row r="165">
          <cell r="B165" t="str">
            <v>SPLN_01Z</v>
          </cell>
          <cell r="C165">
            <v>7229.5</v>
          </cell>
          <cell r="D165">
            <v>6607.3</v>
          </cell>
          <cell r="E165">
            <v>0</v>
          </cell>
          <cell r="F165">
            <v>0</v>
          </cell>
          <cell r="G165">
            <v>7229.5</v>
          </cell>
          <cell r="H165">
            <v>6607.3</v>
          </cell>
        </row>
        <row r="166">
          <cell r="B166" t="str">
            <v>ARCHW-1</v>
          </cell>
          <cell r="C166">
            <v>7250.18</v>
          </cell>
          <cell r="D166">
            <v>30.46</v>
          </cell>
          <cell r="E166">
            <v>0</v>
          </cell>
          <cell r="F166">
            <v>0</v>
          </cell>
          <cell r="G166">
            <v>7250.18</v>
          </cell>
          <cell r="H166">
            <v>30.46</v>
          </cell>
        </row>
        <row r="167">
          <cell r="B167" t="str">
            <v>CLFLW-1</v>
          </cell>
          <cell r="C167">
            <v>404.37</v>
          </cell>
          <cell r="D167">
            <v>215.44</v>
          </cell>
          <cell r="E167">
            <v>0</v>
          </cell>
          <cell r="F167">
            <v>0</v>
          </cell>
          <cell r="G167">
            <v>404.37</v>
          </cell>
          <cell r="H167">
            <v>215.44</v>
          </cell>
        </row>
        <row r="168">
          <cell r="B168" t="str">
            <v>DRSLW-1</v>
          </cell>
          <cell r="C168">
            <v>356.51</v>
          </cell>
          <cell r="D168">
            <v>695.67</v>
          </cell>
          <cell r="E168">
            <v>0</v>
          </cell>
          <cell r="F168">
            <v>0</v>
          </cell>
          <cell r="G168">
            <v>356.51</v>
          </cell>
          <cell r="H168">
            <v>695.67</v>
          </cell>
        </row>
        <row r="169">
          <cell r="B169" t="str">
            <v>EWHLW-1</v>
          </cell>
          <cell r="C169">
            <v>2050.41</v>
          </cell>
          <cell r="D169">
            <v>9.65</v>
          </cell>
          <cell r="E169">
            <v>0</v>
          </cell>
          <cell r="F169">
            <v>0</v>
          </cell>
          <cell r="G169">
            <v>2050.41</v>
          </cell>
          <cell r="H169">
            <v>9.65</v>
          </cell>
        </row>
        <row r="170">
          <cell r="B170" t="str">
            <v>HRSTW-1</v>
          </cell>
          <cell r="C170">
            <v>11556.05</v>
          </cell>
          <cell r="D170">
            <v>0</v>
          </cell>
          <cell r="E170">
            <v>0</v>
          </cell>
          <cell r="F170">
            <v>0</v>
          </cell>
          <cell r="G170">
            <v>11556.05</v>
          </cell>
          <cell r="H170">
            <v>0</v>
          </cell>
        </row>
        <row r="171">
          <cell r="B171" t="str">
            <v>KLGLW-1</v>
          </cell>
          <cell r="C171">
            <v>13407.84</v>
          </cell>
          <cell r="D171">
            <v>333.75</v>
          </cell>
          <cell r="E171">
            <v>0</v>
          </cell>
          <cell r="F171">
            <v>0</v>
          </cell>
          <cell r="G171">
            <v>13407.84</v>
          </cell>
          <cell r="H171">
            <v>333.75</v>
          </cell>
        </row>
        <row r="172">
          <cell r="B172" t="str">
            <v>MKHLW-1</v>
          </cell>
          <cell r="C172">
            <v>7122.29</v>
          </cell>
          <cell r="D172">
            <v>0</v>
          </cell>
          <cell r="E172">
            <v>0</v>
          </cell>
          <cell r="F172">
            <v>0</v>
          </cell>
          <cell r="G172">
            <v>7122.29</v>
          </cell>
          <cell r="H172">
            <v>0</v>
          </cell>
        </row>
        <row r="173">
          <cell r="B173" t="str">
            <v>AIGA_01Z</v>
          </cell>
          <cell r="C173">
            <v>18.920000000000002</v>
          </cell>
          <cell r="D173">
            <v>0.18</v>
          </cell>
          <cell r="E173">
            <v>0</v>
          </cell>
          <cell r="F173">
            <v>0</v>
          </cell>
          <cell r="G173">
            <v>18.920000000000002</v>
          </cell>
          <cell r="H173">
            <v>0.18</v>
          </cell>
        </row>
        <row r="174">
          <cell r="B174" t="str">
            <v>BHLAW-1</v>
          </cell>
          <cell r="C174">
            <v>4095.24</v>
          </cell>
          <cell r="D174">
            <v>85.09</v>
          </cell>
          <cell r="E174">
            <v>0</v>
          </cell>
          <cell r="F174">
            <v>0</v>
          </cell>
          <cell r="G174">
            <v>4095.24</v>
          </cell>
          <cell r="H174">
            <v>85.09</v>
          </cell>
        </row>
        <row r="175">
          <cell r="B175" t="str">
            <v>CASH_01Z</v>
          </cell>
          <cell r="C175">
            <v>267.94</v>
          </cell>
          <cell r="D175">
            <v>0</v>
          </cell>
          <cell r="E175">
            <v>0</v>
          </cell>
          <cell r="F175">
            <v>0</v>
          </cell>
          <cell r="G175">
            <v>267.94</v>
          </cell>
          <cell r="H175">
            <v>0</v>
          </cell>
        </row>
        <row r="176">
          <cell r="B176" t="str">
            <v>CEAN_01Z</v>
          </cell>
          <cell r="C176">
            <v>46.55</v>
          </cell>
          <cell r="D176">
            <v>11.11</v>
          </cell>
          <cell r="E176">
            <v>0</v>
          </cell>
          <cell r="F176">
            <v>0</v>
          </cell>
          <cell r="G176">
            <v>46.55</v>
          </cell>
          <cell r="H176">
            <v>11.11</v>
          </cell>
        </row>
        <row r="177">
          <cell r="B177" t="str">
            <v>CLAC-1</v>
          </cell>
          <cell r="C177">
            <v>25.95</v>
          </cell>
          <cell r="D177">
            <v>105.8</v>
          </cell>
          <cell r="E177">
            <v>0</v>
          </cell>
          <cell r="F177">
            <v>0</v>
          </cell>
          <cell r="G177">
            <v>25.95</v>
          </cell>
          <cell r="H177">
            <v>105.8</v>
          </cell>
        </row>
        <row r="178">
          <cell r="B178" t="str">
            <v>CLUN_01Z</v>
          </cell>
          <cell r="C178">
            <v>955.18</v>
          </cell>
          <cell r="D178">
            <v>58.69</v>
          </cell>
          <cell r="E178">
            <v>0</v>
          </cell>
          <cell r="F178">
            <v>0</v>
          </cell>
          <cell r="G178">
            <v>955.18</v>
          </cell>
          <cell r="H178">
            <v>58.69</v>
          </cell>
        </row>
        <row r="179">
          <cell r="B179" t="str">
            <v>CLUN_02Z</v>
          </cell>
          <cell r="C179">
            <v>1578.27</v>
          </cell>
          <cell r="D179">
            <v>39.28</v>
          </cell>
          <cell r="E179">
            <v>0</v>
          </cell>
          <cell r="F179">
            <v>0</v>
          </cell>
          <cell r="G179">
            <v>1578.27</v>
          </cell>
          <cell r="H179">
            <v>39.28</v>
          </cell>
        </row>
        <row r="180">
          <cell r="B180" t="str">
            <v>CULL_02Z</v>
          </cell>
          <cell r="C180">
            <v>0</v>
          </cell>
          <cell r="D180">
            <v>0</v>
          </cell>
          <cell r="E180">
            <v>0</v>
          </cell>
          <cell r="F180">
            <v>0</v>
          </cell>
          <cell r="G180">
            <v>0</v>
          </cell>
          <cell r="H180">
            <v>0</v>
          </cell>
        </row>
        <row r="181">
          <cell r="B181" t="str">
            <v>DEAN_01Z</v>
          </cell>
          <cell r="C181">
            <v>214.61</v>
          </cell>
          <cell r="D181">
            <v>504.22</v>
          </cell>
          <cell r="E181">
            <v>0</v>
          </cell>
          <cell r="F181">
            <v>0</v>
          </cell>
          <cell r="G181">
            <v>214.61</v>
          </cell>
          <cell r="H181">
            <v>504.22</v>
          </cell>
        </row>
        <row r="182">
          <cell r="B182" t="str">
            <v>ERRO_01Z</v>
          </cell>
          <cell r="C182">
            <v>13.87</v>
          </cell>
          <cell r="D182">
            <v>88.88</v>
          </cell>
          <cell r="E182">
            <v>0</v>
          </cell>
          <cell r="F182">
            <v>0</v>
          </cell>
          <cell r="G182">
            <v>13.87</v>
          </cell>
          <cell r="H182">
            <v>88.88</v>
          </cell>
        </row>
        <row r="183">
          <cell r="B183" t="str">
            <v>ERRO_02Z</v>
          </cell>
          <cell r="C183">
            <v>9.52</v>
          </cell>
          <cell r="D183">
            <v>115.67</v>
          </cell>
          <cell r="E183">
            <v>0</v>
          </cell>
          <cell r="F183">
            <v>0</v>
          </cell>
          <cell r="G183">
            <v>9.52</v>
          </cell>
          <cell r="H183">
            <v>115.67</v>
          </cell>
        </row>
        <row r="184">
          <cell r="B184" t="str">
            <v>ERRO_03Z</v>
          </cell>
          <cell r="C184">
            <v>9.6199999999999992</v>
          </cell>
          <cell r="D184">
            <v>103.96</v>
          </cell>
          <cell r="E184">
            <v>0</v>
          </cell>
          <cell r="F184">
            <v>0</v>
          </cell>
          <cell r="G184">
            <v>9.6199999999999992</v>
          </cell>
          <cell r="H184">
            <v>103.96</v>
          </cell>
        </row>
        <row r="185">
          <cell r="B185" t="str">
            <v>FASN_01Z</v>
          </cell>
          <cell r="C185">
            <v>3415.59</v>
          </cell>
          <cell r="D185">
            <v>0.06</v>
          </cell>
          <cell r="E185">
            <v>0</v>
          </cell>
          <cell r="F185">
            <v>0</v>
          </cell>
          <cell r="G185">
            <v>3415.59</v>
          </cell>
          <cell r="H185">
            <v>0.06</v>
          </cell>
        </row>
        <row r="186">
          <cell r="B186" t="str">
            <v>FASN_02Z</v>
          </cell>
          <cell r="C186">
            <v>2582.81</v>
          </cell>
          <cell r="D186">
            <v>0.82</v>
          </cell>
          <cell r="E186">
            <v>0</v>
          </cell>
          <cell r="F186">
            <v>0</v>
          </cell>
          <cell r="G186">
            <v>2582.81</v>
          </cell>
          <cell r="H186">
            <v>0.82</v>
          </cell>
        </row>
        <row r="187">
          <cell r="B187" t="str">
            <v>FASN_03Z</v>
          </cell>
          <cell r="C187">
            <v>21.54</v>
          </cell>
          <cell r="D187">
            <v>310.41000000000003</v>
          </cell>
          <cell r="E187">
            <v>0</v>
          </cell>
          <cell r="F187">
            <v>0</v>
          </cell>
          <cell r="G187">
            <v>21.54</v>
          </cell>
          <cell r="H187">
            <v>310.41000000000003</v>
          </cell>
        </row>
        <row r="188">
          <cell r="B188" t="str">
            <v>FASN_04Z</v>
          </cell>
          <cell r="C188">
            <v>131.35</v>
          </cell>
          <cell r="D188">
            <v>147.54</v>
          </cell>
          <cell r="E188">
            <v>0</v>
          </cell>
          <cell r="F188">
            <v>0</v>
          </cell>
          <cell r="G188">
            <v>131.35</v>
          </cell>
          <cell r="H188">
            <v>147.54</v>
          </cell>
        </row>
        <row r="189">
          <cell r="B189" t="str">
            <v>FINL_01Z</v>
          </cell>
          <cell r="C189">
            <v>861.77</v>
          </cell>
          <cell r="D189">
            <v>0</v>
          </cell>
          <cell r="E189">
            <v>0</v>
          </cell>
          <cell r="F189">
            <v>0</v>
          </cell>
          <cell r="G189">
            <v>861.77</v>
          </cell>
          <cell r="H189">
            <v>0</v>
          </cell>
        </row>
        <row r="190">
          <cell r="B190" t="str">
            <v>FOYE_01Z</v>
          </cell>
          <cell r="C190">
            <v>0</v>
          </cell>
          <cell r="D190">
            <v>0</v>
          </cell>
          <cell r="E190">
            <v>0</v>
          </cell>
          <cell r="F190">
            <v>0</v>
          </cell>
          <cell r="G190">
            <v>0</v>
          </cell>
          <cell r="H190">
            <v>0</v>
          </cell>
        </row>
        <row r="191">
          <cell r="B191" t="str">
            <v>FOYE_02Z</v>
          </cell>
          <cell r="C191">
            <v>0</v>
          </cell>
          <cell r="D191">
            <v>0</v>
          </cell>
          <cell r="E191">
            <v>0</v>
          </cell>
          <cell r="F191">
            <v>0</v>
          </cell>
          <cell r="G191">
            <v>0</v>
          </cell>
          <cell r="H191">
            <v>0</v>
          </cell>
        </row>
        <row r="192">
          <cell r="B192" t="str">
            <v>GLEN_01Z</v>
          </cell>
          <cell r="C192">
            <v>429.52</v>
          </cell>
          <cell r="D192">
            <v>17.190000000000001</v>
          </cell>
          <cell r="E192">
            <v>0</v>
          </cell>
          <cell r="F192">
            <v>0</v>
          </cell>
          <cell r="G192">
            <v>429.52</v>
          </cell>
          <cell r="H192">
            <v>17.190000000000001</v>
          </cell>
        </row>
        <row r="193">
          <cell r="B193" t="str">
            <v>GLNDO-1</v>
          </cell>
          <cell r="C193">
            <v>4702.41</v>
          </cell>
          <cell r="D193">
            <v>302.95</v>
          </cell>
          <cell r="E193">
            <v>0</v>
          </cell>
          <cell r="F193">
            <v>0</v>
          </cell>
          <cell r="G193">
            <v>4702.41</v>
          </cell>
          <cell r="H193">
            <v>302.95</v>
          </cell>
        </row>
        <row r="194">
          <cell r="B194" t="str">
            <v>GORDW-1</v>
          </cell>
          <cell r="C194">
            <v>0</v>
          </cell>
          <cell r="D194">
            <v>3974.16</v>
          </cell>
          <cell r="E194">
            <v>0</v>
          </cell>
          <cell r="F194">
            <v>0</v>
          </cell>
          <cell r="G194">
            <v>0</v>
          </cell>
          <cell r="H194">
            <v>3974.16</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1570.87</v>
          </cell>
          <cell r="D197">
            <v>4156.96</v>
          </cell>
          <cell r="E197">
            <v>0</v>
          </cell>
          <cell r="F197">
            <v>0</v>
          </cell>
          <cell r="G197">
            <v>1570.87</v>
          </cell>
          <cell r="H197">
            <v>4156.96</v>
          </cell>
        </row>
        <row r="198">
          <cell r="B198" t="str">
            <v>INGA_01Z</v>
          </cell>
          <cell r="C198">
            <v>49.17</v>
          </cell>
          <cell r="D198">
            <v>9.43</v>
          </cell>
          <cell r="E198">
            <v>0</v>
          </cell>
          <cell r="F198">
            <v>0</v>
          </cell>
          <cell r="G198">
            <v>49.17</v>
          </cell>
          <cell r="H198">
            <v>9.43</v>
          </cell>
        </row>
        <row r="199">
          <cell r="B199" t="str">
            <v>KIOR_01Z</v>
          </cell>
          <cell r="C199">
            <v>2.76</v>
          </cell>
          <cell r="D199">
            <v>2.48</v>
          </cell>
          <cell r="E199">
            <v>0</v>
          </cell>
          <cell r="F199">
            <v>0</v>
          </cell>
          <cell r="G199">
            <v>2.76</v>
          </cell>
          <cell r="H199">
            <v>2.48</v>
          </cell>
        </row>
        <row r="200">
          <cell r="B200" t="str">
            <v>LOCH_01Z</v>
          </cell>
          <cell r="C200">
            <v>910.66</v>
          </cell>
          <cell r="D200">
            <v>33.4</v>
          </cell>
          <cell r="E200">
            <v>0</v>
          </cell>
          <cell r="F200">
            <v>0</v>
          </cell>
          <cell r="G200">
            <v>910.66</v>
          </cell>
          <cell r="H200">
            <v>33.4</v>
          </cell>
        </row>
        <row r="201">
          <cell r="B201" t="str">
            <v>LOCH_02Z</v>
          </cell>
          <cell r="C201">
            <v>716.89</v>
          </cell>
          <cell r="D201">
            <v>43.43</v>
          </cell>
          <cell r="E201">
            <v>0</v>
          </cell>
          <cell r="F201">
            <v>0</v>
          </cell>
          <cell r="G201">
            <v>716.89</v>
          </cell>
          <cell r="H201">
            <v>43.43</v>
          </cell>
        </row>
        <row r="202">
          <cell r="B202" t="str">
            <v>LUIC_01Z</v>
          </cell>
          <cell r="C202">
            <v>264.31</v>
          </cell>
          <cell r="D202">
            <v>166.39</v>
          </cell>
          <cell r="E202">
            <v>0</v>
          </cell>
          <cell r="F202">
            <v>0</v>
          </cell>
          <cell r="G202">
            <v>264.31</v>
          </cell>
          <cell r="H202">
            <v>166.39</v>
          </cell>
        </row>
        <row r="203">
          <cell r="B203" t="str">
            <v>LUIC_02Z</v>
          </cell>
          <cell r="C203">
            <v>263.05</v>
          </cell>
          <cell r="D203">
            <v>132.33000000000001</v>
          </cell>
          <cell r="E203">
            <v>0</v>
          </cell>
          <cell r="F203">
            <v>0</v>
          </cell>
          <cell r="G203">
            <v>263.05</v>
          </cell>
          <cell r="H203">
            <v>132.33000000000001</v>
          </cell>
        </row>
        <row r="204">
          <cell r="B204" t="str">
            <v>MOSS_01Z</v>
          </cell>
          <cell r="C204">
            <v>491.38</v>
          </cell>
          <cell r="D204">
            <v>598.87</v>
          </cell>
          <cell r="E204">
            <v>0</v>
          </cell>
          <cell r="F204">
            <v>0</v>
          </cell>
          <cell r="G204">
            <v>491.38</v>
          </cell>
          <cell r="H204">
            <v>598.87</v>
          </cell>
        </row>
        <row r="205">
          <cell r="B205" t="str">
            <v>NANT_01Z</v>
          </cell>
          <cell r="C205">
            <v>756.18</v>
          </cell>
          <cell r="D205">
            <v>18.350000000000001</v>
          </cell>
          <cell r="E205">
            <v>0</v>
          </cell>
          <cell r="F205">
            <v>0</v>
          </cell>
          <cell r="G205">
            <v>756.18</v>
          </cell>
          <cell r="H205">
            <v>18.350000000000001</v>
          </cell>
        </row>
        <row r="206">
          <cell r="B206" t="str">
            <v>ORRI_01Z</v>
          </cell>
          <cell r="C206">
            <v>0.26</v>
          </cell>
          <cell r="D206">
            <v>141.13</v>
          </cell>
          <cell r="E206">
            <v>0</v>
          </cell>
          <cell r="F206">
            <v>0</v>
          </cell>
          <cell r="G206">
            <v>0.26</v>
          </cell>
          <cell r="H206">
            <v>141.13</v>
          </cell>
        </row>
        <row r="207">
          <cell r="B207" t="str">
            <v>PEHE_01Z</v>
          </cell>
          <cell r="C207">
            <v>16949.900000000001</v>
          </cell>
          <cell r="D207">
            <v>10265.83</v>
          </cell>
          <cell r="E207">
            <v>0</v>
          </cell>
          <cell r="F207">
            <v>0</v>
          </cell>
          <cell r="G207">
            <v>16949.900000000001</v>
          </cell>
          <cell r="H207">
            <v>10265.83</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53.17</v>
          </cell>
          <cell r="D210">
            <v>152.88</v>
          </cell>
          <cell r="E210">
            <v>0</v>
          </cell>
          <cell r="F210">
            <v>0</v>
          </cell>
          <cell r="G210">
            <v>53.17</v>
          </cell>
          <cell r="H210">
            <v>152.88</v>
          </cell>
        </row>
        <row r="211">
          <cell r="B211" t="str">
            <v>SLOY_02Z</v>
          </cell>
          <cell r="C211">
            <v>2.4700000000000002</v>
          </cell>
          <cell r="D211">
            <v>294.64</v>
          </cell>
          <cell r="E211">
            <v>0</v>
          </cell>
          <cell r="F211">
            <v>0</v>
          </cell>
          <cell r="G211">
            <v>2.4700000000000002</v>
          </cell>
          <cell r="H211">
            <v>294.64</v>
          </cell>
        </row>
        <row r="212">
          <cell r="B212" t="str">
            <v>SLOY_03Z</v>
          </cell>
          <cell r="C212">
            <v>106.22</v>
          </cell>
          <cell r="D212">
            <v>95.87</v>
          </cell>
          <cell r="E212">
            <v>0</v>
          </cell>
          <cell r="F212">
            <v>0</v>
          </cell>
          <cell r="G212">
            <v>106.22</v>
          </cell>
          <cell r="H212">
            <v>95.87</v>
          </cell>
        </row>
        <row r="213">
          <cell r="B213" t="str">
            <v>SLOY_04Z</v>
          </cell>
          <cell r="C213">
            <v>0</v>
          </cell>
          <cell r="D213">
            <v>0</v>
          </cell>
          <cell r="E213">
            <v>0</v>
          </cell>
          <cell r="F213">
            <v>0</v>
          </cell>
          <cell r="G213">
            <v>0</v>
          </cell>
          <cell r="H213">
            <v>0</v>
          </cell>
        </row>
        <row r="214">
          <cell r="B214" t="str">
            <v>STRNW-1</v>
          </cell>
          <cell r="C214">
            <v>1482.33</v>
          </cell>
          <cell r="D214">
            <v>54.03</v>
          </cell>
          <cell r="E214">
            <v>0</v>
          </cell>
          <cell r="F214">
            <v>0</v>
          </cell>
          <cell r="G214">
            <v>1482.33</v>
          </cell>
          <cell r="H214">
            <v>54.03</v>
          </cell>
        </row>
        <row r="215">
          <cell r="B215" t="str">
            <v>TORA_01Z</v>
          </cell>
          <cell r="C215">
            <v>130.5</v>
          </cell>
          <cell r="D215">
            <v>2.36</v>
          </cell>
          <cell r="E215">
            <v>0</v>
          </cell>
          <cell r="F215">
            <v>0</v>
          </cell>
          <cell r="G215">
            <v>130.5</v>
          </cell>
          <cell r="H215">
            <v>2.36</v>
          </cell>
        </row>
        <row r="216">
          <cell r="B216" t="str">
            <v>TORA_02Z</v>
          </cell>
          <cell r="C216">
            <v>0.02</v>
          </cell>
          <cell r="D216">
            <v>993.29</v>
          </cell>
          <cell r="E216">
            <v>0</v>
          </cell>
          <cell r="F216">
            <v>0</v>
          </cell>
          <cell r="G216">
            <v>0.02</v>
          </cell>
          <cell r="H216">
            <v>993.29</v>
          </cell>
        </row>
        <row r="217">
          <cell r="B217" t="str">
            <v>SUTB_01Z</v>
          </cell>
          <cell r="C217">
            <v>2884.8</v>
          </cell>
          <cell r="D217">
            <v>2289.1</v>
          </cell>
          <cell r="E217">
            <v>0</v>
          </cell>
          <cell r="F217">
            <v>0</v>
          </cell>
          <cell r="G217">
            <v>2884.8</v>
          </cell>
          <cell r="H217">
            <v>2289.1</v>
          </cell>
        </row>
        <row r="218">
          <cell r="B218" t="str">
            <v>SVRP_10Z</v>
          </cell>
          <cell r="C218">
            <v>3370.25</v>
          </cell>
          <cell r="D218">
            <v>5478.95</v>
          </cell>
          <cell r="E218">
            <v>0</v>
          </cell>
          <cell r="F218">
            <v>0</v>
          </cell>
          <cell r="G218">
            <v>3370.25</v>
          </cell>
          <cell r="H218">
            <v>5478.95</v>
          </cell>
        </row>
        <row r="219">
          <cell r="B219" t="str">
            <v>SVRP_20Z</v>
          </cell>
          <cell r="C219">
            <v>302.89999999999998</v>
          </cell>
          <cell r="D219">
            <v>2790.1</v>
          </cell>
          <cell r="E219">
            <v>0</v>
          </cell>
          <cell r="F219">
            <v>0</v>
          </cell>
          <cell r="G219">
            <v>302.89999999999998</v>
          </cell>
          <cell r="H219">
            <v>2790.1</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21636.27</v>
          </cell>
          <cell r="D223">
            <v>890.92</v>
          </cell>
          <cell r="E223">
            <v>0</v>
          </cell>
          <cell r="F223">
            <v>0</v>
          </cell>
          <cell r="G223">
            <v>21636.27</v>
          </cell>
          <cell r="H223">
            <v>890.92</v>
          </cell>
        </row>
        <row r="224">
          <cell r="B224" t="str">
            <v>WLNYW-1</v>
          </cell>
          <cell r="C224">
            <v>23.09</v>
          </cell>
          <cell r="D224">
            <v>15077.79</v>
          </cell>
          <cell r="E224">
            <v>0</v>
          </cell>
          <cell r="F224">
            <v>0</v>
          </cell>
          <cell r="G224">
            <v>23.09</v>
          </cell>
          <cell r="H224">
            <v>15077.79</v>
          </cell>
        </row>
        <row r="225">
          <cell r="B225" t="str">
            <v>WLNYO3</v>
          </cell>
          <cell r="C225">
            <v>1394.48</v>
          </cell>
          <cell r="D225">
            <v>10859.35</v>
          </cell>
          <cell r="E225">
            <v>0</v>
          </cell>
          <cell r="F225">
            <v>0</v>
          </cell>
          <cell r="G225">
            <v>1394.48</v>
          </cell>
          <cell r="H225">
            <v>10859.35</v>
          </cell>
        </row>
        <row r="226">
          <cell r="B226" t="str">
            <v>WLNYO4</v>
          </cell>
          <cell r="C226">
            <v>40.130000000000003</v>
          </cell>
          <cell r="D226">
            <v>3230.84</v>
          </cell>
          <cell r="E226">
            <v>0</v>
          </cell>
          <cell r="F226">
            <v>0</v>
          </cell>
          <cell r="G226">
            <v>40.130000000000003</v>
          </cell>
          <cell r="H226">
            <v>3230.84</v>
          </cell>
        </row>
        <row r="227">
          <cell r="B227" t="str">
            <v>WBURB-1</v>
          </cell>
          <cell r="C227">
            <v>6095.77</v>
          </cell>
          <cell r="D227">
            <v>10432.86</v>
          </cell>
          <cell r="E227">
            <v>0</v>
          </cell>
          <cell r="F227">
            <v>0</v>
          </cell>
          <cell r="G227">
            <v>6095.77</v>
          </cell>
          <cell r="H227">
            <v>10432.86</v>
          </cell>
        </row>
        <row r="228">
          <cell r="B228" t="str">
            <v>WBURB-2</v>
          </cell>
          <cell r="C228">
            <v>4903.09</v>
          </cell>
          <cell r="D228">
            <v>13920.5</v>
          </cell>
          <cell r="E228">
            <v>0</v>
          </cell>
          <cell r="F228">
            <v>0</v>
          </cell>
          <cell r="G228">
            <v>4903.09</v>
          </cell>
          <cell r="H228">
            <v>13920.5</v>
          </cell>
        </row>
        <row r="229">
          <cell r="B229" t="str">
            <v>WBURB-3</v>
          </cell>
          <cell r="C229">
            <v>4433.72</v>
          </cell>
          <cell r="D229">
            <v>13004.34</v>
          </cell>
          <cell r="E229">
            <v>0</v>
          </cell>
          <cell r="F229">
            <v>0</v>
          </cell>
          <cell r="G229">
            <v>4433.72</v>
          </cell>
          <cell r="H229">
            <v>13004.34</v>
          </cell>
        </row>
        <row r="230">
          <cell r="B230" t="str">
            <v>WBUPS01Z</v>
          </cell>
          <cell r="C230">
            <v>2028.45</v>
          </cell>
          <cell r="D230">
            <v>10650.7</v>
          </cell>
          <cell r="E230">
            <v>0</v>
          </cell>
          <cell r="F230">
            <v>0</v>
          </cell>
          <cell r="G230">
            <v>2028.45</v>
          </cell>
          <cell r="H230">
            <v>10650.7</v>
          </cell>
        </row>
        <row r="231">
          <cell r="B231" t="str">
            <v>WBUPS02Z</v>
          </cell>
          <cell r="C231">
            <v>3572.4</v>
          </cell>
          <cell r="D231">
            <v>6400.65</v>
          </cell>
          <cell r="E231">
            <v>0</v>
          </cell>
          <cell r="F231">
            <v>0</v>
          </cell>
          <cell r="G231">
            <v>3572.4</v>
          </cell>
          <cell r="H231">
            <v>6400.65</v>
          </cell>
        </row>
        <row r="232">
          <cell r="B232" t="str">
            <v>WBUPS03Z</v>
          </cell>
          <cell r="C232">
            <v>797.45</v>
          </cell>
          <cell r="D232">
            <v>3676.3</v>
          </cell>
          <cell r="E232">
            <v>0</v>
          </cell>
          <cell r="F232">
            <v>0</v>
          </cell>
          <cell r="G232">
            <v>797.45</v>
          </cell>
          <cell r="H232">
            <v>3676.3</v>
          </cell>
        </row>
        <row r="233">
          <cell r="B233" t="str">
            <v>WBUPS04Z</v>
          </cell>
          <cell r="C233">
            <v>1242.45</v>
          </cell>
          <cell r="D233">
            <v>8987.9500000000007</v>
          </cell>
          <cell r="E233">
            <v>0</v>
          </cell>
          <cell r="F233">
            <v>0</v>
          </cell>
          <cell r="G233">
            <v>1242.45</v>
          </cell>
          <cell r="H233">
            <v>8987.9500000000007</v>
          </cell>
        </row>
        <row r="234">
          <cell r="B234" t="str">
            <v>WTMSO-1</v>
          </cell>
          <cell r="C234">
            <v>7527.17</v>
          </cell>
          <cell r="D234">
            <v>2753.87</v>
          </cell>
          <cell r="E234">
            <v>0</v>
          </cell>
          <cell r="F234">
            <v>0</v>
          </cell>
          <cell r="G234">
            <v>7527.17</v>
          </cell>
          <cell r="H234">
            <v>2753.87</v>
          </cell>
        </row>
        <row r="235">
          <cell r="B235" t="str">
            <v>BLLA-1</v>
          </cell>
          <cell r="C235">
            <v>5337.77</v>
          </cell>
          <cell r="D235">
            <v>93.21</v>
          </cell>
          <cell r="E235">
            <v>0</v>
          </cell>
          <cell r="F235">
            <v>0</v>
          </cell>
          <cell r="G235">
            <v>5337.77</v>
          </cell>
          <cell r="H235">
            <v>93.21</v>
          </cell>
        </row>
        <row r="236">
          <cell r="B236" t="str">
            <v>WHILW-1</v>
          </cell>
          <cell r="C236">
            <v>6482.91</v>
          </cell>
          <cell r="D236">
            <v>818.96</v>
          </cell>
          <cell r="E236">
            <v>0</v>
          </cell>
          <cell r="F236">
            <v>0</v>
          </cell>
          <cell r="G236">
            <v>6482.91</v>
          </cell>
          <cell r="H236">
            <v>818.96</v>
          </cell>
        </row>
        <row r="237">
          <cell r="B237" t="str">
            <v>WHILW-2</v>
          </cell>
          <cell r="C237">
            <v>14032.09</v>
          </cell>
          <cell r="D237">
            <v>0</v>
          </cell>
          <cell r="E237">
            <v>0</v>
          </cell>
          <cell r="F237">
            <v>0</v>
          </cell>
          <cell r="G237">
            <v>14032.09</v>
          </cell>
          <cell r="H237">
            <v>0</v>
          </cell>
        </row>
        <row r="238">
          <cell r="B238"/>
          <cell r="C238"/>
          <cell r="D238"/>
          <cell r="E238"/>
          <cell r="F238"/>
          <cell r="G238"/>
          <cell r="H238"/>
        </row>
        <row r="239">
          <cell r="B239"/>
          <cell r="C239"/>
          <cell r="D239"/>
          <cell r="E239"/>
          <cell r="F239"/>
          <cell r="G239"/>
          <cell r="H239"/>
        </row>
        <row r="240">
          <cell r="B240"/>
          <cell r="C240"/>
          <cell r="D240"/>
          <cell r="E240"/>
          <cell r="F240"/>
          <cell r="G240"/>
          <cell r="H240"/>
        </row>
        <row r="241">
          <cell r="B241"/>
          <cell r="C241"/>
          <cell r="D241"/>
          <cell r="E241"/>
          <cell r="F241"/>
          <cell r="G241"/>
          <cell r="H241"/>
        </row>
        <row r="242">
          <cell r="B242"/>
          <cell r="C242"/>
          <cell r="D242"/>
          <cell r="E242"/>
          <cell r="F242"/>
          <cell r="G242"/>
          <cell r="H242"/>
        </row>
        <row r="243">
          <cell r="B243"/>
          <cell r="C243"/>
          <cell r="D243"/>
          <cell r="E243"/>
          <cell r="F243"/>
          <cell r="G243"/>
          <cell r="H243"/>
        </row>
        <row r="244">
          <cell r="B244"/>
          <cell r="C244"/>
          <cell r="D244"/>
          <cell r="E244"/>
          <cell r="F244"/>
          <cell r="G244"/>
          <cell r="H244"/>
        </row>
        <row r="245">
          <cell r="B245"/>
          <cell r="C245"/>
          <cell r="D245"/>
          <cell r="E245"/>
          <cell r="F245"/>
          <cell r="G245"/>
          <cell r="H245"/>
        </row>
        <row r="246">
          <cell r="B246"/>
          <cell r="C246"/>
          <cell r="D246"/>
          <cell r="E246"/>
          <cell r="F246"/>
          <cell r="G246"/>
          <cell r="H246"/>
        </row>
        <row r="247">
          <cell r="B247"/>
          <cell r="C247"/>
          <cell r="D247"/>
          <cell r="E247"/>
          <cell r="F247"/>
          <cell r="G247"/>
          <cell r="H247"/>
        </row>
        <row r="248">
          <cell r="B248"/>
          <cell r="C248"/>
          <cell r="D248"/>
          <cell r="E248"/>
          <cell r="F248"/>
          <cell r="G248"/>
          <cell r="H248"/>
        </row>
        <row r="249">
          <cell r="B249"/>
          <cell r="C249"/>
          <cell r="D249"/>
          <cell r="E249"/>
          <cell r="F249"/>
          <cell r="G249"/>
          <cell r="H249"/>
        </row>
        <row r="250">
          <cell r="B250"/>
          <cell r="C250"/>
          <cell r="D250"/>
          <cell r="E250"/>
          <cell r="F250"/>
          <cell r="G250"/>
          <cell r="H250"/>
        </row>
        <row r="251">
          <cell r="B251"/>
          <cell r="C251"/>
          <cell r="D251"/>
          <cell r="E251"/>
          <cell r="F251"/>
          <cell r="G251"/>
          <cell r="H251"/>
        </row>
        <row r="252">
          <cell r="B252"/>
          <cell r="C252"/>
          <cell r="D252"/>
          <cell r="E252"/>
          <cell r="F252"/>
          <cell r="G252"/>
          <cell r="H252"/>
        </row>
        <row r="253">
          <cell r="B253"/>
          <cell r="C253"/>
          <cell r="D253"/>
          <cell r="E253"/>
          <cell r="F253"/>
          <cell r="G253"/>
          <cell r="H253"/>
        </row>
        <row r="254">
          <cell r="B254"/>
          <cell r="C254"/>
          <cell r="D254"/>
          <cell r="E254"/>
          <cell r="F254"/>
          <cell r="G254"/>
          <cell r="H254"/>
        </row>
        <row r="255">
          <cell r="B255"/>
          <cell r="C255"/>
          <cell r="D255"/>
          <cell r="E255"/>
          <cell r="F255"/>
          <cell r="G255"/>
          <cell r="H255"/>
        </row>
        <row r="256">
          <cell r="B256"/>
          <cell r="C256"/>
          <cell r="D256"/>
          <cell r="E256"/>
          <cell r="F256"/>
          <cell r="G256"/>
          <cell r="H256"/>
        </row>
        <row r="257">
          <cell r="B257"/>
          <cell r="C257"/>
          <cell r="D257"/>
          <cell r="E257"/>
          <cell r="F257"/>
          <cell r="G257"/>
          <cell r="H257"/>
        </row>
        <row r="258">
          <cell r="B258"/>
          <cell r="C258"/>
          <cell r="D258"/>
          <cell r="E258"/>
          <cell r="F258"/>
          <cell r="G258"/>
          <cell r="H258"/>
        </row>
        <row r="259">
          <cell r="B259"/>
          <cell r="C259"/>
          <cell r="D259"/>
          <cell r="E259"/>
          <cell r="F259"/>
          <cell r="G259"/>
          <cell r="H259"/>
        </row>
        <row r="260">
          <cell r="B260"/>
          <cell r="C260"/>
          <cell r="D260"/>
          <cell r="E260"/>
          <cell r="F260"/>
          <cell r="G260"/>
          <cell r="H260"/>
        </row>
        <row r="261">
          <cell r="B261"/>
          <cell r="C261"/>
          <cell r="D261"/>
          <cell r="E261"/>
          <cell r="F261"/>
          <cell r="G261"/>
          <cell r="H261"/>
        </row>
        <row r="262">
          <cell r="B262"/>
          <cell r="C262"/>
          <cell r="D262"/>
          <cell r="E262"/>
          <cell r="F262"/>
          <cell r="G262"/>
          <cell r="H262"/>
        </row>
        <row r="263">
          <cell r="B263"/>
          <cell r="C263"/>
          <cell r="D263"/>
          <cell r="E263"/>
          <cell r="F263"/>
          <cell r="G263"/>
          <cell r="H263"/>
        </row>
        <row r="264">
          <cell r="B264"/>
          <cell r="C264"/>
          <cell r="D264"/>
          <cell r="E264"/>
          <cell r="F264"/>
          <cell r="G264"/>
          <cell r="H264"/>
        </row>
        <row r="265">
          <cell r="B265"/>
          <cell r="C265"/>
          <cell r="D265"/>
          <cell r="E265"/>
          <cell r="F265"/>
          <cell r="G265"/>
          <cell r="H265"/>
        </row>
        <row r="266">
          <cell r="B266"/>
          <cell r="C266"/>
          <cell r="D266"/>
          <cell r="E266"/>
          <cell r="F266"/>
          <cell r="G266"/>
          <cell r="H266"/>
        </row>
        <row r="267">
          <cell r="B267"/>
          <cell r="C267"/>
          <cell r="D267"/>
          <cell r="E267"/>
          <cell r="F267"/>
          <cell r="G267"/>
          <cell r="H267"/>
        </row>
        <row r="268">
          <cell r="B268"/>
          <cell r="C268"/>
          <cell r="D268"/>
          <cell r="E268"/>
          <cell r="F268"/>
          <cell r="G268"/>
          <cell r="H268"/>
        </row>
        <row r="269">
          <cell r="B269"/>
          <cell r="C269"/>
          <cell r="D269"/>
          <cell r="E269"/>
          <cell r="F269"/>
          <cell r="G269"/>
          <cell r="H269"/>
        </row>
        <row r="270">
          <cell r="B270"/>
          <cell r="C270"/>
          <cell r="D270"/>
          <cell r="E270"/>
          <cell r="F270"/>
          <cell r="G270"/>
          <cell r="H270"/>
        </row>
        <row r="271">
          <cell r="B271"/>
          <cell r="C271"/>
          <cell r="D271"/>
          <cell r="E271"/>
          <cell r="F271"/>
          <cell r="G271"/>
          <cell r="H271"/>
        </row>
        <row r="272">
          <cell r="B272"/>
          <cell r="C272"/>
          <cell r="D272"/>
          <cell r="E272"/>
          <cell r="F272"/>
          <cell r="G272"/>
          <cell r="H272"/>
        </row>
        <row r="273">
          <cell r="B273"/>
          <cell r="C273"/>
          <cell r="D273"/>
          <cell r="E273"/>
          <cell r="F273"/>
          <cell r="G273"/>
          <cell r="H273"/>
        </row>
        <row r="274">
          <cell r="B274"/>
          <cell r="C274"/>
          <cell r="D274"/>
          <cell r="E274"/>
          <cell r="F274"/>
          <cell r="G274"/>
          <cell r="H274"/>
        </row>
        <row r="275">
          <cell r="B275"/>
          <cell r="C275"/>
          <cell r="D275"/>
          <cell r="E275"/>
          <cell r="F275"/>
          <cell r="G275"/>
          <cell r="H275"/>
        </row>
        <row r="276">
          <cell r="B276"/>
          <cell r="C276"/>
          <cell r="D276"/>
          <cell r="E276"/>
          <cell r="F276"/>
          <cell r="G276"/>
          <cell r="H276"/>
        </row>
        <row r="277">
          <cell r="B277"/>
          <cell r="C277"/>
          <cell r="D277"/>
          <cell r="E277"/>
          <cell r="F277"/>
          <cell r="G277"/>
          <cell r="H277"/>
        </row>
        <row r="278">
          <cell r="B278"/>
          <cell r="C278"/>
          <cell r="D278"/>
          <cell r="E278"/>
          <cell r="F278"/>
          <cell r="G278"/>
          <cell r="H278"/>
        </row>
        <row r="279">
          <cell r="B279"/>
          <cell r="C279"/>
          <cell r="D279"/>
          <cell r="E279"/>
          <cell r="F279"/>
          <cell r="G279"/>
          <cell r="H279"/>
        </row>
        <row r="280">
          <cell r="B280"/>
          <cell r="C280"/>
          <cell r="D280"/>
          <cell r="E280"/>
          <cell r="F280"/>
          <cell r="G280"/>
          <cell r="H280"/>
        </row>
        <row r="281">
          <cell r="B281"/>
          <cell r="C281"/>
          <cell r="D281"/>
          <cell r="E281"/>
          <cell r="F281"/>
          <cell r="G281"/>
          <cell r="H281"/>
        </row>
        <row r="282">
          <cell r="B282"/>
          <cell r="C282"/>
          <cell r="D282"/>
          <cell r="E282"/>
          <cell r="F282"/>
          <cell r="G282"/>
          <cell r="H282"/>
        </row>
        <row r="283">
          <cell r="B283"/>
          <cell r="C283"/>
          <cell r="D283"/>
          <cell r="E283"/>
          <cell r="F283"/>
          <cell r="G283"/>
          <cell r="H283"/>
        </row>
        <row r="284">
          <cell r="B284"/>
          <cell r="C284"/>
          <cell r="D284"/>
          <cell r="E284"/>
          <cell r="F284"/>
          <cell r="G284"/>
          <cell r="H284"/>
        </row>
        <row r="285">
          <cell r="B285"/>
          <cell r="C285"/>
          <cell r="D285"/>
          <cell r="E285"/>
          <cell r="F285"/>
          <cell r="G285"/>
          <cell r="H285"/>
        </row>
      </sheetData>
      <sheetData sheetId="8"/>
      <sheetData sheetId="9"/>
      <sheetData sheetId="10"/>
      <sheetData sheetId="1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19"/>
      <sheetName val="NOV-19"/>
      <sheetName val="DEC-19"/>
      <sheetName val="JAN-20"/>
      <sheetName val="FEB-20"/>
      <sheetName val="MAR-20"/>
      <sheetName val="Unit_details"/>
      <sheetName val="Sheet1"/>
    </sheetNames>
    <sheetDataSet>
      <sheetData sheetId="0"/>
      <sheetData sheetId="1"/>
      <sheetData sheetId="2"/>
      <sheetData sheetId="3"/>
      <sheetData sheetId="4"/>
      <sheetData sheetId="5"/>
      <sheetData sheetId="6"/>
      <sheetData sheetId="7"/>
      <sheetData sheetId="8">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4728.1000000000004</v>
          </cell>
          <cell r="D8">
            <v>452.9</v>
          </cell>
          <cell r="E8">
            <v>0</v>
          </cell>
          <cell r="F8">
            <v>0</v>
          </cell>
          <cell r="G8">
            <v>4728.1000000000004</v>
          </cell>
          <cell r="H8">
            <v>452.9</v>
          </cell>
        </row>
        <row r="9">
          <cell r="B9" t="str">
            <v>BAGE_01Z</v>
          </cell>
          <cell r="C9">
            <v>1035.6400000000001</v>
          </cell>
          <cell r="D9">
            <v>297.39999999999998</v>
          </cell>
          <cell r="E9">
            <v>0</v>
          </cell>
          <cell r="F9">
            <v>0</v>
          </cell>
          <cell r="G9">
            <v>1035.6400000000001</v>
          </cell>
          <cell r="H9">
            <v>297.39999999999998</v>
          </cell>
        </row>
        <row r="10">
          <cell r="B10" t="str">
            <v>BAGE_02Z</v>
          </cell>
          <cell r="C10">
            <v>59.55</v>
          </cell>
          <cell r="D10">
            <v>0.57999999999999996</v>
          </cell>
          <cell r="E10">
            <v>0</v>
          </cell>
          <cell r="F10">
            <v>0</v>
          </cell>
          <cell r="G10">
            <v>59.55</v>
          </cell>
          <cell r="H10">
            <v>0.57999999999999996</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1640.57</v>
          </cell>
          <cell r="D13">
            <v>242.1</v>
          </cell>
          <cell r="E13">
            <v>0</v>
          </cell>
          <cell r="F13">
            <v>0</v>
          </cell>
          <cell r="G13">
            <v>1640.57</v>
          </cell>
          <cell r="H13">
            <v>242.1</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9751.4599999999991</v>
          </cell>
          <cell r="D18">
            <v>323.16000000000003</v>
          </cell>
          <cell r="E18">
            <v>0</v>
          </cell>
          <cell r="F18">
            <v>0</v>
          </cell>
          <cell r="G18">
            <v>9751.4599999999991</v>
          </cell>
          <cell r="H18">
            <v>323.16000000000003</v>
          </cell>
        </row>
        <row r="19">
          <cell r="B19" t="str">
            <v>CARR-1</v>
          </cell>
          <cell r="C19">
            <v>8359.6</v>
          </cell>
          <cell r="D19">
            <v>2623.4</v>
          </cell>
          <cell r="E19">
            <v>0</v>
          </cell>
          <cell r="F19">
            <v>0</v>
          </cell>
          <cell r="G19">
            <v>8359.6</v>
          </cell>
          <cell r="H19">
            <v>2623.4</v>
          </cell>
        </row>
        <row r="20">
          <cell r="B20" t="str">
            <v>CARR-2</v>
          </cell>
          <cell r="C20">
            <v>11298.8</v>
          </cell>
          <cell r="D20">
            <v>2274.4</v>
          </cell>
          <cell r="E20">
            <v>0</v>
          </cell>
          <cell r="F20">
            <v>0</v>
          </cell>
          <cell r="G20">
            <v>11298.8</v>
          </cell>
          <cell r="H20">
            <v>2274.4</v>
          </cell>
        </row>
        <row r="21">
          <cell r="B21" t="str">
            <v>CDCL_01Z</v>
          </cell>
          <cell r="C21">
            <v>15761.88</v>
          </cell>
          <cell r="D21">
            <v>7198.02</v>
          </cell>
          <cell r="E21">
            <v>0</v>
          </cell>
          <cell r="F21">
            <v>0</v>
          </cell>
          <cell r="G21">
            <v>15761.88</v>
          </cell>
          <cell r="H21">
            <v>7198.02</v>
          </cell>
        </row>
        <row r="22">
          <cell r="B22" t="str">
            <v>LAGA_01Z</v>
          </cell>
          <cell r="C22">
            <v>2721.3</v>
          </cell>
          <cell r="D22">
            <v>6356.2</v>
          </cell>
          <cell r="E22">
            <v>0</v>
          </cell>
          <cell r="F22">
            <v>0</v>
          </cell>
          <cell r="G22">
            <v>2721.3</v>
          </cell>
          <cell r="H22">
            <v>6356.2</v>
          </cell>
        </row>
        <row r="23">
          <cell r="B23" t="str">
            <v>CLDCW-1</v>
          </cell>
          <cell r="C23">
            <v>5425.88</v>
          </cell>
          <cell r="D23">
            <v>301.73</v>
          </cell>
          <cell r="E23">
            <v>0</v>
          </cell>
          <cell r="F23">
            <v>0</v>
          </cell>
          <cell r="G23">
            <v>5425.88</v>
          </cell>
          <cell r="H23">
            <v>301.73</v>
          </cell>
        </row>
        <row r="24">
          <cell r="B24" t="str">
            <v>CLDNW-1</v>
          </cell>
          <cell r="C24">
            <v>5588.27</v>
          </cell>
          <cell r="D24">
            <v>197.78</v>
          </cell>
          <cell r="E24">
            <v>0</v>
          </cell>
          <cell r="F24">
            <v>0</v>
          </cell>
          <cell r="G24">
            <v>5588.27</v>
          </cell>
          <cell r="H24">
            <v>197.78</v>
          </cell>
        </row>
        <row r="25">
          <cell r="B25" t="str">
            <v>CLDSW-1</v>
          </cell>
          <cell r="C25">
            <v>8477.69</v>
          </cell>
          <cell r="D25">
            <v>0.1</v>
          </cell>
          <cell r="E25">
            <v>0</v>
          </cell>
          <cell r="F25">
            <v>0</v>
          </cell>
          <cell r="G25">
            <v>8477.69</v>
          </cell>
          <cell r="H25">
            <v>0.1</v>
          </cell>
        </row>
        <row r="26">
          <cell r="B26" t="str">
            <v>CORB_01Z</v>
          </cell>
          <cell r="C26">
            <v>110.02</v>
          </cell>
          <cell r="D26">
            <v>8.7799999999999994</v>
          </cell>
          <cell r="E26">
            <v>0</v>
          </cell>
          <cell r="F26">
            <v>0</v>
          </cell>
          <cell r="G26">
            <v>110.02</v>
          </cell>
          <cell r="H26">
            <v>8.7799999999999994</v>
          </cell>
        </row>
        <row r="27">
          <cell r="B27" t="str">
            <v>COSO_01Z</v>
          </cell>
          <cell r="C27">
            <v>9751.6</v>
          </cell>
          <cell r="D27">
            <v>1950.25</v>
          </cell>
          <cell r="E27">
            <v>0</v>
          </cell>
          <cell r="F27">
            <v>0</v>
          </cell>
          <cell r="G27">
            <v>9751.6</v>
          </cell>
          <cell r="H27">
            <v>1950.25</v>
          </cell>
        </row>
        <row r="28">
          <cell r="B28" t="str">
            <v>CRYRW-2</v>
          </cell>
          <cell r="C28">
            <v>4178.1499999999996</v>
          </cell>
          <cell r="D28">
            <v>124.52</v>
          </cell>
          <cell r="E28">
            <v>0</v>
          </cell>
          <cell r="F28">
            <v>0</v>
          </cell>
          <cell r="G28">
            <v>4178.1499999999996</v>
          </cell>
          <cell r="H28">
            <v>124.52</v>
          </cell>
        </row>
        <row r="29">
          <cell r="B29" t="str">
            <v>DAMC_01Z</v>
          </cell>
          <cell r="C29">
            <v>7166.61</v>
          </cell>
          <cell r="D29">
            <v>3749.36</v>
          </cell>
          <cell r="E29">
            <v>0</v>
          </cell>
          <cell r="F29">
            <v>0</v>
          </cell>
          <cell r="G29">
            <v>7166.61</v>
          </cell>
          <cell r="H29">
            <v>3749.36</v>
          </cell>
        </row>
        <row r="30">
          <cell r="B30" t="str">
            <v>DEEP_01Z</v>
          </cell>
          <cell r="C30">
            <v>0</v>
          </cell>
          <cell r="D30">
            <v>0</v>
          </cell>
          <cell r="E30">
            <v>0</v>
          </cell>
          <cell r="F30">
            <v>0</v>
          </cell>
          <cell r="G30">
            <v>0</v>
          </cell>
          <cell r="H30">
            <v>0</v>
          </cell>
        </row>
        <row r="31">
          <cell r="B31" t="str">
            <v>CNQPS01Z</v>
          </cell>
          <cell r="C31">
            <v>4995.0200000000004</v>
          </cell>
          <cell r="D31">
            <v>417.5</v>
          </cell>
          <cell r="E31">
            <v>0</v>
          </cell>
          <cell r="F31">
            <v>0</v>
          </cell>
          <cell r="G31">
            <v>4995.0200000000004</v>
          </cell>
          <cell r="H31">
            <v>417.5</v>
          </cell>
        </row>
        <row r="32">
          <cell r="B32" t="str">
            <v>CNQPS02Z</v>
          </cell>
          <cell r="C32">
            <v>2949.47</v>
          </cell>
          <cell r="D32">
            <v>369.12</v>
          </cell>
          <cell r="E32">
            <v>0</v>
          </cell>
          <cell r="F32">
            <v>0</v>
          </cell>
          <cell r="G32">
            <v>2949.47</v>
          </cell>
          <cell r="H32">
            <v>369.12</v>
          </cell>
        </row>
        <row r="33">
          <cell r="B33" t="str">
            <v>CNQPS03Z</v>
          </cell>
          <cell r="C33">
            <v>2227.4299999999998</v>
          </cell>
          <cell r="D33">
            <v>216.85</v>
          </cell>
          <cell r="E33">
            <v>0</v>
          </cell>
          <cell r="F33">
            <v>0</v>
          </cell>
          <cell r="G33">
            <v>2227.4299999999998</v>
          </cell>
          <cell r="H33">
            <v>216.85</v>
          </cell>
        </row>
        <row r="34">
          <cell r="B34" t="str">
            <v>CNQPS04Z</v>
          </cell>
          <cell r="C34">
            <v>7162.09</v>
          </cell>
          <cell r="D34">
            <v>176.72</v>
          </cell>
          <cell r="E34">
            <v>0</v>
          </cell>
          <cell r="F34">
            <v>0</v>
          </cell>
          <cell r="G34">
            <v>7162.09</v>
          </cell>
          <cell r="H34">
            <v>176.72</v>
          </cell>
        </row>
        <row r="35">
          <cell r="B35" t="str">
            <v>DRAXX01Z</v>
          </cell>
          <cell r="C35">
            <v>17601.55</v>
          </cell>
          <cell r="D35">
            <v>1359.8</v>
          </cell>
          <cell r="E35">
            <v>0</v>
          </cell>
          <cell r="F35">
            <v>0</v>
          </cell>
          <cell r="G35">
            <v>17601.55</v>
          </cell>
          <cell r="H35">
            <v>1359.8</v>
          </cell>
        </row>
        <row r="36">
          <cell r="B36" t="str">
            <v>DRAXX02Z</v>
          </cell>
          <cell r="C36">
            <v>22501.45</v>
          </cell>
          <cell r="D36">
            <v>2615.3000000000002</v>
          </cell>
          <cell r="E36">
            <v>0</v>
          </cell>
          <cell r="F36">
            <v>0</v>
          </cell>
          <cell r="G36">
            <v>22501.45</v>
          </cell>
          <cell r="H36">
            <v>2615.3000000000002</v>
          </cell>
        </row>
        <row r="37">
          <cell r="B37" t="str">
            <v>DRAXX03Z</v>
          </cell>
          <cell r="C37">
            <v>15823.5</v>
          </cell>
          <cell r="D37">
            <v>3146.75</v>
          </cell>
          <cell r="E37">
            <v>0</v>
          </cell>
          <cell r="F37">
            <v>0</v>
          </cell>
          <cell r="G37">
            <v>15823.5</v>
          </cell>
          <cell r="H37">
            <v>3146.75</v>
          </cell>
        </row>
        <row r="38">
          <cell r="B38" t="str">
            <v>DRAXX04Z</v>
          </cell>
          <cell r="C38">
            <v>15305.5</v>
          </cell>
          <cell r="D38">
            <v>3439</v>
          </cell>
          <cell r="E38">
            <v>0</v>
          </cell>
          <cell r="F38">
            <v>0</v>
          </cell>
          <cell r="G38">
            <v>15305.5</v>
          </cell>
          <cell r="H38">
            <v>3439</v>
          </cell>
        </row>
        <row r="39">
          <cell r="B39" t="str">
            <v>DRAXX05Z</v>
          </cell>
          <cell r="C39">
            <v>9247.7999999999993</v>
          </cell>
          <cell r="D39">
            <v>1845.65</v>
          </cell>
          <cell r="E39">
            <v>0</v>
          </cell>
          <cell r="F39">
            <v>0</v>
          </cell>
          <cell r="G39">
            <v>9247.7999999999993</v>
          </cell>
          <cell r="H39">
            <v>1845.65</v>
          </cell>
        </row>
        <row r="40">
          <cell r="B40" t="str">
            <v>DRAXX06Z</v>
          </cell>
          <cell r="C40">
            <v>1902.95</v>
          </cell>
          <cell r="D40">
            <v>642.6</v>
          </cell>
          <cell r="E40">
            <v>0</v>
          </cell>
          <cell r="F40">
            <v>0</v>
          </cell>
          <cell r="G40">
            <v>1902.95</v>
          </cell>
          <cell r="H40">
            <v>642.6</v>
          </cell>
        </row>
        <row r="41">
          <cell r="B41" t="str">
            <v>DRAXX09G</v>
          </cell>
          <cell r="C41">
            <v>0</v>
          </cell>
          <cell r="D41">
            <v>0</v>
          </cell>
          <cell r="E41">
            <v>0</v>
          </cell>
          <cell r="F41">
            <v>0</v>
          </cell>
          <cell r="G41">
            <v>0</v>
          </cell>
          <cell r="H41">
            <v>0</v>
          </cell>
        </row>
        <row r="42">
          <cell r="B42" t="str">
            <v>DRAXX10G</v>
          </cell>
          <cell r="C42">
            <v>0</v>
          </cell>
          <cell r="D42">
            <v>2.29</v>
          </cell>
          <cell r="E42">
            <v>0</v>
          </cell>
          <cell r="F42">
            <v>0</v>
          </cell>
          <cell r="G42">
            <v>0</v>
          </cell>
          <cell r="H42">
            <v>2.29</v>
          </cell>
        </row>
        <row r="43">
          <cell r="B43" t="str">
            <v>DRAXX12G</v>
          </cell>
          <cell r="C43">
            <v>0</v>
          </cell>
          <cell r="D43">
            <v>1.73</v>
          </cell>
          <cell r="E43">
            <v>0</v>
          </cell>
          <cell r="F43">
            <v>0</v>
          </cell>
          <cell r="G43">
            <v>0</v>
          </cell>
          <cell r="H43">
            <v>1.73</v>
          </cell>
        </row>
        <row r="44">
          <cell r="B44" t="str">
            <v>DUNGW-1</v>
          </cell>
          <cell r="C44">
            <v>314.89</v>
          </cell>
          <cell r="D44">
            <v>988.24</v>
          </cell>
          <cell r="E44">
            <v>0</v>
          </cell>
          <cell r="F44">
            <v>0</v>
          </cell>
          <cell r="G44">
            <v>314.89</v>
          </cell>
          <cell r="H44">
            <v>988.24</v>
          </cell>
        </row>
        <row r="45">
          <cell r="B45" t="str">
            <v>EECL_01Z</v>
          </cell>
          <cell r="C45">
            <v>8191.44</v>
          </cell>
          <cell r="D45">
            <v>1078.6300000000001</v>
          </cell>
          <cell r="E45">
            <v>0</v>
          </cell>
          <cell r="F45">
            <v>0</v>
          </cell>
          <cell r="G45">
            <v>8191.44</v>
          </cell>
          <cell r="H45">
            <v>1078.6300000000001</v>
          </cell>
        </row>
        <row r="46">
          <cell r="B46" t="str">
            <v>FIDL_01Z</v>
          </cell>
          <cell r="C46">
            <v>0</v>
          </cell>
          <cell r="D46">
            <v>0</v>
          </cell>
          <cell r="E46">
            <v>0</v>
          </cell>
          <cell r="F46">
            <v>0</v>
          </cell>
          <cell r="G46">
            <v>0</v>
          </cell>
          <cell r="H46">
            <v>0</v>
          </cell>
        </row>
        <row r="47">
          <cell r="B47" t="str">
            <v>FIDL_02Z</v>
          </cell>
          <cell r="C47">
            <v>2169.15</v>
          </cell>
          <cell r="D47">
            <v>6361.28</v>
          </cell>
          <cell r="E47">
            <v>0</v>
          </cell>
          <cell r="F47">
            <v>0</v>
          </cell>
          <cell r="G47">
            <v>2169.15</v>
          </cell>
          <cell r="H47">
            <v>6361.28</v>
          </cell>
        </row>
        <row r="48">
          <cell r="B48" t="str">
            <v>FIDL_03Z</v>
          </cell>
          <cell r="C48">
            <v>13401.15</v>
          </cell>
          <cell r="D48">
            <v>3138.15</v>
          </cell>
          <cell r="E48">
            <v>0</v>
          </cell>
          <cell r="F48">
            <v>0</v>
          </cell>
          <cell r="G48">
            <v>13401.15</v>
          </cell>
          <cell r="H48">
            <v>3138.15</v>
          </cell>
        </row>
        <row r="49">
          <cell r="B49" t="str">
            <v>FIDL_04Z</v>
          </cell>
          <cell r="C49">
            <v>14658.15</v>
          </cell>
          <cell r="D49">
            <v>2828.55</v>
          </cell>
          <cell r="E49">
            <v>0</v>
          </cell>
          <cell r="F49">
            <v>0</v>
          </cell>
          <cell r="G49">
            <v>14658.15</v>
          </cell>
          <cell r="H49">
            <v>2828.55</v>
          </cell>
        </row>
        <row r="50">
          <cell r="B50" t="str">
            <v>EAG_EWIC1</v>
          </cell>
          <cell r="C50">
            <v>35720.97</v>
          </cell>
          <cell r="D50">
            <v>526.91999999999996</v>
          </cell>
          <cell r="E50">
            <v>0</v>
          </cell>
          <cell r="F50">
            <v>0</v>
          </cell>
          <cell r="G50">
            <v>35720.97</v>
          </cell>
          <cell r="H50">
            <v>526.91999999999996</v>
          </cell>
        </row>
        <row r="51">
          <cell r="B51" t="str">
            <v>CRUA_01Z</v>
          </cell>
          <cell r="C51">
            <v>2486.96</v>
          </cell>
          <cell r="D51">
            <v>304.02</v>
          </cell>
          <cell r="E51">
            <v>0</v>
          </cell>
          <cell r="F51">
            <v>0</v>
          </cell>
          <cell r="G51">
            <v>2486.96</v>
          </cell>
          <cell r="H51">
            <v>304.02</v>
          </cell>
        </row>
        <row r="52">
          <cell r="B52" t="str">
            <v>CRUA_02Z</v>
          </cell>
          <cell r="C52">
            <v>2190.2399999999998</v>
          </cell>
          <cell r="D52">
            <v>168.85</v>
          </cell>
          <cell r="E52">
            <v>0</v>
          </cell>
          <cell r="F52">
            <v>0</v>
          </cell>
          <cell r="G52">
            <v>2190.2399999999998</v>
          </cell>
          <cell r="H52">
            <v>168.85</v>
          </cell>
        </row>
        <row r="53">
          <cell r="B53" t="str">
            <v>CRUA_03Z</v>
          </cell>
          <cell r="C53">
            <v>407.64</v>
          </cell>
          <cell r="D53">
            <v>1.04</v>
          </cell>
          <cell r="E53">
            <v>0</v>
          </cell>
          <cell r="F53">
            <v>0</v>
          </cell>
          <cell r="G53">
            <v>407.64</v>
          </cell>
          <cell r="H53">
            <v>1.04</v>
          </cell>
        </row>
        <row r="54">
          <cell r="B54" t="str">
            <v>CRUA_04Z</v>
          </cell>
          <cell r="C54">
            <v>730.5</v>
          </cell>
          <cell r="D54">
            <v>11.1</v>
          </cell>
          <cell r="E54">
            <v>0</v>
          </cell>
          <cell r="F54">
            <v>0</v>
          </cell>
          <cell r="G54">
            <v>730.5</v>
          </cell>
          <cell r="H54">
            <v>11.1</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1711.49</v>
          </cell>
          <cell r="D59">
            <v>218</v>
          </cell>
          <cell r="E59">
            <v>0</v>
          </cell>
          <cell r="F59">
            <v>0</v>
          </cell>
          <cell r="G59">
            <v>1711.49</v>
          </cell>
          <cell r="H59">
            <v>218</v>
          </cell>
        </row>
        <row r="60">
          <cell r="B60" t="str">
            <v>FALGW-1</v>
          </cell>
          <cell r="C60">
            <v>12313.5</v>
          </cell>
          <cell r="D60">
            <v>5.42</v>
          </cell>
          <cell r="E60">
            <v>0</v>
          </cell>
          <cell r="F60">
            <v>0</v>
          </cell>
          <cell r="G60">
            <v>12313.5</v>
          </cell>
          <cell r="H60">
            <v>5.42</v>
          </cell>
        </row>
        <row r="61">
          <cell r="B61" t="str">
            <v>FELL_01Z</v>
          </cell>
          <cell r="C61">
            <v>0</v>
          </cell>
          <cell r="D61">
            <v>0</v>
          </cell>
          <cell r="E61">
            <v>0</v>
          </cell>
          <cell r="F61">
            <v>0</v>
          </cell>
          <cell r="G61">
            <v>0</v>
          </cell>
          <cell r="H61">
            <v>0</v>
          </cell>
        </row>
        <row r="62">
          <cell r="B62" t="str">
            <v>GRGBW-1</v>
          </cell>
          <cell r="C62">
            <v>23294.05</v>
          </cell>
          <cell r="D62">
            <v>0</v>
          </cell>
          <cell r="E62">
            <v>0</v>
          </cell>
          <cell r="F62">
            <v>0</v>
          </cell>
          <cell r="G62">
            <v>23294.05</v>
          </cell>
          <cell r="H62">
            <v>0</v>
          </cell>
        </row>
        <row r="63">
          <cell r="B63" t="str">
            <v>GRGBW-2</v>
          </cell>
          <cell r="C63">
            <v>18636.22</v>
          </cell>
          <cell r="D63">
            <v>0.56000000000000005</v>
          </cell>
          <cell r="E63">
            <v>0</v>
          </cell>
          <cell r="F63">
            <v>0</v>
          </cell>
          <cell r="G63">
            <v>18636.22</v>
          </cell>
          <cell r="H63">
            <v>0.56000000000000005</v>
          </cell>
        </row>
        <row r="64">
          <cell r="B64" t="str">
            <v>GRGBW-3</v>
          </cell>
          <cell r="C64">
            <v>21773.759999999998</v>
          </cell>
          <cell r="D64">
            <v>0</v>
          </cell>
          <cell r="E64">
            <v>0</v>
          </cell>
          <cell r="F64">
            <v>0</v>
          </cell>
          <cell r="G64">
            <v>21773.759999999998</v>
          </cell>
          <cell r="H64">
            <v>0</v>
          </cell>
        </row>
        <row r="65">
          <cell r="B65" t="str">
            <v>GNFSW-1</v>
          </cell>
          <cell r="C65">
            <v>2107.13</v>
          </cell>
          <cell r="D65">
            <v>1969.32</v>
          </cell>
          <cell r="E65">
            <v>0</v>
          </cell>
          <cell r="F65">
            <v>0</v>
          </cell>
          <cell r="G65">
            <v>2107.13</v>
          </cell>
          <cell r="H65">
            <v>1969.32</v>
          </cell>
        </row>
        <row r="66">
          <cell r="B66" t="str">
            <v>GAOFO-1</v>
          </cell>
          <cell r="C66">
            <v>606.55999999999995</v>
          </cell>
          <cell r="D66">
            <v>3625.19</v>
          </cell>
          <cell r="E66">
            <v>0</v>
          </cell>
          <cell r="F66">
            <v>0</v>
          </cell>
          <cell r="G66">
            <v>606.55999999999995</v>
          </cell>
          <cell r="H66">
            <v>3625.19</v>
          </cell>
        </row>
        <row r="67">
          <cell r="B67" t="str">
            <v>GAOFO-2</v>
          </cell>
          <cell r="C67">
            <v>595.51</v>
          </cell>
          <cell r="D67">
            <v>2190.38</v>
          </cell>
          <cell r="E67">
            <v>0</v>
          </cell>
          <cell r="F67">
            <v>0</v>
          </cell>
          <cell r="G67">
            <v>595.51</v>
          </cell>
          <cell r="H67">
            <v>2190.38</v>
          </cell>
        </row>
        <row r="68">
          <cell r="B68" t="str">
            <v>GAOFO-3</v>
          </cell>
          <cell r="C68">
            <v>494.74</v>
          </cell>
          <cell r="D68">
            <v>3686.76</v>
          </cell>
          <cell r="E68">
            <v>0</v>
          </cell>
          <cell r="F68">
            <v>0</v>
          </cell>
          <cell r="G68">
            <v>494.74</v>
          </cell>
          <cell r="H68">
            <v>3686.76</v>
          </cell>
        </row>
        <row r="69">
          <cell r="B69" t="str">
            <v>GAOFO-4</v>
          </cell>
          <cell r="C69">
            <v>638.88</v>
          </cell>
          <cell r="D69">
            <v>3793.07</v>
          </cell>
          <cell r="E69">
            <v>0</v>
          </cell>
          <cell r="F69">
            <v>0</v>
          </cell>
          <cell r="G69">
            <v>638.88</v>
          </cell>
          <cell r="H69">
            <v>3793.07</v>
          </cell>
        </row>
        <row r="70">
          <cell r="B70" t="str">
            <v>CRGHW-1</v>
          </cell>
          <cell r="C70">
            <v>1881.93</v>
          </cell>
          <cell r="D70">
            <v>10.87</v>
          </cell>
          <cell r="E70">
            <v>0</v>
          </cell>
          <cell r="F70">
            <v>0</v>
          </cell>
          <cell r="G70">
            <v>1881.93</v>
          </cell>
          <cell r="H70">
            <v>10.87</v>
          </cell>
        </row>
        <row r="71">
          <cell r="B71" t="str">
            <v>GRMO_01Z</v>
          </cell>
          <cell r="C71">
            <v>0</v>
          </cell>
          <cell r="D71">
            <v>0</v>
          </cell>
          <cell r="E71">
            <v>0</v>
          </cell>
          <cell r="F71">
            <v>0</v>
          </cell>
          <cell r="G71">
            <v>0</v>
          </cell>
          <cell r="H71">
            <v>0</v>
          </cell>
        </row>
        <row r="72">
          <cell r="B72" t="str">
            <v>GRIFW-1</v>
          </cell>
          <cell r="C72">
            <v>1497.74</v>
          </cell>
          <cell r="D72">
            <v>160.16</v>
          </cell>
          <cell r="E72">
            <v>0</v>
          </cell>
          <cell r="F72">
            <v>0</v>
          </cell>
          <cell r="G72">
            <v>1497.74</v>
          </cell>
          <cell r="H72">
            <v>160.16</v>
          </cell>
        </row>
        <row r="73">
          <cell r="B73" t="str">
            <v>GRIFW-2</v>
          </cell>
          <cell r="C73">
            <v>1726.29</v>
          </cell>
          <cell r="D73">
            <v>106.38</v>
          </cell>
          <cell r="E73">
            <v>0</v>
          </cell>
          <cell r="F73">
            <v>0</v>
          </cell>
          <cell r="G73">
            <v>1726.29</v>
          </cell>
          <cell r="H73">
            <v>106.38</v>
          </cell>
        </row>
        <row r="74">
          <cell r="B74" t="str">
            <v>GNFSW-2</v>
          </cell>
          <cell r="C74">
            <v>1737.23</v>
          </cell>
          <cell r="D74">
            <v>1473.93</v>
          </cell>
          <cell r="E74">
            <v>0</v>
          </cell>
          <cell r="F74">
            <v>0</v>
          </cell>
          <cell r="G74">
            <v>1737.23</v>
          </cell>
          <cell r="H74">
            <v>1473.93</v>
          </cell>
        </row>
        <row r="75">
          <cell r="B75" t="str">
            <v>GYMR-15</v>
          </cell>
          <cell r="C75">
            <v>15330.28</v>
          </cell>
          <cell r="D75">
            <v>0.12</v>
          </cell>
          <cell r="E75">
            <v>0</v>
          </cell>
          <cell r="F75">
            <v>0</v>
          </cell>
          <cell r="G75">
            <v>15330.28</v>
          </cell>
          <cell r="H75">
            <v>0.12</v>
          </cell>
        </row>
        <row r="76">
          <cell r="B76" t="str">
            <v>GYMR-17</v>
          </cell>
          <cell r="C76">
            <v>17530.61</v>
          </cell>
          <cell r="D76">
            <v>0.12</v>
          </cell>
          <cell r="E76">
            <v>0</v>
          </cell>
          <cell r="F76">
            <v>0</v>
          </cell>
          <cell r="G76">
            <v>17530.61</v>
          </cell>
          <cell r="H76">
            <v>0.12</v>
          </cell>
        </row>
        <row r="77">
          <cell r="B77" t="str">
            <v>GYMR-26</v>
          </cell>
          <cell r="C77">
            <v>16974.16</v>
          </cell>
          <cell r="D77">
            <v>0.12</v>
          </cell>
          <cell r="E77">
            <v>0</v>
          </cell>
          <cell r="F77">
            <v>0</v>
          </cell>
          <cell r="G77">
            <v>16974.16</v>
          </cell>
          <cell r="H77">
            <v>0.12</v>
          </cell>
        </row>
        <row r="78">
          <cell r="B78" t="str">
            <v>GYMR-28</v>
          </cell>
          <cell r="C78">
            <v>13538.67</v>
          </cell>
          <cell r="D78">
            <v>0.11</v>
          </cell>
          <cell r="E78">
            <v>0</v>
          </cell>
          <cell r="F78">
            <v>0</v>
          </cell>
          <cell r="G78">
            <v>13538.67</v>
          </cell>
          <cell r="H78">
            <v>0.11</v>
          </cell>
        </row>
        <row r="79">
          <cell r="B79" t="str">
            <v>GYAR_01Z</v>
          </cell>
          <cell r="C79">
            <v>2497.1999999999998</v>
          </cell>
          <cell r="D79">
            <v>256.85000000000002</v>
          </cell>
          <cell r="E79">
            <v>0</v>
          </cell>
          <cell r="F79">
            <v>0</v>
          </cell>
          <cell r="G79">
            <v>2497.1999999999998</v>
          </cell>
          <cell r="H79">
            <v>256.85000000000002</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8969.07</v>
          </cell>
          <cell r="D83">
            <v>4250.5</v>
          </cell>
          <cell r="E83">
            <v>0</v>
          </cell>
          <cell r="F83">
            <v>0</v>
          </cell>
          <cell r="G83">
            <v>8969.07</v>
          </cell>
          <cell r="H83">
            <v>4250.5</v>
          </cell>
        </row>
        <row r="84">
          <cell r="B84" t="str">
            <v>SHBA_02Z</v>
          </cell>
          <cell r="C84">
            <v>5948.22</v>
          </cell>
          <cell r="D84">
            <v>3755.71</v>
          </cell>
          <cell r="E84">
            <v>0</v>
          </cell>
          <cell r="F84">
            <v>0</v>
          </cell>
          <cell r="G84">
            <v>5948.22</v>
          </cell>
          <cell r="H84">
            <v>3755.71</v>
          </cell>
        </row>
        <row r="85">
          <cell r="B85" t="str">
            <v>HUMR_01Z</v>
          </cell>
          <cell r="C85">
            <v>17587.12</v>
          </cell>
          <cell r="D85">
            <v>4015.43</v>
          </cell>
          <cell r="E85">
            <v>0</v>
          </cell>
          <cell r="F85">
            <v>0</v>
          </cell>
          <cell r="G85">
            <v>17587.12</v>
          </cell>
          <cell r="H85">
            <v>4015.43</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3342.65</v>
          </cell>
          <cell r="D90">
            <v>6392.7</v>
          </cell>
          <cell r="E90">
            <v>0</v>
          </cell>
          <cell r="F90">
            <v>0</v>
          </cell>
          <cell r="G90">
            <v>3342.65</v>
          </cell>
          <cell r="H90">
            <v>6392.7</v>
          </cell>
        </row>
        <row r="91">
          <cell r="B91" t="str">
            <v>KILBW-1</v>
          </cell>
          <cell r="C91">
            <v>146.05000000000001</v>
          </cell>
          <cell r="D91">
            <v>659.52</v>
          </cell>
          <cell r="E91">
            <v>0</v>
          </cell>
          <cell r="F91">
            <v>0</v>
          </cell>
          <cell r="G91">
            <v>146.05000000000001</v>
          </cell>
          <cell r="H91">
            <v>659.52</v>
          </cell>
        </row>
        <row r="92">
          <cell r="B92" t="str">
            <v>LCLTW-1</v>
          </cell>
          <cell r="C92">
            <v>2737.83</v>
          </cell>
          <cell r="D92">
            <v>100.81</v>
          </cell>
          <cell r="E92">
            <v>0</v>
          </cell>
          <cell r="F92">
            <v>0</v>
          </cell>
          <cell r="G92">
            <v>2737.83</v>
          </cell>
          <cell r="H92">
            <v>100.81</v>
          </cell>
        </row>
        <row r="93">
          <cell r="B93" t="str">
            <v>MEDP_01Z</v>
          </cell>
          <cell r="C93">
            <v>12827.62</v>
          </cell>
          <cell r="D93">
            <v>3975.21</v>
          </cell>
          <cell r="E93">
            <v>0</v>
          </cell>
          <cell r="F93">
            <v>0</v>
          </cell>
          <cell r="G93">
            <v>12827.62</v>
          </cell>
          <cell r="H93">
            <v>3975.21</v>
          </cell>
        </row>
        <row r="94">
          <cell r="B94" t="str">
            <v>MILWW-1</v>
          </cell>
          <cell r="C94">
            <v>2917.66</v>
          </cell>
          <cell r="D94">
            <v>15.11</v>
          </cell>
          <cell r="E94">
            <v>0</v>
          </cell>
          <cell r="F94">
            <v>0</v>
          </cell>
          <cell r="G94">
            <v>2917.66</v>
          </cell>
          <cell r="H94">
            <v>15.11</v>
          </cell>
        </row>
        <row r="95">
          <cell r="B95" t="str">
            <v>WDNSO-1</v>
          </cell>
          <cell r="C95">
            <v>15702.49</v>
          </cell>
          <cell r="D95">
            <v>484.55</v>
          </cell>
          <cell r="E95">
            <v>0</v>
          </cell>
          <cell r="F95">
            <v>0</v>
          </cell>
          <cell r="G95">
            <v>15702.49</v>
          </cell>
          <cell r="H95">
            <v>484.55</v>
          </cell>
        </row>
        <row r="96">
          <cell r="B96" t="str">
            <v>WDNSO-2</v>
          </cell>
          <cell r="C96">
            <v>9736.3799999999992</v>
          </cell>
          <cell r="D96">
            <v>7766.64</v>
          </cell>
          <cell r="E96">
            <v>0</v>
          </cell>
          <cell r="F96">
            <v>0</v>
          </cell>
          <cell r="G96">
            <v>9736.3799999999992</v>
          </cell>
          <cell r="H96">
            <v>7766.64</v>
          </cell>
        </row>
        <row r="97">
          <cell r="B97" t="str">
            <v>MRWD_01Z</v>
          </cell>
          <cell r="C97">
            <v>5947.5</v>
          </cell>
          <cell r="D97">
            <v>1797.6</v>
          </cell>
          <cell r="E97">
            <v>0</v>
          </cell>
          <cell r="F97">
            <v>0</v>
          </cell>
          <cell r="G97">
            <v>5947.5</v>
          </cell>
          <cell r="H97">
            <v>1797.6</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11947.35</v>
          </cell>
          <cell r="D103">
            <v>4736.6499999999996</v>
          </cell>
          <cell r="E103">
            <v>0</v>
          </cell>
          <cell r="F103">
            <v>0</v>
          </cell>
          <cell r="G103">
            <v>11947.35</v>
          </cell>
          <cell r="H103">
            <v>4736.6499999999996</v>
          </cell>
        </row>
        <row r="104">
          <cell r="B104" t="str">
            <v>DIDCB06Z</v>
          </cell>
          <cell r="C104">
            <v>10109.549999999999</v>
          </cell>
          <cell r="D104">
            <v>4370.3</v>
          </cell>
          <cell r="E104">
            <v>0</v>
          </cell>
          <cell r="F104">
            <v>0</v>
          </cell>
          <cell r="G104">
            <v>10109.549999999999</v>
          </cell>
          <cell r="H104">
            <v>4370.3</v>
          </cell>
        </row>
        <row r="105">
          <cell r="B105" t="str">
            <v>LBAR_01Z</v>
          </cell>
          <cell r="C105">
            <v>1269.8900000000001</v>
          </cell>
          <cell r="D105">
            <v>26836.75</v>
          </cell>
          <cell r="E105">
            <v>0</v>
          </cell>
          <cell r="F105">
            <v>0</v>
          </cell>
          <cell r="G105">
            <v>1269.8900000000001</v>
          </cell>
          <cell r="H105">
            <v>26836.75</v>
          </cell>
        </row>
        <row r="106">
          <cell r="B106" t="str">
            <v>PEMB_11Z</v>
          </cell>
          <cell r="C106">
            <v>5352.05</v>
          </cell>
          <cell r="D106">
            <v>3896.05</v>
          </cell>
          <cell r="E106">
            <v>0</v>
          </cell>
          <cell r="F106">
            <v>0</v>
          </cell>
          <cell r="G106">
            <v>5352.05</v>
          </cell>
          <cell r="H106">
            <v>3896.05</v>
          </cell>
        </row>
        <row r="107">
          <cell r="B107" t="str">
            <v>PEMB_21Z</v>
          </cell>
          <cell r="C107">
            <v>5145.1499999999996</v>
          </cell>
          <cell r="D107">
            <v>2434.25</v>
          </cell>
          <cell r="E107">
            <v>0</v>
          </cell>
          <cell r="F107">
            <v>0</v>
          </cell>
          <cell r="G107">
            <v>5145.1499999999996</v>
          </cell>
          <cell r="H107">
            <v>2434.25</v>
          </cell>
        </row>
        <row r="108">
          <cell r="B108" t="str">
            <v>PEMB_31Z</v>
          </cell>
          <cell r="C108">
            <v>3621.65</v>
          </cell>
          <cell r="D108">
            <v>2682</v>
          </cell>
          <cell r="E108">
            <v>0</v>
          </cell>
          <cell r="F108">
            <v>0</v>
          </cell>
          <cell r="G108">
            <v>3621.65</v>
          </cell>
          <cell r="H108">
            <v>2682</v>
          </cell>
        </row>
        <row r="109">
          <cell r="B109" t="str">
            <v>PEMB_41Z</v>
          </cell>
          <cell r="C109">
            <v>2863.8</v>
          </cell>
          <cell r="D109">
            <v>3477.15</v>
          </cell>
          <cell r="E109">
            <v>0</v>
          </cell>
          <cell r="F109">
            <v>0</v>
          </cell>
          <cell r="G109">
            <v>2863.8</v>
          </cell>
          <cell r="H109">
            <v>3477.15</v>
          </cell>
        </row>
        <row r="110">
          <cell r="B110" t="str">
            <v>PEMB_51Z</v>
          </cell>
          <cell r="C110">
            <v>7777.4</v>
          </cell>
          <cell r="D110">
            <v>2605.3000000000002</v>
          </cell>
          <cell r="E110">
            <v>0</v>
          </cell>
          <cell r="F110">
            <v>0</v>
          </cell>
          <cell r="G110">
            <v>7777.4</v>
          </cell>
          <cell r="H110">
            <v>2605.3000000000002</v>
          </cell>
        </row>
        <row r="111">
          <cell r="B111" t="str">
            <v>STAY_01Z</v>
          </cell>
          <cell r="C111">
            <v>285.3</v>
          </cell>
          <cell r="D111">
            <v>2960.1</v>
          </cell>
          <cell r="E111">
            <v>0</v>
          </cell>
          <cell r="F111">
            <v>0</v>
          </cell>
          <cell r="G111">
            <v>285.3</v>
          </cell>
          <cell r="H111">
            <v>2960.1</v>
          </cell>
        </row>
        <row r="112">
          <cell r="B112" t="str">
            <v>STAY_02Z</v>
          </cell>
          <cell r="C112">
            <v>1067.3499999999999</v>
          </cell>
          <cell r="D112">
            <v>6349.65</v>
          </cell>
          <cell r="E112">
            <v>0</v>
          </cell>
          <cell r="F112">
            <v>0</v>
          </cell>
          <cell r="G112">
            <v>1067.3499999999999</v>
          </cell>
          <cell r="H112">
            <v>6349.65</v>
          </cell>
        </row>
        <row r="113">
          <cell r="B113" t="str">
            <v>STAY_03Z</v>
          </cell>
          <cell r="C113">
            <v>1264.7</v>
          </cell>
          <cell r="D113">
            <v>5260.55</v>
          </cell>
          <cell r="E113">
            <v>0</v>
          </cell>
          <cell r="F113">
            <v>0</v>
          </cell>
          <cell r="G113">
            <v>1264.7</v>
          </cell>
          <cell r="H113">
            <v>5260.55</v>
          </cell>
        </row>
        <row r="114">
          <cell r="B114" t="str">
            <v>STAY_04Z</v>
          </cell>
          <cell r="C114">
            <v>1294.25</v>
          </cell>
          <cell r="D114">
            <v>5202</v>
          </cell>
          <cell r="E114">
            <v>0</v>
          </cell>
          <cell r="F114">
            <v>0</v>
          </cell>
          <cell r="G114">
            <v>1294.25</v>
          </cell>
          <cell r="H114">
            <v>5202</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20548.5</v>
          </cell>
          <cell r="D117">
            <v>9847.9</v>
          </cell>
          <cell r="E117">
            <v>0</v>
          </cell>
          <cell r="F117">
            <v>0</v>
          </cell>
          <cell r="G117">
            <v>20548.5</v>
          </cell>
          <cell r="H117">
            <v>9847.9</v>
          </cell>
        </row>
        <row r="118">
          <cell r="B118" t="str">
            <v>HEYM102Z</v>
          </cell>
          <cell r="C118">
            <v>3927.95</v>
          </cell>
          <cell r="D118">
            <v>2314.1</v>
          </cell>
          <cell r="E118">
            <v>0</v>
          </cell>
          <cell r="F118">
            <v>0</v>
          </cell>
          <cell r="G118">
            <v>3927.95</v>
          </cell>
          <cell r="H118">
            <v>2314.1</v>
          </cell>
        </row>
        <row r="119">
          <cell r="B119" t="str">
            <v>HEYM207Z</v>
          </cell>
          <cell r="C119">
            <v>0</v>
          </cell>
          <cell r="D119">
            <v>0</v>
          </cell>
          <cell r="E119">
            <v>0</v>
          </cell>
          <cell r="F119">
            <v>0</v>
          </cell>
          <cell r="G119">
            <v>0</v>
          </cell>
          <cell r="H119">
            <v>0</v>
          </cell>
        </row>
        <row r="120">
          <cell r="B120" t="str">
            <v>HEYM208Z</v>
          </cell>
          <cell r="C120">
            <v>0</v>
          </cell>
          <cell r="D120">
            <v>0</v>
          </cell>
          <cell r="E120">
            <v>0</v>
          </cell>
          <cell r="F120">
            <v>0</v>
          </cell>
          <cell r="G120">
            <v>0</v>
          </cell>
          <cell r="H120">
            <v>0</v>
          </cell>
        </row>
        <row r="121">
          <cell r="B121" t="str">
            <v>HINB_07Z</v>
          </cell>
          <cell r="C121">
            <v>16830.8</v>
          </cell>
          <cell r="D121">
            <v>5630.85</v>
          </cell>
          <cell r="E121">
            <v>0</v>
          </cell>
          <cell r="F121">
            <v>0</v>
          </cell>
          <cell r="G121">
            <v>16830.8</v>
          </cell>
          <cell r="H121">
            <v>5630.85</v>
          </cell>
        </row>
        <row r="122">
          <cell r="B122" t="str">
            <v>HINB_08Z</v>
          </cell>
          <cell r="C122">
            <v>10180.1</v>
          </cell>
          <cell r="D122">
            <v>5370.6</v>
          </cell>
          <cell r="E122">
            <v>0</v>
          </cell>
          <cell r="F122">
            <v>0</v>
          </cell>
          <cell r="G122">
            <v>10180.1</v>
          </cell>
          <cell r="H122">
            <v>5370.6</v>
          </cell>
        </row>
        <row r="123">
          <cell r="B123" t="str">
            <v>HRTL_01Z</v>
          </cell>
          <cell r="C123">
            <v>32479.4</v>
          </cell>
          <cell r="D123">
            <v>1347.65</v>
          </cell>
          <cell r="E123">
            <v>0</v>
          </cell>
          <cell r="F123">
            <v>0</v>
          </cell>
          <cell r="G123">
            <v>32479.4</v>
          </cell>
          <cell r="H123">
            <v>1347.65</v>
          </cell>
        </row>
        <row r="124">
          <cell r="B124" t="str">
            <v>HRTL_02Z</v>
          </cell>
          <cell r="C124">
            <v>31048.85</v>
          </cell>
          <cell r="D124">
            <v>1311.7</v>
          </cell>
          <cell r="E124">
            <v>0</v>
          </cell>
          <cell r="F124">
            <v>0</v>
          </cell>
          <cell r="G124">
            <v>31048.85</v>
          </cell>
          <cell r="H124">
            <v>1311.7</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14339.3</v>
          </cell>
          <cell r="D127">
            <v>7128.6</v>
          </cell>
          <cell r="E127">
            <v>0</v>
          </cell>
          <cell r="F127">
            <v>0</v>
          </cell>
          <cell r="G127">
            <v>14339.3</v>
          </cell>
          <cell r="H127">
            <v>7128.6</v>
          </cell>
        </row>
        <row r="128">
          <cell r="B128" t="str">
            <v>SIZB_02Z</v>
          </cell>
          <cell r="C128">
            <v>19246.650000000001</v>
          </cell>
          <cell r="D128">
            <v>4578.25</v>
          </cell>
          <cell r="E128">
            <v>0</v>
          </cell>
          <cell r="F128">
            <v>0</v>
          </cell>
          <cell r="G128">
            <v>19246.650000000001</v>
          </cell>
          <cell r="H128">
            <v>4578.25</v>
          </cell>
        </row>
        <row r="129">
          <cell r="B129" t="str">
            <v>TORN_01Z</v>
          </cell>
          <cell r="C129">
            <v>23487.200000000001</v>
          </cell>
          <cell r="D129">
            <v>3349</v>
          </cell>
          <cell r="E129">
            <v>0</v>
          </cell>
          <cell r="F129">
            <v>0</v>
          </cell>
          <cell r="G129">
            <v>23487.200000000001</v>
          </cell>
          <cell r="H129">
            <v>3349</v>
          </cell>
        </row>
        <row r="130">
          <cell r="B130" t="str">
            <v>TORN_02Z</v>
          </cell>
          <cell r="C130">
            <v>22643.95</v>
          </cell>
          <cell r="D130">
            <v>4110.3500000000004</v>
          </cell>
          <cell r="E130">
            <v>0</v>
          </cell>
          <cell r="F130">
            <v>0</v>
          </cell>
          <cell r="G130">
            <v>22643.95</v>
          </cell>
          <cell r="H130">
            <v>4110.3500000000004</v>
          </cell>
        </row>
        <row r="131">
          <cell r="B131" t="str">
            <v>EAG-NEMO1</v>
          </cell>
          <cell r="C131">
            <v>14024.1</v>
          </cell>
          <cell r="D131">
            <v>18706.5</v>
          </cell>
          <cell r="E131">
            <v>0</v>
          </cell>
          <cell r="F131">
            <v>0</v>
          </cell>
          <cell r="G131">
            <v>14024.1</v>
          </cell>
          <cell r="H131">
            <v>18706.5</v>
          </cell>
        </row>
        <row r="132">
          <cell r="B132" t="str">
            <v>DINO_01Z</v>
          </cell>
          <cell r="C132">
            <v>7769.1</v>
          </cell>
          <cell r="D132">
            <v>286.75</v>
          </cell>
          <cell r="E132">
            <v>0</v>
          </cell>
          <cell r="F132">
            <v>0</v>
          </cell>
          <cell r="G132">
            <v>7769.1</v>
          </cell>
          <cell r="H132">
            <v>286.75</v>
          </cell>
        </row>
        <row r="133">
          <cell r="B133" t="str">
            <v>DINO_02Z</v>
          </cell>
          <cell r="C133">
            <v>8463.25</v>
          </cell>
          <cell r="D133">
            <v>420.1</v>
          </cell>
          <cell r="E133">
            <v>0</v>
          </cell>
          <cell r="F133">
            <v>0</v>
          </cell>
          <cell r="G133">
            <v>8463.25</v>
          </cell>
          <cell r="H133">
            <v>420.1</v>
          </cell>
        </row>
        <row r="134">
          <cell r="B134" t="str">
            <v>DINO_03Z</v>
          </cell>
          <cell r="C134">
            <v>9853.0499999999993</v>
          </cell>
          <cell r="D134">
            <v>122.65</v>
          </cell>
          <cell r="E134">
            <v>0</v>
          </cell>
          <cell r="F134">
            <v>0</v>
          </cell>
          <cell r="G134">
            <v>9853.0499999999993</v>
          </cell>
          <cell r="H134">
            <v>122.65</v>
          </cell>
        </row>
        <row r="135">
          <cell r="B135" t="str">
            <v>DINO_04Z</v>
          </cell>
          <cell r="C135">
            <v>9047.9500000000007</v>
          </cell>
          <cell r="D135">
            <v>295.3</v>
          </cell>
          <cell r="E135">
            <v>0</v>
          </cell>
          <cell r="F135">
            <v>0</v>
          </cell>
          <cell r="G135">
            <v>9047.9500000000007</v>
          </cell>
          <cell r="H135">
            <v>295.3</v>
          </cell>
        </row>
        <row r="136">
          <cell r="B136" t="str">
            <v>DINO_05Z</v>
          </cell>
          <cell r="C136">
            <v>15073.65</v>
          </cell>
          <cell r="D136">
            <v>585.5</v>
          </cell>
          <cell r="E136">
            <v>0</v>
          </cell>
          <cell r="F136">
            <v>0</v>
          </cell>
          <cell r="G136">
            <v>15073.65</v>
          </cell>
          <cell r="H136">
            <v>585.5</v>
          </cell>
        </row>
        <row r="137">
          <cell r="B137" t="str">
            <v>DINO_06Z</v>
          </cell>
          <cell r="C137">
            <v>13169</v>
          </cell>
          <cell r="D137">
            <v>312.05</v>
          </cell>
          <cell r="E137">
            <v>0</v>
          </cell>
          <cell r="F137">
            <v>0</v>
          </cell>
          <cell r="G137">
            <v>13169</v>
          </cell>
          <cell r="H137">
            <v>312.05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2610.9499999999998</v>
          </cell>
          <cell r="D140">
            <v>319.41000000000003</v>
          </cell>
          <cell r="E140">
            <v>0</v>
          </cell>
          <cell r="F140">
            <v>0</v>
          </cell>
          <cell r="G140">
            <v>2610.9499999999998</v>
          </cell>
          <cell r="H140">
            <v>319.41000000000003</v>
          </cell>
        </row>
        <row r="141">
          <cell r="B141" t="str">
            <v>FFES_04Z</v>
          </cell>
          <cell r="C141">
            <v>3367.49</v>
          </cell>
          <cell r="D141">
            <v>579.75</v>
          </cell>
          <cell r="E141">
            <v>0</v>
          </cell>
          <cell r="F141">
            <v>0</v>
          </cell>
          <cell r="G141">
            <v>3367.49</v>
          </cell>
          <cell r="H141">
            <v>579.75</v>
          </cell>
        </row>
        <row r="142">
          <cell r="B142" t="str">
            <v>KILNS01Z</v>
          </cell>
          <cell r="C142">
            <v>0</v>
          </cell>
          <cell r="D142">
            <v>0</v>
          </cell>
          <cell r="E142">
            <v>0</v>
          </cell>
          <cell r="F142">
            <v>0</v>
          </cell>
          <cell r="G142">
            <v>0</v>
          </cell>
          <cell r="H142">
            <v>0</v>
          </cell>
        </row>
        <row r="143">
          <cell r="B143" t="str">
            <v>PETEM01Z</v>
          </cell>
          <cell r="C143">
            <v>65.48</v>
          </cell>
          <cell r="D143">
            <v>3.28</v>
          </cell>
          <cell r="E143">
            <v>0</v>
          </cell>
          <cell r="F143">
            <v>0</v>
          </cell>
          <cell r="G143">
            <v>65.48</v>
          </cell>
          <cell r="H143">
            <v>3.28</v>
          </cell>
        </row>
        <row r="144">
          <cell r="B144" t="str">
            <v>GRAI_06Z</v>
          </cell>
          <cell r="C144">
            <v>14136.85</v>
          </cell>
          <cell r="D144">
            <v>3879.05</v>
          </cell>
          <cell r="E144">
            <v>0</v>
          </cell>
          <cell r="F144">
            <v>0</v>
          </cell>
          <cell r="G144">
            <v>14136.85</v>
          </cell>
          <cell r="H144">
            <v>3879.05</v>
          </cell>
        </row>
        <row r="145">
          <cell r="B145" t="str">
            <v>GRAI_07Z</v>
          </cell>
          <cell r="C145">
            <v>8292.4500000000007</v>
          </cell>
          <cell r="D145">
            <v>2896.5</v>
          </cell>
          <cell r="E145">
            <v>0</v>
          </cell>
          <cell r="F145">
            <v>0</v>
          </cell>
          <cell r="G145">
            <v>8292.4500000000007</v>
          </cell>
          <cell r="H145">
            <v>2896.5</v>
          </cell>
        </row>
        <row r="146">
          <cell r="B146" t="str">
            <v>GRAI_08Z</v>
          </cell>
          <cell r="C146">
            <v>7294.4</v>
          </cell>
          <cell r="D146">
            <v>3512</v>
          </cell>
          <cell r="E146">
            <v>0</v>
          </cell>
          <cell r="F146">
            <v>0</v>
          </cell>
          <cell r="G146">
            <v>7294.4</v>
          </cell>
          <cell r="H146">
            <v>3512</v>
          </cell>
        </row>
        <row r="147">
          <cell r="B147" t="str">
            <v>KILLP01Z</v>
          </cell>
          <cell r="C147">
            <v>687.75</v>
          </cell>
          <cell r="D147">
            <v>32.6</v>
          </cell>
          <cell r="E147">
            <v>0</v>
          </cell>
          <cell r="F147">
            <v>0</v>
          </cell>
          <cell r="G147">
            <v>687.75</v>
          </cell>
          <cell r="H147">
            <v>32.6</v>
          </cell>
        </row>
        <row r="148">
          <cell r="B148" t="str">
            <v>KILLP02Z</v>
          </cell>
          <cell r="C148">
            <v>593.15</v>
          </cell>
          <cell r="D148">
            <v>24.95</v>
          </cell>
          <cell r="E148">
            <v>0</v>
          </cell>
          <cell r="F148">
            <v>0</v>
          </cell>
          <cell r="G148">
            <v>593.15</v>
          </cell>
          <cell r="H148">
            <v>24.95</v>
          </cell>
        </row>
        <row r="149">
          <cell r="B149" t="str">
            <v>RATS_01Z</v>
          </cell>
          <cell r="C149">
            <v>9.09</v>
          </cell>
          <cell r="D149">
            <v>1317.15</v>
          </cell>
          <cell r="E149">
            <v>0</v>
          </cell>
          <cell r="F149">
            <v>0</v>
          </cell>
          <cell r="G149">
            <v>9.09</v>
          </cell>
          <cell r="H149">
            <v>1317.15</v>
          </cell>
        </row>
        <row r="150">
          <cell r="B150" t="str">
            <v>RATS_02Z</v>
          </cell>
          <cell r="C150">
            <v>374.58</v>
          </cell>
          <cell r="D150">
            <v>168.66</v>
          </cell>
          <cell r="E150">
            <v>0</v>
          </cell>
          <cell r="F150">
            <v>0</v>
          </cell>
          <cell r="G150">
            <v>374.58</v>
          </cell>
          <cell r="H150">
            <v>168.66</v>
          </cell>
        </row>
        <row r="151">
          <cell r="B151" t="str">
            <v>RATS_03Z</v>
          </cell>
          <cell r="C151">
            <v>351.27</v>
          </cell>
          <cell r="D151">
            <v>162.44999999999999</v>
          </cell>
          <cell r="E151">
            <v>0</v>
          </cell>
          <cell r="F151">
            <v>0</v>
          </cell>
          <cell r="G151">
            <v>351.27</v>
          </cell>
          <cell r="H151">
            <v>162.44999999999999</v>
          </cell>
        </row>
        <row r="152">
          <cell r="B152" t="str">
            <v>RATS_04Z</v>
          </cell>
          <cell r="C152">
            <v>0.09</v>
          </cell>
          <cell r="D152">
            <v>1096.02</v>
          </cell>
          <cell r="E152">
            <v>0</v>
          </cell>
          <cell r="F152">
            <v>0</v>
          </cell>
          <cell r="G152">
            <v>0.09</v>
          </cell>
          <cell r="H152">
            <v>1096.02</v>
          </cell>
        </row>
        <row r="153">
          <cell r="B153" t="str">
            <v>TAYL_02Z</v>
          </cell>
          <cell r="C153">
            <v>0.01</v>
          </cell>
          <cell r="D153">
            <v>21.52</v>
          </cell>
          <cell r="E153">
            <v>0</v>
          </cell>
          <cell r="F153">
            <v>0</v>
          </cell>
          <cell r="G153">
            <v>0.01</v>
          </cell>
          <cell r="H153">
            <v>21.52</v>
          </cell>
        </row>
        <row r="154">
          <cell r="B154" t="str">
            <v>TAYL_03Z</v>
          </cell>
          <cell r="C154">
            <v>0</v>
          </cell>
          <cell r="D154">
            <v>6.4</v>
          </cell>
          <cell r="E154">
            <v>0</v>
          </cell>
          <cell r="F154">
            <v>0</v>
          </cell>
          <cell r="G154">
            <v>0</v>
          </cell>
          <cell r="H154">
            <v>6.4</v>
          </cell>
        </row>
        <row r="155">
          <cell r="B155" t="str">
            <v>RCBKO-1</v>
          </cell>
          <cell r="C155">
            <v>3400.91</v>
          </cell>
          <cell r="D155">
            <v>4942.24</v>
          </cell>
          <cell r="E155">
            <v>0</v>
          </cell>
          <cell r="F155">
            <v>0</v>
          </cell>
          <cell r="G155">
            <v>3400.91</v>
          </cell>
          <cell r="H155">
            <v>4942.24</v>
          </cell>
        </row>
        <row r="156">
          <cell r="B156" t="str">
            <v>RCBKO-2</v>
          </cell>
          <cell r="C156">
            <v>2242.7399999999998</v>
          </cell>
          <cell r="D156">
            <v>4355.28</v>
          </cell>
          <cell r="E156">
            <v>0</v>
          </cell>
          <cell r="F156">
            <v>0</v>
          </cell>
          <cell r="G156">
            <v>2242.7399999999998</v>
          </cell>
          <cell r="H156">
            <v>4355.28</v>
          </cell>
        </row>
        <row r="157">
          <cell r="B157" t="str">
            <v>BRGG_01Z</v>
          </cell>
          <cell r="C157">
            <v>426.29</v>
          </cell>
          <cell r="D157">
            <v>7.14</v>
          </cell>
          <cell r="E157">
            <v>0</v>
          </cell>
          <cell r="F157">
            <v>0</v>
          </cell>
          <cell r="G157">
            <v>426.29</v>
          </cell>
          <cell r="H157">
            <v>7.14</v>
          </cell>
        </row>
        <row r="158">
          <cell r="B158" t="str">
            <v>ROCK_01Z</v>
          </cell>
          <cell r="C158">
            <v>6194.4</v>
          </cell>
          <cell r="D158">
            <v>577.5</v>
          </cell>
          <cell r="E158">
            <v>0</v>
          </cell>
          <cell r="F158">
            <v>0</v>
          </cell>
          <cell r="G158">
            <v>6194.4</v>
          </cell>
          <cell r="H158">
            <v>577.5</v>
          </cell>
        </row>
        <row r="159">
          <cell r="B159" t="str">
            <v>SCCL_01Z</v>
          </cell>
          <cell r="C159">
            <v>1601.4</v>
          </cell>
          <cell r="D159">
            <v>1050.05</v>
          </cell>
          <cell r="E159">
            <v>0</v>
          </cell>
          <cell r="F159">
            <v>0</v>
          </cell>
          <cell r="G159">
            <v>1601.4</v>
          </cell>
          <cell r="H159">
            <v>1050.05</v>
          </cell>
        </row>
        <row r="160">
          <cell r="B160" t="str">
            <v>SCCL_02Z</v>
          </cell>
          <cell r="C160">
            <v>2368.1999999999998</v>
          </cell>
          <cell r="D160">
            <v>3102.75</v>
          </cell>
          <cell r="E160">
            <v>0</v>
          </cell>
          <cell r="F160">
            <v>0</v>
          </cell>
          <cell r="G160">
            <v>2368.1999999999998</v>
          </cell>
          <cell r="H160">
            <v>3102.75</v>
          </cell>
        </row>
        <row r="161">
          <cell r="B161" t="str">
            <v>SCCL_03Z</v>
          </cell>
          <cell r="C161">
            <v>6875.5</v>
          </cell>
          <cell r="D161">
            <v>393.97</v>
          </cell>
          <cell r="E161">
            <v>0</v>
          </cell>
          <cell r="F161">
            <v>0</v>
          </cell>
          <cell r="G161">
            <v>6875.5</v>
          </cell>
          <cell r="H161">
            <v>393.97</v>
          </cell>
        </row>
        <row r="162">
          <cell r="B162" t="str">
            <v>SHOS_01Z</v>
          </cell>
          <cell r="C162">
            <v>4285.3</v>
          </cell>
          <cell r="D162">
            <v>143.85</v>
          </cell>
          <cell r="E162">
            <v>0</v>
          </cell>
          <cell r="F162">
            <v>0</v>
          </cell>
          <cell r="G162">
            <v>4285.3</v>
          </cell>
          <cell r="H162">
            <v>143.85</v>
          </cell>
        </row>
        <row r="163">
          <cell r="B163" t="str">
            <v>SEAB_01Z</v>
          </cell>
          <cell r="C163">
            <v>1616.23</v>
          </cell>
          <cell r="D163">
            <v>2373.96</v>
          </cell>
          <cell r="E163">
            <v>0</v>
          </cell>
          <cell r="F163">
            <v>0</v>
          </cell>
          <cell r="G163">
            <v>1616.23</v>
          </cell>
          <cell r="H163">
            <v>2373.96</v>
          </cell>
        </row>
        <row r="164">
          <cell r="B164" t="str">
            <v>SEAB_02Z</v>
          </cell>
          <cell r="C164">
            <v>1347.01</v>
          </cell>
          <cell r="D164">
            <v>469.8</v>
          </cell>
          <cell r="E164">
            <v>0</v>
          </cell>
          <cell r="F164">
            <v>0</v>
          </cell>
          <cell r="G164">
            <v>1347.01</v>
          </cell>
          <cell r="H164">
            <v>469.8</v>
          </cell>
        </row>
        <row r="165">
          <cell r="B165" t="str">
            <v>SPLN_01Z</v>
          </cell>
          <cell r="C165">
            <v>7263.4</v>
          </cell>
          <cell r="D165">
            <v>4452.2</v>
          </cell>
          <cell r="E165">
            <v>0</v>
          </cell>
          <cell r="F165">
            <v>0</v>
          </cell>
          <cell r="G165">
            <v>7263.4</v>
          </cell>
          <cell r="H165">
            <v>4452.2</v>
          </cell>
        </row>
        <row r="166">
          <cell r="B166" t="str">
            <v>ARCHW-1</v>
          </cell>
          <cell r="C166">
            <v>8623.7099999999991</v>
          </cell>
          <cell r="D166">
            <v>30.43</v>
          </cell>
          <cell r="E166">
            <v>0</v>
          </cell>
          <cell r="F166">
            <v>0</v>
          </cell>
          <cell r="G166">
            <v>8623.7099999999991</v>
          </cell>
          <cell r="H166">
            <v>30.43</v>
          </cell>
        </row>
        <row r="167">
          <cell r="B167" t="str">
            <v>CLFLW-1</v>
          </cell>
          <cell r="C167">
            <v>610.67999999999995</v>
          </cell>
          <cell r="D167">
            <v>15.54</v>
          </cell>
          <cell r="E167">
            <v>0</v>
          </cell>
          <cell r="F167">
            <v>0</v>
          </cell>
          <cell r="G167">
            <v>610.67999999999995</v>
          </cell>
          <cell r="H167">
            <v>15.54</v>
          </cell>
        </row>
        <row r="168">
          <cell r="B168" t="str">
            <v>DRSLW-1</v>
          </cell>
          <cell r="C168">
            <v>353.53</v>
          </cell>
          <cell r="D168">
            <v>945.6</v>
          </cell>
          <cell r="E168">
            <v>0</v>
          </cell>
          <cell r="F168">
            <v>0</v>
          </cell>
          <cell r="G168">
            <v>353.53</v>
          </cell>
          <cell r="H168">
            <v>945.6</v>
          </cell>
        </row>
        <row r="169">
          <cell r="B169" t="str">
            <v>EWHLW-1</v>
          </cell>
          <cell r="C169">
            <v>1827.13</v>
          </cell>
          <cell r="D169">
            <v>5.1100000000000003</v>
          </cell>
          <cell r="E169">
            <v>0</v>
          </cell>
          <cell r="F169">
            <v>0</v>
          </cell>
          <cell r="G169">
            <v>1827.13</v>
          </cell>
          <cell r="H169">
            <v>5.1100000000000003</v>
          </cell>
        </row>
        <row r="170">
          <cell r="B170" t="str">
            <v>HRSTW-1</v>
          </cell>
          <cell r="C170">
            <v>10760.13</v>
          </cell>
          <cell r="D170">
            <v>0</v>
          </cell>
          <cell r="E170">
            <v>0</v>
          </cell>
          <cell r="F170">
            <v>0</v>
          </cell>
          <cell r="G170">
            <v>10760.13</v>
          </cell>
          <cell r="H170">
            <v>0</v>
          </cell>
        </row>
        <row r="171">
          <cell r="B171" t="str">
            <v>KLGLW-1</v>
          </cell>
          <cell r="C171">
            <v>15256.56</v>
          </cell>
          <cell r="D171">
            <v>15.45</v>
          </cell>
          <cell r="E171">
            <v>0</v>
          </cell>
          <cell r="F171">
            <v>0</v>
          </cell>
          <cell r="G171">
            <v>15256.56</v>
          </cell>
          <cell r="H171">
            <v>15.45</v>
          </cell>
        </row>
        <row r="172">
          <cell r="B172" t="str">
            <v>MKHLW-1</v>
          </cell>
          <cell r="C172">
            <v>935.81</v>
          </cell>
          <cell r="D172">
            <v>5849.9</v>
          </cell>
          <cell r="E172">
            <v>0</v>
          </cell>
          <cell r="F172">
            <v>0</v>
          </cell>
          <cell r="G172">
            <v>935.81</v>
          </cell>
          <cell r="H172">
            <v>5849.9</v>
          </cell>
        </row>
        <row r="173">
          <cell r="B173" t="str">
            <v>AIGA_01Z</v>
          </cell>
          <cell r="C173">
            <v>23.23</v>
          </cell>
          <cell r="D173">
            <v>0.03</v>
          </cell>
          <cell r="E173">
            <v>0</v>
          </cell>
          <cell r="F173">
            <v>0</v>
          </cell>
          <cell r="G173">
            <v>23.23</v>
          </cell>
          <cell r="H173">
            <v>0.03</v>
          </cell>
        </row>
        <row r="174">
          <cell r="B174" t="str">
            <v>BHLAW-1</v>
          </cell>
          <cell r="C174">
            <v>3194.21</v>
          </cell>
          <cell r="D174">
            <v>97.61</v>
          </cell>
          <cell r="E174">
            <v>0</v>
          </cell>
          <cell r="F174">
            <v>0</v>
          </cell>
          <cell r="G174">
            <v>3194.21</v>
          </cell>
          <cell r="H174">
            <v>97.61</v>
          </cell>
        </row>
        <row r="175">
          <cell r="B175" t="str">
            <v>CASH_01Z</v>
          </cell>
          <cell r="C175">
            <v>225.86</v>
          </cell>
          <cell r="D175">
            <v>0</v>
          </cell>
          <cell r="E175">
            <v>0</v>
          </cell>
          <cell r="F175">
            <v>0</v>
          </cell>
          <cell r="G175">
            <v>225.86</v>
          </cell>
          <cell r="H175">
            <v>0</v>
          </cell>
        </row>
        <row r="176">
          <cell r="B176" t="str">
            <v>CEAN_01Z</v>
          </cell>
          <cell r="C176">
            <v>40.79</v>
          </cell>
          <cell r="D176">
            <v>13.89</v>
          </cell>
          <cell r="E176">
            <v>0</v>
          </cell>
          <cell r="F176">
            <v>0</v>
          </cell>
          <cell r="G176">
            <v>40.79</v>
          </cell>
          <cell r="H176">
            <v>13.89</v>
          </cell>
        </row>
        <row r="177">
          <cell r="B177" t="str">
            <v>CLAC-1</v>
          </cell>
          <cell r="C177">
            <v>22.89</v>
          </cell>
          <cell r="D177">
            <v>113.76</v>
          </cell>
          <cell r="E177">
            <v>0</v>
          </cell>
          <cell r="F177">
            <v>0</v>
          </cell>
          <cell r="G177">
            <v>22.89</v>
          </cell>
          <cell r="H177">
            <v>113.76</v>
          </cell>
        </row>
        <row r="178">
          <cell r="B178" t="str">
            <v>CLUN_01Z</v>
          </cell>
          <cell r="C178">
            <v>1132.6099999999999</v>
          </cell>
          <cell r="D178">
            <v>73.53</v>
          </cell>
          <cell r="E178">
            <v>0</v>
          </cell>
          <cell r="F178">
            <v>0</v>
          </cell>
          <cell r="G178">
            <v>1132.6099999999999</v>
          </cell>
          <cell r="H178">
            <v>73.53</v>
          </cell>
        </row>
        <row r="179">
          <cell r="B179" t="str">
            <v>CLUN_02Z</v>
          </cell>
          <cell r="C179">
            <v>1683.66</v>
          </cell>
          <cell r="D179">
            <v>34.17</v>
          </cell>
          <cell r="E179">
            <v>0</v>
          </cell>
          <cell r="F179">
            <v>0</v>
          </cell>
          <cell r="G179">
            <v>1683.66</v>
          </cell>
          <cell r="H179">
            <v>34.17</v>
          </cell>
        </row>
        <row r="180">
          <cell r="B180" t="str">
            <v>CULL_02Z</v>
          </cell>
          <cell r="C180">
            <v>657.55</v>
          </cell>
          <cell r="D180">
            <v>0</v>
          </cell>
          <cell r="E180">
            <v>0</v>
          </cell>
          <cell r="F180">
            <v>0</v>
          </cell>
          <cell r="G180">
            <v>657.55</v>
          </cell>
          <cell r="H180">
            <v>0</v>
          </cell>
        </row>
        <row r="181">
          <cell r="B181" t="str">
            <v>DEAN_01Z</v>
          </cell>
          <cell r="C181">
            <v>46.84</v>
          </cell>
          <cell r="D181">
            <v>716.74</v>
          </cell>
          <cell r="E181">
            <v>0</v>
          </cell>
          <cell r="F181">
            <v>0</v>
          </cell>
          <cell r="G181">
            <v>46.84</v>
          </cell>
          <cell r="H181">
            <v>716.74</v>
          </cell>
        </row>
        <row r="182">
          <cell r="B182" t="str">
            <v>ERRO_01Z</v>
          </cell>
          <cell r="C182">
            <v>19.21</v>
          </cell>
          <cell r="D182">
            <v>106.26</v>
          </cell>
          <cell r="E182">
            <v>0</v>
          </cell>
          <cell r="F182">
            <v>0</v>
          </cell>
          <cell r="G182">
            <v>19.21</v>
          </cell>
          <cell r="H182">
            <v>106.26</v>
          </cell>
        </row>
        <row r="183">
          <cell r="B183" t="str">
            <v>ERRO_02Z</v>
          </cell>
          <cell r="C183">
            <v>13.74</v>
          </cell>
          <cell r="D183">
            <v>128.97999999999999</v>
          </cell>
          <cell r="E183">
            <v>0</v>
          </cell>
          <cell r="F183">
            <v>0</v>
          </cell>
          <cell r="G183">
            <v>13.74</v>
          </cell>
          <cell r="H183">
            <v>128.97999999999999</v>
          </cell>
        </row>
        <row r="184">
          <cell r="B184" t="str">
            <v>ERRO_03Z</v>
          </cell>
          <cell r="C184">
            <v>15.1</v>
          </cell>
          <cell r="D184">
            <v>105.44</v>
          </cell>
          <cell r="E184">
            <v>0</v>
          </cell>
          <cell r="F184">
            <v>0</v>
          </cell>
          <cell r="G184">
            <v>15.1</v>
          </cell>
          <cell r="H184">
            <v>105.44</v>
          </cell>
        </row>
        <row r="185">
          <cell r="B185" t="str">
            <v>FASN_01Z</v>
          </cell>
          <cell r="C185">
            <v>2448.2600000000002</v>
          </cell>
          <cell r="D185">
            <v>2.19</v>
          </cell>
          <cell r="E185">
            <v>0</v>
          </cell>
          <cell r="F185">
            <v>0</v>
          </cell>
          <cell r="G185">
            <v>2448.2600000000002</v>
          </cell>
          <cell r="H185">
            <v>2.19</v>
          </cell>
        </row>
        <row r="186">
          <cell r="B186" t="str">
            <v>FASN_02Z</v>
          </cell>
          <cell r="C186">
            <v>2361.04</v>
          </cell>
          <cell r="D186">
            <v>6.76</v>
          </cell>
          <cell r="E186">
            <v>0</v>
          </cell>
          <cell r="F186">
            <v>0</v>
          </cell>
          <cell r="G186">
            <v>2361.04</v>
          </cell>
          <cell r="H186">
            <v>6.76</v>
          </cell>
        </row>
        <row r="187">
          <cell r="B187" t="str">
            <v>FASN_03Z</v>
          </cell>
          <cell r="C187">
            <v>108.1</v>
          </cell>
          <cell r="D187">
            <v>180.17</v>
          </cell>
          <cell r="E187">
            <v>0</v>
          </cell>
          <cell r="F187">
            <v>0</v>
          </cell>
          <cell r="G187">
            <v>108.1</v>
          </cell>
          <cell r="H187">
            <v>180.17</v>
          </cell>
        </row>
        <row r="188">
          <cell r="B188" t="str">
            <v>FASN_04Z</v>
          </cell>
          <cell r="C188">
            <v>40.98</v>
          </cell>
          <cell r="D188">
            <v>346.78</v>
          </cell>
          <cell r="E188">
            <v>0</v>
          </cell>
          <cell r="F188">
            <v>0</v>
          </cell>
          <cell r="G188">
            <v>40.98</v>
          </cell>
          <cell r="H188">
            <v>346.78</v>
          </cell>
        </row>
        <row r="189">
          <cell r="B189" t="str">
            <v>FINL_01Z</v>
          </cell>
          <cell r="C189">
            <v>733.1</v>
          </cell>
          <cell r="D189">
            <v>0</v>
          </cell>
          <cell r="E189">
            <v>0</v>
          </cell>
          <cell r="F189">
            <v>0</v>
          </cell>
          <cell r="G189">
            <v>733.1</v>
          </cell>
          <cell r="H189">
            <v>0</v>
          </cell>
        </row>
        <row r="190">
          <cell r="B190" t="str">
            <v>FOYE_01Z</v>
          </cell>
          <cell r="C190">
            <v>0</v>
          </cell>
          <cell r="D190">
            <v>0</v>
          </cell>
          <cell r="E190">
            <v>0</v>
          </cell>
          <cell r="F190">
            <v>0</v>
          </cell>
          <cell r="G190">
            <v>0</v>
          </cell>
          <cell r="H190">
            <v>0</v>
          </cell>
        </row>
        <row r="191">
          <cell r="B191" t="str">
            <v>FOYE_02Z</v>
          </cell>
          <cell r="C191">
            <v>0</v>
          </cell>
          <cell r="D191">
            <v>0</v>
          </cell>
          <cell r="E191">
            <v>0</v>
          </cell>
          <cell r="F191">
            <v>0</v>
          </cell>
          <cell r="G191">
            <v>0</v>
          </cell>
          <cell r="H191">
            <v>0</v>
          </cell>
        </row>
        <row r="192">
          <cell r="B192" t="str">
            <v>GLEN_01Z</v>
          </cell>
          <cell r="C192">
            <v>363.53</v>
          </cell>
          <cell r="D192">
            <v>0</v>
          </cell>
          <cell r="E192">
            <v>0</v>
          </cell>
          <cell r="F192">
            <v>0</v>
          </cell>
          <cell r="G192">
            <v>363.53</v>
          </cell>
          <cell r="H192">
            <v>0</v>
          </cell>
        </row>
        <row r="193">
          <cell r="B193" t="str">
            <v>GLNDO-1</v>
          </cell>
          <cell r="C193">
            <v>2724.11</v>
          </cell>
          <cell r="D193">
            <v>113.24</v>
          </cell>
          <cell r="E193">
            <v>0</v>
          </cell>
          <cell r="F193">
            <v>0</v>
          </cell>
          <cell r="G193">
            <v>2724.11</v>
          </cell>
          <cell r="H193">
            <v>113.24</v>
          </cell>
        </row>
        <row r="194">
          <cell r="B194" t="str">
            <v>GORDW-1</v>
          </cell>
          <cell r="C194">
            <v>0</v>
          </cell>
          <cell r="D194">
            <v>3312.68</v>
          </cell>
          <cell r="E194">
            <v>0</v>
          </cell>
          <cell r="F194">
            <v>0</v>
          </cell>
          <cell r="G194">
            <v>0</v>
          </cell>
          <cell r="H194">
            <v>3312.68</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4481.9399999999996</v>
          </cell>
          <cell r="D197">
            <v>1553.66</v>
          </cell>
          <cell r="E197">
            <v>0</v>
          </cell>
          <cell r="F197">
            <v>0</v>
          </cell>
          <cell r="G197">
            <v>4481.9399999999996</v>
          </cell>
          <cell r="H197">
            <v>1553.66</v>
          </cell>
        </row>
        <row r="198">
          <cell r="B198" t="str">
            <v>INGA_01Z</v>
          </cell>
          <cell r="C198">
            <v>37.29</v>
          </cell>
          <cell r="D198">
            <v>11.29</v>
          </cell>
          <cell r="E198">
            <v>0</v>
          </cell>
          <cell r="F198">
            <v>0</v>
          </cell>
          <cell r="G198">
            <v>37.29</v>
          </cell>
          <cell r="H198">
            <v>11.29</v>
          </cell>
        </row>
        <row r="199">
          <cell r="B199" t="str">
            <v>KIOR_01Z</v>
          </cell>
          <cell r="C199">
            <v>12.51</v>
          </cell>
          <cell r="D199">
            <v>0.22</v>
          </cell>
          <cell r="E199">
            <v>0</v>
          </cell>
          <cell r="F199">
            <v>0</v>
          </cell>
          <cell r="G199">
            <v>12.51</v>
          </cell>
          <cell r="H199">
            <v>0.22</v>
          </cell>
        </row>
        <row r="200">
          <cell r="B200" t="str">
            <v>LOCH_01Z</v>
          </cell>
          <cell r="C200">
            <v>933.31</v>
          </cell>
          <cell r="D200">
            <v>34.4</v>
          </cell>
          <cell r="E200">
            <v>0</v>
          </cell>
          <cell r="F200">
            <v>0</v>
          </cell>
          <cell r="G200">
            <v>933.31</v>
          </cell>
          <cell r="H200">
            <v>34.4</v>
          </cell>
        </row>
        <row r="201">
          <cell r="B201" t="str">
            <v>LOCH_02Z</v>
          </cell>
          <cell r="C201">
            <v>836.5</v>
          </cell>
          <cell r="D201">
            <v>62.81</v>
          </cell>
          <cell r="E201">
            <v>0</v>
          </cell>
          <cell r="F201">
            <v>0</v>
          </cell>
          <cell r="G201">
            <v>836.5</v>
          </cell>
          <cell r="H201">
            <v>62.81</v>
          </cell>
        </row>
        <row r="202">
          <cell r="B202" t="str">
            <v>LUIC_01Z</v>
          </cell>
          <cell r="C202">
            <v>51.12</v>
          </cell>
          <cell r="D202">
            <v>349.85</v>
          </cell>
          <cell r="E202">
            <v>0</v>
          </cell>
          <cell r="F202">
            <v>0</v>
          </cell>
          <cell r="G202">
            <v>51.12</v>
          </cell>
          <cell r="H202">
            <v>349.85</v>
          </cell>
        </row>
        <row r="203">
          <cell r="B203" t="str">
            <v>LUIC_02Z</v>
          </cell>
          <cell r="C203">
            <v>53.7</v>
          </cell>
          <cell r="D203">
            <v>322.44</v>
          </cell>
          <cell r="E203">
            <v>0</v>
          </cell>
          <cell r="F203">
            <v>0</v>
          </cell>
          <cell r="G203">
            <v>53.7</v>
          </cell>
          <cell r="H203">
            <v>322.44</v>
          </cell>
        </row>
        <row r="204">
          <cell r="B204" t="str">
            <v>MOSS_01Z</v>
          </cell>
          <cell r="C204">
            <v>513.38</v>
          </cell>
          <cell r="D204">
            <v>201.38</v>
          </cell>
          <cell r="E204">
            <v>0</v>
          </cell>
          <cell r="F204">
            <v>0</v>
          </cell>
          <cell r="G204">
            <v>513.38</v>
          </cell>
          <cell r="H204">
            <v>201.38</v>
          </cell>
        </row>
        <row r="205">
          <cell r="B205" t="str">
            <v>NANT_01Z</v>
          </cell>
          <cell r="C205">
            <v>269.13</v>
          </cell>
          <cell r="D205">
            <v>8.0299999999999994</v>
          </cell>
          <cell r="E205">
            <v>0</v>
          </cell>
          <cell r="F205">
            <v>0</v>
          </cell>
          <cell r="G205">
            <v>269.13</v>
          </cell>
          <cell r="H205">
            <v>8.0299999999999994</v>
          </cell>
        </row>
        <row r="206">
          <cell r="B206" t="str">
            <v>ORRI_01Z</v>
          </cell>
          <cell r="C206">
            <v>0.28999999999999998</v>
          </cell>
          <cell r="D206">
            <v>101.5</v>
          </cell>
          <cell r="E206">
            <v>0</v>
          </cell>
          <cell r="F206">
            <v>0</v>
          </cell>
          <cell r="G206">
            <v>0.28999999999999998</v>
          </cell>
          <cell r="H206">
            <v>101.5</v>
          </cell>
        </row>
        <row r="207">
          <cell r="B207" t="str">
            <v>PEHE_01Z</v>
          </cell>
          <cell r="C207">
            <v>21138.63</v>
          </cell>
          <cell r="D207">
            <v>5078.09</v>
          </cell>
          <cell r="E207">
            <v>0</v>
          </cell>
          <cell r="F207">
            <v>0</v>
          </cell>
          <cell r="G207">
            <v>21138.63</v>
          </cell>
          <cell r="H207">
            <v>5078.09</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80.75</v>
          </cell>
          <cell r="D210">
            <v>207.45</v>
          </cell>
          <cell r="E210">
            <v>0</v>
          </cell>
          <cell r="F210">
            <v>0</v>
          </cell>
          <cell r="G210">
            <v>80.75</v>
          </cell>
          <cell r="H210">
            <v>207.45</v>
          </cell>
        </row>
        <row r="211">
          <cell r="B211" t="str">
            <v>SLOY_02Z</v>
          </cell>
          <cell r="C211">
            <v>15.03</v>
          </cell>
          <cell r="D211">
            <v>387.73</v>
          </cell>
          <cell r="E211">
            <v>0</v>
          </cell>
          <cell r="F211">
            <v>0</v>
          </cell>
          <cell r="G211">
            <v>15.03</v>
          </cell>
          <cell r="H211">
            <v>387.73</v>
          </cell>
        </row>
        <row r="212">
          <cell r="B212" t="str">
            <v>SLOY_03Z</v>
          </cell>
          <cell r="C212">
            <v>158.4</v>
          </cell>
          <cell r="D212">
            <v>95.42</v>
          </cell>
          <cell r="E212">
            <v>0</v>
          </cell>
          <cell r="F212">
            <v>0</v>
          </cell>
          <cell r="G212">
            <v>158.4</v>
          </cell>
          <cell r="H212">
            <v>95.42</v>
          </cell>
        </row>
        <row r="213">
          <cell r="B213" t="str">
            <v>SLOY_04Z</v>
          </cell>
          <cell r="C213">
            <v>0</v>
          </cell>
          <cell r="D213">
            <v>0</v>
          </cell>
          <cell r="E213">
            <v>0</v>
          </cell>
          <cell r="F213">
            <v>0</v>
          </cell>
          <cell r="G213">
            <v>0</v>
          </cell>
          <cell r="H213">
            <v>0</v>
          </cell>
        </row>
        <row r="214">
          <cell r="B214" t="str">
            <v>STRNW-1</v>
          </cell>
          <cell r="C214">
            <v>1802.15</v>
          </cell>
          <cell r="D214">
            <v>5.44</v>
          </cell>
          <cell r="E214">
            <v>0</v>
          </cell>
          <cell r="F214">
            <v>0</v>
          </cell>
          <cell r="G214">
            <v>1802.15</v>
          </cell>
          <cell r="H214">
            <v>5.44</v>
          </cell>
        </row>
        <row r="215">
          <cell r="B215" t="str">
            <v>TORA_01Z</v>
          </cell>
          <cell r="C215">
            <v>151.22</v>
          </cell>
          <cell r="D215">
            <v>0.82</v>
          </cell>
          <cell r="E215">
            <v>0</v>
          </cell>
          <cell r="F215">
            <v>0</v>
          </cell>
          <cell r="G215">
            <v>151.22</v>
          </cell>
          <cell r="H215">
            <v>0.82</v>
          </cell>
        </row>
        <row r="216">
          <cell r="B216" t="str">
            <v>TORA_02Z</v>
          </cell>
          <cell r="C216">
            <v>195.01</v>
          </cell>
          <cell r="D216">
            <v>132.94999999999999</v>
          </cell>
          <cell r="E216">
            <v>0</v>
          </cell>
          <cell r="F216">
            <v>0</v>
          </cell>
          <cell r="G216">
            <v>195.01</v>
          </cell>
          <cell r="H216">
            <v>132.94999999999999</v>
          </cell>
        </row>
        <row r="217">
          <cell r="B217" t="str">
            <v>SUTB_01Z</v>
          </cell>
          <cell r="C217">
            <v>3412.3</v>
          </cell>
          <cell r="D217">
            <v>315.60000000000002</v>
          </cell>
          <cell r="E217">
            <v>0</v>
          </cell>
          <cell r="F217">
            <v>0</v>
          </cell>
          <cell r="G217">
            <v>3412.3</v>
          </cell>
          <cell r="H217">
            <v>315.60000000000002</v>
          </cell>
        </row>
        <row r="218">
          <cell r="B218" t="str">
            <v>SVRP_10Z</v>
          </cell>
          <cell r="C218">
            <v>2121.5500000000002</v>
          </cell>
          <cell r="D218">
            <v>6555.6</v>
          </cell>
          <cell r="E218">
            <v>0</v>
          </cell>
          <cell r="F218">
            <v>0</v>
          </cell>
          <cell r="G218">
            <v>2121.5500000000002</v>
          </cell>
          <cell r="H218">
            <v>6555.6</v>
          </cell>
        </row>
        <row r="219">
          <cell r="B219" t="str">
            <v>SVRP_20Z</v>
          </cell>
          <cell r="C219">
            <v>305</v>
          </cell>
          <cell r="D219">
            <v>3743.1</v>
          </cell>
          <cell r="E219">
            <v>0</v>
          </cell>
          <cell r="F219">
            <v>0</v>
          </cell>
          <cell r="G219">
            <v>305</v>
          </cell>
          <cell r="H219">
            <v>3743.1</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11954.66</v>
          </cell>
          <cell r="D223">
            <v>174.18</v>
          </cell>
          <cell r="E223">
            <v>0</v>
          </cell>
          <cell r="F223">
            <v>0</v>
          </cell>
          <cell r="G223">
            <v>11954.66</v>
          </cell>
          <cell r="H223">
            <v>174.18</v>
          </cell>
        </row>
        <row r="224">
          <cell r="B224" t="str">
            <v>WLNYW-1</v>
          </cell>
          <cell r="C224">
            <v>758.06</v>
          </cell>
          <cell r="D224">
            <v>10048.59</v>
          </cell>
          <cell r="E224">
            <v>0</v>
          </cell>
          <cell r="F224">
            <v>0</v>
          </cell>
          <cell r="G224">
            <v>758.06</v>
          </cell>
          <cell r="H224">
            <v>10048.59</v>
          </cell>
        </row>
        <row r="225">
          <cell r="B225" t="str">
            <v>WLNYO3</v>
          </cell>
          <cell r="C225">
            <v>630.14</v>
          </cell>
          <cell r="D225">
            <v>10803.64</v>
          </cell>
          <cell r="E225">
            <v>0</v>
          </cell>
          <cell r="F225">
            <v>0</v>
          </cell>
          <cell r="G225">
            <v>630.14</v>
          </cell>
          <cell r="H225">
            <v>10803.64</v>
          </cell>
        </row>
        <row r="226">
          <cell r="B226" t="str">
            <v>WLNYO4</v>
          </cell>
          <cell r="C226">
            <v>187.32</v>
          </cell>
          <cell r="D226">
            <v>9595.39</v>
          </cell>
          <cell r="E226">
            <v>0</v>
          </cell>
          <cell r="F226">
            <v>0</v>
          </cell>
          <cell r="G226">
            <v>187.32</v>
          </cell>
          <cell r="H226">
            <v>9595.39</v>
          </cell>
        </row>
        <row r="227">
          <cell r="B227" t="str">
            <v>WBURB-1</v>
          </cell>
          <cell r="C227">
            <v>8296.0499999999993</v>
          </cell>
          <cell r="D227">
            <v>3761.12</v>
          </cell>
          <cell r="E227">
            <v>0</v>
          </cell>
          <cell r="F227">
            <v>0</v>
          </cell>
          <cell r="G227">
            <v>8296.0499999999993</v>
          </cell>
          <cell r="H227">
            <v>3761.12</v>
          </cell>
        </row>
        <row r="228">
          <cell r="B228" t="str">
            <v>WBURB-2</v>
          </cell>
          <cell r="C228">
            <v>3388.86</v>
          </cell>
          <cell r="D228">
            <v>5332.22</v>
          </cell>
          <cell r="E228">
            <v>0</v>
          </cell>
          <cell r="F228">
            <v>0</v>
          </cell>
          <cell r="G228">
            <v>3388.86</v>
          </cell>
          <cell r="H228">
            <v>5332.22</v>
          </cell>
        </row>
        <row r="229">
          <cell r="B229" t="str">
            <v>WBURB-3</v>
          </cell>
          <cell r="C229">
            <v>4864.6499999999996</v>
          </cell>
          <cell r="D229">
            <v>3732.28</v>
          </cell>
          <cell r="E229">
            <v>0</v>
          </cell>
          <cell r="F229">
            <v>0</v>
          </cell>
          <cell r="G229">
            <v>4864.6499999999996</v>
          </cell>
          <cell r="H229">
            <v>3732.28</v>
          </cell>
        </row>
        <row r="230">
          <cell r="B230" t="str">
            <v>WBUPS01Z</v>
          </cell>
          <cell r="C230">
            <v>2398.5500000000002</v>
          </cell>
          <cell r="D230">
            <v>2822.6</v>
          </cell>
          <cell r="E230">
            <v>0</v>
          </cell>
          <cell r="F230">
            <v>0</v>
          </cell>
          <cell r="G230">
            <v>2398.5500000000002</v>
          </cell>
          <cell r="H230">
            <v>2822.6</v>
          </cell>
        </row>
        <row r="231">
          <cell r="B231" t="str">
            <v>WBUPS02Z</v>
          </cell>
          <cell r="C231">
            <v>5896</v>
          </cell>
          <cell r="D231">
            <v>2266.6</v>
          </cell>
          <cell r="E231">
            <v>0</v>
          </cell>
          <cell r="F231">
            <v>0</v>
          </cell>
          <cell r="G231">
            <v>5896</v>
          </cell>
          <cell r="H231">
            <v>2266.6</v>
          </cell>
        </row>
        <row r="232">
          <cell r="B232" t="str">
            <v>WBUPS03Z</v>
          </cell>
          <cell r="C232">
            <v>604.70000000000005</v>
          </cell>
          <cell r="D232">
            <v>602.75</v>
          </cell>
          <cell r="E232">
            <v>0</v>
          </cell>
          <cell r="F232">
            <v>0</v>
          </cell>
          <cell r="G232">
            <v>604.70000000000005</v>
          </cell>
          <cell r="H232">
            <v>602.75</v>
          </cell>
        </row>
        <row r="233">
          <cell r="B233" t="str">
            <v>WBUPS04Z</v>
          </cell>
          <cell r="C233">
            <v>1289.25</v>
          </cell>
          <cell r="D233">
            <v>1117.5</v>
          </cell>
          <cell r="E233">
            <v>0</v>
          </cell>
          <cell r="F233">
            <v>0</v>
          </cell>
          <cell r="G233">
            <v>1289.25</v>
          </cell>
          <cell r="H233">
            <v>1117.5</v>
          </cell>
        </row>
        <row r="234">
          <cell r="B234" t="str">
            <v>WTMSO-1</v>
          </cell>
          <cell r="C234">
            <v>4695.6400000000003</v>
          </cell>
          <cell r="D234">
            <v>3675.03</v>
          </cell>
          <cell r="E234">
            <v>0</v>
          </cell>
          <cell r="F234">
            <v>0</v>
          </cell>
          <cell r="G234">
            <v>4695.6400000000003</v>
          </cell>
          <cell r="H234">
            <v>3675.03</v>
          </cell>
        </row>
        <row r="235">
          <cell r="B235" t="str">
            <v>BLLA-1</v>
          </cell>
          <cell r="C235">
            <v>3401.48</v>
          </cell>
          <cell r="D235">
            <v>2238.12</v>
          </cell>
          <cell r="E235">
            <v>0</v>
          </cell>
          <cell r="F235">
            <v>0</v>
          </cell>
          <cell r="G235">
            <v>3401.48</v>
          </cell>
          <cell r="H235">
            <v>2238.12</v>
          </cell>
        </row>
        <row r="236">
          <cell r="B236" t="str">
            <v>WHILW-1</v>
          </cell>
          <cell r="C236">
            <v>7527.5</v>
          </cell>
          <cell r="D236">
            <v>409.14</v>
          </cell>
          <cell r="E236">
            <v>0</v>
          </cell>
          <cell r="F236">
            <v>0</v>
          </cell>
          <cell r="G236">
            <v>7527.5</v>
          </cell>
          <cell r="H236">
            <v>409.14</v>
          </cell>
        </row>
        <row r="237">
          <cell r="B237" t="str">
            <v>WHILW-2</v>
          </cell>
          <cell r="C237">
            <v>15015.04</v>
          </cell>
          <cell r="D237">
            <v>0</v>
          </cell>
          <cell r="E237">
            <v>0</v>
          </cell>
          <cell r="F237">
            <v>0</v>
          </cell>
          <cell r="G237">
            <v>15015.04</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19"/>
      <sheetName val="NOV-19"/>
      <sheetName val="DEC-19"/>
      <sheetName val="JAN-20"/>
      <sheetName val="FEB-20"/>
      <sheetName val="MAR-20"/>
      <sheetName val="Unit_detail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2617.1999999999998</v>
          </cell>
          <cell r="D8">
            <v>749.1</v>
          </cell>
          <cell r="E8">
            <v>0</v>
          </cell>
          <cell r="F8">
            <v>0</v>
          </cell>
          <cell r="G8">
            <v>2617.1999999999998</v>
          </cell>
          <cell r="H8">
            <v>749.1</v>
          </cell>
        </row>
        <row r="9">
          <cell r="B9" t="str">
            <v>BAGE_01Z</v>
          </cell>
          <cell r="C9">
            <v>703.66</v>
          </cell>
          <cell r="D9">
            <v>0</v>
          </cell>
          <cell r="E9">
            <v>0</v>
          </cell>
          <cell r="F9">
            <v>0</v>
          </cell>
          <cell r="G9">
            <v>703.66</v>
          </cell>
          <cell r="H9">
            <v>0</v>
          </cell>
        </row>
        <row r="10">
          <cell r="B10" t="str">
            <v>BAGE_02Z</v>
          </cell>
          <cell r="C10">
            <v>24.02</v>
          </cell>
          <cell r="D10">
            <v>1.17</v>
          </cell>
          <cell r="E10">
            <v>0</v>
          </cell>
          <cell r="F10">
            <v>0</v>
          </cell>
          <cell r="G10">
            <v>24.02</v>
          </cell>
          <cell r="H10">
            <v>1.17</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1450.76</v>
          </cell>
          <cell r="D13">
            <v>301.82</v>
          </cell>
          <cell r="E13">
            <v>0</v>
          </cell>
          <cell r="F13">
            <v>0</v>
          </cell>
          <cell r="G13">
            <v>1450.76</v>
          </cell>
          <cell r="H13">
            <v>301.82</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4764.3599999999997</v>
          </cell>
          <cell r="D18">
            <v>1330.96</v>
          </cell>
          <cell r="E18">
            <v>0</v>
          </cell>
          <cell r="F18">
            <v>0</v>
          </cell>
          <cell r="G18">
            <v>4764.3599999999997</v>
          </cell>
          <cell r="H18">
            <v>1330.96</v>
          </cell>
        </row>
        <row r="19">
          <cell r="B19" t="str">
            <v>CARR-1</v>
          </cell>
          <cell r="C19">
            <v>20088.3</v>
          </cell>
          <cell r="D19">
            <v>2850.3</v>
          </cell>
          <cell r="E19">
            <v>0</v>
          </cell>
          <cell r="F19">
            <v>0</v>
          </cell>
          <cell r="G19">
            <v>20088.3</v>
          </cell>
          <cell r="H19">
            <v>2850.3</v>
          </cell>
        </row>
        <row r="20">
          <cell r="B20" t="str">
            <v>CARR-2</v>
          </cell>
          <cell r="C20">
            <v>8835.4</v>
          </cell>
          <cell r="D20">
            <v>2345.1999999999998</v>
          </cell>
          <cell r="E20">
            <v>0</v>
          </cell>
          <cell r="F20">
            <v>0</v>
          </cell>
          <cell r="G20">
            <v>8835.4</v>
          </cell>
          <cell r="H20">
            <v>2345.1999999999998</v>
          </cell>
        </row>
        <row r="21">
          <cell r="B21" t="str">
            <v>CDCL_01Z</v>
          </cell>
          <cell r="C21">
            <v>6491.25</v>
          </cell>
          <cell r="D21">
            <v>1857.24</v>
          </cell>
          <cell r="E21">
            <v>0</v>
          </cell>
          <cell r="F21">
            <v>0</v>
          </cell>
          <cell r="G21">
            <v>6491.25</v>
          </cell>
          <cell r="H21">
            <v>1857.24</v>
          </cell>
        </row>
        <row r="22">
          <cell r="B22" t="str">
            <v>LAGA_01Z</v>
          </cell>
          <cell r="C22">
            <v>23188</v>
          </cell>
          <cell r="D22">
            <v>5771.5</v>
          </cell>
          <cell r="E22">
            <v>0</v>
          </cell>
          <cell r="F22">
            <v>0</v>
          </cell>
          <cell r="G22">
            <v>23188</v>
          </cell>
          <cell r="H22">
            <v>5771.5</v>
          </cell>
        </row>
        <row r="23">
          <cell r="B23" t="str">
            <v>CLDCW-1</v>
          </cell>
          <cell r="C23">
            <v>8537.08</v>
          </cell>
          <cell r="D23">
            <v>218.24</v>
          </cell>
          <cell r="E23">
            <v>0</v>
          </cell>
          <cell r="F23">
            <v>0</v>
          </cell>
          <cell r="G23">
            <v>8537.08</v>
          </cell>
          <cell r="H23">
            <v>218.24</v>
          </cell>
        </row>
        <row r="24">
          <cell r="B24" t="str">
            <v>CLDNW-1</v>
          </cell>
          <cell r="C24">
            <v>3499.27</v>
          </cell>
          <cell r="D24">
            <v>5396.39</v>
          </cell>
          <cell r="E24">
            <v>0</v>
          </cell>
          <cell r="F24">
            <v>0</v>
          </cell>
          <cell r="G24">
            <v>3499.27</v>
          </cell>
          <cell r="H24">
            <v>5396.39</v>
          </cell>
        </row>
        <row r="25">
          <cell r="B25" t="str">
            <v>CLDSW-1</v>
          </cell>
          <cell r="C25">
            <v>9477.2199999999993</v>
          </cell>
          <cell r="D25">
            <v>0.39</v>
          </cell>
          <cell r="E25">
            <v>0</v>
          </cell>
          <cell r="F25">
            <v>0</v>
          </cell>
          <cell r="G25">
            <v>9477.2199999999993</v>
          </cell>
          <cell r="H25">
            <v>0.39</v>
          </cell>
        </row>
        <row r="26">
          <cell r="B26" t="str">
            <v>CORB_01Z</v>
          </cell>
          <cell r="C26">
            <v>0</v>
          </cell>
          <cell r="D26">
            <v>0</v>
          </cell>
          <cell r="E26">
            <v>0</v>
          </cell>
          <cell r="F26">
            <v>0</v>
          </cell>
          <cell r="G26">
            <v>0</v>
          </cell>
          <cell r="H26">
            <v>0</v>
          </cell>
        </row>
        <row r="27">
          <cell r="B27" t="str">
            <v>COSO_01Z</v>
          </cell>
          <cell r="C27">
            <v>12474.2</v>
          </cell>
          <cell r="D27">
            <v>2286.15</v>
          </cell>
          <cell r="E27">
            <v>0</v>
          </cell>
          <cell r="F27">
            <v>0</v>
          </cell>
          <cell r="G27">
            <v>12474.2</v>
          </cell>
          <cell r="H27">
            <v>2286.15</v>
          </cell>
        </row>
        <row r="28">
          <cell r="B28" t="str">
            <v>CRYRW-2</v>
          </cell>
          <cell r="C28">
            <v>9886.11</v>
          </cell>
          <cell r="D28">
            <v>310.54000000000002</v>
          </cell>
          <cell r="E28">
            <v>0</v>
          </cell>
          <cell r="F28">
            <v>0</v>
          </cell>
          <cell r="G28">
            <v>9886.11</v>
          </cell>
          <cell r="H28">
            <v>310.54000000000002</v>
          </cell>
        </row>
        <row r="29">
          <cell r="B29" t="str">
            <v>DAMC_01Z</v>
          </cell>
          <cell r="C29">
            <v>8821.31</v>
          </cell>
          <cell r="D29">
            <v>4427.1899999999996</v>
          </cell>
          <cell r="E29">
            <v>0</v>
          </cell>
          <cell r="F29">
            <v>0</v>
          </cell>
          <cell r="G29">
            <v>8821.31</v>
          </cell>
          <cell r="H29">
            <v>4427.1899999999996</v>
          </cell>
        </row>
        <row r="30">
          <cell r="B30" t="str">
            <v>DEEP_01Z</v>
          </cell>
          <cell r="C30">
            <v>0</v>
          </cell>
          <cell r="D30">
            <v>0</v>
          </cell>
          <cell r="E30">
            <v>0</v>
          </cell>
          <cell r="F30">
            <v>0</v>
          </cell>
          <cell r="G30">
            <v>0</v>
          </cell>
          <cell r="H30">
            <v>0</v>
          </cell>
        </row>
        <row r="31">
          <cell r="B31" t="str">
            <v>CNQPS01Z</v>
          </cell>
          <cell r="C31">
            <v>5756.69</v>
          </cell>
          <cell r="D31">
            <v>1261.1300000000001</v>
          </cell>
          <cell r="E31">
            <v>0</v>
          </cell>
          <cell r="F31">
            <v>0</v>
          </cell>
          <cell r="G31">
            <v>5756.69</v>
          </cell>
          <cell r="H31">
            <v>1261.1300000000001</v>
          </cell>
        </row>
        <row r="32">
          <cell r="B32" t="str">
            <v>CNQPS02Z</v>
          </cell>
          <cell r="C32">
            <v>4948.21</v>
          </cell>
          <cell r="D32">
            <v>554.97</v>
          </cell>
          <cell r="E32">
            <v>0</v>
          </cell>
          <cell r="F32">
            <v>0</v>
          </cell>
          <cell r="G32">
            <v>4948.21</v>
          </cell>
          <cell r="H32">
            <v>554.97</v>
          </cell>
        </row>
        <row r="33">
          <cell r="B33" t="str">
            <v>CNQPS03Z</v>
          </cell>
          <cell r="C33">
            <v>5655.89</v>
          </cell>
          <cell r="D33">
            <v>403.89</v>
          </cell>
          <cell r="E33">
            <v>0</v>
          </cell>
          <cell r="F33">
            <v>0</v>
          </cell>
          <cell r="G33">
            <v>5655.89</v>
          </cell>
          <cell r="H33">
            <v>403.89</v>
          </cell>
        </row>
        <row r="34">
          <cell r="B34" t="str">
            <v>CNQPS04Z</v>
          </cell>
          <cell r="C34">
            <v>8360.48</v>
          </cell>
          <cell r="D34">
            <v>612.67999999999995</v>
          </cell>
          <cell r="E34">
            <v>0</v>
          </cell>
          <cell r="F34">
            <v>0</v>
          </cell>
          <cell r="G34">
            <v>8360.48</v>
          </cell>
          <cell r="H34">
            <v>612.67999999999995</v>
          </cell>
        </row>
        <row r="35">
          <cell r="B35" t="str">
            <v>DRAXX01Z</v>
          </cell>
          <cell r="C35">
            <v>51328.800000000003</v>
          </cell>
          <cell r="D35">
            <v>1939.15</v>
          </cell>
          <cell r="E35">
            <v>0</v>
          </cell>
          <cell r="F35">
            <v>0</v>
          </cell>
          <cell r="G35">
            <v>51328.800000000003</v>
          </cell>
          <cell r="H35">
            <v>1939.15</v>
          </cell>
        </row>
        <row r="36">
          <cell r="B36" t="str">
            <v>DRAXX02Z</v>
          </cell>
          <cell r="C36">
            <v>31835.25</v>
          </cell>
          <cell r="D36">
            <v>3102.25</v>
          </cell>
          <cell r="E36">
            <v>0</v>
          </cell>
          <cell r="F36">
            <v>0</v>
          </cell>
          <cell r="G36">
            <v>31835.25</v>
          </cell>
          <cell r="H36">
            <v>3102.25</v>
          </cell>
        </row>
        <row r="37">
          <cell r="B37" t="str">
            <v>DRAXX03Z</v>
          </cell>
          <cell r="C37">
            <v>15357.45</v>
          </cell>
          <cell r="D37">
            <v>1922.3</v>
          </cell>
          <cell r="E37">
            <v>0</v>
          </cell>
          <cell r="F37">
            <v>0</v>
          </cell>
          <cell r="G37">
            <v>15357.45</v>
          </cell>
          <cell r="H37">
            <v>1922.3</v>
          </cell>
        </row>
        <row r="38">
          <cell r="B38" t="str">
            <v>DRAXX04Z</v>
          </cell>
          <cell r="C38">
            <v>14746.75</v>
          </cell>
          <cell r="D38">
            <v>1972.15</v>
          </cell>
          <cell r="E38">
            <v>0</v>
          </cell>
          <cell r="F38">
            <v>0</v>
          </cell>
          <cell r="G38">
            <v>14746.75</v>
          </cell>
          <cell r="H38">
            <v>1972.15</v>
          </cell>
        </row>
        <row r="39">
          <cell r="B39" t="str">
            <v>DRAXX05Z</v>
          </cell>
          <cell r="C39">
            <v>15304.2</v>
          </cell>
          <cell r="D39">
            <v>2505.25</v>
          </cell>
          <cell r="E39">
            <v>0</v>
          </cell>
          <cell r="F39">
            <v>0</v>
          </cell>
          <cell r="G39">
            <v>15304.2</v>
          </cell>
          <cell r="H39">
            <v>2505.25</v>
          </cell>
        </row>
        <row r="40">
          <cell r="B40" t="str">
            <v>DRAXX06Z</v>
          </cell>
          <cell r="C40">
            <v>7331.55</v>
          </cell>
          <cell r="D40">
            <v>292.35000000000002</v>
          </cell>
          <cell r="E40">
            <v>0</v>
          </cell>
          <cell r="F40">
            <v>0</v>
          </cell>
          <cell r="G40">
            <v>7331.55</v>
          </cell>
          <cell r="H40">
            <v>292.35000000000002</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170.51</v>
          </cell>
          <cell r="D44">
            <v>873.65</v>
          </cell>
          <cell r="E44">
            <v>0</v>
          </cell>
          <cell r="F44">
            <v>0</v>
          </cell>
          <cell r="G44">
            <v>170.51</v>
          </cell>
          <cell r="H44">
            <v>873.65</v>
          </cell>
        </row>
        <row r="45">
          <cell r="B45" t="str">
            <v>EECL_01Z</v>
          </cell>
          <cell r="C45">
            <v>10964.23</v>
          </cell>
          <cell r="D45">
            <v>4280.47</v>
          </cell>
          <cell r="E45">
            <v>0</v>
          </cell>
          <cell r="F45">
            <v>0</v>
          </cell>
          <cell r="G45">
            <v>10964.23</v>
          </cell>
          <cell r="H45">
            <v>4280.47</v>
          </cell>
        </row>
        <row r="46">
          <cell r="B46" t="str">
            <v>FIDL_01Z</v>
          </cell>
          <cell r="C46">
            <v>0</v>
          </cell>
          <cell r="D46">
            <v>0</v>
          </cell>
          <cell r="E46">
            <v>0</v>
          </cell>
          <cell r="F46">
            <v>0</v>
          </cell>
          <cell r="G46">
            <v>0</v>
          </cell>
          <cell r="H46">
            <v>0</v>
          </cell>
        </row>
        <row r="47">
          <cell r="B47" t="str">
            <v>FIDL_02Z</v>
          </cell>
          <cell r="C47">
            <v>52.43</v>
          </cell>
          <cell r="D47">
            <v>3550.28</v>
          </cell>
          <cell r="E47">
            <v>0</v>
          </cell>
          <cell r="F47">
            <v>0</v>
          </cell>
          <cell r="G47">
            <v>52.43</v>
          </cell>
          <cell r="H47">
            <v>3550.28</v>
          </cell>
        </row>
        <row r="48">
          <cell r="B48" t="str">
            <v>FIDL_03Z</v>
          </cell>
          <cell r="C48">
            <v>6454.65</v>
          </cell>
          <cell r="D48">
            <v>625.88</v>
          </cell>
          <cell r="E48">
            <v>0</v>
          </cell>
          <cell r="F48">
            <v>0</v>
          </cell>
          <cell r="G48">
            <v>6454.65</v>
          </cell>
          <cell r="H48">
            <v>625.88</v>
          </cell>
        </row>
        <row r="49">
          <cell r="B49" t="str">
            <v>FIDL_04Z</v>
          </cell>
          <cell r="C49">
            <v>919.8</v>
          </cell>
          <cell r="D49">
            <v>98.55</v>
          </cell>
          <cell r="E49">
            <v>0</v>
          </cell>
          <cell r="F49">
            <v>0</v>
          </cell>
          <cell r="G49">
            <v>919.8</v>
          </cell>
          <cell r="H49">
            <v>98.55</v>
          </cell>
        </row>
        <row r="50">
          <cell r="B50" t="str">
            <v>EAG_EWIC1</v>
          </cell>
          <cell r="C50">
            <v>17882.57</v>
          </cell>
          <cell r="D50">
            <v>15232.85</v>
          </cell>
          <cell r="E50">
            <v>0</v>
          </cell>
          <cell r="F50">
            <v>0</v>
          </cell>
          <cell r="G50">
            <v>17882.57</v>
          </cell>
          <cell r="H50">
            <v>15232.85</v>
          </cell>
        </row>
        <row r="51">
          <cell r="B51" t="str">
            <v>CRUA_01Z</v>
          </cell>
          <cell r="C51">
            <v>1610.12</v>
          </cell>
          <cell r="D51">
            <v>266.60000000000002</v>
          </cell>
          <cell r="E51">
            <v>0</v>
          </cell>
          <cell r="F51">
            <v>0</v>
          </cell>
          <cell r="G51">
            <v>1610.12</v>
          </cell>
          <cell r="H51">
            <v>266.60000000000002</v>
          </cell>
        </row>
        <row r="52">
          <cell r="B52" t="str">
            <v>CRUA_02Z</v>
          </cell>
          <cell r="C52">
            <v>1903.83</v>
          </cell>
          <cell r="D52">
            <v>115.55</v>
          </cell>
          <cell r="E52">
            <v>0</v>
          </cell>
          <cell r="F52">
            <v>0</v>
          </cell>
          <cell r="G52">
            <v>1903.83</v>
          </cell>
          <cell r="H52">
            <v>115.55</v>
          </cell>
        </row>
        <row r="53">
          <cell r="B53" t="str">
            <v>CRUA_03Z</v>
          </cell>
          <cell r="C53">
            <v>849.1</v>
          </cell>
          <cell r="D53">
            <v>1.86</v>
          </cell>
          <cell r="E53">
            <v>0</v>
          </cell>
          <cell r="F53">
            <v>0</v>
          </cell>
          <cell r="G53">
            <v>849.1</v>
          </cell>
          <cell r="H53">
            <v>1.86</v>
          </cell>
        </row>
        <row r="54">
          <cell r="B54" t="str">
            <v>CRUA_04Z</v>
          </cell>
          <cell r="C54">
            <v>948.14</v>
          </cell>
          <cell r="D54">
            <v>50.36</v>
          </cell>
          <cell r="E54">
            <v>0</v>
          </cell>
          <cell r="F54">
            <v>0</v>
          </cell>
          <cell r="G54">
            <v>948.14</v>
          </cell>
          <cell r="H54">
            <v>50.36</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1526.58</v>
          </cell>
          <cell r="D59">
            <v>354.68</v>
          </cell>
          <cell r="E59">
            <v>0</v>
          </cell>
          <cell r="F59">
            <v>0</v>
          </cell>
          <cell r="G59">
            <v>1526.58</v>
          </cell>
          <cell r="H59">
            <v>354.68</v>
          </cell>
        </row>
        <row r="60">
          <cell r="B60" t="str">
            <v>FALGW-1</v>
          </cell>
          <cell r="C60">
            <v>2114.0500000000002</v>
          </cell>
          <cell r="D60">
            <v>5249.02</v>
          </cell>
          <cell r="E60">
            <v>0</v>
          </cell>
          <cell r="F60">
            <v>0</v>
          </cell>
          <cell r="G60">
            <v>2114.0500000000002</v>
          </cell>
          <cell r="H60">
            <v>5249.02</v>
          </cell>
        </row>
        <row r="61">
          <cell r="B61" t="str">
            <v>FELL_01Z</v>
          </cell>
          <cell r="C61">
            <v>0</v>
          </cell>
          <cell r="D61">
            <v>0</v>
          </cell>
          <cell r="E61">
            <v>0</v>
          </cell>
          <cell r="F61">
            <v>0</v>
          </cell>
          <cell r="G61">
            <v>0</v>
          </cell>
          <cell r="H61">
            <v>0</v>
          </cell>
        </row>
        <row r="62">
          <cell r="B62" t="str">
            <v>GRGBW-1</v>
          </cell>
          <cell r="C62">
            <v>28587.53</v>
          </cell>
          <cell r="D62">
            <v>0</v>
          </cell>
          <cell r="E62">
            <v>0</v>
          </cell>
          <cell r="F62">
            <v>0</v>
          </cell>
          <cell r="G62">
            <v>28587.53</v>
          </cell>
          <cell r="H62">
            <v>0</v>
          </cell>
        </row>
        <row r="63">
          <cell r="B63" t="str">
            <v>GRGBW-2</v>
          </cell>
          <cell r="C63">
            <v>23387.1</v>
          </cell>
          <cell r="D63">
            <v>0.11</v>
          </cell>
          <cell r="E63">
            <v>0</v>
          </cell>
          <cell r="F63">
            <v>0</v>
          </cell>
          <cell r="G63">
            <v>23387.1</v>
          </cell>
          <cell r="H63">
            <v>0.11</v>
          </cell>
        </row>
        <row r="64">
          <cell r="B64" t="str">
            <v>GRGBW-3</v>
          </cell>
          <cell r="C64">
            <v>27854.44</v>
          </cell>
          <cell r="D64">
            <v>0</v>
          </cell>
          <cell r="E64">
            <v>0</v>
          </cell>
          <cell r="F64">
            <v>0</v>
          </cell>
          <cell r="G64">
            <v>27854.44</v>
          </cell>
          <cell r="H64">
            <v>0</v>
          </cell>
        </row>
        <row r="65">
          <cell r="B65" t="str">
            <v>GNFSW-1</v>
          </cell>
          <cell r="C65">
            <v>2754.02</v>
          </cell>
          <cell r="D65">
            <v>1055.75</v>
          </cell>
          <cell r="E65">
            <v>0</v>
          </cell>
          <cell r="F65">
            <v>0</v>
          </cell>
          <cell r="G65">
            <v>2754.02</v>
          </cell>
          <cell r="H65">
            <v>1055.75</v>
          </cell>
        </row>
        <row r="66">
          <cell r="B66" t="str">
            <v>GAOFO-1</v>
          </cell>
          <cell r="C66">
            <v>1052.3800000000001</v>
          </cell>
          <cell r="D66">
            <v>3061.77</v>
          </cell>
          <cell r="E66">
            <v>0</v>
          </cell>
          <cell r="F66">
            <v>0</v>
          </cell>
          <cell r="G66">
            <v>1052.3800000000001</v>
          </cell>
          <cell r="H66">
            <v>3061.77</v>
          </cell>
        </row>
        <row r="67">
          <cell r="B67" t="str">
            <v>GAOFO-2</v>
          </cell>
          <cell r="C67">
            <v>1138.97</v>
          </cell>
          <cell r="D67">
            <v>2247.79</v>
          </cell>
          <cell r="E67">
            <v>0</v>
          </cell>
          <cell r="F67">
            <v>0</v>
          </cell>
          <cell r="G67">
            <v>1138.97</v>
          </cell>
          <cell r="H67">
            <v>2247.79</v>
          </cell>
        </row>
        <row r="68">
          <cell r="B68" t="str">
            <v>GAOFO-3</v>
          </cell>
          <cell r="C68">
            <v>1039.45</v>
          </cell>
          <cell r="D68">
            <v>2947.13</v>
          </cell>
          <cell r="E68">
            <v>0</v>
          </cell>
          <cell r="F68">
            <v>0</v>
          </cell>
          <cell r="G68">
            <v>1039.45</v>
          </cell>
          <cell r="H68">
            <v>2947.13</v>
          </cell>
        </row>
        <row r="69">
          <cell r="B69" t="str">
            <v>GAOFO-4</v>
          </cell>
          <cell r="C69">
            <v>1077.01</v>
          </cell>
          <cell r="D69">
            <v>3440.88</v>
          </cell>
          <cell r="E69">
            <v>0</v>
          </cell>
          <cell r="F69">
            <v>0</v>
          </cell>
          <cell r="G69">
            <v>1077.01</v>
          </cell>
          <cell r="H69">
            <v>3440.88</v>
          </cell>
        </row>
        <row r="70">
          <cell r="B70" t="str">
            <v>CRGHW-1</v>
          </cell>
          <cell r="C70">
            <v>1445.67</v>
          </cell>
          <cell r="D70">
            <v>37.14</v>
          </cell>
          <cell r="E70">
            <v>0</v>
          </cell>
          <cell r="F70">
            <v>0</v>
          </cell>
          <cell r="G70">
            <v>1445.67</v>
          </cell>
          <cell r="H70">
            <v>37.14</v>
          </cell>
        </row>
        <row r="71">
          <cell r="B71" t="str">
            <v>GRMO_01Z</v>
          </cell>
          <cell r="C71">
            <v>0</v>
          </cell>
          <cell r="D71">
            <v>0</v>
          </cell>
          <cell r="E71">
            <v>0</v>
          </cell>
          <cell r="F71">
            <v>0</v>
          </cell>
          <cell r="G71">
            <v>0</v>
          </cell>
          <cell r="H71">
            <v>0</v>
          </cell>
        </row>
        <row r="72">
          <cell r="B72" t="str">
            <v>GRIFW-1</v>
          </cell>
          <cell r="C72">
            <v>1819.48</v>
          </cell>
          <cell r="D72">
            <v>82.74</v>
          </cell>
          <cell r="E72">
            <v>0</v>
          </cell>
          <cell r="F72">
            <v>0</v>
          </cell>
          <cell r="G72">
            <v>1819.48</v>
          </cell>
          <cell r="H72">
            <v>82.74</v>
          </cell>
        </row>
        <row r="73">
          <cell r="B73" t="str">
            <v>GRIFW-2</v>
          </cell>
          <cell r="C73">
            <v>1917.11</v>
          </cell>
          <cell r="D73">
            <v>65.040000000000006</v>
          </cell>
          <cell r="E73">
            <v>0</v>
          </cell>
          <cell r="F73">
            <v>0</v>
          </cell>
          <cell r="G73">
            <v>1917.11</v>
          </cell>
          <cell r="H73">
            <v>65.040000000000006</v>
          </cell>
        </row>
        <row r="74">
          <cell r="B74" t="str">
            <v>GNFSW-2</v>
          </cell>
          <cell r="C74">
            <v>2105.87</v>
          </cell>
          <cell r="D74">
            <v>1118.08</v>
          </cell>
          <cell r="E74">
            <v>0</v>
          </cell>
          <cell r="F74">
            <v>0</v>
          </cell>
          <cell r="G74">
            <v>2105.87</v>
          </cell>
          <cell r="H74">
            <v>1118.08</v>
          </cell>
        </row>
        <row r="75">
          <cell r="B75" t="str">
            <v>GYMR-15</v>
          </cell>
          <cell r="C75">
            <v>20740.02</v>
          </cell>
          <cell r="D75">
            <v>0.33</v>
          </cell>
          <cell r="E75">
            <v>0</v>
          </cell>
          <cell r="F75">
            <v>0</v>
          </cell>
          <cell r="G75">
            <v>20740.02</v>
          </cell>
          <cell r="H75">
            <v>0.33</v>
          </cell>
        </row>
        <row r="76">
          <cell r="B76" t="str">
            <v>GYMR-17</v>
          </cell>
          <cell r="C76">
            <v>22053.439999999999</v>
          </cell>
          <cell r="D76">
            <v>0.35</v>
          </cell>
          <cell r="E76">
            <v>0</v>
          </cell>
          <cell r="F76">
            <v>0</v>
          </cell>
          <cell r="G76">
            <v>22053.439999999999</v>
          </cell>
          <cell r="H76">
            <v>0.35</v>
          </cell>
        </row>
        <row r="77">
          <cell r="B77" t="str">
            <v>GYMR-26</v>
          </cell>
          <cell r="C77">
            <v>21324.25</v>
          </cell>
          <cell r="D77">
            <v>0.49</v>
          </cell>
          <cell r="E77">
            <v>0</v>
          </cell>
          <cell r="F77">
            <v>0</v>
          </cell>
          <cell r="G77">
            <v>21324.25</v>
          </cell>
          <cell r="H77">
            <v>0.49</v>
          </cell>
        </row>
        <row r="78">
          <cell r="B78" t="str">
            <v>GYMR-28</v>
          </cell>
          <cell r="C78">
            <v>17691.37</v>
          </cell>
          <cell r="D78">
            <v>0.46</v>
          </cell>
          <cell r="E78">
            <v>0</v>
          </cell>
          <cell r="F78">
            <v>0</v>
          </cell>
          <cell r="G78">
            <v>17691.37</v>
          </cell>
          <cell r="H78">
            <v>0.46</v>
          </cell>
        </row>
        <row r="79">
          <cell r="B79" t="str">
            <v>GYAR_01Z</v>
          </cell>
          <cell r="C79">
            <v>2029.45</v>
          </cell>
          <cell r="D79">
            <v>301.8</v>
          </cell>
          <cell r="E79">
            <v>0</v>
          </cell>
          <cell r="F79">
            <v>0</v>
          </cell>
          <cell r="G79">
            <v>2029.45</v>
          </cell>
          <cell r="H79">
            <v>301.8</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19201.29</v>
          </cell>
          <cell r="D83">
            <v>4552.26</v>
          </cell>
          <cell r="E83">
            <v>0</v>
          </cell>
          <cell r="F83">
            <v>0</v>
          </cell>
          <cell r="G83">
            <v>19201.29</v>
          </cell>
          <cell r="H83">
            <v>4552.26</v>
          </cell>
        </row>
        <row r="84">
          <cell r="B84" t="str">
            <v>SHBA_02Z</v>
          </cell>
          <cell r="C84">
            <v>15918.08</v>
          </cell>
          <cell r="D84">
            <v>3311.05</v>
          </cell>
          <cell r="E84">
            <v>0</v>
          </cell>
          <cell r="F84">
            <v>0</v>
          </cell>
          <cell r="G84">
            <v>15918.08</v>
          </cell>
          <cell r="H84">
            <v>3311.05</v>
          </cell>
        </row>
        <row r="85">
          <cell r="B85" t="str">
            <v>HUMR_01Z</v>
          </cell>
          <cell r="C85">
            <v>31405.99</v>
          </cell>
          <cell r="D85">
            <v>6351.36</v>
          </cell>
          <cell r="E85">
            <v>0</v>
          </cell>
          <cell r="F85">
            <v>0</v>
          </cell>
          <cell r="G85">
            <v>31405.99</v>
          </cell>
          <cell r="H85">
            <v>6351.36</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18671.849999999999</v>
          </cell>
          <cell r="D90">
            <v>8867.6</v>
          </cell>
          <cell r="E90">
            <v>0</v>
          </cell>
          <cell r="F90">
            <v>0</v>
          </cell>
          <cell r="G90">
            <v>18671.849999999999</v>
          </cell>
          <cell r="H90">
            <v>8867.6</v>
          </cell>
        </row>
        <row r="91">
          <cell r="B91" t="str">
            <v>KILBW-1</v>
          </cell>
          <cell r="C91">
            <v>84.56</v>
          </cell>
          <cell r="D91">
            <v>783.09</v>
          </cell>
          <cell r="E91">
            <v>0</v>
          </cell>
          <cell r="F91">
            <v>0</v>
          </cell>
          <cell r="G91">
            <v>84.56</v>
          </cell>
          <cell r="H91">
            <v>783.09</v>
          </cell>
        </row>
        <row r="92">
          <cell r="B92" t="str">
            <v>LCLTW-1</v>
          </cell>
          <cell r="C92">
            <v>1203.57</v>
          </cell>
          <cell r="D92">
            <v>700.31</v>
          </cell>
          <cell r="E92">
            <v>0</v>
          </cell>
          <cell r="F92">
            <v>0</v>
          </cell>
          <cell r="G92">
            <v>1203.57</v>
          </cell>
          <cell r="H92">
            <v>700.31</v>
          </cell>
        </row>
        <row r="93">
          <cell r="B93" t="str">
            <v>MEDP_01Z</v>
          </cell>
          <cell r="C93">
            <v>4986.66</v>
          </cell>
          <cell r="D93">
            <v>1024.18</v>
          </cell>
          <cell r="E93">
            <v>0</v>
          </cell>
          <cell r="F93">
            <v>0</v>
          </cell>
          <cell r="G93">
            <v>4986.66</v>
          </cell>
          <cell r="H93">
            <v>1024.18</v>
          </cell>
        </row>
        <row r="94">
          <cell r="B94" t="str">
            <v>MILWW-1</v>
          </cell>
          <cell r="C94">
            <v>3272.95</v>
          </cell>
          <cell r="D94">
            <v>14.17</v>
          </cell>
          <cell r="E94">
            <v>0</v>
          </cell>
          <cell r="F94">
            <v>0</v>
          </cell>
          <cell r="G94">
            <v>3272.95</v>
          </cell>
          <cell r="H94">
            <v>14.17</v>
          </cell>
        </row>
        <row r="95">
          <cell r="B95" t="str">
            <v>WDNSO-1</v>
          </cell>
          <cell r="C95">
            <v>10773.14</v>
          </cell>
          <cell r="D95">
            <v>1045.9100000000001</v>
          </cell>
          <cell r="E95">
            <v>0</v>
          </cell>
          <cell r="F95">
            <v>0</v>
          </cell>
          <cell r="G95">
            <v>10773.14</v>
          </cell>
          <cell r="H95">
            <v>1045.9100000000001</v>
          </cell>
        </row>
        <row r="96">
          <cell r="B96" t="str">
            <v>WDNSO-2</v>
          </cell>
          <cell r="C96">
            <v>10873.31</v>
          </cell>
          <cell r="D96">
            <v>894.07</v>
          </cell>
          <cell r="E96">
            <v>0</v>
          </cell>
          <cell r="F96">
            <v>0</v>
          </cell>
          <cell r="G96">
            <v>10873.31</v>
          </cell>
          <cell r="H96">
            <v>894.07</v>
          </cell>
        </row>
        <row r="97">
          <cell r="B97" t="str">
            <v>MRWD_01Z</v>
          </cell>
          <cell r="C97">
            <v>27581.7</v>
          </cell>
          <cell r="D97">
            <v>3578.3</v>
          </cell>
          <cell r="E97">
            <v>0</v>
          </cell>
          <cell r="F97">
            <v>0</v>
          </cell>
          <cell r="G97">
            <v>27581.7</v>
          </cell>
          <cell r="H97">
            <v>3578.3</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18659.849999999999</v>
          </cell>
          <cell r="D103">
            <v>3658.65</v>
          </cell>
          <cell r="E103">
            <v>0</v>
          </cell>
          <cell r="F103">
            <v>0</v>
          </cell>
          <cell r="G103">
            <v>18659.849999999999</v>
          </cell>
          <cell r="H103">
            <v>3658.65</v>
          </cell>
        </row>
        <row r="104">
          <cell r="B104" t="str">
            <v>DIDCB06Z</v>
          </cell>
          <cell r="C104">
            <v>17905.599999999999</v>
          </cell>
          <cell r="D104">
            <v>5069.2</v>
          </cell>
          <cell r="E104">
            <v>0</v>
          </cell>
          <cell r="F104">
            <v>0</v>
          </cell>
          <cell r="G104">
            <v>17905.599999999999</v>
          </cell>
          <cell r="H104">
            <v>5069.2</v>
          </cell>
        </row>
        <row r="105">
          <cell r="B105" t="str">
            <v>LBAR_01Z</v>
          </cell>
          <cell r="C105">
            <v>15853.92</v>
          </cell>
          <cell r="D105">
            <v>16494.150000000001</v>
          </cell>
          <cell r="E105">
            <v>0</v>
          </cell>
          <cell r="F105">
            <v>0</v>
          </cell>
          <cell r="G105">
            <v>15853.92</v>
          </cell>
          <cell r="H105">
            <v>16494.150000000001</v>
          </cell>
        </row>
        <row r="106">
          <cell r="B106" t="str">
            <v>PEMB_11Z</v>
          </cell>
          <cell r="C106">
            <v>12478.05</v>
          </cell>
          <cell r="D106">
            <v>3552.6</v>
          </cell>
          <cell r="E106">
            <v>0</v>
          </cell>
          <cell r="F106">
            <v>0</v>
          </cell>
          <cell r="G106">
            <v>12478.05</v>
          </cell>
          <cell r="H106">
            <v>3552.6</v>
          </cell>
        </row>
        <row r="107">
          <cell r="B107" t="str">
            <v>PEMB_21Z</v>
          </cell>
          <cell r="C107">
            <v>16338.7</v>
          </cell>
          <cell r="D107">
            <v>2446</v>
          </cell>
          <cell r="E107">
            <v>0</v>
          </cell>
          <cell r="F107">
            <v>0</v>
          </cell>
          <cell r="G107">
            <v>16338.7</v>
          </cell>
          <cell r="H107">
            <v>2446</v>
          </cell>
        </row>
        <row r="108">
          <cell r="B108" t="str">
            <v>PEMB_31Z</v>
          </cell>
          <cell r="C108">
            <v>17184.95</v>
          </cell>
          <cell r="D108">
            <v>6180.2</v>
          </cell>
          <cell r="E108">
            <v>0</v>
          </cell>
          <cell r="F108">
            <v>0</v>
          </cell>
          <cell r="G108">
            <v>17184.95</v>
          </cell>
          <cell r="H108">
            <v>6180.2</v>
          </cell>
        </row>
        <row r="109">
          <cell r="B109" t="str">
            <v>PEMB_41Z</v>
          </cell>
          <cell r="C109">
            <v>8760.5</v>
          </cell>
          <cell r="D109">
            <v>5473.1</v>
          </cell>
          <cell r="E109">
            <v>0</v>
          </cell>
          <cell r="F109">
            <v>0</v>
          </cell>
          <cell r="G109">
            <v>8760.5</v>
          </cell>
          <cell r="H109">
            <v>5473.1</v>
          </cell>
        </row>
        <row r="110">
          <cell r="B110" t="str">
            <v>PEMB_51Z</v>
          </cell>
          <cell r="C110">
            <v>13711.7</v>
          </cell>
          <cell r="D110">
            <v>6367.1</v>
          </cell>
          <cell r="E110">
            <v>0</v>
          </cell>
          <cell r="F110">
            <v>0</v>
          </cell>
          <cell r="G110">
            <v>13711.7</v>
          </cell>
          <cell r="H110">
            <v>6367.1</v>
          </cell>
        </row>
        <row r="111">
          <cell r="B111" t="str">
            <v>STAY_01Z</v>
          </cell>
          <cell r="C111">
            <v>0</v>
          </cell>
          <cell r="D111">
            <v>0</v>
          </cell>
          <cell r="E111">
            <v>0</v>
          </cell>
          <cell r="F111">
            <v>0</v>
          </cell>
          <cell r="G111">
            <v>0</v>
          </cell>
          <cell r="H111">
            <v>0</v>
          </cell>
        </row>
        <row r="112">
          <cell r="B112" t="str">
            <v>STAY_02Z</v>
          </cell>
          <cell r="C112">
            <v>9228.15</v>
          </cell>
          <cell r="D112">
            <v>5211.3500000000004</v>
          </cell>
          <cell r="E112">
            <v>0</v>
          </cell>
          <cell r="F112">
            <v>0</v>
          </cell>
          <cell r="G112">
            <v>9228.15</v>
          </cell>
          <cell r="H112">
            <v>5211.3500000000004</v>
          </cell>
        </row>
        <row r="113">
          <cell r="B113" t="str">
            <v>STAY_03Z</v>
          </cell>
          <cell r="C113">
            <v>12666.2</v>
          </cell>
          <cell r="D113">
            <v>3902.25</v>
          </cell>
          <cell r="E113">
            <v>0</v>
          </cell>
          <cell r="F113">
            <v>0</v>
          </cell>
          <cell r="G113">
            <v>12666.2</v>
          </cell>
          <cell r="H113">
            <v>3902.25</v>
          </cell>
        </row>
        <row r="114">
          <cell r="B114" t="str">
            <v>STAY_04Z</v>
          </cell>
          <cell r="C114">
            <v>13327.3</v>
          </cell>
          <cell r="D114">
            <v>4651.2</v>
          </cell>
          <cell r="E114">
            <v>0</v>
          </cell>
          <cell r="F114">
            <v>0</v>
          </cell>
          <cell r="G114">
            <v>13327.3</v>
          </cell>
          <cell r="H114">
            <v>4651.2</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48150.35</v>
          </cell>
          <cell r="D117">
            <v>3004.75</v>
          </cell>
          <cell r="E117">
            <v>0</v>
          </cell>
          <cell r="F117">
            <v>0</v>
          </cell>
          <cell r="G117">
            <v>48150.35</v>
          </cell>
          <cell r="H117">
            <v>3004.75</v>
          </cell>
        </row>
        <row r="118">
          <cell r="B118" t="str">
            <v>HEYM102Z</v>
          </cell>
          <cell r="C118">
            <v>34858.1</v>
          </cell>
          <cell r="D118">
            <v>410.55</v>
          </cell>
          <cell r="E118">
            <v>0</v>
          </cell>
          <cell r="F118">
            <v>0</v>
          </cell>
          <cell r="G118">
            <v>34858.1</v>
          </cell>
          <cell r="H118">
            <v>410.55</v>
          </cell>
        </row>
        <row r="119">
          <cell r="B119" t="str">
            <v>HEYM207Z</v>
          </cell>
          <cell r="C119">
            <v>0</v>
          </cell>
          <cell r="D119">
            <v>0</v>
          </cell>
          <cell r="E119">
            <v>0</v>
          </cell>
          <cell r="F119">
            <v>0</v>
          </cell>
          <cell r="G119">
            <v>0</v>
          </cell>
          <cell r="H119">
            <v>0</v>
          </cell>
        </row>
        <row r="120">
          <cell r="B120" t="str">
            <v>HEYM208Z</v>
          </cell>
          <cell r="C120">
            <v>0</v>
          </cell>
          <cell r="D120">
            <v>0</v>
          </cell>
          <cell r="E120">
            <v>0</v>
          </cell>
          <cell r="F120">
            <v>0</v>
          </cell>
          <cell r="G120">
            <v>0</v>
          </cell>
          <cell r="H120">
            <v>0</v>
          </cell>
        </row>
        <row r="121">
          <cell r="B121" t="str">
            <v>HINB_07Z</v>
          </cell>
          <cell r="C121">
            <v>0</v>
          </cell>
          <cell r="D121">
            <v>0</v>
          </cell>
          <cell r="E121">
            <v>0</v>
          </cell>
          <cell r="F121">
            <v>0</v>
          </cell>
          <cell r="G121">
            <v>0</v>
          </cell>
          <cell r="H121">
            <v>0</v>
          </cell>
        </row>
        <row r="122">
          <cell r="B122" t="str">
            <v>HINB_08Z</v>
          </cell>
          <cell r="C122">
            <v>0</v>
          </cell>
          <cell r="D122">
            <v>0</v>
          </cell>
          <cell r="E122">
            <v>0</v>
          </cell>
          <cell r="F122">
            <v>0</v>
          </cell>
          <cell r="G122">
            <v>0</v>
          </cell>
          <cell r="H122">
            <v>0</v>
          </cell>
        </row>
        <row r="123">
          <cell r="B123" t="str">
            <v>HRTL_01Z</v>
          </cell>
          <cell r="C123">
            <v>39863.15</v>
          </cell>
          <cell r="D123">
            <v>1238.55</v>
          </cell>
          <cell r="E123">
            <v>0</v>
          </cell>
          <cell r="F123">
            <v>0</v>
          </cell>
          <cell r="G123">
            <v>39863.15</v>
          </cell>
          <cell r="H123">
            <v>1238.55</v>
          </cell>
        </row>
        <row r="124">
          <cell r="B124" t="str">
            <v>HRTL_02Z</v>
          </cell>
          <cell r="C124">
            <v>13680.8</v>
          </cell>
          <cell r="D124">
            <v>795.1</v>
          </cell>
          <cell r="E124">
            <v>0</v>
          </cell>
          <cell r="F124">
            <v>0</v>
          </cell>
          <cell r="G124">
            <v>13680.8</v>
          </cell>
          <cell r="H124">
            <v>795.1</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44867.8</v>
          </cell>
          <cell r="D127">
            <v>6975.9</v>
          </cell>
          <cell r="E127">
            <v>0</v>
          </cell>
          <cell r="F127">
            <v>0</v>
          </cell>
          <cell r="G127">
            <v>44867.8</v>
          </cell>
          <cell r="H127">
            <v>6975.9</v>
          </cell>
        </row>
        <row r="128">
          <cell r="B128" t="str">
            <v>SIZB_02Z</v>
          </cell>
          <cell r="C128">
            <v>50331.7</v>
          </cell>
          <cell r="D128">
            <v>4426</v>
          </cell>
          <cell r="E128">
            <v>0</v>
          </cell>
          <cell r="F128">
            <v>0</v>
          </cell>
          <cell r="G128">
            <v>50331.7</v>
          </cell>
          <cell r="H128">
            <v>4426</v>
          </cell>
        </row>
        <row r="129">
          <cell r="B129" t="str">
            <v>TORN_01Z</v>
          </cell>
          <cell r="C129">
            <v>50215</v>
          </cell>
          <cell r="D129">
            <v>1129.8</v>
          </cell>
          <cell r="E129">
            <v>0</v>
          </cell>
          <cell r="F129">
            <v>0</v>
          </cell>
          <cell r="G129">
            <v>50215</v>
          </cell>
          <cell r="H129">
            <v>1129.8</v>
          </cell>
        </row>
        <row r="130">
          <cell r="B130" t="str">
            <v>TORN_02Z</v>
          </cell>
          <cell r="C130">
            <v>49753.75</v>
          </cell>
          <cell r="D130">
            <v>1426.5</v>
          </cell>
          <cell r="E130">
            <v>0</v>
          </cell>
          <cell r="F130">
            <v>0</v>
          </cell>
          <cell r="G130">
            <v>49753.75</v>
          </cell>
          <cell r="H130">
            <v>1426.5</v>
          </cell>
        </row>
        <row r="131">
          <cell r="B131" t="str">
            <v>EAG-NEMO1</v>
          </cell>
          <cell r="C131">
            <v>23909.200000000001</v>
          </cell>
          <cell r="D131">
            <v>15098.3</v>
          </cell>
          <cell r="E131">
            <v>0</v>
          </cell>
          <cell r="F131">
            <v>0</v>
          </cell>
          <cell r="G131">
            <v>23909.200000000001</v>
          </cell>
          <cell r="H131">
            <v>15098.3</v>
          </cell>
        </row>
        <row r="132">
          <cell r="B132" t="str">
            <v>DINO_01Z</v>
          </cell>
          <cell r="C132">
            <v>8295.1</v>
          </cell>
          <cell r="D132">
            <v>4465.2</v>
          </cell>
          <cell r="E132">
            <v>0</v>
          </cell>
          <cell r="F132">
            <v>0</v>
          </cell>
          <cell r="G132">
            <v>8295.1</v>
          </cell>
          <cell r="H132">
            <v>4465.2</v>
          </cell>
        </row>
        <row r="133">
          <cell r="B133" t="str">
            <v>DINO_02Z</v>
          </cell>
          <cell r="C133">
            <v>6305.65</v>
          </cell>
          <cell r="D133">
            <v>2637.45</v>
          </cell>
          <cell r="E133">
            <v>0</v>
          </cell>
          <cell r="F133">
            <v>0</v>
          </cell>
          <cell r="G133">
            <v>6305.65</v>
          </cell>
          <cell r="H133">
            <v>2637.45</v>
          </cell>
        </row>
        <row r="134">
          <cell r="B134" t="str">
            <v>DINO_03Z</v>
          </cell>
          <cell r="C134">
            <v>6175.55</v>
          </cell>
          <cell r="D134">
            <v>1079</v>
          </cell>
          <cell r="E134">
            <v>0</v>
          </cell>
          <cell r="F134">
            <v>0</v>
          </cell>
          <cell r="G134">
            <v>6175.55</v>
          </cell>
          <cell r="H134">
            <v>1079</v>
          </cell>
        </row>
        <row r="135">
          <cell r="B135" t="str">
            <v>DINO_04Z</v>
          </cell>
          <cell r="C135">
            <v>5083.7</v>
          </cell>
          <cell r="D135">
            <v>740.85</v>
          </cell>
          <cell r="E135">
            <v>0</v>
          </cell>
          <cell r="F135">
            <v>0</v>
          </cell>
          <cell r="G135">
            <v>5083.7</v>
          </cell>
          <cell r="H135">
            <v>740.85</v>
          </cell>
        </row>
        <row r="136">
          <cell r="B136" t="str">
            <v>DINO_05Z</v>
          </cell>
          <cell r="C136">
            <v>7365.2</v>
          </cell>
          <cell r="D136">
            <v>2127.75</v>
          </cell>
          <cell r="E136">
            <v>0</v>
          </cell>
          <cell r="F136">
            <v>0</v>
          </cell>
          <cell r="G136">
            <v>7365.2</v>
          </cell>
          <cell r="H136">
            <v>2127.75</v>
          </cell>
        </row>
        <row r="137">
          <cell r="B137" t="str">
            <v>DINO_06Z</v>
          </cell>
          <cell r="C137">
            <v>5326.05</v>
          </cell>
          <cell r="D137">
            <v>1481.5</v>
          </cell>
          <cell r="E137">
            <v>0</v>
          </cell>
          <cell r="F137">
            <v>0</v>
          </cell>
          <cell r="G137">
            <v>5326.05</v>
          </cell>
          <cell r="H137">
            <v>1481.5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2158.54</v>
          </cell>
          <cell r="D140">
            <v>753.85</v>
          </cell>
          <cell r="E140">
            <v>0</v>
          </cell>
          <cell r="F140">
            <v>0</v>
          </cell>
          <cell r="G140">
            <v>2158.54</v>
          </cell>
          <cell r="H140">
            <v>753.85</v>
          </cell>
        </row>
        <row r="141">
          <cell r="B141" t="str">
            <v>FFES_04Z</v>
          </cell>
          <cell r="C141">
            <v>2849.25</v>
          </cell>
          <cell r="D141">
            <v>161.29</v>
          </cell>
          <cell r="E141">
            <v>0</v>
          </cell>
          <cell r="F141">
            <v>0</v>
          </cell>
          <cell r="G141">
            <v>2849.25</v>
          </cell>
          <cell r="H141">
            <v>161.29</v>
          </cell>
        </row>
        <row r="142">
          <cell r="B142" t="str">
            <v>KILNS01Z</v>
          </cell>
          <cell r="C142">
            <v>0</v>
          </cell>
          <cell r="D142">
            <v>0</v>
          </cell>
          <cell r="E142">
            <v>0</v>
          </cell>
          <cell r="F142">
            <v>0</v>
          </cell>
          <cell r="G142">
            <v>0</v>
          </cell>
          <cell r="H142">
            <v>0</v>
          </cell>
        </row>
        <row r="143">
          <cell r="B143" t="str">
            <v>PETEM01Z</v>
          </cell>
          <cell r="C143">
            <v>82.29</v>
          </cell>
          <cell r="D143">
            <v>0.18</v>
          </cell>
          <cell r="E143">
            <v>0</v>
          </cell>
          <cell r="F143">
            <v>0</v>
          </cell>
          <cell r="G143">
            <v>82.29</v>
          </cell>
          <cell r="H143">
            <v>0.18</v>
          </cell>
        </row>
        <row r="144">
          <cell r="B144" t="str">
            <v>GRAI_06Z</v>
          </cell>
          <cell r="C144">
            <v>23844.400000000001</v>
          </cell>
          <cell r="D144">
            <v>2869</v>
          </cell>
          <cell r="E144">
            <v>0</v>
          </cell>
          <cell r="F144">
            <v>0</v>
          </cell>
          <cell r="G144">
            <v>23844.400000000001</v>
          </cell>
          <cell r="H144">
            <v>2869</v>
          </cell>
        </row>
        <row r="145">
          <cell r="B145" t="str">
            <v>GRAI_07Z</v>
          </cell>
          <cell r="C145">
            <v>26536.9</v>
          </cell>
          <cell r="D145">
            <v>2627.2</v>
          </cell>
          <cell r="E145">
            <v>0</v>
          </cell>
          <cell r="F145">
            <v>0</v>
          </cell>
          <cell r="G145">
            <v>26536.9</v>
          </cell>
          <cell r="H145">
            <v>2627.2</v>
          </cell>
        </row>
        <row r="146">
          <cell r="B146" t="str">
            <v>GRAI_08Z</v>
          </cell>
          <cell r="C146">
            <v>14876.75</v>
          </cell>
          <cell r="D146">
            <v>1781.55</v>
          </cell>
          <cell r="E146">
            <v>0</v>
          </cell>
          <cell r="F146">
            <v>0</v>
          </cell>
          <cell r="G146">
            <v>14876.75</v>
          </cell>
          <cell r="H146">
            <v>1781.55</v>
          </cell>
        </row>
        <row r="147">
          <cell r="B147" t="str">
            <v>KILLP01Z</v>
          </cell>
          <cell r="C147">
            <v>992.55</v>
          </cell>
          <cell r="D147">
            <v>27.3</v>
          </cell>
          <cell r="E147">
            <v>0</v>
          </cell>
          <cell r="F147">
            <v>0</v>
          </cell>
          <cell r="G147">
            <v>992.55</v>
          </cell>
          <cell r="H147">
            <v>27.3</v>
          </cell>
        </row>
        <row r="148">
          <cell r="B148" t="str">
            <v>KILLP02Z</v>
          </cell>
          <cell r="C148">
            <v>891.3</v>
          </cell>
          <cell r="D148">
            <v>25.6</v>
          </cell>
          <cell r="E148">
            <v>0</v>
          </cell>
          <cell r="F148">
            <v>0</v>
          </cell>
          <cell r="G148">
            <v>891.3</v>
          </cell>
          <cell r="H148">
            <v>25.6</v>
          </cell>
        </row>
        <row r="149">
          <cell r="B149" t="str">
            <v>RATS_01Z</v>
          </cell>
          <cell r="C149">
            <v>366.75</v>
          </cell>
          <cell r="D149">
            <v>1560.33</v>
          </cell>
          <cell r="E149">
            <v>0</v>
          </cell>
          <cell r="F149">
            <v>0</v>
          </cell>
          <cell r="G149">
            <v>366.75</v>
          </cell>
          <cell r="H149">
            <v>1560.33</v>
          </cell>
        </row>
        <row r="150">
          <cell r="B150" t="str">
            <v>RATS_02Z</v>
          </cell>
          <cell r="C150">
            <v>1369.98</v>
          </cell>
          <cell r="D150">
            <v>89.37</v>
          </cell>
          <cell r="E150">
            <v>0</v>
          </cell>
          <cell r="F150">
            <v>0</v>
          </cell>
          <cell r="G150">
            <v>1369.98</v>
          </cell>
          <cell r="H150">
            <v>89.37</v>
          </cell>
        </row>
        <row r="151">
          <cell r="B151" t="str">
            <v>RATS_03Z</v>
          </cell>
          <cell r="C151">
            <v>495.63</v>
          </cell>
          <cell r="D151">
            <v>4.68</v>
          </cell>
          <cell r="E151">
            <v>0</v>
          </cell>
          <cell r="F151">
            <v>0</v>
          </cell>
          <cell r="G151">
            <v>495.63</v>
          </cell>
          <cell r="H151">
            <v>4.68</v>
          </cell>
        </row>
        <row r="152">
          <cell r="B152" t="str">
            <v>RATS_04Z</v>
          </cell>
          <cell r="C152">
            <v>0.54</v>
          </cell>
          <cell r="D152">
            <v>2240.91</v>
          </cell>
          <cell r="E152">
            <v>0</v>
          </cell>
          <cell r="F152">
            <v>0</v>
          </cell>
          <cell r="G152">
            <v>0.54</v>
          </cell>
          <cell r="H152">
            <v>2240.91</v>
          </cell>
        </row>
        <row r="153">
          <cell r="B153" t="str">
            <v>TAYL_02Z</v>
          </cell>
          <cell r="C153">
            <v>0</v>
          </cell>
          <cell r="D153">
            <v>90.76</v>
          </cell>
          <cell r="E153">
            <v>0</v>
          </cell>
          <cell r="F153">
            <v>0</v>
          </cell>
          <cell r="G153">
            <v>0</v>
          </cell>
          <cell r="H153">
            <v>90.76</v>
          </cell>
        </row>
        <row r="154">
          <cell r="B154" t="str">
            <v>TAYL_03Z</v>
          </cell>
          <cell r="C154">
            <v>0</v>
          </cell>
          <cell r="D154">
            <v>50.2</v>
          </cell>
          <cell r="E154">
            <v>0</v>
          </cell>
          <cell r="F154">
            <v>0</v>
          </cell>
          <cell r="G154">
            <v>0</v>
          </cell>
          <cell r="H154">
            <v>50.2</v>
          </cell>
        </row>
        <row r="155">
          <cell r="B155" t="str">
            <v>RCBKO-1</v>
          </cell>
          <cell r="C155">
            <v>5332.84</v>
          </cell>
          <cell r="D155">
            <v>3534.81</v>
          </cell>
          <cell r="E155">
            <v>0</v>
          </cell>
          <cell r="F155">
            <v>0</v>
          </cell>
          <cell r="G155">
            <v>5332.84</v>
          </cell>
          <cell r="H155">
            <v>3534.81</v>
          </cell>
        </row>
        <row r="156">
          <cell r="B156" t="str">
            <v>RCBKO-2</v>
          </cell>
          <cell r="C156">
            <v>4481.68</v>
          </cell>
          <cell r="D156">
            <v>3070.25</v>
          </cell>
          <cell r="E156">
            <v>0</v>
          </cell>
          <cell r="F156">
            <v>0</v>
          </cell>
          <cell r="G156">
            <v>4481.68</v>
          </cell>
          <cell r="H156">
            <v>3070.25</v>
          </cell>
        </row>
        <row r="157">
          <cell r="B157" t="str">
            <v>BRGG_01Z</v>
          </cell>
          <cell r="C157">
            <v>448.34</v>
          </cell>
          <cell r="D157">
            <v>3.08</v>
          </cell>
          <cell r="E157">
            <v>0</v>
          </cell>
          <cell r="F157">
            <v>0</v>
          </cell>
          <cell r="G157">
            <v>448.34</v>
          </cell>
          <cell r="H157">
            <v>3.08</v>
          </cell>
        </row>
        <row r="158">
          <cell r="B158" t="str">
            <v>ROCK_01Z</v>
          </cell>
          <cell r="C158">
            <v>11013.9</v>
          </cell>
          <cell r="D158">
            <v>1519</v>
          </cell>
          <cell r="E158">
            <v>0</v>
          </cell>
          <cell r="F158">
            <v>0</v>
          </cell>
          <cell r="G158">
            <v>11013.9</v>
          </cell>
          <cell r="H158">
            <v>1519</v>
          </cell>
        </row>
        <row r="159">
          <cell r="B159" t="str">
            <v>SCCL_01Z</v>
          </cell>
          <cell r="C159">
            <v>5144.8</v>
          </cell>
          <cell r="D159">
            <v>614.08000000000004</v>
          </cell>
          <cell r="E159">
            <v>0</v>
          </cell>
          <cell r="F159">
            <v>0</v>
          </cell>
          <cell r="G159">
            <v>5144.8</v>
          </cell>
          <cell r="H159">
            <v>614.08000000000004</v>
          </cell>
        </row>
        <row r="160">
          <cell r="B160" t="str">
            <v>SCCL_02Z</v>
          </cell>
          <cell r="C160">
            <v>4146.45</v>
          </cell>
          <cell r="D160">
            <v>3398</v>
          </cell>
          <cell r="E160">
            <v>0</v>
          </cell>
          <cell r="F160">
            <v>0</v>
          </cell>
          <cell r="G160">
            <v>4146.45</v>
          </cell>
          <cell r="H160">
            <v>3398</v>
          </cell>
        </row>
        <row r="161">
          <cell r="B161" t="str">
            <v>SCCL_03Z</v>
          </cell>
          <cell r="C161">
            <v>11920.15</v>
          </cell>
          <cell r="D161">
            <v>167.17</v>
          </cell>
          <cell r="E161">
            <v>0</v>
          </cell>
          <cell r="F161">
            <v>0</v>
          </cell>
          <cell r="G161">
            <v>11920.15</v>
          </cell>
          <cell r="H161">
            <v>167.17</v>
          </cell>
        </row>
        <row r="162">
          <cell r="B162" t="str">
            <v>SHOS_01Z</v>
          </cell>
          <cell r="C162">
            <v>3823.05</v>
          </cell>
          <cell r="D162">
            <v>452.25</v>
          </cell>
          <cell r="E162">
            <v>0</v>
          </cell>
          <cell r="F162">
            <v>0</v>
          </cell>
          <cell r="G162">
            <v>3823.05</v>
          </cell>
          <cell r="H162">
            <v>452.25</v>
          </cell>
        </row>
        <row r="163">
          <cell r="B163" t="str">
            <v>SEAB_01Z</v>
          </cell>
          <cell r="C163">
            <v>8650.4500000000007</v>
          </cell>
          <cell r="D163">
            <v>2809.4</v>
          </cell>
          <cell r="E163">
            <v>0</v>
          </cell>
          <cell r="F163">
            <v>0</v>
          </cell>
          <cell r="G163">
            <v>8650.4500000000007</v>
          </cell>
          <cell r="H163">
            <v>2809.4</v>
          </cell>
        </row>
        <row r="164">
          <cell r="B164" t="str">
            <v>SEAB_02Z</v>
          </cell>
          <cell r="C164">
            <v>2177.2600000000002</v>
          </cell>
          <cell r="D164">
            <v>288.17</v>
          </cell>
          <cell r="E164">
            <v>0</v>
          </cell>
          <cell r="F164">
            <v>0</v>
          </cell>
          <cell r="G164">
            <v>2177.2600000000002</v>
          </cell>
          <cell r="H164">
            <v>288.17</v>
          </cell>
        </row>
        <row r="165">
          <cell r="B165" t="str">
            <v>SPLN_01Z</v>
          </cell>
          <cell r="C165">
            <v>19385.650000000001</v>
          </cell>
          <cell r="D165">
            <v>5220.8</v>
          </cell>
          <cell r="E165">
            <v>0</v>
          </cell>
          <cell r="F165">
            <v>0</v>
          </cell>
          <cell r="G165">
            <v>19385.650000000001</v>
          </cell>
          <cell r="H165">
            <v>5220.8</v>
          </cell>
        </row>
        <row r="166">
          <cell r="B166" t="str">
            <v>ARCHW-1</v>
          </cell>
          <cell r="C166">
            <v>9115.17</v>
          </cell>
          <cell r="D166">
            <v>0</v>
          </cell>
          <cell r="E166">
            <v>0</v>
          </cell>
          <cell r="F166">
            <v>0</v>
          </cell>
          <cell r="G166">
            <v>9115.17</v>
          </cell>
          <cell r="H166">
            <v>0</v>
          </cell>
        </row>
        <row r="167">
          <cell r="B167" t="str">
            <v>CLFLW-1</v>
          </cell>
          <cell r="C167">
            <v>246.81</v>
          </cell>
          <cell r="D167">
            <v>99.11</v>
          </cell>
          <cell r="E167">
            <v>0</v>
          </cell>
          <cell r="F167">
            <v>0</v>
          </cell>
          <cell r="G167">
            <v>246.81</v>
          </cell>
          <cell r="H167">
            <v>99.11</v>
          </cell>
        </row>
        <row r="168">
          <cell r="B168" t="str">
            <v>DRSLW-1</v>
          </cell>
          <cell r="C168">
            <v>511.38</v>
          </cell>
          <cell r="D168">
            <v>782.97</v>
          </cell>
          <cell r="E168">
            <v>0</v>
          </cell>
          <cell r="F168">
            <v>0</v>
          </cell>
          <cell r="G168">
            <v>511.38</v>
          </cell>
          <cell r="H168">
            <v>782.97</v>
          </cell>
        </row>
        <row r="169">
          <cell r="B169" t="str">
            <v>EWHLW-1</v>
          </cell>
          <cell r="C169">
            <v>1879.17</v>
          </cell>
          <cell r="D169">
            <v>32.49</v>
          </cell>
          <cell r="E169">
            <v>0</v>
          </cell>
          <cell r="F169">
            <v>0</v>
          </cell>
          <cell r="G169">
            <v>1879.17</v>
          </cell>
          <cell r="H169">
            <v>32.49</v>
          </cell>
        </row>
        <row r="170">
          <cell r="B170" t="str">
            <v>HRSTW-1</v>
          </cell>
          <cell r="C170">
            <v>10944.13</v>
          </cell>
          <cell r="D170">
            <v>0</v>
          </cell>
          <cell r="E170">
            <v>0</v>
          </cell>
          <cell r="F170">
            <v>0</v>
          </cell>
          <cell r="G170">
            <v>10944.13</v>
          </cell>
          <cell r="H170">
            <v>0</v>
          </cell>
        </row>
        <row r="171">
          <cell r="B171" t="str">
            <v>KLGLW-1</v>
          </cell>
          <cell r="C171">
            <v>11618.96</v>
          </cell>
          <cell r="D171">
            <v>90.62</v>
          </cell>
          <cell r="E171">
            <v>0</v>
          </cell>
          <cell r="F171">
            <v>0</v>
          </cell>
          <cell r="G171">
            <v>11618.96</v>
          </cell>
          <cell r="H171">
            <v>90.62</v>
          </cell>
        </row>
        <row r="172">
          <cell r="B172" t="str">
            <v>MKHLW-1</v>
          </cell>
          <cell r="C172">
            <v>8725.64</v>
          </cell>
          <cell r="D172">
            <v>771.67</v>
          </cell>
          <cell r="E172">
            <v>0</v>
          </cell>
          <cell r="F172">
            <v>0</v>
          </cell>
          <cell r="G172">
            <v>8725.64</v>
          </cell>
          <cell r="H172">
            <v>771.67</v>
          </cell>
        </row>
        <row r="173">
          <cell r="B173" t="str">
            <v>AIGA_01Z</v>
          </cell>
          <cell r="C173">
            <v>14.33</v>
          </cell>
          <cell r="D173">
            <v>0.14000000000000001</v>
          </cell>
          <cell r="E173">
            <v>0</v>
          </cell>
          <cell r="F173">
            <v>0</v>
          </cell>
          <cell r="G173">
            <v>14.33</v>
          </cell>
          <cell r="H173">
            <v>0.14000000000000001</v>
          </cell>
        </row>
        <row r="174">
          <cell r="B174" t="str">
            <v>BHLAW-1</v>
          </cell>
          <cell r="C174">
            <v>3440.72</v>
          </cell>
          <cell r="D174">
            <v>104.65</v>
          </cell>
          <cell r="E174">
            <v>0</v>
          </cell>
          <cell r="F174">
            <v>0</v>
          </cell>
          <cell r="G174">
            <v>3440.72</v>
          </cell>
          <cell r="H174">
            <v>104.65</v>
          </cell>
        </row>
        <row r="175">
          <cell r="B175" t="str">
            <v>CASH_01Z</v>
          </cell>
          <cell r="C175">
            <v>413.98</v>
          </cell>
          <cell r="D175">
            <v>0</v>
          </cell>
          <cell r="E175">
            <v>0</v>
          </cell>
          <cell r="F175">
            <v>0</v>
          </cell>
          <cell r="G175">
            <v>413.98</v>
          </cell>
          <cell r="H175">
            <v>0</v>
          </cell>
        </row>
        <row r="176">
          <cell r="B176" t="str">
            <v>CEAN_01Z</v>
          </cell>
          <cell r="C176">
            <v>25.45</v>
          </cell>
          <cell r="D176">
            <v>34.92</v>
          </cell>
          <cell r="E176">
            <v>0</v>
          </cell>
          <cell r="F176">
            <v>0</v>
          </cell>
          <cell r="G176">
            <v>25.45</v>
          </cell>
          <cell r="H176">
            <v>34.92</v>
          </cell>
        </row>
        <row r="177">
          <cell r="B177" t="str">
            <v>CLAC-1</v>
          </cell>
          <cell r="C177">
            <v>14.43</v>
          </cell>
          <cell r="D177">
            <v>88.28</v>
          </cell>
          <cell r="E177">
            <v>0</v>
          </cell>
          <cell r="F177">
            <v>0</v>
          </cell>
          <cell r="G177">
            <v>14.43</v>
          </cell>
          <cell r="H177">
            <v>88.28</v>
          </cell>
        </row>
        <row r="178">
          <cell r="B178" t="str">
            <v>CLUN_01Z</v>
          </cell>
          <cell r="C178">
            <v>1145.03</v>
          </cell>
          <cell r="D178">
            <v>40.82</v>
          </cell>
          <cell r="E178">
            <v>0</v>
          </cell>
          <cell r="F178">
            <v>0</v>
          </cell>
          <cell r="G178">
            <v>1145.03</v>
          </cell>
          <cell r="H178">
            <v>40.82</v>
          </cell>
        </row>
        <row r="179">
          <cell r="B179" t="str">
            <v>CLUN_02Z</v>
          </cell>
          <cell r="C179">
            <v>1440.34</v>
          </cell>
          <cell r="D179">
            <v>34.49</v>
          </cell>
          <cell r="E179">
            <v>0</v>
          </cell>
          <cell r="F179">
            <v>0</v>
          </cell>
          <cell r="G179">
            <v>1440.34</v>
          </cell>
          <cell r="H179">
            <v>34.49</v>
          </cell>
        </row>
        <row r="180">
          <cell r="B180" t="str">
            <v>CULL_02Z</v>
          </cell>
          <cell r="C180">
            <v>701.76</v>
          </cell>
          <cell r="D180">
            <v>0</v>
          </cell>
          <cell r="E180">
            <v>0</v>
          </cell>
          <cell r="F180">
            <v>0</v>
          </cell>
          <cell r="G180">
            <v>701.76</v>
          </cell>
          <cell r="H180">
            <v>0</v>
          </cell>
        </row>
        <row r="181">
          <cell r="B181" t="str">
            <v>DEAN_01Z</v>
          </cell>
          <cell r="C181">
            <v>185.55</v>
          </cell>
          <cell r="D181">
            <v>787.22</v>
          </cell>
          <cell r="E181">
            <v>0</v>
          </cell>
          <cell r="F181">
            <v>0</v>
          </cell>
          <cell r="G181">
            <v>185.55</v>
          </cell>
          <cell r="H181">
            <v>787.22</v>
          </cell>
        </row>
        <row r="182">
          <cell r="B182" t="str">
            <v>ERRO_01Z</v>
          </cell>
          <cell r="C182">
            <v>52.83</v>
          </cell>
          <cell r="D182">
            <v>105.65</v>
          </cell>
          <cell r="E182">
            <v>0</v>
          </cell>
          <cell r="F182">
            <v>0</v>
          </cell>
          <cell r="G182">
            <v>52.83</v>
          </cell>
          <cell r="H182">
            <v>105.65</v>
          </cell>
        </row>
        <row r="183">
          <cell r="B183" t="str">
            <v>ERRO_02Z</v>
          </cell>
          <cell r="C183">
            <v>41.59</v>
          </cell>
          <cell r="D183">
            <v>118.96</v>
          </cell>
          <cell r="E183">
            <v>0</v>
          </cell>
          <cell r="F183">
            <v>0</v>
          </cell>
          <cell r="G183">
            <v>41.59</v>
          </cell>
          <cell r="H183">
            <v>118.96</v>
          </cell>
        </row>
        <row r="184">
          <cell r="B184" t="str">
            <v>ERRO_03Z</v>
          </cell>
          <cell r="C184">
            <v>48.55</v>
          </cell>
          <cell r="D184">
            <v>116.42</v>
          </cell>
          <cell r="E184">
            <v>0</v>
          </cell>
          <cell r="F184">
            <v>0</v>
          </cell>
          <cell r="G184">
            <v>48.55</v>
          </cell>
          <cell r="H184">
            <v>116.42</v>
          </cell>
        </row>
        <row r="185">
          <cell r="B185" t="str">
            <v>FASN_01Z</v>
          </cell>
          <cell r="C185">
            <v>2248.81</v>
          </cell>
          <cell r="D185">
            <v>0.62</v>
          </cell>
          <cell r="E185">
            <v>0</v>
          </cell>
          <cell r="F185">
            <v>0</v>
          </cell>
          <cell r="G185">
            <v>2248.81</v>
          </cell>
          <cell r="H185">
            <v>0.62</v>
          </cell>
        </row>
        <row r="186">
          <cell r="B186" t="str">
            <v>FASN_02Z</v>
          </cell>
          <cell r="C186">
            <v>1977.42</v>
          </cell>
          <cell r="D186">
            <v>13.11</v>
          </cell>
          <cell r="E186">
            <v>0</v>
          </cell>
          <cell r="F186">
            <v>0</v>
          </cell>
          <cell r="G186">
            <v>1977.42</v>
          </cell>
          <cell r="H186">
            <v>13.11</v>
          </cell>
        </row>
        <row r="187">
          <cell r="B187" t="str">
            <v>FASN_03Z</v>
          </cell>
          <cell r="C187">
            <v>41.77</v>
          </cell>
          <cell r="D187">
            <v>305.2</v>
          </cell>
          <cell r="E187">
            <v>0</v>
          </cell>
          <cell r="F187">
            <v>0</v>
          </cell>
          <cell r="G187">
            <v>41.77</v>
          </cell>
          <cell r="H187">
            <v>305.2</v>
          </cell>
        </row>
        <row r="188">
          <cell r="B188" t="str">
            <v>FASN_04Z</v>
          </cell>
          <cell r="C188">
            <v>105.57</v>
          </cell>
          <cell r="D188">
            <v>209.02</v>
          </cell>
          <cell r="E188">
            <v>0</v>
          </cell>
          <cell r="F188">
            <v>0</v>
          </cell>
          <cell r="G188">
            <v>105.57</v>
          </cell>
          <cell r="H188">
            <v>209.02</v>
          </cell>
        </row>
        <row r="189">
          <cell r="B189" t="str">
            <v>FINL_01Z</v>
          </cell>
          <cell r="C189">
            <v>685.58</v>
          </cell>
          <cell r="D189">
            <v>63.69</v>
          </cell>
          <cell r="E189">
            <v>0</v>
          </cell>
          <cell r="F189">
            <v>0</v>
          </cell>
          <cell r="G189">
            <v>685.58</v>
          </cell>
          <cell r="H189">
            <v>63.69</v>
          </cell>
        </row>
        <row r="190">
          <cell r="B190" t="str">
            <v>FOYE_01Z</v>
          </cell>
          <cell r="C190">
            <v>0</v>
          </cell>
          <cell r="D190">
            <v>0</v>
          </cell>
          <cell r="E190">
            <v>0</v>
          </cell>
          <cell r="F190">
            <v>0</v>
          </cell>
          <cell r="G190">
            <v>0</v>
          </cell>
          <cell r="H190">
            <v>0</v>
          </cell>
        </row>
        <row r="191">
          <cell r="B191" t="str">
            <v>FOYE_02Z</v>
          </cell>
          <cell r="C191">
            <v>0</v>
          </cell>
          <cell r="D191">
            <v>0</v>
          </cell>
          <cell r="E191">
            <v>0</v>
          </cell>
          <cell r="F191">
            <v>0</v>
          </cell>
          <cell r="G191">
            <v>0</v>
          </cell>
          <cell r="H191">
            <v>0</v>
          </cell>
        </row>
        <row r="192">
          <cell r="B192" t="str">
            <v>GLEN_01Z</v>
          </cell>
          <cell r="C192">
            <v>317.52</v>
          </cell>
          <cell r="D192">
            <v>0.04</v>
          </cell>
          <cell r="E192">
            <v>0</v>
          </cell>
          <cell r="F192">
            <v>0</v>
          </cell>
          <cell r="G192">
            <v>317.52</v>
          </cell>
          <cell r="H192">
            <v>0.04</v>
          </cell>
        </row>
        <row r="193">
          <cell r="B193" t="str">
            <v>GLNDO-1</v>
          </cell>
          <cell r="C193">
            <v>2707.7</v>
          </cell>
          <cell r="D193">
            <v>588.05999999999995</v>
          </cell>
          <cell r="E193">
            <v>0</v>
          </cell>
          <cell r="F193">
            <v>0</v>
          </cell>
          <cell r="G193">
            <v>2707.7</v>
          </cell>
          <cell r="H193">
            <v>588.05999999999995</v>
          </cell>
        </row>
        <row r="194">
          <cell r="B194" t="str">
            <v>GORDW-1</v>
          </cell>
          <cell r="C194">
            <v>0</v>
          </cell>
          <cell r="D194">
            <v>3927.08</v>
          </cell>
          <cell r="E194">
            <v>0</v>
          </cell>
          <cell r="F194">
            <v>0</v>
          </cell>
          <cell r="G194">
            <v>0</v>
          </cell>
          <cell r="H194">
            <v>3927.08</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2198.2600000000002</v>
          </cell>
          <cell r="D197">
            <v>3463.3</v>
          </cell>
          <cell r="E197">
            <v>0</v>
          </cell>
          <cell r="F197">
            <v>0</v>
          </cell>
          <cell r="G197">
            <v>2198.2600000000002</v>
          </cell>
          <cell r="H197">
            <v>3463.3</v>
          </cell>
        </row>
        <row r="198">
          <cell r="B198" t="str">
            <v>INGA_01Z</v>
          </cell>
          <cell r="C198">
            <v>20.74</v>
          </cell>
          <cell r="D198">
            <v>26.96</v>
          </cell>
          <cell r="E198">
            <v>0</v>
          </cell>
          <cell r="F198">
            <v>0</v>
          </cell>
          <cell r="G198">
            <v>20.74</v>
          </cell>
          <cell r="H198">
            <v>26.96</v>
          </cell>
        </row>
        <row r="199">
          <cell r="B199" t="str">
            <v>KIOR_01Z</v>
          </cell>
          <cell r="C199">
            <v>12.99</v>
          </cell>
          <cell r="D199">
            <v>7.0000000000000007E-2</v>
          </cell>
          <cell r="E199">
            <v>0</v>
          </cell>
          <cell r="F199">
            <v>0</v>
          </cell>
          <cell r="G199">
            <v>12.99</v>
          </cell>
          <cell r="H199">
            <v>7.0000000000000007E-2</v>
          </cell>
        </row>
        <row r="200">
          <cell r="B200" t="str">
            <v>LOCH_01Z</v>
          </cell>
          <cell r="C200">
            <v>916.08</v>
          </cell>
          <cell r="D200">
            <v>26.93</v>
          </cell>
          <cell r="E200">
            <v>0</v>
          </cell>
          <cell r="F200">
            <v>0</v>
          </cell>
          <cell r="G200">
            <v>916.08</v>
          </cell>
          <cell r="H200">
            <v>26.93</v>
          </cell>
        </row>
        <row r="201">
          <cell r="B201" t="str">
            <v>LOCH_02Z</v>
          </cell>
          <cell r="C201">
            <v>1408.5</v>
          </cell>
          <cell r="D201">
            <v>9.34</v>
          </cell>
          <cell r="E201">
            <v>0</v>
          </cell>
          <cell r="F201">
            <v>0</v>
          </cell>
          <cell r="G201">
            <v>1408.5</v>
          </cell>
          <cell r="H201">
            <v>9.34</v>
          </cell>
        </row>
        <row r="202">
          <cell r="B202" t="str">
            <v>LUIC_01Z</v>
          </cell>
          <cell r="C202">
            <v>50.02</v>
          </cell>
          <cell r="D202">
            <v>442.28</v>
          </cell>
          <cell r="E202">
            <v>0</v>
          </cell>
          <cell r="F202">
            <v>0</v>
          </cell>
          <cell r="G202">
            <v>50.02</v>
          </cell>
          <cell r="H202">
            <v>442.28</v>
          </cell>
        </row>
        <row r="203">
          <cell r="B203" t="str">
            <v>LUIC_02Z</v>
          </cell>
          <cell r="C203">
            <v>55.04</v>
          </cell>
          <cell r="D203">
            <v>420.16</v>
          </cell>
          <cell r="E203">
            <v>0</v>
          </cell>
          <cell r="F203">
            <v>0</v>
          </cell>
          <cell r="G203">
            <v>55.04</v>
          </cell>
          <cell r="H203">
            <v>420.16</v>
          </cell>
        </row>
        <row r="204">
          <cell r="B204" t="str">
            <v>MOSS_01Z</v>
          </cell>
          <cell r="C204">
            <v>683.47</v>
          </cell>
          <cell r="D204">
            <v>441.01</v>
          </cell>
          <cell r="E204">
            <v>0</v>
          </cell>
          <cell r="F204">
            <v>0</v>
          </cell>
          <cell r="G204">
            <v>683.47</v>
          </cell>
          <cell r="H204">
            <v>441.01</v>
          </cell>
        </row>
        <row r="205">
          <cell r="B205" t="str">
            <v>NANT_01Z</v>
          </cell>
          <cell r="C205">
            <v>897.91</v>
          </cell>
          <cell r="D205">
            <v>25.74</v>
          </cell>
          <cell r="E205">
            <v>0</v>
          </cell>
          <cell r="F205">
            <v>0</v>
          </cell>
          <cell r="G205">
            <v>897.91</v>
          </cell>
          <cell r="H205">
            <v>25.74</v>
          </cell>
        </row>
        <row r="206">
          <cell r="B206" t="str">
            <v>ORRI_01Z</v>
          </cell>
          <cell r="C206">
            <v>0.4</v>
          </cell>
          <cell r="D206">
            <v>102.97</v>
          </cell>
          <cell r="E206">
            <v>0</v>
          </cell>
          <cell r="F206">
            <v>0</v>
          </cell>
          <cell r="G206">
            <v>0.4</v>
          </cell>
          <cell r="H206">
            <v>102.97</v>
          </cell>
        </row>
        <row r="207">
          <cell r="B207" t="str">
            <v>PEHE_01Z</v>
          </cell>
          <cell r="C207">
            <v>11978.21</v>
          </cell>
          <cell r="D207">
            <v>13129.39</v>
          </cell>
          <cell r="E207">
            <v>0</v>
          </cell>
          <cell r="F207">
            <v>0</v>
          </cell>
          <cell r="G207">
            <v>11978.21</v>
          </cell>
          <cell r="H207">
            <v>13129.39</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21.67</v>
          </cell>
          <cell r="D210">
            <v>115.95</v>
          </cell>
          <cell r="E210">
            <v>0</v>
          </cell>
          <cell r="F210">
            <v>0</v>
          </cell>
          <cell r="G210">
            <v>21.67</v>
          </cell>
          <cell r="H210">
            <v>115.95</v>
          </cell>
        </row>
        <row r="211">
          <cell r="B211" t="str">
            <v>SLOY_02Z</v>
          </cell>
          <cell r="C211">
            <v>23.69</v>
          </cell>
          <cell r="D211">
            <v>246.24</v>
          </cell>
          <cell r="E211">
            <v>0</v>
          </cell>
          <cell r="F211">
            <v>0</v>
          </cell>
          <cell r="G211">
            <v>23.69</v>
          </cell>
          <cell r="H211">
            <v>246.24</v>
          </cell>
        </row>
        <row r="212">
          <cell r="B212" t="str">
            <v>SLOY_03Z</v>
          </cell>
          <cell r="C212">
            <v>50.43</v>
          </cell>
          <cell r="D212">
            <v>80.53</v>
          </cell>
          <cell r="E212">
            <v>0</v>
          </cell>
          <cell r="F212">
            <v>0</v>
          </cell>
          <cell r="G212">
            <v>50.43</v>
          </cell>
          <cell r="H212">
            <v>80.53</v>
          </cell>
        </row>
        <row r="213">
          <cell r="B213" t="str">
            <v>SLOY_04Z</v>
          </cell>
          <cell r="C213">
            <v>14.24</v>
          </cell>
          <cell r="D213">
            <v>0.78</v>
          </cell>
          <cell r="E213">
            <v>0</v>
          </cell>
          <cell r="F213">
            <v>0</v>
          </cell>
          <cell r="G213">
            <v>14.24</v>
          </cell>
          <cell r="H213">
            <v>0.78</v>
          </cell>
        </row>
        <row r="214">
          <cell r="B214" t="str">
            <v>STRNW-1</v>
          </cell>
          <cell r="C214">
            <v>206.02</v>
          </cell>
          <cell r="D214">
            <v>0</v>
          </cell>
          <cell r="E214">
            <v>0</v>
          </cell>
          <cell r="F214">
            <v>0</v>
          </cell>
          <cell r="G214">
            <v>206.02</v>
          </cell>
          <cell r="H214">
            <v>0</v>
          </cell>
        </row>
        <row r="215">
          <cell r="B215" t="str">
            <v>TORA_01Z</v>
          </cell>
          <cell r="C215">
            <v>126.89</v>
          </cell>
          <cell r="D215">
            <v>1.1599999999999999</v>
          </cell>
          <cell r="E215">
            <v>0</v>
          </cell>
          <cell r="F215">
            <v>0</v>
          </cell>
          <cell r="G215">
            <v>126.89</v>
          </cell>
          <cell r="H215">
            <v>1.1599999999999999</v>
          </cell>
        </row>
        <row r="216">
          <cell r="B216" t="str">
            <v>TORA_02Z</v>
          </cell>
          <cell r="C216">
            <v>269.10000000000002</v>
          </cell>
          <cell r="D216">
            <v>77.42</v>
          </cell>
          <cell r="E216">
            <v>0</v>
          </cell>
          <cell r="F216">
            <v>0</v>
          </cell>
          <cell r="G216">
            <v>269.10000000000002</v>
          </cell>
          <cell r="H216">
            <v>77.42</v>
          </cell>
        </row>
        <row r="217">
          <cell r="B217" t="str">
            <v>SUTB_01Z</v>
          </cell>
          <cell r="C217">
            <v>8619.2000000000007</v>
          </cell>
          <cell r="D217">
            <v>2702.1</v>
          </cell>
          <cell r="E217">
            <v>0</v>
          </cell>
          <cell r="F217">
            <v>0</v>
          </cell>
          <cell r="G217">
            <v>8619.2000000000007</v>
          </cell>
          <cell r="H217">
            <v>2702.1</v>
          </cell>
        </row>
        <row r="218">
          <cell r="B218" t="str">
            <v>SVRP_10Z</v>
          </cell>
          <cell r="C218">
            <v>2994.4</v>
          </cell>
          <cell r="D218">
            <v>4328.55</v>
          </cell>
          <cell r="E218">
            <v>0</v>
          </cell>
          <cell r="F218">
            <v>0</v>
          </cell>
          <cell r="G218">
            <v>2994.4</v>
          </cell>
          <cell r="H218">
            <v>4328.55</v>
          </cell>
        </row>
        <row r="219">
          <cell r="B219" t="str">
            <v>SVRP_20Z</v>
          </cell>
          <cell r="C219">
            <v>3854.65</v>
          </cell>
          <cell r="D219">
            <v>3325.8</v>
          </cell>
          <cell r="E219">
            <v>0</v>
          </cell>
          <cell r="F219">
            <v>0</v>
          </cell>
          <cell r="G219">
            <v>3854.65</v>
          </cell>
          <cell r="H219">
            <v>3325.8</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12748.73</v>
          </cell>
          <cell r="D223">
            <v>6.78</v>
          </cell>
          <cell r="E223">
            <v>0</v>
          </cell>
          <cell r="F223">
            <v>0</v>
          </cell>
          <cell r="G223">
            <v>12748.73</v>
          </cell>
          <cell r="H223">
            <v>6.78</v>
          </cell>
        </row>
        <row r="224">
          <cell r="B224" t="str">
            <v>WLNYW-1</v>
          </cell>
          <cell r="C224">
            <v>1785.86</v>
          </cell>
          <cell r="D224">
            <v>6686.73</v>
          </cell>
          <cell r="E224">
            <v>0</v>
          </cell>
          <cell r="F224">
            <v>0</v>
          </cell>
          <cell r="G224">
            <v>1785.86</v>
          </cell>
          <cell r="H224">
            <v>6686.73</v>
          </cell>
        </row>
        <row r="225">
          <cell r="B225" t="str">
            <v>WLNYO3</v>
          </cell>
          <cell r="C225">
            <v>1992.59</v>
          </cell>
          <cell r="D225">
            <v>6916.58</v>
          </cell>
          <cell r="E225">
            <v>0</v>
          </cell>
          <cell r="F225">
            <v>0</v>
          </cell>
          <cell r="G225">
            <v>1992.59</v>
          </cell>
          <cell r="H225">
            <v>6916.58</v>
          </cell>
        </row>
        <row r="226">
          <cell r="B226" t="str">
            <v>WLNYO4</v>
          </cell>
          <cell r="C226">
            <v>454.7</v>
          </cell>
          <cell r="D226">
            <v>6221.71</v>
          </cell>
          <cell r="E226">
            <v>0</v>
          </cell>
          <cell r="F226">
            <v>0</v>
          </cell>
          <cell r="G226">
            <v>454.7</v>
          </cell>
          <cell r="H226">
            <v>6221.71</v>
          </cell>
        </row>
        <row r="227">
          <cell r="B227" t="str">
            <v>WBURB-1</v>
          </cell>
          <cell r="C227">
            <v>13172.72</v>
          </cell>
          <cell r="D227">
            <v>3045.59</v>
          </cell>
          <cell r="E227">
            <v>0</v>
          </cell>
          <cell r="F227">
            <v>0</v>
          </cell>
          <cell r="G227">
            <v>13172.72</v>
          </cell>
          <cell r="H227">
            <v>3045.59</v>
          </cell>
        </row>
        <row r="228">
          <cell r="B228" t="str">
            <v>WBURB-2</v>
          </cell>
          <cell r="C228">
            <v>2212.06</v>
          </cell>
          <cell r="D228">
            <v>692.98</v>
          </cell>
          <cell r="E228">
            <v>0</v>
          </cell>
          <cell r="F228">
            <v>0</v>
          </cell>
          <cell r="G228">
            <v>2212.06</v>
          </cell>
          <cell r="H228">
            <v>692.98</v>
          </cell>
        </row>
        <row r="229">
          <cell r="B229" t="str">
            <v>WBURB-3</v>
          </cell>
          <cell r="C229">
            <v>19672.23</v>
          </cell>
          <cell r="D229">
            <v>3458.51</v>
          </cell>
          <cell r="E229">
            <v>0</v>
          </cell>
          <cell r="F229">
            <v>0</v>
          </cell>
          <cell r="G229">
            <v>19672.23</v>
          </cell>
          <cell r="H229">
            <v>3458.51</v>
          </cell>
        </row>
        <row r="230">
          <cell r="B230" t="str">
            <v>WBUPS01Z</v>
          </cell>
          <cell r="C230">
            <v>399.55</v>
          </cell>
          <cell r="D230">
            <v>1459.4</v>
          </cell>
          <cell r="E230">
            <v>0</v>
          </cell>
          <cell r="F230">
            <v>0</v>
          </cell>
          <cell r="G230">
            <v>399.55</v>
          </cell>
          <cell r="H230">
            <v>1459.4</v>
          </cell>
        </row>
        <row r="231">
          <cell r="B231" t="str">
            <v>WBUPS02Z</v>
          </cell>
          <cell r="C231">
            <v>487.4</v>
          </cell>
          <cell r="D231">
            <v>1458.95</v>
          </cell>
          <cell r="E231">
            <v>0</v>
          </cell>
          <cell r="F231">
            <v>0</v>
          </cell>
          <cell r="G231">
            <v>487.4</v>
          </cell>
          <cell r="H231">
            <v>1458.95</v>
          </cell>
        </row>
        <row r="232">
          <cell r="B232" t="str">
            <v>WBUPS03Z</v>
          </cell>
          <cell r="C232">
            <v>0</v>
          </cell>
          <cell r="D232">
            <v>0</v>
          </cell>
          <cell r="E232">
            <v>0</v>
          </cell>
          <cell r="F232">
            <v>0</v>
          </cell>
          <cell r="G232">
            <v>0</v>
          </cell>
          <cell r="H232">
            <v>0</v>
          </cell>
        </row>
        <row r="233">
          <cell r="B233" t="str">
            <v>WBUPS04Z</v>
          </cell>
          <cell r="C233">
            <v>187.6</v>
          </cell>
          <cell r="D233">
            <v>362.65</v>
          </cell>
          <cell r="E233">
            <v>0</v>
          </cell>
          <cell r="F233">
            <v>0</v>
          </cell>
          <cell r="G233">
            <v>187.6</v>
          </cell>
          <cell r="H233">
            <v>362.65</v>
          </cell>
        </row>
        <row r="234">
          <cell r="B234" t="str">
            <v>WTMSO-1</v>
          </cell>
          <cell r="C234">
            <v>9176.98</v>
          </cell>
          <cell r="D234">
            <v>2244.61</v>
          </cell>
          <cell r="E234">
            <v>0</v>
          </cell>
          <cell r="F234">
            <v>0</v>
          </cell>
          <cell r="G234">
            <v>9176.98</v>
          </cell>
          <cell r="H234">
            <v>2244.61</v>
          </cell>
        </row>
        <row r="235">
          <cell r="B235" t="str">
            <v>BLLA-1</v>
          </cell>
          <cell r="C235">
            <v>2079.54</v>
          </cell>
          <cell r="D235">
            <v>4020.88</v>
          </cell>
          <cell r="E235">
            <v>0</v>
          </cell>
          <cell r="F235">
            <v>0</v>
          </cell>
          <cell r="G235">
            <v>2079.54</v>
          </cell>
          <cell r="H235">
            <v>4020.88</v>
          </cell>
        </row>
        <row r="236">
          <cell r="B236" t="str">
            <v>WHILW-1</v>
          </cell>
          <cell r="C236">
            <v>10162.09</v>
          </cell>
          <cell r="D236">
            <v>1374.01</v>
          </cell>
          <cell r="E236">
            <v>0</v>
          </cell>
          <cell r="F236">
            <v>0</v>
          </cell>
          <cell r="G236">
            <v>10162.09</v>
          </cell>
          <cell r="H236">
            <v>1374.01</v>
          </cell>
        </row>
        <row r="237">
          <cell r="B237" t="str">
            <v>WHILW-2</v>
          </cell>
          <cell r="C237">
            <v>13240.63</v>
          </cell>
          <cell r="D237">
            <v>0</v>
          </cell>
          <cell r="E237">
            <v>0</v>
          </cell>
          <cell r="F237">
            <v>0</v>
          </cell>
          <cell r="G237">
            <v>13240.63</v>
          </cell>
          <cell r="H237">
            <v>0</v>
          </cell>
        </row>
        <row r="238">
          <cell r="G238">
            <v>0</v>
          </cell>
          <cell r="H238">
            <v>0</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0</v>
          </cell>
          <cell r="H245">
            <v>0</v>
          </cell>
        </row>
        <row r="246">
          <cell r="G246">
            <v>0</v>
          </cell>
          <cell r="H246">
            <v>0</v>
          </cell>
        </row>
        <row r="247">
          <cell r="G247">
            <v>0</v>
          </cell>
          <cell r="H247">
            <v>0</v>
          </cell>
        </row>
        <row r="248">
          <cell r="G248">
            <v>0</v>
          </cell>
          <cell r="H248">
            <v>0</v>
          </cell>
        </row>
        <row r="249">
          <cell r="G249">
            <v>0</v>
          </cell>
          <cell r="H249">
            <v>0</v>
          </cell>
        </row>
        <row r="250">
          <cell r="G250">
            <v>0</v>
          </cell>
          <cell r="H250">
            <v>0</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10" refreshError="1"/>
      <sheetData sheetId="11"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0"/>
      <sheetName val="MAY-20"/>
      <sheetName val="JUN-20"/>
      <sheetName val="JUL-20"/>
      <sheetName val="AUG-20"/>
      <sheetName val="SEP-20"/>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4315.7</v>
          </cell>
          <cell r="D8">
            <v>198</v>
          </cell>
          <cell r="E8">
            <v>0</v>
          </cell>
          <cell r="F8">
            <v>0</v>
          </cell>
          <cell r="G8">
            <v>4315.7</v>
          </cell>
          <cell r="H8">
            <v>198</v>
          </cell>
        </row>
        <row r="9">
          <cell r="B9" t="str">
            <v>BAGE_01Z</v>
          </cell>
          <cell r="C9">
            <v>713.16</v>
          </cell>
          <cell r="D9">
            <v>0</v>
          </cell>
          <cell r="E9">
            <v>0</v>
          </cell>
          <cell r="F9">
            <v>0</v>
          </cell>
          <cell r="G9">
            <v>713.16</v>
          </cell>
          <cell r="H9">
            <v>0</v>
          </cell>
        </row>
        <row r="10">
          <cell r="B10" t="str">
            <v>BAGE_02Z</v>
          </cell>
          <cell r="C10">
            <v>19.510000000000002</v>
          </cell>
          <cell r="D10">
            <v>0.08</v>
          </cell>
          <cell r="E10">
            <v>0</v>
          </cell>
          <cell r="F10">
            <v>0</v>
          </cell>
          <cell r="G10">
            <v>19.510000000000002</v>
          </cell>
          <cell r="H10">
            <v>0.08</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341.17</v>
          </cell>
          <cell r="D13">
            <v>482.31</v>
          </cell>
          <cell r="E13">
            <v>0</v>
          </cell>
          <cell r="F13">
            <v>0</v>
          </cell>
          <cell r="G13">
            <v>341.17</v>
          </cell>
          <cell r="H13">
            <v>482.31</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2731.33</v>
          </cell>
          <cell r="D18">
            <v>1638.16</v>
          </cell>
          <cell r="E18">
            <v>0</v>
          </cell>
          <cell r="F18">
            <v>0</v>
          </cell>
          <cell r="G18">
            <v>2731.33</v>
          </cell>
          <cell r="H18">
            <v>1638.16</v>
          </cell>
        </row>
        <row r="19">
          <cell r="B19" t="str">
            <v>CARR-1</v>
          </cell>
          <cell r="C19">
            <v>26121.1</v>
          </cell>
          <cell r="D19">
            <v>1638.7</v>
          </cell>
          <cell r="E19">
            <v>0</v>
          </cell>
          <cell r="F19">
            <v>0</v>
          </cell>
          <cell r="G19">
            <v>26121.1</v>
          </cell>
          <cell r="H19">
            <v>1638.7</v>
          </cell>
        </row>
        <row r="20">
          <cell r="B20" t="str">
            <v>CARR-2</v>
          </cell>
          <cell r="C20">
            <v>25783.1</v>
          </cell>
          <cell r="D20">
            <v>2604.6</v>
          </cell>
          <cell r="E20">
            <v>0</v>
          </cell>
          <cell r="F20">
            <v>0</v>
          </cell>
          <cell r="G20">
            <v>25783.1</v>
          </cell>
          <cell r="H20">
            <v>2604.6</v>
          </cell>
        </row>
        <row r="21">
          <cell r="B21" t="str">
            <v>CDCL_01Z</v>
          </cell>
          <cell r="C21">
            <v>34102.53</v>
          </cell>
          <cell r="D21">
            <v>4038.75</v>
          </cell>
          <cell r="E21">
            <v>0</v>
          </cell>
          <cell r="F21">
            <v>0</v>
          </cell>
          <cell r="G21">
            <v>34102.53</v>
          </cell>
          <cell r="H21">
            <v>4038.75</v>
          </cell>
        </row>
        <row r="22">
          <cell r="B22" t="str">
            <v>LAGA_01Z</v>
          </cell>
          <cell r="C22">
            <v>2210.4</v>
          </cell>
          <cell r="D22">
            <v>466.7</v>
          </cell>
          <cell r="E22">
            <v>0</v>
          </cell>
          <cell r="F22">
            <v>0</v>
          </cell>
          <cell r="G22">
            <v>2210.4</v>
          </cell>
          <cell r="H22">
            <v>466.7</v>
          </cell>
        </row>
        <row r="23">
          <cell r="B23" t="str">
            <v>CLDCW-1</v>
          </cell>
          <cell r="C23">
            <v>6139.68</v>
          </cell>
          <cell r="D23">
            <v>1070.79</v>
          </cell>
          <cell r="E23">
            <v>0</v>
          </cell>
          <cell r="F23">
            <v>0</v>
          </cell>
          <cell r="G23">
            <v>6139.68</v>
          </cell>
          <cell r="H23">
            <v>1070.79</v>
          </cell>
        </row>
        <row r="24">
          <cell r="B24" t="str">
            <v>CLDNW-1</v>
          </cell>
          <cell r="C24">
            <v>6064.79</v>
          </cell>
          <cell r="D24">
            <v>1258.3699999999999</v>
          </cell>
          <cell r="E24">
            <v>0</v>
          </cell>
          <cell r="F24">
            <v>0</v>
          </cell>
          <cell r="G24">
            <v>6064.79</v>
          </cell>
          <cell r="H24">
            <v>1258.3699999999999</v>
          </cell>
        </row>
        <row r="25">
          <cell r="B25" t="str">
            <v>CLDSW-1</v>
          </cell>
          <cell r="C25">
            <v>7627.99</v>
          </cell>
          <cell r="D25">
            <v>39.19</v>
          </cell>
          <cell r="E25">
            <v>0</v>
          </cell>
          <cell r="F25">
            <v>0</v>
          </cell>
          <cell r="G25">
            <v>7627.99</v>
          </cell>
          <cell r="H25">
            <v>39.19</v>
          </cell>
        </row>
        <row r="26">
          <cell r="B26" t="str">
            <v>CORB_01Z</v>
          </cell>
          <cell r="C26">
            <v>0</v>
          </cell>
          <cell r="D26">
            <v>0</v>
          </cell>
          <cell r="E26">
            <v>0</v>
          </cell>
          <cell r="F26">
            <v>0</v>
          </cell>
          <cell r="G26">
            <v>0</v>
          </cell>
          <cell r="H26">
            <v>0</v>
          </cell>
        </row>
        <row r="27">
          <cell r="B27" t="str">
            <v>COSO_01Z</v>
          </cell>
          <cell r="C27">
            <v>21520.45</v>
          </cell>
          <cell r="D27">
            <v>950.35</v>
          </cell>
          <cell r="E27">
            <v>0</v>
          </cell>
          <cell r="F27">
            <v>0</v>
          </cell>
          <cell r="G27">
            <v>21520.45</v>
          </cell>
          <cell r="H27">
            <v>950.35</v>
          </cell>
        </row>
        <row r="28">
          <cell r="B28" t="str">
            <v>CRYRW-2</v>
          </cell>
          <cell r="C28">
            <v>27481.5</v>
          </cell>
          <cell r="D28">
            <v>336.58</v>
          </cell>
          <cell r="E28">
            <v>0</v>
          </cell>
          <cell r="F28">
            <v>0</v>
          </cell>
          <cell r="G28">
            <v>27481.5</v>
          </cell>
          <cell r="H28">
            <v>336.58</v>
          </cell>
        </row>
        <row r="29">
          <cell r="B29" t="str">
            <v>DAMC_01Z</v>
          </cell>
          <cell r="C29">
            <v>19341.86</v>
          </cell>
          <cell r="D29">
            <v>2882.12</v>
          </cell>
          <cell r="E29">
            <v>0</v>
          </cell>
          <cell r="F29">
            <v>0</v>
          </cell>
          <cell r="G29">
            <v>19341.86</v>
          </cell>
          <cell r="H29">
            <v>2882.12</v>
          </cell>
        </row>
        <row r="30">
          <cell r="B30" t="str">
            <v>DEEP_01Z</v>
          </cell>
          <cell r="C30">
            <v>0</v>
          </cell>
          <cell r="D30">
            <v>0</v>
          </cell>
          <cell r="E30">
            <v>0</v>
          </cell>
          <cell r="F30">
            <v>0</v>
          </cell>
          <cell r="G30">
            <v>0</v>
          </cell>
          <cell r="H30">
            <v>0</v>
          </cell>
        </row>
        <row r="31">
          <cell r="B31" t="str">
            <v>CNQPS01Z</v>
          </cell>
          <cell r="C31">
            <v>0</v>
          </cell>
          <cell r="D31">
            <v>0</v>
          </cell>
          <cell r="E31">
            <v>0</v>
          </cell>
          <cell r="F31">
            <v>0</v>
          </cell>
          <cell r="G31">
            <v>0</v>
          </cell>
          <cell r="H31">
            <v>0</v>
          </cell>
        </row>
        <row r="32">
          <cell r="B32" t="str">
            <v>CNQPS02Z</v>
          </cell>
          <cell r="C32">
            <v>4785.67</v>
          </cell>
          <cell r="D32">
            <v>0.32</v>
          </cell>
          <cell r="E32">
            <v>0</v>
          </cell>
          <cell r="F32">
            <v>0</v>
          </cell>
          <cell r="G32">
            <v>4785.67</v>
          </cell>
          <cell r="H32">
            <v>0.32</v>
          </cell>
        </row>
        <row r="33">
          <cell r="B33" t="str">
            <v>CNQPS03Z</v>
          </cell>
          <cell r="C33">
            <v>7348.51</v>
          </cell>
          <cell r="D33">
            <v>171.68</v>
          </cell>
          <cell r="E33">
            <v>0</v>
          </cell>
          <cell r="F33">
            <v>0</v>
          </cell>
          <cell r="G33">
            <v>7348.51</v>
          </cell>
          <cell r="H33">
            <v>171.68</v>
          </cell>
        </row>
        <row r="34">
          <cell r="B34" t="str">
            <v>CNQPS04Z</v>
          </cell>
          <cell r="C34">
            <v>10169.709999999999</v>
          </cell>
          <cell r="D34">
            <v>387.45</v>
          </cell>
          <cell r="E34">
            <v>0</v>
          </cell>
          <cell r="F34">
            <v>0</v>
          </cell>
          <cell r="G34">
            <v>10169.709999999999</v>
          </cell>
          <cell r="H34">
            <v>387.45</v>
          </cell>
        </row>
        <row r="35">
          <cell r="B35" t="str">
            <v>DRAXX01Z</v>
          </cell>
          <cell r="C35">
            <v>101894.05</v>
          </cell>
          <cell r="D35">
            <v>691.15</v>
          </cell>
          <cell r="E35">
            <v>0</v>
          </cell>
          <cell r="F35">
            <v>0</v>
          </cell>
          <cell r="G35">
            <v>101894.05</v>
          </cell>
          <cell r="H35">
            <v>691.15</v>
          </cell>
        </row>
        <row r="36">
          <cell r="B36" t="str">
            <v>DRAXX02Z</v>
          </cell>
          <cell r="C36">
            <v>41219.1</v>
          </cell>
          <cell r="D36">
            <v>621.54999999999995</v>
          </cell>
          <cell r="E36">
            <v>0</v>
          </cell>
          <cell r="F36">
            <v>0</v>
          </cell>
          <cell r="G36">
            <v>41219.1</v>
          </cell>
          <cell r="H36">
            <v>621.54999999999995</v>
          </cell>
        </row>
        <row r="37">
          <cell r="B37" t="str">
            <v>DRAXX03Z</v>
          </cell>
          <cell r="C37">
            <v>53915.199999999997</v>
          </cell>
          <cell r="D37">
            <v>526</v>
          </cell>
          <cell r="E37">
            <v>0</v>
          </cell>
          <cell r="F37">
            <v>0</v>
          </cell>
          <cell r="G37">
            <v>53915.199999999997</v>
          </cell>
          <cell r="H37">
            <v>526</v>
          </cell>
        </row>
        <row r="38">
          <cell r="B38" t="str">
            <v>DRAXX04Z</v>
          </cell>
          <cell r="C38">
            <v>24896</v>
          </cell>
          <cell r="D38">
            <v>666.7</v>
          </cell>
          <cell r="E38">
            <v>0</v>
          </cell>
          <cell r="F38">
            <v>0</v>
          </cell>
          <cell r="G38">
            <v>24896</v>
          </cell>
          <cell r="H38">
            <v>666.7</v>
          </cell>
        </row>
        <row r="39">
          <cell r="B39" t="str">
            <v>DRAXX05Z</v>
          </cell>
          <cell r="C39">
            <v>14662.15</v>
          </cell>
          <cell r="D39">
            <v>129.44999999999999</v>
          </cell>
          <cell r="E39">
            <v>0</v>
          </cell>
          <cell r="F39">
            <v>0</v>
          </cell>
          <cell r="G39">
            <v>14662.15</v>
          </cell>
          <cell r="H39">
            <v>129.44999999999999</v>
          </cell>
        </row>
        <row r="40">
          <cell r="B40" t="str">
            <v>DRAXX06Z</v>
          </cell>
          <cell r="C40">
            <v>6400.7</v>
          </cell>
          <cell r="D40">
            <v>10.199999999999999</v>
          </cell>
          <cell r="E40">
            <v>0</v>
          </cell>
          <cell r="F40">
            <v>0</v>
          </cell>
          <cell r="G40">
            <v>6400.7</v>
          </cell>
          <cell r="H40">
            <v>10.199999999999999</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207.74</v>
          </cell>
          <cell r="D44">
            <v>777.23</v>
          </cell>
          <cell r="E44">
            <v>0</v>
          </cell>
          <cell r="F44">
            <v>0</v>
          </cell>
          <cell r="G44">
            <v>207.74</v>
          </cell>
          <cell r="H44">
            <v>777.23</v>
          </cell>
        </row>
        <row r="45">
          <cell r="B45" t="str">
            <v>EECL_01Z</v>
          </cell>
          <cell r="C45">
            <v>18895.82</v>
          </cell>
          <cell r="D45">
            <v>596.74</v>
          </cell>
          <cell r="E45">
            <v>0</v>
          </cell>
          <cell r="F45">
            <v>0</v>
          </cell>
          <cell r="G45">
            <v>18895.82</v>
          </cell>
          <cell r="H45">
            <v>596.74</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40130.32</v>
          </cell>
          <cell r="D50">
            <v>4802.43</v>
          </cell>
          <cell r="E50">
            <v>0</v>
          </cell>
          <cell r="F50">
            <v>0</v>
          </cell>
          <cell r="G50">
            <v>40130.32</v>
          </cell>
          <cell r="H50">
            <v>4802.43</v>
          </cell>
        </row>
        <row r="51">
          <cell r="B51" t="str">
            <v>CRUA_01Z</v>
          </cell>
          <cell r="C51">
            <v>2633.02</v>
          </cell>
          <cell r="D51">
            <v>308.36</v>
          </cell>
          <cell r="E51">
            <v>0</v>
          </cell>
          <cell r="F51">
            <v>0</v>
          </cell>
          <cell r="G51">
            <v>2633.02</v>
          </cell>
          <cell r="H51">
            <v>308.36</v>
          </cell>
        </row>
        <row r="52">
          <cell r="B52" t="str">
            <v>CRUA_02Z</v>
          </cell>
          <cell r="C52">
            <v>2709.35</v>
          </cell>
          <cell r="D52">
            <v>178.95</v>
          </cell>
          <cell r="E52">
            <v>0</v>
          </cell>
          <cell r="F52">
            <v>0</v>
          </cell>
          <cell r="G52">
            <v>2709.35</v>
          </cell>
          <cell r="H52">
            <v>178.95</v>
          </cell>
        </row>
        <row r="53">
          <cell r="B53" t="str">
            <v>CRUA_03Z</v>
          </cell>
          <cell r="C53">
            <v>930.04</v>
          </cell>
          <cell r="D53">
            <v>176.14</v>
          </cell>
          <cell r="E53">
            <v>0</v>
          </cell>
          <cell r="F53">
            <v>0</v>
          </cell>
          <cell r="G53">
            <v>930.04</v>
          </cell>
          <cell r="H53">
            <v>176.14</v>
          </cell>
        </row>
        <row r="54">
          <cell r="B54" t="str">
            <v>CRUA_04Z</v>
          </cell>
          <cell r="C54">
            <v>1237.42</v>
          </cell>
          <cell r="D54">
            <v>76.5</v>
          </cell>
          <cell r="E54">
            <v>0</v>
          </cell>
          <cell r="F54">
            <v>0</v>
          </cell>
          <cell r="G54">
            <v>1237.42</v>
          </cell>
          <cell r="H54">
            <v>76.5</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5387.75</v>
          </cell>
          <cell r="D59">
            <v>38.01</v>
          </cell>
          <cell r="E59">
            <v>0</v>
          </cell>
          <cell r="F59">
            <v>0</v>
          </cell>
          <cell r="G59">
            <v>5387.75</v>
          </cell>
          <cell r="H59">
            <v>38.01</v>
          </cell>
        </row>
        <row r="60">
          <cell r="B60" t="str">
            <v>FALGW-1</v>
          </cell>
          <cell r="C60">
            <v>3036.01</v>
          </cell>
          <cell r="D60">
            <v>1409.3</v>
          </cell>
          <cell r="E60">
            <v>0</v>
          </cell>
          <cell r="F60">
            <v>0</v>
          </cell>
          <cell r="G60">
            <v>3036.01</v>
          </cell>
          <cell r="H60">
            <v>1409.3</v>
          </cell>
        </row>
        <row r="61">
          <cell r="B61" t="str">
            <v>FELL_01Z</v>
          </cell>
          <cell r="C61">
            <v>0</v>
          </cell>
          <cell r="D61">
            <v>0</v>
          </cell>
          <cell r="E61">
            <v>0</v>
          </cell>
          <cell r="F61">
            <v>0</v>
          </cell>
          <cell r="G61">
            <v>0</v>
          </cell>
          <cell r="H61">
            <v>0</v>
          </cell>
        </row>
        <row r="62">
          <cell r="B62" t="str">
            <v>GRGBW-1</v>
          </cell>
          <cell r="C62">
            <v>32648.63</v>
          </cell>
          <cell r="D62">
            <v>0</v>
          </cell>
          <cell r="E62">
            <v>0</v>
          </cell>
          <cell r="F62">
            <v>0</v>
          </cell>
          <cell r="G62">
            <v>32648.63</v>
          </cell>
          <cell r="H62">
            <v>0</v>
          </cell>
        </row>
        <row r="63">
          <cell r="B63" t="str">
            <v>GRGBW-2</v>
          </cell>
          <cell r="C63">
            <v>25641.87</v>
          </cell>
          <cell r="D63">
            <v>0.02</v>
          </cell>
          <cell r="E63">
            <v>0</v>
          </cell>
          <cell r="F63">
            <v>0</v>
          </cell>
          <cell r="G63">
            <v>25641.87</v>
          </cell>
          <cell r="H63">
            <v>0.02</v>
          </cell>
        </row>
        <row r="64">
          <cell r="B64" t="str">
            <v>GRGBW-3</v>
          </cell>
          <cell r="C64">
            <v>32510.13</v>
          </cell>
          <cell r="D64">
            <v>0.05</v>
          </cell>
          <cell r="E64">
            <v>0</v>
          </cell>
          <cell r="F64">
            <v>0</v>
          </cell>
          <cell r="G64">
            <v>32510.13</v>
          </cell>
          <cell r="H64">
            <v>0.05</v>
          </cell>
        </row>
        <row r="65">
          <cell r="B65" t="str">
            <v>GNFSW-1</v>
          </cell>
          <cell r="C65">
            <v>3928.5</v>
          </cell>
          <cell r="D65">
            <v>150.91</v>
          </cell>
          <cell r="E65">
            <v>0</v>
          </cell>
          <cell r="F65">
            <v>0</v>
          </cell>
          <cell r="G65">
            <v>3928.5</v>
          </cell>
          <cell r="H65">
            <v>150.91</v>
          </cell>
        </row>
        <row r="66">
          <cell r="B66" t="str">
            <v>GAOFO-1</v>
          </cell>
          <cell r="C66">
            <v>2039.72</v>
          </cell>
          <cell r="D66">
            <v>1741.41</v>
          </cell>
          <cell r="E66">
            <v>0</v>
          </cell>
          <cell r="F66">
            <v>0</v>
          </cell>
          <cell r="G66">
            <v>2039.72</v>
          </cell>
          <cell r="H66">
            <v>1741.41</v>
          </cell>
        </row>
        <row r="67">
          <cell r="B67" t="str">
            <v>GAOFO-2</v>
          </cell>
          <cell r="C67">
            <v>1978.94</v>
          </cell>
          <cell r="D67">
            <v>1479.42</v>
          </cell>
          <cell r="E67">
            <v>0</v>
          </cell>
          <cell r="F67">
            <v>0</v>
          </cell>
          <cell r="G67">
            <v>1978.94</v>
          </cell>
          <cell r="H67">
            <v>1479.42</v>
          </cell>
        </row>
        <row r="68">
          <cell r="B68" t="str">
            <v>GAOFO-3</v>
          </cell>
          <cell r="C68">
            <v>1996.15</v>
          </cell>
          <cell r="D68">
            <v>1640.2</v>
          </cell>
          <cell r="E68">
            <v>0</v>
          </cell>
          <cell r="F68">
            <v>0</v>
          </cell>
          <cell r="G68">
            <v>1996.15</v>
          </cell>
          <cell r="H68">
            <v>1640.2</v>
          </cell>
        </row>
        <row r="69">
          <cell r="B69" t="str">
            <v>GAOFO-4</v>
          </cell>
          <cell r="C69">
            <v>2160.0500000000002</v>
          </cell>
          <cell r="D69">
            <v>1977.36</v>
          </cell>
          <cell r="E69">
            <v>0</v>
          </cell>
          <cell r="F69">
            <v>0</v>
          </cell>
          <cell r="G69">
            <v>2160.0500000000002</v>
          </cell>
          <cell r="H69">
            <v>1977.36</v>
          </cell>
        </row>
        <row r="70">
          <cell r="B70" t="str">
            <v>CRGHW-1</v>
          </cell>
          <cell r="C70">
            <v>1185.02</v>
          </cell>
          <cell r="D70">
            <v>52.94</v>
          </cell>
          <cell r="E70">
            <v>0</v>
          </cell>
          <cell r="F70">
            <v>0</v>
          </cell>
          <cell r="G70">
            <v>1185.02</v>
          </cell>
          <cell r="H70">
            <v>52.94</v>
          </cell>
        </row>
        <row r="71">
          <cell r="B71" t="str">
            <v>GRMO_01Z</v>
          </cell>
          <cell r="C71">
            <v>0</v>
          </cell>
          <cell r="D71">
            <v>0</v>
          </cell>
          <cell r="E71">
            <v>0</v>
          </cell>
          <cell r="F71">
            <v>0</v>
          </cell>
          <cell r="G71">
            <v>0</v>
          </cell>
          <cell r="H71">
            <v>0</v>
          </cell>
        </row>
        <row r="72">
          <cell r="B72" t="str">
            <v>GRIFW-1</v>
          </cell>
          <cell r="C72">
            <v>2495.4299999999998</v>
          </cell>
          <cell r="D72">
            <v>15.87</v>
          </cell>
          <cell r="E72">
            <v>0</v>
          </cell>
          <cell r="F72">
            <v>0</v>
          </cell>
          <cell r="G72">
            <v>2495.4299999999998</v>
          </cell>
          <cell r="H72">
            <v>15.87</v>
          </cell>
        </row>
        <row r="73">
          <cell r="B73" t="str">
            <v>GRIFW-2</v>
          </cell>
          <cell r="C73">
            <v>2467.73</v>
          </cell>
          <cell r="D73">
            <v>13.62</v>
          </cell>
          <cell r="E73">
            <v>0</v>
          </cell>
          <cell r="F73">
            <v>0</v>
          </cell>
          <cell r="G73">
            <v>2467.73</v>
          </cell>
          <cell r="H73">
            <v>13.62</v>
          </cell>
        </row>
        <row r="74">
          <cell r="B74" t="str">
            <v>GNFSW-2</v>
          </cell>
          <cell r="C74">
            <v>896.61</v>
          </cell>
          <cell r="D74">
            <v>1775.07</v>
          </cell>
          <cell r="E74">
            <v>0</v>
          </cell>
          <cell r="F74">
            <v>0</v>
          </cell>
          <cell r="G74">
            <v>896.61</v>
          </cell>
          <cell r="H74">
            <v>1775.07</v>
          </cell>
        </row>
        <row r="75">
          <cell r="B75" t="str">
            <v>GYMR-15</v>
          </cell>
          <cell r="C75">
            <v>21520.86</v>
          </cell>
          <cell r="D75">
            <v>0.49</v>
          </cell>
          <cell r="E75">
            <v>0</v>
          </cell>
          <cell r="F75">
            <v>0</v>
          </cell>
          <cell r="G75">
            <v>21520.86</v>
          </cell>
          <cell r="H75">
            <v>0.49</v>
          </cell>
        </row>
        <row r="76">
          <cell r="B76" t="str">
            <v>GYMR-17</v>
          </cell>
          <cell r="C76">
            <v>21188.77</v>
          </cell>
          <cell r="D76">
            <v>0.69</v>
          </cell>
          <cell r="E76">
            <v>0</v>
          </cell>
          <cell r="F76">
            <v>0</v>
          </cell>
          <cell r="G76">
            <v>21188.77</v>
          </cell>
          <cell r="H76">
            <v>0.69</v>
          </cell>
        </row>
        <row r="77">
          <cell r="B77" t="str">
            <v>GYMR-26</v>
          </cell>
          <cell r="C77">
            <v>20489.330000000002</v>
          </cell>
          <cell r="D77">
            <v>0.62</v>
          </cell>
          <cell r="E77">
            <v>0</v>
          </cell>
          <cell r="F77">
            <v>0</v>
          </cell>
          <cell r="G77">
            <v>20489.330000000002</v>
          </cell>
          <cell r="H77">
            <v>0.62</v>
          </cell>
        </row>
        <row r="78">
          <cell r="B78" t="str">
            <v>GYMR-28</v>
          </cell>
          <cell r="C78">
            <v>18646.439999999999</v>
          </cell>
          <cell r="D78">
            <v>0.61</v>
          </cell>
          <cell r="E78">
            <v>0</v>
          </cell>
          <cell r="F78">
            <v>0</v>
          </cell>
          <cell r="G78">
            <v>18646.439999999999</v>
          </cell>
          <cell r="H78">
            <v>0.61</v>
          </cell>
        </row>
        <row r="79">
          <cell r="B79" t="str">
            <v>GYAR_01Z</v>
          </cell>
          <cell r="C79">
            <v>598.65</v>
          </cell>
          <cell r="D79">
            <v>0</v>
          </cell>
          <cell r="E79">
            <v>0</v>
          </cell>
          <cell r="F79">
            <v>0</v>
          </cell>
          <cell r="G79">
            <v>598.65</v>
          </cell>
          <cell r="H79">
            <v>0</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37862.53</v>
          </cell>
          <cell r="D83">
            <v>2717.93</v>
          </cell>
          <cell r="E83">
            <v>0</v>
          </cell>
          <cell r="F83">
            <v>0</v>
          </cell>
          <cell r="G83">
            <v>37862.53</v>
          </cell>
          <cell r="H83">
            <v>2717.93</v>
          </cell>
        </row>
        <row r="84">
          <cell r="B84" t="str">
            <v>SHBA_02Z</v>
          </cell>
          <cell r="C84">
            <v>32009.41</v>
          </cell>
          <cell r="D84">
            <v>904.03</v>
          </cell>
          <cell r="E84">
            <v>0</v>
          </cell>
          <cell r="F84">
            <v>0</v>
          </cell>
          <cell r="G84">
            <v>32009.41</v>
          </cell>
          <cell r="H84">
            <v>904.03</v>
          </cell>
        </row>
        <row r="85">
          <cell r="B85" t="str">
            <v>HUMR_01Z</v>
          </cell>
          <cell r="C85">
            <v>80097.009999999995</v>
          </cell>
          <cell r="D85">
            <v>1468.79</v>
          </cell>
          <cell r="E85">
            <v>0</v>
          </cell>
          <cell r="F85">
            <v>0</v>
          </cell>
          <cell r="G85">
            <v>80097.009999999995</v>
          </cell>
          <cell r="H85">
            <v>1468.79</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48168.3</v>
          </cell>
          <cell r="D90">
            <v>3352.25</v>
          </cell>
          <cell r="E90">
            <v>0</v>
          </cell>
          <cell r="F90">
            <v>0</v>
          </cell>
          <cell r="G90">
            <v>48168.3</v>
          </cell>
          <cell r="H90">
            <v>3352.25</v>
          </cell>
        </row>
        <row r="91">
          <cell r="B91" t="str">
            <v>KILBW-1</v>
          </cell>
          <cell r="C91">
            <v>22.79</v>
          </cell>
          <cell r="D91">
            <v>984</v>
          </cell>
          <cell r="E91">
            <v>0</v>
          </cell>
          <cell r="F91">
            <v>0</v>
          </cell>
          <cell r="G91">
            <v>22.79</v>
          </cell>
          <cell r="H91">
            <v>984</v>
          </cell>
        </row>
        <row r="92">
          <cell r="B92" t="str">
            <v>LCLTW-1</v>
          </cell>
          <cell r="C92">
            <v>993.65</v>
          </cell>
          <cell r="D92">
            <v>364.2</v>
          </cell>
          <cell r="E92">
            <v>0</v>
          </cell>
          <cell r="F92">
            <v>0</v>
          </cell>
          <cell r="G92">
            <v>993.65</v>
          </cell>
          <cell r="H92">
            <v>364.2</v>
          </cell>
        </row>
        <row r="93">
          <cell r="B93" t="str">
            <v>MEDP_01Z</v>
          </cell>
          <cell r="C93">
            <v>36336.120000000003</v>
          </cell>
          <cell r="D93">
            <v>3972.56</v>
          </cell>
          <cell r="E93">
            <v>0</v>
          </cell>
          <cell r="F93">
            <v>0</v>
          </cell>
          <cell r="G93">
            <v>36336.120000000003</v>
          </cell>
          <cell r="H93">
            <v>3972.56</v>
          </cell>
        </row>
        <row r="94">
          <cell r="B94" t="str">
            <v>MILWW-1</v>
          </cell>
          <cell r="C94">
            <v>2417.35</v>
          </cell>
          <cell r="D94">
            <v>29.31</v>
          </cell>
          <cell r="E94">
            <v>0</v>
          </cell>
          <cell r="F94">
            <v>0</v>
          </cell>
          <cell r="G94">
            <v>2417.35</v>
          </cell>
          <cell r="H94">
            <v>29.31</v>
          </cell>
        </row>
        <row r="95">
          <cell r="B95" t="str">
            <v>WDNSO-1</v>
          </cell>
          <cell r="C95">
            <v>7440.1</v>
          </cell>
          <cell r="D95">
            <v>754.06</v>
          </cell>
          <cell r="E95">
            <v>0</v>
          </cell>
          <cell r="F95">
            <v>0</v>
          </cell>
          <cell r="G95">
            <v>7440.1</v>
          </cell>
          <cell r="H95">
            <v>754.06</v>
          </cell>
        </row>
        <row r="96">
          <cell r="B96" t="str">
            <v>WDNSO-2</v>
          </cell>
          <cell r="C96">
            <v>6554.6</v>
          </cell>
          <cell r="D96">
            <v>642.04</v>
          </cell>
          <cell r="E96">
            <v>0</v>
          </cell>
          <cell r="F96">
            <v>0</v>
          </cell>
          <cell r="G96">
            <v>6554.6</v>
          </cell>
          <cell r="H96">
            <v>642.04</v>
          </cell>
        </row>
        <row r="97">
          <cell r="B97" t="str">
            <v>MRWD_01Z</v>
          </cell>
          <cell r="C97">
            <v>74255.8</v>
          </cell>
          <cell r="D97">
            <v>2009.9</v>
          </cell>
          <cell r="E97">
            <v>0</v>
          </cell>
          <cell r="F97">
            <v>0</v>
          </cell>
          <cell r="G97">
            <v>74255.8</v>
          </cell>
          <cell r="H97">
            <v>2009.9</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27227.7</v>
          </cell>
          <cell r="D103">
            <v>971.25</v>
          </cell>
          <cell r="E103">
            <v>0</v>
          </cell>
          <cell r="F103">
            <v>0</v>
          </cell>
          <cell r="G103">
            <v>27227.7</v>
          </cell>
          <cell r="H103">
            <v>971.25</v>
          </cell>
        </row>
        <row r="104">
          <cell r="B104" t="str">
            <v>DIDCB06Z</v>
          </cell>
          <cell r="C104">
            <v>12046.35</v>
          </cell>
          <cell r="D104">
            <v>2951.3</v>
          </cell>
          <cell r="E104">
            <v>0</v>
          </cell>
          <cell r="F104">
            <v>0</v>
          </cell>
          <cell r="G104">
            <v>12046.35</v>
          </cell>
          <cell r="H104">
            <v>2951.3</v>
          </cell>
        </row>
        <row r="105">
          <cell r="B105" t="str">
            <v>LBAR_01Z</v>
          </cell>
          <cell r="C105">
            <v>8654.76</v>
          </cell>
          <cell r="D105">
            <v>22293.1</v>
          </cell>
          <cell r="E105">
            <v>0</v>
          </cell>
          <cell r="F105">
            <v>0</v>
          </cell>
          <cell r="G105">
            <v>8654.76</v>
          </cell>
          <cell r="H105">
            <v>22293.1</v>
          </cell>
        </row>
        <row r="106">
          <cell r="B106" t="str">
            <v>PEMB_11Z</v>
          </cell>
          <cell r="C106">
            <v>9140.7000000000007</v>
          </cell>
          <cell r="D106">
            <v>2967.8</v>
          </cell>
          <cell r="E106">
            <v>0</v>
          </cell>
          <cell r="F106">
            <v>0</v>
          </cell>
          <cell r="G106">
            <v>9140.7000000000007</v>
          </cell>
          <cell r="H106">
            <v>2967.8</v>
          </cell>
        </row>
        <row r="107">
          <cell r="B107" t="str">
            <v>PEMB_21Z</v>
          </cell>
          <cell r="C107">
            <v>8641.25</v>
          </cell>
          <cell r="D107">
            <v>1510.4</v>
          </cell>
          <cell r="E107">
            <v>0</v>
          </cell>
          <cell r="F107">
            <v>0</v>
          </cell>
          <cell r="G107">
            <v>8641.25</v>
          </cell>
          <cell r="H107">
            <v>1510.4</v>
          </cell>
        </row>
        <row r="108">
          <cell r="B108" t="str">
            <v>PEMB_31Z</v>
          </cell>
          <cell r="C108">
            <v>7193.45</v>
          </cell>
          <cell r="D108">
            <v>1911.35</v>
          </cell>
          <cell r="E108">
            <v>0</v>
          </cell>
          <cell r="F108">
            <v>0</v>
          </cell>
          <cell r="G108">
            <v>7193.45</v>
          </cell>
          <cell r="H108">
            <v>1911.35</v>
          </cell>
        </row>
        <row r="109">
          <cell r="B109" t="str">
            <v>PEMB_41Z</v>
          </cell>
          <cell r="C109">
            <v>29410.5</v>
          </cell>
          <cell r="D109">
            <v>1936.25</v>
          </cell>
          <cell r="E109">
            <v>0</v>
          </cell>
          <cell r="F109">
            <v>0</v>
          </cell>
          <cell r="G109">
            <v>29410.5</v>
          </cell>
          <cell r="H109">
            <v>1936.25</v>
          </cell>
        </row>
        <row r="110">
          <cell r="B110" t="str">
            <v>PEMB_51Z</v>
          </cell>
          <cell r="C110">
            <v>27804.5</v>
          </cell>
          <cell r="D110">
            <v>3054.6</v>
          </cell>
          <cell r="E110">
            <v>0</v>
          </cell>
          <cell r="F110">
            <v>0</v>
          </cell>
          <cell r="G110">
            <v>27804.5</v>
          </cell>
          <cell r="H110">
            <v>3054.6</v>
          </cell>
        </row>
        <row r="111">
          <cell r="B111" t="str">
            <v>STAY_01Z</v>
          </cell>
          <cell r="C111">
            <v>7643.8</v>
          </cell>
          <cell r="D111">
            <v>3152.4</v>
          </cell>
          <cell r="E111">
            <v>0</v>
          </cell>
          <cell r="F111">
            <v>0</v>
          </cell>
          <cell r="G111">
            <v>7643.8</v>
          </cell>
          <cell r="H111">
            <v>3152.4</v>
          </cell>
        </row>
        <row r="112">
          <cell r="B112" t="str">
            <v>STAY_02Z</v>
          </cell>
          <cell r="C112">
            <v>3459.7</v>
          </cell>
          <cell r="D112">
            <v>2966.8</v>
          </cell>
          <cell r="E112">
            <v>0</v>
          </cell>
          <cell r="F112">
            <v>0</v>
          </cell>
          <cell r="G112">
            <v>3459.7</v>
          </cell>
          <cell r="H112">
            <v>2966.8</v>
          </cell>
        </row>
        <row r="113">
          <cell r="B113" t="str">
            <v>STAY_03Z</v>
          </cell>
          <cell r="C113">
            <v>32474.35</v>
          </cell>
          <cell r="D113">
            <v>2790.5</v>
          </cell>
          <cell r="E113">
            <v>0</v>
          </cell>
          <cell r="F113">
            <v>0</v>
          </cell>
          <cell r="G113">
            <v>32474.35</v>
          </cell>
          <cell r="H113">
            <v>2790.5</v>
          </cell>
        </row>
        <row r="114">
          <cell r="B114" t="str">
            <v>STAY_04Z</v>
          </cell>
          <cell r="C114">
            <v>6832.3</v>
          </cell>
          <cell r="D114">
            <v>4177.3</v>
          </cell>
          <cell r="E114">
            <v>0</v>
          </cell>
          <cell r="F114">
            <v>0</v>
          </cell>
          <cell r="G114">
            <v>6832.3</v>
          </cell>
          <cell r="H114">
            <v>4177.3</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80196.45</v>
          </cell>
          <cell r="D117">
            <v>705.65</v>
          </cell>
          <cell r="E117">
            <v>0</v>
          </cell>
          <cell r="F117">
            <v>0</v>
          </cell>
          <cell r="G117">
            <v>80196.45</v>
          </cell>
          <cell r="H117">
            <v>705.65</v>
          </cell>
        </row>
        <row r="118">
          <cell r="B118" t="str">
            <v>HEYM102Z</v>
          </cell>
          <cell r="C118">
            <v>79312.649999999994</v>
          </cell>
          <cell r="D118">
            <v>1035.55</v>
          </cell>
          <cell r="E118">
            <v>0</v>
          </cell>
          <cell r="F118">
            <v>0</v>
          </cell>
          <cell r="G118">
            <v>79312.649999999994</v>
          </cell>
          <cell r="H118">
            <v>1035.55</v>
          </cell>
        </row>
        <row r="119">
          <cell r="B119" t="str">
            <v>HEYM207Z</v>
          </cell>
          <cell r="C119">
            <v>0</v>
          </cell>
          <cell r="D119">
            <v>24.5</v>
          </cell>
          <cell r="E119">
            <v>0</v>
          </cell>
          <cell r="F119">
            <v>0</v>
          </cell>
          <cell r="G119">
            <v>0</v>
          </cell>
          <cell r="H119">
            <v>24.5</v>
          </cell>
        </row>
        <row r="120">
          <cell r="B120" t="str">
            <v>HEYM208Z</v>
          </cell>
          <cell r="C120">
            <v>24424.5</v>
          </cell>
          <cell r="D120">
            <v>264.89999999999998</v>
          </cell>
          <cell r="E120">
            <v>0</v>
          </cell>
          <cell r="F120">
            <v>0</v>
          </cell>
          <cell r="G120">
            <v>24424.5</v>
          </cell>
          <cell r="H120">
            <v>264.89999999999998</v>
          </cell>
        </row>
        <row r="121">
          <cell r="B121" t="str">
            <v>HINB_07Z</v>
          </cell>
          <cell r="C121">
            <v>78174.05</v>
          </cell>
          <cell r="D121">
            <v>255</v>
          </cell>
          <cell r="E121">
            <v>0</v>
          </cell>
          <cell r="F121">
            <v>0</v>
          </cell>
          <cell r="G121">
            <v>78174.05</v>
          </cell>
          <cell r="H121">
            <v>255</v>
          </cell>
        </row>
        <row r="122">
          <cell r="B122" t="str">
            <v>HINB_08Z</v>
          </cell>
          <cell r="C122">
            <v>0</v>
          </cell>
          <cell r="D122">
            <v>0</v>
          </cell>
          <cell r="E122">
            <v>0</v>
          </cell>
          <cell r="F122">
            <v>0</v>
          </cell>
          <cell r="G122">
            <v>0</v>
          </cell>
          <cell r="H122">
            <v>0</v>
          </cell>
        </row>
        <row r="123">
          <cell r="B123" t="str">
            <v>HRTL_01Z</v>
          </cell>
          <cell r="C123">
            <v>55523.25</v>
          </cell>
          <cell r="D123">
            <v>0.45</v>
          </cell>
          <cell r="E123">
            <v>0</v>
          </cell>
          <cell r="F123">
            <v>0</v>
          </cell>
          <cell r="G123">
            <v>55523.25</v>
          </cell>
          <cell r="H123">
            <v>0.45</v>
          </cell>
        </row>
        <row r="124">
          <cell r="B124" t="str">
            <v>HRTL_02Z</v>
          </cell>
          <cell r="C124">
            <v>60055.4</v>
          </cell>
          <cell r="D124">
            <v>100.9</v>
          </cell>
          <cell r="E124">
            <v>0</v>
          </cell>
          <cell r="F124">
            <v>0</v>
          </cell>
          <cell r="G124">
            <v>60055.4</v>
          </cell>
          <cell r="H124">
            <v>100.9</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93901.75</v>
          </cell>
          <cell r="D127">
            <v>760.95</v>
          </cell>
          <cell r="E127">
            <v>0</v>
          </cell>
          <cell r="F127">
            <v>0</v>
          </cell>
          <cell r="G127">
            <v>93901.75</v>
          </cell>
          <cell r="H127">
            <v>760.95</v>
          </cell>
        </row>
        <row r="128">
          <cell r="B128" t="str">
            <v>SIZB_02Z</v>
          </cell>
          <cell r="C128">
            <v>96338.45</v>
          </cell>
          <cell r="D128">
            <v>400.65</v>
          </cell>
          <cell r="E128">
            <v>0</v>
          </cell>
          <cell r="F128">
            <v>0</v>
          </cell>
          <cell r="G128">
            <v>96338.45</v>
          </cell>
          <cell r="H128">
            <v>400.65</v>
          </cell>
        </row>
        <row r="129">
          <cell r="B129" t="str">
            <v>TORN_01Z</v>
          </cell>
          <cell r="C129">
            <v>73760.95</v>
          </cell>
          <cell r="D129">
            <v>844.9</v>
          </cell>
          <cell r="E129">
            <v>0</v>
          </cell>
          <cell r="F129">
            <v>0</v>
          </cell>
          <cell r="G129">
            <v>73760.95</v>
          </cell>
          <cell r="H129">
            <v>844.9</v>
          </cell>
        </row>
        <row r="130">
          <cell r="B130" t="str">
            <v>TORN_02Z</v>
          </cell>
          <cell r="C130">
            <v>80228.850000000006</v>
          </cell>
          <cell r="D130">
            <v>760.85</v>
          </cell>
          <cell r="E130">
            <v>0</v>
          </cell>
          <cell r="F130">
            <v>0</v>
          </cell>
          <cell r="G130">
            <v>80228.850000000006</v>
          </cell>
          <cell r="H130">
            <v>760.85</v>
          </cell>
        </row>
        <row r="131">
          <cell r="B131" t="str">
            <v>EAG-NEMO1</v>
          </cell>
          <cell r="C131">
            <v>59699.45</v>
          </cell>
          <cell r="D131">
            <v>7282.3</v>
          </cell>
          <cell r="E131">
            <v>0</v>
          </cell>
          <cell r="F131">
            <v>0</v>
          </cell>
          <cell r="G131">
            <v>59699.45</v>
          </cell>
          <cell r="H131">
            <v>7282.3</v>
          </cell>
        </row>
        <row r="132">
          <cell r="B132" t="str">
            <v>DINO_01Z</v>
          </cell>
          <cell r="C132">
            <v>15947.75</v>
          </cell>
          <cell r="D132">
            <v>505.45</v>
          </cell>
          <cell r="E132">
            <v>0</v>
          </cell>
          <cell r="F132">
            <v>0</v>
          </cell>
          <cell r="G132">
            <v>15947.75</v>
          </cell>
          <cell r="H132">
            <v>505.45</v>
          </cell>
        </row>
        <row r="133">
          <cell r="B133" t="str">
            <v>DINO_02Z</v>
          </cell>
          <cell r="C133">
            <v>8627.85</v>
          </cell>
          <cell r="D133">
            <v>387.75</v>
          </cell>
          <cell r="E133">
            <v>0</v>
          </cell>
          <cell r="F133">
            <v>0</v>
          </cell>
          <cell r="G133">
            <v>8627.85</v>
          </cell>
          <cell r="H133">
            <v>387.75</v>
          </cell>
        </row>
        <row r="134">
          <cell r="B134" t="str">
            <v>DINO_03Z</v>
          </cell>
          <cell r="C134">
            <v>10212.450000000001</v>
          </cell>
          <cell r="D134">
            <v>96.95</v>
          </cell>
          <cell r="E134">
            <v>0</v>
          </cell>
          <cell r="F134">
            <v>0</v>
          </cell>
          <cell r="G134">
            <v>10212.450000000001</v>
          </cell>
          <cell r="H134">
            <v>96.95</v>
          </cell>
        </row>
        <row r="135">
          <cell r="B135" t="str">
            <v>DINO_04Z</v>
          </cell>
          <cell r="C135">
            <v>7038.75</v>
          </cell>
          <cell r="D135">
            <v>427.4</v>
          </cell>
          <cell r="E135">
            <v>0</v>
          </cell>
          <cell r="F135">
            <v>0</v>
          </cell>
          <cell r="G135">
            <v>7038.75</v>
          </cell>
          <cell r="H135">
            <v>427.4</v>
          </cell>
        </row>
        <row r="136">
          <cell r="B136" t="str">
            <v>DINO_05Z</v>
          </cell>
          <cell r="C136">
            <v>14010.75</v>
          </cell>
          <cell r="D136">
            <v>840.9</v>
          </cell>
          <cell r="E136">
            <v>0</v>
          </cell>
          <cell r="F136">
            <v>0</v>
          </cell>
          <cell r="G136">
            <v>14010.75</v>
          </cell>
          <cell r="H136">
            <v>840.9</v>
          </cell>
        </row>
        <row r="137">
          <cell r="B137" t="str">
            <v>DINO_06Z</v>
          </cell>
          <cell r="C137">
            <v>15891.2</v>
          </cell>
          <cell r="D137">
            <v>547.04999999999995</v>
          </cell>
          <cell r="E137">
            <v>0</v>
          </cell>
          <cell r="F137">
            <v>0</v>
          </cell>
          <cell r="G137">
            <v>15891.2</v>
          </cell>
          <cell r="H137">
            <v>547.04999999999995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2046.29</v>
          </cell>
          <cell r="D140">
            <v>259.51</v>
          </cell>
          <cell r="E140">
            <v>0</v>
          </cell>
          <cell r="F140">
            <v>0</v>
          </cell>
          <cell r="G140">
            <v>2046.29</v>
          </cell>
          <cell r="H140">
            <v>259.51</v>
          </cell>
        </row>
        <row r="141">
          <cell r="B141" t="str">
            <v>FFES_04Z</v>
          </cell>
          <cell r="C141">
            <v>2665.45</v>
          </cell>
          <cell r="D141">
            <v>317.60000000000002</v>
          </cell>
          <cell r="E141">
            <v>0</v>
          </cell>
          <cell r="F141">
            <v>0</v>
          </cell>
          <cell r="G141">
            <v>2665.45</v>
          </cell>
          <cell r="H141">
            <v>317.60000000000002</v>
          </cell>
        </row>
        <row r="142">
          <cell r="B142" t="str">
            <v>KILNS01Z</v>
          </cell>
          <cell r="C142">
            <v>0</v>
          </cell>
          <cell r="D142">
            <v>0</v>
          </cell>
          <cell r="E142">
            <v>0</v>
          </cell>
          <cell r="F142">
            <v>0</v>
          </cell>
          <cell r="G142">
            <v>0</v>
          </cell>
          <cell r="H142">
            <v>0</v>
          </cell>
        </row>
        <row r="143">
          <cell r="B143" t="str">
            <v>PETEM01Z</v>
          </cell>
          <cell r="C143">
            <v>22.82</v>
          </cell>
          <cell r="D143">
            <v>0</v>
          </cell>
          <cell r="E143">
            <v>0</v>
          </cell>
          <cell r="F143">
            <v>0</v>
          </cell>
          <cell r="G143">
            <v>22.82</v>
          </cell>
          <cell r="H143">
            <v>0</v>
          </cell>
        </row>
        <row r="144">
          <cell r="B144" t="str">
            <v>GRAI_06Z</v>
          </cell>
          <cell r="C144">
            <v>40662.5</v>
          </cell>
          <cell r="D144">
            <v>2268.1999999999998</v>
          </cell>
          <cell r="E144">
            <v>0</v>
          </cell>
          <cell r="F144">
            <v>0</v>
          </cell>
          <cell r="G144">
            <v>40662.5</v>
          </cell>
          <cell r="H144">
            <v>2268.1999999999998</v>
          </cell>
        </row>
        <row r="145">
          <cell r="B145" t="str">
            <v>GRAI_07Z</v>
          </cell>
          <cell r="C145">
            <v>37449.15</v>
          </cell>
          <cell r="D145">
            <v>1441.25</v>
          </cell>
          <cell r="E145">
            <v>0</v>
          </cell>
          <cell r="F145">
            <v>0</v>
          </cell>
          <cell r="G145">
            <v>37449.15</v>
          </cell>
          <cell r="H145">
            <v>1441.25</v>
          </cell>
        </row>
        <row r="146">
          <cell r="B146" t="str">
            <v>GRAI_08Z</v>
          </cell>
          <cell r="C146">
            <v>27260.65</v>
          </cell>
          <cell r="D146">
            <v>1797.95</v>
          </cell>
          <cell r="E146">
            <v>0</v>
          </cell>
          <cell r="F146">
            <v>0</v>
          </cell>
          <cell r="G146">
            <v>27260.65</v>
          </cell>
          <cell r="H146">
            <v>1797.95</v>
          </cell>
        </row>
        <row r="147">
          <cell r="B147" t="str">
            <v>KILLP01Z</v>
          </cell>
          <cell r="C147">
            <v>616.85</v>
          </cell>
          <cell r="D147">
            <v>97.05</v>
          </cell>
          <cell r="E147">
            <v>0</v>
          </cell>
          <cell r="F147">
            <v>0</v>
          </cell>
          <cell r="G147">
            <v>616.85</v>
          </cell>
          <cell r="H147">
            <v>97.05</v>
          </cell>
        </row>
        <row r="148">
          <cell r="B148" t="str">
            <v>KILLP02Z</v>
          </cell>
          <cell r="C148">
            <v>504.05</v>
          </cell>
          <cell r="D148">
            <v>65.150000000000006</v>
          </cell>
          <cell r="E148">
            <v>0</v>
          </cell>
          <cell r="F148">
            <v>0</v>
          </cell>
          <cell r="G148">
            <v>504.05</v>
          </cell>
          <cell r="H148">
            <v>65.150000000000006</v>
          </cell>
        </row>
        <row r="149">
          <cell r="B149" t="str">
            <v>RATS_01Z</v>
          </cell>
          <cell r="C149">
            <v>68.22</v>
          </cell>
          <cell r="D149">
            <v>553.5</v>
          </cell>
          <cell r="E149">
            <v>0</v>
          </cell>
          <cell r="F149">
            <v>0</v>
          </cell>
          <cell r="G149">
            <v>68.22</v>
          </cell>
          <cell r="H149">
            <v>553.5</v>
          </cell>
        </row>
        <row r="150">
          <cell r="B150" t="str">
            <v>RATS_02Z</v>
          </cell>
          <cell r="C150">
            <v>1132.1099999999999</v>
          </cell>
          <cell r="D150">
            <v>57.42</v>
          </cell>
          <cell r="E150">
            <v>0</v>
          </cell>
          <cell r="F150">
            <v>0</v>
          </cell>
          <cell r="G150">
            <v>1132.1099999999999</v>
          </cell>
          <cell r="H150">
            <v>57.42</v>
          </cell>
        </row>
        <row r="151">
          <cell r="B151" t="str">
            <v>RATS_03Z</v>
          </cell>
          <cell r="C151">
            <v>0</v>
          </cell>
          <cell r="D151">
            <v>0</v>
          </cell>
          <cell r="E151">
            <v>0</v>
          </cell>
          <cell r="F151">
            <v>0</v>
          </cell>
          <cell r="G151">
            <v>0</v>
          </cell>
          <cell r="H151">
            <v>0</v>
          </cell>
        </row>
        <row r="152">
          <cell r="B152" t="str">
            <v>RATS_04Z</v>
          </cell>
          <cell r="C152">
            <v>0</v>
          </cell>
          <cell r="D152">
            <v>461.25</v>
          </cell>
          <cell r="E152">
            <v>0</v>
          </cell>
          <cell r="F152">
            <v>0</v>
          </cell>
          <cell r="G152">
            <v>0</v>
          </cell>
          <cell r="H152">
            <v>461.25</v>
          </cell>
        </row>
        <row r="153">
          <cell r="B153" t="str">
            <v>TAYL_02Z</v>
          </cell>
          <cell r="C153">
            <v>82.39</v>
          </cell>
          <cell r="D153">
            <v>2.6</v>
          </cell>
          <cell r="E153">
            <v>0</v>
          </cell>
          <cell r="F153">
            <v>0</v>
          </cell>
          <cell r="G153">
            <v>82.39</v>
          </cell>
          <cell r="H153">
            <v>2.6</v>
          </cell>
        </row>
        <row r="154">
          <cell r="B154" t="str">
            <v>TAYL_03Z</v>
          </cell>
          <cell r="C154">
            <v>0</v>
          </cell>
          <cell r="D154">
            <v>0</v>
          </cell>
          <cell r="E154">
            <v>0</v>
          </cell>
          <cell r="F154">
            <v>0</v>
          </cell>
          <cell r="G154">
            <v>0</v>
          </cell>
          <cell r="H154">
            <v>0</v>
          </cell>
        </row>
        <row r="155">
          <cell r="B155" t="str">
            <v>RCBKO-1</v>
          </cell>
          <cell r="C155">
            <v>7112.56</v>
          </cell>
          <cell r="D155">
            <v>1885.87</v>
          </cell>
          <cell r="E155">
            <v>0</v>
          </cell>
          <cell r="F155">
            <v>0</v>
          </cell>
          <cell r="G155">
            <v>7112.56</v>
          </cell>
          <cell r="H155">
            <v>1885.87</v>
          </cell>
        </row>
        <row r="156">
          <cell r="B156" t="str">
            <v>RCBKO-2</v>
          </cell>
          <cell r="C156">
            <v>6732.56</v>
          </cell>
          <cell r="D156">
            <v>1791.21</v>
          </cell>
          <cell r="E156">
            <v>0</v>
          </cell>
          <cell r="F156">
            <v>0</v>
          </cell>
          <cell r="G156">
            <v>6732.56</v>
          </cell>
          <cell r="H156">
            <v>1791.21</v>
          </cell>
        </row>
        <row r="157">
          <cell r="B157" t="str">
            <v>BRGG_01Z</v>
          </cell>
          <cell r="C157">
            <v>97.77</v>
          </cell>
          <cell r="D157">
            <v>0</v>
          </cell>
          <cell r="E157">
            <v>0</v>
          </cell>
          <cell r="F157">
            <v>0</v>
          </cell>
          <cell r="G157">
            <v>97.77</v>
          </cell>
          <cell r="H157">
            <v>0</v>
          </cell>
        </row>
        <row r="158">
          <cell r="B158" t="str">
            <v>ROCK_01Z</v>
          </cell>
          <cell r="C158">
            <v>19034.599999999999</v>
          </cell>
          <cell r="D158">
            <v>331</v>
          </cell>
          <cell r="E158">
            <v>0</v>
          </cell>
          <cell r="F158">
            <v>0</v>
          </cell>
          <cell r="G158">
            <v>19034.599999999999</v>
          </cell>
          <cell r="H158">
            <v>331</v>
          </cell>
        </row>
        <row r="159">
          <cell r="B159" t="str">
            <v>SCCL_01Z</v>
          </cell>
          <cell r="C159">
            <v>5429.3</v>
          </cell>
          <cell r="D159">
            <v>133.51</v>
          </cell>
          <cell r="E159">
            <v>0</v>
          </cell>
          <cell r="F159">
            <v>0</v>
          </cell>
          <cell r="G159">
            <v>5429.3</v>
          </cell>
          <cell r="H159">
            <v>133.51</v>
          </cell>
        </row>
        <row r="160">
          <cell r="B160" t="str">
            <v>SCCL_02Z</v>
          </cell>
          <cell r="C160">
            <v>16446.599999999999</v>
          </cell>
          <cell r="D160">
            <v>654.1</v>
          </cell>
          <cell r="E160">
            <v>0</v>
          </cell>
          <cell r="F160">
            <v>0</v>
          </cell>
          <cell r="G160">
            <v>16446.599999999999</v>
          </cell>
          <cell r="H160">
            <v>654.1</v>
          </cell>
        </row>
        <row r="161">
          <cell r="B161" t="str">
            <v>SCCL_03Z</v>
          </cell>
          <cell r="C161">
            <v>21255.8</v>
          </cell>
          <cell r="D161">
            <v>336.64</v>
          </cell>
          <cell r="E161">
            <v>0</v>
          </cell>
          <cell r="F161">
            <v>0</v>
          </cell>
          <cell r="G161">
            <v>21255.8</v>
          </cell>
          <cell r="H161">
            <v>336.64</v>
          </cell>
        </row>
        <row r="162">
          <cell r="B162" t="str">
            <v>SHOS_01Z</v>
          </cell>
          <cell r="C162">
            <v>5314.15</v>
          </cell>
          <cell r="D162">
            <v>454.1</v>
          </cell>
          <cell r="E162">
            <v>0</v>
          </cell>
          <cell r="F162">
            <v>0</v>
          </cell>
          <cell r="G162">
            <v>5314.15</v>
          </cell>
          <cell r="H162">
            <v>454.1</v>
          </cell>
        </row>
        <row r="163">
          <cell r="B163" t="str">
            <v>SEAB_01Z</v>
          </cell>
          <cell r="C163">
            <v>6636.99</v>
          </cell>
          <cell r="D163">
            <v>734.76</v>
          </cell>
          <cell r="E163">
            <v>0</v>
          </cell>
          <cell r="F163">
            <v>0</v>
          </cell>
          <cell r="G163">
            <v>6636.99</v>
          </cell>
          <cell r="H163">
            <v>734.76</v>
          </cell>
        </row>
        <row r="164">
          <cell r="B164" t="str">
            <v>SEAB_02Z</v>
          </cell>
          <cell r="C164">
            <v>11864.17</v>
          </cell>
          <cell r="D164">
            <v>94.55</v>
          </cell>
          <cell r="E164">
            <v>0</v>
          </cell>
          <cell r="F164">
            <v>0</v>
          </cell>
          <cell r="G164">
            <v>11864.17</v>
          </cell>
          <cell r="H164">
            <v>94.55</v>
          </cell>
        </row>
        <row r="165">
          <cell r="B165" t="str">
            <v>SPLN_01Z</v>
          </cell>
          <cell r="C165">
            <v>50143.85</v>
          </cell>
          <cell r="D165">
            <v>1700.1</v>
          </cell>
          <cell r="E165">
            <v>0</v>
          </cell>
          <cell r="F165">
            <v>0</v>
          </cell>
          <cell r="G165">
            <v>50143.85</v>
          </cell>
          <cell r="H165">
            <v>1700.1</v>
          </cell>
        </row>
        <row r="166">
          <cell r="B166" t="str">
            <v>ARCHW-1</v>
          </cell>
          <cell r="C166">
            <v>10608.15</v>
          </cell>
          <cell r="D166">
            <v>2.5299999999999998</v>
          </cell>
          <cell r="E166">
            <v>0</v>
          </cell>
          <cell r="F166">
            <v>0</v>
          </cell>
          <cell r="G166">
            <v>10608.15</v>
          </cell>
          <cell r="H166">
            <v>2.5299999999999998</v>
          </cell>
        </row>
        <row r="167">
          <cell r="B167" t="str">
            <v>CLFLW-1</v>
          </cell>
          <cell r="C167">
            <v>12.36</v>
          </cell>
          <cell r="D167">
            <v>124.28</v>
          </cell>
          <cell r="E167">
            <v>0</v>
          </cell>
          <cell r="F167">
            <v>0</v>
          </cell>
          <cell r="G167">
            <v>12.36</v>
          </cell>
          <cell r="H167">
            <v>124.28</v>
          </cell>
        </row>
        <row r="168">
          <cell r="B168" t="str">
            <v>DRSLW-1</v>
          </cell>
          <cell r="C168">
            <v>680.81</v>
          </cell>
          <cell r="D168">
            <v>281.33</v>
          </cell>
          <cell r="E168">
            <v>0</v>
          </cell>
          <cell r="F168">
            <v>0</v>
          </cell>
          <cell r="G168">
            <v>680.81</v>
          </cell>
          <cell r="H168">
            <v>281.33</v>
          </cell>
        </row>
        <row r="169">
          <cell r="B169" t="str">
            <v>EWHLW-1</v>
          </cell>
          <cell r="C169">
            <v>2889.2</v>
          </cell>
          <cell r="D169">
            <v>17.190000000000001</v>
          </cell>
          <cell r="E169">
            <v>0</v>
          </cell>
          <cell r="F169">
            <v>0</v>
          </cell>
          <cell r="G169">
            <v>2889.2</v>
          </cell>
          <cell r="H169">
            <v>17.190000000000001</v>
          </cell>
        </row>
        <row r="170">
          <cell r="B170" t="str">
            <v>HRSTW-1</v>
          </cell>
          <cell r="C170">
            <v>10937.61</v>
          </cell>
          <cell r="D170">
            <v>0</v>
          </cell>
          <cell r="E170">
            <v>0</v>
          </cell>
          <cell r="F170">
            <v>0</v>
          </cell>
          <cell r="G170">
            <v>10937.61</v>
          </cell>
          <cell r="H170">
            <v>0</v>
          </cell>
        </row>
        <row r="171">
          <cell r="B171" t="str">
            <v>KLGLW-1</v>
          </cell>
          <cell r="C171">
            <v>2282.71</v>
          </cell>
          <cell r="D171">
            <v>1681.17</v>
          </cell>
          <cell r="E171">
            <v>0</v>
          </cell>
          <cell r="F171">
            <v>0</v>
          </cell>
          <cell r="G171">
            <v>2282.71</v>
          </cell>
          <cell r="H171">
            <v>1681.17</v>
          </cell>
        </row>
        <row r="172">
          <cell r="B172" t="str">
            <v>MKHLW-1</v>
          </cell>
          <cell r="C172">
            <v>8965.1</v>
          </cell>
          <cell r="D172">
            <v>105.09</v>
          </cell>
          <cell r="E172">
            <v>0</v>
          </cell>
          <cell r="F172">
            <v>0</v>
          </cell>
          <cell r="G172">
            <v>8965.1</v>
          </cell>
          <cell r="H172">
            <v>105.09</v>
          </cell>
        </row>
        <row r="173">
          <cell r="B173" t="str">
            <v>AIGA_01Z</v>
          </cell>
          <cell r="C173">
            <v>2.35</v>
          </cell>
          <cell r="D173">
            <v>4.33</v>
          </cell>
          <cell r="E173">
            <v>0</v>
          </cell>
          <cell r="F173">
            <v>0</v>
          </cell>
          <cell r="G173">
            <v>2.35</v>
          </cell>
          <cell r="H173">
            <v>4.33</v>
          </cell>
        </row>
        <row r="174">
          <cell r="B174" t="str">
            <v>BHLAW-1</v>
          </cell>
          <cell r="C174">
            <v>3442.54</v>
          </cell>
          <cell r="D174">
            <v>76.040000000000006</v>
          </cell>
          <cell r="E174">
            <v>0</v>
          </cell>
          <cell r="F174">
            <v>0</v>
          </cell>
          <cell r="G174">
            <v>3442.54</v>
          </cell>
          <cell r="H174">
            <v>76.040000000000006</v>
          </cell>
        </row>
        <row r="175">
          <cell r="B175" t="str">
            <v>CASH_01Z</v>
          </cell>
          <cell r="C175">
            <v>311.77</v>
          </cell>
          <cell r="D175">
            <v>0</v>
          </cell>
          <cell r="E175">
            <v>0</v>
          </cell>
          <cell r="F175">
            <v>0</v>
          </cell>
          <cell r="G175">
            <v>311.77</v>
          </cell>
          <cell r="H175">
            <v>0</v>
          </cell>
        </row>
        <row r="176">
          <cell r="B176" t="str">
            <v>CEAN_01Z</v>
          </cell>
          <cell r="C176">
            <v>15.23</v>
          </cell>
          <cell r="D176">
            <v>46.36</v>
          </cell>
          <cell r="E176">
            <v>0</v>
          </cell>
          <cell r="F176">
            <v>0</v>
          </cell>
          <cell r="G176">
            <v>15.23</v>
          </cell>
          <cell r="H176">
            <v>46.36</v>
          </cell>
        </row>
        <row r="177">
          <cell r="B177" t="str">
            <v>CLAC-1</v>
          </cell>
          <cell r="C177">
            <v>3.27</v>
          </cell>
          <cell r="D177">
            <v>13.61</v>
          </cell>
          <cell r="E177">
            <v>0</v>
          </cell>
          <cell r="F177">
            <v>0</v>
          </cell>
          <cell r="G177">
            <v>3.27</v>
          </cell>
          <cell r="H177">
            <v>13.61</v>
          </cell>
        </row>
        <row r="178">
          <cell r="B178" t="str">
            <v>CLUN_01Z</v>
          </cell>
          <cell r="C178">
            <v>1172.05</v>
          </cell>
          <cell r="D178">
            <v>3.84</v>
          </cell>
          <cell r="E178">
            <v>0</v>
          </cell>
          <cell r="F178">
            <v>0</v>
          </cell>
          <cell r="G178">
            <v>1172.05</v>
          </cell>
          <cell r="H178">
            <v>3.84</v>
          </cell>
        </row>
        <row r="179">
          <cell r="B179" t="str">
            <v>CLUN_02Z</v>
          </cell>
          <cell r="C179">
            <v>1150.9100000000001</v>
          </cell>
          <cell r="D179">
            <v>15.12</v>
          </cell>
          <cell r="E179">
            <v>0</v>
          </cell>
          <cell r="F179">
            <v>0</v>
          </cell>
          <cell r="G179">
            <v>1150.9100000000001</v>
          </cell>
          <cell r="H179">
            <v>15.12</v>
          </cell>
        </row>
        <row r="180">
          <cell r="B180" t="str">
            <v>CULL_02Z</v>
          </cell>
          <cell r="C180">
            <v>717.23</v>
          </cell>
          <cell r="D180">
            <v>0</v>
          </cell>
          <cell r="E180">
            <v>0</v>
          </cell>
          <cell r="F180">
            <v>0</v>
          </cell>
          <cell r="G180">
            <v>717.23</v>
          </cell>
          <cell r="H180">
            <v>0</v>
          </cell>
        </row>
        <row r="181">
          <cell r="B181" t="str">
            <v>DEAN_01Z</v>
          </cell>
          <cell r="C181">
            <v>14.41</v>
          </cell>
          <cell r="D181">
            <v>307.02</v>
          </cell>
          <cell r="E181">
            <v>0</v>
          </cell>
          <cell r="F181">
            <v>0</v>
          </cell>
          <cell r="G181">
            <v>14.41</v>
          </cell>
          <cell r="H181">
            <v>307.02</v>
          </cell>
        </row>
        <row r="182">
          <cell r="B182" t="str">
            <v>ERRO_01Z</v>
          </cell>
          <cell r="C182">
            <v>3.84</v>
          </cell>
          <cell r="D182">
            <v>42.83</v>
          </cell>
          <cell r="E182">
            <v>0</v>
          </cell>
          <cell r="F182">
            <v>0</v>
          </cell>
          <cell r="G182">
            <v>3.84</v>
          </cell>
          <cell r="H182">
            <v>42.83</v>
          </cell>
        </row>
        <row r="183">
          <cell r="B183" t="str">
            <v>ERRO_02Z</v>
          </cell>
          <cell r="C183">
            <v>1.65</v>
          </cell>
          <cell r="D183">
            <v>45.99</v>
          </cell>
          <cell r="E183">
            <v>0</v>
          </cell>
          <cell r="F183">
            <v>0</v>
          </cell>
          <cell r="G183">
            <v>1.65</v>
          </cell>
          <cell r="H183">
            <v>45.99</v>
          </cell>
        </row>
        <row r="184">
          <cell r="B184" t="str">
            <v>ERRO_03Z</v>
          </cell>
          <cell r="C184">
            <v>2.38</v>
          </cell>
          <cell r="D184">
            <v>31.52</v>
          </cell>
          <cell r="E184">
            <v>0</v>
          </cell>
          <cell r="F184">
            <v>0</v>
          </cell>
          <cell r="G184">
            <v>2.38</v>
          </cell>
          <cell r="H184">
            <v>31.52</v>
          </cell>
        </row>
        <row r="185">
          <cell r="B185" t="str">
            <v>FASN_01Z</v>
          </cell>
          <cell r="C185">
            <v>1274.8900000000001</v>
          </cell>
          <cell r="D185">
            <v>0.61</v>
          </cell>
          <cell r="E185">
            <v>0</v>
          </cell>
          <cell r="F185">
            <v>0</v>
          </cell>
          <cell r="G185">
            <v>1274.8900000000001</v>
          </cell>
          <cell r="H185">
            <v>0.61</v>
          </cell>
        </row>
        <row r="186">
          <cell r="B186" t="str">
            <v>FASN_02Z</v>
          </cell>
          <cell r="C186">
            <v>958.42</v>
          </cell>
          <cell r="D186">
            <v>2.1</v>
          </cell>
          <cell r="E186">
            <v>0</v>
          </cell>
          <cell r="F186">
            <v>0</v>
          </cell>
          <cell r="G186">
            <v>958.42</v>
          </cell>
          <cell r="H186">
            <v>2.1</v>
          </cell>
        </row>
        <row r="187">
          <cell r="B187" t="str">
            <v>FASN_03Z</v>
          </cell>
          <cell r="C187">
            <v>39.43</v>
          </cell>
          <cell r="D187">
            <v>129.1</v>
          </cell>
          <cell r="E187">
            <v>0</v>
          </cell>
          <cell r="F187">
            <v>0</v>
          </cell>
          <cell r="G187">
            <v>39.43</v>
          </cell>
          <cell r="H187">
            <v>129.1</v>
          </cell>
        </row>
        <row r="188">
          <cell r="B188" t="str">
            <v>FASN_04Z</v>
          </cell>
          <cell r="C188">
            <v>209.18</v>
          </cell>
          <cell r="D188">
            <v>172.24</v>
          </cell>
          <cell r="E188">
            <v>0</v>
          </cell>
          <cell r="F188">
            <v>0</v>
          </cell>
          <cell r="G188">
            <v>209.18</v>
          </cell>
          <cell r="H188">
            <v>172.24</v>
          </cell>
        </row>
        <row r="189">
          <cell r="B189" t="str">
            <v>FINL_01Z</v>
          </cell>
          <cell r="C189">
            <v>14.41</v>
          </cell>
          <cell r="D189">
            <v>7.76</v>
          </cell>
          <cell r="E189">
            <v>0</v>
          </cell>
          <cell r="F189">
            <v>0</v>
          </cell>
          <cell r="G189">
            <v>14.41</v>
          </cell>
          <cell r="H189">
            <v>7.76</v>
          </cell>
        </row>
        <row r="190">
          <cell r="B190" t="str">
            <v>FOYE_01Z</v>
          </cell>
          <cell r="C190">
            <v>0</v>
          </cell>
          <cell r="D190">
            <v>0</v>
          </cell>
          <cell r="E190">
            <v>0</v>
          </cell>
          <cell r="F190">
            <v>0</v>
          </cell>
          <cell r="G190">
            <v>0</v>
          </cell>
          <cell r="H190">
            <v>0</v>
          </cell>
        </row>
        <row r="191">
          <cell r="B191" t="str">
            <v>FOYE_02Z</v>
          </cell>
          <cell r="C191">
            <v>202.11</v>
          </cell>
          <cell r="D191">
            <v>189.6</v>
          </cell>
          <cell r="E191">
            <v>0</v>
          </cell>
          <cell r="F191">
            <v>0</v>
          </cell>
          <cell r="G191">
            <v>202.11</v>
          </cell>
          <cell r="H191">
            <v>189.6</v>
          </cell>
        </row>
        <row r="192">
          <cell r="B192" t="str">
            <v>GLEN_01Z</v>
          </cell>
          <cell r="C192">
            <v>172.04</v>
          </cell>
          <cell r="D192">
            <v>1.75</v>
          </cell>
          <cell r="E192">
            <v>0</v>
          </cell>
          <cell r="F192">
            <v>0</v>
          </cell>
          <cell r="G192">
            <v>172.04</v>
          </cell>
          <cell r="H192">
            <v>1.75</v>
          </cell>
        </row>
        <row r="193">
          <cell r="B193" t="str">
            <v>GLNDO-1</v>
          </cell>
          <cell r="C193">
            <v>2253.9299999999998</v>
          </cell>
          <cell r="D193">
            <v>167.24</v>
          </cell>
          <cell r="E193">
            <v>0</v>
          </cell>
          <cell r="F193">
            <v>0</v>
          </cell>
          <cell r="G193">
            <v>2253.9299999999998</v>
          </cell>
          <cell r="H193">
            <v>167.24</v>
          </cell>
        </row>
        <row r="194">
          <cell r="B194" t="str">
            <v>GORDW-1</v>
          </cell>
          <cell r="C194">
            <v>0</v>
          </cell>
          <cell r="D194">
            <v>4165.83</v>
          </cell>
          <cell r="E194">
            <v>0</v>
          </cell>
          <cell r="F194">
            <v>0</v>
          </cell>
          <cell r="G194">
            <v>0</v>
          </cell>
          <cell r="H194">
            <v>4165.83</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329.9</v>
          </cell>
          <cell r="D197">
            <v>5310.41</v>
          </cell>
          <cell r="E197">
            <v>0</v>
          </cell>
          <cell r="F197">
            <v>0</v>
          </cell>
          <cell r="G197">
            <v>329.9</v>
          </cell>
          <cell r="H197">
            <v>5310.41</v>
          </cell>
        </row>
        <row r="198">
          <cell r="B198" t="str">
            <v>INGA_01Z</v>
          </cell>
          <cell r="C198">
            <v>8.85</v>
          </cell>
          <cell r="D198">
            <v>28.29</v>
          </cell>
          <cell r="E198">
            <v>0</v>
          </cell>
          <cell r="F198">
            <v>0</v>
          </cell>
          <cell r="G198">
            <v>8.85</v>
          </cell>
          <cell r="H198">
            <v>28.29</v>
          </cell>
        </row>
        <row r="199">
          <cell r="B199" t="str">
            <v>KIOR_01Z</v>
          </cell>
          <cell r="C199">
            <v>1.6</v>
          </cell>
          <cell r="D199">
            <v>4.28</v>
          </cell>
          <cell r="E199">
            <v>0</v>
          </cell>
          <cell r="F199">
            <v>0</v>
          </cell>
          <cell r="G199">
            <v>1.6</v>
          </cell>
          <cell r="H199">
            <v>4.28</v>
          </cell>
        </row>
        <row r="200">
          <cell r="B200" t="str">
            <v>LOCH_01Z</v>
          </cell>
          <cell r="C200">
            <v>395.14</v>
          </cell>
          <cell r="D200">
            <v>28.33</v>
          </cell>
          <cell r="E200">
            <v>0</v>
          </cell>
          <cell r="F200">
            <v>0</v>
          </cell>
          <cell r="G200">
            <v>395.14</v>
          </cell>
          <cell r="H200">
            <v>28.33</v>
          </cell>
        </row>
        <row r="201">
          <cell r="B201" t="str">
            <v>LOCH_02Z</v>
          </cell>
          <cell r="C201">
            <v>1271.93</v>
          </cell>
          <cell r="D201">
            <v>7.72</v>
          </cell>
          <cell r="E201">
            <v>0</v>
          </cell>
          <cell r="F201">
            <v>0</v>
          </cell>
          <cell r="G201">
            <v>1271.93</v>
          </cell>
          <cell r="H201">
            <v>7.72</v>
          </cell>
        </row>
        <row r="202">
          <cell r="B202" t="str">
            <v>LUIC_01Z</v>
          </cell>
          <cell r="C202">
            <v>15.45</v>
          </cell>
          <cell r="D202">
            <v>163.1</v>
          </cell>
          <cell r="E202">
            <v>0</v>
          </cell>
          <cell r="F202">
            <v>0</v>
          </cell>
          <cell r="G202">
            <v>15.45</v>
          </cell>
          <cell r="H202">
            <v>163.1</v>
          </cell>
        </row>
        <row r="203">
          <cell r="B203" t="str">
            <v>LUIC_02Z</v>
          </cell>
          <cell r="C203">
            <v>24.42</v>
          </cell>
          <cell r="D203">
            <v>143.11000000000001</v>
          </cell>
          <cell r="E203">
            <v>0</v>
          </cell>
          <cell r="F203">
            <v>0</v>
          </cell>
          <cell r="G203">
            <v>24.42</v>
          </cell>
          <cell r="H203">
            <v>143.11000000000001</v>
          </cell>
        </row>
        <row r="204">
          <cell r="B204" t="str">
            <v>MOSS_01Z</v>
          </cell>
          <cell r="C204">
            <v>1254.25</v>
          </cell>
          <cell r="D204">
            <v>58.46</v>
          </cell>
          <cell r="E204">
            <v>0</v>
          </cell>
          <cell r="F204">
            <v>0</v>
          </cell>
          <cell r="G204">
            <v>1254.25</v>
          </cell>
          <cell r="H204">
            <v>58.46</v>
          </cell>
        </row>
        <row r="205">
          <cell r="B205" t="str">
            <v>NANT_01Z</v>
          </cell>
          <cell r="C205">
            <v>36.74</v>
          </cell>
          <cell r="D205">
            <v>0.79</v>
          </cell>
          <cell r="E205">
            <v>0</v>
          </cell>
          <cell r="F205">
            <v>0</v>
          </cell>
          <cell r="G205">
            <v>36.74</v>
          </cell>
          <cell r="H205">
            <v>0.79</v>
          </cell>
        </row>
        <row r="206">
          <cell r="B206" t="str">
            <v>ORRI_01Z</v>
          </cell>
          <cell r="C206">
            <v>0.01</v>
          </cell>
          <cell r="D206">
            <v>99.38</v>
          </cell>
          <cell r="E206">
            <v>0</v>
          </cell>
          <cell r="F206">
            <v>0</v>
          </cell>
          <cell r="G206">
            <v>0.01</v>
          </cell>
          <cell r="H206">
            <v>99.38</v>
          </cell>
        </row>
        <row r="207">
          <cell r="B207" t="str">
            <v>PEHE_01Z</v>
          </cell>
          <cell r="C207">
            <v>3477.23</v>
          </cell>
          <cell r="D207">
            <v>2343.0500000000002</v>
          </cell>
          <cell r="E207">
            <v>0</v>
          </cell>
          <cell r="F207">
            <v>0</v>
          </cell>
          <cell r="G207">
            <v>3477.23</v>
          </cell>
          <cell r="H207">
            <v>2343.0500000000002</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28.6</v>
          </cell>
          <cell r="D210">
            <v>10.79</v>
          </cell>
          <cell r="E210">
            <v>0</v>
          </cell>
          <cell r="F210">
            <v>0</v>
          </cell>
          <cell r="G210">
            <v>28.6</v>
          </cell>
          <cell r="H210">
            <v>10.79</v>
          </cell>
        </row>
        <row r="211">
          <cell r="B211" t="str">
            <v>SLOY_02Z</v>
          </cell>
          <cell r="C211">
            <v>7.12</v>
          </cell>
          <cell r="D211">
            <v>24.84</v>
          </cell>
          <cell r="E211">
            <v>0</v>
          </cell>
          <cell r="F211">
            <v>0</v>
          </cell>
          <cell r="G211">
            <v>7.12</v>
          </cell>
          <cell r="H211">
            <v>24.84</v>
          </cell>
        </row>
        <row r="212">
          <cell r="B212" t="str">
            <v>SLOY_03Z</v>
          </cell>
          <cell r="C212">
            <v>35.81</v>
          </cell>
          <cell r="D212">
            <v>5.03</v>
          </cell>
          <cell r="E212">
            <v>0</v>
          </cell>
          <cell r="F212">
            <v>0</v>
          </cell>
          <cell r="G212">
            <v>35.81</v>
          </cell>
          <cell r="H212">
            <v>5.03</v>
          </cell>
        </row>
        <row r="213">
          <cell r="B213" t="str">
            <v>SLOY_04Z</v>
          </cell>
          <cell r="C213">
            <v>48.66</v>
          </cell>
          <cell r="D213">
            <v>2.12</v>
          </cell>
          <cell r="E213">
            <v>0</v>
          </cell>
          <cell r="F213">
            <v>0</v>
          </cell>
          <cell r="G213">
            <v>48.66</v>
          </cell>
          <cell r="H213">
            <v>2.12</v>
          </cell>
        </row>
        <row r="214">
          <cell r="B214" t="str">
            <v>STRNW-1</v>
          </cell>
          <cell r="C214">
            <v>0</v>
          </cell>
          <cell r="D214">
            <v>0</v>
          </cell>
          <cell r="E214">
            <v>0</v>
          </cell>
          <cell r="F214">
            <v>0</v>
          </cell>
          <cell r="G214">
            <v>0</v>
          </cell>
          <cell r="H214">
            <v>0</v>
          </cell>
        </row>
        <row r="215">
          <cell r="B215" t="str">
            <v>TORA_01Z</v>
          </cell>
          <cell r="C215">
            <v>106.95</v>
          </cell>
          <cell r="D215">
            <v>0.05</v>
          </cell>
          <cell r="E215">
            <v>0</v>
          </cell>
          <cell r="F215">
            <v>0</v>
          </cell>
          <cell r="G215">
            <v>106.95</v>
          </cell>
          <cell r="H215">
            <v>0.05</v>
          </cell>
        </row>
        <row r="216">
          <cell r="B216" t="str">
            <v>TORA_02Z</v>
          </cell>
          <cell r="C216">
            <v>41.38</v>
          </cell>
          <cell r="D216">
            <v>78.17</v>
          </cell>
          <cell r="E216">
            <v>0</v>
          </cell>
          <cell r="F216">
            <v>0</v>
          </cell>
          <cell r="G216">
            <v>41.38</v>
          </cell>
          <cell r="H216">
            <v>78.17</v>
          </cell>
        </row>
        <row r="217">
          <cell r="B217" t="str">
            <v>SUTB_01Z</v>
          </cell>
          <cell r="C217">
            <v>4357.7</v>
          </cell>
          <cell r="D217">
            <v>219.3</v>
          </cell>
          <cell r="E217">
            <v>0</v>
          </cell>
          <cell r="F217">
            <v>0</v>
          </cell>
          <cell r="G217">
            <v>4357.7</v>
          </cell>
          <cell r="H217">
            <v>219.3</v>
          </cell>
        </row>
        <row r="218">
          <cell r="B218" t="str">
            <v>SVRP_10Z</v>
          </cell>
          <cell r="C218">
            <v>15268.05</v>
          </cell>
          <cell r="D218">
            <v>2201.1</v>
          </cell>
          <cell r="E218">
            <v>0</v>
          </cell>
          <cell r="F218">
            <v>0</v>
          </cell>
          <cell r="G218">
            <v>15268.05</v>
          </cell>
          <cell r="H218">
            <v>2201.1</v>
          </cell>
        </row>
        <row r="219">
          <cell r="B219" t="str">
            <v>SVRP_20Z</v>
          </cell>
          <cell r="C219">
            <v>3263.6</v>
          </cell>
          <cell r="D219">
            <v>2365.25</v>
          </cell>
          <cell r="E219">
            <v>0</v>
          </cell>
          <cell r="F219">
            <v>0</v>
          </cell>
          <cell r="G219">
            <v>3263.6</v>
          </cell>
          <cell r="H219">
            <v>2365.25</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13137.83</v>
          </cell>
          <cell r="D223">
            <v>17.39</v>
          </cell>
          <cell r="E223">
            <v>0</v>
          </cell>
          <cell r="F223">
            <v>0</v>
          </cell>
          <cell r="G223">
            <v>13137.83</v>
          </cell>
          <cell r="H223">
            <v>17.39</v>
          </cell>
        </row>
        <row r="224">
          <cell r="B224" t="str">
            <v>WLNYW-1</v>
          </cell>
          <cell r="C224">
            <v>2363.9699999999998</v>
          </cell>
          <cell r="D224">
            <v>2719.28</v>
          </cell>
          <cell r="E224">
            <v>0</v>
          </cell>
          <cell r="F224">
            <v>0</v>
          </cell>
          <cell r="G224">
            <v>2363.9699999999998</v>
          </cell>
          <cell r="H224">
            <v>2719.28</v>
          </cell>
        </row>
        <row r="225">
          <cell r="B225" t="str">
            <v>WLNYO3</v>
          </cell>
          <cell r="C225">
            <v>2796.74</v>
          </cell>
          <cell r="D225">
            <v>3220.86</v>
          </cell>
          <cell r="E225">
            <v>0</v>
          </cell>
          <cell r="F225">
            <v>0</v>
          </cell>
          <cell r="G225">
            <v>2796.74</v>
          </cell>
          <cell r="H225">
            <v>3220.86</v>
          </cell>
        </row>
        <row r="226">
          <cell r="B226" t="str">
            <v>WLNYO4</v>
          </cell>
          <cell r="C226">
            <v>506.61</v>
          </cell>
          <cell r="D226">
            <v>3957.49</v>
          </cell>
          <cell r="E226">
            <v>0</v>
          </cell>
          <cell r="F226">
            <v>0</v>
          </cell>
          <cell r="G226">
            <v>506.61</v>
          </cell>
          <cell r="H226">
            <v>3957.49</v>
          </cell>
        </row>
        <row r="227">
          <cell r="B227" t="str">
            <v>WBURB-1</v>
          </cell>
          <cell r="C227">
            <v>34642.46</v>
          </cell>
          <cell r="D227">
            <v>1549.85</v>
          </cell>
          <cell r="E227">
            <v>0</v>
          </cell>
          <cell r="F227">
            <v>0</v>
          </cell>
          <cell r="G227">
            <v>34642.46</v>
          </cell>
          <cell r="H227">
            <v>1549.85</v>
          </cell>
        </row>
        <row r="228">
          <cell r="B228" t="str">
            <v>WBURB-2</v>
          </cell>
          <cell r="C228">
            <v>0</v>
          </cell>
          <cell r="D228">
            <v>0</v>
          </cell>
          <cell r="E228">
            <v>0</v>
          </cell>
          <cell r="F228">
            <v>0</v>
          </cell>
          <cell r="G228">
            <v>0</v>
          </cell>
          <cell r="H228">
            <v>0</v>
          </cell>
        </row>
        <row r="229">
          <cell r="B229" t="str">
            <v>WBURB-3</v>
          </cell>
          <cell r="C229">
            <v>30728.05</v>
          </cell>
          <cell r="D229">
            <v>1739</v>
          </cell>
          <cell r="E229">
            <v>0</v>
          </cell>
          <cell r="F229">
            <v>0</v>
          </cell>
          <cell r="G229">
            <v>30728.05</v>
          </cell>
          <cell r="H229">
            <v>1739</v>
          </cell>
        </row>
        <row r="230">
          <cell r="B230" t="str">
            <v>WBUPS01Z</v>
          </cell>
          <cell r="C230">
            <v>0</v>
          </cell>
          <cell r="D230">
            <v>0</v>
          </cell>
          <cell r="E230">
            <v>0</v>
          </cell>
          <cell r="F230">
            <v>0</v>
          </cell>
          <cell r="G230">
            <v>0</v>
          </cell>
          <cell r="H230">
            <v>0</v>
          </cell>
        </row>
        <row r="231">
          <cell r="B231" t="str">
            <v>WBUPS02Z</v>
          </cell>
          <cell r="C231">
            <v>0</v>
          </cell>
          <cell r="D231">
            <v>0</v>
          </cell>
          <cell r="E231">
            <v>0</v>
          </cell>
          <cell r="F231">
            <v>0</v>
          </cell>
          <cell r="G231">
            <v>0</v>
          </cell>
          <cell r="H231">
            <v>0</v>
          </cell>
        </row>
        <row r="232">
          <cell r="B232" t="str">
            <v>WBUPS03Z</v>
          </cell>
          <cell r="C232">
            <v>0</v>
          </cell>
          <cell r="D232">
            <v>0</v>
          </cell>
          <cell r="E232">
            <v>0</v>
          </cell>
          <cell r="F232">
            <v>0</v>
          </cell>
          <cell r="G232">
            <v>0</v>
          </cell>
          <cell r="H232">
            <v>0</v>
          </cell>
        </row>
        <row r="233">
          <cell r="B233" t="str">
            <v>WBUPS04Z</v>
          </cell>
          <cell r="C233">
            <v>0</v>
          </cell>
          <cell r="D233">
            <v>0</v>
          </cell>
          <cell r="E233">
            <v>0</v>
          </cell>
          <cell r="F233">
            <v>0</v>
          </cell>
          <cell r="G233">
            <v>0</v>
          </cell>
          <cell r="H233">
            <v>0</v>
          </cell>
        </row>
        <row r="234">
          <cell r="B234" t="str">
            <v>WTMSO-1</v>
          </cell>
          <cell r="C234">
            <v>13783.55</v>
          </cell>
          <cell r="D234">
            <v>1044.42</v>
          </cell>
          <cell r="E234">
            <v>0</v>
          </cell>
          <cell r="F234">
            <v>0</v>
          </cell>
          <cell r="G234">
            <v>13783.55</v>
          </cell>
          <cell r="H234">
            <v>1044.42</v>
          </cell>
        </row>
        <row r="235">
          <cell r="B235" t="str">
            <v>BLLA-1</v>
          </cell>
          <cell r="C235">
            <v>4009.9</v>
          </cell>
          <cell r="D235">
            <v>521.86</v>
          </cell>
          <cell r="E235">
            <v>0</v>
          </cell>
          <cell r="F235">
            <v>0</v>
          </cell>
          <cell r="G235">
            <v>4009.9</v>
          </cell>
          <cell r="H235">
            <v>521.86</v>
          </cell>
        </row>
        <row r="236">
          <cell r="B236" t="str">
            <v>WHILW-1</v>
          </cell>
          <cell r="C236">
            <v>27239.86</v>
          </cell>
          <cell r="D236">
            <v>0.15</v>
          </cell>
          <cell r="E236">
            <v>0</v>
          </cell>
          <cell r="F236">
            <v>0</v>
          </cell>
          <cell r="G236">
            <v>27239.86</v>
          </cell>
          <cell r="H236">
            <v>0.15</v>
          </cell>
        </row>
        <row r="237">
          <cell r="B237" t="str">
            <v>WHILW-2</v>
          </cell>
          <cell r="C237">
            <v>12119.66</v>
          </cell>
          <cell r="D237">
            <v>0</v>
          </cell>
          <cell r="E237">
            <v>0</v>
          </cell>
          <cell r="F237">
            <v>0</v>
          </cell>
          <cell r="G237">
            <v>12119.66</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sheetData sheetId="6"/>
      <sheetData sheetId="7"/>
      <sheetData sheetId="8"/>
      <sheetData sheetId="9"/>
      <sheetData sheetId="10"/>
      <sheetData sheetId="1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0"/>
      <sheetName val="MAY-20"/>
      <sheetName val="JUN-20"/>
      <sheetName val="JUL-20"/>
      <sheetName val="AUG-20"/>
      <sheetName val="SEP-20"/>
      <sheetName val="Unit_details"/>
      <sheetName val="Sheet1"/>
    </sheetNames>
    <sheetDataSet>
      <sheetData sheetId="0"/>
      <sheetData sheetId="1"/>
      <sheetData sheetId="2"/>
      <sheetData sheetId="3"/>
      <sheetData sheetId="4"/>
      <sheetData sheetId="5">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3026.6</v>
          </cell>
          <cell r="D8">
            <v>1316.9</v>
          </cell>
          <cell r="E8">
            <v>0</v>
          </cell>
          <cell r="F8">
            <v>0</v>
          </cell>
          <cell r="G8">
            <v>3026.6</v>
          </cell>
          <cell r="H8">
            <v>1316.9</v>
          </cell>
        </row>
        <row r="9">
          <cell r="B9" t="str">
            <v>BAGE_01Z</v>
          </cell>
          <cell r="C9">
            <v>722</v>
          </cell>
          <cell r="D9">
            <v>0</v>
          </cell>
          <cell r="E9">
            <v>0</v>
          </cell>
          <cell r="F9">
            <v>0</v>
          </cell>
          <cell r="G9">
            <v>722</v>
          </cell>
          <cell r="H9">
            <v>0</v>
          </cell>
        </row>
        <row r="10">
          <cell r="B10" t="str">
            <v>BAGE_02Z</v>
          </cell>
          <cell r="C10">
            <v>20.71</v>
          </cell>
          <cell r="D10">
            <v>0</v>
          </cell>
          <cell r="E10">
            <v>0</v>
          </cell>
          <cell r="F10">
            <v>0</v>
          </cell>
          <cell r="G10">
            <v>20.71</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1568.21</v>
          </cell>
          <cell r="D13">
            <v>192.21</v>
          </cell>
          <cell r="E13">
            <v>0</v>
          </cell>
          <cell r="F13">
            <v>0</v>
          </cell>
          <cell r="G13">
            <v>1568.21</v>
          </cell>
          <cell r="H13">
            <v>192.21</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3658.32</v>
          </cell>
          <cell r="D18">
            <v>1503.68</v>
          </cell>
          <cell r="E18">
            <v>0</v>
          </cell>
          <cell r="F18">
            <v>0</v>
          </cell>
          <cell r="G18">
            <v>3658.32</v>
          </cell>
          <cell r="H18">
            <v>1503.68</v>
          </cell>
        </row>
        <row r="19">
          <cell r="B19" t="str">
            <v>CARR-1</v>
          </cell>
          <cell r="C19">
            <v>77042.8</v>
          </cell>
          <cell r="D19">
            <v>1488.7</v>
          </cell>
          <cell r="E19">
            <v>0</v>
          </cell>
          <cell r="F19">
            <v>0</v>
          </cell>
          <cell r="G19">
            <v>77042.8</v>
          </cell>
          <cell r="H19">
            <v>1488.7</v>
          </cell>
        </row>
        <row r="20">
          <cell r="B20" t="str">
            <v>CARR-2</v>
          </cell>
          <cell r="C20">
            <v>50049.1</v>
          </cell>
          <cell r="D20">
            <v>1592.4</v>
          </cell>
          <cell r="E20">
            <v>0</v>
          </cell>
          <cell r="F20">
            <v>0</v>
          </cell>
          <cell r="G20">
            <v>50049.1</v>
          </cell>
          <cell r="H20">
            <v>1592.4</v>
          </cell>
        </row>
        <row r="21">
          <cell r="B21" t="str">
            <v>CDCL_01Z</v>
          </cell>
          <cell r="C21">
            <v>31981.14</v>
          </cell>
          <cell r="D21">
            <v>4079.16</v>
          </cell>
          <cell r="E21">
            <v>0</v>
          </cell>
          <cell r="F21">
            <v>0</v>
          </cell>
          <cell r="G21">
            <v>31981.14</v>
          </cell>
          <cell r="H21">
            <v>4079.16</v>
          </cell>
        </row>
        <row r="22">
          <cell r="B22" t="str">
            <v>LAGA_01Z</v>
          </cell>
          <cell r="C22">
            <v>0</v>
          </cell>
          <cell r="D22">
            <v>0</v>
          </cell>
          <cell r="E22">
            <v>0</v>
          </cell>
          <cell r="F22">
            <v>0</v>
          </cell>
          <cell r="G22">
            <v>0</v>
          </cell>
          <cell r="H22">
            <v>0</v>
          </cell>
        </row>
        <row r="23">
          <cell r="B23" t="str">
            <v>CLDCW-1</v>
          </cell>
          <cell r="C23">
            <v>1588.33</v>
          </cell>
          <cell r="D23">
            <v>2020.1</v>
          </cell>
          <cell r="E23">
            <v>0</v>
          </cell>
          <cell r="F23">
            <v>0</v>
          </cell>
          <cell r="G23">
            <v>1588.33</v>
          </cell>
          <cell r="H23">
            <v>2020.1</v>
          </cell>
        </row>
        <row r="24">
          <cell r="B24" t="str">
            <v>CLDNW-1</v>
          </cell>
          <cell r="C24">
            <v>1602.2</v>
          </cell>
          <cell r="D24">
            <v>2105.11</v>
          </cell>
          <cell r="E24">
            <v>0</v>
          </cell>
          <cell r="F24">
            <v>0</v>
          </cell>
          <cell r="G24">
            <v>1602.2</v>
          </cell>
          <cell r="H24">
            <v>2105.11</v>
          </cell>
        </row>
        <row r="25">
          <cell r="B25" t="str">
            <v>CLDSW-1</v>
          </cell>
          <cell r="C25">
            <v>4747.58</v>
          </cell>
          <cell r="D25">
            <v>27.03</v>
          </cell>
          <cell r="E25">
            <v>0</v>
          </cell>
          <cell r="F25">
            <v>0</v>
          </cell>
          <cell r="G25">
            <v>4747.58</v>
          </cell>
          <cell r="H25">
            <v>27.03</v>
          </cell>
        </row>
        <row r="26">
          <cell r="B26" t="str">
            <v>CORB_01Z</v>
          </cell>
          <cell r="C26">
            <v>5.38</v>
          </cell>
          <cell r="D26">
            <v>1.68</v>
          </cell>
          <cell r="E26">
            <v>0</v>
          </cell>
          <cell r="F26">
            <v>0</v>
          </cell>
          <cell r="G26">
            <v>5.38</v>
          </cell>
          <cell r="H26">
            <v>1.68</v>
          </cell>
        </row>
        <row r="27">
          <cell r="B27" t="str">
            <v>COSO_01Z</v>
          </cell>
          <cell r="C27">
            <v>11415.3</v>
          </cell>
          <cell r="D27">
            <v>524.04999999999995</v>
          </cell>
          <cell r="E27">
            <v>0</v>
          </cell>
          <cell r="F27">
            <v>0</v>
          </cell>
          <cell r="G27">
            <v>11415.3</v>
          </cell>
          <cell r="H27">
            <v>524.04999999999995</v>
          </cell>
        </row>
        <row r="28">
          <cell r="B28" t="str">
            <v>CRYRW-2</v>
          </cell>
          <cell r="C28">
            <v>12077.29</v>
          </cell>
          <cell r="D28">
            <v>223.05</v>
          </cell>
          <cell r="E28">
            <v>0</v>
          </cell>
          <cell r="F28">
            <v>0</v>
          </cell>
          <cell r="G28">
            <v>12077.29</v>
          </cell>
          <cell r="H28">
            <v>223.05</v>
          </cell>
        </row>
        <row r="29">
          <cell r="B29" t="str">
            <v>DAMC_01Z</v>
          </cell>
          <cell r="C29">
            <v>10661.9</v>
          </cell>
          <cell r="D29">
            <v>1989.77</v>
          </cell>
          <cell r="E29">
            <v>0</v>
          </cell>
          <cell r="F29">
            <v>0</v>
          </cell>
          <cell r="G29">
            <v>10661.9</v>
          </cell>
          <cell r="H29">
            <v>1989.77</v>
          </cell>
        </row>
        <row r="30">
          <cell r="B30" t="str">
            <v>DEEP_01Z</v>
          </cell>
          <cell r="C30">
            <v>0</v>
          </cell>
          <cell r="D30">
            <v>0</v>
          </cell>
          <cell r="E30">
            <v>0</v>
          </cell>
          <cell r="F30">
            <v>0</v>
          </cell>
          <cell r="G30">
            <v>0</v>
          </cell>
          <cell r="H30">
            <v>0</v>
          </cell>
        </row>
        <row r="31">
          <cell r="B31" t="str">
            <v>CNQPS01Z</v>
          </cell>
          <cell r="C31">
            <v>136.27000000000001</v>
          </cell>
          <cell r="D31">
            <v>1.83</v>
          </cell>
          <cell r="E31">
            <v>0</v>
          </cell>
          <cell r="F31">
            <v>0</v>
          </cell>
          <cell r="G31">
            <v>136.27000000000001</v>
          </cell>
          <cell r="H31">
            <v>1.83</v>
          </cell>
        </row>
        <row r="32">
          <cell r="B32" t="str">
            <v>CNQPS02Z</v>
          </cell>
          <cell r="C32">
            <v>5042.6499999999996</v>
          </cell>
          <cell r="D32">
            <v>23.18</v>
          </cell>
          <cell r="E32">
            <v>0</v>
          </cell>
          <cell r="F32">
            <v>0</v>
          </cell>
          <cell r="G32">
            <v>5042.6499999999996</v>
          </cell>
          <cell r="H32">
            <v>23.18</v>
          </cell>
        </row>
        <row r="33">
          <cell r="B33" t="str">
            <v>CNQPS03Z</v>
          </cell>
          <cell r="C33">
            <v>2682.41</v>
          </cell>
          <cell r="D33">
            <v>0</v>
          </cell>
          <cell r="E33">
            <v>0</v>
          </cell>
          <cell r="F33">
            <v>0</v>
          </cell>
          <cell r="G33">
            <v>2682.41</v>
          </cell>
          <cell r="H33">
            <v>0</v>
          </cell>
        </row>
        <row r="34">
          <cell r="B34" t="str">
            <v>CNQPS04Z</v>
          </cell>
          <cell r="C34">
            <v>15823.9</v>
          </cell>
          <cell r="D34">
            <v>200.47</v>
          </cell>
          <cell r="E34">
            <v>0</v>
          </cell>
          <cell r="F34">
            <v>0</v>
          </cell>
          <cell r="G34">
            <v>15823.9</v>
          </cell>
          <cell r="H34">
            <v>200.47</v>
          </cell>
        </row>
        <row r="35">
          <cell r="B35" t="str">
            <v>DRAXX01Z</v>
          </cell>
          <cell r="C35">
            <v>99271</v>
          </cell>
          <cell r="D35">
            <v>387.25</v>
          </cell>
          <cell r="E35">
            <v>0</v>
          </cell>
          <cell r="F35">
            <v>0</v>
          </cell>
          <cell r="G35">
            <v>99271</v>
          </cell>
          <cell r="H35">
            <v>387.25</v>
          </cell>
        </row>
        <row r="36">
          <cell r="B36" t="str">
            <v>DRAXX02Z</v>
          </cell>
          <cell r="C36">
            <v>59642.35</v>
          </cell>
          <cell r="D36">
            <v>214.15</v>
          </cell>
          <cell r="E36">
            <v>0</v>
          </cell>
          <cell r="F36">
            <v>0</v>
          </cell>
          <cell r="G36">
            <v>59642.35</v>
          </cell>
          <cell r="H36">
            <v>214.15</v>
          </cell>
        </row>
        <row r="37">
          <cell r="B37" t="str">
            <v>DRAXX03Z</v>
          </cell>
          <cell r="C37">
            <v>64453.25</v>
          </cell>
          <cell r="D37">
            <v>183.15</v>
          </cell>
          <cell r="E37">
            <v>0</v>
          </cell>
          <cell r="F37">
            <v>0</v>
          </cell>
          <cell r="G37">
            <v>64453.25</v>
          </cell>
          <cell r="H37">
            <v>183.15</v>
          </cell>
        </row>
        <row r="38">
          <cell r="B38" t="str">
            <v>DRAXX04Z</v>
          </cell>
          <cell r="C38">
            <v>43692.4</v>
          </cell>
          <cell r="D38">
            <v>631.6</v>
          </cell>
          <cell r="E38">
            <v>0</v>
          </cell>
          <cell r="F38">
            <v>0</v>
          </cell>
          <cell r="G38">
            <v>43692.4</v>
          </cell>
          <cell r="H38">
            <v>631.6</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256.08999999999997</v>
          </cell>
          <cell r="D44">
            <v>1048.78</v>
          </cell>
          <cell r="E44">
            <v>0</v>
          </cell>
          <cell r="F44">
            <v>0</v>
          </cell>
          <cell r="G44">
            <v>256.08999999999997</v>
          </cell>
          <cell r="H44">
            <v>1048.78</v>
          </cell>
        </row>
        <row r="45">
          <cell r="B45" t="str">
            <v>EECL_01Z</v>
          </cell>
          <cell r="C45">
            <v>890.64</v>
          </cell>
          <cell r="D45">
            <v>0.14000000000000001</v>
          </cell>
          <cell r="E45">
            <v>0</v>
          </cell>
          <cell r="F45">
            <v>0</v>
          </cell>
          <cell r="G45">
            <v>890.64</v>
          </cell>
          <cell r="H45">
            <v>0.14000000000000001</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63783.47</v>
          </cell>
          <cell r="D50">
            <v>27.17</v>
          </cell>
          <cell r="E50">
            <v>0</v>
          </cell>
          <cell r="F50">
            <v>0</v>
          </cell>
          <cell r="G50">
            <v>63783.47</v>
          </cell>
          <cell r="H50">
            <v>27.17</v>
          </cell>
        </row>
        <row r="51">
          <cell r="B51" t="str">
            <v>CRUA_01Z</v>
          </cell>
          <cell r="C51">
            <v>2464.52</v>
          </cell>
          <cell r="D51">
            <v>297.7</v>
          </cell>
          <cell r="E51">
            <v>0</v>
          </cell>
          <cell r="F51">
            <v>0</v>
          </cell>
          <cell r="G51">
            <v>2464.52</v>
          </cell>
          <cell r="H51">
            <v>297.7</v>
          </cell>
        </row>
        <row r="52">
          <cell r="B52" t="str">
            <v>CRUA_02Z</v>
          </cell>
          <cell r="C52">
            <v>2191.5500000000002</v>
          </cell>
          <cell r="D52">
            <v>66.06</v>
          </cell>
          <cell r="E52">
            <v>0</v>
          </cell>
          <cell r="F52">
            <v>0</v>
          </cell>
          <cell r="G52">
            <v>2191.5500000000002</v>
          </cell>
          <cell r="H52">
            <v>66.06</v>
          </cell>
        </row>
        <row r="53">
          <cell r="B53" t="str">
            <v>CRUA_03Z</v>
          </cell>
          <cell r="C53">
            <v>268.22000000000003</v>
          </cell>
          <cell r="D53">
            <v>0.64</v>
          </cell>
          <cell r="E53">
            <v>0</v>
          </cell>
          <cell r="F53">
            <v>0</v>
          </cell>
          <cell r="G53">
            <v>268.22000000000003</v>
          </cell>
          <cell r="H53">
            <v>0.64</v>
          </cell>
        </row>
        <row r="54">
          <cell r="B54" t="str">
            <v>CRUA_04Z</v>
          </cell>
          <cell r="C54">
            <v>535.98</v>
          </cell>
          <cell r="D54">
            <v>32.700000000000003</v>
          </cell>
          <cell r="E54">
            <v>0</v>
          </cell>
          <cell r="F54">
            <v>0</v>
          </cell>
          <cell r="G54">
            <v>535.98</v>
          </cell>
          <cell r="H54">
            <v>32.700000000000003</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17967.3</v>
          </cell>
          <cell r="D59">
            <v>518.98</v>
          </cell>
          <cell r="E59">
            <v>0</v>
          </cell>
          <cell r="F59">
            <v>0</v>
          </cell>
          <cell r="G59">
            <v>17967.3</v>
          </cell>
          <cell r="H59">
            <v>518.98</v>
          </cell>
        </row>
        <row r="60">
          <cell r="B60" t="str">
            <v>FALGW-1</v>
          </cell>
          <cell r="C60">
            <v>10017.58</v>
          </cell>
          <cell r="D60">
            <v>70.7</v>
          </cell>
          <cell r="E60">
            <v>0</v>
          </cell>
          <cell r="F60">
            <v>0</v>
          </cell>
          <cell r="G60">
            <v>10017.58</v>
          </cell>
          <cell r="H60">
            <v>70.7</v>
          </cell>
        </row>
        <row r="61">
          <cell r="B61" t="str">
            <v>FELL_01Z</v>
          </cell>
          <cell r="C61">
            <v>0</v>
          </cell>
          <cell r="D61">
            <v>0</v>
          </cell>
          <cell r="E61">
            <v>0</v>
          </cell>
          <cell r="F61">
            <v>0</v>
          </cell>
          <cell r="G61">
            <v>0</v>
          </cell>
          <cell r="H61">
            <v>0</v>
          </cell>
        </row>
        <row r="62">
          <cell r="B62" t="str">
            <v>GRGBW-1</v>
          </cell>
          <cell r="C62">
            <v>33931.03</v>
          </cell>
          <cell r="D62">
            <v>0</v>
          </cell>
          <cell r="E62">
            <v>0</v>
          </cell>
          <cell r="F62">
            <v>0</v>
          </cell>
          <cell r="G62">
            <v>33931.03</v>
          </cell>
          <cell r="H62">
            <v>0</v>
          </cell>
        </row>
        <row r="63">
          <cell r="B63" t="str">
            <v>GRGBW-2</v>
          </cell>
          <cell r="C63">
            <v>26918.82</v>
          </cell>
          <cell r="D63">
            <v>0</v>
          </cell>
          <cell r="E63">
            <v>0</v>
          </cell>
          <cell r="F63">
            <v>0</v>
          </cell>
          <cell r="G63">
            <v>26918.82</v>
          </cell>
          <cell r="H63">
            <v>0</v>
          </cell>
        </row>
        <row r="64">
          <cell r="B64" t="str">
            <v>GRGBW-3</v>
          </cell>
          <cell r="C64">
            <v>33759.32</v>
          </cell>
          <cell r="D64">
            <v>0</v>
          </cell>
          <cell r="E64">
            <v>0</v>
          </cell>
          <cell r="F64">
            <v>0</v>
          </cell>
          <cell r="G64">
            <v>33759.32</v>
          </cell>
          <cell r="H64">
            <v>0</v>
          </cell>
        </row>
        <row r="65">
          <cell r="B65" t="str">
            <v>GNFSW-1</v>
          </cell>
          <cell r="C65">
            <v>3960.23</v>
          </cell>
          <cell r="D65">
            <v>318.85000000000002</v>
          </cell>
          <cell r="E65">
            <v>0</v>
          </cell>
          <cell r="F65">
            <v>0</v>
          </cell>
          <cell r="G65">
            <v>3960.23</v>
          </cell>
          <cell r="H65">
            <v>318.85000000000002</v>
          </cell>
        </row>
        <row r="66">
          <cell r="B66" t="str">
            <v>GAOFO-1</v>
          </cell>
          <cell r="C66">
            <v>2403.17</v>
          </cell>
          <cell r="D66">
            <v>1340.35</v>
          </cell>
          <cell r="E66">
            <v>0</v>
          </cell>
          <cell r="F66">
            <v>0</v>
          </cell>
          <cell r="G66">
            <v>2403.17</v>
          </cell>
          <cell r="H66">
            <v>1340.35</v>
          </cell>
        </row>
        <row r="67">
          <cell r="B67" t="str">
            <v>GAOFO-2</v>
          </cell>
          <cell r="C67">
            <v>2444.77</v>
          </cell>
          <cell r="D67">
            <v>1126.6300000000001</v>
          </cell>
          <cell r="E67">
            <v>0</v>
          </cell>
          <cell r="F67">
            <v>0</v>
          </cell>
          <cell r="G67">
            <v>2444.77</v>
          </cell>
          <cell r="H67">
            <v>1126.6300000000001</v>
          </cell>
        </row>
        <row r="68">
          <cell r="B68" t="str">
            <v>GAOFO-3</v>
          </cell>
          <cell r="C68">
            <v>2336.92</v>
          </cell>
          <cell r="D68">
            <v>1307.02</v>
          </cell>
          <cell r="E68">
            <v>0</v>
          </cell>
          <cell r="F68">
            <v>0</v>
          </cell>
          <cell r="G68">
            <v>2336.92</v>
          </cell>
          <cell r="H68">
            <v>1307.02</v>
          </cell>
        </row>
        <row r="69">
          <cell r="B69" t="str">
            <v>GAOFO-4</v>
          </cell>
          <cell r="C69">
            <v>2478.1999999999998</v>
          </cell>
          <cell r="D69">
            <v>1610.59</v>
          </cell>
          <cell r="E69">
            <v>0</v>
          </cell>
          <cell r="F69">
            <v>0</v>
          </cell>
          <cell r="G69">
            <v>2478.1999999999998</v>
          </cell>
          <cell r="H69">
            <v>1610.59</v>
          </cell>
        </row>
        <row r="70">
          <cell r="B70" t="str">
            <v>CRGHW-1</v>
          </cell>
          <cell r="C70">
            <v>1253.43</v>
          </cell>
          <cell r="D70">
            <v>61.59</v>
          </cell>
          <cell r="E70">
            <v>0</v>
          </cell>
          <cell r="F70">
            <v>0</v>
          </cell>
          <cell r="G70">
            <v>1253.43</v>
          </cell>
          <cell r="H70">
            <v>61.59</v>
          </cell>
        </row>
        <row r="71">
          <cell r="B71" t="str">
            <v>GRMO_01Z</v>
          </cell>
          <cell r="C71">
            <v>0</v>
          </cell>
          <cell r="D71">
            <v>0</v>
          </cell>
          <cell r="E71">
            <v>0</v>
          </cell>
          <cell r="F71">
            <v>0</v>
          </cell>
          <cell r="G71">
            <v>0</v>
          </cell>
          <cell r="H71">
            <v>0</v>
          </cell>
        </row>
        <row r="72">
          <cell r="B72" t="str">
            <v>GRIFW-1</v>
          </cell>
          <cell r="C72">
            <v>893.79</v>
          </cell>
          <cell r="D72">
            <v>1364.89</v>
          </cell>
          <cell r="E72">
            <v>0</v>
          </cell>
          <cell r="F72">
            <v>0</v>
          </cell>
          <cell r="G72">
            <v>893.79</v>
          </cell>
          <cell r="H72">
            <v>1364.89</v>
          </cell>
        </row>
        <row r="73">
          <cell r="B73" t="str">
            <v>GRIFW-2</v>
          </cell>
          <cell r="C73">
            <v>2478</v>
          </cell>
          <cell r="D73">
            <v>46.01</v>
          </cell>
          <cell r="E73">
            <v>0</v>
          </cell>
          <cell r="F73">
            <v>0</v>
          </cell>
          <cell r="G73">
            <v>2478</v>
          </cell>
          <cell r="H73">
            <v>46.01</v>
          </cell>
        </row>
        <row r="74">
          <cell r="B74" t="str">
            <v>GNFSW-2</v>
          </cell>
          <cell r="C74">
            <v>1030.4000000000001</v>
          </cell>
          <cell r="D74">
            <v>2058.63</v>
          </cell>
          <cell r="E74">
            <v>0</v>
          </cell>
          <cell r="F74">
            <v>0</v>
          </cell>
          <cell r="G74">
            <v>1030.4000000000001</v>
          </cell>
          <cell r="H74">
            <v>2058.63</v>
          </cell>
        </row>
        <row r="75">
          <cell r="B75" t="str">
            <v>GYMR-15</v>
          </cell>
          <cell r="C75">
            <v>22137.77</v>
          </cell>
          <cell r="D75">
            <v>0.39</v>
          </cell>
          <cell r="E75">
            <v>0</v>
          </cell>
          <cell r="F75">
            <v>0</v>
          </cell>
          <cell r="G75">
            <v>22137.77</v>
          </cell>
          <cell r="H75">
            <v>0.39</v>
          </cell>
        </row>
        <row r="76">
          <cell r="B76" t="str">
            <v>GYMR-17</v>
          </cell>
          <cell r="C76">
            <v>24050.21</v>
          </cell>
          <cell r="D76">
            <v>0.66</v>
          </cell>
          <cell r="E76">
            <v>0</v>
          </cell>
          <cell r="F76">
            <v>0</v>
          </cell>
          <cell r="G76">
            <v>24050.21</v>
          </cell>
          <cell r="H76">
            <v>0.66</v>
          </cell>
        </row>
        <row r="77">
          <cell r="B77" t="str">
            <v>GYMR-26</v>
          </cell>
          <cell r="C77">
            <v>22147.38</v>
          </cell>
          <cell r="D77">
            <v>0.46</v>
          </cell>
          <cell r="E77">
            <v>0</v>
          </cell>
          <cell r="F77">
            <v>0</v>
          </cell>
          <cell r="G77">
            <v>22147.38</v>
          </cell>
          <cell r="H77">
            <v>0.46</v>
          </cell>
        </row>
        <row r="78">
          <cell r="B78" t="str">
            <v>GYMR-28</v>
          </cell>
          <cell r="C78">
            <v>18480.18</v>
          </cell>
          <cell r="D78">
            <v>7.63</v>
          </cell>
          <cell r="E78">
            <v>0</v>
          </cell>
          <cell r="F78">
            <v>0</v>
          </cell>
          <cell r="G78">
            <v>18480.18</v>
          </cell>
          <cell r="H78">
            <v>7.63</v>
          </cell>
        </row>
        <row r="79">
          <cell r="B79" t="str">
            <v>GYAR_01Z</v>
          </cell>
          <cell r="C79">
            <v>371.95</v>
          </cell>
          <cell r="D79">
            <v>0</v>
          </cell>
          <cell r="E79">
            <v>0</v>
          </cell>
          <cell r="F79">
            <v>0</v>
          </cell>
          <cell r="G79">
            <v>371.95</v>
          </cell>
          <cell r="H79">
            <v>0</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30571.83</v>
          </cell>
          <cell r="D83">
            <v>948.44</v>
          </cell>
          <cell r="E83">
            <v>0</v>
          </cell>
          <cell r="F83">
            <v>0</v>
          </cell>
          <cell r="G83">
            <v>30571.83</v>
          </cell>
          <cell r="H83">
            <v>948.44</v>
          </cell>
        </row>
        <row r="84">
          <cell r="B84" t="str">
            <v>SHBA_02Z</v>
          </cell>
          <cell r="C84">
            <v>32576.49</v>
          </cell>
          <cell r="D84">
            <v>775.57</v>
          </cell>
          <cell r="E84">
            <v>0</v>
          </cell>
          <cell r="F84">
            <v>0</v>
          </cell>
          <cell r="G84">
            <v>32576.49</v>
          </cell>
          <cell r="H84">
            <v>775.57</v>
          </cell>
        </row>
        <row r="85">
          <cell r="B85" t="str">
            <v>HUMR_01Z</v>
          </cell>
          <cell r="C85">
            <v>68196.789999999994</v>
          </cell>
          <cell r="D85">
            <v>1598.88</v>
          </cell>
          <cell r="E85">
            <v>0</v>
          </cell>
          <cell r="F85">
            <v>0</v>
          </cell>
          <cell r="G85">
            <v>68196.789999999994</v>
          </cell>
          <cell r="H85">
            <v>1598.88</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48409.8</v>
          </cell>
          <cell r="D90">
            <v>5016.45</v>
          </cell>
          <cell r="E90">
            <v>0</v>
          </cell>
          <cell r="F90">
            <v>0</v>
          </cell>
          <cell r="G90">
            <v>48409.8</v>
          </cell>
          <cell r="H90">
            <v>5016.45</v>
          </cell>
        </row>
        <row r="91">
          <cell r="B91" t="str">
            <v>KILBW-1</v>
          </cell>
          <cell r="C91">
            <v>102.54</v>
          </cell>
          <cell r="D91">
            <v>1069.3</v>
          </cell>
          <cell r="E91">
            <v>0</v>
          </cell>
          <cell r="F91">
            <v>0</v>
          </cell>
          <cell r="G91">
            <v>102.54</v>
          </cell>
          <cell r="H91">
            <v>1069.3</v>
          </cell>
        </row>
        <row r="92">
          <cell r="B92" t="str">
            <v>LCLTW-1</v>
          </cell>
          <cell r="C92">
            <v>1297.83</v>
          </cell>
          <cell r="D92">
            <v>286.55</v>
          </cell>
          <cell r="E92">
            <v>0</v>
          </cell>
          <cell r="F92">
            <v>0</v>
          </cell>
          <cell r="G92">
            <v>1297.83</v>
          </cell>
          <cell r="H92">
            <v>286.55</v>
          </cell>
        </row>
        <row r="93">
          <cell r="B93" t="str">
            <v>MEDP_01Z</v>
          </cell>
          <cell r="C93">
            <v>53424.73</v>
          </cell>
          <cell r="D93">
            <v>3614.43</v>
          </cell>
          <cell r="E93">
            <v>0</v>
          </cell>
          <cell r="F93">
            <v>0</v>
          </cell>
          <cell r="G93">
            <v>53424.73</v>
          </cell>
          <cell r="H93">
            <v>3614.43</v>
          </cell>
        </row>
        <row r="94">
          <cell r="B94" t="str">
            <v>MILWW-1</v>
          </cell>
          <cell r="C94">
            <v>2858.64</v>
          </cell>
          <cell r="D94">
            <v>73.27</v>
          </cell>
          <cell r="E94">
            <v>0</v>
          </cell>
          <cell r="F94">
            <v>0</v>
          </cell>
          <cell r="G94">
            <v>2858.64</v>
          </cell>
          <cell r="H94">
            <v>73.27</v>
          </cell>
        </row>
        <row r="95">
          <cell r="B95" t="str">
            <v>WDNSO-1</v>
          </cell>
          <cell r="C95">
            <v>5015.72</v>
          </cell>
          <cell r="D95">
            <v>1169.94</v>
          </cell>
          <cell r="E95">
            <v>0</v>
          </cell>
          <cell r="F95">
            <v>0</v>
          </cell>
          <cell r="G95">
            <v>5015.72</v>
          </cell>
          <cell r="H95">
            <v>1169.94</v>
          </cell>
        </row>
        <row r="96">
          <cell r="B96" t="str">
            <v>WDNSO-2</v>
          </cell>
          <cell r="C96">
            <v>5405.29</v>
          </cell>
          <cell r="D96">
            <v>1069.5899999999999</v>
          </cell>
          <cell r="E96">
            <v>0</v>
          </cell>
          <cell r="F96">
            <v>0</v>
          </cell>
          <cell r="G96">
            <v>5405.29</v>
          </cell>
          <cell r="H96">
            <v>1069.5899999999999</v>
          </cell>
        </row>
        <row r="97">
          <cell r="B97" t="str">
            <v>MRWD_01Z</v>
          </cell>
          <cell r="C97">
            <v>70520.899999999994</v>
          </cell>
          <cell r="D97">
            <v>2577</v>
          </cell>
          <cell r="E97">
            <v>0</v>
          </cell>
          <cell r="F97">
            <v>0</v>
          </cell>
          <cell r="G97">
            <v>70520.899999999994</v>
          </cell>
          <cell r="H97">
            <v>2577</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21569.55</v>
          </cell>
          <cell r="D103">
            <v>1477.3</v>
          </cell>
          <cell r="E103">
            <v>0</v>
          </cell>
          <cell r="F103">
            <v>0</v>
          </cell>
          <cell r="G103">
            <v>21569.55</v>
          </cell>
          <cell r="H103">
            <v>1477.3</v>
          </cell>
        </row>
        <row r="104">
          <cell r="B104" t="str">
            <v>DIDCB06Z</v>
          </cell>
          <cell r="C104">
            <v>2021</v>
          </cell>
          <cell r="D104">
            <v>2933.7</v>
          </cell>
          <cell r="E104">
            <v>0</v>
          </cell>
          <cell r="F104">
            <v>0</v>
          </cell>
          <cell r="G104">
            <v>2021</v>
          </cell>
          <cell r="H104">
            <v>2933.7</v>
          </cell>
        </row>
        <row r="105">
          <cell r="B105" t="str">
            <v>LBAR_01Z</v>
          </cell>
          <cell r="C105">
            <v>14164.57</v>
          </cell>
          <cell r="D105">
            <v>18435.150000000001</v>
          </cell>
          <cell r="E105">
            <v>0</v>
          </cell>
          <cell r="F105">
            <v>0</v>
          </cell>
          <cell r="G105">
            <v>14164.57</v>
          </cell>
          <cell r="H105">
            <v>18435.150000000001</v>
          </cell>
        </row>
        <row r="106">
          <cell r="B106" t="str">
            <v>PEMB_11Z</v>
          </cell>
          <cell r="C106">
            <v>424.2</v>
          </cell>
          <cell r="D106">
            <v>4835.3500000000004</v>
          </cell>
          <cell r="E106">
            <v>0</v>
          </cell>
          <cell r="F106">
            <v>0</v>
          </cell>
          <cell r="G106">
            <v>424.2</v>
          </cell>
          <cell r="H106">
            <v>4835.3500000000004</v>
          </cell>
        </row>
        <row r="107">
          <cell r="B107" t="str">
            <v>PEMB_21Z</v>
          </cell>
          <cell r="C107">
            <v>2746.85</v>
          </cell>
          <cell r="D107">
            <v>2809.9</v>
          </cell>
          <cell r="E107">
            <v>0</v>
          </cell>
          <cell r="F107">
            <v>0</v>
          </cell>
          <cell r="G107">
            <v>2746.85</v>
          </cell>
          <cell r="H107">
            <v>2809.9</v>
          </cell>
        </row>
        <row r="108">
          <cell r="B108" t="str">
            <v>PEMB_31Z</v>
          </cell>
          <cell r="C108">
            <v>681.45</v>
          </cell>
          <cell r="D108">
            <v>1888.45</v>
          </cell>
          <cell r="E108">
            <v>0</v>
          </cell>
          <cell r="F108">
            <v>0</v>
          </cell>
          <cell r="G108">
            <v>681.45</v>
          </cell>
          <cell r="H108">
            <v>1888.45</v>
          </cell>
        </row>
        <row r="109">
          <cell r="B109" t="str">
            <v>PEMB_41Z</v>
          </cell>
          <cell r="C109">
            <v>15801.05</v>
          </cell>
          <cell r="D109">
            <v>4502.6499999999996</v>
          </cell>
          <cell r="E109">
            <v>0</v>
          </cell>
          <cell r="F109">
            <v>0</v>
          </cell>
          <cell r="G109">
            <v>15801.05</v>
          </cell>
          <cell r="H109">
            <v>4502.6499999999996</v>
          </cell>
        </row>
        <row r="110">
          <cell r="B110" t="str">
            <v>PEMB_51Z</v>
          </cell>
          <cell r="C110">
            <v>10268.1</v>
          </cell>
          <cell r="D110">
            <v>5138.1000000000004</v>
          </cell>
          <cell r="E110">
            <v>0</v>
          </cell>
          <cell r="F110">
            <v>0</v>
          </cell>
          <cell r="G110">
            <v>10268.1</v>
          </cell>
          <cell r="H110">
            <v>5138.1000000000004</v>
          </cell>
        </row>
        <row r="111">
          <cell r="B111" t="str">
            <v>STAY_01Z</v>
          </cell>
          <cell r="C111">
            <v>1837.6</v>
          </cell>
          <cell r="D111">
            <v>3345.15</v>
          </cell>
          <cell r="E111">
            <v>0</v>
          </cell>
          <cell r="F111">
            <v>0</v>
          </cell>
          <cell r="G111">
            <v>1837.6</v>
          </cell>
          <cell r="H111">
            <v>3345.15</v>
          </cell>
        </row>
        <row r="112">
          <cell r="B112" t="str">
            <v>STAY_02Z</v>
          </cell>
          <cell r="C112">
            <v>10277.1</v>
          </cell>
          <cell r="D112">
            <v>3148.85</v>
          </cell>
          <cell r="E112">
            <v>0</v>
          </cell>
          <cell r="F112">
            <v>0</v>
          </cell>
          <cell r="G112">
            <v>10277.1</v>
          </cell>
          <cell r="H112">
            <v>3148.85</v>
          </cell>
        </row>
        <row r="113">
          <cell r="B113" t="str">
            <v>STAY_03Z</v>
          </cell>
          <cell r="C113">
            <v>339.2</v>
          </cell>
          <cell r="D113">
            <v>4089.7</v>
          </cell>
          <cell r="E113">
            <v>0</v>
          </cell>
          <cell r="F113">
            <v>0</v>
          </cell>
          <cell r="G113">
            <v>339.2</v>
          </cell>
          <cell r="H113">
            <v>4089.7</v>
          </cell>
        </row>
        <row r="114">
          <cell r="B114" t="str">
            <v>STAY_04Z</v>
          </cell>
          <cell r="C114">
            <v>5885.8</v>
          </cell>
          <cell r="D114">
            <v>3033.1</v>
          </cell>
          <cell r="E114">
            <v>0</v>
          </cell>
          <cell r="F114">
            <v>0</v>
          </cell>
          <cell r="G114">
            <v>5885.8</v>
          </cell>
          <cell r="H114">
            <v>3033.1</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55738.45</v>
          </cell>
          <cell r="D117">
            <v>525.04999999999995</v>
          </cell>
          <cell r="E117">
            <v>0</v>
          </cell>
          <cell r="F117">
            <v>0</v>
          </cell>
          <cell r="G117">
            <v>55738.45</v>
          </cell>
          <cell r="H117">
            <v>525.04999999999995</v>
          </cell>
        </row>
        <row r="118">
          <cell r="B118" t="str">
            <v>HEYM102Z</v>
          </cell>
          <cell r="C118">
            <v>71665.45</v>
          </cell>
          <cell r="D118">
            <v>301.64999999999998</v>
          </cell>
          <cell r="E118">
            <v>0</v>
          </cell>
          <cell r="F118">
            <v>0</v>
          </cell>
          <cell r="G118">
            <v>71665.45</v>
          </cell>
          <cell r="H118">
            <v>301.64999999999998</v>
          </cell>
        </row>
        <row r="119">
          <cell r="B119" t="str">
            <v>HEYM207Z</v>
          </cell>
          <cell r="C119">
            <v>0</v>
          </cell>
          <cell r="D119">
            <v>3.6</v>
          </cell>
          <cell r="E119">
            <v>0</v>
          </cell>
          <cell r="F119">
            <v>0</v>
          </cell>
          <cell r="G119">
            <v>0</v>
          </cell>
          <cell r="H119">
            <v>3.6</v>
          </cell>
        </row>
        <row r="120">
          <cell r="B120" t="str">
            <v>HEYM208Z</v>
          </cell>
          <cell r="C120">
            <v>95391</v>
          </cell>
          <cell r="D120">
            <v>0</v>
          </cell>
          <cell r="E120">
            <v>0</v>
          </cell>
          <cell r="F120">
            <v>0</v>
          </cell>
          <cell r="G120">
            <v>95391</v>
          </cell>
          <cell r="H120">
            <v>0</v>
          </cell>
        </row>
        <row r="121">
          <cell r="B121" t="str">
            <v>HINB_07Z</v>
          </cell>
          <cell r="C121">
            <v>104318.6</v>
          </cell>
          <cell r="D121">
            <v>624.54999999999995</v>
          </cell>
          <cell r="E121">
            <v>0</v>
          </cell>
          <cell r="F121">
            <v>0</v>
          </cell>
          <cell r="G121">
            <v>104318.6</v>
          </cell>
          <cell r="H121">
            <v>624.54999999999995</v>
          </cell>
        </row>
        <row r="122">
          <cell r="B122" t="str">
            <v>HINB_08Z</v>
          </cell>
          <cell r="C122">
            <v>0</v>
          </cell>
          <cell r="D122">
            <v>0</v>
          </cell>
          <cell r="E122">
            <v>0</v>
          </cell>
          <cell r="F122">
            <v>0</v>
          </cell>
          <cell r="G122">
            <v>0</v>
          </cell>
          <cell r="H122">
            <v>0</v>
          </cell>
        </row>
        <row r="123">
          <cell r="B123" t="str">
            <v>HRTL_01Z</v>
          </cell>
          <cell r="C123">
            <v>36429.800000000003</v>
          </cell>
          <cell r="D123">
            <v>119.85</v>
          </cell>
          <cell r="E123">
            <v>0</v>
          </cell>
          <cell r="F123">
            <v>0</v>
          </cell>
          <cell r="G123">
            <v>36429.800000000003</v>
          </cell>
          <cell r="H123">
            <v>119.85</v>
          </cell>
        </row>
        <row r="124">
          <cell r="B124" t="str">
            <v>HRTL_02Z</v>
          </cell>
          <cell r="C124">
            <v>103007.1</v>
          </cell>
          <cell r="D124">
            <v>1.1000000000000001</v>
          </cell>
          <cell r="E124">
            <v>0</v>
          </cell>
          <cell r="F124">
            <v>0</v>
          </cell>
          <cell r="G124">
            <v>103007.1</v>
          </cell>
          <cell r="H124">
            <v>1.1000000000000001</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106528.85</v>
          </cell>
          <cell r="D127">
            <v>1409.2</v>
          </cell>
          <cell r="E127">
            <v>0</v>
          </cell>
          <cell r="F127">
            <v>0</v>
          </cell>
          <cell r="G127">
            <v>106528.85</v>
          </cell>
          <cell r="H127">
            <v>1409.2</v>
          </cell>
        </row>
        <row r="128">
          <cell r="B128" t="str">
            <v>SIZB_02Z</v>
          </cell>
          <cell r="C128">
            <v>21059.05</v>
          </cell>
          <cell r="D128">
            <v>2.5</v>
          </cell>
          <cell r="E128">
            <v>0</v>
          </cell>
          <cell r="F128">
            <v>0</v>
          </cell>
          <cell r="G128">
            <v>21059.05</v>
          </cell>
          <cell r="H128">
            <v>2.5</v>
          </cell>
        </row>
        <row r="129">
          <cell r="B129" t="str">
            <v>TORN_01Z</v>
          </cell>
          <cell r="C129">
            <v>89556.65</v>
          </cell>
          <cell r="D129">
            <v>56.3</v>
          </cell>
          <cell r="E129">
            <v>0</v>
          </cell>
          <cell r="F129">
            <v>0</v>
          </cell>
          <cell r="G129">
            <v>89556.65</v>
          </cell>
          <cell r="H129">
            <v>56.3</v>
          </cell>
        </row>
        <row r="130">
          <cell r="B130" t="str">
            <v>TORN_02Z</v>
          </cell>
          <cell r="C130">
            <v>95865.25</v>
          </cell>
          <cell r="D130">
            <v>76.3</v>
          </cell>
          <cell r="E130">
            <v>0</v>
          </cell>
          <cell r="F130">
            <v>0</v>
          </cell>
          <cell r="G130">
            <v>95865.25</v>
          </cell>
          <cell r="H130">
            <v>76.3</v>
          </cell>
        </row>
        <row r="131">
          <cell r="B131" t="str">
            <v>EAG-NEMO1</v>
          </cell>
          <cell r="C131">
            <v>80637.3</v>
          </cell>
          <cell r="D131">
            <v>3817.8</v>
          </cell>
          <cell r="E131">
            <v>0</v>
          </cell>
          <cell r="F131">
            <v>0</v>
          </cell>
          <cell r="G131">
            <v>80637.3</v>
          </cell>
          <cell r="H131">
            <v>3817.8</v>
          </cell>
        </row>
        <row r="132">
          <cell r="B132" t="str">
            <v>DINO_01Z</v>
          </cell>
          <cell r="C132">
            <v>16260.55</v>
          </cell>
          <cell r="D132">
            <v>415.55</v>
          </cell>
          <cell r="E132">
            <v>0</v>
          </cell>
          <cell r="F132">
            <v>0</v>
          </cell>
          <cell r="G132">
            <v>16260.55</v>
          </cell>
          <cell r="H132">
            <v>415.55</v>
          </cell>
        </row>
        <row r="133">
          <cell r="B133" t="str">
            <v>DINO_02Z</v>
          </cell>
          <cell r="C133">
            <v>11091.85</v>
          </cell>
          <cell r="D133">
            <v>313.7</v>
          </cell>
          <cell r="E133">
            <v>0</v>
          </cell>
          <cell r="F133">
            <v>0</v>
          </cell>
          <cell r="G133">
            <v>11091.85</v>
          </cell>
          <cell r="H133">
            <v>313.7</v>
          </cell>
        </row>
        <row r="134">
          <cell r="B134" t="str">
            <v>DINO_03Z</v>
          </cell>
          <cell r="C134">
            <v>12624.45</v>
          </cell>
          <cell r="D134">
            <v>97</v>
          </cell>
          <cell r="E134">
            <v>0</v>
          </cell>
          <cell r="F134">
            <v>0</v>
          </cell>
          <cell r="G134">
            <v>12624.45</v>
          </cell>
          <cell r="H134">
            <v>97</v>
          </cell>
        </row>
        <row r="135">
          <cell r="B135" t="str">
            <v>DINO_04Z</v>
          </cell>
          <cell r="C135">
            <v>4447.75</v>
          </cell>
          <cell r="D135">
            <v>80.95</v>
          </cell>
          <cell r="E135">
            <v>0</v>
          </cell>
          <cell r="F135">
            <v>0</v>
          </cell>
          <cell r="G135">
            <v>4447.75</v>
          </cell>
          <cell r="H135">
            <v>80.95</v>
          </cell>
        </row>
        <row r="136">
          <cell r="B136" t="str">
            <v>DINO_05Z</v>
          </cell>
          <cell r="C136">
            <v>11505.4</v>
          </cell>
          <cell r="D136">
            <v>405.35</v>
          </cell>
          <cell r="E136">
            <v>0</v>
          </cell>
          <cell r="F136">
            <v>0</v>
          </cell>
          <cell r="G136">
            <v>11505.4</v>
          </cell>
          <cell r="H136">
            <v>405.35</v>
          </cell>
        </row>
        <row r="137">
          <cell r="B137" t="str">
            <v>DINO_06Z</v>
          </cell>
          <cell r="C137">
            <v>6767.65</v>
          </cell>
          <cell r="D137">
            <v>128.55000000000001</v>
          </cell>
          <cell r="E137">
            <v>0</v>
          </cell>
          <cell r="F137">
            <v>0</v>
          </cell>
          <cell r="G137">
            <v>6767.65</v>
          </cell>
          <cell r="H137">
            <v>128.55000000000001</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2271.52</v>
          </cell>
          <cell r="D140">
            <v>495.64</v>
          </cell>
          <cell r="E140">
            <v>0</v>
          </cell>
          <cell r="F140">
            <v>0</v>
          </cell>
          <cell r="G140">
            <v>2271.52</v>
          </cell>
          <cell r="H140">
            <v>495.64</v>
          </cell>
        </row>
        <row r="141">
          <cell r="B141" t="str">
            <v>FFES_04Z</v>
          </cell>
          <cell r="C141">
            <v>2656.53</v>
          </cell>
          <cell r="D141">
            <v>427.13</v>
          </cell>
          <cell r="E141">
            <v>0</v>
          </cell>
          <cell r="F141">
            <v>0</v>
          </cell>
          <cell r="G141">
            <v>2656.53</v>
          </cell>
          <cell r="H141">
            <v>427.13</v>
          </cell>
        </row>
        <row r="142">
          <cell r="B142" t="str">
            <v>KILNS01Z</v>
          </cell>
          <cell r="C142">
            <v>0</v>
          </cell>
          <cell r="D142">
            <v>0</v>
          </cell>
          <cell r="E142">
            <v>0</v>
          </cell>
          <cell r="F142">
            <v>0</v>
          </cell>
          <cell r="G142">
            <v>0</v>
          </cell>
          <cell r="H142">
            <v>0</v>
          </cell>
        </row>
        <row r="143">
          <cell r="B143" t="str">
            <v>PETEM01Z</v>
          </cell>
          <cell r="C143">
            <v>61.16</v>
          </cell>
          <cell r="D143">
            <v>0</v>
          </cell>
          <cell r="E143">
            <v>0</v>
          </cell>
          <cell r="F143">
            <v>0</v>
          </cell>
          <cell r="G143">
            <v>61.16</v>
          </cell>
          <cell r="H143">
            <v>0</v>
          </cell>
        </row>
        <row r="144">
          <cell r="B144" t="str">
            <v>GRAI_06Z</v>
          </cell>
          <cell r="C144">
            <v>38182.25</v>
          </cell>
          <cell r="D144">
            <v>3315</v>
          </cell>
          <cell r="E144">
            <v>0</v>
          </cell>
          <cell r="F144">
            <v>0</v>
          </cell>
          <cell r="G144">
            <v>38182.25</v>
          </cell>
          <cell r="H144">
            <v>3315</v>
          </cell>
        </row>
        <row r="145">
          <cell r="B145" t="str">
            <v>GRAI_07Z</v>
          </cell>
          <cell r="C145">
            <v>12413.35</v>
          </cell>
          <cell r="D145">
            <v>1392.3</v>
          </cell>
          <cell r="E145">
            <v>0</v>
          </cell>
          <cell r="F145">
            <v>0</v>
          </cell>
          <cell r="G145">
            <v>12413.35</v>
          </cell>
          <cell r="H145">
            <v>1392.3</v>
          </cell>
        </row>
        <row r="146">
          <cell r="B146" t="str">
            <v>GRAI_08Z</v>
          </cell>
          <cell r="C146">
            <v>17287.8</v>
          </cell>
          <cell r="D146">
            <v>1946.3</v>
          </cell>
          <cell r="E146">
            <v>0</v>
          </cell>
          <cell r="F146">
            <v>0</v>
          </cell>
          <cell r="G146">
            <v>17287.8</v>
          </cell>
          <cell r="H146">
            <v>1946.3</v>
          </cell>
        </row>
        <row r="147">
          <cell r="B147" t="str">
            <v>KILLP01Z</v>
          </cell>
          <cell r="C147">
            <v>2153.35</v>
          </cell>
          <cell r="D147">
            <v>76</v>
          </cell>
          <cell r="E147">
            <v>0</v>
          </cell>
          <cell r="F147">
            <v>0</v>
          </cell>
          <cell r="G147">
            <v>2153.35</v>
          </cell>
          <cell r="H147">
            <v>76</v>
          </cell>
        </row>
        <row r="148">
          <cell r="B148" t="str">
            <v>KILLP02Z</v>
          </cell>
          <cell r="C148">
            <v>1941.75</v>
          </cell>
          <cell r="D148">
            <v>64.2</v>
          </cell>
          <cell r="E148">
            <v>0</v>
          </cell>
          <cell r="F148">
            <v>0</v>
          </cell>
          <cell r="G148">
            <v>1941.75</v>
          </cell>
          <cell r="H148">
            <v>64.2</v>
          </cell>
        </row>
        <row r="149">
          <cell r="B149" t="str">
            <v>RATS_01Z</v>
          </cell>
          <cell r="C149">
            <v>22.41</v>
          </cell>
          <cell r="D149">
            <v>1395.54</v>
          </cell>
          <cell r="E149">
            <v>0</v>
          </cell>
          <cell r="F149">
            <v>0</v>
          </cell>
          <cell r="G149">
            <v>22.41</v>
          </cell>
          <cell r="H149">
            <v>1395.54</v>
          </cell>
        </row>
        <row r="150">
          <cell r="B150" t="str">
            <v>RATS_02Z</v>
          </cell>
          <cell r="C150">
            <v>2193.5700000000002</v>
          </cell>
          <cell r="D150">
            <v>0.45</v>
          </cell>
          <cell r="E150">
            <v>0</v>
          </cell>
          <cell r="F150">
            <v>0</v>
          </cell>
          <cell r="G150">
            <v>2193.5700000000002</v>
          </cell>
          <cell r="H150">
            <v>0.45</v>
          </cell>
        </row>
        <row r="151">
          <cell r="B151" t="str">
            <v>RATS_03Z</v>
          </cell>
          <cell r="C151">
            <v>0</v>
          </cell>
          <cell r="D151">
            <v>0</v>
          </cell>
          <cell r="E151">
            <v>0</v>
          </cell>
          <cell r="F151">
            <v>0</v>
          </cell>
          <cell r="G151">
            <v>0</v>
          </cell>
          <cell r="H151">
            <v>0</v>
          </cell>
        </row>
        <row r="152">
          <cell r="B152" t="str">
            <v>RATS_04Z</v>
          </cell>
          <cell r="C152">
            <v>0</v>
          </cell>
          <cell r="D152">
            <v>0</v>
          </cell>
          <cell r="E152">
            <v>0</v>
          </cell>
          <cell r="F152">
            <v>0</v>
          </cell>
          <cell r="G152">
            <v>0</v>
          </cell>
          <cell r="H152">
            <v>0</v>
          </cell>
        </row>
        <row r="153">
          <cell r="B153" t="str">
            <v>TAYL_02Z</v>
          </cell>
          <cell r="C153">
            <v>0</v>
          </cell>
          <cell r="D153">
            <v>0</v>
          </cell>
          <cell r="E153">
            <v>0</v>
          </cell>
          <cell r="F153">
            <v>0</v>
          </cell>
          <cell r="G153">
            <v>0</v>
          </cell>
          <cell r="H153">
            <v>0</v>
          </cell>
        </row>
        <row r="154">
          <cell r="B154" t="str">
            <v>TAYL_03Z</v>
          </cell>
          <cell r="C154">
            <v>0</v>
          </cell>
          <cell r="D154">
            <v>0</v>
          </cell>
          <cell r="E154">
            <v>0</v>
          </cell>
          <cell r="F154">
            <v>0</v>
          </cell>
          <cell r="G154">
            <v>0</v>
          </cell>
          <cell r="H154">
            <v>0</v>
          </cell>
        </row>
        <row r="155">
          <cell r="B155" t="str">
            <v>RCBKO-1</v>
          </cell>
          <cell r="C155">
            <v>7187.76</v>
          </cell>
          <cell r="D155">
            <v>2804.3</v>
          </cell>
          <cell r="E155">
            <v>0</v>
          </cell>
          <cell r="F155">
            <v>0</v>
          </cell>
          <cell r="G155">
            <v>7187.76</v>
          </cell>
          <cell r="H155">
            <v>2804.3</v>
          </cell>
        </row>
        <row r="156">
          <cell r="B156" t="str">
            <v>RCBKO-2</v>
          </cell>
          <cell r="C156">
            <v>6893.92</v>
          </cell>
          <cell r="D156">
            <v>2425.8200000000002</v>
          </cell>
          <cell r="E156">
            <v>0</v>
          </cell>
          <cell r="F156">
            <v>0</v>
          </cell>
          <cell r="G156">
            <v>6893.92</v>
          </cell>
          <cell r="H156">
            <v>2425.8200000000002</v>
          </cell>
        </row>
        <row r="157">
          <cell r="B157" t="str">
            <v>BRGG_01Z</v>
          </cell>
          <cell r="C157">
            <v>418.68</v>
          </cell>
          <cell r="D157">
            <v>1.29</v>
          </cell>
          <cell r="E157">
            <v>0</v>
          </cell>
          <cell r="F157">
            <v>0</v>
          </cell>
          <cell r="G157">
            <v>418.68</v>
          </cell>
          <cell r="H157">
            <v>1.29</v>
          </cell>
        </row>
        <row r="158">
          <cell r="B158" t="str">
            <v>ROCK_01Z</v>
          </cell>
          <cell r="C158">
            <v>32571.599999999999</v>
          </cell>
          <cell r="D158">
            <v>1224</v>
          </cell>
          <cell r="E158">
            <v>0</v>
          </cell>
          <cell r="F158">
            <v>0</v>
          </cell>
          <cell r="G158">
            <v>32571.599999999999</v>
          </cell>
          <cell r="H158">
            <v>1224</v>
          </cell>
        </row>
        <row r="159">
          <cell r="B159" t="str">
            <v>SCCL_01Z</v>
          </cell>
          <cell r="C159">
            <v>14623.35</v>
          </cell>
          <cell r="D159">
            <v>222.08</v>
          </cell>
          <cell r="E159">
            <v>0</v>
          </cell>
          <cell r="F159">
            <v>0</v>
          </cell>
          <cell r="G159">
            <v>14623.35</v>
          </cell>
          <cell r="H159">
            <v>222.08</v>
          </cell>
        </row>
        <row r="160">
          <cell r="B160" t="str">
            <v>SCCL_02Z</v>
          </cell>
          <cell r="C160">
            <v>9527.4500000000007</v>
          </cell>
          <cell r="D160">
            <v>1430.3</v>
          </cell>
          <cell r="E160">
            <v>0</v>
          </cell>
          <cell r="F160">
            <v>0</v>
          </cell>
          <cell r="G160">
            <v>9527.4500000000007</v>
          </cell>
          <cell r="H160">
            <v>1430.3</v>
          </cell>
        </row>
        <row r="161">
          <cell r="B161" t="str">
            <v>SCCL_03Z</v>
          </cell>
          <cell r="C161">
            <v>14650.25</v>
          </cell>
          <cell r="D161">
            <v>645.62</v>
          </cell>
          <cell r="E161">
            <v>0</v>
          </cell>
          <cell r="F161">
            <v>0</v>
          </cell>
          <cell r="G161">
            <v>14650.25</v>
          </cell>
          <cell r="H161">
            <v>645.62</v>
          </cell>
        </row>
        <row r="162">
          <cell r="B162" t="str">
            <v>SHOS_01Z</v>
          </cell>
          <cell r="C162">
            <v>7461.25</v>
          </cell>
          <cell r="D162">
            <v>797.15</v>
          </cell>
          <cell r="E162">
            <v>0</v>
          </cell>
          <cell r="F162">
            <v>0</v>
          </cell>
          <cell r="G162">
            <v>7461.25</v>
          </cell>
          <cell r="H162">
            <v>797.15</v>
          </cell>
        </row>
        <row r="163">
          <cell r="B163" t="str">
            <v>SEAB_01Z</v>
          </cell>
          <cell r="C163">
            <v>2678.12</v>
          </cell>
          <cell r="D163">
            <v>2099.46</v>
          </cell>
          <cell r="E163">
            <v>0</v>
          </cell>
          <cell r="F163">
            <v>0</v>
          </cell>
          <cell r="G163">
            <v>2678.12</v>
          </cell>
          <cell r="H163">
            <v>2099.46</v>
          </cell>
        </row>
        <row r="164">
          <cell r="B164" t="str">
            <v>SEAB_02Z</v>
          </cell>
          <cell r="C164">
            <v>4682.79</v>
          </cell>
          <cell r="D164">
            <v>313.93</v>
          </cell>
          <cell r="E164">
            <v>0</v>
          </cell>
          <cell r="F164">
            <v>0</v>
          </cell>
          <cell r="G164">
            <v>4682.79</v>
          </cell>
          <cell r="H164">
            <v>313.93</v>
          </cell>
        </row>
        <row r="165">
          <cell r="B165" t="str">
            <v>SPLN_01Z</v>
          </cell>
          <cell r="C165">
            <v>43498</v>
          </cell>
          <cell r="D165">
            <v>2763.4</v>
          </cell>
          <cell r="E165">
            <v>0</v>
          </cell>
          <cell r="F165">
            <v>0</v>
          </cell>
          <cell r="G165">
            <v>43498</v>
          </cell>
          <cell r="H165">
            <v>2763.4</v>
          </cell>
        </row>
        <row r="166">
          <cell r="B166" t="str">
            <v>ARCHW-1</v>
          </cell>
          <cell r="C166">
            <v>11105.05</v>
          </cell>
          <cell r="D166">
            <v>4.0599999999999996</v>
          </cell>
          <cell r="E166">
            <v>0</v>
          </cell>
          <cell r="F166">
            <v>0</v>
          </cell>
          <cell r="G166">
            <v>11105.05</v>
          </cell>
          <cell r="H166">
            <v>4.0599999999999996</v>
          </cell>
        </row>
        <row r="167">
          <cell r="B167" t="str">
            <v>CLFLW-1</v>
          </cell>
          <cell r="C167">
            <v>2.82</v>
          </cell>
          <cell r="D167">
            <v>157.63</v>
          </cell>
          <cell r="E167">
            <v>0</v>
          </cell>
          <cell r="F167">
            <v>0</v>
          </cell>
          <cell r="G167">
            <v>2.82</v>
          </cell>
          <cell r="H167">
            <v>157.63</v>
          </cell>
        </row>
        <row r="168">
          <cell r="B168" t="str">
            <v>DRSLW-1</v>
          </cell>
          <cell r="C168">
            <v>659.92</v>
          </cell>
          <cell r="D168">
            <v>177.57</v>
          </cell>
          <cell r="E168">
            <v>0</v>
          </cell>
          <cell r="F168">
            <v>0</v>
          </cell>
          <cell r="G168">
            <v>659.92</v>
          </cell>
          <cell r="H168">
            <v>177.57</v>
          </cell>
        </row>
        <row r="169">
          <cell r="B169" t="str">
            <v>EWHLW-1</v>
          </cell>
          <cell r="C169">
            <v>3513.55</v>
          </cell>
          <cell r="D169">
            <v>0</v>
          </cell>
          <cell r="E169">
            <v>0</v>
          </cell>
          <cell r="F169">
            <v>0</v>
          </cell>
          <cell r="G169">
            <v>3513.55</v>
          </cell>
          <cell r="H169">
            <v>0</v>
          </cell>
        </row>
        <row r="170">
          <cell r="B170" t="str">
            <v>HRSTW-1</v>
          </cell>
          <cell r="C170">
            <v>6874.27</v>
          </cell>
          <cell r="D170">
            <v>778.98</v>
          </cell>
          <cell r="E170">
            <v>0</v>
          </cell>
          <cell r="F170">
            <v>0</v>
          </cell>
          <cell r="G170">
            <v>6874.27</v>
          </cell>
          <cell r="H170">
            <v>778.98</v>
          </cell>
        </row>
        <row r="171">
          <cell r="B171" t="str">
            <v>KLGLW-1</v>
          </cell>
          <cell r="C171">
            <v>2748.36</v>
          </cell>
          <cell r="D171">
            <v>1036.96</v>
          </cell>
          <cell r="E171">
            <v>0</v>
          </cell>
          <cell r="F171">
            <v>0</v>
          </cell>
          <cell r="G171">
            <v>2748.36</v>
          </cell>
          <cell r="H171">
            <v>1036.96</v>
          </cell>
        </row>
        <row r="172">
          <cell r="B172" t="str">
            <v>MKHLW-1</v>
          </cell>
          <cell r="C172">
            <v>0</v>
          </cell>
          <cell r="D172">
            <v>11817.39</v>
          </cell>
          <cell r="E172">
            <v>0</v>
          </cell>
          <cell r="F172">
            <v>0</v>
          </cell>
          <cell r="G172">
            <v>0</v>
          </cell>
          <cell r="H172">
            <v>11817.39</v>
          </cell>
        </row>
        <row r="173">
          <cell r="B173" t="str">
            <v>AIGA_01Z</v>
          </cell>
          <cell r="C173">
            <v>2.2799999999999998</v>
          </cell>
          <cell r="D173">
            <v>5.44</v>
          </cell>
          <cell r="E173">
            <v>0</v>
          </cell>
          <cell r="F173">
            <v>0</v>
          </cell>
          <cell r="G173">
            <v>2.2799999999999998</v>
          </cell>
          <cell r="H173">
            <v>5.44</v>
          </cell>
        </row>
        <row r="174">
          <cell r="B174" t="str">
            <v>BHLAW-1</v>
          </cell>
          <cell r="C174">
            <v>3456.75</v>
          </cell>
          <cell r="D174">
            <v>84.55</v>
          </cell>
          <cell r="E174">
            <v>0</v>
          </cell>
          <cell r="F174">
            <v>0</v>
          </cell>
          <cell r="G174">
            <v>3456.75</v>
          </cell>
          <cell r="H174">
            <v>84.55</v>
          </cell>
        </row>
        <row r="175">
          <cell r="B175" t="str">
            <v>CASH_01Z</v>
          </cell>
          <cell r="C175">
            <v>364.29</v>
          </cell>
          <cell r="D175">
            <v>0</v>
          </cell>
          <cell r="E175">
            <v>0</v>
          </cell>
          <cell r="F175">
            <v>0</v>
          </cell>
          <cell r="G175">
            <v>364.29</v>
          </cell>
          <cell r="H175">
            <v>0</v>
          </cell>
        </row>
        <row r="176">
          <cell r="B176" t="str">
            <v>CEAN_01Z</v>
          </cell>
          <cell r="C176">
            <v>13.64</v>
          </cell>
          <cell r="D176">
            <v>43.56</v>
          </cell>
          <cell r="E176">
            <v>0</v>
          </cell>
          <cell r="F176">
            <v>0</v>
          </cell>
          <cell r="G176">
            <v>13.64</v>
          </cell>
          <cell r="H176">
            <v>43.56</v>
          </cell>
        </row>
        <row r="177">
          <cell r="B177" t="str">
            <v>CLAC-1</v>
          </cell>
          <cell r="C177">
            <v>6.8</v>
          </cell>
          <cell r="D177">
            <v>25.14</v>
          </cell>
          <cell r="E177">
            <v>0</v>
          </cell>
          <cell r="F177">
            <v>0</v>
          </cell>
          <cell r="G177">
            <v>6.8</v>
          </cell>
          <cell r="H177">
            <v>25.14</v>
          </cell>
        </row>
        <row r="178">
          <cell r="B178" t="str">
            <v>CLUN_01Z</v>
          </cell>
          <cell r="C178">
            <v>1064.54</v>
          </cell>
          <cell r="D178">
            <v>11.98</v>
          </cell>
          <cell r="E178">
            <v>0</v>
          </cell>
          <cell r="F178">
            <v>0</v>
          </cell>
          <cell r="G178">
            <v>1064.54</v>
          </cell>
          <cell r="H178">
            <v>11.98</v>
          </cell>
        </row>
        <row r="179">
          <cell r="B179" t="str">
            <v>CLUN_02Z</v>
          </cell>
          <cell r="C179">
            <v>678.85</v>
          </cell>
          <cell r="D179">
            <v>11.3</v>
          </cell>
          <cell r="E179">
            <v>0</v>
          </cell>
          <cell r="F179">
            <v>0</v>
          </cell>
          <cell r="G179">
            <v>678.85</v>
          </cell>
          <cell r="H179">
            <v>11.3</v>
          </cell>
        </row>
        <row r="180">
          <cell r="B180" t="str">
            <v>CULL_02Z</v>
          </cell>
          <cell r="C180">
            <v>767.74</v>
          </cell>
          <cell r="D180">
            <v>0</v>
          </cell>
          <cell r="E180">
            <v>0</v>
          </cell>
          <cell r="F180">
            <v>0</v>
          </cell>
          <cell r="G180">
            <v>767.74</v>
          </cell>
          <cell r="H180">
            <v>0</v>
          </cell>
        </row>
        <row r="181">
          <cell r="B181" t="str">
            <v>DEAN_01Z</v>
          </cell>
          <cell r="C181">
            <v>38.03</v>
          </cell>
          <cell r="D181">
            <v>172.81</v>
          </cell>
          <cell r="E181">
            <v>0</v>
          </cell>
          <cell r="F181">
            <v>0</v>
          </cell>
          <cell r="G181">
            <v>38.03</v>
          </cell>
          <cell r="H181">
            <v>172.81</v>
          </cell>
        </row>
        <row r="182">
          <cell r="B182" t="str">
            <v>ERRO_01Z</v>
          </cell>
          <cell r="C182">
            <v>1.94</v>
          </cell>
          <cell r="D182">
            <v>5.37</v>
          </cell>
          <cell r="E182">
            <v>0</v>
          </cell>
          <cell r="F182">
            <v>0</v>
          </cell>
          <cell r="G182">
            <v>1.94</v>
          </cell>
          <cell r="H182">
            <v>5.37</v>
          </cell>
        </row>
        <row r="183">
          <cell r="B183" t="str">
            <v>ERRO_02Z</v>
          </cell>
          <cell r="C183">
            <v>0.65</v>
          </cell>
          <cell r="D183">
            <v>7.73</v>
          </cell>
          <cell r="E183">
            <v>0</v>
          </cell>
          <cell r="F183">
            <v>0</v>
          </cell>
          <cell r="G183">
            <v>0.65</v>
          </cell>
          <cell r="H183">
            <v>7.73</v>
          </cell>
        </row>
        <row r="184">
          <cell r="B184" t="str">
            <v>ERRO_03Z</v>
          </cell>
          <cell r="C184">
            <v>0.69</v>
          </cell>
          <cell r="D184">
            <v>5.22</v>
          </cell>
          <cell r="E184">
            <v>0</v>
          </cell>
          <cell r="F184">
            <v>0</v>
          </cell>
          <cell r="G184">
            <v>0.69</v>
          </cell>
          <cell r="H184">
            <v>5.22</v>
          </cell>
        </row>
        <row r="185">
          <cell r="B185" t="str">
            <v>FASN_01Z</v>
          </cell>
          <cell r="C185">
            <v>650.22</v>
          </cell>
          <cell r="D185">
            <v>0.21</v>
          </cell>
          <cell r="E185">
            <v>0</v>
          </cell>
          <cell r="F185">
            <v>0</v>
          </cell>
          <cell r="G185">
            <v>650.22</v>
          </cell>
          <cell r="H185">
            <v>0.21</v>
          </cell>
        </row>
        <row r="186">
          <cell r="B186" t="str">
            <v>FASN_02Z</v>
          </cell>
          <cell r="C186">
            <v>696.53</v>
          </cell>
          <cell r="D186">
            <v>0.33</v>
          </cell>
          <cell r="E186">
            <v>0</v>
          </cell>
          <cell r="F186">
            <v>0</v>
          </cell>
          <cell r="G186">
            <v>696.53</v>
          </cell>
          <cell r="H186">
            <v>0.33</v>
          </cell>
        </row>
        <row r="187">
          <cell r="B187" t="str">
            <v>FASN_03Z</v>
          </cell>
          <cell r="C187">
            <v>24.33</v>
          </cell>
          <cell r="D187">
            <v>274.2</v>
          </cell>
          <cell r="E187">
            <v>0</v>
          </cell>
          <cell r="F187">
            <v>0</v>
          </cell>
          <cell r="G187">
            <v>24.33</v>
          </cell>
          <cell r="H187">
            <v>274.2</v>
          </cell>
        </row>
        <row r="188">
          <cell r="B188" t="str">
            <v>FASN_04Z</v>
          </cell>
          <cell r="C188">
            <v>228.37</v>
          </cell>
          <cell r="D188">
            <v>144.82</v>
          </cell>
          <cell r="E188">
            <v>0</v>
          </cell>
          <cell r="F188">
            <v>0</v>
          </cell>
          <cell r="G188">
            <v>228.37</v>
          </cell>
          <cell r="H188">
            <v>144.82</v>
          </cell>
        </row>
        <row r="189">
          <cell r="B189" t="str">
            <v>FINL_01Z</v>
          </cell>
          <cell r="C189">
            <v>8.35</v>
          </cell>
          <cell r="D189">
            <v>2.14</v>
          </cell>
          <cell r="E189">
            <v>0</v>
          </cell>
          <cell r="F189">
            <v>0</v>
          </cell>
          <cell r="G189">
            <v>8.35</v>
          </cell>
          <cell r="H189">
            <v>2.14</v>
          </cell>
        </row>
        <row r="190">
          <cell r="B190" t="str">
            <v>FOYE_01Z</v>
          </cell>
          <cell r="C190">
            <v>0</v>
          </cell>
          <cell r="D190">
            <v>0</v>
          </cell>
          <cell r="E190">
            <v>0</v>
          </cell>
          <cell r="F190">
            <v>0</v>
          </cell>
          <cell r="G190">
            <v>0</v>
          </cell>
          <cell r="H190">
            <v>0</v>
          </cell>
        </row>
        <row r="191">
          <cell r="B191" t="str">
            <v>FOYE_02Z</v>
          </cell>
          <cell r="C191">
            <v>2098.3000000000002</v>
          </cell>
          <cell r="D191">
            <v>1091.6300000000001</v>
          </cell>
          <cell r="E191">
            <v>0</v>
          </cell>
          <cell r="F191">
            <v>0</v>
          </cell>
          <cell r="G191">
            <v>2098.3000000000002</v>
          </cell>
          <cell r="H191">
            <v>1091.6300000000001</v>
          </cell>
        </row>
        <row r="192">
          <cell r="B192" t="str">
            <v>GLEN_01Z</v>
          </cell>
          <cell r="C192">
            <v>154.72999999999999</v>
          </cell>
          <cell r="D192">
            <v>2.35</v>
          </cell>
          <cell r="E192">
            <v>0</v>
          </cell>
          <cell r="F192">
            <v>0</v>
          </cell>
          <cell r="G192">
            <v>154.72999999999999</v>
          </cell>
          <cell r="H192">
            <v>2.35</v>
          </cell>
        </row>
        <row r="193">
          <cell r="B193" t="str">
            <v>GLNDO-1</v>
          </cell>
          <cell r="C193">
            <v>1228.68</v>
          </cell>
          <cell r="D193">
            <v>125.88</v>
          </cell>
          <cell r="E193">
            <v>0</v>
          </cell>
          <cell r="F193">
            <v>0</v>
          </cell>
          <cell r="G193">
            <v>1228.68</v>
          </cell>
          <cell r="H193">
            <v>125.88</v>
          </cell>
        </row>
        <row r="194">
          <cell r="B194" t="str">
            <v>GORDW-1</v>
          </cell>
          <cell r="C194">
            <v>0</v>
          </cell>
          <cell r="D194">
            <v>1550.25</v>
          </cell>
          <cell r="E194">
            <v>0</v>
          </cell>
          <cell r="F194">
            <v>0</v>
          </cell>
          <cell r="G194">
            <v>0</v>
          </cell>
          <cell r="H194">
            <v>1550.25</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611.59</v>
          </cell>
          <cell r="D197">
            <v>5187.95</v>
          </cell>
          <cell r="E197">
            <v>0</v>
          </cell>
          <cell r="F197">
            <v>0</v>
          </cell>
          <cell r="G197">
            <v>611.59</v>
          </cell>
          <cell r="H197">
            <v>5187.95</v>
          </cell>
        </row>
        <row r="198">
          <cell r="B198" t="str">
            <v>INGA_01Z</v>
          </cell>
          <cell r="C198">
            <v>10.52</v>
          </cell>
          <cell r="D198">
            <v>29.61</v>
          </cell>
          <cell r="E198">
            <v>0</v>
          </cell>
          <cell r="F198">
            <v>0</v>
          </cell>
          <cell r="G198">
            <v>10.52</v>
          </cell>
          <cell r="H198">
            <v>29.61</v>
          </cell>
        </row>
        <row r="199">
          <cell r="B199" t="str">
            <v>KIOR_01Z</v>
          </cell>
          <cell r="C199">
            <v>0.43</v>
          </cell>
          <cell r="D199">
            <v>5.65</v>
          </cell>
          <cell r="E199">
            <v>0</v>
          </cell>
          <cell r="F199">
            <v>0</v>
          </cell>
          <cell r="G199">
            <v>0.43</v>
          </cell>
          <cell r="H199">
            <v>5.65</v>
          </cell>
        </row>
        <row r="200">
          <cell r="B200" t="str">
            <v>LOCH_01Z</v>
          </cell>
          <cell r="C200">
            <v>353.85</v>
          </cell>
          <cell r="D200">
            <v>26.57</v>
          </cell>
          <cell r="E200">
            <v>0</v>
          </cell>
          <cell r="F200">
            <v>0</v>
          </cell>
          <cell r="G200">
            <v>353.85</v>
          </cell>
          <cell r="H200">
            <v>26.57</v>
          </cell>
        </row>
        <row r="201">
          <cell r="B201" t="str">
            <v>LOCH_02Z</v>
          </cell>
          <cell r="C201">
            <v>555.86</v>
          </cell>
          <cell r="D201">
            <v>2.84</v>
          </cell>
          <cell r="E201">
            <v>0</v>
          </cell>
          <cell r="F201">
            <v>0</v>
          </cell>
          <cell r="G201">
            <v>555.86</v>
          </cell>
          <cell r="H201">
            <v>2.84</v>
          </cell>
        </row>
        <row r="202">
          <cell r="B202" t="str">
            <v>LUIC_01Z</v>
          </cell>
          <cell r="C202">
            <v>32.43</v>
          </cell>
          <cell r="D202">
            <v>132.22999999999999</v>
          </cell>
          <cell r="E202">
            <v>0</v>
          </cell>
          <cell r="F202">
            <v>0</v>
          </cell>
          <cell r="G202">
            <v>32.43</v>
          </cell>
          <cell r="H202">
            <v>132.22999999999999</v>
          </cell>
        </row>
        <row r="203">
          <cell r="B203" t="str">
            <v>LUIC_02Z</v>
          </cell>
          <cell r="C203">
            <v>43.08</v>
          </cell>
          <cell r="D203">
            <v>162.22</v>
          </cell>
          <cell r="E203">
            <v>0</v>
          </cell>
          <cell r="F203">
            <v>0</v>
          </cell>
          <cell r="G203">
            <v>43.08</v>
          </cell>
          <cell r="H203">
            <v>162.22</v>
          </cell>
        </row>
        <row r="204">
          <cell r="B204" t="str">
            <v>MOSS_01Z</v>
          </cell>
          <cell r="C204">
            <v>714.74</v>
          </cell>
          <cell r="D204">
            <v>113.2</v>
          </cell>
          <cell r="E204">
            <v>0</v>
          </cell>
          <cell r="F204">
            <v>0</v>
          </cell>
          <cell r="G204">
            <v>714.74</v>
          </cell>
          <cell r="H204">
            <v>113.2</v>
          </cell>
        </row>
        <row r="205">
          <cell r="B205" t="str">
            <v>NANT_01Z</v>
          </cell>
          <cell r="C205">
            <v>73.400000000000006</v>
          </cell>
          <cell r="D205">
            <v>0.56999999999999995</v>
          </cell>
          <cell r="E205">
            <v>0</v>
          </cell>
          <cell r="F205">
            <v>0</v>
          </cell>
          <cell r="G205">
            <v>73.400000000000006</v>
          </cell>
          <cell r="H205">
            <v>0.56999999999999995</v>
          </cell>
        </row>
        <row r="206">
          <cell r="B206" t="str">
            <v>ORRI_01Z</v>
          </cell>
          <cell r="C206">
            <v>0.01</v>
          </cell>
          <cell r="D206">
            <v>84.4</v>
          </cell>
          <cell r="E206">
            <v>0</v>
          </cell>
          <cell r="F206">
            <v>0</v>
          </cell>
          <cell r="G206">
            <v>0.01</v>
          </cell>
          <cell r="H206">
            <v>84.4</v>
          </cell>
        </row>
        <row r="207">
          <cell r="B207" t="str">
            <v>PEHE_01Z</v>
          </cell>
          <cell r="C207">
            <v>1229.71</v>
          </cell>
          <cell r="D207">
            <v>2310.23</v>
          </cell>
          <cell r="E207">
            <v>0</v>
          </cell>
          <cell r="F207">
            <v>0</v>
          </cell>
          <cell r="G207">
            <v>1229.71</v>
          </cell>
          <cell r="H207">
            <v>2310.23</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19.23</v>
          </cell>
          <cell r="D210">
            <v>9.6199999999999992</v>
          </cell>
          <cell r="E210">
            <v>0</v>
          </cell>
          <cell r="F210">
            <v>0</v>
          </cell>
          <cell r="G210">
            <v>19.23</v>
          </cell>
          <cell r="H210">
            <v>9.6199999999999992</v>
          </cell>
        </row>
        <row r="211">
          <cell r="B211" t="str">
            <v>SLOY_02Z</v>
          </cell>
          <cell r="C211">
            <v>2.0099999999999998</v>
          </cell>
          <cell r="D211">
            <v>17.8</v>
          </cell>
          <cell r="E211">
            <v>0</v>
          </cell>
          <cell r="F211">
            <v>0</v>
          </cell>
          <cell r="G211">
            <v>2.0099999999999998</v>
          </cell>
          <cell r="H211">
            <v>17.8</v>
          </cell>
        </row>
        <row r="212">
          <cell r="B212" t="str">
            <v>SLOY_03Z</v>
          </cell>
          <cell r="C212">
            <v>28.08</v>
          </cell>
          <cell r="D212">
            <v>6.09</v>
          </cell>
          <cell r="E212">
            <v>0</v>
          </cell>
          <cell r="F212">
            <v>0</v>
          </cell>
          <cell r="G212">
            <v>28.08</v>
          </cell>
          <cell r="H212">
            <v>6.09</v>
          </cell>
        </row>
        <row r="213">
          <cell r="B213" t="str">
            <v>SLOY_04Z</v>
          </cell>
          <cell r="C213">
            <v>48.99</v>
          </cell>
          <cell r="D213">
            <v>0.94</v>
          </cell>
          <cell r="E213">
            <v>0</v>
          </cell>
          <cell r="F213">
            <v>0</v>
          </cell>
          <cell r="G213">
            <v>48.99</v>
          </cell>
          <cell r="H213">
            <v>0.94</v>
          </cell>
        </row>
        <row r="214">
          <cell r="B214" t="str">
            <v>STRNW-1</v>
          </cell>
          <cell r="C214">
            <v>0</v>
          </cell>
          <cell r="D214">
            <v>0</v>
          </cell>
          <cell r="E214">
            <v>0</v>
          </cell>
          <cell r="F214">
            <v>0</v>
          </cell>
          <cell r="G214">
            <v>0</v>
          </cell>
          <cell r="H214">
            <v>0</v>
          </cell>
        </row>
        <row r="215">
          <cell r="B215" t="str">
            <v>TORA_01Z</v>
          </cell>
          <cell r="C215">
            <v>105.85</v>
          </cell>
          <cell r="D215">
            <v>0.26</v>
          </cell>
          <cell r="E215">
            <v>0</v>
          </cell>
          <cell r="F215">
            <v>0</v>
          </cell>
          <cell r="G215">
            <v>105.85</v>
          </cell>
          <cell r="H215">
            <v>0.26</v>
          </cell>
        </row>
        <row r="216">
          <cell r="B216" t="str">
            <v>TORA_02Z</v>
          </cell>
          <cell r="C216">
            <v>38.75</v>
          </cell>
          <cell r="D216">
            <v>0.4</v>
          </cell>
          <cell r="E216">
            <v>0</v>
          </cell>
          <cell r="F216">
            <v>0</v>
          </cell>
          <cell r="G216">
            <v>38.75</v>
          </cell>
          <cell r="H216">
            <v>0.4</v>
          </cell>
        </row>
        <row r="217">
          <cell r="B217" t="str">
            <v>SUTB_01Z</v>
          </cell>
          <cell r="C217">
            <v>0</v>
          </cell>
          <cell r="D217">
            <v>0</v>
          </cell>
          <cell r="E217">
            <v>0</v>
          </cell>
          <cell r="F217">
            <v>0</v>
          </cell>
          <cell r="G217">
            <v>0</v>
          </cell>
          <cell r="H217">
            <v>0</v>
          </cell>
        </row>
        <row r="218">
          <cell r="B218" t="str">
            <v>SVRP_10Z</v>
          </cell>
          <cell r="C218">
            <v>24175.4</v>
          </cell>
          <cell r="D218">
            <v>3778.95</v>
          </cell>
          <cell r="E218">
            <v>0</v>
          </cell>
          <cell r="F218">
            <v>0</v>
          </cell>
          <cell r="G218">
            <v>24175.4</v>
          </cell>
          <cell r="H218">
            <v>3778.95</v>
          </cell>
        </row>
        <row r="219">
          <cell r="B219" t="str">
            <v>SVRP_20Z</v>
          </cell>
          <cell r="C219">
            <v>1255.25</v>
          </cell>
          <cell r="D219">
            <v>446.15</v>
          </cell>
          <cell r="E219">
            <v>0</v>
          </cell>
          <cell r="F219">
            <v>0</v>
          </cell>
          <cell r="G219">
            <v>1255.25</v>
          </cell>
          <cell r="H219">
            <v>446.15</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13375.42</v>
          </cell>
          <cell r="D223">
            <v>9.2200000000000006</v>
          </cell>
          <cell r="E223">
            <v>0</v>
          </cell>
          <cell r="F223">
            <v>0</v>
          </cell>
          <cell r="G223">
            <v>13375.42</v>
          </cell>
          <cell r="H223">
            <v>9.2200000000000006</v>
          </cell>
        </row>
        <row r="224">
          <cell r="B224" t="str">
            <v>WLNYW-1</v>
          </cell>
          <cell r="C224">
            <v>220.86</v>
          </cell>
          <cell r="D224">
            <v>14960.65</v>
          </cell>
          <cell r="E224">
            <v>0</v>
          </cell>
          <cell r="F224">
            <v>0</v>
          </cell>
          <cell r="G224">
            <v>220.86</v>
          </cell>
          <cell r="H224">
            <v>14960.65</v>
          </cell>
        </row>
        <row r="225">
          <cell r="B225" t="str">
            <v>WLNYO3</v>
          </cell>
          <cell r="C225">
            <v>2989.22</v>
          </cell>
          <cell r="D225">
            <v>3001.38</v>
          </cell>
          <cell r="E225">
            <v>0</v>
          </cell>
          <cell r="F225">
            <v>0</v>
          </cell>
          <cell r="G225">
            <v>2989.22</v>
          </cell>
          <cell r="H225">
            <v>3001.38</v>
          </cell>
        </row>
        <row r="226">
          <cell r="B226" t="str">
            <v>WLNYO4</v>
          </cell>
          <cell r="C226">
            <v>471.01</v>
          </cell>
          <cell r="D226">
            <v>3608.31</v>
          </cell>
          <cell r="E226">
            <v>0</v>
          </cell>
          <cell r="F226">
            <v>0</v>
          </cell>
          <cell r="G226">
            <v>471.01</v>
          </cell>
          <cell r="H226">
            <v>3608.31</v>
          </cell>
        </row>
        <row r="227">
          <cell r="B227" t="str">
            <v>WBURB-1</v>
          </cell>
          <cell r="C227">
            <v>44285.69</v>
          </cell>
          <cell r="D227">
            <v>1361.41</v>
          </cell>
          <cell r="E227">
            <v>0</v>
          </cell>
          <cell r="F227">
            <v>0</v>
          </cell>
          <cell r="G227">
            <v>44285.69</v>
          </cell>
          <cell r="H227">
            <v>1361.41</v>
          </cell>
        </row>
        <row r="228">
          <cell r="B228" t="str">
            <v>WBURB-2</v>
          </cell>
          <cell r="C228">
            <v>2.2000000000000002</v>
          </cell>
          <cell r="D228">
            <v>274.85000000000002</v>
          </cell>
          <cell r="E228">
            <v>0</v>
          </cell>
          <cell r="F228">
            <v>0</v>
          </cell>
          <cell r="G228">
            <v>2.2000000000000002</v>
          </cell>
          <cell r="H228">
            <v>274.85000000000002</v>
          </cell>
        </row>
        <row r="229">
          <cell r="B229" t="str">
            <v>WBURB-3</v>
          </cell>
          <cell r="C229">
            <v>25355.81</v>
          </cell>
          <cell r="D229">
            <v>1237.9000000000001</v>
          </cell>
          <cell r="E229">
            <v>0</v>
          </cell>
          <cell r="F229">
            <v>0</v>
          </cell>
          <cell r="G229">
            <v>25355.81</v>
          </cell>
          <cell r="H229">
            <v>1237.9000000000001</v>
          </cell>
        </row>
        <row r="230">
          <cell r="B230" t="str">
            <v>WBUPS01Z</v>
          </cell>
          <cell r="C230">
            <v>0</v>
          </cell>
          <cell r="D230">
            <v>0</v>
          </cell>
          <cell r="E230">
            <v>0</v>
          </cell>
          <cell r="F230">
            <v>0</v>
          </cell>
          <cell r="G230">
            <v>0</v>
          </cell>
          <cell r="H230">
            <v>0</v>
          </cell>
        </row>
        <row r="231">
          <cell r="B231" t="str">
            <v>WBUPS02Z</v>
          </cell>
          <cell r="C231">
            <v>0</v>
          </cell>
          <cell r="D231">
            <v>0</v>
          </cell>
          <cell r="E231">
            <v>0</v>
          </cell>
          <cell r="F231">
            <v>0</v>
          </cell>
          <cell r="G231">
            <v>0</v>
          </cell>
          <cell r="H231">
            <v>0</v>
          </cell>
        </row>
        <row r="232">
          <cell r="B232" t="str">
            <v>WBUPS03Z</v>
          </cell>
          <cell r="C232">
            <v>0</v>
          </cell>
          <cell r="D232">
            <v>0</v>
          </cell>
          <cell r="E232">
            <v>0</v>
          </cell>
          <cell r="F232">
            <v>0</v>
          </cell>
          <cell r="G232">
            <v>0</v>
          </cell>
          <cell r="H232">
            <v>0</v>
          </cell>
        </row>
        <row r="233">
          <cell r="B233" t="str">
            <v>WBUPS04Z</v>
          </cell>
          <cell r="C233">
            <v>0</v>
          </cell>
          <cell r="D233">
            <v>0</v>
          </cell>
          <cell r="E233">
            <v>0</v>
          </cell>
          <cell r="F233">
            <v>0</v>
          </cell>
          <cell r="G233">
            <v>0</v>
          </cell>
          <cell r="H233">
            <v>0</v>
          </cell>
        </row>
        <row r="234">
          <cell r="B234" t="str">
            <v>WTMSO-1</v>
          </cell>
          <cell r="C234">
            <v>15715.45</v>
          </cell>
          <cell r="D234">
            <v>833.63</v>
          </cell>
          <cell r="E234">
            <v>0</v>
          </cell>
          <cell r="F234">
            <v>0</v>
          </cell>
          <cell r="G234">
            <v>15715.45</v>
          </cell>
          <cell r="H234">
            <v>833.63</v>
          </cell>
        </row>
        <row r="235">
          <cell r="B235" t="str">
            <v>BLLA-1</v>
          </cell>
          <cell r="C235">
            <v>5060.3900000000003</v>
          </cell>
          <cell r="D235">
            <v>143.96</v>
          </cell>
          <cell r="E235">
            <v>0</v>
          </cell>
          <cell r="F235">
            <v>0</v>
          </cell>
          <cell r="G235">
            <v>5060.3900000000003</v>
          </cell>
          <cell r="H235">
            <v>143.96</v>
          </cell>
        </row>
        <row r="236">
          <cell r="B236" t="str">
            <v>WHILW-1</v>
          </cell>
          <cell r="C236">
            <v>18588.02</v>
          </cell>
          <cell r="D236">
            <v>14.85</v>
          </cell>
          <cell r="E236">
            <v>0</v>
          </cell>
          <cell r="F236">
            <v>0</v>
          </cell>
          <cell r="G236">
            <v>18588.02</v>
          </cell>
          <cell r="H236">
            <v>14.85</v>
          </cell>
        </row>
        <row r="237">
          <cell r="B237" t="str">
            <v>WHILW-2</v>
          </cell>
          <cell r="C237">
            <v>14142.25</v>
          </cell>
          <cell r="D237">
            <v>0</v>
          </cell>
          <cell r="E237">
            <v>0</v>
          </cell>
          <cell r="F237">
            <v>0</v>
          </cell>
          <cell r="G237">
            <v>14142.25</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6"/>
      <sheetData sheetId="7"/>
      <sheetData sheetId="8"/>
      <sheetData sheetId="9"/>
      <sheetData sheetId="10"/>
      <sheetData sheetId="1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0"/>
      <sheetName val="MAY-20"/>
      <sheetName val="JUN-20"/>
      <sheetName val="JUL-20"/>
      <sheetName val="AUG-20"/>
      <sheetName val="SEP-20"/>
      <sheetName val="Unit_details"/>
      <sheetName val="Sheet1"/>
    </sheetNames>
    <sheetDataSet>
      <sheetData sheetId="0"/>
      <sheetData sheetId="1"/>
      <sheetData sheetId="2"/>
      <sheetData sheetId="3"/>
      <sheetData sheetId="4"/>
      <sheetData sheetId="5"/>
      <sheetData sheetId="6">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15097.4</v>
          </cell>
          <cell r="D8">
            <v>369</v>
          </cell>
          <cell r="E8">
            <v>0</v>
          </cell>
          <cell r="F8">
            <v>0</v>
          </cell>
          <cell r="G8">
            <v>15097.4</v>
          </cell>
          <cell r="H8">
            <v>369</v>
          </cell>
        </row>
        <row r="9">
          <cell r="B9" t="str">
            <v>BAGE_01Z</v>
          </cell>
          <cell r="C9">
            <v>641.08000000000004</v>
          </cell>
          <cell r="D9">
            <v>39.5</v>
          </cell>
          <cell r="E9">
            <v>0</v>
          </cell>
          <cell r="F9">
            <v>0</v>
          </cell>
          <cell r="G9">
            <v>641.08000000000004</v>
          </cell>
          <cell r="H9">
            <v>39.5</v>
          </cell>
        </row>
        <row r="10">
          <cell r="B10" t="str">
            <v>BAGE_02Z</v>
          </cell>
          <cell r="C10">
            <v>18</v>
          </cell>
          <cell r="D10">
            <v>0</v>
          </cell>
          <cell r="E10">
            <v>0</v>
          </cell>
          <cell r="F10">
            <v>0</v>
          </cell>
          <cell r="G10">
            <v>18</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1266.69</v>
          </cell>
          <cell r="D13">
            <v>181.58</v>
          </cell>
          <cell r="E13">
            <v>0</v>
          </cell>
          <cell r="F13">
            <v>0</v>
          </cell>
          <cell r="G13">
            <v>1266.69</v>
          </cell>
          <cell r="H13">
            <v>181.58</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6446.94</v>
          </cell>
          <cell r="D18">
            <v>1421.47</v>
          </cell>
          <cell r="E18">
            <v>0</v>
          </cell>
          <cell r="F18">
            <v>0</v>
          </cell>
          <cell r="G18">
            <v>6446.94</v>
          </cell>
          <cell r="H18">
            <v>1421.47</v>
          </cell>
        </row>
        <row r="19">
          <cell r="B19" t="str">
            <v>CARR-1</v>
          </cell>
          <cell r="C19">
            <v>48751</v>
          </cell>
          <cell r="D19">
            <v>2077.3000000000002</v>
          </cell>
          <cell r="E19">
            <v>0</v>
          </cell>
          <cell r="F19">
            <v>0</v>
          </cell>
          <cell r="G19">
            <v>48751</v>
          </cell>
          <cell r="H19">
            <v>2077.3000000000002</v>
          </cell>
        </row>
        <row r="20">
          <cell r="B20" t="str">
            <v>CARR-2</v>
          </cell>
          <cell r="C20">
            <v>57778.2</v>
          </cell>
          <cell r="D20">
            <v>2757.4</v>
          </cell>
          <cell r="E20">
            <v>0</v>
          </cell>
          <cell r="F20">
            <v>0</v>
          </cell>
          <cell r="G20">
            <v>57778.2</v>
          </cell>
          <cell r="H20">
            <v>2757.4</v>
          </cell>
        </row>
        <row r="21">
          <cell r="B21" t="str">
            <v>CDCL_01Z</v>
          </cell>
          <cell r="C21">
            <v>27712.17</v>
          </cell>
          <cell r="D21">
            <v>5464.26</v>
          </cell>
          <cell r="E21">
            <v>0</v>
          </cell>
          <cell r="F21">
            <v>0</v>
          </cell>
          <cell r="G21">
            <v>27712.17</v>
          </cell>
          <cell r="H21">
            <v>5464.26</v>
          </cell>
        </row>
        <row r="22">
          <cell r="B22" t="str">
            <v>LAGA_01Z</v>
          </cell>
          <cell r="C22">
            <v>12231.5</v>
          </cell>
          <cell r="D22">
            <v>1734.7</v>
          </cell>
          <cell r="E22">
            <v>0</v>
          </cell>
          <cell r="F22">
            <v>0</v>
          </cell>
          <cell r="G22">
            <v>12231.5</v>
          </cell>
          <cell r="H22">
            <v>1734.7</v>
          </cell>
        </row>
        <row r="23">
          <cell r="B23" t="str">
            <v>CLDCW-1</v>
          </cell>
          <cell r="C23">
            <v>2603.12</v>
          </cell>
          <cell r="D23">
            <v>2587.61</v>
          </cell>
          <cell r="E23">
            <v>0</v>
          </cell>
          <cell r="F23">
            <v>0</v>
          </cell>
          <cell r="G23">
            <v>2603.12</v>
          </cell>
          <cell r="H23">
            <v>2587.61</v>
          </cell>
        </row>
        <row r="24">
          <cell r="B24" t="str">
            <v>CLDNW-1</v>
          </cell>
          <cell r="C24">
            <v>2674.08</v>
          </cell>
          <cell r="D24">
            <v>2373.5</v>
          </cell>
          <cell r="E24">
            <v>0</v>
          </cell>
          <cell r="F24">
            <v>0</v>
          </cell>
          <cell r="G24">
            <v>2674.08</v>
          </cell>
          <cell r="H24">
            <v>2373.5</v>
          </cell>
        </row>
        <row r="25">
          <cell r="B25" t="str">
            <v>CLDSW-1</v>
          </cell>
          <cell r="C25">
            <v>6774.46</v>
          </cell>
          <cell r="D25">
            <v>139.12</v>
          </cell>
          <cell r="E25">
            <v>0</v>
          </cell>
          <cell r="F25">
            <v>0</v>
          </cell>
          <cell r="G25">
            <v>6774.46</v>
          </cell>
          <cell r="H25">
            <v>139.12</v>
          </cell>
        </row>
        <row r="26">
          <cell r="B26" t="str">
            <v>CORB_01Z</v>
          </cell>
          <cell r="C26">
            <v>0</v>
          </cell>
          <cell r="D26">
            <v>0</v>
          </cell>
          <cell r="E26">
            <v>0</v>
          </cell>
          <cell r="F26">
            <v>0</v>
          </cell>
          <cell r="G26">
            <v>0</v>
          </cell>
          <cell r="H26">
            <v>0</v>
          </cell>
        </row>
        <row r="27">
          <cell r="B27" t="str">
            <v>COSO_01Z</v>
          </cell>
          <cell r="C27">
            <v>17353.349999999999</v>
          </cell>
          <cell r="D27">
            <v>403.8</v>
          </cell>
          <cell r="E27">
            <v>0</v>
          </cell>
          <cell r="F27">
            <v>0</v>
          </cell>
          <cell r="G27">
            <v>17353.349999999999</v>
          </cell>
          <cell r="H27">
            <v>403.8</v>
          </cell>
        </row>
        <row r="28">
          <cell r="B28" t="str">
            <v>CRYRW-2</v>
          </cell>
          <cell r="C28">
            <v>18885.37</v>
          </cell>
          <cell r="D28">
            <v>681.18</v>
          </cell>
          <cell r="E28">
            <v>0</v>
          </cell>
          <cell r="F28">
            <v>0</v>
          </cell>
          <cell r="G28">
            <v>18885.37</v>
          </cell>
          <cell r="H28">
            <v>681.18</v>
          </cell>
        </row>
        <row r="29">
          <cell r="B29" t="str">
            <v>DAMC_01Z</v>
          </cell>
          <cell r="C29">
            <v>0</v>
          </cell>
          <cell r="D29">
            <v>0</v>
          </cell>
          <cell r="E29">
            <v>0</v>
          </cell>
          <cell r="F29">
            <v>0</v>
          </cell>
          <cell r="G29">
            <v>0</v>
          </cell>
          <cell r="H29">
            <v>0</v>
          </cell>
        </row>
        <row r="30">
          <cell r="B30" t="str">
            <v>DEEP_01Z</v>
          </cell>
          <cell r="C30">
            <v>0</v>
          </cell>
          <cell r="D30">
            <v>0</v>
          </cell>
          <cell r="E30">
            <v>0</v>
          </cell>
          <cell r="F30">
            <v>0</v>
          </cell>
          <cell r="G30">
            <v>0</v>
          </cell>
          <cell r="H30">
            <v>0</v>
          </cell>
        </row>
        <row r="31">
          <cell r="B31" t="str">
            <v>CNQPS01Z</v>
          </cell>
          <cell r="C31">
            <v>17167.88</v>
          </cell>
          <cell r="D31">
            <v>1029.3599999999999</v>
          </cell>
          <cell r="E31">
            <v>0</v>
          </cell>
          <cell r="F31">
            <v>0</v>
          </cell>
          <cell r="G31">
            <v>17167.88</v>
          </cell>
          <cell r="H31">
            <v>1029.3599999999999</v>
          </cell>
        </row>
        <row r="32">
          <cell r="B32" t="str">
            <v>CNQPS02Z</v>
          </cell>
          <cell r="C32">
            <v>5844.64</v>
          </cell>
          <cell r="D32">
            <v>154.29</v>
          </cell>
          <cell r="E32">
            <v>0</v>
          </cell>
          <cell r="F32">
            <v>0</v>
          </cell>
          <cell r="G32">
            <v>5844.64</v>
          </cell>
          <cell r="H32">
            <v>154.29</v>
          </cell>
        </row>
        <row r="33">
          <cell r="B33" t="str">
            <v>CNQPS03Z</v>
          </cell>
          <cell r="C33">
            <v>6376.1</v>
          </cell>
          <cell r="D33">
            <v>357.65</v>
          </cell>
          <cell r="E33">
            <v>0</v>
          </cell>
          <cell r="F33">
            <v>0</v>
          </cell>
          <cell r="G33">
            <v>6376.1</v>
          </cell>
          <cell r="H33">
            <v>357.65</v>
          </cell>
        </row>
        <row r="34">
          <cell r="B34" t="str">
            <v>CNQPS04Z</v>
          </cell>
          <cell r="C34">
            <v>95.57</v>
          </cell>
          <cell r="D34">
            <v>0</v>
          </cell>
          <cell r="E34">
            <v>0</v>
          </cell>
          <cell r="F34">
            <v>0</v>
          </cell>
          <cell r="G34">
            <v>95.57</v>
          </cell>
          <cell r="H34">
            <v>0</v>
          </cell>
        </row>
        <row r="35">
          <cell r="B35" t="str">
            <v>DRAXX01Z</v>
          </cell>
          <cell r="C35">
            <v>82758.45</v>
          </cell>
          <cell r="D35">
            <v>636.70000000000005</v>
          </cell>
          <cell r="E35">
            <v>0</v>
          </cell>
          <cell r="F35">
            <v>0</v>
          </cell>
          <cell r="G35">
            <v>82758.45</v>
          </cell>
          <cell r="H35">
            <v>636.70000000000005</v>
          </cell>
        </row>
        <row r="36">
          <cell r="B36" t="str">
            <v>DRAXX02Z</v>
          </cell>
          <cell r="C36">
            <v>37228.75</v>
          </cell>
          <cell r="D36">
            <v>742.5</v>
          </cell>
          <cell r="E36">
            <v>0</v>
          </cell>
          <cell r="F36">
            <v>0</v>
          </cell>
          <cell r="G36">
            <v>37228.75</v>
          </cell>
          <cell r="H36">
            <v>742.5</v>
          </cell>
        </row>
        <row r="37">
          <cell r="B37" t="str">
            <v>DRAXX03Z</v>
          </cell>
          <cell r="C37">
            <v>48897.5</v>
          </cell>
          <cell r="D37">
            <v>1016.05</v>
          </cell>
          <cell r="E37">
            <v>0</v>
          </cell>
          <cell r="F37">
            <v>0</v>
          </cell>
          <cell r="G37">
            <v>48897.5</v>
          </cell>
          <cell r="H37">
            <v>1016.05</v>
          </cell>
        </row>
        <row r="38">
          <cell r="B38" t="str">
            <v>DRAXX04Z</v>
          </cell>
          <cell r="C38">
            <v>25045.25</v>
          </cell>
          <cell r="D38">
            <v>1127.1500000000001</v>
          </cell>
          <cell r="E38">
            <v>0</v>
          </cell>
          <cell r="F38">
            <v>0</v>
          </cell>
          <cell r="G38">
            <v>25045.25</v>
          </cell>
          <cell r="H38">
            <v>1127.1500000000001</v>
          </cell>
        </row>
        <row r="39">
          <cell r="B39" t="str">
            <v>DRAXX05Z</v>
          </cell>
          <cell r="C39">
            <v>0</v>
          </cell>
          <cell r="D39">
            <v>0</v>
          </cell>
          <cell r="E39">
            <v>0</v>
          </cell>
          <cell r="F39">
            <v>0</v>
          </cell>
          <cell r="G39">
            <v>0</v>
          </cell>
          <cell r="H39">
            <v>0</v>
          </cell>
        </row>
        <row r="40">
          <cell r="B40" t="str">
            <v>DRAXX06Z</v>
          </cell>
          <cell r="C40">
            <v>588.35</v>
          </cell>
          <cell r="D40">
            <v>66.25</v>
          </cell>
          <cell r="E40">
            <v>0</v>
          </cell>
          <cell r="F40">
            <v>0</v>
          </cell>
          <cell r="G40">
            <v>588.35</v>
          </cell>
          <cell r="H40">
            <v>66.25</v>
          </cell>
        </row>
        <row r="41">
          <cell r="B41" t="str">
            <v>DRAXX09G</v>
          </cell>
          <cell r="C41">
            <v>0</v>
          </cell>
          <cell r="D41">
            <v>0</v>
          </cell>
          <cell r="E41">
            <v>0</v>
          </cell>
          <cell r="F41">
            <v>0</v>
          </cell>
          <cell r="G41">
            <v>0</v>
          </cell>
          <cell r="H41">
            <v>0</v>
          </cell>
        </row>
        <row r="42">
          <cell r="B42" t="str">
            <v>DRAXX10G</v>
          </cell>
          <cell r="C42">
            <v>1.0900000000000001</v>
          </cell>
          <cell r="D42">
            <v>13.63</v>
          </cell>
          <cell r="E42">
            <v>0</v>
          </cell>
          <cell r="F42">
            <v>0</v>
          </cell>
          <cell r="G42">
            <v>1.0900000000000001</v>
          </cell>
          <cell r="H42">
            <v>13.63</v>
          </cell>
        </row>
        <row r="43">
          <cell r="B43" t="str">
            <v>DRAXX12G</v>
          </cell>
          <cell r="C43">
            <v>0.03</v>
          </cell>
          <cell r="D43">
            <v>4.59</v>
          </cell>
          <cell r="E43">
            <v>0</v>
          </cell>
          <cell r="F43">
            <v>0</v>
          </cell>
          <cell r="G43">
            <v>0.03</v>
          </cell>
          <cell r="H43">
            <v>4.59</v>
          </cell>
        </row>
        <row r="44">
          <cell r="B44" t="str">
            <v>DUNGW-1</v>
          </cell>
          <cell r="C44">
            <v>198.3</v>
          </cell>
          <cell r="D44">
            <v>1029.99</v>
          </cell>
          <cell r="E44">
            <v>0</v>
          </cell>
          <cell r="F44">
            <v>0</v>
          </cell>
          <cell r="G44">
            <v>198.3</v>
          </cell>
          <cell r="H44">
            <v>1029.99</v>
          </cell>
        </row>
        <row r="45">
          <cell r="B45" t="str">
            <v>EECL_01Z</v>
          </cell>
          <cell r="C45">
            <v>2588.62</v>
          </cell>
          <cell r="D45">
            <v>1848.31</v>
          </cell>
          <cell r="E45">
            <v>0</v>
          </cell>
          <cell r="F45">
            <v>0</v>
          </cell>
          <cell r="G45">
            <v>2588.62</v>
          </cell>
          <cell r="H45">
            <v>1848.31</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56450.29</v>
          </cell>
          <cell r="D50">
            <v>44.28</v>
          </cell>
          <cell r="E50">
            <v>0</v>
          </cell>
          <cell r="F50">
            <v>0</v>
          </cell>
          <cell r="G50">
            <v>56450.29</v>
          </cell>
          <cell r="H50">
            <v>44.28</v>
          </cell>
        </row>
        <row r="51">
          <cell r="B51" t="str">
            <v>CRUA_01Z</v>
          </cell>
          <cell r="C51">
            <v>2937.86</v>
          </cell>
          <cell r="D51">
            <v>208.24</v>
          </cell>
          <cell r="E51">
            <v>0</v>
          </cell>
          <cell r="F51">
            <v>0</v>
          </cell>
          <cell r="G51">
            <v>2937.86</v>
          </cell>
          <cell r="H51">
            <v>208.24</v>
          </cell>
        </row>
        <row r="52">
          <cell r="B52" t="str">
            <v>CRUA_02Z</v>
          </cell>
          <cell r="C52">
            <v>1945.02</v>
          </cell>
          <cell r="D52">
            <v>77.02</v>
          </cell>
          <cell r="E52">
            <v>0</v>
          </cell>
          <cell r="F52">
            <v>0</v>
          </cell>
          <cell r="G52">
            <v>1945.02</v>
          </cell>
          <cell r="H52">
            <v>77.02</v>
          </cell>
        </row>
        <row r="53">
          <cell r="B53" t="str">
            <v>CRUA_03Z</v>
          </cell>
          <cell r="C53">
            <v>335.78</v>
          </cell>
          <cell r="D53">
            <v>19.02</v>
          </cell>
          <cell r="E53">
            <v>0</v>
          </cell>
          <cell r="F53">
            <v>0</v>
          </cell>
          <cell r="G53">
            <v>335.78</v>
          </cell>
          <cell r="H53">
            <v>19.02</v>
          </cell>
        </row>
        <row r="54">
          <cell r="B54" t="str">
            <v>CRUA_04Z</v>
          </cell>
          <cell r="C54">
            <v>708.06</v>
          </cell>
          <cell r="D54">
            <v>42.36</v>
          </cell>
          <cell r="E54">
            <v>0</v>
          </cell>
          <cell r="F54">
            <v>0</v>
          </cell>
          <cell r="G54">
            <v>708.06</v>
          </cell>
          <cell r="H54">
            <v>42.36</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12581.56</v>
          </cell>
          <cell r="D59">
            <v>118.78</v>
          </cell>
          <cell r="E59">
            <v>0</v>
          </cell>
          <cell r="F59">
            <v>0</v>
          </cell>
          <cell r="G59">
            <v>12581.56</v>
          </cell>
          <cell r="H59">
            <v>118.78</v>
          </cell>
        </row>
        <row r="60">
          <cell r="B60" t="str">
            <v>FALGW-1</v>
          </cell>
          <cell r="C60">
            <v>10706.57</v>
          </cell>
          <cell r="D60">
            <v>258.01</v>
          </cell>
          <cell r="E60">
            <v>0</v>
          </cell>
          <cell r="F60">
            <v>0</v>
          </cell>
          <cell r="G60">
            <v>10706.57</v>
          </cell>
          <cell r="H60">
            <v>258.01</v>
          </cell>
        </row>
        <row r="61">
          <cell r="B61" t="str">
            <v>FELL_01Z</v>
          </cell>
          <cell r="C61">
            <v>0</v>
          </cell>
          <cell r="D61">
            <v>0</v>
          </cell>
          <cell r="E61">
            <v>0</v>
          </cell>
          <cell r="F61">
            <v>0</v>
          </cell>
          <cell r="G61">
            <v>0</v>
          </cell>
          <cell r="H61">
            <v>0</v>
          </cell>
        </row>
        <row r="62">
          <cell r="B62" t="str">
            <v>GRGBW-1</v>
          </cell>
          <cell r="C62">
            <v>32524.58</v>
          </cell>
          <cell r="D62">
            <v>0</v>
          </cell>
          <cell r="E62">
            <v>0</v>
          </cell>
          <cell r="F62">
            <v>0</v>
          </cell>
          <cell r="G62">
            <v>32524.58</v>
          </cell>
          <cell r="H62">
            <v>0</v>
          </cell>
        </row>
        <row r="63">
          <cell r="B63" t="str">
            <v>GRGBW-2</v>
          </cell>
          <cell r="C63">
            <v>25948.83</v>
          </cell>
          <cell r="D63">
            <v>0</v>
          </cell>
          <cell r="E63">
            <v>0</v>
          </cell>
          <cell r="F63">
            <v>0</v>
          </cell>
          <cell r="G63">
            <v>25948.83</v>
          </cell>
          <cell r="H63">
            <v>0</v>
          </cell>
        </row>
        <row r="64">
          <cell r="B64" t="str">
            <v>GRGBW-3</v>
          </cell>
          <cell r="C64">
            <v>32426.17</v>
          </cell>
          <cell r="D64">
            <v>0</v>
          </cell>
          <cell r="E64">
            <v>0</v>
          </cell>
          <cell r="F64">
            <v>0</v>
          </cell>
          <cell r="G64">
            <v>32426.17</v>
          </cell>
          <cell r="H64">
            <v>0</v>
          </cell>
        </row>
        <row r="65">
          <cell r="B65" t="str">
            <v>GNFSW-1</v>
          </cell>
          <cell r="C65">
            <v>1875.26</v>
          </cell>
          <cell r="D65">
            <v>1909.74</v>
          </cell>
          <cell r="E65">
            <v>0</v>
          </cell>
          <cell r="F65">
            <v>0</v>
          </cell>
          <cell r="G65">
            <v>1875.26</v>
          </cell>
          <cell r="H65">
            <v>1909.74</v>
          </cell>
        </row>
        <row r="66">
          <cell r="B66" t="str">
            <v>GAOFO-1</v>
          </cell>
          <cell r="C66">
            <v>2170.8200000000002</v>
          </cell>
          <cell r="D66">
            <v>1336.6</v>
          </cell>
          <cell r="E66">
            <v>0</v>
          </cell>
          <cell r="F66">
            <v>0</v>
          </cell>
          <cell r="G66">
            <v>2170.8200000000002</v>
          </cell>
          <cell r="H66">
            <v>1336.6</v>
          </cell>
        </row>
        <row r="67">
          <cell r="B67" t="str">
            <v>GAOFO-2</v>
          </cell>
          <cell r="C67">
            <v>2121.42</v>
          </cell>
          <cell r="D67">
            <v>1100.52</v>
          </cell>
          <cell r="E67">
            <v>0</v>
          </cell>
          <cell r="F67">
            <v>0</v>
          </cell>
          <cell r="G67">
            <v>2121.42</v>
          </cell>
          <cell r="H67">
            <v>1100.52</v>
          </cell>
        </row>
        <row r="68">
          <cell r="B68" t="str">
            <v>GAOFO-3</v>
          </cell>
          <cell r="C68">
            <v>2087.33</v>
          </cell>
          <cell r="D68">
            <v>1360.64</v>
          </cell>
          <cell r="E68">
            <v>0</v>
          </cell>
          <cell r="F68">
            <v>0</v>
          </cell>
          <cell r="G68">
            <v>2087.33</v>
          </cell>
          <cell r="H68">
            <v>1360.64</v>
          </cell>
        </row>
        <row r="69">
          <cell r="B69" t="str">
            <v>GAOFO-4</v>
          </cell>
          <cell r="C69">
            <v>2472.61</v>
          </cell>
          <cell r="D69">
            <v>1506.81</v>
          </cell>
          <cell r="E69">
            <v>0</v>
          </cell>
          <cell r="F69">
            <v>0</v>
          </cell>
          <cell r="G69">
            <v>2472.61</v>
          </cell>
          <cell r="H69">
            <v>1506.81</v>
          </cell>
        </row>
        <row r="70">
          <cell r="B70" t="str">
            <v>CRGHW-1</v>
          </cell>
          <cell r="C70">
            <v>1281.24</v>
          </cell>
          <cell r="D70">
            <v>4.4400000000000004</v>
          </cell>
          <cell r="E70">
            <v>0</v>
          </cell>
          <cell r="F70">
            <v>0</v>
          </cell>
          <cell r="G70">
            <v>1281.24</v>
          </cell>
          <cell r="H70">
            <v>4.4400000000000004</v>
          </cell>
        </row>
        <row r="71">
          <cell r="B71" t="str">
            <v>GRMO_01Z</v>
          </cell>
          <cell r="C71">
            <v>0.48</v>
          </cell>
          <cell r="D71">
            <v>7293.1</v>
          </cell>
          <cell r="E71">
            <v>0</v>
          </cell>
          <cell r="F71">
            <v>0</v>
          </cell>
          <cell r="G71">
            <v>0.48</v>
          </cell>
          <cell r="H71">
            <v>7293.1</v>
          </cell>
        </row>
        <row r="72">
          <cell r="B72" t="str">
            <v>GRIFW-1</v>
          </cell>
          <cell r="C72">
            <v>60.63</v>
          </cell>
          <cell r="D72">
            <v>2058.06</v>
          </cell>
          <cell r="E72">
            <v>0</v>
          </cell>
          <cell r="F72">
            <v>0</v>
          </cell>
          <cell r="G72">
            <v>60.63</v>
          </cell>
          <cell r="H72">
            <v>2058.06</v>
          </cell>
        </row>
        <row r="73">
          <cell r="B73" t="str">
            <v>GRIFW-2</v>
          </cell>
          <cell r="C73">
            <v>2115.23</v>
          </cell>
          <cell r="D73">
            <v>125.17</v>
          </cell>
          <cell r="E73">
            <v>0</v>
          </cell>
          <cell r="F73">
            <v>0</v>
          </cell>
          <cell r="G73">
            <v>2115.23</v>
          </cell>
          <cell r="H73">
            <v>125.17</v>
          </cell>
        </row>
        <row r="74">
          <cell r="B74" t="str">
            <v>GNFSW-2</v>
          </cell>
          <cell r="C74">
            <v>972.07</v>
          </cell>
          <cell r="D74">
            <v>1931.53</v>
          </cell>
          <cell r="E74">
            <v>0</v>
          </cell>
          <cell r="F74">
            <v>0</v>
          </cell>
          <cell r="G74">
            <v>972.07</v>
          </cell>
          <cell r="H74">
            <v>1931.53</v>
          </cell>
        </row>
        <row r="75">
          <cell r="B75" t="str">
            <v>GYMR-15</v>
          </cell>
          <cell r="C75">
            <v>17222.7</v>
          </cell>
          <cell r="D75">
            <v>2.0499999999999998</v>
          </cell>
          <cell r="E75">
            <v>0</v>
          </cell>
          <cell r="F75">
            <v>0</v>
          </cell>
          <cell r="G75">
            <v>17222.7</v>
          </cell>
          <cell r="H75">
            <v>2.0499999999999998</v>
          </cell>
        </row>
        <row r="76">
          <cell r="B76" t="str">
            <v>GYMR-17</v>
          </cell>
          <cell r="C76">
            <v>18174.8</v>
          </cell>
          <cell r="D76">
            <v>1.24</v>
          </cell>
          <cell r="E76">
            <v>0</v>
          </cell>
          <cell r="F76">
            <v>0</v>
          </cell>
          <cell r="G76">
            <v>18174.8</v>
          </cell>
          <cell r="H76">
            <v>1.24</v>
          </cell>
        </row>
        <row r="77">
          <cell r="B77" t="str">
            <v>GYMR-26</v>
          </cell>
          <cell r="C77">
            <v>16798.7</v>
          </cell>
          <cell r="D77">
            <v>1.01</v>
          </cell>
          <cell r="E77">
            <v>0</v>
          </cell>
          <cell r="F77">
            <v>0</v>
          </cell>
          <cell r="G77">
            <v>16798.7</v>
          </cell>
          <cell r="H77">
            <v>1.01</v>
          </cell>
        </row>
        <row r="78">
          <cell r="B78" t="str">
            <v>GYMR-28</v>
          </cell>
          <cell r="C78">
            <v>16372.11</v>
          </cell>
          <cell r="D78">
            <v>0.49</v>
          </cell>
          <cell r="E78">
            <v>0</v>
          </cell>
          <cell r="F78">
            <v>0</v>
          </cell>
          <cell r="G78">
            <v>16372.11</v>
          </cell>
          <cell r="H78">
            <v>0.49</v>
          </cell>
        </row>
        <row r="79">
          <cell r="B79" t="str">
            <v>GYAR_01Z</v>
          </cell>
          <cell r="C79">
            <v>2250.65</v>
          </cell>
          <cell r="D79">
            <v>480.4</v>
          </cell>
          <cell r="E79">
            <v>0</v>
          </cell>
          <cell r="F79">
            <v>0</v>
          </cell>
          <cell r="G79">
            <v>2250.65</v>
          </cell>
          <cell r="H79">
            <v>480.4</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11706.49</v>
          </cell>
          <cell r="D83">
            <v>2460.84</v>
          </cell>
          <cell r="E83">
            <v>0</v>
          </cell>
          <cell r="F83">
            <v>0</v>
          </cell>
          <cell r="G83">
            <v>11706.49</v>
          </cell>
          <cell r="H83">
            <v>2460.84</v>
          </cell>
        </row>
        <row r="84">
          <cell r="B84" t="str">
            <v>SHBA_02Z</v>
          </cell>
          <cell r="C84">
            <v>14089.02</v>
          </cell>
          <cell r="D84">
            <v>1652.84</v>
          </cell>
          <cell r="E84">
            <v>0</v>
          </cell>
          <cell r="F84">
            <v>0</v>
          </cell>
          <cell r="G84">
            <v>14089.02</v>
          </cell>
          <cell r="H84">
            <v>1652.84</v>
          </cell>
        </row>
        <row r="85">
          <cell r="B85" t="str">
            <v>HUMR_01Z</v>
          </cell>
          <cell r="C85">
            <v>61196.639999999999</v>
          </cell>
          <cell r="D85">
            <v>1804</v>
          </cell>
          <cell r="E85">
            <v>0</v>
          </cell>
          <cell r="F85">
            <v>0</v>
          </cell>
          <cell r="G85">
            <v>61196.639999999999</v>
          </cell>
          <cell r="H85">
            <v>1804</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47706.65</v>
          </cell>
          <cell r="D90">
            <v>4451</v>
          </cell>
          <cell r="E90">
            <v>0</v>
          </cell>
          <cell r="F90">
            <v>0</v>
          </cell>
          <cell r="G90">
            <v>47706.65</v>
          </cell>
          <cell r="H90">
            <v>4451</v>
          </cell>
        </row>
        <row r="91">
          <cell r="B91" t="str">
            <v>KILBW-1</v>
          </cell>
          <cell r="C91">
            <v>164.81</v>
          </cell>
          <cell r="D91">
            <v>564.88</v>
          </cell>
          <cell r="E91">
            <v>0</v>
          </cell>
          <cell r="F91">
            <v>0</v>
          </cell>
          <cell r="G91">
            <v>164.81</v>
          </cell>
          <cell r="H91">
            <v>564.88</v>
          </cell>
        </row>
        <row r="92">
          <cell r="B92" t="str">
            <v>LCLTW-1</v>
          </cell>
          <cell r="C92">
            <v>510.66</v>
          </cell>
          <cell r="D92">
            <v>447.19</v>
          </cell>
          <cell r="E92">
            <v>0</v>
          </cell>
          <cell r="F92">
            <v>0</v>
          </cell>
          <cell r="G92">
            <v>510.66</v>
          </cell>
          <cell r="H92">
            <v>447.19</v>
          </cell>
        </row>
        <row r="93">
          <cell r="B93" t="str">
            <v>MEDP_01Z</v>
          </cell>
          <cell r="C93">
            <v>37619</v>
          </cell>
          <cell r="D93">
            <v>3832.32</v>
          </cell>
          <cell r="E93">
            <v>0</v>
          </cell>
          <cell r="F93">
            <v>0</v>
          </cell>
          <cell r="G93">
            <v>37619</v>
          </cell>
          <cell r="H93">
            <v>3832.32</v>
          </cell>
        </row>
        <row r="94">
          <cell r="B94" t="str">
            <v>MILWW-1</v>
          </cell>
          <cell r="C94">
            <v>2085.02</v>
          </cell>
          <cell r="D94">
            <v>284.83999999999997</v>
          </cell>
          <cell r="E94">
            <v>0</v>
          </cell>
          <cell r="F94">
            <v>0</v>
          </cell>
          <cell r="G94">
            <v>2085.02</v>
          </cell>
          <cell r="H94">
            <v>284.83999999999997</v>
          </cell>
        </row>
        <row r="95">
          <cell r="B95" t="str">
            <v>WDNSO-1</v>
          </cell>
          <cell r="C95">
            <v>6960.24</v>
          </cell>
          <cell r="D95">
            <v>803.34</v>
          </cell>
          <cell r="E95">
            <v>0</v>
          </cell>
          <cell r="F95">
            <v>0</v>
          </cell>
          <cell r="G95">
            <v>6960.24</v>
          </cell>
          <cell r="H95">
            <v>803.34</v>
          </cell>
        </row>
        <row r="96">
          <cell r="B96" t="str">
            <v>WDNSO-2</v>
          </cell>
          <cell r="C96">
            <v>6975.26</v>
          </cell>
          <cell r="D96">
            <v>764.19</v>
          </cell>
          <cell r="E96">
            <v>0</v>
          </cell>
          <cell r="F96">
            <v>0</v>
          </cell>
          <cell r="G96">
            <v>6975.26</v>
          </cell>
          <cell r="H96">
            <v>764.19</v>
          </cell>
        </row>
        <row r="97">
          <cell r="B97" t="str">
            <v>MRWD_01Z</v>
          </cell>
          <cell r="C97">
            <v>101014.3</v>
          </cell>
          <cell r="D97">
            <v>916.9</v>
          </cell>
          <cell r="E97">
            <v>0</v>
          </cell>
          <cell r="F97">
            <v>0</v>
          </cell>
          <cell r="G97">
            <v>101014.3</v>
          </cell>
          <cell r="H97">
            <v>916.9</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12318.55</v>
          </cell>
          <cell r="D103">
            <v>4472.7</v>
          </cell>
          <cell r="E103">
            <v>0</v>
          </cell>
          <cell r="F103">
            <v>0</v>
          </cell>
          <cell r="G103">
            <v>12318.55</v>
          </cell>
          <cell r="H103">
            <v>4472.7</v>
          </cell>
        </row>
        <row r="104">
          <cell r="B104" t="str">
            <v>DIDCB06Z</v>
          </cell>
          <cell r="C104">
            <v>12644.6</v>
          </cell>
          <cell r="D104">
            <v>5424.35</v>
          </cell>
          <cell r="E104">
            <v>0</v>
          </cell>
          <cell r="F104">
            <v>0</v>
          </cell>
          <cell r="G104">
            <v>12644.6</v>
          </cell>
          <cell r="H104">
            <v>5424.35</v>
          </cell>
        </row>
        <row r="105">
          <cell r="B105" t="str">
            <v>LBAR_01Z</v>
          </cell>
          <cell r="C105">
            <v>25686.01</v>
          </cell>
          <cell r="D105">
            <v>18176.490000000002</v>
          </cell>
          <cell r="E105">
            <v>0</v>
          </cell>
          <cell r="F105">
            <v>0</v>
          </cell>
          <cell r="G105">
            <v>25686.01</v>
          </cell>
          <cell r="H105">
            <v>18176.490000000002</v>
          </cell>
        </row>
        <row r="106">
          <cell r="B106" t="str">
            <v>PEMB_11Z</v>
          </cell>
          <cell r="C106">
            <v>8382.2000000000007</v>
          </cell>
          <cell r="D106">
            <v>4473.1000000000004</v>
          </cell>
          <cell r="E106">
            <v>0</v>
          </cell>
          <cell r="F106">
            <v>0</v>
          </cell>
          <cell r="G106">
            <v>8382.2000000000007</v>
          </cell>
          <cell r="H106">
            <v>4473.1000000000004</v>
          </cell>
        </row>
        <row r="107">
          <cell r="B107" t="str">
            <v>PEMB_21Z</v>
          </cell>
          <cell r="C107">
            <v>14612.2</v>
          </cell>
          <cell r="D107">
            <v>2489.5500000000002</v>
          </cell>
          <cell r="E107">
            <v>0</v>
          </cell>
          <cell r="F107">
            <v>0</v>
          </cell>
          <cell r="G107">
            <v>14612.2</v>
          </cell>
          <cell r="H107">
            <v>2489.5500000000002</v>
          </cell>
        </row>
        <row r="108">
          <cell r="B108" t="str">
            <v>PEMB_31Z</v>
          </cell>
          <cell r="C108">
            <v>9664.1</v>
          </cell>
          <cell r="D108">
            <v>1937.15</v>
          </cell>
          <cell r="E108">
            <v>0</v>
          </cell>
          <cell r="F108">
            <v>0</v>
          </cell>
          <cell r="G108">
            <v>9664.1</v>
          </cell>
          <cell r="H108">
            <v>1937.15</v>
          </cell>
        </row>
        <row r="109">
          <cell r="B109" t="str">
            <v>PEMB_41Z</v>
          </cell>
          <cell r="C109">
            <v>26748.75</v>
          </cell>
          <cell r="D109">
            <v>2544.6</v>
          </cell>
          <cell r="E109">
            <v>0</v>
          </cell>
          <cell r="F109">
            <v>0</v>
          </cell>
          <cell r="G109">
            <v>26748.75</v>
          </cell>
          <cell r="H109">
            <v>2544.6</v>
          </cell>
        </row>
        <row r="110">
          <cell r="B110" t="str">
            <v>PEMB_51Z</v>
          </cell>
          <cell r="C110">
            <v>0</v>
          </cell>
          <cell r="D110">
            <v>0</v>
          </cell>
          <cell r="E110">
            <v>0</v>
          </cell>
          <cell r="F110">
            <v>0</v>
          </cell>
          <cell r="G110">
            <v>0</v>
          </cell>
          <cell r="H110">
            <v>0</v>
          </cell>
        </row>
        <row r="111">
          <cell r="B111" t="str">
            <v>STAY_01Z</v>
          </cell>
          <cell r="C111">
            <v>6684.55</v>
          </cell>
          <cell r="D111">
            <v>3715</v>
          </cell>
          <cell r="E111">
            <v>0</v>
          </cell>
          <cell r="F111">
            <v>0</v>
          </cell>
          <cell r="G111">
            <v>6684.55</v>
          </cell>
          <cell r="H111">
            <v>3715</v>
          </cell>
        </row>
        <row r="112">
          <cell r="B112" t="str">
            <v>STAY_02Z</v>
          </cell>
          <cell r="C112">
            <v>1895.2</v>
          </cell>
          <cell r="D112">
            <v>2508.5</v>
          </cell>
          <cell r="E112">
            <v>0</v>
          </cell>
          <cell r="F112">
            <v>0</v>
          </cell>
          <cell r="G112">
            <v>1895.2</v>
          </cell>
          <cell r="H112">
            <v>2508.5</v>
          </cell>
        </row>
        <row r="113">
          <cell r="B113" t="str">
            <v>STAY_03Z</v>
          </cell>
          <cell r="C113">
            <v>2239.4499999999998</v>
          </cell>
          <cell r="D113">
            <v>4649.45</v>
          </cell>
          <cell r="E113">
            <v>0</v>
          </cell>
          <cell r="F113">
            <v>0</v>
          </cell>
          <cell r="G113">
            <v>2239.4499999999998</v>
          </cell>
          <cell r="H113">
            <v>4649.45</v>
          </cell>
        </row>
        <row r="114">
          <cell r="B114" t="str">
            <v>STAY_04Z</v>
          </cell>
          <cell r="C114">
            <v>2030.95</v>
          </cell>
          <cell r="D114">
            <v>2740.35</v>
          </cell>
          <cell r="E114">
            <v>0</v>
          </cell>
          <cell r="F114">
            <v>0</v>
          </cell>
          <cell r="G114">
            <v>2030.95</v>
          </cell>
          <cell r="H114">
            <v>2740.35</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30289.35</v>
          </cell>
          <cell r="D117">
            <v>1340.85</v>
          </cell>
          <cell r="E117">
            <v>0</v>
          </cell>
          <cell r="F117">
            <v>0</v>
          </cell>
          <cell r="G117">
            <v>30289.35</v>
          </cell>
          <cell r="H117">
            <v>1340.85</v>
          </cell>
        </row>
        <row r="118">
          <cell r="B118" t="str">
            <v>HEYM102Z</v>
          </cell>
          <cell r="C118">
            <v>45807.35</v>
          </cell>
          <cell r="D118">
            <v>1316</v>
          </cell>
          <cell r="E118">
            <v>0</v>
          </cell>
          <cell r="F118">
            <v>0</v>
          </cell>
          <cell r="G118">
            <v>45807.35</v>
          </cell>
          <cell r="H118">
            <v>1316</v>
          </cell>
        </row>
        <row r="119">
          <cell r="B119" t="str">
            <v>HEYM207Z</v>
          </cell>
          <cell r="C119">
            <v>0</v>
          </cell>
          <cell r="D119">
            <v>13.65</v>
          </cell>
          <cell r="E119">
            <v>0</v>
          </cell>
          <cell r="F119">
            <v>0</v>
          </cell>
          <cell r="G119">
            <v>0</v>
          </cell>
          <cell r="H119">
            <v>13.65</v>
          </cell>
        </row>
        <row r="120">
          <cell r="B120" t="str">
            <v>HEYM208Z</v>
          </cell>
          <cell r="C120">
            <v>80417.649999999994</v>
          </cell>
          <cell r="D120">
            <v>0</v>
          </cell>
          <cell r="E120">
            <v>0</v>
          </cell>
          <cell r="F120">
            <v>0</v>
          </cell>
          <cell r="G120">
            <v>80417.649999999994</v>
          </cell>
          <cell r="H120">
            <v>0</v>
          </cell>
        </row>
        <row r="121">
          <cell r="B121" t="str">
            <v>HINB_07Z</v>
          </cell>
          <cell r="C121">
            <v>16339.55</v>
          </cell>
          <cell r="D121">
            <v>484.8</v>
          </cell>
          <cell r="E121">
            <v>0</v>
          </cell>
          <cell r="F121">
            <v>0</v>
          </cell>
          <cell r="G121">
            <v>16339.55</v>
          </cell>
          <cell r="H121">
            <v>484.8</v>
          </cell>
        </row>
        <row r="122">
          <cell r="B122" t="str">
            <v>HINB_08Z</v>
          </cell>
          <cell r="C122">
            <v>0</v>
          </cell>
          <cell r="D122">
            <v>0</v>
          </cell>
          <cell r="E122">
            <v>0</v>
          </cell>
          <cell r="F122">
            <v>0</v>
          </cell>
          <cell r="G122">
            <v>0</v>
          </cell>
          <cell r="H122">
            <v>0</v>
          </cell>
        </row>
        <row r="123">
          <cell r="B123" t="str">
            <v>HRTL_01Z</v>
          </cell>
          <cell r="C123">
            <v>35297.85</v>
          </cell>
          <cell r="D123">
            <v>0.15</v>
          </cell>
          <cell r="E123">
            <v>0</v>
          </cell>
          <cell r="F123">
            <v>0</v>
          </cell>
          <cell r="G123">
            <v>35297.85</v>
          </cell>
          <cell r="H123">
            <v>0.15</v>
          </cell>
        </row>
        <row r="124">
          <cell r="B124" t="str">
            <v>HRTL_02Z</v>
          </cell>
          <cell r="C124">
            <v>103271.3</v>
          </cell>
          <cell r="D124">
            <v>52.75</v>
          </cell>
          <cell r="E124">
            <v>0</v>
          </cell>
          <cell r="F124">
            <v>0</v>
          </cell>
          <cell r="G124">
            <v>103271.3</v>
          </cell>
          <cell r="H124">
            <v>52.75</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81702.350000000006</v>
          </cell>
          <cell r="D127">
            <v>1696.85</v>
          </cell>
          <cell r="E127">
            <v>0</v>
          </cell>
          <cell r="F127">
            <v>0</v>
          </cell>
          <cell r="G127">
            <v>81702.350000000006</v>
          </cell>
          <cell r="H127">
            <v>1696.85</v>
          </cell>
        </row>
        <row r="128">
          <cell r="B128" t="str">
            <v>SIZB_02Z</v>
          </cell>
          <cell r="C128">
            <v>0</v>
          </cell>
          <cell r="D128">
            <v>0</v>
          </cell>
          <cell r="E128">
            <v>0</v>
          </cell>
          <cell r="F128">
            <v>0</v>
          </cell>
          <cell r="G128">
            <v>0</v>
          </cell>
          <cell r="H128">
            <v>0</v>
          </cell>
        </row>
        <row r="129">
          <cell r="B129" t="str">
            <v>TORN_01Z</v>
          </cell>
          <cell r="C129">
            <v>76976.5</v>
          </cell>
          <cell r="D129">
            <v>203.85</v>
          </cell>
          <cell r="E129">
            <v>0</v>
          </cell>
          <cell r="F129">
            <v>0</v>
          </cell>
          <cell r="G129">
            <v>76976.5</v>
          </cell>
          <cell r="H129">
            <v>203.85</v>
          </cell>
        </row>
        <row r="130">
          <cell r="B130" t="str">
            <v>TORN_02Z</v>
          </cell>
          <cell r="C130">
            <v>52963.35</v>
          </cell>
          <cell r="D130">
            <v>1550.5</v>
          </cell>
          <cell r="E130">
            <v>0</v>
          </cell>
          <cell r="F130">
            <v>0</v>
          </cell>
          <cell r="G130">
            <v>52963.35</v>
          </cell>
          <cell r="H130">
            <v>1550.5</v>
          </cell>
        </row>
        <row r="131">
          <cell r="B131" t="str">
            <v>EAG-NEMO1</v>
          </cell>
          <cell r="C131">
            <v>85980.6</v>
          </cell>
          <cell r="D131">
            <v>1895.8</v>
          </cell>
          <cell r="E131">
            <v>0</v>
          </cell>
          <cell r="F131">
            <v>0</v>
          </cell>
          <cell r="G131">
            <v>85980.6</v>
          </cell>
          <cell r="H131">
            <v>1895.8</v>
          </cell>
        </row>
        <row r="132">
          <cell r="B132" t="str">
            <v>DINO_01Z</v>
          </cell>
          <cell r="C132">
            <v>14566.95</v>
          </cell>
          <cell r="D132">
            <v>163.9</v>
          </cell>
          <cell r="E132">
            <v>0</v>
          </cell>
          <cell r="F132">
            <v>0</v>
          </cell>
          <cell r="G132">
            <v>14566.95</v>
          </cell>
          <cell r="H132">
            <v>163.9</v>
          </cell>
        </row>
        <row r="133">
          <cell r="B133" t="str">
            <v>DINO_02Z</v>
          </cell>
          <cell r="C133">
            <v>7971.1</v>
          </cell>
          <cell r="D133">
            <v>49.2</v>
          </cell>
          <cell r="E133">
            <v>0</v>
          </cell>
          <cell r="F133">
            <v>0</v>
          </cell>
          <cell r="G133">
            <v>7971.1</v>
          </cell>
          <cell r="H133">
            <v>49.2</v>
          </cell>
        </row>
        <row r="134">
          <cell r="B134" t="str">
            <v>DINO_03Z</v>
          </cell>
          <cell r="C134">
            <v>9378.4500000000007</v>
          </cell>
          <cell r="D134">
            <v>115.85</v>
          </cell>
          <cell r="E134">
            <v>0</v>
          </cell>
          <cell r="F134">
            <v>0</v>
          </cell>
          <cell r="G134">
            <v>9378.4500000000007</v>
          </cell>
          <cell r="H134">
            <v>115.85</v>
          </cell>
        </row>
        <row r="135">
          <cell r="B135" t="str">
            <v>DINO_04Z</v>
          </cell>
          <cell r="C135">
            <v>3921.25</v>
          </cell>
          <cell r="D135">
            <v>252.75</v>
          </cell>
          <cell r="E135">
            <v>0</v>
          </cell>
          <cell r="F135">
            <v>0</v>
          </cell>
          <cell r="G135">
            <v>3921.25</v>
          </cell>
          <cell r="H135">
            <v>252.75</v>
          </cell>
        </row>
        <row r="136">
          <cell r="B136" t="str">
            <v>DINO_05Z</v>
          </cell>
          <cell r="C136">
            <v>15066.05</v>
          </cell>
          <cell r="D136">
            <v>322.10000000000002</v>
          </cell>
          <cell r="E136">
            <v>0</v>
          </cell>
          <cell r="F136">
            <v>0</v>
          </cell>
          <cell r="G136">
            <v>15066.05</v>
          </cell>
          <cell r="H136">
            <v>322.10000000000002</v>
          </cell>
        </row>
        <row r="137">
          <cell r="B137" t="str">
            <v>DINO_06Z</v>
          </cell>
          <cell r="C137">
            <v>0</v>
          </cell>
          <cell r="D137">
            <v>0</v>
          </cell>
          <cell r="E137">
            <v>0</v>
          </cell>
          <cell r="F137">
            <v>0</v>
          </cell>
          <cell r="G137">
            <v>0</v>
          </cell>
          <cell r="H137">
            <v>0</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2738.5</v>
          </cell>
          <cell r="D140">
            <v>280.89999999999998</v>
          </cell>
          <cell r="E140">
            <v>0</v>
          </cell>
          <cell r="F140">
            <v>0</v>
          </cell>
          <cell r="G140">
            <v>2738.5</v>
          </cell>
          <cell r="H140">
            <v>280.89999999999998</v>
          </cell>
        </row>
        <row r="141">
          <cell r="B141" t="str">
            <v>FFES_04Z</v>
          </cell>
          <cell r="C141">
            <v>4195.21</v>
          </cell>
          <cell r="D141">
            <v>239.29</v>
          </cell>
          <cell r="E141">
            <v>0</v>
          </cell>
          <cell r="F141">
            <v>0</v>
          </cell>
          <cell r="G141">
            <v>4195.21</v>
          </cell>
          <cell r="H141">
            <v>239.29</v>
          </cell>
        </row>
        <row r="142">
          <cell r="B142" t="str">
            <v>KILNS01Z</v>
          </cell>
          <cell r="C142">
            <v>0</v>
          </cell>
          <cell r="D142">
            <v>0</v>
          </cell>
          <cell r="E142">
            <v>0</v>
          </cell>
          <cell r="F142">
            <v>0</v>
          </cell>
          <cell r="G142">
            <v>0</v>
          </cell>
          <cell r="H142">
            <v>0</v>
          </cell>
        </row>
        <row r="143">
          <cell r="B143" t="str">
            <v>PETEM01Z</v>
          </cell>
          <cell r="C143">
            <v>0</v>
          </cell>
          <cell r="D143">
            <v>0</v>
          </cell>
          <cell r="E143">
            <v>0</v>
          </cell>
          <cell r="F143">
            <v>0</v>
          </cell>
          <cell r="G143">
            <v>0</v>
          </cell>
          <cell r="H143">
            <v>0</v>
          </cell>
        </row>
        <row r="144">
          <cell r="B144" t="str">
            <v>GRAI_06Z</v>
          </cell>
          <cell r="C144">
            <v>30349.8</v>
          </cell>
          <cell r="D144">
            <v>2149</v>
          </cell>
          <cell r="E144">
            <v>0</v>
          </cell>
          <cell r="F144">
            <v>0</v>
          </cell>
          <cell r="G144">
            <v>30349.8</v>
          </cell>
          <cell r="H144">
            <v>2149</v>
          </cell>
        </row>
        <row r="145">
          <cell r="B145" t="str">
            <v>GRAI_07Z</v>
          </cell>
          <cell r="C145">
            <v>11808.65</v>
          </cell>
          <cell r="D145">
            <v>1174.45</v>
          </cell>
          <cell r="E145">
            <v>0</v>
          </cell>
          <cell r="F145">
            <v>0</v>
          </cell>
          <cell r="G145">
            <v>11808.65</v>
          </cell>
          <cell r="H145">
            <v>1174.45</v>
          </cell>
        </row>
        <row r="146">
          <cell r="B146" t="str">
            <v>GRAI_08Z</v>
          </cell>
          <cell r="C146">
            <v>18819.5</v>
          </cell>
          <cell r="D146">
            <v>1497.95</v>
          </cell>
          <cell r="E146">
            <v>0</v>
          </cell>
          <cell r="F146">
            <v>0</v>
          </cell>
          <cell r="G146">
            <v>18819.5</v>
          </cell>
          <cell r="H146">
            <v>1497.95</v>
          </cell>
        </row>
        <row r="147">
          <cell r="B147" t="str">
            <v>KILLP01Z</v>
          </cell>
          <cell r="C147">
            <v>935.45</v>
          </cell>
          <cell r="D147">
            <v>386.3</v>
          </cell>
          <cell r="E147">
            <v>0</v>
          </cell>
          <cell r="F147">
            <v>0</v>
          </cell>
          <cell r="G147">
            <v>935.45</v>
          </cell>
          <cell r="H147">
            <v>386.3</v>
          </cell>
        </row>
        <row r="148">
          <cell r="B148" t="str">
            <v>KILLP02Z</v>
          </cell>
          <cell r="C148">
            <v>858</v>
          </cell>
          <cell r="D148">
            <v>335.55</v>
          </cell>
          <cell r="E148">
            <v>0</v>
          </cell>
          <cell r="F148">
            <v>0</v>
          </cell>
          <cell r="G148">
            <v>858</v>
          </cell>
          <cell r="H148">
            <v>335.55</v>
          </cell>
        </row>
        <row r="149">
          <cell r="B149" t="str">
            <v>RATS_01Z</v>
          </cell>
          <cell r="C149">
            <v>0.09</v>
          </cell>
          <cell r="D149">
            <v>700.02</v>
          </cell>
          <cell r="E149">
            <v>0</v>
          </cell>
          <cell r="F149">
            <v>0</v>
          </cell>
          <cell r="G149">
            <v>0.09</v>
          </cell>
          <cell r="H149">
            <v>700.02</v>
          </cell>
        </row>
        <row r="150">
          <cell r="B150" t="str">
            <v>RATS_02Z</v>
          </cell>
          <cell r="C150">
            <v>1017</v>
          </cell>
          <cell r="D150">
            <v>0</v>
          </cell>
          <cell r="E150">
            <v>0</v>
          </cell>
          <cell r="F150">
            <v>0</v>
          </cell>
          <cell r="G150">
            <v>1017</v>
          </cell>
          <cell r="H150">
            <v>0</v>
          </cell>
        </row>
        <row r="151">
          <cell r="B151" t="str">
            <v>RATS_03Z</v>
          </cell>
          <cell r="C151">
            <v>0</v>
          </cell>
          <cell r="D151">
            <v>0</v>
          </cell>
          <cell r="E151">
            <v>0</v>
          </cell>
          <cell r="F151">
            <v>0</v>
          </cell>
          <cell r="G151">
            <v>0</v>
          </cell>
          <cell r="H151">
            <v>0</v>
          </cell>
        </row>
        <row r="152">
          <cell r="B152" t="str">
            <v>RATS_04Z</v>
          </cell>
          <cell r="C152">
            <v>0</v>
          </cell>
          <cell r="D152">
            <v>0</v>
          </cell>
          <cell r="E152">
            <v>0</v>
          </cell>
          <cell r="F152">
            <v>0</v>
          </cell>
          <cell r="G152">
            <v>0</v>
          </cell>
          <cell r="H152">
            <v>0</v>
          </cell>
        </row>
        <row r="153">
          <cell r="B153" t="str">
            <v>TAYL_02Z</v>
          </cell>
          <cell r="C153">
            <v>0</v>
          </cell>
          <cell r="D153">
            <v>1.1299999999999999</v>
          </cell>
          <cell r="E153">
            <v>0</v>
          </cell>
          <cell r="F153">
            <v>0</v>
          </cell>
          <cell r="G153">
            <v>0</v>
          </cell>
          <cell r="H153">
            <v>1.1299999999999999</v>
          </cell>
        </row>
        <row r="154">
          <cell r="B154" t="str">
            <v>TAYL_03Z</v>
          </cell>
          <cell r="C154">
            <v>0.55000000000000004</v>
          </cell>
          <cell r="D154">
            <v>8.39</v>
          </cell>
          <cell r="E154">
            <v>0</v>
          </cell>
          <cell r="F154">
            <v>0</v>
          </cell>
          <cell r="G154">
            <v>0.55000000000000004</v>
          </cell>
          <cell r="H154">
            <v>8.39</v>
          </cell>
        </row>
        <row r="155">
          <cell r="B155" t="str">
            <v>RCBKO-1</v>
          </cell>
          <cell r="C155">
            <v>6661.05</v>
          </cell>
          <cell r="D155">
            <v>2422.5500000000002</v>
          </cell>
          <cell r="E155">
            <v>0</v>
          </cell>
          <cell r="F155">
            <v>0</v>
          </cell>
          <cell r="G155">
            <v>6661.05</v>
          </cell>
          <cell r="H155">
            <v>2422.5500000000002</v>
          </cell>
        </row>
        <row r="156">
          <cell r="B156" t="str">
            <v>RCBKO-2</v>
          </cell>
          <cell r="C156">
            <v>6429.35</v>
          </cell>
          <cell r="D156">
            <v>1564.69</v>
          </cell>
          <cell r="E156">
            <v>0</v>
          </cell>
          <cell r="F156">
            <v>0</v>
          </cell>
          <cell r="G156">
            <v>6429.35</v>
          </cell>
          <cell r="H156">
            <v>1564.69</v>
          </cell>
        </row>
        <row r="157">
          <cell r="B157" t="str">
            <v>BRGG_01Z</v>
          </cell>
          <cell r="C157">
            <v>391.18</v>
          </cell>
          <cell r="D157">
            <v>0</v>
          </cell>
          <cell r="E157">
            <v>0</v>
          </cell>
          <cell r="F157">
            <v>0</v>
          </cell>
          <cell r="G157">
            <v>391.18</v>
          </cell>
          <cell r="H157">
            <v>0</v>
          </cell>
        </row>
        <row r="158">
          <cell r="B158" t="str">
            <v>ROCK_01Z</v>
          </cell>
          <cell r="C158">
            <v>13910.8</v>
          </cell>
          <cell r="D158">
            <v>579.70000000000005</v>
          </cell>
          <cell r="E158">
            <v>0</v>
          </cell>
          <cell r="F158">
            <v>0</v>
          </cell>
          <cell r="G158">
            <v>13910.8</v>
          </cell>
          <cell r="H158">
            <v>579.70000000000005</v>
          </cell>
        </row>
        <row r="159">
          <cell r="B159" t="str">
            <v>SCCL_01Z</v>
          </cell>
          <cell r="C159">
            <v>15957.85</v>
          </cell>
          <cell r="D159">
            <v>132.18</v>
          </cell>
          <cell r="E159">
            <v>0</v>
          </cell>
          <cell r="F159">
            <v>0</v>
          </cell>
          <cell r="G159">
            <v>15957.85</v>
          </cell>
          <cell r="H159">
            <v>132.18</v>
          </cell>
        </row>
        <row r="160">
          <cell r="B160" t="str">
            <v>SCCL_02Z</v>
          </cell>
          <cell r="C160">
            <v>11462.35</v>
          </cell>
          <cell r="D160">
            <v>1407.5</v>
          </cell>
          <cell r="E160">
            <v>0</v>
          </cell>
          <cell r="F160">
            <v>0</v>
          </cell>
          <cell r="G160">
            <v>11462.35</v>
          </cell>
          <cell r="H160">
            <v>1407.5</v>
          </cell>
        </row>
        <row r="161">
          <cell r="B161" t="str">
            <v>SCCL_03Z</v>
          </cell>
          <cell r="C161">
            <v>8357.5499999999993</v>
          </cell>
          <cell r="D161">
            <v>1051.77</v>
          </cell>
          <cell r="E161">
            <v>0</v>
          </cell>
          <cell r="F161">
            <v>0</v>
          </cell>
          <cell r="G161">
            <v>8357.5499999999993</v>
          </cell>
          <cell r="H161">
            <v>1051.77</v>
          </cell>
        </row>
        <row r="162">
          <cell r="B162" t="str">
            <v>SHOS_01Z</v>
          </cell>
          <cell r="C162">
            <v>5663.75</v>
          </cell>
          <cell r="D162">
            <v>251.7</v>
          </cell>
          <cell r="E162">
            <v>0</v>
          </cell>
          <cell r="F162">
            <v>0</v>
          </cell>
          <cell r="G162">
            <v>5663.75</v>
          </cell>
          <cell r="H162">
            <v>251.7</v>
          </cell>
        </row>
        <row r="163">
          <cell r="B163" t="str">
            <v>SEAB_01Z</v>
          </cell>
          <cell r="C163">
            <v>41161.54</v>
          </cell>
          <cell r="D163">
            <v>2477</v>
          </cell>
          <cell r="E163">
            <v>0</v>
          </cell>
          <cell r="F163">
            <v>0</v>
          </cell>
          <cell r="G163">
            <v>41161.54</v>
          </cell>
          <cell r="H163">
            <v>2477</v>
          </cell>
        </row>
        <row r="164">
          <cell r="B164" t="str">
            <v>SEAB_02Z</v>
          </cell>
          <cell r="C164">
            <v>6710.66</v>
          </cell>
          <cell r="D164">
            <v>304.47000000000003</v>
          </cell>
          <cell r="E164">
            <v>0</v>
          </cell>
          <cell r="F164">
            <v>0</v>
          </cell>
          <cell r="G164">
            <v>6710.66</v>
          </cell>
          <cell r="H164">
            <v>304.47000000000003</v>
          </cell>
        </row>
        <row r="165">
          <cell r="B165" t="str">
            <v>SPLN_01Z</v>
          </cell>
          <cell r="C165">
            <v>12755.45</v>
          </cell>
          <cell r="D165">
            <v>2937.15</v>
          </cell>
          <cell r="E165">
            <v>0</v>
          </cell>
          <cell r="F165">
            <v>0</v>
          </cell>
          <cell r="G165">
            <v>12755.45</v>
          </cell>
          <cell r="H165">
            <v>2937.15</v>
          </cell>
        </row>
        <row r="166">
          <cell r="B166" t="str">
            <v>ARCHW-1</v>
          </cell>
          <cell r="C166">
            <v>14651.84</v>
          </cell>
          <cell r="D166">
            <v>0</v>
          </cell>
          <cell r="E166">
            <v>0</v>
          </cell>
          <cell r="F166">
            <v>0</v>
          </cell>
          <cell r="G166">
            <v>14651.84</v>
          </cell>
          <cell r="H166">
            <v>0</v>
          </cell>
        </row>
        <row r="167">
          <cell r="B167" t="str">
            <v>CLFLW-1</v>
          </cell>
          <cell r="C167">
            <v>126.12</v>
          </cell>
          <cell r="D167">
            <v>139.87</v>
          </cell>
          <cell r="E167">
            <v>0</v>
          </cell>
          <cell r="F167">
            <v>0</v>
          </cell>
          <cell r="G167">
            <v>126.12</v>
          </cell>
          <cell r="H167">
            <v>139.87</v>
          </cell>
        </row>
        <row r="168">
          <cell r="B168" t="str">
            <v>DRSLW-1</v>
          </cell>
          <cell r="C168">
            <v>5931.07</v>
          </cell>
          <cell r="D168">
            <v>202.28</v>
          </cell>
          <cell r="E168">
            <v>0</v>
          </cell>
          <cell r="F168">
            <v>0</v>
          </cell>
          <cell r="G168">
            <v>5931.07</v>
          </cell>
          <cell r="H168">
            <v>202.28</v>
          </cell>
        </row>
        <row r="169">
          <cell r="B169" t="str">
            <v>EWHLW-1</v>
          </cell>
          <cell r="C169">
            <v>3357.08</v>
          </cell>
          <cell r="D169">
            <v>49.76</v>
          </cell>
          <cell r="E169">
            <v>0</v>
          </cell>
          <cell r="F169">
            <v>0</v>
          </cell>
          <cell r="G169">
            <v>3357.08</v>
          </cell>
          <cell r="H169">
            <v>49.76</v>
          </cell>
        </row>
        <row r="170">
          <cell r="B170" t="str">
            <v>HRSTW-1</v>
          </cell>
          <cell r="C170">
            <v>10292.59</v>
          </cell>
          <cell r="D170">
            <v>0</v>
          </cell>
          <cell r="E170">
            <v>0</v>
          </cell>
          <cell r="F170">
            <v>0</v>
          </cell>
          <cell r="G170">
            <v>10292.59</v>
          </cell>
          <cell r="H170">
            <v>0</v>
          </cell>
        </row>
        <row r="171">
          <cell r="B171" t="str">
            <v>KLGLW-1</v>
          </cell>
          <cell r="C171">
            <v>2111.04</v>
          </cell>
          <cell r="D171">
            <v>1000.09</v>
          </cell>
          <cell r="E171">
            <v>0</v>
          </cell>
          <cell r="F171">
            <v>0</v>
          </cell>
          <cell r="G171">
            <v>2111.04</v>
          </cell>
          <cell r="H171">
            <v>1000.09</v>
          </cell>
        </row>
        <row r="172">
          <cell r="B172" t="str">
            <v>MKHLW-1</v>
          </cell>
          <cell r="C172">
            <v>4605.7</v>
          </cell>
          <cell r="D172">
            <v>1548.91</v>
          </cell>
          <cell r="E172">
            <v>0</v>
          </cell>
          <cell r="F172">
            <v>0</v>
          </cell>
          <cell r="G172">
            <v>4605.7</v>
          </cell>
          <cell r="H172">
            <v>1548.91</v>
          </cell>
        </row>
        <row r="173">
          <cell r="B173" t="str">
            <v>AIGA_01Z</v>
          </cell>
          <cell r="C173">
            <v>2.95</v>
          </cell>
          <cell r="D173">
            <v>4.1100000000000003</v>
          </cell>
          <cell r="E173">
            <v>0</v>
          </cell>
          <cell r="F173">
            <v>0</v>
          </cell>
          <cell r="G173">
            <v>2.95</v>
          </cell>
          <cell r="H173">
            <v>4.1100000000000003</v>
          </cell>
        </row>
        <row r="174">
          <cell r="B174" t="str">
            <v>BHLAW-1</v>
          </cell>
          <cell r="C174">
            <v>2752.39</v>
          </cell>
          <cell r="D174">
            <v>100.98</v>
          </cell>
          <cell r="E174">
            <v>0</v>
          </cell>
          <cell r="F174">
            <v>0</v>
          </cell>
          <cell r="G174">
            <v>2752.39</v>
          </cell>
          <cell r="H174">
            <v>100.98</v>
          </cell>
        </row>
        <row r="175">
          <cell r="B175" t="str">
            <v>CASH_01Z</v>
          </cell>
          <cell r="C175">
            <v>300.10000000000002</v>
          </cell>
          <cell r="D175">
            <v>0.06</v>
          </cell>
          <cell r="E175">
            <v>0</v>
          </cell>
          <cell r="F175">
            <v>0</v>
          </cell>
          <cell r="G175">
            <v>300.10000000000002</v>
          </cell>
          <cell r="H175">
            <v>0.06</v>
          </cell>
        </row>
        <row r="176">
          <cell r="B176" t="str">
            <v>CEAN_01Z</v>
          </cell>
          <cell r="C176">
            <v>1.79</v>
          </cell>
          <cell r="D176">
            <v>17.690000000000001</v>
          </cell>
          <cell r="E176">
            <v>0</v>
          </cell>
          <cell r="F176">
            <v>0</v>
          </cell>
          <cell r="G176">
            <v>1.79</v>
          </cell>
          <cell r="H176">
            <v>17.690000000000001</v>
          </cell>
        </row>
        <row r="177">
          <cell r="B177" t="str">
            <v>CLAC-1</v>
          </cell>
          <cell r="C177">
            <v>5.64</v>
          </cell>
          <cell r="D177">
            <v>16.850000000000001</v>
          </cell>
          <cell r="E177">
            <v>0</v>
          </cell>
          <cell r="F177">
            <v>0</v>
          </cell>
          <cell r="G177">
            <v>5.64</v>
          </cell>
          <cell r="H177">
            <v>16.850000000000001</v>
          </cell>
        </row>
        <row r="178">
          <cell r="B178" t="str">
            <v>CLUN_01Z</v>
          </cell>
          <cell r="C178">
            <v>845.58</v>
          </cell>
          <cell r="D178">
            <v>28.1</v>
          </cell>
          <cell r="E178">
            <v>0</v>
          </cell>
          <cell r="F178">
            <v>0</v>
          </cell>
          <cell r="G178">
            <v>845.58</v>
          </cell>
          <cell r="H178">
            <v>28.1</v>
          </cell>
        </row>
        <row r="179">
          <cell r="B179" t="str">
            <v>CLUN_02Z</v>
          </cell>
          <cell r="C179">
            <v>521.29999999999995</v>
          </cell>
          <cell r="D179">
            <v>25.97</v>
          </cell>
          <cell r="E179">
            <v>0</v>
          </cell>
          <cell r="F179">
            <v>0</v>
          </cell>
          <cell r="G179">
            <v>521.29999999999995</v>
          </cell>
          <cell r="H179">
            <v>25.97</v>
          </cell>
        </row>
        <row r="180">
          <cell r="B180" t="str">
            <v>CULL_02Z</v>
          </cell>
          <cell r="C180">
            <v>721.68</v>
          </cell>
          <cell r="D180">
            <v>0</v>
          </cell>
          <cell r="E180">
            <v>0</v>
          </cell>
          <cell r="F180">
            <v>0</v>
          </cell>
          <cell r="G180">
            <v>721.68</v>
          </cell>
          <cell r="H180">
            <v>0</v>
          </cell>
        </row>
        <row r="181">
          <cell r="B181" t="str">
            <v>DEAN_01Z</v>
          </cell>
          <cell r="C181">
            <v>28.43</v>
          </cell>
          <cell r="D181">
            <v>248.23</v>
          </cell>
          <cell r="E181">
            <v>0</v>
          </cell>
          <cell r="F181">
            <v>0</v>
          </cell>
          <cell r="G181">
            <v>28.43</v>
          </cell>
          <cell r="H181">
            <v>248.23</v>
          </cell>
        </row>
        <row r="182">
          <cell r="B182" t="str">
            <v>ERRO_01Z</v>
          </cell>
          <cell r="C182">
            <v>2.61</v>
          </cell>
          <cell r="D182">
            <v>24.69</v>
          </cell>
          <cell r="E182">
            <v>0</v>
          </cell>
          <cell r="F182">
            <v>0</v>
          </cell>
          <cell r="G182">
            <v>2.61</v>
          </cell>
          <cell r="H182">
            <v>24.69</v>
          </cell>
        </row>
        <row r="183">
          <cell r="B183" t="str">
            <v>ERRO_02Z</v>
          </cell>
          <cell r="C183">
            <v>1.22</v>
          </cell>
          <cell r="D183">
            <v>31.97</v>
          </cell>
          <cell r="E183">
            <v>0</v>
          </cell>
          <cell r="F183">
            <v>0</v>
          </cell>
          <cell r="G183">
            <v>1.22</v>
          </cell>
          <cell r="H183">
            <v>31.97</v>
          </cell>
        </row>
        <row r="184">
          <cell r="B184" t="str">
            <v>ERRO_03Z</v>
          </cell>
          <cell r="C184">
            <v>1.99</v>
          </cell>
          <cell r="D184">
            <v>21.7</v>
          </cell>
          <cell r="E184">
            <v>0</v>
          </cell>
          <cell r="F184">
            <v>0</v>
          </cell>
          <cell r="G184">
            <v>1.99</v>
          </cell>
          <cell r="H184">
            <v>21.7</v>
          </cell>
        </row>
        <row r="185">
          <cell r="B185" t="str">
            <v>FASN_01Z</v>
          </cell>
          <cell r="C185">
            <v>1321.91</v>
          </cell>
          <cell r="D185">
            <v>0.2</v>
          </cell>
          <cell r="E185">
            <v>0</v>
          </cell>
          <cell r="F185">
            <v>0</v>
          </cell>
          <cell r="G185">
            <v>1321.91</v>
          </cell>
          <cell r="H185">
            <v>0.2</v>
          </cell>
        </row>
        <row r="186">
          <cell r="B186" t="str">
            <v>FASN_02Z</v>
          </cell>
          <cell r="C186">
            <v>605.85</v>
          </cell>
          <cell r="D186">
            <v>0.21</v>
          </cell>
          <cell r="E186">
            <v>0</v>
          </cell>
          <cell r="F186">
            <v>0</v>
          </cell>
          <cell r="G186">
            <v>605.85</v>
          </cell>
          <cell r="H186">
            <v>0.21</v>
          </cell>
        </row>
        <row r="187">
          <cell r="B187" t="str">
            <v>FASN_03Z</v>
          </cell>
          <cell r="C187">
            <v>7.41</v>
          </cell>
          <cell r="D187">
            <v>36.71</v>
          </cell>
          <cell r="E187">
            <v>0</v>
          </cell>
          <cell r="F187">
            <v>0</v>
          </cell>
          <cell r="G187">
            <v>7.41</v>
          </cell>
          <cell r="H187">
            <v>36.71</v>
          </cell>
        </row>
        <row r="188">
          <cell r="B188" t="str">
            <v>FASN_04Z</v>
          </cell>
          <cell r="C188">
            <v>356.4</v>
          </cell>
          <cell r="D188">
            <v>37.61</v>
          </cell>
          <cell r="E188">
            <v>0</v>
          </cell>
          <cell r="F188">
            <v>0</v>
          </cell>
          <cell r="G188">
            <v>356.4</v>
          </cell>
          <cell r="H188">
            <v>37.61</v>
          </cell>
        </row>
        <row r="189">
          <cell r="B189" t="str">
            <v>FINL_01Z</v>
          </cell>
          <cell r="C189">
            <v>14.27</v>
          </cell>
          <cell r="D189">
            <v>1.66</v>
          </cell>
          <cell r="E189">
            <v>0</v>
          </cell>
          <cell r="F189">
            <v>0</v>
          </cell>
          <cell r="G189">
            <v>14.27</v>
          </cell>
          <cell r="H189">
            <v>1.66</v>
          </cell>
        </row>
        <row r="190">
          <cell r="B190" t="str">
            <v>FOYE_01Z</v>
          </cell>
          <cell r="C190">
            <v>0</v>
          </cell>
          <cell r="D190">
            <v>0</v>
          </cell>
          <cell r="E190">
            <v>0</v>
          </cell>
          <cell r="F190">
            <v>0</v>
          </cell>
          <cell r="G190">
            <v>0</v>
          </cell>
          <cell r="H190">
            <v>0</v>
          </cell>
        </row>
        <row r="191">
          <cell r="B191" t="str">
            <v>FOYE_02Z</v>
          </cell>
          <cell r="C191">
            <v>2789.17</v>
          </cell>
          <cell r="D191">
            <v>1468.2</v>
          </cell>
          <cell r="E191">
            <v>0</v>
          </cell>
          <cell r="F191">
            <v>0</v>
          </cell>
          <cell r="G191">
            <v>2789.17</v>
          </cell>
          <cell r="H191">
            <v>1468.2</v>
          </cell>
        </row>
        <row r="192">
          <cell r="B192" t="str">
            <v>GLEN_01Z</v>
          </cell>
          <cell r="C192">
            <v>62.08</v>
          </cell>
          <cell r="D192">
            <v>1.52</v>
          </cell>
          <cell r="E192">
            <v>0</v>
          </cell>
          <cell r="F192">
            <v>0</v>
          </cell>
          <cell r="G192">
            <v>62.08</v>
          </cell>
          <cell r="H192">
            <v>1.52</v>
          </cell>
        </row>
        <row r="193">
          <cell r="B193" t="str">
            <v>GLNDO-1</v>
          </cell>
          <cell r="C193">
            <v>450.68</v>
          </cell>
          <cell r="D193">
            <v>99.23</v>
          </cell>
          <cell r="E193">
            <v>0</v>
          </cell>
          <cell r="F193">
            <v>0</v>
          </cell>
          <cell r="G193">
            <v>450.68</v>
          </cell>
          <cell r="H193">
            <v>99.23</v>
          </cell>
        </row>
        <row r="194">
          <cell r="B194" t="str">
            <v>GORDW-1</v>
          </cell>
          <cell r="C194">
            <v>0</v>
          </cell>
          <cell r="D194">
            <v>0</v>
          </cell>
          <cell r="E194">
            <v>0</v>
          </cell>
          <cell r="F194">
            <v>0</v>
          </cell>
          <cell r="G194">
            <v>0</v>
          </cell>
          <cell r="H194">
            <v>0</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331.98</v>
          </cell>
          <cell r="D197">
            <v>5686</v>
          </cell>
          <cell r="E197">
            <v>0</v>
          </cell>
          <cell r="F197">
            <v>0</v>
          </cell>
          <cell r="G197">
            <v>331.98</v>
          </cell>
          <cell r="H197">
            <v>5686</v>
          </cell>
        </row>
        <row r="198">
          <cell r="B198" t="str">
            <v>INGA_01Z</v>
          </cell>
          <cell r="C198">
            <v>4.72</v>
          </cell>
          <cell r="D198">
            <v>28.06</v>
          </cell>
          <cell r="E198">
            <v>0</v>
          </cell>
          <cell r="F198">
            <v>0</v>
          </cell>
          <cell r="G198">
            <v>4.72</v>
          </cell>
          <cell r="H198">
            <v>28.06</v>
          </cell>
        </row>
        <row r="199">
          <cell r="B199" t="str">
            <v>KIOR_01Z</v>
          </cell>
          <cell r="C199">
            <v>0.63</v>
          </cell>
          <cell r="D199">
            <v>4.3499999999999996</v>
          </cell>
          <cell r="E199">
            <v>0</v>
          </cell>
          <cell r="F199">
            <v>0</v>
          </cell>
          <cell r="G199">
            <v>0.63</v>
          </cell>
          <cell r="H199">
            <v>4.3499999999999996</v>
          </cell>
        </row>
        <row r="200">
          <cell r="B200" t="str">
            <v>LOCH_01Z</v>
          </cell>
          <cell r="C200">
            <v>167.7</v>
          </cell>
          <cell r="D200">
            <v>11.19</v>
          </cell>
          <cell r="E200">
            <v>0</v>
          </cell>
          <cell r="F200">
            <v>0</v>
          </cell>
          <cell r="G200">
            <v>167.7</v>
          </cell>
          <cell r="H200">
            <v>11.19</v>
          </cell>
        </row>
        <row r="201">
          <cell r="B201" t="str">
            <v>LOCH_02Z</v>
          </cell>
          <cell r="C201">
            <v>241.56</v>
          </cell>
          <cell r="D201">
            <v>3.75</v>
          </cell>
          <cell r="E201">
            <v>0</v>
          </cell>
          <cell r="F201">
            <v>0</v>
          </cell>
          <cell r="G201">
            <v>241.56</v>
          </cell>
          <cell r="H201">
            <v>3.75</v>
          </cell>
        </row>
        <row r="202">
          <cell r="B202" t="str">
            <v>LUIC_01Z</v>
          </cell>
          <cell r="C202">
            <v>8.6199999999999992</v>
          </cell>
          <cell r="D202">
            <v>129.13999999999999</v>
          </cell>
          <cell r="E202">
            <v>0</v>
          </cell>
          <cell r="F202">
            <v>0</v>
          </cell>
          <cell r="G202">
            <v>8.6199999999999992</v>
          </cell>
          <cell r="H202">
            <v>129.13999999999999</v>
          </cell>
        </row>
        <row r="203">
          <cell r="B203" t="str">
            <v>LUIC_02Z</v>
          </cell>
          <cell r="C203">
            <v>16.68</v>
          </cell>
          <cell r="D203">
            <v>113.09</v>
          </cell>
          <cell r="E203">
            <v>0</v>
          </cell>
          <cell r="F203">
            <v>0</v>
          </cell>
          <cell r="G203">
            <v>16.68</v>
          </cell>
          <cell r="H203">
            <v>113.09</v>
          </cell>
        </row>
        <row r="204">
          <cell r="B204" t="str">
            <v>MOSS_01Z</v>
          </cell>
          <cell r="C204">
            <v>252.85</v>
          </cell>
          <cell r="D204">
            <v>298.81</v>
          </cell>
          <cell r="E204">
            <v>0</v>
          </cell>
          <cell r="F204">
            <v>0</v>
          </cell>
          <cell r="G204">
            <v>252.85</v>
          </cell>
          <cell r="H204">
            <v>298.81</v>
          </cell>
        </row>
        <row r="205">
          <cell r="B205" t="str">
            <v>NANT_01Z</v>
          </cell>
          <cell r="C205">
            <v>123.15</v>
          </cell>
          <cell r="D205">
            <v>0.76</v>
          </cell>
          <cell r="E205">
            <v>0</v>
          </cell>
          <cell r="F205">
            <v>0</v>
          </cell>
          <cell r="G205">
            <v>123.15</v>
          </cell>
          <cell r="H205">
            <v>0.76</v>
          </cell>
        </row>
        <row r="206">
          <cell r="B206" t="str">
            <v>ORRI_01Z</v>
          </cell>
          <cell r="C206">
            <v>0.03</v>
          </cell>
          <cell r="D206">
            <v>69.790000000000006</v>
          </cell>
          <cell r="E206">
            <v>0</v>
          </cell>
          <cell r="F206">
            <v>0</v>
          </cell>
          <cell r="G206">
            <v>0.03</v>
          </cell>
          <cell r="H206">
            <v>69.790000000000006</v>
          </cell>
        </row>
        <row r="207">
          <cell r="B207" t="str">
            <v>PEHE_01Z</v>
          </cell>
          <cell r="C207">
            <v>15564.99</v>
          </cell>
          <cell r="D207">
            <v>4079.01</v>
          </cell>
          <cell r="E207">
            <v>0</v>
          </cell>
          <cell r="F207">
            <v>0</v>
          </cell>
          <cell r="G207">
            <v>15564.99</v>
          </cell>
          <cell r="H207">
            <v>4079.01</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11.98</v>
          </cell>
          <cell r="D210">
            <v>4.9800000000000004</v>
          </cell>
          <cell r="E210">
            <v>0</v>
          </cell>
          <cell r="F210">
            <v>0</v>
          </cell>
          <cell r="G210">
            <v>11.98</v>
          </cell>
          <cell r="H210">
            <v>4.9800000000000004</v>
          </cell>
        </row>
        <row r="211">
          <cell r="B211" t="str">
            <v>SLOY_02Z</v>
          </cell>
          <cell r="C211">
            <v>0.01</v>
          </cell>
          <cell r="D211">
            <v>26.43</v>
          </cell>
          <cell r="E211">
            <v>0</v>
          </cell>
          <cell r="F211">
            <v>0</v>
          </cell>
          <cell r="G211">
            <v>0.01</v>
          </cell>
          <cell r="H211">
            <v>26.43</v>
          </cell>
        </row>
        <row r="212">
          <cell r="B212" t="str">
            <v>SLOY_03Z</v>
          </cell>
          <cell r="C212">
            <v>11.17</v>
          </cell>
          <cell r="D212">
            <v>3.86</v>
          </cell>
          <cell r="E212">
            <v>0</v>
          </cell>
          <cell r="F212">
            <v>0</v>
          </cell>
          <cell r="G212">
            <v>11.17</v>
          </cell>
          <cell r="H212">
            <v>3.86</v>
          </cell>
        </row>
        <row r="213">
          <cell r="B213" t="str">
            <v>SLOY_04Z</v>
          </cell>
          <cell r="C213">
            <v>26.57</v>
          </cell>
          <cell r="D213">
            <v>1.1599999999999999</v>
          </cell>
          <cell r="E213">
            <v>0</v>
          </cell>
          <cell r="F213">
            <v>0</v>
          </cell>
          <cell r="G213">
            <v>26.57</v>
          </cell>
          <cell r="H213">
            <v>1.1599999999999999</v>
          </cell>
        </row>
        <row r="214">
          <cell r="B214" t="str">
            <v>STRNW-1</v>
          </cell>
          <cell r="C214">
            <v>2066.61</v>
          </cell>
          <cell r="D214">
            <v>23.28</v>
          </cell>
          <cell r="E214">
            <v>0</v>
          </cell>
          <cell r="F214">
            <v>0</v>
          </cell>
          <cell r="G214">
            <v>2066.61</v>
          </cell>
          <cell r="H214">
            <v>23.28</v>
          </cell>
        </row>
        <row r="215">
          <cell r="B215" t="str">
            <v>TORA_01Z</v>
          </cell>
          <cell r="C215">
            <v>110.27</v>
          </cell>
          <cell r="D215">
            <v>2.39</v>
          </cell>
          <cell r="E215">
            <v>0</v>
          </cell>
          <cell r="F215">
            <v>0</v>
          </cell>
          <cell r="G215">
            <v>110.27</v>
          </cell>
          <cell r="H215">
            <v>2.39</v>
          </cell>
        </row>
        <row r="216">
          <cell r="B216" t="str">
            <v>TORA_02Z</v>
          </cell>
          <cell r="C216">
            <v>4.97</v>
          </cell>
          <cell r="D216">
            <v>0.01</v>
          </cell>
          <cell r="E216">
            <v>0</v>
          </cell>
          <cell r="F216">
            <v>0</v>
          </cell>
          <cell r="G216">
            <v>4.97</v>
          </cell>
          <cell r="H216">
            <v>0.01</v>
          </cell>
        </row>
        <row r="217">
          <cell r="B217" t="str">
            <v>SUTB_01Z</v>
          </cell>
          <cell r="C217">
            <v>8415.6</v>
          </cell>
          <cell r="D217">
            <v>384.2</v>
          </cell>
          <cell r="E217">
            <v>0</v>
          </cell>
          <cell r="F217">
            <v>0</v>
          </cell>
          <cell r="G217">
            <v>8415.6</v>
          </cell>
          <cell r="H217">
            <v>384.2</v>
          </cell>
        </row>
        <row r="218">
          <cell r="B218" t="str">
            <v>SVRP_10Z</v>
          </cell>
          <cell r="C218">
            <v>9383.4500000000007</v>
          </cell>
          <cell r="D218">
            <v>3318.7</v>
          </cell>
          <cell r="E218">
            <v>0</v>
          </cell>
          <cell r="F218">
            <v>0</v>
          </cell>
          <cell r="G218">
            <v>9383.4500000000007</v>
          </cell>
          <cell r="H218">
            <v>3318.7</v>
          </cell>
        </row>
        <row r="219">
          <cell r="B219" t="str">
            <v>SVRP_20Z</v>
          </cell>
          <cell r="C219">
            <v>8530.5</v>
          </cell>
          <cell r="D219">
            <v>2504.0500000000002</v>
          </cell>
          <cell r="E219">
            <v>0</v>
          </cell>
          <cell r="F219">
            <v>0</v>
          </cell>
          <cell r="G219">
            <v>8530.5</v>
          </cell>
          <cell r="H219">
            <v>2504.0500000000002</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9614</v>
          </cell>
          <cell r="D223">
            <v>13.94</v>
          </cell>
          <cell r="E223">
            <v>0</v>
          </cell>
          <cell r="F223">
            <v>0</v>
          </cell>
          <cell r="G223">
            <v>9614</v>
          </cell>
          <cell r="H223">
            <v>13.94</v>
          </cell>
        </row>
        <row r="224">
          <cell r="B224" t="str">
            <v>WLNYW-1</v>
          </cell>
          <cell r="C224">
            <v>0.86</v>
          </cell>
          <cell r="D224">
            <v>18587.18</v>
          </cell>
          <cell r="E224">
            <v>0</v>
          </cell>
          <cell r="F224">
            <v>0</v>
          </cell>
          <cell r="G224">
            <v>0.86</v>
          </cell>
          <cell r="H224">
            <v>18587.18</v>
          </cell>
        </row>
        <row r="225">
          <cell r="B225" t="str">
            <v>WLNYO3</v>
          </cell>
          <cell r="C225">
            <v>2772.54</v>
          </cell>
          <cell r="D225">
            <v>4766.75</v>
          </cell>
          <cell r="E225">
            <v>0</v>
          </cell>
          <cell r="F225">
            <v>0</v>
          </cell>
          <cell r="G225">
            <v>2772.54</v>
          </cell>
          <cell r="H225">
            <v>4766.75</v>
          </cell>
        </row>
        <row r="226">
          <cell r="B226" t="str">
            <v>WLNYO4</v>
          </cell>
          <cell r="C226">
            <v>414.5</v>
          </cell>
          <cell r="D226">
            <v>4324.8500000000004</v>
          </cell>
          <cell r="E226">
            <v>0</v>
          </cell>
          <cell r="F226">
            <v>0</v>
          </cell>
          <cell r="G226">
            <v>414.5</v>
          </cell>
          <cell r="H226">
            <v>4324.8500000000004</v>
          </cell>
        </row>
        <row r="227">
          <cell r="B227" t="str">
            <v>WBURB-1</v>
          </cell>
          <cell r="C227">
            <v>42017.35</v>
          </cell>
          <cell r="D227">
            <v>1274.07</v>
          </cell>
          <cell r="E227">
            <v>0</v>
          </cell>
          <cell r="F227">
            <v>0</v>
          </cell>
          <cell r="G227">
            <v>42017.35</v>
          </cell>
          <cell r="H227">
            <v>1274.07</v>
          </cell>
        </row>
        <row r="228">
          <cell r="B228" t="str">
            <v>WBURB-2</v>
          </cell>
          <cell r="C228">
            <v>1661.59</v>
          </cell>
          <cell r="D228">
            <v>272.99</v>
          </cell>
          <cell r="E228">
            <v>0</v>
          </cell>
          <cell r="F228">
            <v>0</v>
          </cell>
          <cell r="G228">
            <v>1661.59</v>
          </cell>
          <cell r="H228">
            <v>272.99</v>
          </cell>
        </row>
        <row r="229">
          <cell r="B229" t="str">
            <v>WBURB-3</v>
          </cell>
          <cell r="C229">
            <v>35629.769999999997</v>
          </cell>
          <cell r="D229">
            <v>2107.14</v>
          </cell>
          <cell r="E229">
            <v>0</v>
          </cell>
          <cell r="F229">
            <v>0</v>
          </cell>
          <cell r="G229">
            <v>35629.769999999997</v>
          </cell>
          <cell r="H229">
            <v>2107.14</v>
          </cell>
        </row>
        <row r="230">
          <cell r="B230" t="str">
            <v>WBUPS01Z</v>
          </cell>
          <cell r="C230">
            <v>0</v>
          </cell>
          <cell r="D230">
            <v>0</v>
          </cell>
          <cell r="E230">
            <v>0</v>
          </cell>
          <cell r="F230">
            <v>0</v>
          </cell>
          <cell r="G230">
            <v>0</v>
          </cell>
          <cell r="H230">
            <v>0</v>
          </cell>
        </row>
        <row r="231">
          <cell r="B231" t="str">
            <v>WBUPS02Z</v>
          </cell>
          <cell r="C231">
            <v>0</v>
          </cell>
          <cell r="D231">
            <v>0</v>
          </cell>
          <cell r="E231">
            <v>0</v>
          </cell>
          <cell r="F231">
            <v>0</v>
          </cell>
          <cell r="G231">
            <v>0</v>
          </cell>
          <cell r="H231">
            <v>0</v>
          </cell>
        </row>
        <row r="232">
          <cell r="B232" t="str">
            <v>WBUPS03Z</v>
          </cell>
          <cell r="C232">
            <v>0</v>
          </cell>
          <cell r="D232">
            <v>0</v>
          </cell>
          <cell r="E232">
            <v>0</v>
          </cell>
          <cell r="F232">
            <v>0</v>
          </cell>
          <cell r="G232">
            <v>0</v>
          </cell>
          <cell r="H232">
            <v>0</v>
          </cell>
        </row>
        <row r="233">
          <cell r="B233" t="str">
            <v>WBUPS04Z</v>
          </cell>
          <cell r="C233">
            <v>0</v>
          </cell>
          <cell r="D233">
            <v>0</v>
          </cell>
          <cell r="E233">
            <v>0</v>
          </cell>
          <cell r="F233">
            <v>0</v>
          </cell>
          <cell r="G233">
            <v>0</v>
          </cell>
          <cell r="H233">
            <v>0</v>
          </cell>
        </row>
        <row r="234">
          <cell r="B234" t="str">
            <v>WTMSO-1</v>
          </cell>
          <cell r="C234">
            <v>10834.07</v>
          </cell>
          <cell r="D234">
            <v>1892.8</v>
          </cell>
          <cell r="E234">
            <v>0</v>
          </cell>
          <cell r="F234">
            <v>0</v>
          </cell>
          <cell r="G234">
            <v>10834.07</v>
          </cell>
          <cell r="H234">
            <v>1892.8</v>
          </cell>
        </row>
        <row r="235">
          <cell r="B235" t="str">
            <v>BLLA-1</v>
          </cell>
          <cell r="C235">
            <v>3117.29</v>
          </cell>
          <cell r="D235">
            <v>139.94999999999999</v>
          </cell>
          <cell r="E235">
            <v>0</v>
          </cell>
          <cell r="F235">
            <v>0</v>
          </cell>
          <cell r="G235">
            <v>3117.29</v>
          </cell>
          <cell r="H235">
            <v>139.94999999999999</v>
          </cell>
        </row>
        <row r="236">
          <cell r="B236" t="str">
            <v>WHILW-1</v>
          </cell>
          <cell r="C236">
            <v>19519.240000000002</v>
          </cell>
          <cell r="D236">
            <v>471.36</v>
          </cell>
          <cell r="E236">
            <v>0</v>
          </cell>
          <cell r="F236">
            <v>0</v>
          </cell>
          <cell r="G236">
            <v>19519.240000000002</v>
          </cell>
          <cell r="H236">
            <v>471.36</v>
          </cell>
        </row>
        <row r="237">
          <cell r="B237" t="str">
            <v>WHILW-2</v>
          </cell>
          <cell r="C237">
            <v>18142.82</v>
          </cell>
          <cell r="D237">
            <v>0</v>
          </cell>
          <cell r="E237">
            <v>0</v>
          </cell>
          <cell r="F237">
            <v>0</v>
          </cell>
          <cell r="G237">
            <v>18142.82</v>
          </cell>
          <cell r="H237">
            <v>0</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7"/>
      <sheetData sheetId="8"/>
      <sheetData sheetId="9"/>
      <sheetData sheetId="10"/>
      <sheetData sheetId="1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0"/>
      <sheetName val="MAY-20"/>
      <sheetName val="JUN-20"/>
      <sheetName val="JUL-20"/>
      <sheetName val="AUG-20"/>
      <sheetName val="SEP-20"/>
      <sheetName val="Unit_details"/>
      <sheetName val="Sheet1"/>
    </sheetNames>
    <sheetDataSet>
      <sheetData sheetId="0"/>
      <sheetData sheetId="1"/>
      <sheetData sheetId="2"/>
      <sheetData sheetId="3"/>
      <sheetData sheetId="4"/>
      <sheetData sheetId="5"/>
      <sheetData sheetId="6"/>
      <sheetData sheetId="7">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6853.3</v>
          </cell>
          <cell r="D8">
            <v>746.4</v>
          </cell>
          <cell r="E8">
            <v>0</v>
          </cell>
          <cell r="F8">
            <v>0</v>
          </cell>
          <cell r="G8">
            <v>6853.3</v>
          </cell>
          <cell r="H8">
            <v>746.4</v>
          </cell>
        </row>
        <row r="9">
          <cell r="B9" t="str">
            <v>BAGE_01Z</v>
          </cell>
          <cell r="C9">
            <v>619.24</v>
          </cell>
          <cell r="D9">
            <v>3.5</v>
          </cell>
          <cell r="E9">
            <v>0</v>
          </cell>
          <cell r="F9">
            <v>0</v>
          </cell>
          <cell r="G9">
            <v>619.24</v>
          </cell>
          <cell r="H9">
            <v>3.5</v>
          </cell>
        </row>
        <row r="10">
          <cell r="B10" t="str">
            <v>BAGE_02Z</v>
          </cell>
          <cell r="C10">
            <v>54.65</v>
          </cell>
          <cell r="D10">
            <v>0</v>
          </cell>
          <cell r="E10">
            <v>0</v>
          </cell>
          <cell r="F10">
            <v>0</v>
          </cell>
          <cell r="G10">
            <v>54.65</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1236.51</v>
          </cell>
          <cell r="D13">
            <v>357.91</v>
          </cell>
          <cell r="E13">
            <v>0</v>
          </cell>
          <cell r="F13">
            <v>0</v>
          </cell>
          <cell r="G13">
            <v>1236.51</v>
          </cell>
          <cell r="H13">
            <v>357.91</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6060.46</v>
          </cell>
          <cell r="D18">
            <v>1290.5999999999999</v>
          </cell>
          <cell r="E18">
            <v>0</v>
          </cell>
          <cell r="F18">
            <v>0</v>
          </cell>
          <cell r="G18">
            <v>6060.46</v>
          </cell>
          <cell r="H18">
            <v>1290.5999999999999</v>
          </cell>
        </row>
        <row r="19">
          <cell r="B19" t="str">
            <v>CARR-1</v>
          </cell>
          <cell r="C19">
            <v>48899.9</v>
          </cell>
          <cell r="D19">
            <v>1789.7</v>
          </cell>
          <cell r="E19">
            <v>0</v>
          </cell>
          <cell r="F19">
            <v>0</v>
          </cell>
          <cell r="G19">
            <v>48899.9</v>
          </cell>
          <cell r="H19">
            <v>1789.7</v>
          </cell>
        </row>
        <row r="20">
          <cell r="B20" t="str">
            <v>CARR-2</v>
          </cell>
          <cell r="C20">
            <v>0</v>
          </cell>
          <cell r="D20">
            <v>0</v>
          </cell>
          <cell r="E20">
            <v>0</v>
          </cell>
          <cell r="F20">
            <v>0</v>
          </cell>
          <cell r="G20">
            <v>0</v>
          </cell>
          <cell r="H20">
            <v>0</v>
          </cell>
        </row>
        <row r="21">
          <cell r="B21" t="str">
            <v>CDCL_01Z</v>
          </cell>
          <cell r="C21">
            <v>19238.04</v>
          </cell>
          <cell r="D21">
            <v>2766.24</v>
          </cell>
          <cell r="E21">
            <v>0</v>
          </cell>
          <cell r="F21">
            <v>0</v>
          </cell>
          <cell r="G21">
            <v>19238.04</v>
          </cell>
          <cell r="H21">
            <v>2766.24</v>
          </cell>
        </row>
        <row r="22">
          <cell r="B22" t="str">
            <v>LAGA_01Z</v>
          </cell>
          <cell r="C22">
            <v>8241.5</v>
          </cell>
          <cell r="D22">
            <v>6193.1</v>
          </cell>
          <cell r="E22">
            <v>0</v>
          </cell>
          <cell r="F22">
            <v>0</v>
          </cell>
          <cell r="G22">
            <v>8241.5</v>
          </cell>
          <cell r="H22">
            <v>6193.1</v>
          </cell>
        </row>
        <row r="23">
          <cell r="B23" t="str">
            <v>CLDCW-1</v>
          </cell>
          <cell r="C23">
            <v>6.13</v>
          </cell>
          <cell r="D23">
            <v>3378.08</v>
          </cell>
          <cell r="E23">
            <v>0</v>
          </cell>
          <cell r="F23">
            <v>0</v>
          </cell>
          <cell r="G23">
            <v>6.13</v>
          </cell>
          <cell r="H23">
            <v>3378.08</v>
          </cell>
        </row>
        <row r="24">
          <cell r="B24" t="str">
            <v>CLDNW-1</v>
          </cell>
          <cell r="C24">
            <v>7.18</v>
          </cell>
          <cell r="D24">
            <v>3475.85</v>
          </cell>
          <cell r="E24">
            <v>0</v>
          </cell>
          <cell r="F24">
            <v>0</v>
          </cell>
          <cell r="G24">
            <v>7.18</v>
          </cell>
          <cell r="H24">
            <v>3475.85</v>
          </cell>
        </row>
        <row r="25">
          <cell r="B25" t="str">
            <v>CLDSW-1</v>
          </cell>
          <cell r="C25">
            <v>1940.9</v>
          </cell>
          <cell r="D25">
            <v>292.08999999999997</v>
          </cell>
          <cell r="E25">
            <v>0</v>
          </cell>
          <cell r="F25">
            <v>0</v>
          </cell>
          <cell r="G25">
            <v>1940.9</v>
          </cell>
          <cell r="H25">
            <v>292.08999999999997</v>
          </cell>
        </row>
        <row r="26">
          <cell r="B26" t="str">
            <v>CORB_01Z</v>
          </cell>
          <cell r="C26">
            <v>28.18</v>
          </cell>
          <cell r="D26">
            <v>0</v>
          </cell>
          <cell r="E26">
            <v>0</v>
          </cell>
          <cell r="F26">
            <v>0</v>
          </cell>
          <cell r="G26">
            <v>28.18</v>
          </cell>
          <cell r="H26">
            <v>0</v>
          </cell>
        </row>
        <row r="27">
          <cell r="B27" t="str">
            <v>COSO_01Z</v>
          </cell>
          <cell r="C27">
            <v>31655.1</v>
          </cell>
          <cell r="D27">
            <v>2328.9</v>
          </cell>
          <cell r="E27">
            <v>0</v>
          </cell>
          <cell r="F27">
            <v>0</v>
          </cell>
          <cell r="G27">
            <v>31655.1</v>
          </cell>
          <cell r="H27">
            <v>2328.9</v>
          </cell>
        </row>
        <row r="28">
          <cell r="B28" t="str">
            <v>CRYRW-2</v>
          </cell>
          <cell r="C28">
            <v>12735.59</v>
          </cell>
          <cell r="D28">
            <v>160.84</v>
          </cell>
          <cell r="E28">
            <v>0</v>
          </cell>
          <cell r="F28">
            <v>0</v>
          </cell>
          <cell r="G28">
            <v>12735.59</v>
          </cell>
          <cell r="H28">
            <v>160.84</v>
          </cell>
        </row>
        <row r="29">
          <cell r="B29" t="str">
            <v>DAMC_01Z</v>
          </cell>
          <cell r="C29">
            <v>0</v>
          </cell>
          <cell r="D29">
            <v>0</v>
          </cell>
          <cell r="E29">
            <v>0</v>
          </cell>
          <cell r="F29">
            <v>0</v>
          </cell>
          <cell r="G29">
            <v>0</v>
          </cell>
          <cell r="H29">
            <v>0</v>
          </cell>
        </row>
        <row r="30">
          <cell r="B30" t="str">
            <v>DEEP_01Z</v>
          </cell>
          <cell r="C30">
            <v>0</v>
          </cell>
          <cell r="D30">
            <v>0</v>
          </cell>
          <cell r="E30">
            <v>0</v>
          </cell>
          <cell r="F30">
            <v>0</v>
          </cell>
          <cell r="G30">
            <v>0</v>
          </cell>
          <cell r="H30">
            <v>0</v>
          </cell>
        </row>
        <row r="31">
          <cell r="B31" t="str">
            <v>CNQPS01Z</v>
          </cell>
          <cell r="C31">
            <v>11272.78</v>
          </cell>
          <cell r="D31">
            <v>440.62</v>
          </cell>
          <cell r="E31">
            <v>0</v>
          </cell>
          <cell r="F31">
            <v>0</v>
          </cell>
          <cell r="G31">
            <v>11272.78</v>
          </cell>
          <cell r="H31">
            <v>440.62</v>
          </cell>
        </row>
        <row r="32">
          <cell r="B32" t="str">
            <v>CNQPS02Z</v>
          </cell>
          <cell r="C32">
            <v>1072.58</v>
          </cell>
          <cell r="D32">
            <v>0.06</v>
          </cell>
          <cell r="E32">
            <v>0</v>
          </cell>
          <cell r="F32">
            <v>0</v>
          </cell>
          <cell r="G32">
            <v>1072.58</v>
          </cell>
          <cell r="H32">
            <v>0.06</v>
          </cell>
        </row>
        <row r="33">
          <cell r="B33" t="str">
            <v>CNQPS03Z</v>
          </cell>
          <cell r="C33">
            <v>4663.2</v>
          </cell>
          <cell r="D33">
            <v>49.58</v>
          </cell>
          <cell r="E33">
            <v>0</v>
          </cell>
          <cell r="F33">
            <v>0</v>
          </cell>
          <cell r="G33">
            <v>4663.2</v>
          </cell>
          <cell r="H33">
            <v>49.58</v>
          </cell>
        </row>
        <row r="34">
          <cell r="B34" t="str">
            <v>CNQPS04Z</v>
          </cell>
          <cell r="C34">
            <v>424.56</v>
          </cell>
          <cell r="D34">
            <v>73.900000000000006</v>
          </cell>
          <cell r="E34">
            <v>0</v>
          </cell>
          <cell r="F34">
            <v>0</v>
          </cell>
          <cell r="G34">
            <v>424.56</v>
          </cell>
          <cell r="H34">
            <v>73.900000000000006</v>
          </cell>
        </row>
        <row r="35">
          <cell r="B35" t="str">
            <v>DRAXX01Z</v>
          </cell>
          <cell r="C35">
            <v>80594.600000000006</v>
          </cell>
          <cell r="D35">
            <v>557.70000000000005</v>
          </cell>
          <cell r="E35">
            <v>0</v>
          </cell>
          <cell r="F35">
            <v>0</v>
          </cell>
          <cell r="G35">
            <v>80594.600000000006</v>
          </cell>
          <cell r="H35">
            <v>557.70000000000005</v>
          </cell>
        </row>
        <row r="36">
          <cell r="B36" t="str">
            <v>DRAXX02Z</v>
          </cell>
          <cell r="C36">
            <v>39396.050000000003</v>
          </cell>
          <cell r="D36">
            <v>900.55</v>
          </cell>
          <cell r="E36">
            <v>0</v>
          </cell>
          <cell r="F36">
            <v>0</v>
          </cell>
          <cell r="G36">
            <v>39396.050000000003</v>
          </cell>
          <cell r="H36">
            <v>900.55</v>
          </cell>
        </row>
        <row r="37">
          <cell r="B37" t="str">
            <v>DRAXX03Z</v>
          </cell>
          <cell r="C37">
            <v>36689</v>
          </cell>
          <cell r="D37">
            <v>595.95000000000005</v>
          </cell>
          <cell r="E37">
            <v>0</v>
          </cell>
          <cell r="F37">
            <v>0</v>
          </cell>
          <cell r="G37">
            <v>36689</v>
          </cell>
          <cell r="H37">
            <v>595.95000000000005</v>
          </cell>
        </row>
        <row r="38">
          <cell r="B38" t="str">
            <v>DRAXX04Z</v>
          </cell>
          <cell r="C38">
            <v>35460.400000000001</v>
          </cell>
          <cell r="D38">
            <v>896.15</v>
          </cell>
          <cell r="E38">
            <v>0</v>
          </cell>
          <cell r="F38">
            <v>0</v>
          </cell>
          <cell r="G38">
            <v>35460.400000000001</v>
          </cell>
          <cell r="H38">
            <v>896.15</v>
          </cell>
        </row>
        <row r="39">
          <cell r="B39" t="str">
            <v>DRAXX05Z</v>
          </cell>
          <cell r="C39">
            <v>0</v>
          </cell>
          <cell r="D39">
            <v>0</v>
          </cell>
          <cell r="E39">
            <v>0</v>
          </cell>
          <cell r="F39">
            <v>0</v>
          </cell>
          <cell r="G39">
            <v>0</v>
          </cell>
          <cell r="H39">
            <v>0</v>
          </cell>
        </row>
        <row r="40">
          <cell r="B40" t="str">
            <v>DRAXX06Z</v>
          </cell>
          <cell r="C40">
            <v>0</v>
          </cell>
          <cell r="D40">
            <v>0</v>
          </cell>
          <cell r="E40">
            <v>0</v>
          </cell>
          <cell r="F40">
            <v>0</v>
          </cell>
          <cell r="G40">
            <v>0</v>
          </cell>
          <cell r="H40">
            <v>0</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238.54</v>
          </cell>
          <cell r="D44">
            <v>1017.99</v>
          </cell>
          <cell r="E44">
            <v>0</v>
          </cell>
          <cell r="F44">
            <v>0</v>
          </cell>
          <cell r="G44">
            <v>238.54</v>
          </cell>
          <cell r="H44">
            <v>1017.99</v>
          </cell>
        </row>
        <row r="45">
          <cell r="B45" t="str">
            <v>EECL_01Z</v>
          </cell>
          <cell r="C45">
            <v>0</v>
          </cell>
          <cell r="D45">
            <v>0</v>
          </cell>
          <cell r="E45">
            <v>0</v>
          </cell>
          <cell r="F45">
            <v>0</v>
          </cell>
          <cell r="G45">
            <v>0</v>
          </cell>
          <cell r="H45">
            <v>0</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56210.58</v>
          </cell>
          <cell r="D50">
            <v>2699.29</v>
          </cell>
          <cell r="E50">
            <v>0</v>
          </cell>
          <cell r="F50">
            <v>0</v>
          </cell>
          <cell r="G50">
            <v>56210.58</v>
          </cell>
          <cell r="H50">
            <v>2699.29</v>
          </cell>
        </row>
        <row r="51">
          <cell r="B51" t="str">
            <v>CRUA_01Z</v>
          </cell>
          <cell r="C51">
            <v>2459.3200000000002</v>
          </cell>
          <cell r="D51">
            <v>239.74</v>
          </cell>
          <cell r="E51">
            <v>0</v>
          </cell>
          <cell r="F51">
            <v>0</v>
          </cell>
          <cell r="G51">
            <v>2459.3200000000002</v>
          </cell>
          <cell r="H51">
            <v>239.74</v>
          </cell>
        </row>
        <row r="52">
          <cell r="B52" t="str">
            <v>CRUA_02Z</v>
          </cell>
          <cell r="C52">
            <v>2070.85</v>
          </cell>
          <cell r="D52">
            <v>86.67</v>
          </cell>
          <cell r="E52">
            <v>0</v>
          </cell>
          <cell r="F52">
            <v>0</v>
          </cell>
          <cell r="G52">
            <v>2070.85</v>
          </cell>
          <cell r="H52">
            <v>86.67</v>
          </cell>
        </row>
        <row r="53">
          <cell r="B53" t="str">
            <v>CRUA_03Z</v>
          </cell>
          <cell r="C53">
            <v>17984.740000000002</v>
          </cell>
          <cell r="D53">
            <v>761.3</v>
          </cell>
          <cell r="E53">
            <v>0</v>
          </cell>
          <cell r="F53">
            <v>0</v>
          </cell>
          <cell r="G53">
            <v>17984.740000000002</v>
          </cell>
          <cell r="H53">
            <v>761.3</v>
          </cell>
        </row>
        <row r="54">
          <cell r="B54" t="str">
            <v>CRUA_04Z</v>
          </cell>
          <cell r="C54">
            <v>614.38</v>
          </cell>
          <cell r="D54">
            <v>5.46</v>
          </cell>
          <cell r="E54">
            <v>0</v>
          </cell>
          <cell r="F54">
            <v>0</v>
          </cell>
          <cell r="G54">
            <v>614.38</v>
          </cell>
          <cell r="H54">
            <v>5.46</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9327.86</v>
          </cell>
          <cell r="D59">
            <v>278.67</v>
          </cell>
          <cell r="E59">
            <v>0</v>
          </cell>
          <cell r="F59">
            <v>0</v>
          </cell>
          <cell r="G59">
            <v>9327.86</v>
          </cell>
          <cell r="H59">
            <v>278.67</v>
          </cell>
        </row>
        <row r="60">
          <cell r="B60" t="str">
            <v>FALGW-1</v>
          </cell>
          <cell r="C60">
            <v>11331.54</v>
          </cell>
          <cell r="D60">
            <v>17.420000000000002</v>
          </cell>
          <cell r="E60">
            <v>0</v>
          </cell>
          <cell r="F60">
            <v>0</v>
          </cell>
          <cell r="G60">
            <v>11331.54</v>
          </cell>
          <cell r="H60">
            <v>17.420000000000002</v>
          </cell>
        </row>
        <row r="61">
          <cell r="B61" t="str">
            <v>FELL_01Z</v>
          </cell>
          <cell r="C61">
            <v>0</v>
          </cell>
          <cell r="D61">
            <v>0</v>
          </cell>
          <cell r="E61">
            <v>0</v>
          </cell>
          <cell r="F61">
            <v>0</v>
          </cell>
          <cell r="G61">
            <v>0</v>
          </cell>
          <cell r="H61">
            <v>0</v>
          </cell>
        </row>
        <row r="62">
          <cell r="B62" t="str">
            <v>GRGBW-1</v>
          </cell>
          <cell r="C62">
            <v>33761.879999999997</v>
          </cell>
          <cell r="D62">
            <v>0.64</v>
          </cell>
          <cell r="E62">
            <v>0</v>
          </cell>
          <cell r="F62">
            <v>0</v>
          </cell>
          <cell r="G62">
            <v>33761.879999999997</v>
          </cell>
          <cell r="H62">
            <v>0.64</v>
          </cell>
        </row>
        <row r="63">
          <cell r="B63" t="str">
            <v>GRGBW-2</v>
          </cell>
          <cell r="C63">
            <v>27211.01</v>
          </cell>
          <cell r="D63">
            <v>0</v>
          </cell>
          <cell r="E63">
            <v>0</v>
          </cell>
          <cell r="F63">
            <v>0</v>
          </cell>
          <cell r="G63">
            <v>27211.01</v>
          </cell>
          <cell r="H63">
            <v>0</v>
          </cell>
        </row>
        <row r="64">
          <cell r="B64" t="str">
            <v>GRGBW-3</v>
          </cell>
          <cell r="C64">
            <v>34008.199999999997</v>
          </cell>
          <cell r="D64">
            <v>0</v>
          </cell>
          <cell r="E64">
            <v>0</v>
          </cell>
          <cell r="F64">
            <v>0</v>
          </cell>
          <cell r="G64">
            <v>34008.199999999997</v>
          </cell>
          <cell r="H64">
            <v>0</v>
          </cell>
        </row>
        <row r="65">
          <cell r="B65" t="str">
            <v>GNFSW-1</v>
          </cell>
          <cell r="C65">
            <v>3375.3</v>
          </cell>
          <cell r="D65">
            <v>654.58000000000004</v>
          </cell>
          <cell r="E65">
            <v>0</v>
          </cell>
          <cell r="F65">
            <v>0</v>
          </cell>
          <cell r="G65">
            <v>3375.3</v>
          </cell>
          <cell r="H65">
            <v>654.58000000000004</v>
          </cell>
        </row>
        <row r="66">
          <cell r="B66" t="str">
            <v>GAOFO-1</v>
          </cell>
          <cell r="C66">
            <v>2209.83</v>
          </cell>
          <cell r="D66">
            <v>1321.07</v>
          </cell>
          <cell r="E66">
            <v>0</v>
          </cell>
          <cell r="F66">
            <v>0</v>
          </cell>
          <cell r="G66">
            <v>2209.83</v>
          </cell>
          <cell r="H66">
            <v>1321.07</v>
          </cell>
        </row>
        <row r="67">
          <cell r="B67" t="str">
            <v>GAOFO-2</v>
          </cell>
          <cell r="C67">
            <v>2280.46</v>
          </cell>
          <cell r="D67">
            <v>1007.66</v>
          </cell>
          <cell r="E67">
            <v>0</v>
          </cell>
          <cell r="F67">
            <v>0</v>
          </cell>
          <cell r="G67">
            <v>2280.46</v>
          </cell>
          <cell r="H67">
            <v>1007.66</v>
          </cell>
        </row>
        <row r="68">
          <cell r="B68" t="str">
            <v>GAOFO-3</v>
          </cell>
          <cell r="C68">
            <v>2234.29</v>
          </cell>
          <cell r="D68">
            <v>1239.1099999999999</v>
          </cell>
          <cell r="E68">
            <v>0</v>
          </cell>
          <cell r="F68">
            <v>0</v>
          </cell>
          <cell r="G68">
            <v>2234.29</v>
          </cell>
          <cell r="H68">
            <v>1239.1099999999999</v>
          </cell>
        </row>
        <row r="69">
          <cell r="B69" t="str">
            <v>GAOFO-4</v>
          </cell>
          <cell r="C69">
            <v>2471.96</v>
          </cell>
          <cell r="D69">
            <v>1267.6099999999999</v>
          </cell>
          <cell r="E69">
            <v>0</v>
          </cell>
          <cell r="F69">
            <v>0</v>
          </cell>
          <cell r="G69">
            <v>2471.96</v>
          </cell>
          <cell r="H69">
            <v>1267.6099999999999</v>
          </cell>
        </row>
        <row r="70">
          <cell r="B70" t="str">
            <v>CRGHW-1</v>
          </cell>
          <cell r="C70">
            <v>1728.37</v>
          </cell>
          <cell r="D70">
            <v>2.4900000000000002</v>
          </cell>
          <cell r="E70">
            <v>0</v>
          </cell>
          <cell r="F70">
            <v>0</v>
          </cell>
          <cell r="G70">
            <v>1728.37</v>
          </cell>
          <cell r="H70">
            <v>2.4900000000000002</v>
          </cell>
        </row>
        <row r="71">
          <cell r="B71" t="str">
            <v>GRMO_01Z</v>
          </cell>
          <cell r="C71">
            <v>0.31</v>
          </cell>
          <cell r="D71">
            <v>10173.129999999999</v>
          </cell>
          <cell r="E71">
            <v>0</v>
          </cell>
          <cell r="F71">
            <v>0</v>
          </cell>
          <cell r="G71">
            <v>0.31</v>
          </cell>
          <cell r="H71">
            <v>10173.129999999999</v>
          </cell>
        </row>
        <row r="72">
          <cell r="B72" t="str">
            <v>GRIFW-1</v>
          </cell>
          <cell r="C72">
            <v>3663.96</v>
          </cell>
          <cell r="D72">
            <v>568.03</v>
          </cell>
          <cell r="E72">
            <v>0</v>
          </cell>
          <cell r="F72">
            <v>0</v>
          </cell>
          <cell r="G72">
            <v>3663.96</v>
          </cell>
          <cell r="H72">
            <v>568.03</v>
          </cell>
        </row>
        <row r="73">
          <cell r="B73" t="str">
            <v>GRIFW-2</v>
          </cell>
          <cell r="C73">
            <v>4735.42</v>
          </cell>
          <cell r="D73">
            <v>196.64</v>
          </cell>
          <cell r="E73">
            <v>0</v>
          </cell>
          <cell r="F73">
            <v>0</v>
          </cell>
          <cell r="G73">
            <v>4735.42</v>
          </cell>
          <cell r="H73">
            <v>196.64</v>
          </cell>
        </row>
        <row r="74">
          <cell r="B74" t="str">
            <v>GNFSW-2</v>
          </cell>
          <cell r="C74">
            <v>1017.52</v>
          </cell>
          <cell r="D74">
            <v>2145.69</v>
          </cell>
          <cell r="E74">
            <v>0</v>
          </cell>
          <cell r="F74">
            <v>0</v>
          </cell>
          <cell r="G74">
            <v>1017.52</v>
          </cell>
          <cell r="H74">
            <v>2145.69</v>
          </cell>
        </row>
        <row r="75">
          <cell r="B75" t="str">
            <v>GYMR-15</v>
          </cell>
          <cell r="C75">
            <v>13086.59</v>
          </cell>
          <cell r="D75">
            <v>91.59</v>
          </cell>
          <cell r="E75">
            <v>0</v>
          </cell>
          <cell r="F75">
            <v>0</v>
          </cell>
          <cell r="G75">
            <v>13086.59</v>
          </cell>
          <cell r="H75">
            <v>91.59</v>
          </cell>
        </row>
        <row r="76">
          <cell r="B76" t="str">
            <v>GYMR-17</v>
          </cell>
          <cell r="C76">
            <v>16845.75</v>
          </cell>
          <cell r="D76">
            <v>44.13</v>
          </cell>
          <cell r="E76">
            <v>0</v>
          </cell>
          <cell r="F76">
            <v>0</v>
          </cell>
          <cell r="G76">
            <v>16845.75</v>
          </cell>
          <cell r="H76">
            <v>44.13</v>
          </cell>
        </row>
        <row r="77">
          <cell r="B77" t="str">
            <v>GYMR-26</v>
          </cell>
          <cell r="C77">
            <v>16614.490000000002</v>
          </cell>
          <cell r="D77">
            <v>43.89</v>
          </cell>
          <cell r="E77">
            <v>0</v>
          </cell>
          <cell r="F77">
            <v>0</v>
          </cell>
          <cell r="G77">
            <v>16614.490000000002</v>
          </cell>
          <cell r="H77">
            <v>43.89</v>
          </cell>
        </row>
        <row r="78">
          <cell r="B78" t="str">
            <v>GYMR-28</v>
          </cell>
          <cell r="C78">
            <v>11454.55</v>
          </cell>
          <cell r="D78">
            <v>71.27</v>
          </cell>
          <cell r="E78">
            <v>0</v>
          </cell>
          <cell r="F78">
            <v>0</v>
          </cell>
          <cell r="G78">
            <v>11454.55</v>
          </cell>
          <cell r="H78">
            <v>71.27</v>
          </cell>
        </row>
        <row r="79">
          <cell r="B79" t="str">
            <v>GYAR_01Z</v>
          </cell>
          <cell r="C79">
            <v>49.55</v>
          </cell>
          <cell r="D79">
            <v>10.199999999999999</v>
          </cell>
          <cell r="E79">
            <v>0</v>
          </cell>
          <cell r="F79">
            <v>0</v>
          </cell>
          <cell r="G79">
            <v>49.55</v>
          </cell>
          <cell r="H79">
            <v>10.199999999999999</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28596.92</v>
          </cell>
          <cell r="D83">
            <v>3281.06</v>
          </cell>
          <cell r="E83">
            <v>0</v>
          </cell>
          <cell r="F83">
            <v>0</v>
          </cell>
          <cell r="G83">
            <v>28596.92</v>
          </cell>
          <cell r="H83">
            <v>3281.06</v>
          </cell>
        </row>
        <row r="84">
          <cell r="B84" t="str">
            <v>SHBA_02Z</v>
          </cell>
          <cell r="C84">
            <v>25517.31</v>
          </cell>
          <cell r="D84">
            <v>1788</v>
          </cell>
          <cell r="E84">
            <v>0</v>
          </cell>
          <cell r="F84">
            <v>0</v>
          </cell>
          <cell r="G84">
            <v>25517.31</v>
          </cell>
          <cell r="H84">
            <v>1788</v>
          </cell>
        </row>
        <row r="85">
          <cell r="B85" t="str">
            <v>HUMR_01Z</v>
          </cell>
          <cell r="C85">
            <v>42624.160000000003</v>
          </cell>
          <cell r="D85">
            <v>1156.56</v>
          </cell>
          <cell r="E85">
            <v>0</v>
          </cell>
          <cell r="F85">
            <v>0</v>
          </cell>
          <cell r="G85">
            <v>42624.160000000003</v>
          </cell>
          <cell r="H85">
            <v>1156.56</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4223.2</v>
          </cell>
          <cell r="D90">
            <v>3131.15</v>
          </cell>
          <cell r="E90">
            <v>0</v>
          </cell>
          <cell r="F90">
            <v>0</v>
          </cell>
          <cell r="G90">
            <v>4223.2</v>
          </cell>
          <cell r="H90">
            <v>3131.15</v>
          </cell>
        </row>
        <row r="91">
          <cell r="B91" t="str">
            <v>KILBW-1</v>
          </cell>
          <cell r="C91">
            <v>315.20999999999998</v>
          </cell>
          <cell r="D91">
            <v>52.35</v>
          </cell>
          <cell r="E91">
            <v>0</v>
          </cell>
          <cell r="F91">
            <v>0</v>
          </cell>
          <cell r="G91">
            <v>315.20999999999998</v>
          </cell>
          <cell r="H91">
            <v>52.35</v>
          </cell>
        </row>
        <row r="92">
          <cell r="B92" t="str">
            <v>LCLTW-1</v>
          </cell>
          <cell r="C92">
            <v>968.45</v>
          </cell>
          <cell r="D92">
            <v>276.82</v>
          </cell>
          <cell r="E92">
            <v>0</v>
          </cell>
          <cell r="F92">
            <v>0</v>
          </cell>
          <cell r="G92">
            <v>968.45</v>
          </cell>
          <cell r="H92">
            <v>276.82</v>
          </cell>
        </row>
        <row r="93">
          <cell r="B93" t="str">
            <v>MEDP_01Z</v>
          </cell>
          <cell r="C93">
            <v>25072.799999999999</v>
          </cell>
          <cell r="D93">
            <v>5285.5</v>
          </cell>
          <cell r="E93">
            <v>0</v>
          </cell>
          <cell r="F93">
            <v>0</v>
          </cell>
          <cell r="G93">
            <v>25072.799999999999</v>
          </cell>
          <cell r="H93">
            <v>5285.5</v>
          </cell>
        </row>
        <row r="94">
          <cell r="B94" t="str">
            <v>MILWW-1</v>
          </cell>
          <cell r="C94">
            <v>3006.07</v>
          </cell>
          <cell r="D94">
            <v>35.880000000000003</v>
          </cell>
          <cell r="E94">
            <v>0</v>
          </cell>
          <cell r="F94">
            <v>0</v>
          </cell>
          <cell r="G94">
            <v>3006.07</v>
          </cell>
          <cell r="H94">
            <v>35.880000000000003</v>
          </cell>
        </row>
        <row r="95">
          <cell r="B95" t="str">
            <v>WDNSO-1</v>
          </cell>
          <cell r="C95">
            <v>7482.02</v>
          </cell>
          <cell r="D95">
            <v>933.51</v>
          </cell>
          <cell r="E95">
            <v>0</v>
          </cell>
          <cell r="F95">
            <v>0</v>
          </cell>
          <cell r="G95">
            <v>7482.02</v>
          </cell>
          <cell r="H95">
            <v>933.51</v>
          </cell>
        </row>
        <row r="96">
          <cell r="B96" t="str">
            <v>WDNSO-2</v>
          </cell>
          <cell r="C96">
            <v>8599.7099999999991</v>
          </cell>
          <cell r="D96">
            <v>675.53</v>
          </cell>
          <cell r="E96">
            <v>0</v>
          </cell>
          <cell r="F96">
            <v>0</v>
          </cell>
          <cell r="G96">
            <v>8599.7099999999991</v>
          </cell>
          <cell r="H96">
            <v>675.53</v>
          </cell>
        </row>
        <row r="97">
          <cell r="B97" t="str">
            <v>MRWD_01Z</v>
          </cell>
          <cell r="C97">
            <v>66014</v>
          </cell>
          <cell r="D97">
            <v>1925.6</v>
          </cell>
          <cell r="E97">
            <v>0</v>
          </cell>
          <cell r="F97">
            <v>0</v>
          </cell>
          <cell r="G97">
            <v>66014</v>
          </cell>
          <cell r="H97">
            <v>1925.6</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12389.95</v>
          </cell>
          <cell r="D103">
            <v>3692.3</v>
          </cell>
          <cell r="E103">
            <v>0</v>
          </cell>
          <cell r="F103">
            <v>0</v>
          </cell>
          <cell r="G103">
            <v>12389.95</v>
          </cell>
          <cell r="H103">
            <v>3692.3</v>
          </cell>
        </row>
        <row r="104">
          <cell r="B104" t="str">
            <v>DIDCB06Z</v>
          </cell>
          <cell r="C104">
            <v>1091.0999999999999</v>
          </cell>
          <cell r="D104">
            <v>1542.35</v>
          </cell>
          <cell r="E104">
            <v>0</v>
          </cell>
          <cell r="F104">
            <v>0</v>
          </cell>
          <cell r="G104">
            <v>1091.0999999999999</v>
          </cell>
          <cell r="H104">
            <v>1542.35</v>
          </cell>
        </row>
        <row r="105">
          <cell r="B105" t="str">
            <v>LBAR_01Z</v>
          </cell>
          <cell r="C105">
            <v>12802.96</v>
          </cell>
          <cell r="D105">
            <v>20943.419999999998</v>
          </cell>
          <cell r="E105">
            <v>0</v>
          </cell>
          <cell r="F105">
            <v>0</v>
          </cell>
          <cell r="G105">
            <v>12802.96</v>
          </cell>
          <cell r="H105">
            <v>20943.419999999998</v>
          </cell>
        </row>
        <row r="106">
          <cell r="B106" t="str">
            <v>PEMB_11Z</v>
          </cell>
          <cell r="C106">
            <v>12349.25</v>
          </cell>
          <cell r="D106">
            <v>3428.6</v>
          </cell>
          <cell r="E106">
            <v>0</v>
          </cell>
          <cell r="F106">
            <v>0</v>
          </cell>
          <cell r="G106">
            <v>12349.25</v>
          </cell>
          <cell r="H106">
            <v>3428.6</v>
          </cell>
        </row>
        <row r="107">
          <cell r="B107" t="str">
            <v>PEMB_21Z</v>
          </cell>
          <cell r="C107">
            <v>11228.15</v>
          </cell>
          <cell r="D107">
            <v>2724.2</v>
          </cell>
          <cell r="E107">
            <v>0</v>
          </cell>
          <cell r="F107">
            <v>0</v>
          </cell>
          <cell r="G107">
            <v>11228.15</v>
          </cell>
          <cell r="H107">
            <v>2724.2</v>
          </cell>
        </row>
        <row r="108">
          <cell r="B108" t="str">
            <v>PEMB_31Z</v>
          </cell>
          <cell r="C108">
            <v>17293.7</v>
          </cell>
          <cell r="D108">
            <v>4685.3</v>
          </cell>
          <cell r="E108">
            <v>0</v>
          </cell>
          <cell r="F108">
            <v>0</v>
          </cell>
          <cell r="G108">
            <v>17293.7</v>
          </cell>
          <cell r="H108">
            <v>4685.3</v>
          </cell>
        </row>
        <row r="109">
          <cell r="B109" t="str">
            <v>PEMB_41Z</v>
          </cell>
          <cell r="C109">
            <v>2380.1999999999998</v>
          </cell>
          <cell r="D109">
            <v>2768.95</v>
          </cell>
          <cell r="E109">
            <v>0</v>
          </cell>
          <cell r="F109">
            <v>0</v>
          </cell>
          <cell r="G109">
            <v>2380.1999999999998</v>
          </cell>
          <cell r="H109">
            <v>2768.95</v>
          </cell>
        </row>
        <row r="110">
          <cell r="B110" t="str">
            <v>PEMB_51Z</v>
          </cell>
          <cell r="C110">
            <v>9336.5</v>
          </cell>
          <cell r="D110">
            <v>4843.45</v>
          </cell>
          <cell r="E110">
            <v>0</v>
          </cell>
          <cell r="F110">
            <v>0</v>
          </cell>
          <cell r="G110">
            <v>9336.5</v>
          </cell>
          <cell r="H110">
            <v>4843.45</v>
          </cell>
        </row>
        <row r="111">
          <cell r="B111" t="str">
            <v>STAY_01Z</v>
          </cell>
          <cell r="C111">
            <v>9348.4</v>
          </cell>
          <cell r="D111">
            <v>5164.1000000000004</v>
          </cell>
          <cell r="E111">
            <v>0</v>
          </cell>
          <cell r="F111">
            <v>0</v>
          </cell>
          <cell r="G111">
            <v>9348.4</v>
          </cell>
          <cell r="H111">
            <v>5164.1000000000004</v>
          </cell>
        </row>
        <row r="112">
          <cell r="B112" t="str">
            <v>STAY_02Z</v>
          </cell>
          <cell r="C112">
            <v>12340.3</v>
          </cell>
          <cell r="D112">
            <v>3296.95</v>
          </cell>
          <cell r="E112">
            <v>0</v>
          </cell>
          <cell r="F112">
            <v>0</v>
          </cell>
          <cell r="G112">
            <v>12340.3</v>
          </cell>
          <cell r="H112">
            <v>3296.95</v>
          </cell>
        </row>
        <row r="113">
          <cell r="B113" t="str">
            <v>STAY_03Z</v>
          </cell>
          <cell r="C113">
            <v>8649.9</v>
          </cell>
          <cell r="D113">
            <v>4313.5</v>
          </cell>
          <cell r="E113">
            <v>0</v>
          </cell>
          <cell r="F113">
            <v>0</v>
          </cell>
          <cell r="G113">
            <v>8649.9</v>
          </cell>
          <cell r="H113">
            <v>4313.5</v>
          </cell>
        </row>
        <row r="114">
          <cell r="B114" t="str">
            <v>STAY_04Z</v>
          </cell>
          <cell r="C114">
            <v>15186.55</v>
          </cell>
          <cell r="D114">
            <v>4720.95</v>
          </cell>
          <cell r="E114">
            <v>0</v>
          </cell>
          <cell r="F114">
            <v>0</v>
          </cell>
          <cell r="G114">
            <v>15186.55</v>
          </cell>
          <cell r="H114">
            <v>4720.95</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54373.599999999999</v>
          </cell>
          <cell r="D117">
            <v>1548.85</v>
          </cell>
          <cell r="E117">
            <v>0</v>
          </cell>
          <cell r="F117">
            <v>0</v>
          </cell>
          <cell r="G117">
            <v>54373.599999999999</v>
          </cell>
          <cell r="H117">
            <v>1548.85</v>
          </cell>
        </row>
        <row r="118">
          <cell r="B118" t="str">
            <v>HEYM102Z</v>
          </cell>
          <cell r="C118">
            <v>53065.7</v>
          </cell>
          <cell r="D118">
            <v>1394.45</v>
          </cell>
          <cell r="E118">
            <v>0</v>
          </cell>
          <cell r="F118">
            <v>0</v>
          </cell>
          <cell r="G118">
            <v>53065.7</v>
          </cell>
          <cell r="H118">
            <v>1394.45</v>
          </cell>
        </row>
        <row r="119">
          <cell r="B119" t="str">
            <v>HEYM207Z</v>
          </cell>
          <cell r="C119">
            <v>0</v>
          </cell>
          <cell r="D119">
            <v>0</v>
          </cell>
          <cell r="E119">
            <v>0</v>
          </cell>
          <cell r="F119">
            <v>0</v>
          </cell>
          <cell r="G119">
            <v>0</v>
          </cell>
          <cell r="H119">
            <v>0</v>
          </cell>
        </row>
        <row r="120">
          <cell r="B120" t="str">
            <v>HEYM208Z</v>
          </cell>
          <cell r="C120">
            <v>84887.55</v>
          </cell>
          <cell r="D120">
            <v>0</v>
          </cell>
          <cell r="E120">
            <v>0</v>
          </cell>
          <cell r="F120">
            <v>0</v>
          </cell>
          <cell r="G120">
            <v>84887.55</v>
          </cell>
          <cell r="H120">
            <v>0</v>
          </cell>
        </row>
        <row r="121">
          <cell r="B121" t="str">
            <v>HINB_07Z</v>
          </cell>
          <cell r="C121">
            <v>0</v>
          </cell>
          <cell r="D121">
            <v>0</v>
          </cell>
          <cell r="E121">
            <v>0</v>
          </cell>
          <cell r="F121">
            <v>0</v>
          </cell>
          <cell r="G121">
            <v>0</v>
          </cell>
          <cell r="H121">
            <v>0</v>
          </cell>
        </row>
        <row r="122">
          <cell r="B122" t="str">
            <v>HINB_08Z</v>
          </cell>
          <cell r="C122">
            <v>0</v>
          </cell>
          <cell r="D122">
            <v>0</v>
          </cell>
          <cell r="E122">
            <v>0</v>
          </cell>
          <cell r="F122">
            <v>0</v>
          </cell>
          <cell r="G122">
            <v>0</v>
          </cell>
          <cell r="H122">
            <v>0</v>
          </cell>
        </row>
        <row r="123">
          <cell r="B123" t="str">
            <v>HRTL_01Z</v>
          </cell>
          <cell r="C123">
            <v>74673.55</v>
          </cell>
          <cell r="D123">
            <v>626.79999999999995</v>
          </cell>
          <cell r="E123">
            <v>0</v>
          </cell>
          <cell r="F123">
            <v>0</v>
          </cell>
          <cell r="G123">
            <v>74673.55</v>
          </cell>
          <cell r="H123">
            <v>626.79999999999995</v>
          </cell>
        </row>
        <row r="124">
          <cell r="B124" t="str">
            <v>HRTL_02Z</v>
          </cell>
          <cell r="C124">
            <v>78184.95</v>
          </cell>
          <cell r="D124">
            <v>82.2</v>
          </cell>
          <cell r="E124">
            <v>0</v>
          </cell>
          <cell r="F124">
            <v>0</v>
          </cell>
          <cell r="G124">
            <v>78184.95</v>
          </cell>
          <cell r="H124">
            <v>82.2</v>
          </cell>
        </row>
        <row r="125">
          <cell r="B125" t="str">
            <v>HUNB_07Z</v>
          </cell>
          <cell r="C125">
            <v>0</v>
          </cell>
          <cell r="D125">
            <v>0</v>
          </cell>
          <cell r="E125">
            <v>0</v>
          </cell>
          <cell r="F125">
            <v>0</v>
          </cell>
          <cell r="G125">
            <v>0</v>
          </cell>
          <cell r="H125">
            <v>0</v>
          </cell>
        </row>
        <row r="126">
          <cell r="B126" t="str">
            <v>HUNB_08Z</v>
          </cell>
          <cell r="C126">
            <v>0</v>
          </cell>
          <cell r="D126">
            <v>0</v>
          </cell>
          <cell r="E126">
            <v>0</v>
          </cell>
          <cell r="F126">
            <v>0</v>
          </cell>
          <cell r="G126">
            <v>0</v>
          </cell>
          <cell r="H126">
            <v>0</v>
          </cell>
        </row>
        <row r="127">
          <cell r="B127" t="str">
            <v>SIZB_01Z</v>
          </cell>
          <cell r="C127">
            <v>18437.849999999999</v>
          </cell>
          <cell r="D127">
            <v>295.3</v>
          </cell>
          <cell r="E127">
            <v>0</v>
          </cell>
          <cell r="F127">
            <v>0</v>
          </cell>
          <cell r="G127">
            <v>18437.849999999999</v>
          </cell>
          <cell r="H127">
            <v>295.3</v>
          </cell>
        </row>
        <row r="128">
          <cell r="B128" t="str">
            <v>SIZB_02Z</v>
          </cell>
          <cell r="C128">
            <v>53246</v>
          </cell>
          <cell r="D128">
            <v>1967.85</v>
          </cell>
          <cell r="E128">
            <v>0</v>
          </cell>
          <cell r="F128">
            <v>0</v>
          </cell>
          <cell r="G128">
            <v>53246</v>
          </cell>
          <cell r="H128">
            <v>1967.85</v>
          </cell>
        </row>
        <row r="129">
          <cell r="B129" t="str">
            <v>TORN_01Z</v>
          </cell>
          <cell r="C129">
            <v>64473.05</v>
          </cell>
          <cell r="D129">
            <v>360.7</v>
          </cell>
          <cell r="E129">
            <v>0</v>
          </cell>
          <cell r="F129">
            <v>0</v>
          </cell>
          <cell r="G129">
            <v>64473.05</v>
          </cell>
          <cell r="H129">
            <v>360.7</v>
          </cell>
        </row>
        <row r="130">
          <cell r="B130" t="str">
            <v>TORN_02Z</v>
          </cell>
          <cell r="C130">
            <v>61960.5</v>
          </cell>
          <cell r="D130">
            <v>1416.75</v>
          </cell>
          <cell r="E130">
            <v>0</v>
          </cell>
          <cell r="F130">
            <v>0</v>
          </cell>
          <cell r="G130">
            <v>61960.5</v>
          </cell>
          <cell r="H130">
            <v>1416.75</v>
          </cell>
        </row>
        <row r="131">
          <cell r="B131" t="str">
            <v>EAG-NEMO1</v>
          </cell>
          <cell r="C131">
            <v>85511.1</v>
          </cell>
          <cell r="D131">
            <v>3025.35</v>
          </cell>
          <cell r="E131">
            <v>0</v>
          </cell>
          <cell r="F131">
            <v>0</v>
          </cell>
          <cell r="G131">
            <v>85511.1</v>
          </cell>
          <cell r="H131">
            <v>3025.35</v>
          </cell>
        </row>
        <row r="132">
          <cell r="B132" t="str">
            <v>DINO_01Z</v>
          </cell>
          <cell r="C132">
            <v>15412</v>
          </cell>
          <cell r="D132">
            <v>231.3</v>
          </cell>
          <cell r="E132">
            <v>0</v>
          </cell>
          <cell r="F132">
            <v>0</v>
          </cell>
          <cell r="G132">
            <v>15412</v>
          </cell>
          <cell r="H132">
            <v>231.3</v>
          </cell>
        </row>
        <row r="133">
          <cell r="B133" t="str">
            <v>DINO_02Z</v>
          </cell>
          <cell r="C133">
            <v>11615.4</v>
          </cell>
          <cell r="D133">
            <v>116.9</v>
          </cell>
          <cell r="E133">
            <v>0</v>
          </cell>
          <cell r="F133">
            <v>0</v>
          </cell>
          <cell r="G133">
            <v>11615.4</v>
          </cell>
          <cell r="H133">
            <v>116.9</v>
          </cell>
        </row>
        <row r="134">
          <cell r="B134" t="str">
            <v>DINO_03Z</v>
          </cell>
          <cell r="C134">
            <v>3672.55</v>
          </cell>
          <cell r="D134">
            <v>117.7</v>
          </cell>
          <cell r="E134">
            <v>0</v>
          </cell>
          <cell r="F134">
            <v>0</v>
          </cell>
          <cell r="G134">
            <v>3672.55</v>
          </cell>
          <cell r="H134">
            <v>117.7</v>
          </cell>
        </row>
        <row r="135">
          <cell r="B135" t="str">
            <v>DINO_04Z</v>
          </cell>
          <cell r="C135">
            <v>2659.6</v>
          </cell>
          <cell r="D135">
            <v>153.05000000000001</v>
          </cell>
          <cell r="E135">
            <v>0</v>
          </cell>
          <cell r="F135">
            <v>0</v>
          </cell>
          <cell r="G135">
            <v>2659.6</v>
          </cell>
          <cell r="H135">
            <v>153.05000000000001</v>
          </cell>
        </row>
        <row r="136">
          <cell r="B136" t="str">
            <v>DINO_05Z</v>
          </cell>
          <cell r="C136">
            <v>11618.35</v>
          </cell>
          <cell r="D136">
            <v>202.25</v>
          </cell>
          <cell r="E136">
            <v>0</v>
          </cell>
          <cell r="F136">
            <v>0</v>
          </cell>
          <cell r="G136">
            <v>11618.35</v>
          </cell>
          <cell r="H136">
            <v>202.25</v>
          </cell>
        </row>
        <row r="137">
          <cell r="B137" t="str">
            <v>DINO_06Z</v>
          </cell>
          <cell r="C137">
            <v>2661.7</v>
          </cell>
          <cell r="D137">
            <v>1.8</v>
          </cell>
          <cell r="E137">
            <v>0</v>
          </cell>
          <cell r="F137">
            <v>0</v>
          </cell>
          <cell r="G137">
            <v>2661.7</v>
          </cell>
          <cell r="H137">
            <v>1.8</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2674.98</v>
          </cell>
          <cell r="D140">
            <v>345.4</v>
          </cell>
          <cell r="E140">
            <v>0</v>
          </cell>
          <cell r="F140">
            <v>0</v>
          </cell>
          <cell r="G140">
            <v>2674.98</v>
          </cell>
          <cell r="H140">
            <v>345.4</v>
          </cell>
        </row>
        <row r="141">
          <cell r="B141" t="str">
            <v>FFES_04Z</v>
          </cell>
          <cell r="C141">
            <v>3747.25</v>
          </cell>
          <cell r="D141">
            <v>292.3</v>
          </cell>
          <cell r="E141">
            <v>0</v>
          </cell>
          <cell r="F141">
            <v>0</v>
          </cell>
          <cell r="G141">
            <v>3747.25</v>
          </cell>
          <cell r="H141">
            <v>292.3</v>
          </cell>
        </row>
        <row r="142">
          <cell r="B142" t="str">
            <v>KILNS01Z</v>
          </cell>
          <cell r="C142">
            <v>0</v>
          </cell>
          <cell r="D142">
            <v>0</v>
          </cell>
          <cell r="E142">
            <v>0</v>
          </cell>
          <cell r="F142">
            <v>0</v>
          </cell>
          <cell r="G142">
            <v>0</v>
          </cell>
          <cell r="H142">
            <v>0</v>
          </cell>
        </row>
        <row r="143">
          <cell r="B143" t="str">
            <v>PETEM01Z</v>
          </cell>
          <cell r="C143">
            <v>6.19</v>
          </cell>
          <cell r="D143">
            <v>0.39</v>
          </cell>
          <cell r="E143">
            <v>0</v>
          </cell>
          <cell r="F143">
            <v>0</v>
          </cell>
          <cell r="G143">
            <v>6.19</v>
          </cell>
          <cell r="H143">
            <v>0.39</v>
          </cell>
        </row>
        <row r="144">
          <cell r="B144" t="str">
            <v>GRAI_06Z</v>
          </cell>
          <cell r="C144">
            <v>39154.6</v>
          </cell>
          <cell r="D144">
            <v>2349.3000000000002</v>
          </cell>
          <cell r="E144">
            <v>0</v>
          </cell>
          <cell r="F144">
            <v>0</v>
          </cell>
          <cell r="G144">
            <v>39154.6</v>
          </cell>
          <cell r="H144">
            <v>2349.3000000000002</v>
          </cell>
        </row>
        <row r="145">
          <cell r="B145" t="str">
            <v>GRAI_07Z</v>
          </cell>
          <cell r="C145">
            <v>9120.35</v>
          </cell>
          <cell r="D145">
            <v>974.85</v>
          </cell>
          <cell r="E145">
            <v>0</v>
          </cell>
          <cell r="F145">
            <v>0</v>
          </cell>
          <cell r="G145">
            <v>9120.35</v>
          </cell>
          <cell r="H145">
            <v>974.85</v>
          </cell>
        </row>
        <row r="146">
          <cell r="B146" t="str">
            <v>GRAI_08Z</v>
          </cell>
          <cell r="C146">
            <v>28798.9</v>
          </cell>
          <cell r="D146">
            <v>1611.75</v>
          </cell>
          <cell r="E146">
            <v>0</v>
          </cell>
          <cell r="F146">
            <v>0</v>
          </cell>
          <cell r="G146">
            <v>28798.9</v>
          </cell>
          <cell r="H146">
            <v>1611.75</v>
          </cell>
        </row>
        <row r="147">
          <cell r="B147" t="str">
            <v>KILLP01Z</v>
          </cell>
          <cell r="C147">
            <v>1552.8</v>
          </cell>
          <cell r="D147">
            <v>401.15</v>
          </cell>
          <cell r="E147">
            <v>0</v>
          </cell>
          <cell r="F147">
            <v>0</v>
          </cell>
          <cell r="G147">
            <v>1552.8</v>
          </cell>
          <cell r="H147">
            <v>401.15</v>
          </cell>
        </row>
        <row r="148">
          <cell r="B148" t="str">
            <v>KILLP02Z</v>
          </cell>
          <cell r="C148">
            <v>976.25</v>
          </cell>
          <cell r="D148">
            <v>8.6999999999999993</v>
          </cell>
          <cell r="E148">
            <v>0</v>
          </cell>
          <cell r="F148">
            <v>0</v>
          </cell>
          <cell r="G148">
            <v>976.25</v>
          </cell>
          <cell r="H148">
            <v>8.6999999999999993</v>
          </cell>
        </row>
        <row r="149">
          <cell r="B149" t="str">
            <v>RATS_01Z</v>
          </cell>
          <cell r="C149">
            <v>0.45</v>
          </cell>
          <cell r="D149">
            <v>1330.56</v>
          </cell>
          <cell r="E149">
            <v>0</v>
          </cell>
          <cell r="F149">
            <v>0</v>
          </cell>
          <cell r="G149">
            <v>0.45</v>
          </cell>
          <cell r="H149">
            <v>1330.56</v>
          </cell>
        </row>
        <row r="150">
          <cell r="B150" t="str">
            <v>RATS_02Z</v>
          </cell>
          <cell r="C150">
            <v>1010.43</v>
          </cell>
          <cell r="D150">
            <v>1.17</v>
          </cell>
          <cell r="E150">
            <v>0</v>
          </cell>
          <cell r="F150">
            <v>0</v>
          </cell>
          <cell r="G150">
            <v>1010.43</v>
          </cell>
          <cell r="H150">
            <v>1.17</v>
          </cell>
        </row>
        <row r="151">
          <cell r="B151" t="str">
            <v>RATS_03Z</v>
          </cell>
          <cell r="C151">
            <v>0</v>
          </cell>
          <cell r="D151">
            <v>0</v>
          </cell>
          <cell r="E151">
            <v>0</v>
          </cell>
          <cell r="F151">
            <v>0</v>
          </cell>
          <cell r="G151">
            <v>0</v>
          </cell>
          <cell r="H151">
            <v>0</v>
          </cell>
        </row>
        <row r="152">
          <cell r="B152" t="str">
            <v>RATS_04Z</v>
          </cell>
          <cell r="C152">
            <v>0</v>
          </cell>
          <cell r="D152">
            <v>4.05</v>
          </cell>
          <cell r="E152">
            <v>0</v>
          </cell>
          <cell r="F152">
            <v>0</v>
          </cell>
          <cell r="G152">
            <v>0</v>
          </cell>
          <cell r="H152">
            <v>4.05</v>
          </cell>
        </row>
        <row r="153">
          <cell r="B153" t="str">
            <v>TAYL_02Z</v>
          </cell>
          <cell r="C153">
            <v>0</v>
          </cell>
          <cell r="D153">
            <v>0</v>
          </cell>
          <cell r="E153">
            <v>0</v>
          </cell>
          <cell r="F153">
            <v>0</v>
          </cell>
          <cell r="G153">
            <v>0</v>
          </cell>
          <cell r="H153">
            <v>0</v>
          </cell>
        </row>
        <row r="154">
          <cell r="B154" t="str">
            <v>TAYL_03Z</v>
          </cell>
          <cell r="C154">
            <v>0</v>
          </cell>
          <cell r="D154">
            <v>0</v>
          </cell>
          <cell r="E154">
            <v>0</v>
          </cell>
          <cell r="F154">
            <v>0</v>
          </cell>
          <cell r="G154">
            <v>0</v>
          </cell>
          <cell r="H154">
            <v>0</v>
          </cell>
        </row>
        <row r="155">
          <cell r="B155" t="str">
            <v>RCBKO-1</v>
          </cell>
          <cell r="C155">
            <v>5498.49</v>
          </cell>
          <cell r="D155">
            <v>2700.05</v>
          </cell>
          <cell r="E155">
            <v>0</v>
          </cell>
          <cell r="F155">
            <v>0</v>
          </cell>
          <cell r="G155">
            <v>5498.49</v>
          </cell>
          <cell r="H155">
            <v>2700.05</v>
          </cell>
        </row>
        <row r="156">
          <cell r="B156" t="str">
            <v>RCBKO-2</v>
          </cell>
          <cell r="C156">
            <v>5882</v>
          </cell>
          <cell r="D156">
            <v>2175.58</v>
          </cell>
          <cell r="E156">
            <v>0</v>
          </cell>
          <cell r="F156">
            <v>0</v>
          </cell>
          <cell r="G156">
            <v>5882</v>
          </cell>
          <cell r="H156">
            <v>2175.58</v>
          </cell>
        </row>
        <row r="157">
          <cell r="B157" t="str">
            <v>BRGG_01Z</v>
          </cell>
          <cell r="C157">
            <v>392.44</v>
          </cell>
          <cell r="D157">
            <v>0</v>
          </cell>
          <cell r="E157">
            <v>0</v>
          </cell>
          <cell r="F157">
            <v>0</v>
          </cell>
          <cell r="G157">
            <v>392.44</v>
          </cell>
          <cell r="H157">
            <v>0</v>
          </cell>
        </row>
        <row r="158">
          <cell r="B158" t="str">
            <v>ROCK_01Z</v>
          </cell>
          <cell r="C158">
            <v>43240.6</v>
          </cell>
          <cell r="D158">
            <v>1025.5999999999999</v>
          </cell>
          <cell r="E158">
            <v>0</v>
          </cell>
          <cell r="F158">
            <v>0</v>
          </cell>
          <cell r="G158">
            <v>43240.6</v>
          </cell>
          <cell r="H158">
            <v>1025.5999999999999</v>
          </cell>
        </row>
        <row r="159">
          <cell r="B159" t="str">
            <v>SCCL_01Z</v>
          </cell>
          <cell r="C159">
            <v>12291.8</v>
          </cell>
          <cell r="D159">
            <v>73.69</v>
          </cell>
          <cell r="E159">
            <v>0</v>
          </cell>
          <cell r="F159">
            <v>0</v>
          </cell>
          <cell r="G159">
            <v>12291.8</v>
          </cell>
          <cell r="H159">
            <v>73.69</v>
          </cell>
        </row>
        <row r="160">
          <cell r="B160" t="str">
            <v>SCCL_02Z</v>
          </cell>
          <cell r="C160">
            <v>10419.65</v>
          </cell>
          <cell r="D160">
            <v>2566.65</v>
          </cell>
          <cell r="E160">
            <v>0</v>
          </cell>
          <cell r="F160">
            <v>0</v>
          </cell>
          <cell r="G160">
            <v>10419.65</v>
          </cell>
          <cell r="H160">
            <v>2566.65</v>
          </cell>
        </row>
        <row r="161">
          <cell r="B161" t="str">
            <v>SCCL_03Z</v>
          </cell>
          <cell r="C161">
            <v>7226.25</v>
          </cell>
          <cell r="D161">
            <v>602.9</v>
          </cell>
          <cell r="E161">
            <v>0</v>
          </cell>
          <cell r="F161">
            <v>0</v>
          </cell>
          <cell r="G161">
            <v>7226.25</v>
          </cell>
          <cell r="H161">
            <v>602.9</v>
          </cell>
        </row>
        <row r="162">
          <cell r="B162" t="str">
            <v>SHOS_01Z</v>
          </cell>
          <cell r="C162">
            <v>5197.95</v>
          </cell>
          <cell r="D162">
            <v>1046.5999999999999</v>
          </cell>
          <cell r="E162">
            <v>0</v>
          </cell>
          <cell r="F162">
            <v>0</v>
          </cell>
          <cell r="G162">
            <v>5197.95</v>
          </cell>
          <cell r="H162">
            <v>1046.5999999999999</v>
          </cell>
        </row>
        <row r="163">
          <cell r="B163" t="str">
            <v>SEAB_01Z</v>
          </cell>
          <cell r="C163">
            <v>25510.85</v>
          </cell>
          <cell r="D163">
            <v>2364.27</v>
          </cell>
          <cell r="E163">
            <v>0</v>
          </cell>
          <cell r="F163">
            <v>0</v>
          </cell>
          <cell r="G163">
            <v>25510.85</v>
          </cell>
          <cell r="H163">
            <v>2364.27</v>
          </cell>
        </row>
        <row r="164">
          <cell r="B164" t="str">
            <v>SEAB_02Z</v>
          </cell>
          <cell r="C164">
            <v>6472.8</v>
          </cell>
          <cell r="D164">
            <v>770.77</v>
          </cell>
          <cell r="E164">
            <v>0</v>
          </cell>
          <cell r="F164">
            <v>0</v>
          </cell>
          <cell r="G164">
            <v>6472.8</v>
          </cell>
          <cell r="H164">
            <v>770.77</v>
          </cell>
        </row>
        <row r="165">
          <cell r="B165" t="str">
            <v>SPLN_01Z</v>
          </cell>
          <cell r="C165">
            <v>17267.400000000001</v>
          </cell>
          <cell r="D165">
            <v>3710.65</v>
          </cell>
          <cell r="E165">
            <v>0</v>
          </cell>
          <cell r="F165">
            <v>0</v>
          </cell>
          <cell r="G165">
            <v>17267.400000000001</v>
          </cell>
          <cell r="H165">
            <v>3710.65</v>
          </cell>
        </row>
        <row r="166">
          <cell r="B166" t="str">
            <v>ARCHW-1</v>
          </cell>
          <cell r="C166">
            <v>14699.08</v>
          </cell>
          <cell r="D166">
            <v>0</v>
          </cell>
          <cell r="E166">
            <v>0</v>
          </cell>
          <cell r="F166">
            <v>0</v>
          </cell>
          <cell r="G166">
            <v>14699.08</v>
          </cell>
          <cell r="H166">
            <v>0</v>
          </cell>
        </row>
        <row r="167">
          <cell r="B167" t="str">
            <v>CLFLW-1</v>
          </cell>
          <cell r="C167">
            <v>302.42</v>
          </cell>
          <cell r="D167">
            <v>131.41</v>
          </cell>
          <cell r="E167">
            <v>0</v>
          </cell>
          <cell r="F167">
            <v>0</v>
          </cell>
          <cell r="G167">
            <v>302.42</v>
          </cell>
          <cell r="H167">
            <v>131.41</v>
          </cell>
        </row>
        <row r="168">
          <cell r="B168" t="str">
            <v>DRSLW-1</v>
          </cell>
          <cell r="C168">
            <v>11006.71</v>
          </cell>
          <cell r="D168">
            <v>0</v>
          </cell>
          <cell r="E168">
            <v>0</v>
          </cell>
          <cell r="F168">
            <v>0</v>
          </cell>
          <cell r="G168">
            <v>11006.71</v>
          </cell>
          <cell r="H168">
            <v>0</v>
          </cell>
        </row>
        <row r="169">
          <cell r="B169" t="str">
            <v>EWHLW-1</v>
          </cell>
          <cell r="C169">
            <v>3906.12</v>
          </cell>
          <cell r="D169">
            <v>0</v>
          </cell>
          <cell r="E169">
            <v>0</v>
          </cell>
          <cell r="F169">
            <v>0</v>
          </cell>
          <cell r="G169">
            <v>3906.12</v>
          </cell>
          <cell r="H169">
            <v>0</v>
          </cell>
        </row>
        <row r="170">
          <cell r="B170" t="str">
            <v>HRSTW-1</v>
          </cell>
          <cell r="C170">
            <v>10625.26</v>
          </cell>
          <cell r="D170">
            <v>0</v>
          </cell>
          <cell r="E170">
            <v>0</v>
          </cell>
          <cell r="F170">
            <v>0</v>
          </cell>
          <cell r="G170">
            <v>10625.26</v>
          </cell>
          <cell r="H170">
            <v>0</v>
          </cell>
        </row>
        <row r="171">
          <cell r="B171" t="str">
            <v>KLGLW-1</v>
          </cell>
          <cell r="C171">
            <v>2702.71</v>
          </cell>
          <cell r="D171">
            <v>1699.77</v>
          </cell>
          <cell r="E171">
            <v>0</v>
          </cell>
          <cell r="F171">
            <v>0</v>
          </cell>
          <cell r="G171">
            <v>2702.71</v>
          </cell>
          <cell r="H171">
            <v>1699.77</v>
          </cell>
        </row>
        <row r="172">
          <cell r="B172" t="str">
            <v>MKHLW-1</v>
          </cell>
          <cell r="C172">
            <v>1971.05</v>
          </cell>
          <cell r="D172">
            <v>162.69</v>
          </cell>
          <cell r="E172">
            <v>0</v>
          </cell>
          <cell r="F172">
            <v>0</v>
          </cell>
          <cell r="G172">
            <v>1971.05</v>
          </cell>
          <cell r="H172">
            <v>162.69</v>
          </cell>
        </row>
        <row r="173">
          <cell r="B173" t="str">
            <v>AIGA_01Z</v>
          </cell>
          <cell r="C173">
            <v>7.22</v>
          </cell>
          <cell r="D173">
            <v>1.68</v>
          </cell>
          <cell r="E173">
            <v>0</v>
          </cell>
          <cell r="F173">
            <v>0</v>
          </cell>
          <cell r="G173">
            <v>7.22</v>
          </cell>
          <cell r="H173">
            <v>1.68</v>
          </cell>
        </row>
        <row r="174">
          <cell r="B174" t="str">
            <v>BHLAW-1</v>
          </cell>
          <cell r="C174">
            <v>3358.23</v>
          </cell>
          <cell r="D174">
            <v>116.66</v>
          </cell>
          <cell r="E174">
            <v>0</v>
          </cell>
          <cell r="F174">
            <v>0</v>
          </cell>
          <cell r="G174">
            <v>3358.23</v>
          </cell>
          <cell r="H174">
            <v>116.66</v>
          </cell>
        </row>
        <row r="175">
          <cell r="B175" t="str">
            <v>CASH_01Z</v>
          </cell>
          <cell r="C175">
            <v>288.19</v>
          </cell>
          <cell r="D175">
            <v>0.06</v>
          </cell>
          <cell r="E175">
            <v>0</v>
          </cell>
          <cell r="F175">
            <v>0</v>
          </cell>
          <cell r="G175">
            <v>288.19</v>
          </cell>
          <cell r="H175">
            <v>0.06</v>
          </cell>
        </row>
        <row r="176">
          <cell r="B176" t="str">
            <v>CEAN_01Z</v>
          </cell>
          <cell r="C176">
            <v>8.84</v>
          </cell>
          <cell r="D176">
            <v>7.47</v>
          </cell>
          <cell r="E176">
            <v>0</v>
          </cell>
          <cell r="F176">
            <v>0</v>
          </cell>
          <cell r="G176">
            <v>8.84</v>
          </cell>
          <cell r="H176">
            <v>7.47</v>
          </cell>
        </row>
        <row r="177">
          <cell r="B177" t="str">
            <v>CLAC-1</v>
          </cell>
          <cell r="C177">
            <v>11.94</v>
          </cell>
          <cell r="D177">
            <v>45.9</v>
          </cell>
          <cell r="E177">
            <v>0</v>
          </cell>
          <cell r="F177">
            <v>0</v>
          </cell>
          <cell r="G177">
            <v>11.94</v>
          </cell>
          <cell r="H177">
            <v>45.9</v>
          </cell>
        </row>
        <row r="178">
          <cell r="B178" t="str">
            <v>CLUN_01Z</v>
          </cell>
          <cell r="C178">
            <v>916.87</v>
          </cell>
          <cell r="D178">
            <v>136.96</v>
          </cell>
          <cell r="E178">
            <v>0</v>
          </cell>
          <cell r="F178">
            <v>0</v>
          </cell>
          <cell r="G178">
            <v>916.87</v>
          </cell>
          <cell r="H178">
            <v>136.96</v>
          </cell>
        </row>
        <row r="179">
          <cell r="B179" t="str">
            <v>CLUN_02Z</v>
          </cell>
          <cell r="C179">
            <v>1245.71</v>
          </cell>
          <cell r="D179">
            <v>38.78</v>
          </cell>
          <cell r="E179">
            <v>0</v>
          </cell>
          <cell r="F179">
            <v>0</v>
          </cell>
          <cell r="G179">
            <v>1245.71</v>
          </cell>
          <cell r="H179">
            <v>38.78</v>
          </cell>
        </row>
        <row r="180">
          <cell r="B180" t="str">
            <v>CULL_02Z</v>
          </cell>
          <cell r="C180">
            <v>666.97</v>
          </cell>
          <cell r="D180">
            <v>0.04</v>
          </cell>
          <cell r="E180">
            <v>0</v>
          </cell>
          <cell r="F180">
            <v>0</v>
          </cell>
          <cell r="G180">
            <v>666.97</v>
          </cell>
          <cell r="H180">
            <v>0.04</v>
          </cell>
        </row>
        <row r="181">
          <cell r="B181" t="str">
            <v>DEAN_01Z</v>
          </cell>
          <cell r="C181">
            <v>14.16</v>
          </cell>
          <cell r="D181">
            <v>431.95</v>
          </cell>
          <cell r="E181">
            <v>0</v>
          </cell>
          <cell r="F181">
            <v>0</v>
          </cell>
          <cell r="G181">
            <v>14.16</v>
          </cell>
          <cell r="H181">
            <v>431.95</v>
          </cell>
        </row>
        <row r="182">
          <cell r="B182" t="str">
            <v>ERRO_01Z</v>
          </cell>
          <cell r="C182">
            <v>3.39</v>
          </cell>
          <cell r="D182">
            <v>41.27</v>
          </cell>
          <cell r="E182">
            <v>0</v>
          </cell>
          <cell r="F182">
            <v>0</v>
          </cell>
          <cell r="G182">
            <v>3.39</v>
          </cell>
          <cell r="H182">
            <v>41.27</v>
          </cell>
        </row>
        <row r="183">
          <cell r="B183" t="str">
            <v>ERRO_02Z</v>
          </cell>
          <cell r="C183">
            <v>3.34</v>
          </cell>
          <cell r="D183">
            <v>45.77</v>
          </cell>
          <cell r="E183">
            <v>0</v>
          </cell>
          <cell r="F183">
            <v>0</v>
          </cell>
          <cell r="G183">
            <v>3.34</v>
          </cell>
          <cell r="H183">
            <v>45.77</v>
          </cell>
        </row>
        <row r="184">
          <cell r="B184" t="str">
            <v>ERRO_03Z</v>
          </cell>
          <cell r="C184">
            <v>2.93</v>
          </cell>
          <cell r="D184">
            <v>36.799999999999997</v>
          </cell>
          <cell r="E184">
            <v>0</v>
          </cell>
          <cell r="F184">
            <v>0</v>
          </cell>
          <cell r="G184">
            <v>2.93</v>
          </cell>
          <cell r="H184">
            <v>36.799999999999997</v>
          </cell>
        </row>
        <row r="185">
          <cell r="B185" t="str">
            <v>FASN_01Z</v>
          </cell>
          <cell r="C185">
            <v>1669.6</v>
          </cell>
          <cell r="D185">
            <v>1.84</v>
          </cell>
          <cell r="E185">
            <v>0</v>
          </cell>
          <cell r="F185">
            <v>0</v>
          </cell>
          <cell r="G185">
            <v>1669.6</v>
          </cell>
          <cell r="H185">
            <v>1.84</v>
          </cell>
        </row>
        <row r="186">
          <cell r="B186" t="str">
            <v>FASN_02Z</v>
          </cell>
          <cell r="C186">
            <v>1715.61</v>
          </cell>
          <cell r="D186">
            <v>0.45</v>
          </cell>
          <cell r="E186">
            <v>0</v>
          </cell>
          <cell r="F186">
            <v>0</v>
          </cell>
          <cell r="G186">
            <v>1715.61</v>
          </cell>
          <cell r="H186">
            <v>0.45</v>
          </cell>
        </row>
        <row r="187">
          <cell r="B187" t="str">
            <v>FASN_03Z</v>
          </cell>
          <cell r="C187">
            <v>35.31</v>
          </cell>
          <cell r="D187">
            <v>192.63</v>
          </cell>
          <cell r="E187">
            <v>0</v>
          </cell>
          <cell r="F187">
            <v>0</v>
          </cell>
          <cell r="G187">
            <v>35.31</v>
          </cell>
          <cell r="H187">
            <v>192.63</v>
          </cell>
        </row>
        <row r="188">
          <cell r="B188" t="str">
            <v>FASN_04Z</v>
          </cell>
          <cell r="C188">
            <v>223.3</v>
          </cell>
          <cell r="D188">
            <v>173.64</v>
          </cell>
          <cell r="E188">
            <v>0</v>
          </cell>
          <cell r="F188">
            <v>0</v>
          </cell>
          <cell r="G188">
            <v>223.3</v>
          </cell>
          <cell r="H188">
            <v>173.64</v>
          </cell>
        </row>
        <row r="189">
          <cell r="B189" t="str">
            <v>FINL_01Z</v>
          </cell>
          <cell r="C189">
            <v>26.31</v>
          </cell>
          <cell r="D189">
            <v>5.1100000000000003</v>
          </cell>
          <cell r="E189">
            <v>0</v>
          </cell>
          <cell r="F189">
            <v>0</v>
          </cell>
          <cell r="G189">
            <v>26.31</v>
          </cell>
          <cell r="H189">
            <v>5.1100000000000003</v>
          </cell>
        </row>
        <row r="190">
          <cell r="B190" t="str">
            <v>FOYE_01Z</v>
          </cell>
          <cell r="C190">
            <v>0</v>
          </cell>
          <cell r="D190">
            <v>0</v>
          </cell>
          <cell r="E190">
            <v>0</v>
          </cell>
          <cell r="F190">
            <v>0</v>
          </cell>
          <cell r="G190">
            <v>0</v>
          </cell>
          <cell r="H190">
            <v>0</v>
          </cell>
        </row>
        <row r="191">
          <cell r="B191" t="str">
            <v>FOYE_02Z</v>
          </cell>
          <cell r="C191">
            <v>1318.76</v>
          </cell>
          <cell r="D191">
            <v>1362.51</v>
          </cell>
          <cell r="E191">
            <v>0</v>
          </cell>
          <cell r="F191">
            <v>0</v>
          </cell>
          <cell r="G191">
            <v>1318.76</v>
          </cell>
          <cell r="H191">
            <v>1362.51</v>
          </cell>
        </row>
        <row r="192">
          <cell r="B192" t="str">
            <v>GLEN_01Z</v>
          </cell>
          <cell r="C192">
            <v>61.06</v>
          </cell>
          <cell r="D192">
            <v>0.09</v>
          </cell>
          <cell r="E192">
            <v>0</v>
          </cell>
          <cell r="F192">
            <v>0</v>
          </cell>
          <cell r="G192">
            <v>61.06</v>
          </cell>
          <cell r="H192">
            <v>0.09</v>
          </cell>
        </row>
        <row r="193">
          <cell r="B193" t="str">
            <v>GLNDO-1</v>
          </cell>
          <cell r="C193">
            <v>922.96</v>
          </cell>
          <cell r="D193">
            <v>52.16</v>
          </cell>
          <cell r="E193">
            <v>0</v>
          </cell>
          <cell r="F193">
            <v>0</v>
          </cell>
          <cell r="G193">
            <v>922.96</v>
          </cell>
          <cell r="H193">
            <v>52.16</v>
          </cell>
        </row>
        <row r="194">
          <cell r="B194" t="str">
            <v>GORDW-1</v>
          </cell>
          <cell r="C194">
            <v>0</v>
          </cell>
          <cell r="D194">
            <v>4117.9799999999996</v>
          </cell>
          <cell r="E194">
            <v>0</v>
          </cell>
          <cell r="F194">
            <v>0</v>
          </cell>
          <cell r="G194">
            <v>0</v>
          </cell>
          <cell r="H194">
            <v>4117.9799999999996</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1420.09</v>
          </cell>
          <cell r="D197">
            <v>4424.41</v>
          </cell>
          <cell r="E197">
            <v>0</v>
          </cell>
          <cell r="F197">
            <v>0</v>
          </cell>
          <cell r="G197">
            <v>1420.09</v>
          </cell>
          <cell r="H197">
            <v>4424.41</v>
          </cell>
        </row>
        <row r="198">
          <cell r="B198" t="str">
            <v>INGA_01Z</v>
          </cell>
          <cell r="C198">
            <v>8.73</v>
          </cell>
          <cell r="D198">
            <v>28.6</v>
          </cell>
          <cell r="E198">
            <v>0</v>
          </cell>
          <cell r="F198">
            <v>0</v>
          </cell>
          <cell r="G198">
            <v>8.73</v>
          </cell>
          <cell r="H198">
            <v>28.6</v>
          </cell>
        </row>
        <row r="199">
          <cell r="B199" t="str">
            <v>KIOR_01Z</v>
          </cell>
          <cell r="C199">
            <v>1.28</v>
          </cell>
          <cell r="D199">
            <v>4.08</v>
          </cell>
          <cell r="E199">
            <v>0</v>
          </cell>
          <cell r="F199">
            <v>0</v>
          </cell>
          <cell r="G199">
            <v>1.28</v>
          </cell>
          <cell r="H199">
            <v>4.08</v>
          </cell>
        </row>
        <row r="200">
          <cell r="B200" t="str">
            <v>LOCH_01Z</v>
          </cell>
          <cell r="C200">
            <v>346.47</v>
          </cell>
          <cell r="D200">
            <v>8.5399999999999991</v>
          </cell>
          <cell r="E200">
            <v>0</v>
          </cell>
          <cell r="F200">
            <v>0</v>
          </cell>
          <cell r="G200">
            <v>346.47</v>
          </cell>
          <cell r="H200">
            <v>8.5399999999999991</v>
          </cell>
        </row>
        <row r="201">
          <cell r="B201" t="str">
            <v>LOCH_02Z</v>
          </cell>
          <cell r="C201">
            <v>468.74</v>
          </cell>
          <cell r="D201">
            <v>5.03</v>
          </cell>
          <cell r="E201">
            <v>0</v>
          </cell>
          <cell r="F201">
            <v>0</v>
          </cell>
          <cell r="G201">
            <v>468.74</v>
          </cell>
          <cell r="H201">
            <v>5.03</v>
          </cell>
        </row>
        <row r="202">
          <cell r="B202" t="str">
            <v>LUIC_01Z</v>
          </cell>
          <cell r="C202">
            <v>17.75</v>
          </cell>
          <cell r="D202">
            <v>138.54</v>
          </cell>
          <cell r="E202">
            <v>0</v>
          </cell>
          <cell r="F202">
            <v>0</v>
          </cell>
          <cell r="G202">
            <v>17.75</v>
          </cell>
          <cell r="H202">
            <v>138.54</v>
          </cell>
        </row>
        <row r="203">
          <cell r="B203" t="str">
            <v>LUIC_02Z</v>
          </cell>
          <cell r="C203">
            <v>26.65</v>
          </cell>
          <cell r="D203">
            <v>120.89</v>
          </cell>
          <cell r="E203">
            <v>0</v>
          </cell>
          <cell r="F203">
            <v>0</v>
          </cell>
          <cell r="G203">
            <v>26.65</v>
          </cell>
          <cell r="H203">
            <v>120.89</v>
          </cell>
        </row>
        <row r="204">
          <cell r="B204" t="str">
            <v>MOSS_01Z</v>
          </cell>
          <cell r="C204">
            <v>201.83</v>
          </cell>
          <cell r="D204">
            <v>172.69</v>
          </cell>
          <cell r="E204">
            <v>0</v>
          </cell>
          <cell r="F204">
            <v>0</v>
          </cell>
          <cell r="G204">
            <v>201.83</v>
          </cell>
          <cell r="H204">
            <v>172.69</v>
          </cell>
        </row>
        <row r="205">
          <cell r="B205" t="str">
            <v>NANT_01Z</v>
          </cell>
          <cell r="C205">
            <v>264.19</v>
          </cell>
          <cell r="D205">
            <v>2.12</v>
          </cell>
          <cell r="E205">
            <v>0</v>
          </cell>
          <cell r="F205">
            <v>0</v>
          </cell>
          <cell r="G205">
            <v>264.19</v>
          </cell>
          <cell r="H205">
            <v>2.12</v>
          </cell>
        </row>
        <row r="206">
          <cell r="B206" t="str">
            <v>ORRI_01Z</v>
          </cell>
          <cell r="C206">
            <v>0</v>
          </cell>
          <cell r="D206">
            <v>33.57</v>
          </cell>
          <cell r="E206">
            <v>0</v>
          </cell>
          <cell r="F206">
            <v>0</v>
          </cell>
          <cell r="G206">
            <v>0</v>
          </cell>
          <cell r="H206">
            <v>33.57</v>
          </cell>
        </row>
        <row r="207">
          <cell r="B207" t="str">
            <v>PEHE_01Z</v>
          </cell>
          <cell r="C207">
            <v>13308.58</v>
          </cell>
          <cell r="D207">
            <v>3656.99</v>
          </cell>
          <cell r="E207">
            <v>0</v>
          </cell>
          <cell r="F207">
            <v>0</v>
          </cell>
          <cell r="G207">
            <v>13308.58</v>
          </cell>
          <cell r="H207">
            <v>3656.99</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74.19</v>
          </cell>
          <cell r="D210">
            <v>22.01</v>
          </cell>
          <cell r="E210">
            <v>0</v>
          </cell>
          <cell r="F210">
            <v>0</v>
          </cell>
          <cell r="G210">
            <v>74.19</v>
          </cell>
          <cell r="H210">
            <v>22.01</v>
          </cell>
        </row>
        <row r="211">
          <cell r="B211" t="str">
            <v>SLOY_02Z</v>
          </cell>
          <cell r="C211">
            <v>9.6999999999999993</v>
          </cell>
          <cell r="D211">
            <v>118.08</v>
          </cell>
          <cell r="E211">
            <v>0</v>
          </cell>
          <cell r="F211">
            <v>0</v>
          </cell>
          <cell r="G211">
            <v>9.6999999999999993</v>
          </cell>
          <cell r="H211">
            <v>118.08</v>
          </cell>
        </row>
        <row r="212">
          <cell r="B212" t="str">
            <v>SLOY_03Z</v>
          </cell>
          <cell r="C212">
            <v>90.35</v>
          </cell>
          <cell r="D212">
            <v>20.91</v>
          </cell>
          <cell r="E212">
            <v>0</v>
          </cell>
          <cell r="F212">
            <v>0</v>
          </cell>
          <cell r="G212">
            <v>90.35</v>
          </cell>
          <cell r="H212">
            <v>20.91</v>
          </cell>
        </row>
        <row r="213">
          <cell r="B213" t="str">
            <v>SLOY_04Z</v>
          </cell>
          <cell r="C213">
            <v>148.38999999999999</v>
          </cell>
          <cell r="D213">
            <v>9.27</v>
          </cell>
          <cell r="E213">
            <v>0</v>
          </cell>
          <cell r="F213">
            <v>0</v>
          </cell>
          <cell r="G213">
            <v>148.38999999999999</v>
          </cell>
          <cell r="H213">
            <v>9.27</v>
          </cell>
        </row>
        <row r="214">
          <cell r="B214" t="str">
            <v>STRNW-1</v>
          </cell>
          <cell r="C214">
            <v>2032.6</v>
          </cell>
          <cell r="D214">
            <v>7.72</v>
          </cell>
          <cell r="E214">
            <v>0</v>
          </cell>
          <cell r="F214">
            <v>0</v>
          </cell>
          <cell r="G214">
            <v>2032.6</v>
          </cell>
          <cell r="H214">
            <v>7.72</v>
          </cell>
        </row>
        <row r="215">
          <cell r="B215" t="str">
            <v>TORA_01Z</v>
          </cell>
          <cell r="C215">
            <v>95.88</v>
          </cell>
          <cell r="D215">
            <v>7.84</v>
          </cell>
          <cell r="E215">
            <v>0</v>
          </cell>
          <cell r="F215">
            <v>0</v>
          </cell>
          <cell r="G215">
            <v>95.88</v>
          </cell>
          <cell r="H215">
            <v>7.84</v>
          </cell>
        </row>
        <row r="216">
          <cell r="B216" t="str">
            <v>TORA_02Z</v>
          </cell>
          <cell r="C216">
            <v>0.69</v>
          </cell>
          <cell r="D216">
            <v>0.01</v>
          </cell>
          <cell r="E216">
            <v>0</v>
          </cell>
          <cell r="F216">
            <v>0</v>
          </cell>
          <cell r="G216">
            <v>0.69</v>
          </cell>
          <cell r="H216">
            <v>0.01</v>
          </cell>
        </row>
        <row r="217">
          <cell r="B217" t="str">
            <v>SUTB_01Z</v>
          </cell>
          <cell r="C217">
            <v>5821.2</v>
          </cell>
          <cell r="D217">
            <v>828.1</v>
          </cell>
          <cell r="E217">
            <v>0</v>
          </cell>
          <cell r="F217">
            <v>0</v>
          </cell>
          <cell r="G217">
            <v>5821.2</v>
          </cell>
          <cell r="H217">
            <v>828.1</v>
          </cell>
        </row>
        <row r="218">
          <cell r="B218" t="str">
            <v>SVRP_10Z</v>
          </cell>
          <cell r="C218">
            <v>12280.9</v>
          </cell>
          <cell r="D218">
            <v>4224.25</v>
          </cell>
          <cell r="E218">
            <v>0</v>
          </cell>
          <cell r="F218">
            <v>0</v>
          </cell>
          <cell r="G218">
            <v>12280.9</v>
          </cell>
          <cell r="H218">
            <v>4224.25</v>
          </cell>
        </row>
        <row r="219">
          <cell r="B219" t="str">
            <v>SVRP_20Z</v>
          </cell>
          <cell r="C219">
            <v>6100.1</v>
          </cell>
          <cell r="D219">
            <v>3282.3</v>
          </cell>
          <cell r="E219">
            <v>0</v>
          </cell>
          <cell r="F219">
            <v>0</v>
          </cell>
          <cell r="G219">
            <v>6100.1</v>
          </cell>
          <cell r="H219">
            <v>3282.3</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8948.86</v>
          </cell>
          <cell r="D223">
            <v>10.07</v>
          </cell>
          <cell r="E223">
            <v>0</v>
          </cell>
          <cell r="F223">
            <v>0</v>
          </cell>
          <cell r="G223">
            <v>8948.86</v>
          </cell>
          <cell r="H223">
            <v>10.07</v>
          </cell>
        </row>
        <row r="224">
          <cell r="B224" t="str">
            <v>WLNYW-1</v>
          </cell>
          <cell r="C224">
            <v>0</v>
          </cell>
          <cell r="D224">
            <v>18627.169999999998</v>
          </cell>
          <cell r="E224">
            <v>0</v>
          </cell>
          <cell r="F224">
            <v>0</v>
          </cell>
          <cell r="G224">
            <v>0</v>
          </cell>
          <cell r="H224">
            <v>18627.169999999998</v>
          </cell>
        </row>
        <row r="225">
          <cell r="B225" t="str">
            <v>WLNYO3</v>
          </cell>
          <cell r="C225">
            <v>2746.73</v>
          </cell>
          <cell r="D225">
            <v>3697.23</v>
          </cell>
          <cell r="E225">
            <v>0</v>
          </cell>
          <cell r="F225">
            <v>0</v>
          </cell>
          <cell r="G225">
            <v>2746.73</v>
          </cell>
          <cell r="H225">
            <v>3697.23</v>
          </cell>
        </row>
        <row r="226">
          <cell r="B226" t="str">
            <v>WLNYO4</v>
          </cell>
          <cell r="C226">
            <v>398.6</v>
          </cell>
          <cell r="D226">
            <v>4080.39</v>
          </cell>
          <cell r="E226">
            <v>0</v>
          </cell>
          <cell r="F226">
            <v>0</v>
          </cell>
          <cell r="G226">
            <v>398.6</v>
          </cell>
          <cell r="H226">
            <v>4080.39</v>
          </cell>
        </row>
        <row r="227">
          <cell r="B227" t="str">
            <v>WBURB-1</v>
          </cell>
          <cell r="C227">
            <v>22365.119999999999</v>
          </cell>
          <cell r="D227">
            <v>1436.66</v>
          </cell>
          <cell r="E227">
            <v>0</v>
          </cell>
          <cell r="F227">
            <v>0</v>
          </cell>
          <cell r="G227">
            <v>22365.119999999999</v>
          </cell>
          <cell r="H227">
            <v>1436.66</v>
          </cell>
        </row>
        <row r="228">
          <cell r="B228" t="str">
            <v>WBURB-2</v>
          </cell>
          <cell r="C228">
            <v>3393.25</v>
          </cell>
          <cell r="D228">
            <v>586.39</v>
          </cell>
          <cell r="E228">
            <v>0</v>
          </cell>
          <cell r="F228">
            <v>0</v>
          </cell>
          <cell r="G228">
            <v>3393.25</v>
          </cell>
          <cell r="H228">
            <v>586.39</v>
          </cell>
        </row>
        <row r="229">
          <cell r="B229" t="str">
            <v>WBURB-3</v>
          </cell>
          <cell r="C229">
            <v>18539.990000000002</v>
          </cell>
          <cell r="D229">
            <v>3640.2</v>
          </cell>
          <cell r="E229">
            <v>0</v>
          </cell>
          <cell r="F229">
            <v>0</v>
          </cell>
          <cell r="G229">
            <v>18539.990000000002</v>
          </cell>
          <cell r="H229">
            <v>3640.2</v>
          </cell>
        </row>
        <row r="230">
          <cell r="B230" t="str">
            <v>WBUPS01Z</v>
          </cell>
          <cell r="C230">
            <v>0</v>
          </cell>
          <cell r="D230">
            <v>0</v>
          </cell>
          <cell r="E230">
            <v>0</v>
          </cell>
          <cell r="F230">
            <v>0</v>
          </cell>
          <cell r="G230">
            <v>0</v>
          </cell>
          <cell r="H230">
            <v>0</v>
          </cell>
        </row>
        <row r="231">
          <cell r="B231" t="str">
            <v>WBUPS02Z</v>
          </cell>
          <cell r="C231">
            <v>0</v>
          </cell>
          <cell r="D231">
            <v>0</v>
          </cell>
          <cell r="E231">
            <v>0</v>
          </cell>
          <cell r="F231">
            <v>0</v>
          </cell>
          <cell r="G231">
            <v>0</v>
          </cell>
          <cell r="H231">
            <v>0</v>
          </cell>
        </row>
        <row r="232">
          <cell r="B232" t="str">
            <v>WBUPS03Z</v>
          </cell>
          <cell r="C232">
            <v>0</v>
          </cell>
          <cell r="D232">
            <v>0</v>
          </cell>
          <cell r="E232">
            <v>0</v>
          </cell>
          <cell r="F232">
            <v>0</v>
          </cell>
          <cell r="G232">
            <v>0</v>
          </cell>
          <cell r="H232">
            <v>0</v>
          </cell>
        </row>
        <row r="233">
          <cell r="B233" t="str">
            <v>WBUPS04Z</v>
          </cell>
          <cell r="C233">
            <v>0</v>
          </cell>
          <cell r="D233">
            <v>0</v>
          </cell>
          <cell r="E233">
            <v>0</v>
          </cell>
          <cell r="F233">
            <v>0</v>
          </cell>
          <cell r="G233">
            <v>0</v>
          </cell>
          <cell r="H233">
            <v>0</v>
          </cell>
        </row>
        <row r="234">
          <cell r="B234" t="str">
            <v>WTMSO-1</v>
          </cell>
          <cell r="C234">
            <v>14367.55</v>
          </cell>
          <cell r="D234">
            <v>1017.32</v>
          </cell>
          <cell r="E234">
            <v>0</v>
          </cell>
          <cell r="F234">
            <v>0</v>
          </cell>
          <cell r="G234">
            <v>14367.55</v>
          </cell>
          <cell r="H234">
            <v>1017.32</v>
          </cell>
        </row>
        <row r="235">
          <cell r="B235" t="str">
            <v>BLLA-1</v>
          </cell>
          <cell r="C235">
            <v>924.91</v>
          </cell>
          <cell r="D235">
            <v>20.74</v>
          </cell>
          <cell r="E235">
            <v>0</v>
          </cell>
          <cell r="F235">
            <v>0</v>
          </cell>
          <cell r="G235">
            <v>924.91</v>
          </cell>
          <cell r="H235">
            <v>20.74</v>
          </cell>
        </row>
        <row r="236">
          <cell r="B236" t="str">
            <v>WHILW-1</v>
          </cell>
          <cell r="C236">
            <v>32714.080000000002</v>
          </cell>
          <cell r="D236">
            <v>12.45</v>
          </cell>
          <cell r="E236">
            <v>0</v>
          </cell>
          <cell r="F236">
            <v>0</v>
          </cell>
          <cell r="G236">
            <v>32714.080000000002</v>
          </cell>
          <cell r="H236">
            <v>12.45</v>
          </cell>
        </row>
        <row r="237">
          <cell r="B237" t="str">
            <v>WHILW-2</v>
          </cell>
          <cell r="C237">
            <v>18158.560000000001</v>
          </cell>
          <cell r="D237">
            <v>0</v>
          </cell>
          <cell r="E237">
            <v>0</v>
          </cell>
          <cell r="F237">
            <v>0</v>
          </cell>
          <cell r="G237">
            <v>18158.560000000001</v>
          </cell>
          <cell r="H237">
            <v>0</v>
          </cell>
        </row>
        <row r="238">
          <cell r="B238"/>
          <cell r="C238"/>
          <cell r="D238"/>
          <cell r="E238"/>
          <cell r="F238"/>
          <cell r="G238"/>
          <cell r="H238"/>
        </row>
        <row r="239">
          <cell r="B239"/>
          <cell r="C239"/>
          <cell r="D239"/>
          <cell r="E239"/>
          <cell r="F239"/>
          <cell r="G239"/>
          <cell r="H239"/>
        </row>
        <row r="240">
          <cell r="B240"/>
          <cell r="C240"/>
          <cell r="D240"/>
          <cell r="E240"/>
          <cell r="F240"/>
          <cell r="G240"/>
          <cell r="H240"/>
        </row>
        <row r="241">
          <cell r="B241"/>
          <cell r="C241"/>
          <cell r="D241"/>
          <cell r="E241"/>
          <cell r="F241"/>
          <cell r="G241"/>
          <cell r="H241"/>
        </row>
        <row r="242">
          <cell r="B242"/>
          <cell r="C242"/>
          <cell r="D242"/>
          <cell r="E242"/>
          <cell r="F242"/>
          <cell r="G242"/>
          <cell r="H242"/>
        </row>
        <row r="243">
          <cell r="B243"/>
          <cell r="C243"/>
          <cell r="D243"/>
          <cell r="E243"/>
          <cell r="F243"/>
          <cell r="G243"/>
          <cell r="H243"/>
        </row>
        <row r="244">
          <cell r="B244"/>
          <cell r="C244"/>
          <cell r="D244"/>
          <cell r="E244"/>
          <cell r="F244"/>
          <cell r="G244"/>
          <cell r="H244"/>
        </row>
        <row r="245">
          <cell r="B245"/>
          <cell r="C245"/>
          <cell r="D245"/>
          <cell r="E245"/>
          <cell r="F245"/>
          <cell r="G245"/>
          <cell r="H245"/>
        </row>
        <row r="246">
          <cell r="B246"/>
          <cell r="C246"/>
          <cell r="D246"/>
          <cell r="E246"/>
          <cell r="F246"/>
          <cell r="G246"/>
          <cell r="H246"/>
        </row>
        <row r="247">
          <cell r="B247"/>
          <cell r="C247"/>
          <cell r="D247"/>
          <cell r="E247"/>
          <cell r="F247"/>
          <cell r="G247"/>
          <cell r="H247"/>
        </row>
        <row r="248">
          <cell r="B248"/>
          <cell r="C248"/>
          <cell r="D248"/>
          <cell r="E248"/>
          <cell r="F248"/>
          <cell r="G248"/>
          <cell r="H248"/>
        </row>
        <row r="249">
          <cell r="B249"/>
          <cell r="C249"/>
          <cell r="D249"/>
          <cell r="E249"/>
          <cell r="F249"/>
          <cell r="G249"/>
          <cell r="H249"/>
        </row>
        <row r="250">
          <cell r="B250"/>
          <cell r="C250"/>
          <cell r="D250"/>
          <cell r="E250"/>
          <cell r="F250"/>
          <cell r="G250"/>
          <cell r="H250"/>
        </row>
        <row r="251">
          <cell r="B251"/>
          <cell r="C251"/>
          <cell r="D251"/>
          <cell r="E251"/>
          <cell r="F251"/>
          <cell r="G251"/>
          <cell r="H251"/>
        </row>
        <row r="252">
          <cell r="B252"/>
          <cell r="C252"/>
          <cell r="D252"/>
          <cell r="E252"/>
          <cell r="F252"/>
          <cell r="G252"/>
          <cell r="H252"/>
        </row>
        <row r="253">
          <cell r="B253"/>
          <cell r="C253"/>
          <cell r="D253"/>
          <cell r="E253"/>
          <cell r="F253"/>
          <cell r="G253"/>
          <cell r="H253"/>
        </row>
        <row r="254">
          <cell r="B254"/>
          <cell r="C254"/>
          <cell r="D254"/>
          <cell r="E254"/>
          <cell r="F254"/>
          <cell r="G254"/>
          <cell r="H254"/>
        </row>
        <row r="255">
          <cell r="B255"/>
          <cell r="C255"/>
          <cell r="D255"/>
          <cell r="E255"/>
          <cell r="F255"/>
          <cell r="G255"/>
          <cell r="H255"/>
        </row>
        <row r="256">
          <cell r="B256"/>
          <cell r="C256"/>
          <cell r="D256"/>
          <cell r="E256"/>
          <cell r="F256"/>
          <cell r="G256"/>
          <cell r="H256"/>
        </row>
        <row r="257">
          <cell r="B257"/>
          <cell r="C257"/>
          <cell r="D257"/>
          <cell r="E257"/>
          <cell r="F257"/>
          <cell r="G257"/>
          <cell r="H257"/>
        </row>
        <row r="258">
          <cell r="B258"/>
          <cell r="C258"/>
          <cell r="D258"/>
          <cell r="E258"/>
          <cell r="F258"/>
          <cell r="G258"/>
          <cell r="H258"/>
        </row>
        <row r="259">
          <cell r="B259"/>
          <cell r="C259"/>
          <cell r="D259"/>
          <cell r="E259"/>
          <cell r="F259"/>
          <cell r="G259"/>
          <cell r="H259"/>
        </row>
        <row r="260">
          <cell r="B260"/>
          <cell r="C260"/>
          <cell r="D260"/>
          <cell r="E260"/>
          <cell r="F260"/>
          <cell r="G260"/>
          <cell r="H260"/>
        </row>
        <row r="261">
          <cell r="B261"/>
          <cell r="C261"/>
          <cell r="D261"/>
          <cell r="E261"/>
          <cell r="F261"/>
          <cell r="G261"/>
          <cell r="H261"/>
        </row>
        <row r="262">
          <cell r="B262"/>
          <cell r="C262"/>
          <cell r="D262"/>
          <cell r="E262"/>
          <cell r="F262"/>
          <cell r="G262"/>
          <cell r="H262"/>
        </row>
        <row r="263">
          <cell r="B263"/>
          <cell r="C263"/>
          <cell r="D263"/>
          <cell r="E263"/>
          <cell r="F263"/>
          <cell r="G263"/>
          <cell r="H263"/>
        </row>
        <row r="264">
          <cell r="B264"/>
          <cell r="C264"/>
          <cell r="D264"/>
          <cell r="E264"/>
          <cell r="F264"/>
          <cell r="G264"/>
          <cell r="H264"/>
        </row>
        <row r="265">
          <cell r="B265"/>
          <cell r="C265"/>
          <cell r="D265"/>
          <cell r="E265"/>
          <cell r="F265"/>
          <cell r="G265"/>
          <cell r="H265"/>
        </row>
        <row r="266">
          <cell r="B266"/>
          <cell r="C266"/>
          <cell r="D266"/>
          <cell r="E266"/>
          <cell r="F266"/>
          <cell r="G266"/>
          <cell r="H266"/>
        </row>
        <row r="267">
          <cell r="B267"/>
          <cell r="C267"/>
          <cell r="D267"/>
          <cell r="E267"/>
          <cell r="F267"/>
          <cell r="G267"/>
          <cell r="H267"/>
        </row>
        <row r="268">
          <cell r="B268"/>
          <cell r="C268"/>
          <cell r="D268"/>
          <cell r="E268"/>
          <cell r="F268"/>
          <cell r="G268"/>
          <cell r="H268"/>
        </row>
        <row r="269">
          <cell r="B269"/>
          <cell r="C269"/>
          <cell r="D269"/>
          <cell r="E269"/>
          <cell r="F269"/>
          <cell r="G269"/>
          <cell r="H269"/>
        </row>
        <row r="270">
          <cell r="B270"/>
          <cell r="C270"/>
          <cell r="D270"/>
          <cell r="E270"/>
          <cell r="F270"/>
          <cell r="G270"/>
          <cell r="H270"/>
        </row>
        <row r="271">
          <cell r="B271"/>
          <cell r="C271"/>
          <cell r="D271"/>
          <cell r="E271"/>
          <cell r="F271"/>
          <cell r="G271"/>
          <cell r="H271"/>
        </row>
        <row r="272">
          <cell r="B272"/>
          <cell r="C272"/>
          <cell r="D272"/>
          <cell r="E272"/>
          <cell r="F272"/>
          <cell r="G272"/>
          <cell r="H272"/>
        </row>
        <row r="273">
          <cell r="B273"/>
          <cell r="C273"/>
          <cell r="D273"/>
          <cell r="E273"/>
          <cell r="F273"/>
          <cell r="G273"/>
          <cell r="H273"/>
        </row>
        <row r="274">
          <cell r="B274"/>
          <cell r="C274"/>
          <cell r="D274"/>
          <cell r="E274"/>
          <cell r="F274"/>
          <cell r="G274"/>
          <cell r="H274"/>
        </row>
        <row r="275">
          <cell r="B275"/>
          <cell r="C275"/>
          <cell r="D275"/>
          <cell r="E275"/>
          <cell r="F275"/>
          <cell r="G275"/>
          <cell r="H275"/>
        </row>
        <row r="276">
          <cell r="B276"/>
          <cell r="C276"/>
          <cell r="D276"/>
          <cell r="E276"/>
          <cell r="F276"/>
          <cell r="G276"/>
          <cell r="H276"/>
        </row>
        <row r="277">
          <cell r="B277"/>
          <cell r="C277"/>
          <cell r="D277"/>
          <cell r="E277"/>
          <cell r="F277"/>
          <cell r="G277"/>
          <cell r="H277"/>
        </row>
        <row r="278">
          <cell r="B278"/>
          <cell r="C278"/>
          <cell r="D278"/>
          <cell r="E278"/>
          <cell r="F278"/>
          <cell r="G278"/>
          <cell r="H278"/>
        </row>
        <row r="279">
          <cell r="B279"/>
          <cell r="C279"/>
          <cell r="D279"/>
          <cell r="E279"/>
          <cell r="F279"/>
          <cell r="G279"/>
          <cell r="H279"/>
        </row>
        <row r="280">
          <cell r="B280"/>
          <cell r="C280"/>
          <cell r="D280"/>
          <cell r="E280"/>
          <cell r="F280"/>
          <cell r="G280"/>
          <cell r="H280"/>
        </row>
        <row r="281">
          <cell r="B281"/>
          <cell r="C281"/>
          <cell r="D281"/>
          <cell r="E281"/>
          <cell r="F281"/>
          <cell r="G281"/>
          <cell r="H281"/>
        </row>
        <row r="282">
          <cell r="B282"/>
          <cell r="C282"/>
          <cell r="D282"/>
          <cell r="E282"/>
          <cell r="F282"/>
          <cell r="G282"/>
          <cell r="H282"/>
        </row>
        <row r="283">
          <cell r="B283"/>
          <cell r="C283"/>
          <cell r="D283"/>
          <cell r="E283"/>
          <cell r="F283"/>
          <cell r="G283"/>
          <cell r="H283"/>
        </row>
        <row r="284">
          <cell r="B284"/>
          <cell r="C284"/>
          <cell r="D284"/>
          <cell r="E284"/>
          <cell r="F284"/>
          <cell r="G284"/>
          <cell r="H284"/>
        </row>
        <row r="285">
          <cell r="B285"/>
          <cell r="C285"/>
          <cell r="D285"/>
          <cell r="E285"/>
          <cell r="F285"/>
          <cell r="G285"/>
          <cell r="H285"/>
        </row>
      </sheetData>
      <sheetData sheetId="8"/>
      <sheetData sheetId="9"/>
      <sheetData sheetId="10"/>
      <sheetData sheetId="1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0"/>
      <sheetName val="MAY-20"/>
      <sheetName val="JUN-20"/>
      <sheetName val="JUL-20"/>
      <sheetName val="AUG-20"/>
      <sheetName val="SEP-20"/>
      <sheetName val="Unit_details"/>
      <sheetName val="Sheet1"/>
    </sheetNames>
    <sheetDataSet>
      <sheetData sheetId="0"/>
      <sheetData sheetId="1"/>
      <sheetData sheetId="2"/>
      <sheetData sheetId="3"/>
      <sheetData sheetId="4"/>
      <sheetData sheetId="5"/>
      <sheetData sheetId="6"/>
      <sheetData sheetId="7"/>
      <sheetData sheetId="8">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15163</v>
          </cell>
          <cell r="D8">
            <v>1245.7</v>
          </cell>
          <cell r="E8">
            <v>0</v>
          </cell>
          <cell r="F8">
            <v>0</v>
          </cell>
          <cell r="G8">
            <v>15163</v>
          </cell>
          <cell r="H8">
            <v>1245.7</v>
          </cell>
        </row>
        <row r="9">
          <cell r="B9" t="str">
            <v>BAGE_01Z</v>
          </cell>
          <cell r="C9">
            <v>0.57999999999999996</v>
          </cell>
          <cell r="D9">
            <v>0</v>
          </cell>
          <cell r="E9">
            <v>0</v>
          </cell>
          <cell r="F9">
            <v>0</v>
          </cell>
          <cell r="G9">
            <v>0.57999999999999996</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3830.05</v>
          </cell>
          <cell r="D13">
            <v>408.92</v>
          </cell>
          <cell r="E13">
            <v>0</v>
          </cell>
          <cell r="F13">
            <v>0</v>
          </cell>
          <cell r="G13">
            <v>3830.05</v>
          </cell>
          <cell r="H13">
            <v>408.92</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4224.6899999999996</v>
          </cell>
          <cell r="D18">
            <v>1653.49</v>
          </cell>
          <cell r="E18">
            <v>0</v>
          </cell>
          <cell r="F18">
            <v>0</v>
          </cell>
          <cell r="G18">
            <v>4224.6899999999996</v>
          </cell>
          <cell r="H18">
            <v>1653.49</v>
          </cell>
        </row>
        <row r="19">
          <cell r="B19" t="str">
            <v>CARR-1</v>
          </cell>
          <cell r="C19">
            <v>36904.199999999997</v>
          </cell>
          <cell r="D19">
            <v>1818.8</v>
          </cell>
          <cell r="E19">
            <v>0</v>
          </cell>
          <cell r="F19">
            <v>0</v>
          </cell>
          <cell r="G19">
            <v>36904.199999999997</v>
          </cell>
          <cell r="H19">
            <v>1818.8</v>
          </cell>
        </row>
        <row r="20">
          <cell r="B20" t="str">
            <v>CARR-2</v>
          </cell>
          <cell r="C20">
            <v>0</v>
          </cell>
          <cell r="D20">
            <v>0</v>
          </cell>
          <cell r="E20">
            <v>0</v>
          </cell>
          <cell r="F20">
            <v>0</v>
          </cell>
          <cell r="G20">
            <v>0</v>
          </cell>
          <cell r="H20">
            <v>0</v>
          </cell>
        </row>
        <row r="21">
          <cell r="B21" t="str">
            <v>CDCL_01Z</v>
          </cell>
          <cell r="C21">
            <v>27486.63</v>
          </cell>
          <cell r="D21">
            <v>4244.9399999999996</v>
          </cell>
          <cell r="E21">
            <v>0</v>
          </cell>
          <cell r="F21">
            <v>0</v>
          </cell>
          <cell r="G21">
            <v>27486.63</v>
          </cell>
          <cell r="H21">
            <v>4244.9399999999996</v>
          </cell>
        </row>
        <row r="22">
          <cell r="B22" t="str">
            <v>LAGA_01Z</v>
          </cell>
          <cell r="C22">
            <v>12485.3</v>
          </cell>
          <cell r="D22">
            <v>5356.2</v>
          </cell>
          <cell r="E22">
            <v>0</v>
          </cell>
          <cell r="F22">
            <v>0</v>
          </cell>
          <cell r="G22">
            <v>12485.3</v>
          </cell>
          <cell r="H22">
            <v>5356.2</v>
          </cell>
        </row>
        <row r="23">
          <cell r="B23" t="str">
            <v>CLDCW-1</v>
          </cell>
          <cell r="C23">
            <v>33.1</v>
          </cell>
          <cell r="D23">
            <v>3379.67</v>
          </cell>
          <cell r="E23">
            <v>0</v>
          </cell>
          <cell r="F23">
            <v>0</v>
          </cell>
          <cell r="G23">
            <v>33.1</v>
          </cell>
          <cell r="H23">
            <v>3379.67</v>
          </cell>
        </row>
        <row r="24">
          <cell r="B24" t="str">
            <v>CLDNW-1</v>
          </cell>
          <cell r="C24">
            <v>37.76</v>
          </cell>
          <cell r="D24">
            <v>3766.75</v>
          </cell>
          <cell r="E24">
            <v>0</v>
          </cell>
          <cell r="F24">
            <v>0</v>
          </cell>
          <cell r="G24">
            <v>37.76</v>
          </cell>
          <cell r="H24">
            <v>3766.75</v>
          </cell>
        </row>
        <row r="25">
          <cell r="B25" t="str">
            <v>CLDSW-1</v>
          </cell>
          <cell r="C25">
            <v>2885.48</v>
          </cell>
          <cell r="D25">
            <v>457.43</v>
          </cell>
          <cell r="E25">
            <v>0</v>
          </cell>
          <cell r="F25">
            <v>0</v>
          </cell>
          <cell r="G25">
            <v>2885.48</v>
          </cell>
          <cell r="H25">
            <v>457.43</v>
          </cell>
        </row>
        <row r="26">
          <cell r="B26" t="str">
            <v>CORB_01Z</v>
          </cell>
          <cell r="C26">
            <v>0</v>
          </cell>
          <cell r="D26">
            <v>0</v>
          </cell>
          <cell r="E26">
            <v>0</v>
          </cell>
          <cell r="F26">
            <v>0</v>
          </cell>
          <cell r="G26">
            <v>0</v>
          </cell>
          <cell r="H26">
            <v>0</v>
          </cell>
        </row>
        <row r="27">
          <cell r="B27" t="str">
            <v>COSO_01Z</v>
          </cell>
          <cell r="C27">
            <v>12578.2</v>
          </cell>
          <cell r="D27">
            <v>900.35</v>
          </cell>
          <cell r="E27">
            <v>0</v>
          </cell>
          <cell r="F27">
            <v>0</v>
          </cell>
          <cell r="G27">
            <v>12578.2</v>
          </cell>
          <cell r="H27">
            <v>900.35</v>
          </cell>
        </row>
        <row r="28">
          <cell r="B28" t="str">
            <v>CRYRW-2</v>
          </cell>
          <cell r="C28">
            <v>10548.08</v>
          </cell>
          <cell r="D28">
            <v>504.1</v>
          </cell>
          <cell r="E28">
            <v>0</v>
          </cell>
          <cell r="F28">
            <v>0</v>
          </cell>
          <cell r="G28">
            <v>10548.08</v>
          </cell>
          <cell r="H28">
            <v>504.1</v>
          </cell>
        </row>
        <row r="29">
          <cell r="B29" t="str">
            <v>DAMC_01Z</v>
          </cell>
          <cell r="C29">
            <v>0</v>
          </cell>
          <cell r="D29">
            <v>0</v>
          </cell>
          <cell r="E29">
            <v>0</v>
          </cell>
          <cell r="F29">
            <v>0</v>
          </cell>
          <cell r="G29">
            <v>0</v>
          </cell>
          <cell r="H29">
            <v>0</v>
          </cell>
        </row>
        <row r="30">
          <cell r="B30" t="str">
            <v>DEEP_01Z</v>
          </cell>
          <cell r="C30">
            <v>0</v>
          </cell>
          <cell r="D30">
            <v>0</v>
          </cell>
          <cell r="E30">
            <v>0</v>
          </cell>
          <cell r="F30">
            <v>0</v>
          </cell>
          <cell r="G30">
            <v>0</v>
          </cell>
          <cell r="H30">
            <v>0</v>
          </cell>
        </row>
        <row r="31">
          <cell r="B31" t="str">
            <v>CNQPS01Z</v>
          </cell>
          <cell r="C31">
            <v>8503.17</v>
          </cell>
          <cell r="D31">
            <v>1343.73</v>
          </cell>
          <cell r="E31">
            <v>0</v>
          </cell>
          <cell r="F31">
            <v>0</v>
          </cell>
          <cell r="G31">
            <v>8503.17</v>
          </cell>
          <cell r="H31">
            <v>1343.73</v>
          </cell>
        </row>
        <row r="32">
          <cell r="B32" t="str">
            <v>CNQPS02Z</v>
          </cell>
          <cell r="C32">
            <v>2656.33</v>
          </cell>
          <cell r="D32">
            <v>138.72999999999999</v>
          </cell>
          <cell r="E32">
            <v>0</v>
          </cell>
          <cell r="F32">
            <v>0</v>
          </cell>
          <cell r="G32">
            <v>2656.33</v>
          </cell>
          <cell r="H32">
            <v>138.72999999999999</v>
          </cell>
        </row>
        <row r="33">
          <cell r="B33" t="str">
            <v>CNQPS03Z</v>
          </cell>
          <cell r="C33">
            <v>4.66</v>
          </cell>
          <cell r="D33">
            <v>0</v>
          </cell>
          <cell r="E33">
            <v>0</v>
          </cell>
          <cell r="F33">
            <v>0</v>
          </cell>
          <cell r="G33">
            <v>4.66</v>
          </cell>
          <cell r="H33">
            <v>0</v>
          </cell>
        </row>
        <row r="34">
          <cell r="B34" t="str">
            <v>CNQPS04Z</v>
          </cell>
          <cell r="C34">
            <v>10081.450000000001</v>
          </cell>
          <cell r="D34">
            <v>975.37</v>
          </cell>
          <cell r="E34">
            <v>0</v>
          </cell>
          <cell r="F34">
            <v>0</v>
          </cell>
          <cell r="G34">
            <v>10081.450000000001</v>
          </cell>
          <cell r="H34">
            <v>975.37</v>
          </cell>
        </row>
        <row r="35">
          <cell r="B35" t="str">
            <v>DRAXX01Z</v>
          </cell>
          <cell r="C35">
            <v>59829.599999999999</v>
          </cell>
          <cell r="D35">
            <v>2090.9</v>
          </cell>
          <cell r="E35">
            <v>0</v>
          </cell>
          <cell r="F35">
            <v>0</v>
          </cell>
          <cell r="G35">
            <v>59829.599999999999</v>
          </cell>
          <cell r="H35">
            <v>2090.9</v>
          </cell>
        </row>
        <row r="36">
          <cell r="B36" t="str">
            <v>DRAXX02Z</v>
          </cell>
          <cell r="C36">
            <v>46170.6</v>
          </cell>
          <cell r="D36">
            <v>1451.7</v>
          </cell>
          <cell r="E36">
            <v>0</v>
          </cell>
          <cell r="F36">
            <v>0</v>
          </cell>
          <cell r="G36">
            <v>46170.6</v>
          </cell>
          <cell r="H36">
            <v>1451.7</v>
          </cell>
        </row>
        <row r="37">
          <cell r="B37" t="str">
            <v>DRAXX03Z</v>
          </cell>
          <cell r="C37">
            <v>0</v>
          </cell>
          <cell r="D37">
            <v>0</v>
          </cell>
          <cell r="E37">
            <v>0</v>
          </cell>
          <cell r="F37">
            <v>0</v>
          </cell>
          <cell r="G37">
            <v>0</v>
          </cell>
          <cell r="H37">
            <v>0</v>
          </cell>
        </row>
        <row r="38">
          <cell r="B38" t="str">
            <v>DRAXX04Z</v>
          </cell>
          <cell r="C38">
            <v>27747.1</v>
          </cell>
          <cell r="D38">
            <v>1259.3499999999999</v>
          </cell>
          <cell r="E38">
            <v>0</v>
          </cell>
          <cell r="F38">
            <v>0</v>
          </cell>
          <cell r="G38">
            <v>27747.1</v>
          </cell>
          <cell r="H38">
            <v>1259.3499999999999</v>
          </cell>
        </row>
        <row r="39">
          <cell r="B39" t="str">
            <v>DRAXX05Z</v>
          </cell>
          <cell r="C39">
            <v>9234.2999999999993</v>
          </cell>
          <cell r="D39">
            <v>339.65</v>
          </cell>
          <cell r="E39">
            <v>0</v>
          </cell>
          <cell r="F39">
            <v>0</v>
          </cell>
          <cell r="G39">
            <v>9234.2999999999993</v>
          </cell>
          <cell r="H39">
            <v>339.65</v>
          </cell>
        </row>
        <row r="40">
          <cell r="B40" t="str">
            <v>DRAXX06Z</v>
          </cell>
          <cell r="C40">
            <v>1072.45</v>
          </cell>
          <cell r="D40">
            <v>107.8</v>
          </cell>
          <cell r="E40">
            <v>0</v>
          </cell>
          <cell r="F40">
            <v>0</v>
          </cell>
          <cell r="G40">
            <v>1072.45</v>
          </cell>
          <cell r="H40">
            <v>107.8</v>
          </cell>
        </row>
        <row r="41">
          <cell r="B41" t="str">
            <v>DRAXX09G</v>
          </cell>
          <cell r="C41">
            <v>0</v>
          </cell>
          <cell r="D41">
            <v>0</v>
          </cell>
          <cell r="E41">
            <v>0</v>
          </cell>
          <cell r="F41">
            <v>0</v>
          </cell>
          <cell r="G41">
            <v>0</v>
          </cell>
          <cell r="H41">
            <v>0</v>
          </cell>
        </row>
        <row r="42">
          <cell r="B42" t="str">
            <v>DRAXX10G</v>
          </cell>
          <cell r="C42">
            <v>0</v>
          </cell>
          <cell r="D42">
            <v>0</v>
          </cell>
          <cell r="E42">
            <v>0</v>
          </cell>
          <cell r="F42">
            <v>0</v>
          </cell>
          <cell r="G42">
            <v>0</v>
          </cell>
          <cell r="H42">
            <v>0</v>
          </cell>
        </row>
        <row r="43">
          <cell r="B43" t="str">
            <v>DRAXX12G</v>
          </cell>
          <cell r="C43">
            <v>0</v>
          </cell>
          <cell r="D43">
            <v>0</v>
          </cell>
          <cell r="E43">
            <v>0</v>
          </cell>
          <cell r="F43">
            <v>0</v>
          </cell>
          <cell r="G43">
            <v>0</v>
          </cell>
          <cell r="H43">
            <v>0</v>
          </cell>
        </row>
        <row r="44">
          <cell r="B44" t="str">
            <v>DUNGW-1</v>
          </cell>
          <cell r="C44">
            <v>152.22</v>
          </cell>
          <cell r="D44">
            <v>1083.45</v>
          </cell>
          <cell r="E44">
            <v>0</v>
          </cell>
          <cell r="F44">
            <v>0</v>
          </cell>
          <cell r="G44">
            <v>152.22</v>
          </cell>
          <cell r="H44">
            <v>1083.45</v>
          </cell>
        </row>
        <row r="45">
          <cell r="B45" t="str">
            <v>EECL_01Z</v>
          </cell>
          <cell r="C45">
            <v>0</v>
          </cell>
          <cell r="D45">
            <v>0</v>
          </cell>
          <cell r="E45">
            <v>0</v>
          </cell>
          <cell r="F45">
            <v>0</v>
          </cell>
          <cell r="G45">
            <v>0</v>
          </cell>
          <cell r="H45">
            <v>0</v>
          </cell>
        </row>
        <row r="46">
          <cell r="B46" t="str">
            <v>FIDL_01Z</v>
          </cell>
          <cell r="C46">
            <v>0</v>
          </cell>
          <cell r="D46">
            <v>0</v>
          </cell>
          <cell r="E46">
            <v>0</v>
          </cell>
          <cell r="F46">
            <v>0</v>
          </cell>
          <cell r="G46">
            <v>0</v>
          </cell>
          <cell r="H46">
            <v>0</v>
          </cell>
        </row>
        <row r="47">
          <cell r="B47" t="str">
            <v>FIDL_02Z</v>
          </cell>
          <cell r="C47">
            <v>0</v>
          </cell>
          <cell r="D47">
            <v>0</v>
          </cell>
          <cell r="E47">
            <v>0</v>
          </cell>
          <cell r="F47">
            <v>0</v>
          </cell>
          <cell r="G47">
            <v>0</v>
          </cell>
          <cell r="H47">
            <v>0</v>
          </cell>
        </row>
        <row r="48">
          <cell r="B48" t="str">
            <v>FIDL_03Z</v>
          </cell>
          <cell r="C48">
            <v>0</v>
          </cell>
          <cell r="D48">
            <v>0</v>
          </cell>
          <cell r="E48">
            <v>0</v>
          </cell>
          <cell r="F48">
            <v>0</v>
          </cell>
          <cell r="G48">
            <v>0</v>
          </cell>
          <cell r="H48">
            <v>0</v>
          </cell>
        </row>
        <row r="49">
          <cell r="B49" t="str">
            <v>FIDL_04Z</v>
          </cell>
          <cell r="C49">
            <v>0</v>
          </cell>
          <cell r="D49">
            <v>0</v>
          </cell>
          <cell r="E49">
            <v>0</v>
          </cell>
          <cell r="F49">
            <v>0</v>
          </cell>
          <cell r="G49">
            <v>0</v>
          </cell>
          <cell r="H49">
            <v>0</v>
          </cell>
        </row>
        <row r="50">
          <cell r="B50" t="str">
            <v>EAG_EWIC1</v>
          </cell>
          <cell r="C50">
            <v>44176.05</v>
          </cell>
          <cell r="D50">
            <v>422.31</v>
          </cell>
          <cell r="E50">
            <v>0</v>
          </cell>
          <cell r="F50">
            <v>0</v>
          </cell>
          <cell r="G50">
            <v>44176.05</v>
          </cell>
          <cell r="H50">
            <v>422.31</v>
          </cell>
        </row>
        <row r="51">
          <cell r="B51" t="str">
            <v>CRUA_01Z</v>
          </cell>
          <cell r="C51">
            <v>1898.04</v>
          </cell>
          <cell r="D51">
            <v>170.16</v>
          </cell>
          <cell r="E51">
            <v>0</v>
          </cell>
          <cell r="F51">
            <v>0</v>
          </cell>
          <cell r="G51">
            <v>1898.04</v>
          </cell>
          <cell r="H51">
            <v>170.16</v>
          </cell>
        </row>
        <row r="52">
          <cell r="B52" t="str">
            <v>CRUA_02Z</v>
          </cell>
          <cell r="C52">
            <v>1315.91</v>
          </cell>
          <cell r="D52">
            <v>71.95</v>
          </cell>
          <cell r="E52">
            <v>0</v>
          </cell>
          <cell r="F52">
            <v>0</v>
          </cell>
          <cell r="G52">
            <v>1315.91</v>
          </cell>
          <cell r="H52">
            <v>71.95</v>
          </cell>
        </row>
        <row r="53">
          <cell r="B53" t="str">
            <v>CRUA_03Z</v>
          </cell>
          <cell r="C53">
            <v>18090.84</v>
          </cell>
          <cell r="D53">
            <v>372.2</v>
          </cell>
          <cell r="E53">
            <v>0</v>
          </cell>
          <cell r="F53">
            <v>0</v>
          </cell>
          <cell r="G53">
            <v>18090.84</v>
          </cell>
          <cell r="H53">
            <v>372.2</v>
          </cell>
        </row>
        <row r="54">
          <cell r="B54" t="str">
            <v>CRUA_04Z</v>
          </cell>
          <cell r="C54">
            <v>336.74</v>
          </cell>
          <cell r="D54">
            <v>12.26</v>
          </cell>
          <cell r="E54">
            <v>0</v>
          </cell>
          <cell r="F54">
            <v>0</v>
          </cell>
          <cell r="G54">
            <v>336.74</v>
          </cell>
          <cell r="H54">
            <v>12.26</v>
          </cell>
        </row>
        <row r="55">
          <cell r="B55" t="str">
            <v>LOAN_01Z</v>
          </cell>
          <cell r="C55">
            <v>0</v>
          </cell>
          <cell r="D55">
            <v>0</v>
          </cell>
          <cell r="E55">
            <v>0</v>
          </cell>
          <cell r="F55">
            <v>0</v>
          </cell>
          <cell r="G55">
            <v>0</v>
          </cell>
          <cell r="H55">
            <v>0</v>
          </cell>
        </row>
        <row r="56">
          <cell r="B56" t="str">
            <v>LOAN_02Z</v>
          </cell>
          <cell r="C56">
            <v>0</v>
          </cell>
          <cell r="D56">
            <v>0</v>
          </cell>
          <cell r="E56">
            <v>0</v>
          </cell>
          <cell r="F56">
            <v>0</v>
          </cell>
          <cell r="G56">
            <v>0</v>
          </cell>
          <cell r="H56">
            <v>0</v>
          </cell>
        </row>
        <row r="57">
          <cell r="B57" t="str">
            <v>LOAN_03Z</v>
          </cell>
          <cell r="C57">
            <v>0</v>
          </cell>
          <cell r="D57">
            <v>0</v>
          </cell>
          <cell r="E57">
            <v>0</v>
          </cell>
          <cell r="F57">
            <v>0</v>
          </cell>
          <cell r="G57">
            <v>0</v>
          </cell>
          <cell r="H57">
            <v>0</v>
          </cell>
        </row>
        <row r="58">
          <cell r="B58" t="str">
            <v>LOAN_04Z</v>
          </cell>
          <cell r="C58">
            <v>0</v>
          </cell>
          <cell r="D58">
            <v>0</v>
          </cell>
          <cell r="E58">
            <v>0</v>
          </cell>
          <cell r="F58">
            <v>0</v>
          </cell>
          <cell r="G58">
            <v>0</v>
          </cell>
          <cell r="H58">
            <v>0</v>
          </cell>
        </row>
        <row r="59">
          <cell r="B59" t="str">
            <v>RYHPS01Z</v>
          </cell>
          <cell r="C59">
            <v>12854.35</v>
          </cell>
          <cell r="D59">
            <v>814.49</v>
          </cell>
          <cell r="E59">
            <v>0</v>
          </cell>
          <cell r="F59">
            <v>0</v>
          </cell>
          <cell r="G59">
            <v>12854.35</v>
          </cell>
          <cell r="H59">
            <v>814.49</v>
          </cell>
        </row>
        <row r="60">
          <cell r="B60" t="str">
            <v>FALGW-1</v>
          </cell>
          <cell r="C60">
            <v>2441.56</v>
          </cell>
          <cell r="D60">
            <v>261.06</v>
          </cell>
          <cell r="E60">
            <v>0</v>
          </cell>
          <cell r="F60">
            <v>0</v>
          </cell>
          <cell r="G60">
            <v>2441.56</v>
          </cell>
          <cell r="H60">
            <v>261.06</v>
          </cell>
        </row>
        <row r="61">
          <cell r="B61" t="str">
            <v>FELL_01Z</v>
          </cell>
          <cell r="C61">
            <v>0</v>
          </cell>
          <cell r="D61">
            <v>0</v>
          </cell>
          <cell r="E61">
            <v>0</v>
          </cell>
          <cell r="F61">
            <v>0</v>
          </cell>
          <cell r="G61">
            <v>0</v>
          </cell>
          <cell r="H61">
            <v>0</v>
          </cell>
        </row>
        <row r="62">
          <cell r="B62" t="str">
            <v>GRGBW-1</v>
          </cell>
          <cell r="C62">
            <v>33899.629999999997</v>
          </cell>
          <cell r="D62">
            <v>0.01</v>
          </cell>
          <cell r="E62">
            <v>0</v>
          </cell>
          <cell r="F62">
            <v>0</v>
          </cell>
          <cell r="G62">
            <v>33899.629999999997</v>
          </cell>
          <cell r="H62">
            <v>0.01</v>
          </cell>
        </row>
        <row r="63">
          <cell r="B63" t="str">
            <v>GRGBW-2</v>
          </cell>
          <cell r="C63">
            <v>26639.94</v>
          </cell>
          <cell r="D63">
            <v>0</v>
          </cell>
          <cell r="E63">
            <v>0</v>
          </cell>
          <cell r="F63">
            <v>0</v>
          </cell>
          <cell r="G63">
            <v>26639.94</v>
          </cell>
          <cell r="H63">
            <v>0</v>
          </cell>
        </row>
        <row r="64">
          <cell r="B64" t="str">
            <v>GRGBW-3</v>
          </cell>
          <cell r="C64">
            <v>31446.71</v>
          </cell>
          <cell r="D64">
            <v>29.84</v>
          </cell>
          <cell r="E64">
            <v>0</v>
          </cell>
          <cell r="F64">
            <v>0</v>
          </cell>
          <cell r="G64">
            <v>31446.71</v>
          </cell>
          <cell r="H64">
            <v>29.84</v>
          </cell>
        </row>
        <row r="65">
          <cell r="B65" t="str">
            <v>GNFSW-1</v>
          </cell>
          <cell r="C65">
            <v>4448.8900000000003</v>
          </cell>
          <cell r="D65">
            <v>580.76</v>
          </cell>
          <cell r="E65">
            <v>0</v>
          </cell>
          <cell r="F65">
            <v>0</v>
          </cell>
          <cell r="G65">
            <v>4448.8900000000003</v>
          </cell>
          <cell r="H65">
            <v>580.76</v>
          </cell>
        </row>
        <row r="66">
          <cell r="B66" t="str">
            <v>GAOFO-1</v>
          </cell>
          <cell r="C66">
            <v>2229.4299999999998</v>
          </cell>
          <cell r="D66">
            <v>1510.83</v>
          </cell>
          <cell r="E66">
            <v>0</v>
          </cell>
          <cell r="F66">
            <v>0</v>
          </cell>
          <cell r="G66">
            <v>2229.4299999999998</v>
          </cell>
          <cell r="H66">
            <v>1510.83</v>
          </cell>
        </row>
        <row r="67">
          <cell r="B67" t="str">
            <v>GAOFO-2</v>
          </cell>
          <cell r="C67">
            <v>2262.88</v>
          </cell>
          <cell r="D67">
            <v>1232.75</v>
          </cell>
          <cell r="E67">
            <v>0</v>
          </cell>
          <cell r="F67">
            <v>0</v>
          </cell>
          <cell r="G67">
            <v>2262.88</v>
          </cell>
          <cell r="H67">
            <v>1232.75</v>
          </cell>
        </row>
        <row r="68">
          <cell r="B68" t="str">
            <v>GAOFO-3</v>
          </cell>
          <cell r="C68">
            <v>2364.8200000000002</v>
          </cell>
          <cell r="D68">
            <v>1255.93</v>
          </cell>
          <cell r="E68">
            <v>0</v>
          </cell>
          <cell r="F68">
            <v>0</v>
          </cell>
          <cell r="G68">
            <v>2364.8200000000002</v>
          </cell>
          <cell r="H68">
            <v>1255.93</v>
          </cell>
        </row>
        <row r="69">
          <cell r="B69" t="str">
            <v>GAOFO-4</v>
          </cell>
          <cell r="C69">
            <v>2545.87</v>
          </cell>
          <cell r="D69">
            <v>1617.9</v>
          </cell>
          <cell r="E69">
            <v>0</v>
          </cell>
          <cell r="F69">
            <v>0</v>
          </cell>
          <cell r="G69">
            <v>2545.87</v>
          </cell>
          <cell r="H69">
            <v>1617.9</v>
          </cell>
        </row>
        <row r="70">
          <cell r="B70" t="str">
            <v>CRGHW-1</v>
          </cell>
          <cell r="C70">
            <v>8672.7199999999993</v>
          </cell>
          <cell r="D70">
            <v>2.72</v>
          </cell>
          <cell r="E70">
            <v>0</v>
          </cell>
          <cell r="F70">
            <v>0</v>
          </cell>
          <cell r="G70">
            <v>8672.7199999999993</v>
          </cell>
          <cell r="H70">
            <v>2.72</v>
          </cell>
        </row>
        <row r="71">
          <cell r="B71" t="str">
            <v>GRMO_01Z</v>
          </cell>
          <cell r="C71">
            <v>0</v>
          </cell>
          <cell r="D71">
            <v>8358.0300000000007</v>
          </cell>
          <cell r="E71">
            <v>0</v>
          </cell>
          <cell r="F71">
            <v>0</v>
          </cell>
          <cell r="G71">
            <v>0</v>
          </cell>
          <cell r="H71">
            <v>8358.0300000000007</v>
          </cell>
        </row>
        <row r="72">
          <cell r="B72" t="str">
            <v>GRIFW-1</v>
          </cell>
          <cell r="C72">
            <v>86.63</v>
          </cell>
          <cell r="D72">
            <v>2057.02</v>
          </cell>
          <cell r="E72">
            <v>0</v>
          </cell>
          <cell r="F72">
            <v>0</v>
          </cell>
          <cell r="G72">
            <v>86.63</v>
          </cell>
          <cell r="H72">
            <v>2057.02</v>
          </cell>
        </row>
        <row r="73">
          <cell r="B73" t="str">
            <v>GRIFW-2</v>
          </cell>
          <cell r="C73">
            <v>1834.47</v>
          </cell>
          <cell r="D73">
            <v>437.77</v>
          </cell>
          <cell r="E73">
            <v>0</v>
          </cell>
          <cell r="F73">
            <v>0</v>
          </cell>
          <cell r="G73">
            <v>1834.47</v>
          </cell>
          <cell r="H73">
            <v>437.77</v>
          </cell>
        </row>
        <row r="74">
          <cell r="B74" t="str">
            <v>GNFSW-2</v>
          </cell>
          <cell r="C74">
            <v>1324.61</v>
          </cell>
          <cell r="D74">
            <v>1881.19</v>
          </cell>
          <cell r="E74">
            <v>0</v>
          </cell>
          <cell r="F74">
            <v>0</v>
          </cell>
          <cell r="G74">
            <v>1324.61</v>
          </cell>
          <cell r="H74">
            <v>1881.19</v>
          </cell>
        </row>
        <row r="75">
          <cell r="B75" t="str">
            <v>GYMR-15</v>
          </cell>
          <cell r="C75">
            <v>21009.93</v>
          </cell>
          <cell r="D75">
            <v>0.54</v>
          </cell>
          <cell r="E75">
            <v>0</v>
          </cell>
          <cell r="F75">
            <v>0</v>
          </cell>
          <cell r="G75">
            <v>21009.93</v>
          </cell>
          <cell r="H75">
            <v>0.54</v>
          </cell>
        </row>
        <row r="76">
          <cell r="B76" t="str">
            <v>GYMR-17</v>
          </cell>
          <cell r="C76">
            <v>22912.03</v>
          </cell>
          <cell r="D76">
            <v>0.61</v>
          </cell>
          <cell r="E76">
            <v>0</v>
          </cell>
          <cell r="F76">
            <v>0</v>
          </cell>
          <cell r="G76">
            <v>22912.03</v>
          </cell>
          <cell r="H76">
            <v>0.61</v>
          </cell>
        </row>
        <row r="77">
          <cell r="B77" t="str">
            <v>GYMR-26</v>
          </cell>
          <cell r="C77">
            <v>20784.25</v>
          </cell>
          <cell r="D77">
            <v>0.56000000000000005</v>
          </cell>
          <cell r="E77">
            <v>0</v>
          </cell>
          <cell r="F77">
            <v>0</v>
          </cell>
          <cell r="G77">
            <v>20784.25</v>
          </cell>
          <cell r="H77">
            <v>0.56000000000000005</v>
          </cell>
        </row>
        <row r="78">
          <cell r="B78" t="str">
            <v>GYMR-28</v>
          </cell>
          <cell r="C78">
            <v>19036.09</v>
          </cell>
          <cell r="D78">
            <v>0.62</v>
          </cell>
          <cell r="E78">
            <v>0</v>
          </cell>
          <cell r="F78">
            <v>0</v>
          </cell>
          <cell r="G78">
            <v>19036.09</v>
          </cell>
          <cell r="H78">
            <v>0.62</v>
          </cell>
        </row>
        <row r="79">
          <cell r="B79" t="str">
            <v>GYAR_01Z</v>
          </cell>
          <cell r="C79">
            <v>1654.7</v>
          </cell>
          <cell r="D79">
            <v>541.4</v>
          </cell>
          <cell r="E79">
            <v>0</v>
          </cell>
          <cell r="F79">
            <v>0</v>
          </cell>
          <cell r="G79">
            <v>1654.7</v>
          </cell>
          <cell r="H79">
            <v>541.4</v>
          </cell>
        </row>
        <row r="80">
          <cell r="B80" t="str">
            <v>HOWAO-1</v>
          </cell>
          <cell r="C80">
            <v>0</v>
          </cell>
          <cell r="D80">
            <v>0</v>
          </cell>
          <cell r="E80">
            <v>0</v>
          </cell>
          <cell r="F80">
            <v>0</v>
          </cell>
          <cell r="G80">
            <v>0</v>
          </cell>
          <cell r="H80">
            <v>0</v>
          </cell>
        </row>
        <row r="81">
          <cell r="B81" t="str">
            <v>HOWAO-2</v>
          </cell>
          <cell r="C81">
            <v>0</v>
          </cell>
          <cell r="D81">
            <v>0</v>
          </cell>
          <cell r="E81">
            <v>0</v>
          </cell>
          <cell r="F81">
            <v>0</v>
          </cell>
          <cell r="G81">
            <v>0</v>
          </cell>
          <cell r="H81">
            <v>0</v>
          </cell>
        </row>
        <row r="82">
          <cell r="B82" t="str">
            <v>HOWAO-3</v>
          </cell>
          <cell r="C82">
            <v>0</v>
          </cell>
          <cell r="D82">
            <v>0</v>
          </cell>
          <cell r="E82">
            <v>0</v>
          </cell>
          <cell r="F82">
            <v>0</v>
          </cell>
          <cell r="G82">
            <v>0</v>
          </cell>
          <cell r="H82">
            <v>0</v>
          </cell>
        </row>
        <row r="83">
          <cell r="B83" t="str">
            <v>SHBA_01Z</v>
          </cell>
          <cell r="C83">
            <v>35462.49</v>
          </cell>
          <cell r="D83">
            <v>3647.68</v>
          </cell>
          <cell r="E83">
            <v>0</v>
          </cell>
          <cell r="F83">
            <v>0</v>
          </cell>
          <cell r="G83">
            <v>35462.49</v>
          </cell>
          <cell r="H83">
            <v>3647.68</v>
          </cell>
        </row>
        <row r="84">
          <cell r="B84" t="str">
            <v>SHBA_02Z</v>
          </cell>
          <cell r="C84">
            <v>23312.639999999999</v>
          </cell>
          <cell r="D84">
            <v>3705.31</v>
          </cell>
          <cell r="E84">
            <v>0</v>
          </cell>
          <cell r="F84">
            <v>0</v>
          </cell>
          <cell r="G84">
            <v>23312.639999999999</v>
          </cell>
          <cell r="H84">
            <v>3705.31</v>
          </cell>
        </row>
        <row r="85">
          <cell r="B85" t="str">
            <v>HUMR_01Z</v>
          </cell>
          <cell r="C85">
            <v>52357.36</v>
          </cell>
          <cell r="D85">
            <v>1917.87</v>
          </cell>
          <cell r="E85">
            <v>0</v>
          </cell>
          <cell r="F85">
            <v>0</v>
          </cell>
          <cell r="G85">
            <v>52357.36</v>
          </cell>
          <cell r="H85">
            <v>1917.87</v>
          </cell>
        </row>
        <row r="86">
          <cell r="B86" t="str">
            <v>COTPS01Z</v>
          </cell>
          <cell r="C86">
            <v>0</v>
          </cell>
          <cell r="D86">
            <v>0</v>
          </cell>
          <cell r="E86">
            <v>0</v>
          </cell>
          <cell r="F86">
            <v>0</v>
          </cell>
          <cell r="G86">
            <v>0</v>
          </cell>
          <cell r="H86">
            <v>0</v>
          </cell>
        </row>
        <row r="87">
          <cell r="B87" t="str">
            <v>COTPS02Z</v>
          </cell>
          <cell r="C87">
            <v>0</v>
          </cell>
          <cell r="D87">
            <v>0</v>
          </cell>
          <cell r="E87">
            <v>0</v>
          </cell>
          <cell r="F87">
            <v>0</v>
          </cell>
          <cell r="G87">
            <v>0</v>
          </cell>
          <cell r="H87">
            <v>0</v>
          </cell>
        </row>
        <row r="88">
          <cell r="B88" t="str">
            <v>COTPS03Z</v>
          </cell>
          <cell r="C88">
            <v>0</v>
          </cell>
          <cell r="D88">
            <v>0</v>
          </cell>
          <cell r="E88">
            <v>0</v>
          </cell>
          <cell r="F88">
            <v>0</v>
          </cell>
          <cell r="G88">
            <v>0</v>
          </cell>
          <cell r="H88">
            <v>0</v>
          </cell>
        </row>
        <row r="89">
          <cell r="B89" t="str">
            <v>COTPS04Z</v>
          </cell>
          <cell r="C89">
            <v>0</v>
          </cell>
          <cell r="D89">
            <v>0</v>
          </cell>
          <cell r="E89">
            <v>0</v>
          </cell>
          <cell r="F89">
            <v>0</v>
          </cell>
          <cell r="G89">
            <v>0</v>
          </cell>
          <cell r="H89">
            <v>0</v>
          </cell>
        </row>
        <row r="90">
          <cell r="B90" t="str">
            <v>KEAD_01Z</v>
          </cell>
          <cell r="C90">
            <v>15404</v>
          </cell>
          <cell r="D90">
            <v>6485.85</v>
          </cell>
          <cell r="E90">
            <v>0</v>
          </cell>
          <cell r="F90">
            <v>0</v>
          </cell>
          <cell r="G90">
            <v>15404</v>
          </cell>
          <cell r="H90">
            <v>6485.85</v>
          </cell>
        </row>
        <row r="91">
          <cell r="B91" t="str">
            <v>KILBW-1</v>
          </cell>
          <cell r="C91">
            <v>1302.56</v>
          </cell>
          <cell r="D91">
            <v>859.55</v>
          </cell>
          <cell r="E91">
            <v>0</v>
          </cell>
          <cell r="F91">
            <v>0</v>
          </cell>
          <cell r="G91">
            <v>1302.56</v>
          </cell>
          <cell r="H91">
            <v>859.55</v>
          </cell>
        </row>
        <row r="92">
          <cell r="B92" t="str">
            <v>LCLTW-1</v>
          </cell>
          <cell r="C92">
            <v>232.1</v>
          </cell>
          <cell r="D92">
            <v>623.79999999999995</v>
          </cell>
          <cell r="E92">
            <v>0</v>
          </cell>
          <cell r="F92">
            <v>0</v>
          </cell>
          <cell r="G92">
            <v>232.1</v>
          </cell>
          <cell r="H92">
            <v>623.79999999999995</v>
          </cell>
        </row>
        <row r="93">
          <cell r="B93" t="str">
            <v>MEDP_01Z</v>
          </cell>
          <cell r="C93">
            <v>41162.01</v>
          </cell>
          <cell r="D93">
            <v>5737.62</v>
          </cell>
          <cell r="E93">
            <v>0</v>
          </cell>
          <cell r="F93">
            <v>0</v>
          </cell>
          <cell r="G93">
            <v>41162.01</v>
          </cell>
          <cell r="H93">
            <v>5737.62</v>
          </cell>
        </row>
        <row r="94">
          <cell r="B94" t="str">
            <v>MILWW-1</v>
          </cell>
          <cell r="C94">
            <v>2510.2199999999998</v>
          </cell>
          <cell r="D94">
            <v>64.98</v>
          </cell>
          <cell r="E94">
            <v>0</v>
          </cell>
          <cell r="F94">
            <v>0</v>
          </cell>
          <cell r="G94">
            <v>2510.2199999999998</v>
          </cell>
          <cell r="H94">
            <v>64.98</v>
          </cell>
        </row>
        <row r="95">
          <cell r="B95" t="str">
            <v>WDNSO-1</v>
          </cell>
          <cell r="C95">
            <v>5880.82</v>
          </cell>
          <cell r="D95">
            <v>712.22</v>
          </cell>
          <cell r="E95">
            <v>0</v>
          </cell>
          <cell r="F95">
            <v>0</v>
          </cell>
          <cell r="G95">
            <v>5880.82</v>
          </cell>
          <cell r="H95">
            <v>712.22</v>
          </cell>
        </row>
        <row r="96">
          <cell r="B96" t="str">
            <v>WDNSO-2</v>
          </cell>
          <cell r="C96">
            <v>12652.1</v>
          </cell>
          <cell r="D96">
            <v>346.77</v>
          </cell>
          <cell r="E96">
            <v>0</v>
          </cell>
          <cell r="F96">
            <v>0</v>
          </cell>
          <cell r="G96">
            <v>12652.1</v>
          </cell>
          <cell r="H96">
            <v>346.77</v>
          </cell>
        </row>
        <row r="97">
          <cell r="B97" t="str">
            <v>MRWD_01Z</v>
          </cell>
          <cell r="C97">
            <v>51364.2</v>
          </cell>
          <cell r="D97">
            <v>4200.1000000000004</v>
          </cell>
          <cell r="E97">
            <v>0</v>
          </cell>
          <cell r="F97">
            <v>0</v>
          </cell>
          <cell r="G97">
            <v>51364.2</v>
          </cell>
          <cell r="H97">
            <v>4200.1000000000004</v>
          </cell>
        </row>
        <row r="98">
          <cell r="B98" t="str">
            <v>ABTHB07Z</v>
          </cell>
          <cell r="C98">
            <v>0</v>
          </cell>
          <cell r="D98">
            <v>0</v>
          </cell>
          <cell r="E98">
            <v>0</v>
          </cell>
          <cell r="F98">
            <v>0</v>
          </cell>
          <cell r="G98">
            <v>0</v>
          </cell>
          <cell r="H98">
            <v>0</v>
          </cell>
        </row>
        <row r="99">
          <cell r="B99" t="str">
            <v>ABTHB08Z</v>
          </cell>
          <cell r="C99">
            <v>0</v>
          </cell>
          <cell r="D99">
            <v>0</v>
          </cell>
          <cell r="E99">
            <v>0</v>
          </cell>
          <cell r="F99">
            <v>0</v>
          </cell>
          <cell r="G99">
            <v>0</v>
          </cell>
          <cell r="H99">
            <v>0</v>
          </cell>
        </row>
        <row r="100">
          <cell r="B100" t="str">
            <v>ABTHB09Z</v>
          </cell>
          <cell r="C100">
            <v>0</v>
          </cell>
          <cell r="D100">
            <v>0</v>
          </cell>
          <cell r="E100">
            <v>0</v>
          </cell>
          <cell r="F100">
            <v>0</v>
          </cell>
          <cell r="G100">
            <v>0</v>
          </cell>
          <cell r="H100">
            <v>0</v>
          </cell>
        </row>
        <row r="101">
          <cell r="B101" t="str">
            <v>COWE_01Z</v>
          </cell>
          <cell r="C101">
            <v>0</v>
          </cell>
          <cell r="D101">
            <v>0</v>
          </cell>
          <cell r="E101">
            <v>0</v>
          </cell>
          <cell r="F101">
            <v>0</v>
          </cell>
          <cell r="G101">
            <v>0</v>
          </cell>
          <cell r="H101">
            <v>0</v>
          </cell>
        </row>
        <row r="102">
          <cell r="B102" t="str">
            <v>COWE_02Z</v>
          </cell>
          <cell r="C102">
            <v>0</v>
          </cell>
          <cell r="D102">
            <v>0</v>
          </cell>
          <cell r="E102">
            <v>0</v>
          </cell>
          <cell r="F102">
            <v>0</v>
          </cell>
          <cell r="G102">
            <v>0</v>
          </cell>
          <cell r="H102">
            <v>0</v>
          </cell>
        </row>
        <row r="103">
          <cell r="B103" t="str">
            <v>DIDCB05Z</v>
          </cell>
          <cell r="C103">
            <v>24636.95</v>
          </cell>
          <cell r="D103">
            <v>6526.1</v>
          </cell>
          <cell r="E103">
            <v>0</v>
          </cell>
          <cell r="F103">
            <v>0</v>
          </cell>
          <cell r="G103">
            <v>24636.95</v>
          </cell>
          <cell r="H103">
            <v>6526.1</v>
          </cell>
        </row>
        <row r="104">
          <cell r="B104" t="str">
            <v>DIDCB06Z</v>
          </cell>
          <cell r="C104">
            <v>8519.2999999999993</v>
          </cell>
          <cell r="D104">
            <v>4755.95</v>
          </cell>
          <cell r="E104">
            <v>0</v>
          </cell>
          <cell r="F104">
            <v>0</v>
          </cell>
          <cell r="G104">
            <v>8519.2999999999993</v>
          </cell>
          <cell r="H104">
            <v>4755.95</v>
          </cell>
        </row>
        <row r="105">
          <cell r="B105" t="str">
            <v>LBAR_01Z</v>
          </cell>
          <cell r="C105">
            <v>9.81</v>
          </cell>
          <cell r="D105">
            <v>0.02</v>
          </cell>
          <cell r="E105">
            <v>0</v>
          </cell>
          <cell r="F105">
            <v>0</v>
          </cell>
          <cell r="G105">
            <v>9.81</v>
          </cell>
          <cell r="H105">
            <v>0.02</v>
          </cell>
        </row>
        <row r="106">
          <cell r="B106" t="str">
            <v>PEMB_11Z</v>
          </cell>
          <cell r="C106">
            <v>14565</v>
          </cell>
          <cell r="D106">
            <v>2434.0500000000002</v>
          </cell>
          <cell r="E106">
            <v>0</v>
          </cell>
          <cell r="F106">
            <v>0</v>
          </cell>
          <cell r="G106">
            <v>14565</v>
          </cell>
          <cell r="H106">
            <v>2434.0500000000002</v>
          </cell>
        </row>
        <row r="107">
          <cell r="B107" t="str">
            <v>PEMB_21Z</v>
          </cell>
          <cell r="C107">
            <v>11003.75</v>
          </cell>
          <cell r="D107">
            <v>1996.05</v>
          </cell>
          <cell r="E107">
            <v>0</v>
          </cell>
          <cell r="F107">
            <v>0</v>
          </cell>
          <cell r="G107">
            <v>11003.75</v>
          </cell>
          <cell r="H107">
            <v>1996.05</v>
          </cell>
        </row>
        <row r="108">
          <cell r="B108" t="str">
            <v>PEMB_31Z</v>
          </cell>
          <cell r="C108">
            <v>11884.4</v>
          </cell>
          <cell r="D108">
            <v>1586.85</v>
          </cell>
          <cell r="E108">
            <v>0</v>
          </cell>
          <cell r="F108">
            <v>0</v>
          </cell>
          <cell r="G108">
            <v>11884.4</v>
          </cell>
          <cell r="H108">
            <v>1586.85</v>
          </cell>
        </row>
        <row r="109">
          <cell r="B109" t="str">
            <v>PEMB_41Z</v>
          </cell>
          <cell r="C109">
            <v>1721.75</v>
          </cell>
          <cell r="D109">
            <v>743.15</v>
          </cell>
          <cell r="E109">
            <v>0</v>
          </cell>
          <cell r="F109">
            <v>0</v>
          </cell>
          <cell r="G109">
            <v>1721.75</v>
          </cell>
          <cell r="H109">
            <v>743.15</v>
          </cell>
        </row>
        <row r="110">
          <cell r="B110" t="str">
            <v>PEMB_51Z</v>
          </cell>
          <cell r="C110">
            <v>12362.3</v>
          </cell>
          <cell r="D110">
            <v>2338.9499999999998</v>
          </cell>
          <cell r="E110">
            <v>0</v>
          </cell>
          <cell r="F110">
            <v>0</v>
          </cell>
          <cell r="G110">
            <v>12362.3</v>
          </cell>
          <cell r="H110">
            <v>2338.9499999999998</v>
          </cell>
        </row>
        <row r="111">
          <cell r="B111" t="str">
            <v>STAY_01Z</v>
          </cell>
          <cell r="C111">
            <v>13334.9</v>
          </cell>
          <cell r="D111">
            <v>3268.5</v>
          </cell>
          <cell r="E111">
            <v>0</v>
          </cell>
          <cell r="F111">
            <v>0</v>
          </cell>
          <cell r="G111">
            <v>13334.9</v>
          </cell>
          <cell r="H111">
            <v>3268.5</v>
          </cell>
        </row>
        <row r="112">
          <cell r="B112" t="str">
            <v>STAY_02Z</v>
          </cell>
          <cell r="C112">
            <v>508.05</v>
          </cell>
          <cell r="D112">
            <v>320</v>
          </cell>
          <cell r="E112">
            <v>0</v>
          </cell>
          <cell r="F112">
            <v>0</v>
          </cell>
          <cell r="G112">
            <v>508.05</v>
          </cell>
          <cell r="H112">
            <v>320</v>
          </cell>
        </row>
        <row r="113">
          <cell r="B113" t="str">
            <v>STAY_03Z</v>
          </cell>
          <cell r="C113">
            <v>18516.2</v>
          </cell>
          <cell r="D113">
            <v>2868.2</v>
          </cell>
          <cell r="E113">
            <v>0</v>
          </cell>
          <cell r="F113">
            <v>0</v>
          </cell>
          <cell r="G113">
            <v>18516.2</v>
          </cell>
          <cell r="H113">
            <v>2868.2</v>
          </cell>
        </row>
        <row r="114">
          <cell r="B114" t="str">
            <v>STAY_04Z</v>
          </cell>
          <cell r="C114">
            <v>13552.5</v>
          </cell>
          <cell r="D114">
            <v>3203.9</v>
          </cell>
          <cell r="E114">
            <v>0</v>
          </cell>
          <cell r="F114">
            <v>0</v>
          </cell>
          <cell r="G114">
            <v>13552.5</v>
          </cell>
          <cell r="H114">
            <v>3203.9</v>
          </cell>
        </row>
        <row r="115">
          <cell r="B115" t="str">
            <v>DNGB_21Z</v>
          </cell>
          <cell r="C115">
            <v>0</v>
          </cell>
          <cell r="D115">
            <v>0</v>
          </cell>
          <cell r="E115">
            <v>0</v>
          </cell>
          <cell r="F115">
            <v>0</v>
          </cell>
          <cell r="G115">
            <v>0</v>
          </cell>
          <cell r="H115">
            <v>0</v>
          </cell>
        </row>
        <row r="116">
          <cell r="B116" t="str">
            <v>DNGB_22Z</v>
          </cell>
          <cell r="C116">
            <v>0</v>
          </cell>
          <cell r="D116">
            <v>0</v>
          </cell>
          <cell r="E116">
            <v>0</v>
          </cell>
          <cell r="F116">
            <v>0</v>
          </cell>
          <cell r="G116">
            <v>0</v>
          </cell>
          <cell r="H116">
            <v>0</v>
          </cell>
        </row>
        <row r="117">
          <cell r="B117" t="str">
            <v>HEYM101Z</v>
          </cell>
          <cell r="C117">
            <v>23342.25</v>
          </cell>
          <cell r="D117">
            <v>1454.9</v>
          </cell>
          <cell r="E117">
            <v>0</v>
          </cell>
          <cell r="F117">
            <v>0</v>
          </cell>
          <cell r="G117">
            <v>23342.25</v>
          </cell>
          <cell r="H117">
            <v>1454.9</v>
          </cell>
        </row>
        <row r="118">
          <cell r="B118" t="str">
            <v>HEYM102Z</v>
          </cell>
          <cell r="C118">
            <v>20648.5</v>
          </cell>
          <cell r="D118">
            <v>1383.2</v>
          </cell>
          <cell r="E118">
            <v>0</v>
          </cell>
          <cell r="F118">
            <v>0</v>
          </cell>
          <cell r="G118">
            <v>20648.5</v>
          </cell>
          <cell r="H118">
            <v>1383.2</v>
          </cell>
        </row>
        <row r="119">
          <cell r="B119" t="str">
            <v>HEYM207Z</v>
          </cell>
          <cell r="C119">
            <v>0</v>
          </cell>
          <cell r="D119">
            <v>0</v>
          </cell>
          <cell r="E119">
            <v>0</v>
          </cell>
          <cell r="F119">
            <v>0</v>
          </cell>
          <cell r="G119">
            <v>0</v>
          </cell>
          <cell r="H119">
            <v>0</v>
          </cell>
        </row>
        <row r="120">
          <cell r="B120" t="str">
            <v>HEYM208Z</v>
          </cell>
          <cell r="C120">
            <v>91127.9</v>
          </cell>
          <cell r="D120">
            <v>0</v>
          </cell>
          <cell r="E120">
            <v>0</v>
          </cell>
          <cell r="F120">
            <v>0</v>
          </cell>
          <cell r="G120">
            <v>91127.9</v>
          </cell>
          <cell r="H120">
            <v>0</v>
          </cell>
        </row>
        <row r="121">
          <cell r="B121" t="str">
            <v>HINB_07Z</v>
          </cell>
          <cell r="C121">
            <v>0</v>
          </cell>
          <cell r="D121">
            <v>0</v>
          </cell>
          <cell r="E121">
            <v>0</v>
          </cell>
          <cell r="F121">
            <v>0</v>
          </cell>
          <cell r="G121">
            <v>0</v>
          </cell>
          <cell r="H121">
            <v>0</v>
          </cell>
        </row>
        <row r="122">
          <cell r="B122" t="str">
            <v>HINB_08Z</v>
          </cell>
          <cell r="C122">
            <v>0</v>
          </cell>
          <cell r="D122">
            <v>0</v>
          </cell>
          <cell r="E122">
            <v>0</v>
          </cell>
          <cell r="F122">
            <v>0</v>
          </cell>
          <cell r="G122">
            <v>0</v>
          </cell>
          <cell r="H122">
            <v>0</v>
          </cell>
        </row>
        <row r="123">
          <cell r="B123" t="str">
            <v>HRTL_01Z</v>
          </cell>
          <cell r="C123">
            <v>99266.6</v>
          </cell>
          <cell r="D123">
            <v>76.349999999999994</v>
          </cell>
          <cell r="E123">
            <v>0</v>
          </cell>
          <cell r="F123">
            <v>0</v>
          </cell>
          <cell r="G123">
            <v>99266.6</v>
          </cell>
          <cell r="H123">
            <v>76.349999999999994</v>
          </cell>
        </row>
        <row r="124">
          <cell r="B124" t="str">
            <v>HRTL_02Z</v>
          </cell>
          <cell r="C124">
            <v>30977.200000000001</v>
          </cell>
          <cell r="D124">
            <v>14.05</v>
          </cell>
          <cell r="E124">
            <v>0</v>
          </cell>
          <cell r="F124">
            <v>0</v>
          </cell>
          <cell r="G124">
            <v>30977.200000000001</v>
          </cell>
          <cell r="H124">
            <v>14.05</v>
          </cell>
        </row>
        <row r="125">
          <cell r="B125" t="str">
            <v>HUNB_07Z</v>
          </cell>
          <cell r="C125">
            <v>1736.65</v>
          </cell>
          <cell r="D125">
            <v>23.65</v>
          </cell>
          <cell r="E125">
            <v>0</v>
          </cell>
          <cell r="F125">
            <v>0</v>
          </cell>
          <cell r="G125">
            <v>1736.65</v>
          </cell>
          <cell r="H125">
            <v>23.65</v>
          </cell>
        </row>
        <row r="126">
          <cell r="B126" t="str">
            <v>HUNB_08Z</v>
          </cell>
          <cell r="C126">
            <v>0</v>
          </cell>
          <cell r="D126">
            <v>0</v>
          </cell>
          <cell r="E126">
            <v>0</v>
          </cell>
          <cell r="F126">
            <v>0</v>
          </cell>
          <cell r="G126">
            <v>0</v>
          </cell>
          <cell r="H126">
            <v>0</v>
          </cell>
        </row>
        <row r="127">
          <cell r="B127" t="str">
            <v>SIZB_01Z</v>
          </cell>
          <cell r="C127">
            <v>34655.25</v>
          </cell>
          <cell r="D127">
            <v>2513.1999999999998</v>
          </cell>
          <cell r="E127">
            <v>0</v>
          </cell>
          <cell r="F127">
            <v>0</v>
          </cell>
          <cell r="G127">
            <v>34655.25</v>
          </cell>
          <cell r="H127">
            <v>2513.1999999999998</v>
          </cell>
        </row>
        <row r="128">
          <cell r="B128" t="str">
            <v>SIZB_02Z</v>
          </cell>
          <cell r="C128">
            <v>25482.6</v>
          </cell>
          <cell r="D128">
            <v>613.4</v>
          </cell>
          <cell r="E128">
            <v>0</v>
          </cell>
          <cell r="F128">
            <v>0</v>
          </cell>
          <cell r="G128">
            <v>25482.6</v>
          </cell>
          <cell r="H128">
            <v>613.4</v>
          </cell>
        </row>
        <row r="129">
          <cell r="B129" t="str">
            <v>TORN_01Z</v>
          </cell>
          <cell r="C129">
            <v>61830.400000000001</v>
          </cell>
          <cell r="D129">
            <v>881</v>
          </cell>
          <cell r="E129">
            <v>0</v>
          </cell>
          <cell r="F129">
            <v>0</v>
          </cell>
          <cell r="G129">
            <v>61830.400000000001</v>
          </cell>
          <cell r="H129">
            <v>881</v>
          </cell>
        </row>
        <row r="130">
          <cell r="B130" t="str">
            <v>TORN_02Z</v>
          </cell>
          <cell r="C130">
            <v>85416.85</v>
          </cell>
          <cell r="D130">
            <v>273.25</v>
          </cell>
          <cell r="E130">
            <v>0</v>
          </cell>
          <cell r="F130">
            <v>0</v>
          </cell>
          <cell r="G130">
            <v>85416.85</v>
          </cell>
          <cell r="H130">
            <v>273.25</v>
          </cell>
        </row>
        <row r="131">
          <cell r="B131" t="str">
            <v>EAG-NEMO1</v>
          </cell>
          <cell r="C131">
            <v>62592.05</v>
          </cell>
          <cell r="D131">
            <v>5137.6499999999996</v>
          </cell>
          <cell r="E131">
            <v>0</v>
          </cell>
          <cell r="F131">
            <v>0</v>
          </cell>
          <cell r="G131">
            <v>62592.05</v>
          </cell>
          <cell r="H131">
            <v>5137.6499999999996</v>
          </cell>
        </row>
        <row r="132">
          <cell r="B132" t="str">
            <v>DINO_01Z</v>
          </cell>
          <cell r="C132">
            <v>18113.55</v>
          </cell>
          <cell r="D132">
            <v>288.35000000000002</v>
          </cell>
          <cell r="E132">
            <v>0</v>
          </cell>
          <cell r="F132">
            <v>0</v>
          </cell>
          <cell r="G132">
            <v>18113.55</v>
          </cell>
          <cell r="H132">
            <v>288.35000000000002</v>
          </cell>
        </row>
        <row r="133">
          <cell r="B133" t="str">
            <v>DINO_02Z</v>
          </cell>
          <cell r="C133">
            <v>5804.5</v>
          </cell>
          <cell r="D133">
            <v>9.35</v>
          </cell>
          <cell r="E133">
            <v>0</v>
          </cell>
          <cell r="F133">
            <v>0</v>
          </cell>
          <cell r="G133">
            <v>5804.5</v>
          </cell>
          <cell r="H133">
            <v>9.35</v>
          </cell>
        </row>
        <row r="134">
          <cell r="B134" t="str">
            <v>DINO_03Z</v>
          </cell>
          <cell r="C134">
            <v>8805.7999999999993</v>
          </cell>
          <cell r="D134">
            <v>58.1</v>
          </cell>
          <cell r="E134">
            <v>0</v>
          </cell>
          <cell r="F134">
            <v>0</v>
          </cell>
          <cell r="G134">
            <v>8805.7999999999993</v>
          </cell>
          <cell r="H134">
            <v>58.1</v>
          </cell>
        </row>
        <row r="135">
          <cell r="B135" t="str">
            <v>DINO_04Z</v>
          </cell>
          <cell r="C135">
            <v>7191.2</v>
          </cell>
          <cell r="D135">
            <v>86.4</v>
          </cell>
          <cell r="E135">
            <v>0</v>
          </cell>
          <cell r="F135">
            <v>0</v>
          </cell>
          <cell r="G135">
            <v>7191.2</v>
          </cell>
          <cell r="H135">
            <v>86.4</v>
          </cell>
        </row>
        <row r="136">
          <cell r="B136" t="str">
            <v>DINO_05Z</v>
          </cell>
          <cell r="C136">
            <v>6692.85</v>
          </cell>
          <cell r="D136">
            <v>240.05</v>
          </cell>
          <cell r="E136">
            <v>0</v>
          </cell>
          <cell r="F136">
            <v>0</v>
          </cell>
          <cell r="G136">
            <v>6692.85</v>
          </cell>
          <cell r="H136">
            <v>240.05</v>
          </cell>
        </row>
        <row r="137">
          <cell r="B137" t="str">
            <v>DINO_06Z</v>
          </cell>
          <cell r="C137">
            <v>9027.2000000000007</v>
          </cell>
          <cell r="D137">
            <v>149.5</v>
          </cell>
          <cell r="E137">
            <v>0</v>
          </cell>
          <cell r="F137">
            <v>0</v>
          </cell>
          <cell r="G137">
            <v>9027.2000000000007</v>
          </cell>
          <cell r="H137">
            <v>149.5</v>
          </cell>
        </row>
        <row r="138">
          <cell r="B138" t="str">
            <v>FFES_01Z</v>
          </cell>
          <cell r="C138">
            <v>0</v>
          </cell>
          <cell r="D138">
            <v>0</v>
          </cell>
          <cell r="E138">
            <v>0</v>
          </cell>
          <cell r="F138">
            <v>0</v>
          </cell>
          <cell r="G138">
            <v>0</v>
          </cell>
          <cell r="H138">
            <v>0</v>
          </cell>
        </row>
        <row r="139">
          <cell r="B139" t="str">
            <v>FFES_02Z</v>
          </cell>
          <cell r="C139">
            <v>0</v>
          </cell>
          <cell r="D139">
            <v>0</v>
          </cell>
          <cell r="E139">
            <v>0</v>
          </cell>
          <cell r="F139">
            <v>0</v>
          </cell>
          <cell r="G139">
            <v>0</v>
          </cell>
          <cell r="H139">
            <v>0</v>
          </cell>
        </row>
        <row r="140">
          <cell r="B140" t="str">
            <v>FFES_03Z</v>
          </cell>
          <cell r="C140">
            <v>1335.83</v>
          </cell>
          <cell r="D140">
            <v>198.49</v>
          </cell>
          <cell r="E140">
            <v>0</v>
          </cell>
          <cell r="F140">
            <v>0</v>
          </cell>
          <cell r="G140">
            <v>1335.83</v>
          </cell>
          <cell r="H140">
            <v>198.49</v>
          </cell>
        </row>
        <row r="141">
          <cell r="B141" t="str">
            <v>FFES_04Z</v>
          </cell>
          <cell r="C141">
            <v>1901.92</v>
          </cell>
          <cell r="D141">
            <v>251.48</v>
          </cell>
          <cell r="E141">
            <v>0</v>
          </cell>
          <cell r="F141">
            <v>0</v>
          </cell>
          <cell r="G141">
            <v>1901.92</v>
          </cell>
          <cell r="H141">
            <v>251.48</v>
          </cell>
        </row>
        <row r="142">
          <cell r="B142" t="str">
            <v>KILNS01Z</v>
          </cell>
          <cell r="C142">
            <v>0</v>
          </cell>
          <cell r="D142">
            <v>0</v>
          </cell>
          <cell r="E142">
            <v>0</v>
          </cell>
          <cell r="F142">
            <v>0</v>
          </cell>
          <cell r="G142">
            <v>0</v>
          </cell>
          <cell r="H142">
            <v>0</v>
          </cell>
        </row>
        <row r="143">
          <cell r="B143" t="str">
            <v>PETEM01Z</v>
          </cell>
          <cell r="C143">
            <v>0</v>
          </cell>
          <cell r="D143">
            <v>0</v>
          </cell>
          <cell r="E143">
            <v>0</v>
          </cell>
          <cell r="F143">
            <v>0</v>
          </cell>
          <cell r="G143">
            <v>0</v>
          </cell>
          <cell r="H143">
            <v>0</v>
          </cell>
        </row>
        <row r="144">
          <cell r="B144" t="str">
            <v>GRAI_06Z</v>
          </cell>
          <cell r="C144">
            <v>12557.55</v>
          </cell>
          <cell r="D144">
            <v>1544.2</v>
          </cell>
          <cell r="E144">
            <v>0</v>
          </cell>
          <cell r="F144">
            <v>0</v>
          </cell>
          <cell r="G144">
            <v>12557.55</v>
          </cell>
          <cell r="H144">
            <v>1544.2</v>
          </cell>
        </row>
        <row r="145">
          <cell r="B145" t="str">
            <v>GRAI_07Z</v>
          </cell>
          <cell r="C145">
            <v>0</v>
          </cell>
          <cell r="D145">
            <v>0</v>
          </cell>
          <cell r="E145">
            <v>0</v>
          </cell>
          <cell r="F145">
            <v>0</v>
          </cell>
          <cell r="G145">
            <v>0</v>
          </cell>
          <cell r="H145">
            <v>0</v>
          </cell>
        </row>
        <row r="146">
          <cell r="B146" t="str">
            <v>GRAI_08Z</v>
          </cell>
          <cell r="C146">
            <v>11835.85</v>
          </cell>
          <cell r="D146">
            <v>1033.25</v>
          </cell>
          <cell r="E146">
            <v>0</v>
          </cell>
          <cell r="F146">
            <v>0</v>
          </cell>
          <cell r="G146">
            <v>11835.85</v>
          </cell>
          <cell r="H146">
            <v>1033.25</v>
          </cell>
        </row>
        <row r="147">
          <cell r="B147" t="str">
            <v>KILLP01Z</v>
          </cell>
          <cell r="C147">
            <v>725.75</v>
          </cell>
          <cell r="D147">
            <v>129.69999999999999</v>
          </cell>
          <cell r="E147">
            <v>0</v>
          </cell>
          <cell r="F147">
            <v>0</v>
          </cell>
          <cell r="G147">
            <v>725.75</v>
          </cell>
          <cell r="H147">
            <v>129.69999999999999</v>
          </cell>
        </row>
        <row r="148">
          <cell r="B148" t="str">
            <v>KILLP02Z</v>
          </cell>
          <cell r="C148">
            <v>483.25</v>
          </cell>
          <cell r="D148">
            <v>32.700000000000003</v>
          </cell>
          <cell r="E148">
            <v>0</v>
          </cell>
          <cell r="F148">
            <v>0</v>
          </cell>
          <cell r="G148">
            <v>483.25</v>
          </cell>
          <cell r="H148">
            <v>32.700000000000003</v>
          </cell>
        </row>
        <row r="149">
          <cell r="B149" t="str">
            <v>RATS_01Z</v>
          </cell>
          <cell r="C149">
            <v>185.4</v>
          </cell>
          <cell r="D149">
            <v>1392.93</v>
          </cell>
          <cell r="E149">
            <v>0</v>
          </cell>
          <cell r="F149">
            <v>0</v>
          </cell>
          <cell r="G149">
            <v>185.4</v>
          </cell>
          <cell r="H149">
            <v>1392.93</v>
          </cell>
        </row>
        <row r="150">
          <cell r="B150" t="str">
            <v>RATS_02Z</v>
          </cell>
          <cell r="C150">
            <v>2794.59</v>
          </cell>
          <cell r="D150">
            <v>622.26</v>
          </cell>
          <cell r="E150">
            <v>0</v>
          </cell>
          <cell r="F150">
            <v>0</v>
          </cell>
          <cell r="G150">
            <v>2794.59</v>
          </cell>
          <cell r="H150">
            <v>622.26</v>
          </cell>
        </row>
        <row r="151">
          <cell r="B151" t="str">
            <v>RATS_03Z</v>
          </cell>
          <cell r="C151">
            <v>0</v>
          </cell>
          <cell r="D151">
            <v>0</v>
          </cell>
          <cell r="E151">
            <v>0</v>
          </cell>
          <cell r="F151">
            <v>0</v>
          </cell>
          <cell r="G151">
            <v>0</v>
          </cell>
          <cell r="H151">
            <v>0</v>
          </cell>
        </row>
        <row r="152">
          <cell r="B152" t="str">
            <v>RATS_04Z</v>
          </cell>
          <cell r="C152">
            <v>0</v>
          </cell>
          <cell r="D152">
            <v>0</v>
          </cell>
          <cell r="E152">
            <v>0</v>
          </cell>
          <cell r="F152">
            <v>0</v>
          </cell>
          <cell r="G152">
            <v>0</v>
          </cell>
          <cell r="H152">
            <v>0</v>
          </cell>
        </row>
        <row r="153">
          <cell r="B153" t="str">
            <v>TAYL_02Z</v>
          </cell>
          <cell r="C153">
            <v>0</v>
          </cell>
          <cell r="D153">
            <v>0</v>
          </cell>
          <cell r="E153">
            <v>0</v>
          </cell>
          <cell r="F153">
            <v>0</v>
          </cell>
          <cell r="G153">
            <v>0</v>
          </cell>
          <cell r="H153">
            <v>0</v>
          </cell>
        </row>
        <row r="154">
          <cell r="B154" t="str">
            <v>TAYL_03Z</v>
          </cell>
          <cell r="C154">
            <v>0</v>
          </cell>
          <cell r="D154">
            <v>0</v>
          </cell>
          <cell r="E154">
            <v>0</v>
          </cell>
          <cell r="F154">
            <v>0</v>
          </cell>
          <cell r="G154">
            <v>0</v>
          </cell>
          <cell r="H154">
            <v>0</v>
          </cell>
        </row>
        <row r="155">
          <cell r="B155" t="str">
            <v>RCBKO-1</v>
          </cell>
          <cell r="C155">
            <v>6369.68</v>
          </cell>
          <cell r="D155">
            <v>2225.87</v>
          </cell>
          <cell r="E155">
            <v>0</v>
          </cell>
          <cell r="F155">
            <v>0</v>
          </cell>
          <cell r="G155">
            <v>6369.68</v>
          </cell>
          <cell r="H155">
            <v>2225.87</v>
          </cell>
        </row>
        <row r="156">
          <cell r="B156" t="str">
            <v>RCBKO-2</v>
          </cell>
          <cell r="C156">
            <v>6425.34</v>
          </cell>
          <cell r="D156">
            <v>2361.67</v>
          </cell>
          <cell r="E156">
            <v>0</v>
          </cell>
          <cell r="F156">
            <v>0</v>
          </cell>
          <cell r="G156">
            <v>6425.34</v>
          </cell>
          <cell r="H156">
            <v>2361.67</v>
          </cell>
        </row>
        <row r="157">
          <cell r="B157" t="str">
            <v>BRGG_01Z</v>
          </cell>
          <cell r="C157">
            <v>427.87</v>
          </cell>
          <cell r="D157">
            <v>0</v>
          </cell>
          <cell r="E157">
            <v>0</v>
          </cell>
          <cell r="F157">
            <v>0</v>
          </cell>
          <cell r="G157">
            <v>427.87</v>
          </cell>
          <cell r="H157">
            <v>0</v>
          </cell>
        </row>
        <row r="158">
          <cell r="B158" t="str">
            <v>ROCK_01Z</v>
          </cell>
          <cell r="C158">
            <v>51559.199999999997</v>
          </cell>
          <cell r="D158">
            <v>1538.1</v>
          </cell>
          <cell r="E158">
            <v>0</v>
          </cell>
          <cell r="F158">
            <v>0</v>
          </cell>
          <cell r="G158">
            <v>51559.199999999997</v>
          </cell>
          <cell r="H158">
            <v>1538.1</v>
          </cell>
        </row>
        <row r="159">
          <cell r="B159" t="str">
            <v>SCCL_01Z</v>
          </cell>
          <cell r="C159">
            <v>6600.35</v>
          </cell>
          <cell r="D159">
            <v>109.86</v>
          </cell>
          <cell r="E159">
            <v>0</v>
          </cell>
          <cell r="F159">
            <v>0</v>
          </cell>
          <cell r="G159">
            <v>6600.35</v>
          </cell>
          <cell r="H159">
            <v>109.86</v>
          </cell>
        </row>
        <row r="160">
          <cell r="B160" t="str">
            <v>SCCL_02Z</v>
          </cell>
          <cell r="C160">
            <v>14563.3</v>
          </cell>
          <cell r="D160">
            <v>2249.35</v>
          </cell>
          <cell r="E160">
            <v>0</v>
          </cell>
          <cell r="F160">
            <v>0</v>
          </cell>
          <cell r="G160">
            <v>14563.3</v>
          </cell>
          <cell r="H160">
            <v>2249.35</v>
          </cell>
        </row>
        <row r="161">
          <cell r="B161" t="str">
            <v>SCCL_03Z</v>
          </cell>
          <cell r="C161">
            <v>5592.9</v>
          </cell>
          <cell r="D161">
            <v>819.92</v>
          </cell>
          <cell r="E161">
            <v>0</v>
          </cell>
          <cell r="F161">
            <v>0</v>
          </cell>
          <cell r="G161">
            <v>5592.9</v>
          </cell>
          <cell r="H161">
            <v>819.92</v>
          </cell>
        </row>
        <row r="162">
          <cell r="B162" t="str">
            <v>SHOS_01Z</v>
          </cell>
          <cell r="C162">
            <v>3658.95</v>
          </cell>
          <cell r="D162">
            <v>912.75</v>
          </cell>
          <cell r="E162">
            <v>0</v>
          </cell>
          <cell r="F162">
            <v>0</v>
          </cell>
          <cell r="G162">
            <v>3658.95</v>
          </cell>
          <cell r="H162">
            <v>912.75</v>
          </cell>
        </row>
        <row r="163">
          <cell r="B163" t="str">
            <v>SEAB_01Z</v>
          </cell>
          <cell r="C163">
            <v>15707.59</v>
          </cell>
          <cell r="D163">
            <v>4684.13</v>
          </cell>
          <cell r="E163">
            <v>0</v>
          </cell>
          <cell r="F163">
            <v>0</v>
          </cell>
          <cell r="G163">
            <v>15707.59</v>
          </cell>
          <cell r="H163">
            <v>4684.13</v>
          </cell>
        </row>
        <row r="164">
          <cell r="B164" t="str">
            <v>SEAB_02Z</v>
          </cell>
          <cell r="C164">
            <v>11235.41</v>
          </cell>
          <cell r="D164">
            <v>1169.6500000000001</v>
          </cell>
          <cell r="E164">
            <v>0</v>
          </cell>
          <cell r="F164">
            <v>0</v>
          </cell>
          <cell r="G164">
            <v>11235.41</v>
          </cell>
          <cell r="H164">
            <v>1169.6500000000001</v>
          </cell>
        </row>
        <row r="165">
          <cell r="B165" t="str">
            <v>SPLN_01Z</v>
          </cell>
          <cell r="C165">
            <v>18680.7</v>
          </cell>
          <cell r="D165">
            <v>4892.25</v>
          </cell>
          <cell r="E165">
            <v>0</v>
          </cell>
          <cell r="F165">
            <v>0</v>
          </cell>
          <cell r="G165">
            <v>18680.7</v>
          </cell>
          <cell r="H165">
            <v>4892.25</v>
          </cell>
        </row>
        <row r="166">
          <cell r="B166" t="str">
            <v>ARCHW-1</v>
          </cell>
          <cell r="C166">
            <v>17464.84</v>
          </cell>
          <cell r="D166">
            <v>0</v>
          </cell>
          <cell r="E166">
            <v>0</v>
          </cell>
          <cell r="F166">
            <v>0</v>
          </cell>
          <cell r="G166">
            <v>17464.84</v>
          </cell>
          <cell r="H166">
            <v>0</v>
          </cell>
        </row>
        <row r="167">
          <cell r="B167" t="str">
            <v>CLFLW-1</v>
          </cell>
          <cell r="C167">
            <v>580.92999999999995</v>
          </cell>
          <cell r="D167">
            <v>82.83</v>
          </cell>
          <cell r="E167">
            <v>0</v>
          </cell>
          <cell r="F167">
            <v>0</v>
          </cell>
          <cell r="G167">
            <v>580.92999999999995</v>
          </cell>
          <cell r="H167">
            <v>82.83</v>
          </cell>
        </row>
        <row r="168">
          <cell r="B168" t="str">
            <v>DRSLW-1</v>
          </cell>
          <cell r="C168">
            <v>9335.56</v>
          </cell>
          <cell r="D168">
            <v>1060.29</v>
          </cell>
          <cell r="E168">
            <v>0</v>
          </cell>
          <cell r="F168">
            <v>0</v>
          </cell>
          <cell r="G168">
            <v>9335.56</v>
          </cell>
          <cell r="H168">
            <v>1060.29</v>
          </cell>
        </row>
        <row r="169">
          <cell r="B169" t="str">
            <v>EWHLW-1</v>
          </cell>
          <cell r="C169">
            <v>4108.3</v>
          </cell>
          <cell r="D169">
            <v>0.2</v>
          </cell>
          <cell r="E169">
            <v>0</v>
          </cell>
          <cell r="F169">
            <v>0</v>
          </cell>
          <cell r="G169">
            <v>4108.3</v>
          </cell>
          <cell r="H169">
            <v>0.2</v>
          </cell>
        </row>
        <row r="170">
          <cell r="B170" t="str">
            <v>HRSTW-1</v>
          </cell>
          <cell r="C170">
            <v>11284.98</v>
          </cell>
          <cell r="D170">
            <v>0</v>
          </cell>
          <cell r="E170">
            <v>0</v>
          </cell>
          <cell r="F170">
            <v>0</v>
          </cell>
          <cell r="G170">
            <v>11284.98</v>
          </cell>
          <cell r="H170">
            <v>0</v>
          </cell>
        </row>
        <row r="171">
          <cell r="B171" t="str">
            <v>KLGLW-1</v>
          </cell>
          <cell r="C171">
            <v>15156.87</v>
          </cell>
          <cell r="D171">
            <v>98.38</v>
          </cell>
          <cell r="E171">
            <v>0</v>
          </cell>
          <cell r="F171">
            <v>0</v>
          </cell>
          <cell r="G171">
            <v>15156.87</v>
          </cell>
          <cell r="H171">
            <v>98.38</v>
          </cell>
        </row>
        <row r="172">
          <cell r="B172" t="str">
            <v>MKHLW-1</v>
          </cell>
          <cell r="C172">
            <v>1118.3800000000001</v>
          </cell>
          <cell r="D172">
            <v>460.73</v>
          </cell>
          <cell r="E172">
            <v>0</v>
          </cell>
          <cell r="F172">
            <v>0</v>
          </cell>
          <cell r="G172">
            <v>1118.3800000000001</v>
          </cell>
          <cell r="H172">
            <v>460.73</v>
          </cell>
        </row>
        <row r="173">
          <cell r="B173" t="str">
            <v>AIGA_01Z</v>
          </cell>
          <cell r="C173">
            <v>12.46</v>
          </cell>
          <cell r="D173">
            <v>7.0000000000000007E-2</v>
          </cell>
          <cell r="E173">
            <v>0</v>
          </cell>
          <cell r="F173">
            <v>0</v>
          </cell>
          <cell r="G173">
            <v>12.46</v>
          </cell>
          <cell r="H173">
            <v>7.0000000000000007E-2</v>
          </cell>
        </row>
        <row r="174">
          <cell r="B174" t="str">
            <v>BHLAW-1</v>
          </cell>
          <cell r="C174">
            <v>3021.23</v>
          </cell>
          <cell r="D174">
            <v>86.94</v>
          </cell>
          <cell r="E174">
            <v>0</v>
          </cell>
          <cell r="F174">
            <v>0</v>
          </cell>
          <cell r="G174">
            <v>3021.23</v>
          </cell>
          <cell r="H174">
            <v>86.94</v>
          </cell>
        </row>
        <row r="175">
          <cell r="B175" t="str">
            <v>CASH_01Z</v>
          </cell>
          <cell r="C175">
            <v>129.97999999999999</v>
          </cell>
          <cell r="D175">
            <v>0.02</v>
          </cell>
          <cell r="E175">
            <v>0</v>
          </cell>
          <cell r="F175">
            <v>0</v>
          </cell>
          <cell r="G175">
            <v>129.97999999999999</v>
          </cell>
          <cell r="H175">
            <v>0.02</v>
          </cell>
        </row>
        <row r="176">
          <cell r="B176" t="str">
            <v>CEAN_01Z</v>
          </cell>
          <cell r="C176">
            <v>2.14</v>
          </cell>
          <cell r="D176">
            <v>11.25</v>
          </cell>
          <cell r="E176">
            <v>0</v>
          </cell>
          <cell r="F176">
            <v>0</v>
          </cell>
          <cell r="G176">
            <v>2.14</v>
          </cell>
          <cell r="H176">
            <v>11.25</v>
          </cell>
        </row>
        <row r="177">
          <cell r="B177" t="str">
            <v>CLAC-1</v>
          </cell>
          <cell r="C177">
            <v>13.1</v>
          </cell>
          <cell r="D177">
            <v>30.22</v>
          </cell>
          <cell r="E177">
            <v>0</v>
          </cell>
          <cell r="F177">
            <v>0</v>
          </cell>
          <cell r="G177">
            <v>13.1</v>
          </cell>
          <cell r="H177">
            <v>30.22</v>
          </cell>
        </row>
        <row r="178">
          <cell r="B178" t="str">
            <v>CLUN_01Z</v>
          </cell>
          <cell r="C178">
            <v>632.49</v>
          </cell>
          <cell r="D178">
            <v>134.07</v>
          </cell>
          <cell r="E178">
            <v>0</v>
          </cell>
          <cell r="F178">
            <v>0</v>
          </cell>
          <cell r="G178">
            <v>632.49</v>
          </cell>
          <cell r="H178">
            <v>134.07</v>
          </cell>
        </row>
        <row r="179">
          <cell r="B179" t="str">
            <v>CLUN_02Z</v>
          </cell>
          <cell r="C179">
            <v>592.16</v>
          </cell>
          <cell r="D179">
            <v>2.54</v>
          </cell>
          <cell r="E179">
            <v>0</v>
          </cell>
          <cell r="F179">
            <v>0</v>
          </cell>
          <cell r="G179">
            <v>592.16</v>
          </cell>
          <cell r="H179">
            <v>2.54</v>
          </cell>
        </row>
        <row r="180">
          <cell r="B180" t="str">
            <v>CULL_02Z</v>
          </cell>
          <cell r="C180">
            <v>620.12</v>
          </cell>
          <cell r="D180">
            <v>0.02</v>
          </cell>
          <cell r="E180">
            <v>0</v>
          </cell>
          <cell r="F180">
            <v>0</v>
          </cell>
          <cell r="G180">
            <v>620.12</v>
          </cell>
          <cell r="H180">
            <v>0.02</v>
          </cell>
        </row>
        <row r="181">
          <cell r="B181" t="str">
            <v>DEAN_01Z</v>
          </cell>
          <cell r="C181">
            <v>3.35</v>
          </cell>
          <cell r="D181">
            <v>360.81</v>
          </cell>
          <cell r="E181">
            <v>0</v>
          </cell>
          <cell r="F181">
            <v>0</v>
          </cell>
          <cell r="G181">
            <v>3.35</v>
          </cell>
          <cell r="H181">
            <v>360.81</v>
          </cell>
        </row>
        <row r="182">
          <cell r="B182" t="str">
            <v>ERRO_01Z</v>
          </cell>
          <cell r="C182">
            <v>2.92</v>
          </cell>
          <cell r="D182">
            <v>22.63</v>
          </cell>
          <cell r="E182">
            <v>0</v>
          </cell>
          <cell r="F182">
            <v>0</v>
          </cell>
          <cell r="G182">
            <v>2.92</v>
          </cell>
          <cell r="H182">
            <v>22.63</v>
          </cell>
        </row>
        <row r="183">
          <cell r="B183" t="str">
            <v>ERRO_02Z</v>
          </cell>
          <cell r="C183">
            <v>0.56999999999999995</v>
          </cell>
          <cell r="D183">
            <v>28.07</v>
          </cell>
          <cell r="E183">
            <v>0</v>
          </cell>
          <cell r="F183">
            <v>0</v>
          </cell>
          <cell r="G183">
            <v>0.56999999999999995</v>
          </cell>
          <cell r="H183">
            <v>28.07</v>
          </cell>
        </row>
        <row r="184">
          <cell r="B184" t="str">
            <v>ERRO_03Z</v>
          </cell>
          <cell r="C184">
            <v>0.32</v>
          </cell>
          <cell r="D184">
            <v>5.7</v>
          </cell>
          <cell r="E184">
            <v>0</v>
          </cell>
          <cell r="F184">
            <v>0</v>
          </cell>
          <cell r="G184">
            <v>0.32</v>
          </cell>
          <cell r="H184">
            <v>5.7</v>
          </cell>
        </row>
        <row r="185">
          <cell r="B185" t="str">
            <v>FASN_01Z</v>
          </cell>
          <cell r="C185">
            <v>764.26</v>
          </cell>
          <cell r="D185">
            <v>0.03</v>
          </cell>
          <cell r="E185">
            <v>0</v>
          </cell>
          <cell r="F185">
            <v>0</v>
          </cell>
          <cell r="G185">
            <v>764.26</v>
          </cell>
          <cell r="H185">
            <v>0.03</v>
          </cell>
        </row>
        <row r="186">
          <cell r="B186" t="str">
            <v>FASN_02Z</v>
          </cell>
          <cell r="C186">
            <v>710.68</v>
          </cell>
          <cell r="D186">
            <v>0.85</v>
          </cell>
          <cell r="E186">
            <v>0</v>
          </cell>
          <cell r="F186">
            <v>0</v>
          </cell>
          <cell r="G186">
            <v>710.68</v>
          </cell>
          <cell r="H186">
            <v>0.85</v>
          </cell>
        </row>
        <row r="187">
          <cell r="B187" t="str">
            <v>FASN_03Z</v>
          </cell>
          <cell r="C187">
            <v>18.45</v>
          </cell>
          <cell r="D187">
            <v>44.3</v>
          </cell>
          <cell r="E187">
            <v>0</v>
          </cell>
          <cell r="F187">
            <v>0</v>
          </cell>
          <cell r="G187">
            <v>18.45</v>
          </cell>
          <cell r="H187">
            <v>44.3</v>
          </cell>
        </row>
        <row r="188">
          <cell r="B188" t="str">
            <v>FASN_04Z</v>
          </cell>
          <cell r="C188">
            <v>315.23</v>
          </cell>
          <cell r="D188">
            <v>56.34</v>
          </cell>
          <cell r="E188">
            <v>0</v>
          </cell>
          <cell r="F188">
            <v>0</v>
          </cell>
          <cell r="G188">
            <v>315.23</v>
          </cell>
          <cell r="H188">
            <v>56.34</v>
          </cell>
        </row>
        <row r="189">
          <cell r="B189" t="str">
            <v>FINL_01Z</v>
          </cell>
          <cell r="C189">
            <v>14.41</v>
          </cell>
          <cell r="D189">
            <v>4.37</v>
          </cell>
          <cell r="E189">
            <v>0</v>
          </cell>
          <cell r="F189">
            <v>0</v>
          </cell>
          <cell r="G189">
            <v>14.41</v>
          </cell>
          <cell r="H189">
            <v>4.37</v>
          </cell>
        </row>
        <row r="190">
          <cell r="B190" t="str">
            <v>FOYE_01Z</v>
          </cell>
          <cell r="C190">
            <v>1270.95</v>
          </cell>
          <cell r="D190">
            <v>570.69000000000005</v>
          </cell>
          <cell r="E190">
            <v>0</v>
          </cell>
          <cell r="F190">
            <v>0</v>
          </cell>
          <cell r="G190">
            <v>1270.95</v>
          </cell>
          <cell r="H190">
            <v>570.69000000000005</v>
          </cell>
        </row>
        <row r="191">
          <cell r="B191" t="str">
            <v>FOYE_02Z</v>
          </cell>
          <cell r="C191">
            <v>1985.83</v>
          </cell>
          <cell r="D191">
            <v>1122.6300000000001</v>
          </cell>
          <cell r="E191">
            <v>0</v>
          </cell>
          <cell r="F191">
            <v>0</v>
          </cell>
          <cell r="G191">
            <v>1985.83</v>
          </cell>
          <cell r="H191">
            <v>1122.6300000000001</v>
          </cell>
        </row>
        <row r="192">
          <cell r="B192" t="str">
            <v>GLEN_01Z</v>
          </cell>
          <cell r="C192">
            <v>52.46</v>
          </cell>
          <cell r="D192">
            <v>2.82</v>
          </cell>
          <cell r="E192">
            <v>0</v>
          </cell>
          <cell r="F192">
            <v>0</v>
          </cell>
          <cell r="G192">
            <v>52.46</v>
          </cell>
          <cell r="H192">
            <v>2.82</v>
          </cell>
        </row>
        <row r="193">
          <cell r="B193" t="str">
            <v>GLNDO-1</v>
          </cell>
          <cell r="C193">
            <v>372.79</v>
          </cell>
          <cell r="D193">
            <v>17.239999999999998</v>
          </cell>
          <cell r="E193">
            <v>0</v>
          </cell>
          <cell r="F193">
            <v>0</v>
          </cell>
          <cell r="G193">
            <v>372.79</v>
          </cell>
          <cell r="H193">
            <v>17.239999999999998</v>
          </cell>
        </row>
        <row r="194">
          <cell r="B194" t="str">
            <v>GORDW-1</v>
          </cell>
          <cell r="C194">
            <v>383.53</v>
          </cell>
          <cell r="D194">
            <v>1819.77</v>
          </cell>
          <cell r="E194">
            <v>0</v>
          </cell>
          <cell r="F194">
            <v>0</v>
          </cell>
          <cell r="G194">
            <v>383.53</v>
          </cell>
          <cell r="H194">
            <v>1819.77</v>
          </cell>
        </row>
        <row r="195">
          <cell r="B195" t="str">
            <v>GRUB_01Z</v>
          </cell>
          <cell r="C195">
            <v>0</v>
          </cell>
          <cell r="D195">
            <v>0</v>
          </cell>
          <cell r="E195">
            <v>0</v>
          </cell>
          <cell r="F195">
            <v>0</v>
          </cell>
          <cell r="G195">
            <v>0</v>
          </cell>
          <cell r="H195">
            <v>0</v>
          </cell>
        </row>
        <row r="196">
          <cell r="B196" t="str">
            <v>GRUB_02Z</v>
          </cell>
          <cell r="C196">
            <v>0</v>
          </cell>
          <cell r="D196">
            <v>0</v>
          </cell>
          <cell r="E196">
            <v>0</v>
          </cell>
          <cell r="F196">
            <v>0</v>
          </cell>
          <cell r="G196">
            <v>0</v>
          </cell>
          <cell r="H196">
            <v>0</v>
          </cell>
        </row>
        <row r="197">
          <cell r="B197" t="str">
            <v>HADHW-1</v>
          </cell>
          <cell r="C197">
            <v>1453.2</v>
          </cell>
          <cell r="D197">
            <v>5666.78</v>
          </cell>
          <cell r="E197">
            <v>0</v>
          </cell>
          <cell r="F197">
            <v>0</v>
          </cell>
          <cell r="G197">
            <v>1453.2</v>
          </cell>
          <cell r="H197">
            <v>5666.78</v>
          </cell>
        </row>
        <row r="198">
          <cell r="B198" t="str">
            <v>INGA_01Z</v>
          </cell>
          <cell r="C198">
            <v>7.71</v>
          </cell>
          <cell r="D198">
            <v>27.91</v>
          </cell>
          <cell r="E198">
            <v>0</v>
          </cell>
          <cell r="F198">
            <v>0</v>
          </cell>
          <cell r="G198">
            <v>7.71</v>
          </cell>
          <cell r="H198">
            <v>27.91</v>
          </cell>
        </row>
        <row r="199">
          <cell r="B199" t="str">
            <v>KIOR_01Z</v>
          </cell>
          <cell r="C199">
            <v>0.9</v>
          </cell>
          <cell r="D199">
            <v>5.09</v>
          </cell>
          <cell r="E199">
            <v>0</v>
          </cell>
          <cell r="F199">
            <v>0</v>
          </cell>
          <cell r="G199">
            <v>0.9</v>
          </cell>
          <cell r="H199">
            <v>5.09</v>
          </cell>
        </row>
        <row r="200">
          <cell r="B200" t="str">
            <v>LOCH_01Z</v>
          </cell>
          <cell r="C200">
            <v>269.48</v>
          </cell>
          <cell r="D200">
            <v>5.81</v>
          </cell>
          <cell r="E200">
            <v>0</v>
          </cell>
          <cell r="F200">
            <v>0</v>
          </cell>
          <cell r="G200">
            <v>269.48</v>
          </cell>
          <cell r="H200">
            <v>5.81</v>
          </cell>
        </row>
        <row r="201">
          <cell r="B201" t="str">
            <v>LOCH_02Z</v>
          </cell>
          <cell r="C201">
            <v>428.66</v>
          </cell>
          <cell r="D201">
            <v>5.41</v>
          </cell>
          <cell r="E201">
            <v>0</v>
          </cell>
          <cell r="F201">
            <v>0</v>
          </cell>
          <cell r="G201">
            <v>428.66</v>
          </cell>
          <cell r="H201">
            <v>5.41</v>
          </cell>
        </row>
        <row r="202">
          <cell r="B202" t="str">
            <v>LUIC_01Z</v>
          </cell>
          <cell r="C202">
            <v>11.45</v>
          </cell>
          <cell r="D202">
            <v>70.930000000000007</v>
          </cell>
          <cell r="E202">
            <v>0</v>
          </cell>
          <cell r="F202">
            <v>0</v>
          </cell>
          <cell r="G202">
            <v>11.45</v>
          </cell>
          <cell r="H202">
            <v>70.930000000000007</v>
          </cell>
        </row>
        <row r="203">
          <cell r="B203" t="str">
            <v>LUIC_02Z</v>
          </cell>
          <cell r="C203">
            <v>21.21</v>
          </cell>
          <cell r="D203">
            <v>61.15</v>
          </cell>
          <cell r="E203">
            <v>0</v>
          </cell>
          <cell r="F203">
            <v>0</v>
          </cell>
          <cell r="G203">
            <v>21.21</v>
          </cell>
          <cell r="H203">
            <v>61.15</v>
          </cell>
        </row>
        <row r="204">
          <cell r="B204" t="str">
            <v>MOSS_01Z</v>
          </cell>
          <cell r="C204">
            <v>17.29</v>
          </cell>
          <cell r="D204">
            <v>75.86</v>
          </cell>
          <cell r="E204">
            <v>0</v>
          </cell>
          <cell r="F204">
            <v>0</v>
          </cell>
          <cell r="G204">
            <v>17.29</v>
          </cell>
          <cell r="H204">
            <v>75.86</v>
          </cell>
        </row>
        <row r="205">
          <cell r="B205" t="str">
            <v>NANT_01Z</v>
          </cell>
          <cell r="C205">
            <v>230.98</v>
          </cell>
          <cell r="D205">
            <v>2.25</v>
          </cell>
          <cell r="E205">
            <v>0</v>
          </cell>
          <cell r="F205">
            <v>0</v>
          </cell>
          <cell r="G205">
            <v>230.98</v>
          </cell>
          <cell r="H205">
            <v>2.25</v>
          </cell>
        </row>
        <row r="206">
          <cell r="B206" t="str">
            <v>ORRI_01Z</v>
          </cell>
          <cell r="C206">
            <v>0</v>
          </cell>
          <cell r="D206">
            <v>3.26</v>
          </cell>
          <cell r="E206">
            <v>0</v>
          </cell>
          <cell r="F206">
            <v>0</v>
          </cell>
          <cell r="G206">
            <v>0</v>
          </cell>
          <cell r="H206">
            <v>3.26</v>
          </cell>
        </row>
        <row r="207">
          <cell r="B207" t="str">
            <v>PEHE_01Z</v>
          </cell>
          <cell r="C207">
            <v>23045.43</v>
          </cell>
          <cell r="D207">
            <v>1913.88</v>
          </cell>
          <cell r="E207">
            <v>0</v>
          </cell>
          <cell r="F207">
            <v>0</v>
          </cell>
          <cell r="G207">
            <v>23045.43</v>
          </cell>
          <cell r="H207">
            <v>1913.88</v>
          </cell>
        </row>
        <row r="208">
          <cell r="B208" t="str">
            <v>PEHE_02Z</v>
          </cell>
          <cell r="C208">
            <v>0</v>
          </cell>
          <cell r="D208">
            <v>0</v>
          </cell>
          <cell r="E208">
            <v>0</v>
          </cell>
          <cell r="F208">
            <v>0</v>
          </cell>
          <cell r="G208">
            <v>0</v>
          </cell>
          <cell r="H208">
            <v>0</v>
          </cell>
        </row>
        <row r="209">
          <cell r="B209" t="str">
            <v>QUIO_01Z</v>
          </cell>
          <cell r="C209">
            <v>0</v>
          </cell>
          <cell r="D209">
            <v>0</v>
          </cell>
          <cell r="E209">
            <v>0</v>
          </cell>
          <cell r="F209">
            <v>0</v>
          </cell>
          <cell r="G209">
            <v>0</v>
          </cell>
          <cell r="H209">
            <v>0</v>
          </cell>
        </row>
        <row r="210">
          <cell r="B210" t="str">
            <v>SLOY_01Z</v>
          </cell>
          <cell r="C210">
            <v>27.68</v>
          </cell>
          <cell r="D210">
            <v>7.77</v>
          </cell>
          <cell r="E210">
            <v>0</v>
          </cell>
          <cell r="F210">
            <v>0</v>
          </cell>
          <cell r="G210">
            <v>27.68</v>
          </cell>
          <cell r="H210">
            <v>7.77</v>
          </cell>
        </row>
        <row r="211">
          <cell r="B211" t="str">
            <v>SLOY_02Z</v>
          </cell>
          <cell r="C211">
            <v>0.19</v>
          </cell>
          <cell r="D211">
            <v>58.27</v>
          </cell>
          <cell r="E211">
            <v>0</v>
          </cell>
          <cell r="F211">
            <v>0</v>
          </cell>
          <cell r="G211">
            <v>0.19</v>
          </cell>
          <cell r="H211">
            <v>58.27</v>
          </cell>
        </row>
        <row r="212">
          <cell r="B212" t="str">
            <v>SLOY_03Z</v>
          </cell>
          <cell r="C212">
            <v>41.8</v>
          </cell>
          <cell r="D212">
            <v>5.36</v>
          </cell>
          <cell r="E212">
            <v>0</v>
          </cell>
          <cell r="F212">
            <v>0</v>
          </cell>
          <cell r="G212">
            <v>41.8</v>
          </cell>
          <cell r="H212">
            <v>5.36</v>
          </cell>
        </row>
        <row r="213">
          <cell r="B213" t="str">
            <v>SLOY_04Z</v>
          </cell>
          <cell r="C213">
            <v>74.87</v>
          </cell>
          <cell r="D213">
            <v>1.03</v>
          </cell>
          <cell r="E213">
            <v>0</v>
          </cell>
          <cell r="F213">
            <v>0</v>
          </cell>
          <cell r="G213">
            <v>74.87</v>
          </cell>
          <cell r="H213">
            <v>1.03</v>
          </cell>
        </row>
        <row r="214">
          <cell r="B214" t="str">
            <v>STRNW-1</v>
          </cell>
          <cell r="C214">
            <v>1522.45</v>
          </cell>
          <cell r="D214">
            <v>4.1500000000000004</v>
          </cell>
          <cell r="E214">
            <v>0</v>
          </cell>
          <cell r="F214">
            <v>0</v>
          </cell>
          <cell r="G214">
            <v>1522.45</v>
          </cell>
          <cell r="H214">
            <v>4.1500000000000004</v>
          </cell>
        </row>
        <row r="215">
          <cell r="B215" t="str">
            <v>TORA_01Z</v>
          </cell>
          <cell r="C215">
            <v>15.27</v>
          </cell>
          <cell r="D215">
            <v>25.6</v>
          </cell>
          <cell r="E215">
            <v>0</v>
          </cell>
          <cell r="F215">
            <v>0</v>
          </cell>
          <cell r="G215">
            <v>15.27</v>
          </cell>
          <cell r="H215">
            <v>25.6</v>
          </cell>
        </row>
        <row r="216">
          <cell r="B216" t="str">
            <v>TORA_02Z</v>
          </cell>
          <cell r="C216">
            <v>0</v>
          </cell>
          <cell r="D216">
            <v>0</v>
          </cell>
          <cell r="E216">
            <v>0</v>
          </cell>
          <cell r="F216">
            <v>0</v>
          </cell>
          <cell r="G216">
            <v>0</v>
          </cell>
          <cell r="H216">
            <v>0</v>
          </cell>
        </row>
        <row r="217">
          <cell r="B217" t="str">
            <v>SUTB_01Z</v>
          </cell>
          <cell r="C217">
            <v>0</v>
          </cell>
          <cell r="D217">
            <v>0</v>
          </cell>
          <cell r="E217">
            <v>0</v>
          </cell>
          <cell r="F217">
            <v>0</v>
          </cell>
          <cell r="G217">
            <v>0</v>
          </cell>
          <cell r="H217">
            <v>0</v>
          </cell>
        </row>
        <row r="218">
          <cell r="B218" t="str">
            <v>SVRP_10Z</v>
          </cell>
          <cell r="C218">
            <v>0</v>
          </cell>
          <cell r="D218">
            <v>0</v>
          </cell>
          <cell r="E218">
            <v>0</v>
          </cell>
          <cell r="F218">
            <v>0</v>
          </cell>
          <cell r="G218">
            <v>0</v>
          </cell>
          <cell r="H218">
            <v>0</v>
          </cell>
        </row>
        <row r="219">
          <cell r="B219" t="str">
            <v>SVRP_20Z</v>
          </cell>
          <cell r="C219">
            <v>0</v>
          </cell>
          <cell r="D219">
            <v>0</v>
          </cell>
          <cell r="E219">
            <v>0</v>
          </cell>
          <cell r="F219">
            <v>0</v>
          </cell>
          <cell r="G219">
            <v>0</v>
          </cell>
          <cell r="H219">
            <v>0</v>
          </cell>
        </row>
        <row r="220">
          <cell r="B220" t="str">
            <v>USKM_13Z</v>
          </cell>
          <cell r="C220">
            <v>0</v>
          </cell>
          <cell r="D220">
            <v>0</v>
          </cell>
          <cell r="E220">
            <v>0</v>
          </cell>
          <cell r="F220">
            <v>0</v>
          </cell>
          <cell r="G220">
            <v>0</v>
          </cell>
          <cell r="H220">
            <v>0</v>
          </cell>
        </row>
        <row r="221">
          <cell r="B221" t="str">
            <v>USKM_14Z</v>
          </cell>
          <cell r="C221">
            <v>0</v>
          </cell>
          <cell r="D221">
            <v>0</v>
          </cell>
          <cell r="E221">
            <v>0</v>
          </cell>
          <cell r="F221">
            <v>0</v>
          </cell>
          <cell r="G221">
            <v>0</v>
          </cell>
          <cell r="H221">
            <v>0</v>
          </cell>
        </row>
        <row r="222">
          <cell r="B222" t="str">
            <v>USKM_15Z</v>
          </cell>
          <cell r="C222">
            <v>0</v>
          </cell>
          <cell r="D222">
            <v>0</v>
          </cell>
          <cell r="E222">
            <v>0</v>
          </cell>
          <cell r="F222">
            <v>0</v>
          </cell>
          <cell r="G222">
            <v>0</v>
          </cell>
          <cell r="H222">
            <v>0</v>
          </cell>
        </row>
        <row r="223">
          <cell r="B223" t="str">
            <v>WLNYO-2</v>
          </cell>
          <cell r="C223">
            <v>8773.25</v>
          </cell>
          <cell r="D223">
            <v>1.71</v>
          </cell>
          <cell r="E223">
            <v>0</v>
          </cell>
          <cell r="F223">
            <v>0</v>
          </cell>
          <cell r="G223">
            <v>8773.25</v>
          </cell>
          <cell r="H223">
            <v>1.71</v>
          </cell>
        </row>
        <row r="224">
          <cell r="B224" t="str">
            <v>WLNYW-1</v>
          </cell>
          <cell r="C224">
            <v>10.33</v>
          </cell>
          <cell r="D224">
            <v>17012</v>
          </cell>
          <cell r="E224">
            <v>0</v>
          </cell>
          <cell r="F224">
            <v>0</v>
          </cell>
          <cell r="G224">
            <v>10.33</v>
          </cell>
          <cell r="H224">
            <v>17012</v>
          </cell>
        </row>
        <row r="225">
          <cell r="B225" t="str">
            <v>WLNYO3</v>
          </cell>
          <cell r="C225">
            <v>3245.38</v>
          </cell>
          <cell r="D225">
            <v>3267.52</v>
          </cell>
          <cell r="E225">
            <v>0</v>
          </cell>
          <cell r="F225">
            <v>0</v>
          </cell>
          <cell r="G225">
            <v>3245.38</v>
          </cell>
          <cell r="H225">
            <v>3267.52</v>
          </cell>
        </row>
        <row r="226">
          <cell r="B226" t="str">
            <v>WLNYO4</v>
          </cell>
          <cell r="C226">
            <v>122.34</v>
          </cell>
          <cell r="D226">
            <v>800.5</v>
          </cell>
          <cell r="E226">
            <v>0</v>
          </cell>
          <cell r="F226">
            <v>0</v>
          </cell>
          <cell r="G226">
            <v>122.34</v>
          </cell>
          <cell r="H226">
            <v>800.5</v>
          </cell>
        </row>
        <row r="227">
          <cell r="B227" t="str">
            <v>WBURB-1</v>
          </cell>
          <cell r="C227">
            <v>0</v>
          </cell>
          <cell r="D227">
            <v>0</v>
          </cell>
          <cell r="E227">
            <v>0</v>
          </cell>
          <cell r="F227">
            <v>0</v>
          </cell>
          <cell r="G227">
            <v>0</v>
          </cell>
          <cell r="H227">
            <v>0</v>
          </cell>
        </row>
        <row r="228">
          <cell r="B228" t="str">
            <v>WBURB-2</v>
          </cell>
          <cell r="C228">
            <v>18024.759999999998</v>
          </cell>
          <cell r="D228">
            <v>2378.66</v>
          </cell>
          <cell r="E228">
            <v>0</v>
          </cell>
          <cell r="F228">
            <v>0</v>
          </cell>
          <cell r="G228">
            <v>18024.759999999998</v>
          </cell>
          <cell r="H228">
            <v>2378.66</v>
          </cell>
        </row>
        <row r="229">
          <cell r="B229" t="str">
            <v>WBURB-3</v>
          </cell>
          <cell r="C229">
            <v>19739.86</v>
          </cell>
          <cell r="D229">
            <v>2944.63</v>
          </cell>
          <cell r="E229">
            <v>0</v>
          </cell>
          <cell r="F229">
            <v>0</v>
          </cell>
          <cell r="G229">
            <v>19739.86</v>
          </cell>
          <cell r="H229">
            <v>2944.63</v>
          </cell>
        </row>
        <row r="230">
          <cell r="B230" t="str">
            <v>WBUPS01Z</v>
          </cell>
          <cell r="C230">
            <v>212.3</v>
          </cell>
          <cell r="D230">
            <v>162.30000000000001</v>
          </cell>
          <cell r="E230">
            <v>0</v>
          </cell>
          <cell r="F230">
            <v>0</v>
          </cell>
          <cell r="G230">
            <v>212.3</v>
          </cell>
          <cell r="H230">
            <v>162.30000000000001</v>
          </cell>
        </row>
        <row r="231">
          <cell r="B231" t="str">
            <v>WBUPS02Z</v>
          </cell>
          <cell r="C231">
            <v>93</v>
          </cell>
          <cell r="D231">
            <v>55</v>
          </cell>
          <cell r="E231">
            <v>0</v>
          </cell>
          <cell r="F231">
            <v>0</v>
          </cell>
          <cell r="G231">
            <v>93</v>
          </cell>
          <cell r="H231">
            <v>55</v>
          </cell>
        </row>
        <row r="232">
          <cell r="B232" t="str">
            <v>WBUPS03Z</v>
          </cell>
          <cell r="C232">
            <v>0</v>
          </cell>
          <cell r="D232">
            <v>0</v>
          </cell>
          <cell r="E232">
            <v>0</v>
          </cell>
          <cell r="F232">
            <v>0</v>
          </cell>
          <cell r="G232">
            <v>0</v>
          </cell>
          <cell r="H232">
            <v>0</v>
          </cell>
        </row>
        <row r="233">
          <cell r="B233" t="str">
            <v>WBUPS04Z</v>
          </cell>
          <cell r="C233">
            <v>0</v>
          </cell>
          <cell r="D233">
            <v>0</v>
          </cell>
          <cell r="E233">
            <v>0</v>
          </cell>
          <cell r="F233">
            <v>0</v>
          </cell>
          <cell r="G233">
            <v>0</v>
          </cell>
          <cell r="H233">
            <v>0</v>
          </cell>
        </row>
        <row r="234">
          <cell r="B234" t="str">
            <v>WTMSO-1</v>
          </cell>
          <cell r="C234">
            <v>11669.48</v>
          </cell>
          <cell r="D234">
            <v>1695.27</v>
          </cell>
          <cell r="E234">
            <v>0</v>
          </cell>
          <cell r="F234">
            <v>0</v>
          </cell>
          <cell r="G234">
            <v>11669.48</v>
          </cell>
          <cell r="H234">
            <v>1695.27</v>
          </cell>
        </row>
        <row r="235">
          <cell r="B235" t="str">
            <v>BLLA-1</v>
          </cell>
          <cell r="C235">
            <v>6475.77</v>
          </cell>
          <cell r="D235">
            <v>131.72999999999999</v>
          </cell>
          <cell r="E235">
            <v>0</v>
          </cell>
          <cell r="F235">
            <v>0</v>
          </cell>
          <cell r="G235">
            <v>6475.77</v>
          </cell>
          <cell r="H235">
            <v>131.72999999999999</v>
          </cell>
        </row>
        <row r="236">
          <cell r="B236" t="str">
            <v>WHILW-1</v>
          </cell>
          <cell r="C236">
            <v>27336.69</v>
          </cell>
          <cell r="D236">
            <v>1855.2</v>
          </cell>
          <cell r="E236">
            <v>0</v>
          </cell>
          <cell r="F236">
            <v>0</v>
          </cell>
          <cell r="G236">
            <v>27336.69</v>
          </cell>
          <cell r="H236">
            <v>1855.2</v>
          </cell>
        </row>
        <row r="237">
          <cell r="B237" t="str">
            <v>WHILW-2</v>
          </cell>
          <cell r="C237">
            <v>15865.18</v>
          </cell>
          <cell r="D237">
            <v>253.28</v>
          </cell>
          <cell r="E237">
            <v>0</v>
          </cell>
          <cell r="F237">
            <v>0</v>
          </cell>
          <cell r="G237">
            <v>15865.18</v>
          </cell>
          <cell r="H237">
            <v>253.28</v>
          </cell>
        </row>
        <row r="238">
          <cell r="B238"/>
          <cell r="C238"/>
          <cell r="D238"/>
          <cell r="E238"/>
          <cell r="F238"/>
          <cell r="G238">
            <v>0</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sheetData sheetId="10"/>
      <sheetData sheetId="1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0"/>
      <sheetName val="MAY-20"/>
      <sheetName val="JUN-20"/>
      <sheetName val="JUL-20"/>
      <sheetName val="AUG-20"/>
      <sheetName val="SEP-20"/>
      <sheetName val="Unit_details"/>
      <sheetName val="Sheet1"/>
    </sheetNames>
    <sheetDataSet>
      <sheetData sheetId="0"/>
      <sheetData sheetId="1"/>
      <sheetData sheetId="2"/>
      <sheetData sheetId="3"/>
      <sheetData sheetId="4"/>
      <sheetData sheetId="5"/>
      <sheetData sheetId="6"/>
      <sheetData sheetId="7"/>
      <sheetData sheetId="8"/>
      <sheetData sheetId="9">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6516.6</v>
          </cell>
          <cell r="D8">
            <v>1592.6</v>
          </cell>
          <cell r="E8">
            <v>0</v>
          </cell>
          <cell r="F8">
            <v>0</v>
          </cell>
          <cell r="G8">
            <v>6516.6</v>
          </cell>
          <cell r="H8">
            <v>1592.6</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9730.4</v>
          </cell>
          <cell r="D13">
            <v>76.180000000000007</v>
          </cell>
          <cell r="E13">
            <v>0</v>
          </cell>
          <cell r="F13">
            <v>0</v>
          </cell>
          <cell r="G13">
            <v>9730.4</v>
          </cell>
          <cell r="H13">
            <v>76.180000000000007</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3568.28</v>
          </cell>
          <cell r="D18">
            <v>1325.87</v>
          </cell>
          <cell r="E18">
            <v>0</v>
          </cell>
          <cell r="F18">
            <v>0</v>
          </cell>
          <cell r="G18">
            <v>3568.28</v>
          </cell>
          <cell r="H18">
            <v>1325.87</v>
          </cell>
        </row>
        <row r="19">
          <cell r="B19" t="str">
            <v>CARR-1</v>
          </cell>
          <cell r="C19">
            <v>30579</v>
          </cell>
          <cell r="D19">
            <v>3203.9</v>
          </cell>
          <cell r="E19">
            <v>0</v>
          </cell>
          <cell r="F19">
            <v>0</v>
          </cell>
          <cell r="G19">
            <v>30579</v>
          </cell>
          <cell r="H19">
            <v>3203.9</v>
          </cell>
        </row>
        <row r="20">
          <cell r="B20" t="str">
            <v>CARR-2</v>
          </cell>
          <cell r="C20">
            <v>9648.2000000000007</v>
          </cell>
          <cell r="D20">
            <v>898.1</v>
          </cell>
          <cell r="E20">
            <v>0</v>
          </cell>
          <cell r="F20">
            <v>0</v>
          </cell>
          <cell r="G20">
            <v>9648.2000000000007</v>
          </cell>
          <cell r="H20">
            <v>898.1</v>
          </cell>
        </row>
        <row r="21">
          <cell r="B21" t="str">
            <v>CDCL_01Z</v>
          </cell>
          <cell r="C21">
            <v>32759.55</v>
          </cell>
          <cell r="D21">
            <v>3649.86</v>
          </cell>
          <cell r="E21">
            <v>0</v>
          </cell>
          <cell r="F21">
            <v>0</v>
          </cell>
          <cell r="G21">
            <v>32759.55</v>
          </cell>
          <cell r="H21">
            <v>3649.86</v>
          </cell>
        </row>
        <row r="22">
          <cell r="B22" t="str">
            <v>LAGA_01Z</v>
          </cell>
          <cell r="C22">
            <v>10358.4</v>
          </cell>
          <cell r="D22">
            <v>6223.8</v>
          </cell>
          <cell r="E22">
            <v>0</v>
          </cell>
          <cell r="F22">
            <v>0</v>
          </cell>
          <cell r="G22">
            <v>10358.4</v>
          </cell>
          <cell r="H22">
            <v>6223.8</v>
          </cell>
        </row>
        <row r="23">
          <cell r="B23" t="str">
            <v>CLDCW-1</v>
          </cell>
          <cell r="C23">
            <v>40.270000000000003</v>
          </cell>
          <cell r="D23">
            <v>4753.4799999999996</v>
          </cell>
          <cell r="E23">
            <v>0</v>
          </cell>
          <cell r="F23">
            <v>0</v>
          </cell>
          <cell r="G23">
            <v>40.270000000000003</v>
          </cell>
          <cell r="H23">
            <v>4753.4799999999996</v>
          </cell>
        </row>
        <row r="24">
          <cell r="B24" t="str">
            <v>CLDNW-1</v>
          </cell>
          <cell r="C24">
            <v>21.67</v>
          </cell>
          <cell r="D24">
            <v>4535.7700000000004</v>
          </cell>
          <cell r="E24">
            <v>0</v>
          </cell>
          <cell r="F24">
            <v>0</v>
          </cell>
          <cell r="G24">
            <v>21.67</v>
          </cell>
          <cell r="H24">
            <v>4535.7700000000004</v>
          </cell>
        </row>
        <row r="25">
          <cell r="B25" t="str">
            <v>CLDSW-1</v>
          </cell>
          <cell r="C25">
            <v>4164.1499999999996</v>
          </cell>
          <cell r="D25">
            <v>209.17</v>
          </cell>
          <cell r="E25">
            <v>0</v>
          </cell>
          <cell r="F25">
            <v>0</v>
          </cell>
          <cell r="G25">
            <v>4164.1499999999996</v>
          </cell>
          <cell r="H25">
            <v>209.17</v>
          </cell>
        </row>
        <row r="26">
          <cell r="B26" t="str">
            <v>CRMLW-1</v>
          </cell>
          <cell r="C26">
            <v>306.77999999999997</v>
          </cell>
          <cell r="D26">
            <v>500.9</v>
          </cell>
          <cell r="E26">
            <v>0</v>
          </cell>
          <cell r="F26">
            <v>0</v>
          </cell>
          <cell r="G26">
            <v>306.77999999999997</v>
          </cell>
          <cell r="H26">
            <v>500.9</v>
          </cell>
        </row>
        <row r="27">
          <cell r="B27" t="str">
            <v>CORB_01Z</v>
          </cell>
          <cell r="C27">
            <v>0</v>
          </cell>
          <cell r="D27">
            <v>0</v>
          </cell>
          <cell r="E27">
            <v>0</v>
          </cell>
          <cell r="F27">
            <v>0</v>
          </cell>
          <cell r="G27">
            <v>0</v>
          </cell>
          <cell r="H27">
            <v>0</v>
          </cell>
        </row>
        <row r="28">
          <cell r="B28" t="str">
            <v>COSO_01Z</v>
          </cell>
          <cell r="C28">
            <v>5691.95</v>
          </cell>
          <cell r="D28">
            <v>881.2</v>
          </cell>
          <cell r="E28">
            <v>0</v>
          </cell>
          <cell r="F28">
            <v>0</v>
          </cell>
          <cell r="G28">
            <v>5691.95</v>
          </cell>
          <cell r="H28">
            <v>881.2</v>
          </cell>
        </row>
        <row r="29">
          <cell r="B29" t="str">
            <v>CRYRW-2</v>
          </cell>
          <cell r="C29">
            <v>27443.63</v>
          </cell>
          <cell r="D29">
            <v>239.16</v>
          </cell>
          <cell r="E29">
            <v>0</v>
          </cell>
          <cell r="F29">
            <v>0</v>
          </cell>
          <cell r="G29">
            <v>27443.63</v>
          </cell>
          <cell r="H29">
            <v>239.16</v>
          </cell>
        </row>
        <row r="30">
          <cell r="B30" t="str">
            <v>DAMC_01Z</v>
          </cell>
          <cell r="C30">
            <v>9122.36</v>
          </cell>
          <cell r="D30">
            <v>2365.4699999999998</v>
          </cell>
          <cell r="E30">
            <v>0</v>
          </cell>
          <cell r="F30">
            <v>0</v>
          </cell>
          <cell r="G30">
            <v>9122.36</v>
          </cell>
          <cell r="H30">
            <v>2365.4699999999998</v>
          </cell>
        </row>
        <row r="31">
          <cell r="B31" t="str">
            <v>DEEP_01Z</v>
          </cell>
          <cell r="C31">
            <v>0</v>
          </cell>
          <cell r="D31">
            <v>0</v>
          </cell>
          <cell r="E31">
            <v>0</v>
          </cell>
          <cell r="F31">
            <v>0</v>
          </cell>
          <cell r="G31">
            <v>0</v>
          </cell>
          <cell r="H31">
            <v>0</v>
          </cell>
        </row>
        <row r="32">
          <cell r="B32" t="str">
            <v>CNQPS01Z</v>
          </cell>
          <cell r="C32">
            <v>13903.22</v>
          </cell>
          <cell r="D32">
            <v>1456.12</v>
          </cell>
          <cell r="E32">
            <v>0</v>
          </cell>
          <cell r="F32">
            <v>0</v>
          </cell>
          <cell r="G32">
            <v>13903.22</v>
          </cell>
          <cell r="H32">
            <v>1456.12</v>
          </cell>
        </row>
        <row r="33">
          <cell r="B33" t="str">
            <v>CNQPS02Z</v>
          </cell>
          <cell r="C33">
            <v>6124.99</v>
          </cell>
          <cell r="D33">
            <v>951.55</v>
          </cell>
          <cell r="E33">
            <v>0</v>
          </cell>
          <cell r="F33">
            <v>0</v>
          </cell>
          <cell r="G33">
            <v>6124.99</v>
          </cell>
          <cell r="H33">
            <v>951.55</v>
          </cell>
        </row>
        <row r="34">
          <cell r="B34" t="str">
            <v>CNQPS03Z</v>
          </cell>
          <cell r="C34">
            <v>0</v>
          </cell>
          <cell r="D34">
            <v>0</v>
          </cell>
          <cell r="E34">
            <v>0</v>
          </cell>
          <cell r="F34">
            <v>0</v>
          </cell>
          <cell r="G34">
            <v>0</v>
          </cell>
          <cell r="H34">
            <v>0</v>
          </cell>
        </row>
        <row r="35">
          <cell r="B35" t="str">
            <v>CNQPS04Z</v>
          </cell>
          <cell r="C35">
            <v>6229</v>
          </cell>
          <cell r="D35">
            <v>1746.68</v>
          </cell>
          <cell r="E35">
            <v>0</v>
          </cell>
          <cell r="F35">
            <v>0</v>
          </cell>
          <cell r="G35">
            <v>6229</v>
          </cell>
          <cell r="H35">
            <v>1746.68</v>
          </cell>
        </row>
        <row r="36">
          <cell r="B36" t="str">
            <v>DRAXX01Z</v>
          </cell>
          <cell r="C36">
            <v>41964.05</v>
          </cell>
          <cell r="D36">
            <v>645</v>
          </cell>
          <cell r="E36">
            <v>0</v>
          </cell>
          <cell r="F36">
            <v>0</v>
          </cell>
          <cell r="G36">
            <v>41964.05</v>
          </cell>
          <cell r="H36">
            <v>645</v>
          </cell>
        </row>
        <row r="37">
          <cell r="B37" t="str">
            <v>DRAXX02Z</v>
          </cell>
          <cell r="C37">
            <v>41785.449999999997</v>
          </cell>
          <cell r="D37">
            <v>3101.2</v>
          </cell>
          <cell r="E37">
            <v>0</v>
          </cell>
          <cell r="F37">
            <v>0</v>
          </cell>
          <cell r="G37">
            <v>41785.449999999997</v>
          </cell>
          <cell r="H37">
            <v>3101.2</v>
          </cell>
        </row>
        <row r="38">
          <cell r="B38" t="str">
            <v>DRAXX03Z</v>
          </cell>
          <cell r="C38">
            <v>0</v>
          </cell>
          <cell r="D38">
            <v>0</v>
          </cell>
          <cell r="E38">
            <v>0</v>
          </cell>
          <cell r="F38">
            <v>0</v>
          </cell>
          <cell r="G38">
            <v>0</v>
          </cell>
          <cell r="H38">
            <v>0</v>
          </cell>
        </row>
        <row r="39">
          <cell r="B39" t="str">
            <v>DRAXX04Z</v>
          </cell>
          <cell r="C39">
            <v>1977.05</v>
          </cell>
          <cell r="D39">
            <v>9.8000000000000007</v>
          </cell>
          <cell r="E39">
            <v>0</v>
          </cell>
          <cell r="F39">
            <v>0</v>
          </cell>
          <cell r="G39">
            <v>1977.05</v>
          </cell>
          <cell r="H39">
            <v>9.8000000000000007</v>
          </cell>
        </row>
        <row r="40">
          <cell r="B40" t="str">
            <v>DRAXX05Z</v>
          </cell>
          <cell r="C40">
            <v>1122.5999999999999</v>
          </cell>
          <cell r="D40">
            <v>670.55</v>
          </cell>
          <cell r="E40">
            <v>0</v>
          </cell>
          <cell r="F40">
            <v>0</v>
          </cell>
          <cell r="G40">
            <v>1122.5999999999999</v>
          </cell>
          <cell r="H40">
            <v>670.55</v>
          </cell>
        </row>
        <row r="41">
          <cell r="B41" t="str">
            <v>DRAXX06Z</v>
          </cell>
          <cell r="C41">
            <v>1908.5</v>
          </cell>
          <cell r="D41">
            <v>784.16</v>
          </cell>
          <cell r="E41">
            <v>0</v>
          </cell>
          <cell r="F41">
            <v>0</v>
          </cell>
          <cell r="G41">
            <v>1908.5</v>
          </cell>
          <cell r="H41">
            <v>784.16</v>
          </cell>
        </row>
        <row r="42">
          <cell r="B42" t="str">
            <v>DRAXX09G</v>
          </cell>
          <cell r="C42">
            <v>0</v>
          </cell>
          <cell r="D42">
            <v>0</v>
          </cell>
          <cell r="E42">
            <v>0</v>
          </cell>
          <cell r="F42">
            <v>0</v>
          </cell>
          <cell r="G42">
            <v>0</v>
          </cell>
          <cell r="H42">
            <v>0</v>
          </cell>
        </row>
        <row r="43">
          <cell r="B43" t="str">
            <v>DRAXX10G</v>
          </cell>
          <cell r="C43">
            <v>0</v>
          </cell>
          <cell r="D43">
            <v>13.76</v>
          </cell>
          <cell r="E43">
            <v>0</v>
          </cell>
          <cell r="F43">
            <v>0</v>
          </cell>
          <cell r="G43">
            <v>0</v>
          </cell>
          <cell r="H43">
            <v>13.76</v>
          </cell>
        </row>
        <row r="44">
          <cell r="B44" t="str">
            <v>DRAXX12G</v>
          </cell>
          <cell r="C44">
            <v>0</v>
          </cell>
          <cell r="D44">
            <v>1.69</v>
          </cell>
          <cell r="E44">
            <v>0</v>
          </cell>
          <cell r="F44">
            <v>0</v>
          </cell>
          <cell r="G44">
            <v>0</v>
          </cell>
          <cell r="H44">
            <v>1.69</v>
          </cell>
        </row>
        <row r="45">
          <cell r="B45" t="str">
            <v>DUNGW-1</v>
          </cell>
          <cell r="C45">
            <v>143.19999999999999</v>
          </cell>
          <cell r="D45">
            <v>1526.49</v>
          </cell>
          <cell r="E45">
            <v>0</v>
          </cell>
          <cell r="F45">
            <v>0</v>
          </cell>
          <cell r="G45">
            <v>143.19999999999999</v>
          </cell>
          <cell r="H45">
            <v>1526.49</v>
          </cell>
        </row>
        <row r="46">
          <cell r="B46" t="str">
            <v>EECL_01Z</v>
          </cell>
          <cell r="C46">
            <v>0</v>
          </cell>
          <cell r="D46">
            <v>0</v>
          </cell>
          <cell r="E46">
            <v>0</v>
          </cell>
          <cell r="F46">
            <v>0</v>
          </cell>
          <cell r="G46">
            <v>0</v>
          </cell>
          <cell r="H46">
            <v>0</v>
          </cell>
        </row>
        <row r="47">
          <cell r="B47" t="str">
            <v>FIDL_01Z</v>
          </cell>
          <cell r="C47">
            <v>0</v>
          </cell>
          <cell r="D47">
            <v>0</v>
          </cell>
          <cell r="E47">
            <v>0</v>
          </cell>
          <cell r="F47">
            <v>0</v>
          </cell>
          <cell r="G47">
            <v>0</v>
          </cell>
          <cell r="H47">
            <v>0</v>
          </cell>
        </row>
        <row r="48">
          <cell r="B48" t="str">
            <v>FIDL_02Z</v>
          </cell>
          <cell r="C48">
            <v>0</v>
          </cell>
          <cell r="D48">
            <v>0</v>
          </cell>
          <cell r="E48">
            <v>0</v>
          </cell>
          <cell r="F48">
            <v>0</v>
          </cell>
          <cell r="G48">
            <v>0</v>
          </cell>
          <cell r="H48">
            <v>0</v>
          </cell>
        </row>
        <row r="49">
          <cell r="B49" t="str">
            <v>FIDL_03Z</v>
          </cell>
          <cell r="C49">
            <v>0</v>
          </cell>
          <cell r="D49">
            <v>0</v>
          </cell>
          <cell r="E49">
            <v>0</v>
          </cell>
          <cell r="F49">
            <v>0</v>
          </cell>
          <cell r="G49">
            <v>0</v>
          </cell>
          <cell r="H49">
            <v>0</v>
          </cell>
        </row>
        <row r="50">
          <cell r="B50" t="str">
            <v>FIDL_04Z</v>
          </cell>
          <cell r="C50">
            <v>0</v>
          </cell>
          <cell r="D50">
            <v>0</v>
          </cell>
          <cell r="E50">
            <v>0</v>
          </cell>
          <cell r="F50">
            <v>0</v>
          </cell>
          <cell r="G50">
            <v>0</v>
          </cell>
          <cell r="H50">
            <v>0</v>
          </cell>
        </row>
        <row r="51">
          <cell r="B51" t="str">
            <v>EAG_EWIC1</v>
          </cell>
          <cell r="C51">
            <v>61751.34</v>
          </cell>
          <cell r="D51">
            <v>2.61</v>
          </cell>
          <cell r="E51">
            <v>0</v>
          </cell>
          <cell r="F51">
            <v>0</v>
          </cell>
          <cell r="G51">
            <v>61751.34</v>
          </cell>
          <cell r="H51">
            <v>2.61</v>
          </cell>
        </row>
        <row r="52">
          <cell r="B52" t="str">
            <v>CRUA_01Z</v>
          </cell>
          <cell r="C52">
            <v>2250.2600000000002</v>
          </cell>
          <cell r="D52">
            <v>150.41999999999999</v>
          </cell>
          <cell r="E52">
            <v>0</v>
          </cell>
          <cell r="F52">
            <v>0</v>
          </cell>
          <cell r="G52">
            <v>2250.2600000000002</v>
          </cell>
          <cell r="H52">
            <v>150.41999999999999</v>
          </cell>
        </row>
        <row r="53">
          <cell r="B53" t="str">
            <v>CRUA_02Z</v>
          </cell>
          <cell r="C53">
            <v>2180.5700000000002</v>
          </cell>
          <cell r="D53">
            <v>60.36</v>
          </cell>
          <cell r="E53">
            <v>0</v>
          </cell>
          <cell r="F53">
            <v>0</v>
          </cell>
          <cell r="G53">
            <v>2180.5700000000002</v>
          </cell>
          <cell r="H53">
            <v>60.36</v>
          </cell>
        </row>
        <row r="54">
          <cell r="B54" t="str">
            <v>CRUA_03Z</v>
          </cell>
          <cell r="C54">
            <v>7761.88</v>
          </cell>
          <cell r="D54">
            <v>1013.9</v>
          </cell>
          <cell r="E54">
            <v>0</v>
          </cell>
          <cell r="F54">
            <v>0</v>
          </cell>
          <cell r="G54">
            <v>7761.88</v>
          </cell>
          <cell r="H54">
            <v>1013.9</v>
          </cell>
        </row>
        <row r="55">
          <cell r="B55" t="str">
            <v>CRUA_04Z</v>
          </cell>
          <cell r="C55">
            <v>338.62</v>
          </cell>
          <cell r="D55">
            <v>14.56</v>
          </cell>
          <cell r="E55">
            <v>0</v>
          </cell>
          <cell r="F55">
            <v>0</v>
          </cell>
          <cell r="G55">
            <v>338.62</v>
          </cell>
          <cell r="H55">
            <v>14.56</v>
          </cell>
        </row>
        <row r="56">
          <cell r="B56" t="str">
            <v>LOAN_01Z</v>
          </cell>
          <cell r="C56">
            <v>0</v>
          </cell>
          <cell r="D56">
            <v>0</v>
          </cell>
          <cell r="E56">
            <v>0</v>
          </cell>
          <cell r="F56">
            <v>0</v>
          </cell>
          <cell r="G56">
            <v>0</v>
          </cell>
          <cell r="H56">
            <v>0</v>
          </cell>
        </row>
        <row r="57">
          <cell r="B57" t="str">
            <v>LOAN_02Z</v>
          </cell>
          <cell r="C57">
            <v>0</v>
          </cell>
          <cell r="D57">
            <v>0</v>
          </cell>
          <cell r="E57">
            <v>0</v>
          </cell>
          <cell r="F57">
            <v>0</v>
          </cell>
          <cell r="G57">
            <v>0</v>
          </cell>
          <cell r="H57">
            <v>0</v>
          </cell>
        </row>
        <row r="58">
          <cell r="B58" t="str">
            <v>LOAN_03Z</v>
          </cell>
          <cell r="C58">
            <v>0</v>
          </cell>
          <cell r="D58">
            <v>0</v>
          </cell>
          <cell r="E58">
            <v>0</v>
          </cell>
          <cell r="F58">
            <v>0</v>
          </cell>
          <cell r="G58">
            <v>0</v>
          </cell>
          <cell r="H58">
            <v>0</v>
          </cell>
        </row>
        <row r="59">
          <cell r="B59" t="str">
            <v>LOAN_04Z</v>
          </cell>
          <cell r="C59">
            <v>0</v>
          </cell>
          <cell r="D59">
            <v>0</v>
          </cell>
          <cell r="E59">
            <v>0</v>
          </cell>
          <cell r="F59">
            <v>0</v>
          </cell>
          <cell r="G59">
            <v>0</v>
          </cell>
          <cell r="H59">
            <v>0</v>
          </cell>
        </row>
        <row r="60">
          <cell r="B60" t="str">
            <v>RYHPS01Z</v>
          </cell>
          <cell r="C60">
            <v>1542.7</v>
          </cell>
          <cell r="D60">
            <v>348.25</v>
          </cell>
          <cell r="E60">
            <v>0</v>
          </cell>
          <cell r="F60">
            <v>0</v>
          </cell>
          <cell r="G60">
            <v>1542.7</v>
          </cell>
          <cell r="H60">
            <v>348.25</v>
          </cell>
        </row>
        <row r="61">
          <cell r="B61" t="str">
            <v>FALGW-1</v>
          </cell>
          <cell r="C61">
            <v>8434.0300000000007</v>
          </cell>
          <cell r="D61">
            <v>1152.5</v>
          </cell>
          <cell r="E61">
            <v>0</v>
          </cell>
          <cell r="F61">
            <v>0</v>
          </cell>
          <cell r="G61">
            <v>8434.0300000000007</v>
          </cell>
          <cell r="H61">
            <v>1152.5</v>
          </cell>
        </row>
        <row r="62">
          <cell r="B62" t="str">
            <v>FELL_01Z</v>
          </cell>
          <cell r="C62">
            <v>0</v>
          </cell>
          <cell r="D62">
            <v>0</v>
          </cell>
          <cell r="E62">
            <v>0</v>
          </cell>
          <cell r="F62">
            <v>0</v>
          </cell>
          <cell r="G62">
            <v>0</v>
          </cell>
          <cell r="H62">
            <v>0</v>
          </cell>
        </row>
        <row r="63">
          <cell r="B63" t="str">
            <v>GRGBW-1</v>
          </cell>
          <cell r="C63">
            <v>30649.33</v>
          </cell>
          <cell r="D63">
            <v>0</v>
          </cell>
          <cell r="E63">
            <v>0</v>
          </cell>
          <cell r="F63">
            <v>0</v>
          </cell>
          <cell r="G63">
            <v>30649.33</v>
          </cell>
          <cell r="H63">
            <v>0</v>
          </cell>
        </row>
        <row r="64">
          <cell r="B64" t="str">
            <v>GRGBW-2</v>
          </cell>
          <cell r="C64">
            <v>24815.18</v>
          </cell>
          <cell r="D64">
            <v>0</v>
          </cell>
          <cell r="E64">
            <v>0</v>
          </cell>
          <cell r="F64">
            <v>0</v>
          </cell>
          <cell r="G64">
            <v>24815.18</v>
          </cell>
          <cell r="H64">
            <v>0</v>
          </cell>
        </row>
        <row r="65">
          <cell r="B65" t="str">
            <v>GRGBW-3</v>
          </cell>
          <cell r="C65">
            <v>31168.49</v>
          </cell>
          <cell r="D65">
            <v>0.01</v>
          </cell>
          <cell r="E65">
            <v>0</v>
          </cell>
          <cell r="F65">
            <v>0</v>
          </cell>
          <cell r="G65">
            <v>31168.49</v>
          </cell>
          <cell r="H65">
            <v>0.01</v>
          </cell>
        </row>
        <row r="66">
          <cell r="B66" t="str">
            <v>GNFSW-1</v>
          </cell>
          <cell r="C66">
            <v>3189.51</v>
          </cell>
          <cell r="D66">
            <v>971.61</v>
          </cell>
          <cell r="E66">
            <v>0</v>
          </cell>
          <cell r="F66">
            <v>0</v>
          </cell>
          <cell r="G66">
            <v>3189.51</v>
          </cell>
          <cell r="H66">
            <v>971.61</v>
          </cell>
        </row>
        <row r="67">
          <cell r="B67" t="str">
            <v>GAOFO-1</v>
          </cell>
          <cell r="C67">
            <v>1845.73</v>
          </cell>
          <cell r="D67">
            <v>1291.97</v>
          </cell>
          <cell r="E67">
            <v>0</v>
          </cell>
          <cell r="F67">
            <v>0</v>
          </cell>
          <cell r="G67">
            <v>1845.73</v>
          </cell>
          <cell r="H67">
            <v>1291.97</v>
          </cell>
        </row>
        <row r="68">
          <cell r="B68" t="str">
            <v>GAOFO-2</v>
          </cell>
          <cell r="C68">
            <v>1796.2</v>
          </cell>
          <cell r="D68">
            <v>1154.31</v>
          </cell>
          <cell r="E68">
            <v>0</v>
          </cell>
          <cell r="F68">
            <v>0</v>
          </cell>
          <cell r="G68">
            <v>1796.2</v>
          </cell>
          <cell r="H68">
            <v>1154.31</v>
          </cell>
        </row>
        <row r="69">
          <cell r="B69" t="str">
            <v>GAOFO-3</v>
          </cell>
          <cell r="C69">
            <v>1839.77</v>
          </cell>
          <cell r="D69">
            <v>1270.4100000000001</v>
          </cell>
          <cell r="E69">
            <v>0</v>
          </cell>
          <cell r="F69">
            <v>0</v>
          </cell>
          <cell r="G69">
            <v>1839.77</v>
          </cell>
          <cell r="H69">
            <v>1270.4100000000001</v>
          </cell>
        </row>
        <row r="70">
          <cell r="B70" t="str">
            <v>GAOFO-4</v>
          </cell>
          <cell r="C70">
            <v>1914.32</v>
          </cell>
          <cell r="D70">
            <v>1566.42</v>
          </cell>
          <cell r="E70">
            <v>0</v>
          </cell>
          <cell r="F70">
            <v>0</v>
          </cell>
          <cell r="G70">
            <v>1914.32</v>
          </cell>
          <cell r="H70">
            <v>1566.42</v>
          </cell>
        </row>
        <row r="71">
          <cell r="B71" t="str">
            <v>CRGHW-1</v>
          </cell>
          <cell r="C71">
            <v>2887.05</v>
          </cell>
          <cell r="D71">
            <v>4.12</v>
          </cell>
          <cell r="E71">
            <v>0</v>
          </cell>
          <cell r="F71">
            <v>0</v>
          </cell>
          <cell r="G71">
            <v>2887.05</v>
          </cell>
          <cell r="H71">
            <v>4.12</v>
          </cell>
        </row>
        <row r="72">
          <cell r="B72" t="str">
            <v>GRMO_01Z</v>
          </cell>
          <cell r="C72">
            <v>0</v>
          </cell>
          <cell r="D72">
            <v>0</v>
          </cell>
          <cell r="E72">
            <v>0</v>
          </cell>
          <cell r="F72">
            <v>0</v>
          </cell>
          <cell r="G72">
            <v>0</v>
          </cell>
          <cell r="H72">
            <v>0</v>
          </cell>
        </row>
        <row r="73">
          <cell r="B73" t="str">
            <v>GRIFW-1</v>
          </cell>
          <cell r="C73">
            <v>988.77</v>
          </cell>
          <cell r="D73">
            <v>972.76</v>
          </cell>
          <cell r="E73">
            <v>0</v>
          </cell>
          <cell r="F73">
            <v>0</v>
          </cell>
          <cell r="G73">
            <v>988.77</v>
          </cell>
          <cell r="H73">
            <v>972.76</v>
          </cell>
        </row>
        <row r="74">
          <cell r="B74" t="str">
            <v>GRIFW-2</v>
          </cell>
          <cell r="C74">
            <v>2954.47</v>
          </cell>
          <cell r="D74">
            <v>12.61</v>
          </cell>
          <cell r="E74">
            <v>0</v>
          </cell>
          <cell r="F74">
            <v>0</v>
          </cell>
          <cell r="G74">
            <v>2954.47</v>
          </cell>
          <cell r="H74">
            <v>12.61</v>
          </cell>
        </row>
        <row r="75">
          <cell r="B75" t="str">
            <v>GNFSW-2</v>
          </cell>
          <cell r="C75">
            <v>1114.3900000000001</v>
          </cell>
          <cell r="D75">
            <v>2051.37</v>
          </cell>
          <cell r="E75">
            <v>0</v>
          </cell>
          <cell r="F75">
            <v>0</v>
          </cell>
          <cell r="G75">
            <v>1114.3900000000001</v>
          </cell>
          <cell r="H75">
            <v>2051.37</v>
          </cell>
        </row>
        <row r="76">
          <cell r="B76" t="str">
            <v>GYMR-15</v>
          </cell>
          <cell r="C76">
            <v>20397.62</v>
          </cell>
          <cell r="D76">
            <v>0.85</v>
          </cell>
          <cell r="E76">
            <v>0</v>
          </cell>
          <cell r="F76">
            <v>0</v>
          </cell>
          <cell r="G76">
            <v>20397.62</v>
          </cell>
          <cell r="H76">
            <v>0.85</v>
          </cell>
        </row>
        <row r="77">
          <cell r="B77" t="str">
            <v>GYMR-17</v>
          </cell>
          <cell r="C77">
            <v>22894.21</v>
          </cell>
          <cell r="D77">
            <v>0.9</v>
          </cell>
          <cell r="E77">
            <v>0</v>
          </cell>
          <cell r="F77">
            <v>0</v>
          </cell>
          <cell r="G77">
            <v>22894.21</v>
          </cell>
          <cell r="H77">
            <v>0.9</v>
          </cell>
        </row>
        <row r="78">
          <cell r="B78" t="str">
            <v>GYMR-26</v>
          </cell>
          <cell r="C78">
            <v>19893.62</v>
          </cell>
          <cell r="D78">
            <v>1.04</v>
          </cell>
          <cell r="E78">
            <v>0</v>
          </cell>
          <cell r="F78">
            <v>0</v>
          </cell>
          <cell r="G78">
            <v>19893.62</v>
          </cell>
          <cell r="H78">
            <v>1.04</v>
          </cell>
        </row>
        <row r="79">
          <cell r="B79" t="str">
            <v>GYMR-28</v>
          </cell>
          <cell r="C79">
            <v>16724.72</v>
          </cell>
          <cell r="D79">
            <v>0.61</v>
          </cell>
          <cell r="E79">
            <v>0</v>
          </cell>
          <cell r="F79">
            <v>0</v>
          </cell>
          <cell r="G79">
            <v>16724.72</v>
          </cell>
          <cell r="H79">
            <v>0.61</v>
          </cell>
        </row>
        <row r="80">
          <cell r="B80" t="str">
            <v>GYAR_01Z</v>
          </cell>
          <cell r="C80">
            <v>3457</v>
          </cell>
          <cell r="D80">
            <v>1350.2</v>
          </cell>
          <cell r="E80">
            <v>0</v>
          </cell>
          <cell r="F80">
            <v>0</v>
          </cell>
          <cell r="G80">
            <v>3457</v>
          </cell>
          <cell r="H80">
            <v>1350.2</v>
          </cell>
        </row>
        <row r="81">
          <cell r="B81" t="str">
            <v>HOWAO-1</v>
          </cell>
          <cell r="C81">
            <v>0</v>
          </cell>
          <cell r="D81">
            <v>0</v>
          </cell>
          <cell r="E81">
            <v>0</v>
          </cell>
          <cell r="F81">
            <v>0</v>
          </cell>
          <cell r="G81">
            <v>0</v>
          </cell>
          <cell r="H81">
            <v>0</v>
          </cell>
        </row>
        <row r="82">
          <cell r="B82" t="str">
            <v>HOWAO-2</v>
          </cell>
          <cell r="C82">
            <v>0</v>
          </cell>
          <cell r="D82">
            <v>0</v>
          </cell>
          <cell r="E82">
            <v>0</v>
          </cell>
          <cell r="F82">
            <v>0</v>
          </cell>
          <cell r="G82">
            <v>0</v>
          </cell>
          <cell r="H82">
            <v>0</v>
          </cell>
        </row>
        <row r="83">
          <cell r="B83" t="str">
            <v>HOWAO-3</v>
          </cell>
          <cell r="C83">
            <v>0</v>
          </cell>
          <cell r="D83">
            <v>0</v>
          </cell>
          <cell r="E83">
            <v>0</v>
          </cell>
          <cell r="F83">
            <v>0</v>
          </cell>
          <cell r="G83">
            <v>0</v>
          </cell>
          <cell r="H83">
            <v>0</v>
          </cell>
        </row>
        <row r="84">
          <cell r="B84" t="str">
            <v>SHBA_01Z</v>
          </cell>
          <cell r="C84">
            <v>22745.86</v>
          </cell>
          <cell r="D84">
            <v>2564.0100000000002</v>
          </cell>
          <cell r="E84">
            <v>0</v>
          </cell>
          <cell r="F84">
            <v>0</v>
          </cell>
          <cell r="G84">
            <v>22745.86</v>
          </cell>
          <cell r="H84">
            <v>2564.0100000000002</v>
          </cell>
        </row>
        <row r="85">
          <cell r="B85" t="str">
            <v>SHBA_02Z</v>
          </cell>
          <cell r="C85">
            <v>19724.47</v>
          </cell>
          <cell r="D85">
            <v>1965.94</v>
          </cell>
          <cell r="E85">
            <v>0</v>
          </cell>
          <cell r="F85">
            <v>0</v>
          </cell>
          <cell r="G85">
            <v>19724.47</v>
          </cell>
          <cell r="H85">
            <v>1965.94</v>
          </cell>
        </row>
        <row r="86">
          <cell r="B86" t="str">
            <v>HUMR_01Z</v>
          </cell>
          <cell r="C86">
            <v>36836.230000000003</v>
          </cell>
          <cell r="D86">
            <v>3192.77</v>
          </cell>
          <cell r="E86">
            <v>0</v>
          </cell>
          <cell r="F86">
            <v>0</v>
          </cell>
          <cell r="G86">
            <v>36836.230000000003</v>
          </cell>
          <cell r="H86">
            <v>3192.77</v>
          </cell>
        </row>
        <row r="87">
          <cell r="B87" t="str">
            <v>COTPS01Z</v>
          </cell>
          <cell r="C87">
            <v>0</v>
          </cell>
          <cell r="D87">
            <v>0</v>
          </cell>
          <cell r="E87">
            <v>0</v>
          </cell>
          <cell r="F87">
            <v>0</v>
          </cell>
          <cell r="G87">
            <v>0</v>
          </cell>
          <cell r="H87">
            <v>0</v>
          </cell>
        </row>
        <row r="88">
          <cell r="B88" t="str">
            <v>COTPS02Z</v>
          </cell>
          <cell r="C88">
            <v>0</v>
          </cell>
          <cell r="D88">
            <v>0</v>
          </cell>
          <cell r="E88">
            <v>0</v>
          </cell>
          <cell r="F88">
            <v>0</v>
          </cell>
          <cell r="G88">
            <v>0</v>
          </cell>
          <cell r="H88">
            <v>0</v>
          </cell>
        </row>
        <row r="89">
          <cell r="B89" t="str">
            <v>COTPS03Z</v>
          </cell>
          <cell r="C89">
            <v>0</v>
          </cell>
          <cell r="D89">
            <v>0</v>
          </cell>
          <cell r="E89">
            <v>0</v>
          </cell>
          <cell r="F89">
            <v>0</v>
          </cell>
          <cell r="G89">
            <v>0</v>
          </cell>
          <cell r="H89">
            <v>0</v>
          </cell>
        </row>
        <row r="90">
          <cell r="B90" t="str">
            <v>COTPS04Z</v>
          </cell>
          <cell r="C90">
            <v>0</v>
          </cell>
          <cell r="D90">
            <v>0</v>
          </cell>
          <cell r="E90">
            <v>0</v>
          </cell>
          <cell r="F90">
            <v>0</v>
          </cell>
          <cell r="G90">
            <v>0</v>
          </cell>
          <cell r="H90">
            <v>0</v>
          </cell>
        </row>
        <row r="91">
          <cell r="B91" t="str">
            <v>KEAD_01Z</v>
          </cell>
          <cell r="C91">
            <v>5391.2</v>
          </cell>
          <cell r="D91">
            <v>8146.7</v>
          </cell>
          <cell r="E91">
            <v>0</v>
          </cell>
          <cell r="F91">
            <v>0</v>
          </cell>
          <cell r="G91">
            <v>5391.2</v>
          </cell>
          <cell r="H91">
            <v>8146.7</v>
          </cell>
        </row>
        <row r="92">
          <cell r="B92" t="str">
            <v>KILBW-1</v>
          </cell>
          <cell r="C92">
            <v>8.2200000000000006</v>
          </cell>
          <cell r="D92">
            <v>1477.79</v>
          </cell>
          <cell r="E92">
            <v>0</v>
          </cell>
          <cell r="F92">
            <v>0</v>
          </cell>
          <cell r="G92">
            <v>8.2200000000000006</v>
          </cell>
          <cell r="H92">
            <v>1477.79</v>
          </cell>
        </row>
        <row r="93">
          <cell r="B93" t="str">
            <v>LCLTW-1</v>
          </cell>
          <cell r="C93">
            <v>860.84</v>
          </cell>
          <cell r="D93">
            <v>303.93</v>
          </cell>
          <cell r="E93">
            <v>0</v>
          </cell>
          <cell r="F93">
            <v>0</v>
          </cell>
          <cell r="G93">
            <v>860.84</v>
          </cell>
          <cell r="H93">
            <v>303.93</v>
          </cell>
        </row>
        <row r="94">
          <cell r="B94" t="str">
            <v>MEDP_01Z</v>
          </cell>
          <cell r="C94">
            <v>3338.1</v>
          </cell>
          <cell r="D94">
            <v>2258.19</v>
          </cell>
          <cell r="E94">
            <v>0</v>
          </cell>
          <cell r="F94">
            <v>0</v>
          </cell>
          <cell r="G94">
            <v>3338.1</v>
          </cell>
          <cell r="H94">
            <v>2258.19</v>
          </cell>
        </row>
        <row r="95">
          <cell r="B95" t="str">
            <v>MILWW-1</v>
          </cell>
          <cell r="C95">
            <v>2823.99</v>
          </cell>
          <cell r="D95">
            <v>24.02</v>
          </cell>
          <cell r="E95">
            <v>0</v>
          </cell>
          <cell r="F95">
            <v>0</v>
          </cell>
          <cell r="G95">
            <v>2823.99</v>
          </cell>
          <cell r="H95">
            <v>24.02</v>
          </cell>
        </row>
        <row r="96">
          <cell r="B96" t="str">
            <v>WDNSO-1</v>
          </cell>
          <cell r="C96">
            <v>8016.15</v>
          </cell>
          <cell r="D96">
            <v>788.02</v>
          </cell>
          <cell r="E96">
            <v>0</v>
          </cell>
          <cell r="F96">
            <v>0</v>
          </cell>
          <cell r="G96">
            <v>8016.15</v>
          </cell>
          <cell r="H96">
            <v>788.02</v>
          </cell>
        </row>
        <row r="97">
          <cell r="B97" t="str">
            <v>WDNSO-2</v>
          </cell>
          <cell r="C97">
            <v>8771.5400000000009</v>
          </cell>
          <cell r="D97">
            <v>617.80999999999995</v>
          </cell>
          <cell r="E97">
            <v>0</v>
          </cell>
          <cell r="F97">
            <v>0</v>
          </cell>
          <cell r="G97">
            <v>8771.5400000000009</v>
          </cell>
          <cell r="H97">
            <v>617.80999999999995</v>
          </cell>
        </row>
        <row r="98">
          <cell r="B98" t="str">
            <v>MRWD_01Z</v>
          </cell>
          <cell r="C98">
            <v>42869.3</v>
          </cell>
          <cell r="D98">
            <v>4660.8</v>
          </cell>
          <cell r="E98">
            <v>0</v>
          </cell>
          <cell r="F98">
            <v>0</v>
          </cell>
          <cell r="G98">
            <v>42869.3</v>
          </cell>
          <cell r="H98">
            <v>4660.8</v>
          </cell>
        </row>
        <row r="99">
          <cell r="B99" t="str">
            <v>ABTHB07Z</v>
          </cell>
          <cell r="C99">
            <v>0</v>
          </cell>
          <cell r="D99">
            <v>0</v>
          </cell>
          <cell r="E99">
            <v>0</v>
          </cell>
          <cell r="F99">
            <v>0</v>
          </cell>
          <cell r="G99">
            <v>0</v>
          </cell>
          <cell r="H99">
            <v>0</v>
          </cell>
        </row>
        <row r="100">
          <cell r="B100" t="str">
            <v>ABTHB08Z</v>
          </cell>
          <cell r="C100">
            <v>0</v>
          </cell>
          <cell r="D100">
            <v>0</v>
          </cell>
          <cell r="E100">
            <v>0</v>
          </cell>
          <cell r="F100">
            <v>0</v>
          </cell>
          <cell r="G100">
            <v>0</v>
          </cell>
          <cell r="H100">
            <v>0</v>
          </cell>
        </row>
        <row r="101">
          <cell r="B101" t="str">
            <v>ABTHB09Z</v>
          </cell>
          <cell r="C101">
            <v>0</v>
          </cell>
          <cell r="D101">
            <v>0</v>
          </cell>
          <cell r="E101">
            <v>0</v>
          </cell>
          <cell r="F101">
            <v>0</v>
          </cell>
          <cell r="G101">
            <v>0</v>
          </cell>
          <cell r="H101">
            <v>0</v>
          </cell>
        </row>
        <row r="102">
          <cell r="B102" t="str">
            <v>COWE_01Z</v>
          </cell>
          <cell r="C102">
            <v>0</v>
          </cell>
          <cell r="D102">
            <v>0</v>
          </cell>
          <cell r="E102">
            <v>0</v>
          </cell>
          <cell r="F102">
            <v>0</v>
          </cell>
          <cell r="G102">
            <v>0</v>
          </cell>
          <cell r="H102">
            <v>0</v>
          </cell>
        </row>
        <row r="103">
          <cell r="B103" t="str">
            <v>COWE_02Z</v>
          </cell>
          <cell r="C103">
            <v>0</v>
          </cell>
          <cell r="D103">
            <v>0</v>
          </cell>
          <cell r="E103">
            <v>0</v>
          </cell>
          <cell r="F103">
            <v>0</v>
          </cell>
          <cell r="G103">
            <v>0</v>
          </cell>
          <cell r="H103">
            <v>0</v>
          </cell>
        </row>
        <row r="104">
          <cell r="B104" t="str">
            <v>DIDCB05Z</v>
          </cell>
          <cell r="C104">
            <v>14651.4</v>
          </cell>
          <cell r="D104">
            <v>6131.65</v>
          </cell>
          <cell r="E104">
            <v>0</v>
          </cell>
          <cell r="F104">
            <v>0</v>
          </cell>
          <cell r="G104">
            <v>14651.4</v>
          </cell>
          <cell r="H104">
            <v>6131.65</v>
          </cell>
        </row>
        <row r="105">
          <cell r="B105" t="str">
            <v>DIDCB06Z</v>
          </cell>
          <cell r="C105">
            <v>9967.2999999999993</v>
          </cell>
          <cell r="D105">
            <v>6645.65</v>
          </cell>
          <cell r="E105">
            <v>0</v>
          </cell>
          <cell r="F105">
            <v>0</v>
          </cell>
          <cell r="G105">
            <v>9967.2999999999993</v>
          </cell>
          <cell r="H105">
            <v>6645.65</v>
          </cell>
        </row>
        <row r="106">
          <cell r="B106" t="str">
            <v>LBAR_01Z</v>
          </cell>
          <cell r="C106">
            <v>6974.1</v>
          </cell>
          <cell r="D106">
            <v>13207.65</v>
          </cell>
          <cell r="E106">
            <v>0</v>
          </cell>
          <cell r="F106">
            <v>0</v>
          </cell>
          <cell r="G106">
            <v>6974.1</v>
          </cell>
          <cell r="H106">
            <v>13207.65</v>
          </cell>
        </row>
        <row r="107">
          <cell r="B107" t="str">
            <v>PEMB_11Z</v>
          </cell>
          <cell r="C107">
            <v>7042.95</v>
          </cell>
          <cell r="D107">
            <v>4024.2</v>
          </cell>
          <cell r="E107">
            <v>0</v>
          </cell>
          <cell r="F107">
            <v>0</v>
          </cell>
          <cell r="G107">
            <v>7042.95</v>
          </cell>
          <cell r="H107">
            <v>4024.2</v>
          </cell>
        </row>
        <row r="108">
          <cell r="B108" t="str">
            <v>PEMB_21Z</v>
          </cell>
          <cell r="C108">
            <v>13927.15</v>
          </cell>
          <cell r="D108">
            <v>3287.1</v>
          </cell>
          <cell r="E108">
            <v>0</v>
          </cell>
          <cell r="F108">
            <v>0</v>
          </cell>
          <cell r="G108">
            <v>13927.15</v>
          </cell>
          <cell r="H108">
            <v>3287.1</v>
          </cell>
        </row>
        <row r="109">
          <cell r="B109" t="str">
            <v>PEMB_31Z</v>
          </cell>
          <cell r="C109">
            <v>4752.55</v>
          </cell>
          <cell r="D109">
            <v>3255.9</v>
          </cell>
          <cell r="E109">
            <v>0</v>
          </cell>
          <cell r="F109">
            <v>0</v>
          </cell>
          <cell r="G109">
            <v>4752.55</v>
          </cell>
          <cell r="H109">
            <v>3255.9</v>
          </cell>
        </row>
        <row r="110">
          <cell r="B110" t="str">
            <v>PEMB_41Z</v>
          </cell>
          <cell r="C110">
            <v>10567.6</v>
          </cell>
          <cell r="D110">
            <v>2752</v>
          </cell>
          <cell r="E110">
            <v>0</v>
          </cell>
          <cell r="F110">
            <v>0</v>
          </cell>
          <cell r="G110">
            <v>10567.6</v>
          </cell>
          <cell r="H110">
            <v>2752</v>
          </cell>
        </row>
        <row r="111">
          <cell r="B111" t="str">
            <v>PEMB_51Z</v>
          </cell>
          <cell r="C111">
            <v>9343.2999999999993</v>
          </cell>
          <cell r="D111">
            <v>3240.3</v>
          </cell>
          <cell r="E111">
            <v>0</v>
          </cell>
          <cell r="F111">
            <v>0</v>
          </cell>
          <cell r="G111">
            <v>9343.2999999999993</v>
          </cell>
          <cell r="H111">
            <v>3240.3</v>
          </cell>
        </row>
        <row r="112">
          <cell r="B112" t="str">
            <v>STAY_01Z</v>
          </cell>
          <cell r="C112">
            <v>10700.15</v>
          </cell>
          <cell r="D112">
            <v>4349.3999999999996</v>
          </cell>
          <cell r="E112">
            <v>0</v>
          </cell>
          <cell r="F112">
            <v>0</v>
          </cell>
          <cell r="G112">
            <v>10700.15</v>
          </cell>
          <cell r="H112">
            <v>4349.3999999999996</v>
          </cell>
        </row>
        <row r="113">
          <cell r="B113" t="str">
            <v>STAY_02Z</v>
          </cell>
          <cell r="C113">
            <v>2375.35</v>
          </cell>
          <cell r="D113">
            <v>716.7</v>
          </cell>
          <cell r="E113">
            <v>0</v>
          </cell>
          <cell r="F113">
            <v>0</v>
          </cell>
          <cell r="G113">
            <v>2375.35</v>
          </cell>
          <cell r="H113">
            <v>716.7</v>
          </cell>
        </row>
        <row r="114">
          <cell r="B114" t="str">
            <v>STAY_03Z</v>
          </cell>
          <cell r="C114">
            <v>2684.5</v>
          </cell>
          <cell r="D114">
            <v>2267.9499999999998</v>
          </cell>
          <cell r="E114">
            <v>0</v>
          </cell>
          <cell r="F114">
            <v>0</v>
          </cell>
          <cell r="G114">
            <v>2684.5</v>
          </cell>
          <cell r="H114">
            <v>2267.9499999999998</v>
          </cell>
        </row>
        <row r="115">
          <cell r="B115" t="str">
            <v>STAY_04Z</v>
          </cell>
          <cell r="C115">
            <v>19692.400000000001</v>
          </cell>
          <cell r="D115">
            <v>3718.55</v>
          </cell>
          <cell r="E115">
            <v>0</v>
          </cell>
          <cell r="F115">
            <v>0</v>
          </cell>
          <cell r="G115">
            <v>19692.400000000001</v>
          </cell>
          <cell r="H115">
            <v>3718.55</v>
          </cell>
        </row>
        <row r="116">
          <cell r="B116" t="str">
            <v>DNGB_21Z</v>
          </cell>
          <cell r="C116">
            <v>0</v>
          </cell>
          <cell r="D116">
            <v>0</v>
          </cell>
          <cell r="E116">
            <v>0</v>
          </cell>
          <cell r="F116">
            <v>0</v>
          </cell>
          <cell r="G116">
            <v>0</v>
          </cell>
          <cell r="H116">
            <v>0</v>
          </cell>
        </row>
        <row r="117">
          <cell r="B117" t="str">
            <v>DNGB_22Z</v>
          </cell>
          <cell r="C117">
            <v>0</v>
          </cell>
          <cell r="D117">
            <v>0</v>
          </cell>
          <cell r="E117">
            <v>0</v>
          </cell>
          <cell r="F117">
            <v>0</v>
          </cell>
          <cell r="G117">
            <v>0</v>
          </cell>
          <cell r="H117">
            <v>0</v>
          </cell>
        </row>
        <row r="118">
          <cell r="B118" t="str">
            <v>HEYM101Z</v>
          </cell>
          <cell r="C118">
            <v>34471.300000000003</v>
          </cell>
          <cell r="D118">
            <v>2830.35</v>
          </cell>
          <cell r="E118">
            <v>0</v>
          </cell>
          <cell r="F118">
            <v>0</v>
          </cell>
          <cell r="G118">
            <v>34471.300000000003</v>
          </cell>
          <cell r="H118">
            <v>2830.35</v>
          </cell>
        </row>
        <row r="119">
          <cell r="B119" t="str">
            <v>HEYM102Z</v>
          </cell>
          <cell r="C119">
            <v>12840.9</v>
          </cell>
          <cell r="D119">
            <v>1332.7</v>
          </cell>
          <cell r="E119">
            <v>0</v>
          </cell>
          <cell r="F119">
            <v>0</v>
          </cell>
          <cell r="G119">
            <v>12840.9</v>
          </cell>
          <cell r="H119">
            <v>1332.7</v>
          </cell>
        </row>
        <row r="120">
          <cell r="B120" t="str">
            <v>HEYM207Z</v>
          </cell>
          <cell r="C120">
            <v>0</v>
          </cell>
          <cell r="D120">
            <v>382.4</v>
          </cell>
          <cell r="E120">
            <v>0</v>
          </cell>
          <cell r="F120">
            <v>0</v>
          </cell>
          <cell r="G120">
            <v>0</v>
          </cell>
          <cell r="H120">
            <v>382.4</v>
          </cell>
        </row>
        <row r="121">
          <cell r="B121" t="str">
            <v>HEYM208Z</v>
          </cell>
          <cell r="C121">
            <v>64628.5</v>
          </cell>
          <cell r="D121">
            <v>53.9</v>
          </cell>
          <cell r="E121">
            <v>0</v>
          </cell>
          <cell r="F121">
            <v>0</v>
          </cell>
          <cell r="G121">
            <v>64628.5</v>
          </cell>
          <cell r="H121">
            <v>53.9</v>
          </cell>
        </row>
        <row r="122">
          <cell r="B122" t="str">
            <v>HINB_07Z</v>
          </cell>
          <cell r="C122">
            <v>0</v>
          </cell>
          <cell r="D122">
            <v>0</v>
          </cell>
          <cell r="E122">
            <v>0</v>
          </cell>
          <cell r="F122">
            <v>0</v>
          </cell>
          <cell r="G122">
            <v>0</v>
          </cell>
          <cell r="H122">
            <v>0</v>
          </cell>
        </row>
        <row r="123">
          <cell r="B123" t="str">
            <v>HINB_08Z</v>
          </cell>
          <cell r="C123">
            <v>0</v>
          </cell>
          <cell r="D123">
            <v>0</v>
          </cell>
          <cell r="E123">
            <v>0</v>
          </cell>
          <cell r="F123">
            <v>0</v>
          </cell>
          <cell r="G123">
            <v>0</v>
          </cell>
          <cell r="H123">
            <v>0</v>
          </cell>
        </row>
        <row r="124">
          <cell r="B124" t="str">
            <v>HRTL_01Z</v>
          </cell>
          <cell r="C124">
            <v>60491</v>
          </cell>
          <cell r="D124">
            <v>1040.9000000000001</v>
          </cell>
          <cell r="E124">
            <v>0</v>
          </cell>
          <cell r="F124">
            <v>0</v>
          </cell>
          <cell r="G124">
            <v>60491</v>
          </cell>
          <cell r="H124">
            <v>1040.9000000000001</v>
          </cell>
        </row>
        <row r="125">
          <cell r="B125" t="str">
            <v>HRTL_02Z</v>
          </cell>
          <cell r="C125">
            <v>18345.150000000001</v>
          </cell>
          <cell r="D125">
            <v>1043.7</v>
          </cell>
          <cell r="E125">
            <v>0</v>
          </cell>
          <cell r="F125">
            <v>0</v>
          </cell>
          <cell r="G125">
            <v>18345.150000000001</v>
          </cell>
          <cell r="H125">
            <v>1043.7</v>
          </cell>
        </row>
        <row r="126">
          <cell r="B126" t="str">
            <v>HUNB_07Z</v>
          </cell>
          <cell r="C126">
            <v>40909.85</v>
          </cell>
          <cell r="D126">
            <v>1691.55</v>
          </cell>
          <cell r="E126">
            <v>0</v>
          </cell>
          <cell r="F126">
            <v>0</v>
          </cell>
          <cell r="G126">
            <v>40909.85</v>
          </cell>
          <cell r="H126">
            <v>1691.55</v>
          </cell>
        </row>
        <row r="127">
          <cell r="B127" t="str">
            <v>HUNB_08Z</v>
          </cell>
          <cell r="C127">
            <v>4137.5</v>
          </cell>
          <cell r="D127">
            <v>611.85</v>
          </cell>
          <cell r="E127">
            <v>0</v>
          </cell>
          <cell r="F127">
            <v>0</v>
          </cell>
          <cell r="G127">
            <v>4137.5</v>
          </cell>
          <cell r="H127">
            <v>611.85</v>
          </cell>
        </row>
        <row r="128">
          <cell r="B128" t="str">
            <v>SIZB_01Z</v>
          </cell>
          <cell r="C128">
            <v>36471.85</v>
          </cell>
          <cell r="D128">
            <v>2801.4</v>
          </cell>
          <cell r="E128">
            <v>0</v>
          </cell>
          <cell r="F128">
            <v>0</v>
          </cell>
          <cell r="G128">
            <v>36471.85</v>
          </cell>
          <cell r="H128">
            <v>2801.4</v>
          </cell>
        </row>
        <row r="129">
          <cell r="B129" t="str">
            <v>SIZB_02Z</v>
          </cell>
          <cell r="C129">
            <v>20162.95</v>
          </cell>
          <cell r="D129">
            <v>1372.2</v>
          </cell>
          <cell r="E129">
            <v>0</v>
          </cell>
          <cell r="F129">
            <v>0</v>
          </cell>
          <cell r="G129">
            <v>20162.95</v>
          </cell>
          <cell r="H129">
            <v>1372.2</v>
          </cell>
        </row>
        <row r="130">
          <cell r="B130" t="str">
            <v>TORN_01Z</v>
          </cell>
          <cell r="C130">
            <v>46815.45</v>
          </cell>
          <cell r="D130">
            <v>2576.1999999999998</v>
          </cell>
          <cell r="E130">
            <v>0</v>
          </cell>
          <cell r="F130">
            <v>0</v>
          </cell>
          <cell r="G130">
            <v>46815.45</v>
          </cell>
          <cell r="H130">
            <v>2576.1999999999998</v>
          </cell>
        </row>
        <row r="131">
          <cell r="B131" t="str">
            <v>TORN_02Z</v>
          </cell>
          <cell r="C131">
            <v>41501.699999999997</v>
          </cell>
          <cell r="D131">
            <v>3570.45</v>
          </cell>
          <cell r="E131">
            <v>0</v>
          </cell>
          <cell r="F131">
            <v>0</v>
          </cell>
          <cell r="G131">
            <v>41501.699999999997</v>
          </cell>
          <cell r="H131">
            <v>3570.45</v>
          </cell>
        </row>
        <row r="132">
          <cell r="B132" t="str">
            <v>EAG-NEMO1</v>
          </cell>
          <cell r="C132">
            <v>40181.699999999997</v>
          </cell>
          <cell r="D132">
            <v>3992.3</v>
          </cell>
          <cell r="E132">
            <v>0</v>
          </cell>
          <cell r="F132">
            <v>0</v>
          </cell>
          <cell r="G132">
            <v>40181.699999999997</v>
          </cell>
          <cell r="H132">
            <v>3992.3</v>
          </cell>
        </row>
        <row r="133">
          <cell r="B133" t="str">
            <v>DINO_01Z</v>
          </cell>
          <cell r="C133">
            <v>6515.35</v>
          </cell>
          <cell r="D133">
            <v>213.3</v>
          </cell>
          <cell r="E133">
            <v>0</v>
          </cell>
          <cell r="F133">
            <v>0</v>
          </cell>
          <cell r="G133">
            <v>6515.35</v>
          </cell>
          <cell r="H133">
            <v>213.3</v>
          </cell>
        </row>
        <row r="134">
          <cell r="B134" t="str">
            <v>DINO_02Z</v>
          </cell>
          <cell r="C134">
            <v>4874.05</v>
          </cell>
          <cell r="D134">
            <v>66.400000000000006</v>
          </cell>
          <cell r="E134">
            <v>0</v>
          </cell>
          <cell r="F134">
            <v>0</v>
          </cell>
          <cell r="G134">
            <v>4874.05</v>
          </cell>
          <cell r="H134">
            <v>66.400000000000006</v>
          </cell>
        </row>
        <row r="135">
          <cell r="B135" t="str">
            <v>DINO_03Z</v>
          </cell>
          <cell r="C135">
            <v>6907</v>
          </cell>
          <cell r="D135">
            <v>612.75</v>
          </cell>
          <cell r="E135">
            <v>0</v>
          </cell>
          <cell r="F135">
            <v>0</v>
          </cell>
          <cell r="G135">
            <v>6907</v>
          </cell>
          <cell r="H135">
            <v>612.75</v>
          </cell>
        </row>
        <row r="136">
          <cell r="B136" t="str">
            <v>DINO_04Z</v>
          </cell>
          <cell r="C136">
            <v>8664.75</v>
          </cell>
          <cell r="D136">
            <v>456.9</v>
          </cell>
          <cell r="E136">
            <v>0</v>
          </cell>
          <cell r="F136">
            <v>0</v>
          </cell>
          <cell r="G136">
            <v>8664.75</v>
          </cell>
          <cell r="H136">
            <v>456.9</v>
          </cell>
        </row>
        <row r="137">
          <cell r="B137" t="str">
            <v>DINO_05Z</v>
          </cell>
          <cell r="C137">
            <v>0</v>
          </cell>
          <cell r="D137">
            <v>0</v>
          </cell>
          <cell r="E137">
            <v>0</v>
          </cell>
          <cell r="F137">
            <v>0</v>
          </cell>
          <cell r="G137">
            <v>0</v>
          </cell>
          <cell r="H137">
            <v>0</v>
          </cell>
        </row>
        <row r="138">
          <cell r="B138" t="str">
            <v>DINO_06Z</v>
          </cell>
          <cell r="C138">
            <v>8282.1</v>
          </cell>
          <cell r="D138">
            <v>428.8</v>
          </cell>
          <cell r="E138">
            <v>0</v>
          </cell>
          <cell r="F138">
            <v>0</v>
          </cell>
          <cell r="G138">
            <v>8282.1</v>
          </cell>
          <cell r="H138">
            <v>428.8</v>
          </cell>
        </row>
        <row r="139">
          <cell r="B139" t="str">
            <v>FFES_01Z</v>
          </cell>
          <cell r="C139">
            <v>0</v>
          </cell>
          <cell r="D139">
            <v>0</v>
          </cell>
          <cell r="E139">
            <v>0</v>
          </cell>
          <cell r="F139">
            <v>0</v>
          </cell>
          <cell r="G139">
            <v>0</v>
          </cell>
          <cell r="H139">
            <v>0</v>
          </cell>
        </row>
        <row r="140">
          <cell r="B140" t="str">
            <v>FFES_02Z</v>
          </cell>
          <cell r="C140">
            <v>0</v>
          </cell>
          <cell r="D140">
            <v>0</v>
          </cell>
          <cell r="E140">
            <v>0</v>
          </cell>
          <cell r="F140">
            <v>0</v>
          </cell>
          <cell r="G140">
            <v>0</v>
          </cell>
          <cell r="H140">
            <v>0</v>
          </cell>
        </row>
        <row r="141">
          <cell r="B141" t="str">
            <v>FFES_03Z</v>
          </cell>
          <cell r="C141">
            <v>2430.66</v>
          </cell>
          <cell r="D141">
            <v>457.24</v>
          </cell>
          <cell r="E141">
            <v>0</v>
          </cell>
          <cell r="F141">
            <v>0</v>
          </cell>
          <cell r="G141">
            <v>2430.66</v>
          </cell>
          <cell r="H141">
            <v>457.24</v>
          </cell>
        </row>
        <row r="142">
          <cell r="B142" t="str">
            <v>FFES_04Z</v>
          </cell>
          <cell r="C142">
            <v>3423.84</v>
          </cell>
          <cell r="D142">
            <v>394.79</v>
          </cell>
          <cell r="E142">
            <v>0</v>
          </cell>
          <cell r="F142">
            <v>0</v>
          </cell>
          <cell r="G142">
            <v>3423.84</v>
          </cell>
          <cell r="H142">
            <v>394.79</v>
          </cell>
        </row>
        <row r="143">
          <cell r="B143" t="str">
            <v>KILNS01Z</v>
          </cell>
          <cell r="C143">
            <v>0</v>
          </cell>
          <cell r="D143">
            <v>0</v>
          </cell>
          <cell r="E143">
            <v>0</v>
          </cell>
          <cell r="F143">
            <v>0</v>
          </cell>
          <cell r="G143">
            <v>0</v>
          </cell>
          <cell r="H143">
            <v>0</v>
          </cell>
        </row>
        <row r="144">
          <cell r="B144" t="str">
            <v>PETEM01Z</v>
          </cell>
          <cell r="C144">
            <v>62.01</v>
          </cell>
          <cell r="D144">
            <v>1.56</v>
          </cell>
          <cell r="E144">
            <v>0</v>
          </cell>
          <cell r="F144">
            <v>0</v>
          </cell>
          <cell r="G144">
            <v>62.01</v>
          </cell>
          <cell r="H144">
            <v>1.56</v>
          </cell>
        </row>
        <row r="145">
          <cell r="B145" t="str">
            <v>GRAI_06Z</v>
          </cell>
          <cell r="C145">
            <v>19585.900000000001</v>
          </cell>
          <cell r="D145">
            <v>3066.9</v>
          </cell>
          <cell r="E145">
            <v>0</v>
          </cell>
          <cell r="F145">
            <v>0</v>
          </cell>
          <cell r="G145">
            <v>19585.900000000001</v>
          </cell>
          <cell r="H145">
            <v>3066.9</v>
          </cell>
        </row>
        <row r="146">
          <cell r="B146" t="str">
            <v>GRAI_07Z</v>
          </cell>
          <cell r="C146">
            <v>15106.8</v>
          </cell>
          <cell r="D146">
            <v>2182.25</v>
          </cell>
          <cell r="E146">
            <v>0</v>
          </cell>
          <cell r="F146">
            <v>0</v>
          </cell>
          <cell r="G146">
            <v>15106.8</v>
          </cell>
          <cell r="H146">
            <v>2182.25</v>
          </cell>
        </row>
        <row r="147">
          <cell r="B147" t="str">
            <v>GRAI_08Z</v>
          </cell>
          <cell r="C147">
            <v>11401.25</v>
          </cell>
          <cell r="D147">
            <v>3486.85</v>
          </cell>
          <cell r="E147">
            <v>0</v>
          </cell>
          <cell r="F147">
            <v>0</v>
          </cell>
          <cell r="G147">
            <v>11401.25</v>
          </cell>
          <cell r="H147">
            <v>3486.85</v>
          </cell>
        </row>
        <row r="148">
          <cell r="B148" t="str">
            <v>KILLP01Z</v>
          </cell>
          <cell r="C148">
            <v>694.75</v>
          </cell>
          <cell r="D148">
            <v>372.45</v>
          </cell>
          <cell r="E148">
            <v>0</v>
          </cell>
          <cell r="F148">
            <v>0</v>
          </cell>
          <cell r="G148">
            <v>694.75</v>
          </cell>
          <cell r="H148">
            <v>372.45</v>
          </cell>
        </row>
        <row r="149">
          <cell r="B149" t="str">
            <v>KILLP02Z</v>
          </cell>
          <cell r="C149">
            <v>733.2</v>
          </cell>
          <cell r="D149">
            <v>730.15</v>
          </cell>
          <cell r="E149">
            <v>0</v>
          </cell>
          <cell r="F149">
            <v>0</v>
          </cell>
          <cell r="G149">
            <v>733.2</v>
          </cell>
          <cell r="H149">
            <v>730.15</v>
          </cell>
        </row>
        <row r="150">
          <cell r="B150" t="str">
            <v>RATS_01Z</v>
          </cell>
          <cell r="C150">
            <v>504.27</v>
          </cell>
          <cell r="D150">
            <v>2025.54</v>
          </cell>
          <cell r="E150">
            <v>0</v>
          </cell>
          <cell r="F150">
            <v>0</v>
          </cell>
          <cell r="G150">
            <v>504.27</v>
          </cell>
          <cell r="H150">
            <v>2025.54</v>
          </cell>
        </row>
        <row r="151">
          <cell r="B151" t="str">
            <v>RATS_02Z</v>
          </cell>
          <cell r="C151">
            <v>2009.52</v>
          </cell>
          <cell r="D151">
            <v>1314.54</v>
          </cell>
          <cell r="E151">
            <v>0</v>
          </cell>
          <cell r="F151">
            <v>0</v>
          </cell>
          <cell r="G151">
            <v>2009.52</v>
          </cell>
          <cell r="H151">
            <v>1314.54</v>
          </cell>
        </row>
        <row r="152">
          <cell r="B152" t="str">
            <v>RATS_03Z</v>
          </cell>
          <cell r="C152">
            <v>1399.95</v>
          </cell>
          <cell r="D152">
            <v>563.22</v>
          </cell>
          <cell r="E152">
            <v>0</v>
          </cell>
          <cell r="F152">
            <v>0</v>
          </cell>
          <cell r="G152">
            <v>1399.95</v>
          </cell>
          <cell r="H152">
            <v>563.22</v>
          </cell>
        </row>
        <row r="153">
          <cell r="B153" t="str">
            <v>RATS_04Z</v>
          </cell>
          <cell r="C153">
            <v>0</v>
          </cell>
          <cell r="D153">
            <v>0</v>
          </cell>
          <cell r="E153">
            <v>0</v>
          </cell>
          <cell r="F153">
            <v>0</v>
          </cell>
          <cell r="G153">
            <v>0</v>
          </cell>
          <cell r="H153">
            <v>0</v>
          </cell>
        </row>
        <row r="154">
          <cell r="B154" t="str">
            <v>TAYL_02Z</v>
          </cell>
          <cell r="C154">
            <v>1.85</v>
          </cell>
          <cell r="D154">
            <v>3.06</v>
          </cell>
          <cell r="E154">
            <v>0</v>
          </cell>
          <cell r="F154">
            <v>0</v>
          </cell>
          <cell r="G154">
            <v>1.85</v>
          </cell>
          <cell r="H154">
            <v>3.06</v>
          </cell>
        </row>
        <row r="155">
          <cell r="B155" t="str">
            <v>TAYL_03Z</v>
          </cell>
          <cell r="C155">
            <v>2.54</v>
          </cell>
          <cell r="D155">
            <v>227.2</v>
          </cell>
          <cell r="E155">
            <v>0</v>
          </cell>
          <cell r="F155">
            <v>0</v>
          </cell>
          <cell r="G155">
            <v>2.54</v>
          </cell>
          <cell r="H155">
            <v>227.2</v>
          </cell>
        </row>
        <row r="156">
          <cell r="B156" t="str">
            <v>RCBKO-1</v>
          </cell>
          <cell r="C156">
            <v>5637.08</v>
          </cell>
          <cell r="D156">
            <v>1635.96</v>
          </cell>
          <cell r="E156">
            <v>0</v>
          </cell>
          <cell r="F156">
            <v>0</v>
          </cell>
          <cell r="G156">
            <v>5637.08</v>
          </cell>
          <cell r="H156">
            <v>1635.96</v>
          </cell>
        </row>
        <row r="157">
          <cell r="B157" t="str">
            <v>RCBKO-2</v>
          </cell>
          <cell r="C157">
            <v>5306.99</v>
          </cell>
          <cell r="D157">
            <v>2150.1799999999998</v>
          </cell>
          <cell r="E157">
            <v>0</v>
          </cell>
          <cell r="F157">
            <v>0</v>
          </cell>
          <cell r="G157">
            <v>5306.99</v>
          </cell>
          <cell r="H157">
            <v>2150.1799999999998</v>
          </cell>
        </row>
        <row r="158">
          <cell r="B158" t="str">
            <v>BRGG_01Z</v>
          </cell>
          <cell r="C158">
            <v>410.91</v>
          </cell>
          <cell r="D158">
            <v>10.86</v>
          </cell>
          <cell r="E158">
            <v>0</v>
          </cell>
          <cell r="F158">
            <v>0</v>
          </cell>
          <cell r="G158">
            <v>410.91</v>
          </cell>
          <cell r="H158">
            <v>10.86</v>
          </cell>
        </row>
        <row r="159">
          <cell r="B159" t="str">
            <v>ROCK_01Z</v>
          </cell>
          <cell r="C159">
            <v>28800.400000000001</v>
          </cell>
          <cell r="D159">
            <v>2753.1</v>
          </cell>
          <cell r="E159">
            <v>0</v>
          </cell>
          <cell r="F159">
            <v>0</v>
          </cell>
          <cell r="G159">
            <v>28800.400000000001</v>
          </cell>
          <cell r="H159">
            <v>2753.1</v>
          </cell>
        </row>
        <row r="160">
          <cell r="B160" t="str">
            <v>SCCL_01Z</v>
          </cell>
          <cell r="C160">
            <v>6897.2</v>
          </cell>
          <cell r="D160">
            <v>531.23</v>
          </cell>
          <cell r="E160">
            <v>0</v>
          </cell>
          <cell r="F160">
            <v>0</v>
          </cell>
          <cell r="G160">
            <v>6897.2</v>
          </cell>
          <cell r="H160">
            <v>531.23</v>
          </cell>
        </row>
        <row r="161">
          <cell r="B161" t="str">
            <v>SCCL_02Z</v>
          </cell>
          <cell r="C161">
            <v>10871.95</v>
          </cell>
          <cell r="D161">
            <v>2208.4</v>
          </cell>
          <cell r="E161">
            <v>0</v>
          </cell>
          <cell r="F161">
            <v>0</v>
          </cell>
          <cell r="G161">
            <v>10871.95</v>
          </cell>
          <cell r="H161">
            <v>2208.4</v>
          </cell>
        </row>
        <row r="162">
          <cell r="B162" t="str">
            <v>SCCL_03Z</v>
          </cell>
          <cell r="C162">
            <v>5636.05</v>
          </cell>
          <cell r="D162">
            <v>783.33</v>
          </cell>
          <cell r="E162">
            <v>0</v>
          </cell>
          <cell r="F162">
            <v>0</v>
          </cell>
          <cell r="G162">
            <v>5636.05</v>
          </cell>
          <cell r="H162">
            <v>783.33</v>
          </cell>
        </row>
        <row r="163">
          <cell r="B163" t="str">
            <v>SHOS_01Z</v>
          </cell>
          <cell r="C163">
            <v>0</v>
          </cell>
          <cell r="D163">
            <v>0</v>
          </cell>
          <cell r="E163">
            <v>0</v>
          </cell>
          <cell r="F163">
            <v>0</v>
          </cell>
          <cell r="G163">
            <v>0</v>
          </cell>
          <cell r="H163">
            <v>0</v>
          </cell>
        </row>
        <row r="164">
          <cell r="B164" t="str">
            <v>SEAB_01Z</v>
          </cell>
          <cell r="C164">
            <v>6264.32</v>
          </cell>
          <cell r="D164">
            <v>6665.87</v>
          </cell>
          <cell r="E164">
            <v>0</v>
          </cell>
          <cell r="F164">
            <v>0</v>
          </cell>
          <cell r="G164">
            <v>6264.32</v>
          </cell>
          <cell r="H164">
            <v>6665.87</v>
          </cell>
        </row>
        <row r="165">
          <cell r="B165" t="str">
            <v>SEAB_02Z</v>
          </cell>
          <cell r="C165">
            <v>12846.21</v>
          </cell>
          <cell r="D165">
            <v>2835.91</v>
          </cell>
          <cell r="E165">
            <v>0</v>
          </cell>
          <cell r="F165">
            <v>0</v>
          </cell>
          <cell r="G165">
            <v>12846.21</v>
          </cell>
          <cell r="H165">
            <v>2835.91</v>
          </cell>
        </row>
        <row r="166">
          <cell r="B166" t="str">
            <v>SPLN_01Z</v>
          </cell>
          <cell r="C166">
            <v>20271.75</v>
          </cell>
          <cell r="D166">
            <v>4382.75</v>
          </cell>
          <cell r="E166">
            <v>0</v>
          </cell>
          <cell r="F166">
            <v>0</v>
          </cell>
          <cell r="G166">
            <v>20271.75</v>
          </cell>
          <cell r="H166">
            <v>4382.75</v>
          </cell>
        </row>
        <row r="167">
          <cell r="B167" t="str">
            <v>ARCHW-1</v>
          </cell>
          <cell r="C167">
            <v>13856.45</v>
          </cell>
          <cell r="D167">
            <v>27.08</v>
          </cell>
          <cell r="E167">
            <v>0</v>
          </cell>
          <cell r="F167">
            <v>0</v>
          </cell>
          <cell r="G167">
            <v>13856.45</v>
          </cell>
          <cell r="H167">
            <v>27.08</v>
          </cell>
        </row>
        <row r="168">
          <cell r="B168" t="str">
            <v>CLFLW-1</v>
          </cell>
          <cell r="C168">
            <v>1271.83</v>
          </cell>
          <cell r="D168">
            <v>41.19</v>
          </cell>
          <cell r="E168">
            <v>0</v>
          </cell>
          <cell r="F168">
            <v>0</v>
          </cell>
          <cell r="G168">
            <v>1271.83</v>
          </cell>
          <cell r="H168">
            <v>41.19</v>
          </cell>
        </row>
        <row r="169">
          <cell r="B169" t="str">
            <v>DRSLW-1</v>
          </cell>
          <cell r="C169">
            <v>0.76</v>
          </cell>
          <cell r="D169">
            <v>7175.45</v>
          </cell>
          <cell r="E169">
            <v>0</v>
          </cell>
          <cell r="F169">
            <v>0</v>
          </cell>
          <cell r="G169">
            <v>0.76</v>
          </cell>
          <cell r="H169">
            <v>7175.45</v>
          </cell>
        </row>
        <row r="170">
          <cell r="B170" t="str">
            <v>EWHLW-1</v>
          </cell>
          <cell r="C170">
            <v>3363.37</v>
          </cell>
          <cell r="D170">
            <v>0</v>
          </cell>
          <cell r="E170">
            <v>0</v>
          </cell>
          <cell r="F170">
            <v>0</v>
          </cell>
          <cell r="G170">
            <v>3363.37</v>
          </cell>
          <cell r="H170">
            <v>0</v>
          </cell>
        </row>
        <row r="171">
          <cell r="B171" t="str">
            <v>HRSTW-1</v>
          </cell>
          <cell r="C171">
            <v>10457.780000000001</v>
          </cell>
          <cell r="D171">
            <v>0</v>
          </cell>
          <cell r="E171">
            <v>0</v>
          </cell>
          <cell r="F171">
            <v>0</v>
          </cell>
          <cell r="G171">
            <v>10457.780000000001</v>
          </cell>
          <cell r="H171">
            <v>0</v>
          </cell>
        </row>
        <row r="172">
          <cell r="B172" t="str">
            <v>KLGLW-1</v>
          </cell>
          <cell r="C172">
            <v>13498.21</v>
          </cell>
          <cell r="D172">
            <v>3.52</v>
          </cell>
          <cell r="E172">
            <v>0</v>
          </cell>
          <cell r="F172">
            <v>0</v>
          </cell>
          <cell r="G172">
            <v>13498.21</v>
          </cell>
          <cell r="H172">
            <v>3.52</v>
          </cell>
        </row>
        <row r="173">
          <cell r="B173" t="str">
            <v>MKHLW-1</v>
          </cell>
          <cell r="C173">
            <v>935.49</v>
          </cell>
          <cell r="D173">
            <v>2468.59</v>
          </cell>
          <cell r="E173">
            <v>0</v>
          </cell>
          <cell r="F173">
            <v>0</v>
          </cell>
          <cell r="G173">
            <v>935.49</v>
          </cell>
          <cell r="H173">
            <v>2468.59</v>
          </cell>
        </row>
        <row r="174">
          <cell r="B174" t="str">
            <v>AIGA_01Z</v>
          </cell>
          <cell r="C174">
            <v>10.23</v>
          </cell>
          <cell r="D174">
            <v>0.98</v>
          </cell>
          <cell r="E174">
            <v>0</v>
          </cell>
          <cell r="F174">
            <v>0</v>
          </cell>
          <cell r="G174">
            <v>10.23</v>
          </cell>
          <cell r="H174">
            <v>0.98</v>
          </cell>
        </row>
        <row r="175">
          <cell r="B175" t="str">
            <v>BHLAW-1</v>
          </cell>
          <cell r="C175">
            <v>3220.5</v>
          </cell>
          <cell r="D175">
            <v>246.13</v>
          </cell>
          <cell r="E175">
            <v>0</v>
          </cell>
          <cell r="F175">
            <v>0</v>
          </cell>
          <cell r="G175">
            <v>3220.5</v>
          </cell>
          <cell r="H175">
            <v>246.13</v>
          </cell>
        </row>
        <row r="176">
          <cell r="B176" t="str">
            <v>CASH_01Z</v>
          </cell>
          <cell r="C176">
            <v>165.54</v>
          </cell>
          <cell r="D176">
            <v>0.04</v>
          </cell>
          <cell r="E176">
            <v>0</v>
          </cell>
          <cell r="F176">
            <v>0</v>
          </cell>
          <cell r="G176">
            <v>165.54</v>
          </cell>
          <cell r="H176">
            <v>0.04</v>
          </cell>
        </row>
        <row r="177">
          <cell r="B177" t="str">
            <v>CEAN_01Z</v>
          </cell>
          <cell r="C177">
            <v>12.24</v>
          </cell>
          <cell r="D177">
            <v>54.96</v>
          </cell>
          <cell r="E177">
            <v>0</v>
          </cell>
          <cell r="F177">
            <v>0</v>
          </cell>
          <cell r="G177">
            <v>12.24</v>
          </cell>
          <cell r="H177">
            <v>54.96</v>
          </cell>
        </row>
        <row r="178">
          <cell r="B178" t="str">
            <v>CLAC-1</v>
          </cell>
          <cell r="C178">
            <v>16.12</v>
          </cell>
          <cell r="D178">
            <v>52.48</v>
          </cell>
          <cell r="E178">
            <v>0</v>
          </cell>
          <cell r="F178">
            <v>0</v>
          </cell>
          <cell r="G178">
            <v>16.12</v>
          </cell>
          <cell r="H178">
            <v>52.48</v>
          </cell>
        </row>
        <row r="179">
          <cell r="B179" t="str">
            <v>CLUN_01Z</v>
          </cell>
          <cell r="C179">
            <v>530.27</v>
          </cell>
          <cell r="D179">
            <v>29.62</v>
          </cell>
          <cell r="E179">
            <v>0</v>
          </cell>
          <cell r="F179">
            <v>0</v>
          </cell>
          <cell r="G179">
            <v>530.27</v>
          </cell>
          <cell r="H179">
            <v>29.62</v>
          </cell>
        </row>
        <row r="180">
          <cell r="B180" t="str">
            <v>CLUN_02Z</v>
          </cell>
          <cell r="C180">
            <v>777.35</v>
          </cell>
          <cell r="D180">
            <v>12.98</v>
          </cell>
          <cell r="E180">
            <v>0</v>
          </cell>
          <cell r="F180">
            <v>0</v>
          </cell>
          <cell r="G180">
            <v>777.35</v>
          </cell>
          <cell r="H180">
            <v>12.98</v>
          </cell>
        </row>
        <row r="181">
          <cell r="B181" t="str">
            <v>CULL_02Z</v>
          </cell>
          <cell r="C181">
            <v>542.14</v>
          </cell>
          <cell r="D181">
            <v>0.01</v>
          </cell>
          <cell r="E181">
            <v>0</v>
          </cell>
          <cell r="F181">
            <v>0</v>
          </cell>
          <cell r="G181">
            <v>542.14</v>
          </cell>
          <cell r="H181">
            <v>0.01</v>
          </cell>
        </row>
        <row r="182">
          <cell r="B182" t="str">
            <v>DEAN_01Z</v>
          </cell>
          <cell r="C182">
            <v>12.14</v>
          </cell>
          <cell r="D182">
            <v>111.44</v>
          </cell>
          <cell r="E182">
            <v>0</v>
          </cell>
          <cell r="F182">
            <v>0</v>
          </cell>
          <cell r="G182">
            <v>12.14</v>
          </cell>
          <cell r="H182">
            <v>111.44</v>
          </cell>
        </row>
        <row r="183">
          <cell r="B183" t="str">
            <v>ERRO_01Z</v>
          </cell>
          <cell r="C183">
            <v>4.58</v>
          </cell>
          <cell r="D183">
            <v>28.82</v>
          </cell>
          <cell r="E183">
            <v>0</v>
          </cell>
          <cell r="F183">
            <v>0</v>
          </cell>
          <cell r="G183">
            <v>4.58</v>
          </cell>
          <cell r="H183">
            <v>28.82</v>
          </cell>
        </row>
        <row r="184">
          <cell r="B184" t="str">
            <v>ERRO_02Z</v>
          </cell>
          <cell r="C184">
            <v>3.59</v>
          </cell>
          <cell r="D184">
            <v>32.729999999999997</v>
          </cell>
          <cell r="E184">
            <v>0</v>
          </cell>
          <cell r="F184">
            <v>0</v>
          </cell>
          <cell r="G184">
            <v>3.59</v>
          </cell>
          <cell r="H184">
            <v>32.729999999999997</v>
          </cell>
        </row>
        <row r="185">
          <cell r="B185" t="str">
            <v>ERRO_03Z</v>
          </cell>
          <cell r="C185">
            <v>1.95</v>
          </cell>
          <cell r="D185">
            <v>18.3</v>
          </cell>
          <cell r="E185">
            <v>0</v>
          </cell>
          <cell r="F185">
            <v>0</v>
          </cell>
          <cell r="G185">
            <v>1.95</v>
          </cell>
          <cell r="H185">
            <v>18.3</v>
          </cell>
        </row>
        <row r="186">
          <cell r="B186" t="str">
            <v>FASN_01Z</v>
          </cell>
          <cell r="C186">
            <v>1154.8399999999999</v>
          </cell>
          <cell r="D186">
            <v>7.0000000000000007E-2</v>
          </cell>
          <cell r="E186">
            <v>0</v>
          </cell>
          <cell r="F186">
            <v>0</v>
          </cell>
          <cell r="G186">
            <v>1154.8399999999999</v>
          </cell>
          <cell r="H186">
            <v>7.0000000000000007E-2</v>
          </cell>
        </row>
        <row r="187">
          <cell r="B187" t="str">
            <v>FASN_02Z</v>
          </cell>
          <cell r="C187">
            <v>980.93</v>
          </cell>
          <cell r="D187">
            <v>0.8</v>
          </cell>
          <cell r="E187">
            <v>0</v>
          </cell>
          <cell r="F187">
            <v>0</v>
          </cell>
          <cell r="G187">
            <v>980.93</v>
          </cell>
          <cell r="H187">
            <v>0.8</v>
          </cell>
        </row>
        <row r="188">
          <cell r="B188" t="str">
            <v>FASN_03Z</v>
          </cell>
          <cell r="C188">
            <v>43.29</v>
          </cell>
          <cell r="D188">
            <v>80.290000000000006</v>
          </cell>
          <cell r="E188">
            <v>0</v>
          </cell>
          <cell r="F188">
            <v>0</v>
          </cell>
          <cell r="G188">
            <v>43.29</v>
          </cell>
          <cell r="H188">
            <v>80.290000000000006</v>
          </cell>
        </row>
        <row r="189">
          <cell r="B189" t="str">
            <v>FASN_04Z</v>
          </cell>
          <cell r="C189">
            <v>275.5</v>
          </cell>
          <cell r="D189">
            <v>102.4</v>
          </cell>
          <cell r="E189">
            <v>0</v>
          </cell>
          <cell r="F189">
            <v>0</v>
          </cell>
          <cell r="G189">
            <v>275.5</v>
          </cell>
          <cell r="H189">
            <v>102.4</v>
          </cell>
        </row>
        <row r="190">
          <cell r="B190" t="str">
            <v>FINL_01Z</v>
          </cell>
          <cell r="C190">
            <v>11.66</v>
          </cell>
          <cell r="D190">
            <v>13.53</v>
          </cell>
          <cell r="E190">
            <v>0</v>
          </cell>
          <cell r="F190">
            <v>0</v>
          </cell>
          <cell r="G190">
            <v>11.66</v>
          </cell>
          <cell r="H190">
            <v>13.53</v>
          </cell>
        </row>
        <row r="191">
          <cell r="B191" t="str">
            <v>FOYE_01Z</v>
          </cell>
          <cell r="C191">
            <v>1415.71</v>
          </cell>
          <cell r="D191">
            <v>1476.57</v>
          </cell>
          <cell r="E191">
            <v>0</v>
          </cell>
          <cell r="F191">
            <v>0</v>
          </cell>
          <cell r="G191">
            <v>1415.71</v>
          </cell>
          <cell r="H191">
            <v>1476.57</v>
          </cell>
        </row>
        <row r="192">
          <cell r="B192" t="str">
            <v>FOYE_02Z</v>
          </cell>
          <cell r="C192">
            <v>978.74</v>
          </cell>
          <cell r="D192">
            <v>1052.3499999999999</v>
          </cell>
          <cell r="E192">
            <v>0</v>
          </cell>
          <cell r="F192">
            <v>0</v>
          </cell>
          <cell r="G192">
            <v>978.74</v>
          </cell>
          <cell r="H192">
            <v>1052.3499999999999</v>
          </cell>
        </row>
        <row r="193">
          <cell r="B193" t="str">
            <v>GLEN_01Z</v>
          </cell>
          <cell r="C193">
            <v>156.33000000000001</v>
          </cell>
          <cell r="D193">
            <v>6.16</v>
          </cell>
          <cell r="E193">
            <v>0</v>
          </cell>
          <cell r="F193">
            <v>0</v>
          </cell>
          <cell r="G193">
            <v>156.33000000000001</v>
          </cell>
          <cell r="H193">
            <v>6.16</v>
          </cell>
        </row>
        <row r="194">
          <cell r="B194" t="str">
            <v>GLNDO-1</v>
          </cell>
          <cell r="C194">
            <v>2090.0300000000002</v>
          </cell>
          <cell r="D194">
            <v>90.91</v>
          </cell>
          <cell r="E194">
            <v>0</v>
          </cell>
          <cell r="F194">
            <v>0</v>
          </cell>
          <cell r="G194">
            <v>2090.0300000000002</v>
          </cell>
          <cell r="H194">
            <v>90.91</v>
          </cell>
        </row>
        <row r="195">
          <cell r="B195" t="str">
            <v>GORDW-1</v>
          </cell>
          <cell r="C195">
            <v>21.8</v>
          </cell>
          <cell r="D195">
            <v>1681.61</v>
          </cell>
          <cell r="E195">
            <v>0</v>
          </cell>
          <cell r="F195">
            <v>0</v>
          </cell>
          <cell r="G195">
            <v>21.8</v>
          </cell>
          <cell r="H195">
            <v>1681.61</v>
          </cell>
        </row>
        <row r="196">
          <cell r="B196" t="str">
            <v>GRUB_01Z</v>
          </cell>
          <cell r="C196">
            <v>0</v>
          </cell>
          <cell r="D196">
            <v>0</v>
          </cell>
          <cell r="E196">
            <v>0</v>
          </cell>
          <cell r="F196">
            <v>0</v>
          </cell>
          <cell r="G196">
            <v>0</v>
          </cell>
          <cell r="H196">
            <v>0</v>
          </cell>
        </row>
        <row r="197">
          <cell r="B197" t="str">
            <v>GRUB_02Z</v>
          </cell>
          <cell r="C197">
            <v>0</v>
          </cell>
          <cell r="D197">
            <v>0</v>
          </cell>
          <cell r="E197">
            <v>0</v>
          </cell>
          <cell r="F197">
            <v>0</v>
          </cell>
          <cell r="G197">
            <v>0</v>
          </cell>
          <cell r="H197">
            <v>0</v>
          </cell>
        </row>
        <row r="198">
          <cell r="B198" t="str">
            <v>HADHW-1</v>
          </cell>
          <cell r="C198">
            <v>2767.82</v>
          </cell>
          <cell r="D198">
            <v>3446.05</v>
          </cell>
          <cell r="E198">
            <v>0</v>
          </cell>
          <cell r="F198">
            <v>0</v>
          </cell>
          <cell r="G198">
            <v>2767.82</v>
          </cell>
          <cell r="H198">
            <v>3446.05</v>
          </cell>
        </row>
        <row r="199">
          <cell r="B199" t="str">
            <v>INGA_01Z</v>
          </cell>
          <cell r="C199">
            <v>13.25</v>
          </cell>
          <cell r="D199">
            <v>30.02</v>
          </cell>
          <cell r="E199">
            <v>0</v>
          </cell>
          <cell r="F199">
            <v>0</v>
          </cell>
          <cell r="G199">
            <v>13.25</v>
          </cell>
          <cell r="H199">
            <v>30.02</v>
          </cell>
        </row>
        <row r="200">
          <cell r="B200" t="str">
            <v>KIOR_01Z</v>
          </cell>
          <cell r="C200">
            <v>9.42</v>
          </cell>
          <cell r="D200">
            <v>1.98</v>
          </cell>
          <cell r="E200">
            <v>0</v>
          </cell>
          <cell r="F200">
            <v>0</v>
          </cell>
          <cell r="G200">
            <v>9.42</v>
          </cell>
          <cell r="H200">
            <v>1.98</v>
          </cell>
        </row>
        <row r="201">
          <cell r="B201" t="str">
            <v>LOCH_01Z</v>
          </cell>
          <cell r="C201">
            <v>720.18</v>
          </cell>
          <cell r="D201">
            <v>19.14</v>
          </cell>
          <cell r="E201">
            <v>0</v>
          </cell>
          <cell r="F201">
            <v>0</v>
          </cell>
          <cell r="G201">
            <v>720.18</v>
          </cell>
          <cell r="H201">
            <v>19.14</v>
          </cell>
        </row>
        <row r="202">
          <cell r="B202" t="str">
            <v>LOCH_02Z</v>
          </cell>
          <cell r="C202">
            <v>224.75</v>
          </cell>
          <cell r="D202">
            <v>8.9600000000000009</v>
          </cell>
          <cell r="E202">
            <v>0</v>
          </cell>
          <cell r="F202">
            <v>0</v>
          </cell>
          <cell r="G202">
            <v>224.75</v>
          </cell>
          <cell r="H202">
            <v>8.9600000000000009</v>
          </cell>
        </row>
        <row r="203">
          <cell r="B203" t="str">
            <v>LUIC_01Z</v>
          </cell>
          <cell r="C203">
            <v>15.52</v>
          </cell>
          <cell r="D203">
            <v>190.8</v>
          </cell>
          <cell r="E203">
            <v>0</v>
          </cell>
          <cell r="F203">
            <v>0</v>
          </cell>
          <cell r="G203">
            <v>15.52</v>
          </cell>
          <cell r="H203">
            <v>190.8</v>
          </cell>
        </row>
        <row r="204">
          <cell r="B204" t="str">
            <v>LUIC_02Z</v>
          </cell>
          <cell r="C204">
            <v>23.12</v>
          </cell>
          <cell r="D204">
            <v>173.14</v>
          </cell>
          <cell r="E204">
            <v>0</v>
          </cell>
          <cell r="F204">
            <v>0</v>
          </cell>
          <cell r="G204">
            <v>23.12</v>
          </cell>
          <cell r="H204">
            <v>173.14</v>
          </cell>
        </row>
        <row r="205">
          <cell r="B205" t="str">
            <v>MOSS_01Z</v>
          </cell>
          <cell r="C205">
            <v>83.09</v>
          </cell>
          <cell r="D205">
            <v>46.01</v>
          </cell>
          <cell r="E205">
            <v>0</v>
          </cell>
          <cell r="F205">
            <v>0</v>
          </cell>
          <cell r="G205">
            <v>83.09</v>
          </cell>
          <cell r="H205">
            <v>46.01</v>
          </cell>
        </row>
        <row r="206">
          <cell r="B206" t="str">
            <v>NANT_01Z</v>
          </cell>
          <cell r="C206">
            <v>174.64</v>
          </cell>
          <cell r="D206">
            <v>8.43</v>
          </cell>
          <cell r="E206">
            <v>0</v>
          </cell>
          <cell r="F206">
            <v>0</v>
          </cell>
          <cell r="G206">
            <v>174.64</v>
          </cell>
          <cell r="H206">
            <v>8.43</v>
          </cell>
        </row>
        <row r="207">
          <cell r="B207" t="str">
            <v>ORRI_01Z</v>
          </cell>
          <cell r="C207">
            <v>0.03</v>
          </cell>
          <cell r="D207">
            <v>30.26</v>
          </cell>
          <cell r="E207">
            <v>0</v>
          </cell>
          <cell r="F207">
            <v>0</v>
          </cell>
          <cell r="G207">
            <v>0.03</v>
          </cell>
          <cell r="H207">
            <v>30.26</v>
          </cell>
        </row>
        <row r="208">
          <cell r="B208" t="str">
            <v>PEHE_01Z</v>
          </cell>
          <cell r="C208">
            <v>8874.31</v>
          </cell>
          <cell r="D208">
            <v>7648.93</v>
          </cell>
          <cell r="E208">
            <v>0</v>
          </cell>
          <cell r="F208">
            <v>0</v>
          </cell>
          <cell r="G208">
            <v>8874.31</v>
          </cell>
          <cell r="H208">
            <v>7648.93</v>
          </cell>
        </row>
        <row r="209">
          <cell r="B209" t="str">
            <v>PEHE_02Z</v>
          </cell>
          <cell r="C209">
            <v>0</v>
          </cell>
          <cell r="D209">
            <v>0</v>
          </cell>
          <cell r="E209">
            <v>0</v>
          </cell>
          <cell r="F209">
            <v>0</v>
          </cell>
          <cell r="G209">
            <v>0</v>
          </cell>
          <cell r="H209">
            <v>0</v>
          </cell>
        </row>
        <row r="210">
          <cell r="B210" t="str">
            <v>QUIO_01Z</v>
          </cell>
          <cell r="C210">
            <v>0</v>
          </cell>
          <cell r="D210">
            <v>0</v>
          </cell>
          <cell r="E210">
            <v>0</v>
          </cell>
          <cell r="F210">
            <v>0</v>
          </cell>
          <cell r="G210">
            <v>0</v>
          </cell>
          <cell r="H210">
            <v>0</v>
          </cell>
        </row>
        <row r="211">
          <cell r="B211" t="str">
            <v>SLOY_01Z</v>
          </cell>
          <cell r="C211">
            <v>30.92</v>
          </cell>
          <cell r="D211">
            <v>26.34</v>
          </cell>
          <cell r="E211">
            <v>0</v>
          </cell>
          <cell r="F211">
            <v>0</v>
          </cell>
          <cell r="G211">
            <v>30.92</v>
          </cell>
          <cell r="H211">
            <v>26.34</v>
          </cell>
        </row>
        <row r="212">
          <cell r="B212" t="str">
            <v>SLOY_02Z</v>
          </cell>
          <cell r="C212">
            <v>1.62</v>
          </cell>
          <cell r="D212">
            <v>113.97</v>
          </cell>
          <cell r="E212">
            <v>0</v>
          </cell>
          <cell r="F212">
            <v>0</v>
          </cell>
          <cell r="G212">
            <v>1.62</v>
          </cell>
          <cell r="H212">
            <v>113.97</v>
          </cell>
        </row>
        <row r="213">
          <cell r="B213" t="str">
            <v>SLOY_03Z</v>
          </cell>
          <cell r="C213">
            <v>62.96</v>
          </cell>
          <cell r="D213">
            <v>18.78</v>
          </cell>
          <cell r="E213">
            <v>0</v>
          </cell>
          <cell r="F213">
            <v>0</v>
          </cell>
          <cell r="G213">
            <v>62.96</v>
          </cell>
          <cell r="H213">
            <v>18.78</v>
          </cell>
        </row>
        <row r="214">
          <cell r="B214" t="str">
            <v>SLOY_04Z</v>
          </cell>
          <cell r="C214">
            <v>118.49</v>
          </cell>
          <cell r="D214">
            <v>12.46</v>
          </cell>
          <cell r="E214">
            <v>0</v>
          </cell>
          <cell r="F214">
            <v>0</v>
          </cell>
          <cell r="G214">
            <v>118.49</v>
          </cell>
          <cell r="H214">
            <v>12.46</v>
          </cell>
        </row>
        <row r="215">
          <cell r="B215" t="str">
            <v>STRNW-1</v>
          </cell>
          <cell r="C215">
            <v>1258.82</v>
          </cell>
          <cell r="D215">
            <v>31.23</v>
          </cell>
          <cell r="E215">
            <v>0</v>
          </cell>
          <cell r="F215">
            <v>0</v>
          </cell>
          <cell r="G215">
            <v>1258.82</v>
          </cell>
          <cell r="H215">
            <v>31.23</v>
          </cell>
        </row>
        <row r="216">
          <cell r="B216" t="str">
            <v>TORA_01Z</v>
          </cell>
          <cell r="C216">
            <v>53.32</v>
          </cell>
          <cell r="D216">
            <v>14.94</v>
          </cell>
          <cell r="E216">
            <v>0</v>
          </cell>
          <cell r="F216">
            <v>0</v>
          </cell>
          <cell r="G216">
            <v>53.32</v>
          </cell>
          <cell r="H216">
            <v>14.94</v>
          </cell>
        </row>
        <row r="217">
          <cell r="B217" t="str">
            <v>TORA_02Z</v>
          </cell>
          <cell r="C217">
            <v>66.290000000000006</v>
          </cell>
          <cell r="D217">
            <v>47.24</v>
          </cell>
          <cell r="E217">
            <v>0</v>
          </cell>
          <cell r="F217">
            <v>0</v>
          </cell>
          <cell r="G217">
            <v>66.290000000000006</v>
          </cell>
          <cell r="H217">
            <v>47.24</v>
          </cell>
        </row>
        <row r="218">
          <cell r="B218" t="str">
            <v>SUTB_01Z</v>
          </cell>
          <cell r="C218">
            <v>0</v>
          </cell>
          <cell r="D218">
            <v>0</v>
          </cell>
          <cell r="E218">
            <v>0</v>
          </cell>
          <cell r="F218">
            <v>0</v>
          </cell>
          <cell r="G218">
            <v>0</v>
          </cell>
          <cell r="H218">
            <v>0</v>
          </cell>
        </row>
        <row r="219">
          <cell r="B219" t="str">
            <v>SVRP_10Z</v>
          </cell>
          <cell r="C219">
            <v>0</v>
          </cell>
          <cell r="D219">
            <v>0</v>
          </cell>
          <cell r="E219">
            <v>0</v>
          </cell>
          <cell r="F219">
            <v>0</v>
          </cell>
          <cell r="G219">
            <v>0</v>
          </cell>
          <cell r="H219">
            <v>0</v>
          </cell>
        </row>
        <row r="220">
          <cell r="B220" t="str">
            <v>SVRP_20Z</v>
          </cell>
          <cell r="C220">
            <v>0</v>
          </cell>
          <cell r="D220">
            <v>0</v>
          </cell>
          <cell r="E220">
            <v>0</v>
          </cell>
          <cell r="F220">
            <v>0</v>
          </cell>
          <cell r="G220">
            <v>0</v>
          </cell>
          <cell r="H220">
            <v>0</v>
          </cell>
        </row>
        <row r="221">
          <cell r="B221" t="str">
            <v>USKM_13Z</v>
          </cell>
          <cell r="C221">
            <v>0</v>
          </cell>
          <cell r="D221">
            <v>0</v>
          </cell>
          <cell r="E221">
            <v>0</v>
          </cell>
          <cell r="F221">
            <v>0</v>
          </cell>
          <cell r="G221">
            <v>0</v>
          </cell>
          <cell r="H221">
            <v>0</v>
          </cell>
        </row>
        <row r="222">
          <cell r="B222" t="str">
            <v>USKM_14Z</v>
          </cell>
          <cell r="C222">
            <v>0</v>
          </cell>
          <cell r="D222">
            <v>0</v>
          </cell>
          <cell r="E222">
            <v>0</v>
          </cell>
          <cell r="F222">
            <v>0</v>
          </cell>
          <cell r="G222">
            <v>0</v>
          </cell>
          <cell r="H222">
            <v>0</v>
          </cell>
        </row>
        <row r="223">
          <cell r="B223" t="str">
            <v>USKM_15Z</v>
          </cell>
          <cell r="C223">
            <v>0</v>
          </cell>
          <cell r="D223">
            <v>0</v>
          </cell>
          <cell r="E223">
            <v>0</v>
          </cell>
          <cell r="F223">
            <v>0</v>
          </cell>
          <cell r="G223">
            <v>0</v>
          </cell>
          <cell r="H223">
            <v>0</v>
          </cell>
        </row>
        <row r="224">
          <cell r="B224" t="str">
            <v>WLNYO-2</v>
          </cell>
          <cell r="C224">
            <v>9585.1200000000008</v>
          </cell>
          <cell r="D224">
            <v>6.22</v>
          </cell>
          <cell r="E224">
            <v>0</v>
          </cell>
          <cell r="F224">
            <v>0</v>
          </cell>
          <cell r="G224">
            <v>9585.1200000000008</v>
          </cell>
          <cell r="H224">
            <v>6.22</v>
          </cell>
        </row>
        <row r="225">
          <cell r="B225" t="str">
            <v>WLNYW-1</v>
          </cell>
          <cell r="C225">
            <v>5.31</v>
          </cell>
          <cell r="D225">
            <v>16360.25</v>
          </cell>
          <cell r="E225">
            <v>0</v>
          </cell>
          <cell r="F225">
            <v>0</v>
          </cell>
          <cell r="G225">
            <v>5.31</v>
          </cell>
          <cell r="H225">
            <v>16360.25</v>
          </cell>
        </row>
        <row r="226">
          <cell r="B226" t="str">
            <v>WLNYO3</v>
          </cell>
          <cell r="C226">
            <v>1968.65</v>
          </cell>
          <cell r="D226">
            <v>5789.66</v>
          </cell>
          <cell r="E226">
            <v>0</v>
          </cell>
          <cell r="F226">
            <v>0</v>
          </cell>
          <cell r="G226">
            <v>1968.65</v>
          </cell>
          <cell r="H226">
            <v>5789.66</v>
          </cell>
        </row>
        <row r="227">
          <cell r="B227" t="str">
            <v>WLNYO4</v>
          </cell>
          <cell r="C227">
            <v>0</v>
          </cell>
          <cell r="D227">
            <v>0</v>
          </cell>
          <cell r="E227">
            <v>0</v>
          </cell>
          <cell r="F227">
            <v>0</v>
          </cell>
          <cell r="G227">
            <v>0</v>
          </cell>
          <cell r="H227">
            <v>0</v>
          </cell>
        </row>
        <row r="228">
          <cell r="B228" t="str">
            <v>WBURB-1</v>
          </cell>
          <cell r="C228">
            <v>81.75</v>
          </cell>
          <cell r="D228">
            <v>113.8</v>
          </cell>
          <cell r="E228">
            <v>0</v>
          </cell>
          <cell r="F228">
            <v>0</v>
          </cell>
          <cell r="G228">
            <v>81.75</v>
          </cell>
          <cell r="H228">
            <v>113.8</v>
          </cell>
        </row>
        <row r="229">
          <cell r="B229" t="str">
            <v>WBURB-2</v>
          </cell>
          <cell r="C229">
            <v>15503.94</v>
          </cell>
          <cell r="D229">
            <v>4967.1400000000003</v>
          </cell>
          <cell r="E229">
            <v>0</v>
          </cell>
          <cell r="F229">
            <v>0</v>
          </cell>
          <cell r="G229">
            <v>15503.94</v>
          </cell>
          <cell r="H229">
            <v>4967.1400000000003</v>
          </cell>
        </row>
        <row r="230">
          <cell r="B230" t="str">
            <v>WBURB-3</v>
          </cell>
          <cell r="C230">
            <v>8193.9699999999993</v>
          </cell>
          <cell r="D230">
            <v>3472.87</v>
          </cell>
          <cell r="E230">
            <v>0</v>
          </cell>
          <cell r="F230">
            <v>0</v>
          </cell>
          <cell r="G230">
            <v>8193.9699999999993</v>
          </cell>
          <cell r="H230">
            <v>3472.87</v>
          </cell>
        </row>
        <row r="231">
          <cell r="B231" t="str">
            <v>WBUPS01Z</v>
          </cell>
          <cell r="C231">
            <v>209.55</v>
          </cell>
          <cell r="D231">
            <v>11.1</v>
          </cell>
          <cell r="E231">
            <v>0</v>
          </cell>
          <cell r="F231">
            <v>0</v>
          </cell>
          <cell r="G231">
            <v>209.55</v>
          </cell>
          <cell r="H231">
            <v>11.1</v>
          </cell>
        </row>
        <row r="232">
          <cell r="B232" t="str">
            <v>WBUPS02Z</v>
          </cell>
          <cell r="C232">
            <v>1101.9000000000001</v>
          </cell>
          <cell r="D232">
            <v>818.5</v>
          </cell>
          <cell r="E232">
            <v>0</v>
          </cell>
          <cell r="F232">
            <v>0</v>
          </cell>
          <cell r="G232">
            <v>1101.9000000000001</v>
          </cell>
          <cell r="H232">
            <v>818.5</v>
          </cell>
        </row>
        <row r="233">
          <cell r="B233" t="str">
            <v>WBUPS03Z</v>
          </cell>
          <cell r="C233">
            <v>0</v>
          </cell>
          <cell r="D233">
            <v>0</v>
          </cell>
          <cell r="E233">
            <v>0</v>
          </cell>
          <cell r="F233">
            <v>0</v>
          </cell>
          <cell r="G233">
            <v>0</v>
          </cell>
          <cell r="H233">
            <v>0</v>
          </cell>
        </row>
        <row r="234">
          <cell r="B234" t="str">
            <v>WBUPS04Z</v>
          </cell>
          <cell r="C234">
            <v>845</v>
          </cell>
          <cell r="D234">
            <v>24.9</v>
          </cell>
          <cell r="E234">
            <v>0</v>
          </cell>
          <cell r="F234">
            <v>0</v>
          </cell>
          <cell r="G234">
            <v>845</v>
          </cell>
          <cell r="H234">
            <v>24.9</v>
          </cell>
        </row>
        <row r="235">
          <cell r="B235" t="str">
            <v>WTMSO-1</v>
          </cell>
          <cell r="C235">
            <v>11236.63</v>
          </cell>
          <cell r="D235">
            <v>1008.06</v>
          </cell>
          <cell r="E235">
            <v>0</v>
          </cell>
          <cell r="F235">
            <v>0</v>
          </cell>
          <cell r="G235">
            <v>11236.63</v>
          </cell>
          <cell r="H235">
            <v>1008.06</v>
          </cell>
        </row>
        <row r="236">
          <cell r="B236" t="str">
            <v>BLLA-1</v>
          </cell>
          <cell r="C236">
            <v>6411.16</v>
          </cell>
          <cell r="D236">
            <v>112.12</v>
          </cell>
          <cell r="E236">
            <v>0</v>
          </cell>
          <cell r="F236">
            <v>0</v>
          </cell>
          <cell r="G236">
            <v>6411.16</v>
          </cell>
          <cell r="H236">
            <v>112.12</v>
          </cell>
        </row>
        <row r="237">
          <cell r="B237" t="str">
            <v>WHILW-1</v>
          </cell>
          <cell r="C237">
            <v>10496.51</v>
          </cell>
          <cell r="D237">
            <v>82.17</v>
          </cell>
          <cell r="E237">
            <v>0</v>
          </cell>
          <cell r="F237">
            <v>0</v>
          </cell>
          <cell r="G237">
            <v>10496.51</v>
          </cell>
          <cell r="H237">
            <v>82.17</v>
          </cell>
        </row>
        <row r="238">
          <cell r="B238" t="str">
            <v>WHILW-2</v>
          </cell>
          <cell r="C238">
            <v>5762.33</v>
          </cell>
          <cell r="D238">
            <v>132.38999999999999</v>
          </cell>
          <cell r="E238">
            <v>0</v>
          </cell>
          <cell r="F238">
            <v>0</v>
          </cell>
          <cell r="G238">
            <v>5762.33</v>
          </cell>
          <cell r="H238">
            <v>132.38999999999999</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B301"/>
          <cell r="C301"/>
          <cell r="D301"/>
          <cell r="E301"/>
          <cell r="F301"/>
          <cell r="G301">
            <v>0</v>
          </cell>
          <cell r="H301">
            <v>0</v>
          </cell>
        </row>
        <row r="302">
          <cell r="B302"/>
          <cell r="C302"/>
          <cell r="D302"/>
          <cell r="E302"/>
          <cell r="F302"/>
          <cell r="G302">
            <v>0</v>
          </cell>
          <cell r="H302">
            <v>0</v>
          </cell>
        </row>
      </sheetData>
      <sheetData sheetId="10"/>
      <sheetData sheetId="1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0"/>
      <sheetName val="NOV-20"/>
      <sheetName val="DEC-20"/>
      <sheetName val="JAN-21"/>
      <sheetName val="FEB-21"/>
      <sheetName val="MAR-21"/>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7394.8</v>
          </cell>
          <cell r="D8">
            <v>1711</v>
          </cell>
          <cell r="E8">
            <v>0</v>
          </cell>
          <cell r="F8">
            <v>0</v>
          </cell>
          <cell r="G8">
            <v>7394.8</v>
          </cell>
          <cell r="H8">
            <v>1711</v>
          </cell>
        </row>
        <row r="9">
          <cell r="B9" t="str">
            <v>BAGE_01Z</v>
          </cell>
          <cell r="C9">
            <v>0.26</v>
          </cell>
          <cell r="D9">
            <v>0</v>
          </cell>
          <cell r="E9">
            <v>0</v>
          </cell>
          <cell r="F9">
            <v>0</v>
          </cell>
          <cell r="G9">
            <v>0.26</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7209.42</v>
          </cell>
          <cell r="D13">
            <v>110.15</v>
          </cell>
          <cell r="E13">
            <v>0</v>
          </cell>
          <cell r="F13">
            <v>0</v>
          </cell>
          <cell r="G13">
            <v>7209.42</v>
          </cell>
          <cell r="H13">
            <v>110.15</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5716.62</v>
          </cell>
          <cell r="D18">
            <v>1161.83</v>
          </cell>
          <cell r="E18">
            <v>0</v>
          </cell>
          <cell r="F18">
            <v>0</v>
          </cell>
          <cell r="G18">
            <v>5716.62</v>
          </cell>
          <cell r="H18">
            <v>1161.83</v>
          </cell>
        </row>
        <row r="19">
          <cell r="B19" t="str">
            <v>CARR-1</v>
          </cell>
          <cell r="C19">
            <v>16736.599999999999</v>
          </cell>
          <cell r="D19">
            <v>2910.1</v>
          </cell>
          <cell r="E19">
            <v>0</v>
          </cell>
          <cell r="F19">
            <v>0</v>
          </cell>
          <cell r="G19">
            <v>16736.599999999999</v>
          </cell>
          <cell r="H19">
            <v>2910.1</v>
          </cell>
        </row>
        <row r="20">
          <cell r="B20" t="str">
            <v>CARR-2</v>
          </cell>
          <cell r="C20">
            <v>35384.199999999997</v>
          </cell>
          <cell r="D20">
            <v>5316.4</v>
          </cell>
          <cell r="E20">
            <v>0</v>
          </cell>
          <cell r="F20">
            <v>0</v>
          </cell>
          <cell r="G20">
            <v>35384.199999999997</v>
          </cell>
          <cell r="H20">
            <v>5316.4</v>
          </cell>
        </row>
        <row r="21">
          <cell r="B21" t="str">
            <v>CDCL_01Z</v>
          </cell>
          <cell r="C21">
            <v>18291.78</v>
          </cell>
          <cell r="D21">
            <v>5268.6</v>
          </cell>
          <cell r="E21">
            <v>0</v>
          </cell>
          <cell r="F21">
            <v>0</v>
          </cell>
          <cell r="G21">
            <v>18291.78</v>
          </cell>
          <cell r="H21">
            <v>5268.6</v>
          </cell>
        </row>
        <row r="22">
          <cell r="B22" t="str">
            <v>LAGA_01Z</v>
          </cell>
          <cell r="C22">
            <v>5965.2</v>
          </cell>
          <cell r="D22">
            <v>6955.4</v>
          </cell>
          <cell r="E22">
            <v>0</v>
          </cell>
          <cell r="F22">
            <v>0</v>
          </cell>
          <cell r="G22">
            <v>5965.2</v>
          </cell>
          <cell r="H22">
            <v>6955.4</v>
          </cell>
        </row>
        <row r="23">
          <cell r="B23" t="str">
            <v>CLDCW-1</v>
          </cell>
          <cell r="C23">
            <v>10.87</v>
          </cell>
          <cell r="D23">
            <v>4623.91</v>
          </cell>
          <cell r="E23">
            <v>0</v>
          </cell>
          <cell r="F23">
            <v>0</v>
          </cell>
          <cell r="G23">
            <v>10.87</v>
          </cell>
          <cell r="H23">
            <v>4623.91</v>
          </cell>
        </row>
        <row r="24">
          <cell r="B24" t="str">
            <v>CLDNW-1</v>
          </cell>
          <cell r="C24">
            <v>11.78</v>
          </cell>
          <cell r="D24">
            <v>4536.18</v>
          </cell>
          <cell r="E24">
            <v>0</v>
          </cell>
          <cell r="F24">
            <v>0</v>
          </cell>
          <cell r="G24">
            <v>11.78</v>
          </cell>
          <cell r="H24">
            <v>4536.18</v>
          </cell>
        </row>
        <row r="25">
          <cell r="B25" t="str">
            <v>CLDSW-1</v>
          </cell>
          <cell r="C25">
            <v>2391.85</v>
          </cell>
          <cell r="D25">
            <v>620.96</v>
          </cell>
          <cell r="E25">
            <v>0</v>
          </cell>
          <cell r="F25">
            <v>0</v>
          </cell>
          <cell r="G25">
            <v>2391.85</v>
          </cell>
          <cell r="H25">
            <v>620.96</v>
          </cell>
        </row>
        <row r="26">
          <cell r="B26" t="str">
            <v>CRMLW-1</v>
          </cell>
          <cell r="C26">
            <v>62.62</v>
          </cell>
          <cell r="D26">
            <v>1041.07</v>
          </cell>
          <cell r="E26">
            <v>0</v>
          </cell>
          <cell r="F26">
            <v>0</v>
          </cell>
          <cell r="G26">
            <v>62.62</v>
          </cell>
          <cell r="H26">
            <v>1041.07</v>
          </cell>
        </row>
        <row r="27">
          <cell r="B27" t="str">
            <v>CORB_01Z</v>
          </cell>
          <cell r="C27">
            <v>34.68</v>
          </cell>
          <cell r="D27">
            <v>0.26</v>
          </cell>
          <cell r="E27">
            <v>0</v>
          </cell>
          <cell r="F27">
            <v>0</v>
          </cell>
          <cell r="G27">
            <v>34.68</v>
          </cell>
          <cell r="H27">
            <v>0.26</v>
          </cell>
        </row>
        <row r="28">
          <cell r="B28" t="str">
            <v>COSO_01Z</v>
          </cell>
          <cell r="C28">
            <v>13903.7</v>
          </cell>
          <cell r="D28">
            <v>2696.7</v>
          </cell>
          <cell r="E28">
            <v>0</v>
          </cell>
          <cell r="F28">
            <v>0</v>
          </cell>
          <cell r="G28">
            <v>13903.7</v>
          </cell>
          <cell r="H28">
            <v>2696.7</v>
          </cell>
        </row>
        <row r="29">
          <cell r="B29" t="str">
            <v>CRYRW-2</v>
          </cell>
          <cell r="C29">
            <v>15159.54</v>
          </cell>
          <cell r="D29">
            <v>164.94</v>
          </cell>
          <cell r="E29">
            <v>0</v>
          </cell>
          <cell r="F29">
            <v>0</v>
          </cell>
          <cell r="G29">
            <v>15159.54</v>
          </cell>
          <cell r="H29">
            <v>164.94</v>
          </cell>
        </row>
        <row r="30">
          <cell r="B30" t="str">
            <v>DAMC_01Z</v>
          </cell>
          <cell r="C30">
            <v>4819.37</v>
          </cell>
          <cell r="D30">
            <v>2489.54</v>
          </cell>
          <cell r="E30">
            <v>0</v>
          </cell>
          <cell r="F30">
            <v>0</v>
          </cell>
          <cell r="G30">
            <v>4819.37</v>
          </cell>
          <cell r="H30">
            <v>2489.54</v>
          </cell>
        </row>
        <row r="31">
          <cell r="B31" t="str">
            <v>DEEP_01Z</v>
          </cell>
          <cell r="C31">
            <v>0</v>
          </cell>
          <cell r="D31">
            <v>0</v>
          </cell>
          <cell r="E31">
            <v>0</v>
          </cell>
          <cell r="F31">
            <v>0</v>
          </cell>
          <cell r="G31">
            <v>0</v>
          </cell>
          <cell r="H31">
            <v>0</v>
          </cell>
        </row>
        <row r="32">
          <cell r="B32" t="str">
            <v>CNQPS01Z</v>
          </cell>
          <cell r="C32">
            <v>6421.72</v>
          </cell>
          <cell r="D32">
            <v>772.76</v>
          </cell>
          <cell r="E32">
            <v>0</v>
          </cell>
          <cell r="F32">
            <v>0</v>
          </cell>
          <cell r="G32">
            <v>6421.72</v>
          </cell>
          <cell r="H32">
            <v>772.76</v>
          </cell>
        </row>
        <row r="33">
          <cell r="B33" t="str">
            <v>CNQPS02Z</v>
          </cell>
          <cell r="C33">
            <v>6574.05</v>
          </cell>
          <cell r="D33">
            <v>748.88</v>
          </cell>
          <cell r="E33">
            <v>0</v>
          </cell>
          <cell r="F33">
            <v>0</v>
          </cell>
          <cell r="G33">
            <v>6574.05</v>
          </cell>
          <cell r="H33">
            <v>748.88</v>
          </cell>
        </row>
        <row r="34">
          <cell r="B34" t="str">
            <v>CNQPS03Z</v>
          </cell>
          <cell r="C34">
            <v>0</v>
          </cell>
          <cell r="D34">
            <v>0</v>
          </cell>
          <cell r="E34">
            <v>0</v>
          </cell>
          <cell r="F34">
            <v>0</v>
          </cell>
          <cell r="G34">
            <v>0</v>
          </cell>
          <cell r="H34">
            <v>0</v>
          </cell>
        </row>
        <row r="35">
          <cell r="B35" t="str">
            <v>CNQPS04Z</v>
          </cell>
          <cell r="C35">
            <v>4576.01</v>
          </cell>
          <cell r="D35">
            <v>344.48</v>
          </cell>
          <cell r="E35">
            <v>0</v>
          </cell>
          <cell r="F35">
            <v>0</v>
          </cell>
          <cell r="G35">
            <v>4576.01</v>
          </cell>
          <cell r="H35">
            <v>344.48</v>
          </cell>
        </row>
        <row r="36">
          <cell r="B36" t="str">
            <v>DRAXX01Z</v>
          </cell>
          <cell r="C36">
            <v>51247.05</v>
          </cell>
          <cell r="D36">
            <v>2513.6</v>
          </cell>
          <cell r="E36">
            <v>0</v>
          </cell>
          <cell r="F36">
            <v>0</v>
          </cell>
          <cell r="G36">
            <v>51247.05</v>
          </cell>
          <cell r="H36">
            <v>2513.6</v>
          </cell>
        </row>
        <row r="37">
          <cell r="B37" t="str">
            <v>DRAXX02Z</v>
          </cell>
          <cell r="C37">
            <v>26668.15</v>
          </cell>
          <cell r="D37">
            <v>3628.95</v>
          </cell>
          <cell r="E37">
            <v>0</v>
          </cell>
          <cell r="F37">
            <v>0</v>
          </cell>
          <cell r="G37">
            <v>26668.15</v>
          </cell>
          <cell r="H37">
            <v>3628.95</v>
          </cell>
        </row>
        <row r="38">
          <cell r="B38" t="str">
            <v>DRAXX03Z</v>
          </cell>
          <cell r="C38">
            <v>0</v>
          </cell>
          <cell r="D38">
            <v>0</v>
          </cell>
          <cell r="E38">
            <v>0</v>
          </cell>
          <cell r="F38">
            <v>0</v>
          </cell>
          <cell r="G38">
            <v>0</v>
          </cell>
          <cell r="H38">
            <v>0</v>
          </cell>
        </row>
        <row r="39">
          <cell r="B39" t="str">
            <v>DRAXX04Z</v>
          </cell>
          <cell r="C39">
            <v>21113.7</v>
          </cell>
          <cell r="D39">
            <v>3963.25</v>
          </cell>
          <cell r="E39">
            <v>0</v>
          </cell>
          <cell r="F39">
            <v>0</v>
          </cell>
          <cell r="G39">
            <v>21113.7</v>
          </cell>
          <cell r="H39">
            <v>3963.25</v>
          </cell>
        </row>
        <row r="40">
          <cell r="B40" t="str">
            <v>DRAXX05Z</v>
          </cell>
          <cell r="C40">
            <v>433.3</v>
          </cell>
          <cell r="D40">
            <v>60.25</v>
          </cell>
          <cell r="E40">
            <v>0</v>
          </cell>
          <cell r="F40">
            <v>0</v>
          </cell>
          <cell r="G40">
            <v>433.3</v>
          </cell>
          <cell r="H40">
            <v>60.25</v>
          </cell>
        </row>
        <row r="41">
          <cell r="B41" t="str">
            <v>DRAXX06Z</v>
          </cell>
          <cell r="C41">
            <v>3097.89</v>
          </cell>
          <cell r="D41">
            <v>1547.25</v>
          </cell>
          <cell r="E41">
            <v>0</v>
          </cell>
          <cell r="F41">
            <v>0</v>
          </cell>
          <cell r="G41">
            <v>3097.89</v>
          </cell>
          <cell r="H41">
            <v>1547.25</v>
          </cell>
        </row>
        <row r="42">
          <cell r="B42" t="str">
            <v>DRAXX09G</v>
          </cell>
          <cell r="C42">
            <v>0</v>
          </cell>
          <cell r="D42">
            <v>0</v>
          </cell>
          <cell r="E42">
            <v>0</v>
          </cell>
          <cell r="F42">
            <v>0</v>
          </cell>
          <cell r="G42">
            <v>0</v>
          </cell>
          <cell r="H42">
            <v>0</v>
          </cell>
        </row>
        <row r="43">
          <cell r="B43" t="str">
            <v>DRAXX10G</v>
          </cell>
          <cell r="C43">
            <v>0</v>
          </cell>
          <cell r="D43">
            <v>0</v>
          </cell>
          <cell r="E43">
            <v>0</v>
          </cell>
          <cell r="F43">
            <v>0</v>
          </cell>
          <cell r="G43">
            <v>0</v>
          </cell>
          <cell r="H43">
            <v>0</v>
          </cell>
        </row>
        <row r="44">
          <cell r="B44" t="str">
            <v>DRAXX12G</v>
          </cell>
          <cell r="C44">
            <v>0.01</v>
          </cell>
          <cell r="D44">
            <v>2.65</v>
          </cell>
          <cell r="E44">
            <v>0</v>
          </cell>
          <cell r="F44">
            <v>0</v>
          </cell>
          <cell r="G44">
            <v>0.01</v>
          </cell>
          <cell r="H44">
            <v>2.65</v>
          </cell>
        </row>
        <row r="45">
          <cell r="B45" t="str">
            <v>DUNGW-1</v>
          </cell>
          <cell r="C45">
            <v>178.81</v>
          </cell>
          <cell r="D45">
            <v>1250.1099999999999</v>
          </cell>
          <cell r="E45">
            <v>0</v>
          </cell>
          <cell r="F45">
            <v>0</v>
          </cell>
          <cell r="G45">
            <v>178.81</v>
          </cell>
          <cell r="H45">
            <v>1250.1099999999999</v>
          </cell>
        </row>
        <row r="46">
          <cell r="B46" t="str">
            <v>EECL_01Z</v>
          </cell>
          <cell r="C46">
            <v>0</v>
          </cell>
          <cell r="D46">
            <v>0</v>
          </cell>
          <cell r="E46">
            <v>0</v>
          </cell>
          <cell r="F46">
            <v>0</v>
          </cell>
          <cell r="G46">
            <v>0</v>
          </cell>
          <cell r="H46">
            <v>0</v>
          </cell>
        </row>
        <row r="47">
          <cell r="B47" t="str">
            <v>FIDL_01Z</v>
          </cell>
          <cell r="C47">
            <v>0</v>
          </cell>
          <cell r="D47">
            <v>0</v>
          </cell>
          <cell r="E47">
            <v>0</v>
          </cell>
          <cell r="F47">
            <v>0</v>
          </cell>
          <cell r="G47">
            <v>0</v>
          </cell>
          <cell r="H47">
            <v>0</v>
          </cell>
        </row>
        <row r="48">
          <cell r="B48" t="str">
            <v>FIDL_02Z</v>
          </cell>
          <cell r="C48">
            <v>0</v>
          </cell>
          <cell r="D48">
            <v>0</v>
          </cell>
          <cell r="E48">
            <v>0</v>
          </cell>
          <cell r="F48">
            <v>0</v>
          </cell>
          <cell r="G48">
            <v>0</v>
          </cell>
          <cell r="H48">
            <v>0</v>
          </cell>
        </row>
        <row r="49">
          <cell r="B49" t="str">
            <v>FIDL_03Z</v>
          </cell>
          <cell r="C49">
            <v>0</v>
          </cell>
          <cell r="D49">
            <v>0</v>
          </cell>
          <cell r="E49">
            <v>0</v>
          </cell>
          <cell r="F49">
            <v>0</v>
          </cell>
          <cell r="G49">
            <v>0</v>
          </cell>
          <cell r="H49">
            <v>0</v>
          </cell>
        </row>
        <row r="50">
          <cell r="B50" t="str">
            <v>FIDL_04Z</v>
          </cell>
          <cell r="C50">
            <v>0</v>
          </cell>
          <cell r="D50">
            <v>0</v>
          </cell>
          <cell r="E50">
            <v>0</v>
          </cell>
          <cell r="F50">
            <v>0</v>
          </cell>
          <cell r="G50">
            <v>0</v>
          </cell>
          <cell r="H50">
            <v>0</v>
          </cell>
        </row>
        <row r="51">
          <cell r="B51" t="str">
            <v>EAG_EWIC1</v>
          </cell>
          <cell r="C51">
            <v>52742.52</v>
          </cell>
          <cell r="D51">
            <v>10.76</v>
          </cell>
          <cell r="E51">
            <v>0</v>
          </cell>
          <cell r="F51">
            <v>0</v>
          </cell>
          <cell r="G51">
            <v>52742.52</v>
          </cell>
          <cell r="H51">
            <v>10.76</v>
          </cell>
        </row>
        <row r="52">
          <cell r="B52" t="str">
            <v>CRUA_01Z</v>
          </cell>
          <cell r="C52">
            <v>3149.84</v>
          </cell>
          <cell r="D52">
            <v>166.14</v>
          </cell>
          <cell r="E52">
            <v>0</v>
          </cell>
          <cell r="F52">
            <v>0</v>
          </cell>
          <cell r="G52">
            <v>3149.84</v>
          </cell>
          <cell r="H52">
            <v>166.14</v>
          </cell>
        </row>
        <row r="53">
          <cell r="B53" t="str">
            <v>CRUA_02Z</v>
          </cell>
          <cell r="C53">
            <v>2441.38</v>
          </cell>
          <cell r="D53">
            <v>42.17</v>
          </cell>
          <cell r="E53">
            <v>0</v>
          </cell>
          <cell r="F53">
            <v>0</v>
          </cell>
          <cell r="G53">
            <v>2441.38</v>
          </cell>
          <cell r="H53">
            <v>42.17</v>
          </cell>
        </row>
        <row r="54">
          <cell r="B54" t="str">
            <v>CRUA_03Z</v>
          </cell>
          <cell r="C54">
            <v>7573.92</v>
          </cell>
          <cell r="D54">
            <v>2006.3</v>
          </cell>
          <cell r="E54">
            <v>0</v>
          </cell>
          <cell r="F54">
            <v>0</v>
          </cell>
          <cell r="G54">
            <v>7573.92</v>
          </cell>
          <cell r="H54">
            <v>2006.3</v>
          </cell>
        </row>
        <row r="55">
          <cell r="B55" t="str">
            <v>CRUA_04Z</v>
          </cell>
          <cell r="C55">
            <v>1501.8</v>
          </cell>
          <cell r="D55">
            <v>243.1</v>
          </cell>
          <cell r="E55">
            <v>0</v>
          </cell>
          <cell r="F55">
            <v>0</v>
          </cell>
          <cell r="G55">
            <v>1501.8</v>
          </cell>
          <cell r="H55">
            <v>243.1</v>
          </cell>
        </row>
        <row r="56">
          <cell r="B56" t="str">
            <v>LOAN_01Z</v>
          </cell>
          <cell r="C56">
            <v>0</v>
          </cell>
          <cell r="D56">
            <v>0</v>
          </cell>
          <cell r="E56">
            <v>0</v>
          </cell>
          <cell r="F56">
            <v>0</v>
          </cell>
          <cell r="G56">
            <v>0</v>
          </cell>
          <cell r="H56">
            <v>0</v>
          </cell>
        </row>
        <row r="57">
          <cell r="B57" t="str">
            <v>LOAN_02Z</v>
          </cell>
          <cell r="C57">
            <v>0</v>
          </cell>
          <cell r="D57">
            <v>0</v>
          </cell>
          <cell r="E57">
            <v>0</v>
          </cell>
          <cell r="F57">
            <v>0</v>
          </cell>
          <cell r="G57">
            <v>0</v>
          </cell>
          <cell r="H57">
            <v>0</v>
          </cell>
        </row>
        <row r="58">
          <cell r="B58" t="str">
            <v>LOAN_03Z</v>
          </cell>
          <cell r="C58">
            <v>0</v>
          </cell>
          <cell r="D58">
            <v>0</v>
          </cell>
          <cell r="E58">
            <v>0</v>
          </cell>
          <cell r="F58">
            <v>0</v>
          </cell>
          <cell r="G58">
            <v>0</v>
          </cell>
          <cell r="H58">
            <v>0</v>
          </cell>
        </row>
        <row r="59">
          <cell r="B59" t="str">
            <v>LOAN_04Z</v>
          </cell>
          <cell r="C59">
            <v>0</v>
          </cell>
          <cell r="D59">
            <v>0</v>
          </cell>
          <cell r="E59">
            <v>0</v>
          </cell>
          <cell r="F59">
            <v>0</v>
          </cell>
          <cell r="G59">
            <v>0</v>
          </cell>
          <cell r="H59">
            <v>0</v>
          </cell>
        </row>
        <row r="60">
          <cell r="B60" t="str">
            <v>RYHPS01Z</v>
          </cell>
          <cell r="C60">
            <v>2489.11</v>
          </cell>
          <cell r="D60">
            <v>389.45</v>
          </cell>
          <cell r="E60">
            <v>0</v>
          </cell>
          <cell r="F60">
            <v>0</v>
          </cell>
          <cell r="G60">
            <v>2489.11</v>
          </cell>
          <cell r="H60">
            <v>389.45</v>
          </cell>
        </row>
        <row r="61">
          <cell r="B61" t="str">
            <v>FALGW-1</v>
          </cell>
          <cell r="C61">
            <v>2566.96</v>
          </cell>
          <cell r="D61">
            <v>564.23</v>
          </cell>
          <cell r="E61">
            <v>0</v>
          </cell>
          <cell r="F61">
            <v>0</v>
          </cell>
          <cell r="G61">
            <v>2566.96</v>
          </cell>
          <cell r="H61">
            <v>564.23</v>
          </cell>
        </row>
        <row r="62">
          <cell r="B62" t="str">
            <v>FELL_01Z</v>
          </cell>
          <cell r="C62">
            <v>0</v>
          </cell>
          <cell r="D62">
            <v>0</v>
          </cell>
          <cell r="E62">
            <v>0</v>
          </cell>
          <cell r="F62">
            <v>0</v>
          </cell>
          <cell r="G62">
            <v>0</v>
          </cell>
          <cell r="H62">
            <v>0</v>
          </cell>
        </row>
        <row r="63">
          <cell r="B63" t="str">
            <v>GRGBW-1</v>
          </cell>
          <cell r="C63">
            <v>27825.78</v>
          </cell>
          <cell r="D63">
            <v>0</v>
          </cell>
          <cell r="E63">
            <v>0</v>
          </cell>
          <cell r="F63">
            <v>0</v>
          </cell>
          <cell r="G63">
            <v>27825.78</v>
          </cell>
          <cell r="H63">
            <v>0</v>
          </cell>
        </row>
        <row r="64">
          <cell r="B64" t="str">
            <v>GRGBW-2</v>
          </cell>
          <cell r="C64">
            <v>23508.880000000001</v>
          </cell>
          <cell r="D64">
            <v>283.36</v>
          </cell>
          <cell r="E64">
            <v>0</v>
          </cell>
          <cell r="F64">
            <v>0</v>
          </cell>
          <cell r="G64">
            <v>23508.880000000001</v>
          </cell>
          <cell r="H64">
            <v>283.36</v>
          </cell>
        </row>
        <row r="65">
          <cell r="B65" t="str">
            <v>GRGBW-3</v>
          </cell>
          <cell r="C65">
            <v>28764.98</v>
          </cell>
          <cell r="D65">
            <v>0</v>
          </cell>
          <cell r="E65">
            <v>0</v>
          </cell>
          <cell r="F65">
            <v>0</v>
          </cell>
          <cell r="G65">
            <v>28764.98</v>
          </cell>
          <cell r="H65">
            <v>0</v>
          </cell>
        </row>
        <row r="66">
          <cell r="B66" t="str">
            <v>GNFSW-1</v>
          </cell>
          <cell r="C66">
            <v>3049.48</v>
          </cell>
          <cell r="D66">
            <v>901.46</v>
          </cell>
          <cell r="E66">
            <v>0</v>
          </cell>
          <cell r="F66">
            <v>0</v>
          </cell>
          <cell r="G66">
            <v>3049.48</v>
          </cell>
          <cell r="H66">
            <v>901.46</v>
          </cell>
        </row>
        <row r="67">
          <cell r="B67" t="str">
            <v>GAOFO-1</v>
          </cell>
          <cell r="C67">
            <v>1033.76</v>
          </cell>
          <cell r="D67">
            <v>2967.66</v>
          </cell>
          <cell r="E67">
            <v>0</v>
          </cell>
          <cell r="F67">
            <v>0</v>
          </cell>
          <cell r="G67">
            <v>1033.76</v>
          </cell>
          <cell r="H67">
            <v>2967.66</v>
          </cell>
        </row>
        <row r="68">
          <cell r="B68" t="str">
            <v>GAOFO-2</v>
          </cell>
          <cell r="C68">
            <v>1127.47</v>
          </cell>
          <cell r="D68">
            <v>2303.6</v>
          </cell>
          <cell r="E68">
            <v>0</v>
          </cell>
          <cell r="F68">
            <v>0</v>
          </cell>
          <cell r="G68">
            <v>1127.47</v>
          </cell>
          <cell r="H68">
            <v>2303.6</v>
          </cell>
        </row>
        <row r="69">
          <cell r="B69" t="str">
            <v>GAOFO-3</v>
          </cell>
          <cell r="C69">
            <v>1062.6600000000001</v>
          </cell>
          <cell r="D69">
            <v>2782.62</v>
          </cell>
          <cell r="E69">
            <v>0</v>
          </cell>
          <cell r="F69">
            <v>0</v>
          </cell>
          <cell r="G69">
            <v>1062.6600000000001</v>
          </cell>
          <cell r="H69">
            <v>2782.62</v>
          </cell>
        </row>
        <row r="70">
          <cell r="B70" t="str">
            <v>GAOFO-4</v>
          </cell>
          <cell r="C70">
            <v>1118.8800000000001</v>
          </cell>
          <cell r="D70">
            <v>3502.56</v>
          </cell>
          <cell r="E70">
            <v>0</v>
          </cell>
          <cell r="F70">
            <v>0</v>
          </cell>
          <cell r="G70">
            <v>1118.8800000000001</v>
          </cell>
          <cell r="H70">
            <v>3502.56</v>
          </cell>
        </row>
        <row r="71">
          <cell r="B71" t="str">
            <v>CRGHW-1</v>
          </cell>
          <cell r="C71">
            <v>1217.3900000000001</v>
          </cell>
          <cell r="D71">
            <v>14.52</v>
          </cell>
          <cell r="E71">
            <v>0</v>
          </cell>
          <cell r="F71">
            <v>0</v>
          </cell>
          <cell r="G71">
            <v>1217.3900000000001</v>
          </cell>
          <cell r="H71">
            <v>14.52</v>
          </cell>
        </row>
        <row r="72">
          <cell r="B72" t="str">
            <v>GRMO_01Z</v>
          </cell>
          <cell r="C72">
            <v>0</v>
          </cell>
          <cell r="D72">
            <v>2793.58</v>
          </cell>
          <cell r="E72">
            <v>0</v>
          </cell>
          <cell r="F72">
            <v>0</v>
          </cell>
          <cell r="G72">
            <v>0</v>
          </cell>
          <cell r="H72">
            <v>2793.58</v>
          </cell>
        </row>
        <row r="73">
          <cell r="B73" t="str">
            <v>GRIFW-1</v>
          </cell>
          <cell r="C73">
            <v>512.47</v>
          </cell>
          <cell r="D73">
            <v>963.22</v>
          </cell>
          <cell r="E73">
            <v>0</v>
          </cell>
          <cell r="F73">
            <v>0</v>
          </cell>
          <cell r="G73">
            <v>512.47</v>
          </cell>
          <cell r="H73">
            <v>963.22</v>
          </cell>
        </row>
        <row r="74">
          <cell r="B74" t="str">
            <v>GRIFW-2</v>
          </cell>
          <cell r="C74">
            <v>1398.81</v>
          </cell>
          <cell r="D74">
            <v>1136.83</v>
          </cell>
          <cell r="E74">
            <v>0</v>
          </cell>
          <cell r="F74">
            <v>0</v>
          </cell>
          <cell r="G74">
            <v>1398.81</v>
          </cell>
          <cell r="H74">
            <v>1136.83</v>
          </cell>
        </row>
        <row r="75">
          <cell r="B75" t="str">
            <v>GNFSW-2</v>
          </cell>
          <cell r="C75">
            <v>1783.11</v>
          </cell>
          <cell r="D75">
            <v>1054.8599999999999</v>
          </cell>
          <cell r="E75">
            <v>0</v>
          </cell>
          <cell r="F75">
            <v>0</v>
          </cell>
          <cell r="G75">
            <v>1783.11</v>
          </cell>
          <cell r="H75">
            <v>1054.8599999999999</v>
          </cell>
        </row>
        <row r="76">
          <cell r="B76" t="str">
            <v>GYMR-15</v>
          </cell>
          <cell r="C76">
            <v>17862.87</v>
          </cell>
          <cell r="D76">
            <v>1.62</v>
          </cell>
          <cell r="E76">
            <v>0</v>
          </cell>
          <cell r="F76">
            <v>0</v>
          </cell>
          <cell r="G76">
            <v>17862.87</v>
          </cell>
          <cell r="H76">
            <v>1.62</v>
          </cell>
        </row>
        <row r="77">
          <cell r="B77" t="str">
            <v>GYMR-17</v>
          </cell>
          <cell r="C77">
            <v>11062.71</v>
          </cell>
          <cell r="D77">
            <v>60.62</v>
          </cell>
          <cell r="E77">
            <v>0</v>
          </cell>
          <cell r="F77">
            <v>0</v>
          </cell>
          <cell r="G77">
            <v>11062.71</v>
          </cell>
          <cell r="H77">
            <v>60.62</v>
          </cell>
        </row>
        <row r="78">
          <cell r="B78" t="str">
            <v>GYMR-26</v>
          </cell>
          <cell r="C78">
            <v>19864.43</v>
          </cell>
          <cell r="D78">
            <v>3.05</v>
          </cell>
          <cell r="E78">
            <v>0</v>
          </cell>
          <cell r="F78">
            <v>0</v>
          </cell>
          <cell r="G78">
            <v>19864.43</v>
          </cell>
          <cell r="H78">
            <v>3.05</v>
          </cell>
        </row>
        <row r="79">
          <cell r="B79" t="str">
            <v>GYMR-28</v>
          </cell>
          <cell r="C79">
            <v>18902.72</v>
          </cell>
          <cell r="D79">
            <v>2.5299999999999998</v>
          </cell>
          <cell r="E79">
            <v>0</v>
          </cell>
          <cell r="F79">
            <v>0</v>
          </cell>
          <cell r="G79">
            <v>18902.72</v>
          </cell>
          <cell r="H79">
            <v>2.5299999999999998</v>
          </cell>
        </row>
        <row r="80">
          <cell r="B80" t="str">
            <v>GYAR_01Z</v>
          </cell>
          <cell r="C80">
            <v>3029.55</v>
          </cell>
          <cell r="D80">
            <v>880.7</v>
          </cell>
          <cell r="E80">
            <v>0</v>
          </cell>
          <cell r="F80">
            <v>0</v>
          </cell>
          <cell r="G80">
            <v>3029.55</v>
          </cell>
          <cell r="H80">
            <v>880.7</v>
          </cell>
        </row>
        <row r="81">
          <cell r="B81" t="str">
            <v>HOWAO-1</v>
          </cell>
          <cell r="C81">
            <v>0</v>
          </cell>
          <cell r="D81">
            <v>0</v>
          </cell>
          <cell r="E81">
            <v>0</v>
          </cell>
          <cell r="F81">
            <v>0</v>
          </cell>
          <cell r="G81">
            <v>0</v>
          </cell>
          <cell r="H81">
            <v>0</v>
          </cell>
        </row>
        <row r="82">
          <cell r="B82" t="str">
            <v>HOWAO-2</v>
          </cell>
          <cell r="C82">
            <v>0</v>
          </cell>
          <cell r="D82">
            <v>0</v>
          </cell>
          <cell r="E82">
            <v>0</v>
          </cell>
          <cell r="F82">
            <v>0</v>
          </cell>
          <cell r="G82">
            <v>0</v>
          </cell>
          <cell r="H82">
            <v>0</v>
          </cell>
        </row>
        <row r="83">
          <cell r="B83" t="str">
            <v>HOWAO-3</v>
          </cell>
          <cell r="C83">
            <v>0</v>
          </cell>
          <cell r="D83">
            <v>0</v>
          </cell>
          <cell r="E83">
            <v>0</v>
          </cell>
          <cell r="F83">
            <v>0</v>
          </cell>
          <cell r="G83">
            <v>0</v>
          </cell>
          <cell r="H83">
            <v>0</v>
          </cell>
        </row>
        <row r="84">
          <cell r="B84" t="str">
            <v>SHBA_01Z</v>
          </cell>
          <cell r="C84">
            <v>19651.650000000001</v>
          </cell>
          <cell r="D84">
            <v>2584.37</v>
          </cell>
          <cell r="E84">
            <v>0</v>
          </cell>
          <cell r="F84">
            <v>0</v>
          </cell>
          <cell r="G84">
            <v>19651.650000000001</v>
          </cell>
          <cell r="H84">
            <v>2584.37</v>
          </cell>
        </row>
        <row r="85">
          <cell r="B85" t="str">
            <v>SHBA_02Z</v>
          </cell>
          <cell r="C85">
            <v>15254.42</v>
          </cell>
          <cell r="D85">
            <v>3565.8</v>
          </cell>
          <cell r="E85">
            <v>0</v>
          </cell>
          <cell r="F85">
            <v>0</v>
          </cell>
          <cell r="G85">
            <v>15254.42</v>
          </cell>
          <cell r="H85">
            <v>3565.8</v>
          </cell>
        </row>
        <row r="86">
          <cell r="B86" t="str">
            <v>HUMR_01Z</v>
          </cell>
          <cell r="C86">
            <v>28465.93</v>
          </cell>
          <cell r="D86">
            <v>4338.9799999999996</v>
          </cell>
          <cell r="E86">
            <v>0</v>
          </cell>
          <cell r="F86">
            <v>0</v>
          </cell>
          <cell r="G86">
            <v>28465.93</v>
          </cell>
          <cell r="H86">
            <v>4338.9799999999996</v>
          </cell>
        </row>
        <row r="87">
          <cell r="B87" t="str">
            <v>COTPS01Z</v>
          </cell>
          <cell r="C87">
            <v>0</v>
          </cell>
          <cell r="D87">
            <v>0</v>
          </cell>
          <cell r="E87">
            <v>0</v>
          </cell>
          <cell r="F87">
            <v>0</v>
          </cell>
          <cell r="G87">
            <v>0</v>
          </cell>
          <cell r="H87">
            <v>0</v>
          </cell>
        </row>
        <row r="88">
          <cell r="B88" t="str">
            <v>COTPS02Z</v>
          </cell>
          <cell r="C88">
            <v>0</v>
          </cell>
          <cell r="D88">
            <v>0</v>
          </cell>
          <cell r="E88">
            <v>0</v>
          </cell>
          <cell r="F88">
            <v>0</v>
          </cell>
          <cell r="G88">
            <v>0</v>
          </cell>
          <cell r="H88">
            <v>0</v>
          </cell>
        </row>
        <row r="89">
          <cell r="B89" t="str">
            <v>COTPS03Z</v>
          </cell>
          <cell r="C89">
            <v>0</v>
          </cell>
          <cell r="D89">
            <v>0</v>
          </cell>
          <cell r="E89">
            <v>0</v>
          </cell>
          <cell r="F89">
            <v>0</v>
          </cell>
          <cell r="G89">
            <v>0</v>
          </cell>
          <cell r="H89">
            <v>0</v>
          </cell>
        </row>
        <row r="90">
          <cell r="B90" t="str">
            <v>COTPS04Z</v>
          </cell>
          <cell r="C90">
            <v>0</v>
          </cell>
          <cell r="D90">
            <v>0</v>
          </cell>
          <cell r="E90">
            <v>0</v>
          </cell>
          <cell r="F90">
            <v>0</v>
          </cell>
          <cell r="G90">
            <v>0</v>
          </cell>
          <cell r="H90">
            <v>0</v>
          </cell>
        </row>
        <row r="91">
          <cell r="B91" t="str">
            <v>KEAD_01Z</v>
          </cell>
          <cell r="C91">
            <v>5798.75</v>
          </cell>
          <cell r="D91">
            <v>11112</v>
          </cell>
          <cell r="E91">
            <v>0</v>
          </cell>
          <cell r="F91">
            <v>0</v>
          </cell>
          <cell r="G91">
            <v>5798.75</v>
          </cell>
          <cell r="H91">
            <v>11112</v>
          </cell>
        </row>
        <row r="92">
          <cell r="B92" t="str">
            <v>KILBW-1</v>
          </cell>
          <cell r="C92">
            <v>25.24</v>
          </cell>
          <cell r="D92">
            <v>1281</v>
          </cell>
          <cell r="E92">
            <v>0</v>
          </cell>
          <cell r="F92">
            <v>0</v>
          </cell>
          <cell r="G92">
            <v>25.24</v>
          </cell>
          <cell r="H92">
            <v>1281</v>
          </cell>
        </row>
        <row r="93">
          <cell r="B93" t="str">
            <v>LCLTW-1</v>
          </cell>
          <cell r="C93">
            <v>301.61</v>
          </cell>
          <cell r="D93">
            <v>533.71</v>
          </cell>
          <cell r="E93">
            <v>0</v>
          </cell>
          <cell r="F93">
            <v>0</v>
          </cell>
          <cell r="G93">
            <v>301.61</v>
          </cell>
          <cell r="H93">
            <v>533.71</v>
          </cell>
        </row>
        <row r="94">
          <cell r="B94" t="str">
            <v>MEDP_01Z</v>
          </cell>
          <cell r="C94">
            <v>7915.75</v>
          </cell>
          <cell r="D94">
            <v>3985.86</v>
          </cell>
          <cell r="E94">
            <v>0</v>
          </cell>
          <cell r="F94">
            <v>0</v>
          </cell>
          <cell r="G94">
            <v>7915.75</v>
          </cell>
          <cell r="H94">
            <v>3985.86</v>
          </cell>
        </row>
        <row r="95">
          <cell r="B95" t="str">
            <v>MILWW-1</v>
          </cell>
          <cell r="C95">
            <v>2771.67</v>
          </cell>
          <cell r="D95">
            <v>31.97</v>
          </cell>
          <cell r="E95">
            <v>0</v>
          </cell>
          <cell r="F95">
            <v>0</v>
          </cell>
          <cell r="G95">
            <v>2771.67</v>
          </cell>
          <cell r="H95">
            <v>31.97</v>
          </cell>
        </row>
        <row r="96">
          <cell r="B96" t="str">
            <v>WDNSO-1</v>
          </cell>
          <cell r="C96">
            <v>9512.4599999999991</v>
          </cell>
          <cell r="D96">
            <v>858.29</v>
          </cell>
          <cell r="E96">
            <v>0</v>
          </cell>
          <cell r="F96">
            <v>0</v>
          </cell>
          <cell r="G96">
            <v>9512.4599999999991</v>
          </cell>
          <cell r="H96">
            <v>858.29</v>
          </cell>
        </row>
        <row r="97">
          <cell r="B97" t="str">
            <v>WDNSO-2</v>
          </cell>
          <cell r="C97">
            <v>10181.02</v>
          </cell>
          <cell r="D97">
            <v>671.72</v>
          </cell>
          <cell r="E97">
            <v>0</v>
          </cell>
          <cell r="F97">
            <v>0</v>
          </cell>
          <cell r="G97">
            <v>10181.02</v>
          </cell>
          <cell r="H97">
            <v>671.72</v>
          </cell>
        </row>
        <row r="98">
          <cell r="B98" t="str">
            <v>MRWD_01Z</v>
          </cell>
          <cell r="C98">
            <v>40897.9</v>
          </cell>
          <cell r="D98">
            <v>6164.8</v>
          </cell>
          <cell r="E98">
            <v>0</v>
          </cell>
          <cell r="F98">
            <v>0</v>
          </cell>
          <cell r="G98">
            <v>40897.9</v>
          </cell>
          <cell r="H98">
            <v>6164.8</v>
          </cell>
        </row>
        <row r="99">
          <cell r="B99" t="str">
            <v>ABTHB07Z</v>
          </cell>
          <cell r="C99">
            <v>0</v>
          </cell>
          <cell r="D99">
            <v>0</v>
          </cell>
          <cell r="E99">
            <v>0</v>
          </cell>
          <cell r="F99">
            <v>0</v>
          </cell>
          <cell r="G99">
            <v>0</v>
          </cell>
          <cell r="H99">
            <v>0</v>
          </cell>
        </row>
        <row r="100">
          <cell r="B100" t="str">
            <v>ABTHB08Z</v>
          </cell>
          <cell r="C100">
            <v>0</v>
          </cell>
          <cell r="D100">
            <v>0</v>
          </cell>
          <cell r="E100">
            <v>0</v>
          </cell>
          <cell r="F100">
            <v>0</v>
          </cell>
          <cell r="G100">
            <v>0</v>
          </cell>
          <cell r="H100">
            <v>0</v>
          </cell>
        </row>
        <row r="101">
          <cell r="B101" t="str">
            <v>ABTHB09Z</v>
          </cell>
          <cell r="C101">
            <v>0</v>
          </cell>
          <cell r="D101">
            <v>0</v>
          </cell>
          <cell r="E101">
            <v>0</v>
          </cell>
          <cell r="F101">
            <v>0</v>
          </cell>
          <cell r="G101">
            <v>0</v>
          </cell>
          <cell r="H101">
            <v>0</v>
          </cell>
        </row>
        <row r="102">
          <cell r="B102" t="str">
            <v>COWE_01Z</v>
          </cell>
          <cell r="C102">
            <v>0</v>
          </cell>
          <cell r="D102">
            <v>0</v>
          </cell>
          <cell r="E102">
            <v>0</v>
          </cell>
          <cell r="F102">
            <v>0</v>
          </cell>
          <cell r="G102">
            <v>0</v>
          </cell>
          <cell r="H102">
            <v>0</v>
          </cell>
        </row>
        <row r="103">
          <cell r="B103" t="str">
            <v>COWE_02Z</v>
          </cell>
          <cell r="C103">
            <v>0</v>
          </cell>
          <cell r="D103">
            <v>0</v>
          </cell>
          <cell r="E103">
            <v>0</v>
          </cell>
          <cell r="F103">
            <v>0</v>
          </cell>
          <cell r="G103">
            <v>0</v>
          </cell>
          <cell r="H103">
            <v>0</v>
          </cell>
        </row>
        <row r="104">
          <cell r="B104" t="str">
            <v>DIDCB05Z</v>
          </cell>
          <cell r="C104">
            <v>17052.400000000001</v>
          </cell>
          <cell r="D104">
            <v>4595.05</v>
          </cell>
          <cell r="E104">
            <v>0</v>
          </cell>
          <cell r="F104">
            <v>0</v>
          </cell>
          <cell r="G104">
            <v>17052.400000000001</v>
          </cell>
          <cell r="H104">
            <v>4595.05</v>
          </cell>
        </row>
        <row r="105">
          <cell r="B105" t="str">
            <v>DIDCB06Z</v>
          </cell>
          <cell r="C105">
            <v>10380.9</v>
          </cell>
          <cell r="D105">
            <v>4400.7</v>
          </cell>
          <cell r="E105">
            <v>0</v>
          </cell>
          <cell r="F105">
            <v>0</v>
          </cell>
          <cell r="G105">
            <v>10380.9</v>
          </cell>
          <cell r="H105">
            <v>4400.7</v>
          </cell>
        </row>
        <row r="106">
          <cell r="B106" t="str">
            <v>LBAR_01Z</v>
          </cell>
          <cell r="C106">
            <v>10412.209999999999</v>
          </cell>
          <cell r="D106">
            <v>14793.42</v>
          </cell>
          <cell r="E106">
            <v>0</v>
          </cell>
          <cell r="F106">
            <v>0</v>
          </cell>
          <cell r="G106">
            <v>10412.209999999999</v>
          </cell>
          <cell r="H106">
            <v>14793.42</v>
          </cell>
        </row>
        <row r="107">
          <cell r="B107" t="str">
            <v>PEMB_11Z</v>
          </cell>
          <cell r="C107">
            <v>5023.7</v>
          </cell>
          <cell r="D107">
            <v>4349.25</v>
          </cell>
          <cell r="E107">
            <v>0</v>
          </cell>
          <cell r="F107">
            <v>0</v>
          </cell>
          <cell r="G107">
            <v>5023.7</v>
          </cell>
          <cell r="H107">
            <v>4349.25</v>
          </cell>
        </row>
        <row r="108">
          <cell r="B108" t="str">
            <v>PEMB_21Z</v>
          </cell>
          <cell r="C108">
            <v>8561.25</v>
          </cell>
          <cell r="D108">
            <v>2894.95</v>
          </cell>
          <cell r="E108">
            <v>0</v>
          </cell>
          <cell r="F108">
            <v>0</v>
          </cell>
          <cell r="G108">
            <v>8561.25</v>
          </cell>
          <cell r="H108">
            <v>2894.95</v>
          </cell>
        </row>
        <row r="109">
          <cell r="B109" t="str">
            <v>PEMB_31Z</v>
          </cell>
          <cell r="C109">
            <v>4104.3999999999996</v>
          </cell>
          <cell r="D109">
            <v>3525.35</v>
          </cell>
          <cell r="E109">
            <v>0</v>
          </cell>
          <cell r="F109">
            <v>0</v>
          </cell>
          <cell r="G109">
            <v>4104.3999999999996</v>
          </cell>
          <cell r="H109">
            <v>3525.35</v>
          </cell>
        </row>
        <row r="110">
          <cell r="B110" t="str">
            <v>PEMB_41Z</v>
          </cell>
          <cell r="C110">
            <v>13657.5</v>
          </cell>
          <cell r="D110">
            <v>2916.3</v>
          </cell>
          <cell r="E110">
            <v>0</v>
          </cell>
          <cell r="F110">
            <v>0</v>
          </cell>
          <cell r="G110">
            <v>13657.5</v>
          </cell>
          <cell r="H110">
            <v>2916.3</v>
          </cell>
        </row>
        <row r="111">
          <cell r="B111" t="str">
            <v>PEMB_51Z</v>
          </cell>
          <cell r="C111">
            <v>6065</v>
          </cell>
          <cell r="D111">
            <v>3857.8</v>
          </cell>
          <cell r="E111">
            <v>0</v>
          </cell>
          <cell r="F111">
            <v>0</v>
          </cell>
          <cell r="G111">
            <v>6065</v>
          </cell>
          <cell r="H111">
            <v>3857.8</v>
          </cell>
        </row>
        <row r="112">
          <cell r="B112" t="str">
            <v>STAY_01Z</v>
          </cell>
          <cell r="C112">
            <v>5493.5</v>
          </cell>
          <cell r="D112">
            <v>3359.85</v>
          </cell>
          <cell r="E112">
            <v>0</v>
          </cell>
          <cell r="F112">
            <v>0</v>
          </cell>
          <cell r="G112">
            <v>5493.5</v>
          </cell>
          <cell r="H112">
            <v>3359.85</v>
          </cell>
        </row>
        <row r="113">
          <cell r="B113" t="str">
            <v>STAY_02Z</v>
          </cell>
          <cell r="C113">
            <v>13235.7</v>
          </cell>
          <cell r="D113">
            <v>2570.9499999999998</v>
          </cell>
          <cell r="E113">
            <v>0</v>
          </cell>
          <cell r="F113">
            <v>0</v>
          </cell>
          <cell r="G113">
            <v>13235.7</v>
          </cell>
          <cell r="H113">
            <v>2570.9499999999998</v>
          </cell>
        </row>
        <row r="114">
          <cell r="B114" t="str">
            <v>STAY_03Z</v>
          </cell>
          <cell r="C114">
            <v>5052.3</v>
          </cell>
          <cell r="D114">
            <v>3161.55</v>
          </cell>
          <cell r="E114">
            <v>0</v>
          </cell>
          <cell r="F114">
            <v>0</v>
          </cell>
          <cell r="G114">
            <v>5052.3</v>
          </cell>
          <cell r="H114">
            <v>3161.55</v>
          </cell>
        </row>
        <row r="115">
          <cell r="B115" t="str">
            <v>STAY_04Z</v>
          </cell>
          <cell r="C115">
            <v>9237</v>
          </cell>
          <cell r="D115">
            <v>4660.95</v>
          </cell>
          <cell r="E115">
            <v>0</v>
          </cell>
          <cell r="F115">
            <v>0</v>
          </cell>
          <cell r="G115">
            <v>9237</v>
          </cell>
          <cell r="H115">
            <v>4660.95</v>
          </cell>
        </row>
        <row r="116">
          <cell r="B116" t="str">
            <v>DNGB_21Z</v>
          </cell>
          <cell r="C116">
            <v>0</v>
          </cell>
          <cell r="D116">
            <v>0</v>
          </cell>
          <cell r="E116">
            <v>0</v>
          </cell>
          <cell r="F116">
            <v>0</v>
          </cell>
          <cell r="G116">
            <v>0</v>
          </cell>
          <cell r="H116">
            <v>0</v>
          </cell>
        </row>
        <row r="117">
          <cell r="B117" t="str">
            <v>DNGB_22Z</v>
          </cell>
          <cell r="C117">
            <v>0</v>
          </cell>
          <cell r="D117">
            <v>0</v>
          </cell>
          <cell r="E117">
            <v>0</v>
          </cell>
          <cell r="F117">
            <v>0</v>
          </cell>
          <cell r="G117">
            <v>0</v>
          </cell>
          <cell r="H117">
            <v>0</v>
          </cell>
        </row>
        <row r="118">
          <cell r="B118" t="str">
            <v>HEYM101Z</v>
          </cell>
          <cell r="C118">
            <v>0</v>
          </cell>
          <cell r="D118">
            <v>0</v>
          </cell>
          <cell r="E118">
            <v>0</v>
          </cell>
          <cell r="F118">
            <v>0</v>
          </cell>
          <cell r="G118">
            <v>0</v>
          </cell>
          <cell r="H118">
            <v>0</v>
          </cell>
        </row>
        <row r="119">
          <cell r="B119" t="str">
            <v>HEYM102Z</v>
          </cell>
          <cell r="C119">
            <v>37654.199999999997</v>
          </cell>
          <cell r="D119">
            <v>3811.8</v>
          </cell>
          <cell r="E119">
            <v>0</v>
          </cell>
          <cell r="F119">
            <v>0</v>
          </cell>
          <cell r="G119">
            <v>37654.199999999997</v>
          </cell>
          <cell r="H119">
            <v>3811.8</v>
          </cell>
        </row>
        <row r="120">
          <cell r="B120" t="str">
            <v>HEYM207Z</v>
          </cell>
          <cell r="C120">
            <v>0</v>
          </cell>
          <cell r="D120">
            <v>0.85</v>
          </cell>
          <cell r="E120">
            <v>0</v>
          </cell>
          <cell r="F120">
            <v>0</v>
          </cell>
          <cell r="G120">
            <v>0</v>
          </cell>
          <cell r="H120">
            <v>0.85</v>
          </cell>
        </row>
        <row r="121">
          <cell r="B121" t="str">
            <v>HEYM208Z</v>
          </cell>
          <cell r="C121">
            <v>78940.45</v>
          </cell>
          <cell r="D121">
            <v>0</v>
          </cell>
          <cell r="E121">
            <v>0</v>
          </cell>
          <cell r="F121">
            <v>0</v>
          </cell>
          <cell r="G121">
            <v>78940.45</v>
          </cell>
          <cell r="H121">
            <v>0</v>
          </cell>
        </row>
        <row r="122">
          <cell r="B122" t="str">
            <v>HINB_07Z</v>
          </cell>
          <cell r="C122">
            <v>0</v>
          </cell>
          <cell r="D122">
            <v>0</v>
          </cell>
          <cell r="E122">
            <v>0</v>
          </cell>
          <cell r="F122">
            <v>0</v>
          </cell>
          <cell r="G122">
            <v>0</v>
          </cell>
          <cell r="H122">
            <v>0</v>
          </cell>
        </row>
        <row r="123">
          <cell r="B123" t="str">
            <v>HINB_08Z</v>
          </cell>
          <cell r="C123">
            <v>0</v>
          </cell>
          <cell r="D123">
            <v>0</v>
          </cell>
          <cell r="E123">
            <v>0</v>
          </cell>
          <cell r="F123">
            <v>0</v>
          </cell>
          <cell r="G123">
            <v>0</v>
          </cell>
          <cell r="H123">
            <v>0</v>
          </cell>
        </row>
        <row r="124">
          <cell r="B124" t="str">
            <v>HRTL_01Z</v>
          </cell>
          <cell r="C124">
            <v>54489.75</v>
          </cell>
          <cell r="D124">
            <v>1000.55</v>
          </cell>
          <cell r="E124">
            <v>0</v>
          </cell>
          <cell r="F124">
            <v>0</v>
          </cell>
          <cell r="G124">
            <v>54489.75</v>
          </cell>
          <cell r="H124">
            <v>1000.55</v>
          </cell>
        </row>
        <row r="125">
          <cell r="B125" t="str">
            <v>HRTL_02Z</v>
          </cell>
          <cell r="C125">
            <v>49368.7</v>
          </cell>
          <cell r="D125">
            <v>1583.4</v>
          </cell>
          <cell r="E125">
            <v>0</v>
          </cell>
          <cell r="F125">
            <v>0</v>
          </cell>
          <cell r="G125">
            <v>49368.7</v>
          </cell>
          <cell r="H125">
            <v>1583.4</v>
          </cell>
        </row>
        <row r="126">
          <cell r="B126" t="str">
            <v>HUNB_07Z</v>
          </cell>
          <cell r="C126">
            <v>43806.7</v>
          </cell>
          <cell r="D126">
            <v>1722.15</v>
          </cell>
          <cell r="E126">
            <v>0</v>
          </cell>
          <cell r="F126">
            <v>0</v>
          </cell>
          <cell r="G126">
            <v>43806.7</v>
          </cell>
          <cell r="H126">
            <v>1722.15</v>
          </cell>
        </row>
        <row r="127">
          <cell r="B127" t="str">
            <v>HUNB_08Z</v>
          </cell>
          <cell r="C127">
            <v>44245.85</v>
          </cell>
          <cell r="D127">
            <v>770</v>
          </cell>
          <cell r="E127">
            <v>0</v>
          </cell>
          <cell r="F127">
            <v>0</v>
          </cell>
          <cell r="G127">
            <v>44245.85</v>
          </cell>
          <cell r="H127">
            <v>770</v>
          </cell>
        </row>
        <row r="128">
          <cell r="B128" t="str">
            <v>SIZB_01Z</v>
          </cell>
          <cell r="C128">
            <v>21026</v>
          </cell>
          <cell r="D128">
            <v>4950.05</v>
          </cell>
          <cell r="E128">
            <v>0</v>
          </cell>
          <cell r="F128">
            <v>0</v>
          </cell>
          <cell r="G128">
            <v>21026</v>
          </cell>
          <cell r="H128">
            <v>4950.05</v>
          </cell>
        </row>
        <row r="129">
          <cell r="B129" t="str">
            <v>SIZB_02Z</v>
          </cell>
          <cell r="C129">
            <v>23335.05</v>
          </cell>
          <cell r="D129">
            <v>6509.9</v>
          </cell>
          <cell r="E129">
            <v>0</v>
          </cell>
          <cell r="F129">
            <v>0</v>
          </cell>
          <cell r="G129">
            <v>23335.05</v>
          </cell>
          <cell r="H129">
            <v>6509.9</v>
          </cell>
        </row>
        <row r="130">
          <cell r="B130" t="str">
            <v>TORN_01Z</v>
          </cell>
          <cell r="C130">
            <v>39569.5</v>
          </cell>
          <cell r="D130">
            <v>588.85</v>
          </cell>
          <cell r="E130">
            <v>0</v>
          </cell>
          <cell r="F130">
            <v>0</v>
          </cell>
          <cell r="G130">
            <v>39569.5</v>
          </cell>
          <cell r="H130">
            <v>588.85</v>
          </cell>
        </row>
        <row r="131">
          <cell r="B131" t="str">
            <v>TORN_02Z</v>
          </cell>
          <cell r="C131">
            <v>45646.45</v>
          </cell>
          <cell r="D131">
            <v>1212.25</v>
          </cell>
          <cell r="E131">
            <v>0</v>
          </cell>
          <cell r="F131">
            <v>0</v>
          </cell>
          <cell r="G131">
            <v>45646.45</v>
          </cell>
          <cell r="H131">
            <v>1212.25</v>
          </cell>
        </row>
        <row r="132">
          <cell r="B132" t="str">
            <v>EAG-NEMO1</v>
          </cell>
          <cell r="C132">
            <v>30181.1</v>
          </cell>
          <cell r="D132">
            <v>4766.1000000000004</v>
          </cell>
          <cell r="E132">
            <v>0</v>
          </cell>
          <cell r="F132">
            <v>0</v>
          </cell>
          <cell r="G132">
            <v>30181.1</v>
          </cell>
          <cell r="H132">
            <v>4766.1000000000004</v>
          </cell>
        </row>
        <row r="133">
          <cell r="B133" t="str">
            <v>DINO_01Z</v>
          </cell>
          <cell r="C133">
            <v>1332.7</v>
          </cell>
          <cell r="D133">
            <v>0</v>
          </cell>
          <cell r="E133">
            <v>0</v>
          </cell>
          <cell r="F133">
            <v>0</v>
          </cell>
          <cell r="G133">
            <v>1332.7</v>
          </cell>
          <cell r="H133">
            <v>0</v>
          </cell>
        </row>
        <row r="134">
          <cell r="B134" t="str">
            <v>DINO_02Z</v>
          </cell>
          <cell r="C134">
            <v>5779.65</v>
          </cell>
          <cell r="D134">
            <v>66.45</v>
          </cell>
          <cell r="E134">
            <v>0</v>
          </cell>
          <cell r="F134">
            <v>0</v>
          </cell>
          <cell r="G134">
            <v>5779.65</v>
          </cell>
          <cell r="H134">
            <v>66.45</v>
          </cell>
        </row>
        <row r="135">
          <cell r="B135" t="str">
            <v>DINO_03Z</v>
          </cell>
          <cell r="C135">
            <v>7033.5</v>
          </cell>
          <cell r="D135">
            <v>760.5</v>
          </cell>
          <cell r="E135">
            <v>0</v>
          </cell>
          <cell r="F135">
            <v>0</v>
          </cell>
          <cell r="G135">
            <v>7033.5</v>
          </cell>
          <cell r="H135">
            <v>760.5</v>
          </cell>
        </row>
        <row r="136">
          <cell r="B136" t="str">
            <v>DINO_04Z</v>
          </cell>
          <cell r="C136">
            <v>9114.25</v>
          </cell>
          <cell r="D136">
            <v>347.7</v>
          </cell>
          <cell r="E136">
            <v>0</v>
          </cell>
          <cell r="F136">
            <v>0</v>
          </cell>
          <cell r="G136">
            <v>9114.25</v>
          </cell>
          <cell r="H136">
            <v>347.7</v>
          </cell>
        </row>
        <row r="137">
          <cell r="B137" t="str">
            <v>DINO_05Z</v>
          </cell>
          <cell r="C137">
            <v>0</v>
          </cell>
          <cell r="D137">
            <v>0</v>
          </cell>
          <cell r="E137">
            <v>0</v>
          </cell>
          <cell r="F137">
            <v>0</v>
          </cell>
          <cell r="G137">
            <v>0</v>
          </cell>
          <cell r="H137">
            <v>0</v>
          </cell>
        </row>
        <row r="138">
          <cell r="B138" t="str">
            <v>DINO_06Z</v>
          </cell>
          <cell r="C138">
            <v>13470.35</v>
          </cell>
          <cell r="D138">
            <v>341.75</v>
          </cell>
          <cell r="E138">
            <v>0</v>
          </cell>
          <cell r="F138">
            <v>0</v>
          </cell>
          <cell r="G138">
            <v>13470.35</v>
          </cell>
          <cell r="H138">
            <v>341.75</v>
          </cell>
        </row>
        <row r="139">
          <cell r="B139" t="str">
            <v>FFES_01Z</v>
          </cell>
          <cell r="C139">
            <v>0</v>
          </cell>
          <cell r="D139">
            <v>0</v>
          </cell>
          <cell r="E139">
            <v>0</v>
          </cell>
          <cell r="F139">
            <v>0</v>
          </cell>
          <cell r="G139">
            <v>0</v>
          </cell>
          <cell r="H139">
            <v>0</v>
          </cell>
        </row>
        <row r="140">
          <cell r="B140" t="str">
            <v>FFES_02Z</v>
          </cell>
          <cell r="C140">
            <v>0</v>
          </cell>
          <cell r="D140">
            <v>0</v>
          </cell>
          <cell r="E140">
            <v>0</v>
          </cell>
          <cell r="F140">
            <v>0</v>
          </cell>
          <cell r="G140">
            <v>0</v>
          </cell>
          <cell r="H140">
            <v>0</v>
          </cell>
        </row>
        <row r="141">
          <cell r="B141" t="str">
            <v>FFES_03Z</v>
          </cell>
          <cell r="C141">
            <v>1645.65</v>
          </cell>
          <cell r="D141">
            <v>365.21</v>
          </cell>
          <cell r="E141">
            <v>0</v>
          </cell>
          <cell r="F141">
            <v>0</v>
          </cell>
          <cell r="G141">
            <v>1645.65</v>
          </cell>
          <cell r="H141">
            <v>365.21</v>
          </cell>
        </row>
        <row r="142">
          <cell r="B142" t="str">
            <v>FFES_04Z</v>
          </cell>
          <cell r="C142">
            <v>4008.37</v>
          </cell>
          <cell r="D142">
            <v>232.41</v>
          </cell>
          <cell r="E142">
            <v>0</v>
          </cell>
          <cell r="F142">
            <v>0</v>
          </cell>
          <cell r="G142">
            <v>4008.37</v>
          </cell>
          <cell r="H142">
            <v>232.41</v>
          </cell>
        </row>
        <row r="143">
          <cell r="B143" t="str">
            <v>KILNS01Z</v>
          </cell>
          <cell r="C143">
            <v>0</v>
          </cell>
          <cell r="D143">
            <v>0</v>
          </cell>
          <cell r="E143">
            <v>0</v>
          </cell>
          <cell r="F143">
            <v>0</v>
          </cell>
          <cell r="G143">
            <v>0</v>
          </cell>
          <cell r="H143">
            <v>0</v>
          </cell>
        </row>
        <row r="144">
          <cell r="B144" t="str">
            <v>PETEM01Z</v>
          </cell>
          <cell r="C144">
            <v>110.01</v>
          </cell>
          <cell r="D144">
            <v>0</v>
          </cell>
          <cell r="E144">
            <v>0</v>
          </cell>
          <cell r="F144">
            <v>0</v>
          </cell>
          <cell r="G144">
            <v>110.01</v>
          </cell>
          <cell r="H144">
            <v>0</v>
          </cell>
        </row>
        <row r="145">
          <cell r="B145" t="str">
            <v>GRAI_06Z</v>
          </cell>
          <cell r="C145">
            <v>20095.599999999999</v>
          </cell>
          <cell r="D145">
            <v>2787.55</v>
          </cell>
          <cell r="E145">
            <v>0</v>
          </cell>
          <cell r="F145">
            <v>0</v>
          </cell>
          <cell r="G145">
            <v>20095.599999999999</v>
          </cell>
          <cell r="H145">
            <v>2787.55</v>
          </cell>
        </row>
        <row r="146">
          <cell r="B146" t="str">
            <v>GRAI_07Z</v>
          </cell>
          <cell r="C146">
            <v>16018.8</v>
          </cell>
          <cell r="D146">
            <v>2947.5</v>
          </cell>
          <cell r="E146">
            <v>0</v>
          </cell>
          <cell r="F146">
            <v>0</v>
          </cell>
          <cell r="G146">
            <v>16018.8</v>
          </cell>
          <cell r="H146">
            <v>2947.5</v>
          </cell>
        </row>
        <row r="147">
          <cell r="B147" t="str">
            <v>GRAI_08Z</v>
          </cell>
          <cell r="C147">
            <v>10120.299999999999</v>
          </cell>
          <cell r="D147">
            <v>2867.05</v>
          </cell>
          <cell r="E147">
            <v>0</v>
          </cell>
          <cell r="F147">
            <v>0</v>
          </cell>
          <cell r="G147">
            <v>10120.299999999999</v>
          </cell>
          <cell r="H147">
            <v>2867.05</v>
          </cell>
        </row>
        <row r="148">
          <cell r="B148" t="str">
            <v>KILLP01Z</v>
          </cell>
          <cell r="C148">
            <v>742.05</v>
          </cell>
          <cell r="D148">
            <v>425.75</v>
          </cell>
          <cell r="E148">
            <v>0</v>
          </cell>
          <cell r="F148">
            <v>0</v>
          </cell>
          <cell r="G148">
            <v>742.05</v>
          </cell>
          <cell r="H148">
            <v>425.75</v>
          </cell>
        </row>
        <row r="149">
          <cell r="B149" t="str">
            <v>KILLP02Z</v>
          </cell>
          <cell r="C149">
            <v>591.04999999999995</v>
          </cell>
          <cell r="D149">
            <v>660.05</v>
          </cell>
          <cell r="E149">
            <v>0</v>
          </cell>
          <cell r="F149">
            <v>0</v>
          </cell>
          <cell r="G149">
            <v>591.04999999999995</v>
          </cell>
          <cell r="H149">
            <v>660.05</v>
          </cell>
        </row>
        <row r="150">
          <cell r="B150" t="str">
            <v>RATS_01Z</v>
          </cell>
          <cell r="C150">
            <v>389.88</v>
          </cell>
          <cell r="D150">
            <v>865.98</v>
          </cell>
          <cell r="E150">
            <v>0</v>
          </cell>
          <cell r="F150">
            <v>0</v>
          </cell>
          <cell r="G150">
            <v>389.88</v>
          </cell>
          <cell r="H150">
            <v>865.98</v>
          </cell>
        </row>
        <row r="151">
          <cell r="B151" t="str">
            <v>RATS_02Z</v>
          </cell>
          <cell r="C151">
            <v>130.59</v>
          </cell>
          <cell r="D151">
            <v>0.45</v>
          </cell>
          <cell r="E151">
            <v>0</v>
          </cell>
          <cell r="F151">
            <v>0</v>
          </cell>
          <cell r="G151">
            <v>130.59</v>
          </cell>
          <cell r="H151">
            <v>0.45</v>
          </cell>
        </row>
        <row r="152">
          <cell r="B152" t="str">
            <v>RATS_03Z</v>
          </cell>
          <cell r="C152">
            <v>1081.08</v>
          </cell>
          <cell r="D152">
            <v>203.04</v>
          </cell>
          <cell r="E152">
            <v>0</v>
          </cell>
          <cell r="F152">
            <v>0</v>
          </cell>
          <cell r="G152">
            <v>1081.08</v>
          </cell>
          <cell r="H152">
            <v>203.04</v>
          </cell>
        </row>
        <row r="153">
          <cell r="B153" t="str">
            <v>RATS_04Z</v>
          </cell>
          <cell r="C153">
            <v>944.01</v>
          </cell>
          <cell r="D153">
            <v>1633.5</v>
          </cell>
          <cell r="E153">
            <v>0</v>
          </cell>
          <cell r="F153">
            <v>0</v>
          </cell>
          <cell r="G153">
            <v>944.01</v>
          </cell>
          <cell r="H153">
            <v>1633.5</v>
          </cell>
        </row>
        <row r="154">
          <cell r="B154" t="str">
            <v>TAYL_02Z</v>
          </cell>
          <cell r="C154">
            <v>0</v>
          </cell>
          <cell r="D154">
            <v>0.1</v>
          </cell>
          <cell r="E154">
            <v>0</v>
          </cell>
          <cell r="F154">
            <v>0</v>
          </cell>
          <cell r="G154">
            <v>0</v>
          </cell>
          <cell r="H154">
            <v>0.1</v>
          </cell>
        </row>
        <row r="155">
          <cell r="B155" t="str">
            <v>TAYL_03Z</v>
          </cell>
          <cell r="C155">
            <v>1.48</v>
          </cell>
          <cell r="D155">
            <v>3.38</v>
          </cell>
          <cell r="E155">
            <v>0</v>
          </cell>
          <cell r="F155">
            <v>0</v>
          </cell>
          <cell r="G155">
            <v>1.48</v>
          </cell>
          <cell r="H155">
            <v>3.38</v>
          </cell>
        </row>
        <row r="156">
          <cell r="B156" t="str">
            <v>RCBKO-1</v>
          </cell>
          <cell r="C156">
            <v>5632.78</v>
          </cell>
          <cell r="D156">
            <v>2473.2199999999998</v>
          </cell>
          <cell r="E156">
            <v>0</v>
          </cell>
          <cell r="F156">
            <v>0</v>
          </cell>
          <cell r="G156">
            <v>5632.78</v>
          </cell>
          <cell r="H156">
            <v>2473.2199999999998</v>
          </cell>
        </row>
        <row r="157">
          <cell r="B157" t="str">
            <v>RCBKO-2</v>
          </cell>
          <cell r="C157">
            <v>4828.55</v>
          </cell>
          <cell r="D157">
            <v>2466.73</v>
          </cell>
          <cell r="E157">
            <v>0</v>
          </cell>
          <cell r="F157">
            <v>0</v>
          </cell>
          <cell r="G157">
            <v>4828.55</v>
          </cell>
          <cell r="H157">
            <v>2466.73</v>
          </cell>
        </row>
        <row r="158">
          <cell r="B158" t="str">
            <v>BRGG_01Z</v>
          </cell>
          <cell r="C158">
            <v>20.9</v>
          </cell>
          <cell r="D158">
            <v>0</v>
          </cell>
          <cell r="E158">
            <v>0</v>
          </cell>
          <cell r="F158">
            <v>0</v>
          </cell>
          <cell r="G158">
            <v>20.9</v>
          </cell>
          <cell r="H158">
            <v>0</v>
          </cell>
        </row>
        <row r="159">
          <cell r="B159" t="str">
            <v>ROCK_01Z</v>
          </cell>
          <cell r="C159">
            <v>19243.099999999999</v>
          </cell>
          <cell r="D159">
            <v>2039.7</v>
          </cell>
          <cell r="E159">
            <v>0</v>
          </cell>
          <cell r="F159">
            <v>0</v>
          </cell>
          <cell r="G159">
            <v>19243.099999999999</v>
          </cell>
          <cell r="H159">
            <v>2039.7</v>
          </cell>
        </row>
        <row r="160">
          <cell r="B160" t="str">
            <v>SCCL_01Z</v>
          </cell>
          <cell r="C160">
            <v>3178.5</v>
          </cell>
          <cell r="D160">
            <v>1560.65</v>
          </cell>
          <cell r="E160">
            <v>0</v>
          </cell>
          <cell r="F160">
            <v>0</v>
          </cell>
          <cell r="G160">
            <v>3178.5</v>
          </cell>
          <cell r="H160">
            <v>1560.65</v>
          </cell>
        </row>
        <row r="161">
          <cell r="B161" t="str">
            <v>SCCL_02Z</v>
          </cell>
          <cell r="C161">
            <v>7490.05</v>
          </cell>
          <cell r="D161">
            <v>5839.45</v>
          </cell>
          <cell r="E161">
            <v>0</v>
          </cell>
          <cell r="F161">
            <v>0</v>
          </cell>
          <cell r="G161">
            <v>7490.05</v>
          </cell>
          <cell r="H161">
            <v>5839.45</v>
          </cell>
        </row>
        <row r="162">
          <cell r="B162" t="str">
            <v>SCCL_03Z</v>
          </cell>
          <cell r="C162">
            <v>2921.1</v>
          </cell>
          <cell r="D162">
            <v>1916.54</v>
          </cell>
          <cell r="E162">
            <v>0</v>
          </cell>
          <cell r="F162">
            <v>0</v>
          </cell>
          <cell r="G162">
            <v>2921.1</v>
          </cell>
          <cell r="H162">
            <v>1916.54</v>
          </cell>
        </row>
        <row r="163">
          <cell r="B163" t="str">
            <v>SHOS_01Z</v>
          </cell>
          <cell r="C163">
            <v>6644.05</v>
          </cell>
          <cell r="D163">
            <v>610.15</v>
          </cell>
          <cell r="E163">
            <v>0</v>
          </cell>
          <cell r="F163">
            <v>0</v>
          </cell>
          <cell r="G163">
            <v>6644.05</v>
          </cell>
          <cell r="H163">
            <v>610.15</v>
          </cell>
        </row>
        <row r="164">
          <cell r="B164" t="str">
            <v>SEAB_01Z</v>
          </cell>
          <cell r="C164">
            <v>5275.72</v>
          </cell>
          <cell r="D164">
            <v>4846.92</v>
          </cell>
          <cell r="E164">
            <v>0</v>
          </cell>
          <cell r="F164">
            <v>0</v>
          </cell>
          <cell r="G164">
            <v>5275.72</v>
          </cell>
          <cell r="H164">
            <v>4846.92</v>
          </cell>
        </row>
        <row r="165">
          <cell r="B165" t="str">
            <v>SEAB_02Z</v>
          </cell>
          <cell r="C165">
            <v>2482.69</v>
          </cell>
          <cell r="D165">
            <v>1415.68</v>
          </cell>
          <cell r="E165">
            <v>0</v>
          </cell>
          <cell r="F165">
            <v>0</v>
          </cell>
          <cell r="G165">
            <v>2482.69</v>
          </cell>
          <cell r="H165">
            <v>1415.68</v>
          </cell>
        </row>
        <row r="166">
          <cell r="B166" t="str">
            <v>SPLN_01Z</v>
          </cell>
          <cell r="C166">
            <v>14355.15</v>
          </cell>
          <cell r="D166">
            <v>4384.8500000000004</v>
          </cell>
          <cell r="E166">
            <v>0</v>
          </cell>
          <cell r="F166">
            <v>0</v>
          </cell>
          <cell r="G166">
            <v>14355.15</v>
          </cell>
          <cell r="H166">
            <v>4384.8500000000004</v>
          </cell>
        </row>
        <row r="167">
          <cell r="B167" t="str">
            <v>ARCHW-1</v>
          </cell>
          <cell r="C167">
            <v>5922.93</v>
          </cell>
          <cell r="D167">
            <v>615.41</v>
          </cell>
          <cell r="E167">
            <v>0</v>
          </cell>
          <cell r="F167">
            <v>0</v>
          </cell>
          <cell r="G167">
            <v>5922.93</v>
          </cell>
          <cell r="H167">
            <v>615.41</v>
          </cell>
        </row>
        <row r="168">
          <cell r="B168" t="str">
            <v>CLFLW-1</v>
          </cell>
          <cell r="C168">
            <v>452.37</v>
          </cell>
          <cell r="D168">
            <v>83.84</v>
          </cell>
          <cell r="E168">
            <v>0</v>
          </cell>
          <cell r="F168">
            <v>0</v>
          </cell>
          <cell r="G168">
            <v>452.37</v>
          </cell>
          <cell r="H168">
            <v>83.84</v>
          </cell>
        </row>
        <row r="169">
          <cell r="B169" t="str">
            <v>DRSLW-1</v>
          </cell>
          <cell r="C169">
            <v>61.39</v>
          </cell>
          <cell r="D169">
            <v>8051.39</v>
          </cell>
          <cell r="E169">
            <v>0</v>
          </cell>
          <cell r="F169">
            <v>0</v>
          </cell>
          <cell r="G169">
            <v>61.39</v>
          </cell>
          <cell r="H169">
            <v>8051.39</v>
          </cell>
        </row>
        <row r="170">
          <cell r="B170" t="str">
            <v>EWHLW-1</v>
          </cell>
          <cell r="C170">
            <v>2744.78</v>
          </cell>
          <cell r="D170">
            <v>7.81</v>
          </cell>
          <cell r="E170">
            <v>0</v>
          </cell>
          <cell r="F170">
            <v>0</v>
          </cell>
          <cell r="G170">
            <v>2744.78</v>
          </cell>
          <cell r="H170">
            <v>7.81</v>
          </cell>
        </row>
        <row r="171">
          <cell r="B171" t="str">
            <v>HRSTW-1</v>
          </cell>
          <cell r="C171">
            <v>10960.29</v>
          </cell>
          <cell r="D171">
            <v>0</v>
          </cell>
          <cell r="E171">
            <v>0</v>
          </cell>
          <cell r="F171">
            <v>0</v>
          </cell>
          <cell r="G171">
            <v>10960.29</v>
          </cell>
          <cell r="H171">
            <v>0</v>
          </cell>
        </row>
        <row r="172">
          <cell r="B172" t="str">
            <v>KLGLW-1</v>
          </cell>
          <cell r="C172">
            <v>15677.4</v>
          </cell>
          <cell r="D172">
            <v>28.61</v>
          </cell>
          <cell r="E172">
            <v>0</v>
          </cell>
          <cell r="F172">
            <v>0</v>
          </cell>
          <cell r="G172">
            <v>15677.4</v>
          </cell>
          <cell r="H172">
            <v>28.61</v>
          </cell>
        </row>
        <row r="173">
          <cell r="B173" t="str">
            <v>MKHLW-1</v>
          </cell>
          <cell r="C173">
            <v>8.8800000000000008</v>
          </cell>
          <cell r="D173">
            <v>3642.98</v>
          </cell>
          <cell r="E173">
            <v>0</v>
          </cell>
          <cell r="F173">
            <v>0</v>
          </cell>
          <cell r="G173">
            <v>8.8800000000000008</v>
          </cell>
          <cell r="H173">
            <v>3642.98</v>
          </cell>
        </row>
        <row r="174">
          <cell r="B174" t="str">
            <v>AIGA_01Z</v>
          </cell>
          <cell r="C174">
            <v>5.23</v>
          </cell>
          <cell r="D174">
            <v>5.41</v>
          </cell>
          <cell r="E174">
            <v>0</v>
          </cell>
          <cell r="F174">
            <v>0</v>
          </cell>
          <cell r="G174">
            <v>5.23</v>
          </cell>
          <cell r="H174">
            <v>5.41</v>
          </cell>
        </row>
        <row r="175">
          <cell r="B175" t="str">
            <v>BHLAW-1</v>
          </cell>
          <cell r="C175">
            <v>3523.38</v>
          </cell>
          <cell r="D175">
            <v>81.45</v>
          </cell>
          <cell r="E175">
            <v>0</v>
          </cell>
          <cell r="F175">
            <v>0</v>
          </cell>
          <cell r="G175">
            <v>3523.38</v>
          </cell>
          <cell r="H175">
            <v>81.45</v>
          </cell>
        </row>
        <row r="176">
          <cell r="B176" t="str">
            <v>CASH_01Z</v>
          </cell>
          <cell r="C176">
            <v>443.35</v>
          </cell>
          <cell r="D176">
            <v>0.22</v>
          </cell>
          <cell r="E176">
            <v>0</v>
          </cell>
          <cell r="F176">
            <v>0</v>
          </cell>
          <cell r="G176">
            <v>443.35</v>
          </cell>
          <cell r="H176">
            <v>0.22</v>
          </cell>
        </row>
        <row r="177">
          <cell r="B177" t="str">
            <v>CEAN_01Z</v>
          </cell>
          <cell r="C177">
            <v>7.24</v>
          </cell>
          <cell r="D177">
            <v>50.66</v>
          </cell>
          <cell r="E177">
            <v>0</v>
          </cell>
          <cell r="F177">
            <v>0</v>
          </cell>
          <cell r="G177">
            <v>7.24</v>
          </cell>
          <cell r="H177">
            <v>50.66</v>
          </cell>
        </row>
        <row r="178">
          <cell r="B178" t="str">
            <v>CLAC-1</v>
          </cell>
          <cell r="C178">
            <v>25.84</v>
          </cell>
          <cell r="D178">
            <v>52.05</v>
          </cell>
          <cell r="E178">
            <v>0</v>
          </cell>
          <cell r="F178">
            <v>0</v>
          </cell>
          <cell r="G178">
            <v>25.84</v>
          </cell>
          <cell r="H178">
            <v>52.05</v>
          </cell>
        </row>
        <row r="179">
          <cell r="B179" t="str">
            <v>CLUN_01Z</v>
          </cell>
          <cell r="C179">
            <v>1502.01</v>
          </cell>
          <cell r="D179">
            <v>153.46</v>
          </cell>
          <cell r="E179">
            <v>0</v>
          </cell>
          <cell r="F179">
            <v>0</v>
          </cell>
          <cell r="G179">
            <v>1502.01</v>
          </cell>
          <cell r="H179">
            <v>153.46</v>
          </cell>
        </row>
        <row r="180">
          <cell r="B180" t="str">
            <v>CLUN_02Z</v>
          </cell>
          <cell r="C180">
            <v>1456.39</v>
          </cell>
          <cell r="D180">
            <v>73.069999999999993</v>
          </cell>
          <cell r="E180">
            <v>0</v>
          </cell>
          <cell r="F180">
            <v>0</v>
          </cell>
          <cell r="G180">
            <v>1456.39</v>
          </cell>
          <cell r="H180">
            <v>73.069999999999993</v>
          </cell>
        </row>
        <row r="181">
          <cell r="B181" t="str">
            <v>CULL_02Z</v>
          </cell>
          <cell r="C181">
            <v>622.4</v>
          </cell>
          <cell r="D181">
            <v>0.03</v>
          </cell>
          <cell r="E181">
            <v>0</v>
          </cell>
          <cell r="F181">
            <v>0</v>
          </cell>
          <cell r="G181">
            <v>622.4</v>
          </cell>
          <cell r="H181">
            <v>0.03</v>
          </cell>
        </row>
        <row r="182">
          <cell r="B182" t="str">
            <v>DEAN_01Z</v>
          </cell>
          <cell r="C182">
            <v>12.5</v>
          </cell>
          <cell r="D182">
            <v>584.45000000000005</v>
          </cell>
          <cell r="E182">
            <v>0</v>
          </cell>
          <cell r="F182">
            <v>0</v>
          </cell>
          <cell r="G182">
            <v>12.5</v>
          </cell>
          <cell r="H182">
            <v>584.45000000000005</v>
          </cell>
        </row>
        <row r="183">
          <cell r="B183" t="str">
            <v>ERRO_01Z</v>
          </cell>
          <cell r="C183">
            <v>9.74</v>
          </cell>
          <cell r="D183">
            <v>55.36</v>
          </cell>
          <cell r="E183">
            <v>0</v>
          </cell>
          <cell r="F183">
            <v>0</v>
          </cell>
          <cell r="G183">
            <v>9.74</v>
          </cell>
          <cell r="H183">
            <v>55.36</v>
          </cell>
        </row>
        <row r="184">
          <cell r="B184" t="str">
            <v>ERRO_02Z</v>
          </cell>
          <cell r="C184">
            <v>8.3699999999999992</v>
          </cell>
          <cell r="D184">
            <v>56.68</v>
          </cell>
          <cell r="E184">
            <v>0</v>
          </cell>
          <cell r="F184">
            <v>0</v>
          </cell>
          <cell r="G184">
            <v>8.3699999999999992</v>
          </cell>
          <cell r="H184">
            <v>56.68</v>
          </cell>
        </row>
        <row r="185">
          <cell r="B185" t="str">
            <v>ERRO_03Z</v>
          </cell>
          <cell r="C185">
            <v>7.88</v>
          </cell>
          <cell r="D185">
            <v>54.03</v>
          </cell>
          <cell r="E185">
            <v>0</v>
          </cell>
          <cell r="F185">
            <v>0</v>
          </cell>
          <cell r="G185">
            <v>7.88</v>
          </cell>
          <cell r="H185">
            <v>54.03</v>
          </cell>
        </row>
        <row r="186">
          <cell r="B186" t="str">
            <v>FASN_01Z</v>
          </cell>
          <cell r="C186">
            <v>1713.19</v>
          </cell>
          <cell r="D186">
            <v>0.53</v>
          </cell>
          <cell r="E186">
            <v>0</v>
          </cell>
          <cell r="F186">
            <v>0</v>
          </cell>
          <cell r="G186">
            <v>1713.19</v>
          </cell>
          <cell r="H186">
            <v>0.53</v>
          </cell>
        </row>
        <row r="187">
          <cell r="B187" t="str">
            <v>FASN_02Z</v>
          </cell>
          <cell r="C187">
            <v>1201.45</v>
          </cell>
          <cell r="D187">
            <v>13.98</v>
          </cell>
          <cell r="E187">
            <v>0</v>
          </cell>
          <cell r="F187">
            <v>0</v>
          </cell>
          <cell r="G187">
            <v>1201.45</v>
          </cell>
          <cell r="H187">
            <v>13.98</v>
          </cell>
        </row>
        <row r="188">
          <cell r="B188" t="str">
            <v>FASN_03Z</v>
          </cell>
          <cell r="C188">
            <v>103.84</v>
          </cell>
          <cell r="D188">
            <v>88.51</v>
          </cell>
          <cell r="E188">
            <v>0</v>
          </cell>
          <cell r="F188">
            <v>0</v>
          </cell>
          <cell r="G188">
            <v>103.84</v>
          </cell>
          <cell r="H188">
            <v>88.51</v>
          </cell>
        </row>
        <row r="189">
          <cell r="B189" t="str">
            <v>FASN_04Z</v>
          </cell>
          <cell r="C189">
            <v>189.96</v>
          </cell>
          <cell r="D189">
            <v>194.14</v>
          </cell>
          <cell r="E189">
            <v>0</v>
          </cell>
          <cell r="F189">
            <v>0</v>
          </cell>
          <cell r="G189">
            <v>189.96</v>
          </cell>
          <cell r="H189">
            <v>194.14</v>
          </cell>
        </row>
        <row r="190">
          <cell r="B190" t="str">
            <v>FINL_01Z</v>
          </cell>
          <cell r="C190">
            <v>1.83</v>
          </cell>
          <cell r="D190">
            <v>19.54</v>
          </cell>
          <cell r="E190">
            <v>0</v>
          </cell>
          <cell r="F190">
            <v>0</v>
          </cell>
          <cell r="G190">
            <v>1.83</v>
          </cell>
          <cell r="H190">
            <v>19.54</v>
          </cell>
        </row>
        <row r="191">
          <cell r="B191" t="str">
            <v>FOYE_01Z</v>
          </cell>
          <cell r="C191">
            <v>1240.6500000000001</v>
          </cell>
          <cell r="D191">
            <v>833.88</v>
          </cell>
          <cell r="E191">
            <v>0</v>
          </cell>
          <cell r="F191">
            <v>0</v>
          </cell>
          <cell r="G191">
            <v>1240.6500000000001</v>
          </cell>
          <cell r="H191">
            <v>833.88</v>
          </cell>
        </row>
        <row r="192">
          <cell r="B192" t="str">
            <v>FOYE_02Z</v>
          </cell>
          <cell r="C192">
            <v>1586.49</v>
          </cell>
          <cell r="D192">
            <v>1738.05</v>
          </cell>
          <cell r="E192">
            <v>0</v>
          </cell>
          <cell r="F192">
            <v>0</v>
          </cell>
          <cell r="G192">
            <v>1586.49</v>
          </cell>
          <cell r="H192">
            <v>1738.05</v>
          </cell>
        </row>
        <row r="193">
          <cell r="B193" t="str">
            <v>GLEN_01Z</v>
          </cell>
          <cell r="C193">
            <v>212.06</v>
          </cell>
          <cell r="D193">
            <v>1.02</v>
          </cell>
          <cell r="E193">
            <v>0</v>
          </cell>
          <cell r="F193">
            <v>0</v>
          </cell>
          <cell r="G193">
            <v>212.06</v>
          </cell>
          <cell r="H193">
            <v>1.02</v>
          </cell>
        </row>
        <row r="194">
          <cell r="B194" t="str">
            <v>GLNDO-1</v>
          </cell>
          <cell r="C194">
            <v>2176.83</v>
          </cell>
          <cell r="D194">
            <v>146.49</v>
          </cell>
          <cell r="E194">
            <v>0</v>
          </cell>
          <cell r="F194">
            <v>0</v>
          </cell>
          <cell r="G194">
            <v>2176.83</v>
          </cell>
          <cell r="H194">
            <v>146.49</v>
          </cell>
        </row>
        <row r="195">
          <cell r="B195" t="str">
            <v>GORDW-1</v>
          </cell>
          <cell r="C195">
            <v>10.94</v>
          </cell>
          <cell r="D195">
            <v>1056.1300000000001</v>
          </cell>
          <cell r="E195">
            <v>0</v>
          </cell>
          <cell r="F195">
            <v>0</v>
          </cell>
          <cell r="G195">
            <v>10.94</v>
          </cell>
          <cell r="H195">
            <v>1056.1300000000001</v>
          </cell>
        </row>
        <row r="196">
          <cell r="B196" t="str">
            <v>GRUB_01Z</v>
          </cell>
          <cell r="C196">
            <v>0</v>
          </cell>
          <cell r="D196">
            <v>0</v>
          </cell>
          <cell r="E196">
            <v>0</v>
          </cell>
          <cell r="F196">
            <v>0</v>
          </cell>
          <cell r="G196">
            <v>0</v>
          </cell>
          <cell r="H196">
            <v>0</v>
          </cell>
        </row>
        <row r="197">
          <cell r="B197" t="str">
            <v>GRUB_02Z</v>
          </cell>
          <cell r="C197">
            <v>0</v>
          </cell>
          <cell r="D197">
            <v>0</v>
          </cell>
          <cell r="E197">
            <v>0</v>
          </cell>
          <cell r="F197">
            <v>0</v>
          </cell>
          <cell r="G197">
            <v>0</v>
          </cell>
          <cell r="H197">
            <v>0</v>
          </cell>
        </row>
        <row r="198">
          <cell r="B198" t="str">
            <v>HADHW-1</v>
          </cell>
          <cell r="C198">
            <v>328.74</v>
          </cell>
          <cell r="D198">
            <v>6294.52</v>
          </cell>
          <cell r="E198">
            <v>0</v>
          </cell>
          <cell r="F198">
            <v>0</v>
          </cell>
          <cell r="G198">
            <v>328.74</v>
          </cell>
          <cell r="H198">
            <v>6294.52</v>
          </cell>
        </row>
        <row r="199">
          <cell r="B199" t="str">
            <v>INGA_01Z</v>
          </cell>
          <cell r="C199">
            <v>1.55</v>
          </cell>
          <cell r="D199">
            <v>13.43</v>
          </cell>
          <cell r="E199">
            <v>0</v>
          </cell>
          <cell r="F199">
            <v>0</v>
          </cell>
          <cell r="G199">
            <v>1.55</v>
          </cell>
          <cell r="H199">
            <v>13.43</v>
          </cell>
        </row>
        <row r="200">
          <cell r="B200" t="str">
            <v>KIOR_01Z</v>
          </cell>
          <cell r="C200">
            <v>1</v>
          </cell>
          <cell r="D200">
            <v>10.56</v>
          </cell>
          <cell r="E200">
            <v>0</v>
          </cell>
          <cell r="F200">
            <v>0</v>
          </cell>
          <cell r="G200">
            <v>1</v>
          </cell>
          <cell r="H200">
            <v>10.56</v>
          </cell>
        </row>
        <row r="201">
          <cell r="B201" t="str">
            <v>LOCH_01Z</v>
          </cell>
          <cell r="C201">
            <v>560.33000000000004</v>
          </cell>
          <cell r="D201">
            <v>37.229999999999997</v>
          </cell>
          <cell r="E201">
            <v>0</v>
          </cell>
          <cell r="F201">
            <v>0</v>
          </cell>
          <cell r="G201">
            <v>560.33000000000004</v>
          </cell>
          <cell r="H201">
            <v>37.229999999999997</v>
          </cell>
        </row>
        <row r="202">
          <cell r="B202" t="str">
            <v>LOCH_02Z</v>
          </cell>
          <cell r="C202">
            <v>1116.8599999999999</v>
          </cell>
          <cell r="D202">
            <v>49.61</v>
          </cell>
          <cell r="E202">
            <v>0</v>
          </cell>
          <cell r="F202">
            <v>0</v>
          </cell>
          <cell r="G202">
            <v>1116.8599999999999</v>
          </cell>
          <cell r="H202">
            <v>49.61</v>
          </cell>
        </row>
        <row r="203">
          <cell r="B203" t="str">
            <v>LUIC_01Z</v>
          </cell>
          <cell r="C203">
            <v>56.33</v>
          </cell>
          <cell r="D203">
            <v>394.77</v>
          </cell>
          <cell r="E203">
            <v>0</v>
          </cell>
          <cell r="F203">
            <v>0</v>
          </cell>
          <cell r="G203">
            <v>56.33</v>
          </cell>
          <cell r="H203">
            <v>394.77</v>
          </cell>
        </row>
        <row r="204">
          <cell r="B204" t="str">
            <v>LUIC_02Z</v>
          </cell>
          <cell r="C204">
            <v>62.42</v>
          </cell>
          <cell r="D204">
            <v>374.71</v>
          </cell>
          <cell r="E204">
            <v>0</v>
          </cell>
          <cell r="F204">
            <v>0</v>
          </cell>
          <cell r="G204">
            <v>62.42</v>
          </cell>
          <cell r="H204">
            <v>374.71</v>
          </cell>
        </row>
        <row r="205">
          <cell r="B205" t="str">
            <v>MOSS_01Z</v>
          </cell>
          <cell r="C205">
            <v>160.30000000000001</v>
          </cell>
          <cell r="D205">
            <v>608.73</v>
          </cell>
          <cell r="E205">
            <v>0</v>
          </cell>
          <cell r="F205">
            <v>0</v>
          </cell>
          <cell r="G205">
            <v>160.30000000000001</v>
          </cell>
          <cell r="H205">
            <v>608.73</v>
          </cell>
        </row>
        <row r="206">
          <cell r="B206" t="str">
            <v>NANT_01Z</v>
          </cell>
          <cell r="C206">
            <v>363.99</v>
          </cell>
          <cell r="D206">
            <v>11.3</v>
          </cell>
          <cell r="E206">
            <v>0</v>
          </cell>
          <cell r="F206">
            <v>0</v>
          </cell>
          <cell r="G206">
            <v>363.99</v>
          </cell>
          <cell r="H206">
            <v>11.3</v>
          </cell>
        </row>
        <row r="207">
          <cell r="B207" t="str">
            <v>ORRI_01Z</v>
          </cell>
          <cell r="C207">
            <v>0.01</v>
          </cell>
          <cell r="D207">
            <v>79.53</v>
          </cell>
          <cell r="E207">
            <v>0</v>
          </cell>
          <cell r="F207">
            <v>0</v>
          </cell>
          <cell r="G207">
            <v>0.01</v>
          </cell>
          <cell r="H207">
            <v>79.53</v>
          </cell>
        </row>
        <row r="208">
          <cell r="B208" t="str">
            <v>PEHE_01Z</v>
          </cell>
          <cell r="C208">
            <v>3480.31</v>
          </cell>
          <cell r="D208">
            <v>5295.26</v>
          </cell>
          <cell r="E208">
            <v>0</v>
          </cell>
          <cell r="F208">
            <v>0</v>
          </cell>
          <cell r="G208">
            <v>3480.31</v>
          </cell>
          <cell r="H208">
            <v>5295.26</v>
          </cell>
        </row>
        <row r="209">
          <cell r="B209" t="str">
            <v>PEHE_02Z</v>
          </cell>
          <cell r="C209">
            <v>0</v>
          </cell>
          <cell r="D209">
            <v>0</v>
          </cell>
          <cell r="E209">
            <v>0</v>
          </cell>
          <cell r="F209">
            <v>0</v>
          </cell>
          <cell r="G209">
            <v>0</v>
          </cell>
          <cell r="H209">
            <v>0</v>
          </cell>
        </row>
        <row r="210">
          <cell r="B210" t="str">
            <v>QUIO_01Z</v>
          </cell>
          <cell r="C210">
            <v>0</v>
          </cell>
          <cell r="D210">
            <v>0</v>
          </cell>
          <cell r="E210">
            <v>0</v>
          </cell>
          <cell r="F210">
            <v>0</v>
          </cell>
          <cell r="G210">
            <v>0</v>
          </cell>
          <cell r="H210">
            <v>0</v>
          </cell>
        </row>
        <row r="211">
          <cell r="B211" t="str">
            <v>SLOY_01Z</v>
          </cell>
          <cell r="C211">
            <v>53.22</v>
          </cell>
          <cell r="D211">
            <v>38.21</v>
          </cell>
          <cell r="E211">
            <v>0</v>
          </cell>
          <cell r="F211">
            <v>0</v>
          </cell>
          <cell r="G211">
            <v>53.22</v>
          </cell>
          <cell r="H211">
            <v>38.21</v>
          </cell>
        </row>
        <row r="212">
          <cell r="B212" t="str">
            <v>SLOY_02Z</v>
          </cell>
          <cell r="C212">
            <v>5.79</v>
          </cell>
          <cell r="D212">
            <v>128.36000000000001</v>
          </cell>
          <cell r="E212">
            <v>0</v>
          </cell>
          <cell r="F212">
            <v>0</v>
          </cell>
          <cell r="G212">
            <v>5.79</v>
          </cell>
          <cell r="H212">
            <v>128.36000000000001</v>
          </cell>
        </row>
        <row r="213">
          <cell r="B213" t="str">
            <v>SLOY_03Z</v>
          </cell>
          <cell r="C213">
            <v>91.44</v>
          </cell>
          <cell r="D213">
            <v>31.93</v>
          </cell>
          <cell r="E213">
            <v>0</v>
          </cell>
          <cell r="F213">
            <v>0</v>
          </cell>
          <cell r="G213">
            <v>91.44</v>
          </cell>
          <cell r="H213">
            <v>31.93</v>
          </cell>
        </row>
        <row r="214">
          <cell r="B214" t="str">
            <v>SLOY_04Z</v>
          </cell>
          <cell r="C214">
            <v>167.83</v>
          </cell>
          <cell r="D214">
            <v>12.85</v>
          </cell>
          <cell r="E214">
            <v>0</v>
          </cell>
          <cell r="F214">
            <v>0</v>
          </cell>
          <cell r="G214">
            <v>167.83</v>
          </cell>
          <cell r="H214">
            <v>12.85</v>
          </cell>
        </row>
        <row r="215">
          <cell r="B215" t="str">
            <v>STRNW-1</v>
          </cell>
          <cell r="C215">
            <v>1858.08</v>
          </cell>
          <cell r="D215">
            <v>62.83</v>
          </cell>
          <cell r="E215">
            <v>0</v>
          </cell>
          <cell r="F215">
            <v>0</v>
          </cell>
          <cell r="G215">
            <v>1858.08</v>
          </cell>
          <cell r="H215">
            <v>62.83</v>
          </cell>
        </row>
        <row r="216">
          <cell r="B216" t="str">
            <v>TORA_01Z</v>
          </cell>
          <cell r="C216">
            <v>69.53</v>
          </cell>
          <cell r="D216">
            <v>5.79</v>
          </cell>
          <cell r="E216">
            <v>0</v>
          </cell>
          <cell r="F216">
            <v>0</v>
          </cell>
          <cell r="G216">
            <v>69.53</v>
          </cell>
          <cell r="H216">
            <v>5.79</v>
          </cell>
        </row>
        <row r="217">
          <cell r="B217" t="str">
            <v>TORA_02Z</v>
          </cell>
          <cell r="C217">
            <v>190.9</v>
          </cell>
          <cell r="D217">
            <v>247.29</v>
          </cell>
          <cell r="E217">
            <v>0</v>
          </cell>
          <cell r="F217">
            <v>0</v>
          </cell>
          <cell r="G217">
            <v>190.9</v>
          </cell>
          <cell r="H217">
            <v>247.29</v>
          </cell>
        </row>
        <row r="218">
          <cell r="B218" t="str">
            <v>SUTB_01Z</v>
          </cell>
          <cell r="C218">
            <v>0</v>
          </cell>
          <cell r="D218">
            <v>0</v>
          </cell>
          <cell r="E218">
            <v>0</v>
          </cell>
          <cell r="F218">
            <v>0</v>
          </cell>
          <cell r="G218">
            <v>0</v>
          </cell>
          <cell r="H218">
            <v>0</v>
          </cell>
        </row>
        <row r="219">
          <cell r="B219" t="str">
            <v>SVRP_10Z</v>
          </cell>
          <cell r="C219">
            <v>0</v>
          </cell>
          <cell r="D219">
            <v>0</v>
          </cell>
          <cell r="E219">
            <v>0</v>
          </cell>
          <cell r="F219">
            <v>0</v>
          </cell>
          <cell r="G219">
            <v>0</v>
          </cell>
          <cell r="H219">
            <v>0</v>
          </cell>
        </row>
        <row r="220">
          <cell r="B220" t="str">
            <v>SVRP_20Z</v>
          </cell>
          <cell r="C220">
            <v>0</v>
          </cell>
          <cell r="D220">
            <v>0</v>
          </cell>
          <cell r="E220">
            <v>0</v>
          </cell>
          <cell r="F220">
            <v>0</v>
          </cell>
          <cell r="G220">
            <v>0</v>
          </cell>
          <cell r="H220">
            <v>0</v>
          </cell>
        </row>
        <row r="221">
          <cell r="B221" t="str">
            <v>USKM_13Z</v>
          </cell>
          <cell r="C221">
            <v>0</v>
          </cell>
          <cell r="D221">
            <v>0</v>
          </cell>
          <cell r="E221">
            <v>0</v>
          </cell>
          <cell r="F221">
            <v>0</v>
          </cell>
          <cell r="G221">
            <v>0</v>
          </cell>
          <cell r="H221">
            <v>0</v>
          </cell>
        </row>
        <row r="222">
          <cell r="B222" t="str">
            <v>USKM_14Z</v>
          </cell>
          <cell r="C222">
            <v>0</v>
          </cell>
          <cell r="D222">
            <v>0</v>
          </cell>
          <cell r="E222">
            <v>0</v>
          </cell>
          <cell r="F222">
            <v>0</v>
          </cell>
          <cell r="G222">
            <v>0</v>
          </cell>
          <cell r="H222">
            <v>0</v>
          </cell>
        </row>
        <row r="223">
          <cell r="B223" t="str">
            <v>USKM_15Z</v>
          </cell>
          <cell r="C223">
            <v>0</v>
          </cell>
          <cell r="D223">
            <v>0</v>
          </cell>
          <cell r="E223">
            <v>0</v>
          </cell>
          <cell r="F223">
            <v>0</v>
          </cell>
          <cell r="G223">
            <v>0</v>
          </cell>
          <cell r="H223">
            <v>0</v>
          </cell>
        </row>
        <row r="224">
          <cell r="B224" t="str">
            <v>WLNYO-2</v>
          </cell>
          <cell r="C224">
            <v>9436.86</v>
          </cell>
          <cell r="D224">
            <v>30.83</v>
          </cell>
          <cell r="E224">
            <v>0</v>
          </cell>
          <cell r="F224">
            <v>0</v>
          </cell>
          <cell r="G224">
            <v>9436.86</v>
          </cell>
          <cell r="H224">
            <v>30.83</v>
          </cell>
        </row>
        <row r="225">
          <cell r="B225" t="str">
            <v>WLNYW-1</v>
          </cell>
          <cell r="C225">
            <v>519.67999999999995</v>
          </cell>
          <cell r="D225">
            <v>14858.35</v>
          </cell>
          <cell r="E225">
            <v>0</v>
          </cell>
          <cell r="F225">
            <v>0</v>
          </cell>
          <cell r="G225">
            <v>519.67999999999995</v>
          </cell>
          <cell r="H225">
            <v>14858.35</v>
          </cell>
        </row>
        <row r="226">
          <cell r="B226" t="str">
            <v>WLNYO3</v>
          </cell>
          <cell r="C226">
            <v>1684.87</v>
          </cell>
          <cell r="D226">
            <v>8713.56</v>
          </cell>
          <cell r="E226">
            <v>0</v>
          </cell>
          <cell r="F226">
            <v>0</v>
          </cell>
          <cell r="G226">
            <v>1684.87</v>
          </cell>
          <cell r="H226">
            <v>8713.56</v>
          </cell>
        </row>
        <row r="227">
          <cell r="B227" t="str">
            <v>WLNYO4</v>
          </cell>
          <cell r="C227">
            <v>0</v>
          </cell>
          <cell r="D227">
            <v>0</v>
          </cell>
          <cell r="E227">
            <v>0</v>
          </cell>
          <cell r="F227">
            <v>0</v>
          </cell>
          <cell r="G227">
            <v>0</v>
          </cell>
          <cell r="H227">
            <v>0</v>
          </cell>
        </row>
        <row r="228">
          <cell r="B228" t="str">
            <v>WBURB-1</v>
          </cell>
          <cell r="C228">
            <v>4583.75</v>
          </cell>
          <cell r="D228">
            <v>2747.27</v>
          </cell>
          <cell r="E228">
            <v>0</v>
          </cell>
          <cell r="F228">
            <v>0</v>
          </cell>
          <cell r="G228">
            <v>4583.75</v>
          </cell>
          <cell r="H228">
            <v>2747.27</v>
          </cell>
        </row>
        <row r="229">
          <cell r="B229" t="str">
            <v>WBURB-2</v>
          </cell>
          <cell r="C229">
            <v>6819.08</v>
          </cell>
          <cell r="D229">
            <v>3938.68</v>
          </cell>
          <cell r="E229">
            <v>0</v>
          </cell>
          <cell r="F229">
            <v>0</v>
          </cell>
          <cell r="G229">
            <v>6819.08</v>
          </cell>
          <cell r="H229">
            <v>3938.68</v>
          </cell>
        </row>
        <row r="230">
          <cell r="B230" t="str">
            <v>WBURB-3</v>
          </cell>
          <cell r="C230">
            <v>10810.62</v>
          </cell>
          <cell r="D230">
            <v>5042.2</v>
          </cell>
          <cell r="E230">
            <v>0</v>
          </cell>
          <cell r="F230">
            <v>0</v>
          </cell>
          <cell r="G230">
            <v>10810.62</v>
          </cell>
          <cell r="H230">
            <v>5042.2</v>
          </cell>
        </row>
        <row r="231">
          <cell r="B231" t="str">
            <v>WBUPS01Z</v>
          </cell>
          <cell r="C231">
            <v>77.95</v>
          </cell>
          <cell r="D231">
            <v>5.6</v>
          </cell>
          <cell r="E231">
            <v>0</v>
          </cell>
          <cell r="F231">
            <v>0</v>
          </cell>
          <cell r="G231">
            <v>77.95</v>
          </cell>
          <cell r="H231">
            <v>5.6</v>
          </cell>
        </row>
        <row r="232">
          <cell r="B232" t="str">
            <v>WBUPS02Z</v>
          </cell>
          <cell r="C232">
            <v>130.55000000000001</v>
          </cell>
          <cell r="D232">
            <v>0</v>
          </cell>
          <cell r="E232">
            <v>0</v>
          </cell>
          <cell r="F232">
            <v>0</v>
          </cell>
          <cell r="G232">
            <v>130.55000000000001</v>
          </cell>
          <cell r="H232">
            <v>0</v>
          </cell>
        </row>
        <row r="233">
          <cell r="B233" t="str">
            <v>WBUPS03Z</v>
          </cell>
          <cell r="C233">
            <v>0</v>
          </cell>
          <cell r="D233">
            <v>0</v>
          </cell>
          <cell r="E233">
            <v>0</v>
          </cell>
          <cell r="F233">
            <v>0</v>
          </cell>
          <cell r="G233">
            <v>0</v>
          </cell>
          <cell r="H233">
            <v>0</v>
          </cell>
        </row>
        <row r="234">
          <cell r="B234" t="str">
            <v>WBUPS04Z</v>
          </cell>
          <cell r="C234">
            <v>42.9</v>
          </cell>
          <cell r="D234">
            <v>118.5</v>
          </cell>
          <cell r="E234">
            <v>0</v>
          </cell>
          <cell r="F234">
            <v>0</v>
          </cell>
          <cell r="G234">
            <v>42.9</v>
          </cell>
          <cell r="H234">
            <v>118.5</v>
          </cell>
        </row>
        <row r="235">
          <cell r="B235" t="str">
            <v>WTMSO-1</v>
          </cell>
          <cell r="C235">
            <v>8268.81</v>
          </cell>
          <cell r="D235">
            <v>2093.23</v>
          </cell>
          <cell r="E235">
            <v>0</v>
          </cell>
          <cell r="F235">
            <v>0</v>
          </cell>
          <cell r="G235">
            <v>8268.81</v>
          </cell>
          <cell r="H235">
            <v>2093.23</v>
          </cell>
        </row>
        <row r="236">
          <cell r="B236" t="str">
            <v>BLLA-1</v>
          </cell>
          <cell r="C236">
            <v>4998.46</v>
          </cell>
          <cell r="D236">
            <v>169.34</v>
          </cell>
          <cell r="E236">
            <v>0</v>
          </cell>
          <cell r="F236">
            <v>0</v>
          </cell>
          <cell r="G236">
            <v>4998.46</v>
          </cell>
          <cell r="H236">
            <v>169.34</v>
          </cell>
        </row>
        <row r="237">
          <cell r="B237" t="str">
            <v>WHILW-1</v>
          </cell>
          <cell r="C237">
            <v>11095.86</v>
          </cell>
          <cell r="D237">
            <v>205.27</v>
          </cell>
          <cell r="E237">
            <v>0</v>
          </cell>
          <cell r="F237">
            <v>0</v>
          </cell>
          <cell r="G237">
            <v>11095.86</v>
          </cell>
          <cell r="H237">
            <v>205.27</v>
          </cell>
        </row>
        <row r="238">
          <cell r="B238" t="str">
            <v>WHILW-2</v>
          </cell>
          <cell r="C238">
            <v>10310.11</v>
          </cell>
          <cell r="D238">
            <v>1.82</v>
          </cell>
          <cell r="E238">
            <v>0</v>
          </cell>
          <cell r="F238">
            <v>0</v>
          </cell>
          <cell r="G238">
            <v>10310.11</v>
          </cell>
          <cell r="H238">
            <v>1.82</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sheetData sheetId="6"/>
      <sheetData sheetId="7"/>
      <sheetData sheetId="8"/>
      <sheetData sheetId="9"/>
      <sheetData sheetId="10">
        <row r="1">
          <cell r="A1" t="str">
            <v>COMP</v>
          </cell>
          <cell r="B1" t="str">
            <v>UNIT</v>
          </cell>
          <cell r="C1" t="str">
            <v>Default/Market</v>
          </cell>
          <cell r="D1" t="str">
            <v>Location</v>
          </cell>
        </row>
        <row r="2">
          <cell r="A2" t="str">
            <v>AESB</v>
          </cell>
          <cell r="B2" t="str">
            <v>BRYP_01Z</v>
          </cell>
          <cell r="C2" t="str">
            <v>D</v>
          </cell>
          <cell r="D2" t="str">
            <v>S</v>
          </cell>
        </row>
        <row r="3">
          <cell r="A3" t="str">
            <v>APGL</v>
          </cell>
          <cell r="B3" t="str">
            <v>KLYNA01Z</v>
          </cell>
          <cell r="C3" t="str">
            <v>D</v>
          </cell>
          <cell r="D3" t="str">
            <v>M</v>
          </cell>
        </row>
        <row r="4">
          <cell r="A4" t="str">
            <v>BAGE</v>
          </cell>
          <cell r="B4" t="str">
            <v>BAGE_01Z</v>
          </cell>
          <cell r="C4" t="str">
            <v>D</v>
          </cell>
          <cell r="D4" t="str">
            <v>S</v>
          </cell>
        </row>
        <row r="5">
          <cell r="A5" t="str">
            <v>BAGE</v>
          </cell>
          <cell r="B5" t="str">
            <v>BAGE_02Z</v>
          </cell>
          <cell r="C5" t="str">
            <v>D</v>
          </cell>
          <cell r="D5" t="str">
            <v>S</v>
          </cell>
        </row>
        <row r="6">
          <cell r="A6" t="str">
            <v>BARK</v>
          </cell>
          <cell r="B6" t="str">
            <v>BARK_02Z</v>
          </cell>
          <cell r="C6" t="str">
            <v>D</v>
          </cell>
          <cell r="D6" t="str">
            <v>S</v>
          </cell>
        </row>
        <row r="7">
          <cell r="A7" t="str">
            <v>BARK</v>
          </cell>
          <cell r="B7" t="str">
            <v>BARK_11Z</v>
          </cell>
          <cell r="C7" t="str">
            <v>D</v>
          </cell>
          <cell r="D7" t="str">
            <v>S</v>
          </cell>
        </row>
        <row r="8">
          <cell r="A8" t="str">
            <v>BBWF</v>
          </cell>
          <cell r="B8" t="str">
            <v>BRYBW-1</v>
          </cell>
          <cell r="C8" t="str">
            <v>D</v>
          </cell>
          <cell r="D8" t="str">
            <v>SC</v>
          </cell>
        </row>
        <row r="9">
          <cell r="A9" t="str">
            <v>BORL</v>
          </cell>
          <cell r="B9" t="str">
            <v>EGGPS01Z</v>
          </cell>
          <cell r="C9" t="str">
            <v>D</v>
          </cell>
          <cell r="D9" t="str">
            <v>N</v>
          </cell>
        </row>
        <row r="10">
          <cell r="A10" t="str">
            <v>BORL</v>
          </cell>
          <cell r="B10" t="str">
            <v>EGGPS02Z</v>
          </cell>
          <cell r="C10" t="str">
            <v>D</v>
          </cell>
          <cell r="D10" t="str">
            <v>N</v>
          </cell>
        </row>
        <row r="11">
          <cell r="A11" t="str">
            <v>BORL</v>
          </cell>
          <cell r="B11" t="str">
            <v>EGGPS03Z</v>
          </cell>
          <cell r="C11" t="str">
            <v>D</v>
          </cell>
          <cell r="D11" t="str">
            <v>N</v>
          </cell>
        </row>
        <row r="12">
          <cell r="A12" t="str">
            <v>BORL</v>
          </cell>
          <cell r="B12" t="str">
            <v>EGGPS04Z</v>
          </cell>
          <cell r="C12" t="str">
            <v>D</v>
          </cell>
          <cell r="D12" t="str">
            <v>N</v>
          </cell>
        </row>
        <row r="13">
          <cell r="A13" t="str">
            <v>BURB</v>
          </cell>
          <cell r="B13" t="str">
            <v>BRBEO-1</v>
          </cell>
          <cell r="C13" t="str">
            <v>D</v>
          </cell>
          <cell r="D13" t="str">
            <v>SC</v>
          </cell>
        </row>
        <row r="14">
          <cell r="A14" t="str">
            <v>CARR</v>
          </cell>
          <cell r="B14" t="str">
            <v>CARR-1</v>
          </cell>
          <cell r="C14" t="str">
            <v>D</v>
          </cell>
          <cell r="D14" t="str">
            <v>N</v>
          </cell>
        </row>
        <row r="15">
          <cell r="A15" t="str">
            <v>CARR</v>
          </cell>
          <cell r="B15" t="str">
            <v>CARR-2</v>
          </cell>
          <cell r="C15" t="str">
            <v>D</v>
          </cell>
          <cell r="D15" t="str">
            <v>N</v>
          </cell>
        </row>
        <row r="16">
          <cell r="A16" t="str">
            <v>CDCL</v>
          </cell>
          <cell r="B16" t="str">
            <v>CDCL_01Z</v>
          </cell>
          <cell r="C16" t="str">
            <v>D</v>
          </cell>
          <cell r="D16" t="str">
            <v>N</v>
          </cell>
        </row>
        <row r="17">
          <cell r="A17" t="str">
            <v>CLAN</v>
          </cell>
          <cell r="B17" t="str">
            <v>LAGA_01Z</v>
          </cell>
          <cell r="C17" t="str">
            <v>D</v>
          </cell>
          <cell r="D17" t="str">
            <v>N</v>
          </cell>
        </row>
        <row r="18">
          <cell r="A18" t="str">
            <v>CLYD</v>
          </cell>
          <cell r="B18" t="str">
            <v>CLDCW-1</v>
          </cell>
          <cell r="C18" t="str">
            <v>D</v>
          </cell>
          <cell r="D18" t="str">
            <v>SC</v>
          </cell>
        </row>
        <row r="19">
          <cell r="A19" t="str">
            <v>CLYD</v>
          </cell>
          <cell r="B19" t="str">
            <v>CLDNW-1</v>
          </cell>
          <cell r="C19" t="str">
            <v>D</v>
          </cell>
          <cell r="D19" t="str">
            <v>SC</v>
          </cell>
        </row>
        <row r="20">
          <cell r="A20" t="str">
            <v>CLYD</v>
          </cell>
          <cell r="B20" t="str">
            <v>CLDSW-1</v>
          </cell>
          <cell r="C20" t="str">
            <v>D</v>
          </cell>
          <cell r="D20" t="str">
            <v>SC</v>
          </cell>
        </row>
        <row r="21">
          <cell r="A21" t="str">
            <v>CMOL</v>
          </cell>
          <cell r="B21" t="str">
            <v>CRMLW-1</v>
          </cell>
          <cell r="C21" t="str">
            <v>D</v>
          </cell>
          <cell r="D21" t="str">
            <v>SC</v>
          </cell>
        </row>
        <row r="22">
          <cell r="A22" t="str">
            <v>CORB</v>
          </cell>
          <cell r="B22" t="str">
            <v>CORB_01Z</v>
          </cell>
          <cell r="C22" t="str">
            <v>D</v>
          </cell>
          <cell r="D22" t="str">
            <v>M</v>
          </cell>
        </row>
        <row r="23">
          <cell r="A23" t="str">
            <v>COSO</v>
          </cell>
          <cell r="B23" t="str">
            <v>COSO_01Z</v>
          </cell>
          <cell r="C23" t="str">
            <v>D</v>
          </cell>
          <cell r="D23" t="str">
            <v>S</v>
          </cell>
        </row>
        <row r="24">
          <cell r="A24" t="str">
            <v>CRST</v>
          </cell>
          <cell r="B24" t="str">
            <v>CRYRW-2</v>
          </cell>
          <cell r="C24" t="str">
            <v>D</v>
          </cell>
          <cell r="D24" t="str">
            <v>SC</v>
          </cell>
        </row>
        <row r="25">
          <cell r="A25" t="str">
            <v>DAMC</v>
          </cell>
          <cell r="B25" t="str">
            <v>DAMC_01Z</v>
          </cell>
          <cell r="C25" t="str">
            <v>D</v>
          </cell>
          <cell r="D25" t="str">
            <v>S</v>
          </cell>
        </row>
        <row r="26">
          <cell r="A26" t="str">
            <v>DEEP</v>
          </cell>
          <cell r="B26" t="str">
            <v>DEEP_01Z</v>
          </cell>
          <cell r="C26" t="str">
            <v>D</v>
          </cell>
          <cell r="D26" t="str">
            <v>N</v>
          </cell>
        </row>
        <row r="27">
          <cell r="A27" t="str">
            <v>DERW</v>
          </cell>
          <cell r="B27" t="str">
            <v>DERW_01Z</v>
          </cell>
          <cell r="C27" t="str">
            <v>D</v>
          </cell>
          <cell r="D27" t="str">
            <v>M</v>
          </cell>
        </row>
        <row r="28">
          <cell r="A28" t="str">
            <v>DPGL</v>
          </cell>
          <cell r="B28" t="str">
            <v>CNQPS01Z</v>
          </cell>
          <cell r="C28" t="str">
            <v>D</v>
          </cell>
          <cell r="D28" t="str">
            <v>N</v>
          </cell>
        </row>
        <row r="29">
          <cell r="A29" t="str">
            <v>DPGL</v>
          </cell>
          <cell r="B29" t="str">
            <v>CNQPS02Z</v>
          </cell>
          <cell r="C29" t="str">
            <v>D</v>
          </cell>
          <cell r="D29" t="str">
            <v>N</v>
          </cell>
        </row>
        <row r="30">
          <cell r="A30" t="str">
            <v>DPGL</v>
          </cell>
          <cell r="B30" t="str">
            <v>CNQPS03Z</v>
          </cell>
          <cell r="C30" t="str">
            <v>D</v>
          </cell>
          <cell r="D30" t="str">
            <v>N</v>
          </cell>
        </row>
        <row r="31">
          <cell r="A31" t="str">
            <v>DPGL</v>
          </cell>
          <cell r="B31" t="str">
            <v>CNQPS04Z</v>
          </cell>
          <cell r="C31" t="str">
            <v>D</v>
          </cell>
          <cell r="D31" t="str">
            <v>N</v>
          </cell>
        </row>
        <row r="32">
          <cell r="A32" t="str">
            <v>DRAX</v>
          </cell>
          <cell r="B32" t="str">
            <v>DRAXX01Z</v>
          </cell>
          <cell r="C32" t="str">
            <v>D</v>
          </cell>
          <cell r="D32" t="str">
            <v>N</v>
          </cell>
        </row>
        <row r="33">
          <cell r="A33" t="str">
            <v>DRAX</v>
          </cell>
          <cell r="B33" t="str">
            <v>DRAXX02Z</v>
          </cell>
          <cell r="C33" t="str">
            <v>D</v>
          </cell>
          <cell r="D33" t="str">
            <v>N</v>
          </cell>
        </row>
        <row r="34">
          <cell r="A34" t="str">
            <v>DRAX</v>
          </cell>
          <cell r="B34" t="str">
            <v>DRAXX03Z</v>
          </cell>
          <cell r="C34" t="str">
            <v>D</v>
          </cell>
          <cell r="D34" t="str">
            <v>N</v>
          </cell>
        </row>
        <row r="35">
          <cell r="A35" t="str">
            <v>DRAX</v>
          </cell>
          <cell r="B35" t="str">
            <v>DRAXX04Z</v>
          </cell>
          <cell r="C35" t="str">
            <v>D</v>
          </cell>
          <cell r="D35" t="str">
            <v>N</v>
          </cell>
        </row>
        <row r="36">
          <cell r="A36" t="str">
            <v>DRAX</v>
          </cell>
          <cell r="B36" t="str">
            <v>DRAXX05Z</v>
          </cell>
          <cell r="C36" t="str">
            <v>D</v>
          </cell>
          <cell r="D36" t="str">
            <v>N</v>
          </cell>
        </row>
        <row r="37">
          <cell r="A37" t="str">
            <v>DRAX</v>
          </cell>
          <cell r="B37" t="str">
            <v>DRAXX06Z</v>
          </cell>
          <cell r="C37" t="str">
            <v>D</v>
          </cell>
          <cell r="D37" t="str">
            <v>N</v>
          </cell>
        </row>
        <row r="38">
          <cell r="A38" t="str">
            <v>DRAX</v>
          </cell>
          <cell r="B38" t="str">
            <v>DRAXX09G</v>
          </cell>
          <cell r="C38" t="str">
            <v>D</v>
          </cell>
          <cell r="D38" t="str">
            <v>N</v>
          </cell>
        </row>
        <row r="39">
          <cell r="A39" t="str">
            <v>DRAX</v>
          </cell>
          <cell r="B39" t="str">
            <v>DRAXX10G</v>
          </cell>
          <cell r="C39" t="str">
            <v>D</v>
          </cell>
          <cell r="D39" t="str">
            <v>N</v>
          </cell>
        </row>
        <row r="40">
          <cell r="A40" t="str">
            <v>DRAX</v>
          </cell>
          <cell r="B40" t="str">
            <v>DRAXX12G</v>
          </cell>
          <cell r="C40" t="str">
            <v>D</v>
          </cell>
          <cell r="D40" t="str">
            <v>N</v>
          </cell>
        </row>
        <row r="41">
          <cell r="A41" t="str">
            <v>DUNM</v>
          </cell>
          <cell r="B41" t="str">
            <v>DUNGW-1</v>
          </cell>
          <cell r="C41" t="str">
            <v>D</v>
          </cell>
          <cell r="D41" t="str">
            <v>SC</v>
          </cell>
        </row>
        <row r="42">
          <cell r="A42" t="str">
            <v>EECL</v>
          </cell>
          <cell r="B42" t="str">
            <v>EECL_01Z</v>
          </cell>
          <cell r="C42" t="str">
            <v>D</v>
          </cell>
          <cell r="D42" t="str">
            <v>S</v>
          </cell>
        </row>
        <row r="43">
          <cell r="A43" t="str">
            <v>EFPL</v>
          </cell>
          <cell r="B43" t="str">
            <v>FERR_01Z</v>
          </cell>
          <cell r="C43" t="str">
            <v>D</v>
          </cell>
          <cell r="D43" t="str">
            <v>N</v>
          </cell>
        </row>
        <row r="44">
          <cell r="A44" t="str">
            <v>EFPL</v>
          </cell>
          <cell r="B44" t="str">
            <v>FERR_02Z</v>
          </cell>
          <cell r="C44" t="str">
            <v>D</v>
          </cell>
          <cell r="D44" t="str">
            <v>N</v>
          </cell>
        </row>
        <row r="45">
          <cell r="A45" t="str">
            <v>EFPL</v>
          </cell>
          <cell r="B45" t="str">
            <v>FERR_03Z</v>
          </cell>
          <cell r="C45" t="str">
            <v>D</v>
          </cell>
          <cell r="D45" t="str">
            <v>N</v>
          </cell>
        </row>
        <row r="46">
          <cell r="A46" t="str">
            <v>EFPL</v>
          </cell>
          <cell r="B46" t="str">
            <v>FERR_04Z</v>
          </cell>
          <cell r="C46" t="str">
            <v>D</v>
          </cell>
          <cell r="D46" t="str">
            <v>N</v>
          </cell>
        </row>
        <row r="47">
          <cell r="A47" t="str">
            <v>EFPL</v>
          </cell>
          <cell r="B47" t="str">
            <v>FIDL_01Z</v>
          </cell>
          <cell r="C47" t="str">
            <v>D</v>
          </cell>
          <cell r="D47" t="str">
            <v>N</v>
          </cell>
        </row>
        <row r="48">
          <cell r="A48" t="str">
            <v>EFPL</v>
          </cell>
          <cell r="B48" t="str">
            <v>FIDL_02Z</v>
          </cell>
          <cell r="C48" t="str">
            <v>D</v>
          </cell>
          <cell r="D48" t="str">
            <v>N</v>
          </cell>
        </row>
        <row r="49">
          <cell r="A49" t="str">
            <v>EFPL</v>
          </cell>
          <cell r="B49" t="str">
            <v>FIDL_03Z</v>
          </cell>
          <cell r="C49" t="str">
            <v>D</v>
          </cell>
          <cell r="D49" t="str">
            <v>N</v>
          </cell>
        </row>
        <row r="50">
          <cell r="A50" t="str">
            <v>EFPL</v>
          </cell>
          <cell r="B50" t="str">
            <v>FIDL_04Z</v>
          </cell>
          <cell r="C50" t="str">
            <v>D</v>
          </cell>
          <cell r="D50" t="str">
            <v>N</v>
          </cell>
        </row>
        <row r="51">
          <cell r="A51" t="str">
            <v>EIRG</v>
          </cell>
          <cell r="B51" t="str">
            <v>EAG_EWIC1</v>
          </cell>
          <cell r="C51" t="str">
            <v>D</v>
          </cell>
          <cell r="D51" t="str">
            <v>N</v>
          </cell>
        </row>
        <row r="52">
          <cell r="A52" t="str">
            <v>EPGL</v>
          </cell>
          <cell r="B52" t="str">
            <v>RYHPS01Z</v>
          </cell>
          <cell r="C52" t="str">
            <v>D</v>
          </cell>
          <cell r="D52" t="str">
            <v>S</v>
          </cell>
        </row>
        <row r="53">
          <cell r="A53" t="str">
            <v>EPGL</v>
          </cell>
          <cell r="B53" t="str">
            <v>COCK_01Z</v>
          </cell>
          <cell r="C53" t="str">
            <v>D</v>
          </cell>
          <cell r="D53" t="str">
            <v>SC</v>
          </cell>
        </row>
        <row r="54">
          <cell r="A54" t="str">
            <v>EPGL</v>
          </cell>
          <cell r="B54" t="str">
            <v>COCK_02Z</v>
          </cell>
          <cell r="C54" t="str">
            <v>D</v>
          </cell>
          <cell r="D54" t="str">
            <v>SC</v>
          </cell>
        </row>
        <row r="55">
          <cell r="A55" t="str">
            <v>EPGL</v>
          </cell>
          <cell r="B55" t="str">
            <v>COCK_03Z</v>
          </cell>
          <cell r="C55" t="str">
            <v>D</v>
          </cell>
          <cell r="D55" t="str">
            <v>SC</v>
          </cell>
        </row>
        <row r="56">
          <cell r="A56" t="str">
            <v>EPGL</v>
          </cell>
          <cell r="B56" t="str">
            <v>COCK_04Z</v>
          </cell>
          <cell r="C56" t="str">
            <v>D</v>
          </cell>
          <cell r="D56" t="str">
            <v>SC</v>
          </cell>
        </row>
        <row r="57">
          <cell r="A57" t="str">
            <v>EPGL</v>
          </cell>
          <cell r="B57" t="str">
            <v>CRUA_01Z</v>
          </cell>
          <cell r="C57" t="str">
            <v>D</v>
          </cell>
          <cell r="D57" t="str">
            <v>SC</v>
          </cell>
        </row>
        <row r="58">
          <cell r="A58" t="str">
            <v>EPGL</v>
          </cell>
          <cell r="B58" t="str">
            <v>CRUA_02Z</v>
          </cell>
          <cell r="C58" t="str">
            <v>D</v>
          </cell>
          <cell r="D58" t="str">
            <v>SC</v>
          </cell>
        </row>
        <row r="59">
          <cell r="A59" t="str">
            <v>EPGL</v>
          </cell>
          <cell r="B59" t="str">
            <v>CRUA_03Z</v>
          </cell>
          <cell r="C59" t="str">
            <v>D</v>
          </cell>
          <cell r="D59" t="str">
            <v>SC</v>
          </cell>
        </row>
        <row r="60">
          <cell r="A60" t="str">
            <v>EPGL</v>
          </cell>
          <cell r="B60" t="str">
            <v>CRUA_04Z</v>
          </cell>
          <cell r="C60" t="str">
            <v>D</v>
          </cell>
          <cell r="D60" t="str">
            <v>SC</v>
          </cell>
        </row>
        <row r="61">
          <cell r="A61" t="str">
            <v>EPGL</v>
          </cell>
          <cell r="B61" t="str">
            <v>LOAN_01Z</v>
          </cell>
          <cell r="C61" t="str">
            <v>D</v>
          </cell>
          <cell r="D61" t="str">
            <v>SC</v>
          </cell>
        </row>
        <row r="62">
          <cell r="A62" t="str">
            <v>EPGL</v>
          </cell>
          <cell r="B62" t="str">
            <v>LOAN_02Z</v>
          </cell>
          <cell r="C62" t="str">
            <v>D</v>
          </cell>
          <cell r="D62" t="str">
            <v>SC</v>
          </cell>
        </row>
        <row r="63">
          <cell r="A63" t="str">
            <v>EPGL</v>
          </cell>
          <cell r="B63" t="str">
            <v>LOAN_03Z</v>
          </cell>
          <cell r="C63" t="str">
            <v>D</v>
          </cell>
          <cell r="D63" t="str">
            <v>SC</v>
          </cell>
        </row>
        <row r="64">
          <cell r="A64" t="str">
            <v>EPGL</v>
          </cell>
          <cell r="B64" t="str">
            <v>LOAN_04Z</v>
          </cell>
          <cell r="C64" t="str">
            <v>D</v>
          </cell>
          <cell r="D64" t="str">
            <v>SC</v>
          </cell>
        </row>
        <row r="65">
          <cell r="A65" t="str">
            <v>FALG</v>
          </cell>
          <cell r="B65" t="str">
            <v>FALGW-1</v>
          </cell>
          <cell r="C65" t="str">
            <v>D</v>
          </cell>
          <cell r="D65" t="str">
            <v>SC</v>
          </cell>
        </row>
        <row r="66">
          <cell r="A66" t="str">
            <v>FELL</v>
          </cell>
          <cell r="B66" t="str">
            <v>FELL_01Z</v>
          </cell>
          <cell r="C66" t="str">
            <v>D</v>
          </cell>
          <cell r="D66" t="str">
            <v>N</v>
          </cell>
        </row>
        <row r="67">
          <cell r="A67" t="str">
            <v>GGOW</v>
          </cell>
          <cell r="B67" t="str">
            <v>GRGBW-1</v>
          </cell>
          <cell r="C67" t="str">
            <v>D</v>
          </cell>
          <cell r="D67" t="str">
            <v>S</v>
          </cell>
        </row>
        <row r="68">
          <cell r="A68" t="str">
            <v>GGOW</v>
          </cell>
          <cell r="B68" t="str">
            <v>GRGBW-2</v>
          </cell>
          <cell r="C68" t="str">
            <v>D</v>
          </cell>
          <cell r="D68" t="str">
            <v>S</v>
          </cell>
        </row>
        <row r="69">
          <cell r="A69" t="str">
            <v>GGOW</v>
          </cell>
          <cell r="B69" t="str">
            <v>GRGBW-3</v>
          </cell>
          <cell r="C69" t="str">
            <v>D</v>
          </cell>
          <cell r="D69" t="str">
            <v>S</v>
          </cell>
        </row>
        <row r="70">
          <cell r="A70" t="str">
            <v>GNFS</v>
          </cell>
          <cell r="B70" t="str">
            <v>GNFSW-1</v>
          </cell>
          <cell r="C70" t="str">
            <v>D</v>
          </cell>
          <cell r="D70" t="str">
            <v>SC</v>
          </cell>
        </row>
        <row r="71">
          <cell r="A71" t="str">
            <v>GOWF</v>
          </cell>
          <cell r="B71" t="str">
            <v>GAOFO-1</v>
          </cell>
          <cell r="C71" t="str">
            <v>D</v>
          </cell>
          <cell r="D71" t="str">
            <v>S</v>
          </cell>
        </row>
        <row r="72">
          <cell r="A72" t="str">
            <v>GOWF</v>
          </cell>
          <cell r="B72" t="str">
            <v>GAOFO-2</v>
          </cell>
          <cell r="C72" t="str">
            <v>D</v>
          </cell>
          <cell r="D72" t="str">
            <v>S</v>
          </cell>
        </row>
        <row r="73">
          <cell r="A73" t="str">
            <v>GOWF</v>
          </cell>
          <cell r="B73" t="str">
            <v>GAOFO-3</v>
          </cell>
          <cell r="C73" t="str">
            <v>D</v>
          </cell>
          <cell r="D73" t="str">
            <v>S</v>
          </cell>
        </row>
        <row r="74">
          <cell r="A74" t="str">
            <v>GOWF</v>
          </cell>
          <cell r="B74" t="str">
            <v>GAOFO-4</v>
          </cell>
          <cell r="C74" t="str">
            <v>D</v>
          </cell>
          <cell r="D74" t="str">
            <v>S</v>
          </cell>
        </row>
        <row r="75">
          <cell r="A75" t="str">
            <v>GPOW</v>
          </cell>
          <cell r="B75" t="str">
            <v>CRGHW-1</v>
          </cell>
          <cell r="C75" t="str">
            <v>D</v>
          </cell>
          <cell r="D75" t="str">
            <v>SC</v>
          </cell>
        </row>
        <row r="76">
          <cell r="A76" t="str">
            <v>GRMO</v>
          </cell>
          <cell r="B76" t="str">
            <v>GRMO_01Z</v>
          </cell>
          <cell r="C76" t="str">
            <v>D</v>
          </cell>
          <cell r="D76" t="str">
            <v>SC</v>
          </cell>
        </row>
        <row r="77">
          <cell r="A77" t="str">
            <v>GRWF</v>
          </cell>
          <cell r="B77" t="str">
            <v>GRIFW-1</v>
          </cell>
          <cell r="C77" t="str">
            <v>D</v>
          </cell>
          <cell r="D77" t="str">
            <v>SC</v>
          </cell>
        </row>
        <row r="78">
          <cell r="A78" t="str">
            <v>GRWF</v>
          </cell>
          <cell r="B78" t="str">
            <v>GRIFW-2</v>
          </cell>
          <cell r="C78" t="str">
            <v>D</v>
          </cell>
          <cell r="D78" t="str">
            <v>SC</v>
          </cell>
        </row>
        <row r="79">
          <cell r="A79" t="str">
            <v>GUNF</v>
          </cell>
          <cell r="B79" t="str">
            <v>GNFSW-2</v>
          </cell>
          <cell r="C79" t="str">
            <v>D</v>
          </cell>
          <cell r="D79" t="str">
            <v>SC</v>
          </cell>
        </row>
        <row r="80">
          <cell r="A80" t="str">
            <v>GWYN</v>
          </cell>
          <cell r="B80" t="str">
            <v>GYMR-15</v>
          </cell>
          <cell r="C80" t="str">
            <v>D</v>
          </cell>
          <cell r="D80" t="str">
            <v>M</v>
          </cell>
        </row>
        <row r="81">
          <cell r="A81" t="str">
            <v>GWYN</v>
          </cell>
          <cell r="B81" t="str">
            <v>GYMR-17</v>
          </cell>
          <cell r="C81" t="str">
            <v>D</v>
          </cell>
          <cell r="D81" t="str">
            <v>M</v>
          </cell>
        </row>
        <row r="82">
          <cell r="A82" t="str">
            <v>GWYN</v>
          </cell>
          <cell r="B82" t="str">
            <v>GYMR-26</v>
          </cell>
          <cell r="C82" t="str">
            <v>D</v>
          </cell>
          <cell r="D82" t="str">
            <v>M</v>
          </cell>
        </row>
        <row r="83">
          <cell r="A83" t="str">
            <v>GWYN</v>
          </cell>
          <cell r="B83" t="str">
            <v>GYMR-28</v>
          </cell>
          <cell r="C83" t="str">
            <v>D</v>
          </cell>
          <cell r="D83" t="str">
            <v>M</v>
          </cell>
        </row>
        <row r="84">
          <cell r="A84" t="str">
            <v>GYAR</v>
          </cell>
          <cell r="B84" t="str">
            <v>GYAR_01Z</v>
          </cell>
          <cell r="C84" t="str">
            <v>D</v>
          </cell>
          <cell r="D84" t="str">
            <v>M</v>
          </cell>
        </row>
        <row r="85">
          <cell r="A85" t="str">
            <v>HSEA</v>
          </cell>
          <cell r="B85" t="str">
            <v>HOWAO-1</v>
          </cell>
          <cell r="C85" t="str">
            <v>D</v>
          </cell>
          <cell r="D85" t="str">
            <v>N</v>
          </cell>
        </row>
        <row r="86">
          <cell r="A86" t="str">
            <v>HSEA</v>
          </cell>
          <cell r="B86" t="str">
            <v>HOWAO-2</v>
          </cell>
          <cell r="C86" t="str">
            <v>D</v>
          </cell>
          <cell r="D86" t="str">
            <v>N</v>
          </cell>
        </row>
        <row r="87">
          <cell r="A87" t="str">
            <v>HSEA</v>
          </cell>
          <cell r="B87" t="str">
            <v>HOWAO-3</v>
          </cell>
          <cell r="C87" t="str">
            <v>D</v>
          </cell>
          <cell r="D87" t="str">
            <v>N</v>
          </cell>
        </row>
        <row r="88">
          <cell r="A88" t="str">
            <v>HUMB</v>
          </cell>
          <cell r="B88" t="str">
            <v>SHBA_01Z</v>
          </cell>
          <cell r="C88" t="str">
            <v>D</v>
          </cell>
          <cell r="D88" t="str">
            <v>N</v>
          </cell>
        </row>
        <row r="89">
          <cell r="A89" t="str">
            <v>HUMB</v>
          </cell>
          <cell r="B89" t="str">
            <v>SHBA_02Z</v>
          </cell>
          <cell r="C89" t="str">
            <v>D</v>
          </cell>
          <cell r="D89" t="str">
            <v>N</v>
          </cell>
        </row>
        <row r="90">
          <cell r="A90" t="str">
            <v>HUMR</v>
          </cell>
          <cell r="B90" t="str">
            <v>HUMR_01Z</v>
          </cell>
          <cell r="C90" t="str">
            <v>D</v>
          </cell>
          <cell r="D90" t="str">
            <v>N</v>
          </cell>
        </row>
        <row r="91">
          <cell r="A91" t="str">
            <v>IRON</v>
          </cell>
          <cell r="B91" t="str">
            <v>IRNPS01Z</v>
          </cell>
          <cell r="C91" t="str">
            <v>D</v>
          </cell>
          <cell r="D91" t="str">
            <v>M</v>
          </cell>
        </row>
        <row r="92">
          <cell r="A92" t="str">
            <v>IRON</v>
          </cell>
          <cell r="B92" t="str">
            <v>IRNPS02Z</v>
          </cell>
          <cell r="C92" t="str">
            <v>D</v>
          </cell>
          <cell r="D92" t="str">
            <v>M</v>
          </cell>
        </row>
        <row r="93">
          <cell r="A93" t="str">
            <v>JADL</v>
          </cell>
          <cell r="B93" t="str">
            <v>COTPS01Z</v>
          </cell>
          <cell r="C93" t="str">
            <v>D</v>
          </cell>
          <cell r="D93" t="str">
            <v>N</v>
          </cell>
        </row>
        <row r="94">
          <cell r="A94" t="str">
            <v>JADL</v>
          </cell>
          <cell r="B94" t="str">
            <v>COTPS02Z</v>
          </cell>
          <cell r="C94" t="str">
            <v>D</v>
          </cell>
          <cell r="D94" t="str">
            <v>N</v>
          </cell>
        </row>
        <row r="95">
          <cell r="A95" t="str">
            <v>JADL</v>
          </cell>
          <cell r="B95" t="str">
            <v>COTPS03Z</v>
          </cell>
          <cell r="C95" t="str">
            <v>D</v>
          </cell>
          <cell r="D95" t="str">
            <v>N</v>
          </cell>
        </row>
        <row r="96">
          <cell r="A96" t="str">
            <v>JADL</v>
          </cell>
          <cell r="B96" t="str">
            <v>COTPS04Z</v>
          </cell>
          <cell r="C96" t="str">
            <v>D</v>
          </cell>
          <cell r="D96" t="str">
            <v>N</v>
          </cell>
        </row>
        <row r="97">
          <cell r="A97" t="str">
            <v>KEAD</v>
          </cell>
          <cell r="B97" t="str">
            <v>KEAD_01Z</v>
          </cell>
          <cell r="C97" t="str">
            <v>D</v>
          </cell>
          <cell r="D97" t="str">
            <v>N</v>
          </cell>
        </row>
        <row r="98">
          <cell r="A98" t="str">
            <v>KILW</v>
          </cell>
          <cell r="B98" t="str">
            <v>KILBW-1</v>
          </cell>
          <cell r="C98" t="str">
            <v>D</v>
          </cell>
          <cell r="D98" t="str">
            <v>SC</v>
          </cell>
        </row>
        <row r="99">
          <cell r="A99" t="str">
            <v>KILW</v>
          </cell>
          <cell r="B99" t="str">
            <v>KILW_01Z</v>
          </cell>
          <cell r="C99" t="str">
            <v>D</v>
          </cell>
          <cell r="D99" t="str">
            <v>SC</v>
          </cell>
        </row>
        <row r="100">
          <cell r="A100" t="str">
            <v>LAKE</v>
          </cell>
          <cell r="B100" t="str">
            <v>ROOS_01Z</v>
          </cell>
          <cell r="C100" t="str">
            <v>D</v>
          </cell>
          <cell r="D100" t="str">
            <v>N</v>
          </cell>
        </row>
        <row r="101">
          <cell r="A101" t="str">
            <v>LINCS</v>
          </cell>
          <cell r="B101" t="str">
            <v>LNCSW-3</v>
          </cell>
          <cell r="C101" t="str">
            <v>D</v>
          </cell>
          <cell r="D101" t="str">
            <v>N</v>
          </cell>
        </row>
        <row r="102">
          <cell r="A102" t="str">
            <v>LZNL</v>
          </cell>
          <cell r="B102" t="str">
            <v>LCLTW-1</v>
          </cell>
          <cell r="C102" t="str">
            <v>D</v>
          </cell>
          <cell r="D102" t="str">
            <v>SC</v>
          </cell>
        </row>
        <row r="103">
          <cell r="A103" t="str">
            <v>MEDP</v>
          </cell>
          <cell r="B103" t="str">
            <v>MEDP_01Z</v>
          </cell>
          <cell r="C103" t="str">
            <v>D</v>
          </cell>
          <cell r="D103" t="str">
            <v>S</v>
          </cell>
        </row>
        <row r="104">
          <cell r="A104" t="str">
            <v>MILW</v>
          </cell>
          <cell r="B104" t="str">
            <v>MILWW-1</v>
          </cell>
          <cell r="C104" t="str">
            <v>D</v>
          </cell>
          <cell r="D104" t="str">
            <v>SC</v>
          </cell>
        </row>
        <row r="105">
          <cell r="A105" t="str">
            <v>MORE</v>
          </cell>
          <cell r="B105" t="str">
            <v>WDNSO-1</v>
          </cell>
          <cell r="C105" t="str">
            <v>D</v>
          </cell>
          <cell r="D105" t="str">
            <v>N</v>
          </cell>
        </row>
        <row r="106">
          <cell r="A106" t="str">
            <v>MORE</v>
          </cell>
          <cell r="B106" t="str">
            <v>WDNSO-2</v>
          </cell>
          <cell r="C106" t="str">
            <v>D</v>
          </cell>
          <cell r="D106" t="str">
            <v>N</v>
          </cell>
        </row>
        <row r="107">
          <cell r="A107" t="str">
            <v>MRWD</v>
          </cell>
          <cell r="B107" t="str">
            <v>MRWD_01Z</v>
          </cell>
          <cell r="C107" t="str">
            <v>D</v>
          </cell>
          <cell r="D107" t="str">
            <v>S</v>
          </cell>
        </row>
        <row r="108">
          <cell r="A108" t="str">
            <v>NATP</v>
          </cell>
          <cell r="B108" t="str">
            <v>LBAR_01Z</v>
          </cell>
          <cell r="C108" t="str">
            <v>D</v>
          </cell>
          <cell r="D108" t="str">
            <v>M</v>
          </cell>
        </row>
        <row r="109">
          <cell r="A109" t="str">
            <v>NATP</v>
          </cell>
          <cell r="B109" t="str">
            <v>STAY_01Z</v>
          </cell>
          <cell r="C109" t="str">
            <v>D</v>
          </cell>
          <cell r="D109" t="str">
            <v>N</v>
          </cell>
        </row>
        <row r="110">
          <cell r="A110" t="str">
            <v>NATP</v>
          </cell>
          <cell r="B110" t="str">
            <v>STAY_02Z</v>
          </cell>
          <cell r="C110" t="str">
            <v>D</v>
          </cell>
          <cell r="D110" t="str">
            <v>N</v>
          </cell>
        </row>
        <row r="111">
          <cell r="A111" t="str">
            <v>NATP</v>
          </cell>
          <cell r="B111" t="str">
            <v>STAY_03Z</v>
          </cell>
          <cell r="C111" t="str">
            <v>D</v>
          </cell>
          <cell r="D111" t="str">
            <v>N</v>
          </cell>
        </row>
        <row r="112">
          <cell r="A112" t="str">
            <v>NATP</v>
          </cell>
          <cell r="B112" t="str">
            <v>STAY_04Z</v>
          </cell>
          <cell r="C112" t="str">
            <v>D</v>
          </cell>
          <cell r="D112" t="str">
            <v>N</v>
          </cell>
        </row>
        <row r="113">
          <cell r="A113" t="str">
            <v>NATP</v>
          </cell>
          <cell r="B113" t="str">
            <v>ABTHB07Z</v>
          </cell>
          <cell r="C113" t="str">
            <v>D</v>
          </cell>
          <cell r="D113" t="str">
            <v>S</v>
          </cell>
        </row>
        <row r="114">
          <cell r="A114" t="str">
            <v>NATP</v>
          </cell>
          <cell r="B114" t="str">
            <v>ABTHB08Z</v>
          </cell>
          <cell r="C114" t="str">
            <v>D</v>
          </cell>
          <cell r="D114" t="str">
            <v>S</v>
          </cell>
        </row>
        <row r="115">
          <cell r="A115" t="str">
            <v>NATP</v>
          </cell>
          <cell r="B115" t="str">
            <v>ABTHB09Z</v>
          </cell>
          <cell r="C115" t="str">
            <v>D</v>
          </cell>
          <cell r="D115" t="str">
            <v>S</v>
          </cell>
        </row>
        <row r="116">
          <cell r="A116" t="str">
            <v>NATP</v>
          </cell>
          <cell r="B116" t="str">
            <v>COWE_01Z</v>
          </cell>
          <cell r="C116" t="str">
            <v>D</v>
          </cell>
          <cell r="D116" t="str">
            <v>S</v>
          </cell>
        </row>
        <row r="117">
          <cell r="A117" t="str">
            <v>NATP</v>
          </cell>
          <cell r="B117" t="str">
            <v>COWE_02Z</v>
          </cell>
          <cell r="C117" t="str">
            <v>D</v>
          </cell>
          <cell r="D117" t="str">
            <v>S</v>
          </cell>
        </row>
        <row r="118">
          <cell r="A118" t="str">
            <v>NATP</v>
          </cell>
          <cell r="B118" t="str">
            <v>DIDC_01G</v>
          </cell>
          <cell r="C118" t="str">
            <v>D</v>
          </cell>
          <cell r="D118" t="str">
            <v>S</v>
          </cell>
        </row>
        <row r="119">
          <cell r="A119" t="str">
            <v>NATP</v>
          </cell>
          <cell r="B119" t="str">
            <v>DIDC_01Z</v>
          </cell>
          <cell r="C119" t="str">
            <v>D</v>
          </cell>
          <cell r="D119" t="str">
            <v>S</v>
          </cell>
        </row>
        <row r="120">
          <cell r="A120" t="str">
            <v>NATP</v>
          </cell>
          <cell r="B120" t="str">
            <v>DIDC_02G</v>
          </cell>
          <cell r="C120" t="str">
            <v>D</v>
          </cell>
          <cell r="D120" t="str">
            <v>S</v>
          </cell>
        </row>
        <row r="121">
          <cell r="A121" t="str">
            <v>NATP</v>
          </cell>
          <cell r="B121" t="str">
            <v>DIDC_02Z</v>
          </cell>
          <cell r="C121" t="str">
            <v>D</v>
          </cell>
          <cell r="D121" t="str">
            <v>S</v>
          </cell>
        </row>
        <row r="122">
          <cell r="A122" t="str">
            <v>NATP</v>
          </cell>
          <cell r="B122" t="str">
            <v>DIDC_03G</v>
          </cell>
          <cell r="C122" t="str">
            <v>D</v>
          </cell>
          <cell r="D122" t="str">
            <v>S</v>
          </cell>
        </row>
        <row r="123">
          <cell r="A123" t="str">
            <v>NATP</v>
          </cell>
          <cell r="B123" t="str">
            <v>DIDC_03Z</v>
          </cell>
          <cell r="C123" t="str">
            <v>D</v>
          </cell>
          <cell r="D123" t="str">
            <v>S</v>
          </cell>
        </row>
        <row r="124">
          <cell r="A124" t="str">
            <v>NATP</v>
          </cell>
          <cell r="B124" t="str">
            <v>DIDC_04G</v>
          </cell>
          <cell r="C124" t="str">
            <v>D</v>
          </cell>
          <cell r="D124" t="str">
            <v>S</v>
          </cell>
        </row>
        <row r="125">
          <cell r="A125" t="str">
            <v>NATP</v>
          </cell>
          <cell r="B125" t="str">
            <v>DIDC_04Z</v>
          </cell>
          <cell r="C125" t="str">
            <v>D</v>
          </cell>
          <cell r="D125" t="str">
            <v>S</v>
          </cell>
        </row>
        <row r="126">
          <cell r="A126" t="str">
            <v>NATP</v>
          </cell>
          <cell r="B126" t="str">
            <v>DIDCB05Z</v>
          </cell>
          <cell r="C126" t="str">
            <v>D</v>
          </cell>
          <cell r="D126" t="str">
            <v>S</v>
          </cell>
        </row>
        <row r="127">
          <cell r="A127" t="str">
            <v>NATP</v>
          </cell>
          <cell r="B127" t="str">
            <v>DIDCB06Z</v>
          </cell>
          <cell r="C127" t="str">
            <v>D</v>
          </cell>
          <cell r="D127" t="str">
            <v>S</v>
          </cell>
        </row>
        <row r="128">
          <cell r="A128" t="str">
            <v>NATP</v>
          </cell>
          <cell r="B128" t="str">
            <v>FAWL_01Z</v>
          </cell>
          <cell r="C128" t="str">
            <v>D</v>
          </cell>
          <cell r="D128" t="str">
            <v>S</v>
          </cell>
        </row>
        <row r="129">
          <cell r="A129" t="str">
            <v>NATP</v>
          </cell>
          <cell r="B129" t="str">
            <v>FAWL_03Z</v>
          </cell>
          <cell r="C129" t="str">
            <v>D</v>
          </cell>
          <cell r="D129" t="str">
            <v>S</v>
          </cell>
        </row>
        <row r="130">
          <cell r="A130" t="str">
            <v>NATP</v>
          </cell>
          <cell r="B130" t="str">
            <v>LITTD01G</v>
          </cell>
          <cell r="C130" t="str">
            <v>D</v>
          </cell>
          <cell r="D130" t="str">
            <v>S</v>
          </cell>
        </row>
        <row r="131">
          <cell r="A131" t="str">
            <v>NATP</v>
          </cell>
          <cell r="B131" t="str">
            <v>LITTD01Z</v>
          </cell>
          <cell r="C131" t="str">
            <v>D</v>
          </cell>
          <cell r="D131" t="str">
            <v>S</v>
          </cell>
        </row>
        <row r="132">
          <cell r="A132" t="str">
            <v>NATP</v>
          </cell>
          <cell r="B132" t="str">
            <v>LITTD02G</v>
          </cell>
          <cell r="C132" t="str">
            <v>D</v>
          </cell>
          <cell r="D132" t="str">
            <v>S</v>
          </cell>
        </row>
        <row r="133">
          <cell r="A133" t="str">
            <v>NATP</v>
          </cell>
          <cell r="B133" t="str">
            <v>LITTD02Z</v>
          </cell>
          <cell r="C133" t="str">
            <v>D</v>
          </cell>
          <cell r="D133" t="str">
            <v>S</v>
          </cell>
        </row>
        <row r="134">
          <cell r="A134" t="str">
            <v>NATP</v>
          </cell>
          <cell r="B134" t="str">
            <v>LITTD03G</v>
          </cell>
          <cell r="C134" t="str">
            <v>D</v>
          </cell>
          <cell r="D134" t="str">
            <v>S</v>
          </cell>
        </row>
        <row r="135">
          <cell r="A135" t="str">
            <v>NATP</v>
          </cell>
          <cell r="B135" t="str">
            <v>PEMB_11Z</v>
          </cell>
          <cell r="C135" t="str">
            <v>D</v>
          </cell>
          <cell r="D135" t="str">
            <v>S</v>
          </cell>
        </row>
        <row r="136">
          <cell r="A136" t="str">
            <v>NATP</v>
          </cell>
          <cell r="B136" t="str">
            <v>PEMB_21Z</v>
          </cell>
          <cell r="C136" t="str">
            <v>D</v>
          </cell>
          <cell r="D136" t="str">
            <v>S</v>
          </cell>
        </row>
        <row r="137">
          <cell r="A137" t="str">
            <v>NATP</v>
          </cell>
          <cell r="B137" t="str">
            <v>PEMB_31Z</v>
          </cell>
          <cell r="C137" t="str">
            <v>D</v>
          </cell>
          <cell r="D137" t="str">
            <v>S</v>
          </cell>
        </row>
        <row r="138">
          <cell r="A138" t="str">
            <v>NATP</v>
          </cell>
          <cell r="B138" t="str">
            <v>PEMB_41Z</v>
          </cell>
          <cell r="C138" t="str">
            <v>D</v>
          </cell>
          <cell r="D138" t="str">
            <v>S</v>
          </cell>
        </row>
        <row r="139">
          <cell r="A139" t="str">
            <v>NATP</v>
          </cell>
          <cell r="B139" t="str">
            <v>PEMB_51Z</v>
          </cell>
          <cell r="C139" t="str">
            <v>D</v>
          </cell>
          <cell r="D139" t="str">
            <v>S</v>
          </cell>
        </row>
        <row r="140">
          <cell r="A140" t="str">
            <v>NATP</v>
          </cell>
          <cell r="B140" t="str">
            <v>TILBB08Z</v>
          </cell>
          <cell r="C140" t="str">
            <v>D</v>
          </cell>
          <cell r="D140" t="str">
            <v>S</v>
          </cell>
        </row>
        <row r="141">
          <cell r="A141" t="str">
            <v>NATP</v>
          </cell>
          <cell r="B141" t="str">
            <v>TILBB09Z</v>
          </cell>
          <cell r="C141" t="str">
            <v>D</v>
          </cell>
          <cell r="D141" t="str">
            <v>S</v>
          </cell>
        </row>
        <row r="142">
          <cell r="A142" t="str">
            <v>NATP</v>
          </cell>
          <cell r="B142" t="str">
            <v>TILBB10Z</v>
          </cell>
          <cell r="C142" t="str">
            <v>D</v>
          </cell>
          <cell r="D142" t="str">
            <v>S</v>
          </cell>
        </row>
        <row r="143">
          <cell r="A143" t="str">
            <v>NCT</v>
          </cell>
          <cell r="B143" t="str">
            <v>FAWN_01Z</v>
          </cell>
          <cell r="C143" t="str">
            <v>D</v>
          </cell>
          <cell r="D143" t="str">
            <v>S</v>
          </cell>
        </row>
        <row r="144">
          <cell r="A144" t="str">
            <v>NELC</v>
          </cell>
          <cell r="B144" t="str">
            <v>SIZB_01Z</v>
          </cell>
          <cell r="C144" t="str">
            <v>D</v>
          </cell>
          <cell r="D144" t="str">
            <v>M</v>
          </cell>
        </row>
        <row r="145">
          <cell r="A145" t="str">
            <v>NELC</v>
          </cell>
          <cell r="B145" t="str">
            <v>SIZB_02Z</v>
          </cell>
          <cell r="C145" t="str">
            <v>D</v>
          </cell>
          <cell r="D145" t="str">
            <v>M</v>
          </cell>
        </row>
        <row r="146">
          <cell r="A146" t="str">
            <v>NELC</v>
          </cell>
          <cell r="B146" t="str">
            <v>HEYM101Z</v>
          </cell>
          <cell r="C146" t="str">
            <v>D</v>
          </cell>
          <cell r="D146" t="str">
            <v>N</v>
          </cell>
        </row>
        <row r="147">
          <cell r="A147" t="str">
            <v>NELC</v>
          </cell>
          <cell r="B147" t="str">
            <v>HEYM102Z</v>
          </cell>
          <cell r="C147" t="str">
            <v>D</v>
          </cell>
          <cell r="D147" t="str">
            <v>N</v>
          </cell>
        </row>
        <row r="148">
          <cell r="A148" t="str">
            <v>NELC</v>
          </cell>
          <cell r="B148" t="str">
            <v>HEYM207Z</v>
          </cell>
          <cell r="C148" t="str">
            <v>D</v>
          </cell>
          <cell r="D148" t="str">
            <v>N</v>
          </cell>
        </row>
        <row r="149">
          <cell r="A149" t="str">
            <v>NELC</v>
          </cell>
          <cell r="B149" t="str">
            <v>HEYM208Z</v>
          </cell>
          <cell r="C149" t="str">
            <v>D</v>
          </cell>
          <cell r="D149" t="str">
            <v>N</v>
          </cell>
        </row>
        <row r="150">
          <cell r="A150" t="str">
            <v>NELC</v>
          </cell>
          <cell r="B150" t="str">
            <v>HRTL_01Z</v>
          </cell>
          <cell r="C150" t="str">
            <v>D</v>
          </cell>
          <cell r="D150" t="str">
            <v>N</v>
          </cell>
        </row>
        <row r="151">
          <cell r="A151" t="str">
            <v>NELC</v>
          </cell>
          <cell r="B151" t="str">
            <v>HRTL_02Z</v>
          </cell>
          <cell r="C151" t="str">
            <v>D</v>
          </cell>
          <cell r="D151" t="str">
            <v>N</v>
          </cell>
        </row>
        <row r="152">
          <cell r="A152" t="str">
            <v>NELC</v>
          </cell>
          <cell r="B152" t="str">
            <v>DNGB_21Z</v>
          </cell>
          <cell r="C152" t="str">
            <v>D</v>
          </cell>
          <cell r="D152" t="str">
            <v>S</v>
          </cell>
        </row>
        <row r="153">
          <cell r="A153" t="str">
            <v>NELC</v>
          </cell>
          <cell r="B153" t="str">
            <v>DNGB_22Z</v>
          </cell>
          <cell r="C153" t="str">
            <v>D</v>
          </cell>
          <cell r="D153" t="str">
            <v>S</v>
          </cell>
        </row>
        <row r="154">
          <cell r="A154" t="str">
            <v>NELC</v>
          </cell>
          <cell r="B154" t="str">
            <v>HINB_07Z</v>
          </cell>
          <cell r="C154" t="str">
            <v>D</v>
          </cell>
          <cell r="D154" t="str">
            <v>S</v>
          </cell>
        </row>
        <row r="155">
          <cell r="A155" t="str">
            <v>NELC</v>
          </cell>
          <cell r="B155" t="str">
            <v>HINB_08Z</v>
          </cell>
          <cell r="C155" t="str">
            <v>D</v>
          </cell>
          <cell r="D155" t="str">
            <v>S</v>
          </cell>
        </row>
        <row r="156">
          <cell r="A156" t="str">
            <v>NELC</v>
          </cell>
          <cell r="B156" t="str">
            <v>HUNB_07Z</v>
          </cell>
          <cell r="C156" t="str">
            <v>D</v>
          </cell>
          <cell r="D156" t="str">
            <v>SC</v>
          </cell>
        </row>
        <row r="157">
          <cell r="A157" t="str">
            <v>NELC</v>
          </cell>
          <cell r="B157" t="str">
            <v>HUNB_08Z</v>
          </cell>
          <cell r="C157" t="str">
            <v>D</v>
          </cell>
          <cell r="D157" t="str">
            <v>SC</v>
          </cell>
        </row>
        <row r="158">
          <cell r="A158" t="str">
            <v>NELC</v>
          </cell>
          <cell r="B158" t="str">
            <v>TORN_01Z</v>
          </cell>
          <cell r="C158" t="str">
            <v>D</v>
          </cell>
          <cell r="D158" t="str">
            <v>SC</v>
          </cell>
        </row>
        <row r="159">
          <cell r="A159" t="str">
            <v>NELC</v>
          </cell>
          <cell r="B159" t="str">
            <v>TORN_02Z</v>
          </cell>
          <cell r="C159" t="str">
            <v>D</v>
          </cell>
          <cell r="D159" t="str">
            <v>SC</v>
          </cell>
        </row>
        <row r="160">
          <cell r="A160" t="str">
            <v>NEMO</v>
          </cell>
          <cell r="B160" t="str">
            <v>EAG-NEMO1</v>
          </cell>
          <cell r="C160" t="str">
            <v>D</v>
          </cell>
          <cell r="D160" t="str">
            <v>S</v>
          </cell>
        </row>
        <row r="161">
          <cell r="A161" t="str">
            <v>NGPS</v>
          </cell>
          <cell r="B161" t="str">
            <v>DINO_01Z</v>
          </cell>
          <cell r="C161" t="str">
            <v>D</v>
          </cell>
          <cell r="D161" t="str">
            <v>N</v>
          </cell>
        </row>
        <row r="162">
          <cell r="A162" t="str">
            <v>NGPS</v>
          </cell>
          <cell r="B162" t="str">
            <v>DINO_02Z</v>
          </cell>
          <cell r="C162" t="str">
            <v>D</v>
          </cell>
          <cell r="D162" t="str">
            <v>N</v>
          </cell>
        </row>
        <row r="163">
          <cell r="A163" t="str">
            <v>NGPS</v>
          </cell>
          <cell r="B163" t="str">
            <v>DINO_03Z</v>
          </cell>
          <cell r="C163" t="str">
            <v>D</v>
          </cell>
          <cell r="D163" t="str">
            <v>N</v>
          </cell>
        </row>
        <row r="164">
          <cell r="A164" t="str">
            <v>NGPS</v>
          </cell>
          <cell r="B164" t="str">
            <v>DINO_04Z</v>
          </cell>
          <cell r="C164" t="str">
            <v>D</v>
          </cell>
          <cell r="D164" t="str">
            <v>N</v>
          </cell>
        </row>
        <row r="165">
          <cell r="A165" t="str">
            <v>NGPS</v>
          </cell>
          <cell r="B165" t="str">
            <v>DINO_05Z</v>
          </cell>
          <cell r="C165" t="str">
            <v>D</v>
          </cell>
          <cell r="D165" t="str">
            <v>N</v>
          </cell>
        </row>
        <row r="166">
          <cell r="A166" t="str">
            <v>NGPS</v>
          </cell>
          <cell r="B166" t="str">
            <v>DINO_06Z</v>
          </cell>
          <cell r="C166" t="str">
            <v>D</v>
          </cell>
          <cell r="D166" t="str">
            <v>N</v>
          </cell>
        </row>
        <row r="167">
          <cell r="A167" t="str">
            <v>NGPS</v>
          </cell>
          <cell r="B167" t="str">
            <v>FFES_01Z</v>
          </cell>
          <cell r="C167" t="str">
            <v>D</v>
          </cell>
          <cell r="D167" t="str">
            <v>N</v>
          </cell>
        </row>
        <row r="168">
          <cell r="A168" t="str">
            <v>NGPS</v>
          </cell>
          <cell r="B168" t="str">
            <v>FFES_02Z</v>
          </cell>
          <cell r="C168" t="str">
            <v>D</v>
          </cell>
          <cell r="D168" t="str">
            <v>N</v>
          </cell>
        </row>
        <row r="169">
          <cell r="A169" t="str">
            <v>NGPS</v>
          </cell>
          <cell r="B169" t="str">
            <v>FFES_03Z</v>
          </cell>
          <cell r="C169" t="str">
            <v>D</v>
          </cell>
          <cell r="D169" t="str">
            <v>N</v>
          </cell>
        </row>
        <row r="170">
          <cell r="A170" t="str">
            <v>NGPS</v>
          </cell>
          <cell r="B170" t="str">
            <v>FFES_04Z</v>
          </cell>
          <cell r="C170" t="str">
            <v>D</v>
          </cell>
          <cell r="D170" t="str">
            <v>N</v>
          </cell>
        </row>
        <row r="171">
          <cell r="A171" t="str">
            <v>NTGL</v>
          </cell>
          <cell r="B171" t="str">
            <v>KILNS01Z</v>
          </cell>
          <cell r="C171" t="str">
            <v>D</v>
          </cell>
          <cell r="D171" t="str">
            <v>N</v>
          </cell>
        </row>
        <row r="172">
          <cell r="A172" t="str">
            <v>NUCE</v>
          </cell>
          <cell r="B172" t="str">
            <v>SIZEA01Z</v>
          </cell>
          <cell r="C172" t="str">
            <v>D</v>
          </cell>
          <cell r="D172" t="str">
            <v>M</v>
          </cell>
        </row>
        <row r="173">
          <cell r="A173" t="str">
            <v>NUCE</v>
          </cell>
          <cell r="B173" t="str">
            <v>SIZEA02Z</v>
          </cell>
          <cell r="C173" t="str">
            <v>D</v>
          </cell>
          <cell r="D173" t="str">
            <v>M</v>
          </cell>
        </row>
        <row r="174">
          <cell r="A174" t="str">
            <v>NUCE</v>
          </cell>
          <cell r="B174" t="str">
            <v>WYLF_01Z</v>
          </cell>
          <cell r="C174" t="str">
            <v>D</v>
          </cell>
          <cell r="D174" t="str">
            <v>N</v>
          </cell>
        </row>
        <row r="175">
          <cell r="A175" t="str">
            <v>NUCE</v>
          </cell>
          <cell r="B175" t="str">
            <v>WYLF_02Z</v>
          </cell>
          <cell r="C175" t="str">
            <v>D</v>
          </cell>
          <cell r="D175" t="str">
            <v>N</v>
          </cell>
        </row>
        <row r="176">
          <cell r="A176" t="str">
            <v>NUCE</v>
          </cell>
          <cell r="B176" t="str">
            <v>WYLF_03Z</v>
          </cell>
          <cell r="C176" t="str">
            <v>D</v>
          </cell>
          <cell r="D176" t="str">
            <v>N</v>
          </cell>
        </row>
        <row r="177">
          <cell r="A177" t="str">
            <v>NUCE</v>
          </cell>
          <cell r="B177" t="str">
            <v>WYLF_04Z</v>
          </cell>
          <cell r="C177" t="str">
            <v>D</v>
          </cell>
          <cell r="D177" t="str">
            <v>N</v>
          </cell>
        </row>
        <row r="178">
          <cell r="A178" t="str">
            <v>NUCE</v>
          </cell>
          <cell r="B178" t="str">
            <v>BRWE_01Z</v>
          </cell>
          <cell r="C178" t="str">
            <v>D</v>
          </cell>
          <cell r="D178" t="str">
            <v>S</v>
          </cell>
        </row>
        <row r="179">
          <cell r="A179" t="str">
            <v>NUCE</v>
          </cell>
          <cell r="B179" t="str">
            <v>BRWE_02Z</v>
          </cell>
          <cell r="C179" t="str">
            <v>D</v>
          </cell>
          <cell r="D179" t="str">
            <v>S</v>
          </cell>
        </row>
        <row r="180">
          <cell r="A180" t="str">
            <v>NUCE</v>
          </cell>
          <cell r="B180" t="str">
            <v>BRWE_03Z</v>
          </cell>
          <cell r="C180" t="str">
            <v>D</v>
          </cell>
          <cell r="D180" t="str">
            <v>S</v>
          </cell>
        </row>
        <row r="181">
          <cell r="A181" t="str">
            <v>NUCE</v>
          </cell>
          <cell r="B181" t="str">
            <v>BRWE_04Z</v>
          </cell>
          <cell r="C181" t="str">
            <v>D</v>
          </cell>
          <cell r="D181" t="str">
            <v>S</v>
          </cell>
        </row>
        <row r="182">
          <cell r="A182" t="str">
            <v>NUCE</v>
          </cell>
          <cell r="B182" t="str">
            <v>BRWE_05Z</v>
          </cell>
          <cell r="C182" t="str">
            <v>D</v>
          </cell>
          <cell r="D182" t="str">
            <v>S</v>
          </cell>
        </row>
        <row r="183">
          <cell r="A183" t="str">
            <v>NUCE</v>
          </cell>
          <cell r="B183" t="str">
            <v>BRWE_06Z</v>
          </cell>
          <cell r="C183" t="str">
            <v>D</v>
          </cell>
          <cell r="D183" t="str">
            <v>S</v>
          </cell>
        </row>
        <row r="184">
          <cell r="A184" t="str">
            <v>NUCE</v>
          </cell>
          <cell r="B184" t="str">
            <v>DUNGA01Z</v>
          </cell>
          <cell r="C184" t="str">
            <v>D</v>
          </cell>
          <cell r="D184" t="str">
            <v>S</v>
          </cell>
        </row>
        <row r="185">
          <cell r="A185" t="str">
            <v>NUCE</v>
          </cell>
          <cell r="B185" t="str">
            <v>DUNGA02Z</v>
          </cell>
          <cell r="C185" t="str">
            <v>D</v>
          </cell>
          <cell r="D185" t="str">
            <v>S</v>
          </cell>
        </row>
        <row r="186">
          <cell r="A186" t="str">
            <v>NUCE</v>
          </cell>
          <cell r="B186" t="str">
            <v>DUNGA03Z</v>
          </cell>
          <cell r="C186" t="str">
            <v>D</v>
          </cell>
          <cell r="D186" t="str">
            <v>S</v>
          </cell>
        </row>
        <row r="187">
          <cell r="A187" t="str">
            <v>NUCE</v>
          </cell>
          <cell r="B187" t="str">
            <v>DUNGA04Z</v>
          </cell>
          <cell r="C187" t="str">
            <v>D</v>
          </cell>
          <cell r="D187" t="str">
            <v>S</v>
          </cell>
        </row>
        <row r="188">
          <cell r="A188" t="str">
            <v>NUCE</v>
          </cell>
          <cell r="B188" t="str">
            <v>OLDS_01Z</v>
          </cell>
          <cell r="C188" t="str">
            <v>D</v>
          </cell>
          <cell r="D188" t="str">
            <v>S</v>
          </cell>
        </row>
        <row r="189">
          <cell r="A189" t="str">
            <v>NUCE</v>
          </cell>
          <cell r="B189" t="str">
            <v>OLDS_02Z</v>
          </cell>
          <cell r="C189" t="str">
            <v>D</v>
          </cell>
          <cell r="D189" t="str">
            <v>S</v>
          </cell>
        </row>
        <row r="190">
          <cell r="A190" t="str">
            <v>PETE</v>
          </cell>
          <cell r="B190" t="str">
            <v>PETEM01Z</v>
          </cell>
          <cell r="C190" t="str">
            <v>D</v>
          </cell>
          <cell r="D190" t="str">
            <v>M</v>
          </cell>
        </row>
        <row r="191">
          <cell r="A191" t="str">
            <v>PGEN</v>
          </cell>
          <cell r="B191" t="str">
            <v>RATS_01Z</v>
          </cell>
          <cell r="C191" t="str">
            <v>D</v>
          </cell>
          <cell r="D191" t="str">
            <v>M</v>
          </cell>
        </row>
        <row r="192">
          <cell r="A192" t="str">
            <v>PGEN</v>
          </cell>
          <cell r="B192" t="str">
            <v>RATS_02Z</v>
          </cell>
          <cell r="C192" t="str">
            <v>D</v>
          </cell>
          <cell r="D192" t="str">
            <v>M</v>
          </cell>
        </row>
        <row r="193">
          <cell r="A193" t="str">
            <v>PGEN</v>
          </cell>
          <cell r="B193" t="str">
            <v>RATS_03Z</v>
          </cell>
          <cell r="C193" t="str">
            <v>D</v>
          </cell>
          <cell r="D193" t="str">
            <v>M</v>
          </cell>
        </row>
        <row r="194">
          <cell r="A194" t="str">
            <v>PGEN</v>
          </cell>
          <cell r="B194" t="str">
            <v>RATS_04Z</v>
          </cell>
          <cell r="C194" t="str">
            <v>D</v>
          </cell>
          <cell r="D194" t="str">
            <v>M</v>
          </cell>
        </row>
        <row r="195">
          <cell r="A195" t="str">
            <v>PGEN</v>
          </cell>
          <cell r="B195" t="str">
            <v>KILLP01Z</v>
          </cell>
          <cell r="C195" t="str">
            <v>D</v>
          </cell>
          <cell r="D195" t="str">
            <v>N</v>
          </cell>
        </row>
        <row r="196">
          <cell r="A196" t="str">
            <v>PGEN</v>
          </cell>
          <cell r="B196" t="str">
            <v>KILLP02Z</v>
          </cell>
          <cell r="C196" t="str">
            <v>D</v>
          </cell>
          <cell r="D196" t="str">
            <v>N</v>
          </cell>
        </row>
        <row r="197">
          <cell r="A197" t="str">
            <v>PGEN</v>
          </cell>
          <cell r="B197" t="str">
            <v>GRAI_01Z</v>
          </cell>
          <cell r="C197" t="str">
            <v>D</v>
          </cell>
          <cell r="D197" t="str">
            <v>S</v>
          </cell>
        </row>
        <row r="198">
          <cell r="A198" t="str">
            <v>PGEN</v>
          </cell>
          <cell r="B198" t="str">
            <v>GRAI_03Z</v>
          </cell>
          <cell r="C198" t="str">
            <v>D</v>
          </cell>
          <cell r="D198" t="str">
            <v>S</v>
          </cell>
        </row>
        <row r="199">
          <cell r="A199" t="str">
            <v>PGEN</v>
          </cell>
          <cell r="B199" t="str">
            <v>GRAI_04Z</v>
          </cell>
          <cell r="C199" t="str">
            <v>D</v>
          </cell>
          <cell r="D199" t="str">
            <v>S</v>
          </cell>
        </row>
        <row r="200">
          <cell r="A200" t="str">
            <v>PGEN</v>
          </cell>
          <cell r="B200" t="str">
            <v>GRAI_06Z</v>
          </cell>
          <cell r="C200" t="str">
            <v>D</v>
          </cell>
          <cell r="D200" t="str">
            <v>S</v>
          </cell>
        </row>
        <row r="201">
          <cell r="A201" t="str">
            <v>PGEN</v>
          </cell>
          <cell r="B201" t="str">
            <v>GRAI_07Z</v>
          </cell>
          <cell r="C201" t="str">
            <v>D</v>
          </cell>
          <cell r="D201" t="str">
            <v>S</v>
          </cell>
        </row>
        <row r="202">
          <cell r="A202" t="str">
            <v>PGEN</v>
          </cell>
          <cell r="B202" t="str">
            <v>GRAI_08Z</v>
          </cell>
          <cell r="C202" t="str">
            <v>D</v>
          </cell>
          <cell r="D202" t="str">
            <v>S</v>
          </cell>
        </row>
        <row r="203">
          <cell r="A203" t="str">
            <v>PGEN</v>
          </cell>
          <cell r="B203" t="str">
            <v>KINO_01Z</v>
          </cell>
          <cell r="C203" t="str">
            <v>D</v>
          </cell>
          <cell r="D203" t="str">
            <v>S</v>
          </cell>
        </row>
        <row r="204">
          <cell r="A204" t="str">
            <v>PGEN</v>
          </cell>
          <cell r="B204" t="str">
            <v>KINO_02Z</v>
          </cell>
          <cell r="C204" t="str">
            <v>D</v>
          </cell>
          <cell r="D204" t="str">
            <v>S</v>
          </cell>
        </row>
        <row r="205">
          <cell r="A205" t="str">
            <v>PGEN</v>
          </cell>
          <cell r="B205" t="str">
            <v>KINO_03Z</v>
          </cell>
          <cell r="C205" t="str">
            <v>D</v>
          </cell>
          <cell r="D205" t="str">
            <v>S</v>
          </cell>
        </row>
        <row r="206">
          <cell r="A206" t="str">
            <v>PGEN</v>
          </cell>
          <cell r="B206" t="str">
            <v>KINO_04Z</v>
          </cell>
          <cell r="C206" t="str">
            <v>D</v>
          </cell>
          <cell r="D206" t="str">
            <v>S</v>
          </cell>
        </row>
        <row r="207">
          <cell r="A207" t="str">
            <v>PGEN</v>
          </cell>
          <cell r="B207" t="str">
            <v>TAYL_02Z</v>
          </cell>
          <cell r="C207" t="str">
            <v>D</v>
          </cell>
          <cell r="D207" t="str">
            <v>S</v>
          </cell>
        </row>
        <row r="208">
          <cell r="A208" t="str">
            <v>PGEN</v>
          </cell>
          <cell r="B208" t="str">
            <v>TAYL_03Z</v>
          </cell>
          <cell r="C208" t="str">
            <v>D</v>
          </cell>
          <cell r="D208" t="str">
            <v>S</v>
          </cell>
        </row>
        <row r="209">
          <cell r="A209" t="str">
            <v>RBWF</v>
          </cell>
          <cell r="B209" t="str">
            <v>RCBKO-1</v>
          </cell>
          <cell r="C209" t="str">
            <v>D</v>
          </cell>
          <cell r="D209" t="str">
            <v>SC</v>
          </cell>
        </row>
        <row r="210">
          <cell r="A210" t="str">
            <v>RBWF</v>
          </cell>
          <cell r="B210" t="str">
            <v>RCBKO-2</v>
          </cell>
          <cell r="C210" t="str">
            <v>D</v>
          </cell>
          <cell r="D210" t="str">
            <v>SC</v>
          </cell>
        </row>
        <row r="211">
          <cell r="A211" t="str">
            <v>REGP</v>
          </cell>
          <cell r="B211" t="str">
            <v>BRGG_01Z</v>
          </cell>
          <cell r="C211" t="str">
            <v>D</v>
          </cell>
          <cell r="D211" t="str">
            <v>N</v>
          </cell>
        </row>
        <row r="212">
          <cell r="A212" t="str">
            <v>ROCK</v>
          </cell>
          <cell r="B212" t="str">
            <v>ROCK_01Z</v>
          </cell>
          <cell r="C212" t="str">
            <v>D</v>
          </cell>
          <cell r="D212" t="str">
            <v>N</v>
          </cell>
        </row>
        <row r="213">
          <cell r="A213" t="str">
            <v>RUGE</v>
          </cell>
          <cell r="B213" t="str">
            <v>RUGPS06G</v>
          </cell>
          <cell r="C213" t="str">
            <v>D</v>
          </cell>
          <cell r="D213" t="str">
            <v>M</v>
          </cell>
        </row>
        <row r="214">
          <cell r="A214" t="str">
            <v>RUGE</v>
          </cell>
          <cell r="B214" t="str">
            <v>RUGPS06Z</v>
          </cell>
          <cell r="C214" t="str">
            <v>D</v>
          </cell>
          <cell r="D214" t="str">
            <v>M</v>
          </cell>
        </row>
        <row r="215">
          <cell r="A215" t="str">
            <v>RUGE</v>
          </cell>
          <cell r="B215" t="str">
            <v>RUGPS07G</v>
          </cell>
          <cell r="C215" t="str">
            <v>D</v>
          </cell>
          <cell r="D215" t="str">
            <v>M</v>
          </cell>
        </row>
        <row r="216">
          <cell r="A216" t="str">
            <v>RUGE</v>
          </cell>
          <cell r="B216" t="str">
            <v>RUGPS07Z</v>
          </cell>
          <cell r="C216" t="str">
            <v>D</v>
          </cell>
          <cell r="D216" t="str">
            <v>M</v>
          </cell>
        </row>
        <row r="217">
          <cell r="A217" t="str">
            <v>SCCL</v>
          </cell>
          <cell r="B217" t="str">
            <v>SCCL_01Z</v>
          </cell>
          <cell r="C217" t="str">
            <v>D</v>
          </cell>
          <cell r="D217" t="str">
            <v>N</v>
          </cell>
        </row>
        <row r="218">
          <cell r="A218" t="str">
            <v>SCCL</v>
          </cell>
          <cell r="B218" t="str">
            <v>SCCL_02Z</v>
          </cell>
          <cell r="C218" t="str">
            <v>D</v>
          </cell>
          <cell r="D218" t="str">
            <v>N</v>
          </cell>
        </row>
        <row r="219">
          <cell r="A219" t="str">
            <v>SCCL</v>
          </cell>
          <cell r="B219" t="str">
            <v>SCCL_03Z</v>
          </cell>
          <cell r="C219" t="str">
            <v>D</v>
          </cell>
          <cell r="D219" t="str">
            <v>N</v>
          </cell>
        </row>
        <row r="220">
          <cell r="A220" t="str">
            <v>SCPL</v>
          </cell>
          <cell r="B220" t="str">
            <v>SHOS_01Z</v>
          </cell>
          <cell r="C220" t="str">
            <v>D</v>
          </cell>
          <cell r="D220" t="str">
            <v>S</v>
          </cell>
        </row>
        <row r="221">
          <cell r="A221" t="str">
            <v>SEAB</v>
          </cell>
          <cell r="B221" t="str">
            <v>SEAB_01Z</v>
          </cell>
          <cell r="C221" t="str">
            <v>D</v>
          </cell>
          <cell r="D221" t="str">
            <v>S</v>
          </cell>
        </row>
        <row r="222">
          <cell r="A222" t="str">
            <v>SEAB</v>
          </cell>
          <cell r="B222" t="str">
            <v>SEAB_02Z</v>
          </cell>
          <cell r="C222" t="str">
            <v>D</v>
          </cell>
          <cell r="D222" t="str">
            <v>S</v>
          </cell>
        </row>
        <row r="223">
          <cell r="A223" t="str">
            <v>SHOT</v>
          </cell>
          <cell r="B223" t="str">
            <v>SHOT_01Z</v>
          </cell>
          <cell r="C223" t="str">
            <v>D</v>
          </cell>
          <cell r="D223" t="str">
            <v>N</v>
          </cell>
        </row>
        <row r="224">
          <cell r="A224" t="str">
            <v>SPLN</v>
          </cell>
          <cell r="B224" t="str">
            <v>SPLN_01Z</v>
          </cell>
          <cell r="C224" t="str">
            <v>D</v>
          </cell>
          <cell r="D224" t="str">
            <v>M</v>
          </cell>
        </row>
        <row r="225">
          <cell r="A225" t="str">
            <v>SPRT</v>
          </cell>
          <cell r="B225" t="str">
            <v>ARCHW-1</v>
          </cell>
          <cell r="C225" t="str">
            <v>D</v>
          </cell>
          <cell r="D225" t="str">
            <v>SC</v>
          </cell>
        </row>
        <row r="226">
          <cell r="A226" t="str">
            <v>SPRT</v>
          </cell>
          <cell r="B226" t="str">
            <v>MKHLW-1</v>
          </cell>
          <cell r="C226" t="str">
            <v>D</v>
          </cell>
          <cell r="D226" t="str">
            <v>SC</v>
          </cell>
        </row>
        <row r="227">
          <cell r="A227" t="str">
            <v>SPRT</v>
          </cell>
          <cell r="B227" t="str">
            <v>DRSLW-1</v>
          </cell>
          <cell r="C227" t="str">
            <v>D</v>
          </cell>
          <cell r="D227" t="str">
            <v>SC</v>
          </cell>
        </row>
        <row r="228">
          <cell r="A228" t="str">
            <v>SPRT</v>
          </cell>
          <cell r="B228" t="str">
            <v>CLFLW-1</v>
          </cell>
          <cell r="C228" t="str">
            <v>D</v>
          </cell>
          <cell r="D228" t="str">
            <v>SC</v>
          </cell>
        </row>
        <row r="229">
          <cell r="A229" t="str">
            <v>SPRT</v>
          </cell>
          <cell r="B229" t="str">
            <v>HRSTW-1</v>
          </cell>
          <cell r="C229" t="str">
            <v>D</v>
          </cell>
          <cell r="D229" t="str">
            <v>SC</v>
          </cell>
        </row>
        <row r="230">
          <cell r="A230" t="str">
            <v>SPRT</v>
          </cell>
          <cell r="B230" t="str">
            <v>KLGLW-1</v>
          </cell>
          <cell r="C230" t="str">
            <v>D</v>
          </cell>
          <cell r="D230" t="str">
            <v>SC</v>
          </cell>
        </row>
        <row r="231">
          <cell r="A231" t="str">
            <v>SPRT</v>
          </cell>
          <cell r="B231" t="str">
            <v>EWHLW-1</v>
          </cell>
          <cell r="C231" t="str">
            <v>D</v>
          </cell>
          <cell r="D231" t="str">
            <v>SC</v>
          </cell>
        </row>
        <row r="232">
          <cell r="A232" t="str">
            <v>SSEG</v>
          </cell>
          <cell r="B232" t="str">
            <v>CLAC-1</v>
          </cell>
          <cell r="C232" t="str">
            <v>D</v>
          </cell>
          <cell r="D232" t="str">
            <v>N</v>
          </cell>
        </row>
        <row r="233">
          <cell r="A233" t="str">
            <v>SSEG</v>
          </cell>
          <cell r="B233" t="str">
            <v>FASN_04Z</v>
          </cell>
          <cell r="C233" t="str">
            <v>D</v>
          </cell>
          <cell r="D233" t="str">
            <v>SC</v>
          </cell>
        </row>
        <row r="234">
          <cell r="A234" t="str">
            <v>SSEG</v>
          </cell>
          <cell r="B234" t="str">
            <v>HADHW-1</v>
          </cell>
          <cell r="C234" t="str">
            <v>D</v>
          </cell>
          <cell r="D234" t="str">
            <v>SC</v>
          </cell>
        </row>
        <row r="235">
          <cell r="A235" t="str">
            <v>SSEG</v>
          </cell>
          <cell r="B235" t="str">
            <v>AIGA_01Z</v>
          </cell>
          <cell r="C235" t="str">
            <v>D</v>
          </cell>
          <cell r="D235" t="str">
            <v>SC</v>
          </cell>
        </row>
        <row r="236">
          <cell r="A236" t="str">
            <v>SSEG</v>
          </cell>
          <cell r="B236" t="str">
            <v>CASH_01Z</v>
          </cell>
          <cell r="C236" t="str">
            <v>D</v>
          </cell>
          <cell r="D236" t="str">
            <v>SC</v>
          </cell>
        </row>
        <row r="237">
          <cell r="A237" t="str">
            <v>SSEG</v>
          </cell>
          <cell r="B237" t="str">
            <v>CEAN_01Z</v>
          </cell>
          <cell r="C237" t="str">
            <v>D</v>
          </cell>
          <cell r="D237" t="str">
            <v>SC</v>
          </cell>
        </row>
        <row r="238">
          <cell r="A238" t="str">
            <v>SSEG</v>
          </cell>
          <cell r="B238" t="str">
            <v>CLUN_01Z</v>
          </cell>
          <cell r="C238" t="str">
            <v>D</v>
          </cell>
          <cell r="D238" t="str">
            <v>SC</v>
          </cell>
        </row>
        <row r="239">
          <cell r="A239" t="str">
            <v>SSEG</v>
          </cell>
          <cell r="B239" t="str">
            <v>CLUN_02Z</v>
          </cell>
          <cell r="C239" t="str">
            <v>D</v>
          </cell>
          <cell r="D239" t="str">
            <v>SC</v>
          </cell>
        </row>
        <row r="240">
          <cell r="A240" t="str">
            <v>SSEG</v>
          </cell>
          <cell r="B240" t="str">
            <v>CULL_02Z</v>
          </cell>
          <cell r="C240" t="str">
            <v>D</v>
          </cell>
          <cell r="D240" t="str">
            <v>SC</v>
          </cell>
        </row>
        <row r="241">
          <cell r="A241" t="str">
            <v>SSEG</v>
          </cell>
          <cell r="B241" t="str">
            <v>DEAN_01Z</v>
          </cell>
          <cell r="C241" t="str">
            <v>D</v>
          </cell>
          <cell r="D241" t="str">
            <v>SC</v>
          </cell>
        </row>
        <row r="242">
          <cell r="A242" t="str">
            <v>SSEG</v>
          </cell>
          <cell r="B242" t="str">
            <v>ERRO_01Z</v>
          </cell>
          <cell r="C242" t="str">
            <v>D</v>
          </cell>
          <cell r="D242" t="str">
            <v>SC</v>
          </cell>
        </row>
        <row r="243">
          <cell r="A243" t="str">
            <v>SSEG</v>
          </cell>
          <cell r="B243" t="str">
            <v>ERRO_02Z</v>
          </cell>
          <cell r="C243" t="str">
            <v>D</v>
          </cell>
          <cell r="D243" t="str">
            <v>SC</v>
          </cell>
        </row>
        <row r="244">
          <cell r="A244" t="str">
            <v>SSEG</v>
          </cell>
          <cell r="B244" t="str">
            <v>ERRO_03Z</v>
          </cell>
          <cell r="C244" t="str">
            <v>D</v>
          </cell>
          <cell r="D244" t="str">
            <v>SC</v>
          </cell>
        </row>
        <row r="245">
          <cell r="A245" t="str">
            <v>SSEG</v>
          </cell>
          <cell r="B245" t="str">
            <v>FASN_01Z</v>
          </cell>
          <cell r="C245" t="str">
            <v>D</v>
          </cell>
          <cell r="D245" t="str">
            <v>SC</v>
          </cell>
        </row>
        <row r="246">
          <cell r="A246" t="str">
            <v>SSEG</v>
          </cell>
          <cell r="B246" t="str">
            <v>FASN_02Z</v>
          </cell>
          <cell r="C246" t="str">
            <v>D</v>
          </cell>
          <cell r="D246" t="str">
            <v>SC</v>
          </cell>
        </row>
        <row r="247">
          <cell r="A247" t="str">
            <v>SSEG</v>
          </cell>
          <cell r="B247" t="str">
            <v>FASN_03Z</v>
          </cell>
          <cell r="C247" t="str">
            <v>D</v>
          </cell>
          <cell r="D247" t="str">
            <v>SC</v>
          </cell>
        </row>
        <row r="248">
          <cell r="A248" t="str">
            <v>SSEG</v>
          </cell>
          <cell r="B248" t="str">
            <v>FIFE_01Z</v>
          </cell>
          <cell r="C248" t="str">
            <v>D</v>
          </cell>
          <cell r="D248" t="str">
            <v>SC</v>
          </cell>
        </row>
        <row r="249">
          <cell r="A249" t="str">
            <v>SSEG</v>
          </cell>
          <cell r="B249" t="str">
            <v>FINL_01Z</v>
          </cell>
          <cell r="C249" t="str">
            <v>D</v>
          </cell>
          <cell r="D249" t="str">
            <v>SC</v>
          </cell>
        </row>
        <row r="250">
          <cell r="A250" t="str">
            <v>SSEG</v>
          </cell>
          <cell r="B250" t="str">
            <v>FOYE_01Z</v>
          </cell>
          <cell r="C250" t="str">
            <v>D</v>
          </cell>
          <cell r="D250" t="str">
            <v>SC</v>
          </cell>
        </row>
        <row r="251">
          <cell r="A251" t="str">
            <v>SSEG</v>
          </cell>
          <cell r="B251" t="str">
            <v>FOYE_02Z</v>
          </cell>
          <cell r="C251" t="str">
            <v>D</v>
          </cell>
          <cell r="D251" t="str">
            <v>SC</v>
          </cell>
        </row>
        <row r="252">
          <cell r="A252" t="str">
            <v>SSEG</v>
          </cell>
          <cell r="B252" t="str">
            <v>GLEN_01Z</v>
          </cell>
          <cell r="C252" t="str">
            <v>D</v>
          </cell>
          <cell r="D252" t="str">
            <v>SC</v>
          </cell>
        </row>
        <row r="253">
          <cell r="A253" t="str">
            <v>SSEG</v>
          </cell>
          <cell r="B253" t="str">
            <v>GORDW-1</v>
          </cell>
          <cell r="C253" t="str">
            <v>D</v>
          </cell>
          <cell r="D253" t="str">
            <v>SC</v>
          </cell>
        </row>
        <row r="254">
          <cell r="A254" t="str">
            <v>SSEG</v>
          </cell>
          <cell r="B254" t="str">
            <v>GRUB_01Z</v>
          </cell>
          <cell r="C254" t="str">
            <v>D</v>
          </cell>
          <cell r="D254" t="str">
            <v>SC</v>
          </cell>
        </row>
        <row r="255">
          <cell r="A255" t="str">
            <v>SSEG</v>
          </cell>
          <cell r="B255" t="str">
            <v>GRUB_02Z</v>
          </cell>
          <cell r="C255" t="str">
            <v>D</v>
          </cell>
          <cell r="D255" t="str">
            <v>SC</v>
          </cell>
        </row>
        <row r="256">
          <cell r="A256" t="str">
            <v>SSEG</v>
          </cell>
          <cell r="B256" t="str">
            <v>INGA_01Z</v>
          </cell>
          <cell r="C256" t="str">
            <v>D</v>
          </cell>
          <cell r="D256" t="str">
            <v>SC</v>
          </cell>
        </row>
        <row r="257">
          <cell r="A257" t="str">
            <v>SSEG</v>
          </cell>
          <cell r="B257" t="str">
            <v>KIOR_01Z</v>
          </cell>
          <cell r="C257" t="str">
            <v>D</v>
          </cell>
          <cell r="D257" t="str">
            <v>SC</v>
          </cell>
        </row>
        <row r="258">
          <cell r="A258" t="str">
            <v>SSEG</v>
          </cell>
          <cell r="B258" t="str">
            <v>LOCH_01Z</v>
          </cell>
          <cell r="C258" t="str">
            <v>D</v>
          </cell>
          <cell r="D258" t="str">
            <v>SC</v>
          </cell>
        </row>
        <row r="259">
          <cell r="A259" t="str">
            <v>SSEG</v>
          </cell>
          <cell r="B259" t="str">
            <v>LOCH_02Z</v>
          </cell>
          <cell r="C259" t="str">
            <v>D</v>
          </cell>
          <cell r="D259" t="str">
            <v>SC</v>
          </cell>
        </row>
        <row r="260">
          <cell r="A260" t="str">
            <v>SSEG</v>
          </cell>
          <cell r="B260" t="str">
            <v>LUIC_01Z</v>
          </cell>
          <cell r="C260" t="str">
            <v>D</v>
          </cell>
          <cell r="D260" t="str">
            <v>SC</v>
          </cell>
        </row>
        <row r="261">
          <cell r="A261" t="str">
            <v>SSEG</v>
          </cell>
          <cell r="B261" t="str">
            <v>LUIC_02Z</v>
          </cell>
          <cell r="C261" t="str">
            <v>D</v>
          </cell>
          <cell r="D261" t="str">
            <v>SC</v>
          </cell>
        </row>
        <row r="262">
          <cell r="A262" t="str">
            <v>SSEG</v>
          </cell>
          <cell r="B262" t="str">
            <v>MOSS_01Z</v>
          </cell>
          <cell r="C262" t="str">
            <v>D</v>
          </cell>
          <cell r="D262" t="str">
            <v>SC</v>
          </cell>
        </row>
        <row r="263">
          <cell r="A263" t="str">
            <v>SSEG</v>
          </cell>
          <cell r="B263" t="str">
            <v>NANT_01Z</v>
          </cell>
          <cell r="C263" t="str">
            <v>D</v>
          </cell>
          <cell r="D263" t="str">
            <v>SC</v>
          </cell>
        </row>
        <row r="264">
          <cell r="A264" t="str">
            <v>SSEG</v>
          </cell>
          <cell r="B264" t="str">
            <v>ORRI_01Z</v>
          </cell>
          <cell r="C264" t="str">
            <v>D</v>
          </cell>
          <cell r="D264" t="str">
            <v>SC</v>
          </cell>
        </row>
        <row r="265">
          <cell r="A265" t="str">
            <v>SSEG</v>
          </cell>
          <cell r="B265" t="str">
            <v>PEHE_01Z</v>
          </cell>
          <cell r="C265" t="str">
            <v>D</v>
          </cell>
          <cell r="D265" t="str">
            <v>SC</v>
          </cell>
        </row>
        <row r="266">
          <cell r="A266" t="str">
            <v>SSEG</v>
          </cell>
          <cell r="B266" t="str">
            <v>PEHE_02Z</v>
          </cell>
          <cell r="C266" t="str">
            <v>D</v>
          </cell>
          <cell r="D266" t="str">
            <v>SC</v>
          </cell>
        </row>
        <row r="267">
          <cell r="A267" t="str">
            <v>SSEG</v>
          </cell>
          <cell r="B267" t="str">
            <v>QUIO_01Z</v>
          </cell>
          <cell r="C267" t="str">
            <v>D</v>
          </cell>
          <cell r="D267" t="str">
            <v>SC</v>
          </cell>
        </row>
        <row r="268">
          <cell r="A268" t="str">
            <v>SSEG</v>
          </cell>
          <cell r="B268" t="str">
            <v>SLOY_01Z</v>
          </cell>
          <cell r="C268" t="str">
            <v>D</v>
          </cell>
          <cell r="D268" t="str">
            <v>SC</v>
          </cell>
        </row>
        <row r="269">
          <cell r="A269" t="str">
            <v>SSEG</v>
          </cell>
          <cell r="B269" t="str">
            <v>SLOY_02Z</v>
          </cell>
          <cell r="C269" t="str">
            <v>D</v>
          </cell>
          <cell r="D269" t="str">
            <v>SC</v>
          </cell>
        </row>
        <row r="270">
          <cell r="A270" t="str">
            <v>SSEG</v>
          </cell>
          <cell r="B270" t="str">
            <v>SLOY_03Z</v>
          </cell>
          <cell r="C270" t="str">
            <v>D</v>
          </cell>
          <cell r="D270" t="str">
            <v>SC</v>
          </cell>
        </row>
        <row r="271">
          <cell r="A271" t="str">
            <v>SSEG</v>
          </cell>
          <cell r="B271" t="str">
            <v>SLOY_04Z</v>
          </cell>
          <cell r="C271" t="str">
            <v>D</v>
          </cell>
          <cell r="D271" t="str">
            <v>SC</v>
          </cell>
        </row>
        <row r="272">
          <cell r="A272" t="str">
            <v>SSEG</v>
          </cell>
          <cell r="B272" t="str">
            <v>STRNW-1</v>
          </cell>
          <cell r="C272" t="str">
            <v>D</v>
          </cell>
          <cell r="D272" t="str">
            <v>SC</v>
          </cell>
        </row>
        <row r="273">
          <cell r="A273" t="str">
            <v>SSEG</v>
          </cell>
          <cell r="B273" t="str">
            <v>TORA_01Z</v>
          </cell>
          <cell r="C273" t="str">
            <v>D</v>
          </cell>
          <cell r="D273" t="str">
            <v>SC</v>
          </cell>
        </row>
        <row r="274">
          <cell r="A274" t="str">
            <v>SSEG</v>
          </cell>
          <cell r="B274" t="str">
            <v>TORA_02Z</v>
          </cell>
          <cell r="C274" t="str">
            <v>D</v>
          </cell>
          <cell r="D274" t="str">
            <v>SC</v>
          </cell>
        </row>
        <row r="275">
          <cell r="A275" t="str">
            <v>SSEG</v>
          </cell>
          <cell r="B275" t="str">
            <v>GLNDO-1</v>
          </cell>
          <cell r="C275" t="str">
            <v>D</v>
          </cell>
          <cell r="D275" t="str">
            <v>SC</v>
          </cell>
        </row>
        <row r="276">
          <cell r="A276" t="str">
            <v>SSEG</v>
          </cell>
          <cell r="B276" t="str">
            <v>BHLAW-1</v>
          </cell>
          <cell r="C276" t="str">
            <v>D</v>
          </cell>
          <cell r="D276" t="str">
            <v>SC</v>
          </cell>
        </row>
        <row r="277">
          <cell r="A277" t="str">
            <v>SUTT</v>
          </cell>
          <cell r="B277" t="str">
            <v>SUTB_01Z</v>
          </cell>
          <cell r="C277" t="str">
            <v>D</v>
          </cell>
          <cell r="D277" t="str">
            <v>M</v>
          </cell>
        </row>
        <row r="278">
          <cell r="A278" t="str">
            <v>SVRP</v>
          </cell>
          <cell r="B278" t="str">
            <v>SVRP_10Z</v>
          </cell>
          <cell r="C278" t="str">
            <v>D</v>
          </cell>
          <cell r="D278" t="str">
            <v>S</v>
          </cell>
        </row>
        <row r="279">
          <cell r="A279" t="str">
            <v>SVRP</v>
          </cell>
          <cell r="B279" t="str">
            <v>SVRP_20Z</v>
          </cell>
          <cell r="C279" t="str">
            <v>D</v>
          </cell>
          <cell r="D279" t="str">
            <v>S</v>
          </cell>
        </row>
        <row r="280">
          <cell r="A280" t="str">
            <v>TESI</v>
          </cell>
          <cell r="B280" t="str">
            <v>TESI_01Z</v>
          </cell>
          <cell r="C280" t="str">
            <v>D</v>
          </cell>
          <cell r="D280" t="str">
            <v>N</v>
          </cell>
        </row>
        <row r="281">
          <cell r="A281" t="str">
            <v>TESI</v>
          </cell>
          <cell r="B281" t="str">
            <v>TESI_02Z</v>
          </cell>
          <cell r="C281" t="str">
            <v>D</v>
          </cell>
          <cell r="D281" t="str">
            <v>N</v>
          </cell>
        </row>
        <row r="282">
          <cell r="A282" t="str">
            <v>USKM</v>
          </cell>
          <cell r="B282" t="str">
            <v>USKM_13Z</v>
          </cell>
          <cell r="C282" t="str">
            <v>D</v>
          </cell>
          <cell r="D282" t="str">
            <v>S</v>
          </cell>
        </row>
        <row r="283">
          <cell r="A283" t="str">
            <v>USKM</v>
          </cell>
          <cell r="B283" t="str">
            <v>USKM_14Z</v>
          </cell>
          <cell r="C283" t="str">
            <v>D</v>
          </cell>
          <cell r="D283" t="str">
            <v>S</v>
          </cell>
        </row>
        <row r="284">
          <cell r="A284" t="str">
            <v>USKM</v>
          </cell>
          <cell r="B284" t="str">
            <v>USKM_15Z</v>
          </cell>
          <cell r="C284" t="str">
            <v>D</v>
          </cell>
          <cell r="D284" t="str">
            <v>S</v>
          </cell>
        </row>
        <row r="285">
          <cell r="A285" t="str">
            <v>WALN</v>
          </cell>
          <cell r="B285" t="str">
            <v>WLNYO-2</v>
          </cell>
          <cell r="C285" t="str">
            <v>D</v>
          </cell>
          <cell r="D285" t="str">
            <v>N</v>
          </cell>
        </row>
        <row r="286">
          <cell r="A286" t="str">
            <v>WALN</v>
          </cell>
          <cell r="B286" t="str">
            <v>WLNYO-3</v>
          </cell>
          <cell r="C286" t="str">
            <v>D</v>
          </cell>
          <cell r="D286" t="str">
            <v>N</v>
          </cell>
        </row>
        <row r="287">
          <cell r="A287" t="str">
            <v>WALN</v>
          </cell>
          <cell r="B287" t="str">
            <v>WLNYW-1</v>
          </cell>
          <cell r="C287" t="str">
            <v>D</v>
          </cell>
          <cell r="D287" t="str">
            <v>N</v>
          </cell>
        </row>
        <row r="288">
          <cell r="A288" t="str">
            <v>WALX</v>
          </cell>
          <cell r="B288" t="str">
            <v>WLNYO3</v>
          </cell>
          <cell r="C288" t="str">
            <v>D</v>
          </cell>
          <cell r="D288" t="str">
            <v>N</v>
          </cell>
        </row>
        <row r="289">
          <cell r="A289" t="str">
            <v>WALX</v>
          </cell>
          <cell r="B289" t="str">
            <v>WLNYO4</v>
          </cell>
          <cell r="C289" t="str">
            <v>D</v>
          </cell>
          <cell r="D289" t="str">
            <v>N</v>
          </cell>
        </row>
        <row r="290">
          <cell r="A290" t="str">
            <v>WBUB</v>
          </cell>
          <cell r="B290" t="str">
            <v>WBURB-1</v>
          </cell>
          <cell r="C290" t="str">
            <v>D</v>
          </cell>
          <cell r="D290" t="str">
            <v>N</v>
          </cell>
        </row>
        <row r="291">
          <cell r="A291" t="str">
            <v>WBUB</v>
          </cell>
          <cell r="B291" t="str">
            <v>WBURB-2</v>
          </cell>
          <cell r="C291" t="str">
            <v>D</v>
          </cell>
          <cell r="D291" t="str">
            <v>N</v>
          </cell>
        </row>
        <row r="292">
          <cell r="A292" t="str">
            <v>WBUB</v>
          </cell>
          <cell r="B292" t="str">
            <v>WBURB-3</v>
          </cell>
          <cell r="C292" t="str">
            <v>D</v>
          </cell>
          <cell r="D292" t="str">
            <v>N</v>
          </cell>
        </row>
        <row r="293">
          <cell r="A293" t="str">
            <v>WBUR</v>
          </cell>
          <cell r="B293" t="str">
            <v>WBUPS01Z</v>
          </cell>
          <cell r="C293" t="str">
            <v>D</v>
          </cell>
          <cell r="D293" t="str">
            <v>N</v>
          </cell>
        </row>
        <row r="294">
          <cell r="A294" t="str">
            <v>WBUR</v>
          </cell>
          <cell r="B294" t="str">
            <v>WBUPS02Z</v>
          </cell>
          <cell r="C294" t="str">
            <v>D</v>
          </cell>
          <cell r="D294" t="str">
            <v>N</v>
          </cell>
        </row>
        <row r="295">
          <cell r="A295" t="str">
            <v>WBUR</v>
          </cell>
          <cell r="B295" t="str">
            <v>WBUPS03Z</v>
          </cell>
          <cell r="C295" t="str">
            <v>D</v>
          </cell>
          <cell r="D295" t="str">
            <v>N</v>
          </cell>
        </row>
        <row r="296">
          <cell r="A296" t="str">
            <v>WBUR</v>
          </cell>
          <cell r="B296" t="str">
            <v>WBUPS04Z</v>
          </cell>
          <cell r="C296" t="str">
            <v>D</v>
          </cell>
          <cell r="D296" t="str">
            <v>N</v>
          </cell>
        </row>
        <row r="297">
          <cell r="A297" t="str">
            <v>WEST</v>
          </cell>
          <cell r="B297" t="str">
            <v>WTMSO-1</v>
          </cell>
          <cell r="C297" t="str">
            <v>D</v>
          </cell>
          <cell r="D297" t="str">
            <v>SC</v>
          </cell>
        </row>
        <row r="298">
          <cell r="A298" t="str">
            <v>WHIT</v>
          </cell>
          <cell r="B298" t="str">
            <v>BLLA-1</v>
          </cell>
          <cell r="C298" t="str">
            <v>D</v>
          </cell>
          <cell r="D298" t="str">
            <v>SC</v>
          </cell>
        </row>
        <row r="299">
          <cell r="A299" t="str">
            <v>WHIT</v>
          </cell>
          <cell r="B299" t="str">
            <v>WHILW-1</v>
          </cell>
          <cell r="C299" t="str">
            <v>D</v>
          </cell>
          <cell r="D299" t="str">
            <v>SC</v>
          </cell>
        </row>
        <row r="300">
          <cell r="A300" t="str">
            <v>WHIT</v>
          </cell>
          <cell r="B300" t="str">
            <v>WHILW-2</v>
          </cell>
          <cell r="C300" t="str">
            <v>D</v>
          </cell>
          <cell r="D300" t="str">
            <v>SC</v>
          </cell>
        </row>
      </sheetData>
      <sheetData sheetId="1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0"/>
      <sheetName val="NOV-20"/>
      <sheetName val="DEC-20"/>
      <sheetName val="JAN-21"/>
      <sheetName val="FEB-21"/>
      <sheetName val="MAR-21"/>
      <sheetName val="Unit_details"/>
      <sheetName val="Sheet1"/>
    </sheetNames>
    <sheetDataSet>
      <sheetData sheetId="0"/>
      <sheetData sheetId="1"/>
      <sheetData sheetId="2"/>
      <sheetData sheetId="3"/>
      <sheetData sheetId="4"/>
      <sheetData sheetId="5">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14528.7</v>
          </cell>
          <cell r="D8">
            <v>3738.5</v>
          </cell>
          <cell r="E8">
            <v>0</v>
          </cell>
          <cell r="F8">
            <v>0</v>
          </cell>
          <cell r="G8">
            <v>14528.7</v>
          </cell>
          <cell r="H8">
            <v>3738.5</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7395.51</v>
          </cell>
          <cell r="D13">
            <v>75.64</v>
          </cell>
          <cell r="E13">
            <v>0</v>
          </cell>
          <cell r="F13">
            <v>0</v>
          </cell>
          <cell r="G13">
            <v>7395.51</v>
          </cell>
          <cell r="H13">
            <v>75.64</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5587.19</v>
          </cell>
          <cell r="D18">
            <v>1059.6400000000001</v>
          </cell>
          <cell r="E18">
            <v>0</v>
          </cell>
          <cell r="F18">
            <v>0</v>
          </cell>
          <cell r="G18">
            <v>5587.19</v>
          </cell>
          <cell r="H18">
            <v>1059.6400000000001</v>
          </cell>
        </row>
        <row r="19">
          <cell r="B19" t="str">
            <v>CARR-1</v>
          </cell>
          <cell r="C19">
            <v>19903.5</v>
          </cell>
          <cell r="D19">
            <v>5731.1</v>
          </cell>
          <cell r="E19">
            <v>0</v>
          </cell>
          <cell r="F19">
            <v>0</v>
          </cell>
          <cell r="G19">
            <v>19903.5</v>
          </cell>
          <cell r="H19">
            <v>5731.1</v>
          </cell>
        </row>
        <row r="20">
          <cell r="B20" t="str">
            <v>CARR-2</v>
          </cell>
          <cell r="C20">
            <v>37045</v>
          </cell>
          <cell r="D20">
            <v>4809.3</v>
          </cell>
          <cell r="E20">
            <v>0</v>
          </cell>
          <cell r="F20">
            <v>0</v>
          </cell>
          <cell r="G20">
            <v>37045</v>
          </cell>
          <cell r="H20">
            <v>4809.3</v>
          </cell>
        </row>
        <row r="21">
          <cell r="B21" t="str">
            <v>CDCL_01Z</v>
          </cell>
          <cell r="C21">
            <v>19220.669999999998</v>
          </cell>
          <cell r="D21">
            <v>4928.49</v>
          </cell>
          <cell r="E21">
            <v>0</v>
          </cell>
          <cell r="F21">
            <v>0</v>
          </cell>
          <cell r="G21">
            <v>19220.669999999998</v>
          </cell>
          <cell r="H21">
            <v>4928.49</v>
          </cell>
        </row>
        <row r="22">
          <cell r="B22" t="str">
            <v>LAGA_01Z</v>
          </cell>
          <cell r="C22">
            <v>6238.8</v>
          </cell>
          <cell r="D22">
            <v>4564.8999999999996</v>
          </cell>
          <cell r="E22">
            <v>0</v>
          </cell>
          <cell r="F22">
            <v>0</v>
          </cell>
          <cell r="G22">
            <v>6238.8</v>
          </cell>
          <cell r="H22">
            <v>4564.8999999999996</v>
          </cell>
        </row>
        <row r="23">
          <cell r="B23" t="str">
            <v>CLDCW-1</v>
          </cell>
          <cell r="C23">
            <v>50.7</v>
          </cell>
          <cell r="D23">
            <v>4392.51</v>
          </cell>
          <cell r="E23">
            <v>0</v>
          </cell>
          <cell r="F23">
            <v>0</v>
          </cell>
          <cell r="G23">
            <v>50.7</v>
          </cell>
          <cell r="H23">
            <v>4392.51</v>
          </cell>
        </row>
        <row r="24">
          <cell r="B24" t="str">
            <v>CLDNW-1</v>
          </cell>
          <cell r="C24">
            <v>50.74</v>
          </cell>
          <cell r="D24">
            <v>4337.88</v>
          </cell>
          <cell r="E24">
            <v>0</v>
          </cell>
          <cell r="F24">
            <v>0</v>
          </cell>
          <cell r="G24">
            <v>50.74</v>
          </cell>
          <cell r="H24">
            <v>4337.88</v>
          </cell>
        </row>
        <row r="25">
          <cell r="B25" t="str">
            <v>CLDSW-1</v>
          </cell>
          <cell r="C25">
            <v>3212.27</v>
          </cell>
          <cell r="D25">
            <v>611.41999999999996</v>
          </cell>
          <cell r="E25">
            <v>0</v>
          </cell>
          <cell r="F25">
            <v>0</v>
          </cell>
          <cell r="G25">
            <v>3212.27</v>
          </cell>
          <cell r="H25">
            <v>611.41999999999996</v>
          </cell>
        </row>
        <row r="26">
          <cell r="B26" t="str">
            <v>CRMLW-1</v>
          </cell>
          <cell r="C26">
            <v>61.54</v>
          </cell>
          <cell r="D26">
            <v>743.7</v>
          </cell>
          <cell r="E26">
            <v>0</v>
          </cell>
          <cell r="F26">
            <v>0</v>
          </cell>
          <cell r="G26">
            <v>61.54</v>
          </cell>
          <cell r="H26">
            <v>743.7</v>
          </cell>
        </row>
        <row r="27">
          <cell r="B27" t="str">
            <v>CORB_01Z</v>
          </cell>
          <cell r="C27">
            <v>99.55</v>
          </cell>
          <cell r="D27">
            <v>73.099999999999994</v>
          </cell>
          <cell r="E27">
            <v>0</v>
          </cell>
          <cell r="F27">
            <v>0</v>
          </cell>
          <cell r="G27">
            <v>99.55</v>
          </cell>
          <cell r="H27">
            <v>73.099999999999994</v>
          </cell>
        </row>
        <row r="28">
          <cell r="B28" t="str">
            <v>COSO_01Z</v>
          </cell>
          <cell r="C28">
            <v>7369.05</v>
          </cell>
          <cell r="D28">
            <v>1990.75</v>
          </cell>
          <cell r="E28">
            <v>0</v>
          </cell>
          <cell r="F28">
            <v>0</v>
          </cell>
          <cell r="G28">
            <v>7369.05</v>
          </cell>
          <cell r="H28">
            <v>1990.75</v>
          </cell>
        </row>
        <row r="29">
          <cell r="B29" t="str">
            <v>CRYRW-2</v>
          </cell>
          <cell r="C29">
            <v>11260.17</v>
          </cell>
          <cell r="D29">
            <v>345.01</v>
          </cell>
          <cell r="E29">
            <v>0</v>
          </cell>
          <cell r="F29">
            <v>0</v>
          </cell>
          <cell r="G29">
            <v>11260.17</v>
          </cell>
          <cell r="H29">
            <v>345.01</v>
          </cell>
        </row>
        <row r="30">
          <cell r="B30" t="str">
            <v>DAMC_01Z</v>
          </cell>
          <cell r="C30">
            <v>11151</v>
          </cell>
          <cell r="D30">
            <v>7571.75</v>
          </cell>
          <cell r="E30">
            <v>0</v>
          </cell>
          <cell r="F30">
            <v>0</v>
          </cell>
          <cell r="G30">
            <v>11151</v>
          </cell>
          <cell r="H30">
            <v>7571.75</v>
          </cell>
        </row>
        <row r="31">
          <cell r="B31" t="str">
            <v>DEEP_01Z</v>
          </cell>
          <cell r="C31">
            <v>0</v>
          </cell>
          <cell r="D31">
            <v>0</v>
          </cell>
          <cell r="E31">
            <v>0</v>
          </cell>
          <cell r="F31">
            <v>0</v>
          </cell>
          <cell r="G31">
            <v>0</v>
          </cell>
          <cell r="H31">
            <v>0</v>
          </cell>
        </row>
        <row r="32">
          <cell r="B32" t="str">
            <v>CNQPS01Z</v>
          </cell>
          <cell r="C32">
            <v>6498.01</v>
          </cell>
          <cell r="D32">
            <v>221.38</v>
          </cell>
          <cell r="E32">
            <v>0</v>
          </cell>
          <cell r="F32">
            <v>0</v>
          </cell>
          <cell r="G32">
            <v>6498.01</v>
          </cell>
          <cell r="H32">
            <v>221.38</v>
          </cell>
        </row>
        <row r="33">
          <cell r="B33" t="str">
            <v>CNQPS02Z</v>
          </cell>
          <cell r="C33">
            <v>1945.82</v>
          </cell>
          <cell r="D33">
            <v>636.79999999999995</v>
          </cell>
          <cell r="E33">
            <v>0</v>
          </cell>
          <cell r="F33">
            <v>0</v>
          </cell>
          <cell r="G33">
            <v>1945.82</v>
          </cell>
          <cell r="H33">
            <v>636.79999999999995</v>
          </cell>
        </row>
        <row r="34">
          <cell r="B34" t="str">
            <v>CNQPS03Z</v>
          </cell>
          <cell r="C34">
            <v>3339.13</v>
          </cell>
          <cell r="D34">
            <v>1337.49</v>
          </cell>
          <cell r="E34">
            <v>0</v>
          </cell>
          <cell r="F34">
            <v>0</v>
          </cell>
          <cell r="G34">
            <v>3339.13</v>
          </cell>
          <cell r="H34">
            <v>1337.49</v>
          </cell>
        </row>
        <row r="35">
          <cell r="B35" t="str">
            <v>CNQPS04Z</v>
          </cell>
          <cell r="C35">
            <v>5508.28</v>
          </cell>
          <cell r="D35">
            <v>914.38</v>
          </cell>
          <cell r="E35">
            <v>0</v>
          </cell>
          <cell r="F35">
            <v>0</v>
          </cell>
          <cell r="G35">
            <v>5508.28</v>
          </cell>
          <cell r="H35">
            <v>914.38</v>
          </cell>
        </row>
        <row r="36">
          <cell r="B36" t="str">
            <v>DRAXX01Z</v>
          </cell>
          <cell r="C36">
            <v>50156.65</v>
          </cell>
          <cell r="D36">
            <v>2407.9</v>
          </cell>
          <cell r="E36">
            <v>0</v>
          </cell>
          <cell r="F36">
            <v>0</v>
          </cell>
          <cell r="G36">
            <v>50156.65</v>
          </cell>
          <cell r="H36">
            <v>2407.9</v>
          </cell>
        </row>
        <row r="37">
          <cell r="B37" t="str">
            <v>DRAXX02Z</v>
          </cell>
          <cell r="C37">
            <v>27647.1</v>
          </cell>
          <cell r="D37">
            <v>2364</v>
          </cell>
          <cell r="E37">
            <v>0</v>
          </cell>
          <cell r="F37">
            <v>0</v>
          </cell>
          <cell r="G37">
            <v>27647.1</v>
          </cell>
          <cell r="H37">
            <v>2364</v>
          </cell>
        </row>
        <row r="38">
          <cell r="B38" t="str">
            <v>DRAXX03Z</v>
          </cell>
          <cell r="C38">
            <v>16962.150000000001</v>
          </cell>
          <cell r="D38">
            <v>1639.85</v>
          </cell>
          <cell r="E38">
            <v>0</v>
          </cell>
          <cell r="F38">
            <v>0</v>
          </cell>
          <cell r="G38">
            <v>16962.150000000001</v>
          </cell>
          <cell r="H38">
            <v>1639.85</v>
          </cell>
        </row>
        <row r="39">
          <cell r="B39" t="str">
            <v>DRAXX04Z</v>
          </cell>
          <cell r="C39">
            <v>24272.55</v>
          </cell>
          <cell r="D39">
            <v>3474.05</v>
          </cell>
          <cell r="E39">
            <v>0</v>
          </cell>
          <cell r="F39">
            <v>0</v>
          </cell>
          <cell r="G39">
            <v>24272.55</v>
          </cell>
          <cell r="H39">
            <v>3474.05</v>
          </cell>
        </row>
        <row r="40">
          <cell r="B40" t="str">
            <v>DRAXX05Z</v>
          </cell>
          <cell r="C40">
            <v>10.15</v>
          </cell>
          <cell r="D40">
            <v>4.4000000000000004</v>
          </cell>
          <cell r="E40">
            <v>0</v>
          </cell>
          <cell r="F40">
            <v>0</v>
          </cell>
          <cell r="G40">
            <v>10.15</v>
          </cell>
          <cell r="H40">
            <v>4.4000000000000004</v>
          </cell>
        </row>
        <row r="41">
          <cell r="B41" t="str">
            <v>DRAXX06Z</v>
          </cell>
          <cell r="C41">
            <v>15675.3</v>
          </cell>
          <cell r="D41">
            <v>2159.1999999999998</v>
          </cell>
          <cell r="E41">
            <v>0</v>
          </cell>
          <cell r="F41">
            <v>0</v>
          </cell>
          <cell r="G41">
            <v>15675.3</v>
          </cell>
          <cell r="H41">
            <v>2159.1999999999998</v>
          </cell>
        </row>
        <row r="42">
          <cell r="B42" t="str">
            <v>DRAXX09G</v>
          </cell>
          <cell r="C42">
            <v>0</v>
          </cell>
          <cell r="D42">
            <v>0</v>
          </cell>
          <cell r="E42">
            <v>0</v>
          </cell>
          <cell r="F42">
            <v>0</v>
          </cell>
          <cell r="G42">
            <v>0</v>
          </cell>
          <cell r="H42">
            <v>0</v>
          </cell>
        </row>
        <row r="43">
          <cell r="B43" t="str">
            <v>DRAXX10G</v>
          </cell>
          <cell r="C43">
            <v>0</v>
          </cell>
          <cell r="D43">
            <v>1.67</v>
          </cell>
          <cell r="E43">
            <v>0</v>
          </cell>
          <cell r="F43">
            <v>0</v>
          </cell>
          <cell r="G43">
            <v>0</v>
          </cell>
          <cell r="H43">
            <v>1.67</v>
          </cell>
        </row>
        <row r="44">
          <cell r="B44" t="str">
            <v>DRAXX12G</v>
          </cell>
          <cell r="C44">
            <v>0</v>
          </cell>
          <cell r="D44">
            <v>0</v>
          </cell>
          <cell r="E44">
            <v>0</v>
          </cell>
          <cell r="F44">
            <v>0</v>
          </cell>
          <cell r="G44">
            <v>0</v>
          </cell>
          <cell r="H44">
            <v>0</v>
          </cell>
        </row>
        <row r="45">
          <cell r="B45" t="str">
            <v>DUNGW-1</v>
          </cell>
          <cell r="C45">
            <v>208.92</v>
          </cell>
          <cell r="D45">
            <v>1255.97</v>
          </cell>
          <cell r="E45">
            <v>0</v>
          </cell>
          <cell r="F45">
            <v>0</v>
          </cell>
          <cell r="G45">
            <v>208.92</v>
          </cell>
          <cell r="H45">
            <v>1255.97</v>
          </cell>
        </row>
        <row r="46">
          <cell r="B46" t="str">
            <v>EECL_01Z</v>
          </cell>
          <cell r="C46">
            <v>0</v>
          </cell>
          <cell r="D46">
            <v>0</v>
          </cell>
          <cell r="E46">
            <v>0</v>
          </cell>
          <cell r="F46">
            <v>0</v>
          </cell>
          <cell r="G46">
            <v>0</v>
          </cell>
          <cell r="H46">
            <v>0</v>
          </cell>
        </row>
        <row r="47">
          <cell r="B47" t="str">
            <v>FIDL_01Z</v>
          </cell>
          <cell r="C47">
            <v>0</v>
          </cell>
          <cell r="D47">
            <v>0</v>
          </cell>
          <cell r="E47">
            <v>0</v>
          </cell>
          <cell r="F47">
            <v>0</v>
          </cell>
          <cell r="G47">
            <v>0</v>
          </cell>
          <cell r="H47">
            <v>0</v>
          </cell>
        </row>
        <row r="48">
          <cell r="B48" t="str">
            <v>FIDL_02Z</v>
          </cell>
          <cell r="C48">
            <v>0</v>
          </cell>
          <cell r="D48">
            <v>0</v>
          </cell>
          <cell r="E48">
            <v>0</v>
          </cell>
          <cell r="F48">
            <v>0</v>
          </cell>
          <cell r="G48">
            <v>0</v>
          </cell>
          <cell r="H48">
            <v>0</v>
          </cell>
        </row>
        <row r="49">
          <cell r="B49" t="str">
            <v>FIDL_03Z</v>
          </cell>
          <cell r="C49">
            <v>0</v>
          </cell>
          <cell r="D49">
            <v>0</v>
          </cell>
          <cell r="E49">
            <v>0</v>
          </cell>
          <cell r="F49">
            <v>0</v>
          </cell>
          <cell r="G49">
            <v>0</v>
          </cell>
          <cell r="H49">
            <v>0</v>
          </cell>
        </row>
        <row r="50">
          <cell r="B50" t="str">
            <v>FIDL_04Z</v>
          </cell>
          <cell r="C50">
            <v>0</v>
          </cell>
          <cell r="D50">
            <v>0</v>
          </cell>
          <cell r="E50">
            <v>0</v>
          </cell>
          <cell r="F50">
            <v>0</v>
          </cell>
          <cell r="G50">
            <v>0</v>
          </cell>
          <cell r="H50">
            <v>0</v>
          </cell>
        </row>
        <row r="51">
          <cell r="B51" t="str">
            <v>EAG_EWIC1</v>
          </cell>
          <cell r="C51">
            <v>60677.34</v>
          </cell>
          <cell r="D51">
            <v>20.440000000000001</v>
          </cell>
          <cell r="E51">
            <v>0</v>
          </cell>
          <cell r="F51">
            <v>0</v>
          </cell>
          <cell r="G51">
            <v>60677.34</v>
          </cell>
          <cell r="H51">
            <v>20.440000000000001</v>
          </cell>
        </row>
        <row r="52">
          <cell r="B52" t="str">
            <v>CRUA_01Z</v>
          </cell>
          <cell r="C52">
            <v>3064.92</v>
          </cell>
          <cell r="D52">
            <v>99.24</v>
          </cell>
          <cell r="E52">
            <v>0</v>
          </cell>
          <cell r="F52">
            <v>0</v>
          </cell>
          <cell r="G52">
            <v>3064.92</v>
          </cell>
          <cell r="H52">
            <v>99.24</v>
          </cell>
        </row>
        <row r="53">
          <cell r="B53" t="str">
            <v>CRUA_02Z</v>
          </cell>
          <cell r="C53">
            <v>2488.34</v>
          </cell>
          <cell r="D53">
            <v>37.69</v>
          </cell>
          <cell r="E53">
            <v>0</v>
          </cell>
          <cell r="F53">
            <v>0</v>
          </cell>
          <cell r="G53">
            <v>2488.34</v>
          </cell>
          <cell r="H53">
            <v>37.69</v>
          </cell>
        </row>
        <row r="54">
          <cell r="B54" t="str">
            <v>CRUA_03Z</v>
          </cell>
          <cell r="C54">
            <v>1675.4</v>
          </cell>
          <cell r="D54">
            <v>2213.2600000000002</v>
          </cell>
          <cell r="E54">
            <v>0</v>
          </cell>
          <cell r="F54">
            <v>0</v>
          </cell>
          <cell r="G54">
            <v>1675.4</v>
          </cell>
          <cell r="H54">
            <v>2213.2600000000002</v>
          </cell>
        </row>
        <row r="55">
          <cell r="B55" t="str">
            <v>CRUA_04Z</v>
          </cell>
          <cell r="C55">
            <v>1460.76</v>
          </cell>
          <cell r="D55">
            <v>14.22</v>
          </cell>
          <cell r="E55">
            <v>0</v>
          </cell>
          <cell r="F55">
            <v>0</v>
          </cell>
          <cell r="G55">
            <v>1460.76</v>
          </cell>
          <cell r="H55">
            <v>14.22</v>
          </cell>
        </row>
        <row r="56">
          <cell r="B56" t="str">
            <v>LOAN_01Z</v>
          </cell>
          <cell r="C56">
            <v>0</v>
          </cell>
          <cell r="D56">
            <v>0</v>
          </cell>
          <cell r="E56">
            <v>0</v>
          </cell>
          <cell r="F56">
            <v>0</v>
          </cell>
          <cell r="G56">
            <v>0</v>
          </cell>
          <cell r="H56">
            <v>0</v>
          </cell>
        </row>
        <row r="57">
          <cell r="B57" t="str">
            <v>LOAN_02Z</v>
          </cell>
          <cell r="C57">
            <v>0</v>
          </cell>
          <cell r="D57">
            <v>0</v>
          </cell>
          <cell r="E57">
            <v>0</v>
          </cell>
          <cell r="F57">
            <v>0</v>
          </cell>
          <cell r="G57">
            <v>0</v>
          </cell>
          <cell r="H57">
            <v>0</v>
          </cell>
        </row>
        <row r="58">
          <cell r="B58" t="str">
            <v>LOAN_03Z</v>
          </cell>
          <cell r="C58">
            <v>0</v>
          </cell>
          <cell r="D58">
            <v>0</v>
          </cell>
          <cell r="E58">
            <v>0</v>
          </cell>
          <cell r="F58">
            <v>0</v>
          </cell>
          <cell r="G58">
            <v>0</v>
          </cell>
          <cell r="H58">
            <v>0</v>
          </cell>
        </row>
        <row r="59">
          <cell r="B59" t="str">
            <v>LOAN_04Z</v>
          </cell>
          <cell r="C59">
            <v>0</v>
          </cell>
          <cell r="D59">
            <v>0</v>
          </cell>
          <cell r="E59">
            <v>0</v>
          </cell>
          <cell r="F59">
            <v>0</v>
          </cell>
          <cell r="G59">
            <v>0</v>
          </cell>
          <cell r="H59">
            <v>0</v>
          </cell>
        </row>
        <row r="60">
          <cell r="B60" t="str">
            <v>RYHPS01Z</v>
          </cell>
          <cell r="C60">
            <v>2619.92</v>
          </cell>
          <cell r="D60">
            <v>684.18</v>
          </cell>
          <cell r="E60">
            <v>0</v>
          </cell>
          <cell r="F60">
            <v>0</v>
          </cell>
          <cell r="G60">
            <v>2619.92</v>
          </cell>
          <cell r="H60">
            <v>684.18</v>
          </cell>
        </row>
        <row r="61">
          <cell r="B61" t="str">
            <v>FALGW-1</v>
          </cell>
          <cell r="C61">
            <v>14449.85</v>
          </cell>
          <cell r="D61">
            <v>1.26</v>
          </cell>
          <cell r="E61">
            <v>0</v>
          </cell>
          <cell r="F61">
            <v>0</v>
          </cell>
          <cell r="G61">
            <v>14449.85</v>
          </cell>
          <cell r="H61">
            <v>1.26</v>
          </cell>
        </row>
        <row r="62">
          <cell r="B62" t="str">
            <v>FELL_01Z</v>
          </cell>
          <cell r="C62">
            <v>0</v>
          </cell>
          <cell r="D62">
            <v>0</v>
          </cell>
          <cell r="E62">
            <v>0</v>
          </cell>
          <cell r="F62">
            <v>0</v>
          </cell>
          <cell r="G62">
            <v>0</v>
          </cell>
          <cell r="H62">
            <v>0</v>
          </cell>
        </row>
        <row r="63">
          <cell r="B63" t="str">
            <v>GRGBW-1</v>
          </cell>
          <cell r="C63">
            <v>29284.06</v>
          </cell>
          <cell r="D63">
            <v>0.01</v>
          </cell>
          <cell r="E63">
            <v>0</v>
          </cell>
          <cell r="F63">
            <v>0</v>
          </cell>
          <cell r="G63">
            <v>29284.06</v>
          </cell>
          <cell r="H63">
            <v>0.01</v>
          </cell>
        </row>
        <row r="64">
          <cell r="B64" t="str">
            <v>GRGBW-2</v>
          </cell>
          <cell r="C64">
            <v>24326.71</v>
          </cell>
          <cell r="D64">
            <v>57.91</v>
          </cell>
          <cell r="E64">
            <v>0</v>
          </cell>
          <cell r="F64">
            <v>0</v>
          </cell>
          <cell r="G64">
            <v>24326.71</v>
          </cell>
          <cell r="H64">
            <v>57.91</v>
          </cell>
        </row>
        <row r="65">
          <cell r="B65" t="str">
            <v>GRGBW-3</v>
          </cell>
          <cell r="C65">
            <v>29254.57</v>
          </cell>
          <cell r="D65">
            <v>0</v>
          </cell>
          <cell r="E65">
            <v>0</v>
          </cell>
          <cell r="F65">
            <v>0</v>
          </cell>
          <cell r="G65">
            <v>29254.57</v>
          </cell>
          <cell r="H65">
            <v>0</v>
          </cell>
        </row>
        <row r="66">
          <cell r="B66" t="str">
            <v>GNFSW-1</v>
          </cell>
          <cell r="C66">
            <v>2853</v>
          </cell>
          <cell r="D66">
            <v>1445.92</v>
          </cell>
          <cell r="E66">
            <v>0</v>
          </cell>
          <cell r="F66">
            <v>0</v>
          </cell>
          <cell r="G66">
            <v>2853</v>
          </cell>
          <cell r="H66">
            <v>1445.92</v>
          </cell>
        </row>
        <row r="67">
          <cell r="B67" t="str">
            <v>GAOFO-1</v>
          </cell>
          <cell r="C67">
            <v>1872.5</v>
          </cell>
          <cell r="D67">
            <v>2255.92</v>
          </cell>
          <cell r="E67">
            <v>0</v>
          </cell>
          <cell r="F67">
            <v>0</v>
          </cell>
          <cell r="G67">
            <v>1872.5</v>
          </cell>
          <cell r="H67">
            <v>2255.92</v>
          </cell>
        </row>
        <row r="68">
          <cell r="B68" t="str">
            <v>GAOFO-2</v>
          </cell>
          <cell r="C68">
            <v>1847.39</v>
          </cell>
          <cell r="D68">
            <v>1548.75</v>
          </cell>
          <cell r="E68">
            <v>0</v>
          </cell>
          <cell r="F68">
            <v>0</v>
          </cell>
          <cell r="G68">
            <v>1847.39</v>
          </cell>
          <cell r="H68">
            <v>1548.75</v>
          </cell>
        </row>
        <row r="69">
          <cell r="B69" t="str">
            <v>GAOFO-3</v>
          </cell>
          <cell r="C69">
            <v>1822.04</v>
          </cell>
          <cell r="D69">
            <v>2189.3200000000002</v>
          </cell>
          <cell r="E69">
            <v>0</v>
          </cell>
          <cell r="F69">
            <v>0</v>
          </cell>
          <cell r="G69">
            <v>1822.04</v>
          </cell>
          <cell r="H69">
            <v>2189.3200000000002</v>
          </cell>
        </row>
        <row r="70">
          <cell r="B70" t="str">
            <v>GAOFO-4</v>
          </cell>
          <cell r="C70">
            <v>1978.47</v>
          </cell>
          <cell r="D70">
            <v>2482.16</v>
          </cell>
          <cell r="E70">
            <v>0</v>
          </cell>
          <cell r="F70">
            <v>0</v>
          </cell>
          <cell r="G70">
            <v>1978.47</v>
          </cell>
          <cell r="H70">
            <v>2482.16</v>
          </cell>
        </row>
        <row r="71">
          <cell r="B71" t="str">
            <v>CRGHW-1</v>
          </cell>
          <cell r="C71">
            <v>1612.64</v>
          </cell>
          <cell r="D71">
            <v>3.29</v>
          </cell>
          <cell r="E71">
            <v>0</v>
          </cell>
          <cell r="F71">
            <v>0</v>
          </cell>
          <cell r="G71">
            <v>1612.64</v>
          </cell>
          <cell r="H71">
            <v>3.29</v>
          </cell>
        </row>
        <row r="72">
          <cell r="B72" t="str">
            <v>GRMO_01Z</v>
          </cell>
          <cell r="C72">
            <v>0</v>
          </cell>
          <cell r="D72">
            <v>0</v>
          </cell>
          <cell r="E72">
            <v>0</v>
          </cell>
          <cell r="F72">
            <v>0</v>
          </cell>
          <cell r="G72">
            <v>0</v>
          </cell>
          <cell r="H72">
            <v>0</v>
          </cell>
        </row>
        <row r="73">
          <cell r="B73" t="str">
            <v>GRIFW-1</v>
          </cell>
          <cell r="C73">
            <v>961.98</v>
          </cell>
          <cell r="D73">
            <v>1428.42</v>
          </cell>
          <cell r="E73">
            <v>0</v>
          </cell>
          <cell r="F73">
            <v>0</v>
          </cell>
          <cell r="G73">
            <v>961.98</v>
          </cell>
          <cell r="H73">
            <v>1428.42</v>
          </cell>
        </row>
        <row r="74">
          <cell r="B74" t="str">
            <v>GRIFW-2</v>
          </cell>
          <cell r="C74">
            <v>136.26</v>
          </cell>
          <cell r="D74">
            <v>1900.06</v>
          </cell>
          <cell r="E74">
            <v>0</v>
          </cell>
          <cell r="F74">
            <v>0</v>
          </cell>
          <cell r="G74">
            <v>136.26</v>
          </cell>
          <cell r="H74">
            <v>1900.06</v>
          </cell>
        </row>
        <row r="75">
          <cell r="B75" t="str">
            <v>GNFSW-2</v>
          </cell>
          <cell r="C75">
            <v>1427.19</v>
          </cell>
          <cell r="D75">
            <v>2090.3000000000002</v>
          </cell>
          <cell r="E75">
            <v>0</v>
          </cell>
          <cell r="F75">
            <v>0</v>
          </cell>
          <cell r="G75">
            <v>1427.19</v>
          </cell>
          <cell r="H75">
            <v>2090.3000000000002</v>
          </cell>
        </row>
        <row r="76">
          <cell r="B76" t="str">
            <v>GYMR-15</v>
          </cell>
          <cell r="C76">
            <v>9875.2099999999991</v>
          </cell>
          <cell r="D76">
            <v>1.85</v>
          </cell>
          <cell r="E76">
            <v>0</v>
          </cell>
          <cell r="F76">
            <v>0</v>
          </cell>
          <cell r="G76">
            <v>9875.2099999999991</v>
          </cell>
          <cell r="H76">
            <v>1.85</v>
          </cell>
        </row>
        <row r="77">
          <cell r="B77" t="str">
            <v>GYMR-17</v>
          </cell>
          <cell r="C77">
            <v>90.55</v>
          </cell>
          <cell r="D77">
            <v>90.62</v>
          </cell>
          <cell r="E77">
            <v>0</v>
          </cell>
          <cell r="F77">
            <v>0</v>
          </cell>
          <cell r="G77">
            <v>90.55</v>
          </cell>
          <cell r="H77">
            <v>90.62</v>
          </cell>
        </row>
        <row r="78">
          <cell r="B78" t="str">
            <v>GYMR-26</v>
          </cell>
          <cell r="C78">
            <v>19737.3</v>
          </cell>
          <cell r="D78">
            <v>0.85</v>
          </cell>
          <cell r="E78">
            <v>0</v>
          </cell>
          <cell r="F78">
            <v>0</v>
          </cell>
          <cell r="G78">
            <v>19737.3</v>
          </cell>
          <cell r="H78">
            <v>0.85</v>
          </cell>
        </row>
        <row r="79">
          <cell r="B79" t="str">
            <v>GYMR-28</v>
          </cell>
          <cell r="C79">
            <v>18706.64</v>
          </cell>
          <cell r="D79">
            <v>0.54</v>
          </cell>
          <cell r="E79">
            <v>0</v>
          </cell>
          <cell r="F79">
            <v>0</v>
          </cell>
          <cell r="G79">
            <v>18706.64</v>
          </cell>
          <cell r="H79">
            <v>0.54</v>
          </cell>
        </row>
        <row r="80">
          <cell r="B80" t="str">
            <v>GYAR_01Z</v>
          </cell>
          <cell r="C80">
            <v>2649.9</v>
          </cell>
          <cell r="D80">
            <v>1188.5</v>
          </cell>
          <cell r="E80">
            <v>0</v>
          </cell>
          <cell r="F80">
            <v>0</v>
          </cell>
          <cell r="G80">
            <v>2649.9</v>
          </cell>
          <cell r="H80">
            <v>1188.5</v>
          </cell>
        </row>
        <row r="81">
          <cell r="B81" t="str">
            <v>HOWAO-1</v>
          </cell>
          <cell r="C81">
            <v>0</v>
          </cell>
          <cell r="D81">
            <v>0</v>
          </cell>
          <cell r="E81">
            <v>0</v>
          </cell>
          <cell r="F81">
            <v>0</v>
          </cell>
          <cell r="G81">
            <v>0</v>
          </cell>
          <cell r="H81">
            <v>0</v>
          </cell>
        </row>
        <row r="82">
          <cell r="B82" t="str">
            <v>HOWAO-2</v>
          </cell>
          <cell r="C82">
            <v>0</v>
          </cell>
          <cell r="D82">
            <v>0</v>
          </cell>
          <cell r="E82">
            <v>0</v>
          </cell>
          <cell r="F82">
            <v>0</v>
          </cell>
          <cell r="G82">
            <v>0</v>
          </cell>
          <cell r="H82">
            <v>0</v>
          </cell>
        </row>
        <row r="83">
          <cell r="B83" t="str">
            <v>HOWAO-3</v>
          </cell>
          <cell r="C83">
            <v>0</v>
          </cell>
          <cell r="D83">
            <v>0</v>
          </cell>
          <cell r="E83">
            <v>0</v>
          </cell>
          <cell r="F83">
            <v>0</v>
          </cell>
          <cell r="G83">
            <v>0</v>
          </cell>
          <cell r="H83">
            <v>0</v>
          </cell>
        </row>
        <row r="84">
          <cell r="B84" t="str">
            <v>SHBA_01Z</v>
          </cell>
          <cell r="C84">
            <v>27125.54</v>
          </cell>
          <cell r="D84">
            <v>1945.71</v>
          </cell>
          <cell r="E84">
            <v>0</v>
          </cell>
          <cell r="F84">
            <v>0</v>
          </cell>
          <cell r="G84">
            <v>27125.54</v>
          </cell>
          <cell r="H84">
            <v>1945.71</v>
          </cell>
        </row>
        <row r="85">
          <cell r="B85" t="str">
            <v>SHBA_02Z</v>
          </cell>
          <cell r="C85">
            <v>18696.669999999998</v>
          </cell>
          <cell r="D85">
            <v>1217.02</v>
          </cell>
          <cell r="E85">
            <v>0</v>
          </cell>
          <cell r="F85">
            <v>0</v>
          </cell>
          <cell r="G85">
            <v>18696.669999999998</v>
          </cell>
          <cell r="H85">
            <v>1217.02</v>
          </cell>
        </row>
        <row r="86">
          <cell r="B86" t="str">
            <v>HUMR_01Z</v>
          </cell>
          <cell r="C86">
            <v>34608.660000000003</v>
          </cell>
          <cell r="D86">
            <v>2873.17</v>
          </cell>
          <cell r="E86">
            <v>0</v>
          </cell>
          <cell r="F86">
            <v>0</v>
          </cell>
          <cell r="G86">
            <v>34608.660000000003</v>
          </cell>
          <cell r="H86">
            <v>2873.17</v>
          </cell>
        </row>
        <row r="87">
          <cell r="B87" t="str">
            <v>COTPS01Z</v>
          </cell>
          <cell r="C87">
            <v>0</v>
          </cell>
          <cell r="D87">
            <v>0</v>
          </cell>
          <cell r="E87">
            <v>0</v>
          </cell>
          <cell r="F87">
            <v>0</v>
          </cell>
          <cell r="G87">
            <v>0</v>
          </cell>
          <cell r="H87">
            <v>0</v>
          </cell>
        </row>
        <row r="88">
          <cell r="B88" t="str">
            <v>COTPS02Z</v>
          </cell>
          <cell r="C88">
            <v>0</v>
          </cell>
          <cell r="D88">
            <v>0</v>
          </cell>
          <cell r="E88">
            <v>0</v>
          </cell>
          <cell r="F88">
            <v>0</v>
          </cell>
          <cell r="G88">
            <v>0</v>
          </cell>
          <cell r="H88">
            <v>0</v>
          </cell>
        </row>
        <row r="89">
          <cell r="B89" t="str">
            <v>COTPS03Z</v>
          </cell>
          <cell r="C89">
            <v>0</v>
          </cell>
          <cell r="D89">
            <v>0</v>
          </cell>
          <cell r="E89">
            <v>0</v>
          </cell>
          <cell r="F89">
            <v>0</v>
          </cell>
          <cell r="G89">
            <v>0</v>
          </cell>
          <cell r="H89">
            <v>0</v>
          </cell>
        </row>
        <row r="90">
          <cell r="B90" t="str">
            <v>COTPS04Z</v>
          </cell>
          <cell r="C90">
            <v>0</v>
          </cell>
          <cell r="D90">
            <v>0</v>
          </cell>
          <cell r="E90">
            <v>0</v>
          </cell>
          <cell r="F90">
            <v>0</v>
          </cell>
          <cell r="G90">
            <v>0</v>
          </cell>
          <cell r="H90">
            <v>0</v>
          </cell>
        </row>
        <row r="91">
          <cell r="B91" t="str">
            <v>KEAD_01Z</v>
          </cell>
          <cell r="C91">
            <v>10791.45</v>
          </cell>
          <cell r="D91">
            <v>6731.7</v>
          </cell>
          <cell r="E91">
            <v>0</v>
          </cell>
          <cell r="F91">
            <v>0</v>
          </cell>
          <cell r="G91">
            <v>10791.45</v>
          </cell>
          <cell r="H91">
            <v>6731.7</v>
          </cell>
        </row>
        <row r="92">
          <cell r="B92" t="str">
            <v>KILBW-1</v>
          </cell>
          <cell r="C92">
            <v>19.05</v>
          </cell>
          <cell r="D92">
            <v>1129.01</v>
          </cell>
          <cell r="E92">
            <v>0</v>
          </cell>
          <cell r="F92">
            <v>0</v>
          </cell>
          <cell r="G92">
            <v>19.05</v>
          </cell>
          <cell r="H92">
            <v>1129.01</v>
          </cell>
        </row>
        <row r="93">
          <cell r="B93" t="str">
            <v>LCLTW-1</v>
          </cell>
          <cell r="C93">
            <v>592.21</v>
          </cell>
          <cell r="D93">
            <v>384.66</v>
          </cell>
          <cell r="E93">
            <v>0</v>
          </cell>
          <cell r="F93">
            <v>0</v>
          </cell>
          <cell r="G93">
            <v>592.21</v>
          </cell>
          <cell r="H93">
            <v>384.66</v>
          </cell>
        </row>
        <row r="94">
          <cell r="B94" t="str">
            <v>MEDP_01Z</v>
          </cell>
          <cell r="C94">
            <v>15960.1</v>
          </cell>
          <cell r="D94">
            <v>7080.04</v>
          </cell>
          <cell r="E94">
            <v>0</v>
          </cell>
          <cell r="F94">
            <v>0</v>
          </cell>
          <cell r="G94">
            <v>15960.1</v>
          </cell>
          <cell r="H94">
            <v>7080.04</v>
          </cell>
        </row>
        <row r="95">
          <cell r="B95" t="str">
            <v>MILWW-1</v>
          </cell>
          <cell r="C95">
            <v>2544.2800000000002</v>
          </cell>
          <cell r="D95">
            <v>38.479999999999997</v>
          </cell>
          <cell r="E95">
            <v>0</v>
          </cell>
          <cell r="F95">
            <v>0</v>
          </cell>
          <cell r="G95">
            <v>2544.2800000000002</v>
          </cell>
          <cell r="H95">
            <v>38.479999999999997</v>
          </cell>
        </row>
        <row r="96">
          <cell r="B96" t="str">
            <v>WDNSO-1</v>
          </cell>
          <cell r="C96">
            <v>9651.02</v>
          </cell>
          <cell r="D96">
            <v>611.80999999999995</v>
          </cell>
          <cell r="E96">
            <v>0</v>
          </cell>
          <cell r="F96">
            <v>0</v>
          </cell>
          <cell r="G96">
            <v>9651.02</v>
          </cell>
          <cell r="H96">
            <v>611.80999999999995</v>
          </cell>
        </row>
        <row r="97">
          <cell r="B97" t="str">
            <v>WDNSO-2</v>
          </cell>
          <cell r="C97">
            <v>10346.790000000001</v>
          </cell>
          <cell r="D97">
            <v>379.67</v>
          </cell>
          <cell r="E97">
            <v>0</v>
          </cell>
          <cell r="F97">
            <v>0</v>
          </cell>
          <cell r="G97">
            <v>10346.790000000001</v>
          </cell>
          <cell r="H97">
            <v>379.67</v>
          </cell>
        </row>
        <row r="98">
          <cell r="B98" t="str">
            <v>MRWD_01Z</v>
          </cell>
          <cell r="C98">
            <v>41092</v>
          </cell>
          <cell r="D98">
            <v>5006.8</v>
          </cell>
          <cell r="E98">
            <v>0</v>
          </cell>
          <cell r="F98">
            <v>0</v>
          </cell>
          <cell r="G98">
            <v>41092</v>
          </cell>
          <cell r="H98">
            <v>5006.8</v>
          </cell>
        </row>
        <row r="99">
          <cell r="B99" t="str">
            <v>ABTHB07Z</v>
          </cell>
          <cell r="C99">
            <v>0</v>
          </cell>
          <cell r="D99">
            <v>0</v>
          </cell>
          <cell r="E99">
            <v>0</v>
          </cell>
          <cell r="F99">
            <v>0</v>
          </cell>
          <cell r="G99">
            <v>0</v>
          </cell>
          <cell r="H99">
            <v>0</v>
          </cell>
        </row>
        <row r="100">
          <cell r="B100" t="str">
            <v>ABTHB08Z</v>
          </cell>
          <cell r="C100">
            <v>0</v>
          </cell>
          <cell r="D100">
            <v>0</v>
          </cell>
          <cell r="E100">
            <v>0</v>
          </cell>
          <cell r="F100">
            <v>0</v>
          </cell>
          <cell r="G100">
            <v>0</v>
          </cell>
          <cell r="H100">
            <v>0</v>
          </cell>
        </row>
        <row r="101">
          <cell r="B101" t="str">
            <v>ABTHB09Z</v>
          </cell>
          <cell r="C101">
            <v>0</v>
          </cell>
          <cell r="D101">
            <v>0</v>
          </cell>
          <cell r="E101">
            <v>0</v>
          </cell>
          <cell r="F101">
            <v>0</v>
          </cell>
          <cell r="G101">
            <v>0</v>
          </cell>
          <cell r="H101">
            <v>0</v>
          </cell>
        </row>
        <row r="102">
          <cell r="B102" t="str">
            <v>COWE_01Z</v>
          </cell>
          <cell r="C102">
            <v>0</v>
          </cell>
          <cell r="D102">
            <v>0</v>
          </cell>
          <cell r="E102">
            <v>0</v>
          </cell>
          <cell r="F102">
            <v>0</v>
          </cell>
          <cell r="G102">
            <v>0</v>
          </cell>
          <cell r="H102">
            <v>0</v>
          </cell>
        </row>
        <row r="103">
          <cell r="B103" t="str">
            <v>COWE_02Z</v>
          </cell>
          <cell r="C103">
            <v>0</v>
          </cell>
          <cell r="D103">
            <v>0</v>
          </cell>
          <cell r="E103">
            <v>0</v>
          </cell>
          <cell r="F103">
            <v>0</v>
          </cell>
          <cell r="G103">
            <v>0</v>
          </cell>
          <cell r="H103">
            <v>0</v>
          </cell>
        </row>
        <row r="104">
          <cell r="B104" t="str">
            <v>DIDCB05Z</v>
          </cell>
          <cell r="C104">
            <v>20360.400000000001</v>
          </cell>
          <cell r="D104">
            <v>3475</v>
          </cell>
          <cell r="E104">
            <v>0</v>
          </cell>
          <cell r="F104">
            <v>0</v>
          </cell>
          <cell r="G104">
            <v>20360.400000000001</v>
          </cell>
          <cell r="H104">
            <v>3475</v>
          </cell>
        </row>
        <row r="105">
          <cell r="B105" t="str">
            <v>DIDCB06Z</v>
          </cell>
          <cell r="C105">
            <v>19950.55</v>
          </cell>
          <cell r="D105">
            <v>5379.1</v>
          </cell>
          <cell r="E105">
            <v>0</v>
          </cell>
          <cell r="F105">
            <v>0</v>
          </cell>
          <cell r="G105">
            <v>19950.55</v>
          </cell>
          <cell r="H105">
            <v>5379.1</v>
          </cell>
        </row>
        <row r="106">
          <cell r="B106" t="str">
            <v>LBAR_01Z</v>
          </cell>
          <cell r="C106">
            <v>14973.99</v>
          </cell>
          <cell r="D106">
            <v>13387.1</v>
          </cell>
          <cell r="E106">
            <v>0</v>
          </cell>
          <cell r="F106">
            <v>0</v>
          </cell>
          <cell r="G106">
            <v>14973.99</v>
          </cell>
          <cell r="H106">
            <v>13387.1</v>
          </cell>
        </row>
        <row r="107">
          <cell r="B107" t="str">
            <v>PEMB_11Z</v>
          </cell>
          <cell r="C107">
            <v>7160.5</v>
          </cell>
          <cell r="D107">
            <v>4053.35</v>
          </cell>
          <cell r="E107">
            <v>0</v>
          </cell>
          <cell r="F107">
            <v>0</v>
          </cell>
          <cell r="G107">
            <v>7160.5</v>
          </cell>
          <cell r="H107">
            <v>4053.35</v>
          </cell>
        </row>
        <row r="108">
          <cell r="B108" t="str">
            <v>PEMB_21Z</v>
          </cell>
          <cell r="C108">
            <v>13413.75</v>
          </cell>
          <cell r="D108">
            <v>1801.9</v>
          </cell>
          <cell r="E108">
            <v>0</v>
          </cell>
          <cell r="F108">
            <v>0</v>
          </cell>
          <cell r="G108">
            <v>13413.75</v>
          </cell>
          <cell r="H108">
            <v>1801.9</v>
          </cell>
        </row>
        <row r="109">
          <cell r="B109" t="str">
            <v>PEMB_31Z</v>
          </cell>
          <cell r="C109">
            <v>9361.25</v>
          </cell>
          <cell r="D109">
            <v>2147.85</v>
          </cell>
          <cell r="E109">
            <v>0</v>
          </cell>
          <cell r="F109">
            <v>0</v>
          </cell>
          <cell r="G109">
            <v>9361.25</v>
          </cell>
          <cell r="H109">
            <v>2147.85</v>
          </cell>
        </row>
        <row r="110">
          <cell r="B110" t="str">
            <v>PEMB_41Z</v>
          </cell>
          <cell r="C110">
            <v>18188.5</v>
          </cell>
          <cell r="D110">
            <v>2666.65</v>
          </cell>
          <cell r="E110">
            <v>0</v>
          </cell>
          <cell r="F110">
            <v>0</v>
          </cell>
          <cell r="G110">
            <v>18188.5</v>
          </cell>
          <cell r="H110">
            <v>2666.65</v>
          </cell>
        </row>
        <row r="111">
          <cell r="B111" t="str">
            <v>PEMB_51Z</v>
          </cell>
          <cell r="C111">
            <v>10400.35</v>
          </cell>
          <cell r="D111">
            <v>2706</v>
          </cell>
          <cell r="E111">
            <v>0</v>
          </cell>
          <cell r="F111">
            <v>0</v>
          </cell>
          <cell r="G111">
            <v>10400.35</v>
          </cell>
          <cell r="H111">
            <v>2706</v>
          </cell>
        </row>
        <row r="112">
          <cell r="B112" t="str">
            <v>STAY_01Z</v>
          </cell>
          <cell r="C112">
            <v>2663.3</v>
          </cell>
          <cell r="D112">
            <v>4927.1000000000004</v>
          </cell>
          <cell r="E112">
            <v>0</v>
          </cell>
          <cell r="F112">
            <v>0</v>
          </cell>
          <cell r="G112">
            <v>2663.3</v>
          </cell>
          <cell r="H112">
            <v>4927.1000000000004</v>
          </cell>
        </row>
        <row r="113">
          <cell r="B113" t="str">
            <v>STAY_02Z</v>
          </cell>
          <cell r="C113">
            <v>12224.25</v>
          </cell>
          <cell r="D113">
            <v>3558.9</v>
          </cell>
          <cell r="E113">
            <v>0</v>
          </cell>
          <cell r="F113">
            <v>0</v>
          </cell>
          <cell r="G113">
            <v>12224.25</v>
          </cell>
          <cell r="H113">
            <v>3558.9</v>
          </cell>
        </row>
        <row r="114">
          <cell r="B114" t="str">
            <v>STAY_03Z</v>
          </cell>
          <cell r="C114">
            <v>1704.3</v>
          </cell>
          <cell r="D114">
            <v>6089.75</v>
          </cell>
          <cell r="E114">
            <v>0</v>
          </cell>
          <cell r="F114">
            <v>0</v>
          </cell>
          <cell r="G114">
            <v>1704.3</v>
          </cell>
          <cell r="H114">
            <v>6089.75</v>
          </cell>
        </row>
        <row r="115">
          <cell r="B115" t="str">
            <v>STAY_04Z</v>
          </cell>
          <cell r="C115">
            <v>852.55</v>
          </cell>
          <cell r="D115">
            <v>1718.55</v>
          </cell>
          <cell r="E115">
            <v>0</v>
          </cell>
          <cell r="F115">
            <v>0</v>
          </cell>
          <cell r="G115">
            <v>852.55</v>
          </cell>
          <cell r="H115">
            <v>1718.55</v>
          </cell>
        </row>
        <row r="116">
          <cell r="B116" t="str">
            <v>DNGB_21Z</v>
          </cell>
          <cell r="C116">
            <v>0</v>
          </cell>
          <cell r="D116">
            <v>0</v>
          </cell>
          <cell r="E116">
            <v>0</v>
          </cell>
          <cell r="F116">
            <v>0</v>
          </cell>
          <cell r="G116">
            <v>0</v>
          </cell>
          <cell r="H116">
            <v>0</v>
          </cell>
        </row>
        <row r="117">
          <cell r="B117" t="str">
            <v>DNGB_22Z</v>
          </cell>
          <cell r="C117">
            <v>0</v>
          </cell>
          <cell r="D117">
            <v>0</v>
          </cell>
          <cell r="E117">
            <v>0</v>
          </cell>
          <cell r="F117">
            <v>0</v>
          </cell>
          <cell r="G117">
            <v>0</v>
          </cell>
          <cell r="H117">
            <v>0</v>
          </cell>
        </row>
        <row r="118">
          <cell r="B118" t="str">
            <v>HEYM101Z</v>
          </cell>
          <cell r="C118">
            <v>0</v>
          </cell>
          <cell r="D118">
            <v>0</v>
          </cell>
          <cell r="E118">
            <v>0</v>
          </cell>
          <cell r="F118">
            <v>0</v>
          </cell>
          <cell r="G118">
            <v>0</v>
          </cell>
          <cell r="H118">
            <v>0</v>
          </cell>
        </row>
        <row r="119">
          <cell r="B119" t="str">
            <v>HEYM102Z</v>
          </cell>
          <cell r="C119">
            <v>43854.7</v>
          </cell>
          <cell r="D119">
            <v>2761.3</v>
          </cell>
          <cell r="E119">
            <v>0</v>
          </cell>
          <cell r="F119">
            <v>0</v>
          </cell>
          <cell r="G119">
            <v>43854.7</v>
          </cell>
          <cell r="H119">
            <v>2761.3</v>
          </cell>
        </row>
        <row r="120">
          <cell r="B120" t="str">
            <v>HEYM207Z</v>
          </cell>
          <cell r="C120">
            <v>0</v>
          </cell>
          <cell r="D120">
            <v>0</v>
          </cell>
          <cell r="E120">
            <v>0</v>
          </cell>
          <cell r="F120">
            <v>0</v>
          </cell>
          <cell r="G120">
            <v>0</v>
          </cell>
          <cell r="H120">
            <v>0</v>
          </cell>
        </row>
        <row r="121">
          <cell r="B121" t="str">
            <v>HEYM208Z</v>
          </cell>
          <cell r="C121">
            <v>80556.5</v>
          </cell>
          <cell r="D121">
            <v>0</v>
          </cell>
          <cell r="E121">
            <v>0</v>
          </cell>
          <cell r="F121">
            <v>0</v>
          </cell>
          <cell r="G121">
            <v>80556.5</v>
          </cell>
          <cell r="H121">
            <v>0</v>
          </cell>
        </row>
        <row r="122">
          <cell r="B122" t="str">
            <v>HINB_07Z</v>
          </cell>
          <cell r="C122">
            <v>0</v>
          </cell>
          <cell r="D122">
            <v>0</v>
          </cell>
          <cell r="E122">
            <v>0</v>
          </cell>
          <cell r="F122">
            <v>0</v>
          </cell>
          <cell r="G122">
            <v>0</v>
          </cell>
          <cell r="H122">
            <v>0</v>
          </cell>
        </row>
        <row r="123">
          <cell r="B123" t="str">
            <v>HINB_08Z</v>
          </cell>
          <cell r="C123">
            <v>0</v>
          </cell>
          <cell r="D123">
            <v>0</v>
          </cell>
          <cell r="E123">
            <v>0</v>
          </cell>
          <cell r="F123">
            <v>0</v>
          </cell>
          <cell r="G123">
            <v>0</v>
          </cell>
          <cell r="H123">
            <v>0</v>
          </cell>
        </row>
        <row r="124">
          <cell r="B124" t="str">
            <v>HRTL_01Z</v>
          </cell>
          <cell r="C124">
            <v>38361.25</v>
          </cell>
          <cell r="D124">
            <v>455.05</v>
          </cell>
          <cell r="E124">
            <v>0</v>
          </cell>
          <cell r="F124">
            <v>0</v>
          </cell>
          <cell r="G124">
            <v>38361.25</v>
          </cell>
          <cell r="H124">
            <v>455.05</v>
          </cell>
        </row>
        <row r="125">
          <cell r="B125" t="str">
            <v>HRTL_02Z</v>
          </cell>
          <cell r="C125">
            <v>62792.35</v>
          </cell>
          <cell r="D125">
            <v>1083.6500000000001</v>
          </cell>
          <cell r="E125">
            <v>0</v>
          </cell>
          <cell r="F125">
            <v>0</v>
          </cell>
          <cell r="G125">
            <v>62792.35</v>
          </cell>
          <cell r="H125">
            <v>1083.6500000000001</v>
          </cell>
        </row>
        <row r="126">
          <cell r="B126" t="str">
            <v>HUNB_07Z</v>
          </cell>
          <cell r="C126">
            <v>48497.5</v>
          </cell>
          <cell r="D126">
            <v>1972.5</v>
          </cell>
          <cell r="E126">
            <v>0</v>
          </cell>
          <cell r="F126">
            <v>0</v>
          </cell>
          <cell r="G126">
            <v>48497.5</v>
          </cell>
          <cell r="H126">
            <v>1972.5</v>
          </cell>
        </row>
        <row r="127">
          <cell r="B127" t="str">
            <v>HUNB_08Z</v>
          </cell>
          <cell r="C127">
            <v>45250.85</v>
          </cell>
          <cell r="D127">
            <v>2779.7</v>
          </cell>
          <cell r="E127">
            <v>0</v>
          </cell>
          <cell r="F127">
            <v>0</v>
          </cell>
          <cell r="G127">
            <v>45250.85</v>
          </cell>
          <cell r="H127">
            <v>2779.7</v>
          </cell>
        </row>
        <row r="128">
          <cell r="B128" t="str">
            <v>SIZB_01Z</v>
          </cell>
          <cell r="C128">
            <v>38806.75</v>
          </cell>
          <cell r="D128">
            <v>3699.25</v>
          </cell>
          <cell r="E128">
            <v>0</v>
          </cell>
          <cell r="F128">
            <v>0</v>
          </cell>
          <cell r="G128">
            <v>38806.75</v>
          </cell>
          <cell r="H128">
            <v>3699.25</v>
          </cell>
        </row>
        <row r="129">
          <cell r="B129" t="str">
            <v>SIZB_02Z</v>
          </cell>
          <cell r="C129">
            <v>34156.75</v>
          </cell>
          <cell r="D129">
            <v>4290.8500000000004</v>
          </cell>
          <cell r="E129">
            <v>0</v>
          </cell>
          <cell r="F129">
            <v>0</v>
          </cell>
          <cell r="G129">
            <v>34156.75</v>
          </cell>
          <cell r="H129">
            <v>4290.8500000000004</v>
          </cell>
        </row>
        <row r="130">
          <cell r="B130" t="str">
            <v>TORN_01Z</v>
          </cell>
          <cell r="C130">
            <v>20750.25</v>
          </cell>
          <cell r="D130">
            <v>5442.4</v>
          </cell>
          <cell r="E130">
            <v>0</v>
          </cell>
          <cell r="F130">
            <v>0</v>
          </cell>
          <cell r="G130">
            <v>20750.25</v>
          </cell>
          <cell r="H130">
            <v>5442.4</v>
          </cell>
        </row>
        <row r="131">
          <cell r="B131" t="str">
            <v>TORN_02Z</v>
          </cell>
          <cell r="C131">
            <v>17270.2</v>
          </cell>
          <cell r="D131">
            <v>9483.5499999999993</v>
          </cell>
          <cell r="E131">
            <v>0</v>
          </cell>
          <cell r="F131">
            <v>0</v>
          </cell>
          <cell r="G131">
            <v>17270.2</v>
          </cell>
          <cell r="H131">
            <v>9483.5499999999993</v>
          </cell>
        </row>
        <row r="132">
          <cell r="B132" t="str">
            <v>EAG-NEMO1</v>
          </cell>
          <cell r="C132">
            <v>27059.95</v>
          </cell>
          <cell r="D132">
            <v>6849.25</v>
          </cell>
          <cell r="E132">
            <v>0</v>
          </cell>
          <cell r="F132">
            <v>0</v>
          </cell>
          <cell r="G132">
            <v>27059.95</v>
          </cell>
          <cell r="H132">
            <v>6849.25</v>
          </cell>
        </row>
        <row r="133">
          <cell r="B133" t="str">
            <v>DINO_01Z</v>
          </cell>
          <cell r="C133">
            <v>1346.15</v>
          </cell>
          <cell r="D133">
            <v>0</v>
          </cell>
          <cell r="E133">
            <v>0</v>
          </cell>
          <cell r="F133">
            <v>0</v>
          </cell>
          <cell r="G133">
            <v>1346.15</v>
          </cell>
          <cell r="H133">
            <v>0</v>
          </cell>
        </row>
        <row r="134">
          <cell r="B134" t="str">
            <v>DINO_02Z</v>
          </cell>
          <cell r="C134">
            <v>21930.400000000001</v>
          </cell>
          <cell r="D134">
            <v>307.89999999999998</v>
          </cell>
          <cell r="E134">
            <v>0</v>
          </cell>
          <cell r="F134">
            <v>0</v>
          </cell>
          <cell r="G134">
            <v>21930.400000000001</v>
          </cell>
          <cell r="H134">
            <v>307.89999999999998</v>
          </cell>
        </row>
        <row r="135">
          <cell r="B135" t="str">
            <v>DINO_03Z</v>
          </cell>
          <cell r="C135">
            <v>7122.3</v>
          </cell>
          <cell r="D135">
            <v>87.1</v>
          </cell>
          <cell r="E135">
            <v>0</v>
          </cell>
          <cell r="F135">
            <v>0</v>
          </cell>
          <cell r="G135">
            <v>7122.3</v>
          </cell>
          <cell r="H135">
            <v>87.1</v>
          </cell>
        </row>
        <row r="136">
          <cell r="B136" t="str">
            <v>DINO_04Z</v>
          </cell>
          <cell r="C136">
            <v>11414.45</v>
          </cell>
          <cell r="D136">
            <v>113</v>
          </cell>
          <cell r="E136">
            <v>0</v>
          </cell>
          <cell r="F136">
            <v>0</v>
          </cell>
          <cell r="G136">
            <v>11414.45</v>
          </cell>
          <cell r="H136">
            <v>113</v>
          </cell>
        </row>
        <row r="137">
          <cell r="B137" t="str">
            <v>DINO_05Z</v>
          </cell>
          <cell r="C137">
            <v>0</v>
          </cell>
          <cell r="D137">
            <v>0</v>
          </cell>
          <cell r="E137">
            <v>0</v>
          </cell>
          <cell r="F137">
            <v>0</v>
          </cell>
          <cell r="G137">
            <v>0</v>
          </cell>
          <cell r="H137">
            <v>0</v>
          </cell>
        </row>
        <row r="138">
          <cell r="B138" t="str">
            <v>DINO_06Z</v>
          </cell>
          <cell r="C138">
            <v>14973.8</v>
          </cell>
          <cell r="D138">
            <v>113.05</v>
          </cell>
          <cell r="E138">
            <v>0</v>
          </cell>
          <cell r="F138">
            <v>0</v>
          </cell>
          <cell r="G138">
            <v>14973.8</v>
          </cell>
          <cell r="H138">
            <v>113.05</v>
          </cell>
        </row>
        <row r="139">
          <cell r="B139" t="str">
            <v>FFES_01Z</v>
          </cell>
          <cell r="C139">
            <v>0</v>
          </cell>
          <cell r="D139">
            <v>0</v>
          </cell>
          <cell r="E139">
            <v>0</v>
          </cell>
          <cell r="F139">
            <v>0</v>
          </cell>
          <cell r="G139">
            <v>0</v>
          </cell>
          <cell r="H139">
            <v>0</v>
          </cell>
        </row>
        <row r="140">
          <cell r="B140" t="str">
            <v>FFES_02Z</v>
          </cell>
          <cell r="C140">
            <v>0</v>
          </cell>
          <cell r="D140">
            <v>0</v>
          </cell>
          <cell r="E140">
            <v>0</v>
          </cell>
          <cell r="F140">
            <v>0</v>
          </cell>
          <cell r="G140">
            <v>0</v>
          </cell>
          <cell r="H140">
            <v>0</v>
          </cell>
        </row>
        <row r="141">
          <cell r="B141" t="str">
            <v>FFES_03Z</v>
          </cell>
          <cell r="C141">
            <v>2735.21</v>
          </cell>
          <cell r="D141">
            <v>513.65</v>
          </cell>
          <cell r="E141">
            <v>0</v>
          </cell>
          <cell r="F141">
            <v>0</v>
          </cell>
          <cell r="G141">
            <v>2735.21</v>
          </cell>
          <cell r="H141">
            <v>513.65</v>
          </cell>
        </row>
        <row r="142">
          <cell r="B142" t="str">
            <v>FFES_04Z</v>
          </cell>
          <cell r="C142">
            <v>4136.2</v>
          </cell>
          <cell r="D142">
            <v>600.05999999999995</v>
          </cell>
          <cell r="E142">
            <v>0</v>
          </cell>
          <cell r="F142">
            <v>0</v>
          </cell>
          <cell r="G142">
            <v>4136.2</v>
          </cell>
          <cell r="H142">
            <v>600.05999999999995</v>
          </cell>
        </row>
        <row r="143">
          <cell r="B143" t="str">
            <v>KILNS01Z</v>
          </cell>
          <cell r="C143">
            <v>0</v>
          </cell>
          <cell r="D143">
            <v>0</v>
          </cell>
          <cell r="E143">
            <v>0</v>
          </cell>
          <cell r="F143">
            <v>0</v>
          </cell>
          <cell r="G143">
            <v>0</v>
          </cell>
          <cell r="H143">
            <v>0</v>
          </cell>
        </row>
        <row r="144">
          <cell r="B144" t="str">
            <v>PETEM01Z</v>
          </cell>
          <cell r="C144">
            <v>312.88</v>
          </cell>
          <cell r="D144">
            <v>0.15</v>
          </cell>
          <cell r="E144">
            <v>0</v>
          </cell>
          <cell r="F144">
            <v>0</v>
          </cell>
          <cell r="G144">
            <v>312.88</v>
          </cell>
          <cell r="H144">
            <v>0.15</v>
          </cell>
        </row>
        <row r="145">
          <cell r="B145" t="str">
            <v>GRAI_06Z</v>
          </cell>
          <cell r="C145">
            <v>15751</v>
          </cell>
          <cell r="D145">
            <v>3465.15</v>
          </cell>
          <cell r="E145">
            <v>0</v>
          </cell>
          <cell r="F145">
            <v>0</v>
          </cell>
          <cell r="G145">
            <v>15751</v>
          </cell>
          <cell r="H145">
            <v>3465.15</v>
          </cell>
        </row>
        <row r="146">
          <cell r="B146" t="str">
            <v>GRAI_07Z</v>
          </cell>
          <cell r="C146">
            <v>11643.5</v>
          </cell>
          <cell r="D146">
            <v>3437.2</v>
          </cell>
          <cell r="E146">
            <v>0</v>
          </cell>
          <cell r="F146">
            <v>0</v>
          </cell>
          <cell r="G146">
            <v>11643.5</v>
          </cell>
          <cell r="H146">
            <v>3437.2</v>
          </cell>
        </row>
        <row r="147">
          <cell r="B147" t="str">
            <v>GRAI_08Z</v>
          </cell>
          <cell r="C147">
            <v>9140.5</v>
          </cell>
          <cell r="D147">
            <v>2004.25</v>
          </cell>
          <cell r="E147">
            <v>0</v>
          </cell>
          <cell r="F147">
            <v>0</v>
          </cell>
          <cell r="G147">
            <v>9140.5</v>
          </cell>
          <cell r="H147">
            <v>2004.25</v>
          </cell>
        </row>
        <row r="148">
          <cell r="B148" t="str">
            <v>KILLP01Z</v>
          </cell>
          <cell r="C148">
            <v>1206.55</v>
          </cell>
          <cell r="D148">
            <v>125.5</v>
          </cell>
          <cell r="E148">
            <v>0</v>
          </cell>
          <cell r="F148">
            <v>0</v>
          </cell>
          <cell r="G148">
            <v>1206.55</v>
          </cell>
          <cell r="H148">
            <v>125.5</v>
          </cell>
        </row>
        <row r="149">
          <cell r="B149" t="str">
            <v>KILLP02Z</v>
          </cell>
          <cell r="C149">
            <v>799.55</v>
          </cell>
          <cell r="D149">
            <v>173.25</v>
          </cell>
          <cell r="E149">
            <v>0</v>
          </cell>
          <cell r="F149">
            <v>0</v>
          </cell>
          <cell r="G149">
            <v>799.55</v>
          </cell>
          <cell r="H149">
            <v>173.25</v>
          </cell>
        </row>
        <row r="150">
          <cell r="B150" t="str">
            <v>RATS_01Z</v>
          </cell>
          <cell r="C150">
            <v>1051.92</v>
          </cell>
          <cell r="D150">
            <v>2596.41</v>
          </cell>
          <cell r="E150">
            <v>0</v>
          </cell>
          <cell r="F150">
            <v>0</v>
          </cell>
          <cell r="G150">
            <v>1051.92</v>
          </cell>
          <cell r="H150">
            <v>2596.41</v>
          </cell>
        </row>
        <row r="151">
          <cell r="B151" t="str">
            <v>RATS_02Z</v>
          </cell>
          <cell r="C151">
            <v>654.66</v>
          </cell>
          <cell r="D151">
            <v>922.41</v>
          </cell>
          <cell r="E151">
            <v>0</v>
          </cell>
          <cell r="F151">
            <v>0</v>
          </cell>
          <cell r="G151">
            <v>654.66</v>
          </cell>
          <cell r="H151">
            <v>922.41</v>
          </cell>
        </row>
        <row r="152">
          <cell r="B152" t="str">
            <v>RATS_03Z</v>
          </cell>
          <cell r="C152">
            <v>8.01</v>
          </cell>
          <cell r="D152">
            <v>105.12</v>
          </cell>
          <cell r="E152">
            <v>0</v>
          </cell>
          <cell r="F152">
            <v>0</v>
          </cell>
          <cell r="G152">
            <v>8.01</v>
          </cell>
          <cell r="H152">
            <v>105.12</v>
          </cell>
        </row>
        <row r="153">
          <cell r="B153" t="str">
            <v>RATS_04Z</v>
          </cell>
          <cell r="C153">
            <v>798.84</v>
          </cell>
          <cell r="D153">
            <v>3382.83</v>
          </cell>
          <cell r="E153">
            <v>0</v>
          </cell>
          <cell r="F153">
            <v>0</v>
          </cell>
          <cell r="G153">
            <v>798.84</v>
          </cell>
          <cell r="H153">
            <v>3382.83</v>
          </cell>
        </row>
        <row r="154">
          <cell r="B154" t="str">
            <v>TAYL_02Z</v>
          </cell>
          <cell r="C154">
            <v>0.04</v>
          </cell>
          <cell r="D154">
            <v>21.62</v>
          </cell>
          <cell r="E154">
            <v>0</v>
          </cell>
          <cell r="F154">
            <v>0</v>
          </cell>
          <cell r="G154">
            <v>0.04</v>
          </cell>
          <cell r="H154">
            <v>21.62</v>
          </cell>
        </row>
        <row r="155">
          <cell r="B155" t="str">
            <v>TAYL_03Z</v>
          </cell>
          <cell r="C155">
            <v>1.86</v>
          </cell>
          <cell r="D155">
            <v>2.42</v>
          </cell>
          <cell r="E155">
            <v>0</v>
          </cell>
          <cell r="F155">
            <v>0</v>
          </cell>
          <cell r="G155">
            <v>1.86</v>
          </cell>
          <cell r="H155">
            <v>2.42</v>
          </cell>
        </row>
        <row r="156">
          <cell r="B156" t="str">
            <v>RCBKO-1</v>
          </cell>
          <cell r="C156">
            <v>5592.94</v>
          </cell>
          <cell r="D156">
            <v>3113.36</v>
          </cell>
          <cell r="E156">
            <v>0</v>
          </cell>
          <cell r="F156">
            <v>0</v>
          </cell>
          <cell r="G156">
            <v>5592.94</v>
          </cell>
          <cell r="H156">
            <v>3113.36</v>
          </cell>
        </row>
        <row r="157">
          <cell r="B157" t="str">
            <v>RCBKO-2</v>
          </cell>
          <cell r="C157">
            <v>5043.1099999999997</v>
          </cell>
          <cell r="D157">
            <v>3406.44</v>
          </cell>
          <cell r="E157">
            <v>0</v>
          </cell>
          <cell r="F157">
            <v>0</v>
          </cell>
          <cell r="G157">
            <v>5043.1099999999997</v>
          </cell>
          <cell r="H157">
            <v>3406.44</v>
          </cell>
        </row>
        <row r="158">
          <cell r="B158" t="str">
            <v>BRGG_01Z</v>
          </cell>
          <cell r="C158">
            <v>0</v>
          </cell>
          <cell r="D158">
            <v>0</v>
          </cell>
          <cell r="E158">
            <v>0</v>
          </cell>
          <cell r="F158">
            <v>0</v>
          </cell>
          <cell r="G158">
            <v>0</v>
          </cell>
          <cell r="H158">
            <v>0</v>
          </cell>
        </row>
        <row r="159">
          <cell r="B159" t="str">
            <v>ROCK_01Z</v>
          </cell>
          <cell r="C159">
            <v>33546.699999999997</v>
          </cell>
          <cell r="D159">
            <v>2463.6999999999998</v>
          </cell>
          <cell r="E159">
            <v>0</v>
          </cell>
          <cell r="F159">
            <v>0</v>
          </cell>
          <cell r="G159">
            <v>33546.699999999997</v>
          </cell>
          <cell r="H159">
            <v>2463.6999999999998</v>
          </cell>
        </row>
        <row r="160">
          <cell r="B160" t="str">
            <v>SCCL_01Z</v>
          </cell>
          <cell r="C160">
            <v>3899.1</v>
          </cell>
          <cell r="D160">
            <v>233.54</v>
          </cell>
          <cell r="E160">
            <v>0</v>
          </cell>
          <cell r="F160">
            <v>0</v>
          </cell>
          <cell r="G160">
            <v>3899.1</v>
          </cell>
          <cell r="H160">
            <v>233.54</v>
          </cell>
        </row>
        <row r="161">
          <cell r="B161" t="str">
            <v>SCCL_02Z</v>
          </cell>
          <cell r="C161">
            <v>10608.15</v>
          </cell>
          <cell r="D161">
            <v>3395.75</v>
          </cell>
          <cell r="E161">
            <v>0</v>
          </cell>
          <cell r="F161">
            <v>0</v>
          </cell>
          <cell r="G161">
            <v>10608.15</v>
          </cell>
          <cell r="H161">
            <v>3395.75</v>
          </cell>
        </row>
        <row r="162">
          <cell r="B162" t="str">
            <v>SCCL_03Z</v>
          </cell>
          <cell r="C162">
            <v>3365.8</v>
          </cell>
          <cell r="D162">
            <v>1387.75</v>
          </cell>
          <cell r="E162">
            <v>0</v>
          </cell>
          <cell r="F162">
            <v>0</v>
          </cell>
          <cell r="G162">
            <v>3365.8</v>
          </cell>
          <cell r="H162">
            <v>1387.75</v>
          </cell>
        </row>
        <row r="163">
          <cell r="B163" t="str">
            <v>SHOS_01Z</v>
          </cell>
          <cell r="C163">
            <v>6183.65</v>
          </cell>
          <cell r="D163">
            <v>1805.6</v>
          </cell>
          <cell r="E163">
            <v>0</v>
          </cell>
          <cell r="F163">
            <v>0</v>
          </cell>
          <cell r="G163">
            <v>6183.65</v>
          </cell>
          <cell r="H163">
            <v>1805.6</v>
          </cell>
        </row>
        <row r="164">
          <cell r="B164" t="str">
            <v>SEAB_01Z</v>
          </cell>
          <cell r="C164">
            <v>10018.67</v>
          </cell>
          <cell r="D164">
            <v>5730.56</v>
          </cell>
          <cell r="E164">
            <v>0</v>
          </cell>
          <cell r="F164">
            <v>0</v>
          </cell>
          <cell r="G164">
            <v>10018.67</v>
          </cell>
          <cell r="H164">
            <v>5730.56</v>
          </cell>
        </row>
        <row r="165">
          <cell r="B165" t="str">
            <v>SEAB_02Z</v>
          </cell>
          <cell r="C165">
            <v>15299.03</v>
          </cell>
          <cell r="D165">
            <v>1024.1400000000001</v>
          </cell>
          <cell r="E165">
            <v>0</v>
          </cell>
          <cell r="F165">
            <v>0</v>
          </cell>
          <cell r="G165">
            <v>15299.03</v>
          </cell>
          <cell r="H165">
            <v>1024.1400000000001</v>
          </cell>
        </row>
        <row r="166">
          <cell r="B166" t="str">
            <v>SPLN_01Z</v>
          </cell>
          <cell r="C166">
            <v>23506.25</v>
          </cell>
          <cell r="D166">
            <v>2389.3000000000002</v>
          </cell>
          <cell r="E166">
            <v>0</v>
          </cell>
          <cell r="F166">
            <v>0</v>
          </cell>
          <cell r="G166">
            <v>23506.25</v>
          </cell>
          <cell r="H166">
            <v>2389.3000000000002</v>
          </cell>
        </row>
        <row r="167">
          <cell r="B167" t="str">
            <v>ARCHW-1</v>
          </cell>
          <cell r="C167">
            <v>1858.77</v>
          </cell>
          <cell r="D167">
            <v>628.58000000000004</v>
          </cell>
          <cell r="E167">
            <v>0</v>
          </cell>
          <cell r="F167">
            <v>0</v>
          </cell>
          <cell r="G167">
            <v>1858.77</v>
          </cell>
          <cell r="H167">
            <v>628.58000000000004</v>
          </cell>
        </row>
        <row r="168">
          <cell r="B168" t="str">
            <v>CLFLW-1</v>
          </cell>
          <cell r="C168">
            <v>638.39</v>
          </cell>
          <cell r="D168">
            <v>80.67</v>
          </cell>
          <cell r="E168">
            <v>0</v>
          </cell>
          <cell r="F168">
            <v>0</v>
          </cell>
          <cell r="G168">
            <v>638.39</v>
          </cell>
          <cell r="H168">
            <v>80.67</v>
          </cell>
        </row>
        <row r="169">
          <cell r="B169" t="str">
            <v>DRSLW-1</v>
          </cell>
          <cell r="C169">
            <v>0</v>
          </cell>
          <cell r="D169">
            <v>9343.48</v>
          </cell>
          <cell r="E169">
            <v>0</v>
          </cell>
          <cell r="F169">
            <v>0</v>
          </cell>
          <cell r="G169">
            <v>0</v>
          </cell>
          <cell r="H169">
            <v>9343.48</v>
          </cell>
        </row>
        <row r="170">
          <cell r="B170" t="str">
            <v>EWHLW-1</v>
          </cell>
          <cell r="C170">
            <v>210.52</v>
          </cell>
          <cell r="D170">
            <v>116.28</v>
          </cell>
          <cell r="E170">
            <v>0</v>
          </cell>
          <cell r="F170">
            <v>0</v>
          </cell>
          <cell r="G170">
            <v>210.52</v>
          </cell>
          <cell r="H170">
            <v>116.28</v>
          </cell>
        </row>
        <row r="171">
          <cell r="B171" t="str">
            <v>HRSTW-1</v>
          </cell>
          <cell r="C171">
            <v>10904.45</v>
          </cell>
          <cell r="D171">
            <v>0</v>
          </cell>
          <cell r="E171">
            <v>0</v>
          </cell>
          <cell r="F171">
            <v>0</v>
          </cell>
          <cell r="G171">
            <v>10904.45</v>
          </cell>
          <cell r="H171">
            <v>0</v>
          </cell>
        </row>
        <row r="172">
          <cell r="B172" t="str">
            <v>KLGLW-1</v>
          </cell>
          <cell r="C172">
            <v>16740.400000000001</v>
          </cell>
          <cell r="D172">
            <v>10.84</v>
          </cell>
          <cell r="E172">
            <v>0</v>
          </cell>
          <cell r="F172">
            <v>0</v>
          </cell>
          <cell r="G172">
            <v>16740.400000000001</v>
          </cell>
          <cell r="H172">
            <v>10.84</v>
          </cell>
        </row>
        <row r="173">
          <cell r="B173" t="str">
            <v>MKHLW-1</v>
          </cell>
          <cell r="C173">
            <v>109.96</v>
          </cell>
          <cell r="D173">
            <v>1085.52</v>
          </cell>
          <cell r="E173">
            <v>0</v>
          </cell>
          <cell r="F173">
            <v>0</v>
          </cell>
          <cell r="G173">
            <v>109.96</v>
          </cell>
          <cell r="H173">
            <v>1085.52</v>
          </cell>
        </row>
        <row r="174">
          <cell r="B174" t="str">
            <v>AIGA_01Z</v>
          </cell>
          <cell r="C174">
            <v>17.899999999999999</v>
          </cell>
          <cell r="D174">
            <v>0.2</v>
          </cell>
          <cell r="E174">
            <v>0</v>
          </cell>
          <cell r="F174">
            <v>0</v>
          </cell>
          <cell r="G174">
            <v>17.899999999999999</v>
          </cell>
          <cell r="H174">
            <v>0.2</v>
          </cell>
        </row>
        <row r="175">
          <cell r="B175" t="str">
            <v>BHLAW-1</v>
          </cell>
          <cell r="C175">
            <v>3661.44</v>
          </cell>
          <cell r="D175">
            <v>58.25</v>
          </cell>
          <cell r="E175">
            <v>0</v>
          </cell>
          <cell r="F175">
            <v>0</v>
          </cell>
          <cell r="G175">
            <v>3661.44</v>
          </cell>
          <cell r="H175">
            <v>58.25</v>
          </cell>
        </row>
        <row r="176">
          <cell r="B176" t="str">
            <v>CASH_01Z</v>
          </cell>
          <cell r="C176">
            <v>443.45</v>
          </cell>
          <cell r="D176">
            <v>0.01</v>
          </cell>
          <cell r="E176">
            <v>0</v>
          </cell>
          <cell r="F176">
            <v>0</v>
          </cell>
          <cell r="G176">
            <v>443.45</v>
          </cell>
          <cell r="H176">
            <v>0.01</v>
          </cell>
        </row>
        <row r="177">
          <cell r="B177" t="str">
            <v>CEAN_01Z</v>
          </cell>
          <cell r="C177">
            <v>13.84</v>
          </cell>
          <cell r="D177">
            <v>31.51</v>
          </cell>
          <cell r="E177">
            <v>0</v>
          </cell>
          <cell r="F177">
            <v>0</v>
          </cell>
          <cell r="G177">
            <v>13.84</v>
          </cell>
          <cell r="H177">
            <v>31.51</v>
          </cell>
        </row>
        <row r="178">
          <cell r="B178" t="str">
            <v>CLAC-1</v>
          </cell>
          <cell r="C178">
            <v>43.05</v>
          </cell>
          <cell r="D178">
            <v>99.23</v>
          </cell>
          <cell r="E178">
            <v>0</v>
          </cell>
          <cell r="F178">
            <v>0</v>
          </cell>
          <cell r="G178">
            <v>43.05</v>
          </cell>
          <cell r="H178">
            <v>99.23</v>
          </cell>
        </row>
        <row r="179">
          <cell r="B179" t="str">
            <v>CLUN_01Z</v>
          </cell>
          <cell r="C179">
            <v>2044.32</v>
          </cell>
          <cell r="D179">
            <v>18.37</v>
          </cell>
          <cell r="E179">
            <v>0</v>
          </cell>
          <cell r="F179">
            <v>0</v>
          </cell>
          <cell r="G179">
            <v>2044.32</v>
          </cell>
          <cell r="H179">
            <v>18.37</v>
          </cell>
        </row>
        <row r="180">
          <cell r="B180" t="str">
            <v>CLUN_02Z</v>
          </cell>
          <cell r="C180">
            <v>1527.71</v>
          </cell>
          <cell r="D180">
            <v>105.47</v>
          </cell>
          <cell r="E180">
            <v>0</v>
          </cell>
          <cell r="F180">
            <v>0</v>
          </cell>
          <cell r="G180">
            <v>1527.71</v>
          </cell>
          <cell r="H180">
            <v>105.47</v>
          </cell>
        </row>
        <row r="181">
          <cell r="B181" t="str">
            <v>CULL_02Z</v>
          </cell>
          <cell r="C181">
            <v>648.34</v>
          </cell>
          <cell r="D181">
            <v>0</v>
          </cell>
          <cell r="E181">
            <v>0</v>
          </cell>
          <cell r="F181">
            <v>0</v>
          </cell>
          <cell r="G181">
            <v>648.34</v>
          </cell>
          <cell r="H181">
            <v>0</v>
          </cell>
        </row>
        <row r="182">
          <cell r="B182" t="str">
            <v>DEAN_01Z</v>
          </cell>
          <cell r="C182">
            <v>19.77</v>
          </cell>
          <cell r="D182">
            <v>747.85</v>
          </cell>
          <cell r="E182">
            <v>0</v>
          </cell>
          <cell r="F182">
            <v>0</v>
          </cell>
          <cell r="G182">
            <v>19.77</v>
          </cell>
          <cell r="H182">
            <v>747.85</v>
          </cell>
        </row>
        <row r="183">
          <cell r="B183" t="str">
            <v>ERRO_01Z</v>
          </cell>
          <cell r="C183">
            <v>16.420000000000002</v>
          </cell>
          <cell r="D183">
            <v>79.98</v>
          </cell>
          <cell r="E183">
            <v>0</v>
          </cell>
          <cell r="F183">
            <v>0</v>
          </cell>
          <cell r="G183">
            <v>16.420000000000002</v>
          </cell>
          <cell r="H183">
            <v>79.98</v>
          </cell>
        </row>
        <row r="184">
          <cell r="B184" t="str">
            <v>ERRO_02Z</v>
          </cell>
          <cell r="C184">
            <v>10.1</v>
          </cell>
          <cell r="D184">
            <v>96.31</v>
          </cell>
          <cell r="E184">
            <v>0</v>
          </cell>
          <cell r="F184">
            <v>0</v>
          </cell>
          <cell r="G184">
            <v>10.1</v>
          </cell>
          <cell r="H184">
            <v>96.31</v>
          </cell>
        </row>
        <row r="185">
          <cell r="B185" t="str">
            <v>ERRO_03Z</v>
          </cell>
          <cell r="C185">
            <v>10.67</v>
          </cell>
          <cell r="D185">
            <v>89.19</v>
          </cell>
          <cell r="E185">
            <v>0</v>
          </cell>
          <cell r="F185">
            <v>0</v>
          </cell>
          <cell r="G185">
            <v>10.67</v>
          </cell>
          <cell r="H185">
            <v>89.19</v>
          </cell>
        </row>
        <row r="186">
          <cell r="B186" t="str">
            <v>FASN_01Z</v>
          </cell>
          <cell r="C186">
            <v>1801.4</v>
          </cell>
          <cell r="D186">
            <v>1.65</v>
          </cell>
          <cell r="E186">
            <v>0</v>
          </cell>
          <cell r="F186">
            <v>0</v>
          </cell>
          <cell r="G186">
            <v>1801.4</v>
          </cell>
          <cell r="H186">
            <v>1.65</v>
          </cell>
        </row>
        <row r="187">
          <cell r="B187" t="str">
            <v>FASN_02Z</v>
          </cell>
          <cell r="C187">
            <v>1819.93</v>
          </cell>
          <cell r="D187">
            <v>11.91</v>
          </cell>
          <cell r="E187">
            <v>0</v>
          </cell>
          <cell r="F187">
            <v>0</v>
          </cell>
          <cell r="G187">
            <v>1819.93</v>
          </cell>
          <cell r="H187">
            <v>11.91</v>
          </cell>
        </row>
        <row r="188">
          <cell r="B188" t="str">
            <v>FASN_03Z</v>
          </cell>
          <cell r="C188">
            <v>497.66</v>
          </cell>
          <cell r="D188">
            <v>23.9</v>
          </cell>
          <cell r="E188">
            <v>0</v>
          </cell>
          <cell r="F188">
            <v>0</v>
          </cell>
          <cell r="G188">
            <v>497.66</v>
          </cell>
          <cell r="H188">
            <v>23.9</v>
          </cell>
        </row>
        <row r="189">
          <cell r="B189" t="str">
            <v>FASN_04Z</v>
          </cell>
          <cell r="C189">
            <v>87.17</v>
          </cell>
          <cell r="D189">
            <v>380.3</v>
          </cell>
          <cell r="E189">
            <v>0</v>
          </cell>
          <cell r="F189">
            <v>0</v>
          </cell>
          <cell r="G189">
            <v>87.17</v>
          </cell>
          <cell r="H189">
            <v>380.3</v>
          </cell>
        </row>
        <row r="190">
          <cell r="B190" t="str">
            <v>FINL_01Z</v>
          </cell>
          <cell r="C190">
            <v>16.55</v>
          </cell>
          <cell r="D190">
            <v>19.41</v>
          </cell>
          <cell r="E190">
            <v>0</v>
          </cell>
          <cell r="F190">
            <v>0</v>
          </cell>
          <cell r="G190">
            <v>16.55</v>
          </cell>
          <cell r="H190">
            <v>19.41</v>
          </cell>
        </row>
        <row r="191">
          <cell r="B191" t="str">
            <v>FOYE_01Z</v>
          </cell>
          <cell r="C191">
            <v>540.86</v>
          </cell>
          <cell r="D191">
            <v>1203.45</v>
          </cell>
          <cell r="E191">
            <v>0</v>
          </cell>
          <cell r="F191">
            <v>0</v>
          </cell>
          <cell r="G191">
            <v>540.86</v>
          </cell>
          <cell r="H191">
            <v>1203.45</v>
          </cell>
        </row>
        <row r="192">
          <cell r="B192" t="str">
            <v>FOYE_02Z</v>
          </cell>
          <cell r="C192">
            <v>1054.21</v>
          </cell>
          <cell r="D192">
            <v>1495.62</v>
          </cell>
          <cell r="E192">
            <v>0</v>
          </cell>
          <cell r="F192">
            <v>0</v>
          </cell>
          <cell r="G192">
            <v>1054.21</v>
          </cell>
          <cell r="H192">
            <v>1495.62</v>
          </cell>
        </row>
        <row r="193">
          <cell r="B193" t="str">
            <v>GLEN_01Z</v>
          </cell>
          <cell r="C193">
            <v>287.48</v>
          </cell>
          <cell r="D193">
            <v>0</v>
          </cell>
          <cell r="E193">
            <v>0</v>
          </cell>
          <cell r="F193">
            <v>0</v>
          </cell>
          <cell r="G193">
            <v>287.48</v>
          </cell>
          <cell r="H193">
            <v>0</v>
          </cell>
        </row>
        <row r="194">
          <cell r="B194" t="str">
            <v>GLNDO-1</v>
          </cell>
          <cell r="C194">
            <v>3306.84</v>
          </cell>
          <cell r="D194">
            <v>472.47</v>
          </cell>
          <cell r="E194">
            <v>0</v>
          </cell>
          <cell r="F194">
            <v>0</v>
          </cell>
          <cell r="G194">
            <v>3306.84</v>
          </cell>
          <cell r="H194">
            <v>472.47</v>
          </cell>
        </row>
        <row r="195">
          <cell r="B195" t="str">
            <v>GORDW-1</v>
          </cell>
          <cell r="C195">
            <v>0</v>
          </cell>
          <cell r="D195">
            <v>0</v>
          </cell>
          <cell r="E195">
            <v>0</v>
          </cell>
          <cell r="F195">
            <v>0</v>
          </cell>
          <cell r="G195">
            <v>0</v>
          </cell>
          <cell r="H195">
            <v>0</v>
          </cell>
        </row>
        <row r="196">
          <cell r="B196" t="str">
            <v>GRUB_01Z</v>
          </cell>
          <cell r="C196">
            <v>0</v>
          </cell>
          <cell r="D196">
            <v>0</v>
          </cell>
          <cell r="E196">
            <v>0</v>
          </cell>
          <cell r="F196">
            <v>0</v>
          </cell>
          <cell r="G196">
            <v>0</v>
          </cell>
          <cell r="H196">
            <v>0</v>
          </cell>
        </row>
        <row r="197">
          <cell r="B197" t="str">
            <v>GRUB_02Z</v>
          </cell>
          <cell r="C197">
            <v>0</v>
          </cell>
          <cell r="D197">
            <v>0</v>
          </cell>
          <cell r="E197">
            <v>0</v>
          </cell>
          <cell r="F197">
            <v>0</v>
          </cell>
          <cell r="G197">
            <v>0</v>
          </cell>
          <cell r="H197">
            <v>0</v>
          </cell>
        </row>
        <row r="198">
          <cell r="B198" t="str">
            <v>HADHW-1</v>
          </cell>
          <cell r="C198">
            <v>40.65</v>
          </cell>
          <cell r="D198">
            <v>6001.98</v>
          </cell>
          <cell r="E198">
            <v>0</v>
          </cell>
          <cell r="F198">
            <v>0</v>
          </cell>
          <cell r="G198">
            <v>40.65</v>
          </cell>
          <cell r="H198">
            <v>6001.98</v>
          </cell>
        </row>
        <row r="199">
          <cell r="B199" t="str">
            <v>INGA_01Z</v>
          </cell>
          <cell r="C199">
            <v>11.88</v>
          </cell>
          <cell r="D199">
            <v>30.26</v>
          </cell>
          <cell r="E199">
            <v>0</v>
          </cell>
          <cell r="F199">
            <v>0</v>
          </cell>
          <cell r="G199">
            <v>11.88</v>
          </cell>
          <cell r="H199">
            <v>30.26</v>
          </cell>
        </row>
        <row r="200">
          <cell r="B200" t="str">
            <v>KIOR_01Z</v>
          </cell>
          <cell r="C200">
            <v>0.46</v>
          </cell>
          <cell r="D200">
            <v>17.260000000000002</v>
          </cell>
          <cell r="E200">
            <v>0</v>
          </cell>
          <cell r="F200">
            <v>0</v>
          </cell>
          <cell r="G200">
            <v>0.46</v>
          </cell>
          <cell r="H200">
            <v>17.260000000000002</v>
          </cell>
        </row>
        <row r="201">
          <cell r="B201" t="str">
            <v>LOCH_01Z</v>
          </cell>
          <cell r="C201">
            <v>975.52</v>
          </cell>
          <cell r="D201">
            <v>14.77</v>
          </cell>
          <cell r="E201">
            <v>0</v>
          </cell>
          <cell r="F201">
            <v>0</v>
          </cell>
          <cell r="G201">
            <v>975.52</v>
          </cell>
          <cell r="H201">
            <v>14.77</v>
          </cell>
        </row>
        <row r="202">
          <cell r="B202" t="str">
            <v>LOCH_02Z</v>
          </cell>
          <cell r="C202">
            <v>979.97</v>
          </cell>
          <cell r="D202">
            <v>9.75</v>
          </cell>
          <cell r="E202">
            <v>0</v>
          </cell>
          <cell r="F202">
            <v>0</v>
          </cell>
          <cell r="G202">
            <v>979.97</v>
          </cell>
          <cell r="H202">
            <v>9.75</v>
          </cell>
        </row>
        <row r="203">
          <cell r="B203" t="str">
            <v>LUIC_01Z</v>
          </cell>
          <cell r="C203">
            <v>200.34</v>
          </cell>
          <cell r="D203">
            <v>166.54</v>
          </cell>
          <cell r="E203">
            <v>0</v>
          </cell>
          <cell r="F203">
            <v>0</v>
          </cell>
          <cell r="G203">
            <v>200.34</v>
          </cell>
          <cell r="H203">
            <v>166.54</v>
          </cell>
        </row>
        <row r="204">
          <cell r="B204" t="str">
            <v>LUIC_02Z</v>
          </cell>
          <cell r="C204">
            <v>218.45</v>
          </cell>
          <cell r="D204">
            <v>151.62</v>
          </cell>
          <cell r="E204">
            <v>0</v>
          </cell>
          <cell r="F204">
            <v>0</v>
          </cell>
          <cell r="G204">
            <v>218.45</v>
          </cell>
          <cell r="H204">
            <v>151.62</v>
          </cell>
        </row>
        <row r="205">
          <cell r="B205" t="str">
            <v>MOSS_01Z</v>
          </cell>
          <cell r="C205">
            <v>225.2</v>
          </cell>
          <cell r="D205">
            <v>474.72</v>
          </cell>
          <cell r="E205">
            <v>0</v>
          </cell>
          <cell r="F205">
            <v>0</v>
          </cell>
          <cell r="G205">
            <v>225.2</v>
          </cell>
          <cell r="H205">
            <v>474.72</v>
          </cell>
        </row>
        <row r="206">
          <cell r="B206" t="str">
            <v>NANT_01Z</v>
          </cell>
          <cell r="C206">
            <v>567.71</v>
          </cell>
          <cell r="D206">
            <v>8.6300000000000008</v>
          </cell>
          <cell r="E206">
            <v>0</v>
          </cell>
          <cell r="F206">
            <v>0</v>
          </cell>
          <cell r="G206">
            <v>567.71</v>
          </cell>
          <cell r="H206">
            <v>8.6300000000000008</v>
          </cell>
        </row>
        <row r="207">
          <cell r="B207" t="str">
            <v>ORRI_01Z</v>
          </cell>
          <cell r="C207">
            <v>0.02</v>
          </cell>
          <cell r="D207">
            <v>88.53</v>
          </cell>
          <cell r="E207">
            <v>0</v>
          </cell>
          <cell r="F207">
            <v>0</v>
          </cell>
          <cell r="G207">
            <v>0.02</v>
          </cell>
          <cell r="H207">
            <v>88.53</v>
          </cell>
        </row>
        <row r="208">
          <cell r="B208" t="str">
            <v>PEHE_01Z</v>
          </cell>
          <cell r="C208">
            <v>1982.92</v>
          </cell>
          <cell r="D208">
            <v>13979.87</v>
          </cell>
          <cell r="E208">
            <v>0</v>
          </cell>
          <cell r="F208">
            <v>0</v>
          </cell>
          <cell r="G208">
            <v>1982.92</v>
          </cell>
          <cell r="H208">
            <v>13979.87</v>
          </cell>
        </row>
        <row r="209">
          <cell r="B209" t="str">
            <v>PEHE_02Z</v>
          </cell>
          <cell r="C209">
            <v>0</v>
          </cell>
          <cell r="D209">
            <v>0</v>
          </cell>
          <cell r="E209">
            <v>0</v>
          </cell>
          <cell r="F209">
            <v>0</v>
          </cell>
          <cell r="G209">
            <v>0</v>
          </cell>
          <cell r="H209">
            <v>0</v>
          </cell>
        </row>
        <row r="210">
          <cell r="B210" t="str">
            <v>QUIO_01Z</v>
          </cell>
          <cell r="C210">
            <v>536.02</v>
          </cell>
          <cell r="D210">
            <v>99.99</v>
          </cell>
          <cell r="E210">
            <v>0</v>
          </cell>
          <cell r="F210">
            <v>0</v>
          </cell>
          <cell r="G210">
            <v>536.02</v>
          </cell>
          <cell r="H210">
            <v>99.99</v>
          </cell>
        </row>
        <row r="211">
          <cell r="B211" t="str">
            <v>SLOY_01Z</v>
          </cell>
          <cell r="C211">
            <v>72.78</v>
          </cell>
          <cell r="D211">
            <v>88.23</v>
          </cell>
          <cell r="E211">
            <v>0</v>
          </cell>
          <cell r="F211">
            <v>0</v>
          </cell>
          <cell r="G211">
            <v>72.78</v>
          </cell>
          <cell r="H211">
            <v>88.23</v>
          </cell>
        </row>
        <row r="212">
          <cell r="B212" t="str">
            <v>SLOY_02Z</v>
          </cell>
          <cell r="C212">
            <v>7.81</v>
          </cell>
          <cell r="D212">
            <v>213.52</v>
          </cell>
          <cell r="E212">
            <v>0</v>
          </cell>
          <cell r="F212">
            <v>0</v>
          </cell>
          <cell r="G212">
            <v>7.81</v>
          </cell>
          <cell r="H212">
            <v>213.52</v>
          </cell>
        </row>
        <row r="213">
          <cell r="B213" t="str">
            <v>SLOY_03Z</v>
          </cell>
          <cell r="C213">
            <v>132.85</v>
          </cell>
          <cell r="D213">
            <v>44.71</v>
          </cell>
          <cell r="E213">
            <v>0</v>
          </cell>
          <cell r="F213">
            <v>0</v>
          </cell>
          <cell r="G213">
            <v>132.85</v>
          </cell>
          <cell r="H213">
            <v>44.71</v>
          </cell>
        </row>
        <row r="214">
          <cell r="B214" t="str">
            <v>SLOY_04Z</v>
          </cell>
          <cell r="C214">
            <v>234.49</v>
          </cell>
          <cell r="D214">
            <v>15.71</v>
          </cell>
          <cell r="E214">
            <v>0</v>
          </cell>
          <cell r="F214">
            <v>0</v>
          </cell>
          <cell r="G214">
            <v>234.49</v>
          </cell>
          <cell r="H214">
            <v>15.71</v>
          </cell>
        </row>
        <row r="215">
          <cell r="B215" t="str">
            <v>STRNW-1</v>
          </cell>
          <cell r="C215">
            <v>1685.18</v>
          </cell>
          <cell r="D215">
            <v>0.52</v>
          </cell>
          <cell r="E215">
            <v>0</v>
          </cell>
          <cell r="F215">
            <v>0</v>
          </cell>
          <cell r="G215">
            <v>1685.18</v>
          </cell>
          <cell r="H215">
            <v>0.52</v>
          </cell>
        </row>
        <row r="216">
          <cell r="B216" t="str">
            <v>TORA_01Z</v>
          </cell>
          <cell r="C216">
            <v>59.17</v>
          </cell>
          <cell r="D216">
            <v>10.88</v>
          </cell>
          <cell r="E216">
            <v>0</v>
          </cell>
          <cell r="F216">
            <v>0</v>
          </cell>
          <cell r="G216">
            <v>59.17</v>
          </cell>
          <cell r="H216">
            <v>10.88</v>
          </cell>
        </row>
        <row r="217">
          <cell r="B217" t="str">
            <v>TORA_02Z</v>
          </cell>
          <cell r="C217">
            <v>82.88</v>
          </cell>
          <cell r="D217">
            <v>217.38</v>
          </cell>
          <cell r="E217">
            <v>0</v>
          </cell>
          <cell r="F217">
            <v>0</v>
          </cell>
          <cell r="G217">
            <v>82.88</v>
          </cell>
          <cell r="H217">
            <v>217.38</v>
          </cell>
        </row>
        <row r="218">
          <cell r="B218" t="str">
            <v>SUTB_01Z</v>
          </cell>
          <cell r="C218">
            <v>0</v>
          </cell>
          <cell r="D218">
            <v>0</v>
          </cell>
          <cell r="E218">
            <v>0</v>
          </cell>
          <cell r="F218">
            <v>0</v>
          </cell>
          <cell r="G218">
            <v>0</v>
          </cell>
          <cell r="H218">
            <v>0</v>
          </cell>
        </row>
        <row r="219">
          <cell r="B219" t="str">
            <v>SVRP_10Z</v>
          </cell>
          <cell r="C219">
            <v>0</v>
          </cell>
          <cell r="D219">
            <v>0</v>
          </cell>
          <cell r="E219">
            <v>0</v>
          </cell>
          <cell r="F219">
            <v>0</v>
          </cell>
          <cell r="G219">
            <v>0</v>
          </cell>
          <cell r="H219">
            <v>0</v>
          </cell>
        </row>
        <row r="220">
          <cell r="B220" t="str">
            <v>SVRP_20Z</v>
          </cell>
          <cell r="C220">
            <v>0</v>
          </cell>
          <cell r="D220">
            <v>0</v>
          </cell>
          <cell r="E220">
            <v>0</v>
          </cell>
          <cell r="F220">
            <v>0</v>
          </cell>
          <cell r="G220">
            <v>0</v>
          </cell>
          <cell r="H220">
            <v>0</v>
          </cell>
        </row>
        <row r="221">
          <cell r="B221" t="str">
            <v>USKM_13Z</v>
          </cell>
          <cell r="C221">
            <v>0</v>
          </cell>
          <cell r="D221">
            <v>0</v>
          </cell>
          <cell r="E221">
            <v>0</v>
          </cell>
          <cell r="F221">
            <v>0</v>
          </cell>
          <cell r="G221">
            <v>0</v>
          </cell>
          <cell r="H221">
            <v>0</v>
          </cell>
        </row>
        <row r="222">
          <cell r="B222" t="str">
            <v>USKM_14Z</v>
          </cell>
          <cell r="C222">
            <v>0</v>
          </cell>
          <cell r="D222">
            <v>0</v>
          </cell>
          <cell r="E222">
            <v>0</v>
          </cell>
          <cell r="F222">
            <v>0</v>
          </cell>
          <cell r="G222">
            <v>0</v>
          </cell>
          <cell r="H222">
            <v>0</v>
          </cell>
        </row>
        <row r="223">
          <cell r="B223" t="str">
            <v>USKM_15Z</v>
          </cell>
          <cell r="C223">
            <v>0</v>
          </cell>
          <cell r="D223">
            <v>0</v>
          </cell>
          <cell r="E223">
            <v>0</v>
          </cell>
          <cell r="F223">
            <v>0</v>
          </cell>
          <cell r="G223">
            <v>0</v>
          </cell>
          <cell r="H223">
            <v>0</v>
          </cell>
        </row>
        <row r="224">
          <cell r="B224" t="str">
            <v>WLNYO-2</v>
          </cell>
          <cell r="C224">
            <v>7663.92</v>
          </cell>
          <cell r="D224">
            <v>50.94</v>
          </cell>
          <cell r="E224">
            <v>0</v>
          </cell>
          <cell r="F224">
            <v>0</v>
          </cell>
          <cell r="G224">
            <v>7663.92</v>
          </cell>
          <cell r="H224">
            <v>50.94</v>
          </cell>
        </row>
        <row r="225">
          <cell r="B225" t="str">
            <v>WLNYW-1</v>
          </cell>
          <cell r="C225">
            <v>32.049999999999997</v>
          </cell>
          <cell r="D225">
            <v>16171.71</v>
          </cell>
          <cell r="E225">
            <v>0</v>
          </cell>
          <cell r="F225">
            <v>0</v>
          </cell>
          <cell r="G225">
            <v>32.049999999999997</v>
          </cell>
          <cell r="H225">
            <v>16171.71</v>
          </cell>
        </row>
        <row r="226">
          <cell r="B226" t="str">
            <v>WLNYO3</v>
          </cell>
          <cell r="C226">
            <v>1516.54</v>
          </cell>
          <cell r="D226">
            <v>8990.73</v>
          </cell>
          <cell r="E226">
            <v>0</v>
          </cell>
          <cell r="F226">
            <v>0</v>
          </cell>
          <cell r="G226">
            <v>1516.54</v>
          </cell>
          <cell r="H226">
            <v>8990.73</v>
          </cell>
        </row>
        <row r="227">
          <cell r="B227" t="str">
            <v>WLNYO4</v>
          </cell>
          <cell r="C227">
            <v>0</v>
          </cell>
          <cell r="D227">
            <v>0</v>
          </cell>
          <cell r="E227">
            <v>0</v>
          </cell>
          <cell r="F227">
            <v>0</v>
          </cell>
          <cell r="G227">
            <v>0</v>
          </cell>
          <cell r="H227">
            <v>0</v>
          </cell>
        </row>
        <row r="228">
          <cell r="B228" t="str">
            <v>WBURB-1</v>
          </cell>
          <cell r="C228">
            <v>5609.6</v>
          </cell>
          <cell r="D228">
            <v>4276.9399999999996</v>
          </cell>
          <cell r="E228">
            <v>0</v>
          </cell>
          <cell r="F228">
            <v>0</v>
          </cell>
          <cell r="G228">
            <v>5609.6</v>
          </cell>
          <cell r="H228">
            <v>4276.9399999999996</v>
          </cell>
        </row>
        <row r="229">
          <cell r="B229" t="str">
            <v>WBURB-2</v>
          </cell>
          <cell r="C229">
            <v>14007.34</v>
          </cell>
          <cell r="D229">
            <v>3615.02</v>
          </cell>
          <cell r="E229">
            <v>0</v>
          </cell>
          <cell r="F229">
            <v>0</v>
          </cell>
          <cell r="G229">
            <v>14007.34</v>
          </cell>
          <cell r="H229">
            <v>3615.02</v>
          </cell>
        </row>
        <row r="230">
          <cell r="B230" t="str">
            <v>WBURB-3</v>
          </cell>
          <cell r="C230">
            <v>9985.9699999999993</v>
          </cell>
          <cell r="D230">
            <v>5001.8999999999996</v>
          </cell>
          <cell r="E230">
            <v>0</v>
          </cell>
          <cell r="F230">
            <v>0</v>
          </cell>
          <cell r="G230">
            <v>9985.9699999999993</v>
          </cell>
          <cell r="H230">
            <v>5001.8999999999996</v>
          </cell>
        </row>
        <row r="231">
          <cell r="B231" t="str">
            <v>WBUPS01Z</v>
          </cell>
          <cell r="C231">
            <v>2133.15</v>
          </cell>
          <cell r="D231">
            <v>1611</v>
          </cell>
          <cell r="E231">
            <v>0</v>
          </cell>
          <cell r="F231">
            <v>0</v>
          </cell>
          <cell r="G231">
            <v>2133.15</v>
          </cell>
          <cell r="H231">
            <v>1611</v>
          </cell>
        </row>
        <row r="232">
          <cell r="B232" t="str">
            <v>WBUPS02Z</v>
          </cell>
          <cell r="C232">
            <v>359.5</v>
          </cell>
          <cell r="D232">
            <v>203.15</v>
          </cell>
          <cell r="E232">
            <v>0</v>
          </cell>
          <cell r="F232">
            <v>0</v>
          </cell>
          <cell r="G232">
            <v>359.5</v>
          </cell>
          <cell r="H232">
            <v>203.15</v>
          </cell>
        </row>
        <row r="233">
          <cell r="B233" t="str">
            <v>WBUPS03Z</v>
          </cell>
          <cell r="C233">
            <v>0</v>
          </cell>
          <cell r="D233">
            <v>0</v>
          </cell>
          <cell r="E233">
            <v>0</v>
          </cell>
          <cell r="F233">
            <v>0</v>
          </cell>
          <cell r="G233">
            <v>0</v>
          </cell>
          <cell r="H233">
            <v>0</v>
          </cell>
        </row>
        <row r="234">
          <cell r="B234" t="str">
            <v>WBUPS04Z</v>
          </cell>
          <cell r="C234">
            <v>480.6</v>
          </cell>
          <cell r="D234">
            <v>1633.95</v>
          </cell>
          <cell r="E234">
            <v>0</v>
          </cell>
          <cell r="F234">
            <v>0</v>
          </cell>
          <cell r="G234">
            <v>480.6</v>
          </cell>
          <cell r="H234">
            <v>1633.95</v>
          </cell>
        </row>
        <row r="235">
          <cell r="B235" t="str">
            <v>WTMSO-1</v>
          </cell>
          <cell r="C235">
            <v>9018.76</v>
          </cell>
          <cell r="D235">
            <v>2461.87</v>
          </cell>
          <cell r="E235">
            <v>0</v>
          </cell>
          <cell r="F235">
            <v>0</v>
          </cell>
          <cell r="G235">
            <v>9018.76</v>
          </cell>
          <cell r="H235">
            <v>2461.87</v>
          </cell>
        </row>
        <row r="236">
          <cell r="B236" t="str">
            <v>BLLA-1</v>
          </cell>
          <cell r="C236">
            <v>3194.82</v>
          </cell>
          <cell r="D236">
            <v>335.74</v>
          </cell>
          <cell r="E236">
            <v>0</v>
          </cell>
          <cell r="F236">
            <v>0</v>
          </cell>
          <cell r="G236">
            <v>3194.82</v>
          </cell>
          <cell r="H236">
            <v>335.74</v>
          </cell>
        </row>
        <row r="237">
          <cell r="B237" t="str">
            <v>WHILW-1</v>
          </cell>
          <cell r="C237">
            <v>10628.6</v>
          </cell>
          <cell r="D237">
            <v>247.62</v>
          </cell>
          <cell r="E237">
            <v>0</v>
          </cell>
          <cell r="F237">
            <v>0</v>
          </cell>
          <cell r="G237">
            <v>10628.6</v>
          </cell>
          <cell r="H237">
            <v>247.62</v>
          </cell>
        </row>
        <row r="238">
          <cell r="B238" t="str">
            <v>WHILW-2</v>
          </cell>
          <cell r="C238">
            <v>13369.63</v>
          </cell>
          <cell r="D238">
            <v>0</v>
          </cell>
          <cell r="E238">
            <v>0</v>
          </cell>
          <cell r="F238">
            <v>0</v>
          </cell>
          <cell r="G238">
            <v>13369.63</v>
          </cell>
          <cell r="H238">
            <v>0</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6"/>
      <sheetData sheetId="7"/>
      <sheetData sheetId="8"/>
      <sheetData sheetId="9"/>
      <sheetData sheetId="10"/>
      <sheetData sheetId="1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0"/>
      <sheetName val="NOV-20"/>
      <sheetName val="DEC-20"/>
      <sheetName val="JAN-21"/>
      <sheetName val="FEB-21"/>
      <sheetName val="MAR-21"/>
      <sheetName val="Unit_details"/>
      <sheetName val="Sheet1"/>
    </sheetNames>
    <sheetDataSet>
      <sheetData sheetId="0"/>
      <sheetData sheetId="1"/>
      <sheetData sheetId="2"/>
      <sheetData sheetId="3"/>
      <sheetData sheetId="4"/>
      <sheetData sheetId="5"/>
      <sheetData sheetId="6">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5969.2</v>
          </cell>
          <cell r="D8">
            <v>1787.8</v>
          </cell>
          <cell r="E8">
            <v>0</v>
          </cell>
          <cell r="F8">
            <v>0</v>
          </cell>
          <cell r="G8">
            <v>5969.2</v>
          </cell>
          <cell r="H8">
            <v>1787.8</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9971.07</v>
          </cell>
          <cell r="D13">
            <v>83.28</v>
          </cell>
          <cell r="E13">
            <v>0</v>
          </cell>
          <cell r="F13">
            <v>0</v>
          </cell>
          <cell r="G13">
            <v>9971.07</v>
          </cell>
          <cell r="H13">
            <v>83.28</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5943.8</v>
          </cell>
          <cell r="D18">
            <v>1108.1500000000001</v>
          </cell>
          <cell r="E18">
            <v>0</v>
          </cell>
          <cell r="F18">
            <v>0</v>
          </cell>
          <cell r="G18">
            <v>5943.8</v>
          </cell>
          <cell r="H18">
            <v>1108.1500000000001</v>
          </cell>
        </row>
        <row r="19">
          <cell r="B19" t="str">
            <v>CARR-1</v>
          </cell>
          <cell r="C19">
            <v>18380.099999999999</v>
          </cell>
          <cell r="D19">
            <v>3873.5</v>
          </cell>
          <cell r="E19">
            <v>0</v>
          </cell>
          <cell r="F19">
            <v>0</v>
          </cell>
          <cell r="G19">
            <v>18380.099999999999</v>
          </cell>
          <cell r="H19">
            <v>3873.5</v>
          </cell>
        </row>
        <row r="20">
          <cell r="B20" t="str">
            <v>CARR-2</v>
          </cell>
          <cell r="C20">
            <v>55556.800000000003</v>
          </cell>
          <cell r="D20">
            <v>6020</v>
          </cell>
          <cell r="E20">
            <v>0</v>
          </cell>
          <cell r="F20">
            <v>0</v>
          </cell>
          <cell r="G20">
            <v>55556.800000000003</v>
          </cell>
          <cell r="H20">
            <v>6020</v>
          </cell>
        </row>
        <row r="21">
          <cell r="B21" t="str">
            <v>CDCL_01Z</v>
          </cell>
          <cell r="C21">
            <v>16652.7</v>
          </cell>
          <cell r="D21">
            <v>9774.6299999999992</v>
          </cell>
          <cell r="E21">
            <v>0</v>
          </cell>
          <cell r="F21">
            <v>0</v>
          </cell>
          <cell r="G21">
            <v>16652.7</v>
          </cell>
          <cell r="H21">
            <v>9774.6299999999992</v>
          </cell>
        </row>
        <row r="22">
          <cell r="B22" t="str">
            <v>LAGA_01Z</v>
          </cell>
          <cell r="C22">
            <v>5474</v>
          </cell>
          <cell r="D22">
            <v>8960.2000000000007</v>
          </cell>
          <cell r="E22">
            <v>0</v>
          </cell>
          <cell r="F22">
            <v>0</v>
          </cell>
          <cell r="G22">
            <v>5474</v>
          </cell>
          <cell r="H22">
            <v>8960.2000000000007</v>
          </cell>
        </row>
        <row r="23">
          <cell r="B23" t="str">
            <v>CLDCW-1</v>
          </cell>
          <cell r="C23">
            <v>6.74</v>
          </cell>
          <cell r="D23">
            <v>6419.36</v>
          </cell>
          <cell r="E23">
            <v>0</v>
          </cell>
          <cell r="F23">
            <v>0</v>
          </cell>
          <cell r="G23">
            <v>6.74</v>
          </cell>
          <cell r="H23">
            <v>6419.36</v>
          </cell>
        </row>
        <row r="24">
          <cell r="B24" t="str">
            <v>CLDNW-1</v>
          </cell>
          <cell r="C24">
            <v>7.33</v>
          </cell>
          <cell r="D24">
            <v>6530.34</v>
          </cell>
          <cell r="E24">
            <v>0</v>
          </cell>
          <cell r="F24">
            <v>0</v>
          </cell>
          <cell r="G24">
            <v>7.33</v>
          </cell>
          <cell r="H24">
            <v>6530.34</v>
          </cell>
        </row>
        <row r="25">
          <cell r="B25" t="str">
            <v>CLDSW-1</v>
          </cell>
          <cell r="C25">
            <v>2553.92</v>
          </cell>
          <cell r="D25">
            <v>744.76</v>
          </cell>
          <cell r="E25">
            <v>0</v>
          </cell>
          <cell r="F25">
            <v>0</v>
          </cell>
          <cell r="G25">
            <v>2553.92</v>
          </cell>
          <cell r="H25">
            <v>744.76</v>
          </cell>
        </row>
        <row r="26">
          <cell r="B26" t="str">
            <v>CRMLW-1</v>
          </cell>
          <cell r="C26">
            <v>215.03</v>
          </cell>
          <cell r="D26">
            <v>679.68</v>
          </cell>
          <cell r="E26">
            <v>0</v>
          </cell>
          <cell r="F26">
            <v>0</v>
          </cell>
          <cell r="G26">
            <v>215.03</v>
          </cell>
          <cell r="H26">
            <v>679.68</v>
          </cell>
        </row>
        <row r="27">
          <cell r="B27" t="str">
            <v>CORB_01Z</v>
          </cell>
          <cell r="C27">
            <v>226.08</v>
          </cell>
          <cell r="D27">
            <v>18.5</v>
          </cell>
          <cell r="E27">
            <v>0</v>
          </cell>
          <cell r="F27">
            <v>0</v>
          </cell>
          <cell r="G27">
            <v>226.08</v>
          </cell>
          <cell r="H27">
            <v>18.5</v>
          </cell>
        </row>
        <row r="28">
          <cell r="B28" t="str">
            <v>COSO_01Z</v>
          </cell>
          <cell r="C28">
            <v>6596.35</v>
          </cell>
          <cell r="D28">
            <v>1810.6</v>
          </cell>
          <cell r="E28">
            <v>0</v>
          </cell>
          <cell r="F28">
            <v>0</v>
          </cell>
          <cell r="G28">
            <v>6596.35</v>
          </cell>
          <cell r="H28">
            <v>1810.6</v>
          </cell>
        </row>
        <row r="29">
          <cell r="B29" t="str">
            <v>CRYRW-2</v>
          </cell>
          <cell r="C29">
            <v>12628.65</v>
          </cell>
          <cell r="D29">
            <v>148.54</v>
          </cell>
          <cell r="E29">
            <v>0</v>
          </cell>
          <cell r="F29">
            <v>0</v>
          </cell>
          <cell r="G29">
            <v>12628.65</v>
          </cell>
          <cell r="H29">
            <v>148.54</v>
          </cell>
        </row>
        <row r="30">
          <cell r="B30" t="str">
            <v>DAMC_01Z</v>
          </cell>
          <cell r="C30">
            <v>8438.99</v>
          </cell>
          <cell r="D30">
            <v>4638.33</v>
          </cell>
          <cell r="E30">
            <v>0</v>
          </cell>
          <cell r="F30">
            <v>0</v>
          </cell>
          <cell r="G30">
            <v>8438.99</v>
          </cell>
          <cell r="H30">
            <v>4638.33</v>
          </cell>
        </row>
        <row r="31">
          <cell r="B31" t="str">
            <v>DEEP_01Z</v>
          </cell>
          <cell r="C31">
            <v>0</v>
          </cell>
          <cell r="D31">
            <v>0</v>
          </cell>
          <cell r="E31">
            <v>0</v>
          </cell>
          <cell r="F31">
            <v>0</v>
          </cell>
          <cell r="G31">
            <v>0</v>
          </cell>
          <cell r="H31">
            <v>0</v>
          </cell>
        </row>
        <row r="32">
          <cell r="B32" t="str">
            <v>CNQPS01Z</v>
          </cell>
          <cell r="C32">
            <v>8222.9500000000007</v>
          </cell>
          <cell r="D32">
            <v>484.09</v>
          </cell>
          <cell r="E32">
            <v>0</v>
          </cell>
          <cell r="F32">
            <v>0</v>
          </cell>
          <cell r="G32">
            <v>8222.9500000000007</v>
          </cell>
          <cell r="H32">
            <v>484.09</v>
          </cell>
        </row>
        <row r="33">
          <cell r="B33" t="str">
            <v>CNQPS02Z</v>
          </cell>
          <cell r="C33">
            <v>8906.75</v>
          </cell>
          <cell r="D33">
            <v>1389.53</v>
          </cell>
          <cell r="E33">
            <v>0</v>
          </cell>
          <cell r="F33">
            <v>0</v>
          </cell>
          <cell r="G33">
            <v>8906.75</v>
          </cell>
          <cell r="H33">
            <v>1389.53</v>
          </cell>
        </row>
        <row r="34">
          <cell r="B34" t="str">
            <v>CNQPS03Z</v>
          </cell>
          <cell r="C34">
            <v>6739.55</v>
          </cell>
          <cell r="D34">
            <v>518.80999999999995</v>
          </cell>
          <cell r="E34">
            <v>0</v>
          </cell>
          <cell r="F34">
            <v>0</v>
          </cell>
          <cell r="G34">
            <v>6739.55</v>
          </cell>
          <cell r="H34">
            <v>518.80999999999995</v>
          </cell>
        </row>
        <row r="35">
          <cell r="B35" t="str">
            <v>CNQPS04Z</v>
          </cell>
          <cell r="C35">
            <v>9540.66</v>
          </cell>
          <cell r="D35">
            <v>841.49</v>
          </cell>
          <cell r="E35">
            <v>0</v>
          </cell>
          <cell r="F35">
            <v>0</v>
          </cell>
          <cell r="G35">
            <v>9540.66</v>
          </cell>
          <cell r="H35">
            <v>841.49</v>
          </cell>
        </row>
        <row r="36">
          <cell r="B36" t="str">
            <v>DRAXX01Z</v>
          </cell>
          <cell r="C36">
            <v>45176.15</v>
          </cell>
          <cell r="D36">
            <v>3084.9</v>
          </cell>
          <cell r="E36">
            <v>0</v>
          </cell>
          <cell r="F36">
            <v>0</v>
          </cell>
          <cell r="G36">
            <v>45176.15</v>
          </cell>
          <cell r="H36">
            <v>3084.9</v>
          </cell>
        </row>
        <row r="37">
          <cell r="B37" t="str">
            <v>DRAXX02Z</v>
          </cell>
          <cell r="C37">
            <v>36170.5</v>
          </cell>
          <cell r="D37">
            <v>2787.1</v>
          </cell>
          <cell r="E37">
            <v>0</v>
          </cell>
          <cell r="F37">
            <v>0</v>
          </cell>
          <cell r="G37">
            <v>36170.5</v>
          </cell>
          <cell r="H37">
            <v>2787.1</v>
          </cell>
        </row>
        <row r="38">
          <cell r="B38" t="str">
            <v>DRAXX03Z</v>
          </cell>
          <cell r="C38">
            <v>29394.7</v>
          </cell>
          <cell r="D38">
            <v>1739.85</v>
          </cell>
          <cell r="E38">
            <v>0</v>
          </cell>
          <cell r="F38">
            <v>0</v>
          </cell>
          <cell r="G38">
            <v>29394.7</v>
          </cell>
          <cell r="H38">
            <v>1739.85</v>
          </cell>
        </row>
        <row r="39">
          <cell r="B39" t="str">
            <v>DRAXX04Z</v>
          </cell>
          <cell r="C39">
            <v>20052.25</v>
          </cell>
          <cell r="D39">
            <v>2712.7</v>
          </cell>
          <cell r="E39">
            <v>0</v>
          </cell>
          <cell r="F39">
            <v>0</v>
          </cell>
          <cell r="G39">
            <v>20052.25</v>
          </cell>
          <cell r="H39">
            <v>2712.7</v>
          </cell>
        </row>
        <row r="40">
          <cell r="B40" t="str">
            <v>DRAXX05Z</v>
          </cell>
          <cell r="C40">
            <v>347</v>
          </cell>
          <cell r="D40">
            <v>532.54999999999995</v>
          </cell>
          <cell r="E40">
            <v>0</v>
          </cell>
          <cell r="F40">
            <v>0</v>
          </cell>
          <cell r="G40">
            <v>347</v>
          </cell>
          <cell r="H40">
            <v>532.54999999999995</v>
          </cell>
        </row>
        <row r="41">
          <cell r="B41" t="str">
            <v>DRAXX06Z</v>
          </cell>
          <cell r="C41">
            <v>9091.2000000000007</v>
          </cell>
          <cell r="D41">
            <v>1908.71</v>
          </cell>
          <cell r="E41">
            <v>0</v>
          </cell>
          <cell r="F41">
            <v>0</v>
          </cell>
          <cell r="G41">
            <v>9091.2000000000007</v>
          </cell>
          <cell r="H41">
            <v>1908.71</v>
          </cell>
        </row>
        <row r="42">
          <cell r="B42" t="str">
            <v>DRAXX09G</v>
          </cell>
          <cell r="C42">
            <v>0</v>
          </cell>
          <cell r="D42">
            <v>0</v>
          </cell>
          <cell r="E42">
            <v>0</v>
          </cell>
          <cell r="F42">
            <v>0</v>
          </cell>
          <cell r="G42">
            <v>0</v>
          </cell>
          <cell r="H42">
            <v>0</v>
          </cell>
        </row>
        <row r="43">
          <cell r="B43" t="str">
            <v>DRAXX10G</v>
          </cell>
          <cell r="C43">
            <v>0</v>
          </cell>
          <cell r="D43">
            <v>25.02</v>
          </cell>
          <cell r="E43">
            <v>0</v>
          </cell>
          <cell r="F43">
            <v>0</v>
          </cell>
          <cell r="G43">
            <v>0</v>
          </cell>
          <cell r="H43">
            <v>25.02</v>
          </cell>
        </row>
        <row r="44">
          <cell r="B44" t="str">
            <v>DRAXX12G</v>
          </cell>
          <cell r="C44">
            <v>0.01</v>
          </cell>
          <cell r="D44">
            <v>19.66</v>
          </cell>
          <cell r="E44">
            <v>0</v>
          </cell>
          <cell r="F44">
            <v>0</v>
          </cell>
          <cell r="G44">
            <v>0.01</v>
          </cell>
          <cell r="H44">
            <v>19.66</v>
          </cell>
        </row>
        <row r="45">
          <cell r="B45" t="str">
            <v>DUNGW-1</v>
          </cell>
          <cell r="C45">
            <v>222.04</v>
          </cell>
          <cell r="D45">
            <v>1280.32</v>
          </cell>
          <cell r="E45">
            <v>0</v>
          </cell>
          <cell r="F45">
            <v>0</v>
          </cell>
          <cell r="G45">
            <v>222.04</v>
          </cell>
          <cell r="H45">
            <v>1280.32</v>
          </cell>
        </row>
        <row r="46">
          <cell r="B46" t="str">
            <v>EECL_01Z</v>
          </cell>
          <cell r="C46">
            <v>0</v>
          </cell>
          <cell r="D46">
            <v>0</v>
          </cell>
          <cell r="E46">
            <v>0</v>
          </cell>
          <cell r="F46">
            <v>0</v>
          </cell>
          <cell r="G46">
            <v>0</v>
          </cell>
          <cell r="H46">
            <v>0</v>
          </cell>
        </row>
        <row r="47">
          <cell r="B47" t="str">
            <v>FIDL_01Z</v>
          </cell>
          <cell r="C47">
            <v>0</v>
          </cell>
          <cell r="D47">
            <v>0</v>
          </cell>
          <cell r="E47">
            <v>0</v>
          </cell>
          <cell r="F47">
            <v>0</v>
          </cell>
          <cell r="G47">
            <v>0</v>
          </cell>
          <cell r="H47">
            <v>0</v>
          </cell>
        </row>
        <row r="48">
          <cell r="B48" t="str">
            <v>FIDL_02Z</v>
          </cell>
          <cell r="C48">
            <v>0</v>
          </cell>
          <cell r="D48">
            <v>0</v>
          </cell>
          <cell r="E48">
            <v>0</v>
          </cell>
          <cell r="F48">
            <v>0</v>
          </cell>
          <cell r="G48">
            <v>0</v>
          </cell>
          <cell r="H48">
            <v>0</v>
          </cell>
        </row>
        <row r="49">
          <cell r="B49" t="str">
            <v>FIDL_03Z</v>
          </cell>
          <cell r="C49">
            <v>0</v>
          </cell>
          <cell r="D49">
            <v>0</v>
          </cell>
          <cell r="E49">
            <v>0</v>
          </cell>
          <cell r="F49">
            <v>0</v>
          </cell>
          <cell r="G49">
            <v>0</v>
          </cell>
          <cell r="H49">
            <v>0</v>
          </cell>
        </row>
        <row r="50">
          <cell r="B50" t="str">
            <v>FIDL_04Z</v>
          </cell>
          <cell r="C50">
            <v>0</v>
          </cell>
          <cell r="D50">
            <v>0</v>
          </cell>
          <cell r="E50">
            <v>0</v>
          </cell>
          <cell r="F50">
            <v>0</v>
          </cell>
          <cell r="G50">
            <v>0</v>
          </cell>
          <cell r="H50">
            <v>0</v>
          </cell>
        </row>
        <row r="51">
          <cell r="B51" t="str">
            <v>EAG_EWIC1</v>
          </cell>
          <cell r="C51">
            <v>62521.8</v>
          </cell>
          <cell r="D51">
            <v>0</v>
          </cell>
          <cell r="E51">
            <v>0</v>
          </cell>
          <cell r="F51">
            <v>0</v>
          </cell>
          <cell r="G51">
            <v>62521.8</v>
          </cell>
          <cell r="H51">
            <v>0</v>
          </cell>
        </row>
        <row r="52">
          <cell r="B52" t="str">
            <v>CRUA_01Z</v>
          </cell>
          <cell r="C52">
            <v>3786.2</v>
          </cell>
          <cell r="D52">
            <v>127.06</v>
          </cell>
          <cell r="E52">
            <v>0</v>
          </cell>
          <cell r="F52">
            <v>0</v>
          </cell>
          <cell r="G52">
            <v>3786.2</v>
          </cell>
          <cell r="H52">
            <v>127.06</v>
          </cell>
        </row>
        <row r="53">
          <cell r="B53" t="str">
            <v>CRUA_02Z</v>
          </cell>
          <cell r="C53">
            <v>3183.2</v>
          </cell>
          <cell r="D53">
            <v>54.4</v>
          </cell>
          <cell r="E53">
            <v>0</v>
          </cell>
          <cell r="F53">
            <v>0</v>
          </cell>
          <cell r="G53">
            <v>3183.2</v>
          </cell>
          <cell r="H53">
            <v>54.4</v>
          </cell>
        </row>
        <row r="54">
          <cell r="B54" t="str">
            <v>CRUA_03Z</v>
          </cell>
          <cell r="C54">
            <v>3960.26</v>
          </cell>
          <cell r="D54">
            <v>934.96</v>
          </cell>
          <cell r="E54">
            <v>0</v>
          </cell>
          <cell r="F54">
            <v>0</v>
          </cell>
          <cell r="G54">
            <v>3960.26</v>
          </cell>
          <cell r="H54">
            <v>934.96</v>
          </cell>
        </row>
        <row r="55">
          <cell r="B55" t="str">
            <v>CRUA_04Z</v>
          </cell>
          <cell r="C55">
            <v>1265.92</v>
          </cell>
          <cell r="D55">
            <v>47.82</v>
          </cell>
          <cell r="E55">
            <v>0</v>
          </cell>
          <cell r="F55">
            <v>0</v>
          </cell>
          <cell r="G55">
            <v>1265.92</v>
          </cell>
          <cell r="H55">
            <v>47.82</v>
          </cell>
        </row>
        <row r="56">
          <cell r="B56" t="str">
            <v>LOAN_01Z</v>
          </cell>
          <cell r="C56">
            <v>0</v>
          </cell>
          <cell r="D56">
            <v>0</v>
          </cell>
          <cell r="E56">
            <v>0</v>
          </cell>
          <cell r="F56">
            <v>0</v>
          </cell>
          <cell r="G56">
            <v>0</v>
          </cell>
          <cell r="H56">
            <v>0</v>
          </cell>
        </row>
        <row r="57">
          <cell r="B57" t="str">
            <v>LOAN_02Z</v>
          </cell>
          <cell r="C57">
            <v>0</v>
          </cell>
          <cell r="D57">
            <v>0</v>
          </cell>
          <cell r="E57">
            <v>0</v>
          </cell>
          <cell r="F57">
            <v>0</v>
          </cell>
          <cell r="G57">
            <v>0</v>
          </cell>
          <cell r="H57">
            <v>0</v>
          </cell>
        </row>
        <row r="58">
          <cell r="B58" t="str">
            <v>LOAN_03Z</v>
          </cell>
          <cell r="C58">
            <v>0</v>
          </cell>
          <cell r="D58">
            <v>0</v>
          </cell>
          <cell r="E58">
            <v>0</v>
          </cell>
          <cell r="F58">
            <v>0</v>
          </cell>
          <cell r="G58">
            <v>0</v>
          </cell>
          <cell r="H58">
            <v>0</v>
          </cell>
        </row>
        <row r="59">
          <cell r="B59" t="str">
            <v>LOAN_04Z</v>
          </cell>
          <cell r="C59">
            <v>0</v>
          </cell>
          <cell r="D59">
            <v>0</v>
          </cell>
          <cell r="E59">
            <v>0</v>
          </cell>
          <cell r="F59">
            <v>0</v>
          </cell>
          <cell r="G59">
            <v>0</v>
          </cell>
          <cell r="H59">
            <v>0</v>
          </cell>
        </row>
        <row r="60">
          <cell r="B60" t="str">
            <v>RYHPS01Z</v>
          </cell>
          <cell r="C60">
            <v>2864.91</v>
          </cell>
          <cell r="D60">
            <v>1082.1400000000001</v>
          </cell>
          <cell r="E60">
            <v>0</v>
          </cell>
          <cell r="F60">
            <v>0</v>
          </cell>
          <cell r="G60">
            <v>2864.91</v>
          </cell>
          <cell r="H60">
            <v>1082.1400000000001</v>
          </cell>
        </row>
        <row r="61">
          <cell r="B61" t="str">
            <v>FALGW-1</v>
          </cell>
          <cell r="C61">
            <v>12619.87</v>
          </cell>
          <cell r="D61">
            <v>15.16</v>
          </cell>
          <cell r="E61">
            <v>0</v>
          </cell>
          <cell r="F61">
            <v>0</v>
          </cell>
          <cell r="G61">
            <v>12619.87</v>
          </cell>
          <cell r="H61">
            <v>15.16</v>
          </cell>
        </row>
        <row r="62">
          <cell r="B62" t="str">
            <v>FELL_01Z</v>
          </cell>
          <cell r="C62">
            <v>0</v>
          </cell>
          <cell r="D62">
            <v>0</v>
          </cell>
          <cell r="E62">
            <v>0</v>
          </cell>
          <cell r="F62">
            <v>0</v>
          </cell>
          <cell r="G62">
            <v>0</v>
          </cell>
          <cell r="H62">
            <v>0</v>
          </cell>
        </row>
        <row r="63">
          <cell r="B63" t="str">
            <v>GRGBW-1</v>
          </cell>
          <cell r="C63">
            <v>28491.759999999998</v>
          </cell>
          <cell r="D63">
            <v>0</v>
          </cell>
          <cell r="E63">
            <v>0</v>
          </cell>
          <cell r="F63">
            <v>0</v>
          </cell>
          <cell r="G63">
            <v>28491.759999999998</v>
          </cell>
          <cell r="H63">
            <v>0</v>
          </cell>
        </row>
        <row r="64">
          <cell r="B64" t="str">
            <v>GRGBW-2</v>
          </cell>
          <cell r="C64">
            <v>24320.080000000002</v>
          </cell>
          <cell r="D64">
            <v>0</v>
          </cell>
          <cell r="E64">
            <v>0</v>
          </cell>
          <cell r="F64">
            <v>0</v>
          </cell>
          <cell r="G64">
            <v>24320.080000000002</v>
          </cell>
          <cell r="H64">
            <v>0</v>
          </cell>
        </row>
        <row r="65">
          <cell r="B65" t="str">
            <v>GRGBW-3</v>
          </cell>
          <cell r="C65">
            <v>29874.52</v>
          </cell>
          <cell r="D65">
            <v>1.26</v>
          </cell>
          <cell r="E65">
            <v>0</v>
          </cell>
          <cell r="F65">
            <v>0</v>
          </cell>
          <cell r="G65">
            <v>29874.52</v>
          </cell>
          <cell r="H65">
            <v>1.26</v>
          </cell>
        </row>
        <row r="66">
          <cell r="B66" t="str">
            <v>GNFSW-1</v>
          </cell>
          <cell r="C66">
            <v>2961.95</v>
          </cell>
          <cell r="D66">
            <v>2063.17</v>
          </cell>
          <cell r="E66">
            <v>0</v>
          </cell>
          <cell r="F66">
            <v>0</v>
          </cell>
          <cell r="G66">
            <v>2961.95</v>
          </cell>
          <cell r="H66">
            <v>2063.17</v>
          </cell>
        </row>
        <row r="67">
          <cell r="B67" t="str">
            <v>GAOFO-1</v>
          </cell>
          <cell r="C67">
            <v>1563.76</v>
          </cell>
          <cell r="D67">
            <v>2546.65</v>
          </cell>
          <cell r="E67">
            <v>0</v>
          </cell>
          <cell r="F67">
            <v>0</v>
          </cell>
          <cell r="G67">
            <v>1563.76</v>
          </cell>
          <cell r="H67">
            <v>2546.65</v>
          </cell>
        </row>
        <row r="68">
          <cell r="B68" t="str">
            <v>GAOFO-2</v>
          </cell>
          <cell r="C68">
            <v>1612.01</v>
          </cell>
          <cell r="D68">
            <v>2051.14</v>
          </cell>
          <cell r="E68">
            <v>0</v>
          </cell>
          <cell r="F68">
            <v>0</v>
          </cell>
          <cell r="G68">
            <v>1612.01</v>
          </cell>
          <cell r="H68">
            <v>2051.14</v>
          </cell>
        </row>
        <row r="69">
          <cell r="B69" t="str">
            <v>GAOFO-3</v>
          </cell>
          <cell r="C69">
            <v>1587.63</v>
          </cell>
          <cell r="D69">
            <v>2360.39</v>
          </cell>
          <cell r="E69">
            <v>0</v>
          </cell>
          <cell r="F69">
            <v>0</v>
          </cell>
          <cell r="G69">
            <v>1587.63</v>
          </cell>
          <cell r="H69">
            <v>2360.39</v>
          </cell>
        </row>
        <row r="70">
          <cell r="B70" t="str">
            <v>GAOFO-4</v>
          </cell>
          <cell r="C70">
            <v>1665.45</v>
          </cell>
          <cell r="D70">
            <v>2964</v>
          </cell>
          <cell r="E70">
            <v>0</v>
          </cell>
          <cell r="F70">
            <v>0</v>
          </cell>
          <cell r="G70">
            <v>1665.45</v>
          </cell>
          <cell r="H70">
            <v>2964</v>
          </cell>
        </row>
        <row r="71">
          <cell r="B71" t="str">
            <v>CRGHW-1</v>
          </cell>
          <cell r="C71">
            <v>1387.55</v>
          </cell>
          <cell r="D71">
            <v>11.44</v>
          </cell>
          <cell r="E71">
            <v>0</v>
          </cell>
          <cell r="F71">
            <v>0</v>
          </cell>
          <cell r="G71">
            <v>1387.55</v>
          </cell>
          <cell r="H71">
            <v>11.44</v>
          </cell>
        </row>
        <row r="72">
          <cell r="B72" t="str">
            <v>GRMO_01Z</v>
          </cell>
          <cell r="C72">
            <v>22.41</v>
          </cell>
          <cell r="D72">
            <v>4369.82</v>
          </cell>
          <cell r="E72">
            <v>0</v>
          </cell>
          <cell r="F72">
            <v>0</v>
          </cell>
          <cell r="G72">
            <v>22.41</v>
          </cell>
          <cell r="H72">
            <v>4369.82</v>
          </cell>
        </row>
        <row r="73">
          <cell r="B73" t="str">
            <v>GRIFW-1</v>
          </cell>
          <cell r="C73">
            <v>92.87</v>
          </cell>
          <cell r="D73">
            <v>2413.96</v>
          </cell>
          <cell r="E73">
            <v>0</v>
          </cell>
          <cell r="F73">
            <v>0</v>
          </cell>
          <cell r="G73">
            <v>92.87</v>
          </cell>
          <cell r="H73">
            <v>2413.96</v>
          </cell>
        </row>
        <row r="74">
          <cell r="B74" t="str">
            <v>GRIFW-2</v>
          </cell>
          <cell r="C74">
            <v>1908.93</v>
          </cell>
          <cell r="D74">
            <v>372.89</v>
          </cell>
          <cell r="E74">
            <v>0</v>
          </cell>
          <cell r="F74">
            <v>0</v>
          </cell>
          <cell r="G74">
            <v>1908.93</v>
          </cell>
          <cell r="H74">
            <v>372.89</v>
          </cell>
        </row>
        <row r="75">
          <cell r="B75" t="str">
            <v>GNFSW-2</v>
          </cell>
          <cell r="C75">
            <v>1550.6</v>
          </cell>
          <cell r="D75">
            <v>2303.2399999999998</v>
          </cell>
          <cell r="E75">
            <v>0</v>
          </cell>
          <cell r="F75">
            <v>0</v>
          </cell>
          <cell r="G75">
            <v>1550.6</v>
          </cell>
          <cell r="H75">
            <v>2303.2399999999998</v>
          </cell>
        </row>
        <row r="76">
          <cell r="B76" t="str">
            <v>GYMR-15</v>
          </cell>
          <cell r="C76">
            <v>10986.57</v>
          </cell>
          <cell r="D76">
            <v>1.72</v>
          </cell>
          <cell r="E76">
            <v>0</v>
          </cell>
          <cell r="F76">
            <v>0</v>
          </cell>
          <cell r="G76">
            <v>10986.57</v>
          </cell>
          <cell r="H76">
            <v>1.72</v>
          </cell>
        </row>
        <row r="77">
          <cell r="B77" t="str">
            <v>GYMR-17</v>
          </cell>
          <cell r="C77">
            <v>106.35</v>
          </cell>
          <cell r="D77">
            <v>106.4</v>
          </cell>
          <cell r="E77">
            <v>0</v>
          </cell>
          <cell r="F77">
            <v>0</v>
          </cell>
          <cell r="G77">
            <v>106.35</v>
          </cell>
          <cell r="H77">
            <v>106.4</v>
          </cell>
        </row>
        <row r="78">
          <cell r="B78" t="str">
            <v>GYMR-26</v>
          </cell>
          <cell r="C78">
            <v>22165.01</v>
          </cell>
          <cell r="D78">
            <v>1.22</v>
          </cell>
          <cell r="E78">
            <v>0</v>
          </cell>
          <cell r="F78">
            <v>0</v>
          </cell>
          <cell r="G78">
            <v>22165.01</v>
          </cell>
          <cell r="H78">
            <v>1.22</v>
          </cell>
        </row>
        <row r="79">
          <cell r="B79" t="str">
            <v>GYMR-28</v>
          </cell>
          <cell r="C79">
            <v>18332.25</v>
          </cell>
          <cell r="D79">
            <v>2.12</v>
          </cell>
          <cell r="E79">
            <v>0</v>
          </cell>
          <cell r="F79">
            <v>0</v>
          </cell>
          <cell r="G79">
            <v>18332.25</v>
          </cell>
          <cell r="H79">
            <v>2.12</v>
          </cell>
        </row>
        <row r="80">
          <cell r="B80" t="str">
            <v>GYAR_01Z</v>
          </cell>
          <cell r="C80">
            <v>3955.7</v>
          </cell>
          <cell r="D80">
            <v>1662.75</v>
          </cell>
          <cell r="E80">
            <v>0</v>
          </cell>
          <cell r="F80">
            <v>0</v>
          </cell>
          <cell r="G80">
            <v>3955.7</v>
          </cell>
          <cell r="H80">
            <v>1662.75</v>
          </cell>
        </row>
        <row r="81">
          <cell r="B81" t="str">
            <v>HOWAO-1</v>
          </cell>
          <cell r="C81">
            <v>0</v>
          </cell>
          <cell r="D81">
            <v>0</v>
          </cell>
          <cell r="E81">
            <v>0</v>
          </cell>
          <cell r="F81">
            <v>0</v>
          </cell>
          <cell r="G81">
            <v>0</v>
          </cell>
          <cell r="H81">
            <v>0</v>
          </cell>
        </row>
        <row r="82">
          <cell r="B82" t="str">
            <v>HOWAO-2</v>
          </cell>
          <cell r="C82">
            <v>0</v>
          </cell>
          <cell r="D82">
            <v>0</v>
          </cell>
          <cell r="E82">
            <v>0</v>
          </cell>
          <cell r="F82">
            <v>0</v>
          </cell>
          <cell r="G82">
            <v>0</v>
          </cell>
          <cell r="H82">
            <v>0</v>
          </cell>
        </row>
        <row r="83">
          <cell r="B83" t="str">
            <v>HOWAO-3</v>
          </cell>
          <cell r="C83">
            <v>0</v>
          </cell>
          <cell r="D83">
            <v>0</v>
          </cell>
          <cell r="E83">
            <v>0</v>
          </cell>
          <cell r="F83">
            <v>0</v>
          </cell>
          <cell r="G83">
            <v>0</v>
          </cell>
          <cell r="H83">
            <v>0</v>
          </cell>
        </row>
        <row r="84">
          <cell r="B84" t="str">
            <v>SHBA_01Z</v>
          </cell>
          <cell r="C84">
            <v>19888.09</v>
          </cell>
          <cell r="D84">
            <v>3661.85</v>
          </cell>
          <cell r="E84">
            <v>0</v>
          </cell>
          <cell r="F84">
            <v>0</v>
          </cell>
          <cell r="G84">
            <v>19888.09</v>
          </cell>
          <cell r="H84">
            <v>3661.85</v>
          </cell>
        </row>
        <row r="85">
          <cell r="B85" t="str">
            <v>SHBA_02Z</v>
          </cell>
          <cell r="C85">
            <v>19720.54</v>
          </cell>
          <cell r="D85">
            <v>3127.45</v>
          </cell>
          <cell r="E85">
            <v>0</v>
          </cell>
          <cell r="F85">
            <v>0</v>
          </cell>
          <cell r="G85">
            <v>19720.54</v>
          </cell>
          <cell r="H85">
            <v>3127.45</v>
          </cell>
        </row>
        <row r="86">
          <cell r="B86" t="str">
            <v>HUMR_01Z</v>
          </cell>
          <cell r="C86">
            <v>31498.48</v>
          </cell>
          <cell r="D86">
            <v>5024.03</v>
          </cell>
          <cell r="E86">
            <v>0</v>
          </cell>
          <cell r="F86">
            <v>0</v>
          </cell>
          <cell r="G86">
            <v>31498.48</v>
          </cell>
          <cell r="H86">
            <v>5024.03</v>
          </cell>
        </row>
        <row r="87">
          <cell r="B87" t="str">
            <v>COTPS01Z</v>
          </cell>
          <cell r="C87">
            <v>0</v>
          </cell>
          <cell r="D87">
            <v>0</v>
          </cell>
          <cell r="E87">
            <v>0</v>
          </cell>
          <cell r="F87">
            <v>0</v>
          </cell>
          <cell r="G87">
            <v>0</v>
          </cell>
          <cell r="H87">
            <v>0</v>
          </cell>
        </row>
        <row r="88">
          <cell r="B88" t="str">
            <v>COTPS02Z</v>
          </cell>
          <cell r="C88">
            <v>0</v>
          </cell>
          <cell r="D88">
            <v>0</v>
          </cell>
          <cell r="E88">
            <v>0</v>
          </cell>
          <cell r="F88">
            <v>0</v>
          </cell>
          <cell r="G88">
            <v>0</v>
          </cell>
          <cell r="H88">
            <v>0</v>
          </cell>
        </row>
        <row r="89">
          <cell r="B89" t="str">
            <v>COTPS03Z</v>
          </cell>
          <cell r="C89">
            <v>0</v>
          </cell>
          <cell r="D89">
            <v>0</v>
          </cell>
          <cell r="E89">
            <v>0</v>
          </cell>
          <cell r="F89">
            <v>0</v>
          </cell>
          <cell r="G89">
            <v>0</v>
          </cell>
          <cell r="H89">
            <v>0</v>
          </cell>
        </row>
        <row r="90">
          <cell r="B90" t="str">
            <v>COTPS04Z</v>
          </cell>
          <cell r="C90">
            <v>0</v>
          </cell>
          <cell r="D90">
            <v>0</v>
          </cell>
          <cell r="E90">
            <v>0</v>
          </cell>
          <cell r="F90">
            <v>0</v>
          </cell>
          <cell r="G90">
            <v>0</v>
          </cell>
          <cell r="H90">
            <v>0</v>
          </cell>
        </row>
        <row r="91">
          <cell r="B91" t="str">
            <v>KEAD_01Z</v>
          </cell>
          <cell r="C91">
            <v>2732.25</v>
          </cell>
          <cell r="D91">
            <v>8954.6</v>
          </cell>
          <cell r="E91">
            <v>0</v>
          </cell>
          <cell r="F91">
            <v>0</v>
          </cell>
          <cell r="G91">
            <v>2732.25</v>
          </cell>
          <cell r="H91">
            <v>8954.6</v>
          </cell>
        </row>
        <row r="92">
          <cell r="B92" t="str">
            <v>KILBW-1</v>
          </cell>
          <cell r="C92">
            <v>13.6</v>
          </cell>
          <cell r="D92">
            <v>1200.3499999999999</v>
          </cell>
          <cell r="E92">
            <v>0</v>
          </cell>
          <cell r="F92">
            <v>0</v>
          </cell>
          <cell r="G92">
            <v>13.6</v>
          </cell>
          <cell r="H92">
            <v>1200.3499999999999</v>
          </cell>
        </row>
        <row r="93">
          <cell r="B93" t="str">
            <v>LCLTW-1</v>
          </cell>
          <cell r="C93">
            <v>1520</v>
          </cell>
          <cell r="D93">
            <v>303.69</v>
          </cell>
          <cell r="E93">
            <v>0</v>
          </cell>
          <cell r="F93">
            <v>0</v>
          </cell>
          <cell r="G93">
            <v>1520</v>
          </cell>
          <cell r="H93">
            <v>303.69</v>
          </cell>
        </row>
        <row r="94">
          <cell r="B94" t="str">
            <v>MEDP_01Z</v>
          </cell>
          <cell r="C94">
            <v>7662.59</v>
          </cell>
          <cell r="D94">
            <v>7571.91</v>
          </cell>
          <cell r="E94">
            <v>0</v>
          </cell>
          <cell r="F94">
            <v>0</v>
          </cell>
          <cell r="G94">
            <v>7662.59</v>
          </cell>
          <cell r="H94">
            <v>7571.91</v>
          </cell>
        </row>
        <row r="95">
          <cell r="B95" t="str">
            <v>MILWW-1</v>
          </cell>
          <cell r="C95">
            <v>3230.56</v>
          </cell>
          <cell r="D95">
            <v>25.4</v>
          </cell>
          <cell r="E95">
            <v>0</v>
          </cell>
          <cell r="F95">
            <v>0</v>
          </cell>
          <cell r="G95">
            <v>3230.56</v>
          </cell>
          <cell r="H95">
            <v>25.4</v>
          </cell>
        </row>
        <row r="96">
          <cell r="B96" t="str">
            <v>WDNSO-1</v>
          </cell>
          <cell r="C96">
            <v>9954.26</v>
          </cell>
          <cell r="D96">
            <v>774.75</v>
          </cell>
          <cell r="E96">
            <v>0</v>
          </cell>
          <cell r="F96">
            <v>0</v>
          </cell>
          <cell r="G96">
            <v>9954.26</v>
          </cell>
          <cell r="H96">
            <v>774.75</v>
          </cell>
        </row>
        <row r="97">
          <cell r="B97" t="str">
            <v>WDNSO-2</v>
          </cell>
          <cell r="C97">
            <v>11495.61</v>
          </cell>
          <cell r="D97">
            <v>598.4</v>
          </cell>
          <cell r="E97">
            <v>0</v>
          </cell>
          <cell r="F97">
            <v>0</v>
          </cell>
          <cell r="G97">
            <v>11495.61</v>
          </cell>
          <cell r="H97">
            <v>598.4</v>
          </cell>
        </row>
        <row r="98">
          <cell r="B98" t="str">
            <v>MRWD_01Z</v>
          </cell>
          <cell r="C98">
            <v>25744.3</v>
          </cell>
          <cell r="D98">
            <v>5224.8</v>
          </cell>
          <cell r="E98">
            <v>0</v>
          </cell>
          <cell r="F98">
            <v>0</v>
          </cell>
          <cell r="G98">
            <v>25744.3</v>
          </cell>
          <cell r="H98">
            <v>5224.8</v>
          </cell>
        </row>
        <row r="99">
          <cell r="B99" t="str">
            <v>ABTHB07Z</v>
          </cell>
          <cell r="C99">
            <v>0</v>
          </cell>
          <cell r="D99">
            <v>0</v>
          </cell>
          <cell r="E99">
            <v>0</v>
          </cell>
          <cell r="F99">
            <v>0</v>
          </cell>
          <cell r="G99">
            <v>0</v>
          </cell>
          <cell r="H99">
            <v>0</v>
          </cell>
        </row>
        <row r="100">
          <cell r="B100" t="str">
            <v>ABTHB08Z</v>
          </cell>
          <cell r="C100">
            <v>0</v>
          </cell>
          <cell r="D100">
            <v>0</v>
          </cell>
          <cell r="E100">
            <v>0</v>
          </cell>
          <cell r="F100">
            <v>0</v>
          </cell>
          <cell r="G100">
            <v>0</v>
          </cell>
          <cell r="H100">
            <v>0</v>
          </cell>
        </row>
        <row r="101">
          <cell r="B101" t="str">
            <v>ABTHB09Z</v>
          </cell>
          <cell r="C101">
            <v>0</v>
          </cell>
          <cell r="D101">
            <v>0</v>
          </cell>
          <cell r="E101">
            <v>0</v>
          </cell>
          <cell r="F101">
            <v>0</v>
          </cell>
          <cell r="G101">
            <v>0</v>
          </cell>
          <cell r="H101">
            <v>0</v>
          </cell>
        </row>
        <row r="102">
          <cell r="B102" t="str">
            <v>COWE_01Z</v>
          </cell>
          <cell r="C102">
            <v>0</v>
          </cell>
          <cell r="D102">
            <v>0</v>
          </cell>
          <cell r="E102">
            <v>0</v>
          </cell>
          <cell r="F102">
            <v>0</v>
          </cell>
          <cell r="G102">
            <v>0</v>
          </cell>
          <cell r="H102">
            <v>0</v>
          </cell>
        </row>
        <row r="103">
          <cell r="B103" t="str">
            <v>COWE_02Z</v>
          </cell>
          <cell r="C103">
            <v>0</v>
          </cell>
          <cell r="D103">
            <v>0</v>
          </cell>
          <cell r="E103">
            <v>0</v>
          </cell>
          <cell r="F103">
            <v>0</v>
          </cell>
          <cell r="G103">
            <v>0</v>
          </cell>
          <cell r="H103">
            <v>0</v>
          </cell>
        </row>
        <row r="104">
          <cell r="B104" t="str">
            <v>DIDCB05Z</v>
          </cell>
          <cell r="C104">
            <v>15939.8</v>
          </cell>
          <cell r="D104">
            <v>7396.3</v>
          </cell>
          <cell r="E104">
            <v>0</v>
          </cell>
          <cell r="F104">
            <v>0</v>
          </cell>
          <cell r="G104">
            <v>15939.8</v>
          </cell>
          <cell r="H104">
            <v>7396.3</v>
          </cell>
        </row>
        <row r="105">
          <cell r="B105" t="str">
            <v>DIDCB06Z</v>
          </cell>
          <cell r="C105">
            <v>13443.8</v>
          </cell>
          <cell r="D105">
            <v>4960.45</v>
          </cell>
          <cell r="E105">
            <v>0</v>
          </cell>
          <cell r="F105">
            <v>0</v>
          </cell>
          <cell r="G105">
            <v>13443.8</v>
          </cell>
          <cell r="H105">
            <v>4960.45</v>
          </cell>
        </row>
        <row r="106">
          <cell r="B106" t="str">
            <v>LBAR_01Z</v>
          </cell>
          <cell r="C106">
            <v>7924.77</v>
          </cell>
          <cell r="D106">
            <v>23483.41</v>
          </cell>
          <cell r="E106">
            <v>0</v>
          </cell>
          <cell r="F106">
            <v>0</v>
          </cell>
          <cell r="G106">
            <v>7924.77</v>
          </cell>
          <cell r="H106">
            <v>23483.41</v>
          </cell>
        </row>
        <row r="107">
          <cell r="B107" t="str">
            <v>PEMB_11Z</v>
          </cell>
          <cell r="C107">
            <v>8803.25</v>
          </cell>
          <cell r="D107">
            <v>4270.25</v>
          </cell>
          <cell r="E107">
            <v>0</v>
          </cell>
          <cell r="F107">
            <v>0</v>
          </cell>
          <cell r="G107">
            <v>8803.25</v>
          </cell>
          <cell r="H107">
            <v>4270.25</v>
          </cell>
        </row>
        <row r="108">
          <cell r="B108" t="str">
            <v>PEMB_21Z</v>
          </cell>
          <cell r="C108">
            <v>6219.75</v>
          </cell>
          <cell r="D108">
            <v>2493.65</v>
          </cell>
          <cell r="E108">
            <v>0</v>
          </cell>
          <cell r="F108">
            <v>0</v>
          </cell>
          <cell r="G108">
            <v>6219.75</v>
          </cell>
          <cell r="H108">
            <v>2493.65</v>
          </cell>
        </row>
        <row r="109">
          <cell r="B109" t="str">
            <v>PEMB_31Z</v>
          </cell>
          <cell r="C109">
            <v>6417.5</v>
          </cell>
          <cell r="D109">
            <v>2849.3</v>
          </cell>
          <cell r="E109">
            <v>0</v>
          </cell>
          <cell r="F109">
            <v>0</v>
          </cell>
          <cell r="G109">
            <v>6417.5</v>
          </cell>
          <cell r="H109">
            <v>2849.3</v>
          </cell>
        </row>
        <row r="110">
          <cell r="B110" t="str">
            <v>PEMB_41Z</v>
          </cell>
          <cell r="C110">
            <v>17708.349999999999</v>
          </cell>
          <cell r="D110">
            <v>1969.85</v>
          </cell>
          <cell r="E110">
            <v>0</v>
          </cell>
          <cell r="F110">
            <v>0</v>
          </cell>
          <cell r="G110">
            <v>17708.349999999999</v>
          </cell>
          <cell r="H110">
            <v>1969.85</v>
          </cell>
        </row>
        <row r="111">
          <cell r="B111" t="str">
            <v>PEMB_51Z</v>
          </cell>
          <cell r="C111">
            <v>11660.25</v>
          </cell>
          <cell r="D111">
            <v>3006.55</v>
          </cell>
          <cell r="E111">
            <v>0</v>
          </cell>
          <cell r="F111">
            <v>0</v>
          </cell>
          <cell r="G111">
            <v>11660.25</v>
          </cell>
          <cell r="H111">
            <v>3006.55</v>
          </cell>
        </row>
        <row r="112">
          <cell r="B112" t="str">
            <v>STAY_01Z</v>
          </cell>
          <cell r="C112">
            <v>1924.1</v>
          </cell>
          <cell r="D112">
            <v>8112.55</v>
          </cell>
          <cell r="E112">
            <v>0</v>
          </cell>
          <cell r="F112">
            <v>0</v>
          </cell>
          <cell r="G112">
            <v>1924.1</v>
          </cell>
          <cell r="H112">
            <v>8112.55</v>
          </cell>
        </row>
        <row r="113">
          <cell r="B113" t="str">
            <v>STAY_02Z</v>
          </cell>
          <cell r="C113">
            <v>4190.8500000000004</v>
          </cell>
          <cell r="D113">
            <v>6908.4</v>
          </cell>
          <cell r="E113">
            <v>0</v>
          </cell>
          <cell r="F113">
            <v>0</v>
          </cell>
          <cell r="G113">
            <v>4190.8500000000004</v>
          </cell>
          <cell r="H113">
            <v>6908.4</v>
          </cell>
        </row>
        <row r="114">
          <cell r="B114" t="str">
            <v>STAY_03Z</v>
          </cell>
          <cell r="C114">
            <v>4021.8</v>
          </cell>
          <cell r="D114">
            <v>10249.25</v>
          </cell>
          <cell r="E114">
            <v>0</v>
          </cell>
          <cell r="F114">
            <v>0</v>
          </cell>
          <cell r="G114">
            <v>4021.8</v>
          </cell>
          <cell r="H114">
            <v>10249.25</v>
          </cell>
        </row>
        <row r="115">
          <cell r="B115" t="str">
            <v>STAY_04Z</v>
          </cell>
          <cell r="C115">
            <v>344.3</v>
          </cell>
          <cell r="D115">
            <v>2811.85</v>
          </cell>
          <cell r="E115">
            <v>0</v>
          </cell>
          <cell r="F115">
            <v>0</v>
          </cell>
          <cell r="G115">
            <v>344.3</v>
          </cell>
          <cell r="H115">
            <v>2811.85</v>
          </cell>
        </row>
        <row r="116">
          <cell r="B116" t="str">
            <v>DNGB_21Z</v>
          </cell>
          <cell r="C116">
            <v>0</v>
          </cell>
          <cell r="D116">
            <v>0</v>
          </cell>
          <cell r="E116">
            <v>0</v>
          </cell>
          <cell r="F116">
            <v>0</v>
          </cell>
          <cell r="G116">
            <v>0</v>
          </cell>
          <cell r="H116">
            <v>0</v>
          </cell>
        </row>
        <row r="117">
          <cell r="B117" t="str">
            <v>DNGB_22Z</v>
          </cell>
          <cell r="C117">
            <v>0</v>
          </cell>
          <cell r="D117">
            <v>0</v>
          </cell>
          <cell r="E117">
            <v>0</v>
          </cell>
          <cell r="F117">
            <v>0</v>
          </cell>
          <cell r="G117">
            <v>0</v>
          </cell>
          <cell r="H117">
            <v>0</v>
          </cell>
        </row>
        <row r="118">
          <cell r="B118" t="str">
            <v>HEYM101Z</v>
          </cell>
          <cell r="C118">
            <v>1.9</v>
          </cell>
          <cell r="D118">
            <v>0</v>
          </cell>
          <cell r="E118">
            <v>0</v>
          </cell>
          <cell r="F118">
            <v>0</v>
          </cell>
          <cell r="G118">
            <v>1.9</v>
          </cell>
          <cell r="H118">
            <v>0</v>
          </cell>
        </row>
        <row r="119">
          <cell r="B119" t="str">
            <v>HEYM102Z</v>
          </cell>
          <cell r="C119">
            <v>38884.25</v>
          </cell>
          <cell r="D119">
            <v>4029.35</v>
          </cell>
          <cell r="E119">
            <v>0</v>
          </cell>
          <cell r="F119">
            <v>0</v>
          </cell>
          <cell r="G119">
            <v>38884.25</v>
          </cell>
          <cell r="H119">
            <v>4029.35</v>
          </cell>
        </row>
        <row r="120">
          <cell r="B120" t="str">
            <v>HEYM207Z</v>
          </cell>
          <cell r="C120">
            <v>0</v>
          </cell>
          <cell r="D120">
            <v>0.6</v>
          </cell>
          <cell r="E120">
            <v>0</v>
          </cell>
          <cell r="F120">
            <v>0</v>
          </cell>
          <cell r="G120">
            <v>0</v>
          </cell>
          <cell r="H120">
            <v>0.6</v>
          </cell>
        </row>
        <row r="121">
          <cell r="B121" t="str">
            <v>HEYM208Z</v>
          </cell>
          <cell r="C121">
            <v>71416.75</v>
          </cell>
          <cell r="D121">
            <v>0</v>
          </cell>
          <cell r="E121">
            <v>0</v>
          </cell>
          <cell r="F121">
            <v>0</v>
          </cell>
          <cell r="G121">
            <v>71416.75</v>
          </cell>
          <cell r="H121">
            <v>0</v>
          </cell>
        </row>
        <row r="122">
          <cell r="B122" t="str">
            <v>HINB_07Z</v>
          </cell>
          <cell r="C122">
            <v>0</v>
          </cell>
          <cell r="D122">
            <v>0</v>
          </cell>
          <cell r="E122">
            <v>0</v>
          </cell>
          <cell r="F122">
            <v>0</v>
          </cell>
          <cell r="G122">
            <v>0</v>
          </cell>
          <cell r="H122">
            <v>0</v>
          </cell>
        </row>
        <row r="123">
          <cell r="B123" t="str">
            <v>HINB_08Z</v>
          </cell>
          <cell r="C123">
            <v>0</v>
          </cell>
          <cell r="D123">
            <v>0</v>
          </cell>
          <cell r="E123">
            <v>0</v>
          </cell>
          <cell r="F123">
            <v>0</v>
          </cell>
          <cell r="G123">
            <v>0</v>
          </cell>
          <cell r="H123">
            <v>0</v>
          </cell>
        </row>
        <row r="124">
          <cell r="B124" t="str">
            <v>HRTL_01Z</v>
          </cell>
          <cell r="C124">
            <v>52128.05</v>
          </cell>
          <cell r="D124">
            <v>1296.5999999999999</v>
          </cell>
          <cell r="E124">
            <v>0</v>
          </cell>
          <cell r="F124">
            <v>0</v>
          </cell>
          <cell r="G124">
            <v>52128.05</v>
          </cell>
          <cell r="H124">
            <v>1296.5999999999999</v>
          </cell>
        </row>
        <row r="125">
          <cell r="B125" t="str">
            <v>HRTL_02Z</v>
          </cell>
          <cell r="C125">
            <v>62883.35</v>
          </cell>
          <cell r="D125">
            <v>819.9</v>
          </cell>
          <cell r="E125">
            <v>0</v>
          </cell>
          <cell r="F125">
            <v>0</v>
          </cell>
          <cell r="G125">
            <v>62883.35</v>
          </cell>
          <cell r="H125">
            <v>819.9</v>
          </cell>
        </row>
        <row r="126">
          <cell r="B126" t="str">
            <v>HUNB_07Z</v>
          </cell>
          <cell r="C126">
            <v>54408.85</v>
          </cell>
          <cell r="D126">
            <v>1536.3</v>
          </cell>
          <cell r="E126">
            <v>0</v>
          </cell>
          <cell r="F126">
            <v>0</v>
          </cell>
          <cell r="G126">
            <v>54408.85</v>
          </cell>
          <cell r="H126">
            <v>1536.3</v>
          </cell>
        </row>
        <row r="127">
          <cell r="B127" t="str">
            <v>HUNB_08Z</v>
          </cell>
          <cell r="C127">
            <v>60255.25</v>
          </cell>
          <cell r="D127">
            <v>1866.5</v>
          </cell>
          <cell r="E127">
            <v>0</v>
          </cell>
          <cell r="F127">
            <v>0</v>
          </cell>
          <cell r="G127">
            <v>60255.25</v>
          </cell>
          <cell r="H127">
            <v>1866.5</v>
          </cell>
        </row>
        <row r="128">
          <cell r="B128" t="str">
            <v>SIZB_01Z</v>
          </cell>
          <cell r="C128">
            <v>23948.55</v>
          </cell>
          <cell r="D128">
            <v>6192.45</v>
          </cell>
          <cell r="E128">
            <v>0</v>
          </cell>
          <cell r="F128">
            <v>0</v>
          </cell>
          <cell r="G128">
            <v>23948.55</v>
          </cell>
          <cell r="H128">
            <v>6192.45</v>
          </cell>
        </row>
        <row r="129">
          <cell r="B129" t="str">
            <v>SIZB_02Z</v>
          </cell>
          <cell r="C129">
            <v>22128.799999999999</v>
          </cell>
          <cell r="D129">
            <v>8125.8</v>
          </cell>
          <cell r="E129">
            <v>0</v>
          </cell>
          <cell r="F129">
            <v>0</v>
          </cell>
          <cell r="G129">
            <v>22128.799999999999</v>
          </cell>
          <cell r="H129">
            <v>8125.8</v>
          </cell>
        </row>
        <row r="130">
          <cell r="B130" t="str">
            <v>TORN_01Z</v>
          </cell>
          <cell r="C130">
            <v>59595.45</v>
          </cell>
          <cell r="D130">
            <v>350.05</v>
          </cell>
          <cell r="E130">
            <v>0</v>
          </cell>
          <cell r="F130">
            <v>0</v>
          </cell>
          <cell r="G130">
            <v>59595.45</v>
          </cell>
          <cell r="H130">
            <v>350.05</v>
          </cell>
        </row>
        <row r="131">
          <cell r="B131" t="str">
            <v>TORN_02Z</v>
          </cell>
          <cell r="C131">
            <v>57510.05</v>
          </cell>
          <cell r="D131">
            <v>971.45</v>
          </cell>
          <cell r="E131">
            <v>0</v>
          </cell>
          <cell r="F131">
            <v>0</v>
          </cell>
          <cell r="G131">
            <v>57510.05</v>
          </cell>
          <cell r="H131">
            <v>971.45</v>
          </cell>
        </row>
        <row r="132">
          <cell r="B132" t="str">
            <v>EAG-NEMO1</v>
          </cell>
          <cell r="C132">
            <v>19895.650000000001</v>
          </cell>
          <cell r="D132">
            <v>9540.6</v>
          </cell>
          <cell r="E132">
            <v>0</v>
          </cell>
          <cell r="F132">
            <v>0</v>
          </cell>
          <cell r="G132">
            <v>19895.650000000001</v>
          </cell>
          <cell r="H132">
            <v>9540.6</v>
          </cell>
        </row>
        <row r="133">
          <cell r="B133" t="str">
            <v>DINO_01Z</v>
          </cell>
          <cell r="C133">
            <v>1459.35</v>
          </cell>
          <cell r="D133">
            <v>0</v>
          </cell>
          <cell r="E133">
            <v>0</v>
          </cell>
          <cell r="F133">
            <v>0</v>
          </cell>
          <cell r="G133">
            <v>1459.35</v>
          </cell>
          <cell r="H133">
            <v>0</v>
          </cell>
        </row>
        <row r="134">
          <cell r="B134" t="str">
            <v>DINO_02Z</v>
          </cell>
          <cell r="C134">
            <v>22365.25</v>
          </cell>
          <cell r="D134">
            <v>163.5</v>
          </cell>
          <cell r="E134">
            <v>0</v>
          </cell>
          <cell r="F134">
            <v>0</v>
          </cell>
          <cell r="G134">
            <v>22365.25</v>
          </cell>
          <cell r="H134">
            <v>163.5</v>
          </cell>
        </row>
        <row r="135">
          <cell r="B135" t="str">
            <v>DINO_03Z</v>
          </cell>
          <cell r="C135">
            <v>10069.35</v>
          </cell>
          <cell r="D135">
            <v>341.25</v>
          </cell>
          <cell r="E135">
            <v>0</v>
          </cell>
          <cell r="F135">
            <v>0</v>
          </cell>
          <cell r="G135">
            <v>10069.35</v>
          </cell>
          <cell r="H135">
            <v>341.25</v>
          </cell>
        </row>
        <row r="136">
          <cell r="B136" t="str">
            <v>DINO_04Z</v>
          </cell>
          <cell r="C136">
            <v>26005.65</v>
          </cell>
          <cell r="D136">
            <v>306.10000000000002</v>
          </cell>
          <cell r="E136">
            <v>0</v>
          </cell>
          <cell r="F136">
            <v>0</v>
          </cell>
          <cell r="G136">
            <v>26005.65</v>
          </cell>
          <cell r="H136">
            <v>306.10000000000002</v>
          </cell>
        </row>
        <row r="137">
          <cell r="B137" t="str">
            <v>DINO_05Z</v>
          </cell>
          <cell r="C137">
            <v>0</v>
          </cell>
          <cell r="D137">
            <v>0</v>
          </cell>
          <cell r="E137">
            <v>0</v>
          </cell>
          <cell r="F137">
            <v>0</v>
          </cell>
          <cell r="G137">
            <v>0</v>
          </cell>
          <cell r="H137">
            <v>0</v>
          </cell>
        </row>
        <row r="138">
          <cell r="B138" t="str">
            <v>DINO_06Z</v>
          </cell>
          <cell r="C138">
            <v>19143.099999999999</v>
          </cell>
          <cell r="D138">
            <v>85.7</v>
          </cell>
          <cell r="E138">
            <v>0</v>
          </cell>
          <cell r="F138">
            <v>0</v>
          </cell>
          <cell r="G138">
            <v>19143.099999999999</v>
          </cell>
          <cell r="H138">
            <v>85.7</v>
          </cell>
        </row>
        <row r="139">
          <cell r="B139" t="str">
            <v>FFES_01Z</v>
          </cell>
          <cell r="C139">
            <v>0</v>
          </cell>
          <cell r="D139">
            <v>0</v>
          </cell>
          <cell r="E139">
            <v>0</v>
          </cell>
          <cell r="F139">
            <v>0</v>
          </cell>
          <cell r="G139">
            <v>0</v>
          </cell>
          <cell r="H139">
            <v>0</v>
          </cell>
        </row>
        <row r="140">
          <cell r="B140" t="str">
            <v>FFES_02Z</v>
          </cell>
          <cell r="C140">
            <v>0</v>
          </cell>
          <cell r="D140">
            <v>0</v>
          </cell>
          <cell r="E140">
            <v>0</v>
          </cell>
          <cell r="F140">
            <v>0</v>
          </cell>
          <cell r="G140">
            <v>0</v>
          </cell>
          <cell r="H140">
            <v>0</v>
          </cell>
        </row>
        <row r="141">
          <cell r="B141" t="str">
            <v>FFES_03Z</v>
          </cell>
          <cell r="C141">
            <v>2240.02</v>
          </cell>
          <cell r="D141">
            <v>341.3</v>
          </cell>
          <cell r="E141">
            <v>0</v>
          </cell>
          <cell r="F141">
            <v>0</v>
          </cell>
          <cell r="G141">
            <v>2240.02</v>
          </cell>
          <cell r="H141">
            <v>341.3</v>
          </cell>
        </row>
        <row r="142">
          <cell r="B142" t="str">
            <v>FFES_04Z</v>
          </cell>
          <cell r="C142">
            <v>3685.24</v>
          </cell>
          <cell r="D142">
            <v>356.46</v>
          </cell>
          <cell r="E142">
            <v>0</v>
          </cell>
          <cell r="F142">
            <v>0</v>
          </cell>
          <cell r="G142">
            <v>3685.24</v>
          </cell>
          <cell r="H142">
            <v>356.46</v>
          </cell>
        </row>
        <row r="143">
          <cell r="B143" t="str">
            <v>KILNS01Z</v>
          </cell>
          <cell r="C143">
            <v>0</v>
          </cell>
          <cell r="D143">
            <v>0</v>
          </cell>
          <cell r="E143">
            <v>0</v>
          </cell>
          <cell r="F143">
            <v>0</v>
          </cell>
          <cell r="G143">
            <v>0</v>
          </cell>
          <cell r="H143">
            <v>0</v>
          </cell>
        </row>
        <row r="144">
          <cell r="B144" t="str">
            <v>PETEM01Z</v>
          </cell>
          <cell r="C144">
            <v>501.95</v>
          </cell>
          <cell r="D144">
            <v>0.54</v>
          </cell>
          <cell r="E144">
            <v>0</v>
          </cell>
          <cell r="F144">
            <v>0</v>
          </cell>
          <cell r="G144">
            <v>501.95</v>
          </cell>
          <cell r="H144">
            <v>0.54</v>
          </cell>
        </row>
        <row r="145">
          <cell r="B145" t="str">
            <v>GRAI_06Z</v>
          </cell>
          <cell r="C145">
            <v>13635.45</v>
          </cell>
          <cell r="D145">
            <v>3877.55</v>
          </cell>
          <cell r="E145">
            <v>0</v>
          </cell>
          <cell r="F145">
            <v>0</v>
          </cell>
          <cell r="G145">
            <v>13635.45</v>
          </cell>
          <cell r="H145">
            <v>3877.55</v>
          </cell>
        </row>
        <row r="146">
          <cell r="B146" t="str">
            <v>GRAI_07Z</v>
          </cell>
          <cell r="C146">
            <v>12439.15</v>
          </cell>
          <cell r="D146">
            <v>3332.6</v>
          </cell>
          <cell r="E146">
            <v>0</v>
          </cell>
          <cell r="F146">
            <v>0</v>
          </cell>
          <cell r="G146">
            <v>12439.15</v>
          </cell>
          <cell r="H146">
            <v>3332.6</v>
          </cell>
        </row>
        <row r="147">
          <cell r="B147" t="str">
            <v>GRAI_08Z</v>
          </cell>
          <cell r="C147">
            <v>5508</v>
          </cell>
          <cell r="D147">
            <v>3201.05</v>
          </cell>
          <cell r="E147">
            <v>0</v>
          </cell>
          <cell r="F147">
            <v>0</v>
          </cell>
          <cell r="G147">
            <v>5508</v>
          </cell>
          <cell r="H147">
            <v>3201.05</v>
          </cell>
        </row>
        <row r="148">
          <cell r="B148" t="str">
            <v>KILLP01Z</v>
          </cell>
          <cell r="C148">
            <v>1090.8</v>
          </cell>
          <cell r="D148">
            <v>666.1</v>
          </cell>
          <cell r="E148">
            <v>0</v>
          </cell>
          <cell r="F148">
            <v>0</v>
          </cell>
          <cell r="G148">
            <v>1090.8</v>
          </cell>
          <cell r="H148">
            <v>666.1</v>
          </cell>
        </row>
        <row r="149">
          <cell r="B149" t="str">
            <v>KILLP02Z</v>
          </cell>
          <cell r="C149">
            <v>679.95</v>
          </cell>
          <cell r="D149">
            <v>226.85</v>
          </cell>
          <cell r="E149">
            <v>0</v>
          </cell>
          <cell r="F149">
            <v>0</v>
          </cell>
          <cell r="G149">
            <v>679.95</v>
          </cell>
          <cell r="H149">
            <v>226.85</v>
          </cell>
        </row>
        <row r="150">
          <cell r="B150" t="str">
            <v>RATS_01Z</v>
          </cell>
          <cell r="C150">
            <v>2133.27</v>
          </cell>
          <cell r="D150">
            <v>2903.31</v>
          </cell>
          <cell r="E150">
            <v>0</v>
          </cell>
          <cell r="F150">
            <v>0</v>
          </cell>
          <cell r="G150">
            <v>2133.27</v>
          </cell>
          <cell r="H150">
            <v>2903.31</v>
          </cell>
        </row>
        <row r="151">
          <cell r="B151" t="str">
            <v>RATS_02Z</v>
          </cell>
          <cell r="C151">
            <v>2810.88</v>
          </cell>
          <cell r="D151">
            <v>2306.9699999999998</v>
          </cell>
          <cell r="E151">
            <v>0</v>
          </cell>
          <cell r="F151">
            <v>0</v>
          </cell>
          <cell r="G151">
            <v>2810.88</v>
          </cell>
          <cell r="H151">
            <v>2306.9699999999998</v>
          </cell>
        </row>
        <row r="152">
          <cell r="B152" t="str">
            <v>RATS_03Z</v>
          </cell>
          <cell r="C152">
            <v>1512.27</v>
          </cell>
          <cell r="D152">
            <v>915.3</v>
          </cell>
          <cell r="E152">
            <v>0</v>
          </cell>
          <cell r="F152">
            <v>0</v>
          </cell>
          <cell r="G152">
            <v>1512.27</v>
          </cell>
          <cell r="H152">
            <v>915.3</v>
          </cell>
        </row>
        <row r="153">
          <cell r="B153" t="str">
            <v>RATS_04Z</v>
          </cell>
          <cell r="C153">
            <v>1947.87</v>
          </cell>
          <cell r="D153">
            <v>3102.84</v>
          </cell>
          <cell r="E153">
            <v>0</v>
          </cell>
          <cell r="F153">
            <v>0</v>
          </cell>
          <cell r="G153">
            <v>1947.87</v>
          </cell>
          <cell r="H153">
            <v>3102.84</v>
          </cell>
        </row>
        <row r="154">
          <cell r="B154" t="str">
            <v>TAYL_02Z</v>
          </cell>
          <cell r="C154">
            <v>0.05</v>
          </cell>
          <cell r="D154">
            <v>130.97</v>
          </cell>
          <cell r="E154">
            <v>0</v>
          </cell>
          <cell r="F154">
            <v>0</v>
          </cell>
          <cell r="G154">
            <v>0.05</v>
          </cell>
          <cell r="H154">
            <v>130.97</v>
          </cell>
        </row>
        <row r="155">
          <cell r="B155" t="str">
            <v>TAYL_03Z</v>
          </cell>
          <cell r="C155">
            <v>0.3</v>
          </cell>
          <cell r="D155">
            <v>159.19</v>
          </cell>
          <cell r="E155">
            <v>0</v>
          </cell>
          <cell r="F155">
            <v>0</v>
          </cell>
          <cell r="G155">
            <v>0.3</v>
          </cell>
          <cell r="H155">
            <v>159.19</v>
          </cell>
        </row>
        <row r="156">
          <cell r="B156" t="str">
            <v>RCBKO-1</v>
          </cell>
          <cell r="C156">
            <v>5343.58</v>
          </cell>
          <cell r="D156">
            <v>3156.85</v>
          </cell>
          <cell r="E156">
            <v>0</v>
          </cell>
          <cell r="F156">
            <v>0</v>
          </cell>
          <cell r="G156">
            <v>5343.58</v>
          </cell>
          <cell r="H156">
            <v>3156.85</v>
          </cell>
        </row>
        <row r="157">
          <cell r="B157" t="str">
            <v>RCBKO-2</v>
          </cell>
          <cell r="C157">
            <v>4763.9399999999996</v>
          </cell>
          <cell r="D157">
            <v>3146.56</v>
          </cell>
          <cell r="E157">
            <v>0</v>
          </cell>
          <cell r="F157">
            <v>0</v>
          </cell>
          <cell r="G157">
            <v>4763.9399999999996</v>
          </cell>
          <cell r="H157">
            <v>3146.56</v>
          </cell>
        </row>
        <row r="158">
          <cell r="B158" t="str">
            <v>BRGG_01Z</v>
          </cell>
          <cell r="C158">
            <v>0</v>
          </cell>
          <cell r="D158">
            <v>0</v>
          </cell>
          <cell r="E158">
            <v>0</v>
          </cell>
          <cell r="F158">
            <v>0</v>
          </cell>
          <cell r="G158">
            <v>0</v>
          </cell>
          <cell r="H158">
            <v>0</v>
          </cell>
        </row>
        <row r="159">
          <cell r="B159" t="str">
            <v>ROCK_01Z</v>
          </cell>
          <cell r="C159">
            <v>21215.4</v>
          </cell>
          <cell r="D159">
            <v>1586.8</v>
          </cell>
          <cell r="E159">
            <v>0</v>
          </cell>
          <cell r="F159">
            <v>0</v>
          </cell>
          <cell r="G159">
            <v>21215.4</v>
          </cell>
          <cell r="H159">
            <v>1586.8</v>
          </cell>
        </row>
        <row r="160">
          <cell r="B160" t="str">
            <v>SCCL_01Z</v>
          </cell>
          <cell r="C160">
            <v>4312.8500000000004</v>
          </cell>
          <cell r="D160">
            <v>229.99</v>
          </cell>
          <cell r="E160">
            <v>0</v>
          </cell>
          <cell r="F160">
            <v>0</v>
          </cell>
          <cell r="G160">
            <v>4312.8500000000004</v>
          </cell>
          <cell r="H160">
            <v>229.99</v>
          </cell>
        </row>
        <row r="161">
          <cell r="B161" t="str">
            <v>SCCL_02Z</v>
          </cell>
          <cell r="C161">
            <v>8406.65</v>
          </cell>
          <cell r="D161">
            <v>3572.9</v>
          </cell>
          <cell r="E161">
            <v>0</v>
          </cell>
          <cell r="F161">
            <v>0</v>
          </cell>
          <cell r="G161">
            <v>8406.65</v>
          </cell>
          <cell r="H161">
            <v>3572.9</v>
          </cell>
        </row>
        <row r="162">
          <cell r="B162" t="str">
            <v>SCCL_03Z</v>
          </cell>
          <cell r="C162">
            <v>3491.5</v>
          </cell>
          <cell r="D162">
            <v>1910.48</v>
          </cell>
          <cell r="E162">
            <v>0</v>
          </cell>
          <cell r="F162">
            <v>0</v>
          </cell>
          <cell r="G162">
            <v>3491.5</v>
          </cell>
          <cell r="H162">
            <v>1910.48</v>
          </cell>
        </row>
        <row r="163">
          <cell r="B163" t="str">
            <v>SHOS_01Z</v>
          </cell>
          <cell r="C163">
            <v>7154.65</v>
          </cell>
          <cell r="D163">
            <v>902.15</v>
          </cell>
          <cell r="E163">
            <v>0</v>
          </cell>
          <cell r="F163">
            <v>0</v>
          </cell>
          <cell r="G163">
            <v>7154.65</v>
          </cell>
          <cell r="H163">
            <v>902.15</v>
          </cell>
        </row>
        <row r="164">
          <cell r="B164" t="str">
            <v>SEAB_01Z</v>
          </cell>
          <cell r="C164">
            <v>14266.34</v>
          </cell>
          <cell r="D164">
            <v>5395.34</v>
          </cell>
          <cell r="E164">
            <v>0</v>
          </cell>
          <cell r="F164">
            <v>0</v>
          </cell>
          <cell r="G164">
            <v>14266.34</v>
          </cell>
          <cell r="H164">
            <v>5395.34</v>
          </cell>
        </row>
        <row r="165">
          <cell r="B165" t="str">
            <v>SEAB_02Z</v>
          </cell>
          <cell r="C165">
            <v>6234.25</v>
          </cell>
          <cell r="D165">
            <v>1849.76</v>
          </cell>
          <cell r="E165">
            <v>0</v>
          </cell>
          <cell r="F165">
            <v>0</v>
          </cell>
          <cell r="G165">
            <v>6234.25</v>
          </cell>
          <cell r="H165">
            <v>1849.76</v>
          </cell>
        </row>
        <row r="166">
          <cell r="B166" t="str">
            <v>SPLN_01Z</v>
          </cell>
          <cell r="C166">
            <v>8803.2999999999993</v>
          </cell>
          <cell r="D166">
            <v>5401</v>
          </cell>
          <cell r="E166">
            <v>0</v>
          </cell>
          <cell r="F166">
            <v>0</v>
          </cell>
          <cell r="G166">
            <v>8803.2999999999993</v>
          </cell>
          <cell r="H166">
            <v>5401</v>
          </cell>
        </row>
        <row r="167">
          <cell r="B167" t="str">
            <v>ARCHW-1</v>
          </cell>
          <cell r="C167">
            <v>6094.13</v>
          </cell>
          <cell r="D167">
            <v>153.91999999999999</v>
          </cell>
          <cell r="E167">
            <v>0</v>
          </cell>
          <cell r="F167">
            <v>0</v>
          </cell>
          <cell r="G167">
            <v>6094.13</v>
          </cell>
          <cell r="H167">
            <v>153.91999999999999</v>
          </cell>
        </row>
        <row r="168">
          <cell r="B168" t="str">
            <v>CLFLW-1</v>
          </cell>
          <cell r="C168">
            <v>627.82000000000005</v>
          </cell>
          <cell r="D168">
            <v>57.72</v>
          </cell>
          <cell r="E168">
            <v>0</v>
          </cell>
          <cell r="F168">
            <v>0</v>
          </cell>
          <cell r="G168">
            <v>627.82000000000005</v>
          </cell>
          <cell r="H168">
            <v>57.72</v>
          </cell>
        </row>
        <row r="169">
          <cell r="B169" t="str">
            <v>DRSLW-1</v>
          </cell>
          <cell r="C169">
            <v>0</v>
          </cell>
          <cell r="D169">
            <v>9654.2800000000007</v>
          </cell>
          <cell r="E169">
            <v>0</v>
          </cell>
          <cell r="F169">
            <v>0</v>
          </cell>
          <cell r="G169">
            <v>0</v>
          </cell>
          <cell r="H169">
            <v>9654.2800000000007</v>
          </cell>
        </row>
        <row r="170">
          <cell r="B170" t="str">
            <v>EWHLW-1</v>
          </cell>
          <cell r="C170">
            <v>1347.3</v>
          </cell>
          <cell r="D170">
            <v>141.87</v>
          </cell>
          <cell r="E170">
            <v>0</v>
          </cell>
          <cell r="F170">
            <v>0</v>
          </cell>
          <cell r="G170">
            <v>1347.3</v>
          </cell>
          <cell r="H170">
            <v>141.87</v>
          </cell>
        </row>
        <row r="171">
          <cell r="B171" t="str">
            <v>HRSTW-1</v>
          </cell>
          <cell r="C171">
            <v>8635.7000000000007</v>
          </cell>
          <cell r="D171">
            <v>1533.56</v>
          </cell>
          <cell r="E171">
            <v>0</v>
          </cell>
          <cell r="F171">
            <v>0</v>
          </cell>
          <cell r="G171">
            <v>8635.7000000000007</v>
          </cell>
          <cell r="H171">
            <v>1533.56</v>
          </cell>
        </row>
        <row r="172">
          <cell r="B172" t="str">
            <v>KLGLW-1</v>
          </cell>
          <cell r="C172">
            <v>13492</v>
          </cell>
          <cell r="D172">
            <v>45.09</v>
          </cell>
          <cell r="E172">
            <v>0</v>
          </cell>
          <cell r="F172">
            <v>0</v>
          </cell>
          <cell r="G172">
            <v>13492</v>
          </cell>
          <cell r="H172">
            <v>45.09</v>
          </cell>
        </row>
        <row r="173">
          <cell r="B173" t="str">
            <v>MKHLW-1</v>
          </cell>
          <cell r="C173">
            <v>30.1</v>
          </cell>
          <cell r="D173">
            <v>3422.94</v>
          </cell>
          <cell r="E173">
            <v>0</v>
          </cell>
          <cell r="F173">
            <v>0</v>
          </cell>
          <cell r="G173">
            <v>30.1</v>
          </cell>
          <cell r="H173">
            <v>3422.94</v>
          </cell>
        </row>
        <row r="174">
          <cell r="B174" t="str">
            <v>AIGA_01Z</v>
          </cell>
          <cell r="C174">
            <v>20.260000000000002</v>
          </cell>
          <cell r="D174">
            <v>0.03</v>
          </cell>
          <cell r="E174">
            <v>0</v>
          </cell>
          <cell r="F174">
            <v>0</v>
          </cell>
          <cell r="G174">
            <v>20.260000000000002</v>
          </cell>
          <cell r="H174">
            <v>0.03</v>
          </cell>
        </row>
        <row r="175">
          <cell r="B175" t="str">
            <v>BHLAW-1</v>
          </cell>
          <cell r="C175">
            <v>3440.77</v>
          </cell>
          <cell r="D175">
            <v>152.18</v>
          </cell>
          <cell r="E175">
            <v>0</v>
          </cell>
          <cell r="F175">
            <v>0</v>
          </cell>
          <cell r="G175">
            <v>3440.77</v>
          </cell>
          <cell r="H175">
            <v>152.18</v>
          </cell>
        </row>
        <row r="176">
          <cell r="B176" t="str">
            <v>CASH_01Z</v>
          </cell>
          <cell r="C176">
            <v>294.42</v>
          </cell>
          <cell r="D176">
            <v>0.01</v>
          </cell>
          <cell r="E176">
            <v>0</v>
          </cell>
          <cell r="F176">
            <v>0</v>
          </cell>
          <cell r="G176">
            <v>294.42</v>
          </cell>
          <cell r="H176">
            <v>0.01</v>
          </cell>
        </row>
        <row r="177">
          <cell r="B177" t="str">
            <v>CEAN_01Z</v>
          </cell>
          <cell r="C177">
            <v>18.84</v>
          </cell>
          <cell r="D177">
            <v>30.38</v>
          </cell>
          <cell r="E177">
            <v>0</v>
          </cell>
          <cell r="F177">
            <v>0</v>
          </cell>
          <cell r="G177">
            <v>18.84</v>
          </cell>
          <cell r="H177">
            <v>30.38</v>
          </cell>
        </row>
        <row r="178">
          <cell r="B178" t="str">
            <v>CLAC-1</v>
          </cell>
          <cell r="C178">
            <v>29.36</v>
          </cell>
          <cell r="D178">
            <v>63.27</v>
          </cell>
          <cell r="E178">
            <v>0</v>
          </cell>
          <cell r="F178">
            <v>0</v>
          </cell>
          <cell r="G178">
            <v>29.36</v>
          </cell>
          <cell r="H178">
            <v>63.27</v>
          </cell>
        </row>
        <row r="179">
          <cell r="B179" t="str">
            <v>CLUN_01Z</v>
          </cell>
          <cell r="C179">
            <v>2118.5300000000002</v>
          </cell>
          <cell r="D179">
            <v>31.88</v>
          </cell>
          <cell r="E179">
            <v>0</v>
          </cell>
          <cell r="F179">
            <v>0</v>
          </cell>
          <cell r="G179">
            <v>2118.5300000000002</v>
          </cell>
          <cell r="H179">
            <v>31.88</v>
          </cell>
        </row>
        <row r="180">
          <cell r="B180" t="str">
            <v>CLUN_02Z</v>
          </cell>
          <cell r="C180">
            <v>844.95</v>
          </cell>
          <cell r="D180">
            <v>329.26</v>
          </cell>
          <cell r="E180">
            <v>0</v>
          </cell>
          <cell r="F180">
            <v>0</v>
          </cell>
          <cell r="G180">
            <v>844.95</v>
          </cell>
          <cell r="H180">
            <v>329.26</v>
          </cell>
        </row>
        <row r="181">
          <cell r="B181" t="str">
            <v>CULL_02Z</v>
          </cell>
          <cell r="C181">
            <v>686.29</v>
          </cell>
          <cell r="D181">
            <v>0</v>
          </cell>
          <cell r="E181">
            <v>0</v>
          </cell>
          <cell r="F181">
            <v>0</v>
          </cell>
          <cell r="G181">
            <v>686.29</v>
          </cell>
          <cell r="H181">
            <v>0</v>
          </cell>
        </row>
        <row r="182">
          <cell r="B182" t="str">
            <v>DEAN_01Z</v>
          </cell>
          <cell r="C182">
            <v>54.73</v>
          </cell>
          <cell r="D182">
            <v>688.03</v>
          </cell>
          <cell r="E182">
            <v>0</v>
          </cell>
          <cell r="F182">
            <v>0</v>
          </cell>
          <cell r="G182">
            <v>54.73</v>
          </cell>
          <cell r="H182">
            <v>688.03</v>
          </cell>
        </row>
        <row r="183">
          <cell r="B183" t="str">
            <v>ERRO_01Z</v>
          </cell>
          <cell r="C183">
            <v>17.489999999999998</v>
          </cell>
          <cell r="D183">
            <v>105.74</v>
          </cell>
          <cell r="E183">
            <v>0</v>
          </cell>
          <cell r="F183">
            <v>0</v>
          </cell>
          <cell r="G183">
            <v>17.489999999999998</v>
          </cell>
          <cell r="H183">
            <v>105.74</v>
          </cell>
        </row>
        <row r="184">
          <cell r="B184" t="str">
            <v>ERRO_02Z</v>
          </cell>
          <cell r="C184">
            <v>12.09</v>
          </cell>
          <cell r="D184">
            <v>81.17</v>
          </cell>
          <cell r="E184">
            <v>0</v>
          </cell>
          <cell r="F184">
            <v>0</v>
          </cell>
          <cell r="G184">
            <v>12.09</v>
          </cell>
          <cell r="H184">
            <v>81.17</v>
          </cell>
        </row>
        <row r="185">
          <cell r="B185" t="str">
            <v>ERRO_03Z</v>
          </cell>
          <cell r="C185">
            <v>9.94</v>
          </cell>
          <cell r="D185">
            <v>92.61</v>
          </cell>
          <cell r="E185">
            <v>0</v>
          </cell>
          <cell r="F185">
            <v>0</v>
          </cell>
          <cell r="G185">
            <v>9.94</v>
          </cell>
          <cell r="H185">
            <v>92.61</v>
          </cell>
        </row>
        <row r="186">
          <cell r="B186" t="str">
            <v>FASN_01Z</v>
          </cell>
          <cell r="C186">
            <v>2426.37</v>
          </cell>
          <cell r="D186">
            <v>7.52</v>
          </cell>
          <cell r="E186">
            <v>0</v>
          </cell>
          <cell r="F186">
            <v>0</v>
          </cell>
          <cell r="G186">
            <v>2426.37</v>
          </cell>
          <cell r="H186">
            <v>7.52</v>
          </cell>
        </row>
        <row r="187">
          <cell r="B187" t="str">
            <v>FASN_02Z</v>
          </cell>
          <cell r="C187">
            <v>1851.14</v>
          </cell>
          <cell r="D187">
            <v>5.51</v>
          </cell>
          <cell r="E187">
            <v>0</v>
          </cell>
          <cell r="F187">
            <v>0</v>
          </cell>
          <cell r="G187">
            <v>1851.14</v>
          </cell>
          <cell r="H187">
            <v>5.51</v>
          </cell>
        </row>
        <row r="188">
          <cell r="B188" t="str">
            <v>FASN_03Z</v>
          </cell>
          <cell r="C188">
            <v>170.29</v>
          </cell>
          <cell r="D188">
            <v>196.38</v>
          </cell>
          <cell r="E188">
            <v>0</v>
          </cell>
          <cell r="F188">
            <v>0</v>
          </cell>
          <cell r="G188">
            <v>170.29</v>
          </cell>
          <cell r="H188">
            <v>196.38</v>
          </cell>
        </row>
        <row r="189">
          <cell r="B189" t="str">
            <v>FASN_04Z</v>
          </cell>
          <cell r="C189">
            <v>109.44</v>
          </cell>
          <cell r="D189">
            <v>182.66</v>
          </cell>
          <cell r="E189">
            <v>0</v>
          </cell>
          <cell r="F189">
            <v>0</v>
          </cell>
          <cell r="G189">
            <v>109.44</v>
          </cell>
          <cell r="H189">
            <v>182.66</v>
          </cell>
        </row>
        <row r="190">
          <cell r="B190" t="str">
            <v>FINL_01Z</v>
          </cell>
          <cell r="C190">
            <v>16.510000000000002</v>
          </cell>
          <cell r="D190">
            <v>18.329999999999998</v>
          </cell>
          <cell r="E190">
            <v>0</v>
          </cell>
          <cell r="F190">
            <v>0</v>
          </cell>
          <cell r="G190">
            <v>16.510000000000002</v>
          </cell>
          <cell r="H190">
            <v>18.329999999999998</v>
          </cell>
        </row>
        <row r="191">
          <cell r="B191" t="str">
            <v>FOYE_01Z</v>
          </cell>
          <cell r="C191">
            <v>631.87</v>
          </cell>
          <cell r="D191">
            <v>1315.49</v>
          </cell>
          <cell r="E191">
            <v>0</v>
          </cell>
          <cell r="F191">
            <v>0</v>
          </cell>
          <cell r="G191">
            <v>631.87</v>
          </cell>
          <cell r="H191">
            <v>1315.49</v>
          </cell>
        </row>
        <row r="192">
          <cell r="B192" t="str">
            <v>FOYE_02Z</v>
          </cell>
          <cell r="C192">
            <v>947.71</v>
          </cell>
          <cell r="D192">
            <v>1269.49</v>
          </cell>
          <cell r="E192">
            <v>0</v>
          </cell>
          <cell r="F192">
            <v>0</v>
          </cell>
          <cell r="G192">
            <v>947.71</v>
          </cell>
          <cell r="H192">
            <v>1269.49</v>
          </cell>
        </row>
        <row r="193">
          <cell r="B193" t="str">
            <v>GLEN_01Z</v>
          </cell>
          <cell r="C193">
            <v>369.57</v>
          </cell>
          <cell r="D193">
            <v>0</v>
          </cell>
          <cell r="E193">
            <v>0</v>
          </cell>
          <cell r="F193">
            <v>0</v>
          </cell>
          <cell r="G193">
            <v>369.57</v>
          </cell>
          <cell r="H193">
            <v>0</v>
          </cell>
        </row>
        <row r="194">
          <cell r="B194" t="str">
            <v>GLNDO-1</v>
          </cell>
          <cell r="C194">
            <v>2237.0100000000002</v>
          </cell>
          <cell r="D194">
            <v>506.34</v>
          </cell>
          <cell r="E194">
            <v>0</v>
          </cell>
          <cell r="F194">
            <v>0</v>
          </cell>
          <cell r="G194">
            <v>2237.0100000000002</v>
          </cell>
          <cell r="H194">
            <v>506.34</v>
          </cell>
        </row>
        <row r="195">
          <cell r="B195" t="str">
            <v>GORDW-1</v>
          </cell>
          <cell r="C195">
            <v>0</v>
          </cell>
          <cell r="D195">
            <v>0</v>
          </cell>
          <cell r="E195">
            <v>0</v>
          </cell>
          <cell r="F195">
            <v>0</v>
          </cell>
          <cell r="G195">
            <v>0</v>
          </cell>
          <cell r="H195">
            <v>0</v>
          </cell>
        </row>
        <row r="196">
          <cell r="B196" t="str">
            <v>GRUB_01Z</v>
          </cell>
          <cell r="C196">
            <v>0</v>
          </cell>
          <cell r="D196">
            <v>0</v>
          </cell>
          <cell r="E196">
            <v>0</v>
          </cell>
          <cell r="F196">
            <v>0</v>
          </cell>
          <cell r="G196">
            <v>0</v>
          </cell>
          <cell r="H196">
            <v>0</v>
          </cell>
        </row>
        <row r="197">
          <cell r="B197" t="str">
            <v>GRUB_02Z</v>
          </cell>
          <cell r="C197">
            <v>0</v>
          </cell>
          <cell r="D197">
            <v>0</v>
          </cell>
          <cell r="E197">
            <v>0</v>
          </cell>
          <cell r="F197">
            <v>0</v>
          </cell>
          <cell r="G197">
            <v>0</v>
          </cell>
          <cell r="H197">
            <v>0</v>
          </cell>
        </row>
        <row r="198">
          <cell r="B198" t="str">
            <v>HADHW-1</v>
          </cell>
          <cell r="C198">
            <v>777.23</v>
          </cell>
          <cell r="D198">
            <v>3992.65</v>
          </cell>
          <cell r="E198">
            <v>0</v>
          </cell>
          <cell r="F198">
            <v>0</v>
          </cell>
          <cell r="G198">
            <v>777.23</v>
          </cell>
          <cell r="H198">
            <v>3992.65</v>
          </cell>
        </row>
        <row r="199">
          <cell r="B199" t="str">
            <v>INGA_01Z</v>
          </cell>
          <cell r="C199">
            <v>20.69</v>
          </cell>
          <cell r="D199">
            <v>25.87</v>
          </cell>
          <cell r="E199">
            <v>0</v>
          </cell>
          <cell r="F199">
            <v>0</v>
          </cell>
          <cell r="G199">
            <v>20.69</v>
          </cell>
          <cell r="H199">
            <v>25.87</v>
          </cell>
        </row>
        <row r="200">
          <cell r="B200" t="str">
            <v>KIOR_01Z</v>
          </cell>
          <cell r="C200">
            <v>2.0499999999999998</v>
          </cell>
          <cell r="D200">
            <v>11.34</v>
          </cell>
          <cell r="E200">
            <v>0</v>
          </cell>
          <cell r="F200">
            <v>0</v>
          </cell>
          <cell r="G200">
            <v>2.0499999999999998</v>
          </cell>
          <cell r="H200">
            <v>11.34</v>
          </cell>
        </row>
        <row r="201">
          <cell r="B201" t="str">
            <v>LOCH_01Z</v>
          </cell>
          <cell r="C201">
            <v>929.75</v>
          </cell>
          <cell r="D201">
            <v>45.31</v>
          </cell>
          <cell r="E201">
            <v>0</v>
          </cell>
          <cell r="F201">
            <v>0</v>
          </cell>
          <cell r="G201">
            <v>929.75</v>
          </cell>
          <cell r="H201">
            <v>45.31</v>
          </cell>
        </row>
        <row r="202">
          <cell r="B202" t="str">
            <v>LOCH_02Z</v>
          </cell>
          <cell r="C202">
            <v>1310.97</v>
          </cell>
          <cell r="D202">
            <v>23.96</v>
          </cell>
          <cell r="E202">
            <v>0</v>
          </cell>
          <cell r="F202">
            <v>0</v>
          </cell>
          <cell r="G202">
            <v>1310.97</v>
          </cell>
          <cell r="H202">
            <v>23.96</v>
          </cell>
        </row>
        <row r="203">
          <cell r="B203" t="str">
            <v>LUIC_01Z</v>
          </cell>
          <cell r="C203">
            <v>19.850000000000001</v>
          </cell>
          <cell r="D203">
            <v>327.48</v>
          </cell>
          <cell r="E203">
            <v>0</v>
          </cell>
          <cell r="F203">
            <v>0</v>
          </cell>
          <cell r="G203">
            <v>19.850000000000001</v>
          </cell>
          <cell r="H203">
            <v>327.48</v>
          </cell>
        </row>
        <row r="204">
          <cell r="B204" t="str">
            <v>LUIC_02Z</v>
          </cell>
          <cell r="C204">
            <v>27.47</v>
          </cell>
          <cell r="D204">
            <v>303.77</v>
          </cell>
          <cell r="E204">
            <v>0</v>
          </cell>
          <cell r="F204">
            <v>0</v>
          </cell>
          <cell r="G204">
            <v>27.47</v>
          </cell>
          <cell r="H204">
            <v>303.77</v>
          </cell>
        </row>
        <row r="205">
          <cell r="B205" t="str">
            <v>MOSS_01Z</v>
          </cell>
          <cell r="C205">
            <v>55.38</v>
          </cell>
          <cell r="D205">
            <v>829.29</v>
          </cell>
          <cell r="E205">
            <v>0</v>
          </cell>
          <cell r="F205">
            <v>0</v>
          </cell>
          <cell r="G205">
            <v>55.38</v>
          </cell>
          <cell r="H205">
            <v>829.29</v>
          </cell>
        </row>
        <row r="206">
          <cell r="B206" t="str">
            <v>NANT_01Z</v>
          </cell>
          <cell r="C206">
            <v>482.2</v>
          </cell>
          <cell r="D206">
            <v>8.44</v>
          </cell>
          <cell r="E206">
            <v>0</v>
          </cell>
          <cell r="F206">
            <v>0</v>
          </cell>
          <cell r="G206">
            <v>482.2</v>
          </cell>
          <cell r="H206">
            <v>8.44</v>
          </cell>
        </row>
        <row r="207">
          <cell r="B207" t="str">
            <v>ORRI_01Z</v>
          </cell>
          <cell r="C207">
            <v>0.04</v>
          </cell>
          <cell r="D207">
            <v>89.2</v>
          </cell>
          <cell r="E207">
            <v>0</v>
          </cell>
          <cell r="F207">
            <v>0</v>
          </cell>
          <cell r="G207">
            <v>0.04</v>
          </cell>
          <cell r="H207">
            <v>89.2</v>
          </cell>
        </row>
        <row r="208">
          <cell r="B208" t="str">
            <v>PEHE_01Z</v>
          </cell>
          <cell r="C208">
            <v>6568.18</v>
          </cell>
          <cell r="D208">
            <v>7803.11</v>
          </cell>
          <cell r="E208">
            <v>0</v>
          </cell>
          <cell r="F208">
            <v>0</v>
          </cell>
          <cell r="G208">
            <v>6568.18</v>
          </cell>
          <cell r="H208">
            <v>7803.11</v>
          </cell>
        </row>
        <row r="209">
          <cell r="B209" t="str">
            <v>PEHE_02Z</v>
          </cell>
          <cell r="C209">
            <v>0</v>
          </cell>
          <cell r="D209">
            <v>0</v>
          </cell>
          <cell r="E209">
            <v>0</v>
          </cell>
          <cell r="F209">
            <v>0</v>
          </cell>
          <cell r="G209">
            <v>0</v>
          </cell>
          <cell r="H209">
            <v>0</v>
          </cell>
        </row>
        <row r="210">
          <cell r="B210" t="str">
            <v>QUIO_01Z</v>
          </cell>
          <cell r="C210">
            <v>504.21</v>
          </cell>
          <cell r="D210">
            <v>185.05</v>
          </cell>
          <cell r="E210">
            <v>0</v>
          </cell>
          <cell r="F210">
            <v>0</v>
          </cell>
          <cell r="G210">
            <v>504.21</v>
          </cell>
          <cell r="H210">
            <v>185.05</v>
          </cell>
        </row>
        <row r="211">
          <cell r="B211" t="str">
            <v>SLOY_01Z</v>
          </cell>
          <cell r="C211">
            <v>40.909999999999997</v>
          </cell>
          <cell r="D211">
            <v>39.61</v>
          </cell>
          <cell r="E211">
            <v>0</v>
          </cell>
          <cell r="F211">
            <v>0</v>
          </cell>
          <cell r="G211">
            <v>40.909999999999997</v>
          </cell>
          <cell r="H211">
            <v>39.61</v>
          </cell>
        </row>
        <row r="212">
          <cell r="B212" t="str">
            <v>SLOY_02Z</v>
          </cell>
          <cell r="C212">
            <v>35.92</v>
          </cell>
          <cell r="D212">
            <v>123.25</v>
          </cell>
          <cell r="E212">
            <v>0</v>
          </cell>
          <cell r="F212">
            <v>0</v>
          </cell>
          <cell r="G212">
            <v>35.92</v>
          </cell>
          <cell r="H212">
            <v>123.25</v>
          </cell>
        </row>
        <row r="213">
          <cell r="B213" t="str">
            <v>SLOY_03Z</v>
          </cell>
          <cell r="C213">
            <v>81.91</v>
          </cell>
          <cell r="D213">
            <v>32.340000000000003</v>
          </cell>
          <cell r="E213">
            <v>0</v>
          </cell>
          <cell r="F213">
            <v>0</v>
          </cell>
          <cell r="G213">
            <v>81.91</v>
          </cell>
          <cell r="H213">
            <v>32.340000000000003</v>
          </cell>
        </row>
        <row r="214">
          <cell r="B214" t="str">
            <v>SLOY_04Z</v>
          </cell>
          <cell r="C214">
            <v>134.97999999999999</v>
          </cell>
          <cell r="D214">
            <v>9.3800000000000008</v>
          </cell>
          <cell r="E214">
            <v>0</v>
          </cell>
          <cell r="F214">
            <v>0</v>
          </cell>
          <cell r="G214">
            <v>134.97999999999999</v>
          </cell>
          <cell r="H214">
            <v>9.3800000000000008</v>
          </cell>
        </row>
        <row r="215">
          <cell r="B215" t="str">
            <v>STRNW-1</v>
          </cell>
          <cell r="C215">
            <v>442.01</v>
          </cell>
          <cell r="D215">
            <v>841.27</v>
          </cell>
          <cell r="E215">
            <v>0</v>
          </cell>
          <cell r="F215">
            <v>0</v>
          </cell>
          <cell r="G215">
            <v>442.01</v>
          </cell>
          <cell r="H215">
            <v>841.27</v>
          </cell>
        </row>
        <row r="216">
          <cell r="B216" t="str">
            <v>TORA_01Z</v>
          </cell>
          <cell r="C216">
            <v>53.85</v>
          </cell>
          <cell r="D216">
            <v>17.899999999999999</v>
          </cell>
          <cell r="E216">
            <v>0</v>
          </cell>
          <cell r="F216">
            <v>0</v>
          </cell>
          <cell r="G216">
            <v>53.85</v>
          </cell>
          <cell r="H216">
            <v>17.899999999999999</v>
          </cell>
        </row>
        <row r="217">
          <cell r="B217" t="str">
            <v>TORA_02Z</v>
          </cell>
          <cell r="C217">
            <v>114.68</v>
          </cell>
          <cell r="D217">
            <v>109.19</v>
          </cell>
          <cell r="E217">
            <v>0</v>
          </cell>
          <cell r="F217">
            <v>0</v>
          </cell>
          <cell r="G217">
            <v>114.68</v>
          </cell>
          <cell r="H217">
            <v>109.19</v>
          </cell>
        </row>
        <row r="218">
          <cell r="B218" t="str">
            <v>SUTB_01Z</v>
          </cell>
          <cell r="C218">
            <v>0</v>
          </cell>
          <cell r="D218">
            <v>0</v>
          </cell>
          <cell r="E218">
            <v>0</v>
          </cell>
          <cell r="F218">
            <v>0</v>
          </cell>
          <cell r="G218">
            <v>0</v>
          </cell>
          <cell r="H218">
            <v>0</v>
          </cell>
        </row>
        <row r="219">
          <cell r="B219" t="str">
            <v>SVRP_10Z</v>
          </cell>
          <cell r="C219">
            <v>0</v>
          </cell>
          <cell r="D219">
            <v>0</v>
          </cell>
          <cell r="E219">
            <v>0</v>
          </cell>
          <cell r="F219">
            <v>0</v>
          </cell>
          <cell r="G219">
            <v>0</v>
          </cell>
          <cell r="H219">
            <v>0</v>
          </cell>
        </row>
        <row r="220">
          <cell r="B220" t="str">
            <v>SVRP_20Z</v>
          </cell>
          <cell r="C220">
            <v>0</v>
          </cell>
          <cell r="D220">
            <v>0</v>
          </cell>
          <cell r="E220">
            <v>0</v>
          </cell>
          <cell r="F220">
            <v>0</v>
          </cell>
          <cell r="G220">
            <v>0</v>
          </cell>
          <cell r="H220">
            <v>0</v>
          </cell>
        </row>
        <row r="221">
          <cell r="B221" t="str">
            <v>USKM_13Z</v>
          </cell>
          <cell r="C221">
            <v>0</v>
          </cell>
          <cell r="D221">
            <v>0</v>
          </cell>
          <cell r="E221">
            <v>0</v>
          </cell>
          <cell r="F221">
            <v>0</v>
          </cell>
          <cell r="G221">
            <v>0</v>
          </cell>
          <cell r="H221">
            <v>0</v>
          </cell>
        </row>
        <row r="222">
          <cell r="B222" t="str">
            <v>USKM_14Z</v>
          </cell>
          <cell r="C222">
            <v>0</v>
          </cell>
          <cell r="D222">
            <v>0</v>
          </cell>
          <cell r="E222">
            <v>0</v>
          </cell>
          <cell r="F222">
            <v>0</v>
          </cell>
          <cell r="G222">
            <v>0</v>
          </cell>
          <cell r="H222">
            <v>0</v>
          </cell>
        </row>
        <row r="223">
          <cell r="B223" t="str">
            <v>USKM_15Z</v>
          </cell>
          <cell r="C223">
            <v>0</v>
          </cell>
          <cell r="D223">
            <v>0</v>
          </cell>
          <cell r="E223">
            <v>0</v>
          </cell>
          <cell r="F223">
            <v>0</v>
          </cell>
          <cell r="G223">
            <v>0</v>
          </cell>
          <cell r="H223">
            <v>0</v>
          </cell>
        </row>
        <row r="224">
          <cell r="B224" t="str">
            <v>WLNYO-2</v>
          </cell>
          <cell r="C224">
            <v>5689.55</v>
          </cell>
          <cell r="D224">
            <v>486.36</v>
          </cell>
          <cell r="E224">
            <v>0</v>
          </cell>
          <cell r="F224">
            <v>0</v>
          </cell>
          <cell r="G224">
            <v>5689.55</v>
          </cell>
          <cell r="H224">
            <v>486.36</v>
          </cell>
        </row>
        <row r="225">
          <cell r="B225" t="str">
            <v>WLNYW-1</v>
          </cell>
          <cell r="C225">
            <v>4.9000000000000004</v>
          </cell>
          <cell r="D225">
            <v>19785.21</v>
          </cell>
          <cell r="E225">
            <v>0</v>
          </cell>
          <cell r="F225">
            <v>0</v>
          </cell>
          <cell r="G225">
            <v>4.9000000000000004</v>
          </cell>
          <cell r="H225">
            <v>19785.21</v>
          </cell>
        </row>
        <row r="226">
          <cell r="B226" t="str">
            <v>WLNYO3</v>
          </cell>
          <cell r="C226">
            <v>1639.9</v>
          </cell>
          <cell r="D226">
            <v>9191.11</v>
          </cell>
          <cell r="E226">
            <v>0</v>
          </cell>
          <cell r="F226">
            <v>0</v>
          </cell>
          <cell r="G226">
            <v>1639.9</v>
          </cell>
          <cell r="H226">
            <v>9191.11</v>
          </cell>
        </row>
        <row r="227">
          <cell r="B227" t="str">
            <v>WLNYO4</v>
          </cell>
          <cell r="C227">
            <v>255.92</v>
          </cell>
          <cell r="D227">
            <v>6828.44</v>
          </cell>
          <cell r="E227">
            <v>0</v>
          </cell>
          <cell r="F227">
            <v>0</v>
          </cell>
          <cell r="G227">
            <v>255.92</v>
          </cell>
          <cell r="H227">
            <v>6828.44</v>
          </cell>
        </row>
        <row r="228">
          <cell r="B228" t="str">
            <v>WBURB-1</v>
          </cell>
          <cell r="C228">
            <v>4769.79</v>
          </cell>
          <cell r="D228">
            <v>4992.8100000000004</v>
          </cell>
          <cell r="E228">
            <v>0</v>
          </cell>
          <cell r="F228">
            <v>0</v>
          </cell>
          <cell r="G228">
            <v>4769.79</v>
          </cell>
          <cell r="H228">
            <v>4992.8100000000004</v>
          </cell>
        </row>
        <row r="229">
          <cell r="B229" t="str">
            <v>WBURB-2</v>
          </cell>
          <cell r="C229">
            <v>5790.96</v>
          </cell>
          <cell r="D229">
            <v>5569.37</v>
          </cell>
          <cell r="E229">
            <v>0</v>
          </cell>
          <cell r="F229">
            <v>0</v>
          </cell>
          <cell r="G229">
            <v>5790.96</v>
          </cell>
          <cell r="H229">
            <v>5569.37</v>
          </cell>
        </row>
        <row r="230">
          <cell r="B230" t="str">
            <v>WBURB-3</v>
          </cell>
          <cell r="C230">
            <v>6189.86</v>
          </cell>
          <cell r="D230">
            <v>5517.13</v>
          </cell>
          <cell r="E230">
            <v>0</v>
          </cell>
          <cell r="F230">
            <v>0</v>
          </cell>
          <cell r="G230">
            <v>6189.86</v>
          </cell>
          <cell r="H230">
            <v>5517.13</v>
          </cell>
        </row>
        <row r="231">
          <cell r="B231" t="str">
            <v>WBUPS01Z</v>
          </cell>
          <cell r="C231">
            <v>925.95</v>
          </cell>
          <cell r="D231">
            <v>1852.8</v>
          </cell>
          <cell r="E231">
            <v>0</v>
          </cell>
          <cell r="F231">
            <v>0</v>
          </cell>
          <cell r="G231">
            <v>925.95</v>
          </cell>
          <cell r="H231">
            <v>1852.8</v>
          </cell>
        </row>
        <row r="232">
          <cell r="B232" t="str">
            <v>WBUPS02Z</v>
          </cell>
          <cell r="C232">
            <v>2169.85</v>
          </cell>
          <cell r="D232">
            <v>1326.65</v>
          </cell>
          <cell r="E232">
            <v>0</v>
          </cell>
          <cell r="F232">
            <v>0</v>
          </cell>
          <cell r="G232">
            <v>2169.85</v>
          </cell>
          <cell r="H232">
            <v>1326.65</v>
          </cell>
        </row>
        <row r="233">
          <cell r="B233" t="str">
            <v>WBUPS03Z</v>
          </cell>
          <cell r="C233">
            <v>0</v>
          </cell>
          <cell r="D233">
            <v>0</v>
          </cell>
          <cell r="E233">
            <v>0</v>
          </cell>
          <cell r="F233">
            <v>0</v>
          </cell>
          <cell r="G233">
            <v>0</v>
          </cell>
          <cell r="H233">
            <v>0</v>
          </cell>
        </row>
        <row r="234">
          <cell r="B234" t="str">
            <v>WBUPS04Z</v>
          </cell>
          <cell r="C234">
            <v>2240.9</v>
          </cell>
          <cell r="D234">
            <v>3762.95</v>
          </cell>
          <cell r="E234">
            <v>0</v>
          </cell>
          <cell r="F234">
            <v>0</v>
          </cell>
          <cell r="G234">
            <v>2240.9</v>
          </cell>
          <cell r="H234">
            <v>3762.95</v>
          </cell>
        </row>
        <row r="235">
          <cell r="B235" t="str">
            <v>WTMSO-1</v>
          </cell>
          <cell r="C235">
            <v>9082.1299999999992</v>
          </cell>
          <cell r="D235">
            <v>2161.33</v>
          </cell>
          <cell r="E235">
            <v>0</v>
          </cell>
          <cell r="F235">
            <v>0</v>
          </cell>
          <cell r="G235">
            <v>9082.1299999999992</v>
          </cell>
          <cell r="H235">
            <v>2161.33</v>
          </cell>
        </row>
        <row r="236">
          <cell r="B236" t="str">
            <v>BLLA-1</v>
          </cell>
          <cell r="C236">
            <v>4601.59</v>
          </cell>
          <cell r="D236">
            <v>154.04</v>
          </cell>
          <cell r="E236">
            <v>0</v>
          </cell>
          <cell r="F236">
            <v>0</v>
          </cell>
          <cell r="G236">
            <v>4601.59</v>
          </cell>
          <cell r="H236">
            <v>154.04</v>
          </cell>
        </row>
        <row r="237">
          <cell r="B237" t="str">
            <v>WHILW-1</v>
          </cell>
          <cell r="C237">
            <v>12556.01</v>
          </cell>
          <cell r="D237">
            <v>391.8</v>
          </cell>
          <cell r="E237">
            <v>0</v>
          </cell>
          <cell r="F237">
            <v>0</v>
          </cell>
          <cell r="G237">
            <v>12556.01</v>
          </cell>
          <cell r="H237">
            <v>391.8</v>
          </cell>
        </row>
        <row r="238">
          <cell r="B238" t="str">
            <v>WHILW-2</v>
          </cell>
          <cell r="C238">
            <v>17592.509999999998</v>
          </cell>
          <cell r="D238">
            <v>115.29</v>
          </cell>
          <cell r="E238">
            <v>0</v>
          </cell>
          <cell r="F238">
            <v>0</v>
          </cell>
          <cell r="G238">
            <v>17592.509999999998</v>
          </cell>
          <cell r="H238">
            <v>115.29</v>
          </cell>
        </row>
        <row r="239">
          <cell r="B239"/>
          <cell r="C239"/>
          <cell r="D239"/>
          <cell r="E239"/>
          <cell r="F239"/>
          <cell r="G239">
            <v>0</v>
          </cell>
          <cell r="H239">
            <v>0</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7"/>
      <sheetData sheetId="8"/>
      <sheetData sheetId="9"/>
      <sheetData sheetId="10"/>
      <sheetData sheetId="1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0"/>
      <sheetName val="NOV-20"/>
      <sheetName val="DEC-20"/>
      <sheetName val="JAN-21"/>
      <sheetName val="FEB-21"/>
      <sheetName val="MAR-21"/>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7394.8</v>
          </cell>
          <cell r="D8">
            <v>1711</v>
          </cell>
          <cell r="E8">
            <v>0</v>
          </cell>
          <cell r="F8">
            <v>0</v>
          </cell>
          <cell r="G8">
            <v>7394.8</v>
          </cell>
          <cell r="H8">
            <v>1711</v>
          </cell>
        </row>
        <row r="9">
          <cell r="B9" t="str">
            <v>BAGE_01Z</v>
          </cell>
          <cell r="C9">
            <v>0.26</v>
          </cell>
          <cell r="D9">
            <v>0</v>
          </cell>
          <cell r="E9">
            <v>0</v>
          </cell>
          <cell r="F9">
            <v>0</v>
          </cell>
          <cell r="G9">
            <v>0.26</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7209.42</v>
          </cell>
          <cell r="D13">
            <v>110.15</v>
          </cell>
          <cell r="E13">
            <v>0</v>
          </cell>
          <cell r="F13">
            <v>0</v>
          </cell>
          <cell r="G13">
            <v>7209.42</v>
          </cell>
          <cell r="H13">
            <v>110.15</v>
          </cell>
        </row>
        <row r="14">
          <cell r="B14" t="str">
            <v>EGGPS01Z</v>
          </cell>
          <cell r="C14">
            <v>0</v>
          </cell>
          <cell r="D14">
            <v>0</v>
          </cell>
          <cell r="E14">
            <v>0</v>
          </cell>
          <cell r="F14">
            <v>0</v>
          </cell>
          <cell r="G14">
            <v>0</v>
          </cell>
          <cell r="H14">
            <v>0</v>
          </cell>
        </row>
        <row r="15">
          <cell r="B15" t="str">
            <v>EGGPS02Z</v>
          </cell>
          <cell r="C15">
            <v>0</v>
          </cell>
          <cell r="D15">
            <v>0</v>
          </cell>
          <cell r="E15">
            <v>0</v>
          </cell>
          <cell r="F15">
            <v>0</v>
          </cell>
          <cell r="G15">
            <v>0</v>
          </cell>
          <cell r="H15">
            <v>0</v>
          </cell>
        </row>
        <row r="16">
          <cell r="B16" t="str">
            <v>EGGPS03Z</v>
          </cell>
          <cell r="C16">
            <v>0</v>
          </cell>
          <cell r="D16">
            <v>0</v>
          </cell>
          <cell r="E16">
            <v>0</v>
          </cell>
          <cell r="F16">
            <v>0</v>
          </cell>
          <cell r="G16">
            <v>0</v>
          </cell>
          <cell r="H16">
            <v>0</v>
          </cell>
        </row>
        <row r="17">
          <cell r="B17" t="str">
            <v>EGGPS04Z</v>
          </cell>
          <cell r="C17">
            <v>0</v>
          </cell>
          <cell r="D17">
            <v>0</v>
          </cell>
          <cell r="E17">
            <v>0</v>
          </cell>
          <cell r="F17">
            <v>0</v>
          </cell>
          <cell r="G17">
            <v>0</v>
          </cell>
          <cell r="H17">
            <v>0</v>
          </cell>
        </row>
        <row r="18">
          <cell r="B18" t="str">
            <v>BRBEO-1</v>
          </cell>
          <cell r="C18">
            <v>5716.62</v>
          </cell>
          <cell r="D18">
            <v>1161.83</v>
          </cell>
          <cell r="E18">
            <v>0</v>
          </cell>
          <cell r="F18">
            <v>0</v>
          </cell>
          <cell r="G18">
            <v>5716.62</v>
          </cell>
          <cell r="H18">
            <v>1161.83</v>
          </cell>
        </row>
        <row r="19">
          <cell r="B19" t="str">
            <v>CARR-1</v>
          </cell>
          <cell r="C19">
            <v>16736.599999999999</v>
          </cell>
          <cell r="D19">
            <v>2910.1</v>
          </cell>
          <cell r="E19">
            <v>0</v>
          </cell>
          <cell r="F19">
            <v>0</v>
          </cell>
          <cell r="G19">
            <v>16736.599999999999</v>
          </cell>
          <cell r="H19">
            <v>2910.1</v>
          </cell>
        </row>
        <row r="20">
          <cell r="B20" t="str">
            <v>CARR-2</v>
          </cell>
          <cell r="C20">
            <v>35384.199999999997</v>
          </cell>
          <cell r="D20">
            <v>5316.4</v>
          </cell>
          <cell r="E20">
            <v>0</v>
          </cell>
          <cell r="F20">
            <v>0</v>
          </cell>
          <cell r="G20">
            <v>35384.199999999997</v>
          </cell>
          <cell r="H20">
            <v>5316.4</v>
          </cell>
        </row>
        <row r="21">
          <cell r="B21" t="str">
            <v>CDCL_01Z</v>
          </cell>
          <cell r="C21">
            <v>18291.78</v>
          </cell>
          <cell r="D21">
            <v>5268.6</v>
          </cell>
          <cell r="E21">
            <v>0</v>
          </cell>
          <cell r="F21">
            <v>0</v>
          </cell>
          <cell r="G21">
            <v>18291.78</v>
          </cell>
          <cell r="H21">
            <v>5268.6</v>
          </cell>
        </row>
        <row r="22">
          <cell r="B22" t="str">
            <v>LAGA_01Z</v>
          </cell>
          <cell r="C22">
            <v>5965.2</v>
          </cell>
          <cell r="D22">
            <v>6955.4</v>
          </cell>
          <cell r="E22">
            <v>0</v>
          </cell>
          <cell r="F22">
            <v>0</v>
          </cell>
          <cell r="G22">
            <v>5965.2</v>
          </cell>
          <cell r="H22">
            <v>6955.4</v>
          </cell>
        </row>
        <row r="23">
          <cell r="B23" t="str">
            <v>CLDCW-1</v>
          </cell>
          <cell r="C23">
            <v>10.87</v>
          </cell>
          <cell r="D23">
            <v>4623.91</v>
          </cell>
          <cell r="E23">
            <v>0</v>
          </cell>
          <cell r="F23">
            <v>0</v>
          </cell>
          <cell r="G23">
            <v>10.87</v>
          </cell>
          <cell r="H23">
            <v>4623.91</v>
          </cell>
        </row>
        <row r="24">
          <cell r="B24" t="str">
            <v>CLDNW-1</v>
          </cell>
          <cell r="C24">
            <v>11.78</v>
          </cell>
          <cell r="D24">
            <v>4536.18</v>
          </cell>
          <cell r="E24">
            <v>0</v>
          </cell>
          <cell r="F24">
            <v>0</v>
          </cell>
          <cell r="G24">
            <v>11.78</v>
          </cell>
          <cell r="H24">
            <v>4536.18</v>
          </cell>
        </row>
        <row r="25">
          <cell r="B25" t="str">
            <v>CLDSW-1</v>
          </cell>
          <cell r="C25">
            <v>2391.85</v>
          </cell>
          <cell r="D25">
            <v>620.96</v>
          </cell>
          <cell r="E25">
            <v>0</v>
          </cell>
          <cell r="F25">
            <v>0</v>
          </cell>
          <cell r="G25">
            <v>2391.85</v>
          </cell>
          <cell r="H25">
            <v>620.96</v>
          </cell>
        </row>
        <row r="26">
          <cell r="B26" t="str">
            <v>CRMLW-1</v>
          </cell>
          <cell r="C26">
            <v>62.62</v>
          </cell>
          <cell r="D26">
            <v>1041.07</v>
          </cell>
          <cell r="E26">
            <v>0</v>
          </cell>
          <cell r="F26">
            <v>0</v>
          </cell>
          <cell r="G26">
            <v>62.62</v>
          </cell>
          <cell r="H26">
            <v>1041.07</v>
          </cell>
        </row>
        <row r="27">
          <cell r="B27" t="str">
            <v>CORB_01Z</v>
          </cell>
          <cell r="C27">
            <v>34.68</v>
          </cell>
          <cell r="D27">
            <v>0.26</v>
          </cell>
          <cell r="E27">
            <v>0</v>
          </cell>
          <cell r="F27">
            <v>0</v>
          </cell>
          <cell r="G27">
            <v>34.68</v>
          </cell>
          <cell r="H27">
            <v>0.26</v>
          </cell>
        </row>
        <row r="28">
          <cell r="B28" t="str">
            <v>COSO_01Z</v>
          </cell>
          <cell r="C28">
            <v>13903.7</v>
          </cell>
          <cell r="D28">
            <v>2696.7</v>
          </cell>
          <cell r="E28">
            <v>0</v>
          </cell>
          <cell r="F28">
            <v>0</v>
          </cell>
          <cell r="G28">
            <v>13903.7</v>
          </cell>
          <cell r="H28">
            <v>2696.7</v>
          </cell>
        </row>
        <row r="29">
          <cell r="B29" t="str">
            <v>CRYRW-2</v>
          </cell>
          <cell r="C29">
            <v>15159.54</v>
          </cell>
          <cell r="D29">
            <v>164.94</v>
          </cell>
          <cell r="E29">
            <v>0</v>
          </cell>
          <cell r="F29">
            <v>0</v>
          </cell>
          <cell r="G29">
            <v>15159.54</v>
          </cell>
          <cell r="H29">
            <v>164.94</v>
          </cell>
        </row>
        <row r="30">
          <cell r="B30" t="str">
            <v>DAMC_01Z</v>
          </cell>
          <cell r="C30">
            <v>4819.37</v>
          </cell>
          <cell r="D30">
            <v>2489.54</v>
          </cell>
          <cell r="E30">
            <v>0</v>
          </cell>
          <cell r="F30">
            <v>0</v>
          </cell>
          <cell r="G30">
            <v>4819.37</v>
          </cell>
          <cell r="H30">
            <v>2489.54</v>
          </cell>
        </row>
        <row r="31">
          <cell r="B31" t="str">
            <v>DEEP_01Z</v>
          </cell>
          <cell r="C31">
            <v>0</v>
          </cell>
          <cell r="D31">
            <v>0</v>
          </cell>
          <cell r="E31">
            <v>0</v>
          </cell>
          <cell r="F31">
            <v>0</v>
          </cell>
          <cell r="G31">
            <v>0</v>
          </cell>
          <cell r="H31">
            <v>0</v>
          </cell>
        </row>
        <row r="32">
          <cell r="B32" t="str">
            <v>CNQPS01Z</v>
          </cell>
          <cell r="C32">
            <v>6421.72</v>
          </cell>
          <cell r="D32">
            <v>772.76</v>
          </cell>
          <cell r="E32">
            <v>0</v>
          </cell>
          <cell r="F32">
            <v>0</v>
          </cell>
          <cell r="G32">
            <v>6421.72</v>
          </cell>
          <cell r="H32">
            <v>772.76</v>
          </cell>
        </row>
        <row r="33">
          <cell r="B33" t="str">
            <v>CNQPS02Z</v>
          </cell>
          <cell r="C33">
            <v>6574.05</v>
          </cell>
          <cell r="D33">
            <v>748.88</v>
          </cell>
          <cell r="E33">
            <v>0</v>
          </cell>
          <cell r="F33">
            <v>0</v>
          </cell>
          <cell r="G33">
            <v>6574.05</v>
          </cell>
          <cell r="H33">
            <v>748.88</v>
          </cell>
        </row>
        <row r="34">
          <cell r="B34" t="str">
            <v>CNQPS03Z</v>
          </cell>
          <cell r="C34">
            <v>0</v>
          </cell>
          <cell r="D34">
            <v>0</v>
          </cell>
          <cell r="E34">
            <v>0</v>
          </cell>
          <cell r="F34">
            <v>0</v>
          </cell>
          <cell r="G34">
            <v>0</v>
          </cell>
          <cell r="H34">
            <v>0</v>
          </cell>
        </row>
        <row r="35">
          <cell r="B35" t="str">
            <v>CNQPS04Z</v>
          </cell>
          <cell r="C35">
            <v>4576.01</v>
          </cell>
          <cell r="D35">
            <v>344.48</v>
          </cell>
          <cell r="E35">
            <v>0</v>
          </cell>
          <cell r="F35">
            <v>0</v>
          </cell>
          <cell r="G35">
            <v>4576.01</v>
          </cell>
          <cell r="H35">
            <v>344.48</v>
          </cell>
        </row>
        <row r="36">
          <cell r="B36" t="str">
            <v>DRAXX01Z</v>
          </cell>
          <cell r="C36">
            <v>51247.05</v>
          </cell>
          <cell r="D36">
            <v>2513.6</v>
          </cell>
          <cell r="E36">
            <v>0</v>
          </cell>
          <cell r="F36">
            <v>0</v>
          </cell>
          <cell r="G36">
            <v>51247.05</v>
          </cell>
          <cell r="H36">
            <v>2513.6</v>
          </cell>
        </row>
        <row r="37">
          <cell r="B37" t="str">
            <v>DRAXX02Z</v>
          </cell>
          <cell r="C37">
            <v>26668.15</v>
          </cell>
          <cell r="D37">
            <v>3628.95</v>
          </cell>
          <cell r="E37">
            <v>0</v>
          </cell>
          <cell r="F37">
            <v>0</v>
          </cell>
          <cell r="G37">
            <v>26668.15</v>
          </cell>
          <cell r="H37">
            <v>3628.95</v>
          </cell>
        </row>
        <row r="38">
          <cell r="B38" t="str">
            <v>DRAXX03Z</v>
          </cell>
          <cell r="C38">
            <v>0</v>
          </cell>
          <cell r="D38">
            <v>0</v>
          </cell>
          <cell r="E38">
            <v>0</v>
          </cell>
          <cell r="F38">
            <v>0</v>
          </cell>
          <cell r="G38">
            <v>0</v>
          </cell>
          <cell r="H38">
            <v>0</v>
          </cell>
        </row>
        <row r="39">
          <cell r="B39" t="str">
            <v>DRAXX04Z</v>
          </cell>
          <cell r="C39">
            <v>21113.7</v>
          </cell>
          <cell r="D39">
            <v>3963.25</v>
          </cell>
          <cell r="E39">
            <v>0</v>
          </cell>
          <cell r="F39">
            <v>0</v>
          </cell>
          <cell r="G39">
            <v>21113.7</v>
          </cell>
          <cell r="H39">
            <v>3963.25</v>
          </cell>
        </row>
        <row r="40">
          <cell r="B40" t="str">
            <v>DRAXX05Z</v>
          </cell>
          <cell r="C40">
            <v>433.3</v>
          </cell>
          <cell r="D40">
            <v>60.25</v>
          </cell>
          <cell r="E40">
            <v>0</v>
          </cell>
          <cell r="F40">
            <v>0</v>
          </cell>
          <cell r="G40">
            <v>433.3</v>
          </cell>
          <cell r="H40">
            <v>60.25</v>
          </cell>
        </row>
        <row r="41">
          <cell r="B41" t="str">
            <v>DRAXX06Z</v>
          </cell>
          <cell r="C41">
            <v>3097.89</v>
          </cell>
          <cell r="D41">
            <v>1547.25</v>
          </cell>
          <cell r="E41">
            <v>0</v>
          </cell>
          <cell r="F41">
            <v>0</v>
          </cell>
          <cell r="G41">
            <v>3097.89</v>
          </cell>
          <cell r="H41">
            <v>1547.25</v>
          </cell>
        </row>
        <row r="42">
          <cell r="B42" t="str">
            <v>DRAXX09G</v>
          </cell>
          <cell r="C42">
            <v>0</v>
          </cell>
          <cell r="D42">
            <v>0</v>
          </cell>
          <cell r="E42">
            <v>0</v>
          </cell>
          <cell r="F42">
            <v>0</v>
          </cell>
          <cell r="G42">
            <v>0</v>
          </cell>
          <cell r="H42">
            <v>0</v>
          </cell>
        </row>
        <row r="43">
          <cell r="B43" t="str">
            <v>DRAXX10G</v>
          </cell>
          <cell r="C43">
            <v>0</v>
          </cell>
          <cell r="D43">
            <v>0</v>
          </cell>
          <cell r="E43">
            <v>0</v>
          </cell>
          <cell r="F43">
            <v>0</v>
          </cell>
          <cell r="G43">
            <v>0</v>
          </cell>
          <cell r="H43">
            <v>0</v>
          </cell>
        </row>
        <row r="44">
          <cell r="B44" t="str">
            <v>DRAXX12G</v>
          </cell>
          <cell r="C44">
            <v>0.01</v>
          </cell>
          <cell r="D44">
            <v>2.65</v>
          </cell>
          <cell r="E44">
            <v>0</v>
          </cell>
          <cell r="F44">
            <v>0</v>
          </cell>
          <cell r="G44">
            <v>0.01</v>
          </cell>
          <cell r="H44">
            <v>2.65</v>
          </cell>
        </row>
        <row r="45">
          <cell r="B45" t="str">
            <v>DUNGW-1</v>
          </cell>
          <cell r="C45">
            <v>178.81</v>
          </cell>
          <cell r="D45">
            <v>1250.1099999999999</v>
          </cell>
          <cell r="E45">
            <v>0</v>
          </cell>
          <cell r="F45">
            <v>0</v>
          </cell>
          <cell r="G45">
            <v>178.81</v>
          </cell>
          <cell r="H45">
            <v>1250.1099999999999</v>
          </cell>
        </row>
        <row r="46">
          <cell r="B46" t="str">
            <v>EECL_01Z</v>
          </cell>
          <cell r="C46">
            <v>0</v>
          </cell>
          <cell r="D46">
            <v>0</v>
          </cell>
          <cell r="E46">
            <v>0</v>
          </cell>
          <cell r="F46">
            <v>0</v>
          </cell>
          <cell r="G46">
            <v>0</v>
          </cell>
          <cell r="H46">
            <v>0</v>
          </cell>
        </row>
        <row r="47">
          <cell r="B47" t="str">
            <v>FIDL_01Z</v>
          </cell>
          <cell r="C47">
            <v>0</v>
          </cell>
          <cell r="D47">
            <v>0</v>
          </cell>
          <cell r="E47">
            <v>0</v>
          </cell>
          <cell r="F47">
            <v>0</v>
          </cell>
          <cell r="G47">
            <v>0</v>
          </cell>
          <cell r="H47">
            <v>0</v>
          </cell>
        </row>
        <row r="48">
          <cell r="B48" t="str">
            <v>FIDL_02Z</v>
          </cell>
          <cell r="C48">
            <v>0</v>
          </cell>
          <cell r="D48">
            <v>0</v>
          </cell>
          <cell r="E48">
            <v>0</v>
          </cell>
          <cell r="F48">
            <v>0</v>
          </cell>
          <cell r="G48">
            <v>0</v>
          </cell>
          <cell r="H48">
            <v>0</v>
          </cell>
        </row>
        <row r="49">
          <cell r="B49" t="str">
            <v>FIDL_03Z</v>
          </cell>
          <cell r="C49">
            <v>0</v>
          </cell>
          <cell r="D49">
            <v>0</v>
          </cell>
          <cell r="E49">
            <v>0</v>
          </cell>
          <cell r="F49">
            <v>0</v>
          </cell>
          <cell r="G49">
            <v>0</v>
          </cell>
          <cell r="H49">
            <v>0</v>
          </cell>
        </row>
        <row r="50">
          <cell r="B50" t="str">
            <v>FIDL_04Z</v>
          </cell>
          <cell r="C50">
            <v>0</v>
          </cell>
          <cell r="D50">
            <v>0</v>
          </cell>
          <cell r="E50">
            <v>0</v>
          </cell>
          <cell r="F50">
            <v>0</v>
          </cell>
          <cell r="G50">
            <v>0</v>
          </cell>
          <cell r="H50">
            <v>0</v>
          </cell>
        </row>
        <row r="51">
          <cell r="B51" t="str">
            <v>EAG_EWIC1</v>
          </cell>
          <cell r="C51">
            <v>52742.52</v>
          </cell>
          <cell r="D51">
            <v>10.76</v>
          </cell>
          <cell r="E51">
            <v>0</v>
          </cell>
          <cell r="F51">
            <v>0</v>
          </cell>
          <cell r="G51">
            <v>52742.52</v>
          </cell>
          <cell r="H51">
            <v>10.76</v>
          </cell>
        </row>
        <row r="52">
          <cell r="B52" t="str">
            <v>CRUA_01Z</v>
          </cell>
          <cell r="C52">
            <v>3149.84</v>
          </cell>
          <cell r="D52">
            <v>166.14</v>
          </cell>
          <cell r="E52">
            <v>0</v>
          </cell>
          <cell r="F52">
            <v>0</v>
          </cell>
          <cell r="G52">
            <v>3149.84</v>
          </cell>
          <cell r="H52">
            <v>166.14</v>
          </cell>
        </row>
        <row r="53">
          <cell r="B53" t="str">
            <v>CRUA_02Z</v>
          </cell>
          <cell r="C53">
            <v>2441.38</v>
          </cell>
          <cell r="D53">
            <v>42.17</v>
          </cell>
          <cell r="E53">
            <v>0</v>
          </cell>
          <cell r="F53">
            <v>0</v>
          </cell>
          <cell r="G53">
            <v>2441.38</v>
          </cell>
          <cell r="H53">
            <v>42.17</v>
          </cell>
        </row>
        <row r="54">
          <cell r="B54" t="str">
            <v>CRUA_03Z</v>
          </cell>
          <cell r="C54">
            <v>7573.92</v>
          </cell>
          <cell r="D54">
            <v>2006.3</v>
          </cell>
          <cell r="E54">
            <v>0</v>
          </cell>
          <cell r="F54">
            <v>0</v>
          </cell>
          <cell r="G54">
            <v>7573.92</v>
          </cell>
          <cell r="H54">
            <v>2006.3</v>
          </cell>
        </row>
        <row r="55">
          <cell r="B55" t="str">
            <v>CRUA_04Z</v>
          </cell>
          <cell r="C55">
            <v>1501.8</v>
          </cell>
          <cell r="D55">
            <v>243.1</v>
          </cell>
          <cell r="E55">
            <v>0</v>
          </cell>
          <cell r="F55">
            <v>0</v>
          </cell>
          <cell r="G55">
            <v>1501.8</v>
          </cell>
          <cell r="H55">
            <v>243.1</v>
          </cell>
        </row>
        <row r="56">
          <cell r="B56" t="str">
            <v>LOAN_01Z</v>
          </cell>
          <cell r="C56">
            <v>0</v>
          </cell>
          <cell r="D56">
            <v>0</v>
          </cell>
          <cell r="E56">
            <v>0</v>
          </cell>
          <cell r="F56">
            <v>0</v>
          </cell>
          <cell r="G56">
            <v>0</v>
          </cell>
          <cell r="H56">
            <v>0</v>
          </cell>
        </row>
        <row r="57">
          <cell r="B57" t="str">
            <v>LOAN_02Z</v>
          </cell>
          <cell r="C57">
            <v>0</v>
          </cell>
          <cell r="D57">
            <v>0</v>
          </cell>
          <cell r="E57">
            <v>0</v>
          </cell>
          <cell r="F57">
            <v>0</v>
          </cell>
          <cell r="G57">
            <v>0</v>
          </cell>
          <cell r="H57">
            <v>0</v>
          </cell>
        </row>
        <row r="58">
          <cell r="B58" t="str">
            <v>LOAN_03Z</v>
          </cell>
          <cell r="C58">
            <v>0</v>
          </cell>
          <cell r="D58">
            <v>0</v>
          </cell>
          <cell r="E58">
            <v>0</v>
          </cell>
          <cell r="F58">
            <v>0</v>
          </cell>
          <cell r="G58">
            <v>0</v>
          </cell>
          <cell r="H58">
            <v>0</v>
          </cell>
        </row>
        <row r="59">
          <cell r="B59" t="str">
            <v>LOAN_04Z</v>
          </cell>
          <cell r="C59">
            <v>0</v>
          </cell>
          <cell r="D59">
            <v>0</v>
          </cell>
          <cell r="E59">
            <v>0</v>
          </cell>
          <cell r="F59">
            <v>0</v>
          </cell>
          <cell r="G59">
            <v>0</v>
          </cell>
          <cell r="H59">
            <v>0</v>
          </cell>
        </row>
        <row r="60">
          <cell r="B60" t="str">
            <v>RYHPS01Z</v>
          </cell>
          <cell r="C60">
            <v>2489.11</v>
          </cell>
          <cell r="D60">
            <v>389.45</v>
          </cell>
          <cell r="E60">
            <v>0</v>
          </cell>
          <cell r="F60">
            <v>0</v>
          </cell>
          <cell r="G60">
            <v>2489.11</v>
          </cell>
          <cell r="H60">
            <v>389.45</v>
          </cell>
        </row>
        <row r="61">
          <cell r="B61" t="str">
            <v>FALGW-1</v>
          </cell>
          <cell r="C61">
            <v>2566.96</v>
          </cell>
          <cell r="D61">
            <v>564.23</v>
          </cell>
          <cell r="E61">
            <v>0</v>
          </cell>
          <cell r="F61">
            <v>0</v>
          </cell>
          <cell r="G61">
            <v>2566.96</v>
          </cell>
          <cell r="H61">
            <v>564.23</v>
          </cell>
        </row>
        <row r="62">
          <cell r="B62" t="str">
            <v>FELL_01Z</v>
          </cell>
          <cell r="C62">
            <v>0</v>
          </cell>
          <cell r="D62">
            <v>0</v>
          </cell>
          <cell r="E62">
            <v>0</v>
          </cell>
          <cell r="F62">
            <v>0</v>
          </cell>
          <cell r="G62">
            <v>0</v>
          </cell>
          <cell r="H62">
            <v>0</v>
          </cell>
        </row>
        <row r="63">
          <cell r="B63" t="str">
            <v>GRGBW-1</v>
          </cell>
          <cell r="C63">
            <v>27825.78</v>
          </cell>
          <cell r="D63">
            <v>0</v>
          </cell>
          <cell r="E63">
            <v>0</v>
          </cell>
          <cell r="F63">
            <v>0</v>
          </cell>
          <cell r="G63">
            <v>27825.78</v>
          </cell>
          <cell r="H63">
            <v>0</v>
          </cell>
        </row>
        <row r="64">
          <cell r="B64" t="str">
            <v>GRGBW-2</v>
          </cell>
          <cell r="C64">
            <v>23508.880000000001</v>
          </cell>
          <cell r="D64">
            <v>283.36</v>
          </cell>
          <cell r="E64">
            <v>0</v>
          </cell>
          <cell r="F64">
            <v>0</v>
          </cell>
          <cell r="G64">
            <v>23508.880000000001</v>
          </cell>
          <cell r="H64">
            <v>283.36</v>
          </cell>
        </row>
        <row r="65">
          <cell r="B65" t="str">
            <v>GRGBW-3</v>
          </cell>
          <cell r="C65">
            <v>28764.98</v>
          </cell>
          <cell r="D65">
            <v>0</v>
          </cell>
          <cell r="E65">
            <v>0</v>
          </cell>
          <cell r="F65">
            <v>0</v>
          </cell>
          <cell r="G65">
            <v>28764.98</v>
          </cell>
          <cell r="H65">
            <v>0</v>
          </cell>
        </row>
        <row r="66">
          <cell r="B66" t="str">
            <v>GNFSW-1</v>
          </cell>
          <cell r="C66">
            <v>3049.48</v>
          </cell>
          <cell r="D66">
            <v>901.46</v>
          </cell>
          <cell r="E66">
            <v>0</v>
          </cell>
          <cell r="F66">
            <v>0</v>
          </cell>
          <cell r="G66">
            <v>3049.48</v>
          </cell>
          <cell r="H66">
            <v>901.46</v>
          </cell>
        </row>
        <row r="67">
          <cell r="B67" t="str">
            <v>GAOFO-1</v>
          </cell>
          <cell r="C67">
            <v>1033.76</v>
          </cell>
          <cell r="D67">
            <v>2967.66</v>
          </cell>
          <cell r="E67">
            <v>0</v>
          </cell>
          <cell r="F67">
            <v>0</v>
          </cell>
          <cell r="G67">
            <v>1033.76</v>
          </cell>
          <cell r="H67">
            <v>2967.66</v>
          </cell>
        </row>
        <row r="68">
          <cell r="B68" t="str">
            <v>GAOFO-2</v>
          </cell>
          <cell r="C68">
            <v>1127.47</v>
          </cell>
          <cell r="D68">
            <v>2303.6</v>
          </cell>
          <cell r="E68">
            <v>0</v>
          </cell>
          <cell r="F68">
            <v>0</v>
          </cell>
          <cell r="G68">
            <v>1127.47</v>
          </cell>
          <cell r="H68">
            <v>2303.6</v>
          </cell>
        </row>
        <row r="69">
          <cell r="B69" t="str">
            <v>GAOFO-3</v>
          </cell>
          <cell r="C69">
            <v>1062.6600000000001</v>
          </cell>
          <cell r="D69">
            <v>2782.62</v>
          </cell>
          <cell r="E69">
            <v>0</v>
          </cell>
          <cell r="F69">
            <v>0</v>
          </cell>
          <cell r="G69">
            <v>1062.6600000000001</v>
          </cell>
          <cell r="H69">
            <v>2782.62</v>
          </cell>
        </row>
        <row r="70">
          <cell r="B70" t="str">
            <v>GAOFO-4</v>
          </cell>
          <cell r="C70">
            <v>1118.8800000000001</v>
          </cell>
          <cell r="D70">
            <v>3502.56</v>
          </cell>
          <cell r="E70">
            <v>0</v>
          </cell>
          <cell r="F70">
            <v>0</v>
          </cell>
          <cell r="G70">
            <v>1118.8800000000001</v>
          </cell>
          <cell r="H70">
            <v>3502.56</v>
          </cell>
        </row>
        <row r="71">
          <cell r="B71" t="str">
            <v>CRGHW-1</v>
          </cell>
          <cell r="C71">
            <v>1217.3900000000001</v>
          </cell>
          <cell r="D71">
            <v>14.52</v>
          </cell>
          <cell r="E71">
            <v>0</v>
          </cell>
          <cell r="F71">
            <v>0</v>
          </cell>
          <cell r="G71">
            <v>1217.3900000000001</v>
          </cell>
          <cell r="H71">
            <v>14.52</v>
          </cell>
        </row>
        <row r="72">
          <cell r="B72" t="str">
            <v>GRMO_01Z</v>
          </cell>
          <cell r="C72">
            <v>0</v>
          </cell>
          <cell r="D72">
            <v>2793.58</v>
          </cell>
          <cell r="E72">
            <v>0</v>
          </cell>
          <cell r="F72">
            <v>0</v>
          </cell>
          <cell r="G72">
            <v>0</v>
          </cell>
          <cell r="H72">
            <v>2793.58</v>
          </cell>
        </row>
        <row r="73">
          <cell r="B73" t="str">
            <v>GRIFW-1</v>
          </cell>
          <cell r="C73">
            <v>512.47</v>
          </cell>
          <cell r="D73">
            <v>963.22</v>
          </cell>
          <cell r="E73">
            <v>0</v>
          </cell>
          <cell r="F73">
            <v>0</v>
          </cell>
          <cell r="G73">
            <v>512.47</v>
          </cell>
          <cell r="H73">
            <v>963.22</v>
          </cell>
        </row>
        <row r="74">
          <cell r="B74" t="str">
            <v>GRIFW-2</v>
          </cell>
          <cell r="C74">
            <v>1398.81</v>
          </cell>
          <cell r="D74">
            <v>1136.83</v>
          </cell>
          <cell r="E74">
            <v>0</v>
          </cell>
          <cell r="F74">
            <v>0</v>
          </cell>
          <cell r="G74">
            <v>1398.81</v>
          </cell>
          <cell r="H74">
            <v>1136.83</v>
          </cell>
        </row>
        <row r="75">
          <cell r="B75" t="str">
            <v>GNFSW-2</v>
          </cell>
          <cell r="C75">
            <v>1783.11</v>
          </cell>
          <cell r="D75">
            <v>1054.8599999999999</v>
          </cell>
          <cell r="E75">
            <v>0</v>
          </cell>
          <cell r="F75">
            <v>0</v>
          </cell>
          <cell r="G75">
            <v>1783.11</v>
          </cell>
          <cell r="H75">
            <v>1054.8599999999999</v>
          </cell>
        </row>
        <row r="76">
          <cell r="B76" t="str">
            <v>GYMR-15</v>
          </cell>
          <cell r="C76">
            <v>17862.87</v>
          </cell>
          <cell r="D76">
            <v>1.62</v>
          </cell>
          <cell r="E76">
            <v>0</v>
          </cell>
          <cell r="F76">
            <v>0</v>
          </cell>
          <cell r="G76">
            <v>17862.87</v>
          </cell>
          <cell r="H76">
            <v>1.62</v>
          </cell>
        </row>
        <row r="77">
          <cell r="B77" t="str">
            <v>GYMR-17</v>
          </cell>
          <cell r="C77">
            <v>11062.71</v>
          </cell>
          <cell r="D77">
            <v>60.62</v>
          </cell>
          <cell r="E77">
            <v>0</v>
          </cell>
          <cell r="F77">
            <v>0</v>
          </cell>
          <cell r="G77">
            <v>11062.71</v>
          </cell>
          <cell r="H77">
            <v>60.62</v>
          </cell>
        </row>
        <row r="78">
          <cell r="B78" t="str">
            <v>GYMR-26</v>
          </cell>
          <cell r="C78">
            <v>19864.43</v>
          </cell>
          <cell r="D78">
            <v>3.05</v>
          </cell>
          <cell r="E78">
            <v>0</v>
          </cell>
          <cell r="F78">
            <v>0</v>
          </cell>
          <cell r="G78">
            <v>19864.43</v>
          </cell>
          <cell r="H78">
            <v>3.05</v>
          </cell>
        </row>
        <row r="79">
          <cell r="B79" t="str">
            <v>GYMR-28</v>
          </cell>
          <cell r="C79">
            <v>18902.72</v>
          </cell>
          <cell r="D79">
            <v>2.5299999999999998</v>
          </cell>
          <cell r="E79">
            <v>0</v>
          </cell>
          <cell r="F79">
            <v>0</v>
          </cell>
          <cell r="G79">
            <v>18902.72</v>
          </cell>
          <cell r="H79">
            <v>2.5299999999999998</v>
          </cell>
        </row>
        <row r="80">
          <cell r="B80" t="str">
            <v>GYAR_01Z</v>
          </cell>
          <cell r="C80">
            <v>3029.55</v>
          </cell>
          <cell r="D80">
            <v>880.7</v>
          </cell>
          <cell r="E80">
            <v>0</v>
          </cell>
          <cell r="F80">
            <v>0</v>
          </cell>
          <cell r="G80">
            <v>3029.55</v>
          </cell>
          <cell r="H80">
            <v>880.7</v>
          </cell>
        </row>
        <row r="81">
          <cell r="B81" t="str">
            <v>HOWAO-1</v>
          </cell>
          <cell r="C81">
            <v>0</v>
          </cell>
          <cell r="D81">
            <v>0</v>
          </cell>
          <cell r="E81">
            <v>0</v>
          </cell>
          <cell r="F81">
            <v>0</v>
          </cell>
          <cell r="G81">
            <v>0</v>
          </cell>
          <cell r="H81">
            <v>0</v>
          </cell>
        </row>
        <row r="82">
          <cell r="B82" t="str">
            <v>HOWAO-2</v>
          </cell>
          <cell r="C82">
            <v>0</v>
          </cell>
          <cell r="D82">
            <v>0</v>
          </cell>
          <cell r="E82">
            <v>0</v>
          </cell>
          <cell r="F82">
            <v>0</v>
          </cell>
          <cell r="G82">
            <v>0</v>
          </cell>
          <cell r="H82">
            <v>0</v>
          </cell>
        </row>
        <row r="83">
          <cell r="B83" t="str">
            <v>HOWAO-3</v>
          </cell>
          <cell r="C83">
            <v>0</v>
          </cell>
          <cell r="D83">
            <v>0</v>
          </cell>
          <cell r="E83">
            <v>0</v>
          </cell>
          <cell r="F83">
            <v>0</v>
          </cell>
          <cell r="G83">
            <v>0</v>
          </cell>
          <cell r="H83">
            <v>0</v>
          </cell>
        </row>
        <row r="84">
          <cell r="B84" t="str">
            <v>SHBA_01Z</v>
          </cell>
          <cell r="C84">
            <v>19651.650000000001</v>
          </cell>
          <cell r="D84">
            <v>2584.37</v>
          </cell>
          <cell r="E84">
            <v>0</v>
          </cell>
          <cell r="F84">
            <v>0</v>
          </cell>
          <cell r="G84">
            <v>19651.650000000001</v>
          </cell>
          <cell r="H84">
            <v>2584.37</v>
          </cell>
        </row>
        <row r="85">
          <cell r="B85" t="str">
            <v>SHBA_02Z</v>
          </cell>
          <cell r="C85">
            <v>15254.42</v>
          </cell>
          <cell r="D85">
            <v>3565.8</v>
          </cell>
          <cell r="E85">
            <v>0</v>
          </cell>
          <cell r="F85">
            <v>0</v>
          </cell>
          <cell r="G85">
            <v>15254.42</v>
          </cell>
          <cell r="H85">
            <v>3565.8</v>
          </cell>
        </row>
        <row r="86">
          <cell r="B86" t="str">
            <v>HUMR_01Z</v>
          </cell>
          <cell r="C86">
            <v>28465.93</v>
          </cell>
          <cell r="D86">
            <v>4338.9799999999996</v>
          </cell>
          <cell r="E86">
            <v>0</v>
          </cell>
          <cell r="F86">
            <v>0</v>
          </cell>
          <cell r="G86">
            <v>28465.93</v>
          </cell>
          <cell r="H86">
            <v>4338.9799999999996</v>
          </cell>
        </row>
        <row r="87">
          <cell r="B87" t="str">
            <v>COTPS01Z</v>
          </cell>
          <cell r="C87">
            <v>0</v>
          </cell>
          <cell r="D87">
            <v>0</v>
          </cell>
          <cell r="E87">
            <v>0</v>
          </cell>
          <cell r="F87">
            <v>0</v>
          </cell>
          <cell r="G87">
            <v>0</v>
          </cell>
          <cell r="H87">
            <v>0</v>
          </cell>
        </row>
        <row r="88">
          <cell r="B88" t="str">
            <v>COTPS02Z</v>
          </cell>
          <cell r="C88">
            <v>0</v>
          </cell>
          <cell r="D88">
            <v>0</v>
          </cell>
          <cell r="E88">
            <v>0</v>
          </cell>
          <cell r="F88">
            <v>0</v>
          </cell>
          <cell r="G88">
            <v>0</v>
          </cell>
          <cell r="H88">
            <v>0</v>
          </cell>
        </row>
        <row r="89">
          <cell r="B89" t="str">
            <v>COTPS03Z</v>
          </cell>
          <cell r="C89">
            <v>0</v>
          </cell>
          <cell r="D89">
            <v>0</v>
          </cell>
          <cell r="E89">
            <v>0</v>
          </cell>
          <cell r="F89">
            <v>0</v>
          </cell>
          <cell r="G89">
            <v>0</v>
          </cell>
          <cell r="H89">
            <v>0</v>
          </cell>
        </row>
        <row r="90">
          <cell r="B90" t="str">
            <v>COTPS04Z</v>
          </cell>
          <cell r="C90">
            <v>0</v>
          </cell>
          <cell r="D90">
            <v>0</v>
          </cell>
          <cell r="E90">
            <v>0</v>
          </cell>
          <cell r="F90">
            <v>0</v>
          </cell>
          <cell r="G90">
            <v>0</v>
          </cell>
          <cell r="H90">
            <v>0</v>
          </cell>
        </row>
        <row r="91">
          <cell r="B91" t="str">
            <v>KEAD_01Z</v>
          </cell>
          <cell r="C91">
            <v>5798.75</v>
          </cell>
          <cell r="D91">
            <v>11112</v>
          </cell>
          <cell r="E91">
            <v>0</v>
          </cell>
          <cell r="F91">
            <v>0</v>
          </cell>
          <cell r="G91">
            <v>5798.75</v>
          </cell>
          <cell r="H91">
            <v>11112</v>
          </cell>
        </row>
        <row r="92">
          <cell r="B92" t="str">
            <v>KILBW-1</v>
          </cell>
          <cell r="C92">
            <v>25.24</v>
          </cell>
          <cell r="D92">
            <v>1281</v>
          </cell>
          <cell r="E92">
            <v>0</v>
          </cell>
          <cell r="F92">
            <v>0</v>
          </cell>
          <cell r="G92">
            <v>25.24</v>
          </cell>
          <cell r="H92">
            <v>1281</v>
          </cell>
        </row>
        <row r="93">
          <cell r="B93" t="str">
            <v>LCLTW-1</v>
          </cell>
          <cell r="C93">
            <v>301.61</v>
          </cell>
          <cell r="D93">
            <v>533.71</v>
          </cell>
          <cell r="E93">
            <v>0</v>
          </cell>
          <cell r="F93">
            <v>0</v>
          </cell>
          <cell r="G93">
            <v>301.61</v>
          </cell>
          <cell r="H93">
            <v>533.71</v>
          </cell>
        </row>
        <row r="94">
          <cell r="B94" t="str">
            <v>MEDP_01Z</v>
          </cell>
          <cell r="C94">
            <v>7915.75</v>
          </cell>
          <cell r="D94">
            <v>3985.86</v>
          </cell>
          <cell r="E94">
            <v>0</v>
          </cell>
          <cell r="F94">
            <v>0</v>
          </cell>
          <cell r="G94">
            <v>7915.75</v>
          </cell>
          <cell r="H94">
            <v>3985.86</v>
          </cell>
        </row>
        <row r="95">
          <cell r="B95" t="str">
            <v>MILWW-1</v>
          </cell>
          <cell r="C95">
            <v>2771.67</v>
          </cell>
          <cell r="D95">
            <v>31.97</v>
          </cell>
          <cell r="E95">
            <v>0</v>
          </cell>
          <cell r="F95">
            <v>0</v>
          </cell>
          <cell r="G95">
            <v>2771.67</v>
          </cell>
          <cell r="H95">
            <v>31.97</v>
          </cell>
        </row>
        <row r="96">
          <cell r="B96" t="str">
            <v>WDNSO-1</v>
          </cell>
          <cell r="C96">
            <v>9512.4599999999991</v>
          </cell>
          <cell r="D96">
            <v>858.29</v>
          </cell>
          <cell r="E96">
            <v>0</v>
          </cell>
          <cell r="F96">
            <v>0</v>
          </cell>
          <cell r="G96">
            <v>9512.4599999999991</v>
          </cell>
          <cell r="H96">
            <v>858.29</v>
          </cell>
        </row>
        <row r="97">
          <cell r="B97" t="str">
            <v>WDNSO-2</v>
          </cell>
          <cell r="C97">
            <v>10181.02</v>
          </cell>
          <cell r="D97">
            <v>671.72</v>
          </cell>
          <cell r="E97">
            <v>0</v>
          </cell>
          <cell r="F97">
            <v>0</v>
          </cell>
          <cell r="G97">
            <v>10181.02</v>
          </cell>
          <cell r="H97">
            <v>671.72</v>
          </cell>
        </row>
        <row r="98">
          <cell r="B98" t="str">
            <v>MRWD_01Z</v>
          </cell>
          <cell r="C98">
            <v>40897.9</v>
          </cell>
          <cell r="D98">
            <v>6164.8</v>
          </cell>
          <cell r="E98">
            <v>0</v>
          </cell>
          <cell r="F98">
            <v>0</v>
          </cell>
          <cell r="G98">
            <v>40897.9</v>
          </cell>
          <cell r="H98">
            <v>6164.8</v>
          </cell>
        </row>
        <row r="99">
          <cell r="B99" t="str">
            <v>ABTHB07Z</v>
          </cell>
          <cell r="C99">
            <v>0</v>
          </cell>
          <cell r="D99">
            <v>0</v>
          </cell>
          <cell r="E99">
            <v>0</v>
          </cell>
          <cell r="F99">
            <v>0</v>
          </cell>
          <cell r="G99">
            <v>0</v>
          </cell>
          <cell r="H99">
            <v>0</v>
          </cell>
        </row>
        <row r="100">
          <cell r="B100" t="str">
            <v>ABTHB08Z</v>
          </cell>
          <cell r="C100">
            <v>0</v>
          </cell>
          <cell r="D100">
            <v>0</v>
          </cell>
          <cell r="E100">
            <v>0</v>
          </cell>
          <cell r="F100">
            <v>0</v>
          </cell>
          <cell r="G100">
            <v>0</v>
          </cell>
          <cell r="H100">
            <v>0</v>
          </cell>
        </row>
        <row r="101">
          <cell r="B101" t="str">
            <v>ABTHB09Z</v>
          </cell>
          <cell r="C101">
            <v>0</v>
          </cell>
          <cell r="D101">
            <v>0</v>
          </cell>
          <cell r="E101">
            <v>0</v>
          </cell>
          <cell r="F101">
            <v>0</v>
          </cell>
          <cell r="G101">
            <v>0</v>
          </cell>
          <cell r="H101">
            <v>0</v>
          </cell>
        </row>
        <row r="102">
          <cell r="B102" t="str">
            <v>COWE_01Z</v>
          </cell>
          <cell r="C102">
            <v>0</v>
          </cell>
          <cell r="D102">
            <v>0</v>
          </cell>
          <cell r="E102">
            <v>0</v>
          </cell>
          <cell r="F102">
            <v>0</v>
          </cell>
          <cell r="G102">
            <v>0</v>
          </cell>
          <cell r="H102">
            <v>0</v>
          </cell>
        </row>
        <row r="103">
          <cell r="B103" t="str">
            <v>COWE_02Z</v>
          </cell>
          <cell r="C103">
            <v>0</v>
          </cell>
          <cell r="D103">
            <v>0</v>
          </cell>
          <cell r="E103">
            <v>0</v>
          </cell>
          <cell r="F103">
            <v>0</v>
          </cell>
          <cell r="G103">
            <v>0</v>
          </cell>
          <cell r="H103">
            <v>0</v>
          </cell>
        </row>
        <row r="104">
          <cell r="B104" t="str">
            <v>DIDCB05Z</v>
          </cell>
          <cell r="C104">
            <v>17052.400000000001</v>
          </cell>
          <cell r="D104">
            <v>4595.05</v>
          </cell>
          <cell r="E104">
            <v>0</v>
          </cell>
          <cell r="F104">
            <v>0</v>
          </cell>
          <cell r="G104">
            <v>17052.400000000001</v>
          </cell>
          <cell r="H104">
            <v>4595.05</v>
          </cell>
        </row>
        <row r="105">
          <cell r="B105" t="str">
            <v>DIDCB06Z</v>
          </cell>
          <cell r="C105">
            <v>10380.9</v>
          </cell>
          <cell r="D105">
            <v>4400.7</v>
          </cell>
          <cell r="E105">
            <v>0</v>
          </cell>
          <cell r="F105">
            <v>0</v>
          </cell>
          <cell r="G105">
            <v>10380.9</v>
          </cell>
          <cell r="H105">
            <v>4400.7</v>
          </cell>
        </row>
        <row r="106">
          <cell r="B106" t="str">
            <v>LBAR_01Z</v>
          </cell>
          <cell r="C106">
            <v>10412.209999999999</v>
          </cell>
          <cell r="D106">
            <v>14793.42</v>
          </cell>
          <cell r="E106">
            <v>0</v>
          </cell>
          <cell r="F106">
            <v>0</v>
          </cell>
          <cell r="G106">
            <v>10412.209999999999</v>
          </cell>
          <cell r="H106">
            <v>14793.42</v>
          </cell>
        </row>
        <row r="107">
          <cell r="B107" t="str">
            <v>PEMB_11Z</v>
          </cell>
          <cell r="C107">
            <v>5023.7</v>
          </cell>
          <cell r="D107">
            <v>4349.25</v>
          </cell>
          <cell r="E107">
            <v>0</v>
          </cell>
          <cell r="F107">
            <v>0</v>
          </cell>
          <cell r="G107">
            <v>5023.7</v>
          </cell>
          <cell r="H107">
            <v>4349.25</v>
          </cell>
        </row>
        <row r="108">
          <cell r="B108" t="str">
            <v>PEMB_21Z</v>
          </cell>
          <cell r="C108">
            <v>8561.25</v>
          </cell>
          <cell r="D108">
            <v>2894.95</v>
          </cell>
          <cell r="E108">
            <v>0</v>
          </cell>
          <cell r="F108">
            <v>0</v>
          </cell>
          <cell r="G108">
            <v>8561.25</v>
          </cell>
          <cell r="H108">
            <v>2894.95</v>
          </cell>
        </row>
        <row r="109">
          <cell r="B109" t="str">
            <v>PEMB_31Z</v>
          </cell>
          <cell r="C109">
            <v>4104.3999999999996</v>
          </cell>
          <cell r="D109">
            <v>3525.35</v>
          </cell>
          <cell r="E109">
            <v>0</v>
          </cell>
          <cell r="F109">
            <v>0</v>
          </cell>
          <cell r="G109">
            <v>4104.3999999999996</v>
          </cell>
          <cell r="H109">
            <v>3525.35</v>
          </cell>
        </row>
        <row r="110">
          <cell r="B110" t="str">
            <v>PEMB_41Z</v>
          </cell>
          <cell r="C110">
            <v>13657.5</v>
          </cell>
          <cell r="D110">
            <v>2916.3</v>
          </cell>
          <cell r="E110">
            <v>0</v>
          </cell>
          <cell r="F110">
            <v>0</v>
          </cell>
          <cell r="G110">
            <v>13657.5</v>
          </cell>
          <cell r="H110">
            <v>2916.3</v>
          </cell>
        </row>
        <row r="111">
          <cell r="B111" t="str">
            <v>PEMB_51Z</v>
          </cell>
          <cell r="C111">
            <v>6065</v>
          </cell>
          <cell r="D111">
            <v>3857.8</v>
          </cell>
          <cell r="E111">
            <v>0</v>
          </cell>
          <cell r="F111">
            <v>0</v>
          </cell>
          <cell r="G111">
            <v>6065</v>
          </cell>
          <cell r="H111">
            <v>3857.8</v>
          </cell>
        </row>
        <row r="112">
          <cell r="B112" t="str">
            <v>STAY_01Z</v>
          </cell>
          <cell r="C112">
            <v>5493.5</v>
          </cell>
          <cell r="D112">
            <v>3359.85</v>
          </cell>
          <cell r="E112">
            <v>0</v>
          </cell>
          <cell r="F112">
            <v>0</v>
          </cell>
          <cell r="G112">
            <v>5493.5</v>
          </cell>
          <cell r="H112">
            <v>3359.85</v>
          </cell>
        </row>
        <row r="113">
          <cell r="B113" t="str">
            <v>STAY_02Z</v>
          </cell>
          <cell r="C113">
            <v>13235.7</v>
          </cell>
          <cell r="D113">
            <v>2570.9499999999998</v>
          </cell>
          <cell r="E113">
            <v>0</v>
          </cell>
          <cell r="F113">
            <v>0</v>
          </cell>
          <cell r="G113">
            <v>13235.7</v>
          </cell>
          <cell r="H113">
            <v>2570.9499999999998</v>
          </cell>
        </row>
        <row r="114">
          <cell r="B114" t="str">
            <v>STAY_03Z</v>
          </cell>
          <cell r="C114">
            <v>5052.3</v>
          </cell>
          <cell r="D114">
            <v>3161.55</v>
          </cell>
          <cell r="E114">
            <v>0</v>
          </cell>
          <cell r="F114">
            <v>0</v>
          </cell>
          <cell r="G114">
            <v>5052.3</v>
          </cell>
          <cell r="H114">
            <v>3161.55</v>
          </cell>
        </row>
        <row r="115">
          <cell r="B115" t="str">
            <v>STAY_04Z</v>
          </cell>
          <cell r="C115">
            <v>9237</v>
          </cell>
          <cell r="D115">
            <v>4660.95</v>
          </cell>
          <cell r="E115">
            <v>0</v>
          </cell>
          <cell r="F115">
            <v>0</v>
          </cell>
          <cell r="G115">
            <v>9237</v>
          </cell>
          <cell r="H115">
            <v>4660.95</v>
          </cell>
        </row>
        <row r="116">
          <cell r="B116" t="str">
            <v>DNGB_21Z</v>
          </cell>
          <cell r="C116">
            <v>0</v>
          </cell>
          <cell r="D116">
            <v>0</v>
          </cell>
          <cell r="E116">
            <v>0</v>
          </cell>
          <cell r="F116">
            <v>0</v>
          </cell>
          <cell r="G116">
            <v>0</v>
          </cell>
          <cell r="H116">
            <v>0</v>
          </cell>
        </row>
        <row r="117">
          <cell r="B117" t="str">
            <v>DNGB_22Z</v>
          </cell>
          <cell r="C117">
            <v>0</v>
          </cell>
          <cell r="D117">
            <v>0</v>
          </cell>
          <cell r="E117">
            <v>0</v>
          </cell>
          <cell r="F117">
            <v>0</v>
          </cell>
          <cell r="G117">
            <v>0</v>
          </cell>
          <cell r="H117">
            <v>0</v>
          </cell>
        </row>
        <row r="118">
          <cell r="B118" t="str">
            <v>HEYM101Z</v>
          </cell>
          <cell r="C118">
            <v>0</v>
          </cell>
          <cell r="D118">
            <v>0</v>
          </cell>
          <cell r="E118">
            <v>0</v>
          </cell>
          <cell r="F118">
            <v>0</v>
          </cell>
          <cell r="G118">
            <v>0</v>
          </cell>
          <cell r="H118">
            <v>0</v>
          </cell>
        </row>
        <row r="119">
          <cell r="B119" t="str">
            <v>HEYM102Z</v>
          </cell>
          <cell r="C119">
            <v>37654.199999999997</v>
          </cell>
          <cell r="D119">
            <v>3811.8</v>
          </cell>
          <cell r="E119">
            <v>0</v>
          </cell>
          <cell r="F119">
            <v>0</v>
          </cell>
          <cell r="G119">
            <v>37654.199999999997</v>
          </cell>
          <cell r="H119">
            <v>3811.8</v>
          </cell>
        </row>
        <row r="120">
          <cell r="B120" t="str">
            <v>HEYM207Z</v>
          </cell>
          <cell r="C120">
            <v>0</v>
          </cell>
          <cell r="D120">
            <v>0.85</v>
          </cell>
          <cell r="E120">
            <v>0</v>
          </cell>
          <cell r="F120">
            <v>0</v>
          </cell>
          <cell r="G120">
            <v>0</v>
          </cell>
          <cell r="H120">
            <v>0.85</v>
          </cell>
        </row>
        <row r="121">
          <cell r="B121" t="str">
            <v>HEYM208Z</v>
          </cell>
          <cell r="C121">
            <v>78940.45</v>
          </cell>
          <cell r="D121">
            <v>0</v>
          </cell>
          <cell r="E121">
            <v>0</v>
          </cell>
          <cell r="F121">
            <v>0</v>
          </cell>
          <cell r="G121">
            <v>78940.45</v>
          </cell>
          <cell r="H121">
            <v>0</v>
          </cell>
        </row>
        <row r="122">
          <cell r="B122" t="str">
            <v>HINB_07Z</v>
          </cell>
          <cell r="C122">
            <v>0</v>
          </cell>
          <cell r="D122">
            <v>0</v>
          </cell>
          <cell r="E122">
            <v>0</v>
          </cell>
          <cell r="F122">
            <v>0</v>
          </cell>
          <cell r="G122">
            <v>0</v>
          </cell>
          <cell r="H122">
            <v>0</v>
          </cell>
        </row>
        <row r="123">
          <cell r="B123" t="str">
            <v>HINB_08Z</v>
          </cell>
          <cell r="C123">
            <v>0</v>
          </cell>
          <cell r="D123">
            <v>0</v>
          </cell>
          <cell r="E123">
            <v>0</v>
          </cell>
          <cell r="F123">
            <v>0</v>
          </cell>
          <cell r="G123">
            <v>0</v>
          </cell>
          <cell r="H123">
            <v>0</v>
          </cell>
        </row>
        <row r="124">
          <cell r="B124" t="str">
            <v>HRTL_01Z</v>
          </cell>
          <cell r="C124">
            <v>54489.75</v>
          </cell>
          <cell r="D124">
            <v>1000.55</v>
          </cell>
          <cell r="E124">
            <v>0</v>
          </cell>
          <cell r="F124">
            <v>0</v>
          </cell>
          <cell r="G124">
            <v>54489.75</v>
          </cell>
          <cell r="H124">
            <v>1000.55</v>
          </cell>
        </row>
        <row r="125">
          <cell r="B125" t="str">
            <v>HRTL_02Z</v>
          </cell>
          <cell r="C125">
            <v>49368.7</v>
          </cell>
          <cell r="D125">
            <v>1583.4</v>
          </cell>
          <cell r="E125">
            <v>0</v>
          </cell>
          <cell r="F125">
            <v>0</v>
          </cell>
          <cell r="G125">
            <v>49368.7</v>
          </cell>
          <cell r="H125">
            <v>1583.4</v>
          </cell>
        </row>
        <row r="126">
          <cell r="B126" t="str">
            <v>HUNB_07Z</v>
          </cell>
          <cell r="C126">
            <v>43806.7</v>
          </cell>
          <cell r="D126">
            <v>1722.15</v>
          </cell>
          <cell r="E126">
            <v>0</v>
          </cell>
          <cell r="F126">
            <v>0</v>
          </cell>
          <cell r="G126">
            <v>43806.7</v>
          </cell>
          <cell r="H126">
            <v>1722.15</v>
          </cell>
        </row>
        <row r="127">
          <cell r="B127" t="str">
            <v>HUNB_08Z</v>
          </cell>
          <cell r="C127">
            <v>44245.85</v>
          </cell>
          <cell r="D127">
            <v>770</v>
          </cell>
          <cell r="E127">
            <v>0</v>
          </cell>
          <cell r="F127">
            <v>0</v>
          </cell>
          <cell r="G127">
            <v>44245.85</v>
          </cell>
          <cell r="H127">
            <v>770</v>
          </cell>
        </row>
        <row r="128">
          <cell r="B128" t="str">
            <v>SIZB_01Z</v>
          </cell>
          <cell r="C128">
            <v>21026</v>
          </cell>
          <cell r="D128">
            <v>4950.05</v>
          </cell>
          <cell r="E128">
            <v>0</v>
          </cell>
          <cell r="F128">
            <v>0</v>
          </cell>
          <cell r="G128">
            <v>21026</v>
          </cell>
          <cell r="H128">
            <v>4950.05</v>
          </cell>
        </row>
        <row r="129">
          <cell r="B129" t="str">
            <v>SIZB_02Z</v>
          </cell>
          <cell r="C129">
            <v>23335.05</v>
          </cell>
          <cell r="D129">
            <v>6509.9</v>
          </cell>
          <cell r="E129">
            <v>0</v>
          </cell>
          <cell r="F129">
            <v>0</v>
          </cell>
          <cell r="G129">
            <v>23335.05</v>
          </cell>
          <cell r="H129">
            <v>6509.9</v>
          </cell>
        </row>
        <row r="130">
          <cell r="B130" t="str">
            <v>TORN_01Z</v>
          </cell>
          <cell r="C130">
            <v>39569.5</v>
          </cell>
          <cell r="D130">
            <v>588.85</v>
          </cell>
          <cell r="E130">
            <v>0</v>
          </cell>
          <cell r="F130">
            <v>0</v>
          </cell>
          <cell r="G130">
            <v>39569.5</v>
          </cell>
          <cell r="H130">
            <v>588.85</v>
          </cell>
        </row>
        <row r="131">
          <cell r="B131" t="str">
            <v>TORN_02Z</v>
          </cell>
          <cell r="C131">
            <v>45646.45</v>
          </cell>
          <cell r="D131">
            <v>1212.25</v>
          </cell>
          <cell r="E131">
            <v>0</v>
          </cell>
          <cell r="F131">
            <v>0</v>
          </cell>
          <cell r="G131">
            <v>45646.45</v>
          </cell>
          <cell r="H131">
            <v>1212.25</v>
          </cell>
        </row>
        <row r="132">
          <cell r="B132" t="str">
            <v>EAG-NEMO1</v>
          </cell>
          <cell r="C132">
            <v>30181.1</v>
          </cell>
          <cell r="D132">
            <v>4766.1000000000004</v>
          </cell>
          <cell r="E132">
            <v>0</v>
          </cell>
          <cell r="F132">
            <v>0</v>
          </cell>
          <cell r="G132">
            <v>30181.1</v>
          </cell>
          <cell r="H132">
            <v>4766.1000000000004</v>
          </cell>
        </row>
        <row r="133">
          <cell r="B133" t="str">
            <v>DINO_01Z</v>
          </cell>
          <cell r="C133">
            <v>1332.7</v>
          </cell>
          <cell r="D133">
            <v>0</v>
          </cell>
          <cell r="E133">
            <v>0</v>
          </cell>
          <cell r="F133">
            <v>0</v>
          </cell>
          <cell r="G133">
            <v>1332.7</v>
          </cell>
          <cell r="H133">
            <v>0</v>
          </cell>
        </row>
        <row r="134">
          <cell r="B134" t="str">
            <v>DINO_02Z</v>
          </cell>
          <cell r="C134">
            <v>5779.65</v>
          </cell>
          <cell r="D134">
            <v>66.45</v>
          </cell>
          <cell r="E134">
            <v>0</v>
          </cell>
          <cell r="F134">
            <v>0</v>
          </cell>
          <cell r="G134">
            <v>5779.65</v>
          </cell>
          <cell r="H134">
            <v>66.45</v>
          </cell>
        </row>
        <row r="135">
          <cell r="B135" t="str">
            <v>DINO_03Z</v>
          </cell>
          <cell r="C135">
            <v>7033.5</v>
          </cell>
          <cell r="D135">
            <v>760.5</v>
          </cell>
          <cell r="E135">
            <v>0</v>
          </cell>
          <cell r="F135">
            <v>0</v>
          </cell>
          <cell r="G135">
            <v>7033.5</v>
          </cell>
          <cell r="H135">
            <v>760.5</v>
          </cell>
        </row>
        <row r="136">
          <cell r="B136" t="str">
            <v>DINO_04Z</v>
          </cell>
          <cell r="C136">
            <v>9114.25</v>
          </cell>
          <cell r="D136">
            <v>347.7</v>
          </cell>
          <cell r="E136">
            <v>0</v>
          </cell>
          <cell r="F136">
            <v>0</v>
          </cell>
          <cell r="G136">
            <v>9114.25</v>
          </cell>
          <cell r="H136">
            <v>347.7</v>
          </cell>
        </row>
        <row r="137">
          <cell r="B137" t="str">
            <v>DINO_05Z</v>
          </cell>
          <cell r="C137">
            <v>0</v>
          </cell>
          <cell r="D137">
            <v>0</v>
          </cell>
          <cell r="E137">
            <v>0</v>
          </cell>
          <cell r="F137">
            <v>0</v>
          </cell>
          <cell r="G137">
            <v>0</v>
          </cell>
          <cell r="H137">
            <v>0</v>
          </cell>
        </row>
        <row r="138">
          <cell r="B138" t="str">
            <v>DINO_06Z</v>
          </cell>
          <cell r="C138">
            <v>13470.35</v>
          </cell>
          <cell r="D138">
            <v>341.75</v>
          </cell>
          <cell r="E138">
            <v>0</v>
          </cell>
          <cell r="F138">
            <v>0</v>
          </cell>
          <cell r="G138">
            <v>13470.35</v>
          </cell>
          <cell r="H138">
            <v>341.75</v>
          </cell>
        </row>
        <row r="139">
          <cell r="B139" t="str">
            <v>FFES_01Z</v>
          </cell>
          <cell r="C139">
            <v>0</v>
          </cell>
          <cell r="D139">
            <v>0</v>
          </cell>
          <cell r="E139">
            <v>0</v>
          </cell>
          <cell r="F139">
            <v>0</v>
          </cell>
          <cell r="G139">
            <v>0</v>
          </cell>
          <cell r="H139">
            <v>0</v>
          </cell>
        </row>
        <row r="140">
          <cell r="B140" t="str">
            <v>FFES_02Z</v>
          </cell>
          <cell r="C140">
            <v>0</v>
          </cell>
          <cell r="D140">
            <v>0</v>
          </cell>
          <cell r="E140">
            <v>0</v>
          </cell>
          <cell r="F140">
            <v>0</v>
          </cell>
          <cell r="G140">
            <v>0</v>
          </cell>
          <cell r="H140">
            <v>0</v>
          </cell>
        </row>
        <row r="141">
          <cell r="B141" t="str">
            <v>FFES_03Z</v>
          </cell>
          <cell r="C141">
            <v>1645.65</v>
          </cell>
          <cell r="D141">
            <v>365.21</v>
          </cell>
          <cell r="E141">
            <v>0</v>
          </cell>
          <cell r="F141">
            <v>0</v>
          </cell>
          <cell r="G141">
            <v>1645.65</v>
          </cell>
          <cell r="H141">
            <v>365.21</v>
          </cell>
        </row>
        <row r="142">
          <cell r="B142" t="str">
            <v>FFES_04Z</v>
          </cell>
          <cell r="C142">
            <v>4008.37</v>
          </cell>
          <cell r="D142">
            <v>232.41</v>
          </cell>
          <cell r="E142">
            <v>0</v>
          </cell>
          <cell r="F142">
            <v>0</v>
          </cell>
          <cell r="G142">
            <v>4008.37</v>
          </cell>
          <cell r="H142">
            <v>232.41</v>
          </cell>
        </row>
        <row r="143">
          <cell r="B143" t="str">
            <v>KILNS01Z</v>
          </cell>
          <cell r="C143">
            <v>0</v>
          </cell>
          <cell r="D143">
            <v>0</v>
          </cell>
          <cell r="E143">
            <v>0</v>
          </cell>
          <cell r="F143">
            <v>0</v>
          </cell>
          <cell r="G143">
            <v>0</v>
          </cell>
          <cell r="H143">
            <v>0</v>
          </cell>
        </row>
        <row r="144">
          <cell r="B144" t="str">
            <v>PETEM01Z</v>
          </cell>
          <cell r="C144">
            <v>110.01</v>
          </cell>
          <cell r="D144">
            <v>0</v>
          </cell>
          <cell r="E144">
            <v>0</v>
          </cell>
          <cell r="F144">
            <v>0</v>
          </cell>
          <cell r="G144">
            <v>110.01</v>
          </cell>
          <cell r="H144">
            <v>0</v>
          </cell>
        </row>
        <row r="145">
          <cell r="B145" t="str">
            <v>GRAI_06Z</v>
          </cell>
          <cell r="C145">
            <v>20095.599999999999</v>
          </cell>
          <cell r="D145">
            <v>2787.55</v>
          </cell>
          <cell r="E145">
            <v>0</v>
          </cell>
          <cell r="F145">
            <v>0</v>
          </cell>
          <cell r="G145">
            <v>20095.599999999999</v>
          </cell>
          <cell r="H145">
            <v>2787.55</v>
          </cell>
        </row>
        <row r="146">
          <cell r="B146" t="str">
            <v>GRAI_07Z</v>
          </cell>
          <cell r="C146">
            <v>16018.8</v>
          </cell>
          <cell r="D146">
            <v>2947.5</v>
          </cell>
          <cell r="E146">
            <v>0</v>
          </cell>
          <cell r="F146">
            <v>0</v>
          </cell>
          <cell r="G146">
            <v>16018.8</v>
          </cell>
          <cell r="H146">
            <v>2947.5</v>
          </cell>
        </row>
        <row r="147">
          <cell r="B147" t="str">
            <v>GRAI_08Z</v>
          </cell>
          <cell r="C147">
            <v>10120.299999999999</v>
          </cell>
          <cell r="D147">
            <v>2867.05</v>
          </cell>
          <cell r="E147">
            <v>0</v>
          </cell>
          <cell r="F147">
            <v>0</v>
          </cell>
          <cell r="G147">
            <v>10120.299999999999</v>
          </cell>
          <cell r="H147">
            <v>2867.05</v>
          </cell>
        </row>
        <row r="148">
          <cell r="B148" t="str">
            <v>KILLP01Z</v>
          </cell>
          <cell r="C148">
            <v>742.05</v>
          </cell>
          <cell r="D148">
            <v>425.75</v>
          </cell>
          <cell r="E148">
            <v>0</v>
          </cell>
          <cell r="F148">
            <v>0</v>
          </cell>
          <cell r="G148">
            <v>742.05</v>
          </cell>
          <cell r="H148">
            <v>425.75</v>
          </cell>
        </row>
        <row r="149">
          <cell r="B149" t="str">
            <v>KILLP02Z</v>
          </cell>
          <cell r="C149">
            <v>591.04999999999995</v>
          </cell>
          <cell r="D149">
            <v>660.05</v>
          </cell>
          <cell r="E149">
            <v>0</v>
          </cell>
          <cell r="F149">
            <v>0</v>
          </cell>
          <cell r="G149">
            <v>591.04999999999995</v>
          </cell>
          <cell r="H149">
            <v>660.05</v>
          </cell>
        </row>
        <row r="150">
          <cell r="B150" t="str">
            <v>RATS_01Z</v>
          </cell>
          <cell r="C150">
            <v>389.88</v>
          </cell>
          <cell r="D150">
            <v>865.98</v>
          </cell>
          <cell r="E150">
            <v>0</v>
          </cell>
          <cell r="F150">
            <v>0</v>
          </cell>
          <cell r="G150">
            <v>389.88</v>
          </cell>
          <cell r="H150">
            <v>865.98</v>
          </cell>
        </row>
        <row r="151">
          <cell r="B151" t="str">
            <v>RATS_02Z</v>
          </cell>
          <cell r="C151">
            <v>130.59</v>
          </cell>
          <cell r="D151">
            <v>0.45</v>
          </cell>
          <cell r="E151">
            <v>0</v>
          </cell>
          <cell r="F151">
            <v>0</v>
          </cell>
          <cell r="G151">
            <v>130.59</v>
          </cell>
          <cell r="H151">
            <v>0.45</v>
          </cell>
        </row>
        <row r="152">
          <cell r="B152" t="str">
            <v>RATS_03Z</v>
          </cell>
          <cell r="C152">
            <v>1081.08</v>
          </cell>
          <cell r="D152">
            <v>203.04</v>
          </cell>
          <cell r="E152">
            <v>0</v>
          </cell>
          <cell r="F152">
            <v>0</v>
          </cell>
          <cell r="G152">
            <v>1081.08</v>
          </cell>
          <cell r="H152">
            <v>203.04</v>
          </cell>
        </row>
        <row r="153">
          <cell r="B153" t="str">
            <v>RATS_04Z</v>
          </cell>
          <cell r="C153">
            <v>944.01</v>
          </cell>
          <cell r="D153">
            <v>1633.5</v>
          </cell>
          <cell r="E153">
            <v>0</v>
          </cell>
          <cell r="F153">
            <v>0</v>
          </cell>
          <cell r="G153">
            <v>944.01</v>
          </cell>
          <cell r="H153">
            <v>1633.5</v>
          </cell>
        </row>
        <row r="154">
          <cell r="B154" t="str">
            <v>TAYL_02Z</v>
          </cell>
          <cell r="C154">
            <v>0</v>
          </cell>
          <cell r="D154">
            <v>0.1</v>
          </cell>
          <cell r="E154">
            <v>0</v>
          </cell>
          <cell r="F154">
            <v>0</v>
          </cell>
          <cell r="G154">
            <v>0</v>
          </cell>
          <cell r="H154">
            <v>0.1</v>
          </cell>
        </row>
        <row r="155">
          <cell r="B155" t="str">
            <v>TAYL_03Z</v>
          </cell>
          <cell r="C155">
            <v>1.48</v>
          </cell>
          <cell r="D155">
            <v>3.38</v>
          </cell>
          <cell r="E155">
            <v>0</v>
          </cell>
          <cell r="F155">
            <v>0</v>
          </cell>
          <cell r="G155">
            <v>1.48</v>
          </cell>
          <cell r="H155">
            <v>3.38</v>
          </cell>
        </row>
        <row r="156">
          <cell r="B156" t="str">
            <v>RCBKO-1</v>
          </cell>
          <cell r="C156">
            <v>5632.78</v>
          </cell>
          <cell r="D156">
            <v>2473.2199999999998</v>
          </cell>
          <cell r="E156">
            <v>0</v>
          </cell>
          <cell r="F156">
            <v>0</v>
          </cell>
          <cell r="G156">
            <v>5632.78</v>
          </cell>
          <cell r="H156">
            <v>2473.2199999999998</v>
          </cell>
        </row>
        <row r="157">
          <cell r="B157" t="str">
            <v>RCBKO-2</v>
          </cell>
          <cell r="C157">
            <v>4828.55</v>
          </cell>
          <cell r="D157">
            <v>2466.73</v>
          </cell>
          <cell r="E157">
            <v>0</v>
          </cell>
          <cell r="F157">
            <v>0</v>
          </cell>
          <cell r="G157">
            <v>4828.55</v>
          </cell>
          <cell r="H157">
            <v>2466.73</v>
          </cell>
        </row>
        <row r="158">
          <cell r="B158" t="str">
            <v>BRGG_01Z</v>
          </cell>
          <cell r="C158">
            <v>20.9</v>
          </cell>
          <cell r="D158">
            <v>0</v>
          </cell>
          <cell r="E158">
            <v>0</v>
          </cell>
          <cell r="F158">
            <v>0</v>
          </cell>
          <cell r="G158">
            <v>20.9</v>
          </cell>
          <cell r="H158">
            <v>0</v>
          </cell>
        </row>
        <row r="159">
          <cell r="B159" t="str">
            <v>ROCK_01Z</v>
          </cell>
          <cell r="C159">
            <v>19243.099999999999</v>
          </cell>
          <cell r="D159">
            <v>2039.7</v>
          </cell>
          <cell r="E159">
            <v>0</v>
          </cell>
          <cell r="F159">
            <v>0</v>
          </cell>
          <cell r="G159">
            <v>19243.099999999999</v>
          </cell>
          <cell r="H159">
            <v>2039.7</v>
          </cell>
        </row>
        <row r="160">
          <cell r="B160" t="str">
            <v>SCCL_01Z</v>
          </cell>
          <cell r="C160">
            <v>3178.5</v>
          </cell>
          <cell r="D160">
            <v>1560.65</v>
          </cell>
          <cell r="E160">
            <v>0</v>
          </cell>
          <cell r="F160">
            <v>0</v>
          </cell>
          <cell r="G160">
            <v>3178.5</v>
          </cell>
          <cell r="H160">
            <v>1560.65</v>
          </cell>
        </row>
        <row r="161">
          <cell r="B161" t="str">
            <v>SCCL_02Z</v>
          </cell>
          <cell r="C161">
            <v>7490.05</v>
          </cell>
          <cell r="D161">
            <v>5839.45</v>
          </cell>
          <cell r="E161">
            <v>0</v>
          </cell>
          <cell r="F161">
            <v>0</v>
          </cell>
          <cell r="G161">
            <v>7490.05</v>
          </cell>
          <cell r="H161">
            <v>5839.45</v>
          </cell>
        </row>
        <row r="162">
          <cell r="B162" t="str">
            <v>SCCL_03Z</v>
          </cell>
          <cell r="C162">
            <v>2921.1</v>
          </cell>
          <cell r="D162">
            <v>1916.54</v>
          </cell>
          <cell r="E162">
            <v>0</v>
          </cell>
          <cell r="F162">
            <v>0</v>
          </cell>
          <cell r="G162">
            <v>2921.1</v>
          </cell>
          <cell r="H162">
            <v>1916.54</v>
          </cell>
        </row>
        <row r="163">
          <cell r="B163" t="str">
            <v>SHOS_01Z</v>
          </cell>
          <cell r="C163">
            <v>6644.05</v>
          </cell>
          <cell r="D163">
            <v>610.15</v>
          </cell>
          <cell r="E163">
            <v>0</v>
          </cell>
          <cell r="F163">
            <v>0</v>
          </cell>
          <cell r="G163">
            <v>6644.05</v>
          </cell>
          <cell r="H163">
            <v>610.15</v>
          </cell>
        </row>
        <row r="164">
          <cell r="B164" t="str">
            <v>SEAB_01Z</v>
          </cell>
          <cell r="C164">
            <v>5275.72</v>
          </cell>
          <cell r="D164">
            <v>4846.92</v>
          </cell>
          <cell r="E164">
            <v>0</v>
          </cell>
          <cell r="F164">
            <v>0</v>
          </cell>
          <cell r="G164">
            <v>5275.72</v>
          </cell>
          <cell r="H164">
            <v>4846.92</v>
          </cell>
        </row>
        <row r="165">
          <cell r="B165" t="str">
            <v>SEAB_02Z</v>
          </cell>
          <cell r="C165">
            <v>2482.69</v>
          </cell>
          <cell r="D165">
            <v>1415.68</v>
          </cell>
          <cell r="E165">
            <v>0</v>
          </cell>
          <cell r="F165">
            <v>0</v>
          </cell>
          <cell r="G165">
            <v>2482.69</v>
          </cell>
          <cell r="H165">
            <v>1415.68</v>
          </cell>
        </row>
        <row r="166">
          <cell r="B166" t="str">
            <v>SPLN_01Z</v>
          </cell>
          <cell r="C166">
            <v>14355.15</v>
          </cell>
          <cell r="D166">
            <v>4384.8500000000004</v>
          </cell>
          <cell r="E166">
            <v>0</v>
          </cell>
          <cell r="F166">
            <v>0</v>
          </cell>
          <cell r="G166">
            <v>14355.15</v>
          </cell>
          <cell r="H166">
            <v>4384.8500000000004</v>
          </cell>
        </row>
        <row r="167">
          <cell r="B167" t="str">
            <v>ARCHW-1</v>
          </cell>
          <cell r="C167">
            <v>5922.93</v>
          </cell>
          <cell r="D167">
            <v>615.41</v>
          </cell>
          <cell r="E167">
            <v>0</v>
          </cell>
          <cell r="F167">
            <v>0</v>
          </cell>
          <cell r="G167">
            <v>5922.93</v>
          </cell>
          <cell r="H167">
            <v>615.41</v>
          </cell>
        </row>
        <row r="168">
          <cell r="B168" t="str">
            <v>BLLA-2</v>
          </cell>
          <cell r="C168">
            <v>2470.46</v>
          </cell>
          <cell r="D168">
            <v>231.7</v>
          </cell>
          <cell r="E168">
            <v>0</v>
          </cell>
          <cell r="F168">
            <v>0</v>
          </cell>
          <cell r="G168">
            <v>2470.46</v>
          </cell>
          <cell r="H168">
            <v>231.7</v>
          </cell>
        </row>
        <row r="169">
          <cell r="B169" t="str">
            <v>CLFLW-1</v>
          </cell>
          <cell r="C169">
            <v>452.37</v>
          </cell>
          <cell r="D169">
            <v>83.84</v>
          </cell>
          <cell r="E169">
            <v>0</v>
          </cell>
          <cell r="F169">
            <v>0</v>
          </cell>
          <cell r="G169">
            <v>452.37</v>
          </cell>
          <cell r="H169">
            <v>83.84</v>
          </cell>
        </row>
        <row r="170">
          <cell r="B170" t="str">
            <v>DRSLW-1</v>
          </cell>
          <cell r="C170">
            <v>61.39</v>
          </cell>
          <cell r="D170">
            <v>8051.39</v>
          </cell>
          <cell r="E170">
            <v>0</v>
          </cell>
          <cell r="F170">
            <v>0</v>
          </cell>
          <cell r="G170">
            <v>61.39</v>
          </cell>
          <cell r="H170">
            <v>8051.39</v>
          </cell>
        </row>
        <row r="171">
          <cell r="B171" t="str">
            <v>EWHLW-1</v>
          </cell>
          <cell r="C171">
            <v>2744.78</v>
          </cell>
          <cell r="D171">
            <v>7.81</v>
          </cell>
          <cell r="E171">
            <v>0</v>
          </cell>
          <cell r="F171">
            <v>0</v>
          </cell>
          <cell r="G171">
            <v>2744.78</v>
          </cell>
          <cell r="H171">
            <v>7.81</v>
          </cell>
        </row>
        <row r="172">
          <cell r="B172" t="str">
            <v>HRSTW-1</v>
          </cell>
          <cell r="C172">
            <v>10960.29</v>
          </cell>
          <cell r="D172">
            <v>0</v>
          </cell>
          <cell r="E172">
            <v>0</v>
          </cell>
          <cell r="F172">
            <v>0</v>
          </cell>
          <cell r="G172">
            <v>10960.29</v>
          </cell>
          <cell r="H172">
            <v>0</v>
          </cell>
        </row>
        <row r="173">
          <cell r="B173" t="str">
            <v>KLGLW-1</v>
          </cell>
          <cell r="C173">
            <v>15677.4</v>
          </cell>
          <cell r="D173">
            <v>28.61</v>
          </cell>
          <cell r="E173">
            <v>0</v>
          </cell>
          <cell r="F173">
            <v>0</v>
          </cell>
          <cell r="G173">
            <v>15677.4</v>
          </cell>
          <cell r="H173">
            <v>28.61</v>
          </cell>
        </row>
        <row r="174">
          <cell r="B174" t="str">
            <v>MKHLW-1</v>
          </cell>
          <cell r="C174">
            <v>8.8800000000000008</v>
          </cell>
          <cell r="D174">
            <v>3642.98</v>
          </cell>
          <cell r="E174">
            <v>0</v>
          </cell>
          <cell r="F174">
            <v>0</v>
          </cell>
          <cell r="G174">
            <v>8.8800000000000008</v>
          </cell>
          <cell r="H174">
            <v>3642.98</v>
          </cell>
        </row>
        <row r="175">
          <cell r="B175" t="str">
            <v>AIGA_01Z</v>
          </cell>
          <cell r="C175">
            <v>5.23</v>
          </cell>
          <cell r="D175">
            <v>5.41</v>
          </cell>
          <cell r="E175">
            <v>0</v>
          </cell>
          <cell r="F175">
            <v>0</v>
          </cell>
          <cell r="G175">
            <v>5.23</v>
          </cell>
          <cell r="H175">
            <v>5.41</v>
          </cell>
        </row>
        <row r="176">
          <cell r="B176" t="str">
            <v>BHLAW-1</v>
          </cell>
          <cell r="C176">
            <v>3523.38</v>
          </cell>
          <cell r="D176">
            <v>81.45</v>
          </cell>
          <cell r="E176">
            <v>0</v>
          </cell>
          <cell r="F176">
            <v>0</v>
          </cell>
          <cell r="G176">
            <v>3523.38</v>
          </cell>
          <cell r="H176">
            <v>81.45</v>
          </cell>
        </row>
        <row r="177">
          <cell r="B177" t="str">
            <v>CASH_01Z</v>
          </cell>
          <cell r="C177">
            <v>443.35</v>
          </cell>
          <cell r="D177">
            <v>0.22</v>
          </cell>
          <cell r="E177">
            <v>0</v>
          </cell>
          <cell r="F177">
            <v>0</v>
          </cell>
          <cell r="G177">
            <v>443.35</v>
          </cell>
          <cell r="H177">
            <v>0.22</v>
          </cell>
        </row>
        <row r="178">
          <cell r="B178" t="str">
            <v>CEAN_01Z</v>
          </cell>
          <cell r="C178">
            <v>7.24</v>
          </cell>
          <cell r="D178">
            <v>50.66</v>
          </cell>
          <cell r="E178">
            <v>0</v>
          </cell>
          <cell r="F178">
            <v>0</v>
          </cell>
          <cell r="G178">
            <v>7.24</v>
          </cell>
          <cell r="H178">
            <v>50.66</v>
          </cell>
        </row>
        <row r="179">
          <cell r="B179" t="str">
            <v>CLAC-1</v>
          </cell>
          <cell r="C179">
            <v>25.84</v>
          </cell>
          <cell r="D179">
            <v>52.05</v>
          </cell>
          <cell r="E179">
            <v>0</v>
          </cell>
          <cell r="F179">
            <v>0</v>
          </cell>
          <cell r="G179">
            <v>25.84</v>
          </cell>
          <cell r="H179">
            <v>52.05</v>
          </cell>
        </row>
        <row r="180">
          <cell r="B180" t="str">
            <v>CLUN_01Z</v>
          </cell>
          <cell r="C180">
            <v>1502.01</v>
          </cell>
          <cell r="D180">
            <v>153.46</v>
          </cell>
          <cell r="E180">
            <v>0</v>
          </cell>
          <cell r="F180">
            <v>0</v>
          </cell>
          <cell r="G180">
            <v>1502.01</v>
          </cell>
          <cell r="H180">
            <v>153.46</v>
          </cell>
        </row>
        <row r="181">
          <cell r="B181" t="str">
            <v>CLUN_02Z</v>
          </cell>
          <cell r="C181">
            <v>1456.39</v>
          </cell>
          <cell r="D181">
            <v>73.069999999999993</v>
          </cell>
          <cell r="E181">
            <v>0</v>
          </cell>
          <cell r="F181">
            <v>0</v>
          </cell>
          <cell r="G181">
            <v>1456.39</v>
          </cell>
          <cell r="H181">
            <v>73.069999999999993</v>
          </cell>
        </row>
        <row r="182">
          <cell r="B182" t="str">
            <v>CULL_02Z</v>
          </cell>
          <cell r="C182">
            <v>622.4</v>
          </cell>
          <cell r="D182">
            <v>0.03</v>
          </cell>
          <cell r="E182">
            <v>0</v>
          </cell>
          <cell r="F182">
            <v>0</v>
          </cell>
          <cell r="G182">
            <v>622.4</v>
          </cell>
          <cell r="H182">
            <v>0.03</v>
          </cell>
        </row>
        <row r="183">
          <cell r="B183" t="str">
            <v>DEAN_01Z</v>
          </cell>
          <cell r="C183">
            <v>12.5</v>
          </cell>
          <cell r="D183">
            <v>584.45000000000005</v>
          </cell>
          <cell r="E183">
            <v>0</v>
          </cell>
          <cell r="F183">
            <v>0</v>
          </cell>
          <cell r="G183">
            <v>12.5</v>
          </cell>
          <cell r="H183">
            <v>584.45000000000005</v>
          </cell>
        </row>
        <row r="184">
          <cell r="B184" t="str">
            <v>ERRO_01Z</v>
          </cell>
          <cell r="C184">
            <v>9.74</v>
          </cell>
          <cell r="D184">
            <v>55.36</v>
          </cell>
          <cell r="E184">
            <v>0</v>
          </cell>
          <cell r="F184">
            <v>0</v>
          </cell>
          <cell r="G184">
            <v>9.74</v>
          </cell>
          <cell r="H184">
            <v>55.36</v>
          </cell>
        </row>
        <row r="185">
          <cell r="B185" t="str">
            <v>ERRO_02Z</v>
          </cell>
          <cell r="C185">
            <v>8.3699999999999992</v>
          </cell>
          <cell r="D185">
            <v>56.68</v>
          </cell>
          <cell r="E185">
            <v>0</v>
          </cell>
          <cell r="F185">
            <v>0</v>
          </cell>
          <cell r="G185">
            <v>8.3699999999999992</v>
          </cell>
          <cell r="H185">
            <v>56.68</v>
          </cell>
        </row>
        <row r="186">
          <cell r="B186" t="str">
            <v>ERRO_03Z</v>
          </cell>
          <cell r="C186">
            <v>7.88</v>
          </cell>
          <cell r="D186">
            <v>54.03</v>
          </cell>
          <cell r="E186">
            <v>0</v>
          </cell>
          <cell r="F186">
            <v>0</v>
          </cell>
          <cell r="G186">
            <v>7.88</v>
          </cell>
          <cell r="H186">
            <v>54.03</v>
          </cell>
        </row>
        <row r="187">
          <cell r="B187" t="str">
            <v>FASN_01Z</v>
          </cell>
          <cell r="C187">
            <v>1713.19</v>
          </cell>
          <cell r="D187">
            <v>0.53</v>
          </cell>
          <cell r="E187">
            <v>0</v>
          </cell>
          <cell r="F187">
            <v>0</v>
          </cell>
          <cell r="G187">
            <v>1713.19</v>
          </cell>
          <cell r="H187">
            <v>0.53</v>
          </cell>
        </row>
        <row r="188">
          <cell r="B188" t="str">
            <v>FASN_02Z</v>
          </cell>
          <cell r="C188">
            <v>1201.45</v>
          </cell>
          <cell r="D188">
            <v>13.98</v>
          </cell>
          <cell r="E188">
            <v>0</v>
          </cell>
          <cell r="F188">
            <v>0</v>
          </cell>
          <cell r="G188">
            <v>1201.45</v>
          </cell>
          <cell r="H188">
            <v>13.98</v>
          </cell>
        </row>
        <row r="189">
          <cell r="B189" t="str">
            <v>FASN_03Z</v>
          </cell>
          <cell r="C189">
            <v>103.84</v>
          </cell>
          <cell r="D189">
            <v>88.51</v>
          </cell>
          <cell r="E189">
            <v>0</v>
          </cell>
          <cell r="F189">
            <v>0</v>
          </cell>
          <cell r="G189">
            <v>103.84</v>
          </cell>
          <cell r="H189">
            <v>88.51</v>
          </cell>
        </row>
        <row r="190">
          <cell r="B190" t="str">
            <v>FASN_04Z</v>
          </cell>
          <cell r="C190">
            <v>189.96</v>
          </cell>
          <cell r="D190">
            <v>194.14</v>
          </cell>
          <cell r="E190">
            <v>0</v>
          </cell>
          <cell r="F190">
            <v>0</v>
          </cell>
          <cell r="G190">
            <v>189.96</v>
          </cell>
          <cell r="H190">
            <v>194.14</v>
          </cell>
        </row>
        <row r="191">
          <cell r="B191" t="str">
            <v>FINL_01Z</v>
          </cell>
          <cell r="C191">
            <v>1.83</v>
          </cell>
          <cell r="D191">
            <v>19.54</v>
          </cell>
          <cell r="E191">
            <v>0</v>
          </cell>
          <cell r="F191">
            <v>0</v>
          </cell>
          <cell r="G191">
            <v>1.83</v>
          </cell>
          <cell r="H191">
            <v>19.54</v>
          </cell>
        </row>
        <row r="192">
          <cell r="B192" t="str">
            <v>FOYE_01Z</v>
          </cell>
          <cell r="C192">
            <v>1240.6500000000001</v>
          </cell>
          <cell r="D192">
            <v>833.88</v>
          </cell>
          <cell r="E192">
            <v>0</v>
          </cell>
          <cell r="F192">
            <v>0</v>
          </cell>
          <cell r="G192">
            <v>1240.6500000000001</v>
          </cell>
          <cell r="H192">
            <v>833.88</v>
          </cell>
        </row>
        <row r="193">
          <cell r="B193" t="str">
            <v>FOYE_02Z</v>
          </cell>
          <cell r="C193">
            <v>1586.49</v>
          </cell>
          <cell r="D193">
            <v>1738.05</v>
          </cell>
          <cell r="E193">
            <v>0</v>
          </cell>
          <cell r="F193">
            <v>0</v>
          </cell>
          <cell r="G193">
            <v>1586.49</v>
          </cell>
          <cell r="H193">
            <v>1738.05</v>
          </cell>
        </row>
        <row r="194">
          <cell r="B194" t="str">
            <v>GLEN_01Z</v>
          </cell>
          <cell r="C194">
            <v>212.06</v>
          </cell>
          <cell r="D194">
            <v>1.02</v>
          </cell>
          <cell r="E194">
            <v>0</v>
          </cell>
          <cell r="F194">
            <v>0</v>
          </cell>
          <cell r="G194">
            <v>212.06</v>
          </cell>
          <cell r="H194">
            <v>1.02</v>
          </cell>
        </row>
        <row r="195">
          <cell r="B195" t="str">
            <v>GLNDO-1</v>
          </cell>
          <cell r="C195">
            <v>2176.83</v>
          </cell>
          <cell r="D195">
            <v>146.49</v>
          </cell>
          <cell r="E195">
            <v>0</v>
          </cell>
          <cell r="F195">
            <v>0</v>
          </cell>
          <cell r="G195">
            <v>2176.83</v>
          </cell>
          <cell r="H195">
            <v>146.49</v>
          </cell>
        </row>
        <row r="196">
          <cell r="B196" t="str">
            <v>GORDW-1</v>
          </cell>
          <cell r="C196">
            <v>10.94</v>
          </cell>
          <cell r="D196">
            <v>1056.1300000000001</v>
          </cell>
          <cell r="E196">
            <v>0</v>
          </cell>
          <cell r="F196">
            <v>0</v>
          </cell>
          <cell r="G196">
            <v>10.94</v>
          </cell>
          <cell r="H196">
            <v>1056.1300000000001</v>
          </cell>
        </row>
        <row r="197">
          <cell r="B197" t="str">
            <v>GRUB_01Z</v>
          </cell>
          <cell r="C197">
            <v>0</v>
          </cell>
          <cell r="D197">
            <v>0</v>
          </cell>
          <cell r="E197">
            <v>0</v>
          </cell>
          <cell r="F197">
            <v>0</v>
          </cell>
          <cell r="G197">
            <v>0</v>
          </cell>
          <cell r="H197">
            <v>0</v>
          </cell>
        </row>
        <row r="198">
          <cell r="B198" t="str">
            <v>GRUB_02Z</v>
          </cell>
          <cell r="C198">
            <v>0</v>
          </cell>
          <cell r="D198">
            <v>0</v>
          </cell>
          <cell r="E198">
            <v>0</v>
          </cell>
          <cell r="F198">
            <v>0</v>
          </cell>
          <cell r="G198">
            <v>0</v>
          </cell>
          <cell r="H198">
            <v>0</v>
          </cell>
        </row>
        <row r="199">
          <cell r="B199" t="str">
            <v>HADHW-1</v>
          </cell>
          <cell r="C199">
            <v>328.74</v>
          </cell>
          <cell r="D199">
            <v>6294.52</v>
          </cell>
          <cell r="E199">
            <v>0</v>
          </cell>
          <cell r="F199">
            <v>0</v>
          </cell>
          <cell r="G199">
            <v>328.74</v>
          </cell>
          <cell r="H199">
            <v>6294.52</v>
          </cell>
        </row>
        <row r="200">
          <cell r="B200" t="str">
            <v>INGA_01Z</v>
          </cell>
          <cell r="C200">
            <v>1.55</v>
          </cell>
          <cell r="D200">
            <v>13.43</v>
          </cell>
          <cell r="E200">
            <v>0</v>
          </cell>
          <cell r="F200">
            <v>0</v>
          </cell>
          <cell r="G200">
            <v>1.55</v>
          </cell>
          <cell r="H200">
            <v>13.43</v>
          </cell>
        </row>
        <row r="201">
          <cell r="B201" t="str">
            <v>KIOR_01Z</v>
          </cell>
          <cell r="C201">
            <v>1</v>
          </cell>
          <cell r="D201">
            <v>10.56</v>
          </cell>
          <cell r="E201">
            <v>0</v>
          </cell>
          <cell r="F201">
            <v>0</v>
          </cell>
          <cell r="G201">
            <v>1</v>
          </cell>
          <cell r="H201">
            <v>10.56</v>
          </cell>
        </row>
        <row r="202">
          <cell r="B202" t="str">
            <v>LOCH_01Z</v>
          </cell>
          <cell r="C202">
            <v>560.33000000000004</v>
          </cell>
          <cell r="D202">
            <v>37.229999999999997</v>
          </cell>
          <cell r="E202">
            <v>0</v>
          </cell>
          <cell r="F202">
            <v>0</v>
          </cell>
          <cell r="G202">
            <v>560.33000000000004</v>
          </cell>
          <cell r="H202">
            <v>37.229999999999997</v>
          </cell>
        </row>
        <row r="203">
          <cell r="B203" t="str">
            <v>LOCH_02Z</v>
          </cell>
          <cell r="C203">
            <v>1116.8599999999999</v>
          </cell>
          <cell r="D203">
            <v>49.61</v>
          </cell>
          <cell r="E203">
            <v>0</v>
          </cell>
          <cell r="F203">
            <v>0</v>
          </cell>
          <cell r="G203">
            <v>1116.8599999999999</v>
          </cell>
          <cell r="H203">
            <v>49.61</v>
          </cell>
        </row>
        <row r="204">
          <cell r="B204" t="str">
            <v>LUIC_01Z</v>
          </cell>
          <cell r="C204">
            <v>56.33</v>
          </cell>
          <cell r="D204">
            <v>394.77</v>
          </cell>
          <cell r="E204">
            <v>0</v>
          </cell>
          <cell r="F204">
            <v>0</v>
          </cell>
          <cell r="G204">
            <v>56.33</v>
          </cell>
          <cell r="H204">
            <v>394.77</v>
          </cell>
        </row>
        <row r="205">
          <cell r="B205" t="str">
            <v>LUIC_02Z</v>
          </cell>
          <cell r="C205">
            <v>62.42</v>
          </cell>
          <cell r="D205">
            <v>374.71</v>
          </cell>
          <cell r="E205">
            <v>0</v>
          </cell>
          <cell r="F205">
            <v>0</v>
          </cell>
          <cell r="G205">
            <v>62.42</v>
          </cell>
          <cell r="H205">
            <v>374.71</v>
          </cell>
        </row>
        <row r="206">
          <cell r="B206" t="str">
            <v>MOSS_01Z</v>
          </cell>
          <cell r="C206">
            <v>160.30000000000001</v>
          </cell>
          <cell r="D206">
            <v>608.73</v>
          </cell>
          <cell r="E206">
            <v>0</v>
          </cell>
          <cell r="F206">
            <v>0</v>
          </cell>
          <cell r="G206">
            <v>160.30000000000001</v>
          </cell>
          <cell r="H206">
            <v>608.73</v>
          </cell>
        </row>
        <row r="207">
          <cell r="B207" t="str">
            <v>NANT_01Z</v>
          </cell>
          <cell r="C207">
            <v>363.99</v>
          </cell>
          <cell r="D207">
            <v>11.3</v>
          </cell>
          <cell r="E207">
            <v>0</v>
          </cell>
          <cell r="F207">
            <v>0</v>
          </cell>
          <cell r="G207">
            <v>363.99</v>
          </cell>
          <cell r="H207">
            <v>11.3</v>
          </cell>
        </row>
        <row r="208">
          <cell r="B208" t="str">
            <v>ORRI_01Z</v>
          </cell>
          <cell r="C208">
            <v>0.01</v>
          </cell>
          <cell r="D208">
            <v>79.53</v>
          </cell>
          <cell r="E208">
            <v>0</v>
          </cell>
          <cell r="F208">
            <v>0</v>
          </cell>
          <cell r="G208">
            <v>0.01</v>
          </cell>
          <cell r="H208">
            <v>79.53</v>
          </cell>
        </row>
        <row r="209">
          <cell r="B209" t="str">
            <v>PEHE_01Z</v>
          </cell>
          <cell r="C209">
            <v>3480.31</v>
          </cell>
          <cell r="D209">
            <v>5295.26</v>
          </cell>
          <cell r="E209">
            <v>0</v>
          </cell>
          <cell r="F209">
            <v>0</v>
          </cell>
          <cell r="G209">
            <v>3480.31</v>
          </cell>
          <cell r="H209">
            <v>5295.26</v>
          </cell>
        </row>
        <row r="210">
          <cell r="B210" t="str">
            <v>PEHE_02Z</v>
          </cell>
          <cell r="C210">
            <v>0</v>
          </cell>
          <cell r="D210">
            <v>0</v>
          </cell>
          <cell r="E210">
            <v>0</v>
          </cell>
          <cell r="F210">
            <v>0</v>
          </cell>
          <cell r="G210">
            <v>0</v>
          </cell>
          <cell r="H210">
            <v>0</v>
          </cell>
        </row>
        <row r="211">
          <cell r="B211" t="str">
            <v>QUIO_01Z</v>
          </cell>
          <cell r="C211">
            <v>416.17</v>
          </cell>
          <cell r="D211">
            <v>140.4</v>
          </cell>
          <cell r="E211">
            <v>0</v>
          </cell>
          <cell r="F211">
            <v>0</v>
          </cell>
          <cell r="G211">
            <v>416.17</v>
          </cell>
          <cell r="H211">
            <v>140.4</v>
          </cell>
        </row>
        <row r="212">
          <cell r="B212" t="str">
            <v>SLOY_01Z</v>
          </cell>
          <cell r="C212">
            <v>53.22</v>
          </cell>
          <cell r="D212">
            <v>38.21</v>
          </cell>
          <cell r="E212">
            <v>0</v>
          </cell>
          <cell r="F212">
            <v>0</v>
          </cell>
          <cell r="G212">
            <v>53.22</v>
          </cell>
          <cell r="H212">
            <v>38.21</v>
          </cell>
        </row>
        <row r="213">
          <cell r="B213" t="str">
            <v>SLOY_02Z</v>
          </cell>
          <cell r="C213">
            <v>5.79</v>
          </cell>
          <cell r="D213">
            <v>128.36000000000001</v>
          </cell>
          <cell r="E213">
            <v>0</v>
          </cell>
          <cell r="F213">
            <v>0</v>
          </cell>
          <cell r="G213">
            <v>5.79</v>
          </cell>
          <cell r="H213">
            <v>128.36000000000001</v>
          </cell>
        </row>
        <row r="214">
          <cell r="B214" t="str">
            <v>SLOY_03Z</v>
          </cell>
          <cell r="C214">
            <v>91.44</v>
          </cell>
          <cell r="D214">
            <v>31.93</v>
          </cell>
          <cell r="E214">
            <v>0</v>
          </cell>
          <cell r="F214">
            <v>0</v>
          </cell>
          <cell r="G214">
            <v>91.44</v>
          </cell>
          <cell r="H214">
            <v>31.93</v>
          </cell>
        </row>
        <row r="215">
          <cell r="B215" t="str">
            <v>SLOY_04Z</v>
          </cell>
          <cell r="C215">
            <v>167.83</v>
          </cell>
          <cell r="D215">
            <v>12.85</v>
          </cell>
          <cell r="E215">
            <v>0</v>
          </cell>
          <cell r="F215">
            <v>0</v>
          </cell>
          <cell r="G215">
            <v>167.83</v>
          </cell>
          <cell r="H215">
            <v>12.85</v>
          </cell>
        </row>
        <row r="216">
          <cell r="B216" t="str">
            <v>STRNW-1</v>
          </cell>
          <cell r="C216">
            <v>1858.08</v>
          </cell>
          <cell r="D216">
            <v>62.83</v>
          </cell>
          <cell r="E216">
            <v>0</v>
          </cell>
          <cell r="F216">
            <v>0</v>
          </cell>
          <cell r="G216">
            <v>1858.08</v>
          </cell>
          <cell r="H216">
            <v>62.83</v>
          </cell>
        </row>
        <row r="217">
          <cell r="B217" t="str">
            <v>TORA_01Z</v>
          </cell>
          <cell r="C217">
            <v>69.53</v>
          </cell>
          <cell r="D217">
            <v>5.79</v>
          </cell>
          <cell r="E217">
            <v>0</v>
          </cell>
          <cell r="F217">
            <v>0</v>
          </cell>
          <cell r="G217">
            <v>69.53</v>
          </cell>
          <cell r="H217">
            <v>5.79</v>
          </cell>
        </row>
        <row r="218">
          <cell r="B218" t="str">
            <v>TORA_02Z</v>
          </cell>
          <cell r="C218">
            <v>190.9</v>
          </cell>
          <cell r="D218">
            <v>247.29</v>
          </cell>
          <cell r="E218">
            <v>0</v>
          </cell>
          <cell r="F218">
            <v>0</v>
          </cell>
          <cell r="G218">
            <v>190.9</v>
          </cell>
          <cell r="H218">
            <v>247.29</v>
          </cell>
        </row>
        <row r="219">
          <cell r="B219" t="str">
            <v>SUTB_01Z</v>
          </cell>
          <cell r="C219">
            <v>0</v>
          </cell>
          <cell r="D219">
            <v>0</v>
          </cell>
          <cell r="E219">
            <v>0</v>
          </cell>
          <cell r="F219">
            <v>0</v>
          </cell>
          <cell r="G219">
            <v>0</v>
          </cell>
          <cell r="H219">
            <v>0</v>
          </cell>
        </row>
        <row r="220">
          <cell r="B220" t="str">
            <v>SVRP_10Z</v>
          </cell>
          <cell r="C220">
            <v>0</v>
          </cell>
          <cell r="D220">
            <v>0</v>
          </cell>
          <cell r="E220">
            <v>0</v>
          </cell>
          <cell r="F220">
            <v>0</v>
          </cell>
          <cell r="G220">
            <v>0</v>
          </cell>
          <cell r="H220">
            <v>0</v>
          </cell>
        </row>
        <row r="221">
          <cell r="B221" t="str">
            <v>SVRP_20Z</v>
          </cell>
          <cell r="C221">
            <v>0</v>
          </cell>
          <cell r="D221">
            <v>0</v>
          </cell>
          <cell r="E221">
            <v>0</v>
          </cell>
          <cell r="F221">
            <v>0</v>
          </cell>
          <cell r="G221">
            <v>0</v>
          </cell>
          <cell r="H221">
            <v>0</v>
          </cell>
        </row>
        <row r="222">
          <cell r="B222" t="str">
            <v>USKM_13Z</v>
          </cell>
          <cell r="C222">
            <v>0</v>
          </cell>
          <cell r="D222">
            <v>0</v>
          </cell>
          <cell r="E222">
            <v>0</v>
          </cell>
          <cell r="F222">
            <v>0</v>
          </cell>
          <cell r="G222">
            <v>0</v>
          </cell>
          <cell r="H222">
            <v>0</v>
          </cell>
        </row>
        <row r="223">
          <cell r="B223" t="str">
            <v>USKM_14Z</v>
          </cell>
          <cell r="C223">
            <v>0</v>
          </cell>
          <cell r="D223">
            <v>0</v>
          </cell>
          <cell r="E223">
            <v>0</v>
          </cell>
          <cell r="F223">
            <v>0</v>
          </cell>
          <cell r="G223">
            <v>0</v>
          </cell>
          <cell r="H223">
            <v>0</v>
          </cell>
        </row>
        <row r="224">
          <cell r="B224" t="str">
            <v>USKM_15Z</v>
          </cell>
          <cell r="C224">
            <v>0</v>
          </cell>
          <cell r="D224">
            <v>0</v>
          </cell>
          <cell r="E224">
            <v>0</v>
          </cell>
          <cell r="F224">
            <v>0</v>
          </cell>
          <cell r="G224">
            <v>0</v>
          </cell>
          <cell r="H224">
            <v>0</v>
          </cell>
        </row>
        <row r="225">
          <cell r="B225" t="str">
            <v>WLNYO-2</v>
          </cell>
          <cell r="C225">
            <v>9436.86</v>
          </cell>
          <cell r="D225">
            <v>30.83</v>
          </cell>
          <cell r="E225">
            <v>0</v>
          </cell>
          <cell r="F225">
            <v>0</v>
          </cell>
          <cell r="G225">
            <v>9436.86</v>
          </cell>
          <cell r="H225">
            <v>30.83</v>
          </cell>
        </row>
        <row r="226">
          <cell r="B226" t="str">
            <v>WLNYW-1</v>
          </cell>
          <cell r="C226">
            <v>519.67999999999995</v>
          </cell>
          <cell r="D226">
            <v>14858.35</v>
          </cell>
          <cell r="E226">
            <v>0</v>
          </cell>
          <cell r="F226">
            <v>0</v>
          </cell>
          <cell r="G226">
            <v>519.67999999999995</v>
          </cell>
          <cell r="H226">
            <v>14858.35</v>
          </cell>
        </row>
        <row r="227">
          <cell r="B227" t="str">
            <v>WLNYO3</v>
          </cell>
          <cell r="C227">
            <v>1684.87</v>
          </cell>
          <cell r="D227">
            <v>8713.56</v>
          </cell>
          <cell r="E227">
            <v>0</v>
          </cell>
          <cell r="F227">
            <v>0</v>
          </cell>
          <cell r="G227">
            <v>1684.87</v>
          </cell>
          <cell r="H227">
            <v>8713.56</v>
          </cell>
        </row>
        <row r="228">
          <cell r="B228" t="str">
            <v>WLNYO4</v>
          </cell>
          <cell r="C228">
            <v>0</v>
          </cell>
          <cell r="D228">
            <v>0</v>
          </cell>
          <cell r="E228">
            <v>0</v>
          </cell>
          <cell r="F228">
            <v>0</v>
          </cell>
          <cell r="G228">
            <v>0</v>
          </cell>
          <cell r="H228">
            <v>0</v>
          </cell>
        </row>
        <row r="229">
          <cell r="B229" t="str">
            <v>WBURB-1</v>
          </cell>
          <cell r="C229">
            <v>4583.75</v>
          </cell>
          <cell r="D229">
            <v>2747.27</v>
          </cell>
          <cell r="E229">
            <v>0</v>
          </cell>
          <cell r="F229">
            <v>0</v>
          </cell>
          <cell r="G229">
            <v>4583.75</v>
          </cell>
          <cell r="H229">
            <v>2747.27</v>
          </cell>
        </row>
        <row r="230">
          <cell r="B230" t="str">
            <v>WBURB-2</v>
          </cell>
          <cell r="C230">
            <v>6819.08</v>
          </cell>
          <cell r="D230">
            <v>3938.68</v>
          </cell>
          <cell r="E230">
            <v>0</v>
          </cell>
          <cell r="F230">
            <v>0</v>
          </cell>
          <cell r="G230">
            <v>6819.08</v>
          </cell>
          <cell r="H230">
            <v>3938.68</v>
          </cell>
        </row>
        <row r="231">
          <cell r="B231" t="str">
            <v>WBURB-3</v>
          </cell>
          <cell r="C231">
            <v>10810.62</v>
          </cell>
          <cell r="D231">
            <v>5042.2</v>
          </cell>
          <cell r="E231">
            <v>0</v>
          </cell>
          <cell r="F231">
            <v>0</v>
          </cell>
          <cell r="G231">
            <v>10810.62</v>
          </cell>
          <cell r="H231">
            <v>5042.2</v>
          </cell>
        </row>
        <row r="232">
          <cell r="B232" t="str">
            <v>WBUPS01Z</v>
          </cell>
          <cell r="C232">
            <v>77.95</v>
          </cell>
          <cell r="D232">
            <v>5.6</v>
          </cell>
          <cell r="E232">
            <v>0</v>
          </cell>
          <cell r="F232">
            <v>0</v>
          </cell>
          <cell r="G232">
            <v>77.95</v>
          </cell>
          <cell r="H232">
            <v>5.6</v>
          </cell>
        </row>
        <row r="233">
          <cell r="B233" t="str">
            <v>WBUPS02Z</v>
          </cell>
          <cell r="C233">
            <v>130.55000000000001</v>
          </cell>
          <cell r="D233">
            <v>0</v>
          </cell>
          <cell r="E233">
            <v>0</v>
          </cell>
          <cell r="F233">
            <v>0</v>
          </cell>
          <cell r="G233">
            <v>130.55000000000001</v>
          </cell>
          <cell r="H233">
            <v>0</v>
          </cell>
        </row>
        <row r="234">
          <cell r="B234" t="str">
            <v>WBUPS03Z</v>
          </cell>
          <cell r="C234">
            <v>0</v>
          </cell>
          <cell r="D234">
            <v>0</v>
          </cell>
          <cell r="E234">
            <v>0</v>
          </cell>
          <cell r="F234">
            <v>0</v>
          </cell>
          <cell r="G234">
            <v>0</v>
          </cell>
          <cell r="H234">
            <v>0</v>
          </cell>
        </row>
        <row r="235">
          <cell r="B235" t="str">
            <v>WBUPS04Z</v>
          </cell>
          <cell r="C235">
            <v>42.9</v>
          </cell>
          <cell r="D235">
            <v>118.5</v>
          </cell>
          <cell r="E235">
            <v>0</v>
          </cell>
          <cell r="F235">
            <v>0</v>
          </cell>
          <cell r="G235">
            <v>42.9</v>
          </cell>
          <cell r="H235">
            <v>118.5</v>
          </cell>
        </row>
        <row r="236">
          <cell r="B236" t="str">
            <v>WTMSO-1</v>
          </cell>
          <cell r="C236">
            <v>8268.81</v>
          </cell>
          <cell r="D236">
            <v>2093.23</v>
          </cell>
          <cell r="E236">
            <v>0</v>
          </cell>
          <cell r="F236">
            <v>0</v>
          </cell>
          <cell r="G236">
            <v>8268.81</v>
          </cell>
          <cell r="H236">
            <v>2093.23</v>
          </cell>
        </row>
        <row r="237">
          <cell r="B237" t="str">
            <v>BLLA-1</v>
          </cell>
          <cell r="C237">
            <v>4998.46</v>
          </cell>
          <cell r="D237">
            <v>169.34</v>
          </cell>
          <cell r="E237">
            <v>0</v>
          </cell>
          <cell r="F237">
            <v>0</v>
          </cell>
          <cell r="G237">
            <v>4998.46</v>
          </cell>
          <cell r="H237">
            <v>169.34</v>
          </cell>
        </row>
        <row r="238">
          <cell r="B238" t="str">
            <v>WHILW-1</v>
          </cell>
          <cell r="C238">
            <v>11095.86</v>
          </cell>
          <cell r="D238">
            <v>205.27</v>
          </cell>
          <cell r="E238">
            <v>0</v>
          </cell>
          <cell r="F238">
            <v>0</v>
          </cell>
          <cell r="G238">
            <v>11095.86</v>
          </cell>
          <cell r="H238">
            <v>205.27</v>
          </cell>
        </row>
        <row r="239">
          <cell r="B239" t="str">
            <v>WHILW-2</v>
          </cell>
          <cell r="C239">
            <v>10310.11</v>
          </cell>
          <cell r="D239">
            <v>1.82</v>
          </cell>
          <cell r="E239">
            <v>0</v>
          </cell>
          <cell r="F239">
            <v>0</v>
          </cell>
          <cell r="G239">
            <v>10310.11</v>
          </cell>
          <cell r="H239">
            <v>1.82</v>
          </cell>
        </row>
        <row r="240">
          <cell r="B240"/>
          <cell r="C240"/>
          <cell r="D240"/>
          <cell r="E240"/>
          <cell r="F240"/>
          <cell r="G240">
            <v>0</v>
          </cell>
          <cell r="H240">
            <v>0</v>
          </cell>
        </row>
        <row r="241">
          <cell r="B241"/>
          <cell r="C241"/>
          <cell r="D241"/>
          <cell r="E241"/>
          <cell r="F241"/>
          <cell r="G241">
            <v>0</v>
          </cell>
          <cell r="H241">
            <v>0</v>
          </cell>
        </row>
        <row r="242">
          <cell r="B242"/>
          <cell r="C242"/>
          <cell r="D242"/>
          <cell r="E242"/>
          <cell r="F242"/>
          <cell r="G242">
            <v>0</v>
          </cell>
          <cell r="H242">
            <v>0</v>
          </cell>
        </row>
        <row r="243">
          <cell r="B243"/>
          <cell r="C243"/>
          <cell r="D243"/>
          <cell r="E243"/>
          <cell r="F243"/>
          <cell r="G243">
            <v>0</v>
          </cell>
          <cell r="H243">
            <v>0</v>
          </cell>
        </row>
        <row r="244">
          <cell r="B244"/>
          <cell r="C244"/>
          <cell r="D244"/>
          <cell r="E244"/>
          <cell r="F244"/>
          <cell r="G244">
            <v>0</v>
          </cell>
          <cell r="H244">
            <v>0</v>
          </cell>
        </row>
        <row r="245">
          <cell r="B245"/>
          <cell r="C245"/>
          <cell r="D245"/>
          <cell r="E245"/>
          <cell r="F245"/>
          <cell r="G245">
            <v>0</v>
          </cell>
          <cell r="H245">
            <v>0</v>
          </cell>
        </row>
        <row r="246">
          <cell r="B246"/>
          <cell r="C246"/>
          <cell r="D246"/>
          <cell r="E246"/>
          <cell r="F246"/>
          <cell r="G246">
            <v>0</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14528.7</v>
          </cell>
          <cell r="D8">
            <v>3738.5</v>
          </cell>
          <cell r="E8">
            <v>0</v>
          </cell>
          <cell r="F8">
            <v>0</v>
          </cell>
          <cell r="G8">
            <v>14528.7</v>
          </cell>
          <cell r="H8">
            <v>3738.5</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7395.51</v>
          </cell>
          <cell r="D13">
            <v>75.64</v>
          </cell>
          <cell r="E13">
            <v>0</v>
          </cell>
          <cell r="F13">
            <v>0</v>
          </cell>
          <cell r="G13">
            <v>7395.51</v>
          </cell>
          <cell r="H13">
            <v>75.64</v>
          </cell>
        </row>
        <row r="14">
          <cell r="B14" t="str">
            <v>BEATO-1</v>
          </cell>
          <cell r="C14">
            <v>9426.33</v>
          </cell>
          <cell r="D14">
            <v>11.8</v>
          </cell>
          <cell r="E14">
            <v>0</v>
          </cell>
          <cell r="F14">
            <v>0</v>
          </cell>
          <cell r="G14">
            <v>9426.33</v>
          </cell>
          <cell r="H14">
            <v>11.8</v>
          </cell>
        </row>
        <row r="15">
          <cell r="B15" t="str">
            <v>BEATO-2</v>
          </cell>
          <cell r="C15">
            <v>13406.33</v>
          </cell>
          <cell r="D15">
            <v>35.69</v>
          </cell>
          <cell r="E15">
            <v>0</v>
          </cell>
          <cell r="F15">
            <v>0</v>
          </cell>
          <cell r="G15">
            <v>13406.33</v>
          </cell>
          <cell r="H15">
            <v>35.69</v>
          </cell>
        </row>
        <row r="16">
          <cell r="B16" t="str">
            <v>BEATO-3</v>
          </cell>
          <cell r="C16">
            <v>13150.41</v>
          </cell>
          <cell r="D16">
            <v>0.69</v>
          </cell>
          <cell r="E16">
            <v>0</v>
          </cell>
          <cell r="F16">
            <v>0</v>
          </cell>
          <cell r="G16">
            <v>13150.41</v>
          </cell>
          <cell r="H16">
            <v>0.69</v>
          </cell>
        </row>
        <row r="17">
          <cell r="B17" t="str">
            <v>BEATO-4</v>
          </cell>
          <cell r="C17">
            <v>13924.79</v>
          </cell>
          <cell r="D17">
            <v>0</v>
          </cell>
          <cell r="E17">
            <v>0</v>
          </cell>
          <cell r="F17">
            <v>0</v>
          </cell>
          <cell r="G17">
            <v>13924.79</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5587.19</v>
          </cell>
          <cell r="D22">
            <v>1059.6400000000001</v>
          </cell>
          <cell r="E22">
            <v>0</v>
          </cell>
          <cell r="F22">
            <v>0</v>
          </cell>
          <cell r="G22">
            <v>5587.19</v>
          </cell>
          <cell r="H22">
            <v>1059.6400000000001</v>
          </cell>
        </row>
        <row r="23">
          <cell r="B23" t="str">
            <v>CARR-1</v>
          </cell>
          <cell r="C23">
            <v>19903.5</v>
          </cell>
          <cell r="D23">
            <v>5731.1</v>
          </cell>
          <cell r="E23">
            <v>0</v>
          </cell>
          <cell r="F23">
            <v>0</v>
          </cell>
          <cell r="G23">
            <v>19903.5</v>
          </cell>
          <cell r="H23">
            <v>5731.1</v>
          </cell>
        </row>
        <row r="24">
          <cell r="B24" t="str">
            <v>CARR-2</v>
          </cell>
          <cell r="C24">
            <v>37045</v>
          </cell>
          <cell r="D24">
            <v>4809.3</v>
          </cell>
          <cell r="E24">
            <v>0</v>
          </cell>
          <cell r="F24">
            <v>0</v>
          </cell>
          <cell r="G24">
            <v>37045</v>
          </cell>
          <cell r="H24">
            <v>4809.3</v>
          </cell>
        </row>
        <row r="25">
          <cell r="B25" t="str">
            <v>CDCL_01Z</v>
          </cell>
          <cell r="C25">
            <v>19220.669999999998</v>
          </cell>
          <cell r="D25">
            <v>4928.49</v>
          </cell>
          <cell r="E25">
            <v>0</v>
          </cell>
          <cell r="F25">
            <v>0</v>
          </cell>
          <cell r="G25">
            <v>19220.669999999998</v>
          </cell>
          <cell r="H25">
            <v>4928.49</v>
          </cell>
        </row>
        <row r="26">
          <cell r="B26" t="str">
            <v>LAGA_01Z</v>
          </cell>
          <cell r="C26">
            <v>6238.8</v>
          </cell>
          <cell r="D26">
            <v>4564.8999999999996</v>
          </cell>
          <cell r="E26">
            <v>0</v>
          </cell>
          <cell r="F26">
            <v>0</v>
          </cell>
          <cell r="G26">
            <v>6238.8</v>
          </cell>
          <cell r="H26">
            <v>4564.8999999999996</v>
          </cell>
        </row>
        <row r="27">
          <cell r="B27" t="str">
            <v>CLDCW-1</v>
          </cell>
          <cell r="C27">
            <v>50.7</v>
          </cell>
          <cell r="D27">
            <v>4392.51</v>
          </cell>
          <cell r="E27">
            <v>0</v>
          </cell>
          <cell r="F27">
            <v>0</v>
          </cell>
          <cell r="G27">
            <v>50.7</v>
          </cell>
          <cell r="H27">
            <v>4392.51</v>
          </cell>
        </row>
        <row r="28">
          <cell r="B28" t="str">
            <v>CLDNW-1</v>
          </cell>
          <cell r="C28">
            <v>50.74</v>
          </cell>
          <cell r="D28">
            <v>4337.88</v>
          </cell>
          <cell r="E28">
            <v>0</v>
          </cell>
          <cell r="F28">
            <v>0</v>
          </cell>
          <cell r="G28">
            <v>50.74</v>
          </cell>
          <cell r="H28">
            <v>4337.88</v>
          </cell>
        </row>
        <row r="29">
          <cell r="B29" t="str">
            <v>CLDSW-1</v>
          </cell>
          <cell r="C29">
            <v>3212.27</v>
          </cell>
          <cell r="D29">
            <v>611.41999999999996</v>
          </cell>
          <cell r="E29">
            <v>0</v>
          </cell>
          <cell r="F29">
            <v>0</v>
          </cell>
          <cell r="G29">
            <v>3212.27</v>
          </cell>
          <cell r="H29">
            <v>611.41999999999996</v>
          </cell>
        </row>
        <row r="30">
          <cell r="B30" t="str">
            <v>CRMLW-1</v>
          </cell>
          <cell r="C30">
            <v>61.54</v>
          </cell>
          <cell r="D30">
            <v>743.7</v>
          </cell>
          <cell r="E30">
            <v>0</v>
          </cell>
          <cell r="F30">
            <v>0</v>
          </cell>
          <cell r="G30">
            <v>61.54</v>
          </cell>
          <cell r="H30">
            <v>743.7</v>
          </cell>
        </row>
        <row r="31">
          <cell r="B31" t="str">
            <v>CORB_01Z</v>
          </cell>
          <cell r="C31">
            <v>99.55</v>
          </cell>
          <cell r="D31">
            <v>73.099999999999994</v>
          </cell>
          <cell r="E31">
            <v>0</v>
          </cell>
          <cell r="F31">
            <v>0</v>
          </cell>
          <cell r="G31">
            <v>99.55</v>
          </cell>
          <cell r="H31">
            <v>73.099999999999994</v>
          </cell>
        </row>
        <row r="32">
          <cell r="B32" t="str">
            <v>COSO_01Z</v>
          </cell>
          <cell r="C32">
            <v>7369.05</v>
          </cell>
          <cell r="D32">
            <v>1990.75</v>
          </cell>
          <cell r="E32">
            <v>0</v>
          </cell>
          <cell r="F32">
            <v>0</v>
          </cell>
          <cell r="G32">
            <v>7369.05</v>
          </cell>
          <cell r="H32">
            <v>1990.75</v>
          </cell>
        </row>
        <row r="33">
          <cell r="B33" t="str">
            <v>CRYRW-2</v>
          </cell>
          <cell r="C33">
            <v>11260.17</v>
          </cell>
          <cell r="D33">
            <v>345.01</v>
          </cell>
          <cell r="E33">
            <v>0</v>
          </cell>
          <cell r="F33">
            <v>0</v>
          </cell>
          <cell r="G33">
            <v>11260.17</v>
          </cell>
          <cell r="H33">
            <v>345.01</v>
          </cell>
        </row>
        <row r="34">
          <cell r="B34" t="str">
            <v>DAMC_01Z</v>
          </cell>
          <cell r="C34">
            <v>11151</v>
          </cell>
          <cell r="D34">
            <v>7571.75</v>
          </cell>
          <cell r="E34">
            <v>0</v>
          </cell>
          <cell r="F34">
            <v>0</v>
          </cell>
          <cell r="G34">
            <v>11151</v>
          </cell>
          <cell r="H34">
            <v>7571.75</v>
          </cell>
        </row>
        <row r="35">
          <cell r="B35" t="str">
            <v>DEEP_01Z</v>
          </cell>
          <cell r="C35">
            <v>0</v>
          </cell>
          <cell r="D35">
            <v>0</v>
          </cell>
          <cell r="E35">
            <v>0</v>
          </cell>
          <cell r="F35">
            <v>0</v>
          </cell>
          <cell r="G35">
            <v>0</v>
          </cell>
          <cell r="H35">
            <v>0</v>
          </cell>
        </row>
        <row r="36">
          <cell r="B36" t="str">
            <v>CNQPS01Z</v>
          </cell>
          <cell r="C36">
            <v>6498.01</v>
          </cell>
          <cell r="D36">
            <v>221.38</v>
          </cell>
          <cell r="E36">
            <v>0</v>
          </cell>
          <cell r="F36">
            <v>0</v>
          </cell>
          <cell r="G36">
            <v>6498.01</v>
          </cell>
          <cell r="H36">
            <v>221.38</v>
          </cell>
        </row>
        <row r="37">
          <cell r="B37" t="str">
            <v>CNQPS02Z</v>
          </cell>
          <cell r="C37">
            <v>1945.82</v>
          </cell>
          <cell r="D37">
            <v>636.79999999999995</v>
          </cell>
          <cell r="E37">
            <v>0</v>
          </cell>
          <cell r="F37">
            <v>0</v>
          </cell>
          <cell r="G37">
            <v>1945.82</v>
          </cell>
          <cell r="H37">
            <v>636.79999999999995</v>
          </cell>
        </row>
        <row r="38">
          <cell r="B38" t="str">
            <v>CNQPS03Z</v>
          </cell>
          <cell r="C38">
            <v>3339.13</v>
          </cell>
          <cell r="D38">
            <v>1337.49</v>
          </cell>
          <cell r="E38">
            <v>0</v>
          </cell>
          <cell r="F38">
            <v>0</v>
          </cell>
          <cell r="G38">
            <v>3339.13</v>
          </cell>
          <cell r="H38">
            <v>1337.49</v>
          </cell>
        </row>
        <row r="39">
          <cell r="B39" t="str">
            <v>CNQPS04Z</v>
          </cell>
          <cell r="C39">
            <v>5508.28</v>
          </cell>
          <cell r="D39">
            <v>914.38</v>
          </cell>
          <cell r="E39">
            <v>0</v>
          </cell>
          <cell r="F39">
            <v>0</v>
          </cell>
          <cell r="G39">
            <v>5508.28</v>
          </cell>
          <cell r="H39">
            <v>914.38</v>
          </cell>
        </row>
        <row r="40">
          <cell r="B40" t="str">
            <v>DRAXX01Z</v>
          </cell>
          <cell r="C40">
            <v>50156.65</v>
          </cell>
          <cell r="D40">
            <v>2407.9</v>
          </cell>
          <cell r="E40">
            <v>0</v>
          </cell>
          <cell r="F40">
            <v>0</v>
          </cell>
          <cell r="G40">
            <v>50156.65</v>
          </cell>
          <cell r="H40">
            <v>2407.9</v>
          </cell>
        </row>
        <row r="41">
          <cell r="B41" t="str">
            <v>DRAXX02Z</v>
          </cell>
          <cell r="C41">
            <v>27647.1</v>
          </cell>
          <cell r="D41">
            <v>2364</v>
          </cell>
          <cell r="E41">
            <v>0</v>
          </cell>
          <cell r="F41">
            <v>0</v>
          </cell>
          <cell r="G41">
            <v>27647.1</v>
          </cell>
          <cell r="H41">
            <v>2364</v>
          </cell>
        </row>
        <row r="42">
          <cell r="B42" t="str">
            <v>DRAXX03Z</v>
          </cell>
          <cell r="C42">
            <v>16962.150000000001</v>
          </cell>
          <cell r="D42">
            <v>1639.85</v>
          </cell>
          <cell r="E42">
            <v>0</v>
          </cell>
          <cell r="F42">
            <v>0</v>
          </cell>
          <cell r="G42">
            <v>16962.150000000001</v>
          </cell>
          <cell r="H42">
            <v>1639.85</v>
          </cell>
        </row>
        <row r="43">
          <cell r="B43" t="str">
            <v>DRAXX04Z</v>
          </cell>
          <cell r="C43">
            <v>24272.55</v>
          </cell>
          <cell r="D43">
            <v>3474.05</v>
          </cell>
          <cell r="E43">
            <v>0</v>
          </cell>
          <cell r="F43">
            <v>0</v>
          </cell>
          <cell r="G43">
            <v>24272.55</v>
          </cell>
          <cell r="H43">
            <v>3474.05</v>
          </cell>
        </row>
        <row r="44">
          <cell r="B44" t="str">
            <v>DRAXX05Z</v>
          </cell>
          <cell r="C44">
            <v>10.15</v>
          </cell>
          <cell r="D44">
            <v>4.4000000000000004</v>
          </cell>
          <cell r="E44">
            <v>0</v>
          </cell>
          <cell r="F44">
            <v>0</v>
          </cell>
          <cell r="G44">
            <v>10.15</v>
          </cell>
          <cell r="H44">
            <v>4.4000000000000004</v>
          </cell>
        </row>
        <row r="45">
          <cell r="B45" t="str">
            <v>DRAXX06Z</v>
          </cell>
          <cell r="C45">
            <v>15675.3</v>
          </cell>
          <cell r="D45">
            <v>2159.1999999999998</v>
          </cell>
          <cell r="E45">
            <v>0</v>
          </cell>
          <cell r="F45">
            <v>0</v>
          </cell>
          <cell r="G45">
            <v>15675.3</v>
          </cell>
          <cell r="H45">
            <v>2159.1999999999998</v>
          </cell>
        </row>
        <row r="46">
          <cell r="B46" t="str">
            <v>DRAXX09G</v>
          </cell>
          <cell r="C46">
            <v>0</v>
          </cell>
          <cell r="D46">
            <v>0</v>
          </cell>
          <cell r="E46">
            <v>0</v>
          </cell>
          <cell r="F46">
            <v>0</v>
          </cell>
          <cell r="G46">
            <v>0</v>
          </cell>
          <cell r="H46">
            <v>0</v>
          </cell>
        </row>
        <row r="47">
          <cell r="B47" t="str">
            <v>DRAXX10G</v>
          </cell>
          <cell r="C47">
            <v>0</v>
          </cell>
          <cell r="D47">
            <v>1.67</v>
          </cell>
          <cell r="E47">
            <v>0</v>
          </cell>
          <cell r="F47">
            <v>0</v>
          </cell>
          <cell r="G47">
            <v>0</v>
          </cell>
          <cell r="H47">
            <v>1.67</v>
          </cell>
        </row>
        <row r="48">
          <cell r="B48" t="str">
            <v>DRAXX12G</v>
          </cell>
          <cell r="C48">
            <v>0</v>
          </cell>
          <cell r="D48">
            <v>0</v>
          </cell>
          <cell r="E48">
            <v>0</v>
          </cell>
          <cell r="F48">
            <v>0</v>
          </cell>
          <cell r="G48">
            <v>0</v>
          </cell>
          <cell r="H48">
            <v>0</v>
          </cell>
        </row>
        <row r="49">
          <cell r="B49" t="str">
            <v>DUNGW-1</v>
          </cell>
          <cell r="C49">
            <v>208.92</v>
          </cell>
          <cell r="D49">
            <v>1255.97</v>
          </cell>
          <cell r="E49">
            <v>0</v>
          </cell>
          <cell r="F49">
            <v>0</v>
          </cell>
          <cell r="G49">
            <v>208.92</v>
          </cell>
          <cell r="H49">
            <v>1255.97</v>
          </cell>
        </row>
        <row r="50">
          <cell r="B50" t="str">
            <v>EECL_01Z</v>
          </cell>
          <cell r="C50">
            <v>0</v>
          </cell>
          <cell r="D50">
            <v>0</v>
          </cell>
          <cell r="E50">
            <v>0</v>
          </cell>
          <cell r="F50">
            <v>0</v>
          </cell>
          <cell r="G50">
            <v>0</v>
          </cell>
          <cell r="H50">
            <v>0</v>
          </cell>
        </row>
        <row r="51">
          <cell r="B51" t="str">
            <v>FIDL_01Z</v>
          </cell>
          <cell r="C51">
            <v>0</v>
          </cell>
          <cell r="D51">
            <v>0</v>
          </cell>
          <cell r="E51">
            <v>0</v>
          </cell>
          <cell r="F51">
            <v>0</v>
          </cell>
          <cell r="G51">
            <v>0</v>
          </cell>
          <cell r="H51">
            <v>0</v>
          </cell>
        </row>
        <row r="52">
          <cell r="B52" t="str">
            <v>FIDL_02Z</v>
          </cell>
          <cell r="C52">
            <v>0</v>
          </cell>
          <cell r="D52">
            <v>0</v>
          </cell>
          <cell r="E52">
            <v>0</v>
          </cell>
          <cell r="F52">
            <v>0</v>
          </cell>
          <cell r="G52">
            <v>0</v>
          </cell>
          <cell r="H52">
            <v>0</v>
          </cell>
        </row>
        <row r="53">
          <cell r="B53" t="str">
            <v>FIDL_03Z</v>
          </cell>
          <cell r="C53">
            <v>0</v>
          </cell>
          <cell r="D53">
            <v>0</v>
          </cell>
          <cell r="E53">
            <v>0</v>
          </cell>
          <cell r="F53">
            <v>0</v>
          </cell>
          <cell r="G53">
            <v>0</v>
          </cell>
          <cell r="H53">
            <v>0</v>
          </cell>
        </row>
        <row r="54">
          <cell r="B54" t="str">
            <v>FIDL_04Z</v>
          </cell>
          <cell r="C54">
            <v>0</v>
          </cell>
          <cell r="D54">
            <v>0</v>
          </cell>
          <cell r="E54">
            <v>0</v>
          </cell>
          <cell r="F54">
            <v>0</v>
          </cell>
          <cell r="G54">
            <v>0</v>
          </cell>
          <cell r="H54">
            <v>0</v>
          </cell>
        </row>
        <row r="55">
          <cell r="B55" t="str">
            <v>EAG_EWIC1</v>
          </cell>
          <cell r="C55">
            <v>60677.34</v>
          </cell>
          <cell r="D55">
            <v>20.440000000000001</v>
          </cell>
          <cell r="E55">
            <v>0</v>
          </cell>
          <cell r="F55">
            <v>0</v>
          </cell>
          <cell r="G55">
            <v>60677.34</v>
          </cell>
          <cell r="H55">
            <v>20.440000000000001</v>
          </cell>
        </row>
        <row r="56">
          <cell r="B56" t="str">
            <v>CRUA_01Z</v>
          </cell>
          <cell r="C56">
            <v>3064.92</v>
          </cell>
          <cell r="D56">
            <v>99.24</v>
          </cell>
          <cell r="E56">
            <v>0</v>
          </cell>
          <cell r="F56">
            <v>0</v>
          </cell>
          <cell r="G56">
            <v>3064.92</v>
          </cell>
          <cell r="H56">
            <v>99.24</v>
          </cell>
        </row>
        <row r="57">
          <cell r="B57" t="str">
            <v>CRUA_02Z</v>
          </cell>
          <cell r="C57">
            <v>2488.34</v>
          </cell>
          <cell r="D57">
            <v>37.69</v>
          </cell>
          <cell r="E57">
            <v>0</v>
          </cell>
          <cell r="F57">
            <v>0</v>
          </cell>
          <cell r="G57">
            <v>2488.34</v>
          </cell>
          <cell r="H57">
            <v>37.69</v>
          </cell>
        </row>
        <row r="58">
          <cell r="B58" t="str">
            <v>CRUA_03Z</v>
          </cell>
          <cell r="C58">
            <v>1675.4</v>
          </cell>
          <cell r="D58">
            <v>2213.2600000000002</v>
          </cell>
          <cell r="E58">
            <v>0</v>
          </cell>
          <cell r="F58">
            <v>0</v>
          </cell>
          <cell r="G58">
            <v>1675.4</v>
          </cell>
          <cell r="H58">
            <v>2213.2600000000002</v>
          </cell>
        </row>
        <row r="59">
          <cell r="B59" t="str">
            <v>CRUA_04Z</v>
          </cell>
          <cell r="C59">
            <v>1460.76</v>
          </cell>
          <cell r="D59">
            <v>14.22</v>
          </cell>
          <cell r="E59">
            <v>0</v>
          </cell>
          <cell r="F59">
            <v>0</v>
          </cell>
          <cell r="G59">
            <v>1460.76</v>
          </cell>
          <cell r="H59">
            <v>14.22</v>
          </cell>
        </row>
        <row r="60">
          <cell r="B60" t="str">
            <v>LOAN_01Z</v>
          </cell>
          <cell r="C60">
            <v>0</v>
          </cell>
          <cell r="D60">
            <v>0</v>
          </cell>
          <cell r="E60">
            <v>0</v>
          </cell>
          <cell r="F60">
            <v>0</v>
          </cell>
          <cell r="G60">
            <v>0</v>
          </cell>
          <cell r="H60">
            <v>0</v>
          </cell>
        </row>
        <row r="61">
          <cell r="B61" t="str">
            <v>LOAN_02Z</v>
          </cell>
          <cell r="C61">
            <v>0</v>
          </cell>
          <cell r="D61">
            <v>0</v>
          </cell>
          <cell r="E61">
            <v>0</v>
          </cell>
          <cell r="F61">
            <v>0</v>
          </cell>
          <cell r="G61">
            <v>0</v>
          </cell>
          <cell r="H61">
            <v>0</v>
          </cell>
        </row>
        <row r="62">
          <cell r="B62" t="str">
            <v>LOAN_03Z</v>
          </cell>
          <cell r="C62">
            <v>0</v>
          </cell>
          <cell r="D62">
            <v>0</v>
          </cell>
          <cell r="E62">
            <v>0</v>
          </cell>
          <cell r="F62">
            <v>0</v>
          </cell>
          <cell r="G62">
            <v>0</v>
          </cell>
          <cell r="H62">
            <v>0</v>
          </cell>
        </row>
        <row r="63">
          <cell r="B63" t="str">
            <v>LOAN_04Z</v>
          </cell>
          <cell r="C63">
            <v>0</v>
          </cell>
          <cell r="D63">
            <v>0</v>
          </cell>
          <cell r="E63">
            <v>0</v>
          </cell>
          <cell r="F63">
            <v>0</v>
          </cell>
          <cell r="G63">
            <v>0</v>
          </cell>
          <cell r="H63">
            <v>0</v>
          </cell>
        </row>
        <row r="64">
          <cell r="B64" t="str">
            <v>RYHPS01Z</v>
          </cell>
          <cell r="C64">
            <v>2619.92</v>
          </cell>
          <cell r="D64">
            <v>684.18</v>
          </cell>
          <cell r="E64">
            <v>0</v>
          </cell>
          <cell r="F64">
            <v>0</v>
          </cell>
          <cell r="G64">
            <v>2619.92</v>
          </cell>
          <cell r="H64">
            <v>684.18</v>
          </cell>
        </row>
        <row r="65">
          <cell r="B65" t="str">
            <v>FALGW-1</v>
          </cell>
          <cell r="C65">
            <v>14449.85</v>
          </cell>
          <cell r="D65">
            <v>1.26</v>
          </cell>
          <cell r="E65">
            <v>0</v>
          </cell>
          <cell r="F65">
            <v>0</v>
          </cell>
          <cell r="G65">
            <v>14449.85</v>
          </cell>
          <cell r="H65">
            <v>1.26</v>
          </cell>
        </row>
        <row r="66">
          <cell r="B66" t="str">
            <v>FELL_01Z</v>
          </cell>
          <cell r="C66">
            <v>0</v>
          </cell>
          <cell r="D66">
            <v>0</v>
          </cell>
          <cell r="E66">
            <v>0</v>
          </cell>
          <cell r="F66">
            <v>0</v>
          </cell>
          <cell r="G66">
            <v>0</v>
          </cell>
          <cell r="H66">
            <v>0</v>
          </cell>
        </row>
        <row r="67">
          <cell r="B67" t="str">
            <v>GRGBW-1</v>
          </cell>
          <cell r="C67">
            <v>29284.06</v>
          </cell>
          <cell r="D67">
            <v>0.01</v>
          </cell>
          <cell r="E67">
            <v>0</v>
          </cell>
          <cell r="F67">
            <v>0</v>
          </cell>
          <cell r="G67">
            <v>29284.06</v>
          </cell>
          <cell r="H67">
            <v>0.01</v>
          </cell>
        </row>
        <row r="68">
          <cell r="B68" t="str">
            <v>GRGBW-2</v>
          </cell>
          <cell r="C68">
            <v>24326.71</v>
          </cell>
          <cell r="D68">
            <v>57.91</v>
          </cell>
          <cell r="E68">
            <v>0</v>
          </cell>
          <cell r="F68">
            <v>0</v>
          </cell>
          <cell r="G68">
            <v>24326.71</v>
          </cell>
          <cell r="H68">
            <v>57.91</v>
          </cell>
        </row>
        <row r="69">
          <cell r="B69" t="str">
            <v>GRGBW-3</v>
          </cell>
          <cell r="C69">
            <v>29254.57</v>
          </cell>
          <cell r="D69">
            <v>0</v>
          </cell>
          <cell r="E69">
            <v>0</v>
          </cell>
          <cell r="F69">
            <v>0</v>
          </cell>
          <cell r="G69">
            <v>29254.57</v>
          </cell>
          <cell r="H69">
            <v>0</v>
          </cell>
        </row>
        <row r="70">
          <cell r="B70" t="str">
            <v>GNFSW-1</v>
          </cell>
          <cell r="C70">
            <v>2853</v>
          </cell>
          <cell r="D70">
            <v>1445.92</v>
          </cell>
          <cell r="E70">
            <v>0</v>
          </cell>
          <cell r="F70">
            <v>0</v>
          </cell>
          <cell r="G70">
            <v>2853</v>
          </cell>
          <cell r="H70">
            <v>1445.92</v>
          </cell>
        </row>
        <row r="71">
          <cell r="B71" t="str">
            <v>GAOFO-1</v>
          </cell>
          <cell r="C71">
            <v>1872.5</v>
          </cell>
          <cell r="D71">
            <v>2255.92</v>
          </cell>
          <cell r="E71">
            <v>0</v>
          </cell>
          <cell r="F71">
            <v>0</v>
          </cell>
          <cell r="G71">
            <v>1872.5</v>
          </cell>
          <cell r="H71">
            <v>2255.92</v>
          </cell>
        </row>
        <row r="72">
          <cell r="B72" t="str">
            <v>GAOFO-2</v>
          </cell>
          <cell r="C72">
            <v>1847.39</v>
          </cell>
          <cell r="D72">
            <v>1548.75</v>
          </cell>
          <cell r="E72">
            <v>0</v>
          </cell>
          <cell r="F72">
            <v>0</v>
          </cell>
          <cell r="G72">
            <v>1847.39</v>
          </cell>
          <cell r="H72">
            <v>1548.75</v>
          </cell>
        </row>
        <row r="73">
          <cell r="B73" t="str">
            <v>GAOFO-3</v>
          </cell>
          <cell r="C73">
            <v>1822.04</v>
          </cell>
          <cell r="D73">
            <v>2189.3200000000002</v>
          </cell>
          <cell r="E73">
            <v>0</v>
          </cell>
          <cell r="F73">
            <v>0</v>
          </cell>
          <cell r="G73">
            <v>1822.04</v>
          </cell>
          <cell r="H73">
            <v>2189.3200000000002</v>
          </cell>
        </row>
        <row r="74">
          <cell r="B74" t="str">
            <v>GAOFO-4</v>
          </cell>
          <cell r="C74">
            <v>1978.47</v>
          </cell>
          <cell r="D74">
            <v>2482.16</v>
          </cell>
          <cell r="E74">
            <v>0</v>
          </cell>
          <cell r="F74">
            <v>0</v>
          </cell>
          <cell r="G74">
            <v>1978.47</v>
          </cell>
          <cell r="H74">
            <v>2482.16</v>
          </cell>
        </row>
        <row r="75">
          <cell r="B75" t="str">
            <v>CRGHW-1</v>
          </cell>
          <cell r="C75">
            <v>1612.64</v>
          </cell>
          <cell r="D75">
            <v>3.29</v>
          </cell>
          <cell r="E75">
            <v>0</v>
          </cell>
          <cell r="F75">
            <v>0</v>
          </cell>
          <cell r="G75">
            <v>1612.64</v>
          </cell>
          <cell r="H75">
            <v>3.29</v>
          </cell>
        </row>
        <row r="76">
          <cell r="B76" t="str">
            <v>GRMO_01Z</v>
          </cell>
          <cell r="C76">
            <v>0</v>
          </cell>
          <cell r="D76">
            <v>0</v>
          </cell>
          <cell r="E76">
            <v>0</v>
          </cell>
          <cell r="F76">
            <v>0</v>
          </cell>
          <cell r="G76">
            <v>0</v>
          </cell>
          <cell r="H76">
            <v>0</v>
          </cell>
        </row>
        <row r="77">
          <cell r="B77" t="str">
            <v>GRIFW-1</v>
          </cell>
          <cell r="C77">
            <v>961.98</v>
          </cell>
          <cell r="D77">
            <v>1428.42</v>
          </cell>
          <cell r="E77">
            <v>0</v>
          </cell>
          <cell r="F77">
            <v>0</v>
          </cell>
          <cell r="G77">
            <v>961.98</v>
          </cell>
          <cell r="H77">
            <v>1428.42</v>
          </cell>
        </row>
        <row r="78">
          <cell r="B78" t="str">
            <v>GRIFW-2</v>
          </cell>
          <cell r="C78">
            <v>136.26</v>
          </cell>
          <cell r="D78">
            <v>1900.06</v>
          </cell>
          <cell r="E78">
            <v>0</v>
          </cell>
          <cell r="F78">
            <v>0</v>
          </cell>
          <cell r="G78">
            <v>136.26</v>
          </cell>
          <cell r="H78">
            <v>1900.06</v>
          </cell>
        </row>
        <row r="79">
          <cell r="B79" t="str">
            <v>GNFSW-2</v>
          </cell>
          <cell r="C79">
            <v>1427.19</v>
          </cell>
          <cell r="D79">
            <v>2090.3000000000002</v>
          </cell>
          <cell r="E79">
            <v>0</v>
          </cell>
          <cell r="F79">
            <v>0</v>
          </cell>
          <cell r="G79">
            <v>1427.19</v>
          </cell>
          <cell r="H79">
            <v>2090.3000000000002</v>
          </cell>
        </row>
        <row r="80">
          <cell r="B80" t="str">
            <v>GYMR-15</v>
          </cell>
          <cell r="C80">
            <v>9875.2099999999991</v>
          </cell>
          <cell r="D80">
            <v>1.85</v>
          </cell>
          <cell r="E80">
            <v>0</v>
          </cell>
          <cell r="F80">
            <v>0</v>
          </cell>
          <cell r="G80">
            <v>9875.2099999999991</v>
          </cell>
          <cell r="H80">
            <v>1.85</v>
          </cell>
        </row>
        <row r="81">
          <cell r="B81" t="str">
            <v>GYMR-17</v>
          </cell>
          <cell r="C81">
            <v>90.55</v>
          </cell>
          <cell r="D81">
            <v>90.62</v>
          </cell>
          <cell r="E81">
            <v>0</v>
          </cell>
          <cell r="F81">
            <v>0</v>
          </cell>
          <cell r="G81">
            <v>90.55</v>
          </cell>
          <cell r="H81">
            <v>90.62</v>
          </cell>
        </row>
        <row r="82">
          <cell r="B82" t="str">
            <v>GYMR-26</v>
          </cell>
          <cell r="C82">
            <v>19737.3</v>
          </cell>
          <cell r="D82">
            <v>0.85</v>
          </cell>
          <cell r="E82">
            <v>0</v>
          </cell>
          <cell r="F82">
            <v>0</v>
          </cell>
          <cell r="G82">
            <v>19737.3</v>
          </cell>
          <cell r="H82">
            <v>0.85</v>
          </cell>
        </row>
        <row r="83">
          <cell r="B83" t="str">
            <v>GYMR-28</v>
          </cell>
          <cell r="C83">
            <v>18706.64</v>
          </cell>
          <cell r="D83">
            <v>0.54</v>
          </cell>
          <cell r="E83">
            <v>0</v>
          </cell>
          <cell r="F83">
            <v>0</v>
          </cell>
          <cell r="G83">
            <v>18706.64</v>
          </cell>
          <cell r="H83">
            <v>0.54</v>
          </cell>
        </row>
        <row r="84">
          <cell r="B84" t="str">
            <v>GYAR_01Z</v>
          </cell>
          <cell r="C84">
            <v>2649.9</v>
          </cell>
          <cell r="D84">
            <v>1188.5</v>
          </cell>
          <cell r="E84">
            <v>0</v>
          </cell>
          <cell r="F84">
            <v>0</v>
          </cell>
          <cell r="G84">
            <v>2649.9</v>
          </cell>
          <cell r="H84">
            <v>1188.5</v>
          </cell>
        </row>
        <row r="85">
          <cell r="B85" t="str">
            <v>HOWAO-1</v>
          </cell>
          <cell r="C85">
            <v>0</v>
          </cell>
          <cell r="D85">
            <v>0</v>
          </cell>
          <cell r="E85">
            <v>0</v>
          </cell>
          <cell r="F85">
            <v>0</v>
          </cell>
          <cell r="G85">
            <v>0</v>
          </cell>
          <cell r="H85">
            <v>0</v>
          </cell>
        </row>
        <row r="86">
          <cell r="B86" t="str">
            <v>HOWAO-2</v>
          </cell>
          <cell r="C86">
            <v>0</v>
          </cell>
          <cell r="D86">
            <v>0</v>
          </cell>
          <cell r="E86">
            <v>0</v>
          </cell>
          <cell r="F86">
            <v>0</v>
          </cell>
          <cell r="G86">
            <v>0</v>
          </cell>
          <cell r="H86">
            <v>0</v>
          </cell>
        </row>
        <row r="87">
          <cell r="B87" t="str">
            <v>HOWAO-3</v>
          </cell>
          <cell r="C87">
            <v>0</v>
          </cell>
          <cell r="D87">
            <v>0</v>
          </cell>
          <cell r="E87">
            <v>0</v>
          </cell>
          <cell r="F87">
            <v>0</v>
          </cell>
          <cell r="G87">
            <v>0</v>
          </cell>
          <cell r="H87">
            <v>0</v>
          </cell>
        </row>
        <row r="88">
          <cell r="B88" t="str">
            <v>SHBA_01Z</v>
          </cell>
          <cell r="C88">
            <v>27125.54</v>
          </cell>
          <cell r="D88">
            <v>1945.71</v>
          </cell>
          <cell r="E88">
            <v>0</v>
          </cell>
          <cell r="F88">
            <v>0</v>
          </cell>
          <cell r="G88">
            <v>27125.54</v>
          </cell>
          <cell r="H88">
            <v>1945.71</v>
          </cell>
        </row>
        <row r="89">
          <cell r="B89" t="str">
            <v>SHBA_02Z</v>
          </cell>
          <cell r="C89">
            <v>18696.669999999998</v>
          </cell>
          <cell r="D89">
            <v>1217.02</v>
          </cell>
          <cell r="E89">
            <v>0</v>
          </cell>
          <cell r="F89">
            <v>0</v>
          </cell>
          <cell r="G89">
            <v>18696.669999999998</v>
          </cell>
          <cell r="H89">
            <v>1217.02</v>
          </cell>
        </row>
        <row r="90">
          <cell r="B90" t="str">
            <v>HUMR_01Z</v>
          </cell>
          <cell r="C90">
            <v>34608.660000000003</v>
          </cell>
          <cell r="D90">
            <v>2873.17</v>
          </cell>
          <cell r="E90">
            <v>0</v>
          </cell>
          <cell r="F90">
            <v>0</v>
          </cell>
          <cell r="G90">
            <v>34608.660000000003</v>
          </cell>
          <cell r="H90">
            <v>2873.17</v>
          </cell>
        </row>
        <row r="91">
          <cell r="B91" t="str">
            <v>COTPS01Z</v>
          </cell>
          <cell r="C91">
            <v>0</v>
          </cell>
          <cell r="D91">
            <v>0</v>
          </cell>
          <cell r="E91">
            <v>0</v>
          </cell>
          <cell r="F91">
            <v>0</v>
          </cell>
          <cell r="G91">
            <v>0</v>
          </cell>
          <cell r="H91">
            <v>0</v>
          </cell>
        </row>
        <row r="92">
          <cell r="B92" t="str">
            <v>COTPS02Z</v>
          </cell>
          <cell r="C92">
            <v>0</v>
          </cell>
          <cell r="D92">
            <v>0</v>
          </cell>
          <cell r="E92">
            <v>0</v>
          </cell>
          <cell r="F92">
            <v>0</v>
          </cell>
          <cell r="G92">
            <v>0</v>
          </cell>
          <cell r="H92">
            <v>0</v>
          </cell>
        </row>
        <row r="93">
          <cell r="B93" t="str">
            <v>COTPS03Z</v>
          </cell>
          <cell r="C93">
            <v>0</v>
          </cell>
          <cell r="D93">
            <v>0</v>
          </cell>
          <cell r="E93">
            <v>0</v>
          </cell>
          <cell r="F93">
            <v>0</v>
          </cell>
          <cell r="G93">
            <v>0</v>
          </cell>
          <cell r="H93">
            <v>0</v>
          </cell>
        </row>
        <row r="94">
          <cell r="B94" t="str">
            <v>COTPS04Z</v>
          </cell>
          <cell r="C94">
            <v>0</v>
          </cell>
          <cell r="D94">
            <v>0</v>
          </cell>
          <cell r="E94">
            <v>0</v>
          </cell>
          <cell r="F94">
            <v>0</v>
          </cell>
          <cell r="G94">
            <v>0</v>
          </cell>
          <cell r="H94">
            <v>0</v>
          </cell>
        </row>
        <row r="95">
          <cell r="B95" t="str">
            <v>KEAD_01Z</v>
          </cell>
          <cell r="C95">
            <v>10791.45</v>
          </cell>
          <cell r="D95">
            <v>6731.7</v>
          </cell>
          <cell r="E95">
            <v>0</v>
          </cell>
          <cell r="F95">
            <v>0</v>
          </cell>
          <cell r="G95">
            <v>10791.45</v>
          </cell>
          <cell r="H95">
            <v>6731.7</v>
          </cell>
        </row>
        <row r="96">
          <cell r="B96" t="str">
            <v>KILBW-1</v>
          </cell>
          <cell r="C96">
            <v>19.05</v>
          </cell>
          <cell r="D96">
            <v>1129.01</v>
          </cell>
          <cell r="E96">
            <v>0</v>
          </cell>
          <cell r="F96">
            <v>0</v>
          </cell>
          <cell r="G96">
            <v>19.05</v>
          </cell>
          <cell r="H96">
            <v>1129.01</v>
          </cell>
        </row>
        <row r="97">
          <cell r="B97" t="str">
            <v>LCLTW-1</v>
          </cell>
          <cell r="C97">
            <v>592.21</v>
          </cell>
          <cell r="D97">
            <v>384.66</v>
          </cell>
          <cell r="E97">
            <v>0</v>
          </cell>
          <cell r="F97">
            <v>0</v>
          </cell>
          <cell r="G97">
            <v>592.21</v>
          </cell>
          <cell r="H97">
            <v>384.66</v>
          </cell>
        </row>
        <row r="98">
          <cell r="B98" t="str">
            <v>MEDP_01Z</v>
          </cell>
          <cell r="C98">
            <v>15960.1</v>
          </cell>
          <cell r="D98">
            <v>7080.04</v>
          </cell>
          <cell r="E98">
            <v>0</v>
          </cell>
          <cell r="F98">
            <v>0</v>
          </cell>
          <cell r="G98">
            <v>15960.1</v>
          </cell>
          <cell r="H98">
            <v>7080.04</v>
          </cell>
        </row>
        <row r="99">
          <cell r="B99" t="str">
            <v>MILWW-1</v>
          </cell>
          <cell r="C99">
            <v>2544.2800000000002</v>
          </cell>
          <cell r="D99">
            <v>38.479999999999997</v>
          </cell>
          <cell r="E99">
            <v>0</v>
          </cell>
          <cell r="F99">
            <v>0</v>
          </cell>
          <cell r="G99">
            <v>2544.2800000000002</v>
          </cell>
          <cell r="H99">
            <v>38.479999999999997</v>
          </cell>
        </row>
        <row r="100">
          <cell r="B100" t="str">
            <v>WDNSO-1</v>
          </cell>
          <cell r="C100">
            <v>9651.02</v>
          </cell>
          <cell r="D100">
            <v>611.80999999999995</v>
          </cell>
          <cell r="E100">
            <v>0</v>
          </cell>
          <cell r="F100">
            <v>0</v>
          </cell>
          <cell r="G100">
            <v>9651.02</v>
          </cell>
          <cell r="H100">
            <v>611.80999999999995</v>
          </cell>
        </row>
        <row r="101">
          <cell r="B101" t="str">
            <v>WDNSO-2</v>
          </cell>
          <cell r="C101">
            <v>10346.790000000001</v>
          </cell>
          <cell r="D101">
            <v>379.67</v>
          </cell>
          <cell r="E101">
            <v>0</v>
          </cell>
          <cell r="F101">
            <v>0</v>
          </cell>
          <cell r="G101">
            <v>10346.790000000001</v>
          </cell>
          <cell r="H101">
            <v>379.67</v>
          </cell>
        </row>
        <row r="102">
          <cell r="B102" t="str">
            <v>MRWD_01Z</v>
          </cell>
          <cell r="C102">
            <v>41092</v>
          </cell>
          <cell r="D102">
            <v>5006.8</v>
          </cell>
          <cell r="E102">
            <v>0</v>
          </cell>
          <cell r="F102">
            <v>0</v>
          </cell>
          <cell r="G102">
            <v>41092</v>
          </cell>
          <cell r="H102">
            <v>5006.8</v>
          </cell>
        </row>
        <row r="103">
          <cell r="B103" t="str">
            <v>ABTHB07Z</v>
          </cell>
          <cell r="C103">
            <v>0</v>
          </cell>
          <cell r="D103">
            <v>0</v>
          </cell>
          <cell r="E103">
            <v>0</v>
          </cell>
          <cell r="F103">
            <v>0</v>
          </cell>
          <cell r="G103">
            <v>0</v>
          </cell>
          <cell r="H103">
            <v>0</v>
          </cell>
        </row>
        <row r="104">
          <cell r="B104" t="str">
            <v>ABTHB08Z</v>
          </cell>
          <cell r="C104">
            <v>0</v>
          </cell>
          <cell r="D104">
            <v>0</v>
          </cell>
          <cell r="E104">
            <v>0</v>
          </cell>
          <cell r="F104">
            <v>0</v>
          </cell>
          <cell r="G104">
            <v>0</v>
          </cell>
          <cell r="H104">
            <v>0</v>
          </cell>
        </row>
        <row r="105">
          <cell r="B105" t="str">
            <v>ABTHB09Z</v>
          </cell>
          <cell r="C105">
            <v>0</v>
          </cell>
          <cell r="D105">
            <v>0</v>
          </cell>
          <cell r="E105">
            <v>0</v>
          </cell>
          <cell r="F105">
            <v>0</v>
          </cell>
          <cell r="G105">
            <v>0</v>
          </cell>
          <cell r="H105">
            <v>0</v>
          </cell>
        </row>
        <row r="106">
          <cell r="B106" t="str">
            <v>COWE_01Z</v>
          </cell>
          <cell r="C106">
            <v>0</v>
          </cell>
          <cell r="D106">
            <v>0</v>
          </cell>
          <cell r="E106">
            <v>0</v>
          </cell>
          <cell r="F106">
            <v>0</v>
          </cell>
          <cell r="G106">
            <v>0</v>
          </cell>
          <cell r="H106">
            <v>0</v>
          </cell>
        </row>
        <row r="107">
          <cell r="B107" t="str">
            <v>COWE_02Z</v>
          </cell>
          <cell r="C107">
            <v>0</v>
          </cell>
          <cell r="D107">
            <v>0</v>
          </cell>
          <cell r="E107">
            <v>0</v>
          </cell>
          <cell r="F107">
            <v>0</v>
          </cell>
          <cell r="G107">
            <v>0</v>
          </cell>
          <cell r="H107">
            <v>0</v>
          </cell>
        </row>
        <row r="108">
          <cell r="B108" t="str">
            <v>DIDCB05Z</v>
          </cell>
          <cell r="C108">
            <v>20360.400000000001</v>
          </cell>
          <cell r="D108">
            <v>3475</v>
          </cell>
          <cell r="E108">
            <v>0</v>
          </cell>
          <cell r="F108">
            <v>0</v>
          </cell>
          <cell r="G108">
            <v>20360.400000000001</v>
          </cell>
          <cell r="H108">
            <v>3475</v>
          </cell>
        </row>
        <row r="109">
          <cell r="B109" t="str">
            <v>DIDCB06Z</v>
          </cell>
          <cell r="C109">
            <v>19950.55</v>
          </cell>
          <cell r="D109">
            <v>5379.1</v>
          </cell>
          <cell r="E109">
            <v>0</v>
          </cell>
          <cell r="F109">
            <v>0</v>
          </cell>
          <cell r="G109">
            <v>19950.55</v>
          </cell>
          <cell r="H109">
            <v>5379.1</v>
          </cell>
        </row>
        <row r="110">
          <cell r="B110" t="str">
            <v>LBAR_01Z</v>
          </cell>
          <cell r="C110">
            <v>14973.99</v>
          </cell>
          <cell r="D110">
            <v>13387.1</v>
          </cell>
          <cell r="E110">
            <v>0</v>
          </cell>
          <cell r="F110">
            <v>0</v>
          </cell>
          <cell r="G110">
            <v>14973.99</v>
          </cell>
          <cell r="H110">
            <v>13387.1</v>
          </cell>
        </row>
        <row r="111">
          <cell r="B111" t="str">
            <v>PEMB_11Z</v>
          </cell>
          <cell r="C111">
            <v>7160.5</v>
          </cell>
          <cell r="D111">
            <v>4053.35</v>
          </cell>
          <cell r="E111">
            <v>0</v>
          </cell>
          <cell r="F111">
            <v>0</v>
          </cell>
          <cell r="G111">
            <v>7160.5</v>
          </cell>
          <cell r="H111">
            <v>4053.35</v>
          </cell>
        </row>
        <row r="112">
          <cell r="B112" t="str">
            <v>PEMB_21Z</v>
          </cell>
          <cell r="C112">
            <v>13413.75</v>
          </cell>
          <cell r="D112">
            <v>1801.9</v>
          </cell>
          <cell r="E112">
            <v>0</v>
          </cell>
          <cell r="F112">
            <v>0</v>
          </cell>
          <cell r="G112">
            <v>13413.75</v>
          </cell>
          <cell r="H112">
            <v>1801.9</v>
          </cell>
        </row>
        <row r="113">
          <cell r="B113" t="str">
            <v>PEMB_31Z</v>
          </cell>
          <cell r="C113">
            <v>9361.25</v>
          </cell>
          <cell r="D113">
            <v>2147.85</v>
          </cell>
          <cell r="E113">
            <v>0</v>
          </cell>
          <cell r="F113">
            <v>0</v>
          </cell>
          <cell r="G113">
            <v>9361.25</v>
          </cell>
          <cell r="H113">
            <v>2147.85</v>
          </cell>
        </row>
        <row r="114">
          <cell r="B114" t="str">
            <v>PEMB_41Z</v>
          </cell>
          <cell r="C114">
            <v>18188.5</v>
          </cell>
          <cell r="D114">
            <v>2666.65</v>
          </cell>
          <cell r="E114">
            <v>0</v>
          </cell>
          <cell r="F114">
            <v>0</v>
          </cell>
          <cell r="G114">
            <v>18188.5</v>
          </cell>
          <cell r="H114">
            <v>2666.65</v>
          </cell>
        </row>
        <row r="115">
          <cell r="B115" t="str">
            <v>PEMB_51Z</v>
          </cell>
          <cell r="C115">
            <v>10400.35</v>
          </cell>
          <cell r="D115">
            <v>2706</v>
          </cell>
          <cell r="E115">
            <v>0</v>
          </cell>
          <cell r="F115">
            <v>0</v>
          </cell>
          <cell r="G115">
            <v>10400.35</v>
          </cell>
          <cell r="H115">
            <v>2706</v>
          </cell>
        </row>
        <row r="116">
          <cell r="B116" t="str">
            <v>STAY_01Z</v>
          </cell>
          <cell r="C116">
            <v>2663.3</v>
          </cell>
          <cell r="D116">
            <v>4927.1000000000004</v>
          </cell>
          <cell r="E116">
            <v>0</v>
          </cell>
          <cell r="F116">
            <v>0</v>
          </cell>
          <cell r="G116">
            <v>2663.3</v>
          </cell>
          <cell r="H116">
            <v>4927.1000000000004</v>
          </cell>
        </row>
        <row r="117">
          <cell r="B117" t="str">
            <v>STAY_02Z</v>
          </cell>
          <cell r="C117">
            <v>12224.25</v>
          </cell>
          <cell r="D117">
            <v>3558.9</v>
          </cell>
          <cell r="E117">
            <v>0</v>
          </cell>
          <cell r="F117">
            <v>0</v>
          </cell>
          <cell r="G117">
            <v>12224.25</v>
          </cell>
          <cell r="H117">
            <v>3558.9</v>
          </cell>
        </row>
        <row r="118">
          <cell r="B118" t="str">
            <v>STAY_03Z</v>
          </cell>
          <cell r="C118">
            <v>1704.3</v>
          </cell>
          <cell r="D118">
            <v>6089.75</v>
          </cell>
          <cell r="E118">
            <v>0</v>
          </cell>
          <cell r="F118">
            <v>0</v>
          </cell>
          <cell r="G118">
            <v>1704.3</v>
          </cell>
          <cell r="H118">
            <v>6089.75</v>
          </cell>
        </row>
        <row r="119">
          <cell r="B119" t="str">
            <v>STAY_04Z</v>
          </cell>
          <cell r="C119">
            <v>852.55</v>
          </cell>
          <cell r="D119">
            <v>1718.55</v>
          </cell>
          <cell r="E119">
            <v>0</v>
          </cell>
          <cell r="F119">
            <v>0</v>
          </cell>
          <cell r="G119">
            <v>852.55</v>
          </cell>
          <cell r="H119">
            <v>1718.55</v>
          </cell>
        </row>
        <row r="120">
          <cell r="B120" t="str">
            <v>DNGB_21Z</v>
          </cell>
          <cell r="C120">
            <v>0</v>
          </cell>
          <cell r="D120">
            <v>0</v>
          </cell>
          <cell r="E120">
            <v>0</v>
          </cell>
          <cell r="F120">
            <v>0</v>
          </cell>
          <cell r="G120">
            <v>0</v>
          </cell>
          <cell r="H120">
            <v>0</v>
          </cell>
        </row>
        <row r="121">
          <cell r="B121" t="str">
            <v>DNGB_22Z</v>
          </cell>
          <cell r="C121">
            <v>0</v>
          </cell>
          <cell r="D121">
            <v>0</v>
          </cell>
          <cell r="E121">
            <v>0</v>
          </cell>
          <cell r="F121">
            <v>0</v>
          </cell>
          <cell r="G121">
            <v>0</v>
          </cell>
          <cell r="H121">
            <v>0</v>
          </cell>
        </row>
        <row r="122">
          <cell r="B122" t="str">
            <v>HEYM101Z</v>
          </cell>
          <cell r="C122">
            <v>0</v>
          </cell>
          <cell r="D122">
            <v>0</v>
          </cell>
          <cell r="E122">
            <v>0</v>
          </cell>
          <cell r="F122">
            <v>0</v>
          </cell>
          <cell r="G122">
            <v>0</v>
          </cell>
          <cell r="H122">
            <v>0</v>
          </cell>
        </row>
        <row r="123">
          <cell r="B123" t="str">
            <v>HEYM102Z</v>
          </cell>
          <cell r="C123">
            <v>43854.7</v>
          </cell>
          <cell r="D123">
            <v>2761.3</v>
          </cell>
          <cell r="E123">
            <v>0</v>
          </cell>
          <cell r="F123">
            <v>0</v>
          </cell>
          <cell r="G123">
            <v>43854.7</v>
          </cell>
          <cell r="H123">
            <v>2761.3</v>
          </cell>
        </row>
        <row r="124">
          <cell r="B124" t="str">
            <v>HEYM207Z</v>
          </cell>
          <cell r="C124">
            <v>0</v>
          </cell>
          <cell r="D124">
            <v>0</v>
          </cell>
          <cell r="E124">
            <v>0</v>
          </cell>
          <cell r="F124">
            <v>0</v>
          </cell>
          <cell r="G124">
            <v>0</v>
          </cell>
          <cell r="H124">
            <v>0</v>
          </cell>
        </row>
        <row r="125">
          <cell r="B125" t="str">
            <v>HEYM208Z</v>
          </cell>
          <cell r="C125">
            <v>80556.5</v>
          </cell>
          <cell r="D125">
            <v>0</v>
          </cell>
          <cell r="E125">
            <v>0</v>
          </cell>
          <cell r="F125">
            <v>0</v>
          </cell>
          <cell r="G125">
            <v>80556.5</v>
          </cell>
          <cell r="H125">
            <v>0</v>
          </cell>
        </row>
        <row r="126">
          <cell r="B126" t="str">
            <v>HINB_07Z</v>
          </cell>
          <cell r="C126">
            <v>0</v>
          </cell>
          <cell r="D126">
            <v>0</v>
          </cell>
          <cell r="E126">
            <v>0</v>
          </cell>
          <cell r="F126">
            <v>0</v>
          </cell>
          <cell r="G126">
            <v>0</v>
          </cell>
          <cell r="H126">
            <v>0</v>
          </cell>
        </row>
        <row r="127">
          <cell r="B127" t="str">
            <v>HINB_08Z</v>
          </cell>
          <cell r="C127">
            <v>0</v>
          </cell>
          <cell r="D127">
            <v>0</v>
          </cell>
          <cell r="E127">
            <v>0</v>
          </cell>
          <cell r="F127">
            <v>0</v>
          </cell>
          <cell r="G127">
            <v>0</v>
          </cell>
          <cell r="H127">
            <v>0</v>
          </cell>
        </row>
        <row r="128">
          <cell r="B128" t="str">
            <v>HRTL_01Z</v>
          </cell>
          <cell r="C128">
            <v>38361.25</v>
          </cell>
          <cell r="D128">
            <v>455.05</v>
          </cell>
          <cell r="E128">
            <v>0</v>
          </cell>
          <cell r="F128">
            <v>0</v>
          </cell>
          <cell r="G128">
            <v>38361.25</v>
          </cell>
          <cell r="H128">
            <v>455.05</v>
          </cell>
        </row>
        <row r="129">
          <cell r="B129" t="str">
            <v>HRTL_02Z</v>
          </cell>
          <cell r="C129">
            <v>62792.35</v>
          </cell>
          <cell r="D129">
            <v>1083.6500000000001</v>
          </cell>
          <cell r="E129">
            <v>0</v>
          </cell>
          <cell r="F129">
            <v>0</v>
          </cell>
          <cell r="G129">
            <v>62792.35</v>
          </cell>
          <cell r="H129">
            <v>1083.6500000000001</v>
          </cell>
        </row>
        <row r="130">
          <cell r="B130" t="str">
            <v>HUNB_07Z</v>
          </cell>
          <cell r="C130">
            <v>48497.5</v>
          </cell>
          <cell r="D130">
            <v>1972.5</v>
          </cell>
          <cell r="E130">
            <v>0</v>
          </cell>
          <cell r="F130">
            <v>0</v>
          </cell>
          <cell r="G130">
            <v>48497.5</v>
          </cell>
          <cell r="H130">
            <v>1972.5</v>
          </cell>
        </row>
        <row r="131">
          <cell r="B131" t="str">
            <v>HUNB_08Z</v>
          </cell>
          <cell r="C131">
            <v>45250.85</v>
          </cell>
          <cell r="D131">
            <v>2779.7</v>
          </cell>
          <cell r="E131">
            <v>0</v>
          </cell>
          <cell r="F131">
            <v>0</v>
          </cell>
          <cell r="G131">
            <v>45250.85</v>
          </cell>
          <cell r="H131">
            <v>2779.7</v>
          </cell>
        </row>
        <row r="132">
          <cell r="B132" t="str">
            <v>SIZB_01Z</v>
          </cell>
          <cell r="C132">
            <v>38806.75</v>
          </cell>
          <cell r="D132">
            <v>3699.25</v>
          </cell>
          <cell r="E132">
            <v>0</v>
          </cell>
          <cell r="F132">
            <v>0</v>
          </cell>
          <cell r="G132">
            <v>38806.75</v>
          </cell>
          <cell r="H132">
            <v>3699.25</v>
          </cell>
        </row>
        <row r="133">
          <cell r="B133" t="str">
            <v>SIZB_02Z</v>
          </cell>
          <cell r="C133">
            <v>34156.75</v>
          </cell>
          <cell r="D133">
            <v>4290.8500000000004</v>
          </cell>
          <cell r="E133">
            <v>0</v>
          </cell>
          <cell r="F133">
            <v>0</v>
          </cell>
          <cell r="G133">
            <v>34156.75</v>
          </cell>
          <cell r="H133">
            <v>4290.8500000000004</v>
          </cell>
        </row>
        <row r="134">
          <cell r="B134" t="str">
            <v>TORN_01Z</v>
          </cell>
          <cell r="C134">
            <v>20750.25</v>
          </cell>
          <cell r="D134">
            <v>5442.4</v>
          </cell>
          <cell r="E134">
            <v>0</v>
          </cell>
          <cell r="F134">
            <v>0</v>
          </cell>
          <cell r="G134">
            <v>20750.25</v>
          </cell>
          <cell r="H134">
            <v>5442.4</v>
          </cell>
        </row>
        <row r="135">
          <cell r="B135" t="str">
            <v>TORN_02Z</v>
          </cell>
          <cell r="C135">
            <v>17270.2</v>
          </cell>
          <cell r="D135">
            <v>9483.5499999999993</v>
          </cell>
          <cell r="E135">
            <v>0</v>
          </cell>
          <cell r="F135">
            <v>0</v>
          </cell>
          <cell r="G135">
            <v>17270.2</v>
          </cell>
          <cell r="H135">
            <v>9483.5499999999993</v>
          </cell>
        </row>
        <row r="136">
          <cell r="B136" t="str">
            <v>EAG-NEMO1</v>
          </cell>
          <cell r="C136">
            <v>27059.95</v>
          </cell>
          <cell r="D136">
            <v>6849.25</v>
          </cell>
          <cell r="E136">
            <v>0</v>
          </cell>
          <cell r="F136">
            <v>0</v>
          </cell>
          <cell r="G136">
            <v>27059.95</v>
          </cell>
          <cell r="H136">
            <v>6849.25</v>
          </cell>
        </row>
        <row r="137">
          <cell r="B137" t="str">
            <v>DINO_01Z</v>
          </cell>
          <cell r="C137">
            <v>1346.15</v>
          </cell>
          <cell r="D137">
            <v>0</v>
          </cell>
          <cell r="E137">
            <v>0</v>
          </cell>
          <cell r="F137">
            <v>0</v>
          </cell>
          <cell r="G137">
            <v>1346.15</v>
          </cell>
          <cell r="H137">
            <v>0</v>
          </cell>
        </row>
        <row r="138">
          <cell r="B138" t="str">
            <v>DINO_02Z</v>
          </cell>
          <cell r="C138">
            <v>21930.400000000001</v>
          </cell>
          <cell r="D138">
            <v>307.89999999999998</v>
          </cell>
          <cell r="E138">
            <v>0</v>
          </cell>
          <cell r="F138">
            <v>0</v>
          </cell>
          <cell r="G138">
            <v>21930.400000000001</v>
          </cell>
          <cell r="H138">
            <v>307.89999999999998</v>
          </cell>
        </row>
        <row r="139">
          <cell r="B139" t="str">
            <v>DINO_03Z</v>
          </cell>
          <cell r="C139">
            <v>7122.3</v>
          </cell>
          <cell r="D139">
            <v>87.1</v>
          </cell>
          <cell r="E139">
            <v>0</v>
          </cell>
          <cell r="F139">
            <v>0</v>
          </cell>
          <cell r="G139">
            <v>7122.3</v>
          </cell>
          <cell r="H139">
            <v>87.1</v>
          </cell>
        </row>
        <row r="140">
          <cell r="B140" t="str">
            <v>DINO_04Z</v>
          </cell>
          <cell r="C140">
            <v>11414.45</v>
          </cell>
          <cell r="D140">
            <v>113</v>
          </cell>
          <cell r="E140">
            <v>0</v>
          </cell>
          <cell r="F140">
            <v>0</v>
          </cell>
          <cell r="G140">
            <v>11414.45</v>
          </cell>
          <cell r="H140">
            <v>113</v>
          </cell>
        </row>
        <row r="141">
          <cell r="B141" t="str">
            <v>DINO_05Z</v>
          </cell>
          <cell r="C141">
            <v>0</v>
          </cell>
          <cell r="D141">
            <v>0</v>
          </cell>
          <cell r="E141">
            <v>0</v>
          </cell>
          <cell r="F141">
            <v>0</v>
          </cell>
          <cell r="G141">
            <v>0</v>
          </cell>
          <cell r="H141">
            <v>0</v>
          </cell>
        </row>
        <row r="142">
          <cell r="B142" t="str">
            <v>DINO_06Z</v>
          </cell>
          <cell r="C142">
            <v>14973.8</v>
          </cell>
          <cell r="D142">
            <v>113.05</v>
          </cell>
          <cell r="E142">
            <v>0</v>
          </cell>
          <cell r="F142">
            <v>0</v>
          </cell>
          <cell r="G142">
            <v>14973.8</v>
          </cell>
          <cell r="H142">
            <v>113.05</v>
          </cell>
        </row>
        <row r="143">
          <cell r="B143" t="str">
            <v>FFES_01Z</v>
          </cell>
          <cell r="C143">
            <v>0</v>
          </cell>
          <cell r="D143">
            <v>0</v>
          </cell>
          <cell r="E143">
            <v>0</v>
          </cell>
          <cell r="F143">
            <v>0</v>
          </cell>
          <cell r="G143">
            <v>0</v>
          </cell>
          <cell r="H143">
            <v>0</v>
          </cell>
        </row>
        <row r="144">
          <cell r="B144" t="str">
            <v>FFES_02Z</v>
          </cell>
          <cell r="C144">
            <v>0</v>
          </cell>
          <cell r="D144">
            <v>0</v>
          </cell>
          <cell r="E144">
            <v>0</v>
          </cell>
          <cell r="F144">
            <v>0</v>
          </cell>
          <cell r="G144">
            <v>0</v>
          </cell>
          <cell r="H144">
            <v>0</v>
          </cell>
        </row>
        <row r="145">
          <cell r="B145" t="str">
            <v>FFES_03Z</v>
          </cell>
          <cell r="C145">
            <v>2735.21</v>
          </cell>
          <cell r="D145">
            <v>513.65</v>
          </cell>
          <cell r="E145">
            <v>0</v>
          </cell>
          <cell r="F145">
            <v>0</v>
          </cell>
          <cell r="G145">
            <v>2735.21</v>
          </cell>
          <cell r="H145">
            <v>513.65</v>
          </cell>
        </row>
        <row r="146">
          <cell r="B146" t="str">
            <v>FFES_04Z</v>
          </cell>
          <cell r="C146">
            <v>4136.2</v>
          </cell>
          <cell r="D146">
            <v>600.05999999999995</v>
          </cell>
          <cell r="E146">
            <v>0</v>
          </cell>
          <cell r="F146">
            <v>0</v>
          </cell>
          <cell r="G146">
            <v>4136.2</v>
          </cell>
          <cell r="H146">
            <v>600.05999999999995</v>
          </cell>
        </row>
        <row r="147">
          <cell r="B147" t="str">
            <v>KILNS01Z</v>
          </cell>
          <cell r="C147">
            <v>0</v>
          </cell>
          <cell r="D147">
            <v>0</v>
          </cell>
          <cell r="E147">
            <v>0</v>
          </cell>
          <cell r="F147">
            <v>0</v>
          </cell>
          <cell r="G147">
            <v>0</v>
          </cell>
          <cell r="H147">
            <v>0</v>
          </cell>
        </row>
        <row r="148">
          <cell r="B148" t="str">
            <v>PETEM01Z</v>
          </cell>
          <cell r="C148">
            <v>312.88</v>
          </cell>
          <cell r="D148">
            <v>0.15</v>
          </cell>
          <cell r="E148">
            <v>0</v>
          </cell>
          <cell r="F148">
            <v>0</v>
          </cell>
          <cell r="G148">
            <v>312.88</v>
          </cell>
          <cell r="H148">
            <v>0.15</v>
          </cell>
        </row>
        <row r="149">
          <cell r="B149" t="str">
            <v>GRAI_06Z</v>
          </cell>
          <cell r="C149">
            <v>15751</v>
          </cell>
          <cell r="D149">
            <v>3465.15</v>
          </cell>
          <cell r="E149">
            <v>0</v>
          </cell>
          <cell r="F149">
            <v>0</v>
          </cell>
          <cell r="G149">
            <v>15751</v>
          </cell>
          <cell r="H149">
            <v>3465.15</v>
          </cell>
        </row>
        <row r="150">
          <cell r="B150" t="str">
            <v>GRAI_07Z</v>
          </cell>
          <cell r="C150">
            <v>11643.5</v>
          </cell>
          <cell r="D150">
            <v>3437.2</v>
          </cell>
          <cell r="E150">
            <v>0</v>
          </cell>
          <cell r="F150">
            <v>0</v>
          </cell>
          <cell r="G150">
            <v>11643.5</v>
          </cell>
          <cell r="H150">
            <v>3437.2</v>
          </cell>
        </row>
        <row r="151">
          <cell r="B151" t="str">
            <v>GRAI_08Z</v>
          </cell>
          <cell r="C151">
            <v>9140.5</v>
          </cell>
          <cell r="D151">
            <v>2004.25</v>
          </cell>
          <cell r="E151">
            <v>0</v>
          </cell>
          <cell r="F151">
            <v>0</v>
          </cell>
          <cell r="G151">
            <v>9140.5</v>
          </cell>
          <cell r="H151">
            <v>2004.25</v>
          </cell>
        </row>
        <row r="152">
          <cell r="B152" t="str">
            <v>KILLP01Z</v>
          </cell>
          <cell r="C152">
            <v>1206.55</v>
          </cell>
          <cell r="D152">
            <v>125.5</v>
          </cell>
          <cell r="E152">
            <v>0</v>
          </cell>
          <cell r="F152">
            <v>0</v>
          </cell>
          <cell r="G152">
            <v>1206.55</v>
          </cell>
          <cell r="H152">
            <v>125.5</v>
          </cell>
        </row>
        <row r="153">
          <cell r="B153" t="str">
            <v>KILLP02Z</v>
          </cell>
          <cell r="C153">
            <v>799.55</v>
          </cell>
          <cell r="D153">
            <v>173.25</v>
          </cell>
          <cell r="E153">
            <v>0</v>
          </cell>
          <cell r="F153">
            <v>0</v>
          </cell>
          <cell r="G153">
            <v>799.55</v>
          </cell>
          <cell r="H153">
            <v>173.25</v>
          </cell>
        </row>
        <row r="154">
          <cell r="B154" t="str">
            <v>RATS_01Z</v>
          </cell>
          <cell r="C154">
            <v>1051.92</v>
          </cell>
          <cell r="D154">
            <v>2596.41</v>
          </cell>
          <cell r="E154">
            <v>0</v>
          </cell>
          <cell r="F154">
            <v>0</v>
          </cell>
          <cell r="G154">
            <v>1051.92</v>
          </cell>
          <cell r="H154">
            <v>2596.41</v>
          </cell>
        </row>
        <row r="155">
          <cell r="B155" t="str">
            <v>RATS_02Z</v>
          </cell>
          <cell r="C155">
            <v>654.66</v>
          </cell>
          <cell r="D155">
            <v>922.41</v>
          </cell>
          <cell r="E155">
            <v>0</v>
          </cell>
          <cell r="F155">
            <v>0</v>
          </cell>
          <cell r="G155">
            <v>654.66</v>
          </cell>
          <cell r="H155">
            <v>922.41</v>
          </cell>
        </row>
        <row r="156">
          <cell r="B156" t="str">
            <v>RATS_03Z</v>
          </cell>
          <cell r="C156">
            <v>8.01</v>
          </cell>
          <cell r="D156">
            <v>105.12</v>
          </cell>
          <cell r="E156">
            <v>0</v>
          </cell>
          <cell r="F156">
            <v>0</v>
          </cell>
          <cell r="G156">
            <v>8.01</v>
          </cell>
          <cell r="H156">
            <v>105.12</v>
          </cell>
        </row>
        <row r="157">
          <cell r="B157" t="str">
            <v>RATS_04Z</v>
          </cell>
          <cell r="C157">
            <v>798.84</v>
          </cell>
          <cell r="D157">
            <v>3382.83</v>
          </cell>
          <cell r="E157">
            <v>0</v>
          </cell>
          <cell r="F157">
            <v>0</v>
          </cell>
          <cell r="G157">
            <v>798.84</v>
          </cell>
          <cell r="H157">
            <v>3382.83</v>
          </cell>
        </row>
        <row r="158">
          <cell r="B158" t="str">
            <v>TAYL_02Z</v>
          </cell>
          <cell r="C158">
            <v>0.04</v>
          </cell>
          <cell r="D158">
            <v>21.62</v>
          </cell>
          <cell r="E158">
            <v>0</v>
          </cell>
          <cell r="F158">
            <v>0</v>
          </cell>
          <cell r="G158">
            <v>0.04</v>
          </cell>
          <cell r="H158">
            <v>21.62</v>
          </cell>
        </row>
        <row r="159">
          <cell r="B159" t="str">
            <v>TAYL_03Z</v>
          </cell>
          <cell r="C159">
            <v>1.86</v>
          </cell>
          <cell r="D159">
            <v>2.42</v>
          </cell>
          <cell r="E159">
            <v>0</v>
          </cell>
          <cell r="F159">
            <v>0</v>
          </cell>
          <cell r="G159">
            <v>1.86</v>
          </cell>
          <cell r="H159">
            <v>2.42</v>
          </cell>
        </row>
        <row r="160">
          <cell r="B160" t="str">
            <v>RCBKO-1</v>
          </cell>
          <cell r="C160">
            <v>5592.94</v>
          </cell>
          <cell r="D160">
            <v>3113.36</v>
          </cell>
          <cell r="E160">
            <v>0</v>
          </cell>
          <cell r="F160">
            <v>0</v>
          </cell>
          <cell r="G160">
            <v>5592.94</v>
          </cell>
          <cell r="H160">
            <v>3113.36</v>
          </cell>
        </row>
        <row r="161">
          <cell r="B161" t="str">
            <v>RCBKO-2</v>
          </cell>
          <cell r="C161">
            <v>5043.1099999999997</v>
          </cell>
          <cell r="D161">
            <v>3406.44</v>
          </cell>
          <cell r="E161">
            <v>0</v>
          </cell>
          <cell r="F161">
            <v>0</v>
          </cell>
          <cell r="G161">
            <v>5043.1099999999997</v>
          </cell>
          <cell r="H161">
            <v>3406.44</v>
          </cell>
        </row>
        <row r="162">
          <cell r="B162" t="str">
            <v>BRGG_01Z</v>
          </cell>
          <cell r="C162">
            <v>0</v>
          </cell>
          <cell r="D162">
            <v>0</v>
          </cell>
          <cell r="E162">
            <v>0</v>
          </cell>
          <cell r="F162">
            <v>0</v>
          </cell>
          <cell r="G162">
            <v>0</v>
          </cell>
          <cell r="H162">
            <v>0</v>
          </cell>
        </row>
        <row r="163">
          <cell r="B163" t="str">
            <v>ROCK_01Z</v>
          </cell>
          <cell r="C163">
            <v>33546.699999999997</v>
          </cell>
          <cell r="D163">
            <v>2463.6999999999998</v>
          </cell>
          <cell r="E163">
            <v>0</v>
          </cell>
          <cell r="F163">
            <v>0</v>
          </cell>
          <cell r="G163">
            <v>33546.699999999997</v>
          </cell>
          <cell r="H163">
            <v>2463.6999999999998</v>
          </cell>
        </row>
        <row r="164">
          <cell r="B164" t="str">
            <v>SCCL_01Z</v>
          </cell>
          <cell r="C164">
            <v>3899.1</v>
          </cell>
          <cell r="D164">
            <v>233.54</v>
          </cell>
          <cell r="E164">
            <v>0</v>
          </cell>
          <cell r="F164">
            <v>0</v>
          </cell>
          <cell r="G164">
            <v>3899.1</v>
          </cell>
          <cell r="H164">
            <v>233.54</v>
          </cell>
        </row>
        <row r="165">
          <cell r="B165" t="str">
            <v>SCCL_02Z</v>
          </cell>
          <cell r="C165">
            <v>10608.15</v>
          </cell>
          <cell r="D165">
            <v>3395.75</v>
          </cell>
          <cell r="E165">
            <v>0</v>
          </cell>
          <cell r="F165">
            <v>0</v>
          </cell>
          <cell r="G165">
            <v>10608.15</v>
          </cell>
          <cell r="H165">
            <v>3395.75</v>
          </cell>
        </row>
        <row r="166">
          <cell r="B166" t="str">
            <v>SCCL_03Z</v>
          </cell>
          <cell r="C166">
            <v>3365.8</v>
          </cell>
          <cell r="D166">
            <v>1387.75</v>
          </cell>
          <cell r="E166">
            <v>0</v>
          </cell>
          <cell r="F166">
            <v>0</v>
          </cell>
          <cell r="G166">
            <v>3365.8</v>
          </cell>
          <cell r="H166">
            <v>1387.75</v>
          </cell>
        </row>
        <row r="167">
          <cell r="B167" t="str">
            <v>SHOS_01Z</v>
          </cell>
          <cell r="C167">
            <v>6183.65</v>
          </cell>
          <cell r="D167">
            <v>1805.6</v>
          </cell>
          <cell r="E167">
            <v>0</v>
          </cell>
          <cell r="F167">
            <v>0</v>
          </cell>
          <cell r="G167">
            <v>6183.65</v>
          </cell>
          <cell r="H167">
            <v>1805.6</v>
          </cell>
        </row>
        <row r="168">
          <cell r="B168" t="str">
            <v>SEAB_01Z</v>
          </cell>
          <cell r="C168">
            <v>10018.67</v>
          </cell>
          <cell r="D168">
            <v>5730.56</v>
          </cell>
          <cell r="E168">
            <v>0</v>
          </cell>
          <cell r="F168">
            <v>0</v>
          </cell>
          <cell r="G168">
            <v>10018.67</v>
          </cell>
          <cell r="H168">
            <v>5730.56</v>
          </cell>
        </row>
        <row r="169">
          <cell r="B169" t="str">
            <v>SEAB_02Z</v>
          </cell>
          <cell r="C169">
            <v>15299.03</v>
          </cell>
          <cell r="D169">
            <v>1024.1400000000001</v>
          </cell>
          <cell r="E169">
            <v>0</v>
          </cell>
          <cell r="F169">
            <v>0</v>
          </cell>
          <cell r="G169">
            <v>15299.03</v>
          </cell>
          <cell r="H169">
            <v>1024.1400000000001</v>
          </cell>
        </row>
        <row r="170">
          <cell r="B170" t="str">
            <v>SPLN_01Z</v>
          </cell>
          <cell r="C170">
            <v>23506.25</v>
          </cell>
          <cell r="D170">
            <v>2389.3000000000002</v>
          </cell>
          <cell r="E170">
            <v>0</v>
          </cell>
          <cell r="F170">
            <v>0</v>
          </cell>
          <cell r="G170">
            <v>23506.25</v>
          </cell>
          <cell r="H170">
            <v>2389.3000000000002</v>
          </cell>
        </row>
        <row r="171">
          <cell r="B171" t="str">
            <v>ARCHW-1</v>
          </cell>
          <cell r="C171">
            <v>1858.77</v>
          </cell>
          <cell r="D171">
            <v>628.58000000000004</v>
          </cell>
          <cell r="E171">
            <v>0</v>
          </cell>
          <cell r="F171">
            <v>0</v>
          </cell>
          <cell r="G171">
            <v>1858.77</v>
          </cell>
          <cell r="H171">
            <v>628.58000000000004</v>
          </cell>
        </row>
        <row r="172">
          <cell r="B172" t="str">
            <v>BLLA-2</v>
          </cell>
          <cell r="C172">
            <v>1654.03</v>
          </cell>
          <cell r="D172">
            <v>297.39</v>
          </cell>
          <cell r="E172">
            <v>0</v>
          </cell>
          <cell r="F172">
            <v>0</v>
          </cell>
          <cell r="G172">
            <v>1654.03</v>
          </cell>
          <cell r="H172">
            <v>297.39</v>
          </cell>
        </row>
        <row r="173">
          <cell r="B173" t="str">
            <v>CLFLW-1</v>
          </cell>
          <cell r="C173">
            <v>638.39</v>
          </cell>
          <cell r="D173">
            <v>80.67</v>
          </cell>
          <cell r="E173">
            <v>0</v>
          </cell>
          <cell r="F173">
            <v>0</v>
          </cell>
          <cell r="G173">
            <v>638.39</v>
          </cell>
          <cell r="H173">
            <v>80.67</v>
          </cell>
        </row>
        <row r="174">
          <cell r="B174" t="str">
            <v>DRSLW-1</v>
          </cell>
          <cell r="C174">
            <v>0</v>
          </cell>
          <cell r="D174">
            <v>9343.48</v>
          </cell>
          <cell r="E174">
            <v>0</v>
          </cell>
          <cell r="F174">
            <v>0</v>
          </cell>
          <cell r="G174">
            <v>0</v>
          </cell>
          <cell r="H174">
            <v>9343.48</v>
          </cell>
        </row>
        <row r="175">
          <cell r="B175" t="str">
            <v>EWHLW-1</v>
          </cell>
          <cell r="C175">
            <v>210.52</v>
          </cell>
          <cell r="D175">
            <v>116.28</v>
          </cell>
          <cell r="E175">
            <v>0</v>
          </cell>
          <cell r="F175">
            <v>0</v>
          </cell>
          <cell r="G175">
            <v>210.52</v>
          </cell>
          <cell r="H175">
            <v>116.28</v>
          </cell>
        </row>
        <row r="176">
          <cell r="B176" t="str">
            <v>HRSTW-1</v>
          </cell>
          <cell r="C176">
            <v>10904.45</v>
          </cell>
          <cell r="D176">
            <v>0</v>
          </cell>
          <cell r="E176">
            <v>0</v>
          </cell>
          <cell r="F176">
            <v>0</v>
          </cell>
          <cell r="G176">
            <v>10904.45</v>
          </cell>
          <cell r="H176">
            <v>0</v>
          </cell>
        </row>
        <row r="177">
          <cell r="B177" t="str">
            <v>KLGLW-1</v>
          </cell>
          <cell r="C177">
            <v>16740.400000000001</v>
          </cell>
          <cell r="D177">
            <v>10.84</v>
          </cell>
          <cell r="E177">
            <v>0</v>
          </cell>
          <cell r="F177">
            <v>0</v>
          </cell>
          <cell r="G177">
            <v>16740.400000000001</v>
          </cell>
          <cell r="H177">
            <v>10.84</v>
          </cell>
        </row>
        <row r="178">
          <cell r="B178" t="str">
            <v>MKHLW-1</v>
          </cell>
          <cell r="C178">
            <v>109.96</v>
          </cell>
          <cell r="D178">
            <v>1085.52</v>
          </cell>
          <cell r="E178">
            <v>0</v>
          </cell>
          <cell r="F178">
            <v>0</v>
          </cell>
          <cell r="G178">
            <v>109.96</v>
          </cell>
          <cell r="H178">
            <v>1085.52</v>
          </cell>
        </row>
        <row r="179">
          <cell r="B179" t="str">
            <v>AIGA_01Z</v>
          </cell>
          <cell r="C179">
            <v>17.899999999999999</v>
          </cell>
          <cell r="D179">
            <v>0.2</v>
          </cell>
          <cell r="E179">
            <v>0</v>
          </cell>
          <cell r="F179">
            <v>0</v>
          </cell>
          <cell r="G179">
            <v>17.899999999999999</v>
          </cell>
          <cell r="H179">
            <v>0.2</v>
          </cell>
        </row>
        <row r="180">
          <cell r="B180" t="str">
            <v>BHLAW-1</v>
          </cell>
          <cell r="C180">
            <v>3661.44</v>
          </cell>
          <cell r="D180">
            <v>58.25</v>
          </cell>
          <cell r="E180">
            <v>0</v>
          </cell>
          <cell r="F180">
            <v>0</v>
          </cell>
          <cell r="G180">
            <v>3661.44</v>
          </cell>
          <cell r="H180">
            <v>58.25</v>
          </cell>
        </row>
        <row r="181">
          <cell r="B181" t="str">
            <v>CASH_01Z</v>
          </cell>
          <cell r="C181">
            <v>443.45</v>
          </cell>
          <cell r="D181">
            <v>0.01</v>
          </cell>
          <cell r="E181">
            <v>0</v>
          </cell>
          <cell r="F181">
            <v>0</v>
          </cell>
          <cell r="G181">
            <v>443.45</v>
          </cell>
          <cell r="H181">
            <v>0.01</v>
          </cell>
        </row>
        <row r="182">
          <cell r="B182" t="str">
            <v>CEAN_01Z</v>
          </cell>
          <cell r="C182">
            <v>13.84</v>
          </cell>
          <cell r="D182">
            <v>31.51</v>
          </cell>
          <cell r="E182">
            <v>0</v>
          </cell>
          <cell r="F182">
            <v>0</v>
          </cell>
          <cell r="G182">
            <v>13.84</v>
          </cell>
          <cell r="H182">
            <v>31.51</v>
          </cell>
        </row>
        <row r="183">
          <cell r="B183" t="str">
            <v>CLAC-1</v>
          </cell>
          <cell r="C183">
            <v>43.05</v>
          </cell>
          <cell r="D183">
            <v>99.23</v>
          </cell>
          <cell r="E183">
            <v>0</v>
          </cell>
          <cell r="F183">
            <v>0</v>
          </cell>
          <cell r="G183">
            <v>43.05</v>
          </cell>
          <cell r="H183">
            <v>99.23</v>
          </cell>
        </row>
        <row r="184">
          <cell r="B184" t="str">
            <v>CLUN_01Z</v>
          </cell>
          <cell r="C184">
            <v>2044.32</v>
          </cell>
          <cell r="D184">
            <v>18.37</v>
          </cell>
          <cell r="E184">
            <v>0</v>
          </cell>
          <cell r="F184">
            <v>0</v>
          </cell>
          <cell r="G184">
            <v>2044.32</v>
          </cell>
          <cell r="H184">
            <v>18.37</v>
          </cell>
        </row>
        <row r="185">
          <cell r="B185" t="str">
            <v>CLUN_02Z</v>
          </cell>
          <cell r="C185">
            <v>1527.71</v>
          </cell>
          <cell r="D185">
            <v>105.47</v>
          </cell>
          <cell r="E185">
            <v>0</v>
          </cell>
          <cell r="F185">
            <v>0</v>
          </cell>
          <cell r="G185">
            <v>1527.71</v>
          </cell>
          <cell r="H185">
            <v>105.47</v>
          </cell>
        </row>
        <row r="186">
          <cell r="B186" t="str">
            <v>CULL_02Z</v>
          </cell>
          <cell r="C186">
            <v>648.34</v>
          </cell>
          <cell r="D186">
            <v>0</v>
          </cell>
          <cell r="E186">
            <v>0</v>
          </cell>
          <cell r="F186">
            <v>0</v>
          </cell>
          <cell r="G186">
            <v>648.34</v>
          </cell>
          <cell r="H186">
            <v>0</v>
          </cell>
        </row>
        <row r="187">
          <cell r="B187" t="str">
            <v>DEAN_01Z</v>
          </cell>
          <cell r="C187">
            <v>19.77</v>
          </cell>
          <cell r="D187">
            <v>747.85</v>
          </cell>
          <cell r="E187">
            <v>0</v>
          </cell>
          <cell r="F187">
            <v>0</v>
          </cell>
          <cell r="G187">
            <v>19.77</v>
          </cell>
          <cell r="H187">
            <v>747.85</v>
          </cell>
        </row>
        <row r="188">
          <cell r="B188" t="str">
            <v>ERRO_01Z</v>
          </cell>
          <cell r="C188">
            <v>16.420000000000002</v>
          </cell>
          <cell r="D188">
            <v>79.98</v>
          </cell>
          <cell r="E188">
            <v>0</v>
          </cell>
          <cell r="F188">
            <v>0</v>
          </cell>
          <cell r="G188">
            <v>16.420000000000002</v>
          </cell>
          <cell r="H188">
            <v>79.98</v>
          </cell>
        </row>
        <row r="189">
          <cell r="B189" t="str">
            <v>ERRO_02Z</v>
          </cell>
          <cell r="C189">
            <v>10.1</v>
          </cell>
          <cell r="D189">
            <v>96.31</v>
          </cell>
          <cell r="E189">
            <v>0</v>
          </cell>
          <cell r="F189">
            <v>0</v>
          </cell>
          <cell r="G189">
            <v>10.1</v>
          </cell>
          <cell r="H189">
            <v>96.31</v>
          </cell>
        </row>
        <row r="190">
          <cell r="B190" t="str">
            <v>ERRO_03Z</v>
          </cell>
          <cell r="C190">
            <v>10.67</v>
          </cell>
          <cell r="D190">
            <v>89.19</v>
          </cell>
          <cell r="E190">
            <v>0</v>
          </cell>
          <cell r="F190">
            <v>0</v>
          </cell>
          <cell r="G190">
            <v>10.67</v>
          </cell>
          <cell r="H190">
            <v>89.19</v>
          </cell>
        </row>
        <row r="191">
          <cell r="B191" t="str">
            <v>FASN_01Z</v>
          </cell>
          <cell r="C191">
            <v>1801.4</v>
          </cell>
          <cell r="D191">
            <v>1.65</v>
          </cell>
          <cell r="E191">
            <v>0</v>
          </cell>
          <cell r="F191">
            <v>0</v>
          </cell>
          <cell r="G191">
            <v>1801.4</v>
          </cell>
          <cell r="H191">
            <v>1.65</v>
          </cell>
        </row>
        <row r="192">
          <cell r="B192" t="str">
            <v>FASN_02Z</v>
          </cell>
          <cell r="C192">
            <v>1819.93</v>
          </cell>
          <cell r="D192">
            <v>11.91</v>
          </cell>
          <cell r="E192">
            <v>0</v>
          </cell>
          <cell r="F192">
            <v>0</v>
          </cell>
          <cell r="G192">
            <v>1819.93</v>
          </cell>
          <cell r="H192">
            <v>11.91</v>
          </cell>
        </row>
        <row r="193">
          <cell r="B193" t="str">
            <v>FASN_03Z</v>
          </cell>
          <cell r="C193">
            <v>497.66</v>
          </cell>
          <cell r="D193">
            <v>23.9</v>
          </cell>
          <cell r="E193">
            <v>0</v>
          </cell>
          <cell r="F193">
            <v>0</v>
          </cell>
          <cell r="G193">
            <v>497.66</v>
          </cell>
          <cell r="H193">
            <v>23.9</v>
          </cell>
        </row>
        <row r="194">
          <cell r="B194" t="str">
            <v>FASN_04Z</v>
          </cell>
          <cell r="C194">
            <v>87.17</v>
          </cell>
          <cell r="D194">
            <v>380.3</v>
          </cell>
          <cell r="E194">
            <v>0</v>
          </cell>
          <cell r="F194">
            <v>0</v>
          </cell>
          <cell r="G194">
            <v>87.17</v>
          </cell>
          <cell r="H194">
            <v>380.3</v>
          </cell>
        </row>
        <row r="195">
          <cell r="B195" t="str">
            <v>FINL_01Z</v>
          </cell>
          <cell r="C195">
            <v>16.55</v>
          </cell>
          <cell r="D195">
            <v>19.41</v>
          </cell>
          <cell r="E195">
            <v>0</v>
          </cell>
          <cell r="F195">
            <v>0</v>
          </cell>
          <cell r="G195">
            <v>16.55</v>
          </cell>
          <cell r="H195">
            <v>19.41</v>
          </cell>
        </row>
        <row r="196">
          <cell r="B196" t="str">
            <v>FOYE_01Z</v>
          </cell>
          <cell r="C196">
            <v>540.86</v>
          </cell>
          <cell r="D196">
            <v>1203.45</v>
          </cell>
          <cell r="E196">
            <v>0</v>
          </cell>
          <cell r="F196">
            <v>0</v>
          </cell>
          <cell r="G196">
            <v>540.86</v>
          </cell>
          <cell r="H196">
            <v>1203.45</v>
          </cell>
        </row>
        <row r="197">
          <cell r="B197" t="str">
            <v>FOYE_02Z</v>
          </cell>
          <cell r="C197">
            <v>1054.21</v>
          </cell>
          <cell r="D197">
            <v>1495.62</v>
          </cell>
          <cell r="E197">
            <v>0</v>
          </cell>
          <cell r="F197">
            <v>0</v>
          </cell>
          <cell r="G197">
            <v>1054.21</v>
          </cell>
          <cell r="H197">
            <v>1495.62</v>
          </cell>
        </row>
        <row r="198">
          <cell r="B198" t="str">
            <v>GLEN_01Z</v>
          </cell>
          <cell r="C198">
            <v>287.48</v>
          </cell>
          <cell r="D198">
            <v>0</v>
          </cell>
          <cell r="E198">
            <v>0</v>
          </cell>
          <cell r="F198">
            <v>0</v>
          </cell>
          <cell r="G198">
            <v>287.48</v>
          </cell>
          <cell r="H198">
            <v>0</v>
          </cell>
        </row>
        <row r="199">
          <cell r="B199" t="str">
            <v>GLNDO-1</v>
          </cell>
          <cell r="C199">
            <v>3306.84</v>
          </cell>
          <cell r="D199">
            <v>472.47</v>
          </cell>
          <cell r="E199">
            <v>0</v>
          </cell>
          <cell r="F199">
            <v>0</v>
          </cell>
          <cell r="G199">
            <v>3306.84</v>
          </cell>
          <cell r="H199">
            <v>472.47</v>
          </cell>
        </row>
        <row r="200">
          <cell r="B200" t="str">
            <v>GORDW-1</v>
          </cell>
          <cell r="C200">
            <v>0</v>
          </cell>
          <cell r="D200">
            <v>0</v>
          </cell>
          <cell r="E200">
            <v>0</v>
          </cell>
          <cell r="F200">
            <v>0</v>
          </cell>
          <cell r="G200">
            <v>0</v>
          </cell>
          <cell r="H200">
            <v>0</v>
          </cell>
        </row>
        <row r="201">
          <cell r="B201" t="str">
            <v>GRUB_01Z</v>
          </cell>
          <cell r="C201">
            <v>0</v>
          </cell>
          <cell r="D201">
            <v>0</v>
          </cell>
          <cell r="E201">
            <v>0</v>
          </cell>
          <cell r="F201">
            <v>0</v>
          </cell>
          <cell r="G201">
            <v>0</v>
          </cell>
          <cell r="H201">
            <v>0</v>
          </cell>
        </row>
        <row r="202">
          <cell r="B202" t="str">
            <v>GRUB_02Z</v>
          </cell>
          <cell r="C202">
            <v>0</v>
          </cell>
          <cell r="D202">
            <v>0</v>
          </cell>
          <cell r="E202">
            <v>0</v>
          </cell>
          <cell r="F202">
            <v>0</v>
          </cell>
          <cell r="G202">
            <v>0</v>
          </cell>
          <cell r="H202">
            <v>0</v>
          </cell>
        </row>
        <row r="203">
          <cell r="B203" t="str">
            <v>HADHW-1</v>
          </cell>
          <cell r="C203">
            <v>40.65</v>
          </cell>
          <cell r="D203">
            <v>6001.98</v>
          </cell>
          <cell r="E203">
            <v>0</v>
          </cell>
          <cell r="F203">
            <v>0</v>
          </cell>
          <cell r="G203">
            <v>40.65</v>
          </cell>
          <cell r="H203">
            <v>6001.98</v>
          </cell>
        </row>
        <row r="204">
          <cell r="B204" t="str">
            <v>INGA_01Z</v>
          </cell>
          <cell r="C204">
            <v>11.88</v>
          </cell>
          <cell r="D204">
            <v>30.26</v>
          </cell>
          <cell r="E204">
            <v>0</v>
          </cell>
          <cell r="F204">
            <v>0</v>
          </cell>
          <cell r="G204">
            <v>11.88</v>
          </cell>
          <cell r="H204">
            <v>30.26</v>
          </cell>
        </row>
        <row r="205">
          <cell r="B205" t="str">
            <v>KIOR_01Z</v>
          </cell>
          <cell r="C205">
            <v>0.46</v>
          </cell>
          <cell r="D205">
            <v>17.260000000000002</v>
          </cell>
          <cell r="E205">
            <v>0</v>
          </cell>
          <cell r="F205">
            <v>0</v>
          </cell>
          <cell r="G205">
            <v>0.46</v>
          </cell>
          <cell r="H205">
            <v>17.260000000000002</v>
          </cell>
        </row>
        <row r="206">
          <cell r="B206" t="str">
            <v>LOCH_01Z</v>
          </cell>
          <cell r="C206">
            <v>975.52</v>
          </cell>
          <cell r="D206">
            <v>14.77</v>
          </cell>
          <cell r="E206">
            <v>0</v>
          </cell>
          <cell r="F206">
            <v>0</v>
          </cell>
          <cell r="G206">
            <v>975.52</v>
          </cell>
          <cell r="H206">
            <v>14.77</v>
          </cell>
        </row>
        <row r="207">
          <cell r="B207" t="str">
            <v>LOCH_02Z</v>
          </cell>
          <cell r="C207">
            <v>979.97</v>
          </cell>
          <cell r="D207">
            <v>9.75</v>
          </cell>
          <cell r="E207">
            <v>0</v>
          </cell>
          <cell r="F207">
            <v>0</v>
          </cell>
          <cell r="G207">
            <v>979.97</v>
          </cell>
          <cell r="H207">
            <v>9.75</v>
          </cell>
        </row>
        <row r="208">
          <cell r="B208" t="str">
            <v>LUIC_01Z</v>
          </cell>
          <cell r="C208">
            <v>200.34</v>
          </cell>
          <cell r="D208">
            <v>166.54</v>
          </cell>
          <cell r="E208">
            <v>0</v>
          </cell>
          <cell r="F208">
            <v>0</v>
          </cell>
          <cell r="G208">
            <v>200.34</v>
          </cell>
          <cell r="H208">
            <v>166.54</v>
          </cell>
        </row>
        <row r="209">
          <cell r="B209" t="str">
            <v>LUIC_02Z</v>
          </cell>
          <cell r="C209">
            <v>218.45</v>
          </cell>
          <cell r="D209">
            <v>151.62</v>
          </cell>
          <cell r="E209">
            <v>0</v>
          </cell>
          <cell r="F209">
            <v>0</v>
          </cell>
          <cell r="G209">
            <v>218.45</v>
          </cell>
          <cell r="H209">
            <v>151.62</v>
          </cell>
        </row>
        <row r="210">
          <cell r="B210" t="str">
            <v>MOSS_01Z</v>
          </cell>
          <cell r="C210">
            <v>225.2</v>
          </cell>
          <cell r="D210">
            <v>474.72</v>
          </cell>
          <cell r="E210">
            <v>0</v>
          </cell>
          <cell r="F210">
            <v>0</v>
          </cell>
          <cell r="G210">
            <v>225.2</v>
          </cell>
          <cell r="H210">
            <v>474.72</v>
          </cell>
        </row>
        <row r="211">
          <cell r="B211" t="str">
            <v>NANT_01Z</v>
          </cell>
          <cell r="C211">
            <v>567.71</v>
          </cell>
          <cell r="D211">
            <v>8.6300000000000008</v>
          </cell>
          <cell r="E211">
            <v>0</v>
          </cell>
          <cell r="F211">
            <v>0</v>
          </cell>
          <cell r="G211">
            <v>567.71</v>
          </cell>
          <cell r="H211">
            <v>8.6300000000000008</v>
          </cell>
        </row>
        <row r="212">
          <cell r="B212" t="str">
            <v>ORRI_01Z</v>
          </cell>
          <cell r="C212">
            <v>0.02</v>
          </cell>
          <cell r="D212">
            <v>88.53</v>
          </cell>
          <cell r="E212">
            <v>0</v>
          </cell>
          <cell r="F212">
            <v>0</v>
          </cell>
          <cell r="G212">
            <v>0.02</v>
          </cell>
          <cell r="H212">
            <v>88.53</v>
          </cell>
        </row>
        <row r="213">
          <cell r="B213" t="str">
            <v>PEHE_01Z</v>
          </cell>
          <cell r="C213">
            <v>1982.92</v>
          </cell>
          <cell r="D213">
            <v>13979.87</v>
          </cell>
          <cell r="E213">
            <v>0</v>
          </cell>
          <cell r="F213">
            <v>0</v>
          </cell>
          <cell r="G213">
            <v>1982.92</v>
          </cell>
          <cell r="H213">
            <v>13979.87</v>
          </cell>
        </row>
        <row r="214">
          <cell r="B214" t="str">
            <v>PEHE_02Z</v>
          </cell>
          <cell r="C214">
            <v>0</v>
          </cell>
          <cell r="D214">
            <v>0</v>
          </cell>
          <cell r="E214">
            <v>0</v>
          </cell>
          <cell r="F214">
            <v>0</v>
          </cell>
          <cell r="G214">
            <v>0</v>
          </cell>
          <cell r="H214">
            <v>0</v>
          </cell>
        </row>
        <row r="215">
          <cell r="B215" t="str">
            <v>QUIO_01Z</v>
          </cell>
          <cell r="C215">
            <v>536.02</v>
          </cell>
          <cell r="D215">
            <v>99.99</v>
          </cell>
          <cell r="E215">
            <v>0</v>
          </cell>
          <cell r="F215">
            <v>0</v>
          </cell>
          <cell r="G215">
            <v>536.02</v>
          </cell>
          <cell r="H215">
            <v>99.99</v>
          </cell>
        </row>
        <row r="216">
          <cell r="B216" t="str">
            <v>SLOY_01Z</v>
          </cell>
          <cell r="C216">
            <v>72.78</v>
          </cell>
          <cell r="D216">
            <v>88.23</v>
          </cell>
          <cell r="E216">
            <v>0</v>
          </cell>
          <cell r="F216">
            <v>0</v>
          </cell>
          <cell r="G216">
            <v>72.78</v>
          </cell>
          <cell r="H216">
            <v>88.23</v>
          </cell>
        </row>
        <row r="217">
          <cell r="B217" t="str">
            <v>SLOY_02Z</v>
          </cell>
          <cell r="C217">
            <v>7.81</v>
          </cell>
          <cell r="D217">
            <v>213.52</v>
          </cell>
          <cell r="E217">
            <v>0</v>
          </cell>
          <cell r="F217">
            <v>0</v>
          </cell>
          <cell r="G217">
            <v>7.81</v>
          </cell>
          <cell r="H217">
            <v>213.52</v>
          </cell>
        </row>
        <row r="218">
          <cell r="B218" t="str">
            <v>SLOY_03Z</v>
          </cell>
          <cell r="C218">
            <v>132.85</v>
          </cell>
          <cell r="D218">
            <v>44.71</v>
          </cell>
          <cell r="E218">
            <v>0</v>
          </cell>
          <cell r="F218">
            <v>0</v>
          </cell>
          <cell r="G218">
            <v>132.85</v>
          </cell>
          <cell r="H218">
            <v>44.71</v>
          </cell>
        </row>
        <row r="219">
          <cell r="B219" t="str">
            <v>SLOY_04Z</v>
          </cell>
          <cell r="C219">
            <v>234.49</v>
          </cell>
          <cell r="D219">
            <v>15.71</v>
          </cell>
          <cell r="E219">
            <v>0</v>
          </cell>
          <cell r="F219">
            <v>0</v>
          </cell>
          <cell r="G219">
            <v>234.49</v>
          </cell>
          <cell r="H219">
            <v>15.71</v>
          </cell>
        </row>
        <row r="220">
          <cell r="B220" t="str">
            <v>STRNW-1</v>
          </cell>
          <cell r="C220">
            <v>1685.18</v>
          </cell>
          <cell r="D220">
            <v>0.52</v>
          </cell>
          <cell r="E220">
            <v>0</v>
          </cell>
          <cell r="F220">
            <v>0</v>
          </cell>
          <cell r="G220">
            <v>1685.18</v>
          </cell>
          <cell r="H220">
            <v>0.52</v>
          </cell>
        </row>
        <row r="221">
          <cell r="B221" t="str">
            <v>TORA_01Z</v>
          </cell>
          <cell r="C221">
            <v>59.17</v>
          </cell>
          <cell r="D221">
            <v>10.88</v>
          </cell>
          <cell r="E221">
            <v>0</v>
          </cell>
          <cell r="F221">
            <v>0</v>
          </cell>
          <cell r="G221">
            <v>59.17</v>
          </cell>
          <cell r="H221">
            <v>10.88</v>
          </cell>
        </row>
        <row r="222">
          <cell r="B222" t="str">
            <v>TORA_02Z</v>
          </cell>
          <cell r="C222">
            <v>82.88</v>
          </cell>
          <cell r="D222">
            <v>217.38</v>
          </cell>
          <cell r="E222">
            <v>0</v>
          </cell>
          <cell r="F222">
            <v>0</v>
          </cell>
          <cell r="G222">
            <v>82.88</v>
          </cell>
          <cell r="H222">
            <v>217.38</v>
          </cell>
        </row>
        <row r="223">
          <cell r="B223" t="str">
            <v>STLGW-1</v>
          </cell>
          <cell r="C223">
            <v>93.62</v>
          </cell>
          <cell r="D223">
            <v>6.34</v>
          </cell>
          <cell r="E223">
            <v>0</v>
          </cell>
          <cell r="F223">
            <v>0</v>
          </cell>
          <cell r="G223">
            <v>93.62</v>
          </cell>
          <cell r="H223">
            <v>6.34</v>
          </cell>
        </row>
        <row r="224">
          <cell r="B224" t="str">
            <v>STLGW-2</v>
          </cell>
          <cell r="C224">
            <v>316.57</v>
          </cell>
          <cell r="D224">
            <v>4.3099999999999996</v>
          </cell>
          <cell r="E224">
            <v>0</v>
          </cell>
          <cell r="F224">
            <v>0</v>
          </cell>
          <cell r="G224">
            <v>316.57</v>
          </cell>
          <cell r="H224">
            <v>4.3099999999999996</v>
          </cell>
        </row>
        <row r="225">
          <cell r="B225" t="str">
            <v>STLGW-3</v>
          </cell>
          <cell r="C225">
            <v>252.8</v>
          </cell>
          <cell r="D225">
            <v>5.43</v>
          </cell>
          <cell r="E225">
            <v>0</v>
          </cell>
          <cell r="F225">
            <v>0</v>
          </cell>
          <cell r="G225">
            <v>252.8</v>
          </cell>
          <cell r="H225">
            <v>5.43</v>
          </cell>
        </row>
        <row r="226">
          <cell r="B226" t="str">
            <v>SUTB_01Z</v>
          </cell>
          <cell r="C226">
            <v>0</v>
          </cell>
          <cell r="D226">
            <v>0</v>
          </cell>
          <cell r="E226">
            <v>0</v>
          </cell>
          <cell r="F226">
            <v>0</v>
          </cell>
          <cell r="G226">
            <v>0</v>
          </cell>
          <cell r="H226">
            <v>0</v>
          </cell>
        </row>
        <row r="227">
          <cell r="B227" t="str">
            <v>SVRP_10Z</v>
          </cell>
          <cell r="C227">
            <v>0</v>
          </cell>
          <cell r="D227">
            <v>0</v>
          </cell>
          <cell r="E227">
            <v>0</v>
          </cell>
          <cell r="F227">
            <v>0</v>
          </cell>
          <cell r="G227">
            <v>0</v>
          </cell>
          <cell r="H227">
            <v>0</v>
          </cell>
        </row>
        <row r="228">
          <cell r="B228" t="str">
            <v>SVRP_20Z</v>
          </cell>
          <cell r="C228">
            <v>0</v>
          </cell>
          <cell r="D228">
            <v>0</v>
          </cell>
          <cell r="E228">
            <v>0</v>
          </cell>
          <cell r="F228">
            <v>0</v>
          </cell>
          <cell r="G228">
            <v>0</v>
          </cell>
          <cell r="H228">
            <v>0</v>
          </cell>
        </row>
        <row r="229">
          <cell r="B229" t="str">
            <v>USKM_13Z</v>
          </cell>
          <cell r="C229">
            <v>0</v>
          </cell>
          <cell r="D229">
            <v>0</v>
          </cell>
          <cell r="E229">
            <v>0</v>
          </cell>
          <cell r="F229">
            <v>0</v>
          </cell>
          <cell r="G229">
            <v>0</v>
          </cell>
          <cell r="H229">
            <v>0</v>
          </cell>
        </row>
        <row r="230">
          <cell r="B230" t="str">
            <v>USKM_14Z</v>
          </cell>
          <cell r="C230">
            <v>0</v>
          </cell>
          <cell r="D230">
            <v>0</v>
          </cell>
          <cell r="E230">
            <v>0</v>
          </cell>
          <cell r="F230">
            <v>0</v>
          </cell>
          <cell r="G230">
            <v>0</v>
          </cell>
          <cell r="H230">
            <v>0</v>
          </cell>
        </row>
        <row r="231">
          <cell r="B231" t="str">
            <v>USKM_15Z</v>
          </cell>
          <cell r="C231">
            <v>0</v>
          </cell>
          <cell r="D231">
            <v>0</v>
          </cell>
          <cell r="E231">
            <v>0</v>
          </cell>
          <cell r="F231">
            <v>0</v>
          </cell>
          <cell r="G231">
            <v>0</v>
          </cell>
          <cell r="H231">
            <v>0</v>
          </cell>
        </row>
        <row r="232">
          <cell r="B232" t="str">
            <v>WLNYO-2</v>
          </cell>
          <cell r="C232">
            <v>7663.92</v>
          </cell>
          <cell r="D232">
            <v>50.94</v>
          </cell>
          <cell r="E232">
            <v>0</v>
          </cell>
          <cell r="F232">
            <v>0</v>
          </cell>
          <cell r="G232">
            <v>7663.92</v>
          </cell>
          <cell r="H232">
            <v>50.94</v>
          </cell>
        </row>
        <row r="233">
          <cell r="B233" t="str">
            <v>WLNYW-1</v>
          </cell>
          <cell r="C233">
            <v>32.049999999999997</v>
          </cell>
          <cell r="D233">
            <v>16171.71</v>
          </cell>
          <cell r="E233">
            <v>0</v>
          </cell>
          <cell r="F233">
            <v>0</v>
          </cell>
          <cell r="G233">
            <v>32.049999999999997</v>
          </cell>
          <cell r="H233">
            <v>16171.71</v>
          </cell>
        </row>
        <row r="234">
          <cell r="B234" t="str">
            <v>WLNYO3</v>
          </cell>
          <cell r="C234">
            <v>1516.54</v>
          </cell>
          <cell r="D234">
            <v>8990.73</v>
          </cell>
          <cell r="E234">
            <v>0</v>
          </cell>
          <cell r="F234">
            <v>0</v>
          </cell>
          <cell r="G234">
            <v>1516.54</v>
          </cell>
          <cell r="H234">
            <v>8990.73</v>
          </cell>
        </row>
        <row r="235">
          <cell r="B235" t="str">
            <v>WLNYO4</v>
          </cell>
          <cell r="C235">
            <v>0</v>
          </cell>
          <cell r="D235">
            <v>0</v>
          </cell>
          <cell r="E235">
            <v>0</v>
          </cell>
          <cell r="F235">
            <v>0</v>
          </cell>
          <cell r="G235">
            <v>0</v>
          </cell>
          <cell r="H235">
            <v>0</v>
          </cell>
        </row>
        <row r="236">
          <cell r="B236" t="str">
            <v>WBURB-1</v>
          </cell>
          <cell r="C236">
            <v>5609.6</v>
          </cell>
          <cell r="D236">
            <v>4276.9399999999996</v>
          </cell>
          <cell r="E236">
            <v>0</v>
          </cell>
          <cell r="F236">
            <v>0</v>
          </cell>
          <cell r="G236">
            <v>5609.6</v>
          </cell>
          <cell r="H236">
            <v>4276.9399999999996</v>
          </cell>
        </row>
        <row r="237">
          <cell r="B237" t="str">
            <v>WBURB-2</v>
          </cell>
          <cell r="C237">
            <v>14007.34</v>
          </cell>
          <cell r="D237">
            <v>3615.02</v>
          </cell>
          <cell r="E237">
            <v>0</v>
          </cell>
          <cell r="F237">
            <v>0</v>
          </cell>
          <cell r="G237">
            <v>14007.34</v>
          </cell>
          <cell r="H237">
            <v>3615.02</v>
          </cell>
        </row>
        <row r="238">
          <cell r="B238" t="str">
            <v>WBURB-3</v>
          </cell>
          <cell r="C238">
            <v>9985.9699999999993</v>
          </cell>
          <cell r="D238">
            <v>5001.8999999999996</v>
          </cell>
          <cell r="E238">
            <v>0</v>
          </cell>
          <cell r="F238">
            <v>0</v>
          </cell>
          <cell r="G238">
            <v>9985.9699999999993</v>
          </cell>
          <cell r="H238">
            <v>5001.8999999999996</v>
          </cell>
        </row>
        <row r="239">
          <cell r="B239" t="str">
            <v>WBUPS01Z</v>
          </cell>
          <cell r="C239">
            <v>2133.15</v>
          </cell>
          <cell r="D239">
            <v>1611</v>
          </cell>
          <cell r="E239">
            <v>0</v>
          </cell>
          <cell r="F239">
            <v>0</v>
          </cell>
          <cell r="G239">
            <v>2133.15</v>
          </cell>
          <cell r="H239">
            <v>1611</v>
          </cell>
        </row>
        <row r="240">
          <cell r="B240" t="str">
            <v>WBUPS02Z</v>
          </cell>
          <cell r="C240">
            <v>359.5</v>
          </cell>
          <cell r="D240">
            <v>203.15</v>
          </cell>
          <cell r="E240">
            <v>0</v>
          </cell>
          <cell r="F240">
            <v>0</v>
          </cell>
          <cell r="G240">
            <v>359.5</v>
          </cell>
          <cell r="H240">
            <v>203.15</v>
          </cell>
        </row>
        <row r="241">
          <cell r="B241" t="str">
            <v>WBUPS03Z</v>
          </cell>
          <cell r="C241">
            <v>0</v>
          </cell>
          <cell r="D241">
            <v>0</v>
          </cell>
          <cell r="E241">
            <v>0</v>
          </cell>
          <cell r="F241">
            <v>0</v>
          </cell>
          <cell r="G241">
            <v>0</v>
          </cell>
          <cell r="H241">
            <v>0</v>
          </cell>
        </row>
        <row r="242">
          <cell r="B242" t="str">
            <v>WBUPS04Z</v>
          </cell>
          <cell r="C242">
            <v>480.6</v>
          </cell>
          <cell r="D242">
            <v>1633.95</v>
          </cell>
          <cell r="E242">
            <v>0</v>
          </cell>
          <cell r="F242">
            <v>0</v>
          </cell>
          <cell r="G242">
            <v>480.6</v>
          </cell>
          <cell r="H242">
            <v>1633.95</v>
          </cell>
        </row>
        <row r="243">
          <cell r="B243" t="str">
            <v>WTMSO-1</v>
          </cell>
          <cell r="C243">
            <v>9018.76</v>
          </cell>
          <cell r="D243">
            <v>2461.87</v>
          </cell>
          <cell r="E243">
            <v>0</v>
          </cell>
          <cell r="F243">
            <v>0</v>
          </cell>
          <cell r="G243">
            <v>9018.76</v>
          </cell>
          <cell r="H243">
            <v>2461.87</v>
          </cell>
        </row>
        <row r="244">
          <cell r="B244" t="str">
            <v>BLLA-1</v>
          </cell>
          <cell r="C244">
            <v>3194.82</v>
          </cell>
          <cell r="D244">
            <v>335.74</v>
          </cell>
          <cell r="E244">
            <v>0</v>
          </cell>
          <cell r="F244">
            <v>0</v>
          </cell>
          <cell r="G244">
            <v>3194.82</v>
          </cell>
          <cell r="H244">
            <v>335.74</v>
          </cell>
        </row>
        <row r="245">
          <cell r="B245" t="str">
            <v>WHILW-1</v>
          </cell>
          <cell r="C245">
            <v>10628.6</v>
          </cell>
          <cell r="D245">
            <v>247.62</v>
          </cell>
          <cell r="E245">
            <v>0</v>
          </cell>
          <cell r="F245">
            <v>0</v>
          </cell>
          <cell r="G245">
            <v>10628.6</v>
          </cell>
          <cell r="H245">
            <v>247.62</v>
          </cell>
        </row>
        <row r="246">
          <cell r="B246" t="str">
            <v>WHILW-2</v>
          </cell>
          <cell r="C246">
            <v>13369.63</v>
          </cell>
          <cell r="D246">
            <v>0</v>
          </cell>
          <cell r="E246">
            <v>0</v>
          </cell>
          <cell r="F246">
            <v>0</v>
          </cell>
          <cell r="G246">
            <v>13369.63</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6">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5969.2</v>
          </cell>
          <cell r="D8">
            <v>1787.8</v>
          </cell>
          <cell r="E8">
            <v>0</v>
          </cell>
          <cell r="F8">
            <v>0</v>
          </cell>
          <cell r="G8">
            <v>5969.2</v>
          </cell>
          <cell r="H8">
            <v>1787.8</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9971.07</v>
          </cell>
          <cell r="D13">
            <v>83.28</v>
          </cell>
          <cell r="E13">
            <v>0</v>
          </cell>
          <cell r="F13">
            <v>0</v>
          </cell>
          <cell r="G13">
            <v>9971.07</v>
          </cell>
          <cell r="H13">
            <v>83.28</v>
          </cell>
        </row>
        <row r="14">
          <cell r="B14" t="str">
            <v>BEATO-1</v>
          </cell>
          <cell r="C14">
            <v>13612.61</v>
          </cell>
          <cell r="D14">
            <v>32.32</v>
          </cell>
          <cell r="E14">
            <v>0</v>
          </cell>
          <cell r="F14">
            <v>0</v>
          </cell>
          <cell r="G14">
            <v>13612.61</v>
          </cell>
          <cell r="H14">
            <v>32.32</v>
          </cell>
        </row>
        <row r="15">
          <cell r="B15" t="str">
            <v>BEATO-2</v>
          </cell>
          <cell r="C15">
            <v>23003.4</v>
          </cell>
          <cell r="D15">
            <v>0.25</v>
          </cell>
          <cell r="E15">
            <v>0</v>
          </cell>
          <cell r="F15">
            <v>0</v>
          </cell>
          <cell r="G15">
            <v>23003.4</v>
          </cell>
          <cell r="H15">
            <v>0.25</v>
          </cell>
        </row>
        <row r="16">
          <cell r="B16" t="str">
            <v>BEATO-3</v>
          </cell>
          <cell r="C16">
            <v>20894.650000000001</v>
          </cell>
          <cell r="D16">
            <v>70.39</v>
          </cell>
          <cell r="E16">
            <v>0</v>
          </cell>
          <cell r="F16">
            <v>0</v>
          </cell>
          <cell r="G16">
            <v>20894.650000000001</v>
          </cell>
          <cell r="H16">
            <v>70.39</v>
          </cell>
        </row>
        <row r="17">
          <cell r="B17" t="str">
            <v>BEATO-4</v>
          </cell>
          <cell r="C17">
            <v>23014.87</v>
          </cell>
          <cell r="D17">
            <v>0</v>
          </cell>
          <cell r="E17">
            <v>0</v>
          </cell>
          <cell r="F17">
            <v>0</v>
          </cell>
          <cell r="G17">
            <v>23014.87</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5943.8</v>
          </cell>
          <cell r="D22">
            <v>1108.1500000000001</v>
          </cell>
          <cell r="E22">
            <v>0</v>
          </cell>
          <cell r="F22">
            <v>0</v>
          </cell>
          <cell r="G22">
            <v>5943.8</v>
          </cell>
          <cell r="H22">
            <v>1108.1500000000001</v>
          </cell>
        </row>
        <row r="23">
          <cell r="B23" t="str">
            <v>CARR-1</v>
          </cell>
          <cell r="C23">
            <v>18380.099999999999</v>
          </cell>
          <cell r="D23">
            <v>3873.5</v>
          </cell>
          <cell r="E23">
            <v>0</v>
          </cell>
          <cell r="F23">
            <v>0</v>
          </cell>
          <cell r="G23">
            <v>18380.099999999999</v>
          </cell>
          <cell r="H23">
            <v>3873.5</v>
          </cell>
        </row>
        <row r="24">
          <cell r="B24" t="str">
            <v>CARR-2</v>
          </cell>
          <cell r="C24">
            <v>55556.800000000003</v>
          </cell>
          <cell r="D24">
            <v>6020</v>
          </cell>
          <cell r="E24">
            <v>0</v>
          </cell>
          <cell r="F24">
            <v>0</v>
          </cell>
          <cell r="G24">
            <v>55556.800000000003</v>
          </cell>
          <cell r="H24">
            <v>6020</v>
          </cell>
        </row>
        <row r="25">
          <cell r="B25" t="str">
            <v>CDCL_01Z</v>
          </cell>
          <cell r="C25">
            <v>16652.7</v>
          </cell>
          <cell r="D25">
            <v>9774.6299999999992</v>
          </cell>
          <cell r="E25">
            <v>0</v>
          </cell>
          <cell r="F25">
            <v>0</v>
          </cell>
          <cell r="G25">
            <v>16652.7</v>
          </cell>
          <cell r="H25">
            <v>9774.6299999999992</v>
          </cell>
        </row>
        <row r="26">
          <cell r="B26" t="str">
            <v>LAGA_01Z</v>
          </cell>
          <cell r="C26">
            <v>5474</v>
          </cell>
          <cell r="D26">
            <v>8960.2000000000007</v>
          </cell>
          <cell r="E26">
            <v>0</v>
          </cell>
          <cell r="F26">
            <v>0</v>
          </cell>
          <cell r="G26">
            <v>5474</v>
          </cell>
          <cell r="H26">
            <v>8960.2000000000007</v>
          </cell>
        </row>
        <row r="27">
          <cell r="B27" t="str">
            <v>CLDCW-1</v>
          </cell>
          <cell r="C27">
            <v>6.74</v>
          </cell>
          <cell r="D27">
            <v>6419.36</v>
          </cell>
          <cell r="E27">
            <v>0</v>
          </cell>
          <cell r="F27">
            <v>0</v>
          </cell>
          <cell r="G27">
            <v>6.74</v>
          </cell>
          <cell r="H27">
            <v>6419.36</v>
          </cell>
        </row>
        <row r="28">
          <cell r="B28" t="str">
            <v>CLDNW-1</v>
          </cell>
          <cell r="C28">
            <v>7.33</v>
          </cell>
          <cell r="D28">
            <v>6530.34</v>
          </cell>
          <cell r="E28">
            <v>0</v>
          </cell>
          <cell r="F28">
            <v>0</v>
          </cell>
          <cell r="G28">
            <v>7.33</v>
          </cell>
          <cell r="H28">
            <v>6530.34</v>
          </cell>
        </row>
        <row r="29">
          <cell r="B29" t="str">
            <v>CLDSW-1</v>
          </cell>
          <cell r="C29">
            <v>2553.92</v>
          </cell>
          <cell r="D29">
            <v>744.76</v>
          </cell>
          <cell r="E29">
            <v>0</v>
          </cell>
          <cell r="F29">
            <v>0</v>
          </cell>
          <cell r="G29">
            <v>2553.92</v>
          </cell>
          <cell r="H29">
            <v>744.76</v>
          </cell>
        </row>
        <row r="30">
          <cell r="B30" t="str">
            <v>CRMLW-1</v>
          </cell>
          <cell r="C30">
            <v>215.03</v>
          </cell>
          <cell r="D30">
            <v>679.68</v>
          </cell>
          <cell r="E30">
            <v>0</v>
          </cell>
          <cell r="F30">
            <v>0</v>
          </cell>
          <cell r="G30">
            <v>215.03</v>
          </cell>
          <cell r="H30">
            <v>679.68</v>
          </cell>
        </row>
        <row r="31">
          <cell r="B31" t="str">
            <v>CORB_01Z</v>
          </cell>
          <cell r="C31">
            <v>226.08</v>
          </cell>
          <cell r="D31">
            <v>18.5</v>
          </cell>
          <cell r="E31">
            <v>0</v>
          </cell>
          <cell r="F31">
            <v>0</v>
          </cell>
          <cell r="G31">
            <v>226.08</v>
          </cell>
          <cell r="H31">
            <v>18.5</v>
          </cell>
        </row>
        <row r="32">
          <cell r="B32" t="str">
            <v>COSO_01Z</v>
          </cell>
          <cell r="C32">
            <v>6596.35</v>
          </cell>
          <cell r="D32">
            <v>1810.6</v>
          </cell>
          <cell r="E32">
            <v>0</v>
          </cell>
          <cell r="F32">
            <v>0</v>
          </cell>
          <cell r="G32">
            <v>6596.35</v>
          </cell>
          <cell r="H32">
            <v>1810.6</v>
          </cell>
        </row>
        <row r="33">
          <cell r="B33" t="str">
            <v>CRYRW-2</v>
          </cell>
          <cell r="C33">
            <v>12628.65</v>
          </cell>
          <cell r="D33">
            <v>148.54</v>
          </cell>
          <cell r="E33">
            <v>0</v>
          </cell>
          <cell r="F33">
            <v>0</v>
          </cell>
          <cell r="G33">
            <v>12628.65</v>
          </cell>
          <cell r="H33">
            <v>148.54</v>
          </cell>
        </row>
        <row r="34">
          <cell r="B34" t="str">
            <v>DAMC_01Z</v>
          </cell>
          <cell r="C34">
            <v>8438.99</v>
          </cell>
          <cell r="D34">
            <v>4638.33</v>
          </cell>
          <cell r="E34">
            <v>0</v>
          </cell>
          <cell r="F34">
            <v>0</v>
          </cell>
          <cell r="G34">
            <v>8438.99</v>
          </cell>
          <cell r="H34">
            <v>4638.33</v>
          </cell>
        </row>
        <row r="35">
          <cell r="B35" t="str">
            <v>DEEP_01Z</v>
          </cell>
          <cell r="C35">
            <v>0</v>
          </cell>
          <cell r="D35">
            <v>0</v>
          </cell>
          <cell r="E35">
            <v>0</v>
          </cell>
          <cell r="F35">
            <v>0</v>
          </cell>
          <cell r="G35">
            <v>0</v>
          </cell>
          <cell r="H35">
            <v>0</v>
          </cell>
        </row>
        <row r="36">
          <cell r="B36" t="str">
            <v>CNQPS01Z</v>
          </cell>
          <cell r="C36">
            <v>8222.9500000000007</v>
          </cell>
          <cell r="D36">
            <v>484.09</v>
          </cell>
          <cell r="E36">
            <v>0</v>
          </cell>
          <cell r="F36">
            <v>0</v>
          </cell>
          <cell r="G36">
            <v>8222.9500000000007</v>
          </cell>
          <cell r="H36">
            <v>484.09</v>
          </cell>
        </row>
        <row r="37">
          <cell r="B37" t="str">
            <v>CNQPS02Z</v>
          </cell>
          <cell r="C37">
            <v>8906.75</v>
          </cell>
          <cell r="D37">
            <v>1389.53</v>
          </cell>
          <cell r="E37">
            <v>0</v>
          </cell>
          <cell r="F37">
            <v>0</v>
          </cell>
          <cell r="G37">
            <v>8906.75</v>
          </cell>
          <cell r="H37">
            <v>1389.53</v>
          </cell>
        </row>
        <row r="38">
          <cell r="B38" t="str">
            <v>CNQPS03Z</v>
          </cell>
          <cell r="C38">
            <v>6739.55</v>
          </cell>
          <cell r="D38">
            <v>518.80999999999995</v>
          </cell>
          <cell r="E38">
            <v>0</v>
          </cell>
          <cell r="F38">
            <v>0</v>
          </cell>
          <cell r="G38">
            <v>6739.55</v>
          </cell>
          <cell r="H38">
            <v>518.80999999999995</v>
          </cell>
        </row>
        <row r="39">
          <cell r="B39" t="str">
            <v>CNQPS04Z</v>
          </cell>
          <cell r="C39">
            <v>9540.66</v>
          </cell>
          <cell r="D39">
            <v>841.49</v>
          </cell>
          <cell r="E39">
            <v>0</v>
          </cell>
          <cell r="F39">
            <v>0</v>
          </cell>
          <cell r="G39">
            <v>9540.66</v>
          </cell>
          <cell r="H39">
            <v>841.49</v>
          </cell>
        </row>
        <row r="40">
          <cell r="B40" t="str">
            <v>DRAXX01Z</v>
          </cell>
          <cell r="C40">
            <v>45176.15</v>
          </cell>
          <cell r="D40">
            <v>3084.9</v>
          </cell>
          <cell r="E40">
            <v>0</v>
          </cell>
          <cell r="F40">
            <v>0</v>
          </cell>
          <cell r="G40">
            <v>45176.15</v>
          </cell>
          <cell r="H40">
            <v>3084.9</v>
          </cell>
        </row>
        <row r="41">
          <cell r="B41" t="str">
            <v>DRAXX02Z</v>
          </cell>
          <cell r="C41">
            <v>36170.5</v>
          </cell>
          <cell r="D41">
            <v>2787.1</v>
          </cell>
          <cell r="E41">
            <v>0</v>
          </cell>
          <cell r="F41">
            <v>0</v>
          </cell>
          <cell r="G41">
            <v>36170.5</v>
          </cell>
          <cell r="H41">
            <v>2787.1</v>
          </cell>
        </row>
        <row r="42">
          <cell r="B42" t="str">
            <v>DRAXX03Z</v>
          </cell>
          <cell r="C42">
            <v>29394.7</v>
          </cell>
          <cell r="D42">
            <v>1739.85</v>
          </cell>
          <cell r="E42">
            <v>0</v>
          </cell>
          <cell r="F42">
            <v>0</v>
          </cell>
          <cell r="G42">
            <v>29394.7</v>
          </cell>
          <cell r="H42">
            <v>1739.85</v>
          </cell>
        </row>
        <row r="43">
          <cell r="B43" t="str">
            <v>DRAXX04Z</v>
          </cell>
          <cell r="C43">
            <v>20052.25</v>
          </cell>
          <cell r="D43">
            <v>2712.7</v>
          </cell>
          <cell r="E43">
            <v>0</v>
          </cell>
          <cell r="F43">
            <v>0</v>
          </cell>
          <cell r="G43">
            <v>20052.25</v>
          </cell>
          <cell r="H43">
            <v>2712.7</v>
          </cell>
        </row>
        <row r="44">
          <cell r="B44" t="str">
            <v>DRAXX05Z</v>
          </cell>
          <cell r="C44">
            <v>347</v>
          </cell>
          <cell r="D44">
            <v>532.54999999999995</v>
          </cell>
          <cell r="E44">
            <v>0</v>
          </cell>
          <cell r="F44">
            <v>0</v>
          </cell>
          <cell r="G44">
            <v>347</v>
          </cell>
          <cell r="H44">
            <v>532.54999999999995</v>
          </cell>
        </row>
        <row r="45">
          <cell r="B45" t="str">
            <v>DRAXX06Z</v>
          </cell>
          <cell r="C45">
            <v>9091.2000000000007</v>
          </cell>
          <cell r="D45">
            <v>1908.71</v>
          </cell>
          <cell r="E45">
            <v>0</v>
          </cell>
          <cell r="F45">
            <v>0</v>
          </cell>
          <cell r="G45">
            <v>9091.2000000000007</v>
          </cell>
          <cell r="H45">
            <v>1908.71</v>
          </cell>
        </row>
        <row r="46">
          <cell r="B46" t="str">
            <v>DRAXX09G</v>
          </cell>
          <cell r="C46">
            <v>0</v>
          </cell>
          <cell r="D46">
            <v>0</v>
          </cell>
          <cell r="E46">
            <v>0</v>
          </cell>
          <cell r="F46">
            <v>0</v>
          </cell>
          <cell r="G46">
            <v>0</v>
          </cell>
          <cell r="H46">
            <v>0</v>
          </cell>
        </row>
        <row r="47">
          <cell r="B47" t="str">
            <v>DRAXX10G</v>
          </cell>
          <cell r="C47">
            <v>0</v>
          </cell>
          <cell r="D47">
            <v>25.02</v>
          </cell>
          <cell r="E47">
            <v>0</v>
          </cell>
          <cell r="F47">
            <v>0</v>
          </cell>
          <cell r="G47">
            <v>0</v>
          </cell>
          <cell r="H47">
            <v>25.02</v>
          </cell>
        </row>
        <row r="48">
          <cell r="B48" t="str">
            <v>DRAXX12G</v>
          </cell>
          <cell r="C48">
            <v>0.01</v>
          </cell>
          <cell r="D48">
            <v>19.66</v>
          </cell>
          <cell r="E48">
            <v>0</v>
          </cell>
          <cell r="F48">
            <v>0</v>
          </cell>
          <cell r="G48">
            <v>0.01</v>
          </cell>
          <cell r="H48">
            <v>19.66</v>
          </cell>
        </row>
        <row r="49">
          <cell r="B49" t="str">
            <v>DUNGW-1</v>
          </cell>
          <cell r="C49">
            <v>222.04</v>
          </cell>
          <cell r="D49">
            <v>1280.32</v>
          </cell>
          <cell r="E49">
            <v>0</v>
          </cell>
          <cell r="F49">
            <v>0</v>
          </cell>
          <cell r="G49">
            <v>222.04</v>
          </cell>
          <cell r="H49">
            <v>1280.32</v>
          </cell>
        </row>
        <row r="50">
          <cell r="B50" t="str">
            <v>EECL_01Z</v>
          </cell>
          <cell r="C50">
            <v>0</v>
          </cell>
          <cell r="D50">
            <v>0</v>
          </cell>
          <cell r="E50">
            <v>0</v>
          </cell>
          <cell r="F50">
            <v>0</v>
          </cell>
          <cell r="G50">
            <v>0</v>
          </cell>
          <cell r="H50">
            <v>0</v>
          </cell>
        </row>
        <row r="51">
          <cell r="B51" t="str">
            <v>FIDL_01Z</v>
          </cell>
          <cell r="C51">
            <v>0</v>
          </cell>
          <cell r="D51">
            <v>0</v>
          </cell>
          <cell r="E51">
            <v>0</v>
          </cell>
          <cell r="F51">
            <v>0</v>
          </cell>
          <cell r="G51">
            <v>0</v>
          </cell>
          <cell r="H51">
            <v>0</v>
          </cell>
        </row>
        <row r="52">
          <cell r="B52" t="str">
            <v>FIDL_02Z</v>
          </cell>
          <cell r="C52">
            <v>0</v>
          </cell>
          <cell r="D52">
            <v>0</v>
          </cell>
          <cell r="E52">
            <v>0</v>
          </cell>
          <cell r="F52">
            <v>0</v>
          </cell>
          <cell r="G52">
            <v>0</v>
          </cell>
          <cell r="H52">
            <v>0</v>
          </cell>
        </row>
        <row r="53">
          <cell r="B53" t="str">
            <v>FIDL_03Z</v>
          </cell>
          <cell r="C53">
            <v>0</v>
          </cell>
          <cell r="D53">
            <v>0</v>
          </cell>
          <cell r="E53">
            <v>0</v>
          </cell>
          <cell r="F53">
            <v>0</v>
          </cell>
          <cell r="G53">
            <v>0</v>
          </cell>
          <cell r="H53">
            <v>0</v>
          </cell>
        </row>
        <row r="54">
          <cell r="B54" t="str">
            <v>FIDL_04Z</v>
          </cell>
          <cell r="C54">
            <v>0</v>
          </cell>
          <cell r="D54">
            <v>0</v>
          </cell>
          <cell r="E54">
            <v>0</v>
          </cell>
          <cell r="F54">
            <v>0</v>
          </cell>
          <cell r="G54">
            <v>0</v>
          </cell>
          <cell r="H54">
            <v>0</v>
          </cell>
        </row>
        <row r="55">
          <cell r="B55" t="str">
            <v>EAG_EWIC1</v>
          </cell>
          <cell r="C55">
            <v>62521.8</v>
          </cell>
          <cell r="D55">
            <v>0</v>
          </cell>
          <cell r="E55">
            <v>0</v>
          </cell>
          <cell r="F55">
            <v>0</v>
          </cell>
          <cell r="G55">
            <v>62521.8</v>
          </cell>
          <cell r="H55">
            <v>0</v>
          </cell>
        </row>
        <row r="56">
          <cell r="B56" t="str">
            <v>CRUA_01Z</v>
          </cell>
          <cell r="C56">
            <v>3786.2</v>
          </cell>
          <cell r="D56">
            <v>127.06</v>
          </cell>
          <cell r="E56">
            <v>0</v>
          </cell>
          <cell r="F56">
            <v>0</v>
          </cell>
          <cell r="G56">
            <v>3786.2</v>
          </cell>
          <cell r="H56">
            <v>127.06</v>
          </cell>
        </row>
        <row r="57">
          <cell r="B57" t="str">
            <v>CRUA_02Z</v>
          </cell>
          <cell r="C57">
            <v>3183.2</v>
          </cell>
          <cell r="D57">
            <v>54.4</v>
          </cell>
          <cell r="E57">
            <v>0</v>
          </cell>
          <cell r="F57">
            <v>0</v>
          </cell>
          <cell r="G57">
            <v>3183.2</v>
          </cell>
          <cell r="H57">
            <v>54.4</v>
          </cell>
        </row>
        <row r="58">
          <cell r="B58" t="str">
            <v>CRUA_03Z</v>
          </cell>
          <cell r="C58">
            <v>3960.26</v>
          </cell>
          <cell r="D58">
            <v>934.96</v>
          </cell>
          <cell r="E58">
            <v>0</v>
          </cell>
          <cell r="F58">
            <v>0</v>
          </cell>
          <cell r="G58">
            <v>3960.26</v>
          </cell>
          <cell r="H58">
            <v>934.96</v>
          </cell>
        </row>
        <row r="59">
          <cell r="B59" t="str">
            <v>CRUA_04Z</v>
          </cell>
          <cell r="C59">
            <v>1265.92</v>
          </cell>
          <cell r="D59">
            <v>47.82</v>
          </cell>
          <cell r="E59">
            <v>0</v>
          </cell>
          <cell r="F59">
            <v>0</v>
          </cell>
          <cell r="G59">
            <v>1265.92</v>
          </cell>
          <cell r="H59">
            <v>47.82</v>
          </cell>
        </row>
        <row r="60">
          <cell r="B60" t="str">
            <v>LOAN_01Z</v>
          </cell>
          <cell r="C60">
            <v>0</v>
          </cell>
          <cell r="D60">
            <v>0</v>
          </cell>
          <cell r="E60">
            <v>0</v>
          </cell>
          <cell r="F60">
            <v>0</v>
          </cell>
          <cell r="G60">
            <v>0</v>
          </cell>
          <cell r="H60">
            <v>0</v>
          </cell>
        </row>
        <row r="61">
          <cell r="B61" t="str">
            <v>LOAN_02Z</v>
          </cell>
          <cell r="C61">
            <v>0</v>
          </cell>
          <cell r="D61">
            <v>0</v>
          </cell>
          <cell r="E61">
            <v>0</v>
          </cell>
          <cell r="F61">
            <v>0</v>
          </cell>
          <cell r="G61">
            <v>0</v>
          </cell>
          <cell r="H61">
            <v>0</v>
          </cell>
        </row>
        <row r="62">
          <cell r="B62" t="str">
            <v>LOAN_03Z</v>
          </cell>
          <cell r="C62">
            <v>0</v>
          </cell>
          <cell r="D62">
            <v>0</v>
          </cell>
          <cell r="E62">
            <v>0</v>
          </cell>
          <cell r="F62">
            <v>0</v>
          </cell>
          <cell r="G62">
            <v>0</v>
          </cell>
          <cell r="H62">
            <v>0</v>
          </cell>
        </row>
        <row r="63">
          <cell r="B63" t="str">
            <v>LOAN_04Z</v>
          </cell>
          <cell r="C63">
            <v>0</v>
          </cell>
          <cell r="D63">
            <v>0</v>
          </cell>
          <cell r="E63">
            <v>0</v>
          </cell>
          <cell r="F63">
            <v>0</v>
          </cell>
          <cell r="G63">
            <v>0</v>
          </cell>
          <cell r="H63">
            <v>0</v>
          </cell>
        </row>
        <row r="64">
          <cell r="B64" t="str">
            <v>RYHPS01Z</v>
          </cell>
          <cell r="C64">
            <v>2864.91</v>
          </cell>
          <cell r="D64">
            <v>1082.1400000000001</v>
          </cell>
          <cell r="E64">
            <v>0</v>
          </cell>
          <cell r="F64">
            <v>0</v>
          </cell>
          <cell r="G64">
            <v>2864.91</v>
          </cell>
          <cell r="H64">
            <v>1082.1400000000001</v>
          </cell>
        </row>
        <row r="65">
          <cell r="B65" t="str">
            <v>FALGW-1</v>
          </cell>
          <cell r="C65">
            <v>12619.87</v>
          </cell>
          <cell r="D65">
            <v>15.16</v>
          </cell>
          <cell r="E65">
            <v>0</v>
          </cell>
          <cell r="F65">
            <v>0</v>
          </cell>
          <cell r="G65">
            <v>12619.87</v>
          </cell>
          <cell r="H65">
            <v>15.16</v>
          </cell>
        </row>
        <row r="66">
          <cell r="B66" t="str">
            <v>FELL_01Z</v>
          </cell>
          <cell r="C66">
            <v>0</v>
          </cell>
          <cell r="D66">
            <v>0</v>
          </cell>
          <cell r="E66">
            <v>0</v>
          </cell>
          <cell r="F66">
            <v>0</v>
          </cell>
          <cell r="G66">
            <v>0</v>
          </cell>
          <cell r="H66">
            <v>0</v>
          </cell>
        </row>
        <row r="67">
          <cell r="B67" t="str">
            <v>GRGBW-1</v>
          </cell>
          <cell r="C67">
            <v>28491.759999999998</v>
          </cell>
          <cell r="D67">
            <v>0</v>
          </cell>
          <cell r="E67">
            <v>0</v>
          </cell>
          <cell r="F67">
            <v>0</v>
          </cell>
          <cell r="G67">
            <v>28491.759999999998</v>
          </cell>
          <cell r="H67">
            <v>0</v>
          </cell>
        </row>
        <row r="68">
          <cell r="B68" t="str">
            <v>GRGBW-2</v>
          </cell>
          <cell r="C68">
            <v>24320.080000000002</v>
          </cell>
          <cell r="D68">
            <v>0</v>
          </cell>
          <cell r="E68">
            <v>0</v>
          </cell>
          <cell r="F68">
            <v>0</v>
          </cell>
          <cell r="G68">
            <v>24320.080000000002</v>
          </cell>
          <cell r="H68">
            <v>0</v>
          </cell>
        </row>
        <row r="69">
          <cell r="B69" t="str">
            <v>GRGBW-3</v>
          </cell>
          <cell r="C69">
            <v>29874.52</v>
          </cell>
          <cell r="D69">
            <v>1.26</v>
          </cell>
          <cell r="E69">
            <v>0</v>
          </cell>
          <cell r="F69">
            <v>0</v>
          </cell>
          <cell r="G69">
            <v>29874.52</v>
          </cell>
          <cell r="H69">
            <v>1.26</v>
          </cell>
        </row>
        <row r="70">
          <cell r="B70" t="str">
            <v>GNFSW-1</v>
          </cell>
          <cell r="C70">
            <v>2961.95</v>
          </cell>
          <cell r="D70">
            <v>2063.17</v>
          </cell>
          <cell r="E70">
            <v>0</v>
          </cell>
          <cell r="F70">
            <v>0</v>
          </cell>
          <cell r="G70">
            <v>2961.95</v>
          </cell>
          <cell r="H70">
            <v>2063.17</v>
          </cell>
        </row>
        <row r="71">
          <cell r="B71" t="str">
            <v>GAOFO-1</v>
          </cell>
          <cell r="C71">
            <v>1563.76</v>
          </cell>
          <cell r="D71">
            <v>2546.65</v>
          </cell>
          <cell r="E71">
            <v>0</v>
          </cell>
          <cell r="F71">
            <v>0</v>
          </cell>
          <cell r="G71">
            <v>1563.76</v>
          </cell>
          <cell r="H71">
            <v>2546.65</v>
          </cell>
        </row>
        <row r="72">
          <cell r="B72" t="str">
            <v>GAOFO-2</v>
          </cell>
          <cell r="C72">
            <v>1612.01</v>
          </cell>
          <cell r="D72">
            <v>2051.14</v>
          </cell>
          <cell r="E72">
            <v>0</v>
          </cell>
          <cell r="F72">
            <v>0</v>
          </cell>
          <cell r="G72">
            <v>1612.01</v>
          </cell>
          <cell r="H72">
            <v>2051.14</v>
          </cell>
        </row>
        <row r="73">
          <cell r="B73" t="str">
            <v>GAOFO-3</v>
          </cell>
          <cell r="C73">
            <v>1587.63</v>
          </cell>
          <cell r="D73">
            <v>2360.39</v>
          </cell>
          <cell r="E73">
            <v>0</v>
          </cell>
          <cell r="F73">
            <v>0</v>
          </cell>
          <cell r="G73">
            <v>1587.63</v>
          </cell>
          <cell r="H73">
            <v>2360.39</v>
          </cell>
        </row>
        <row r="74">
          <cell r="B74" t="str">
            <v>GAOFO-4</v>
          </cell>
          <cell r="C74">
            <v>1665.45</v>
          </cell>
          <cell r="D74">
            <v>2964</v>
          </cell>
          <cell r="E74">
            <v>0</v>
          </cell>
          <cell r="F74">
            <v>0</v>
          </cell>
          <cell r="G74">
            <v>1665.45</v>
          </cell>
          <cell r="H74">
            <v>2964</v>
          </cell>
        </row>
        <row r="75">
          <cell r="B75" t="str">
            <v>CRGHW-1</v>
          </cell>
          <cell r="C75">
            <v>1387.55</v>
          </cell>
          <cell r="D75">
            <v>11.44</v>
          </cell>
          <cell r="E75">
            <v>0</v>
          </cell>
          <cell r="F75">
            <v>0</v>
          </cell>
          <cell r="G75">
            <v>1387.55</v>
          </cell>
          <cell r="H75">
            <v>11.44</v>
          </cell>
        </row>
        <row r="76">
          <cell r="B76" t="str">
            <v>GRMO_01Z</v>
          </cell>
          <cell r="C76">
            <v>22.41</v>
          </cell>
          <cell r="D76">
            <v>4369.82</v>
          </cell>
          <cell r="E76">
            <v>0</v>
          </cell>
          <cell r="F76">
            <v>0</v>
          </cell>
          <cell r="G76">
            <v>22.41</v>
          </cell>
          <cell r="H76">
            <v>4369.82</v>
          </cell>
        </row>
        <row r="77">
          <cell r="B77" t="str">
            <v>GRIFW-1</v>
          </cell>
          <cell r="C77">
            <v>92.87</v>
          </cell>
          <cell r="D77">
            <v>2413.96</v>
          </cell>
          <cell r="E77">
            <v>0</v>
          </cell>
          <cell r="F77">
            <v>0</v>
          </cell>
          <cell r="G77">
            <v>92.87</v>
          </cell>
          <cell r="H77">
            <v>2413.96</v>
          </cell>
        </row>
        <row r="78">
          <cell r="B78" t="str">
            <v>GRIFW-2</v>
          </cell>
          <cell r="C78">
            <v>1908.93</v>
          </cell>
          <cell r="D78">
            <v>372.89</v>
          </cell>
          <cell r="E78">
            <v>0</v>
          </cell>
          <cell r="F78">
            <v>0</v>
          </cell>
          <cell r="G78">
            <v>1908.93</v>
          </cell>
          <cell r="H78">
            <v>372.89</v>
          </cell>
        </row>
        <row r="79">
          <cell r="B79" t="str">
            <v>GNFSW-2</v>
          </cell>
          <cell r="C79">
            <v>1550.6</v>
          </cell>
          <cell r="D79">
            <v>2303.2399999999998</v>
          </cell>
          <cell r="E79">
            <v>0</v>
          </cell>
          <cell r="F79">
            <v>0</v>
          </cell>
          <cell r="G79">
            <v>1550.6</v>
          </cell>
          <cell r="H79">
            <v>2303.2399999999998</v>
          </cell>
        </row>
        <row r="80">
          <cell r="B80" t="str">
            <v>GYMR-15</v>
          </cell>
          <cell r="C80">
            <v>10986.57</v>
          </cell>
          <cell r="D80">
            <v>1.72</v>
          </cell>
          <cell r="E80">
            <v>0</v>
          </cell>
          <cell r="F80">
            <v>0</v>
          </cell>
          <cell r="G80">
            <v>10986.57</v>
          </cell>
          <cell r="H80">
            <v>1.72</v>
          </cell>
        </row>
        <row r="81">
          <cell r="B81" t="str">
            <v>GYMR-17</v>
          </cell>
          <cell r="C81">
            <v>106.35</v>
          </cell>
          <cell r="D81">
            <v>106.4</v>
          </cell>
          <cell r="E81">
            <v>0</v>
          </cell>
          <cell r="F81">
            <v>0</v>
          </cell>
          <cell r="G81">
            <v>106.35</v>
          </cell>
          <cell r="H81">
            <v>106.4</v>
          </cell>
        </row>
        <row r="82">
          <cell r="B82" t="str">
            <v>GYMR-26</v>
          </cell>
          <cell r="C82">
            <v>22165.01</v>
          </cell>
          <cell r="D82">
            <v>1.22</v>
          </cell>
          <cell r="E82">
            <v>0</v>
          </cell>
          <cell r="F82">
            <v>0</v>
          </cell>
          <cell r="G82">
            <v>22165.01</v>
          </cell>
          <cell r="H82">
            <v>1.22</v>
          </cell>
        </row>
        <row r="83">
          <cell r="B83" t="str">
            <v>GYMR-28</v>
          </cell>
          <cell r="C83">
            <v>18332.25</v>
          </cell>
          <cell r="D83">
            <v>2.12</v>
          </cell>
          <cell r="E83">
            <v>0</v>
          </cell>
          <cell r="F83">
            <v>0</v>
          </cell>
          <cell r="G83">
            <v>18332.25</v>
          </cell>
          <cell r="H83">
            <v>2.12</v>
          </cell>
        </row>
        <row r="84">
          <cell r="B84" t="str">
            <v>GYAR_01Z</v>
          </cell>
          <cell r="C84">
            <v>3955.7</v>
          </cell>
          <cell r="D84">
            <v>1662.75</v>
          </cell>
          <cell r="E84">
            <v>0</v>
          </cell>
          <cell r="F84">
            <v>0</v>
          </cell>
          <cell r="G84">
            <v>3955.7</v>
          </cell>
          <cell r="H84">
            <v>1662.75</v>
          </cell>
        </row>
        <row r="85">
          <cell r="B85" t="str">
            <v>HOWAO-1</v>
          </cell>
          <cell r="C85">
            <v>0</v>
          </cell>
          <cell r="D85">
            <v>0</v>
          </cell>
          <cell r="E85">
            <v>0</v>
          </cell>
          <cell r="F85">
            <v>0</v>
          </cell>
          <cell r="G85">
            <v>0</v>
          </cell>
          <cell r="H85">
            <v>0</v>
          </cell>
        </row>
        <row r="86">
          <cell r="B86" t="str">
            <v>HOWAO-2</v>
          </cell>
          <cell r="C86">
            <v>0</v>
          </cell>
          <cell r="D86">
            <v>0</v>
          </cell>
          <cell r="E86">
            <v>0</v>
          </cell>
          <cell r="F86">
            <v>0</v>
          </cell>
          <cell r="G86">
            <v>0</v>
          </cell>
          <cell r="H86">
            <v>0</v>
          </cell>
        </row>
        <row r="87">
          <cell r="B87" t="str">
            <v>HOWAO-3</v>
          </cell>
          <cell r="C87">
            <v>0</v>
          </cell>
          <cell r="D87">
            <v>0</v>
          </cell>
          <cell r="E87">
            <v>0</v>
          </cell>
          <cell r="F87">
            <v>0</v>
          </cell>
          <cell r="G87">
            <v>0</v>
          </cell>
          <cell r="H87">
            <v>0</v>
          </cell>
        </row>
        <row r="88">
          <cell r="B88" t="str">
            <v>SHBA_01Z</v>
          </cell>
          <cell r="C88">
            <v>19888.09</v>
          </cell>
          <cell r="D88">
            <v>3661.85</v>
          </cell>
          <cell r="E88">
            <v>0</v>
          </cell>
          <cell r="F88">
            <v>0</v>
          </cell>
          <cell r="G88">
            <v>19888.09</v>
          </cell>
          <cell r="H88">
            <v>3661.85</v>
          </cell>
        </row>
        <row r="89">
          <cell r="B89" t="str">
            <v>SHBA_02Z</v>
          </cell>
          <cell r="C89">
            <v>19720.54</v>
          </cell>
          <cell r="D89">
            <v>3127.45</v>
          </cell>
          <cell r="E89">
            <v>0</v>
          </cell>
          <cell r="F89">
            <v>0</v>
          </cell>
          <cell r="G89">
            <v>19720.54</v>
          </cell>
          <cell r="H89">
            <v>3127.45</v>
          </cell>
        </row>
        <row r="90">
          <cell r="B90" t="str">
            <v>HUMR_01Z</v>
          </cell>
          <cell r="C90">
            <v>31498.48</v>
          </cell>
          <cell r="D90">
            <v>5024.03</v>
          </cell>
          <cell r="E90">
            <v>0</v>
          </cell>
          <cell r="F90">
            <v>0</v>
          </cell>
          <cell r="G90">
            <v>31498.48</v>
          </cell>
          <cell r="H90">
            <v>5024.03</v>
          </cell>
        </row>
        <row r="91">
          <cell r="B91" t="str">
            <v>COTPS01Z</v>
          </cell>
          <cell r="C91">
            <v>0</v>
          </cell>
          <cell r="D91">
            <v>0</v>
          </cell>
          <cell r="E91">
            <v>0</v>
          </cell>
          <cell r="F91">
            <v>0</v>
          </cell>
          <cell r="G91">
            <v>0</v>
          </cell>
          <cell r="H91">
            <v>0</v>
          </cell>
        </row>
        <row r="92">
          <cell r="B92" t="str">
            <v>COTPS02Z</v>
          </cell>
          <cell r="C92">
            <v>0</v>
          </cell>
          <cell r="D92">
            <v>0</v>
          </cell>
          <cell r="E92">
            <v>0</v>
          </cell>
          <cell r="F92">
            <v>0</v>
          </cell>
          <cell r="G92">
            <v>0</v>
          </cell>
          <cell r="H92">
            <v>0</v>
          </cell>
        </row>
        <row r="93">
          <cell r="B93" t="str">
            <v>COTPS03Z</v>
          </cell>
          <cell r="C93">
            <v>0</v>
          </cell>
          <cell r="D93">
            <v>0</v>
          </cell>
          <cell r="E93">
            <v>0</v>
          </cell>
          <cell r="F93">
            <v>0</v>
          </cell>
          <cell r="G93">
            <v>0</v>
          </cell>
          <cell r="H93">
            <v>0</v>
          </cell>
        </row>
        <row r="94">
          <cell r="B94" t="str">
            <v>COTPS04Z</v>
          </cell>
          <cell r="C94">
            <v>0</v>
          </cell>
          <cell r="D94">
            <v>0</v>
          </cell>
          <cell r="E94">
            <v>0</v>
          </cell>
          <cell r="F94">
            <v>0</v>
          </cell>
          <cell r="G94">
            <v>0</v>
          </cell>
          <cell r="H94">
            <v>0</v>
          </cell>
        </row>
        <row r="95">
          <cell r="B95" t="str">
            <v>KEAD_01Z</v>
          </cell>
          <cell r="C95">
            <v>2732.25</v>
          </cell>
          <cell r="D95">
            <v>8954.6</v>
          </cell>
          <cell r="E95">
            <v>0</v>
          </cell>
          <cell r="F95">
            <v>0</v>
          </cell>
          <cell r="G95">
            <v>2732.25</v>
          </cell>
          <cell r="H95">
            <v>8954.6</v>
          </cell>
        </row>
        <row r="96">
          <cell r="B96" t="str">
            <v>KILBW-1</v>
          </cell>
          <cell r="C96">
            <v>13.6</v>
          </cell>
          <cell r="D96">
            <v>1200.3499999999999</v>
          </cell>
          <cell r="E96">
            <v>0</v>
          </cell>
          <cell r="F96">
            <v>0</v>
          </cell>
          <cell r="G96">
            <v>13.6</v>
          </cell>
          <cell r="H96">
            <v>1200.3499999999999</v>
          </cell>
        </row>
        <row r="97">
          <cell r="B97" t="str">
            <v>LCLTW-1</v>
          </cell>
          <cell r="C97">
            <v>1520</v>
          </cell>
          <cell r="D97">
            <v>303.69</v>
          </cell>
          <cell r="E97">
            <v>0</v>
          </cell>
          <cell r="F97">
            <v>0</v>
          </cell>
          <cell r="G97">
            <v>1520</v>
          </cell>
          <cell r="H97">
            <v>303.69</v>
          </cell>
        </row>
        <row r="98">
          <cell r="B98" t="str">
            <v>MEDP_01Z</v>
          </cell>
          <cell r="C98">
            <v>7662.59</v>
          </cell>
          <cell r="D98">
            <v>7571.91</v>
          </cell>
          <cell r="E98">
            <v>0</v>
          </cell>
          <cell r="F98">
            <v>0</v>
          </cell>
          <cell r="G98">
            <v>7662.59</v>
          </cell>
          <cell r="H98">
            <v>7571.91</v>
          </cell>
        </row>
        <row r="99">
          <cell r="B99" t="str">
            <v>MILWW-1</v>
          </cell>
          <cell r="C99">
            <v>3230.56</v>
          </cell>
          <cell r="D99">
            <v>25.4</v>
          </cell>
          <cell r="E99">
            <v>0</v>
          </cell>
          <cell r="F99">
            <v>0</v>
          </cell>
          <cell r="G99">
            <v>3230.56</v>
          </cell>
          <cell r="H99">
            <v>25.4</v>
          </cell>
        </row>
        <row r="100">
          <cell r="B100" t="str">
            <v>WDNSO-1</v>
          </cell>
          <cell r="C100">
            <v>9954.26</v>
          </cell>
          <cell r="D100">
            <v>774.75</v>
          </cell>
          <cell r="E100">
            <v>0</v>
          </cell>
          <cell r="F100">
            <v>0</v>
          </cell>
          <cell r="G100">
            <v>9954.26</v>
          </cell>
          <cell r="H100">
            <v>774.75</v>
          </cell>
        </row>
        <row r="101">
          <cell r="B101" t="str">
            <v>WDNSO-2</v>
          </cell>
          <cell r="C101">
            <v>11495.61</v>
          </cell>
          <cell r="D101">
            <v>598.4</v>
          </cell>
          <cell r="E101">
            <v>0</v>
          </cell>
          <cell r="F101">
            <v>0</v>
          </cell>
          <cell r="G101">
            <v>11495.61</v>
          </cell>
          <cell r="H101">
            <v>598.4</v>
          </cell>
        </row>
        <row r="102">
          <cell r="B102" t="str">
            <v>MRWD_01Z</v>
          </cell>
          <cell r="C102">
            <v>25744.3</v>
          </cell>
          <cell r="D102">
            <v>5224.8</v>
          </cell>
          <cell r="E102">
            <v>0</v>
          </cell>
          <cell r="F102">
            <v>0</v>
          </cell>
          <cell r="G102">
            <v>25744.3</v>
          </cell>
          <cell r="H102">
            <v>5224.8</v>
          </cell>
        </row>
        <row r="103">
          <cell r="B103" t="str">
            <v>ABTHB07Z</v>
          </cell>
          <cell r="C103">
            <v>0</v>
          </cell>
          <cell r="D103">
            <v>0</v>
          </cell>
          <cell r="E103">
            <v>0</v>
          </cell>
          <cell r="F103">
            <v>0</v>
          </cell>
          <cell r="G103">
            <v>0</v>
          </cell>
          <cell r="H103">
            <v>0</v>
          </cell>
        </row>
        <row r="104">
          <cell r="B104" t="str">
            <v>ABTHB08Z</v>
          </cell>
          <cell r="C104">
            <v>0</v>
          </cell>
          <cell r="D104">
            <v>0</v>
          </cell>
          <cell r="E104">
            <v>0</v>
          </cell>
          <cell r="F104">
            <v>0</v>
          </cell>
          <cell r="G104">
            <v>0</v>
          </cell>
          <cell r="H104">
            <v>0</v>
          </cell>
        </row>
        <row r="105">
          <cell r="B105" t="str">
            <v>ABTHB09Z</v>
          </cell>
          <cell r="C105">
            <v>0</v>
          </cell>
          <cell r="D105">
            <v>0</v>
          </cell>
          <cell r="E105">
            <v>0</v>
          </cell>
          <cell r="F105">
            <v>0</v>
          </cell>
          <cell r="G105">
            <v>0</v>
          </cell>
          <cell r="H105">
            <v>0</v>
          </cell>
        </row>
        <row r="106">
          <cell r="B106" t="str">
            <v>COWE_01Z</v>
          </cell>
          <cell r="C106">
            <v>0</v>
          </cell>
          <cell r="D106">
            <v>0</v>
          </cell>
          <cell r="E106">
            <v>0</v>
          </cell>
          <cell r="F106">
            <v>0</v>
          </cell>
          <cell r="G106">
            <v>0</v>
          </cell>
          <cell r="H106">
            <v>0</v>
          </cell>
        </row>
        <row r="107">
          <cell r="B107" t="str">
            <v>COWE_02Z</v>
          </cell>
          <cell r="C107">
            <v>0</v>
          </cell>
          <cell r="D107">
            <v>0</v>
          </cell>
          <cell r="E107">
            <v>0</v>
          </cell>
          <cell r="F107">
            <v>0</v>
          </cell>
          <cell r="G107">
            <v>0</v>
          </cell>
          <cell r="H107">
            <v>0</v>
          </cell>
        </row>
        <row r="108">
          <cell r="B108" t="str">
            <v>DIDCB05Z</v>
          </cell>
          <cell r="C108">
            <v>15939.8</v>
          </cell>
          <cell r="D108">
            <v>7396.3</v>
          </cell>
          <cell r="E108">
            <v>0</v>
          </cell>
          <cell r="F108">
            <v>0</v>
          </cell>
          <cell r="G108">
            <v>15939.8</v>
          </cell>
          <cell r="H108">
            <v>7396.3</v>
          </cell>
        </row>
        <row r="109">
          <cell r="B109" t="str">
            <v>DIDCB06Z</v>
          </cell>
          <cell r="C109">
            <v>13443.8</v>
          </cell>
          <cell r="D109">
            <v>4960.45</v>
          </cell>
          <cell r="E109">
            <v>0</v>
          </cell>
          <cell r="F109">
            <v>0</v>
          </cell>
          <cell r="G109">
            <v>13443.8</v>
          </cell>
          <cell r="H109">
            <v>4960.45</v>
          </cell>
        </row>
        <row r="110">
          <cell r="B110" t="str">
            <v>LBAR_01Z</v>
          </cell>
          <cell r="C110">
            <v>7924.77</v>
          </cell>
          <cell r="D110">
            <v>23483.41</v>
          </cell>
          <cell r="E110">
            <v>0</v>
          </cell>
          <cell r="F110">
            <v>0</v>
          </cell>
          <cell r="G110">
            <v>7924.77</v>
          </cell>
          <cell r="H110">
            <v>23483.41</v>
          </cell>
        </row>
        <row r="111">
          <cell r="B111" t="str">
            <v>PEMB_11Z</v>
          </cell>
          <cell r="C111">
            <v>8803.25</v>
          </cell>
          <cell r="D111">
            <v>4270.25</v>
          </cell>
          <cell r="E111">
            <v>0</v>
          </cell>
          <cell r="F111">
            <v>0</v>
          </cell>
          <cell r="G111">
            <v>8803.25</v>
          </cell>
          <cell r="H111">
            <v>4270.25</v>
          </cell>
        </row>
        <row r="112">
          <cell r="B112" t="str">
            <v>PEMB_21Z</v>
          </cell>
          <cell r="C112">
            <v>6219.75</v>
          </cell>
          <cell r="D112">
            <v>2493.65</v>
          </cell>
          <cell r="E112">
            <v>0</v>
          </cell>
          <cell r="F112">
            <v>0</v>
          </cell>
          <cell r="G112">
            <v>6219.75</v>
          </cell>
          <cell r="H112">
            <v>2493.65</v>
          </cell>
        </row>
        <row r="113">
          <cell r="B113" t="str">
            <v>PEMB_31Z</v>
          </cell>
          <cell r="C113">
            <v>6417.5</v>
          </cell>
          <cell r="D113">
            <v>2849.3</v>
          </cell>
          <cell r="E113">
            <v>0</v>
          </cell>
          <cell r="F113">
            <v>0</v>
          </cell>
          <cell r="G113">
            <v>6417.5</v>
          </cell>
          <cell r="H113">
            <v>2849.3</v>
          </cell>
        </row>
        <row r="114">
          <cell r="B114" t="str">
            <v>PEMB_41Z</v>
          </cell>
          <cell r="C114">
            <v>17708.349999999999</v>
          </cell>
          <cell r="D114">
            <v>1969.85</v>
          </cell>
          <cell r="E114">
            <v>0</v>
          </cell>
          <cell r="F114">
            <v>0</v>
          </cell>
          <cell r="G114">
            <v>17708.349999999999</v>
          </cell>
          <cell r="H114">
            <v>1969.85</v>
          </cell>
        </row>
        <row r="115">
          <cell r="B115" t="str">
            <v>PEMB_51Z</v>
          </cell>
          <cell r="C115">
            <v>11660.25</v>
          </cell>
          <cell r="D115">
            <v>3006.55</v>
          </cell>
          <cell r="E115">
            <v>0</v>
          </cell>
          <cell r="F115">
            <v>0</v>
          </cell>
          <cell r="G115">
            <v>11660.25</v>
          </cell>
          <cell r="H115">
            <v>3006.55</v>
          </cell>
        </row>
        <row r="116">
          <cell r="B116" t="str">
            <v>STAY_01Z</v>
          </cell>
          <cell r="C116">
            <v>1924.1</v>
          </cell>
          <cell r="D116">
            <v>8112.55</v>
          </cell>
          <cell r="E116">
            <v>0</v>
          </cell>
          <cell r="F116">
            <v>0</v>
          </cell>
          <cell r="G116">
            <v>1924.1</v>
          </cell>
          <cell r="H116">
            <v>8112.55</v>
          </cell>
        </row>
        <row r="117">
          <cell r="B117" t="str">
            <v>STAY_02Z</v>
          </cell>
          <cell r="C117">
            <v>4190.8500000000004</v>
          </cell>
          <cell r="D117">
            <v>6908.4</v>
          </cell>
          <cell r="E117">
            <v>0</v>
          </cell>
          <cell r="F117">
            <v>0</v>
          </cell>
          <cell r="G117">
            <v>4190.8500000000004</v>
          </cell>
          <cell r="H117">
            <v>6908.4</v>
          </cell>
        </row>
        <row r="118">
          <cell r="B118" t="str">
            <v>STAY_03Z</v>
          </cell>
          <cell r="C118">
            <v>4021.8</v>
          </cell>
          <cell r="D118">
            <v>10249.25</v>
          </cell>
          <cell r="E118">
            <v>0</v>
          </cell>
          <cell r="F118">
            <v>0</v>
          </cell>
          <cell r="G118">
            <v>4021.8</v>
          </cell>
          <cell r="H118">
            <v>10249.25</v>
          </cell>
        </row>
        <row r="119">
          <cell r="B119" t="str">
            <v>STAY_04Z</v>
          </cell>
          <cell r="C119">
            <v>344.3</v>
          </cell>
          <cell r="D119">
            <v>2811.85</v>
          </cell>
          <cell r="E119">
            <v>0</v>
          </cell>
          <cell r="F119">
            <v>0</v>
          </cell>
          <cell r="G119">
            <v>344.3</v>
          </cell>
          <cell r="H119">
            <v>2811.85</v>
          </cell>
        </row>
        <row r="120">
          <cell r="B120" t="str">
            <v>DNGB_21Z</v>
          </cell>
          <cell r="C120">
            <v>0</v>
          </cell>
          <cell r="D120">
            <v>0</v>
          </cell>
          <cell r="E120">
            <v>0</v>
          </cell>
          <cell r="F120">
            <v>0</v>
          </cell>
          <cell r="G120">
            <v>0</v>
          </cell>
          <cell r="H120">
            <v>0</v>
          </cell>
        </row>
        <row r="121">
          <cell r="B121" t="str">
            <v>DNGB_22Z</v>
          </cell>
          <cell r="C121">
            <v>0</v>
          </cell>
          <cell r="D121">
            <v>0</v>
          </cell>
          <cell r="E121">
            <v>0</v>
          </cell>
          <cell r="F121">
            <v>0</v>
          </cell>
          <cell r="G121">
            <v>0</v>
          </cell>
          <cell r="H121">
            <v>0</v>
          </cell>
        </row>
        <row r="122">
          <cell r="B122" t="str">
            <v>HEYM101Z</v>
          </cell>
          <cell r="C122">
            <v>1.9</v>
          </cell>
          <cell r="D122">
            <v>0</v>
          </cell>
          <cell r="E122">
            <v>0</v>
          </cell>
          <cell r="F122">
            <v>0</v>
          </cell>
          <cell r="G122">
            <v>1.9</v>
          </cell>
          <cell r="H122">
            <v>0</v>
          </cell>
        </row>
        <row r="123">
          <cell r="B123" t="str">
            <v>HEYM102Z</v>
          </cell>
          <cell r="C123">
            <v>38884.25</v>
          </cell>
          <cell r="D123">
            <v>4029.35</v>
          </cell>
          <cell r="E123">
            <v>0</v>
          </cell>
          <cell r="F123">
            <v>0</v>
          </cell>
          <cell r="G123">
            <v>38884.25</v>
          </cell>
          <cell r="H123">
            <v>4029.35</v>
          </cell>
        </row>
        <row r="124">
          <cell r="B124" t="str">
            <v>HEYM207Z</v>
          </cell>
          <cell r="C124">
            <v>0</v>
          </cell>
          <cell r="D124">
            <v>0.6</v>
          </cell>
          <cell r="E124">
            <v>0</v>
          </cell>
          <cell r="F124">
            <v>0</v>
          </cell>
          <cell r="G124">
            <v>0</v>
          </cell>
          <cell r="H124">
            <v>0.6</v>
          </cell>
        </row>
        <row r="125">
          <cell r="B125" t="str">
            <v>HEYM208Z</v>
          </cell>
          <cell r="C125">
            <v>71416.75</v>
          </cell>
          <cell r="D125">
            <v>0</v>
          </cell>
          <cell r="E125">
            <v>0</v>
          </cell>
          <cell r="F125">
            <v>0</v>
          </cell>
          <cell r="G125">
            <v>71416.75</v>
          </cell>
          <cell r="H125">
            <v>0</v>
          </cell>
        </row>
        <row r="126">
          <cell r="B126" t="str">
            <v>HINB_07Z</v>
          </cell>
          <cell r="C126">
            <v>0</v>
          </cell>
          <cell r="D126">
            <v>0</v>
          </cell>
          <cell r="E126">
            <v>0</v>
          </cell>
          <cell r="F126">
            <v>0</v>
          </cell>
          <cell r="G126">
            <v>0</v>
          </cell>
          <cell r="H126">
            <v>0</v>
          </cell>
        </row>
        <row r="127">
          <cell r="B127" t="str">
            <v>HINB_08Z</v>
          </cell>
          <cell r="C127">
            <v>0</v>
          </cell>
          <cell r="D127">
            <v>0</v>
          </cell>
          <cell r="E127">
            <v>0</v>
          </cell>
          <cell r="F127">
            <v>0</v>
          </cell>
          <cell r="G127">
            <v>0</v>
          </cell>
          <cell r="H127">
            <v>0</v>
          </cell>
        </row>
        <row r="128">
          <cell r="B128" t="str">
            <v>HRTL_01Z</v>
          </cell>
          <cell r="C128">
            <v>52128.05</v>
          </cell>
          <cell r="D128">
            <v>1296.5999999999999</v>
          </cell>
          <cell r="E128">
            <v>0</v>
          </cell>
          <cell r="F128">
            <v>0</v>
          </cell>
          <cell r="G128">
            <v>52128.05</v>
          </cell>
          <cell r="H128">
            <v>1296.5999999999999</v>
          </cell>
        </row>
        <row r="129">
          <cell r="B129" t="str">
            <v>HRTL_02Z</v>
          </cell>
          <cell r="C129">
            <v>62883.35</v>
          </cell>
          <cell r="D129">
            <v>819.9</v>
          </cell>
          <cell r="E129">
            <v>0</v>
          </cell>
          <cell r="F129">
            <v>0</v>
          </cell>
          <cell r="G129">
            <v>62883.35</v>
          </cell>
          <cell r="H129">
            <v>819.9</v>
          </cell>
        </row>
        <row r="130">
          <cell r="B130" t="str">
            <v>HUNB_07Z</v>
          </cell>
          <cell r="C130">
            <v>54408.85</v>
          </cell>
          <cell r="D130">
            <v>1536.3</v>
          </cell>
          <cell r="E130">
            <v>0</v>
          </cell>
          <cell r="F130">
            <v>0</v>
          </cell>
          <cell r="G130">
            <v>54408.85</v>
          </cell>
          <cell r="H130">
            <v>1536.3</v>
          </cell>
        </row>
        <row r="131">
          <cell r="B131" t="str">
            <v>HUNB_08Z</v>
          </cell>
          <cell r="C131">
            <v>60255.25</v>
          </cell>
          <cell r="D131">
            <v>1866.5</v>
          </cell>
          <cell r="E131">
            <v>0</v>
          </cell>
          <cell r="F131">
            <v>0</v>
          </cell>
          <cell r="G131">
            <v>60255.25</v>
          </cell>
          <cell r="H131">
            <v>1866.5</v>
          </cell>
        </row>
        <row r="132">
          <cell r="B132" t="str">
            <v>SIZB_01Z</v>
          </cell>
          <cell r="C132">
            <v>23948.55</v>
          </cell>
          <cell r="D132">
            <v>6192.45</v>
          </cell>
          <cell r="E132">
            <v>0</v>
          </cell>
          <cell r="F132">
            <v>0</v>
          </cell>
          <cell r="G132">
            <v>23948.55</v>
          </cell>
          <cell r="H132">
            <v>6192.45</v>
          </cell>
        </row>
        <row r="133">
          <cell r="B133" t="str">
            <v>SIZB_02Z</v>
          </cell>
          <cell r="C133">
            <v>22128.799999999999</v>
          </cell>
          <cell r="D133">
            <v>8125.8</v>
          </cell>
          <cell r="E133">
            <v>0</v>
          </cell>
          <cell r="F133">
            <v>0</v>
          </cell>
          <cell r="G133">
            <v>22128.799999999999</v>
          </cell>
          <cell r="H133">
            <v>8125.8</v>
          </cell>
        </row>
        <row r="134">
          <cell r="B134" t="str">
            <v>TORN_01Z</v>
          </cell>
          <cell r="C134">
            <v>59595.45</v>
          </cell>
          <cell r="D134">
            <v>350.05</v>
          </cell>
          <cell r="E134">
            <v>0</v>
          </cell>
          <cell r="F134">
            <v>0</v>
          </cell>
          <cell r="G134">
            <v>59595.45</v>
          </cell>
          <cell r="H134">
            <v>350.05</v>
          </cell>
        </row>
        <row r="135">
          <cell r="B135" t="str">
            <v>TORN_02Z</v>
          </cell>
          <cell r="C135">
            <v>57510.05</v>
          </cell>
          <cell r="D135">
            <v>971.45</v>
          </cell>
          <cell r="E135">
            <v>0</v>
          </cell>
          <cell r="F135">
            <v>0</v>
          </cell>
          <cell r="G135">
            <v>57510.05</v>
          </cell>
          <cell r="H135">
            <v>971.45</v>
          </cell>
        </row>
        <row r="136">
          <cell r="B136" t="str">
            <v>EAG-NEMO1</v>
          </cell>
          <cell r="C136">
            <v>19895.650000000001</v>
          </cell>
          <cell r="D136">
            <v>9540.6</v>
          </cell>
          <cell r="E136">
            <v>0</v>
          </cell>
          <cell r="F136">
            <v>0</v>
          </cell>
          <cell r="G136">
            <v>19895.650000000001</v>
          </cell>
          <cell r="H136">
            <v>9540.6</v>
          </cell>
        </row>
        <row r="137">
          <cell r="B137" t="str">
            <v>DINO_01Z</v>
          </cell>
          <cell r="C137">
            <v>1459.35</v>
          </cell>
          <cell r="D137">
            <v>0</v>
          </cell>
          <cell r="E137">
            <v>0</v>
          </cell>
          <cell r="F137">
            <v>0</v>
          </cell>
          <cell r="G137">
            <v>1459.35</v>
          </cell>
          <cell r="H137">
            <v>0</v>
          </cell>
        </row>
        <row r="138">
          <cell r="B138" t="str">
            <v>DINO_02Z</v>
          </cell>
          <cell r="C138">
            <v>22365.25</v>
          </cell>
          <cell r="D138">
            <v>163.5</v>
          </cell>
          <cell r="E138">
            <v>0</v>
          </cell>
          <cell r="F138">
            <v>0</v>
          </cell>
          <cell r="G138">
            <v>22365.25</v>
          </cell>
          <cell r="H138">
            <v>163.5</v>
          </cell>
        </row>
        <row r="139">
          <cell r="B139" t="str">
            <v>DINO_03Z</v>
          </cell>
          <cell r="C139">
            <v>10069.35</v>
          </cell>
          <cell r="D139">
            <v>341.25</v>
          </cell>
          <cell r="E139">
            <v>0</v>
          </cell>
          <cell r="F139">
            <v>0</v>
          </cell>
          <cell r="G139">
            <v>10069.35</v>
          </cell>
          <cell r="H139">
            <v>341.25</v>
          </cell>
        </row>
        <row r="140">
          <cell r="B140" t="str">
            <v>DINO_04Z</v>
          </cell>
          <cell r="C140">
            <v>26005.65</v>
          </cell>
          <cell r="D140">
            <v>306.10000000000002</v>
          </cell>
          <cell r="E140">
            <v>0</v>
          </cell>
          <cell r="F140">
            <v>0</v>
          </cell>
          <cell r="G140">
            <v>26005.65</v>
          </cell>
          <cell r="H140">
            <v>306.10000000000002</v>
          </cell>
        </row>
        <row r="141">
          <cell r="B141" t="str">
            <v>DINO_05Z</v>
          </cell>
          <cell r="C141">
            <v>0</v>
          </cell>
          <cell r="D141">
            <v>0</v>
          </cell>
          <cell r="E141">
            <v>0</v>
          </cell>
          <cell r="F141">
            <v>0</v>
          </cell>
          <cell r="G141">
            <v>0</v>
          </cell>
          <cell r="H141">
            <v>0</v>
          </cell>
        </row>
        <row r="142">
          <cell r="B142" t="str">
            <v>DINO_06Z</v>
          </cell>
          <cell r="C142">
            <v>19143.099999999999</v>
          </cell>
          <cell r="D142">
            <v>85.7</v>
          </cell>
          <cell r="E142">
            <v>0</v>
          </cell>
          <cell r="F142">
            <v>0</v>
          </cell>
          <cell r="G142">
            <v>19143.099999999999</v>
          </cell>
          <cell r="H142">
            <v>85.7</v>
          </cell>
        </row>
        <row r="143">
          <cell r="B143" t="str">
            <v>FFES_01Z</v>
          </cell>
          <cell r="C143">
            <v>0</v>
          </cell>
          <cell r="D143">
            <v>0</v>
          </cell>
          <cell r="E143">
            <v>0</v>
          </cell>
          <cell r="F143">
            <v>0</v>
          </cell>
          <cell r="G143">
            <v>0</v>
          </cell>
          <cell r="H143">
            <v>0</v>
          </cell>
        </row>
        <row r="144">
          <cell r="B144" t="str">
            <v>FFES_02Z</v>
          </cell>
          <cell r="C144">
            <v>0</v>
          </cell>
          <cell r="D144">
            <v>0</v>
          </cell>
          <cell r="E144">
            <v>0</v>
          </cell>
          <cell r="F144">
            <v>0</v>
          </cell>
          <cell r="G144">
            <v>0</v>
          </cell>
          <cell r="H144">
            <v>0</v>
          </cell>
        </row>
        <row r="145">
          <cell r="B145" t="str">
            <v>FFES_03Z</v>
          </cell>
          <cell r="C145">
            <v>2240.02</v>
          </cell>
          <cell r="D145">
            <v>341.3</v>
          </cell>
          <cell r="E145">
            <v>0</v>
          </cell>
          <cell r="F145">
            <v>0</v>
          </cell>
          <cell r="G145">
            <v>2240.02</v>
          </cell>
          <cell r="H145">
            <v>341.3</v>
          </cell>
        </row>
        <row r="146">
          <cell r="B146" t="str">
            <v>FFES_04Z</v>
          </cell>
          <cell r="C146">
            <v>3685.24</v>
          </cell>
          <cell r="D146">
            <v>356.46</v>
          </cell>
          <cell r="E146">
            <v>0</v>
          </cell>
          <cell r="F146">
            <v>0</v>
          </cell>
          <cell r="G146">
            <v>3685.24</v>
          </cell>
          <cell r="H146">
            <v>356.46</v>
          </cell>
        </row>
        <row r="147">
          <cell r="B147" t="str">
            <v>KILNS01Z</v>
          </cell>
          <cell r="C147">
            <v>0</v>
          </cell>
          <cell r="D147">
            <v>0</v>
          </cell>
          <cell r="E147">
            <v>0</v>
          </cell>
          <cell r="F147">
            <v>0</v>
          </cell>
          <cell r="G147">
            <v>0</v>
          </cell>
          <cell r="H147">
            <v>0</v>
          </cell>
        </row>
        <row r="148">
          <cell r="B148" t="str">
            <v>PETEM01Z</v>
          </cell>
          <cell r="C148">
            <v>501.95</v>
          </cell>
          <cell r="D148">
            <v>0.54</v>
          </cell>
          <cell r="E148">
            <v>0</v>
          </cell>
          <cell r="F148">
            <v>0</v>
          </cell>
          <cell r="G148">
            <v>501.95</v>
          </cell>
          <cell r="H148">
            <v>0.54</v>
          </cell>
        </row>
        <row r="149">
          <cell r="B149" t="str">
            <v>GRAI_06Z</v>
          </cell>
          <cell r="C149">
            <v>13635.45</v>
          </cell>
          <cell r="D149">
            <v>3877.55</v>
          </cell>
          <cell r="E149">
            <v>0</v>
          </cell>
          <cell r="F149">
            <v>0</v>
          </cell>
          <cell r="G149">
            <v>13635.45</v>
          </cell>
          <cell r="H149">
            <v>3877.55</v>
          </cell>
        </row>
        <row r="150">
          <cell r="B150" t="str">
            <v>GRAI_07Z</v>
          </cell>
          <cell r="C150">
            <v>12439.15</v>
          </cell>
          <cell r="D150">
            <v>3332.6</v>
          </cell>
          <cell r="E150">
            <v>0</v>
          </cell>
          <cell r="F150">
            <v>0</v>
          </cell>
          <cell r="G150">
            <v>12439.15</v>
          </cell>
          <cell r="H150">
            <v>3332.6</v>
          </cell>
        </row>
        <row r="151">
          <cell r="B151" t="str">
            <v>GRAI_08Z</v>
          </cell>
          <cell r="C151">
            <v>5508</v>
          </cell>
          <cell r="D151">
            <v>3201.05</v>
          </cell>
          <cell r="E151">
            <v>0</v>
          </cell>
          <cell r="F151">
            <v>0</v>
          </cell>
          <cell r="G151">
            <v>5508</v>
          </cell>
          <cell r="H151">
            <v>3201.05</v>
          </cell>
        </row>
        <row r="152">
          <cell r="B152" t="str">
            <v>KILLP01Z</v>
          </cell>
          <cell r="C152">
            <v>1090.8</v>
          </cell>
          <cell r="D152">
            <v>666.1</v>
          </cell>
          <cell r="E152">
            <v>0</v>
          </cell>
          <cell r="F152">
            <v>0</v>
          </cell>
          <cell r="G152">
            <v>1090.8</v>
          </cell>
          <cell r="H152">
            <v>666.1</v>
          </cell>
        </row>
        <row r="153">
          <cell r="B153" t="str">
            <v>KILLP02Z</v>
          </cell>
          <cell r="C153">
            <v>679.95</v>
          </cell>
          <cell r="D153">
            <v>226.85</v>
          </cell>
          <cell r="E153">
            <v>0</v>
          </cell>
          <cell r="F153">
            <v>0</v>
          </cell>
          <cell r="G153">
            <v>679.95</v>
          </cell>
          <cell r="H153">
            <v>226.85</v>
          </cell>
        </row>
        <row r="154">
          <cell r="B154" t="str">
            <v>RATS_01Z</v>
          </cell>
          <cell r="C154">
            <v>2133.27</v>
          </cell>
          <cell r="D154">
            <v>2903.31</v>
          </cell>
          <cell r="E154">
            <v>0</v>
          </cell>
          <cell r="F154">
            <v>0</v>
          </cell>
          <cell r="G154">
            <v>2133.27</v>
          </cell>
          <cell r="H154">
            <v>2903.31</v>
          </cell>
        </row>
        <row r="155">
          <cell r="B155" t="str">
            <v>RATS_02Z</v>
          </cell>
          <cell r="C155">
            <v>2810.88</v>
          </cell>
          <cell r="D155">
            <v>2306.9699999999998</v>
          </cell>
          <cell r="E155">
            <v>0</v>
          </cell>
          <cell r="F155">
            <v>0</v>
          </cell>
          <cell r="G155">
            <v>2810.88</v>
          </cell>
          <cell r="H155">
            <v>2306.9699999999998</v>
          </cell>
        </row>
        <row r="156">
          <cell r="B156" t="str">
            <v>RATS_03Z</v>
          </cell>
          <cell r="C156">
            <v>1512.27</v>
          </cell>
          <cell r="D156">
            <v>915.3</v>
          </cell>
          <cell r="E156">
            <v>0</v>
          </cell>
          <cell r="F156">
            <v>0</v>
          </cell>
          <cell r="G156">
            <v>1512.27</v>
          </cell>
          <cell r="H156">
            <v>915.3</v>
          </cell>
        </row>
        <row r="157">
          <cell r="B157" t="str">
            <v>RATS_04Z</v>
          </cell>
          <cell r="C157">
            <v>1947.87</v>
          </cell>
          <cell r="D157">
            <v>3102.84</v>
          </cell>
          <cell r="E157">
            <v>0</v>
          </cell>
          <cell r="F157">
            <v>0</v>
          </cell>
          <cell r="G157">
            <v>1947.87</v>
          </cell>
          <cell r="H157">
            <v>3102.84</v>
          </cell>
        </row>
        <row r="158">
          <cell r="B158" t="str">
            <v>TAYL_02Z</v>
          </cell>
          <cell r="C158">
            <v>0.05</v>
          </cell>
          <cell r="D158">
            <v>130.97</v>
          </cell>
          <cell r="E158">
            <v>0</v>
          </cell>
          <cell r="F158">
            <v>0</v>
          </cell>
          <cell r="G158">
            <v>0.05</v>
          </cell>
          <cell r="H158">
            <v>130.97</v>
          </cell>
        </row>
        <row r="159">
          <cell r="B159" t="str">
            <v>TAYL_03Z</v>
          </cell>
          <cell r="C159">
            <v>0.3</v>
          </cell>
          <cell r="D159">
            <v>159.19</v>
          </cell>
          <cell r="E159">
            <v>0</v>
          </cell>
          <cell r="F159">
            <v>0</v>
          </cell>
          <cell r="G159">
            <v>0.3</v>
          </cell>
          <cell r="H159">
            <v>159.19</v>
          </cell>
        </row>
        <row r="160">
          <cell r="B160" t="str">
            <v>RCBKO-1</v>
          </cell>
          <cell r="C160">
            <v>5343.58</v>
          </cell>
          <cell r="D160">
            <v>3156.85</v>
          </cell>
          <cell r="E160">
            <v>0</v>
          </cell>
          <cell r="F160">
            <v>0</v>
          </cell>
          <cell r="G160">
            <v>5343.58</v>
          </cell>
          <cell r="H160">
            <v>3156.85</v>
          </cell>
        </row>
        <row r="161">
          <cell r="B161" t="str">
            <v>RCBKO-2</v>
          </cell>
          <cell r="C161">
            <v>4763.9399999999996</v>
          </cell>
          <cell r="D161">
            <v>3146.56</v>
          </cell>
          <cell r="E161">
            <v>0</v>
          </cell>
          <cell r="F161">
            <v>0</v>
          </cell>
          <cell r="G161">
            <v>4763.9399999999996</v>
          </cell>
          <cell r="H161">
            <v>3146.56</v>
          </cell>
        </row>
        <row r="162">
          <cell r="B162" t="str">
            <v>BRGG_01Z</v>
          </cell>
          <cell r="C162">
            <v>0</v>
          </cell>
          <cell r="D162">
            <v>0</v>
          </cell>
          <cell r="E162">
            <v>0</v>
          </cell>
          <cell r="F162">
            <v>0</v>
          </cell>
          <cell r="G162">
            <v>0</v>
          </cell>
          <cell r="H162">
            <v>0</v>
          </cell>
        </row>
        <row r="163">
          <cell r="B163" t="str">
            <v>ROCK_01Z</v>
          </cell>
          <cell r="C163">
            <v>21215.4</v>
          </cell>
          <cell r="D163">
            <v>1586.8</v>
          </cell>
          <cell r="E163">
            <v>0</v>
          </cell>
          <cell r="F163">
            <v>0</v>
          </cell>
          <cell r="G163">
            <v>21215.4</v>
          </cell>
          <cell r="H163">
            <v>1586.8</v>
          </cell>
        </row>
        <row r="164">
          <cell r="B164" t="str">
            <v>SCCL_01Z</v>
          </cell>
          <cell r="C164">
            <v>4312.8500000000004</v>
          </cell>
          <cell r="D164">
            <v>229.99</v>
          </cell>
          <cell r="E164">
            <v>0</v>
          </cell>
          <cell r="F164">
            <v>0</v>
          </cell>
          <cell r="G164">
            <v>4312.8500000000004</v>
          </cell>
          <cell r="H164">
            <v>229.99</v>
          </cell>
        </row>
        <row r="165">
          <cell r="B165" t="str">
            <v>SCCL_02Z</v>
          </cell>
          <cell r="C165">
            <v>8406.65</v>
          </cell>
          <cell r="D165">
            <v>3572.9</v>
          </cell>
          <cell r="E165">
            <v>0</v>
          </cell>
          <cell r="F165">
            <v>0</v>
          </cell>
          <cell r="G165">
            <v>8406.65</v>
          </cell>
          <cell r="H165">
            <v>3572.9</v>
          </cell>
        </row>
        <row r="166">
          <cell r="B166" t="str">
            <v>SCCL_03Z</v>
          </cell>
          <cell r="C166">
            <v>3491.5</v>
          </cell>
          <cell r="D166">
            <v>1910.48</v>
          </cell>
          <cell r="E166">
            <v>0</v>
          </cell>
          <cell r="F166">
            <v>0</v>
          </cell>
          <cell r="G166">
            <v>3491.5</v>
          </cell>
          <cell r="H166">
            <v>1910.48</v>
          </cell>
        </row>
        <row r="167">
          <cell r="B167" t="str">
            <v>SHOS_01Z</v>
          </cell>
          <cell r="C167">
            <v>7154.65</v>
          </cell>
          <cell r="D167">
            <v>902.15</v>
          </cell>
          <cell r="E167">
            <v>0</v>
          </cell>
          <cell r="F167">
            <v>0</v>
          </cell>
          <cell r="G167">
            <v>7154.65</v>
          </cell>
          <cell r="H167">
            <v>902.15</v>
          </cell>
        </row>
        <row r="168">
          <cell r="B168" t="str">
            <v>SEAB_01Z</v>
          </cell>
          <cell r="C168">
            <v>14266.34</v>
          </cell>
          <cell r="D168">
            <v>5395.34</v>
          </cell>
          <cell r="E168">
            <v>0</v>
          </cell>
          <cell r="F168">
            <v>0</v>
          </cell>
          <cell r="G168">
            <v>14266.34</v>
          </cell>
          <cell r="H168">
            <v>5395.34</v>
          </cell>
        </row>
        <row r="169">
          <cell r="B169" t="str">
            <v>SEAB_02Z</v>
          </cell>
          <cell r="C169">
            <v>6234.25</v>
          </cell>
          <cell r="D169">
            <v>1849.76</v>
          </cell>
          <cell r="E169">
            <v>0</v>
          </cell>
          <cell r="F169">
            <v>0</v>
          </cell>
          <cell r="G169">
            <v>6234.25</v>
          </cell>
          <cell r="H169">
            <v>1849.76</v>
          </cell>
        </row>
        <row r="170">
          <cell r="B170" t="str">
            <v>SPLN_01Z</v>
          </cell>
          <cell r="C170">
            <v>8803.2999999999993</v>
          </cell>
          <cell r="D170">
            <v>5401</v>
          </cell>
          <cell r="E170">
            <v>0</v>
          </cell>
          <cell r="F170">
            <v>0</v>
          </cell>
          <cell r="G170">
            <v>8803.2999999999993</v>
          </cell>
          <cell r="H170">
            <v>5401</v>
          </cell>
        </row>
        <row r="171">
          <cell r="B171" t="str">
            <v>ARCHW-1</v>
          </cell>
          <cell r="C171">
            <v>6094.13</v>
          </cell>
          <cell r="D171">
            <v>153.91999999999999</v>
          </cell>
          <cell r="E171">
            <v>0</v>
          </cell>
          <cell r="F171">
            <v>0</v>
          </cell>
          <cell r="G171">
            <v>6094.13</v>
          </cell>
          <cell r="H171">
            <v>153.91999999999999</v>
          </cell>
        </row>
        <row r="172">
          <cell r="B172" t="str">
            <v>BLLA-2</v>
          </cell>
          <cell r="C172">
            <v>2319.75</v>
          </cell>
          <cell r="D172">
            <v>265.08</v>
          </cell>
          <cell r="E172">
            <v>0</v>
          </cell>
          <cell r="F172">
            <v>0</v>
          </cell>
          <cell r="G172">
            <v>2319.75</v>
          </cell>
          <cell r="H172">
            <v>265.08</v>
          </cell>
        </row>
        <row r="173">
          <cell r="B173" t="str">
            <v>CLFLW-1</v>
          </cell>
          <cell r="C173">
            <v>627.82000000000005</v>
          </cell>
          <cell r="D173">
            <v>57.72</v>
          </cell>
          <cell r="E173">
            <v>0</v>
          </cell>
          <cell r="F173">
            <v>0</v>
          </cell>
          <cell r="G173">
            <v>627.82000000000005</v>
          </cell>
          <cell r="H173">
            <v>57.72</v>
          </cell>
        </row>
        <row r="174">
          <cell r="B174" t="str">
            <v>DRSLW-1</v>
          </cell>
          <cell r="C174">
            <v>0</v>
          </cell>
          <cell r="D174">
            <v>9654.2800000000007</v>
          </cell>
          <cell r="E174">
            <v>0</v>
          </cell>
          <cell r="F174">
            <v>0</v>
          </cell>
          <cell r="G174">
            <v>0</v>
          </cell>
          <cell r="H174">
            <v>9654.2800000000007</v>
          </cell>
        </row>
        <row r="175">
          <cell r="B175" t="str">
            <v>EWHLW-1</v>
          </cell>
          <cell r="C175">
            <v>1347.3</v>
          </cell>
          <cell r="D175">
            <v>141.87</v>
          </cell>
          <cell r="E175">
            <v>0</v>
          </cell>
          <cell r="F175">
            <v>0</v>
          </cell>
          <cell r="G175">
            <v>1347.3</v>
          </cell>
          <cell r="H175">
            <v>141.87</v>
          </cell>
        </row>
        <row r="176">
          <cell r="B176" t="str">
            <v>HRSTW-1</v>
          </cell>
          <cell r="C176">
            <v>8635.7000000000007</v>
          </cell>
          <cell r="D176">
            <v>1533.56</v>
          </cell>
          <cell r="E176">
            <v>0</v>
          </cell>
          <cell r="F176">
            <v>0</v>
          </cell>
          <cell r="G176">
            <v>8635.7000000000007</v>
          </cell>
          <cell r="H176">
            <v>1533.56</v>
          </cell>
        </row>
        <row r="177">
          <cell r="B177" t="str">
            <v>KLGLW-1</v>
          </cell>
          <cell r="C177">
            <v>13492</v>
          </cell>
          <cell r="D177">
            <v>45.09</v>
          </cell>
          <cell r="E177">
            <v>0</v>
          </cell>
          <cell r="F177">
            <v>0</v>
          </cell>
          <cell r="G177">
            <v>13492</v>
          </cell>
          <cell r="H177">
            <v>45.09</v>
          </cell>
        </row>
        <row r="178">
          <cell r="B178" t="str">
            <v>MKHLW-1</v>
          </cell>
          <cell r="C178">
            <v>30.1</v>
          </cell>
          <cell r="D178">
            <v>3422.94</v>
          </cell>
          <cell r="E178">
            <v>0</v>
          </cell>
          <cell r="F178">
            <v>0</v>
          </cell>
          <cell r="G178">
            <v>30.1</v>
          </cell>
          <cell r="H178">
            <v>3422.94</v>
          </cell>
        </row>
        <row r="179">
          <cell r="B179" t="str">
            <v>AIGA_01Z</v>
          </cell>
          <cell r="C179">
            <v>20.260000000000002</v>
          </cell>
          <cell r="D179">
            <v>0.03</v>
          </cell>
          <cell r="E179">
            <v>0</v>
          </cell>
          <cell r="F179">
            <v>0</v>
          </cell>
          <cell r="G179">
            <v>20.260000000000002</v>
          </cell>
          <cell r="H179">
            <v>0.03</v>
          </cell>
        </row>
        <row r="180">
          <cell r="B180" t="str">
            <v>BHLAW-1</v>
          </cell>
          <cell r="C180">
            <v>3440.77</v>
          </cell>
          <cell r="D180">
            <v>152.18</v>
          </cell>
          <cell r="E180">
            <v>0</v>
          </cell>
          <cell r="F180">
            <v>0</v>
          </cell>
          <cell r="G180">
            <v>3440.77</v>
          </cell>
          <cell r="H180">
            <v>152.18</v>
          </cell>
        </row>
        <row r="181">
          <cell r="B181" t="str">
            <v>CASH_01Z</v>
          </cell>
          <cell r="C181">
            <v>294.42</v>
          </cell>
          <cell r="D181">
            <v>0.01</v>
          </cell>
          <cell r="E181">
            <v>0</v>
          </cell>
          <cell r="F181">
            <v>0</v>
          </cell>
          <cell r="G181">
            <v>294.42</v>
          </cell>
          <cell r="H181">
            <v>0.01</v>
          </cell>
        </row>
        <row r="182">
          <cell r="B182" t="str">
            <v>CEAN_01Z</v>
          </cell>
          <cell r="C182">
            <v>18.84</v>
          </cell>
          <cell r="D182">
            <v>30.38</v>
          </cell>
          <cell r="E182">
            <v>0</v>
          </cell>
          <cell r="F182">
            <v>0</v>
          </cell>
          <cell r="G182">
            <v>18.84</v>
          </cell>
          <cell r="H182">
            <v>30.38</v>
          </cell>
        </row>
        <row r="183">
          <cell r="B183" t="str">
            <v>CLAC-1</v>
          </cell>
          <cell r="C183">
            <v>29.36</v>
          </cell>
          <cell r="D183">
            <v>63.27</v>
          </cell>
          <cell r="E183">
            <v>0</v>
          </cell>
          <cell r="F183">
            <v>0</v>
          </cell>
          <cell r="G183">
            <v>29.36</v>
          </cell>
          <cell r="H183">
            <v>63.27</v>
          </cell>
        </row>
        <row r="184">
          <cell r="B184" t="str">
            <v>CLUN_01Z</v>
          </cell>
          <cell r="C184">
            <v>2193.9499999999998</v>
          </cell>
          <cell r="D184">
            <v>31.88</v>
          </cell>
          <cell r="E184">
            <v>0</v>
          </cell>
          <cell r="F184">
            <v>0</v>
          </cell>
          <cell r="G184">
            <v>2193.9499999999998</v>
          </cell>
          <cell r="H184">
            <v>31.88</v>
          </cell>
        </row>
        <row r="185">
          <cell r="B185" t="str">
            <v>CLUN_02Z</v>
          </cell>
          <cell r="C185">
            <v>858.51</v>
          </cell>
          <cell r="D185">
            <v>335.33</v>
          </cell>
          <cell r="E185">
            <v>0</v>
          </cell>
          <cell r="F185">
            <v>0</v>
          </cell>
          <cell r="G185">
            <v>858.51</v>
          </cell>
          <cell r="H185">
            <v>335.33</v>
          </cell>
        </row>
        <row r="186">
          <cell r="B186" t="str">
            <v>CULL_02Z</v>
          </cell>
          <cell r="C186">
            <v>686.29</v>
          </cell>
          <cell r="D186">
            <v>0</v>
          </cell>
          <cell r="E186">
            <v>0</v>
          </cell>
          <cell r="F186">
            <v>0</v>
          </cell>
          <cell r="G186">
            <v>686.29</v>
          </cell>
          <cell r="H186">
            <v>0</v>
          </cell>
        </row>
        <row r="187">
          <cell r="B187" t="str">
            <v>DEAN_01Z</v>
          </cell>
          <cell r="C187">
            <v>54.73</v>
          </cell>
          <cell r="D187">
            <v>688.03</v>
          </cell>
          <cell r="E187">
            <v>0</v>
          </cell>
          <cell r="F187">
            <v>0</v>
          </cell>
          <cell r="G187">
            <v>54.73</v>
          </cell>
          <cell r="H187">
            <v>688.03</v>
          </cell>
        </row>
        <row r="188">
          <cell r="B188" t="str">
            <v>ERRO_01Z</v>
          </cell>
          <cell r="C188">
            <v>17.489999999999998</v>
          </cell>
          <cell r="D188">
            <v>105.74</v>
          </cell>
          <cell r="E188">
            <v>0</v>
          </cell>
          <cell r="F188">
            <v>0</v>
          </cell>
          <cell r="G188">
            <v>17.489999999999998</v>
          </cell>
          <cell r="H188">
            <v>105.74</v>
          </cell>
        </row>
        <row r="189">
          <cell r="B189" t="str">
            <v>ERRO_02Z</v>
          </cell>
          <cell r="C189">
            <v>12.09</v>
          </cell>
          <cell r="D189">
            <v>81.17</v>
          </cell>
          <cell r="E189">
            <v>0</v>
          </cell>
          <cell r="F189">
            <v>0</v>
          </cell>
          <cell r="G189">
            <v>12.09</v>
          </cell>
          <cell r="H189">
            <v>81.17</v>
          </cell>
        </row>
        <row r="190">
          <cell r="B190" t="str">
            <v>ERRO_03Z</v>
          </cell>
          <cell r="C190">
            <v>9.94</v>
          </cell>
          <cell r="D190">
            <v>92.61</v>
          </cell>
          <cell r="E190">
            <v>0</v>
          </cell>
          <cell r="F190">
            <v>0</v>
          </cell>
          <cell r="G190">
            <v>9.94</v>
          </cell>
          <cell r="H190">
            <v>92.61</v>
          </cell>
        </row>
        <row r="191">
          <cell r="B191" t="str">
            <v>FASN_01Z</v>
          </cell>
          <cell r="C191">
            <v>2426.37</v>
          </cell>
          <cell r="D191">
            <v>7.52</v>
          </cell>
          <cell r="E191">
            <v>0</v>
          </cell>
          <cell r="F191">
            <v>0</v>
          </cell>
          <cell r="G191">
            <v>2426.37</v>
          </cell>
          <cell r="H191">
            <v>7.52</v>
          </cell>
        </row>
        <row r="192">
          <cell r="B192" t="str">
            <v>FASN_02Z</v>
          </cell>
          <cell r="C192">
            <v>1851.14</v>
          </cell>
          <cell r="D192">
            <v>5.51</v>
          </cell>
          <cell r="E192">
            <v>0</v>
          </cell>
          <cell r="F192">
            <v>0</v>
          </cell>
          <cell r="G192">
            <v>1851.14</v>
          </cell>
          <cell r="H192">
            <v>5.51</v>
          </cell>
        </row>
        <row r="193">
          <cell r="B193" t="str">
            <v>FASN_03Z</v>
          </cell>
          <cell r="C193">
            <v>170.29</v>
          </cell>
          <cell r="D193">
            <v>196.38</v>
          </cell>
          <cell r="E193">
            <v>0</v>
          </cell>
          <cell r="F193">
            <v>0</v>
          </cell>
          <cell r="G193">
            <v>170.29</v>
          </cell>
          <cell r="H193">
            <v>196.38</v>
          </cell>
        </row>
        <row r="194">
          <cell r="B194" t="str">
            <v>FASN_04Z</v>
          </cell>
          <cell r="C194">
            <v>109.44</v>
          </cell>
          <cell r="D194">
            <v>182.66</v>
          </cell>
          <cell r="E194">
            <v>0</v>
          </cell>
          <cell r="F194">
            <v>0</v>
          </cell>
          <cell r="G194">
            <v>109.44</v>
          </cell>
          <cell r="H194">
            <v>182.66</v>
          </cell>
        </row>
        <row r="195">
          <cell r="B195" t="str">
            <v>FINL_01Z</v>
          </cell>
          <cell r="C195">
            <v>16.510000000000002</v>
          </cell>
          <cell r="D195">
            <v>18.329999999999998</v>
          </cell>
          <cell r="E195">
            <v>0</v>
          </cell>
          <cell r="F195">
            <v>0</v>
          </cell>
          <cell r="G195">
            <v>16.510000000000002</v>
          </cell>
          <cell r="H195">
            <v>18.329999999999998</v>
          </cell>
        </row>
        <row r="196">
          <cell r="B196" t="str">
            <v>FOYE_01Z</v>
          </cell>
          <cell r="C196">
            <v>631.87</v>
          </cell>
          <cell r="D196">
            <v>1315.49</v>
          </cell>
          <cell r="E196">
            <v>0</v>
          </cell>
          <cell r="F196">
            <v>0</v>
          </cell>
          <cell r="G196">
            <v>631.87</v>
          </cell>
          <cell r="H196">
            <v>1315.49</v>
          </cell>
        </row>
        <row r="197">
          <cell r="B197" t="str">
            <v>FOYE_02Z</v>
          </cell>
          <cell r="C197">
            <v>947.71</v>
          </cell>
          <cell r="D197">
            <v>1269.49</v>
          </cell>
          <cell r="E197">
            <v>0</v>
          </cell>
          <cell r="F197">
            <v>0</v>
          </cell>
          <cell r="G197">
            <v>947.71</v>
          </cell>
          <cell r="H197">
            <v>1269.49</v>
          </cell>
        </row>
        <row r="198">
          <cell r="B198" t="str">
            <v>GLEN_01Z</v>
          </cell>
          <cell r="C198">
            <v>369.57</v>
          </cell>
          <cell r="D198">
            <v>0</v>
          </cell>
          <cell r="E198">
            <v>0</v>
          </cell>
          <cell r="F198">
            <v>0</v>
          </cell>
          <cell r="G198">
            <v>369.57</v>
          </cell>
          <cell r="H198">
            <v>0</v>
          </cell>
        </row>
        <row r="199">
          <cell r="B199" t="str">
            <v>GLNDO-1</v>
          </cell>
          <cell r="C199">
            <v>2237.0100000000002</v>
          </cell>
          <cell r="D199">
            <v>506.34</v>
          </cell>
          <cell r="E199">
            <v>0</v>
          </cell>
          <cell r="F199">
            <v>0</v>
          </cell>
          <cell r="G199">
            <v>2237.0100000000002</v>
          </cell>
          <cell r="H199">
            <v>506.34</v>
          </cell>
        </row>
        <row r="200">
          <cell r="B200" t="str">
            <v>GORDW-1</v>
          </cell>
          <cell r="C200">
            <v>0</v>
          </cell>
          <cell r="D200">
            <v>0</v>
          </cell>
          <cell r="E200">
            <v>0</v>
          </cell>
          <cell r="F200">
            <v>0</v>
          </cell>
          <cell r="G200">
            <v>0</v>
          </cell>
          <cell r="H200">
            <v>0</v>
          </cell>
        </row>
        <row r="201">
          <cell r="B201" t="str">
            <v>GRUB_01Z</v>
          </cell>
          <cell r="C201">
            <v>0</v>
          </cell>
          <cell r="D201">
            <v>0</v>
          </cell>
          <cell r="E201">
            <v>0</v>
          </cell>
          <cell r="F201">
            <v>0</v>
          </cell>
          <cell r="G201">
            <v>0</v>
          </cell>
          <cell r="H201">
            <v>0</v>
          </cell>
        </row>
        <row r="202">
          <cell r="B202" t="str">
            <v>GRUB_02Z</v>
          </cell>
          <cell r="C202">
            <v>0</v>
          </cell>
          <cell r="D202">
            <v>0</v>
          </cell>
          <cell r="E202">
            <v>0</v>
          </cell>
          <cell r="F202">
            <v>0</v>
          </cell>
          <cell r="G202">
            <v>0</v>
          </cell>
          <cell r="H202">
            <v>0</v>
          </cell>
        </row>
        <row r="203">
          <cell r="B203" t="str">
            <v>HADHW-1</v>
          </cell>
          <cell r="C203">
            <v>777.23</v>
          </cell>
          <cell r="D203">
            <v>3992.65</v>
          </cell>
          <cell r="E203">
            <v>0</v>
          </cell>
          <cell r="F203">
            <v>0</v>
          </cell>
          <cell r="G203">
            <v>777.23</v>
          </cell>
          <cell r="H203">
            <v>3992.65</v>
          </cell>
        </row>
        <row r="204">
          <cell r="B204" t="str">
            <v>INGA_01Z</v>
          </cell>
          <cell r="C204">
            <v>20.69</v>
          </cell>
          <cell r="D204">
            <v>25.87</v>
          </cell>
          <cell r="E204">
            <v>0</v>
          </cell>
          <cell r="F204">
            <v>0</v>
          </cell>
          <cell r="G204">
            <v>20.69</v>
          </cell>
          <cell r="H204">
            <v>25.87</v>
          </cell>
        </row>
        <row r="205">
          <cell r="B205" t="str">
            <v>KIOR_01Z</v>
          </cell>
          <cell r="C205">
            <v>2.0499999999999998</v>
          </cell>
          <cell r="D205">
            <v>11.34</v>
          </cell>
          <cell r="E205">
            <v>0</v>
          </cell>
          <cell r="F205">
            <v>0</v>
          </cell>
          <cell r="G205">
            <v>2.0499999999999998</v>
          </cell>
          <cell r="H205">
            <v>11.34</v>
          </cell>
        </row>
        <row r="206">
          <cell r="B206" t="str">
            <v>LOCH_01Z</v>
          </cell>
          <cell r="C206">
            <v>929.75</v>
          </cell>
          <cell r="D206">
            <v>45.31</v>
          </cell>
          <cell r="E206">
            <v>0</v>
          </cell>
          <cell r="F206">
            <v>0</v>
          </cell>
          <cell r="G206">
            <v>929.75</v>
          </cell>
          <cell r="H206">
            <v>45.31</v>
          </cell>
        </row>
        <row r="207">
          <cell r="B207" t="str">
            <v>LOCH_02Z</v>
          </cell>
          <cell r="C207">
            <v>1310.97</v>
          </cell>
          <cell r="D207">
            <v>23.96</v>
          </cell>
          <cell r="E207">
            <v>0</v>
          </cell>
          <cell r="F207">
            <v>0</v>
          </cell>
          <cell r="G207">
            <v>1310.97</v>
          </cell>
          <cell r="H207">
            <v>23.96</v>
          </cell>
        </row>
        <row r="208">
          <cell r="B208" t="str">
            <v>LUIC_01Z</v>
          </cell>
          <cell r="C208">
            <v>19.850000000000001</v>
          </cell>
          <cell r="D208">
            <v>327.48</v>
          </cell>
          <cell r="E208">
            <v>0</v>
          </cell>
          <cell r="F208">
            <v>0</v>
          </cell>
          <cell r="G208">
            <v>19.850000000000001</v>
          </cell>
          <cell r="H208">
            <v>327.48</v>
          </cell>
        </row>
        <row r="209">
          <cell r="B209" t="str">
            <v>LUIC_02Z</v>
          </cell>
          <cell r="C209">
            <v>27.47</v>
          </cell>
          <cell r="D209">
            <v>303.77</v>
          </cell>
          <cell r="E209">
            <v>0</v>
          </cell>
          <cell r="F209">
            <v>0</v>
          </cell>
          <cell r="G209">
            <v>27.47</v>
          </cell>
          <cell r="H209">
            <v>303.77</v>
          </cell>
        </row>
        <row r="210">
          <cell r="B210" t="str">
            <v>MOSS_01Z</v>
          </cell>
          <cell r="C210">
            <v>55.38</v>
          </cell>
          <cell r="D210">
            <v>829.29</v>
          </cell>
          <cell r="E210">
            <v>0</v>
          </cell>
          <cell r="F210">
            <v>0</v>
          </cell>
          <cell r="G210">
            <v>55.38</v>
          </cell>
          <cell r="H210">
            <v>829.29</v>
          </cell>
        </row>
        <row r="211">
          <cell r="B211" t="str">
            <v>NANT_01Z</v>
          </cell>
          <cell r="C211">
            <v>482.2</v>
          </cell>
          <cell r="D211">
            <v>8.44</v>
          </cell>
          <cell r="E211">
            <v>0</v>
          </cell>
          <cell r="F211">
            <v>0</v>
          </cell>
          <cell r="G211">
            <v>482.2</v>
          </cell>
          <cell r="H211">
            <v>8.44</v>
          </cell>
        </row>
        <row r="212">
          <cell r="B212" t="str">
            <v>ORRI_01Z</v>
          </cell>
          <cell r="C212">
            <v>0.04</v>
          </cell>
          <cell r="D212">
            <v>89.2</v>
          </cell>
          <cell r="E212">
            <v>0</v>
          </cell>
          <cell r="F212">
            <v>0</v>
          </cell>
          <cell r="G212">
            <v>0.04</v>
          </cell>
          <cell r="H212">
            <v>89.2</v>
          </cell>
        </row>
        <row r="213">
          <cell r="B213" t="str">
            <v>PEHE_01Z</v>
          </cell>
          <cell r="C213">
            <v>6568.18</v>
          </cell>
          <cell r="D213">
            <v>7803.11</v>
          </cell>
          <cell r="E213">
            <v>0</v>
          </cell>
          <cell r="F213">
            <v>0</v>
          </cell>
          <cell r="G213">
            <v>6568.18</v>
          </cell>
          <cell r="H213">
            <v>7803.11</v>
          </cell>
        </row>
        <row r="214">
          <cell r="B214" t="str">
            <v>PEHE_02Z</v>
          </cell>
          <cell r="C214">
            <v>0</v>
          </cell>
          <cell r="D214">
            <v>0</v>
          </cell>
          <cell r="E214">
            <v>0</v>
          </cell>
          <cell r="F214">
            <v>0</v>
          </cell>
          <cell r="G214">
            <v>0</v>
          </cell>
          <cell r="H214">
            <v>0</v>
          </cell>
        </row>
        <row r="215">
          <cell r="B215" t="str">
            <v>QUIO_01Z</v>
          </cell>
          <cell r="C215">
            <v>504.21</v>
          </cell>
          <cell r="D215">
            <v>185.05</v>
          </cell>
          <cell r="E215">
            <v>0</v>
          </cell>
          <cell r="F215">
            <v>0</v>
          </cell>
          <cell r="G215">
            <v>504.21</v>
          </cell>
          <cell r="H215">
            <v>185.05</v>
          </cell>
        </row>
        <row r="216">
          <cell r="B216" t="str">
            <v>SLOY_01Z</v>
          </cell>
          <cell r="C216">
            <v>40.909999999999997</v>
          </cell>
          <cell r="D216">
            <v>39.61</v>
          </cell>
          <cell r="E216">
            <v>0</v>
          </cell>
          <cell r="F216">
            <v>0</v>
          </cell>
          <cell r="G216">
            <v>40.909999999999997</v>
          </cell>
          <cell r="H216">
            <v>39.61</v>
          </cell>
        </row>
        <row r="217">
          <cell r="B217" t="str">
            <v>SLOY_02Z</v>
          </cell>
          <cell r="C217">
            <v>35.92</v>
          </cell>
          <cell r="D217">
            <v>123.25</v>
          </cell>
          <cell r="E217">
            <v>0</v>
          </cell>
          <cell r="F217">
            <v>0</v>
          </cell>
          <cell r="G217">
            <v>35.92</v>
          </cell>
          <cell r="H217">
            <v>123.25</v>
          </cell>
        </row>
        <row r="218">
          <cell r="B218" t="str">
            <v>SLOY_03Z</v>
          </cell>
          <cell r="C218">
            <v>81.91</v>
          </cell>
          <cell r="D218">
            <v>32.340000000000003</v>
          </cell>
          <cell r="E218">
            <v>0</v>
          </cell>
          <cell r="F218">
            <v>0</v>
          </cell>
          <cell r="G218">
            <v>81.91</v>
          </cell>
          <cell r="H218">
            <v>32.340000000000003</v>
          </cell>
        </row>
        <row r="219">
          <cell r="B219" t="str">
            <v>SLOY_04Z</v>
          </cell>
          <cell r="C219">
            <v>134.97999999999999</v>
          </cell>
          <cell r="D219">
            <v>9.3800000000000008</v>
          </cell>
          <cell r="E219">
            <v>0</v>
          </cell>
          <cell r="F219">
            <v>0</v>
          </cell>
          <cell r="G219">
            <v>134.97999999999999</v>
          </cell>
          <cell r="H219">
            <v>9.3800000000000008</v>
          </cell>
        </row>
        <row r="220">
          <cell r="B220" t="str">
            <v>STRNW-1</v>
          </cell>
          <cell r="C220">
            <v>442.01</v>
          </cell>
          <cell r="D220">
            <v>841.27</v>
          </cell>
          <cell r="E220">
            <v>0</v>
          </cell>
          <cell r="F220">
            <v>0</v>
          </cell>
          <cell r="G220">
            <v>442.01</v>
          </cell>
          <cell r="H220">
            <v>841.27</v>
          </cell>
        </row>
        <row r="221">
          <cell r="B221" t="str">
            <v>TORA_01Z</v>
          </cell>
          <cell r="C221">
            <v>53.85</v>
          </cell>
          <cell r="D221">
            <v>17.899999999999999</v>
          </cell>
          <cell r="E221">
            <v>0</v>
          </cell>
          <cell r="F221">
            <v>0</v>
          </cell>
          <cell r="G221">
            <v>53.85</v>
          </cell>
          <cell r="H221">
            <v>17.899999999999999</v>
          </cell>
        </row>
        <row r="222">
          <cell r="B222" t="str">
            <v>TORA_02Z</v>
          </cell>
          <cell r="C222">
            <v>114.68</v>
          </cell>
          <cell r="D222">
            <v>109.19</v>
          </cell>
          <cell r="E222">
            <v>0</v>
          </cell>
          <cell r="F222">
            <v>0</v>
          </cell>
          <cell r="G222">
            <v>114.68</v>
          </cell>
          <cell r="H222">
            <v>109.19</v>
          </cell>
        </row>
        <row r="223">
          <cell r="B223" t="str">
            <v>STLGW-1</v>
          </cell>
          <cell r="C223">
            <v>2735.74</v>
          </cell>
          <cell r="D223">
            <v>58.46</v>
          </cell>
          <cell r="E223">
            <v>0</v>
          </cell>
          <cell r="F223">
            <v>0</v>
          </cell>
          <cell r="G223">
            <v>2735.74</v>
          </cell>
          <cell r="H223">
            <v>58.46</v>
          </cell>
        </row>
        <row r="224">
          <cell r="B224" t="str">
            <v>STLGW-2</v>
          </cell>
          <cell r="C224">
            <v>3795.78</v>
          </cell>
          <cell r="D224">
            <v>40.92</v>
          </cell>
          <cell r="E224">
            <v>0</v>
          </cell>
          <cell r="F224">
            <v>0</v>
          </cell>
          <cell r="G224">
            <v>3795.78</v>
          </cell>
          <cell r="H224">
            <v>40.92</v>
          </cell>
        </row>
        <row r="225">
          <cell r="B225" t="str">
            <v>STLGW-3</v>
          </cell>
          <cell r="C225">
            <v>3069.26</v>
          </cell>
          <cell r="D225">
            <v>60.19</v>
          </cell>
          <cell r="E225">
            <v>0</v>
          </cell>
          <cell r="F225">
            <v>0</v>
          </cell>
          <cell r="G225">
            <v>3069.26</v>
          </cell>
          <cell r="H225">
            <v>60.19</v>
          </cell>
        </row>
        <row r="226">
          <cell r="B226" t="str">
            <v>SUTB_01Z</v>
          </cell>
          <cell r="C226">
            <v>0</v>
          </cell>
          <cell r="D226">
            <v>0</v>
          </cell>
          <cell r="E226">
            <v>0</v>
          </cell>
          <cell r="F226">
            <v>0</v>
          </cell>
          <cell r="G226">
            <v>0</v>
          </cell>
          <cell r="H226">
            <v>0</v>
          </cell>
        </row>
        <row r="227">
          <cell r="B227" t="str">
            <v>SVRP_10Z</v>
          </cell>
          <cell r="C227">
            <v>0</v>
          </cell>
          <cell r="D227">
            <v>0</v>
          </cell>
          <cell r="E227">
            <v>0</v>
          </cell>
          <cell r="F227">
            <v>0</v>
          </cell>
          <cell r="G227">
            <v>0</v>
          </cell>
          <cell r="H227">
            <v>0</v>
          </cell>
        </row>
        <row r="228">
          <cell r="B228" t="str">
            <v>SVRP_20Z</v>
          </cell>
          <cell r="C228">
            <v>0</v>
          </cell>
          <cell r="D228">
            <v>0</v>
          </cell>
          <cell r="E228">
            <v>0</v>
          </cell>
          <cell r="F228">
            <v>0</v>
          </cell>
          <cell r="G228">
            <v>0</v>
          </cell>
          <cell r="H228">
            <v>0</v>
          </cell>
        </row>
        <row r="229">
          <cell r="B229" t="str">
            <v>USKM_13Z</v>
          </cell>
          <cell r="C229">
            <v>0</v>
          </cell>
          <cell r="D229">
            <v>0</v>
          </cell>
          <cell r="E229">
            <v>0</v>
          </cell>
          <cell r="F229">
            <v>0</v>
          </cell>
          <cell r="G229">
            <v>0</v>
          </cell>
          <cell r="H229">
            <v>0</v>
          </cell>
        </row>
        <row r="230">
          <cell r="B230" t="str">
            <v>USKM_14Z</v>
          </cell>
          <cell r="C230">
            <v>0</v>
          </cell>
          <cell r="D230">
            <v>0</v>
          </cell>
          <cell r="E230">
            <v>0</v>
          </cell>
          <cell r="F230">
            <v>0</v>
          </cell>
          <cell r="G230">
            <v>0</v>
          </cell>
          <cell r="H230">
            <v>0</v>
          </cell>
        </row>
        <row r="231">
          <cell r="B231" t="str">
            <v>USKM_15Z</v>
          </cell>
          <cell r="C231">
            <v>0</v>
          </cell>
          <cell r="D231">
            <v>0</v>
          </cell>
          <cell r="E231">
            <v>0</v>
          </cell>
          <cell r="F231">
            <v>0</v>
          </cell>
          <cell r="G231">
            <v>0</v>
          </cell>
          <cell r="H231">
            <v>0</v>
          </cell>
        </row>
        <row r="232">
          <cell r="B232" t="str">
            <v>WLNYO-2</v>
          </cell>
          <cell r="C232">
            <v>5689.55</v>
          </cell>
          <cell r="D232">
            <v>486.36</v>
          </cell>
          <cell r="E232">
            <v>0</v>
          </cell>
          <cell r="F232">
            <v>0</v>
          </cell>
          <cell r="G232">
            <v>5689.55</v>
          </cell>
          <cell r="H232">
            <v>486.36</v>
          </cell>
        </row>
        <row r="233">
          <cell r="B233" t="str">
            <v>WLNYW-1</v>
          </cell>
          <cell r="C233">
            <v>4.9000000000000004</v>
          </cell>
          <cell r="D233">
            <v>19785.21</v>
          </cell>
          <cell r="E233">
            <v>0</v>
          </cell>
          <cell r="F233">
            <v>0</v>
          </cell>
          <cell r="G233">
            <v>4.9000000000000004</v>
          </cell>
          <cell r="H233">
            <v>19785.21</v>
          </cell>
        </row>
        <row r="234">
          <cell r="B234" t="str">
            <v>WLNYO3</v>
          </cell>
          <cell r="C234">
            <v>1639.9</v>
          </cell>
          <cell r="D234">
            <v>9191.11</v>
          </cell>
          <cell r="E234">
            <v>0</v>
          </cell>
          <cell r="F234">
            <v>0</v>
          </cell>
          <cell r="G234">
            <v>1639.9</v>
          </cell>
          <cell r="H234">
            <v>9191.11</v>
          </cell>
        </row>
        <row r="235">
          <cell r="B235" t="str">
            <v>WLNYO4</v>
          </cell>
          <cell r="C235">
            <v>255.92</v>
          </cell>
          <cell r="D235">
            <v>6828.44</v>
          </cell>
          <cell r="E235">
            <v>0</v>
          </cell>
          <cell r="F235">
            <v>0</v>
          </cell>
          <cell r="G235">
            <v>255.92</v>
          </cell>
          <cell r="H235">
            <v>6828.44</v>
          </cell>
        </row>
        <row r="236">
          <cell r="B236" t="str">
            <v>WBURB-1</v>
          </cell>
          <cell r="C236">
            <v>4769.79</v>
          </cell>
          <cell r="D236">
            <v>4992.8100000000004</v>
          </cell>
          <cell r="E236">
            <v>0</v>
          </cell>
          <cell r="F236">
            <v>0</v>
          </cell>
          <cell r="G236">
            <v>4769.79</v>
          </cell>
          <cell r="H236">
            <v>4992.8100000000004</v>
          </cell>
        </row>
        <row r="237">
          <cell r="B237" t="str">
            <v>WBURB-2</v>
          </cell>
          <cell r="C237">
            <v>5790.96</v>
          </cell>
          <cell r="D237">
            <v>5569.37</v>
          </cell>
          <cell r="E237">
            <v>0</v>
          </cell>
          <cell r="F237">
            <v>0</v>
          </cell>
          <cell r="G237">
            <v>5790.96</v>
          </cell>
          <cell r="H237">
            <v>5569.37</v>
          </cell>
        </row>
        <row r="238">
          <cell r="B238" t="str">
            <v>WBURB-3</v>
          </cell>
          <cell r="C238">
            <v>6189.86</v>
          </cell>
          <cell r="D238">
            <v>5517.13</v>
          </cell>
          <cell r="E238">
            <v>0</v>
          </cell>
          <cell r="F238">
            <v>0</v>
          </cell>
          <cell r="G238">
            <v>6189.86</v>
          </cell>
          <cell r="H238">
            <v>5517.13</v>
          </cell>
        </row>
        <row r="239">
          <cell r="B239" t="str">
            <v>WBUPS01Z</v>
          </cell>
          <cell r="C239">
            <v>925.95</v>
          </cell>
          <cell r="D239">
            <v>1852.8</v>
          </cell>
          <cell r="E239">
            <v>0</v>
          </cell>
          <cell r="F239">
            <v>0</v>
          </cell>
          <cell r="G239">
            <v>925.95</v>
          </cell>
          <cell r="H239">
            <v>1852.8</v>
          </cell>
        </row>
        <row r="240">
          <cell r="B240" t="str">
            <v>WBUPS02Z</v>
          </cell>
          <cell r="C240">
            <v>2169.85</v>
          </cell>
          <cell r="D240">
            <v>1326.65</v>
          </cell>
          <cell r="E240">
            <v>0</v>
          </cell>
          <cell r="F240">
            <v>0</v>
          </cell>
          <cell r="G240">
            <v>2169.85</v>
          </cell>
          <cell r="H240">
            <v>1326.65</v>
          </cell>
        </row>
        <row r="241">
          <cell r="B241" t="str">
            <v>WBUPS03Z</v>
          </cell>
          <cell r="C241">
            <v>0</v>
          </cell>
          <cell r="D241">
            <v>0</v>
          </cell>
          <cell r="E241">
            <v>0</v>
          </cell>
          <cell r="F241">
            <v>0</v>
          </cell>
          <cell r="G241">
            <v>0</v>
          </cell>
          <cell r="H241">
            <v>0</v>
          </cell>
        </row>
        <row r="242">
          <cell r="B242" t="str">
            <v>WBUPS04Z</v>
          </cell>
          <cell r="C242">
            <v>2240.9</v>
          </cell>
          <cell r="D242">
            <v>3762.95</v>
          </cell>
          <cell r="E242">
            <v>0</v>
          </cell>
          <cell r="F242">
            <v>0</v>
          </cell>
          <cell r="G242">
            <v>2240.9</v>
          </cell>
          <cell r="H242">
            <v>3762.95</v>
          </cell>
        </row>
        <row r="243">
          <cell r="B243" t="str">
            <v>WTMSO-1</v>
          </cell>
          <cell r="C243">
            <v>9082.1299999999992</v>
          </cell>
          <cell r="D243">
            <v>2161.33</v>
          </cell>
          <cell r="E243">
            <v>0</v>
          </cell>
          <cell r="F243">
            <v>0</v>
          </cell>
          <cell r="G243">
            <v>9082.1299999999992</v>
          </cell>
          <cell r="H243">
            <v>2161.33</v>
          </cell>
        </row>
        <row r="244">
          <cell r="B244" t="str">
            <v>BLLA-1</v>
          </cell>
          <cell r="C244">
            <v>4601.59</v>
          </cell>
          <cell r="D244">
            <v>154.04</v>
          </cell>
          <cell r="E244">
            <v>0</v>
          </cell>
          <cell r="F244">
            <v>0</v>
          </cell>
          <cell r="G244">
            <v>4601.59</v>
          </cell>
          <cell r="H244">
            <v>154.04</v>
          </cell>
        </row>
        <row r="245">
          <cell r="B245" t="str">
            <v>WHILW-1</v>
          </cell>
          <cell r="C245">
            <v>12556.01</v>
          </cell>
          <cell r="D245">
            <v>391.8</v>
          </cell>
          <cell r="E245">
            <v>0</v>
          </cell>
          <cell r="F245">
            <v>0</v>
          </cell>
          <cell r="G245">
            <v>12556.01</v>
          </cell>
          <cell r="H245">
            <v>391.8</v>
          </cell>
        </row>
        <row r="246">
          <cell r="B246" t="str">
            <v>WHILW-2</v>
          </cell>
          <cell r="C246">
            <v>17592.509999999998</v>
          </cell>
          <cell r="D246">
            <v>115.29</v>
          </cell>
          <cell r="E246">
            <v>0</v>
          </cell>
          <cell r="F246">
            <v>0</v>
          </cell>
          <cell r="G246">
            <v>17592.509999999998</v>
          </cell>
          <cell r="H246">
            <v>115.29</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7">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9509.0300000000007</v>
          </cell>
          <cell r="D8">
            <v>1005.41</v>
          </cell>
          <cell r="E8">
            <v>0</v>
          </cell>
          <cell r="F8">
            <v>0</v>
          </cell>
          <cell r="G8">
            <v>9509.0300000000007</v>
          </cell>
          <cell r="H8">
            <v>1005.41</v>
          </cell>
        </row>
        <row r="9">
          <cell r="B9" t="str">
            <v>BAGE_01Z</v>
          </cell>
          <cell r="C9">
            <v>0.21</v>
          </cell>
          <cell r="D9">
            <v>0</v>
          </cell>
          <cell r="E9">
            <v>0</v>
          </cell>
          <cell r="F9">
            <v>0</v>
          </cell>
          <cell r="G9">
            <v>0.21</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7444.47</v>
          </cell>
          <cell r="D13">
            <v>102.54</v>
          </cell>
          <cell r="E13">
            <v>0</v>
          </cell>
          <cell r="F13">
            <v>0</v>
          </cell>
          <cell r="G13">
            <v>7444.47</v>
          </cell>
          <cell r="H13">
            <v>102.54</v>
          </cell>
        </row>
        <row r="14">
          <cell r="B14" t="str">
            <v>BEATO-1</v>
          </cell>
          <cell r="C14">
            <v>15471.21</v>
          </cell>
          <cell r="D14">
            <v>42.31</v>
          </cell>
          <cell r="E14">
            <v>0</v>
          </cell>
          <cell r="F14">
            <v>0</v>
          </cell>
          <cell r="G14">
            <v>15471.21</v>
          </cell>
          <cell r="H14">
            <v>42.31</v>
          </cell>
        </row>
        <row r="15">
          <cell r="B15" t="str">
            <v>BEATO-2</v>
          </cell>
          <cell r="C15">
            <v>25344.43</v>
          </cell>
          <cell r="D15">
            <v>7.0000000000000007E-2</v>
          </cell>
          <cell r="E15">
            <v>0</v>
          </cell>
          <cell r="F15">
            <v>0</v>
          </cell>
          <cell r="G15">
            <v>25344.43</v>
          </cell>
          <cell r="H15">
            <v>7.0000000000000007E-2</v>
          </cell>
        </row>
        <row r="16">
          <cell r="B16" t="str">
            <v>BEATO-3</v>
          </cell>
          <cell r="C16">
            <v>23418.78</v>
          </cell>
          <cell r="D16">
            <v>87.87</v>
          </cell>
          <cell r="E16">
            <v>0</v>
          </cell>
          <cell r="F16">
            <v>0</v>
          </cell>
          <cell r="G16">
            <v>23418.78</v>
          </cell>
          <cell r="H16">
            <v>87.87</v>
          </cell>
        </row>
        <row r="17">
          <cell r="B17" t="str">
            <v>BEATO-4</v>
          </cell>
          <cell r="C17">
            <v>25211.8</v>
          </cell>
          <cell r="D17">
            <v>0.14000000000000001</v>
          </cell>
          <cell r="E17">
            <v>0</v>
          </cell>
          <cell r="F17">
            <v>0</v>
          </cell>
          <cell r="G17">
            <v>25211.8</v>
          </cell>
          <cell r="H17">
            <v>0.14000000000000001</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5216.8999999999996</v>
          </cell>
          <cell r="D22">
            <v>1125.18</v>
          </cell>
          <cell r="E22">
            <v>0</v>
          </cell>
          <cell r="F22">
            <v>0</v>
          </cell>
          <cell r="G22">
            <v>5216.8999999999996</v>
          </cell>
          <cell r="H22">
            <v>1125.18</v>
          </cell>
        </row>
        <row r="23">
          <cell r="B23" t="str">
            <v>CARR-1</v>
          </cell>
          <cell r="C23">
            <v>18052.3</v>
          </cell>
          <cell r="D23">
            <v>5916.3</v>
          </cell>
          <cell r="E23">
            <v>0</v>
          </cell>
          <cell r="F23">
            <v>0</v>
          </cell>
          <cell r="G23">
            <v>18052.3</v>
          </cell>
          <cell r="H23">
            <v>5916.3</v>
          </cell>
        </row>
        <row r="24">
          <cell r="B24" t="str">
            <v>CARR-2</v>
          </cell>
          <cell r="C24">
            <v>31733.599999999999</v>
          </cell>
          <cell r="D24">
            <v>5957.7</v>
          </cell>
          <cell r="E24">
            <v>0</v>
          </cell>
          <cell r="F24">
            <v>0</v>
          </cell>
          <cell r="G24">
            <v>31733.599999999999</v>
          </cell>
          <cell r="H24">
            <v>5957.7</v>
          </cell>
        </row>
        <row r="25">
          <cell r="B25" t="str">
            <v>CDCL_01Z</v>
          </cell>
          <cell r="C25">
            <v>8795.16</v>
          </cell>
          <cell r="D25">
            <v>7927.74</v>
          </cell>
          <cell r="E25">
            <v>0</v>
          </cell>
          <cell r="F25">
            <v>0</v>
          </cell>
          <cell r="G25">
            <v>8795.16</v>
          </cell>
          <cell r="H25">
            <v>7927.74</v>
          </cell>
        </row>
        <row r="26">
          <cell r="B26" t="str">
            <v>LAGA_01Z</v>
          </cell>
          <cell r="C26">
            <v>5390</v>
          </cell>
          <cell r="D26">
            <v>5133</v>
          </cell>
          <cell r="E26">
            <v>0</v>
          </cell>
          <cell r="F26">
            <v>0</v>
          </cell>
          <cell r="G26">
            <v>5390</v>
          </cell>
          <cell r="H26">
            <v>5133</v>
          </cell>
        </row>
        <row r="27">
          <cell r="B27" t="str">
            <v>CLDCW-1</v>
          </cell>
          <cell r="C27">
            <v>4.41</v>
          </cell>
          <cell r="D27">
            <v>4865.29</v>
          </cell>
          <cell r="E27">
            <v>0</v>
          </cell>
          <cell r="F27">
            <v>0</v>
          </cell>
          <cell r="G27">
            <v>4.41</v>
          </cell>
          <cell r="H27">
            <v>4865.29</v>
          </cell>
        </row>
        <row r="28">
          <cell r="B28" t="str">
            <v>CLDNW-1</v>
          </cell>
          <cell r="C28">
            <v>4.53</v>
          </cell>
          <cell r="D28">
            <v>4838.6400000000003</v>
          </cell>
          <cell r="E28">
            <v>0</v>
          </cell>
          <cell r="F28">
            <v>0</v>
          </cell>
          <cell r="G28">
            <v>4.53</v>
          </cell>
          <cell r="H28">
            <v>4838.6400000000003</v>
          </cell>
        </row>
        <row r="29">
          <cell r="B29" t="str">
            <v>CLDSW-1</v>
          </cell>
          <cell r="C29">
            <v>3239.48</v>
          </cell>
          <cell r="D29">
            <v>375.61</v>
          </cell>
          <cell r="E29">
            <v>0</v>
          </cell>
          <cell r="F29">
            <v>0</v>
          </cell>
          <cell r="G29">
            <v>3239.48</v>
          </cell>
          <cell r="H29">
            <v>375.61</v>
          </cell>
        </row>
        <row r="30">
          <cell r="B30" t="str">
            <v>CRMLW-1</v>
          </cell>
          <cell r="C30">
            <v>257.89999999999998</v>
          </cell>
          <cell r="D30">
            <v>632.04999999999995</v>
          </cell>
          <cell r="E30">
            <v>0</v>
          </cell>
          <cell r="F30">
            <v>0</v>
          </cell>
          <cell r="G30">
            <v>257.89999999999998</v>
          </cell>
          <cell r="H30">
            <v>632.04999999999995</v>
          </cell>
        </row>
        <row r="31">
          <cell r="B31" t="str">
            <v>CORB_01Z</v>
          </cell>
          <cell r="C31">
            <v>37.03</v>
          </cell>
          <cell r="D31">
            <v>0.14000000000000001</v>
          </cell>
          <cell r="E31">
            <v>0</v>
          </cell>
          <cell r="F31">
            <v>0</v>
          </cell>
          <cell r="G31">
            <v>37.03</v>
          </cell>
          <cell r="H31">
            <v>0.14000000000000001</v>
          </cell>
        </row>
        <row r="32">
          <cell r="B32" t="str">
            <v>COSO_01Z</v>
          </cell>
          <cell r="C32">
            <v>8636.6</v>
          </cell>
          <cell r="D32">
            <v>2616.1</v>
          </cell>
          <cell r="E32">
            <v>0</v>
          </cell>
          <cell r="F32">
            <v>0</v>
          </cell>
          <cell r="G32">
            <v>8636.6</v>
          </cell>
          <cell r="H32">
            <v>2616.1</v>
          </cell>
        </row>
        <row r="33">
          <cell r="B33" t="str">
            <v>CRYRW-2</v>
          </cell>
          <cell r="C33">
            <v>13594.91</v>
          </cell>
          <cell r="D33">
            <v>247.64</v>
          </cell>
          <cell r="E33">
            <v>0</v>
          </cell>
          <cell r="F33">
            <v>0</v>
          </cell>
          <cell r="G33">
            <v>13594.91</v>
          </cell>
          <cell r="H33">
            <v>247.64</v>
          </cell>
        </row>
        <row r="34">
          <cell r="B34" t="str">
            <v>DAMC_01Z</v>
          </cell>
          <cell r="C34">
            <v>9197.82</v>
          </cell>
          <cell r="D34">
            <v>5559.71</v>
          </cell>
          <cell r="E34">
            <v>0</v>
          </cell>
          <cell r="F34">
            <v>0</v>
          </cell>
          <cell r="G34">
            <v>9197.82</v>
          </cell>
          <cell r="H34">
            <v>5559.71</v>
          </cell>
        </row>
        <row r="35">
          <cell r="B35" t="str">
            <v>DEEP_01Z</v>
          </cell>
          <cell r="C35">
            <v>0</v>
          </cell>
          <cell r="D35">
            <v>0</v>
          </cell>
          <cell r="E35">
            <v>0</v>
          </cell>
          <cell r="F35">
            <v>0</v>
          </cell>
          <cell r="G35">
            <v>0</v>
          </cell>
          <cell r="H35">
            <v>0</v>
          </cell>
        </row>
        <row r="36">
          <cell r="B36" t="str">
            <v>CNQPS01Z</v>
          </cell>
          <cell r="C36">
            <v>5365.08</v>
          </cell>
          <cell r="D36">
            <v>860.9</v>
          </cell>
          <cell r="E36">
            <v>0</v>
          </cell>
          <cell r="F36">
            <v>0</v>
          </cell>
          <cell r="G36">
            <v>5365.08</v>
          </cell>
          <cell r="H36">
            <v>860.9</v>
          </cell>
        </row>
        <row r="37">
          <cell r="B37" t="str">
            <v>CNQPS02Z</v>
          </cell>
          <cell r="C37">
            <v>5179.8599999999997</v>
          </cell>
          <cell r="D37">
            <v>316.89</v>
          </cell>
          <cell r="E37">
            <v>0</v>
          </cell>
          <cell r="F37">
            <v>0</v>
          </cell>
          <cell r="G37">
            <v>5179.8599999999997</v>
          </cell>
          <cell r="H37">
            <v>316.89</v>
          </cell>
        </row>
        <row r="38">
          <cell r="B38" t="str">
            <v>CNQPS03Z</v>
          </cell>
          <cell r="C38">
            <v>8303.02</v>
          </cell>
          <cell r="D38">
            <v>2138.54</v>
          </cell>
          <cell r="E38">
            <v>0</v>
          </cell>
          <cell r="F38">
            <v>0</v>
          </cell>
          <cell r="G38">
            <v>8303.02</v>
          </cell>
          <cell r="H38">
            <v>2138.54</v>
          </cell>
        </row>
        <row r="39">
          <cell r="B39" t="str">
            <v>CNQPS04Z</v>
          </cell>
          <cell r="C39">
            <v>5738.86</v>
          </cell>
          <cell r="D39">
            <v>1043.0899999999999</v>
          </cell>
          <cell r="E39">
            <v>0</v>
          </cell>
          <cell r="F39">
            <v>0</v>
          </cell>
          <cell r="G39">
            <v>5738.86</v>
          </cell>
          <cell r="H39">
            <v>1043.0899999999999</v>
          </cell>
        </row>
        <row r="40">
          <cell r="B40" t="str">
            <v>DRAXX01Z</v>
          </cell>
          <cell r="C40">
            <v>38813.4</v>
          </cell>
          <cell r="D40">
            <v>3159.55</v>
          </cell>
          <cell r="E40">
            <v>0</v>
          </cell>
          <cell r="F40">
            <v>0</v>
          </cell>
          <cell r="G40">
            <v>38813.4</v>
          </cell>
          <cell r="H40">
            <v>3159.55</v>
          </cell>
        </row>
        <row r="41">
          <cell r="B41" t="str">
            <v>DRAXX02Z</v>
          </cell>
          <cell r="C41">
            <v>16949.5</v>
          </cell>
          <cell r="D41">
            <v>2815.8</v>
          </cell>
          <cell r="E41">
            <v>0</v>
          </cell>
          <cell r="F41">
            <v>0</v>
          </cell>
          <cell r="G41">
            <v>16949.5</v>
          </cell>
          <cell r="H41">
            <v>2815.8</v>
          </cell>
        </row>
        <row r="42">
          <cell r="B42" t="str">
            <v>DRAXX03Z</v>
          </cell>
          <cell r="C42">
            <v>17336.95</v>
          </cell>
          <cell r="D42">
            <v>2300.15</v>
          </cell>
          <cell r="E42">
            <v>0</v>
          </cell>
          <cell r="F42">
            <v>0</v>
          </cell>
          <cell r="G42">
            <v>17336.95</v>
          </cell>
          <cell r="H42">
            <v>2300.15</v>
          </cell>
        </row>
        <row r="43">
          <cell r="B43" t="str">
            <v>DRAXX04Z</v>
          </cell>
          <cell r="C43">
            <v>11494.35</v>
          </cell>
          <cell r="D43">
            <v>3086.45</v>
          </cell>
          <cell r="E43">
            <v>0</v>
          </cell>
          <cell r="F43">
            <v>0</v>
          </cell>
          <cell r="G43">
            <v>11494.35</v>
          </cell>
          <cell r="H43">
            <v>3086.45</v>
          </cell>
        </row>
        <row r="44">
          <cell r="B44" t="str">
            <v>DRAXX05Z</v>
          </cell>
          <cell r="C44">
            <v>3912.5</v>
          </cell>
          <cell r="D44">
            <v>2155.65</v>
          </cell>
          <cell r="E44">
            <v>0</v>
          </cell>
          <cell r="F44">
            <v>0</v>
          </cell>
          <cell r="G44">
            <v>3912.5</v>
          </cell>
          <cell r="H44">
            <v>2155.65</v>
          </cell>
        </row>
        <row r="45">
          <cell r="B45" t="str">
            <v>DRAXX06Z</v>
          </cell>
          <cell r="C45">
            <v>7458.8</v>
          </cell>
          <cell r="D45">
            <v>3026.39</v>
          </cell>
          <cell r="E45">
            <v>0</v>
          </cell>
          <cell r="F45">
            <v>0</v>
          </cell>
          <cell r="G45">
            <v>7458.8</v>
          </cell>
          <cell r="H45">
            <v>3026.39</v>
          </cell>
        </row>
        <row r="46">
          <cell r="B46" t="str">
            <v>DRAXX09G</v>
          </cell>
          <cell r="C46">
            <v>0</v>
          </cell>
          <cell r="D46">
            <v>0</v>
          </cell>
          <cell r="E46">
            <v>0</v>
          </cell>
          <cell r="F46">
            <v>0</v>
          </cell>
          <cell r="G46">
            <v>0</v>
          </cell>
          <cell r="H46">
            <v>0</v>
          </cell>
        </row>
        <row r="47">
          <cell r="B47" t="str">
            <v>DRAXX10G</v>
          </cell>
          <cell r="C47">
            <v>0</v>
          </cell>
          <cell r="D47">
            <v>20.76</v>
          </cell>
          <cell r="E47">
            <v>0</v>
          </cell>
          <cell r="F47">
            <v>0</v>
          </cell>
          <cell r="G47">
            <v>0</v>
          </cell>
          <cell r="H47">
            <v>20.76</v>
          </cell>
        </row>
        <row r="48">
          <cell r="B48" t="str">
            <v>DRAXX12G</v>
          </cell>
          <cell r="C48">
            <v>0</v>
          </cell>
          <cell r="D48">
            <v>4.6100000000000003</v>
          </cell>
          <cell r="E48">
            <v>0</v>
          </cell>
          <cell r="F48">
            <v>0</v>
          </cell>
          <cell r="G48">
            <v>0</v>
          </cell>
          <cell r="H48">
            <v>4.6100000000000003</v>
          </cell>
        </row>
        <row r="49">
          <cell r="B49" t="str">
            <v>DUNGW-1</v>
          </cell>
          <cell r="C49">
            <v>131.6</v>
          </cell>
          <cell r="D49">
            <v>1428.96</v>
          </cell>
          <cell r="E49">
            <v>0</v>
          </cell>
          <cell r="F49">
            <v>0</v>
          </cell>
          <cell r="G49">
            <v>131.6</v>
          </cell>
          <cell r="H49">
            <v>1428.96</v>
          </cell>
        </row>
        <row r="50">
          <cell r="B50" t="str">
            <v>EECL_01Z</v>
          </cell>
          <cell r="C50">
            <v>3842.71</v>
          </cell>
          <cell r="D50">
            <v>212.83</v>
          </cell>
          <cell r="E50">
            <v>0</v>
          </cell>
          <cell r="F50">
            <v>0</v>
          </cell>
          <cell r="G50">
            <v>3842.71</v>
          </cell>
          <cell r="H50">
            <v>212.83</v>
          </cell>
        </row>
        <row r="51">
          <cell r="B51" t="str">
            <v>FIDL_01Z</v>
          </cell>
          <cell r="C51">
            <v>0</v>
          </cell>
          <cell r="D51">
            <v>0</v>
          </cell>
          <cell r="E51">
            <v>0</v>
          </cell>
          <cell r="F51">
            <v>0</v>
          </cell>
          <cell r="G51">
            <v>0</v>
          </cell>
          <cell r="H51">
            <v>0</v>
          </cell>
        </row>
        <row r="52">
          <cell r="B52" t="str">
            <v>FIDL_02Z</v>
          </cell>
          <cell r="C52">
            <v>0</v>
          </cell>
          <cell r="D52">
            <v>0</v>
          </cell>
          <cell r="E52">
            <v>0</v>
          </cell>
          <cell r="F52">
            <v>0</v>
          </cell>
          <cell r="G52">
            <v>0</v>
          </cell>
          <cell r="H52">
            <v>0</v>
          </cell>
        </row>
        <row r="53">
          <cell r="B53" t="str">
            <v>FIDL_03Z</v>
          </cell>
          <cell r="C53">
            <v>0</v>
          </cell>
          <cell r="D53">
            <v>0</v>
          </cell>
          <cell r="E53">
            <v>0</v>
          </cell>
          <cell r="F53">
            <v>0</v>
          </cell>
          <cell r="G53">
            <v>0</v>
          </cell>
          <cell r="H53">
            <v>0</v>
          </cell>
        </row>
        <row r="54">
          <cell r="B54" t="str">
            <v>FIDL_04Z</v>
          </cell>
          <cell r="C54">
            <v>0</v>
          </cell>
          <cell r="D54">
            <v>0</v>
          </cell>
          <cell r="E54">
            <v>0</v>
          </cell>
          <cell r="F54">
            <v>0</v>
          </cell>
          <cell r="G54">
            <v>0</v>
          </cell>
          <cell r="H54">
            <v>0</v>
          </cell>
        </row>
        <row r="55">
          <cell r="B55" t="str">
            <v>EAG_EWIC1</v>
          </cell>
          <cell r="C55">
            <v>24610.58</v>
          </cell>
          <cell r="D55">
            <v>701.86</v>
          </cell>
          <cell r="E55">
            <v>0</v>
          </cell>
          <cell r="F55">
            <v>0</v>
          </cell>
          <cell r="G55">
            <v>24610.58</v>
          </cell>
          <cell r="H55">
            <v>701.86</v>
          </cell>
        </row>
        <row r="56">
          <cell r="B56" t="str">
            <v>CRUA_01Z</v>
          </cell>
          <cell r="C56">
            <v>3147.68</v>
          </cell>
          <cell r="D56">
            <v>169.02</v>
          </cell>
          <cell r="E56">
            <v>0</v>
          </cell>
          <cell r="F56">
            <v>0</v>
          </cell>
          <cell r="G56">
            <v>3147.68</v>
          </cell>
          <cell r="H56">
            <v>169.02</v>
          </cell>
        </row>
        <row r="57">
          <cell r="B57" t="str">
            <v>CRUA_02Z</v>
          </cell>
          <cell r="C57">
            <v>2910.33</v>
          </cell>
          <cell r="D57">
            <v>137.51</v>
          </cell>
          <cell r="E57">
            <v>0</v>
          </cell>
          <cell r="F57">
            <v>0</v>
          </cell>
          <cell r="G57">
            <v>2910.33</v>
          </cell>
          <cell r="H57">
            <v>137.51</v>
          </cell>
        </row>
        <row r="58">
          <cell r="B58" t="str">
            <v>CRUA_03Z</v>
          </cell>
          <cell r="C58">
            <v>4032.58</v>
          </cell>
          <cell r="D58">
            <v>16.98</v>
          </cell>
          <cell r="E58">
            <v>0</v>
          </cell>
          <cell r="F58">
            <v>0</v>
          </cell>
          <cell r="G58">
            <v>4032.58</v>
          </cell>
          <cell r="H58">
            <v>16.98</v>
          </cell>
        </row>
        <row r="59">
          <cell r="B59" t="str">
            <v>CRUA_04Z</v>
          </cell>
          <cell r="C59">
            <v>2530.9</v>
          </cell>
          <cell r="D59">
            <v>1330.02</v>
          </cell>
          <cell r="E59">
            <v>0</v>
          </cell>
          <cell r="F59">
            <v>0</v>
          </cell>
          <cell r="G59">
            <v>2530.9</v>
          </cell>
          <cell r="H59">
            <v>1330.02</v>
          </cell>
        </row>
        <row r="60">
          <cell r="B60" t="str">
            <v>LOAN_01Z</v>
          </cell>
          <cell r="C60">
            <v>0</v>
          </cell>
          <cell r="D60">
            <v>0</v>
          </cell>
          <cell r="E60">
            <v>0</v>
          </cell>
          <cell r="F60">
            <v>0</v>
          </cell>
          <cell r="G60">
            <v>0</v>
          </cell>
          <cell r="H60">
            <v>0</v>
          </cell>
        </row>
        <row r="61">
          <cell r="B61" t="str">
            <v>LOAN_02Z</v>
          </cell>
          <cell r="C61">
            <v>0</v>
          </cell>
          <cell r="D61">
            <v>0</v>
          </cell>
          <cell r="E61">
            <v>0</v>
          </cell>
          <cell r="F61">
            <v>0</v>
          </cell>
          <cell r="G61">
            <v>0</v>
          </cell>
          <cell r="H61">
            <v>0</v>
          </cell>
        </row>
        <row r="62">
          <cell r="B62" t="str">
            <v>LOAN_03Z</v>
          </cell>
          <cell r="C62">
            <v>0</v>
          </cell>
          <cell r="D62">
            <v>0</v>
          </cell>
          <cell r="E62">
            <v>0</v>
          </cell>
          <cell r="F62">
            <v>0</v>
          </cell>
          <cell r="G62">
            <v>0</v>
          </cell>
          <cell r="H62">
            <v>0</v>
          </cell>
        </row>
        <row r="63">
          <cell r="B63" t="str">
            <v>LOAN_04Z</v>
          </cell>
          <cell r="C63">
            <v>0</v>
          </cell>
          <cell r="D63">
            <v>0</v>
          </cell>
          <cell r="E63">
            <v>0</v>
          </cell>
          <cell r="F63">
            <v>0</v>
          </cell>
          <cell r="G63">
            <v>0</v>
          </cell>
          <cell r="H63">
            <v>0</v>
          </cell>
        </row>
        <row r="64">
          <cell r="B64" t="str">
            <v>RYHPS01Z</v>
          </cell>
          <cell r="C64">
            <v>3724.13</v>
          </cell>
          <cell r="D64">
            <v>664.33</v>
          </cell>
          <cell r="E64">
            <v>0</v>
          </cell>
          <cell r="F64">
            <v>0</v>
          </cell>
          <cell r="G64">
            <v>3724.13</v>
          </cell>
          <cell r="H64">
            <v>664.33</v>
          </cell>
        </row>
        <row r="65">
          <cell r="B65" t="str">
            <v>FALGW-1</v>
          </cell>
          <cell r="C65">
            <v>3081.94</v>
          </cell>
          <cell r="D65">
            <v>8610.44</v>
          </cell>
          <cell r="E65">
            <v>0</v>
          </cell>
          <cell r="F65">
            <v>0</v>
          </cell>
          <cell r="G65">
            <v>3081.94</v>
          </cell>
          <cell r="H65">
            <v>8610.44</v>
          </cell>
        </row>
        <row r="66">
          <cell r="B66" t="str">
            <v>FELL_01Z</v>
          </cell>
          <cell r="C66">
            <v>0</v>
          </cell>
          <cell r="D66">
            <v>0</v>
          </cell>
          <cell r="E66">
            <v>0</v>
          </cell>
          <cell r="F66">
            <v>0</v>
          </cell>
          <cell r="G66">
            <v>0</v>
          </cell>
          <cell r="H66">
            <v>0</v>
          </cell>
        </row>
        <row r="67">
          <cell r="B67" t="str">
            <v>GRGBW-1</v>
          </cell>
          <cell r="C67">
            <v>29270.95</v>
          </cell>
          <cell r="D67">
            <v>0</v>
          </cell>
          <cell r="E67">
            <v>0</v>
          </cell>
          <cell r="F67">
            <v>0</v>
          </cell>
          <cell r="G67">
            <v>29270.95</v>
          </cell>
          <cell r="H67">
            <v>0</v>
          </cell>
        </row>
        <row r="68">
          <cell r="B68" t="str">
            <v>GRGBW-2</v>
          </cell>
          <cell r="C68">
            <v>24751.58</v>
          </cell>
          <cell r="D68">
            <v>0.01</v>
          </cell>
          <cell r="E68">
            <v>0</v>
          </cell>
          <cell r="F68">
            <v>0</v>
          </cell>
          <cell r="G68">
            <v>24751.58</v>
          </cell>
          <cell r="H68">
            <v>0.01</v>
          </cell>
        </row>
        <row r="69">
          <cell r="B69" t="str">
            <v>GRGBW-3</v>
          </cell>
          <cell r="C69">
            <v>29981.59</v>
          </cell>
          <cell r="D69">
            <v>0</v>
          </cell>
          <cell r="E69">
            <v>0</v>
          </cell>
          <cell r="F69">
            <v>0</v>
          </cell>
          <cell r="G69">
            <v>29981.59</v>
          </cell>
          <cell r="H69">
            <v>0</v>
          </cell>
        </row>
        <row r="70">
          <cell r="B70" t="str">
            <v>GNFSW-1</v>
          </cell>
          <cell r="C70">
            <v>2953.18</v>
          </cell>
          <cell r="D70">
            <v>2361.48</v>
          </cell>
          <cell r="E70">
            <v>0</v>
          </cell>
          <cell r="F70">
            <v>0</v>
          </cell>
          <cell r="G70">
            <v>2953.18</v>
          </cell>
          <cell r="H70">
            <v>2361.48</v>
          </cell>
        </row>
        <row r="71">
          <cell r="B71" t="str">
            <v>GAOFO-1</v>
          </cell>
          <cell r="C71">
            <v>1594</v>
          </cell>
          <cell r="D71">
            <v>2167.21</v>
          </cell>
          <cell r="E71">
            <v>0</v>
          </cell>
          <cell r="F71">
            <v>0</v>
          </cell>
          <cell r="G71">
            <v>1594</v>
          </cell>
          <cell r="H71">
            <v>2167.21</v>
          </cell>
        </row>
        <row r="72">
          <cell r="B72" t="str">
            <v>GAOFO-2</v>
          </cell>
          <cell r="C72">
            <v>1586.22</v>
          </cell>
          <cell r="D72">
            <v>1799.47</v>
          </cell>
          <cell r="E72">
            <v>0</v>
          </cell>
          <cell r="F72">
            <v>0</v>
          </cell>
          <cell r="G72">
            <v>1586.22</v>
          </cell>
          <cell r="H72">
            <v>1799.47</v>
          </cell>
        </row>
        <row r="73">
          <cell r="B73" t="str">
            <v>GAOFO-3</v>
          </cell>
          <cell r="C73">
            <v>1584.37</v>
          </cell>
          <cell r="D73">
            <v>2082.7199999999998</v>
          </cell>
          <cell r="E73">
            <v>0</v>
          </cell>
          <cell r="F73">
            <v>0</v>
          </cell>
          <cell r="G73">
            <v>1584.37</v>
          </cell>
          <cell r="H73">
            <v>2082.7199999999998</v>
          </cell>
        </row>
        <row r="74">
          <cell r="B74" t="str">
            <v>GAOFO-4</v>
          </cell>
          <cell r="C74">
            <v>1616.46</v>
          </cell>
          <cell r="D74">
            <v>2707.15</v>
          </cell>
          <cell r="E74">
            <v>0</v>
          </cell>
          <cell r="F74">
            <v>0</v>
          </cell>
          <cell r="G74">
            <v>1616.46</v>
          </cell>
          <cell r="H74">
            <v>2707.15</v>
          </cell>
        </row>
        <row r="75">
          <cell r="B75" t="str">
            <v>CRGHW-1</v>
          </cell>
          <cell r="C75">
            <v>1047.54</v>
          </cell>
          <cell r="D75">
            <v>45.56</v>
          </cell>
          <cell r="E75">
            <v>0</v>
          </cell>
          <cell r="F75">
            <v>0</v>
          </cell>
          <cell r="G75">
            <v>1047.54</v>
          </cell>
          <cell r="H75">
            <v>45.56</v>
          </cell>
        </row>
        <row r="76">
          <cell r="B76" t="str">
            <v>GRMO_01Z</v>
          </cell>
          <cell r="C76">
            <v>3.89</v>
          </cell>
          <cell r="D76">
            <v>6534.56</v>
          </cell>
          <cell r="E76">
            <v>0</v>
          </cell>
          <cell r="F76">
            <v>0</v>
          </cell>
          <cell r="G76">
            <v>3.89</v>
          </cell>
          <cell r="H76">
            <v>6534.56</v>
          </cell>
        </row>
        <row r="77">
          <cell r="B77" t="str">
            <v>GRIFW-1</v>
          </cell>
          <cell r="C77">
            <v>316.47000000000003</v>
          </cell>
          <cell r="D77">
            <v>2235.54</v>
          </cell>
          <cell r="E77">
            <v>0</v>
          </cell>
          <cell r="F77">
            <v>0</v>
          </cell>
          <cell r="G77">
            <v>316.47000000000003</v>
          </cell>
          <cell r="H77">
            <v>2235.54</v>
          </cell>
        </row>
        <row r="78">
          <cell r="B78" t="str">
            <v>GRIFW-2</v>
          </cell>
          <cell r="C78">
            <v>1683.35</v>
          </cell>
          <cell r="D78">
            <v>220.19</v>
          </cell>
          <cell r="E78">
            <v>0</v>
          </cell>
          <cell r="F78">
            <v>0</v>
          </cell>
          <cell r="G78">
            <v>1683.35</v>
          </cell>
          <cell r="H78">
            <v>220.19</v>
          </cell>
        </row>
        <row r="79">
          <cell r="B79" t="str">
            <v>GNFSW-2</v>
          </cell>
          <cell r="C79">
            <v>1579.08</v>
          </cell>
          <cell r="D79">
            <v>2394.84</v>
          </cell>
          <cell r="E79">
            <v>0</v>
          </cell>
          <cell r="F79">
            <v>0</v>
          </cell>
          <cell r="G79">
            <v>1579.08</v>
          </cell>
          <cell r="H79">
            <v>2394.84</v>
          </cell>
        </row>
        <row r="80">
          <cell r="B80" t="str">
            <v>GYMR-15</v>
          </cell>
          <cell r="C80">
            <v>10633.63</v>
          </cell>
          <cell r="D80">
            <v>115.41</v>
          </cell>
          <cell r="E80">
            <v>0</v>
          </cell>
          <cell r="F80">
            <v>0</v>
          </cell>
          <cell r="G80">
            <v>10633.63</v>
          </cell>
          <cell r="H80">
            <v>115.41</v>
          </cell>
        </row>
        <row r="81">
          <cell r="B81" t="str">
            <v>GYMR-17</v>
          </cell>
          <cell r="C81">
            <v>92.98</v>
          </cell>
          <cell r="D81">
            <v>93.03</v>
          </cell>
          <cell r="E81">
            <v>0</v>
          </cell>
          <cell r="F81">
            <v>0</v>
          </cell>
          <cell r="G81">
            <v>92.98</v>
          </cell>
          <cell r="H81">
            <v>93.03</v>
          </cell>
        </row>
        <row r="82">
          <cell r="B82" t="str">
            <v>GYMR-26</v>
          </cell>
          <cell r="C82">
            <v>21211.57</v>
          </cell>
          <cell r="D82">
            <v>28.52</v>
          </cell>
          <cell r="E82">
            <v>0</v>
          </cell>
          <cell r="F82">
            <v>0</v>
          </cell>
          <cell r="G82">
            <v>21211.57</v>
          </cell>
          <cell r="H82">
            <v>28.52</v>
          </cell>
        </row>
        <row r="83">
          <cell r="B83" t="str">
            <v>GYMR-28</v>
          </cell>
          <cell r="C83">
            <v>18724.84</v>
          </cell>
          <cell r="D83">
            <v>37.82</v>
          </cell>
          <cell r="E83">
            <v>0</v>
          </cell>
          <cell r="F83">
            <v>0</v>
          </cell>
          <cell r="G83">
            <v>18724.84</v>
          </cell>
          <cell r="H83">
            <v>37.82</v>
          </cell>
        </row>
        <row r="84">
          <cell r="B84" t="str">
            <v>GYAR_01Z</v>
          </cell>
          <cell r="C84">
            <v>6892.6</v>
          </cell>
          <cell r="D84">
            <v>3137.3</v>
          </cell>
          <cell r="E84">
            <v>0</v>
          </cell>
          <cell r="F84">
            <v>0</v>
          </cell>
          <cell r="G84">
            <v>6892.6</v>
          </cell>
          <cell r="H84">
            <v>3137.3</v>
          </cell>
        </row>
        <row r="85">
          <cell r="B85" t="str">
            <v>HOWAO-1</v>
          </cell>
          <cell r="C85">
            <v>0</v>
          </cell>
          <cell r="D85">
            <v>0</v>
          </cell>
          <cell r="E85">
            <v>0</v>
          </cell>
          <cell r="F85">
            <v>0</v>
          </cell>
          <cell r="G85">
            <v>0</v>
          </cell>
          <cell r="H85">
            <v>0</v>
          </cell>
        </row>
        <row r="86">
          <cell r="B86" t="str">
            <v>HOWAO-2</v>
          </cell>
          <cell r="C86">
            <v>0</v>
          </cell>
          <cell r="D86">
            <v>0</v>
          </cell>
          <cell r="E86">
            <v>0</v>
          </cell>
          <cell r="F86">
            <v>0</v>
          </cell>
          <cell r="G86">
            <v>0</v>
          </cell>
          <cell r="H86">
            <v>0</v>
          </cell>
        </row>
        <row r="87">
          <cell r="B87" t="str">
            <v>HOWAO-3</v>
          </cell>
          <cell r="C87">
            <v>0</v>
          </cell>
          <cell r="D87">
            <v>0</v>
          </cell>
          <cell r="E87">
            <v>0</v>
          </cell>
          <cell r="F87">
            <v>0</v>
          </cell>
          <cell r="G87">
            <v>0</v>
          </cell>
          <cell r="H87">
            <v>0</v>
          </cell>
        </row>
        <row r="88">
          <cell r="B88" t="str">
            <v>SHBA_01Z</v>
          </cell>
          <cell r="C88">
            <v>15960.83</v>
          </cell>
          <cell r="D88">
            <v>5363.63</v>
          </cell>
          <cell r="E88">
            <v>0</v>
          </cell>
          <cell r="F88">
            <v>0</v>
          </cell>
          <cell r="G88">
            <v>15960.83</v>
          </cell>
          <cell r="H88">
            <v>5363.63</v>
          </cell>
        </row>
        <row r="89">
          <cell r="B89" t="str">
            <v>SHBA_02Z</v>
          </cell>
          <cell r="C89">
            <v>14537.67</v>
          </cell>
          <cell r="D89">
            <v>3123.43</v>
          </cell>
          <cell r="E89">
            <v>0</v>
          </cell>
          <cell r="F89">
            <v>0</v>
          </cell>
          <cell r="G89">
            <v>14537.67</v>
          </cell>
          <cell r="H89">
            <v>3123.43</v>
          </cell>
        </row>
        <row r="90">
          <cell r="B90" t="str">
            <v>HUMR_01Z</v>
          </cell>
          <cell r="C90">
            <v>21664.11</v>
          </cell>
          <cell r="D90">
            <v>5998.3</v>
          </cell>
          <cell r="E90">
            <v>0</v>
          </cell>
          <cell r="F90">
            <v>0</v>
          </cell>
          <cell r="G90">
            <v>21664.11</v>
          </cell>
          <cell r="H90">
            <v>5998.3</v>
          </cell>
        </row>
        <row r="91">
          <cell r="B91" t="str">
            <v>COTPS01Z</v>
          </cell>
          <cell r="C91">
            <v>0</v>
          </cell>
          <cell r="D91">
            <v>0</v>
          </cell>
          <cell r="E91">
            <v>0</v>
          </cell>
          <cell r="F91">
            <v>0</v>
          </cell>
          <cell r="G91">
            <v>0</v>
          </cell>
          <cell r="H91">
            <v>0</v>
          </cell>
        </row>
        <row r="92">
          <cell r="B92" t="str">
            <v>COTPS02Z</v>
          </cell>
          <cell r="C92">
            <v>0</v>
          </cell>
          <cell r="D92">
            <v>0</v>
          </cell>
          <cell r="E92">
            <v>0</v>
          </cell>
          <cell r="F92">
            <v>0</v>
          </cell>
          <cell r="G92">
            <v>0</v>
          </cell>
          <cell r="H92">
            <v>0</v>
          </cell>
        </row>
        <row r="93">
          <cell r="B93" t="str">
            <v>COTPS03Z</v>
          </cell>
          <cell r="C93">
            <v>0</v>
          </cell>
          <cell r="D93">
            <v>0</v>
          </cell>
          <cell r="E93">
            <v>0</v>
          </cell>
          <cell r="F93">
            <v>0</v>
          </cell>
          <cell r="G93">
            <v>0</v>
          </cell>
          <cell r="H93">
            <v>0</v>
          </cell>
        </row>
        <row r="94">
          <cell r="B94" t="str">
            <v>COTPS04Z</v>
          </cell>
          <cell r="C94">
            <v>0</v>
          </cell>
          <cell r="D94">
            <v>0</v>
          </cell>
          <cell r="E94">
            <v>0</v>
          </cell>
          <cell r="F94">
            <v>0</v>
          </cell>
          <cell r="G94">
            <v>0</v>
          </cell>
          <cell r="H94">
            <v>0</v>
          </cell>
        </row>
        <row r="95">
          <cell r="B95" t="str">
            <v>KEAD_01Z</v>
          </cell>
          <cell r="C95">
            <v>2187.5</v>
          </cell>
          <cell r="D95">
            <v>11053.8</v>
          </cell>
          <cell r="E95">
            <v>0</v>
          </cell>
          <cell r="F95">
            <v>0</v>
          </cell>
          <cell r="G95">
            <v>2187.5</v>
          </cell>
          <cell r="H95">
            <v>11053.8</v>
          </cell>
        </row>
        <row r="96">
          <cell r="B96" t="str">
            <v>KILBW-1</v>
          </cell>
          <cell r="C96">
            <v>4.67</v>
          </cell>
          <cell r="D96">
            <v>1267.68</v>
          </cell>
          <cell r="E96">
            <v>0</v>
          </cell>
          <cell r="F96">
            <v>0</v>
          </cell>
          <cell r="G96">
            <v>4.67</v>
          </cell>
          <cell r="H96">
            <v>1267.68</v>
          </cell>
        </row>
        <row r="97">
          <cell r="B97" t="str">
            <v>LCLTW-1</v>
          </cell>
          <cell r="C97">
            <v>1456.83</v>
          </cell>
          <cell r="D97">
            <v>317.5</v>
          </cell>
          <cell r="E97">
            <v>0</v>
          </cell>
          <cell r="F97">
            <v>0</v>
          </cell>
          <cell r="G97">
            <v>1456.83</v>
          </cell>
          <cell r="H97">
            <v>317.5</v>
          </cell>
        </row>
        <row r="98">
          <cell r="B98" t="str">
            <v>MEDP_01Z</v>
          </cell>
          <cell r="C98">
            <v>5489.37</v>
          </cell>
          <cell r="D98">
            <v>5987.46</v>
          </cell>
          <cell r="E98">
            <v>0</v>
          </cell>
          <cell r="F98">
            <v>0</v>
          </cell>
          <cell r="G98">
            <v>5489.37</v>
          </cell>
          <cell r="H98">
            <v>5987.46</v>
          </cell>
        </row>
        <row r="99">
          <cell r="B99" t="str">
            <v>MILWW-1</v>
          </cell>
          <cell r="C99">
            <v>2850.65</v>
          </cell>
          <cell r="D99">
            <v>52.85</v>
          </cell>
          <cell r="E99">
            <v>0</v>
          </cell>
          <cell r="F99">
            <v>0</v>
          </cell>
          <cell r="G99">
            <v>2850.65</v>
          </cell>
          <cell r="H99">
            <v>52.85</v>
          </cell>
        </row>
        <row r="100">
          <cell r="B100" t="str">
            <v>WDNSO-1</v>
          </cell>
          <cell r="C100">
            <v>7950.61</v>
          </cell>
          <cell r="D100">
            <v>1034.42</v>
          </cell>
          <cell r="E100">
            <v>0</v>
          </cell>
          <cell r="F100">
            <v>0</v>
          </cell>
          <cell r="G100">
            <v>7950.61</v>
          </cell>
          <cell r="H100">
            <v>1034.42</v>
          </cell>
        </row>
        <row r="101">
          <cell r="B101" t="str">
            <v>WDNSO-2</v>
          </cell>
          <cell r="C101">
            <v>8530.1200000000008</v>
          </cell>
          <cell r="D101">
            <v>772.68</v>
          </cell>
          <cell r="E101">
            <v>0</v>
          </cell>
          <cell r="F101">
            <v>0</v>
          </cell>
          <cell r="G101">
            <v>8530.1200000000008</v>
          </cell>
          <cell r="H101">
            <v>772.68</v>
          </cell>
        </row>
        <row r="102">
          <cell r="B102" t="str">
            <v>MRWD_01Z</v>
          </cell>
          <cell r="C102">
            <v>14081.6</v>
          </cell>
          <cell r="D102">
            <v>6199.9</v>
          </cell>
          <cell r="E102">
            <v>0</v>
          </cell>
          <cell r="F102">
            <v>0</v>
          </cell>
          <cell r="G102">
            <v>14081.6</v>
          </cell>
          <cell r="H102">
            <v>6199.9</v>
          </cell>
        </row>
        <row r="103">
          <cell r="B103" t="str">
            <v>ABTHB07Z</v>
          </cell>
          <cell r="C103">
            <v>0</v>
          </cell>
          <cell r="D103">
            <v>0</v>
          </cell>
          <cell r="E103">
            <v>0</v>
          </cell>
          <cell r="F103">
            <v>0</v>
          </cell>
          <cell r="G103">
            <v>0</v>
          </cell>
          <cell r="H103">
            <v>0</v>
          </cell>
        </row>
        <row r="104">
          <cell r="B104" t="str">
            <v>ABTHB08Z</v>
          </cell>
          <cell r="C104">
            <v>0</v>
          </cell>
          <cell r="D104">
            <v>0</v>
          </cell>
          <cell r="E104">
            <v>0</v>
          </cell>
          <cell r="F104">
            <v>0</v>
          </cell>
          <cell r="G104">
            <v>0</v>
          </cell>
          <cell r="H104">
            <v>0</v>
          </cell>
        </row>
        <row r="105">
          <cell r="B105" t="str">
            <v>ABTHB09Z</v>
          </cell>
          <cell r="C105">
            <v>0</v>
          </cell>
          <cell r="D105">
            <v>0</v>
          </cell>
          <cell r="E105">
            <v>0</v>
          </cell>
          <cell r="F105">
            <v>0</v>
          </cell>
          <cell r="G105">
            <v>0</v>
          </cell>
          <cell r="H105">
            <v>0</v>
          </cell>
        </row>
        <row r="106">
          <cell r="B106" t="str">
            <v>COWE_01Z</v>
          </cell>
          <cell r="C106">
            <v>0</v>
          </cell>
          <cell r="D106">
            <v>0</v>
          </cell>
          <cell r="E106">
            <v>0</v>
          </cell>
          <cell r="F106">
            <v>0</v>
          </cell>
          <cell r="G106">
            <v>0</v>
          </cell>
          <cell r="H106">
            <v>0</v>
          </cell>
        </row>
        <row r="107">
          <cell r="B107" t="str">
            <v>COWE_02Z</v>
          </cell>
          <cell r="C107">
            <v>0</v>
          </cell>
          <cell r="D107">
            <v>0</v>
          </cell>
          <cell r="E107">
            <v>0</v>
          </cell>
          <cell r="F107">
            <v>0</v>
          </cell>
          <cell r="G107">
            <v>0</v>
          </cell>
          <cell r="H107">
            <v>0</v>
          </cell>
        </row>
        <row r="108">
          <cell r="B108" t="str">
            <v>DIDCB05Z</v>
          </cell>
          <cell r="C108">
            <v>18899.400000000001</v>
          </cell>
          <cell r="D108">
            <v>5794.2</v>
          </cell>
          <cell r="E108">
            <v>0</v>
          </cell>
          <cell r="F108">
            <v>0</v>
          </cell>
          <cell r="G108">
            <v>18899.400000000001</v>
          </cell>
          <cell r="H108">
            <v>5794.2</v>
          </cell>
        </row>
        <row r="109">
          <cell r="B109" t="str">
            <v>DIDCB06Z</v>
          </cell>
          <cell r="C109">
            <v>11267.2</v>
          </cell>
          <cell r="D109">
            <v>6014.05</v>
          </cell>
          <cell r="E109">
            <v>0</v>
          </cell>
          <cell r="F109">
            <v>0</v>
          </cell>
          <cell r="G109">
            <v>11267.2</v>
          </cell>
          <cell r="H109">
            <v>6014.05</v>
          </cell>
        </row>
        <row r="110">
          <cell r="B110" t="str">
            <v>LBAR_01Z</v>
          </cell>
          <cell r="C110">
            <v>3411.75</v>
          </cell>
          <cell r="D110">
            <v>21099.4</v>
          </cell>
          <cell r="E110">
            <v>0</v>
          </cell>
          <cell r="F110">
            <v>0</v>
          </cell>
          <cell r="G110">
            <v>3411.75</v>
          </cell>
          <cell r="H110">
            <v>21099.4</v>
          </cell>
        </row>
        <row r="111">
          <cell r="B111" t="str">
            <v>PEMB_11Z</v>
          </cell>
          <cell r="C111">
            <v>4804.5</v>
          </cell>
          <cell r="D111">
            <v>4920.8999999999996</v>
          </cell>
          <cell r="E111">
            <v>0</v>
          </cell>
          <cell r="F111">
            <v>0</v>
          </cell>
          <cell r="G111">
            <v>4804.5</v>
          </cell>
          <cell r="H111">
            <v>4920.8999999999996</v>
          </cell>
        </row>
        <row r="112">
          <cell r="B112" t="str">
            <v>PEMB_21Z</v>
          </cell>
          <cell r="C112">
            <v>10271.299999999999</v>
          </cell>
          <cell r="D112">
            <v>2096.35</v>
          </cell>
          <cell r="E112">
            <v>0</v>
          </cell>
          <cell r="F112">
            <v>0</v>
          </cell>
          <cell r="G112">
            <v>10271.299999999999</v>
          </cell>
          <cell r="H112">
            <v>2096.35</v>
          </cell>
        </row>
        <row r="113">
          <cell r="B113" t="str">
            <v>PEMB_31Z</v>
          </cell>
          <cell r="C113">
            <v>10406.4</v>
          </cell>
          <cell r="D113">
            <v>2724.9</v>
          </cell>
          <cell r="E113">
            <v>0</v>
          </cell>
          <cell r="F113">
            <v>0</v>
          </cell>
          <cell r="G113">
            <v>10406.4</v>
          </cell>
          <cell r="H113">
            <v>2724.9</v>
          </cell>
        </row>
        <row r="114">
          <cell r="B114" t="str">
            <v>PEMB_41Z</v>
          </cell>
          <cell r="C114">
            <v>10766.45</v>
          </cell>
          <cell r="D114">
            <v>3612.4</v>
          </cell>
          <cell r="E114">
            <v>0</v>
          </cell>
          <cell r="F114">
            <v>0</v>
          </cell>
          <cell r="G114">
            <v>10766.45</v>
          </cell>
          <cell r="H114">
            <v>3612.4</v>
          </cell>
        </row>
        <row r="115">
          <cell r="B115" t="str">
            <v>PEMB_51Z</v>
          </cell>
          <cell r="C115">
            <v>7832.5</v>
          </cell>
          <cell r="D115">
            <v>3488.75</v>
          </cell>
          <cell r="E115">
            <v>0</v>
          </cell>
          <cell r="F115">
            <v>0</v>
          </cell>
          <cell r="G115">
            <v>7832.5</v>
          </cell>
          <cell r="H115">
            <v>3488.75</v>
          </cell>
        </row>
        <row r="116">
          <cell r="B116" t="str">
            <v>STAY_01Z</v>
          </cell>
          <cell r="C116">
            <v>4813.3</v>
          </cell>
          <cell r="D116">
            <v>4901.55</v>
          </cell>
          <cell r="E116">
            <v>0</v>
          </cell>
          <cell r="F116">
            <v>0</v>
          </cell>
          <cell r="G116">
            <v>4813.3</v>
          </cell>
          <cell r="H116">
            <v>4901.55</v>
          </cell>
        </row>
        <row r="117">
          <cell r="B117" t="str">
            <v>STAY_02Z</v>
          </cell>
          <cell r="C117">
            <v>8499.5</v>
          </cell>
          <cell r="D117">
            <v>4189.1499999999996</v>
          </cell>
          <cell r="E117">
            <v>0</v>
          </cell>
          <cell r="F117">
            <v>0</v>
          </cell>
          <cell r="G117">
            <v>8499.5</v>
          </cell>
          <cell r="H117">
            <v>4189.1499999999996</v>
          </cell>
        </row>
        <row r="118">
          <cell r="B118" t="str">
            <v>STAY_03Z</v>
          </cell>
          <cell r="C118">
            <v>5597.15</v>
          </cell>
          <cell r="D118">
            <v>6212</v>
          </cell>
          <cell r="E118">
            <v>0</v>
          </cell>
          <cell r="F118">
            <v>0</v>
          </cell>
          <cell r="G118">
            <v>5597.15</v>
          </cell>
          <cell r="H118">
            <v>6212</v>
          </cell>
        </row>
        <row r="119">
          <cell r="B119" t="str">
            <v>STAY_04Z</v>
          </cell>
          <cell r="C119">
            <v>6048.95</v>
          </cell>
          <cell r="D119">
            <v>4753.7</v>
          </cell>
          <cell r="E119">
            <v>0</v>
          </cell>
          <cell r="F119">
            <v>0</v>
          </cell>
          <cell r="G119">
            <v>6048.95</v>
          </cell>
          <cell r="H119">
            <v>4753.7</v>
          </cell>
        </row>
        <row r="120">
          <cell r="B120" t="str">
            <v>DNGB_21Z</v>
          </cell>
          <cell r="C120">
            <v>0</v>
          </cell>
          <cell r="D120">
            <v>0</v>
          </cell>
          <cell r="E120">
            <v>0</v>
          </cell>
          <cell r="F120">
            <v>0</v>
          </cell>
          <cell r="G120">
            <v>0</v>
          </cell>
          <cell r="H120">
            <v>0</v>
          </cell>
        </row>
        <row r="121">
          <cell r="B121" t="str">
            <v>DNGB_22Z</v>
          </cell>
          <cell r="C121">
            <v>0</v>
          </cell>
          <cell r="D121">
            <v>0</v>
          </cell>
          <cell r="E121">
            <v>0</v>
          </cell>
          <cell r="F121">
            <v>0</v>
          </cell>
          <cell r="G121">
            <v>0</v>
          </cell>
          <cell r="H121">
            <v>0</v>
          </cell>
        </row>
        <row r="122">
          <cell r="B122" t="str">
            <v>HEYM101Z</v>
          </cell>
          <cell r="C122">
            <v>17505.95</v>
          </cell>
          <cell r="D122">
            <v>2899.65</v>
          </cell>
          <cell r="E122">
            <v>0</v>
          </cell>
          <cell r="F122">
            <v>0</v>
          </cell>
          <cell r="G122">
            <v>17505.95</v>
          </cell>
          <cell r="H122">
            <v>2899.65</v>
          </cell>
        </row>
        <row r="123">
          <cell r="B123" t="str">
            <v>HEYM102Z</v>
          </cell>
          <cell r="C123">
            <v>25909.7</v>
          </cell>
          <cell r="D123">
            <v>3576.85</v>
          </cell>
          <cell r="E123">
            <v>0</v>
          </cell>
          <cell r="F123">
            <v>0</v>
          </cell>
          <cell r="G123">
            <v>25909.7</v>
          </cell>
          <cell r="H123">
            <v>3576.85</v>
          </cell>
        </row>
        <row r="124">
          <cell r="B124" t="str">
            <v>HEYM207Z</v>
          </cell>
          <cell r="C124">
            <v>0</v>
          </cell>
          <cell r="D124">
            <v>0</v>
          </cell>
          <cell r="E124">
            <v>0</v>
          </cell>
          <cell r="F124">
            <v>0</v>
          </cell>
          <cell r="G124">
            <v>0</v>
          </cell>
          <cell r="H124">
            <v>0</v>
          </cell>
        </row>
        <row r="125">
          <cell r="B125" t="str">
            <v>HEYM208Z</v>
          </cell>
          <cell r="C125">
            <v>67197.600000000006</v>
          </cell>
          <cell r="D125">
            <v>0</v>
          </cell>
          <cell r="E125">
            <v>0</v>
          </cell>
          <cell r="F125">
            <v>0</v>
          </cell>
          <cell r="G125">
            <v>67197.600000000006</v>
          </cell>
          <cell r="H125">
            <v>0</v>
          </cell>
        </row>
        <row r="126">
          <cell r="B126" t="str">
            <v>HINB_07Z</v>
          </cell>
          <cell r="C126">
            <v>0</v>
          </cell>
          <cell r="D126">
            <v>0</v>
          </cell>
          <cell r="E126">
            <v>0</v>
          </cell>
          <cell r="F126">
            <v>0</v>
          </cell>
          <cell r="G126">
            <v>0</v>
          </cell>
          <cell r="H126">
            <v>0</v>
          </cell>
        </row>
        <row r="127">
          <cell r="B127" t="str">
            <v>HINB_08Z</v>
          </cell>
          <cell r="C127">
            <v>0</v>
          </cell>
          <cell r="D127">
            <v>0</v>
          </cell>
          <cell r="E127">
            <v>0</v>
          </cell>
          <cell r="F127">
            <v>0</v>
          </cell>
          <cell r="G127">
            <v>0</v>
          </cell>
          <cell r="H127">
            <v>0</v>
          </cell>
        </row>
        <row r="128">
          <cell r="B128" t="str">
            <v>HRTL_01Z</v>
          </cell>
          <cell r="C128">
            <v>49815.6</v>
          </cell>
          <cell r="D128">
            <v>1425.35</v>
          </cell>
          <cell r="E128">
            <v>0</v>
          </cell>
          <cell r="F128">
            <v>0</v>
          </cell>
          <cell r="G128">
            <v>49815.6</v>
          </cell>
          <cell r="H128">
            <v>1425.35</v>
          </cell>
        </row>
        <row r="129">
          <cell r="B129" t="str">
            <v>HRTL_02Z</v>
          </cell>
          <cell r="C129">
            <v>48659.15</v>
          </cell>
          <cell r="D129">
            <v>1464.1</v>
          </cell>
          <cell r="E129">
            <v>0</v>
          </cell>
          <cell r="F129">
            <v>0</v>
          </cell>
          <cell r="G129">
            <v>48659.15</v>
          </cell>
          <cell r="H129">
            <v>1464.1</v>
          </cell>
        </row>
        <row r="130">
          <cell r="B130" t="str">
            <v>HUNB_07Z</v>
          </cell>
          <cell r="C130">
            <v>41374.9</v>
          </cell>
          <cell r="D130">
            <v>604.20000000000005</v>
          </cell>
          <cell r="E130">
            <v>0</v>
          </cell>
          <cell r="F130">
            <v>0</v>
          </cell>
          <cell r="G130">
            <v>41374.9</v>
          </cell>
          <cell r="H130">
            <v>604.20000000000005</v>
          </cell>
        </row>
        <row r="131">
          <cell r="B131" t="str">
            <v>HUNB_08Z</v>
          </cell>
          <cell r="C131">
            <v>42587.15</v>
          </cell>
          <cell r="D131">
            <v>423</v>
          </cell>
          <cell r="E131">
            <v>0</v>
          </cell>
          <cell r="F131">
            <v>0</v>
          </cell>
          <cell r="G131">
            <v>42587.15</v>
          </cell>
          <cell r="H131">
            <v>423</v>
          </cell>
        </row>
        <row r="132">
          <cell r="B132" t="str">
            <v>SIZB_01Z</v>
          </cell>
          <cell r="C132">
            <v>16142.3</v>
          </cell>
          <cell r="D132">
            <v>5555.9</v>
          </cell>
          <cell r="E132">
            <v>0</v>
          </cell>
          <cell r="F132">
            <v>0</v>
          </cell>
          <cell r="G132">
            <v>16142.3</v>
          </cell>
          <cell r="H132">
            <v>5555.9</v>
          </cell>
        </row>
        <row r="133">
          <cell r="B133" t="str">
            <v>SIZB_02Z</v>
          </cell>
          <cell r="C133">
            <v>16607.400000000001</v>
          </cell>
          <cell r="D133">
            <v>5972.65</v>
          </cell>
          <cell r="E133">
            <v>0</v>
          </cell>
          <cell r="F133">
            <v>0</v>
          </cell>
          <cell r="G133">
            <v>16607.400000000001</v>
          </cell>
          <cell r="H133">
            <v>5972.65</v>
          </cell>
        </row>
        <row r="134">
          <cell r="B134" t="str">
            <v>TORN_01Z</v>
          </cell>
          <cell r="C134">
            <v>34705</v>
          </cell>
          <cell r="D134">
            <v>384.3</v>
          </cell>
          <cell r="E134">
            <v>0</v>
          </cell>
          <cell r="F134">
            <v>0</v>
          </cell>
          <cell r="G134">
            <v>34705</v>
          </cell>
          <cell r="H134">
            <v>384.3</v>
          </cell>
        </row>
        <row r="135">
          <cell r="B135" t="str">
            <v>TORN_02Z</v>
          </cell>
          <cell r="C135">
            <v>54979.7</v>
          </cell>
          <cell r="D135">
            <v>4229.55</v>
          </cell>
          <cell r="E135">
            <v>0</v>
          </cell>
          <cell r="F135">
            <v>0</v>
          </cell>
          <cell r="G135">
            <v>54979.7</v>
          </cell>
          <cell r="H135">
            <v>4229.55</v>
          </cell>
        </row>
        <row r="136">
          <cell r="B136" t="str">
            <v>EAG-NEMO1</v>
          </cell>
          <cell r="C136">
            <v>14945.65</v>
          </cell>
          <cell r="D136">
            <v>12958.6</v>
          </cell>
          <cell r="E136">
            <v>0</v>
          </cell>
          <cell r="F136">
            <v>0</v>
          </cell>
          <cell r="G136">
            <v>14945.65</v>
          </cell>
          <cell r="H136">
            <v>12958.6</v>
          </cell>
        </row>
        <row r="137">
          <cell r="B137" t="str">
            <v>DINO_01Z</v>
          </cell>
          <cell r="C137">
            <v>1399.75</v>
          </cell>
          <cell r="D137">
            <v>0</v>
          </cell>
          <cell r="E137">
            <v>0</v>
          </cell>
          <cell r="F137">
            <v>0</v>
          </cell>
          <cell r="G137">
            <v>1399.75</v>
          </cell>
          <cell r="H137">
            <v>0</v>
          </cell>
        </row>
        <row r="138">
          <cell r="B138" t="str">
            <v>DINO_02Z</v>
          </cell>
          <cell r="C138">
            <v>16181.6</v>
          </cell>
          <cell r="D138">
            <v>129.75</v>
          </cell>
          <cell r="E138">
            <v>0</v>
          </cell>
          <cell r="F138">
            <v>0</v>
          </cell>
          <cell r="G138">
            <v>16181.6</v>
          </cell>
          <cell r="H138">
            <v>129.75</v>
          </cell>
        </row>
        <row r="139">
          <cell r="B139" t="str">
            <v>DINO_03Z</v>
          </cell>
          <cell r="C139">
            <v>10136.200000000001</v>
          </cell>
          <cell r="D139">
            <v>175.25</v>
          </cell>
          <cell r="E139">
            <v>0</v>
          </cell>
          <cell r="F139">
            <v>0</v>
          </cell>
          <cell r="G139">
            <v>10136.200000000001</v>
          </cell>
          <cell r="H139">
            <v>175.25</v>
          </cell>
        </row>
        <row r="140">
          <cell r="B140" t="str">
            <v>DINO_04Z</v>
          </cell>
          <cell r="C140">
            <v>29715.95</v>
          </cell>
          <cell r="D140">
            <v>870.55</v>
          </cell>
          <cell r="E140">
            <v>0</v>
          </cell>
          <cell r="F140">
            <v>0</v>
          </cell>
          <cell r="G140">
            <v>29715.95</v>
          </cell>
          <cell r="H140">
            <v>870.55</v>
          </cell>
        </row>
        <row r="141">
          <cell r="B141" t="str">
            <v>DINO_05Z</v>
          </cell>
          <cell r="C141">
            <v>0</v>
          </cell>
          <cell r="D141">
            <v>0</v>
          </cell>
          <cell r="E141">
            <v>0</v>
          </cell>
          <cell r="F141">
            <v>0</v>
          </cell>
          <cell r="G141">
            <v>0</v>
          </cell>
          <cell r="H141">
            <v>0</v>
          </cell>
        </row>
        <row r="142">
          <cell r="B142" t="str">
            <v>DINO_06Z</v>
          </cell>
          <cell r="C142">
            <v>14985.7</v>
          </cell>
          <cell r="D142">
            <v>229.1</v>
          </cell>
          <cell r="E142">
            <v>0</v>
          </cell>
          <cell r="F142">
            <v>0</v>
          </cell>
          <cell r="G142">
            <v>14985.7</v>
          </cell>
          <cell r="H142">
            <v>229.1</v>
          </cell>
        </row>
        <row r="143">
          <cell r="B143" t="str">
            <v>FFES_01Z</v>
          </cell>
          <cell r="C143">
            <v>0</v>
          </cell>
          <cell r="D143">
            <v>0</v>
          </cell>
          <cell r="E143">
            <v>0</v>
          </cell>
          <cell r="F143">
            <v>0</v>
          </cell>
          <cell r="G143">
            <v>0</v>
          </cell>
          <cell r="H143">
            <v>0</v>
          </cell>
        </row>
        <row r="144">
          <cell r="B144" t="str">
            <v>FFES_02Z</v>
          </cell>
          <cell r="C144">
            <v>0</v>
          </cell>
          <cell r="D144">
            <v>0</v>
          </cell>
          <cell r="E144">
            <v>0</v>
          </cell>
          <cell r="F144">
            <v>0</v>
          </cell>
          <cell r="G144">
            <v>0</v>
          </cell>
          <cell r="H144">
            <v>0</v>
          </cell>
        </row>
        <row r="145">
          <cell r="B145" t="str">
            <v>FFES_03Z</v>
          </cell>
          <cell r="C145">
            <v>2843.74</v>
          </cell>
          <cell r="D145">
            <v>399.6</v>
          </cell>
          <cell r="E145">
            <v>0</v>
          </cell>
          <cell r="F145">
            <v>0</v>
          </cell>
          <cell r="G145">
            <v>2843.74</v>
          </cell>
          <cell r="H145">
            <v>399.6</v>
          </cell>
        </row>
        <row r="146">
          <cell r="B146" t="str">
            <v>FFES_04Z</v>
          </cell>
          <cell r="C146">
            <v>3988.1</v>
          </cell>
          <cell r="D146">
            <v>452.82</v>
          </cell>
          <cell r="E146">
            <v>0</v>
          </cell>
          <cell r="F146">
            <v>0</v>
          </cell>
          <cell r="G146">
            <v>3988.1</v>
          </cell>
          <cell r="H146">
            <v>452.82</v>
          </cell>
        </row>
        <row r="147">
          <cell r="B147" t="str">
            <v>KILNS01Z</v>
          </cell>
          <cell r="C147">
            <v>0</v>
          </cell>
          <cell r="D147">
            <v>0</v>
          </cell>
          <cell r="E147">
            <v>0</v>
          </cell>
          <cell r="F147">
            <v>0</v>
          </cell>
          <cell r="G147">
            <v>0</v>
          </cell>
          <cell r="H147">
            <v>0</v>
          </cell>
        </row>
        <row r="148">
          <cell r="B148" t="str">
            <v>PETEM01Z</v>
          </cell>
          <cell r="C148">
            <v>144.25</v>
          </cell>
          <cell r="D148">
            <v>0.01</v>
          </cell>
          <cell r="E148">
            <v>0</v>
          </cell>
          <cell r="F148">
            <v>0</v>
          </cell>
          <cell r="G148">
            <v>144.25</v>
          </cell>
          <cell r="H148">
            <v>0.01</v>
          </cell>
        </row>
        <row r="149">
          <cell r="B149" t="str">
            <v>GRAI_06Z</v>
          </cell>
          <cell r="C149">
            <v>7169.55</v>
          </cell>
          <cell r="D149">
            <v>5309.75</v>
          </cell>
          <cell r="E149">
            <v>0</v>
          </cell>
          <cell r="F149">
            <v>0</v>
          </cell>
          <cell r="G149">
            <v>7169.55</v>
          </cell>
          <cell r="H149">
            <v>5309.75</v>
          </cell>
        </row>
        <row r="150">
          <cell r="B150" t="str">
            <v>GRAI_07Z</v>
          </cell>
          <cell r="C150">
            <v>6842.1</v>
          </cell>
          <cell r="D150">
            <v>3014.3</v>
          </cell>
          <cell r="E150">
            <v>0</v>
          </cell>
          <cell r="F150">
            <v>0</v>
          </cell>
          <cell r="G150">
            <v>6842.1</v>
          </cell>
          <cell r="H150">
            <v>3014.3</v>
          </cell>
        </row>
        <row r="151">
          <cell r="B151" t="str">
            <v>GRAI_08Z</v>
          </cell>
          <cell r="C151">
            <v>5180.8500000000004</v>
          </cell>
          <cell r="D151">
            <v>1828.6</v>
          </cell>
          <cell r="E151">
            <v>0</v>
          </cell>
          <cell r="F151">
            <v>0</v>
          </cell>
          <cell r="G151">
            <v>5180.8500000000004</v>
          </cell>
          <cell r="H151">
            <v>1828.6</v>
          </cell>
        </row>
        <row r="152">
          <cell r="B152" t="str">
            <v>KILLP01Z</v>
          </cell>
          <cell r="C152">
            <v>427.8</v>
          </cell>
          <cell r="D152">
            <v>1899</v>
          </cell>
          <cell r="E152">
            <v>0</v>
          </cell>
          <cell r="F152">
            <v>0</v>
          </cell>
          <cell r="G152">
            <v>427.8</v>
          </cell>
          <cell r="H152">
            <v>1899</v>
          </cell>
        </row>
        <row r="153">
          <cell r="B153" t="str">
            <v>KILLP02Z</v>
          </cell>
          <cell r="C153">
            <v>442.5</v>
          </cell>
          <cell r="D153">
            <v>1152.25</v>
          </cell>
          <cell r="E153">
            <v>0</v>
          </cell>
          <cell r="F153">
            <v>0</v>
          </cell>
          <cell r="G153">
            <v>442.5</v>
          </cell>
          <cell r="H153">
            <v>1152.25</v>
          </cell>
        </row>
        <row r="154">
          <cell r="B154" t="str">
            <v>RATS_01Z</v>
          </cell>
          <cell r="C154">
            <v>5350.41</v>
          </cell>
          <cell r="D154">
            <v>2805.3</v>
          </cell>
          <cell r="E154">
            <v>0</v>
          </cell>
          <cell r="F154">
            <v>0</v>
          </cell>
          <cell r="G154">
            <v>5350.41</v>
          </cell>
          <cell r="H154">
            <v>2805.3</v>
          </cell>
        </row>
        <row r="155">
          <cell r="B155" t="str">
            <v>RATS_02Z</v>
          </cell>
          <cell r="C155">
            <v>8760.6</v>
          </cell>
          <cell r="D155">
            <v>4201.2</v>
          </cell>
          <cell r="E155">
            <v>0</v>
          </cell>
          <cell r="F155">
            <v>0</v>
          </cell>
          <cell r="G155">
            <v>8760.6</v>
          </cell>
          <cell r="H155">
            <v>4201.2</v>
          </cell>
        </row>
        <row r="156">
          <cell r="B156" t="str">
            <v>RATS_03Z</v>
          </cell>
          <cell r="C156">
            <v>8393.94</v>
          </cell>
          <cell r="D156">
            <v>4868.1000000000004</v>
          </cell>
          <cell r="E156">
            <v>0</v>
          </cell>
          <cell r="F156">
            <v>0</v>
          </cell>
          <cell r="G156">
            <v>8393.94</v>
          </cell>
          <cell r="H156">
            <v>4868.1000000000004</v>
          </cell>
        </row>
        <row r="157">
          <cell r="B157" t="str">
            <v>RATS_04Z</v>
          </cell>
          <cell r="C157">
            <v>4839.84</v>
          </cell>
          <cell r="D157">
            <v>2122.56</v>
          </cell>
          <cell r="E157">
            <v>0</v>
          </cell>
          <cell r="F157">
            <v>0</v>
          </cell>
          <cell r="G157">
            <v>4839.84</v>
          </cell>
          <cell r="H157">
            <v>2122.56</v>
          </cell>
        </row>
        <row r="158">
          <cell r="B158" t="str">
            <v>TAYL_02Z</v>
          </cell>
          <cell r="C158">
            <v>8.93</v>
          </cell>
          <cell r="D158">
            <v>156.04</v>
          </cell>
          <cell r="E158">
            <v>0</v>
          </cell>
          <cell r="F158">
            <v>0</v>
          </cell>
          <cell r="G158">
            <v>8.93</v>
          </cell>
          <cell r="H158">
            <v>156.04</v>
          </cell>
        </row>
        <row r="159">
          <cell r="B159" t="str">
            <v>TAYL_03Z</v>
          </cell>
          <cell r="C159">
            <v>21.61</v>
          </cell>
          <cell r="D159">
            <v>51.42</v>
          </cell>
          <cell r="E159">
            <v>0</v>
          </cell>
          <cell r="F159">
            <v>0</v>
          </cell>
          <cell r="G159">
            <v>21.61</v>
          </cell>
          <cell r="H159">
            <v>51.42</v>
          </cell>
        </row>
        <row r="160">
          <cell r="B160" t="str">
            <v>RCBKO-1</v>
          </cell>
          <cell r="C160">
            <v>5920</v>
          </cell>
          <cell r="D160">
            <v>3311.99</v>
          </cell>
          <cell r="E160">
            <v>0</v>
          </cell>
          <cell r="F160">
            <v>0</v>
          </cell>
          <cell r="G160">
            <v>5920</v>
          </cell>
          <cell r="H160">
            <v>3311.99</v>
          </cell>
        </row>
        <row r="161">
          <cell r="B161" t="str">
            <v>RCBKO-2</v>
          </cell>
          <cell r="C161">
            <v>5602</v>
          </cell>
          <cell r="D161">
            <v>2714.4</v>
          </cell>
          <cell r="E161">
            <v>0</v>
          </cell>
          <cell r="F161">
            <v>0</v>
          </cell>
          <cell r="G161">
            <v>5602</v>
          </cell>
          <cell r="H161">
            <v>2714.4</v>
          </cell>
        </row>
        <row r="162">
          <cell r="B162" t="str">
            <v>BRGG_01Z</v>
          </cell>
          <cell r="C162">
            <v>0</v>
          </cell>
          <cell r="D162">
            <v>0</v>
          </cell>
          <cell r="E162">
            <v>0</v>
          </cell>
          <cell r="F162">
            <v>0</v>
          </cell>
          <cell r="G162">
            <v>0</v>
          </cell>
          <cell r="H162">
            <v>0</v>
          </cell>
        </row>
        <row r="163">
          <cell r="B163" t="str">
            <v>ROCK_01Z</v>
          </cell>
          <cell r="C163">
            <v>16400.3</v>
          </cell>
          <cell r="D163">
            <v>2526.6999999999998</v>
          </cell>
          <cell r="E163">
            <v>0</v>
          </cell>
          <cell r="F163">
            <v>0</v>
          </cell>
          <cell r="G163">
            <v>16400.3</v>
          </cell>
          <cell r="H163">
            <v>2526.6999999999998</v>
          </cell>
        </row>
        <row r="164">
          <cell r="B164" t="str">
            <v>SCCL_01Z</v>
          </cell>
          <cell r="C164">
            <v>5265.65</v>
          </cell>
          <cell r="D164">
            <v>538.76</v>
          </cell>
          <cell r="E164">
            <v>0</v>
          </cell>
          <cell r="F164">
            <v>0</v>
          </cell>
          <cell r="G164">
            <v>5265.65</v>
          </cell>
          <cell r="H164">
            <v>538.76</v>
          </cell>
        </row>
        <row r="165">
          <cell r="B165" t="str">
            <v>SCCL_02Z</v>
          </cell>
          <cell r="C165">
            <v>5443.3</v>
          </cell>
          <cell r="D165">
            <v>4115.1499999999996</v>
          </cell>
          <cell r="E165">
            <v>0</v>
          </cell>
          <cell r="F165">
            <v>0</v>
          </cell>
          <cell r="G165">
            <v>5443.3</v>
          </cell>
          <cell r="H165">
            <v>4115.1499999999996</v>
          </cell>
        </row>
        <row r="166">
          <cell r="B166" t="str">
            <v>SCCL_03Z</v>
          </cell>
          <cell r="C166">
            <v>6484.1</v>
          </cell>
          <cell r="D166">
            <v>1879.95</v>
          </cell>
          <cell r="E166">
            <v>0</v>
          </cell>
          <cell r="F166">
            <v>0</v>
          </cell>
          <cell r="G166">
            <v>6484.1</v>
          </cell>
          <cell r="H166">
            <v>1879.95</v>
          </cell>
        </row>
        <row r="167">
          <cell r="B167" t="str">
            <v>SHOS_01Z</v>
          </cell>
          <cell r="C167">
            <v>9360.75</v>
          </cell>
          <cell r="D167">
            <v>1895.15</v>
          </cell>
          <cell r="E167">
            <v>0</v>
          </cell>
          <cell r="F167">
            <v>0</v>
          </cell>
          <cell r="G167">
            <v>9360.75</v>
          </cell>
          <cell r="H167">
            <v>1895.15</v>
          </cell>
        </row>
        <row r="168">
          <cell r="B168" t="str">
            <v>SEAB_01Z</v>
          </cell>
          <cell r="C168">
            <v>12898.84</v>
          </cell>
          <cell r="D168">
            <v>7831.27</v>
          </cell>
          <cell r="E168">
            <v>0</v>
          </cell>
          <cell r="F168">
            <v>0</v>
          </cell>
          <cell r="G168">
            <v>12898.84</v>
          </cell>
          <cell r="H168">
            <v>7831.27</v>
          </cell>
        </row>
        <row r="169">
          <cell r="B169" t="str">
            <v>SEAB_02Z</v>
          </cell>
          <cell r="C169">
            <v>3815.53</v>
          </cell>
          <cell r="D169">
            <v>1348.33</v>
          </cell>
          <cell r="E169">
            <v>0</v>
          </cell>
          <cell r="F169">
            <v>0</v>
          </cell>
          <cell r="G169">
            <v>3815.53</v>
          </cell>
          <cell r="H169">
            <v>1348.33</v>
          </cell>
        </row>
        <row r="170">
          <cell r="B170" t="str">
            <v>SPLN_01Z</v>
          </cell>
          <cell r="C170">
            <v>9580.5</v>
          </cell>
          <cell r="D170">
            <v>3216.4</v>
          </cell>
          <cell r="E170">
            <v>0</v>
          </cell>
          <cell r="F170">
            <v>0</v>
          </cell>
          <cell r="G170">
            <v>9580.5</v>
          </cell>
          <cell r="H170">
            <v>3216.4</v>
          </cell>
        </row>
        <row r="171">
          <cell r="B171" t="str">
            <v>ARCHW-1</v>
          </cell>
          <cell r="C171">
            <v>7946.07</v>
          </cell>
          <cell r="D171">
            <v>1.07</v>
          </cell>
          <cell r="E171">
            <v>0</v>
          </cell>
          <cell r="F171">
            <v>0</v>
          </cell>
          <cell r="G171">
            <v>7946.07</v>
          </cell>
          <cell r="H171">
            <v>1.07</v>
          </cell>
        </row>
        <row r="172">
          <cell r="B172" t="str">
            <v>BLLA-2</v>
          </cell>
          <cell r="C172">
            <v>1649.73</v>
          </cell>
          <cell r="D172">
            <v>167.69</v>
          </cell>
          <cell r="E172">
            <v>0</v>
          </cell>
          <cell r="F172">
            <v>0</v>
          </cell>
          <cell r="G172">
            <v>1649.73</v>
          </cell>
          <cell r="H172">
            <v>167.69</v>
          </cell>
        </row>
        <row r="173">
          <cell r="B173" t="str">
            <v>CLFLW-1</v>
          </cell>
          <cell r="C173">
            <v>618.09</v>
          </cell>
          <cell r="D173">
            <v>58.91</v>
          </cell>
          <cell r="E173">
            <v>0</v>
          </cell>
          <cell r="F173">
            <v>0</v>
          </cell>
          <cell r="G173">
            <v>618.09</v>
          </cell>
          <cell r="H173">
            <v>58.91</v>
          </cell>
        </row>
        <row r="174">
          <cell r="B174" t="str">
            <v>DRSLW-1</v>
          </cell>
          <cell r="C174">
            <v>0</v>
          </cell>
          <cell r="D174">
            <v>9855.81</v>
          </cell>
          <cell r="E174">
            <v>0</v>
          </cell>
          <cell r="F174">
            <v>0</v>
          </cell>
          <cell r="G174">
            <v>0</v>
          </cell>
          <cell r="H174">
            <v>9855.81</v>
          </cell>
        </row>
        <row r="175">
          <cell r="B175" t="str">
            <v>EWHLW-1</v>
          </cell>
          <cell r="C175">
            <v>1337.27</v>
          </cell>
          <cell r="D175">
            <v>78.239999999999995</v>
          </cell>
          <cell r="E175">
            <v>0</v>
          </cell>
          <cell r="F175">
            <v>0</v>
          </cell>
          <cell r="G175">
            <v>1337.27</v>
          </cell>
          <cell r="H175">
            <v>78.239999999999995</v>
          </cell>
        </row>
        <row r="176">
          <cell r="B176" t="str">
            <v>HRSTW-1</v>
          </cell>
          <cell r="C176">
            <v>0</v>
          </cell>
          <cell r="D176">
            <v>8481.75</v>
          </cell>
          <cell r="E176">
            <v>0</v>
          </cell>
          <cell r="F176">
            <v>0</v>
          </cell>
          <cell r="G176">
            <v>0</v>
          </cell>
          <cell r="H176">
            <v>8481.75</v>
          </cell>
        </row>
        <row r="177">
          <cell r="B177" t="str">
            <v>KLGLW-1</v>
          </cell>
          <cell r="C177">
            <v>15369.53</v>
          </cell>
          <cell r="D177">
            <v>18.18</v>
          </cell>
          <cell r="E177">
            <v>0</v>
          </cell>
          <cell r="F177">
            <v>0</v>
          </cell>
          <cell r="G177">
            <v>15369.53</v>
          </cell>
          <cell r="H177">
            <v>18.18</v>
          </cell>
        </row>
        <row r="178">
          <cell r="B178" t="str">
            <v>MKHLW-1</v>
          </cell>
          <cell r="C178">
            <v>32.770000000000003</v>
          </cell>
          <cell r="D178">
            <v>3369.98</v>
          </cell>
          <cell r="E178">
            <v>0</v>
          </cell>
          <cell r="F178">
            <v>0</v>
          </cell>
          <cell r="G178">
            <v>32.770000000000003</v>
          </cell>
          <cell r="H178">
            <v>3369.98</v>
          </cell>
        </row>
        <row r="179">
          <cell r="B179" t="str">
            <v>AIGA_01Z</v>
          </cell>
          <cell r="C179">
            <v>18.600000000000001</v>
          </cell>
          <cell r="D179">
            <v>0.43</v>
          </cell>
          <cell r="E179">
            <v>0</v>
          </cell>
          <cell r="F179">
            <v>0</v>
          </cell>
          <cell r="G179">
            <v>18.600000000000001</v>
          </cell>
          <cell r="H179">
            <v>0.43</v>
          </cell>
        </row>
        <row r="180">
          <cell r="B180" t="str">
            <v>BHLAW-1</v>
          </cell>
          <cell r="C180">
            <v>1717.04</v>
          </cell>
          <cell r="D180">
            <v>734.43</v>
          </cell>
          <cell r="E180">
            <v>0</v>
          </cell>
          <cell r="F180">
            <v>0</v>
          </cell>
          <cell r="G180">
            <v>1717.04</v>
          </cell>
          <cell r="H180">
            <v>734.43</v>
          </cell>
        </row>
        <row r="181">
          <cell r="B181" t="str">
            <v>CASH_01Z</v>
          </cell>
          <cell r="C181">
            <v>226.24</v>
          </cell>
          <cell r="D181">
            <v>0</v>
          </cell>
          <cell r="E181">
            <v>0</v>
          </cell>
          <cell r="F181">
            <v>0</v>
          </cell>
          <cell r="G181">
            <v>226.24</v>
          </cell>
          <cell r="H181">
            <v>0</v>
          </cell>
        </row>
        <row r="182">
          <cell r="B182" t="str">
            <v>CEAN_01Z</v>
          </cell>
          <cell r="C182">
            <v>9.83</v>
          </cell>
          <cell r="D182">
            <v>42</v>
          </cell>
          <cell r="E182">
            <v>0</v>
          </cell>
          <cell r="F182">
            <v>0</v>
          </cell>
          <cell r="G182">
            <v>9.83</v>
          </cell>
          <cell r="H182">
            <v>42</v>
          </cell>
        </row>
        <row r="183">
          <cell r="B183" t="str">
            <v>CLAC-1</v>
          </cell>
          <cell r="C183">
            <v>14.39</v>
          </cell>
          <cell r="D183">
            <v>44.47</v>
          </cell>
          <cell r="E183">
            <v>0</v>
          </cell>
          <cell r="F183">
            <v>0</v>
          </cell>
          <cell r="G183">
            <v>14.39</v>
          </cell>
          <cell r="H183">
            <v>44.47</v>
          </cell>
        </row>
        <row r="184">
          <cell r="B184" t="str">
            <v>CLUN_01Z</v>
          </cell>
          <cell r="C184">
            <v>1575.18</v>
          </cell>
          <cell r="D184">
            <v>55.71</v>
          </cell>
          <cell r="E184">
            <v>0</v>
          </cell>
          <cell r="F184">
            <v>0</v>
          </cell>
          <cell r="G184">
            <v>1575.18</v>
          </cell>
          <cell r="H184">
            <v>55.71</v>
          </cell>
        </row>
        <row r="185">
          <cell r="B185" t="str">
            <v>CLUN_02Z</v>
          </cell>
          <cell r="C185">
            <v>470.75</v>
          </cell>
          <cell r="D185">
            <v>269.68</v>
          </cell>
          <cell r="E185">
            <v>0</v>
          </cell>
          <cell r="F185">
            <v>0</v>
          </cell>
          <cell r="G185">
            <v>470.75</v>
          </cell>
          <cell r="H185">
            <v>269.68</v>
          </cell>
        </row>
        <row r="186">
          <cell r="B186" t="str">
            <v>CULL_02Z</v>
          </cell>
          <cell r="C186">
            <v>696.16</v>
          </cell>
          <cell r="D186">
            <v>0</v>
          </cell>
          <cell r="E186">
            <v>0</v>
          </cell>
          <cell r="F186">
            <v>0</v>
          </cell>
          <cell r="G186">
            <v>696.16</v>
          </cell>
          <cell r="H186">
            <v>0</v>
          </cell>
        </row>
        <row r="187">
          <cell r="B187" t="str">
            <v>DEAN_01Z</v>
          </cell>
          <cell r="C187">
            <v>7.98</v>
          </cell>
          <cell r="D187">
            <v>207.97</v>
          </cell>
          <cell r="E187">
            <v>0</v>
          </cell>
          <cell r="F187">
            <v>0</v>
          </cell>
          <cell r="G187">
            <v>7.98</v>
          </cell>
          <cell r="H187">
            <v>207.97</v>
          </cell>
        </row>
        <row r="188">
          <cell r="B188" t="str">
            <v>ERRO_01Z</v>
          </cell>
          <cell r="C188">
            <v>3.22</v>
          </cell>
          <cell r="D188">
            <v>37.07</v>
          </cell>
          <cell r="E188">
            <v>0</v>
          </cell>
          <cell r="F188">
            <v>0</v>
          </cell>
          <cell r="G188">
            <v>3.22</v>
          </cell>
          <cell r="H188">
            <v>37.07</v>
          </cell>
        </row>
        <row r="189">
          <cell r="B189" t="str">
            <v>ERRO_02Z</v>
          </cell>
          <cell r="C189">
            <v>4.13</v>
          </cell>
          <cell r="D189">
            <v>33.71</v>
          </cell>
          <cell r="E189">
            <v>0</v>
          </cell>
          <cell r="F189">
            <v>0</v>
          </cell>
          <cell r="G189">
            <v>4.13</v>
          </cell>
          <cell r="H189">
            <v>33.71</v>
          </cell>
        </row>
        <row r="190">
          <cell r="B190" t="str">
            <v>ERRO_03Z</v>
          </cell>
          <cell r="C190">
            <v>3.23</v>
          </cell>
          <cell r="D190">
            <v>31.03</v>
          </cell>
          <cell r="E190">
            <v>0</v>
          </cell>
          <cell r="F190">
            <v>0</v>
          </cell>
          <cell r="G190">
            <v>3.23</v>
          </cell>
          <cell r="H190">
            <v>31.03</v>
          </cell>
        </row>
        <row r="191">
          <cell r="B191" t="str">
            <v>FASN_01Z</v>
          </cell>
          <cell r="C191">
            <v>840.08</v>
          </cell>
          <cell r="D191">
            <v>7.84</v>
          </cell>
          <cell r="E191">
            <v>0</v>
          </cell>
          <cell r="F191">
            <v>0</v>
          </cell>
          <cell r="G191">
            <v>840.08</v>
          </cell>
          <cell r="H191">
            <v>7.84</v>
          </cell>
        </row>
        <row r="192">
          <cell r="B192" t="str">
            <v>FASN_02Z</v>
          </cell>
          <cell r="C192">
            <v>1426.9</v>
          </cell>
          <cell r="D192">
            <v>0.21</v>
          </cell>
          <cell r="E192">
            <v>0</v>
          </cell>
          <cell r="F192">
            <v>0</v>
          </cell>
          <cell r="G192">
            <v>1426.9</v>
          </cell>
          <cell r="H192">
            <v>0.21</v>
          </cell>
        </row>
        <row r="193">
          <cell r="B193" t="str">
            <v>FASN_03Z</v>
          </cell>
          <cell r="C193">
            <v>94.67</v>
          </cell>
          <cell r="D193">
            <v>75.02</v>
          </cell>
          <cell r="E193">
            <v>0</v>
          </cell>
          <cell r="F193">
            <v>0</v>
          </cell>
          <cell r="G193">
            <v>94.67</v>
          </cell>
          <cell r="H193">
            <v>75.02</v>
          </cell>
        </row>
        <row r="194">
          <cell r="B194" t="str">
            <v>FASN_04Z</v>
          </cell>
          <cell r="C194">
            <v>196.87</v>
          </cell>
          <cell r="D194">
            <v>140.97999999999999</v>
          </cell>
          <cell r="E194">
            <v>0</v>
          </cell>
          <cell r="F194">
            <v>0</v>
          </cell>
          <cell r="G194">
            <v>196.87</v>
          </cell>
          <cell r="H194">
            <v>140.97999999999999</v>
          </cell>
        </row>
        <row r="195">
          <cell r="B195" t="str">
            <v>FINL_01Z</v>
          </cell>
          <cell r="C195">
            <v>12.86</v>
          </cell>
          <cell r="D195">
            <v>10.5</v>
          </cell>
          <cell r="E195">
            <v>0</v>
          </cell>
          <cell r="F195">
            <v>0</v>
          </cell>
          <cell r="G195">
            <v>12.86</v>
          </cell>
          <cell r="H195">
            <v>10.5</v>
          </cell>
        </row>
        <row r="196">
          <cell r="B196" t="str">
            <v>FOYE_01Z</v>
          </cell>
          <cell r="C196">
            <v>934.28</v>
          </cell>
          <cell r="D196">
            <v>800.88</v>
          </cell>
          <cell r="E196">
            <v>0</v>
          </cell>
          <cell r="F196">
            <v>0</v>
          </cell>
          <cell r="G196">
            <v>934.28</v>
          </cell>
          <cell r="H196">
            <v>800.88</v>
          </cell>
        </row>
        <row r="197">
          <cell r="B197" t="str">
            <v>FOYE_02Z</v>
          </cell>
          <cell r="C197">
            <v>998.8</v>
          </cell>
          <cell r="D197">
            <v>846.57</v>
          </cell>
          <cell r="E197">
            <v>0</v>
          </cell>
          <cell r="F197">
            <v>0</v>
          </cell>
          <cell r="G197">
            <v>998.8</v>
          </cell>
          <cell r="H197">
            <v>846.57</v>
          </cell>
        </row>
        <row r="198">
          <cell r="B198" t="str">
            <v>GLEN_01Z</v>
          </cell>
          <cell r="C198">
            <v>222.32</v>
          </cell>
          <cell r="D198">
            <v>0.2</v>
          </cell>
          <cell r="E198">
            <v>0</v>
          </cell>
          <cell r="F198">
            <v>0</v>
          </cell>
          <cell r="G198">
            <v>222.32</v>
          </cell>
          <cell r="H198">
            <v>0.2</v>
          </cell>
        </row>
        <row r="199">
          <cell r="B199" t="str">
            <v>GLNDO-1</v>
          </cell>
          <cell r="C199">
            <v>959.62</v>
          </cell>
          <cell r="D199">
            <v>49.17</v>
          </cell>
          <cell r="E199">
            <v>0</v>
          </cell>
          <cell r="F199">
            <v>0</v>
          </cell>
          <cell r="G199">
            <v>959.62</v>
          </cell>
          <cell r="H199">
            <v>49.17</v>
          </cell>
        </row>
        <row r="200">
          <cell r="B200" t="str">
            <v>GORDW-1</v>
          </cell>
          <cell r="C200">
            <v>0</v>
          </cell>
          <cell r="D200">
            <v>0</v>
          </cell>
          <cell r="E200">
            <v>0</v>
          </cell>
          <cell r="F200">
            <v>0</v>
          </cell>
          <cell r="G200">
            <v>0</v>
          </cell>
          <cell r="H200">
            <v>0</v>
          </cell>
        </row>
        <row r="201">
          <cell r="B201" t="str">
            <v>GRUB_01Z</v>
          </cell>
          <cell r="C201">
            <v>0</v>
          </cell>
          <cell r="D201">
            <v>0</v>
          </cell>
          <cell r="E201">
            <v>0</v>
          </cell>
          <cell r="F201">
            <v>0</v>
          </cell>
          <cell r="G201">
            <v>0</v>
          </cell>
          <cell r="H201">
            <v>0</v>
          </cell>
        </row>
        <row r="202">
          <cell r="B202" t="str">
            <v>GRUB_02Z</v>
          </cell>
          <cell r="C202">
            <v>0</v>
          </cell>
          <cell r="D202">
            <v>0</v>
          </cell>
          <cell r="E202">
            <v>0</v>
          </cell>
          <cell r="F202">
            <v>0</v>
          </cell>
          <cell r="G202">
            <v>0</v>
          </cell>
          <cell r="H202">
            <v>0</v>
          </cell>
        </row>
        <row r="203">
          <cell r="B203" t="str">
            <v>HADHW-1</v>
          </cell>
          <cell r="C203">
            <v>29.19</v>
          </cell>
          <cell r="D203">
            <v>5589.13</v>
          </cell>
          <cell r="E203">
            <v>0</v>
          </cell>
          <cell r="F203">
            <v>0</v>
          </cell>
          <cell r="G203">
            <v>29.19</v>
          </cell>
          <cell r="H203">
            <v>5589.13</v>
          </cell>
        </row>
        <row r="204">
          <cell r="B204" t="str">
            <v>INGA_01Z</v>
          </cell>
          <cell r="C204">
            <v>10.220000000000001</v>
          </cell>
          <cell r="D204">
            <v>35.04</v>
          </cell>
          <cell r="E204">
            <v>0</v>
          </cell>
          <cell r="F204">
            <v>0</v>
          </cell>
          <cell r="G204">
            <v>10.220000000000001</v>
          </cell>
          <cell r="H204">
            <v>35.04</v>
          </cell>
        </row>
        <row r="205">
          <cell r="B205" t="str">
            <v>KIOR_01Z</v>
          </cell>
          <cell r="C205">
            <v>2.69</v>
          </cell>
          <cell r="D205">
            <v>2.3199999999999998</v>
          </cell>
          <cell r="E205">
            <v>0</v>
          </cell>
          <cell r="F205">
            <v>0</v>
          </cell>
          <cell r="G205">
            <v>2.69</v>
          </cell>
          <cell r="H205">
            <v>2.3199999999999998</v>
          </cell>
        </row>
        <row r="206">
          <cell r="B206" t="str">
            <v>LOCH_01Z</v>
          </cell>
          <cell r="C206">
            <v>322.85000000000002</v>
          </cell>
          <cell r="D206">
            <v>31</v>
          </cell>
          <cell r="E206">
            <v>0</v>
          </cell>
          <cell r="F206">
            <v>0</v>
          </cell>
          <cell r="G206">
            <v>322.85000000000002</v>
          </cell>
          <cell r="H206">
            <v>31</v>
          </cell>
        </row>
        <row r="207">
          <cell r="B207" t="str">
            <v>LOCH_02Z</v>
          </cell>
          <cell r="C207">
            <v>749.64</v>
          </cell>
          <cell r="D207">
            <v>0.96</v>
          </cell>
          <cell r="E207">
            <v>0</v>
          </cell>
          <cell r="F207">
            <v>0</v>
          </cell>
          <cell r="G207">
            <v>749.64</v>
          </cell>
          <cell r="H207">
            <v>0.96</v>
          </cell>
        </row>
        <row r="208">
          <cell r="B208" t="str">
            <v>LUIC_01Z</v>
          </cell>
          <cell r="C208">
            <v>64.84</v>
          </cell>
          <cell r="D208">
            <v>215.85</v>
          </cell>
          <cell r="E208">
            <v>0</v>
          </cell>
          <cell r="F208">
            <v>0</v>
          </cell>
          <cell r="G208">
            <v>64.84</v>
          </cell>
          <cell r="H208">
            <v>215.85</v>
          </cell>
        </row>
        <row r="209">
          <cell r="B209" t="str">
            <v>LUIC_02Z</v>
          </cell>
          <cell r="C209">
            <v>75.13</v>
          </cell>
          <cell r="D209">
            <v>193.82</v>
          </cell>
          <cell r="E209">
            <v>0</v>
          </cell>
          <cell r="F209">
            <v>0</v>
          </cell>
          <cell r="G209">
            <v>75.13</v>
          </cell>
          <cell r="H209">
            <v>193.82</v>
          </cell>
        </row>
        <row r="210">
          <cell r="B210" t="str">
            <v>MOSS_01Z</v>
          </cell>
          <cell r="C210">
            <v>374.33</v>
          </cell>
          <cell r="D210">
            <v>419.63</v>
          </cell>
          <cell r="E210">
            <v>0</v>
          </cell>
          <cell r="F210">
            <v>0</v>
          </cell>
          <cell r="G210">
            <v>374.33</v>
          </cell>
          <cell r="H210">
            <v>419.63</v>
          </cell>
        </row>
        <row r="211">
          <cell r="B211" t="str">
            <v>NANT_01Z</v>
          </cell>
          <cell r="C211">
            <v>367.94</v>
          </cell>
          <cell r="D211">
            <v>13.47</v>
          </cell>
          <cell r="E211">
            <v>0</v>
          </cell>
          <cell r="F211">
            <v>0</v>
          </cell>
          <cell r="G211">
            <v>367.94</v>
          </cell>
          <cell r="H211">
            <v>13.47</v>
          </cell>
        </row>
        <row r="212">
          <cell r="B212" t="str">
            <v>ORRI_01Z</v>
          </cell>
          <cell r="C212">
            <v>0.27</v>
          </cell>
          <cell r="D212">
            <v>53.96</v>
          </cell>
          <cell r="E212">
            <v>0</v>
          </cell>
          <cell r="F212">
            <v>0</v>
          </cell>
          <cell r="G212">
            <v>0.27</v>
          </cell>
          <cell r="H212">
            <v>53.96</v>
          </cell>
        </row>
        <row r="213">
          <cell r="B213" t="str">
            <v>PEHE_01Z</v>
          </cell>
          <cell r="C213">
            <v>9597.07</v>
          </cell>
          <cell r="D213">
            <v>11441.34</v>
          </cell>
          <cell r="E213">
            <v>0</v>
          </cell>
          <cell r="F213">
            <v>0</v>
          </cell>
          <cell r="G213">
            <v>9597.07</v>
          </cell>
          <cell r="H213">
            <v>11441.34</v>
          </cell>
        </row>
        <row r="214">
          <cell r="B214" t="str">
            <v>PEHE_02Z</v>
          </cell>
          <cell r="C214">
            <v>0</v>
          </cell>
          <cell r="D214">
            <v>0</v>
          </cell>
          <cell r="E214">
            <v>0</v>
          </cell>
          <cell r="F214">
            <v>0</v>
          </cell>
          <cell r="G214">
            <v>0</v>
          </cell>
          <cell r="H214">
            <v>0</v>
          </cell>
        </row>
        <row r="215">
          <cell r="B215" t="str">
            <v>QUIO_01Z</v>
          </cell>
          <cell r="C215">
            <v>644.05999999999995</v>
          </cell>
          <cell r="D215">
            <v>266.95999999999998</v>
          </cell>
          <cell r="E215">
            <v>0</v>
          </cell>
          <cell r="F215">
            <v>0</v>
          </cell>
          <cell r="G215">
            <v>644.05999999999995</v>
          </cell>
          <cell r="H215">
            <v>266.95999999999998</v>
          </cell>
        </row>
        <row r="216">
          <cell r="B216" t="str">
            <v>SLOY_01Z</v>
          </cell>
          <cell r="C216">
            <v>15.32</v>
          </cell>
          <cell r="D216">
            <v>44.6</v>
          </cell>
          <cell r="E216">
            <v>0</v>
          </cell>
          <cell r="F216">
            <v>0</v>
          </cell>
          <cell r="G216">
            <v>15.32</v>
          </cell>
          <cell r="H216">
            <v>44.6</v>
          </cell>
        </row>
        <row r="217">
          <cell r="B217" t="str">
            <v>SLOY_02Z</v>
          </cell>
          <cell r="C217">
            <v>1.72</v>
          </cell>
          <cell r="D217">
            <v>101.12</v>
          </cell>
          <cell r="E217">
            <v>0</v>
          </cell>
          <cell r="F217">
            <v>0</v>
          </cell>
          <cell r="G217">
            <v>1.72</v>
          </cell>
          <cell r="H217">
            <v>101.12</v>
          </cell>
        </row>
        <row r="218">
          <cell r="B218" t="str">
            <v>SLOY_03Z</v>
          </cell>
          <cell r="C218">
            <v>40.909999999999997</v>
          </cell>
          <cell r="D218">
            <v>23.32</v>
          </cell>
          <cell r="E218">
            <v>0</v>
          </cell>
          <cell r="F218">
            <v>0</v>
          </cell>
          <cell r="G218">
            <v>40.909999999999997</v>
          </cell>
          <cell r="H218">
            <v>23.32</v>
          </cell>
        </row>
        <row r="219">
          <cell r="B219" t="str">
            <v>SLOY_04Z</v>
          </cell>
          <cell r="C219">
            <v>69.760000000000005</v>
          </cell>
          <cell r="D219">
            <v>20.46</v>
          </cell>
          <cell r="E219">
            <v>0</v>
          </cell>
          <cell r="F219">
            <v>0</v>
          </cell>
          <cell r="G219">
            <v>69.760000000000005</v>
          </cell>
          <cell r="H219">
            <v>20.46</v>
          </cell>
        </row>
        <row r="220">
          <cell r="B220" t="str">
            <v>STRNW-1</v>
          </cell>
          <cell r="C220">
            <v>3.34</v>
          </cell>
          <cell r="D220">
            <v>1879.98</v>
          </cell>
          <cell r="E220">
            <v>0</v>
          </cell>
          <cell r="F220">
            <v>0</v>
          </cell>
          <cell r="G220">
            <v>3.34</v>
          </cell>
          <cell r="H220">
            <v>1879.98</v>
          </cell>
        </row>
        <row r="221">
          <cell r="B221" t="str">
            <v>TORA_01Z</v>
          </cell>
          <cell r="C221">
            <v>86.92</v>
          </cell>
          <cell r="D221">
            <v>11.78</v>
          </cell>
          <cell r="E221">
            <v>0</v>
          </cell>
          <cell r="F221">
            <v>0</v>
          </cell>
          <cell r="G221">
            <v>86.92</v>
          </cell>
          <cell r="H221">
            <v>11.78</v>
          </cell>
        </row>
        <row r="222">
          <cell r="B222" t="str">
            <v>TORA_02Z</v>
          </cell>
          <cell r="C222">
            <v>138.24</v>
          </cell>
          <cell r="D222">
            <v>155.28</v>
          </cell>
          <cell r="E222">
            <v>0</v>
          </cell>
          <cell r="F222">
            <v>0</v>
          </cell>
          <cell r="G222">
            <v>138.24</v>
          </cell>
          <cell r="H222">
            <v>155.28</v>
          </cell>
        </row>
        <row r="223">
          <cell r="B223" t="str">
            <v>STLGW-1</v>
          </cell>
          <cell r="C223">
            <v>2700.08</v>
          </cell>
          <cell r="D223">
            <v>89.59</v>
          </cell>
          <cell r="E223">
            <v>0</v>
          </cell>
          <cell r="F223">
            <v>0</v>
          </cell>
          <cell r="G223">
            <v>2700.08</v>
          </cell>
          <cell r="H223">
            <v>89.59</v>
          </cell>
        </row>
        <row r="224">
          <cell r="B224" t="str">
            <v>STLGW-2</v>
          </cell>
          <cell r="C224">
            <v>3645.06</v>
          </cell>
          <cell r="D224">
            <v>67.62</v>
          </cell>
          <cell r="E224">
            <v>0</v>
          </cell>
          <cell r="F224">
            <v>0</v>
          </cell>
          <cell r="G224">
            <v>3645.06</v>
          </cell>
          <cell r="H224">
            <v>67.62</v>
          </cell>
        </row>
        <row r="225">
          <cell r="B225" t="str">
            <v>STLGW-3</v>
          </cell>
          <cell r="C225">
            <v>2846.96</v>
          </cell>
          <cell r="D225">
            <v>79.819999999999993</v>
          </cell>
          <cell r="E225">
            <v>0</v>
          </cell>
          <cell r="F225">
            <v>0</v>
          </cell>
          <cell r="G225">
            <v>2846.96</v>
          </cell>
          <cell r="H225">
            <v>79.819999999999993</v>
          </cell>
        </row>
        <row r="226">
          <cell r="B226" t="str">
            <v>SUTB_01Z</v>
          </cell>
          <cell r="C226">
            <v>0</v>
          </cell>
          <cell r="D226">
            <v>0</v>
          </cell>
          <cell r="E226">
            <v>0</v>
          </cell>
          <cell r="F226">
            <v>0</v>
          </cell>
          <cell r="G226">
            <v>0</v>
          </cell>
          <cell r="H226">
            <v>0</v>
          </cell>
        </row>
        <row r="227">
          <cell r="B227" t="str">
            <v>SVRP_10Z</v>
          </cell>
          <cell r="C227">
            <v>0</v>
          </cell>
          <cell r="D227">
            <v>0</v>
          </cell>
          <cell r="E227">
            <v>0</v>
          </cell>
          <cell r="F227">
            <v>0</v>
          </cell>
          <cell r="G227">
            <v>0</v>
          </cell>
          <cell r="H227">
            <v>0</v>
          </cell>
        </row>
        <row r="228">
          <cell r="B228" t="str">
            <v>SVRP_20Z</v>
          </cell>
          <cell r="C228">
            <v>0</v>
          </cell>
          <cell r="D228">
            <v>0</v>
          </cell>
          <cell r="E228">
            <v>0</v>
          </cell>
          <cell r="F228">
            <v>0</v>
          </cell>
          <cell r="G228">
            <v>0</v>
          </cell>
          <cell r="H228">
            <v>0</v>
          </cell>
        </row>
        <row r="229">
          <cell r="B229" t="str">
            <v>USKM_13Z</v>
          </cell>
          <cell r="C229">
            <v>0</v>
          </cell>
          <cell r="D229">
            <v>0</v>
          </cell>
          <cell r="E229">
            <v>0</v>
          </cell>
          <cell r="F229">
            <v>0</v>
          </cell>
          <cell r="G229">
            <v>0</v>
          </cell>
          <cell r="H229">
            <v>0</v>
          </cell>
        </row>
        <row r="230">
          <cell r="B230" t="str">
            <v>USKM_14Z</v>
          </cell>
          <cell r="C230">
            <v>0</v>
          </cell>
          <cell r="D230">
            <v>0</v>
          </cell>
          <cell r="E230">
            <v>0</v>
          </cell>
          <cell r="F230">
            <v>0</v>
          </cell>
          <cell r="G230">
            <v>0</v>
          </cell>
          <cell r="H230">
            <v>0</v>
          </cell>
        </row>
        <row r="231">
          <cell r="B231" t="str">
            <v>USKM_15Z</v>
          </cell>
          <cell r="C231">
            <v>0</v>
          </cell>
          <cell r="D231">
            <v>0</v>
          </cell>
          <cell r="E231">
            <v>0</v>
          </cell>
          <cell r="F231">
            <v>0</v>
          </cell>
          <cell r="G231">
            <v>0</v>
          </cell>
          <cell r="H231">
            <v>0</v>
          </cell>
        </row>
        <row r="232">
          <cell r="B232" t="str">
            <v>WLNYO-2</v>
          </cell>
          <cell r="C232">
            <v>6895.98</v>
          </cell>
          <cell r="D232">
            <v>119</v>
          </cell>
          <cell r="E232">
            <v>0</v>
          </cell>
          <cell r="F232">
            <v>0</v>
          </cell>
          <cell r="G232">
            <v>6895.98</v>
          </cell>
          <cell r="H232">
            <v>119</v>
          </cell>
        </row>
        <row r="233">
          <cell r="B233" t="str">
            <v>WLNYW-1</v>
          </cell>
          <cell r="C233">
            <v>89.77</v>
          </cell>
          <cell r="D233">
            <v>12565.43</v>
          </cell>
          <cell r="E233">
            <v>0</v>
          </cell>
          <cell r="F233">
            <v>0</v>
          </cell>
          <cell r="G233">
            <v>89.77</v>
          </cell>
          <cell r="H233">
            <v>12565.43</v>
          </cell>
        </row>
        <row r="234">
          <cell r="B234" t="str">
            <v>WLNYO3</v>
          </cell>
          <cell r="C234">
            <v>1848.02</v>
          </cell>
          <cell r="D234">
            <v>6382.63</v>
          </cell>
          <cell r="E234">
            <v>0</v>
          </cell>
          <cell r="F234">
            <v>0</v>
          </cell>
          <cell r="G234">
            <v>1848.02</v>
          </cell>
          <cell r="H234">
            <v>6382.63</v>
          </cell>
        </row>
        <row r="235">
          <cell r="B235" t="str">
            <v>WLNYO4</v>
          </cell>
          <cell r="C235">
            <v>576.05999999999995</v>
          </cell>
          <cell r="D235">
            <v>5467.51</v>
          </cell>
          <cell r="E235">
            <v>0</v>
          </cell>
          <cell r="F235">
            <v>0</v>
          </cell>
          <cell r="G235">
            <v>576.05999999999995</v>
          </cell>
          <cell r="H235">
            <v>5467.51</v>
          </cell>
        </row>
        <row r="236">
          <cell r="B236" t="str">
            <v>WBURB-1</v>
          </cell>
          <cell r="C236">
            <v>7549.08</v>
          </cell>
          <cell r="D236">
            <v>3881.45</v>
          </cell>
          <cell r="E236">
            <v>0</v>
          </cell>
          <cell r="F236">
            <v>0</v>
          </cell>
          <cell r="G236">
            <v>7549.08</v>
          </cell>
          <cell r="H236">
            <v>3881.45</v>
          </cell>
        </row>
        <row r="237">
          <cell r="B237" t="str">
            <v>WBURB-2</v>
          </cell>
          <cell r="C237">
            <v>5071.12</v>
          </cell>
          <cell r="D237">
            <v>2958.42</v>
          </cell>
          <cell r="E237">
            <v>0</v>
          </cell>
          <cell r="F237">
            <v>0</v>
          </cell>
          <cell r="G237">
            <v>5071.12</v>
          </cell>
          <cell r="H237">
            <v>2958.42</v>
          </cell>
        </row>
        <row r="238">
          <cell r="B238" t="str">
            <v>WBURB-3</v>
          </cell>
          <cell r="C238">
            <v>2542.5300000000002</v>
          </cell>
          <cell r="D238">
            <v>2282.73</v>
          </cell>
          <cell r="E238">
            <v>0</v>
          </cell>
          <cell r="F238">
            <v>0</v>
          </cell>
          <cell r="G238">
            <v>2542.5300000000002</v>
          </cell>
          <cell r="H238">
            <v>2282.73</v>
          </cell>
        </row>
        <row r="239">
          <cell r="B239" t="str">
            <v>WBUPS01Z</v>
          </cell>
          <cell r="C239">
            <v>1685.65</v>
          </cell>
          <cell r="D239">
            <v>1960.5</v>
          </cell>
          <cell r="E239">
            <v>0</v>
          </cell>
          <cell r="F239">
            <v>0</v>
          </cell>
          <cell r="G239">
            <v>1685.65</v>
          </cell>
          <cell r="H239">
            <v>1960.5</v>
          </cell>
        </row>
        <row r="240">
          <cell r="B240" t="str">
            <v>WBUPS02Z</v>
          </cell>
          <cell r="C240">
            <v>1071.5999999999999</v>
          </cell>
          <cell r="D240">
            <v>149.15</v>
          </cell>
          <cell r="E240">
            <v>0</v>
          </cell>
          <cell r="F240">
            <v>0</v>
          </cell>
          <cell r="G240">
            <v>1071.5999999999999</v>
          </cell>
          <cell r="H240">
            <v>149.15</v>
          </cell>
        </row>
        <row r="241">
          <cell r="B241" t="str">
            <v>WBUPS03Z</v>
          </cell>
          <cell r="C241">
            <v>4912.6499999999996</v>
          </cell>
          <cell r="D241">
            <v>2050.5500000000002</v>
          </cell>
          <cell r="E241">
            <v>0</v>
          </cell>
          <cell r="F241">
            <v>0</v>
          </cell>
          <cell r="G241">
            <v>4912.6499999999996</v>
          </cell>
          <cell r="H241">
            <v>2050.5500000000002</v>
          </cell>
        </row>
        <row r="242">
          <cell r="B242" t="str">
            <v>WBUPS04Z</v>
          </cell>
          <cell r="C242">
            <v>635.9</v>
          </cell>
          <cell r="D242">
            <v>2477.75</v>
          </cell>
          <cell r="E242">
            <v>0</v>
          </cell>
          <cell r="F242">
            <v>0</v>
          </cell>
          <cell r="G242">
            <v>635.9</v>
          </cell>
          <cell r="H242">
            <v>2477.75</v>
          </cell>
        </row>
        <row r="243">
          <cell r="B243" t="str">
            <v>WTMSO-1</v>
          </cell>
          <cell r="C243">
            <v>9264.14</v>
          </cell>
          <cell r="D243">
            <v>2031.64</v>
          </cell>
          <cell r="E243">
            <v>0</v>
          </cell>
          <cell r="F243">
            <v>0</v>
          </cell>
          <cell r="G243">
            <v>9264.14</v>
          </cell>
          <cell r="H243">
            <v>2031.64</v>
          </cell>
        </row>
        <row r="244">
          <cell r="B244" t="str">
            <v>BLLA-1</v>
          </cell>
          <cell r="C244">
            <v>1422.8</v>
          </cell>
          <cell r="D244">
            <v>31.34</v>
          </cell>
          <cell r="E244">
            <v>0</v>
          </cell>
          <cell r="F244">
            <v>0</v>
          </cell>
          <cell r="G244">
            <v>1422.8</v>
          </cell>
          <cell r="H244">
            <v>31.34</v>
          </cell>
        </row>
        <row r="245">
          <cell r="B245" t="str">
            <v>WHILW-1</v>
          </cell>
          <cell r="C245">
            <v>17073.14</v>
          </cell>
          <cell r="D245">
            <v>259.33</v>
          </cell>
          <cell r="E245">
            <v>0</v>
          </cell>
          <cell r="F245">
            <v>0</v>
          </cell>
          <cell r="G245">
            <v>17073.14</v>
          </cell>
          <cell r="H245">
            <v>259.33</v>
          </cell>
        </row>
        <row r="246">
          <cell r="B246" t="str">
            <v>WHILW-2</v>
          </cell>
          <cell r="C246">
            <v>14929.83</v>
          </cell>
          <cell r="D246">
            <v>243.98</v>
          </cell>
          <cell r="E246">
            <v>0</v>
          </cell>
          <cell r="F246">
            <v>0</v>
          </cell>
          <cell r="G246">
            <v>14929.83</v>
          </cell>
          <cell r="H246">
            <v>243.98</v>
          </cell>
        </row>
        <row r="247">
          <cell r="B247"/>
          <cell r="C247"/>
          <cell r="D247"/>
          <cell r="E247"/>
          <cell r="F247"/>
          <cell r="G247"/>
          <cell r="H247"/>
        </row>
        <row r="248">
          <cell r="B248"/>
          <cell r="C248"/>
          <cell r="D248"/>
          <cell r="E248"/>
          <cell r="F248"/>
          <cell r="G248"/>
          <cell r="H248"/>
        </row>
        <row r="249">
          <cell r="B249"/>
          <cell r="C249"/>
          <cell r="D249"/>
          <cell r="E249"/>
          <cell r="F249"/>
          <cell r="G249"/>
          <cell r="H249"/>
        </row>
        <row r="250">
          <cell r="B250"/>
          <cell r="C250"/>
          <cell r="D250"/>
          <cell r="E250"/>
          <cell r="F250"/>
          <cell r="G250"/>
          <cell r="H250"/>
        </row>
        <row r="251">
          <cell r="B251"/>
          <cell r="C251"/>
          <cell r="D251"/>
          <cell r="E251"/>
          <cell r="F251"/>
          <cell r="G251"/>
          <cell r="H251"/>
        </row>
        <row r="252">
          <cell r="B252"/>
          <cell r="C252"/>
          <cell r="D252"/>
          <cell r="E252"/>
          <cell r="F252"/>
          <cell r="G252"/>
          <cell r="H252"/>
        </row>
        <row r="253">
          <cell r="B253"/>
          <cell r="C253"/>
          <cell r="D253"/>
          <cell r="E253"/>
          <cell r="F253"/>
          <cell r="G253"/>
          <cell r="H253"/>
        </row>
        <row r="254">
          <cell r="B254"/>
          <cell r="C254"/>
          <cell r="D254"/>
          <cell r="E254"/>
          <cell r="F254"/>
          <cell r="G254"/>
          <cell r="H254"/>
        </row>
        <row r="255">
          <cell r="B255"/>
          <cell r="C255"/>
          <cell r="D255"/>
          <cell r="E255"/>
          <cell r="F255"/>
          <cell r="G255"/>
          <cell r="H255"/>
        </row>
        <row r="256">
          <cell r="B256"/>
          <cell r="C256"/>
          <cell r="D256"/>
          <cell r="E256"/>
          <cell r="F256"/>
          <cell r="G256"/>
          <cell r="H256"/>
        </row>
        <row r="257">
          <cell r="B257"/>
          <cell r="C257"/>
          <cell r="D257"/>
          <cell r="E257"/>
          <cell r="F257"/>
          <cell r="G257"/>
          <cell r="H257"/>
        </row>
        <row r="258">
          <cell r="B258"/>
          <cell r="C258"/>
          <cell r="D258"/>
          <cell r="E258"/>
          <cell r="F258"/>
          <cell r="G258"/>
          <cell r="H258"/>
        </row>
        <row r="259">
          <cell r="B259"/>
          <cell r="C259"/>
          <cell r="D259"/>
          <cell r="E259"/>
          <cell r="F259"/>
          <cell r="G259"/>
          <cell r="H259"/>
        </row>
        <row r="260">
          <cell r="B260"/>
          <cell r="C260"/>
          <cell r="D260"/>
          <cell r="E260"/>
          <cell r="F260"/>
          <cell r="G260"/>
          <cell r="H260"/>
        </row>
        <row r="261">
          <cell r="B261"/>
          <cell r="C261"/>
          <cell r="D261"/>
          <cell r="E261"/>
          <cell r="F261"/>
          <cell r="G261"/>
          <cell r="H261"/>
        </row>
        <row r="262">
          <cell r="B262"/>
          <cell r="C262"/>
          <cell r="D262"/>
          <cell r="E262"/>
          <cell r="F262"/>
          <cell r="G262"/>
          <cell r="H262"/>
        </row>
        <row r="263">
          <cell r="B263"/>
          <cell r="C263"/>
          <cell r="D263"/>
          <cell r="E263"/>
          <cell r="F263"/>
          <cell r="G263"/>
          <cell r="H263"/>
        </row>
        <row r="264">
          <cell r="B264"/>
          <cell r="C264"/>
          <cell r="D264"/>
          <cell r="E264"/>
          <cell r="F264"/>
          <cell r="G264"/>
          <cell r="H264"/>
        </row>
        <row r="265">
          <cell r="B265"/>
          <cell r="C265"/>
          <cell r="D265"/>
          <cell r="E265"/>
          <cell r="F265"/>
          <cell r="G265"/>
          <cell r="H265"/>
        </row>
        <row r="266">
          <cell r="B266"/>
          <cell r="C266"/>
          <cell r="D266"/>
          <cell r="E266"/>
          <cell r="F266"/>
          <cell r="G266"/>
          <cell r="H266"/>
        </row>
        <row r="267">
          <cell r="B267"/>
          <cell r="C267"/>
          <cell r="D267"/>
          <cell r="E267"/>
          <cell r="F267"/>
          <cell r="G267"/>
          <cell r="H267"/>
        </row>
        <row r="268">
          <cell r="B268"/>
          <cell r="C268"/>
          <cell r="D268"/>
          <cell r="E268"/>
          <cell r="F268"/>
          <cell r="G268"/>
          <cell r="H268"/>
        </row>
        <row r="269">
          <cell r="B269"/>
          <cell r="C269"/>
          <cell r="D269"/>
          <cell r="E269"/>
          <cell r="F269"/>
          <cell r="G269"/>
          <cell r="H269"/>
        </row>
        <row r="270">
          <cell r="B270"/>
          <cell r="C270"/>
          <cell r="D270"/>
          <cell r="E270"/>
          <cell r="F270"/>
          <cell r="G270"/>
          <cell r="H270"/>
        </row>
        <row r="271">
          <cell r="B271"/>
          <cell r="C271"/>
          <cell r="D271"/>
          <cell r="E271"/>
          <cell r="F271"/>
          <cell r="G271"/>
          <cell r="H271"/>
        </row>
        <row r="272">
          <cell r="B272"/>
          <cell r="C272"/>
          <cell r="D272"/>
          <cell r="E272"/>
          <cell r="F272"/>
          <cell r="G272"/>
          <cell r="H272"/>
        </row>
        <row r="273">
          <cell r="B273"/>
          <cell r="C273"/>
          <cell r="D273"/>
          <cell r="E273"/>
          <cell r="F273"/>
          <cell r="G273"/>
          <cell r="H273"/>
        </row>
        <row r="274">
          <cell r="B274"/>
          <cell r="C274"/>
          <cell r="D274"/>
          <cell r="E274"/>
          <cell r="F274"/>
          <cell r="G274"/>
          <cell r="H274"/>
        </row>
        <row r="275">
          <cell r="B275"/>
          <cell r="C275"/>
          <cell r="D275"/>
          <cell r="E275"/>
          <cell r="F275"/>
          <cell r="G275"/>
          <cell r="H275"/>
        </row>
        <row r="276">
          <cell r="B276"/>
          <cell r="C276"/>
          <cell r="D276"/>
          <cell r="E276"/>
          <cell r="F276"/>
          <cell r="G276"/>
          <cell r="H276"/>
        </row>
        <row r="277">
          <cell r="B277"/>
          <cell r="C277"/>
          <cell r="D277"/>
          <cell r="E277"/>
          <cell r="F277"/>
          <cell r="G277"/>
          <cell r="H277"/>
        </row>
        <row r="278">
          <cell r="B278"/>
          <cell r="C278"/>
          <cell r="D278"/>
          <cell r="E278"/>
          <cell r="F278"/>
          <cell r="G278"/>
          <cell r="H278"/>
        </row>
        <row r="279">
          <cell r="B279"/>
          <cell r="C279"/>
          <cell r="D279"/>
          <cell r="E279"/>
          <cell r="F279"/>
          <cell r="G279"/>
          <cell r="H279"/>
        </row>
        <row r="280">
          <cell r="B280"/>
          <cell r="C280"/>
          <cell r="D280"/>
          <cell r="E280"/>
          <cell r="F280"/>
          <cell r="G280"/>
          <cell r="H280"/>
        </row>
        <row r="281">
          <cell r="B281"/>
          <cell r="C281"/>
          <cell r="D281"/>
          <cell r="E281"/>
          <cell r="F281"/>
          <cell r="G281"/>
          <cell r="H281"/>
        </row>
        <row r="282">
          <cell r="B282"/>
          <cell r="C282"/>
          <cell r="D282"/>
          <cell r="E282"/>
          <cell r="F282"/>
          <cell r="G282"/>
          <cell r="H282"/>
        </row>
        <row r="283">
          <cell r="B283"/>
          <cell r="C283"/>
          <cell r="D283"/>
          <cell r="E283"/>
          <cell r="F283"/>
          <cell r="G283"/>
          <cell r="H283"/>
        </row>
        <row r="284">
          <cell r="B284"/>
          <cell r="C284"/>
          <cell r="D284"/>
          <cell r="E284"/>
          <cell r="F284"/>
          <cell r="G284"/>
          <cell r="H284"/>
        </row>
        <row r="285">
          <cell r="B285"/>
          <cell r="C285"/>
          <cell r="D285"/>
          <cell r="E285"/>
          <cell r="F285"/>
          <cell r="G285"/>
          <cell r="H285"/>
        </row>
      </sheetData>
      <sheetData sheetId="8"/>
      <sheetData sheetId="9"/>
      <sheetData sheetId="10">
        <row r="1">
          <cell r="A1" t="str">
            <v>COMP</v>
          </cell>
          <cell r="B1" t="str">
            <v>UNIT</v>
          </cell>
          <cell r="C1" t="str">
            <v>Default/Market</v>
          </cell>
          <cell r="D1" t="str">
            <v>Location</v>
          </cell>
        </row>
        <row r="2">
          <cell r="A2" t="str">
            <v>AESB</v>
          </cell>
          <cell r="B2" t="str">
            <v>BRYP_01Z</v>
          </cell>
          <cell r="C2" t="str">
            <v>D</v>
          </cell>
          <cell r="D2" t="str">
            <v>S</v>
          </cell>
        </row>
        <row r="3">
          <cell r="A3" t="str">
            <v>APGL</v>
          </cell>
          <cell r="B3" t="str">
            <v>KLYNA01Z</v>
          </cell>
          <cell r="C3" t="str">
            <v>D</v>
          </cell>
          <cell r="D3" t="str">
            <v>M</v>
          </cell>
        </row>
        <row r="4">
          <cell r="A4" t="str">
            <v>BAGE</v>
          </cell>
          <cell r="B4" t="str">
            <v>BAGE_01Z</v>
          </cell>
          <cell r="C4" t="str">
            <v>D</v>
          </cell>
          <cell r="D4" t="str">
            <v>S</v>
          </cell>
        </row>
        <row r="5">
          <cell r="A5" t="str">
            <v>BAGE</v>
          </cell>
          <cell r="B5" t="str">
            <v>BAGE_02Z</v>
          </cell>
          <cell r="C5" t="str">
            <v>D</v>
          </cell>
          <cell r="D5" t="str">
            <v>S</v>
          </cell>
        </row>
        <row r="6">
          <cell r="A6" t="str">
            <v>BARK</v>
          </cell>
          <cell r="B6" t="str">
            <v>BARK_02Z</v>
          </cell>
          <cell r="C6" t="str">
            <v>D</v>
          </cell>
          <cell r="D6" t="str">
            <v>S</v>
          </cell>
        </row>
        <row r="7">
          <cell r="A7" t="str">
            <v>BARK</v>
          </cell>
          <cell r="B7" t="str">
            <v>BARK_11Z</v>
          </cell>
          <cell r="C7" t="str">
            <v>D</v>
          </cell>
          <cell r="D7" t="str">
            <v>S</v>
          </cell>
        </row>
        <row r="8">
          <cell r="A8" t="str">
            <v>BBWF</v>
          </cell>
          <cell r="B8" t="str">
            <v>BRYBW-1</v>
          </cell>
          <cell r="C8" t="str">
            <v>D</v>
          </cell>
          <cell r="D8" t="str">
            <v>SC</v>
          </cell>
        </row>
        <row r="9">
          <cell r="A9" t="str">
            <v>BEAT</v>
          </cell>
          <cell r="B9" t="str">
            <v>BEATO-1</v>
          </cell>
          <cell r="C9" t="str">
            <v>D</v>
          </cell>
          <cell r="D9" t="str">
            <v>SC</v>
          </cell>
        </row>
        <row r="10">
          <cell r="A10" t="str">
            <v>BEAT</v>
          </cell>
          <cell r="B10" t="str">
            <v>BEATO-2</v>
          </cell>
          <cell r="C10" t="str">
            <v>D</v>
          </cell>
          <cell r="D10" t="str">
            <v>SC</v>
          </cell>
        </row>
        <row r="11">
          <cell r="A11" t="str">
            <v>BEAT</v>
          </cell>
          <cell r="B11" t="str">
            <v>BEATO-3</v>
          </cell>
          <cell r="C11" t="str">
            <v>D</v>
          </cell>
          <cell r="D11" t="str">
            <v>SC</v>
          </cell>
        </row>
        <row r="12">
          <cell r="A12" t="str">
            <v>BEAT</v>
          </cell>
          <cell r="B12" t="str">
            <v>BEATO-4</v>
          </cell>
          <cell r="C12" t="str">
            <v>D</v>
          </cell>
          <cell r="D12" t="str">
            <v>SC</v>
          </cell>
        </row>
        <row r="13">
          <cell r="A13" t="str">
            <v>BORL</v>
          </cell>
          <cell r="B13" t="str">
            <v>EGGPS01Z</v>
          </cell>
          <cell r="C13" t="str">
            <v>D</v>
          </cell>
          <cell r="D13" t="str">
            <v>N</v>
          </cell>
        </row>
        <row r="14">
          <cell r="A14" t="str">
            <v>BORL</v>
          </cell>
          <cell r="B14" t="str">
            <v>EGGPS02Z</v>
          </cell>
          <cell r="C14" t="str">
            <v>D</v>
          </cell>
          <cell r="D14" t="str">
            <v>N</v>
          </cell>
        </row>
        <row r="15">
          <cell r="A15" t="str">
            <v>BORL</v>
          </cell>
          <cell r="B15" t="str">
            <v>EGGPS03Z</v>
          </cell>
          <cell r="C15" t="str">
            <v>D</v>
          </cell>
          <cell r="D15" t="str">
            <v>N</v>
          </cell>
        </row>
        <row r="16">
          <cell r="A16" t="str">
            <v>BORL</v>
          </cell>
          <cell r="B16" t="str">
            <v>EGGPS04Z</v>
          </cell>
          <cell r="C16" t="str">
            <v>D</v>
          </cell>
          <cell r="D16" t="str">
            <v>N</v>
          </cell>
        </row>
        <row r="17">
          <cell r="A17" t="str">
            <v>BURB</v>
          </cell>
          <cell r="B17" t="str">
            <v>BRBEO-1</v>
          </cell>
          <cell r="C17" t="str">
            <v>D</v>
          </cell>
          <cell r="D17" t="str">
            <v>SC</v>
          </cell>
        </row>
        <row r="18">
          <cell r="A18" t="str">
            <v>CARR</v>
          </cell>
          <cell r="B18" t="str">
            <v>CARR-1</v>
          </cell>
          <cell r="C18" t="str">
            <v>D</v>
          </cell>
          <cell r="D18" t="str">
            <v>N</v>
          </cell>
        </row>
        <row r="19">
          <cell r="A19" t="str">
            <v>CARR</v>
          </cell>
          <cell r="B19" t="str">
            <v>CARR-2</v>
          </cell>
          <cell r="C19" t="str">
            <v>D</v>
          </cell>
          <cell r="D19" t="str">
            <v>N</v>
          </cell>
        </row>
        <row r="20">
          <cell r="A20" t="str">
            <v>CDCL</v>
          </cell>
          <cell r="B20" t="str">
            <v>CDCL_01Z</v>
          </cell>
          <cell r="C20" t="str">
            <v>D</v>
          </cell>
          <cell r="D20" t="str">
            <v>N</v>
          </cell>
        </row>
        <row r="21">
          <cell r="A21" t="str">
            <v>CLAN</v>
          </cell>
          <cell r="B21" t="str">
            <v>LAGA_01Z</v>
          </cell>
          <cell r="C21" t="str">
            <v>D</v>
          </cell>
          <cell r="D21" t="str">
            <v>N</v>
          </cell>
        </row>
        <row r="22">
          <cell r="A22" t="str">
            <v>CLYD</v>
          </cell>
          <cell r="B22" t="str">
            <v>CLDCW-1</v>
          </cell>
          <cell r="C22" t="str">
            <v>D</v>
          </cell>
          <cell r="D22" t="str">
            <v>SC</v>
          </cell>
        </row>
        <row r="23">
          <cell r="A23" t="str">
            <v>CLYD</v>
          </cell>
          <cell r="B23" t="str">
            <v>CLDNW-1</v>
          </cell>
          <cell r="C23" t="str">
            <v>D</v>
          </cell>
          <cell r="D23" t="str">
            <v>SC</v>
          </cell>
        </row>
        <row r="24">
          <cell r="A24" t="str">
            <v>CLYD</v>
          </cell>
          <cell r="B24" t="str">
            <v>CLDSW-1</v>
          </cell>
          <cell r="C24" t="str">
            <v>D</v>
          </cell>
          <cell r="D24" t="str">
            <v>SC</v>
          </cell>
        </row>
        <row r="25">
          <cell r="A25" t="str">
            <v>CMOL</v>
          </cell>
          <cell r="B25" t="str">
            <v>CRMLW-1</v>
          </cell>
          <cell r="C25" t="str">
            <v>D</v>
          </cell>
          <cell r="D25" t="str">
            <v>SC</v>
          </cell>
        </row>
        <row r="26">
          <cell r="A26" t="str">
            <v>CORB</v>
          </cell>
          <cell r="B26" t="str">
            <v>CORB_01Z</v>
          </cell>
          <cell r="C26" t="str">
            <v>D</v>
          </cell>
          <cell r="D26" t="str">
            <v>M</v>
          </cell>
        </row>
        <row r="27">
          <cell r="A27" t="str">
            <v>COSO</v>
          </cell>
          <cell r="B27" t="str">
            <v>COSO_01Z</v>
          </cell>
          <cell r="C27" t="str">
            <v>D</v>
          </cell>
          <cell r="D27" t="str">
            <v>S</v>
          </cell>
        </row>
        <row r="28">
          <cell r="A28" t="str">
            <v>CRST</v>
          </cell>
          <cell r="B28" t="str">
            <v>CRYRW-2</v>
          </cell>
          <cell r="C28" t="str">
            <v>D</v>
          </cell>
          <cell r="D28" t="str">
            <v>SC</v>
          </cell>
        </row>
        <row r="29">
          <cell r="A29" t="str">
            <v>DAMC</v>
          </cell>
          <cell r="B29" t="str">
            <v>DAMC_01Z</v>
          </cell>
          <cell r="C29" t="str">
            <v>D</v>
          </cell>
          <cell r="D29" t="str">
            <v>S</v>
          </cell>
        </row>
        <row r="30">
          <cell r="A30" t="str">
            <v>DEEP</v>
          </cell>
          <cell r="B30" t="str">
            <v>DEEP_01Z</v>
          </cell>
          <cell r="C30" t="str">
            <v>D</v>
          </cell>
          <cell r="D30" t="str">
            <v>N</v>
          </cell>
        </row>
        <row r="31">
          <cell r="A31" t="str">
            <v>DERW</v>
          </cell>
          <cell r="B31" t="str">
            <v>DERW_01Z</v>
          </cell>
          <cell r="C31" t="str">
            <v>D</v>
          </cell>
          <cell r="D31" t="str">
            <v>M</v>
          </cell>
        </row>
        <row r="32">
          <cell r="A32" t="str">
            <v>DPGL</v>
          </cell>
          <cell r="B32" t="str">
            <v>CNQPS01Z</v>
          </cell>
          <cell r="C32" t="str">
            <v>D</v>
          </cell>
          <cell r="D32" t="str">
            <v>N</v>
          </cell>
        </row>
        <row r="33">
          <cell r="A33" t="str">
            <v>DPGL</v>
          </cell>
          <cell r="B33" t="str">
            <v>CNQPS02Z</v>
          </cell>
          <cell r="C33" t="str">
            <v>D</v>
          </cell>
          <cell r="D33" t="str">
            <v>N</v>
          </cell>
        </row>
        <row r="34">
          <cell r="A34" t="str">
            <v>DPGL</v>
          </cell>
          <cell r="B34" t="str">
            <v>CNQPS03Z</v>
          </cell>
          <cell r="C34" t="str">
            <v>D</v>
          </cell>
          <cell r="D34" t="str">
            <v>N</v>
          </cell>
        </row>
        <row r="35">
          <cell r="A35" t="str">
            <v>DPGL</v>
          </cell>
          <cell r="B35" t="str">
            <v>CNQPS04Z</v>
          </cell>
          <cell r="C35" t="str">
            <v>D</v>
          </cell>
          <cell r="D35" t="str">
            <v>N</v>
          </cell>
        </row>
        <row r="36">
          <cell r="A36" t="str">
            <v>DRAX</v>
          </cell>
          <cell r="B36" t="str">
            <v>DRAXX01Z</v>
          </cell>
          <cell r="C36" t="str">
            <v>D</v>
          </cell>
          <cell r="D36" t="str">
            <v>N</v>
          </cell>
        </row>
        <row r="37">
          <cell r="A37" t="str">
            <v>DRAX</v>
          </cell>
          <cell r="B37" t="str">
            <v>DRAXX02Z</v>
          </cell>
          <cell r="C37" t="str">
            <v>D</v>
          </cell>
          <cell r="D37" t="str">
            <v>N</v>
          </cell>
        </row>
        <row r="38">
          <cell r="A38" t="str">
            <v>DRAX</v>
          </cell>
          <cell r="B38" t="str">
            <v>DRAXX03Z</v>
          </cell>
          <cell r="C38" t="str">
            <v>D</v>
          </cell>
          <cell r="D38" t="str">
            <v>N</v>
          </cell>
        </row>
        <row r="39">
          <cell r="A39" t="str">
            <v>DRAX</v>
          </cell>
          <cell r="B39" t="str">
            <v>DRAXX04Z</v>
          </cell>
          <cell r="C39" t="str">
            <v>D</v>
          </cell>
          <cell r="D39" t="str">
            <v>N</v>
          </cell>
        </row>
        <row r="40">
          <cell r="A40" t="str">
            <v>DRAX</v>
          </cell>
          <cell r="B40" t="str">
            <v>DRAXX05Z</v>
          </cell>
          <cell r="C40" t="str">
            <v>D</v>
          </cell>
          <cell r="D40" t="str">
            <v>N</v>
          </cell>
        </row>
        <row r="41">
          <cell r="A41" t="str">
            <v>DRAX</v>
          </cell>
          <cell r="B41" t="str">
            <v>DRAXX06Z</v>
          </cell>
          <cell r="C41" t="str">
            <v>D</v>
          </cell>
          <cell r="D41" t="str">
            <v>N</v>
          </cell>
        </row>
        <row r="42">
          <cell r="A42" t="str">
            <v>DRAX</v>
          </cell>
          <cell r="B42" t="str">
            <v>DRAXX09G</v>
          </cell>
          <cell r="C42" t="str">
            <v>D</v>
          </cell>
          <cell r="D42" t="str">
            <v>N</v>
          </cell>
        </row>
        <row r="43">
          <cell r="A43" t="str">
            <v>DRAX</v>
          </cell>
          <cell r="B43" t="str">
            <v>DRAXX10G</v>
          </cell>
          <cell r="C43" t="str">
            <v>D</v>
          </cell>
          <cell r="D43" t="str">
            <v>N</v>
          </cell>
        </row>
        <row r="44">
          <cell r="A44" t="str">
            <v>DRAX</v>
          </cell>
          <cell r="B44" t="str">
            <v>DRAXX12G</v>
          </cell>
          <cell r="C44" t="str">
            <v>D</v>
          </cell>
          <cell r="D44" t="str">
            <v>N</v>
          </cell>
        </row>
        <row r="45">
          <cell r="A45" t="str">
            <v>DUNM</v>
          </cell>
          <cell r="B45" t="str">
            <v>DUNGW-1</v>
          </cell>
          <cell r="C45" t="str">
            <v>D</v>
          </cell>
          <cell r="D45" t="str">
            <v>SC</v>
          </cell>
        </row>
        <row r="46">
          <cell r="A46" t="str">
            <v>EECL</v>
          </cell>
          <cell r="B46" t="str">
            <v>EECL_01Z</v>
          </cell>
          <cell r="C46" t="str">
            <v>D</v>
          </cell>
          <cell r="D46" t="str">
            <v>S</v>
          </cell>
        </row>
        <row r="47">
          <cell r="A47" t="str">
            <v>EFPL</v>
          </cell>
          <cell r="B47" t="str">
            <v>FERR_01Z</v>
          </cell>
          <cell r="C47" t="str">
            <v>D</v>
          </cell>
          <cell r="D47" t="str">
            <v>N</v>
          </cell>
        </row>
        <row r="48">
          <cell r="A48" t="str">
            <v>EFPL</v>
          </cell>
          <cell r="B48" t="str">
            <v>FERR_02Z</v>
          </cell>
          <cell r="C48" t="str">
            <v>D</v>
          </cell>
          <cell r="D48" t="str">
            <v>N</v>
          </cell>
        </row>
        <row r="49">
          <cell r="A49" t="str">
            <v>EFPL</v>
          </cell>
          <cell r="B49" t="str">
            <v>FERR_03Z</v>
          </cell>
          <cell r="C49" t="str">
            <v>D</v>
          </cell>
          <cell r="D49" t="str">
            <v>N</v>
          </cell>
        </row>
        <row r="50">
          <cell r="A50" t="str">
            <v>EFPL</v>
          </cell>
          <cell r="B50" t="str">
            <v>FERR_04Z</v>
          </cell>
          <cell r="C50" t="str">
            <v>D</v>
          </cell>
          <cell r="D50" t="str">
            <v>N</v>
          </cell>
        </row>
        <row r="51">
          <cell r="A51" t="str">
            <v>EFPL</v>
          </cell>
          <cell r="B51" t="str">
            <v>FIDL_01Z</v>
          </cell>
          <cell r="C51" t="str">
            <v>D</v>
          </cell>
          <cell r="D51" t="str">
            <v>N</v>
          </cell>
        </row>
        <row r="52">
          <cell r="A52" t="str">
            <v>EFPL</v>
          </cell>
          <cell r="B52" t="str">
            <v>FIDL_02Z</v>
          </cell>
          <cell r="C52" t="str">
            <v>D</v>
          </cell>
          <cell r="D52" t="str">
            <v>N</v>
          </cell>
        </row>
        <row r="53">
          <cell r="A53" t="str">
            <v>EFPL</v>
          </cell>
          <cell r="B53" t="str">
            <v>FIDL_03Z</v>
          </cell>
          <cell r="C53" t="str">
            <v>D</v>
          </cell>
          <cell r="D53" t="str">
            <v>N</v>
          </cell>
        </row>
        <row r="54">
          <cell r="A54" t="str">
            <v>EFPL</v>
          </cell>
          <cell r="B54" t="str">
            <v>FIDL_04Z</v>
          </cell>
          <cell r="C54" t="str">
            <v>D</v>
          </cell>
          <cell r="D54" t="str">
            <v>N</v>
          </cell>
        </row>
        <row r="55">
          <cell r="A55" t="str">
            <v>EIRG</v>
          </cell>
          <cell r="B55" t="str">
            <v>EAG_EWIC1</v>
          </cell>
          <cell r="C55" t="str">
            <v>D</v>
          </cell>
          <cell r="D55" t="str">
            <v>N</v>
          </cell>
        </row>
        <row r="56">
          <cell r="A56" t="str">
            <v>EPGL</v>
          </cell>
          <cell r="B56" t="str">
            <v>RYHPS01Z</v>
          </cell>
          <cell r="C56" t="str">
            <v>D</v>
          </cell>
          <cell r="D56" t="str">
            <v>S</v>
          </cell>
        </row>
        <row r="57">
          <cell r="A57" t="str">
            <v>EPGL</v>
          </cell>
          <cell r="B57" t="str">
            <v>COCK_01Z</v>
          </cell>
          <cell r="C57" t="str">
            <v>D</v>
          </cell>
          <cell r="D57" t="str">
            <v>SC</v>
          </cell>
        </row>
        <row r="58">
          <cell r="A58" t="str">
            <v>EPGL</v>
          </cell>
          <cell r="B58" t="str">
            <v>COCK_02Z</v>
          </cell>
          <cell r="C58" t="str">
            <v>D</v>
          </cell>
          <cell r="D58" t="str">
            <v>SC</v>
          </cell>
        </row>
        <row r="59">
          <cell r="A59" t="str">
            <v>EPGL</v>
          </cell>
          <cell r="B59" t="str">
            <v>COCK_03Z</v>
          </cell>
          <cell r="C59" t="str">
            <v>D</v>
          </cell>
          <cell r="D59" t="str">
            <v>SC</v>
          </cell>
        </row>
        <row r="60">
          <cell r="A60" t="str">
            <v>EPGL</v>
          </cell>
          <cell r="B60" t="str">
            <v>COCK_04Z</v>
          </cell>
          <cell r="C60" t="str">
            <v>D</v>
          </cell>
          <cell r="D60" t="str">
            <v>SC</v>
          </cell>
        </row>
        <row r="61">
          <cell r="A61" t="str">
            <v>EPGL</v>
          </cell>
          <cell r="B61" t="str">
            <v>CRUA_01Z</v>
          </cell>
          <cell r="C61" t="str">
            <v>D</v>
          </cell>
          <cell r="D61" t="str">
            <v>SC</v>
          </cell>
        </row>
        <row r="62">
          <cell r="A62" t="str">
            <v>EPGL</v>
          </cell>
          <cell r="B62" t="str">
            <v>CRUA_02Z</v>
          </cell>
          <cell r="C62" t="str">
            <v>D</v>
          </cell>
          <cell r="D62" t="str">
            <v>SC</v>
          </cell>
        </row>
        <row r="63">
          <cell r="A63" t="str">
            <v>EPGL</v>
          </cell>
          <cell r="B63" t="str">
            <v>CRUA_03Z</v>
          </cell>
          <cell r="C63" t="str">
            <v>D</v>
          </cell>
          <cell r="D63" t="str">
            <v>SC</v>
          </cell>
        </row>
        <row r="64">
          <cell r="A64" t="str">
            <v>EPGL</v>
          </cell>
          <cell r="B64" t="str">
            <v>CRUA_04Z</v>
          </cell>
          <cell r="C64" t="str">
            <v>D</v>
          </cell>
          <cell r="D64" t="str">
            <v>SC</v>
          </cell>
        </row>
        <row r="65">
          <cell r="A65" t="str">
            <v>EPGL</v>
          </cell>
          <cell r="B65" t="str">
            <v>LOAN_01Z</v>
          </cell>
          <cell r="C65" t="str">
            <v>D</v>
          </cell>
          <cell r="D65" t="str">
            <v>SC</v>
          </cell>
        </row>
        <row r="66">
          <cell r="A66" t="str">
            <v>EPGL</v>
          </cell>
          <cell r="B66" t="str">
            <v>LOAN_02Z</v>
          </cell>
          <cell r="C66" t="str">
            <v>D</v>
          </cell>
          <cell r="D66" t="str">
            <v>SC</v>
          </cell>
        </row>
        <row r="67">
          <cell r="A67" t="str">
            <v>EPGL</v>
          </cell>
          <cell r="B67" t="str">
            <v>LOAN_03Z</v>
          </cell>
          <cell r="C67" t="str">
            <v>D</v>
          </cell>
          <cell r="D67" t="str">
            <v>SC</v>
          </cell>
        </row>
        <row r="68">
          <cell r="A68" t="str">
            <v>EPGL</v>
          </cell>
          <cell r="B68" t="str">
            <v>LOAN_04Z</v>
          </cell>
          <cell r="C68" t="str">
            <v>D</v>
          </cell>
          <cell r="D68" t="str">
            <v>SC</v>
          </cell>
        </row>
        <row r="69">
          <cell r="A69" t="str">
            <v>FALG</v>
          </cell>
          <cell r="B69" t="str">
            <v>FALGW-1</v>
          </cell>
          <cell r="C69" t="str">
            <v>D</v>
          </cell>
          <cell r="D69" t="str">
            <v>SC</v>
          </cell>
        </row>
        <row r="70">
          <cell r="A70" t="str">
            <v>FELL</v>
          </cell>
          <cell r="B70" t="str">
            <v>FELL_01Z</v>
          </cell>
          <cell r="C70" t="str">
            <v>D</v>
          </cell>
          <cell r="D70" t="str">
            <v>N</v>
          </cell>
        </row>
        <row r="71">
          <cell r="A71" t="str">
            <v>GGOW</v>
          </cell>
          <cell r="B71" t="str">
            <v>GRGBW-1</v>
          </cell>
          <cell r="C71" t="str">
            <v>D</v>
          </cell>
          <cell r="D71" t="str">
            <v>S</v>
          </cell>
        </row>
        <row r="72">
          <cell r="A72" t="str">
            <v>GGOW</v>
          </cell>
          <cell r="B72" t="str">
            <v>GRGBW-2</v>
          </cell>
          <cell r="C72" t="str">
            <v>D</v>
          </cell>
          <cell r="D72" t="str">
            <v>S</v>
          </cell>
        </row>
        <row r="73">
          <cell r="A73" t="str">
            <v>GGOW</v>
          </cell>
          <cell r="B73" t="str">
            <v>GRGBW-3</v>
          </cell>
          <cell r="C73" t="str">
            <v>D</v>
          </cell>
          <cell r="D73" t="str">
            <v>S</v>
          </cell>
        </row>
        <row r="74">
          <cell r="A74" t="str">
            <v>GNFS</v>
          </cell>
          <cell r="B74" t="str">
            <v>GNFSW-1</v>
          </cell>
          <cell r="C74" t="str">
            <v>D</v>
          </cell>
          <cell r="D74" t="str">
            <v>SC</v>
          </cell>
        </row>
        <row r="75">
          <cell r="A75" t="str">
            <v>GOWF</v>
          </cell>
          <cell r="B75" t="str">
            <v>GAOFO-1</v>
          </cell>
          <cell r="C75" t="str">
            <v>D</v>
          </cell>
          <cell r="D75" t="str">
            <v>S</v>
          </cell>
        </row>
        <row r="76">
          <cell r="A76" t="str">
            <v>GOWF</v>
          </cell>
          <cell r="B76" t="str">
            <v>GAOFO-2</v>
          </cell>
          <cell r="C76" t="str">
            <v>D</v>
          </cell>
          <cell r="D76" t="str">
            <v>S</v>
          </cell>
        </row>
        <row r="77">
          <cell r="A77" t="str">
            <v>GOWF</v>
          </cell>
          <cell r="B77" t="str">
            <v>GAOFO-3</v>
          </cell>
          <cell r="C77" t="str">
            <v>D</v>
          </cell>
          <cell r="D77" t="str">
            <v>S</v>
          </cell>
        </row>
        <row r="78">
          <cell r="A78" t="str">
            <v>GOWF</v>
          </cell>
          <cell r="B78" t="str">
            <v>GAOFO-4</v>
          </cell>
          <cell r="C78" t="str">
            <v>D</v>
          </cell>
          <cell r="D78" t="str">
            <v>S</v>
          </cell>
        </row>
        <row r="79">
          <cell r="A79" t="str">
            <v>GPOW</v>
          </cell>
          <cell r="B79" t="str">
            <v>CRGHW-1</v>
          </cell>
          <cell r="C79" t="str">
            <v>D</v>
          </cell>
          <cell r="D79" t="str">
            <v>SC</v>
          </cell>
        </row>
        <row r="80">
          <cell r="A80" t="str">
            <v>GRMO</v>
          </cell>
          <cell r="B80" t="str">
            <v>GRMO_01Z</v>
          </cell>
          <cell r="C80" t="str">
            <v>D</v>
          </cell>
          <cell r="D80" t="str">
            <v>SC</v>
          </cell>
        </row>
        <row r="81">
          <cell r="A81" t="str">
            <v>GRWF</v>
          </cell>
          <cell r="B81" t="str">
            <v>GRIFW-1</v>
          </cell>
          <cell r="C81" t="str">
            <v>D</v>
          </cell>
          <cell r="D81" t="str">
            <v>SC</v>
          </cell>
        </row>
        <row r="82">
          <cell r="A82" t="str">
            <v>GRWF</v>
          </cell>
          <cell r="B82" t="str">
            <v>GRIFW-2</v>
          </cell>
          <cell r="C82" t="str">
            <v>D</v>
          </cell>
          <cell r="D82" t="str">
            <v>SC</v>
          </cell>
        </row>
        <row r="83">
          <cell r="A83" t="str">
            <v>GUNF</v>
          </cell>
          <cell r="B83" t="str">
            <v>GNFSW-2</v>
          </cell>
          <cell r="C83" t="str">
            <v>D</v>
          </cell>
          <cell r="D83" t="str">
            <v>SC</v>
          </cell>
        </row>
        <row r="84">
          <cell r="A84" t="str">
            <v>GWYN</v>
          </cell>
          <cell r="B84" t="str">
            <v>GYMR-15</v>
          </cell>
          <cell r="C84" t="str">
            <v>D</v>
          </cell>
          <cell r="D84" t="str">
            <v>M</v>
          </cell>
        </row>
        <row r="85">
          <cell r="A85" t="str">
            <v>GWYN</v>
          </cell>
          <cell r="B85" t="str">
            <v>GYMR-17</v>
          </cell>
          <cell r="C85" t="str">
            <v>D</v>
          </cell>
          <cell r="D85" t="str">
            <v>M</v>
          </cell>
        </row>
        <row r="86">
          <cell r="A86" t="str">
            <v>GWYN</v>
          </cell>
          <cell r="B86" t="str">
            <v>GYMR-26</v>
          </cell>
          <cell r="C86" t="str">
            <v>D</v>
          </cell>
          <cell r="D86" t="str">
            <v>M</v>
          </cell>
        </row>
        <row r="87">
          <cell r="A87" t="str">
            <v>GWYN</v>
          </cell>
          <cell r="B87" t="str">
            <v>GYMR-28</v>
          </cell>
          <cell r="C87" t="str">
            <v>D</v>
          </cell>
          <cell r="D87" t="str">
            <v>M</v>
          </cell>
        </row>
        <row r="88">
          <cell r="A88" t="str">
            <v>GYAR</v>
          </cell>
          <cell r="B88" t="str">
            <v>GYAR_01Z</v>
          </cell>
          <cell r="C88" t="str">
            <v>D</v>
          </cell>
          <cell r="D88" t="str">
            <v>M</v>
          </cell>
        </row>
        <row r="89">
          <cell r="A89" t="str">
            <v>HSEA</v>
          </cell>
          <cell r="B89" t="str">
            <v>HOWAO-1</v>
          </cell>
          <cell r="C89" t="str">
            <v>D</v>
          </cell>
          <cell r="D89" t="str">
            <v>N</v>
          </cell>
        </row>
        <row r="90">
          <cell r="A90" t="str">
            <v>HSEA</v>
          </cell>
          <cell r="B90" t="str">
            <v>HOWAO-2</v>
          </cell>
          <cell r="C90" t="str">
            <v>D</v>
          </cell>
          <cell r="D90" t="str">
            <v>N</v>
          </cell>
        </row>
        <row r="91">
          <cell r="A91" t="str">
            <v>HSEA</v>
          </cell>
          <cell r="B91" t="str">
            <v>HOWAO-3</v>
          </cell>
          <cell r="C91" t="str">
            <v>D</v>
          </cell>
          <cell r="D91" t="str">
            <v>N</v>
          </cell>
        </row>
        <row r="92">
          <cell r="A92" t="str">
            <v>HUMB</v>
          </cell>
          <cell r="B92" t="str">
            <v>SHBA_01Z</v>
          </cell>
          <cell r="C92" t="str">
            <v>D</v>
          </cell>
          <cell r="D92" t="str">
            <v>N</v>
          </cell>
        </row>
        <row r="93">
          <cell r="A93" t="str">
            <v>HUMB</v>
          </cell>
          <cell r="B93" t="str">
            <v>SHBA_02Z</v>
          </cell>
          <cell r="C93" t="str">
            <v>D</v>
          </cell>
          <cell r="D93" t="str">
            <v>N</v>
          </cell>
        </row>
        <row r="94">
          <cell r="A94" t="str">
            <v>HUMR</v>
          </cell>
          <cell r="B94" t="str">
            <v>HUMR_01Z</v>
          </cell>
          <cell r="C94" t="str">
            <v>D</v>
          </cell>
          <cell r="D94" t="str">
            <v>N</v>
          </cell>
        </row>
        <row r="95">
          <cell r="A95" t="str">
            <v>IRON</v>
          </cell>
          <cell r="B95" t="str">
            <v>IRNPS01Z</v>
          </cell>
          <cell r="C95" t="str">
            <v>D</v>
          </cell>
          <cell r="D95" t="str">
            <v>M</v>
          </cell>
        </row>
        <row r="96">
          <cell r="A96" t="str">
            <v>IRON</v>
          </cell>
          <cell r="B96" t="str">
            <v>IRNPS02Z</v>
          </cell>
          <cell r="C96" t="str">
            <v>D</v>
          </cell>
          <cell r="D96" t="str">
            <v>M</v>
          </cell>
        </row>
        <row r="97">
          <cell r="A97" t="str">
            <v>JADL</v>
          </cell>
          <cell r="B97" t="str">
            <v>COTPS01Z</v>
          </cell>
          <cell r="C97" t="str">
            <v>D</v>
          </cell>
          <cell r="D97" t="str">
            <v>N</v>
          </cell>
        </row>
        <row r="98">
          <cell r="A98" t="str">
            <v>JADL</v>
          </cell>
          <cell r="B98" t="str">
            <v>COTPS02Z</v>
          </cell>
          <cell r="C98" t="str">
            <v>D</v>
          </cell>
          <cell r="D98" t="str">
            <v>N</v>
          </cell>
        </row>
        <row r="99">
          <cell r="A99" t="str">
            <v>JADL</v>
          </cell>
          <cell r="B99" t="str">
            <v>COTPS03Z</v>
          </cell>
          <cell r="C99" t="str">
            <v>D</v>
          </cell>
          <cell r="D99" t="str">
            <v>N</v>
          </cell>
        </row>
        <row r="100">
          <cell r="A100" t="str">
            <v>JADL</v>
          </cell>
          <cell r="B100" t="str">
            <v>COTPS04Z</v>
          </cell>
          <cell r="C100" t="str">
            <v>D</v>
          </cell>
          <cell r="D100" t="str">
            <v>N</v>
          </cell>
        </row>
        <row r="101">
          <cell r="A101" t="str">
            <v>KEAD</v>
          </cell>
          <cell r="B101" t="str">
            <v>KEAD_01Z</v>
          </cell>
          <cell r="C101" t="str">
            <v>D</v>
          </cell>
          <cell r="D101" t="str">
            <v>N</v>
          </cell>
        </row>
        <row r="102">
          <cell r="A102" t="str">
            <v>KILW</v>
          </cell>
          <cell r="B102" t="str">
            <v>KILBW-1</v>
          </cell>
          <cell r="C102" t="str">
            <v>D</v>
          </cell>
          <cell r="D102" t="str">
            <v>SC</v>
          </cell>
        </row>
        <row r="103">
          <cell r="A103" t="str">
            <v>KILW</v>
          </cell>
          <cell r="B103" t="str">
            <v>KILW_01Z</v>
          </cell>
          <cell r="C103" t="str">
            <v>D</v>
          </cell>
          <cell r="D103" t="str">
            <v>SC</v>
          </cell>
        </row>
        <row r="104">
          <cell r="A104" t="str">
            <v>LAKE</v>
          </cell>
          <cell r="B104" t="str">
            <v>ROOS_01Z</v>
          </cell>
          <cell r="C104" t="str">
            <v>D</v>
          </cell>
          <cell r="D104" t="str">
            <v>N</v>
          </cell>
        </row>
        <row r="105">
          <cell r="A105" t="str">
            <v>LINCS</v>
          </cell>
          <cell r="B105" t="str">
            <v>LNCSW-3</v>
          </cell>
          <cell r="C105" t="str">
            <v>D</v>
          </cell>
          <cell r="D105" t="str">
            <v>N</v>
          </cell>
        </row>
        <row r="106">
          <cell r="A106" t="str">
            <v>LZNL</v>
          </cell>
          <cell r="B106" t="str">
            <v>LCLTW-1</v>
          </cell>
          <cell r="C106" t="str">
            <v>D</v>
          </cell>
          <cell r="D106" t="str">
            <v>SC</v>
          </cell>
        </row>
        <row r="107">
          <cell r="A107" t="str">
            <v>MEDP</v>
          </cell>
          <cell r="B107" t="str">
            <v>MEDP_01Z</v>
          </cell>
          <cell r="C107" t="str">
            <v>D</v>
          </cell>
          <cell r="D107" t="str">
            <v>S</v>
          </cell>
        </row>
        <row r="108">
          <cell r="A108" t="str">
            <v>MILW</v>
          </cell>
          <cell r="B108" t="str">
            <v>MILWW-1</v>
          </cell>
          <cell r="C108" t="str">
            <v>D</v>
          </cell>
          <cell r="D108" t="str">
            <v>SC</v>
          </cell>
        </row>
        <row r="109">
          <cell r="A109" t="str">
            <v>MORE</v>
          </cell>
          <cell r="B109" t="str">
            <v>WDNSO-1</v>
          </cell>
          <cell r="C109" t="str">
            <v>D</v>
          </cell>
          <cell r="D109" t="str">
            <v>N</v>
          </cell>
        </row>
        <row r="110">
          <cell r="A110" t="str">
            <v>MORE</v>
          </cell>
          <cell r="B110" t="str">
            <v>WDNSO-2</v>
          </cell>
          <cell r="C110" t="str">
            <v>D</v>
          </cell>
          <cell r="D110" t="str">
            <v>N</v>
          </cell>
        </row>
        <row r="111">
          <cell r="A111" t="str">
            <v>MRWD</v>
          </cell>
          <cell r="B111" t="str">
            <v>MRWD_01Z</v>
          </cell>
          <cell r="C111" t="str">
            <v>D</v>
          </cell>
          <cell r="D111" t="str">
            <v>S</v>
          </cell>
        </row>
        <row r="112">
          <cell r="A112" t="str">
            <v>NATP</v>
          </cell>
          <cell r="B112" t="str">
            <v>LBAR_01Z</v>
          </cell>
          <cell r="C112" t="str">
            <v>D</v>
          </cell>
          <cell r="D112" t="str">
            <v>M</v>
          </cell>
        </row>
        <row r="113">
          <cell r="A113" t="str">
            <v>NATP</v>
          </cell>
          <cell r="B113" t="str">
            <v>STAY_01Z</v>
          </cell>
          <cell r="C113" t="str">
            <v>D</v>
          </cell>
          <cell r="D113" t="str">
            <v>N</v>
          </cell>
        </row>
        <row r="114">
          <cell r="A114" t="str">
            <v>NATP</v>
          </cell>
          <cell r="B114" t="str">
            <v>STAY_02Z</v>
          </cell>
          <cell r="C114" t="str">
            <v>D</v>
          </cell>
          <cell r="D114" t="str">
            <v>N</v>
          </cell>
        </row>
        <row r="115">
          <cell r="A115" t="str">
            <v>NATP</v>
          </cell>
          <cell r="B115" t="str">
            <v>STAY_03Z</v>
          </cell>
          <cell r="C115" t="str">
            <v>D</v>
          </cell>
          <cell r="D115" t="str">
            <v>N</v>
          </cell>
        </row>
        <row r="116">
          <cell r="A116" t="str">
            <v>NATP</v>
          </cell>
          <cell r="B116" t="str">
            <v>STAY_04Z</v>
          </cell>
          <cell r="C116" t="str">
            <v>D</v>
          </cell>
          <cell r="D116" t="str">
            <v>N</v>
          </cell>
        </row>
        <row r="117">
          <cell r="A117" t="str">
            <v>NATP</v>
          </cell>
          <cell r="B117" t="str">
            <v>ABTHB07Z</v>
          </cell>
          <cell r="C117" t="str">
            <v>D</v>
          </cell>
          <cell r="D117" t="str">
            <v>S</v>
          </cell>
        </row>
        <row r="118">
          <cell r="A118" t="str">
            <v>NATP</v>
          </cell>
          <cell r="B118" t="str">
            <v>ABTHB08Z</v>
          </cell>
          <cell r="C118" t="str">
            <v>D</v>
          </cell>
          <cell r="D118" t="str">
            <v>S</v>
          </cell>
        </row>
        <row r="119">
          <cell r="A119" t="str">
            <v>NATP</v>
          </cell>
          <cell r="B119" t="str">
            <v>ABTHB09Z</v>
          </cell>
          <cell r="C119" t="str">
            <v>D</v>
          </cell>
          <cell r="D119" t="str">
            <v>S</v>
          </cell>
        </row>
        <row r="120">
          <cell r="A120" t="str">
            <v>NATP</v>
          </cell>
          <cell r="B120" t="str">
            <v>COWE_01Z</v>
          </cell>
          <cell r="C120" t="str">
            <v>D</v>
          </cell>
          <cell r="D120" t="str">
            <v>S</v>
          </cell>
        </row>
        <row r="121">
          <cell r="A121" t="str">
            <v>NATP</v>
          </cell>
          <cell r="B121" t="str">
            <v>COWE_02Z</v>
          </cell>
          <cell r="C121" t="str">
            <v>D</v>
          </cell>
          <cell r="D121" t="str">
            <v>S</v>
          </cell>
        </row>
        <row r="122">
          <cell r="A122" t="str">
            <v>NATP</v>
          </cell>
          <cell r="B122" t="str">
            <v>DIDC_01G</v>
          </cell>
          <cell r="C122" t="str">
            <v>D</v>
          </cell>
          <cell r="D122" t="str">
            <v>S</v>
          </cell>
        </row>
        <row r="123">
          <cell r="A123" t="str">
            <v>NATP</v>
          </cell>
          <cell r="B123" t="str">
            <v>DIDC_01Z</v>
          </cell>
          <cell r="C123" t="str">
            <v>D</v>
          </cell>
          <cell r="D123" t="str">
            <v>S</v>
          </cell>
        </row>
        <row r="124">
          <cell r="A124" t="str">
            <v>NATP</v>
          </cell>
          <cell r="B124" t="str">
            <v>DIDC_02G</v>
          </cell>
          <cell r="C124" t="str">
            <v>D</v>
          </cell>
          <cell r="D124" t="str">
            <v>S</v>
          </cell>
        </row>
        <row r="125">
          <cell r="A125" t="str">
            <v>NATP</v>
          </cell>
          <cell r="B125" t="str">
            <v>DIDC_02Z</v>
          </cell>
          <cell r="C125" t="str">
            <v>D</v>
          </cell>
          <cell r="D125" t="str">
            <v>S</v>
          </cell>
        </row>
        <row r="126">
          <cell r="A126" t="str">
            <v>NATP</v>
          </cell>
          <cell r="B126" t="str">
            <v>DIDC_03G</v>
          </cell>
          <cell r="C126" t="str">
            <v>D</v>
          </cell>
          <cell r="D126" t="str">
            <v>S</v>
          </cell>
        </row>
        <row r="127">
          <cell r="A127" t="str">
            <v>NATP</v>
          </cell>
          <cell r="B127" t="str">
            <v>DIDC_03Z</v>
          </cell>
          <cell r="C127" t="str">
            <v>D</v>
          </cell>
          <cell r="D127" t="str">
            <v>S</v>
          </cell>
        </row>
        <row r="128">
          <cell r="A128" t="str">
            <v>NATP</v>
          </cell>
          <cell r="B128" t="str">
            <v>DIDC_04G</v>
          </cell>
          <cell r="C128" t="str">
            <v>D</v>
          </cell>
          <cell r="D128" t="str">
            <v>S</v>
          </cell>
        </row>
        <row r="129">
          <cell r="A129" t="str">
            <v>NATP</v>
          </cell>
          <cell r="B129" t="str">
            <v>DIDC_04Z</v>
          </cell>
          <cell r="C129" t="str">
            <v>D</v>
          </cell>
          <cell r="D129" t="str">
            <v>S</v>
          </cell>
        </row>
        <row r="130">
          <cell r="A130" t="str">
            <v>NATP</v>
          </cell>
          <cell r="B130" t="str">
            <v>DIDCB05Z</v>
          </cell>
          <cell r="C130" t="str">
            <v>D</v>
          </cell>
          <cell r="D130" t="str">
            <v>S</v>
          </cell>
        </row>
        <row r="131">
          <cell r="A131" t="str">
            <v>NATP</v>
          </cell>
          <cell r="B131" t="str">
            <v>DIDCB06Z</v>
          </cell>
          <cell r="C131" t="str">
            <v>D</v>
          </cell>
          <cell r="D131" t="str">
            <v>S</v>
          </cell>
        </row>
        <row r="132">
          <cell r="A132" t="str">
            <v>NATP</v>
          </cell>
          <cell r="B132" t="str">
            <v>FAWL_01Z</v>
          </cell>
          <cell r="C132" t="str">
            <v>D</v>
          </cell>
          <cell r="D132" t="str">
            <v>S</v>
          </cell>
        </row>
        <row r="133">
          <cell r="A133" t="str">
            <v>NATP</v>
          </cell>
          <cell r="B133" t="str">
            <v>FAWL_03Z</v>
          </cell>
          <cell r="C133" t="str">
            <v>D</v>
          </cell>
          <cell r="D133" t="str">
            <v>S</v>
          </cell>
        </row>
        <row r="134">
          <cell r="A134" t="str">
            <v>NATP</v>
          </cell>
          <cell r="B134" t="str">
            <v>LITTD01G</v>
          </cell>
          <cell r="C134" t="str">
            <v>D</v>
          </cell>
          <cell r="D134" t="str">
            <v>S</v>
          </cell>
        </row>
        <row r="135">
          <cell r="A135" t="str">
            <v>NATP</v>
          </cell>
          <cell r="B135" t="str">
            <v>LITTD01Z</v>
          </cell>
          <cell r="C135" t="str">
            <v>D</v>
          </cell>
          <cell r="D135" t="str">
            <v>S</v>
          </cell>
        </row>
        <row r="136">
          <cell r="A136" t="str">
            <v>NATP</v>
          </cell>
          <cell r="B136" t="str">
            <v>LITTD02G</v>
          </cell>
          <cell r="C136" t="str">
            <v>D</v>
          </cell>
          <cell r="D136" t="str">
            <v>S</v>
          </cell>
        </row>
        <row r="137">
          <cell r="A137" t="str">
            <v>NATP</v>
          </cell>
          <cell r="B137" t="str">
            <v>LITTD02Z</v>
          </cell>
          <cell r="C137" t="str">
            <v>D</v>
          </cell>
          <cell r="D137" t="str">
            <v>S</v>
          </cell>
        </row>
        <row r="138">
          <cell r="A138" t="str">
            <v>NATP</v>
          </cell>
          <cell r="B138" t="str">
            <v>LITTD03G</v>
          </cell>
          <cell r="C138" t="str">
            <v>D</v>
          </cell>
          <cell r="D138" t="str">
            <v>S</v>
          </cell>
        </row>
        <row r="139">
          <cell r="A139" t="str">
            <v>NATP</v>
          </cell>
          <cell r="B139" t="str">
            <v>PEMB_11Z</v>
          </cell>
          <cell r="C139" t="str">
            <v>D</v>
          </cell>
          <cell r="D139" t="str">
            <v>S</v>
          </cell>
        </row>
        <row r="140">
          <cell r="A140" t="str">
            <v>NATP</v>
          </cell>
          <cell r="B140" t="str">
            <v>PEMB_21Z</v>
          </cell>
          <cell r="C140" t="str">
            <v>D</v>
          </cell>
          <cell r="D140" t="str">
            <v>S</v>
          </cell>
        </row>
        <row r="141">
          <cell r="A141" t="str">
            <v>NATP</v>
          </cell>
          <cell r="B141" t="str">
            <v>PEMB_31Z</v>
          </cell>
          <cell r="C141" t="str">
            <v>D</v>
          </cell>
          <cell r="D141" t="str">
            <v>S</v>
          </cell>
        </row>
        <row r="142">
          <cell r="A142" t="str">
            <v>NATP</v>
          </cell>
          <cell r="B142" t="str">
            <v>PEMB_41Z</v>
          </cell>
          <cell r="C142" t="str">
            <v>D</v>
          </cell>
          <cell r="D142" t="str">
            <v>S</v>
          </cell>
        </row>
        <row r="143">
          <cell r="A143" t="str">
            <v>NATP</v>
          </cell>
          <cell r="B143" t="str">
            <v>PEMB_51Z</v>
          </cell>
          <cell r="C143" t="str">
            <v>D</v>
          </cell>
          <cell r="D143" t="str">
            <v>S</v>
          </cell>
        </row>
        <row r="144">
          <cell r="A144" t="str">
            <v>NATP</v>
          </cell>
          <cell r="B144" t="str">
            <v>TILBB08Z</v>
          </cell>
          <cell r="C144" t="str">
            <v>D</v>
          </cell>
          <cell r="D144" t="str">
            <v>S</v>
          </cell>
        </row>
        <row r="145">
          <cell r="A145" t="str">
            <v>NATP</v>
          </cell>
          <cell r="B145" t="str">
            <v>TILBB09Z</v>
          </cell>
          <cell r="C145" t="str">
            <v>D</v>
          </cell>
          <cell r="D145" t="str">
            <v>S</v>
          </cell>
        </row>
        <row r="146">
          <cell r="A146" t="str">
            <v>NATP</v>
          </cell>
          <cell r="B146" t="str">
            <v>TILBB10Z</v>
          </cell>
          <cell r="C146" t="str">
            <v>D</v>
          </cell>
          <cell r="D146" t="str">
            <v>S</v>
          </cell>
        </row>
        <row r="147">
          <cell r="A147" t="str">
            <v>NCT</v>
          </cell>
          <cell r="B147" t="str">
            <v>FAWN_01Z</v>
          </cell>
          <cell r="C147" t="str">
            <v>D</v>
          </cell>
          <cell r="D147" t="str">
            <v>S</v>
          </cell>
        </row>
        <row r="148">
          <cell r="A148" t="str">
            <v>NELC</v>
          </cell>
          <cell r="B148" t="str">
            <v>SIZB_01Z</v>
          </cell>
          <cell r="C148" t="str">
            <v>D</v>
          </cell>
          <cell r="D148" t="str">
            <v>M</v>
          </cell>
        </row>
        <row r="149">
          <cell r="A149" t="str">
            <v>NELC</v>
          </cell>
          <cell r="B149" t="str">
            <v>SIZB_02Z</v>
          </cell>
          <cell r="C149" t="str">
            <v>D</v>
          </cell>
          <cell r="D149" t="str">
            <v>M</v>
          </cell>
        </row>
        <row r="150">
          <cell r="A150" t="str">
            <v>NELC</v>
          </cell>
          <cell r="B150" t="str">
            <v>HEYM101Z</v>
          </cell>
          <cell r="C150" t="str">
            <v>D</v>
          </cell>
          <cell r="D150" t="str">
            <v>N</v>
          </cell>
        </row>
        <row r="151">
          <cell r="A151" t="str">
            <v>NELC</v>
          </cell>
          <cell r="B151" t="str">
            <v>HEYM102Z</v>
          </cell>
          <cell r="C151" t="str">
            <v>D</v>
          </cell>
          <cell r="D151" t="str">
            <v>N</v>
          </cell>
        </row>
        <row r="152">
          <cell r="A152" t="str">
            <v>NELC</v>
          </cell>
          <cell r="B152" t="str">
            <v>HEYM207Z</v>
          </cell>
          <cell r="C152" t="str">
            <v>D</v>
          </cell>
          <cell r="D152" t="str">
            <v>N</v>
          </cell>
        </row>
        <row r="153">
          <cell r="A153" t="str">
            <v>NELC</v>
          </cell>
          <cell r="B153" t="str">
            <v>HEYM208Z</v>
          </cell>
          <cell r="C153" t="str">
            <v>D</v>
          </cell>
          <cell r="D153" t="str">
            <v>N</v>
          </cell>
        </row>
        <row r="154">
          <cell r="A154" t="str">
            <v>NELC</v>
          </cell>
          <cell r="B154" t="str">
            <v>HRTL_01Z</v>
          </cell>
          <cell r="C154" t="str">
            <v>D</v>
          </cell>
          <cell r="D154" t="str">
            <v>N</v>
          </cell>
        </row>
        <row r="155">
          <cell r="A155" t="str">
            <v>NELC</v>
          </cell>
          <cell r="B155" t="str">
            <v>HRTL_02Z</v>
          </cell>
          <cell r="C155" t="str">
            <v>D</v>
          </cell>
          <cell r="D155" t="str">
            <v>N</v>
          </cell>
        </row>
        <row r="156">
          <cell r="A156" t="str">
            <v>NELC</v>
          </cell>
          <cell r="B156" t="str">
            <v>DNGB_21Z</v>
          </cell>
          <cell r="C156" t="str">
            <v>D</v>
          </cell>
          <cell r="D156" t="str">
            <v>S</v>
          </cell>
        </row>
        <row r="157">
          <cell r="A157" t="str">
            <v>NELC</v>
          </cell>
          <cell r="B157" t="str">
            <v>DNGB_22Z</v>
          </cell>
          <cell r="C157" t="str">
            <v>D</v>
          </cell>
          <cell r="D157" t="str">
            <v>S</v>
          </cell>
        </row>
        <row r="158">
          <cell r="A158" t="str">
            <v>NELC</v>
          </cell>
          <cell r="B158" t="str">
            <v>HINB_07Z</v>
          </cell>
          <cell r="C158" t="str">
            <v>D</v>
          </cell>
          <cell r="D158" t="str">
            <v>S</v>
          </cell>
        </row>
        <row r="159">
          <cell r="A159" t="str">
            <v>NELC</v>
          </cell>
          <cell r="B159" t="str">
            <v>HINB_08Z</v>
          </cell>
          <cell r="C159" t="str">
            <v>D</v>
          </cell>
          <cell r="D159" t="str">
            <v>S</v>
          </cell>
        </row>
        <row r="160">
          <cell r="A160" t="str">
            <v>NELC</v>
          </cell>
          <cell r="B160" t="str">
            <v>HUNB_07Z</v>
          </cell>
          <cell r="C160" t="str">
            <v>D</v>
          </cell>
          <cell r="D160" t="str">
            <v>SC</v>
          </cell>
        </row>
        <row r="161">
          <cell r="A161" t="str">
            <v>NELC</v>
          </cell>
          <cell r="B161" t="str">
            <v>HUNB_08Z</v>
          </cell>
          <cell r="C161" t="str">
            <v>D</v>
          </cell>
          <cell r="D161" t="str">
            <v>SC</v>
          </cell>
        </row>
        <row r="162">
          <cell r="A162" t="str">
            <v>NELC</v>
          </cell>
          <cell r="B162" t="str">
            <v>TORN_01Z</v>
          </cell>
          <cell r="C162" t="str">
            <v>D</v>
          </cell>
          <cell r="D162" t="str">
            <v>SC</v>
          </cell>
        </row>
        <row r="163">
          <cell r="A163" t="str">
            <v>NELC</v>
          </cell>
          <cell r="B163" t="str">
            <v>TORN_02Z</v>
          </cell>
          <cell r="C163" t="str">
            <v>D</v>
          </cell>
          <cell r="D163" t="str">
            <v>SC</v>
          </cell>
        </row>
        <row r="164">
          <cell r="A164" t="str">
            <v>NEMO</v>
          </cell>
          <cell r="B164" t="str">
            <v>EAG-NEMO1</v>
          </cell>
          <cell r="C164" t="str">
            <v>D</v>
          </cell>
          <cell r="D164" t="str">
            <v>S</v>
          </cell>
        </row>
        <row r="165">
          <cell r="A165" t="str">
            <v>NGPS</v>
          </cell>
          <cell r="B165" t="str">
            <v>DINO_01Z</v>
          </cell>
          <cell r="C165" t="str">
            <v>D</v>
          </cell>
          <cell r="D165" t="str">
            <v>N</v>
          </cell>
        </row>
        <row r="166">
          <cell r="A166" t="str">
            <v>NGPS</v>
          </cell>
          <cell r="B166" t="str">
            <v>DINO_02Z</v>
          </cell>
          <cell r="C166" t="str">
            <v>D</v>
          </cell>
          <cell r="D166" t="str">
            <v>N</v>
          </cell>
        </row>
        <row r="167">
          <cell r="A167" t="str">
            <v>NGPS</v>
          </cell>
          <cell r="B167" t="str">
            <v>DINO_03Z</v>
          </cell>
          <cell r="C167" t="str">
            <v>D</v>
          </cell>
          <cell r="D167" t="str">
            <v>N</v>
          </cell>
        </row>
        <row r="168">
          <cell r="A168" t="str">
            <v>NGPS</v>
          </cell>
          <cell r="B168" t="str">
            <v>DINO_04Z</v>
          </cell>
          <cell r="C168" t="str">
            <v>D</v>
          </cell>
          <cell r="D168" t="str">
            <v>N</v>
          </cell>
        </row>
        <row r="169">
          <cell r="A169" t="str">
            <v>NGPS</v>
          </cell>
          <cell r="B169" t="str">
            <v>DINO_05Z</v>
          </cell>
          <cell r="C169" t="str">
            <v>D</v>
          </cell>
          <cell r="D169" t="str">
            <v>N</v>
          </cell>
        </row>
        <row r="170">
          <cell r="A170" t="str">
            <v>NGPS</v>
          </cell>
          <cell r="B170" t="str">
            <v>DINO_06Z</v>
          </cell>
          <cell r="C170" t="str">
            <v>D</v>
          </cell>
          <cell r="D170" t="str">
            <v>N</v>
          </cell>
        </row>
        <row r="171">
          <cell r="A171" t="str">
            <v>NGPS</v>
          </cell>
          <cell r="B171" t="str">
            <v>FFES_01Z</v>
          </cell>
          <cell r="C171" t="str">
            <v>D</v>
          </cell>
          <cell r="D171" t="str">
            <v>N</v>
          </cell>
        </row>
        <row r="172">
          <cell r="A172" t="str">
            <v>NGPS</v>
          </cell>
          <cell r="B172" t="str">
            <v>FFES_02Z</v>
          </cell>
          <cell r="C172" t="str">
            <v>D</v>
          </cell>
          <cell r="D172" t="str">
            <v>N</v>
          </cell>
        </row>
        <row r="173">
          <cell r="A173" t="str">
            <v>NGPS</v>
          </cell>
          <cell r="B173" t="str">
            <v>FFES_03Z</v>
          </cell>
          <cell r="C173" t="str">
            <v>D</v>
          </cell>
          <cell r="D173" t="str">
            <v>N</v>
          </cell>
        </row>
        <row r="174">
          <cell r="A174" t="str">
            <v>NGPS</v>
          </cell>
          <cell r="B174" t="str">
            <v>FFES_04Z</v>
          </cell>
          <cell r="C174" t="str">
            <v>D</v>
          </cell>
          <cell r="D174" t="str">
            <v>N</v>
          </cell>
        </row>
        <row r="175">
          <cell r="A175" t="str">
            <v>NTGL</v>
          </cell>
          <cell r="B175" t="str">
            <v>KILNS01Z</v>
          </cell>
          <cell r="C175" t="str">
            <v>D</v>
          </cell>
          <cell r="D175" t="str">
            <v>N</v>
          </cell>
        </row>
        <row r="176">
          <cell r="A176" t="str">
            <v>NUCE</v>
          </cell>
          <cell r="B176" t="str">
            <v>SIZEA01Z</v>
          </cell>
          <cell r="C176" t="str">
            <v>D</v>
          </cell>
          <cell r="D176" t="str">
            <v>M</v>
          </cell>
        </row>
        <row r="177">
          <cell r="A177" t="str">
            <v>NUCE</v>
          </cell>
          <cell r="B177" t="str">
            <v>SIZEA02Z</v>
          </cell>
          <cell r="C177" t="str">
            <v>D</v>
          </cell>
          <cell r="D177" t="str">
            <v>M</v>
          </cell>
        </row>
        <row r="178">
          <cell r="A178" t="str">
            <v>NUCE</v>
          </cell>
          <cell r="B178" t="str">
            <v>WYLF_01Z</v>
          </cell>
          <cell r="C178" t="str">
            <v>D</v>
          </cell>
          <cell r="D178" t="str">
            <v>N</v>
          </cell>
        </row>
        <row r="179">
          <cell r="A179" t="str">
            <v>NUCE</v>
          </cell>
          <cell r="B179" t="str">
            <v>WYLF_02Z</v>
          </cell>
          <cell r="C179" t="str">
            <v>D</v>
          </cell>
          <cell r="D179" t="str">
            <v>N</v>
          </cell>
        </row>
        <row r="180">
          <cell r="A180" t="str">
            <v>NUCE</v>
          </cell>
          <cell r="B180" t="str">
            <v>WYLF_03Z</v>
          </cell>
          <cell r="C180" t="str">
            <v>D</v>
          </cell>
          <cell r="D180" t="str">
            <v>N</v>
          </cell>
        </row>
        <row r="181">
          <cell r="A181" t="str">
            <v>NUCE</v>
          </cell>
          <cell r="B181" t="str">
            <v>WYLF_04Z</v>
          </cell>
          <cell r="C181" t="str">
            <v>D</v>
          </cell>
          <cell r="D181" t="str">
            <v>N</v>
          </cell>
        </row>
        <row r="182">
          <cell r="A182" t="str">
            <v>NUCE</v>
          </cell>
          <cell r="B182" t="str">
            <v>BRWE_01Z</v>
          </cell>
          <cell r="C182" t="str">
            <v>D</v>
          </cell>
          <cell r="D182" t="str">
            <v>S</v>
          </cell>
        </row>
        <row r="183">
          <cell r="A183" t="str">
            <v>NUCE</v>
          </cell>
          <cell r="B183" t="str">
            <v>BRWE_02Z</v>
          </cell>
          <cell r="C183" t="str">
            <v>D</v>
          </cell>
          <cell r="D183" t="str">
            <v>S</v>
          </cell>
        </row>
        <row r="184">
          <cell r="A184" t="str">
            <v>NUCE</v>
          </cell>
          <cell r="B184" t="str">
            <v>BRWE_03Z</v>
          </cell>
          <cell r="C184" t="str">
            <v>D</v>
          </cell>
          <cell r="D184" t="str">
            <v>S</v>
          </cell>
        </row>
        <row r="185">
          <cell r="A185" t="str">
            <v>NUCE</v>
          </cell>
          <cell r="B185" t="str">
            <v>BRWE_04Z</v>
          </cell>
          <cell r="C185" t="str">
            <v>D</v>
          </cell>
          <cell r="D185" t="str">
            <v>S</v>
          </cell>
        </row>
        <row r="186">
          <cell r="A186" t="str">
            <v>NUCE</v>
          </cell>
          <cell r="B186" t="str">
            <v>BRWE_05Z</v>
          </cell>
          <cell r="C186" t="str">
            <v>D</v>
          </cell>
          <cell r="D186" t="str">
            <v>S</v>
          </cell>
        </row>
        <row r="187">
          <cell r="A187" t="str">
            <v>NUCE</v>
          </cell>
          <cell r="B187" t="str">
            <v>BRWE_06Z</v>
          </cell>
          <cell r="C187" t="str">
            <v>D</v>
          </cell>
          <cell r="D187" t="str">
            <v>S</v>
          </cell>
        </row>
        <row r="188">
          <cell r="A188" t="str">
            <v>NUCE</v>
          </cell>
          <cell r="B188" t="str">
            <v>DUNGA01Z</v>
          </cell>
          <cell r="C188" t="str">
            <v>D</v>
          </cell>
          <cell r="D188" t="str">
            <v>S</v>
          </cell>
        </row>
        <row r="189">
          <cell r="A189" t="str">
            <v>NUCE</v>
          </cell>
          <cell r="B189" t="str">
            <v>DUNGA02Z</v>
          </cell>
          <cell r="C189" t="str">
            <v>D</v>
          </cell>
          <cell r="D189" t="str">
            <v>S</v>
          </cell>
        </row>
        <row r="190">
          <cell r="A190" t="str">
            <v>NUCE</v>
          </cell>
          <cell r="B190" t="str">
            <v>DUNGA03Z</v>
          </cell>
          <cell r="C190" t="str">
            <v>D</v>
          </cell>
          <cell r="D190" t="str">
            <v>S</v>
          </cell>
        </row>
        <row r="191">
          <cell r="A191" t="str">
            <v>NUCE</v>
          </cell>
          <cell r="B191" t="str">
            <v>DUNGA04Z</v>
          </cell>
          <cell r="C191" t="str">
            <v>D</v>
          </cell>
          <cell r="D191" t="str">
            <v>S</v>
          </cell>
        </row>
        <row r="192">
          <cell r="A192" t="str">
            <v>NUCE</v>
          </cell>
          <cell r="B192" t="str">
            <v>OLDS_01Z</v>
          </cell>
          <cell r="C192" t="str">
            <v>D</v>
          </cell>
          <cell r="D192" t="str">
            <v>S</v>
          </cell>
        </row>
        <row r="193">
          <cell r="A193" t="str">
            <v>NUCE</v>
          </cell>
          <cell r="B193" t="str">
            <v>OLDS_02Z</v>
          </cell>
          <cell r="C193" t="str">
            <v>D</v>
          </cell>
          <cell r="D193" t="str">
            <v>S</v>
          </cell>
        </row>
        <row r="194">
          <cell r="A194" t="str">
            <v>PETE</v>
          </cell>
          <cell r="B194" t="str">
            <v>PETEM01Z</v>
          </cell>
          <cell r="C194" t="str">
            <v>D</v>
          </cell>
          <cell r="D194" t="str">
            <v>M</v>
          </cell>
        </row>
        <row r="195">
          <cell r="A195" t="str">
            <v>PGEN</v>
          </cell>
          <cell r="B195" t="str">
            <v>RATS_01Z</v>
          </cell>
          <cell r="C195" t="str">
            <v>D</v>
          </cell>
          <cell r="D195" t="str">
            <v>M</v>
          </cell>
        </row>
        <row r="196">
          <cell r="A196" t="str">
            <v>PGEN</v>
          </cell>
          <cell r="B196" t="str">
            <v>RATS_02Z</v>
          </cell>
          <cell r="C196" t="str">
            <v>D</v>
          </cell>
          <cell r="D196" t="str">
            <v>M</v>
          </cell>
        </row>
        <row r="197">
          <cell r="A197" t="str">
            <v>PGEN</v>
          </cell>
          <cell r="B197" t="str">
            <v>RATS_03Z</v>
          </cell>
          <cell r="C197" t="str">
            <v>D</v>
          </cell>
          <cell r="D197" t="str">
            <v>M</v>
          </cell>
        </row>
        <row r="198">
          <cell r="A198" t="str">
            <v>PGEN</v>
          </cell>
          <cell r="B198" t="str">
            <v>RATS_04Z</v>
          </cell>
          <cell r="C198" t="str">
            <v>D</v>
          </cell>
          <cell r="D198" t="str">
            <v>M</v>
          </cell>
        </row>
        <row r="199">
          <cell r="A199" t="str">
            <v>PGEN</v>
          </cell>
          <cell r="B199" t="str">
            <v>KILLP01Z</v>
          </cell>
          <cell r="C199" t="str">
            <v>D</v>
          </cell>
          <cell r="D199" t="str">
            <v>N</v>
          </cell>
        </row>
        <row r="200">
          <cell r="A200" t="str">
            <v>PGEN</v>
          </cell>
          <cell r="B200" t="str">
            <v>KILLP02Z</v>
          </cell>
          <cell r="C200" t="str">
            <v>D</v>
          </cell>
          <cell r="D200" t="str">
            <v>N</v>
          </cell>
        </row>
        <row r="201">
          <cell r="A201" t="str">
            <v>PGEN</v>
          </cell>
          <cell r="B201" t="str">
            <v>GRAI_01Z</v>
          </cell>
          <cell r="C201" t="str">
            <v>D</v>
          </cell>
          <cell r="D201" t="str">
            <v>S</v>
          </cell>
        </row>
        <row r="202">
          <cell r="A202" t="str">
            <v>PGEN</v>
          </cell>
          <cell r="B202" t="str">
            <v>GRAI_03Z</v>
          </cell>
          <cell r="C202" t="str">
            <v>D</v>
          </cell>
          <cell r="D202" t="str">
            <v>S</v>
          </cell>
        </row>
        <row r="203">
          <cell r="A203" t="str">
            <v>PGEN</v>
          </cell>
          <cell r="B203" t="str">
            <v>GRAI_04Z</v>
          </cell>
          <cell r="C203" t="str">
            <v>D</v>
          </cell>
          <cell r="D203" t="str">
            <v>S</v>
          </cell>
        </row>
        <row r="204">
          <cell r="A204" t="str">
            <v>PGEN</v>
          </cell>
          <cell r="B204" t="str">
            <v>GRAI_06Z</v>
          </cell>
          <cell r="C204" t="str">
            <v>D</v>
          </cell>
          <cell r="D204" t="str">
            <v>S</v>
          </cell>
        </row>
        <row r="205">
          <cell r="A205" t="str">
            <v>PGEN</v>
          </cell>
          <cell r="B205" t="str">
            <v>GRAI_07Z</v>
          </cell>
          <cell r="C205" t="str">
            <v>D</v>
          </cell>
          <cell r="D205" t="str">
            <v>S</v>
          </cell>
        </row>
        <row r="206">
          <cell r="A206" t="str">
            <v>PGEN</v>
          </cell>
          <cell r="B206" t="str">
            <v>GRAI_08Z</v>
          </cell>
          <cell r="C206" t="str">
            <v>D</v>
          </cell>
          <cell r="D206" t="str">
            <v>S</v>
          </cell>
        </row>
        <row r="207">
          <cell r="A207" t="str">
            <v>PGEN</v>
          </cell>
          <cell r="B207" t="str">
            <v>KINO_01Z</v>
          </cell>
          <cell r="C207" t="str">
            <v>D</v>
          </cell>
          <cell r="D207" t="str">
            <v>S</v>
          </cell>
        </row>
        <row r="208">
          <cell r="A208" t="str">
            <v>PGEN</v>
          </cell>
          <cell r="B208" t="str">
            <v>KINO_02Z</v>
          </cell>
          <cell r="C208" t="str">
            <v>D</v>
          </cell>
          <cell r="D208" t="str">
            <v>S</v>
          </cell>
        </row>
        <row r="209">
          <cell r="A209" t="str">
            <v>PGEN</v>
          </cell>
          <cell r="B209" t="str">
            <v>KINO_03Z</v>
          </cell>
          <cell r="C209" t="str">
            <v>D</v>
          </cell>
          <cell r="D209" t="str">
            <v>S</v>
          </cell>
        </row>
        <row r="210">
          <cell r="A210" t="str">
            <v>PGEN</v>
          </cell>
          <cell r="B210" t="str">
            <v>KINO_04Z</v>
          </cell>
          <cell r="C210" t="str">
            <v>D</v>
          </cell>
          <cell r="D210" t="str">
            <v>S</v>
          </cell>
        </row>
        <row r="211">
          <cell r="A211" t="str">
            <v>PGEN</v>
          </cell>
          <cell r="B211" t="str">
            <v>TAYL_02Z</v>
          </cell>
          <cell r="C211" t="str">
            <v>D</v>
          </cell>
          <cell r="D211" t="str">
            <v>S</v>
          </cell>
        </row>
        <row r="212">
          <cell r="A212" t="str">
            <v>PGEN</v>
          </cell>
          <cell r="B212" t="str">
            <v>TAYL_03Z</v>
          </cell>
          <cell r="C212" t="str">
            <v>D</v>
          </cell>
          <cell r="D212" t="str">
            <v>S</v>
          </cell>
        </row>
        <row r="213">
          <cell r="A213" t="str">
            <v>RBWF</v>
          </cell>
          <cell r="B213" t="str">
            <v>RCBKO-1</v>
          </cell>
          <cell r="C213" t="str">
            <v>D</v>
          </cell>
          <cell r="D213" t="str">
            <v>SC</v>
          </cell>
        </row>
        <row r="214">
          <cell r="A214" t="str">
            <v>RBWF</v>
          </cell>
          <cell r="B214" t="str">
            <v>RCBKO-2</v>
          </cell>
          <cell r="C214" t="str">
            <v>D</v>
          </cell>
          <cell r="D214" t="str">
            <v>SC</v>
          </cell>
        </row>
        <row r="215">
          <cell r="A215" t="str">
            <v>REGP</v>
          </cell>
          <cell r="B215" t="str">
            <v>BRGG_01Z</v>
          </cell>
          <cell r="C215" t="str">
            <v>D</v>
          </cell>
          <cell r="D215" t="str">
            <v>N</v>
          </cell>
        </row>
        <row r="216">
          <cell r="A216" t="str">
            <v>ROCK</v>
          </cell>
          <cell r="B216" t="str">
            <v>ROCK_01Z</v>
          </cell>
          <cell r="C216" t="str">
            <v>D</v>
          </cell>
          <cell r="D216" t="str">
            <v>N</v>
          </cell>
        </row>
        <row r="217">
          <cell r="A217" t="str">
            <v>RUGE</v>
          </cell>
          <cell r="B217" t="str">
            <v>RUGPS06G</v>
          </cell>
          <cell r="C217" t="str">
            <v>D</v>
          </cell>
          <cell r="D217" t="str">
            <v>M</v>
          </cell>
        </row>
        <row r="218">
          <cell r="A218" t="str">
            <v>RUGE</v>
          </cell>
          <cell r="B218" t="str">
            <v>RUGPS06Z</v>
          </cell>
          <cell r="C218" t="str">
            <v>D</v>
          </cell>
          <cell r="D218" t="str">
            <v>M</v>
          </cell>
        </row>
        <row r="219">
          <cell r="A219" t="str">
            <v>RUGE</v>
          </cell>
          <cell r="B219" t="str">
            <v>RUGPS07G</v>
          </cell>
          <cell r="C219" t="str">
            <v>D</v>
          </cell>
          <cell r="D219" t="str">
            <v>M</v>
          </cell>
        </row>
        <row r="220">
          <cell r="A220" t="str">
            <v>RUGE</v>
          </cell>
          <cell r="B220" t="str">
            <v>RUGPS07Z</v>
          </cell>
          <cell r="C220" t="str">
            <v>D</v>
          </cell>
          <cell r="D220" t="str">
            <v>M</v>
          </cell>
        </row>
        <row r="221">
          <cell r="A221" t="str">
            <v>SCCL</v>
          </cell>
          <cell r="B221" t="str">
            <v>SCCL_01Z</v>
          </cell>
          <cell r="C221" t="str">
            <v>D</v>
          </cell>
          <cell r="D221" t="str">
            <v>N</v>
          </cell>
        </row>
        <row r="222">
          <cell r="A222" t="str">
            <v>SCCL</v>
          </cell>
          <cell r="B222" t="str">
            <v>SCCL_02Z</v>
          </cell>
          <cell r="C222" t="str">
            <v>D</v>
          </cell>
          <cell r="D222" t="str">
            <v>N</v>
          </cell>
        </row>
        <row r="223">
          <cell r="A223" t="str">
            <v>SCCL</v>
          </cell>
          <cell r="B223" t="str">
            <v>SCCL_03Z</v>
          </cell>
          <cell r="C223" t="str">
            <v>D</v>
          </cell>
          <cell r="D223" t="str">
            <v>N</v>
          </cell>
        </row>
        <row r="224">
          <cell r="A224" t="str">
            <v>SCPL</v>
          </cell>
          <cell r="B224" t="str">
            <v>SHOS_01Z</v>
          </cell>
          <cell r="C224" t="str">
            <v>D</v>
          </cell>
          <cell r="D224" t="str">
            <v>S</v>
          </cell>
        </row>
        <row r="225">
          <cell r="A225" t="str">
            <v>SEAB</v>
          </cell>
          <cell r="B225" t="str">
            <v>SEAB_01Z</v>
          </cell>
          <cell r="C225" t="str">
            <v>D</v>
          </cell>
          <cell r="D225" t="str">
            <v>S</v>
          </cell>
        </row>
        <row r="226">
          <cell r="A226" t="str">
            <v>SEAB</v>
          </cell>
          <cell r="B226" t="str">
            <v>SEAB_02Z</v>
          </cell>
          <cell r="C226" t="str">
            <v>D</v>
          </cell>
          <cell r="D226" t="str">
            <v>S</v>
          </cell>
        </row>
        <row r="227">
          <cell r="A227" t="str">
            <v>SHOT</v>
          </cell>
          <cell r="B227" t="str">
            <v>SHOT_01Z</v>
          </cell>
          <cell r="C227" t="str">
            <v>D</v>
          </cell>
          <cell r="D227" t="str">
            <v>N</v>
          </cell>
        </row>
        <row r="228">
          <cell r="A228" t="str">
            <v>SPLN</v>
          </cell>
          <cell r="B228" t="str">
            <v>SPLN_01Z</v>
          </cell>
          <cell r="C228" t="str">
            <v>D</v>
          </cell>
          <cell r="D228" t="str">
            <v>M</v>
          </cell>
        </row>
        <row r="229">
          <cell r="A229" t="str">
            <v>SPRT</v>
          </cell>
          <cell r="B229" t="str">
            <v>ARCHW-1</v>
          </cell>
          <cell r="C229" t="str">
            <v>D</v>
          </cell>
          <cell r="D229" t="str">
            <v>SC</v>
          </cell>
        </row>
        <row r="230">
          <cell r="A230" t="str">
            <v>SPRT</v>
          </cell>
          <cell r="B230" t="str">
            <v>MKHLW-1</v>
          </cell>
          <cell r="C230" t="str">
            <v>D</v>
          </cell>
          <cell r="D230" t="str">
            <v>SC</v>
          </cell>
        </row>
        <row r="231">
          <cell r="A231" t="str">
            <v>SPRT</v>
          </cell>
          <cell r="B231" t="str">
            <v>DRSLW-1</v>
          </cell>
          <cell r="C231" t="str">
            <v>D</v>
          </cell>
          <cell r="D231" t="str">
            <v>SC</v>
          </cell>
        </row>
        <row r="232">
          <cell r="A232" t="str">
            <v>SPRT</v>
          </cell>
          <cell r="B232" t="str">
            <v>CLFLW-1</v>
          </cell>
          <cell r="C232" t="str">
            <v>D</v>
          </cell>
          <cell r="D232" t="str">
            <v>SC</v>
          </cell>
        </row>
        <row r="233">
          <cell r="A233" t="str">
            <v>SPRT</v>
          </cell>
          <cell r="B233" t="str">
            <v>HRSTW-1</v>
          </cell>
          <cell r="C233" t="str">
            <v>D</v>
          </cell>
          <cell r="D233" t="str">
            <v>SC</v>
          </cell>
        </row>
        <row r="234">
          <cell r="A234" t="str">
            <v>SPRT</v>
          </cell>
          <cell r="B234" t="str">
            <v>KLGLW-1</v>
          </cell>
          <cell r="C234" t="str">
            <v>D</v>
          </cell>
          <cell r="D234" t="str">
            <v>SC</v>
          </cell>
        </row>
        <row r="235">
          <cell r="A235" t="str">
            <v>SPRT</v>
          </cell>
          <cell r="B235" t="str">
            <v>EWHLW-1</v>
          </cell>
          <cell r="C235" t="str">
            <v>D</v>
          </cell>
          <cell r="D235" t="str">
            <v>SC</v>
          </cell>
        </row>
        <row r="236">
          <cell r="A236" t="str">
            <v>SPRT</v>
          </cell>
          <cell r="B236" t="str">
            <v>BLLA-2</v>
          </cell>
          <cell r="C236" t="str">
            <v>D</v>
          </cell>
          <cell r="D236" t="str">
            <v>SC</v>
          </cell>
        </row>
        <row r="237">
          <cell r="A237" t="str">
            <v>SSEG</v>
          </cell>
          <cell r="B237" t="str">
            <v>CLAC-1</v>
          </cell>
          <cell r="C237" t="str">
            <v>D</v>
          </cell>
          <cell r="D237" t="str">
            <v>N</v>
          </cell>
        </row>
        <row r="238">
          <cell r="A238" t="str">
            <v>SSEG</v>
          </cell>
          <cell r="B238" t="str">
            <v>FASN_04Z</v>
          </cell>
          <cell r="C238" t="str">
            <v>D</v>
          </cell>
          <cell r="D238" t="str">
            <v>SC</v>
          </cell>
        </row>
        <row r="239">
          <cell r="A239" t="str">
            <v>SSEG</v>
          </cell>
          <cell r="B239" t="str">
            <v>HADHW-1</v>
          </cell>
          <cell r="C239" t="str">
            <v>D</v>
          </cell>
          <cell r="D239" t="str">
            <v>SC</v>
          </cell>
        </row>
        <row r="240">
          <cell r="A240" t="str">
            <v>SSEG</v>
          </cell>
          <cell r="B240" t="str">
            <v>AIGA_01Z</v>
          </cell>
          <cell r="C240" t="str">
            <v>D</v>
          </cell>
          <cell r="D240" t="str">
            <v>SC</v>
          </cell>
        </row>
        <row r="241">
          <cell r="A241" t="str">
            <v>SSEG</v>
          </cell>
          <cell r="B241" t="str">
            <v>CASH_01Z</v>
          </cell>
          <cell r="C241" t="str">
            <v>D</v>
          </cell>
          <cell r="D241" t="str">
            <v>SC</v>
          </cell>
        </row>
        <row r="242">
          <cell r="A242" t="str">
            <v>SSEG</v>
          </cell>
          <cell r="B242" t="str">
            <v>CEAN_01Z</v>
          </cell>
          <cell r="C242" t="str">
            <v>D</v>
          </cell>
          <cell r="D242" t="str">
            <v>SC</v>
          </cell>
        </row>
        <row r="243">
          <cell r="A243" t="str">
            <v>SSEG</v>
          </cell>
          <cell r="B243" t="str">
            <v>CLUN_01Z</v>
          </cell>
          <cell r="C243" t="str">
            <v>D</v>
          </cell>
          <cell r="D243" t="str">
            <v>SC</v>
          </cell>
        </row>
        <row r="244">
          <cell r="A244" t="str">
            <v>SSEG</v>
          </cell>
          <cell r="B244" t="str">
            <v>CLUN_02Z</v>
          </cell>
          <cell r="C244" t="str">
            <v>D</v>
          </cell>
          <cell r="D244" t="str">
            <v>SC</v>
          </cell>
        </row>
        <row r="245">
          <cell r="A245" t="str">
            <v>SSEG</v>
          </cell>
          <cell r="B245" t="str">
            <v>CULL_02Z</v>
          </cell>
          <cell r="C245" t="str">
            <v>D</v>
          </cell>
          <cell r="D245" t="str">
            <v>SC</v>
          </cell>
        </row>
        <row r="246">
          <cell r="A246" t="str">
            <v>SSEG</v>
          </cell>
          <cell r="B246" t="str">
            <v>DEAN_01Z</v>
          </cell>
          <cell r="C246" t="str">
            <v>D</v>
          </cell>
          <cell r="D246" t="str">
            <v>SC</v>
          </cell>
        </row>
        <row r="247">
          <cell r="A247" t="str">
            <v>SSEG</v>
          </cell>
          <cell r="B247" t="str">
            <v>ERRO_01Z</v>
          </cell>
          <cell r="C247" t="str">
            <v>D</v>
          </cell>
          <cell r="D247" t="str">
            <v>SC</v>
          </cell>
        </row>
        <row r="248">
          <cell r="A248" t="str">
            <v>SSEG</v>
          </cell>
          <cell r="B248" t="str">
            <v>ERRO_02Z</v>
          </cell>
          <cell r="C248" t="str">
            <v>D</v>
          </cell>
          <cell r="D248" t="str">
            <v>SC</v>
          </cell>
        </row>
        <row r="249">
          <cell r="A249" t="str">
            <v>SSEG</v>
          </cell>
          <cell r="B249" t="str">
            <v>ERRO_03Z</v>
          </cell>
          <cell r="C249" t="str">
            <v>D</v>
          </cell>
          <cell r="D249" t="str">
            <v>SC</v>
          </cell>
        </row>
        <row r="250">
          <cell r="A250" t="str">
            <v>SSEG</v>
          </cell>
          <cell r="B250" t="str">
            <v>FASN_01Z</v>
          </cell>
          <cell r="C250" t="str">
            <v>D</v>
          </cell>
          <cell r="D250" t="str">
            <v>SC</v>
          </cell>
        </row>
        <row r="251">
          <cell r="A251" t="str">
            <v>SSEG</v>
          </cell>
          <cell r="B251" t="str">
            <v>FASN_02Z</v>
          </cell>
          <cell r="C251" t="str">
            <v>D</v>
          </cell>
          <cell r="D251" t="str">
            <v>SC</v>
          </cell>
        </row>
        <row r="252">
          <cell r="A252" t="str">
            <v>SSEG</v>
          </cell>
          <cell r="B252" t="str">
            <v>FASN_03Z</v>
          </cell>
          <cell r="C252" t="str">
            <v>D</v>
          </cell>
          <cell r="D252" t="str">
            <v>SC</v>
          </cell>
        </row>
        <row r="253">
          <cell r="A253" t="str">
            <v>SSEG</v>
          </cell>
          <cell r="B253" t="str">
            <v>FIFE_01Z</v>
          </cell>
          <cell r="C253" t="str">
            <v>D</v>
          </cell>
          <cell r="D253" t="str">
            <v>SC</v>
          </cell>
        </row>
        <row r="254">
          <cell r="A254" t="str">
            <v>SSEG</v>
          </cell>
          <cell r="B254" t="str">
            <v>FINL_01Z</v>
          </cell>
          <cell r="C254" t="str">
            <v>D</v>
          </cell>
          <cell r="D254" t="str">
            <v>SC</v>
          </cell>
        </row>
        <row r="255">
          <cell r="A255" t="str">
            <v>SSEG</v>
          </cell>
          <cell r="B255" t="str">
            <v>FOYE_01Z</v>
          </cell>
          <cell r="C255" t="str">
            <v>D</v>
          </cell>
          <cell r="D255" t="str">
            <v>SC</v>
          </cell>
        </row>
        <row r="256">
          <cell r="A256" t="str">
            <v>SSEG</v>
          </cell>
          <cell r="B256" t="str">
            <v>FOYE_02Z</v>
          </cell>
          <cell r="C256" t="str">
            <v>D</v>
          </cell>
          <cell r="D256" t="str">
            <v>SC</v>
          </cell>
        </row>
        <row r="257">
          <cell r="A257" t="str">
            <v>SSEG</v>
          </cell>
          <cell r="B257" t="str">
            <v>GLEN_01Z</v>
          </cell>
          <cell r="C257" t="str">
            <v>D</v>
          </cell>
          <cell r="D257" t="str">
            <v>SC</v>
          </cell>
        </row>
        <row r="258">
          <cell r="A258" t="str">
            <v>SSEG</v>
          </cell>
          <cell r="B258" t="str">
            <v>GORDW-1</v>
          </cell>
          <cell r="C258" t="str">
            <v>D</v>
          </cell>
          <cell r="D258" t="str">
            <v>SC</v>
          </cell>
        </row>
        <row r="259">
          <cell r="A259" t="str">
            <v>SSEG</v>
          </cell>
          <cell r="B259" t="str">
            <v>GRUB_01Z</v>
          </cell>
          <cell r="C259" t="str">
            <v>D</v>
          </cell>
          <cell r="D259" t="str">
            <v>SC</v>
          </cell>
        </row>
        <row r="260">
          <cell r="A260" t="str">
            <v>SSEG</v>
          </cell>
          <cell r="B260" t="str">
            <v>GRUB_02Z</v>
          </cell>
          <cell r="C260" t="str">
            <v>D</v>
          </cell>
          <cell r="D260" t="str">
            <v>SC</v>
          </cell>
        </row>
        <row r="261">
          <cell r="A261" t="str">
            <v>SSEG</v>
          </cell>
          <cell r="B261" t="str">
            <v>INGA_01Z</v>
          </cell>
          <cell r="C261" t="str">
            <v>D</v>
          </cell>
          <cell r="D261" t="str">
            <v>SC</v>
          </cell>
        </row>
        <row r="262">
          <cell r="A262" t="str">
            <v>SSEG</v>
          </cell>
          <cell r="B262" t="str">
            <v>KIOR_01Z</v>
          </cell>
          <cell r="C262" t="str">
            <v>D</v>
          </cell>
          <cell r="D262" t="str">
            <v>SC</v>
          </cell>
        </row>
        <row r="263">
          <cell r="A263" t="str">
            <v>SSEG</v>
          </cell>
          <cell r="B263" t="str">
            <v>LOCH_01Z</v>
          </cell>
          <cell r="C263" t="str">
            <v>D</v>
          </cell>
          <cell r="D263" t="str">
            <v>SC</v>
          </cell>
        </row>
        <row r="264">
          <cell r="A264" t="str">
            <v>SSEG</v>
          </cell>
          <cell r="B264" t="str">
            <v>LOCH_02Z</v>
          </cell>
          <cell r="C264" t="str">
            <v>D</v>
          </cell>
          <cell r="D264" t="str">
            <v>SC</v>
          </cell>
        </row>
        <row r="265">
          <cell r="A265" t="str">
            <v>SSEG</v>
          </cell>
          <cell r="B265" t="str">
            <v>LUIC_01Z</v>
          </cell>
          <cell r="C265" t="str">
            <v>D</v>
          </cell>
          <cell r="D265" t="str">
            <v>SC</v>
          </cell>
        </row>
        <row r="266">
          <cell r="A266" t="str">
            <v>SSEG</v>
          </cell>
          <cell r="B266" t="str">
            <v>LUIC_02Z</v>
          </cell>
          <cell r="C266" t="str">
            <v>D</v>
          </cell>
          <cell r="D266" t="str">
            <v>SC</v>
          </cell>
        </row>
        <row r="267">
          <cell r="A267" t="str">
            <v>SSEG</v>
          </cell>
          <cell r="B267" t="str">
            <v>MOSS_01Z</v>
          </cell>
          <cell r="C267" t="str">
            <v>D</v>
          </cell>
          <cell r="D267" t="str">
            <v>SC</v>
          </cell>
        </row>
        <row r="268">
          <cell r="A268" t="str">
            <v>SSEG</v>
          </cell>
          <cell r="B268" t="str">
            <v>NANT_01Z</v>
          </cell>
          <cell r="C268" t="str">
            <v>D</v>
          </cell>
          <cell r="D268" t="str">
            <v>SC</v>
          </cell>
        </row>
        <row r="269">
          <cell r="A269" t="str">
            <v>SSEG</v>
          </cell>
          <cell r="B269" t="str">
            <v>ORRI_01Z</v>
          </cell>
          <cell r="C269" t="str">
            <v>D</v>
          </cell>
          <cell r="D269" t="str">
            <v>SC</v>
          </cell>
        </row>
        <row r="270">
          <cell r="A270" t="str">
            <v>SSEG</v>
          </cell>
          <cell r="B270" t="str">
            <v>PEHE_01Z</v>
          </cell>
          <cell r="C270" t="str">
            <v>D</v>
          </cell>
          <cell r="D270" t="str">
            <v>SC</v>
          </cell>
        </row>
        <row r="271">
          <cell r="A271" t="str">
            <v>SSEG</v>
          </cell>
          <cell r="B271" t="str">
            <v>PEHE_02Z</v>
          </cell>
          <cell r="C271" t="str">
            <v>D</v>
          </cell>
          <cell r="D271" t="str">
            <v>SC</v>
          </cell>
        </row>
        <row r="272">
          <cell r="A272" t="str">
            <v>SSEG</v>
          </cell>
          <cell r="B272" t="str">
            <v>QUIO_01Z</v>
          </cell>
          <cell r="C272" t="str">
            <v>D</v>
          </cell>
          <cell r="D272" t="str">
            <v>SC</v>
          </cell>
        </row>
        <row r="273">
          <cell r="A273" t="str">
            <v>SSEG</v>
          </cell>
          <cell r="B273" t="str">
            <v>SLOY_01Z</v>
          </cell>
          <cell r="C273" t="str">
            <v>D</v>
          </cell>
          <cell r="D273" t="str">
            <v>SC</v>
          </cell>
        </row>
        <row r="274">
          <cell r="A274" t="str">
            <v>SSEG</v>
          </cell>
          <cell r="B274" t="str">
            <v>SLOY_02Z</v>
          </cell>
          <cell r="C274" t="str">
            <v>D</v>
          </cell>
          <cell r="D274" t="str">
            <v>SC</v>
          </cell>
        </row>
        <row r="275">
          <cell r="A275" t="str">
            <v>SSEG</v>
          </cell>
          <cell r="B275" t="str">
            <v>SLOY_03Z</v>
          </cell>
          <cell r="C275" t="str">
            <v>D</v>
          </cell>
          <cell r="D275" t="str">
            <v>SC</v>
          </cell>
        </row>
        <row r="276">
          <cell r="A276" t="str">
            <v>SSEG</v>
          </cell>
          <cell r="B276" t="str">
            <v>SLOY_04Z</v>
          </cell>
          <cell r="C276" t="str">
            <v>D</v>
          </cell>
          <cell r="D276" t="str">
            <v>SC</v>
          </cell>
        </row>
        <row r="277">
          <cell r="A277" t="str">
            <v>SSEG</v>
          </cell>
          <cell r="B277" t="str">
            <v>STRNW-1</v>
          </cell>
          <cell r="C277" t="str">
            <v>D</v>
          </cell>
          <cell r="D277" t="str">
            <v>SC</v>
          </cell>
        </row>
        <row r="278">
          <cell r="A278" t="str">
            <v>SSEG</v>
          </cell>
          <cell r="B278" t="str">
            <v>TORA_01Z</v>
          </cell>
          <cell r="C278" t="str">
            <v>D</v>
          </cell>
          <cell r="D278" t="str">
            <v>SC</v>
          </cell>
        </row>
        <row r="279">
          <cell r="A279" t="str">
            <v>SSEG</v>
          </cell>
          <cell r="B279" t="str">
            <v>TORA_02Z</v>
          </cell>
          <cell r="C279" t="str">
            <v>D</v>
          </cell>
          <cell r="D279" t="str">
            <v>SC</v>
          </cell>
        </row>
        <row r="280">
          <cell r="A280" t="str">
            <v>SSEG</v>
          </cell>
          <cell r="B280" t="str">
            <v>GLNDO-1</v>
          </cell>
          <cell r="C280" t="str">
            <v>D</v>
          </cell>
          <cell r="D280" t="str">
            <v>SC</v>
          </cell>
        </row>
        <row r="281">
          <cell r="A281" t="str">
            <v>SSEG</v>
          </cell>
          <cell r="B281" t="str">
            <v>BHLAW-1</v>
          </cell>
          <cell r="C281" t="str">
            <v>D</v>
          </cell>
          <cell r="D281" t="str">
            <v>SC</v>
          </cell>
        </row>
        <row r="282">
          <cell r="A282" t="str">
            <v>STRO</v>
          </cell>
          <cell r="B282" t="str">
            <v>STLGW-1</v>
          </cell>
          <cell r="C282" t="str">
            <v>D</v>
          </cell>
          <cell r="D282" t="str">
            <v>SC</v>
          </cell>
        </row>
        <row r="283">
          <cell r="A283" t="str">
            <v>STRO</v>
          </cell>
          <cell r="B283" t="str">
            <v>STLGW-2</v>
          </cell>
          <cell r="C283" t="str">
            <v>D</v>
          </cell>
          <cell r="D283" t="str">
            <v>SC</v>
          </cell>
        </row>
        <row r="284">
          <cell r="A284" t="str">
            <v>STRO</v>
          </cell>
          <cell r="B284" t="str">
            <v>STLGW-3</v>
          </cell>
          <cell r="C284" t="str">
            <v>D</v>
          </cell>
          <cell r="D284" t="str">
            <v>SC</v>
          </cell>
        </row>
        <row r="285">
          <cell r="A285" t="str">
            <v>SUTT</v>
          </cell>
          <cell r="B285" t="str">
            <v>SUTB_01Z</v>
          </cell>
          <cell r="C285" t="str">
            <v>D</v>
          </cell>
          <cell r="D285" t="str">
            <v>M</v>
          </cell>
        </row>
        <row r="286">
          <cell r="A286" t="str">
            <v>SVRP</v>
          </cell>
          <cell r="B286" t="str">
            <v>SVRP_10Z</v>
          </cell>
          <cell r="C286" t="str">
            <v>D</v>
          </cell>
          <cell r="D286" t="str">
            <v>S</v>
          </cell>
        </row>
        <row r="287">
          <cell r="A287" t="str">
            <v>SVRP</v>
          </cell>
          <cell r="B287" t="str">
            <v>SVRP_20Z</v>
          </cell>
          <cell r="C287" t="str">
            <v>D</v>
          </cell>
          <cell r="D287" t="str">
            <v>S</v>
          </cell>
        </row>
        <row r="288">
          <cell r="A288" t="str">
            <v>TESI</v>
          </cell>
          <cell r="B288" t="str">
            <v>TESI_01Z</v>
          </cell>
          <cell r="C288" t="str">
            <v>D</v>
          </cell>
          <cell r="D288" t="str">
            <v>N</v>
          </cell>
        </row>
        <row r="289">
          <cell r="A289" t="str">
            <v>TESI</v>
          </cell>
          <cell r="B289" t="str">
            <v>TESI_02Z</v>
          </cell>
          <cell r="C289" t="str">
            <v>D</v>
          </cell>
          <cell r="D289" t="str">
            <v>N</v>
          </cell>
        </row>
        <row r="290">
          <cell r="A290" t="str">
            <v>USKM</v>
          </cell>
          <cell r="B290" t="str">
            <v>USKM_13Z</v>
          </cell>
          <cell r="C290" t="str">
            <v>D</v>
          </cell>
          <cell r="D290" t="str">
            <v>S</v>
          </cell>
        </row>
        <row r="291">
          <cell r="A291" t="str">
            <v>USKM</v>
          </cell>
          <cell r="B291" t="str">
            <v>USKM_14Z</v>
          </cell>
          <cell r="C291" t="str">
            <v>D</v>
          </cell>
          <cell r="D291" t="str">
            <v>S</v>
          </cell>
        </row>
        <row r="292">
          <cell r="A292" t="str">
            <v>USKM</v>
          </cell>
          <cell r="B292" t="str">
            <v>USKM_15Z</v>
          </cell>
          <cell r="C292" t="str">
            <v>D</v>
          </cell>
          <cell r="D292" t="str">
            <v>S</v>
          </cell>
        </row>
        <row r="293">
          <cell r="A293" t="str">
            <v>WALN</v>
          </cell>
          <cell r="B293" t="str">
            <v>WLNYO-2</v>
          </cell>
          <cell r="C293" t="str">
            <v>D</v>
          </cell>
          <cell r="D293" t="str">
            <v>N</v>
          </cell>
        </row>
        <row r="294">
          <cell r="A294" t="str">
            <v>WALN</v>
          </cell>
          <cell r="B294" t="str">
            <v>WLNYO-3</v>
          </cell>
          <cell r="C294" t="str">
            <v>D</v>
          </cell>
          <cell r="D294" t="str">
            <v>N</v>
          </cell>
        </row>
        <row r="295">
          <cell r="A295" t="str">
            <v>WALN</v>
          </cell>
          <cell r="B295" t="str">
            <v>WLNYW-1</v>
          </cell>
          <cell r="C295" t="str">
            <v>D</v>
          </cell>
          <cell r="D295" t="str">
            <v>N</v>
          </cell>
        </row>
        <row r="296">
          <cell r="A296" t="str">
            <v>WALX</v>
          </cell>
          <cell r="B296" t="str">
            <v>WLNYO3</v>
          </cell>
          <cell r="C296" t="str">
            <v>D</v>
          </cell>
          <cell r="D296" t="str">
            <v>N</v>
          </cell>
        </row>
        <row r="297">
          <cell r="A297" t="str">
            <v>WALX</v>
          </cell>
          <cell r="B297" t="str">
            <v>WLNYO4</v>
          </cell>
          <cell r="C297" t="str">
            <v>D</v>
          </cell>
          <cell r="D297" t="str">
            <v>N</v>
          </cell>
        </row>
        <row r="298">
          <cell r="A298" t="str">
            <v>WBUB</v>
          </cell>
          <cell r="B298" t="str">
            <v>WBURB-1</v>
          </cell>
          <cell r="C298" t="str">
            <v>D</v>
          </cell>
          <cell r="D298" t="str">
            <v>N</v>
          </cell>
        </row>
        <row r="299">
          <cell r="A299" t="str">
            <v>WBUB</v>
          </cell>
          <cell r="B299" t="str">
            <v>WBURB-2</v>
          </cell>
          <cell r="C299" t="str">
            <v>D</v>
          </cell>
          <cell r="D299" t="str">
            <v>N</v>
          </cell>
        </row>
        <row r="300">
          <cell r="A300" t="str">
            <v>WBUB</v>
          </cell>
          <cell r="B300" t="str">
            <v>WBURB-3</v>
          </cell>
          <cell r="C300" t="str">
            <v>D</v>
          </cell>
          <cell r="D300" t="str">
            <v>N</v>
          </cell>
        </row>
        <row r="301">
          <cell r="A301" t="str">
            <v>WBUR</v>
          </cell>
          <cell r="B301" t="str">
            <v>WBUPS01Z</v>
          </cell>
          <cell r="C301" t="str">
            <v>D</v>
          </cell>
          <cell r="D301" t="str">
            <v>N</v>
          </cell>
        </row>
        <row r="302">
          <cell r="A302" t="str">
            <v>WBUR</v>
          </cell>
          <cell r="B302" t="str">
            <v>WBUPS02Z</v>
          </cell>
          <cell r="C302" t="str">
            <v>D</v>
          </cell>
          <cell r="D302" t="str">
            <v>N</v>
          </cell>
        </row>
        <row r="303">
          <cell r="A303" t="str">
            <v>WBUR</v>
          </cell>
          <cell r="B303" t="str">
            <v>WBUPS03Z</v>
          </cell>
          <cell r="C303" t="str">
            <v>D</v>
          </cell>
          <cell r="D303" t="str">
            <v>N</v>
          </cell>
        </row>
        <row r="304">
          <cell r="A304" t="str">
            <v>WBUR</v>
          </cell>
          <cell r="B304" t="str">
            <v>WBUPS04Z</v>
          </cell>
          <cell r="C304" t="str">
            <v>D</v>
          </cell>
          <cell r="D304" t="str">
            <v>N</v>
          </cell>
        </row>
        <row r="305">
          <cell r="A305" t="str">
            <v>WEST</v>
          </cell>
          <cell r="B305" t="str">
            <v>WTMSO-1</v>
          </cell>
          <cell r="C305" t="str">
            <v>D</v>
          </cell>
          <cell r="D305" t="str">
            <v>SC</v>
          </cell>
        </row>
        <row r="306">
          <cell r="A306" t="str">
            <v>WHIT</v>
          </cell>
          <cell r="B306" t="str">
            <v>BLLA-1</v>
          </cell>
          <cell r="C306" t="str">
            <v>D</v>
          </cell>
          <cell r="D306" t="str">
            <v>SC</v>
          </cell>
        </row>
        <row r="307">
          <cell r="A307" t="str">
            <v>WHIT</v>
          </cell>
          <cell r="B307" t="str">
            <v>WHILW-1</v>
          </cell>
          <cell r="C307" t="str">
            <v>D</v>
          </cell>
          <cell r="D307" t="str">
            <v>SC</v>
          </cell>
        </row>
        <row r="308">
          <cell r="A308" t="str">
            <v>WHIT</v>
          </cell>
          <cell r="B308" t="str">
            <v>WHILW-2</v>
          </cell>
          <cell r="C308" t="str">
            <v>D</v>
          </cell>
          <cell r="D308" t="str">
            <v>SC</v>
          </cell>
        </row>
      </sheetData>
      <sheetData sheetId="1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0"/>
      <sheetName val="NOV-20"/>
      <sheetName val="DEC-20"/>
      <sheetName val="JAN-21"/>
      <sheetName val="FEB-21"/>
      <sheetName val="MAR-21"/>
      <sheetName val="Unit_details"/>
      <sheetName val="Sheet1"/>
    </sheetNames>
    <sheetDataSet>
      <sheetData sheetId="0"/>
      <sheetData sheetId="1"/>
      <sheetData sheetId="2"/>
      <sheetData sheetId="3"/>
      <sheetData sheetId="4"/>
      <sheetData sheetId="5"/>
      <sheetData sheetId="6"/>
      <sheetData sheetId="7"/>
      <sheetData sheetId="8">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5793.07</v>
          </cell>
          <cell r="D8">
            <v>758.57</v>
          </cell>
          <cell r="E8">
            <v>0</v>
          </cell>
          <cell r="F8">
            <v>0</v>
          </cell>
          <cell r="G8">
            <v>5793.07</v>
          </cell>
          <cell r="H8">
            <v>758.57</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6877.82</v>
          </cell>
          <cell r="D13">
            <v>149.65</v>
          </cell>
          <cell r="E13">
            <v>0</v>
          </cell>
          <cell r="F13">
            <v>0</v>
          </cell>
          <cell r="G13">
            <v>6877.82</v>
          </cell>
          <cell r="H13">
            <v>149.65</v>
          </cell>
        </row>
        <row r="14">
          <cell r="B14" t="str">
            <v>BEATO-1</v>
          </cell>
          <cell r="C14">
            <v>14488.77</v>
          </cell>
          <cell r="D14">
            <v>100.38</v>
          </cell>
          <cell r="E14">
            <v>0</v>
          </cell>
          <cell r="F14">
            <v>0</v>
          </cell>
          <cell r="G14">
            <v>14488.77</v>
          </cell>
          <cell r="H14">
            <v>100.38</v>
          </cell>
        </row>
        <row r="15">
          <cell r="B15" t="str">
            <v>BEATO-2</v>
          </cell>
          <cell r="C15">
            <v>20237.650000000001</v>
          </cell>
          <cell r="D15">
            <v>67.599999999999994</v>
          </cell>
          <cell r="E15">
            <v>0</v>
          </cell>
          <cell r="F15">
            <v>0</v>
          </cell>
          <cell r="G15">
            <v>20237.650000000001</v>
          </cell>
          <cell r="H15">
            <v>67.599999999999994</v>
          </cell>
        </row>
        <row r="16">
          <cell r="B16" t="str">
            <v>BEATO-3</v>
          </cell>
          <cell r="C16">
            <v>30901.75</v>
          </cell>
          <cell r="D16">
            <v>4.2699999999999996</v>
          </cell>
          <cell r="E16">
            <v>0</v>
          </cell>
          <cell r="F16">
            <v>0</v>
          </cell>
          <cell r="G16">
            <v>30901.75</v>
          </cell>
          <cell r="H16">
            <v>4.2699999999999996</v>
          </cell>
        </row>
        <row r="17">
          <cell r="B17" t="str">
            <v>BEATO-4</v>
          </cell>
          <cell r="C17">
            <v>28344.27</v>
          </cell>
          <cell r="D17">
            <v>29.8</v>
          </cell>
          <cell r="E17">
            <v>0</v>
          </cell>
          <cell r="F17">
            <v>0</v>
          </cell>
          <cell r="G17">
            <v>28344.27</v>
          </cell>
          <cell r="H17">
            <v>29.8</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5203.1099999999997</v>
          </cell>
          <cell r="D22">
            <v>1043.5899999999999</v>
          </cell>
          <cell r="E22">
            <v>0</v>
          </cell>
          <cell r="F22">
            <v>0</v>
          </cell>
          <cell r="G22">
            <v>5203.1099999999997</v>
          </cell>
          <cell r="H22">
            <v>1043.5899999999999</v>
          </cell>
        </row>
        <row r="23">
          <cell r="B23" t="str">
            <v>CARR-1</v>
          </cell>
          <cell r="C23">
            <v>440</v>
          </cell>
          <cell r="D23">
            <v>143.30000000000001</v>
          </cell>
          <cell r="E23">
            <v>0</v>
          </cell>
          <cell r="F23">
            <v>0</v>
          </cell>
          <cell r="G23">
            <v>440</v>
          </cell>
          <cell r="H23">
            <v>143.30000000000001</v>
          </cell>
        </row>
        <row r="24">
          <cell r="B24" t="str">
            <v>CARR-2</v>
          </cell>
          <cell r="C24">
            <v>35979.800000000003</v>
          </cell>
          <cell r="D24">
            <v>5848.2</v>
          </cell>
          <cell r="E24">
            <v>0</v>
          </cell>
          <cell r="F24">
            <v>0</v>
          </cell>
          <cell r="G24">
            <v>35979.800000000003</v>
          </cell>
          <cell r="H24">
            <v>5848.2</v>
          </cell>
        </row>
        <row r="25">
          <cell r="B25" t="str">
            <v>CDCL_01Z</v>
          </cell>
          <cell r="C25">
            <v>11597.49</v>
          </cell>
          <cell r="D25">
            <v>17085.060000000001</v>
          </cell>
          <cell r="E25">
            <v>0</v>
          </cell>
          <cell r="F25">
            <v>0</v>
          </cell>
          <cell r="G25">
            <v>11597.49</v>
          </cell>
          <cell r="H25">
            <v>17085.060000000001</v>
          </cell>
        </row>
        <row r="26">
          <cell r="B26" t="str">
            <v>LAGA_01Z</v>
          </cell>
          <cell r="C26">
            <v>10681.8</v>
          </cell>
          <cell r="D26">
            <v>7952.2</v>
          </cell>
          <cell r="E26">
            <v>0</v>
          </cell>
          <cell r="F26">
            <v>0</v>
          </cell>
          <cell r="G26">
            <v>10681.8</v>
          </cell>
          <cell r="H26">
            <v>7952.2</v>
          </cell>
        </row>
        <row r="27">
          <cell r="B27" t="str">
            <v>CLDCW-1</v>
          </cell>
          <cell r="C27">
            <v>1.65</v>
          </cell>
          <cell r="D27">
            <v>7535.05</v>
          </cell>
          <cell r="E27">
            <v>0</v>
          </cell>
          <cell r="F27">
            <v>0</v>
          </cell>
          <cell r="G27">
            <v>1.65</v>
          </cell>
          <cell r="H27">
            <v>7535.05</v>
          </cell>
        </row>
        <row r="28">
          <cell r="B28" t="str">
            <v>CLDNW-1</v>
          </cell>
          <cell r="C28">
            <v>1.68</v>
          </cell>
          <cell r="D28">
            <v>7534.45</v>
          </cell>
          <cell r="E28">
            <v>0</v>
          </cell>
          <cell r="F28">
            <v>0</v>
          </cell>
          <cell r="G28">
            <v>1.68</v>
          </cell>
          <cell r="H28">
            <v>7534.45</v>
          </cell>
        </row>
        <row r="29">
          <cell r="B29" t="str">
            <v>CLDSW-1</v>
          </cell>
          <cell r="C29">
            <v>4639.62</v>
          </cell>
          <cell r="D29">
            <v>671.07</v>
          </cell>
          <cell r="E29">
            <v>0</v>
          </cell>
          <cell r="F29">
            <v>0</v>
          </cell>
          <cell r="G29">
            <v>4639.62</v>
          </cell>
          <cell r="H29">
            <v>671.07</v>
          </cell>
        </row>
        <row r="30">
          <cell r="B30" t="str">
            <v>CRMLW-1</v>
          </cell>
          <cell r="C30">
            <v>316.29000000000002</v>
          </cell>
          <cell r="D30">
            <v>410.79</v>
          </cell>
          <cell r="E30">
            <v>0</v>
          </cell>
          <cell r="F30">
            <v>0</v>
          </cell>
          <cell r="G30">
            <v>316.29000000000002</v>
          </cell>
          <cell r="H30">
            <v>410.79</v>
          </cell>
        </row>
        <row r="31">
          <cell r="B31" t="str">
            <v>CORB_01Z</v>
          </cell>
          <cell r="C31">
            <v>125.14</v>
          </cell>
          <cell r="D31">
            <v>4.8499999999999996</v>
          </cell>
          <cell r="E31">
            <v>0</v>
          </cell>
          <cell r="F31">
            <v>0</v>
          </cell>
          <cell r="G31">
            <v>125.14</v>
          </cell>
          <cell r="H31">
            <v>4.8499999999999996</v>
          </cell>
        </row>
        <row r="32">
          <cell r="B32" t="str">
            <v>COSO_01Z</v>
          </cell>
          <cell r="C32">
            <v>4399.3</v>
          </cell>
          <cell r="D32">
            <v>1012.7</v>
          </cell>
          <cell r="E32">
            <v>0</v>
          </cell>
          <cell r="F32">
            <v>0</v>
          </cell>
          <cell r="G32">
            <v>4399.3</v>
          </cell>
          <cell r="H32">
            <v>1012.7</v>
          </cell>
        </row>
        <row r="33">
          <cell r="B33" t="str">
            <v>CRYRW-2</v>
          </cell>
          <cell r="C33">
            <v>9772.32</v>
          </cell>
          <cell r="D33">
            <v>64.78</v>
          </cell>
          <cell r="E33">
            <v>0</v>
          </cell>
          <cell r="F33">
            <v>0</v>
          </cell>
          <cell r="G33">
            <v>9772.32</v>
          </cell>
          <cell r="H33">
            <v>64.78</v>
          </cell>
        </row>
        <row r="34">
          <cell r="B34" t="str">
            <v>DAMC_01Z</v>
          </cell>
          <cell r="C34">
            <v>6458.67</v>
          </cell>
          <cell r="D34">
            <v>5062.5</v>
          </cell>
          <cell r="E34">
            <v>0</v>
          </cell>
          <cell r="F34">
            <v>0</v>
          </cell>
          <cell r="G34">
            <v>6458.67</v>
          </cell>
          <cell r="H34">
            <v>5062.5</v>
          </cell>
        </row>
        <row r="35">
          <cell r="B35" t="str">
            <v>DEEP_01Z</v>
          </cell>
          <cell r="C35">
            <v>0</v>
          </cell>
          <cell r="D35">
            <v>0</v>
          </cell>
          <cell r="E35">
            <v>0</v>
          </cell>
          <cell r="F35">
            <v>0</v>
          </cell>
          <cell r="G35">
            <v>0</v>
          </cell>
          <cell r="H35">
            <v>0</v>
          </cell>
        </row>
        <row r="36">
          <cell r="B36" t="str">
            <v>CNQPS01Z</v>
          </cell>
          <cell r="C36">
            <v>4303.59</v>
          </cell>
          <cell r="D36">
            <v>778.93</v>
          </cell>
          <cell r="E36">
            <v>0</v>
          </cell>
          <cell r="F36">
            <v>0</v>
          </cell>
          <cell r="G36">
            <v>4303.59</v>
          </cell>
          <cell r="H36">
            <v>778.93</v>
          </cell>
        </row>
        <row r="37">
          <cell r="B37" t="str">
            <v>CNQPS02Z</v>
          </cell>
          <cell r="C37">
            <v>6197.56</v>
          </cell>
          <cell r="D37">
            <v>1367.79</v>
          </cell>
          <cell r="E37">
            <v>0</v>
          </cell>
          <cell r="F37">
            <v>0</v>
          </cell>
          <cell r="G37">
            <v>6197.56</v>
          </cell>
          <cell r="H37">
            <v>1367.79</v>
          </cell>
        </row>
        <row r="38">
          <cell r="B38" t="str">
            <v>CNQPS03Z</v>
          </cell>
          <cell r="C38">
            <v>2729.54</v>
          </cell>
          <cell r="D38">
            <v>458.2</v>
          </cell>
          <cell r="E38">
            <v>0</v>
          </cell>
          <cell r="F38">
            <v>0</v>
          </cell>
          <cell r="G38">
            <v>2729.54</v>
          </cell>
          <cell r="H38">
            <v>458.2</v>
          </cell>
        </row>
        <row r="39">
          <cell r="B39" t="str">
            <v>CNQPS04Z</v>
          </cell>
          <cell r="C39">
            <v>3363.57</v>
          </cell>
          <cell r="D39">
            <v>687.08</v>
          </cell>
          <cell r="E39">
            <v>0</v>
          </cell>
          <cell r="F39">
            <v>0</v>
          </cell>
          <cell r="G39">
            <v>3363.57</v>
          </cell>
          <cell r="H39">
            <v>687.08</v>
          </cell>
        </row>
        <row r="40">
          <cell r="B40" t="str">
            <v>DRAXX01Z</v>
          </cell>
          <cell r="C40">
            <v>29045.35</v>
          </cell>
          <cell r="D40">
            <v>3452.55</v>
          </cell>
          <cell r="E40">
            <v>0</v>
          </cell>
          <cell r="F40">
            <v>0</v>
          </cell>
          <cell r="G40">
            <v>29045.35</v>
          </cell>
          <cell r="H40">
            <v>3452.55</v>
          </cell>
        </row>
        <row r="41">
          <cell r="B41" t="str">
            <v>DRAXX02Z</v>
          </cell>
          <cell r="C41">
            <v>9530.0499999999993</v>
          </cell>
          <cell r="D41">
            <v>3566.5</v>
          </cell>
          <cell r="E41">
            <v>0</v>
          </cell>
          <cell r="F41">
            <v>0</v>
          </cell>
          <cell r="G41">
            <v>9530.0499999999993</v>
          </cell>
          <cell r="H41">
            <v>3566.5</v>
          </cell>
        </row>
        <row r="42">
          <cell r="B42" t="str">
            <v>DRAXX03Z</v>
          </cell>
          <cell r="C42">
            <v>14475.25</v>
          </cell>
          <cell r="D42">
            <v>4099.05</v>
          </cell>
          <cell r="E42">
            <v>0</v>
          </cell>
          <cell r="F42">
            <v>0</v>
          </cell>
          <cell r="G42">
            <v>14475.25</v>
          </cell>
          <cell r="H42">
            <v>4099.05</v>
          </cell>
        </row>
        <row r="43">
          <cell r="B43" t="str">
            <v>DRAXX04Z</v>
          </cell>
          <cell r="C43">
            <v>11364.65</v>
          </cell>
          <cell r="D43">
            <v>3966.2</v>
          </cell>
          <cell r="E43">
            <v>0</v>
          </cell>
          <cell r="F43">
            <v>0</v>
          </cell>
          <cell r="G43">
            <v>11364.65</v>
          </cell>
          <cell r="H43">
            <v>3966.2</v>
          </cell>
        </row>
        <row r="44">
          <cell r="B44" t="str">
            <v>DRAXX05Z</v>
          </cell>
          <cell r="C44">
            <v>2061.8000000000002</v>
          </cell>
          <cell r="D44">
            <v>1086.1500000000001</v>
          </cell>
          <cell r="E44">
            <v>0</v>
          </cell>
          <cell r="F44">
            <v>0</v>
          </cell>
          <cell r="G44">
            <v>2061.8000000000002</v>
          </cell>
          <cell r="H44">
            <v>1086.1500000000001</v>
          </cell>
        </row>
        <row r="45">
          <cell r="B45" t="str">
            <v>DRAXX06Z</v>
          </cell>
          <cell r="C45">
            <v>3701.9</v>
          </cell>
          <cell r="D45">
            <v>2922.48</v>
          </cell>
          <cell r="E45">
            <v>0</v>
          </cell>
          <cell r="F45">
            <v>0</v>
          </cell>
          <cell r="G45">
            <v>3701.9</v>
          </cell>
          <cell r="H45">
            <v>2922.48</v>
          </cell>
        </row>
        <row r="46">
          <cell r="B46" t="str">
            <v>DRAXX09G</v>
          </cell>
          <cell r="C46">
            <v>0</v>
          </cell>
          <cell r="D46">
            <v>0</v>
          </cell>
          <cell r="E46">
            <v>0</v>
          </cell>
          <cell r="F46">
            <v>0</v>
          </cell>
          <cell r="G46">
            <v>0</v>
          </cell>
          <cell r="H46">
            <v>0</v>
          </cell>
        </row>
        <row r="47">
          <cell r="B47" t="str">
            <v>DRAXX10G</v>
          </cell>
          <cell r="C47">
            <v>0</v>
          </cell>
          <cell r="D47">
            <v>32.39</v>
          </cell>
          <cell r="E47">
            <v>0</v>
          </cell>
          <cell r="F47">
            <v>0</v>
          </cell>
          <cell r="G47">
            <v>0</v>
          </cell>
          <cell r="H47">
            <v>32.39</v>
          </cell>
        </row>
        <row r="48">
          <cell r="B48" t="str">
            <v>DRAXX12G</v>
          </cell>
          <cell r="C48">
            <v>0</v>
          </cell>
          <cell r="D48">
            <v>4.08</v>
          </cell>
          <cell r="E48">
            <v>0</v>
          </cell>
          <cell r="F48">
            <v>0</v>
          </cell>
          <cell r="G48">
            <v>0</v>
          </cell>
          <cell r="H48">
            <v>4.08</v>
          </cell>
        </row>
        <row r="49">
          <cell r="B49" t="str">
            <v>DUNGW-1</v>
          </cell>
          <cell r="C49">
            <v>164.97</v>
          </cell>
          <cell r="D49">
            <v>1123.3800000000001</v>
          </cell>
          <cell r="E49">
            <v>0</v>
          </cell>
          <cell r="F49">
            <v>0</v>
          </cell>
          <cell r="G49">
            <v>164.97</v>
          </cell>
          <cell r="H49">
            <v>1123.3800000000001</v>
          </cell>
        </row>
        <row r="50">
          <cell r="B50" t="str">
            <v>EECL_01Z</v>
          </cell>
          <cell r="C50">
            <v>657.79</v>
          </cell>
          <cell r="D50">
            <v>24.91</v>
          </cell>
          <cell r="E50">
            <v>0</v>
          </cell>
          <cell r="F50">
            <v>0</v>
          </cell>
          <cell r="G50">
            <v>657.79</v>
          </cell>
          <cell r="H50">
            <v>24.91</v>
          </cell>
        </row>
        <row r="51">
          <cell r="B51" t="str">
            <v>FIDL_01Z</v>
          </cell>
          <cell r="C51">
            <v>0</v>
          </cell>
          <cell r="D51">
            <v>0</v>
          </cell>
          <cell r="E51">
            <v>0</v>
          </cell>
          <cell r="F51">
            <v>0</v>
          </cell>
          <cell r="G51">
            <v>0</v>
          </cell>
          <cell r="H51">
            <v>0</v>
          </cell>
        </row>
        <row r="52">
          <cell r="B52" t="str">
            <v>FIDL_02Z</v>
          </cell>
          <cell r="C52">
            <v>0</v>
          </cell>
          <cell r="D52">
            <v>0</v>
          </cell>
          <cell r="E52">
            <v>0</v>
          </cell>
          <cell r="F52">
            <v>0</v>
          </cell>
          <cell r="G52">
            <v>0</v>
          </cell>
          <cell r="H52">
            <v>0</v>
          </cell>
        </row>
        <row r="53">
          <cell r="B53" t="str">
            <v>FIDL_03Z</v>
          </cell>
          <cell r="C53">
            <v>0</v>
          </cell>
          <cell r="D53">
            <v>0</v>
          </cell>
          <cell r="E53">
            <v>0</v>
          </cell>
          <cell r="F53">
            <v>0</v>
          </cell>
          <cell r="G53">
            <v>0</v>
          </cell>
          <cell r="H53">
            <v>0</v>
          </cell>
        </row>
        <row r="54">
          <cell r="B54" t="str">
            <v>FIDL_04Z</v>
          </cell>
          <cell r="C54">
            <v>0</v>
          </cell>
          <cell r="D54">
            <v>0</v>
          </cell>
          <cell r="E54">
            <v>0</v>
          </cell>
          <cell r="F54">
            <v>0</v>
          </cell>
          <cell r="G54">
            <v>0</v>
          </cell>
          <cell r="H54">
            <v>0</v>
          </cell>
        </row>
        <row r="55">
          <cell r="B55" t="str">
            <v>EAG_EWIC1</v>
          </cell>
          <cell r="C55">
            <v>41060.080000000002</v>
          </cell>
          <cell r="D55">
            <v>38</v>
          </cell>
          <cell r="E55">
            <v>0</v>
          </cell>
          <cell r="F55">
            <v>0</v>
          </cell>
          <cell r="G55">
            <v>41060.080000000002</v>
          </cell>
          <cell r="H55">
            <v>38</v>
          </cell>
        </row>
        <row r="56">
          <cell r="B56" t="str">
            <v>CRUA_01Z</v>
          </cell>
          <cell r="C56">
            <v>3628.24</v>
          </cell>
          <cell r="D56">
            <v>182.16</v>
          </cell>
          <cell r="E56">
            <v>0</v>
          </cell>
          <cell r="F56">
            <v>0</v>
          </cell>
          <cell r="G56">
            <v>3628.24</v>
          </cell>
          <cell r="H56">
            <v>182.16</v>
          </cell>
        </row>
        <row r="57">
          <cell r="B57" t="str">
            <v>CRUA_02Z</v>
          </cell>
          <cell r="C57">
            <v>2999.85</v>
          </cell>
          <cell r="D57">
            <v>129.94999999999999</v>
          </cell>
          <cell r="E57">
            <v>0</v>
          </cell>
          <cell r="F57">
            <v>0</v>
          </cell>
          <cell r="G57">
            <v>2999.85</v>
          </cell>
          <cell r="H57">
            <v>129.94999999999999</v>
          </cell>
        </row>
        <row r="58">
          <cell r="B58" t="str">
            <v>CRUA_03Z</v>
          </cell>
          <cell r="C58">
            <v>1115.06</v>
          </cell>
          <cell r="D58">
            <v>435.64</v>
          </cell>
          <cell r="E58">
            <v>0</v>
          </cell>
          <cell r="F58">
            <v>0</v>
          </cell>
          <cell r="G58">
            <v>1115.06</v>
          </cell>
          <cell r="H58">
            <v>435.64</v>
          </cell>
        </row>
        <row r="59">
          <cell r="B59" t="str">
            <v>CRUA_04Z</v>
          </cell>
          <cell r="C59">
            <v>2329.04</v>
          </cell>
          <cell r="D59">
            <v>565.64</v>
          </cell>
          <cell r="E59">
            <v>0</v>
          </cell>
          <cell r="F59">
            <v>0</v>
          </cell>
          <cell r="G59">
            <v>2329.04</v>
          </cell>
          <cell r="H59">
            <v>565.64</v>
          </cell>
        </row>
        <row r="60">
          <cell r="B60" t="str">
            <v>LOAN_01Z</v>
          </cell>
          <cell r="C60">
            <v>0</v>
          </cell>
          <cell r="D60">
            <v>0</v>
          </cell>
          <cell r="E60">
            <v>0</v>
          </cell>
          <cell r="F60">
            <v>0</v>
          </cell>
          <cell r="G60">
            <v>0</v>
          </cell>
          <cell r="H60">
            <v>0</v>
          </cell>
        </row>
        <row r="61">
          <cell r="B61" t="str">
            <v>LOAN_02Z</v>
          </cell>
          <cell r="C61">
            <v>0</v>
          </cell>
          <cell r="D61">
            <v>0</v>
          </cell>
          <cell r="E61">
            <v>0</v>
          </cell>
          <cell r="F61">
            <v>0</v>
          </cell>
          <cell r="G61">
            <v>0</v>
          </cell>
          <cell r="H61">
            <v>0</v>
          </cell>
        </row>
        <row r="62">
          <cell r="B62" t="str">
            <v>LOAN_03Z</v>
          </cell>
          <cell r="C62">
            <v>0</v>
          </cell>
          <cell r="D62">
            <v>0</v>
          </cell>
          <cell r="E62">
            <v>0</v>
          </cell>
          <cell r="F62">
            <v>0</v>
          </cell>
          <cell r="G62">
            <v>0</v>
          </cell>
          <cell r="H62">
            <v>0</v>
          </cell>
        </row>
        <row r="63">
          <cell r="B63" t="str">
            <v>LOAN_04Z</v>
          </cell>
          <cell r="C63">
            <v>0</v>
          </cell>
          <cell r="D63">
            <v>0</v>
          </cell>
          <cell r="E63">
            <v>0</v>
          </cell>
          <cell r="F63">
            <v>0</v>
          </cell>
          <cell r="G63">
            <v>0</v>
          </cell>
          <cell r="H63">
            <v>0</v>
          </cell>
        </row>
        <row r="64">
          <cell r="B64" t="str">
            <v>RYHPS01Z</v>
          </cell>
          <cell r="C64">
            <v>2182.37</v>
          </cell>
          <cell r="D64">
            <v>112.67</v>
          </cell>
          <cell r="E64">
            <v>0</v>
          </cell>
          <cell r="F64">
            <v>0</v>
          </cell>
          <cell r="G64">
            <v>2182.37</v>
          </cell>
          <cell r="H64">
            <v>112.67</v>
          </cell>
        </row>
        <row r="65">
          <cell r="B65" t="str">
            <v>FALGW-1</v>
          </cell>
          <cell r="C65">
            <v>3158.88</v>
          </cell>
          <cell r="D65">
            <v>6305.95</v>
          </cell>
          <cell r="E65">
            <v>0</v>
          </cell>
          <cell r="F65">
            <v>0</v>
          </cell>
          <cell r="G65">
            <v>3158.88</v>
          </cell>
          <cell r="H65">
            <v>6305.95</v>
          </cell>
        </row>
        <row r="66">
          <cell r="B66" t="str">
            <v>FELL_01Z</v>
          </cell>
          <cell r="C66">
            <v>0</v>
          </cell>
          <cell r="D66">
            <v>0</v>
          </cell>
          <cell r="E66">
            <v>0</v>
          </cell>
          <cell r="F66">
            <v>0</v>
          </cell>
          <cell r="G66">
            <v>0</v>
          </cell>
          <cell r="H66">
            <v>0</v>
          </cell>
        </row>
        <row r="67">
          <cell r="B67" t="str">
            <v>GRGBW-1</v>
          </cell>
          <cell r="C67">
            <v>25442.31</v>
          </cell>
          <cell r="D67">
            <v>0.28000000000000003</v>
          </cell>
          <cell r="E67">
            <v>0</v>
          </cell>
          <cell r="F67">
            <v>0</v>
          </cell>
          <cell r="G67">
            <v>25442.31</v>
          </cell>
          <cell r="H67">
            <v>0.28000000000000003</v>
          </cell>
        </row>
        <row r="68">
          <cell r="B68" t="str">
            <v>GRGBW-2</v>
          </cell>
          <cell r="C68">
            <v>21012.799999999999</v>
          </cell>
          <cell r="D68">
            <v>0.01</v>
          </cell>
          <cell r="E68">
            <v>0</v>
          </cell>
          <cell r="F68">
            <v>0</v>
          </cell>
          <cell r="G68">
            <v>21012.799999999999</v>
          </cell>
          <cell r="H68">
            <v>0.01</v>
          </cell>
        </row>
        <row r="69">
          <cell r="B69" t="str">
            <v>GRGBW-3</v>
          </cell>
          <cell r="C69">
            <v>24216.65</v>
          </cell>
          <cell r="D69">
            <v>0</v>
          </cell>
          <cell r="E69">
            <v>0</v>
          </cell>
          <cell r="F69">
            <v>0</v>
          </cell>
          <cell r="G69">
            <v>24216.65</v>
          </cell>
          <cell r="H69">
            <v>0</v>
          </cell>
        </row>
        <row r="70">
          <cell r="B70" t="str">
            <v>GNFSW-1</v>
          </cell>
          <cell r="C70">
            <v>2159.6799999999998</v>
          </cell>
          <cell r="D70">
            <v>1924.36</v>
          </cell>
          <cell r="E70">
            <v>0</v>
          </cell>
          <cell r="F70">
            <v>0</v>
          </cell>
          <cell r="G70">
            <v>2159.6799999999998</v>
          </cell>
          <cell r="H70">
            <v>1924.36</v>
          </cell>
        </row>
        <row r="71">
          <cell r="B71" t="str">
            <v>GAOFO-1</v>
          </cell>
          <cell r="C71">
            <v>1062.0999999999999</v>
          </cell>
          <cell r="D71">
            <v>2893.96</v>
          </cell>
          <cell r="E71">
            <v>0</v>
          </cell>
          <cell r="F71">
            <v>0</v>
          </cell>
          <cell r="G71">
            <v>1062.0999999999999</v>
          </cell>
          <cell r="H71">
            <v>2893.96</v>
          </cell>
        </row>
        <row r="72">
          <cell r="B72" t="str">
            <v>GAOFO-2</v>
          </cell>
          <cell r="C72">
            <v>1161.29</v>
          </cell>
          <cell r="D72">
            <v>2361.65</v>
          </cell>
          <cell r="E72">
            <v>0</v>
          </cell>
          <cell r="F72">
            <v>0</v>
          </cell>
          <cell r="G72">
            <v>1161.29</v>
          </cell>
          <cell r="H72">
            <v>2361.65</v>
          </cell>
        </row>
        <row r="73">
          <cell r="B73" t="str">
            <v>GAOFO-3</v>
          </cell>
          <cell r="C73">
            <v>1099.43</v>
          </cell>
          <cell r="D73">
            <v>2737.28</v>
          </cell>
          <cell r="E73">
            <v>0</v>
          </cell>
          <cell r="F73">
            <v>0</v>
          </cell>
          <cell r="G73">
            <v>1099.43</v>
          </cell>
          <cell r="H73">
            <v>2737.28</v>
          </cell>
        </row>
        <row r="74">
          <cell r="B74" t="str">
            <v>GAOFO-4</v>
          </cell>
          <cell r="C74">
            <v>1176.5999999999999</v>
          </cell>
          <cell r="D74">
            <v>3455.09</v>
          </cell>
          <cell r="E74">
            <v>0</v>
          </cell>
          <cell r="F74">
            <v>0</v>
          </cell>
          <cell r="G74">
            <v>1176.5999999999999</v>
          </cell>
          <cell r="H74">
            <v>3455.09</v>
          </cell>
        </row>
        <row r="75">
          <cell r="B75" t="str">
            <v>CRGHW-1</v>
          </cell>
          <cell r="C75">
            <v>2124.1</v>
          </cell>
          <cell r="D75">
            <v>28.5</v>
          </cell>
          <cell r="E75">
            <v>0</v>
          </cell>
          <cell r="F75">
            <v>0</v>
          </cell>
          <cell r="G75">
            <v>2124.1</v>
          </cell>
          <cell r="H75">
            <v>28.5</v>
          </cell>
        </row>
        <row r="76">
          <cell r="B76" t="str">
            <v>GRMO_01Z</v>
          </cell>
          <cell r="C76">
            <v>0</v>
          </cell>
          <cell r="D76">
            <v>6675.98</v>
          </cell>
          <cell r="E76">
            <v>0</v>
          </cell>
          <cell r="F76">
            <v>0</v>
          </cell>
          <cell r="G76">
            <v>0</v>
          </cell>
          <cell r="H76">
            <v>6675.98</v>
          </cell>
        </row>
        <row r="77">
          <cell r="B77" t="str">
            <v>GRIFW-1</v>
          </cell>
          <cell r="C77">
            <v>1453.06</v>
          </cell>
          <cell r="D77">
            <v>303.77999999999997</v>
          </cell>
          <cell r="E77">
            <v>0</v>
          </cell>
          <cell r="F77">
            <v>0</v>
          </cell>
          <cell r="G77">
            <v>1453.06</v>
          </cell>
          <cell r="H77">
            <v>303.77999999999997</v>
          </cell>
        </row>
        <row r="78">
          <cell r="B78" t="str">
            <v>GRIFW-2</v>
          </cell>
          <cell r="C78">
            <v>763.45</v>
          </cell>
          <cell r="D78">
            <v>1285.21</v>
          </cell>
          <cell r="E78">
            <v>0</v>
          </cell>
          <cell r="F78">
            <v>0</v>
          </cell>
          <cell r="G78">
            <v>763.45</v>
          </cell>
          <cell r="H78">
            <v>1285.21</v>
          </cell>
        </row>
        <row r="79">
          <cell r="B79" t="str">
            <v>GNFSW-2</v>
          </cell>
          <cell r="C79">
            <v>1905.34</v>
          </cell>
          <cell r="D79">
            <v>1394.47</v>
          </cell>
          <cell r="E79">
            <v>0</v>
          </cell>
          <cell r="F79">
            <v>0</v>
          </cell>
          <cell r="G79">
            <v>1905.34</v>
          </cell>
          <cell r="H79">
            <v>1394.47</v>
          </cell>
        </row>
        <row r="80">
          <cell r="B80" t="str">
            <v>GYMR-15</v>
          </cell>
          <cell r="C80">
            <v>10379.530000000001</v>
          </cell>
          <cell r="D80">
            <v>9.74</v>
          </cell>
          <cell r="E80">
            <v>0</v>
          </cell>
          <cell r="F80">
            <v>0</v>
          </cell>
          <cell r="G80">
            <v>10379.530000000001</v>
          </cell>
          <cell r="H80">
            <v>9.74</v>
          </cell>
        </row>
        <row r="81">
          <cell r="B81" t="str">
            <v>GYMR-17</v>
          </cell>
          <cell r="C81">
            <v>100.19</v>
          </cell>
          <cell r="D81">
            <v>100.24</v>
          </cell>
          <cell r="E81">
            <v>0</v>
          </cell>
          <cell r="F81">
            <v>0</v>
          </cell>
          <cell r="G81">
            <v>100.19</v>
          </cell>
          <cell r="H81">
            <v>100.24</v>
          </cell>
        </row>
        <row r="82">
          <cell r="B82" t="str">
            <v>GYMR-26</v>
          </cell>
          <cell r="C82">
            <v>17925.29</v>
          </cell>
          <cell r="D82">
            <v>0.56999999999999995</v>
          </cell>
          <cell r="E82">
            <v>0</v>
          </cell>
          <cell r="F82">
            <v>0</v>
          </cell>
          <cell r="G82">
            <v>17925.29</v>
          </cell>
          <cell r="H82">
            <v>0.56999999999999995</v>
          </cell>
        </row>
        <row r="83">
          <cell r="B83" t="str">
            <v>GYMR-28</v>
          </cell>
          <cell r="C83">
            <v>13574.2</v>
          </cell>
          <cell r="D83">
            <v>0.48</v>
          </cell>
          <cell r="E83">
            <v>0</v>
          </cell>
          <cell r="F83">
            <v>0</v>
          </cell>
          <cell r="G83">
            <v>13574.2</v>
          </cell>
          <cell r="H83">
            <v>0.48</v>
          </cell>
        </row>
        <row r="84">
          <cell r="B84" t="str">
            <v>GYAR_01Z</v>
          </cell>
          <cell r="C84">
            <v>8454.6</v>
          </cell>
          <cell r="D84">
            <v>140.55000000000001</v>
          </cell>
          <cell r="E84">
            <v>0</v>
          </cell>
          <cell r="F84">
            <v>0</v>
          </cell>
          <cell r="G84">
            <v>8454.6</v>
          </cell>
          <cell r="H84">
            <v>140.55000000000001</v>
          </cell>
        </row>
        <row r="85">
          <cell r="B85" t="str">
            <v>HOWAO-1</v>
          </cell>
          <cell r="C85">
            <v>0</v>
          </cell>
          <cell r="D85">
            <v>0</v>
          </cell>
          <cell r="E85">
            <v>0</v>
          </cell>
          <cell r="F85">
            <v>0</v>
          </cell>
          <cell r="G85">
            <v>0</v>
          </cell>
          <cell r="H85">
            <v>0</v>
          </cell>
        </row>
        <row r="86">
          <cell r="B86" t="str">
            <v>HOWAO-2</v>
          </cell>
          <cell r="C86">
            <v>0</v>
          </cell>
          <cell r="D86">
            <v>0</v>
          </cell>
          <cell r="E86">
            <v>0</v>
          </cell>
          <cell r="F86">
            <v>0</v>
          </cell>
          <cell r="G86">
            <v>0</v>
          </cell>
          <cell r="H86">
            <v>0</v>
          </cell>
        </row>
        <row r="87">
          <cell r="B87" t="str">
            <v>HOWAO-3</v>
          </cell>
          <cell r="C87">
            <v>0</v>
          </cell>
          <cell r="D87">
            <v>0</v>
          </cell>
          <cell r="E87">
            <v>0</v>
          </cell>
          <cell r="F87">
            <v>0</v>
          </cell>
          <cell r="G87">
            <v>0</v>
          </cell>
          <cell r="H87">
            <v>0</v>
          </cell>
        </row>
        <row r="88">
          <cell r="B88" t="str">
            <v>SHBA_01Z</v>
          </cell>
          <cell r="C88">
            <v>12214.69</v>
          </cell>
          <cell r="D88">
            <v>11557.83</v>
          </cell>
          <cell r="E88">
            <v>0</v>
          </cell>
          <cell r="F88">
            <v>0</v>
          </cell>
          <cell r="G88">
            <v>12214.69</v>
          </cell>
          <cell r="H88">
            <v>11557.83</v>
          </cell>
        </row>
        <row r="89">
          <cell r="B89" t="str">
            <v>SHBA_02Z</v>
          </cell>
          <cell r="C89">
            <v>8982.2000000000007</v>
          </cell>
          <cell r="D89">
            <v>9354.51</v>
          </cell>
          <cell r="E89">
            <v>0</v>
          </cell>
          <cell r="F89">
            <v>0</v>
          </cell>
          <cell r="G89">
            <v>8982.2000000000007</v>
          </cell>
          <cell r="H89">
            <v>9354.51</v>
          </cell>
        </row>
        <row r="90">
          <cell r="B90" t="str">
            <v>HUMR_01Z</v>
          </cell>
          <cell r="C90">
            <v>13442.28</v>
          </cell>
          <cell r="D90">
            <v>20544.28</v>
          </cell>
          <cell r="E90">
            <v>0</v>
          </cell>
          <cell r="F90">
            <v>0</v>
          </cell>
          <cell r="G90">
            <v>13442.28</v>
          </cell>
          <cell r="H90">
            <v>20544.28</v>
          </cell>
        </row>
        <row r="91">
          <cell r="B91" t="str">
            <v>COTPS01Z</v>
          </cell>
          <cell r="C91">
            <v>0</v>
          </cell>
          <cell r="D91">
            <v>0</v>
          </cell>
          <cell r="E91">
            <v>0</v>
          </cell>
          <cell r="F91">
            <v>0</v>
          </cell>
          <cell r="G91">
            <v>0</v>
          </cell>
          <cell r="H91">
            <v>0</v>
          </cell>
        </row>
        <row r="92">
          <cell r="B92" t="str">
            <v>COTPS02Z</v>
          </cell>
          <cell r="C92">
            <v>0</v>
          </cell>
          <cell r="D92">
            <v>0</v>
          </cell>
          <cell r="E92">
            <v>0</v>
          </cell>
          <cell r="F92">
            <v>0</v>
          </cell>
          <cell r="G92">
            <v>0</v>
          </cell>
          <cell r="H92">
            <v>0</v>
          </cell>
        </row>
        <row r="93">
          <cell r="B93" t="str">
            <v>COTPS03Z</v>
          </cell>
          <cell r="C93">
            <v>0</v>
          </cell>
          <cell r="D93">
            <v>0</v>
          </cell>
          <cell r="E93">
            <v>0</v>
          </cell>
          <cell r="F93">
            <v>0</v>
          </cell>
          <cell r="G93">
            <v>0</v>
          </cell>
          <cell r="H93">
            <v>0</v>
          </cell>
        </row>
        <row r="94">
          <cell r="B94" t="str">
            <v>COTPS04Z</v>
          </cell>
          <cell r="C94">
            <v>0</v>
          </cell>
          <cell r="D94">
            <v>0</v>
          </cell>
          <cell r="E94">
            <v>0</v>
          </cell>
          <cell r="F94">
            <v>0</v>
          </cell>
          <cell r="G94">
            <v>0</v>
          </cell>
          <cell r="H94">
            <v>0</v>
          </cell>
        </row>
        <row r="95">
          <cell r="B95" t="str">
            <v>KEAD_01Z</v>
          </cell>
          <cell r="C95">
            <v>4720.45</v>
          </cell>
          <cell r="D95">
            <v>11778.35</v>
          </cell>
          <cell r="E95">
            <v>0</v>
          </cell>
          <cell r="F95">
            <v>0</v>
          </cell>
          <cell r="G95">
            <v>4720.45</v>
          </cell>
          <cell r="H95">
            <v>11778.35</v>
          </cell>
        </row>
        <row r="96">
          <cell r="B96" t="str">
            <v>KILBW-1</v>
          </cell>
          <cell r="C96">
            <v>5.64</v>
          </cell>
          <cell r="D96">
            <v>1307.9100000000001</v>
          </cell>
          <cell r="E96">
            <v>0</v>
          </cell>
          <cell r="F96">
            <v>0</v>
          </cell>
          <cell r="G96">
            <v>5.64</v>
          </cell>
          <cell r="H96">
            <v>1307.9100000000001</v>
          </cell>
        </row>
        <row r="97">
          <cell r="B97" t="str">
            <v>LCLTW-1</v>
          </cell>
          <cell r="C97">
            <v>2449.83</v>
          </cell>
          <cell r="D97">
            <v>180.85</v>
          </cell>
          <cell r="E97">
            <v>0</v>
          </cell>
          <cell r="F97">
            <v>0</v>
          </cell>
          <cell r="G97">
            <v>2449.83</v>
          </cell>
          <cell r="H97">
            <v>180.85</v>
          </cell>
        </row>
        <row r="98">
          <cell r="B98" t="str">
            <v>MEDP_01Z</v>
          </cell>
          <cell r="C98">
            <v>9476.32</v>
          </cell>
          <cell r="D98">
            <v>3186.77</v>
          </cell>
          <cell r="E98">
            <v>0</v>
          </cell>
          <cell r="F98">
            <v>0</v>
          </cell>
          <cell r="G98">
            <v>9476.32</v>
          </cell>
          <cell r="H98">
            <v>3186.77</v>
          </cell>
        </row>
        <row r="99">
          <cell r="B99" t="str">
            <v>MILWW-1</v>
          </cell>
          <cell r="C99">
            <v>3635.64</v>
          </cell>
          <cell r="D99">
            <v>7.79</v>
          </cell>
          <cell r="E99">
            <v>0</v>
          </cell>
          <cell r="F99">
            <v>0</v>
          </cell>
          <cell r="G99">
            <v>3635.64</v>
          </cell>
          <cell r="H99">
            <v>7.79</v>
          </cell>
        </row>
        <row r="100">
          <cell r="B100" t="str">
            <v>WDNSO-1</v>
          </cell>
          <cell r="C100">
            <v>9319.7099999999991</v>
          </cell>
          <cell r="D100">
            <v>970.3</v>
          </cell>
          <cell r="E100">
            <v>0</v>
          </cell>
          <cell r="F100">
            <v>0</v>
          </cell>
          <cell r="G100">
            <v>9319.7099999999991</v>
          </cell>
          <cell r="H100">
            <v>970.3</v>
          </cell>
        </row>
        <row r="101">
          <cell r="B101" t="str">
            <v>WDNSO-2</v>
          </cell>
          <cell r="C101">
            <v>9901.01</v>
          </cell>
          <cell r="D101">
            <v>678.63</v>
          </cell>
          <cell r="E101">
            <v>0</v>
          </cell>
          <cell r="F101">
            <v>0</v>
          </cell>
          <cell r="G101">
            <v>9901.01</v>
          </cell>
          <cell r="H101">
            <v>678.63</v>
          </cell>
        </row>
        <row r="102">
          <cell r="B102" t="str">
            <v>MRWD_01Z</v>
          </cell>
          <cell r="C102">
            <v>31943.5</v>
          </cell>
          <cell r="D102">
            <v>3485</v>
          </cell>
          <cell r="E102">
            <v>0</v>
          </cell>
          <cell r="F102">
            <v>0</v>
          </cell>
          <cell r="G102">
            <v>31943.5</v>
          </cell>
          <cell r="H102">
            <v>3485</v>
          </cell>
        </row>
        <row r="103">
          <cell r="B103" t="str">
            <v>ABTHB07Z</v>
          </cell>
          <cell r="C103">
            <v>0</v>
          </cell>
          <cell r="D103">
            <v>0</v>
          </cell>
          <cell r="E103">
            <v>0</v>
          </cell>
          <cell r="F103">
            <v>0</v>
          </cell>
          <cell r="G103">
            <v>0</v>
          </cell>
          <cell r="H103">
            <v>0</v>
          </cell>
        </row>
        <row r="104">
          <cell r="B104" t="str">
            <v>ABTHB08Z</v>
          </cell>
          <cell r="C104">
            <v>0</v>
          </cell>
          <cell r="D104">
            <v>0</v>
          </cell>
          <cell r="E104">
            <v>0</v>
          </cell>
          <cell r="F104">
            <v>0</v>
          </cell>
          <cell r="G104">
            <v>0</v>
          </cell>
          <cell r="H104">
            <v>0</v>
          </cell>
        </row>
        <row r="105">
          <cell r="B105" t="str">
            <v>ABTHB09Z</v>
          </cell>
          <cell r="C105">
            <v>0</v>
          </cell>
          <cell r="D105">
            <v>0</v>
          </cell>
          <cell r="E105">
            <v>0</v>
          </cell>
          <cell r="F105">
            <v>0</v>
          </cell>
          <cell r="G105">
            <v>0</v>
          </cell>
          <cell r="H105">
            <v>0</v>
          </cell>
        </row>
        <row r="106">
          <cell r="B106" t="str">
            <v>COWE_01Z</v>
          </cell>
          <cell r="C106">
            <v>0</v>
          </cell>
          <cell r="D106">
            <v>0</v>
          </cell>
          <cell r="E106">
            <v>0</v>
          </cell>
          <cell r="F106">
            <v>0</v>
          </cell>
          <cell r="G106">
            <v>0</v>
          </cell>
          <cell r="H106">
            <v>0</v>
          </cell>
        </row>
        <row r="107">
          <cell r="B107" t="str">
            <v>COWE_02Z</v>
          </cell>
          <cell r="C107">
            <v>0</v>
          </cell>
          <cell r="D107">
            <v>0</v>
          </cell>
          <cell r="E107">
            <v>0</v>
          </cell>
          <cell r="F107">
            <v>0</v>
          </cell>
          <cell r="G107">
            <v>0</v>
          </cell>
          <cell r="H107">
            <v>0</v>
          </cell>
        </row>
        <row r="108">
          <cell r="B108" t="str">
            <v>DIDCB05Z</v>
          </cell>
          <cell r="C108">
            <v>24896.35</v>
          </cell>
          <cell r="D108">
            <v>7142.9</v>
          </cell>
          <cell r="E108">
            <v>0</v>
          </cell>
          <cell r="F108">
            <v>0</v>
          </cell>
          <cell r="G108">
            <v>24896.35</v>
          </cell>
          <cell r="H108">
            <v>7142.9</v>
          </cell>
        </row>
        <row r="109">
          <cell r="B109" t="str">
            <v>DIDCB06Z</v>
          </cell>
          <cell r="C109">
            <v>9523.2000000000007</v>
          </cell>
          <cell r="D109">
            <v>3497.95</v>
          </cell>
          <cell r="E109">
            <v>0</v>
          </cell>
          <cell r="F109">
            <v>0</v>
          </cell>
          <cell r="G109">
            <v>9523.2000000000007</v>
          </cell>
          <cell r="H109">
            <v>3497.95</v>
          </cell>
        </row>
        <row r="110">
          <cell r="B110" t="str">
            <v>LBAR_01Z</v>
          </cell>
          <cell r="C110">
            <v>6002.49</v>
          </cell>
          <cell r="D110">
            <v>18449.849999999999</v>
          </cell>
          <cell r="E110">
            <v>0</v>
          </cell>
          <cell r="F110">
            <v>0</v>
          </cell>
          <cell r="G110">
            <v>6002.49</v>
          </cell>
          <cell r="H110">
            <v>18449.849999999999</v>
          </cell>
        </row>
        <row r="111">
          <cell r="B111" t="str">
            <v>PEMB_11Z</v>
          </cell>
          <cell r="C111">
            <v>5834.25</v>
          </cell>
          <cell r="D111">
            <v>3605.95</v>
          </cell>
          <cell r="E111">
            <v>0</v>
          </cell>
          <cell r="F111">
            <v>0</v>
          </cell>
          <cell r="G111">
            <v>5834.25</v>
          </cell>
          <cell r="H111">
            <v>3605.95</v>
          </cell>
        </row>
        <row r="112">
          <cell r="B112" t="str">
            <v>PEMB_21Z</v>
          </cell>
          <cell r="C112">
            <v>8761.75</v>
          </cell>
          <cell r="D112">
            <v>3614.05</v>
          </cell>
          <cell r="E112">
            <v>0</v>
          </cell>
          <cell r="F112">
            <v>0</v>
          </cell>
          <cell r="G112">
            <v>8761.75</v>
          </cell>
          <cell r="H112">
            <v>3614.05</v>
          </cell>
        </row>
        <row r="113">
          <cell r="B113" t="str">
            <v>PEMB_31Z</v>
          </cell>
          <cell r="C113">
            <v>11979.9</v>
          </cell>
          <cell r="D113">
            <v>3634.2</v>
          </cell>
          <cell r="E113">
            <v>0</v>
          </cell>
          <cell r="F113">
            <v>0</v>
          </cell>
          <cell r="G113">
            <v>11979.9</v>
          </cell>
          <cell r="H113">
            <v>3634.2</v>
          </cell>
        </row>
        <row r="114">
          <cell r="B114" t="str">
            <v>PEMB_41Z</v>
          </cell>
          <cell r="C114">
            <v>18048.05</v>
          </cell>
          <cell r="D114">
            <v>2692.4</v>
          </cell>
          <cell r="E114">
            <v>0</v>
          </cell>
          <cell r="F114">
            <v>0</v>
          </cell>
          <cell r="G114">
            <v>18048.05</v>
          </cell>
          <cell r="H114">
            <v>2692.4</v>
          </cell>
        </row>
        <row r="115">
          <cell r="B115" t="str">
            <v>PEMB_51Z</v>
          </cell>
          <cell r="C115">
            <v>6636.95</v>
          </cell>
          <cell r="D115">
            <v>2666.5</v>
          </cell>
          <cell r="E115">
            <v>0</v>
          </cell>
          <cell r="F115">
            <v>0</v>
          </cell>
          <cell r="G115">
            <v>6636.95</v>
          </cell>
          <cell r="H115">
            <v>2666.5</v>
          </cell>
        </row>
        <row r="116">
          <cell r="B116" t="str">
            <v>STAY_01Z</v>
          </cell>
          <cell r="C116">
            <v>2304.5</v>
          </cell>
          <cell r="D116">
            <v>4991.55</v>
          </cell>
          <cell r="E116">
            <v>0</v>
          </cell>
          <cell r="F116">
            <v>0</v>
          </cell>
          <cell r="G116">
            <v>2304.5</v>
          </cell>
          <cell r="H116">
            <v>4991.55</v>
          </cell>
        </row>
        <row r="117">
          <cell r="B117" t="str">
            <v>STAY_02Z</v>
          </cell>
          <cell r="C117">
            <v>11885</v>
          </cell>
          <cell r="D117">
            <v>4664.1499999999996</v>
          </cell>
          <cell r="E117">
            <v>0</v>
          </cell>
          <cell r="F117">
            <v>0</v>
          </cell>
          <cell r="G117">
            <v>11885</v>
          </cell>
          <cell r="H117">
            <v>4664.1499999999996</v>
          </cell>
        </row>
        <row r="118">
          <cell r="B118" t="str">
            <v>STAY_03Z</v>
          </cell>
          <cell r="C118">
            <v>4040.15</v>
          </cell>
          <cell r="D118">
            <v>7049</v>
          </cell>
          <cell r="E118">
            <v>0</v>
          </cell>
          <cell r="F118">
            <v>0</v>
          </cell>
          <cell r="G118">
            <v>4040.15</v>
          </cell>
          <cell r="H118">
            <v>7049</v>
          </cell>
        </row>
        <row r="119">
          <cell r="B119" t="str">
            <v>STAY_04Z</v>
          </cell>
          <cell r="C119">
            <v>3385.9</v>
          </cell>
          <cell r="D119">
            <v>6053.4</v>
          </cell>
          <cell r="E119">
            <v>0</v>
          </cell>
          <cell r="F119">
            <v>0</v>
          </cell>
          <cell r="G119">
            <v>3385.9</v>
          </cell>
          <cell r="H119">
            <v>6053.4</v>
          </cell>
        </row>
        <row r="120">
          <cell r="B120" t="str">
            <v>DNGB_21Z</v>
          </cell>
          <cell r="C120">
            <v>0</v>
          </cell>
          <cell r="D120">
            <v>0</v>
          </cell>
          <cell r="E120">
            <v>0</v>
          </cell>
          <cell r="F120">
            <v>0</v>
          </cell>
          <cell r="G120">
            <v>0</v>
          </cell>
          <cell r="H120">
            <v>0</v>
          </cell>
        </row>
        <row r="121">
          <cell r="B121" t="str">
            <v>DNGB_22Z</v>
          </cell>
          <cell r="C121">
            <v>0</v>
          </cell>
          <cell r="D121">
            <v>0</v>
          </cell>
          <cell r="E121">
            <v>0</v>
          </cell>
          <cell r="F121">
            <v>0</v>
          </cell>
          <cell r="G121">
            <v>0</v>
          </cell>
          <cell r="H121">
            <v>0</v>
          </cell>
        </row>
        <row r="122">
          <cell r="B122" t="str">
            <v>HEYM101Z</v>
          </cell>
          <cell r="C122">
            <v>23713.95</v>
          </cell>
          <cell r="D122">
            <v>1069.7</v>
          </cell>
          <cell r="E122">
            <v>0</v>
          </cell>
          <cell r="F122">
            <v>0</v>
          </cell>
          <cell r="G122">
            <v>23713.95</v>
          </cell>
          <cell r="H122">
            <v>1069.7</v>
          </cell>
        </row>
        <row r="123">
          <cell r="B123" t="str">
            <v>HEYM102Z</v>
          </cell>
          <cell r="C123">
            <v>21349</v>
          </cell>
          <cell r="D123">
            <v>36895.65</v>
          </cell>
          <cell r="E123">
            <v>0</v>
          </cell>
          <cell r="F123">
            <v>0</v>
          </cell>
          <cell r="G123">
            <v>21349</v>
          </cell>
          <cell r="H123">
            <v>36895.65</v>
          </cell>
        </row>
        <row r="124">
          <cell r="B124" t="str">
            <v>HEYM207Z</v>
          </cell>
          <cell r="C124">
            <v>0</v>
          </cell>
          <cell r="D124">
            <v>0</v>
          </cell>
          <cell r="E124">
            <v>0</v>
          </cell>
          <cell r="F124">
            <v>0</v>
          </cell>
          <cell r="G124">
            <v>0</v>
          </cell>
          <cell r="H124">
            <v>0</v>
          </cell>
        </row>
        <row r="125">
          <cell r="B125" t="str">
            <v>HEYM208Z</v>
          </cell>
          <cell r="C125">
            <v>24720.45</v>
          </cell>
          <cell r="D125">
            <v>2735.2</v>
          </cell>
          <cell r="E125">
            <v>0</v>
          </cell>
          <cell r="F125">
            <v>0</v>
          </cell>
          <cell r="G125">
            <v>24720.45</v>
          </cell>
          <cell r="H125">
            <v>2735.2</v>
          </cell>
        </row>
        <row r="126">
          <cell r="B126" t="str">
            <v>HINB_07Z</v>
          </cell>
          <cell r="C126">
            <v>0</v>
          </cell>
          <cell r="D126">
            <v>0</v>
          </cell>
          <cell r="E126">
            <v>0</v>
          </cell>
          <cell r="F126">
            <v>0</v>
          </cell>
          <cell r="G126">
            <v>0</v>
          </cell>
          <cell r="H126">
            <v>0</v>
          </cell>
        </row>
        <row r="127">
          <cell r="B127" t="str">
            <v>HINB_08Z</v>
          </cell>
          <cell r="C127">
            <v>0</v>
          </cell>
          <cell r="D127">
            <v>0</v>
          </cell>
          <cell r="E127">
            <v>0</v>
          </cell>
          <cell r="F127">
            <v>0</v>
          </cell>
          <cell r="G127">
            <v>0</v>
          </cell>
          <cell r="H127">
            <v>0</v>
          </cell>
        </row>
        <row r="128">
          <cell r="B128" t="str">
            <v>HRTL_01Z</v>
          </cell>
          <cell r="C128">
            <v>50826.25</v>
          </cell>
          <cell r="D128">
            <v>1024.75</v>
          </cell>
          <cell r="E128">
            <v>0</v>
          </cell>
          <cell r="F128">
            <v>0</v>
          </cell>
          <cell r="G128">
            <v>50826.25</v>
          </cell>
          <cell r="H128">
            <v>1024.75</v>
          </cell>
        </row>
        <row r="129">
          <cell r="B129" t="str">
            <v>HRTL_02Z</v>
          </cell>
          <cell r="C129">
            <v>25495.95</v>
          </cell>
          <cell r="D129">
            <v>1782.85</v>
          </cell>
          <cell r="E129">
            <v>0</v>
          </cell>
          <cell r="F129">
            <v>0</v>
          </cell>
          <cell r="G129">
            <v>25495.95</v>
          </cell>
          <cell r="H129">
            <v>1782.85</v>
          </cell>
        </row>
        <row r="130">
          <cell r="B130" t="str">
            <v>HUNB_07Z</v>
          </cell>
          <cell r="C130">
            <v>32425.8</v>
          </cell>
          <cell r="D130">
            <v>2722.95</v>
          </cell>
          <cell r="E130">
            <v>0</v>
          </cell>
          <cell r="F130">
            <v>0</v>
          </cell>
          <cell r="G130">
            <v>32425.8</v>
          </cell>
          <cell r="H130">
            <v>2722.95</v>
          </cell>
        </row>
        <row r="131">
          <cell r="B131" t="str">
            <v>HUNB_08Z</v>
          </cell>
          <cell r="C131">
            <v>27208.6</v>
          </cell>
          <cell r="D131">
            <v>4048.65</v>
          </cell>
          <cell r="E131">
            <v>0</v>
          </cell>
          <cell r="F131">
            <v>0</v>
          </cell>
          <cell r="G131">
            <v>27208.6</v>
          </cell>
          <cell r="H131">
            <v>4048.65</v>
          </cell>
        </row>
        <row r="132">
          <cell r="B132" t="str">
            <v>SIZB_01Z</v>
          </cell>
          <cell r="C132">
            <v>25177</v>
          </cell>
          <cell r="D132">
            <v>5070.8</v>
          </cell>
          <cell r="E132">
            <v>0</v>
          </cell>
          <cell r="F132">
            <v>0</v>
          </cell>
          <cell r="G132">
            <v>25177</v>
          </cell>
          <cell r="H132">
            <v>5070.8</v>
          </cell>
        </row>
        <row r="133">
          <cell r="B133" t="str">
            <v>SIZB_02Z</v>
          </cell>
          <cell r="C133">
            <v>26894.400000000001</v>
          </cell>
          <cell r="D133">
            <v>4133.5</v>
          </cell>
          <cell r="E133">
            <v>0</v>
          </cell>
          <cell r="F133">
            <v>0</v>
          </cell>
          <cell r="G133">
            <v>26894.400000000001</v>
          </cell>
          <cell r="H133">
            <v>4133.5</v>
          </cell>
        </row>
        <row r="134">
          <cell r="B134" t="str">
            <v>TORN_01Z</v>
          </cell>
          <cell r="C134">
            <v>0</v>
          </cell>
          <cell r="D134">
            <v>0</v>
          </cell>
          <cell r="E134">
            <v>0</v>
          </cell>
          <cell r="F134">
            <v>0</v>
          </cell>
          <cell r="G134">
            <v>0</v>
          </cell>
          <cell r="H134">
            <v>0</v>
          </cell>
        </row>
        <row r="135">
          <cell r="B135" t="str">
            <v>TORN_02Z</v>
          </cell>
          <cell r="C135">
            <v>38174.1</v>
          </cell>
          <cell r="D135">
            <v>6090.15</v>
          </cell>
          <cell r="E135">
            <v>0</v>
          </cell>
          <cell r="F135">
            <v>0</v>
          </cell>
          <cell r="G135">
            <v>38174.1</v>
          </cell>
          <cell r="H135">
            <v>6090.15</v>
          </cell>
        </row>
        <row r="136">
          <cell r="B136" t="str">
            <v>EAG-NEMO1</v>
          </cell>
          <cell r="C136">
            <v>22653.25</v>
          </cell>
          <cell r="D136">
            <v>7894.15</v>
          </cell>
          <cell r="E136">
            <v>0</v>
          </cell>
          <cell r="F136">
            <v>0</v>
          </cell>
          <cell r="G136">
            <v>22653.25</v>
          </cell>
          <cell r="H136">
            <v>7894.15</v>
          </cell>
        </row>
        <row r="137">
          <cell r="B137" t="str">
            <v>DINO_01Z</v>
          </cell>
          <cell r="C137">
            <v>1233</v>
          </cell>
          <cell r="D137">
            <v>0</v>
          </cell>
          <cell r="E137">
            <v>0</v>
          </cell>
          <cell r="F137">
            <v>0</v>
          </cell>
          <cell r="G137">
            <v>1233</v>
          </cell>
          <cell r="H137">
            <v>0</v>
          </cell>
        </row>
        <row r="138">
          <cell r="B138" t="str">
            <v>DINO_02Z</v>
          </cell>
          <cell r="C138">
            <v>15726.7</v>
          </cell>
          <cell r="D138">
            <v>219.5</v>
          </cell>
          <cell r="E138">
            <v>0</v>
          </cell>
          <cell r="F138">
            <v>0</v>
          </cell>
          <cell r="G138">
            <v>15726.7</v>
          </cell>
          <cell r="H138">
            <v>219.5</v>
          </cell>
        </row>
        <row r="139">
          <cell r="B139" t="str">
            <v>DINO_03Z</v>
          </cell>
          <cell r="C139">
            <v>12088</v>
          </cell>
          <cell r="D139">
            <v>36.25</v>
          </cell>
          <cell r="E139">
            <v>0</v>
          </cell>
          <cell r="F139">
            <v>0</v>
          </cell>
          <cell r="G139">
            <v>12088</v>
          </cell>
          <cell r="H139">
            <v>36.25</v>
          </cell>
        </row>
        <row r="140">
          <cell r="B140" t="str">
            <v>DINO_04Z</v>
          </cell>
          <cell r="C140">
            <v>15471.7</v>
          </cell>
          <cell r="D140">
            <v>116.95</v>
          </cell>
          <cell r="E140">
            <v>0</v>
          </cell>
          <cell r="F140">
            <v>0</v>
          </cell>
          <cell r="G140">
            <v>15471.7</v>
          </cell>
          <cell r="H140">
            <v>116.95</v>
          </cell>
        </row>
        <row r="141">
          <cell r="B141" t="str">
            <v>DINO_05Z</v>
          </cell>
          <cell r="C141">
            <v>280.5</v>
          </cell>
          <cell r="D141">
            <v>0</v>
          </cell>
          <cell r="E141">
            <v>0</v>
          </cell>
          <cell r="F141">
            <v>0</v>
          </cell>
          <cell r="G141">
            <v>280.5</v>
          </cell>
          <cell r="H141">
            <v>0</v>
          </cell>
        </row>
        <row r="142">
          <cell r="B142" t="str">
            <v>DINO_06Z</v>
          </cell>
          <cell r="C142">
            <v>11122.8</v>
          </cell>
          <cell r="D142">
            <v>34.4</v>
          </cell>
          <cell r="E142">
            <v>0</v>
          </cell>
          <cell r="F142">
            <v>0</v>
          </cell>
          <cell r="G142">
            <v>11122.8</v>
          </cell>
          <cell r="H142">
            <v>34.4</v>
          </cell>
        </row>
        <row r="143">
          <cell r="B143" t="str">
            <v>FFES_01Z</v>
          </cell>
          <cell r="C143">
            <v>46.25</v>
          </cell>
          <cell r="D143">
            <v>9.9499999999999993</v>
          </cell>
          <cell r="E143">
            <v>0</v>
          </cell>
          <cell r="F143">
            <v>0</v>
          </cell>
          <cell r="G143">
            <v>46.25</v>
          </cell>
          <cell r="H143">
            <v>9.9499999999999993</v>
          </cell>
        </row>
        <row r="144">
          <cell r="B144" t="str">
            <v>FFES_02Z</v>
          </cell>
          <cell r="C144">
            <v>46.1</v>
          </cell>
          <cell r="D144">
            <v>9.94</v>
          </cell>
          <cell r="E144">
            <v>0</v>
          </cell>
          <cell r="F144">
            <v>0</v>
          </cell>
          <cell r="G144">
            <v>46.1</v>
          </cell>
          <cell r="H144">
            <v>9.94</v>
          </cell>
        </row>
        <row r="145">
          <cell r="B145" t="str">
            <v>FFES_03Z</v>
          </cell>
          <cell r="C145">
            <v>1833.08</v>
          </cell>
          <cell r="D145">
            <v>258.64999999999998</v>
          </cell>
          <cell r="E145">
            <v>0</v>
          </cell>
          <cell r="F145">
            <v>0</v>
          </cell>
          <cell r="G145">
            <v>1833.08</v>
          </cell>
          <cell r="H145">
            <v>258.64999999999998</v>
          </cell>
        </row>
        <row r="146">
          <cell r="B146" t="str">
            <v>FFES_04Z</v>
          </cell>
          <cell r="C146">
            <v>2857.35</v>
          </cell>
          <cell r="D146">
            <v>296.5</v>
          </cell>
          <cell r="E146">
            <v>0</v>
          </cell>
          <cell r="F146">
            <v>0</v>
          </cell>
          <cell r="G146">
            <v>2857.35</v>
          </cell>
          <cell r="H146">
            <v>296.5</v>
          </cell>
        </row>
        <row r="147">
          <cell r="B147" t="str">
            <v>KILNS01Z</v>
          </cell>
          <cell r="C147">
            <v>0</v>
          </cell>
          <cell r="D147">
            <v>0</v>
          </cell>
          <cell r="E147">
            <v>0</v>
          </cell>
          <cell r="F147">
            <v>0</v>
          </cell>
          <cell r="G147">
            <v>0</v>
          </cell>
          <cell r="H147">
            <v>0</v>
          </cell>
        </row>
        <row r="148">
          <cell r="B148" t="str">
            <v>PETEM01Z</v>
          </cell>
          <cell r="C148">
            <v>65.87</v>
          </cell>
          <cell r="D148">
            <v>0</v>
          </cell>
          <cell r="E148">
            <v>0</v>
          </cell>
          <cell r="F148">
            <v>0</v>
          </cell>
          <cell r="G148">
            <v>65.87</v>
          </cell>
          <cell r="H148">
            <v>0</v>
          </cell>
        </row>
        <row r="149">
          <cell r="B149" t="str">
            <v>GRAI_06Z</v>
          </cell>
          <cell r="C149">
            <v>16647.95</v>
          </cell>
          <cell r="D149">
            <v>3298.3</v>
          </cell>
          <cell r="E149">
            <v>0</v>
          </cell>
          <cell r="F149">
            <v>0</v>
          </cell>
          <cell r="G149">
            <v>16647.95</v>
          </cell>
          <cell r="H149">
            <v>3298.3</v>
          </cell>
        </row>
        <row r="150">
          <cell r="B150" t="str">
            <v>GRAI_07Z</v>
          </cell>
          <cell r="C150">
            <v>9201.15</v>
          </cell>
          <cell r="D150">
            <v>3165.6</v>
          </cell>
          <cell r="E150">
            <v>0</v>
          </cell>
          <cell r="F150">
            <v>0</v>
          </cell>
          <cell r="G150">
            <v>9201.15</v>
          </cell>
          <cell r="H150">
            <v>3165.6</v>
          </cell>
        </row>
        <row r="151">
          <cell r="B151" t="str">
            <v>GRAI_08Z</v>
          </cell>
          <cell r="C151">
            <v>13593.4</v>
          </cell>
          <cell r="D151">
            <v>2921.1</v>
          </cell>
          <cell r="E151">
            <v>0</v>
          </cell>
          <cell r="F151">
            <v>0</v>
          </cell>
          <cell r="G151">
            <v>13593.4</v>
          </cell>
          <cell r="H151">
            <v>2921.1</v>
          </cell>
        </row>
        <row r="152">
          <cell r="B152" t="str">
            <v>KILLP01Z</v>
          </cell>
          <cell r="C152">
            <v>21.8</v>
          </cell>
          <cell r="D152">
            <v>3350.45</v>
          </cell>
          <cell r="E152">
            <v>0</v>
          </cell>
          <cell r="F152">
            <v>0</v>
          </cell>
          <cell r="G152">
            <v>21.8</v>
          </cell>
          <cell r="H152">
            <v>3350.45</v>
          </cell>
        </row>
        <row r="153">
          <cell r="B153" t="str">
            <v>KILLP02Z</v>
          </cell>
          <cell r="C153">
            <v>0</v>
          </cell>
          <cell r="D153">
            <v>2773.85</v>
          </cell>
          <cell r="E153">
            <v>0</v>
          </cell>
          <cell r="F153">
            <v>0</v>
          </cell>
          <cell r="G153">
            <v>0</v>
          </cell>
          <cell r="H153">
            <v>2773.85</v>
          </cell>
        </row>
        <row r="154">
          <cell r="B154" t="str">
            <v>RATS_01Z</v>
          </cell>
          <cell r="C154">
            <v>1466.01</v>
          </cell>
          <cell r="D154">
            <v>1356.84</v>
          </cell>
          <cell r="E154">
            <v>0</v>
          </cell>
          <cell r="F154">
            <v>0</v>
          </cell>
          <cell r="G154">
            <v>1466.01</v>
          </cell>
          <cell r="H154">
            <v>1356.84</v>
          </cell>
        </row>
        <row r="155">
          <cell r="B155" t="str">
            <v>RATS_02Z</v>
          </cell>
          <cell r="C155">
            <v>2074.0500000000002</v>
          </cell>
          <cell r="D155">
            <v>1029.06</v>
          </cell>
          <cell r="E155">
            <v>0</v>
          </cell>
          <cell r="F155">
            <v>0</v>
          </cell>
          <cell r="G155">
            <v>2074.0500000000002</v>
          </cell>
          <cell r="H155">
            <v>1029.06</v>
          </cell>
        </row>
        <row r="156">
          <cell r="B156" t="str">
            <v>RATS_03Z</v>
          </cell>
          <cell r="C156">
            <v>2024.91</v>
          </cell>
          <cell r="D156">
            <v>1518.93</v>
          </cell>
          <cell r="E156">
            <v>0</v>
          </cell>
          <cell r="F156">
            <v>0</v>
          </cell>
          <cell r="G156">
            <v>2024.91</v>
          </cell>
          <cell r="H156">
            <v>1518.93</v>
          </cell>
        </row>
        <row r="157">
          <cell r="B157" t="str">
            <v>RATS_04Z</v>
          </cell>
          <cell r="C157">
            <v>2002.32</v>
          </cell>
          <cell r="D157">
            <v>2250</v>
          </cell>
          <cell r="E157">
            <v>0</v>
          </cell>
          <cell r="F157">
            <v>0</v>
          </cell>
          <cell r="G157">
            <v>2002.32</v>
          </cell>
          <cell r="H157">
            <v>2250</v>
          </cell>
        </row>
        <row r="158">
          <cell r="B158" t="str">
            <v>TAYL_02Z</v>
          </cell>
          <cell r="C158">
            <v>0.18</v>
          </cell>
          <cell r="D158">
            <v>15.28</v>
          </cell>
          <cell r="E158">
            <v>0</v>
          </cell>
          <cell r="F158">
            <v>0</v>
          </cell>
          <cell r="G158">
            <v>0.18</v>
          </cell>
          <cell r="H158">
            <v>15.28</v>
          </cell>
        </row>
        <row r="159">
          <cell r="B159" t="str">
            <v>TAYL_03Z</v>
          </cell>
          <cell r="C159">
            <v>16.190000000000001</v>
          </cell>
          <cell r="D159">
            <v>0.43</v>
          </cell>
          <cell r="E159">
            <v>0</v>
          </cell>
          <cell r="F159">
            <v>0</v>
          </cell>
          <cell r="G159">
            <v>16.190000000000001</v>
          </cell>
          <cell r="H159">
            <v>0.43</v>
          </cell>
        </row>
        <row r="160">
          <cell r="B160" t="str">
            <v>RCBKO-1</v>
          </cell>
          <cell r="C160">
            <v>4198.2</v>
          </cell>
          <cell r="D160">
            <v>3907.21</v>
          </cell>
          <cell r="E160">
            <v>0</v>
          </cell>
          <cell r="F160">
            <v>0</v>
          </cell>
          <cell r="G160">
            <v>4198.2</v>
          </cell>
          <cell r="H160">
            <v>3907.21</v>
          </cell>
        </row>
        <row r="161">
          <cell r="B161" t="str">
            <v>RCBKO-2</v>
          </cell>
          <cell r="C161">
            <v>3705.03</v>
          </cell>
          <cell r="D161">
            <v>3632.82</v>
          </cell>
          <cell r="E161">
            <v>0</v>
          </cell>
          <cell r="F161">
            <v>0</v>
          </cell>
          <cell r="G161">
            <v>3705.03</v>
          </cell>
          <cell r="H161">
            <v>3632.82</v>
          </cell>
        </row>
        <row r="162">
          <cell r="B162" t="str">
            <v>BRGG_01Z</v>
          </cell>
          <cell r="C162">
            <v>0</v>
          </cell>
          <cell r="D162">
            <v>0</v>
          </cell>
          <cell r="E162">
            <v>0</v>
          </cell>
          <cell r="F162">
            <v>0</v>
          </cell>
          <cell r="G162">
            <v>0</v>
          </cell>
          <cell r="H162">
            <v>0</v>
          </cell>
        </row>
        <row r="163">
          <cell r="B163" t="str">
            <v>ROCK_01Z</v>
          </cell>
          <cell r="C163">
            <v>13254.8</v>
          </cell>
          <cell r="D163">
            <v>2052.6</v>
          </cell>
          <cell r="E163">
            <v>0</v>
          </cell>
          <cell r="F163">
            <v>0</v>
          </cell>
          <cell r="G163">
            <v>13254.8</v>
          </cell>
          <cell r="H163">
            <v>2052.6</v>
          </cell>
        </row>
        <row r="164">
          <cell r="B164" t="str">
            <v>SCCL_01Z</v>
          </cell>
          <cell r="C164">
            <v>2164.0500000000002</v>
          </cell>
          <cell r="D164">
            <v>1949.8</v>
          </cell>
          <cell r="E164">
            <v>0</v>
          </cell>
          <cell r="F164">
            <v>0</v>
          </cell>
          <cell r="G164">
            <v>2164.0500000000002</v>
          </cell>
          <cell r="H164">
            <v>1949.8</v>
          </cell>
        </row>
        <row r="165">
          <cell r="B165" t="str">
            <v>SCCL_02Z</v>
          </cell>
          <cell r="C165">
            <v>4020.8</v>
          </cell>
          <cell r="D165">
            <v>4996.75</v>
          </cell>
          <cell r="E165">
            <v>0</v>
          </cell>
          <cell r="F165">
            <v>0</v>
          </cell>
          <cell r="G165">
            <v>4020.8</v>
          </cell>
          <cell r="H165">
            <v>4996.75</v>
          </cell>
        </row>
        <row r="166">
          <cell r="B166" t="str">
            <v>SCCL_03Z</v>
          </cell>
          <cell r="C166">
            <v>2687.35</v>
          </cell>
          <cell r="D166">
            <v>2062.06</v>
          </cell>
          <cell r="E166">
            <v>0</v>
          </cell>
          <cell r="F166">
            <v>0</v>
          </cell>
          <cell r="G166">
            <v>2687.35</v>
          </cell>
          <cell r="H166">
            <v>2062.06</v>
          </cell>
        </row>
        <row r="167">
          <cell r="B167" t="str">
            <v>SHOS_01Z</v>
          </cell>
          <cell r="C167">
            <v>3237.5</v>
          </cell>
          <cell r="D167">
            <v>245.2</v>
          </cell>
          <cell r="E167">
            <v>0</v>
          </cell>
          <cell r="F167">
            <v>0</v>
          </cell>
          <cell r="G167">
            <v>3237.5</v>
          </cell>
          <cell r="H167">
            <v>245.2</v>
          </cell>
        </row>
        <row r="168">
          <cell r="B168" t="str">
            <v>SEAB_01Z</v>
          </cell>
          <cell r="C168">
            <v>2608.64</v>
          </cell>
          <cell r="D168">
            <v>1910.95</v>
          </cell>
          <cell r="E168">
            <v>0</v>
          </cell>
          <cell r="F168">
            <v>0</v>
          </cell>
          <cell r="G168">
            <v>2608.64</v>
          </cell>
          <cell r="H168">
            <v>1910.95</v>
          </cell>
        </row>
        <row r="169">
          <cell r="B169" t="str">
            <v>SEAB_02Z</v>
          </cell>
          <cell r="C169">
            <v>3670.84</v>
          </cell>
          <cell r="D169">
            <v>992.75</v>
          </cell>
          <cell r="E169">
            <v>0</v>
          </cell>
          <cell r="F169">
            <v>0</v>
          </cell>
          <cell r="G169">
            <v>3670.84</v>
          </cell>
          <cell r="H169">
            <v>992.75</v>
          </cell>
        </row>
        <row r="170">
          <cell r="B170" t="str">
            <v>SPLN_01Z</v>
          </cell>
          <cell r="C170">
            <v>11167.2</v>
          </cell>
          <cell r="D170">
            <v>3243.9</v>
          </cell>
          <cell r="E170">
            <v>0</v>
          </cell>
          <cell r="F170">
            <v>0</v>
          </cell>
          <cell r="G170">
            <v>11167.2</v>
          </cell>
          <cell r="H170">
            <v>3243.9</v>
          </cell>
        </row>
        <row r="171">
          <cell r="B171" t="str">
            <v>ARCHW-1</v>
          </cell>
          <cell r="C171">
            <v>3430.55</v>
          </cell>
          <cell r="D171">
            <v>324.97000000000003</v>
          </cell>
          <cell r="E171">
            <v>0</v>
          </cell>
          <cell r="F171">
            <v>0</v>
          </cell>
          <cell r="G171">
            <v>3430.55</v>
          </cell>
          <cell r="H171">
            <v>324.97000000000003</v>
          </cell>
        </row>
        <row r="172">
          <cell r="B172" t="str">
            <v>BLLA-2</v>
          </cell>
          <cell r="C172">
            <v>2050.67</v>
          </cell>
          <cell r="D172">
            <v>280.14</v>
          </cell>
          <cell r="E172">
            <v>0</v>
          </cell>
          <cell r="F172">
            <v>0</v>
          </cell>
          <cell r="G172">
            <v>2050.67</v>
          </cell>
          <cell r="H172">
            <v>280.14</v>
          </cell>
        </row>
        <row r="173">
          <cell r="B173" t="str">
            <v>CLFLW-1</v>
          </cell>
          <cell r="C173">
            <v>751.9</v>
          </cell>
          <cell r="D173">
            <v>27.15</v>
          </cell>
          <cell r="E173">
            <v>0</v>
          </cell>
          <cell r="F173">
            <v>0</v>
          </cell>
          <cell r="G173">
            <v>751.9</v>
          </cell>
          <cell r="H173">
            <v>27.15</v>
          </cell>
        </row>
        <row r="174">
          <cell r="B174" t="str">
            <v>DRSLW-1</v>
          </cell>
          <cell r="C174">
            <v>0</v>
          </cell>
          <cell r="D174">
            <v>9917.1299999999992</v>
          </cell>
          <cell r="E174">
            <v>0</v>
          </cell>
          <cell r="F174">
            <v>0</v>
          </cell>
          <cell r="G174">
            <v>0</v>
          </cell>
          <cell r="H174">
            <v>9917.1299999999992</v>
          </cell>
        </row>
        <row r="175">
          <cell r="B175" t="str">
            <v>EWHLW-1</v>
          </cell>
          <cell r="C175">
            <v>624.39</v>
          </cell>
          <cell r="D175">
            <v>269.32</v>
          </cell>
          <cell r="E175">
            <v>0</v>
          </cell>
          <cell r="F175">
            <v>0</v>
          </cell>
          <cell r="G175">
            <v>624.39</v>
          </cell>
          <cell r="H175">
            <v>269.32</v>
          </cell>
        </row>
        <row r="176">
          <cell r="B176" t="str">
            <v>HRSTW-1</v>
          </cell>
          <cell r="C176">
            <v>0</v>
          </cell>
          <cell r="D176">
            <v>7927.82</v>
          </cell>
          <cell r="E176">
            <v>0</v>
          </cell>
          <cell r="F176">
            <v>0</v>
          </cell>
          <cell r="G176">
            <v>0</v>
          </cell>
          <cell r="H176">
            <v>7927.82</v>
          </cell>
        </row>
        <row r="177">
          <cell r="B177" t="str">
            <v>KLGLW-1</v>
          </cell>
          <cell r="C177">
            <v>12633.15</v>
          </cell>
          <cell r="D177">
            <v>49.01</v>
          </cell>
          <cell r="E177">
            <v>0</v>
          </cell>
          <cell r="F177">
            <v>0</v>
          </cell>
          <cell r="G177">
            <v>12633.15</v>
          </cell>
          <cell r="H177">
            <v>49.01</v>
          </cell>
        </row>
        <row r="178">
          <cell r="B178" t="str">
            <v>MKHLW-1</v>
          </cell>
          <cell r="C178">
            <v>15.56</v>
          </cell>
          <cell r="D178">
            <v>3593.18</v>
          </cell>
          <cell r="E178">
            <v>0</v>
          </cell>
          <cell r="F178">
            <v>0</v>
          </cell>
          <cell r="G178">
            <v>15.56</v>
          </cell>
          <cell r="H178">
            <v>3593.18</v>
          </cell>
        </row>
        <row r="179">
          <cell r="B179" t="str">
            <v>AIGA_01Z</v>
          </cell>
          <cell r="C179">
            <v>21.47</v>
          </cell>
          <cell r="D179">
            <v>0.13</v>
          </cell>
          <cell r="E179">
            <v>0</v>
          </cell>
          <cell r="F179">
            <v>0</v>
          </cell>
          <cell r="G179">
            <v>21.47</v>
          </cell>
          <cell r="H179">
            <v>0.13</v>
          </cell>
        </row>
        <row r="180">
          <cell r="B180" t="str">
            <v>BHLAW-1</v>
          </cell>
          <cell r="C180">
            <v>877.67</v>
          </cell>
          <cell r="D180">
            <v>652.70000000000005</v>
          </cell>
          <cell r="E180">
            <v>0</v>
          </cell>
          <cell r="F180">
            <v>0</v>
          </cell>
          <cell r="G180">
            <v>877.67</v>
          </cell>
          <cell r="H180">
            <v>652.70000000000005</v>
          </cell>
        </row>
        <row r="181">
          <cell r="B181" t="str">
            <v>CASH_01Z</v>
          </cell>
          <cell r="C181">
            <v>82.71</v>
          </cell>
          <cell r="D181">
            <v>0</v>
          </cell>
          <cell r="E181">
            <v>0</v>
          </cell>
          <cell r="F181">
            <v>0</v>
          </cell>
          <cell r="G181">
            <v>82.71</v>
          </cell>
          <cell r="H181">
            <v>0</v>
          </cell>
        </row>
        <row r="182">
          <cell r="B182" t="str">
            <v>CEAN_01Z</v>
          </cell>
          <cell r="C182">
            <v>12.69</v>
          </cell>
          <cell r="D182">
            <v>9.17</v>
          </cell>
          <cell r="E182">
            <v>0</v>
          </cell>
          <cell r="F182">
            <v>0</v>
          </cell>
          <cell r="G182">
            <v>12.69</v>
          </cell>
          <cell r="H182">
            <v>9.17</v>
          </cell>
        </row>
        <row r="183">
          <cell r="B183" t="str">
            <v>CLAC-1</v>
          </cell>
          <cell r="C183">
            <v>15.72</v>
          </cell>
          <cell r="D183">
            <v>37.25</v>
          </cell>
          <cell r="E183">
            <v>0</v>
          </cell>
          <cell r="F183">
            <v>0</v>
          </cell>
          <cell r="G183">
            <v>15.72</v>
          </cell>
          <cell r="H183">
            <v>37.25</v>
          </cell>
        </row>
        <row r="184">
          <cell r="B184" t="str">
            <v>CLUN_01Z</v>
          </cell>
          <cell r="C184">
            <v>737.36</v>
          </cell>
          <cell r="D184">
            <v>188.03</v>
          </cell>
          <cell r="E184">
            <v>0</v>
          </cell>
          <cell r="F184">
            <v>0</v>
          </cell>
          <cell r="G184">
            <v>737.36</v>
          </cell>
          <cell r="H184">
            <v>188.03</v>
          </cell>
        </row>
        <row r="185">
          <cell r="B185" t="str">
            <v>CLUN_02Z</v>
          </cell>
          <cell r="C185">
            <v>394.26</v>
          </cell>
          <cell r="D185">
            <v>208.69</v>
          </cell>
          <cell r="E185">
            <v>0</v>
          </cell>
          <cell r="F185">
            <v>0</v>
          </cell>
          <cell r="G185">
            <v>394.26</v>
          </cell>
          <cell r="H185">
            <v>208.69</v>
          </cell>
        </row>
        <row r="186">
          <cell r="B186" t="str">
            <v>CULL_02Z</v>
          </cell>
          <cell r="C186">
            <v>554.32000000000005</v>
          </cell>
          <cell r="D186">
            <v>0</v>
          </cell>
          <cell r="E186">
            <v>0</v>
          </cell>
          <cell r="F186">
            <v>0</v>
          </cell>
          <cell r="G186">
            <v>554.32000000000005</v>
          </cell>
          <cell r="H186">
            <v>0</v>
          </cell>
        </row>
        <row r="187">
          <cell r="B187" t="str">
            <v>DEAN_01Z</v>
          </cell>
          <cell r="C187">
            <v>21.85</v>
          </cell>
          <cell r="D187">
            <v>47.97</v>
          </cell>
          <cell r="E187">
            <v>0</v>
          </cell>
          <cell r="F187">
            <v>0</v>
          </cell>
          <cell r="G187">
            <v>21.85</v>
          </cell>
          <cell r="H187">
            <v>47.97</v>
          </cell>
        </row>
        <row r="188">
          <cell r="B188" t="str">
            <v>ERRO_01Z</v>
          </cell>
          <cell r="C188">
            <v>9.1199999999999992</v>
          </cell>
          <cell r="D188">
            <v>66.14</v>
          </cell>
          <cell r="E188">
            <v>0</v>
          </cell>
          <cell r="F188">
            <v>0</v>
          </cell>
          <cell r="G188">
            <v>9.1199999999999992</v>
          </cell>
          <cell r="H188">
            <v>66.14</v>
          </cell>
        </row>
        <row r="189">
          <cell r="B189" t="str">
            <v>ERRO_02Z</v>
          </cell>
          <cell r="C189">
            <v>7.43</v>
          </cell>
          <cell r="D189">
            <v>50.79</v>
          </cell>
          <cell r="E189">
            <v>0</v>
          </cell>
          <cell r="F189">
            <v>0</v>
          </cell>
          <cell r="G189">
            <v>7.43</v>
          </cell>
          <cell r="H189">
            <v>50.79</v>
          </cell>
        </row>
        <row r="190">
          <cell r="B190" t="str">
            <v>ERRO_03Z</v>
          </cell>
          <cell r="C190">
            <v>4.1399999999999997</v>
          </cell>
          <cell r="D190">
            <v>44.01</v>
          </cell>
          <cell r="E190">
            <v>0</v>
          </cell>
          <cell r="F190">
            <v>0</v>
          </cell>
          <cell r="G190">
            <v>4.1399999999999997</v>
          </cell>
          <cell r="H190">
            <v>44.01</v>
          </cell>
        </row>
        <row r="191">
          <cell r="B191" t="str">
            <v>FASN_01Z</v>
          </cell>
          <cell r="C191">
            <v>1810.25</v>
          </cell>
          <cell r="D191">
            <v>7.0000000000000007E-2</v>
          </cell>
          <cell r="E191">
            <v>0</v>
          </cell>
          <cell r="F191">
            <v>0</v>
          </cell>
          <cell r="G191">
            <v>1810.25</v>
          </cell>
          <cell r="H191">
            <v>7.0000000000000007E-2</v>
          </cell>
        </row>
        <row r="192">
          <cell r="B192" t="str">
            <v>FASN_02Z</v>
          </cell>
          <cell r="C192">
            <v>1318.73</v>
          </cell>
          <cell r="D192">
            <v>0.5</v>
          </cell>
          <cell r="E192">
            <v>0</v>
          </cell>
          <cell r="F192">
            <v>0</v>
          </cell>
          <cell r="G192">
            <v>1318.73</v>
          </cell>
          <cell r="H192">
            <v>0.5</v>
          </cell>
        </row>
        <row r="193">
          <cell r="B193" t="str">
            <v>FASN_03Z</v>
          </cell>
          <cell r="C193">
            <v>4.59</v>
          </cell>
          <cell r="D193">
            <v>165.77</v>
          </cell>
          <cell r="E193">
            <v>0</v>
          </cell>
          <cell r="F193">
            <v>0</v>
          </cell>
          <cell r="G193">
            <v>4.59</v>
          </cell>
          <cell r="H193">
            <v>165.77</v>
          </cell>
        </row>
        <row r="194">
          <cell r="B194" t="str">
            <v>FASN_04Z</v>
          </cell>
          <cell r="C194">
            <v>168.2</v>
          </cell>
          <cell r="D194">
            <v>126.64</v>
          </cell>
          <cell r="E194">
            <v>0</v>
          </cell>
          <cell r="F194">
            <v>0</v>
          </cell>
          <cell r="G194">
            <v>168.2</v>
          </cell>
          <cell r="H194">
            <v>126.64</v>
          </cell>
        </row>
        <row r="195">
          <cell r="B195" t="str">
            <v>FINL_01Z</v>
          </cell>
          <cell r="C195">
            <v>7.65</v>
          </cell>
          <cell r="D195">
            <v>9.4</v>
          </cell>
          <cell r="E195">
            <v>0</v>
          </cell>
          <cell r="F195">
            <v>0</v>
          </cell>
          <cell r="G195">
            <v>7.65</v>
          </cell>
          <cell r="H195">
            <v>9.4</v>
          </cell>
        </row>
        <row r="196">
          <cell r="B196" t="str">
            <v>FOYE_01Z</v>
          </cell>
          <cell r="C196">
            <v>1208.55</v>
          </cell>
          <cell r="D196">
            <v>563.26</v>
          </cell>
          <cell r="E196">
            <v>0</v>
          </cell>
          <cell r="F196">
            <v>0</v>
          </cell>
          <cell r="G196">
            <v>1208.55</v>
          </cell>
          <cell r="H196">
            <v>563.26</v>
          </cell>
        </row>
        <row r="197">
          <cell r="B197" t="str">
            <v>FOYE_02Z</v>
          </cell>
          <cell r="C197">
            <v>530.80999999999995</v>
          </cell>
          <cell r="D197">
            <v>532.71</v>
          </cell>
          <cell r="E197">
            <v>0</v>
          </cell>
          <cell r="F197">
            <v>0</v>
          </cell>
          <cell r="G197">
            <v>530.80999999999995</v>
          </cell>
          <cell r="H197">
            <v>532.71</v>
          </cell>
        </row>
        <row r="198">
          <cell r="B198" t="str">
            <v>GLEN_01Z</v>
          </cell>
          <cell r="C198">
            <v>176</v>
          </cell>
          <cell r="D198">
            <v>0.06</v>
          </cell>
          <cell r="E198">
            <v>0</v>
          </cell>
          <cell r="F198">
            <v>0</v>
          </cell>
          <cell r="G198">
            <v>176</v>
          </cell>
          <cell r="H198">
            <v>0.06</v>
          </cell>
        </row>
        <row r="199">
          <cell r="B199" t="str">
            <v>GLNDO-1</v>
          </cell>
          <cell r="C199">
            <v>1873.38</v>
          </cell>
          <cell r="D199">
            <v>77.13</v>
          </cell>
          <cell r="E199">
            <v>0</v>
          </cell>
          <cell r="F199">
            <v>0</v>
          </cell>
          <cell r="G199">
            <v>1873.38</v>
          </cell>
          <cell r="H199">
            <v>77.13</v>
          </cell>
        </row>
        <row r="200">
          <cell r="B200" t="str">
            <v>GORDW-1</v>
          </cell>
          <cell r="C200">
            <v>0</v>
          </cell>
          <cell r="D200">
            <v>0</v>
          </cell>
          <cell r="E200">
            <v>0</v>
          </cell>
          <cell r="F200">
            <v>0</v>
          </cell>
          <cell r="G200">
            <v>0</v>
          </cell>
          <cell r="H200">
            <v>0</v>
          </cell>
        </row>
        <row r="201">
          <cell r="B201" t="str">
            <v>GRUB_01Z</v>
          </cell>
          <cell r="C201">
            <v>0</v>
          </cell>
          <cell r="D201">
            <v>0</v>
          </cell>
          <cell r="E201">
            <v>0</v>
          </cell>
          <cell r="F201">
            <v>0</v>
          </cell>
          <cell r="G201">
            <v>0</v>
          </cell>
          <cell r="H201">
            <v>0</v>
          </cell>
        </row>
        <row r="202">
          <cell r="B202" t="str">
            <v>GRUB_02Z</v>
          </cell>
          <cell r="C202">
            <v>0</v>
          </cell>
          <cell r="D202">
            <v>0</v>
          </cell>
          <cell r="E202">
            <v>0</v>
          </cell>
          <cell r="F202">
            <v>0</v>
          </cell>
          <cell r="G202">
            <v>0</v>
          </cell>
          <cell r="H202">
            <v>0</v>
          </cell>
        </row>
        <row r="203">
          <cell r="B203" t="str">
            <v>HADHW-1</v>
          </cell>
          <cell r="C203">
            <v>181.19</v>
          </cell>
          <cell r="D203">
            <v>4198.47</v>
          </cell>
          <cell r="E203">
            <v>0</v>
          </cell>
          <cell r="F203">
            <v>0</v>
          </cell>
          <cell r="G203">
            <v>181.19</v>
          </cell>
          <cell r="H203">
            <v>4198.47</v>
          </cell>
        </row>
        <row r="204">
          <cell r="B204" t="str">
            <v>INGA_01Z</v>
          </cell>
          <cell r="C204">
            <v>15.1</v>
          </cell>
          <cell r="D204">
            <v>15.53</v>
          </cell>
          <cell r="E204">
            <v>0</v>
          </cell>
          <cell r="F204">
            <v>0</v>
          </cell>
          <cell r="G204">
            <v>15.1</v>
          </cell>
          <cell r="H204">
            <v>15.53</v>
          </cell>
        </row>
        <row r="205">
          <cell r="B205" t="str">
            <v>KIOR_01Z</v>
          </cell>
          <cell r="C205">
            <v>0.22</v>
          </cell>
          <cell r="D205">
            <v>12.25</v>
          </cell>
          <cell r="E205">
            <v>0</v>
          </cell>
          <cell r="F205">
            <v>0</v>
          </cell>
          <cell r="G205">
            <v>0.22</v>
          </cell>
          <cell r="H205">
            <v>12.25</v>
          </cell>
        </row>
        <row r="206">
          <cell r="B206" t="str">
            <v>LOCH_01Z</v>
          </cell>
          <cell r="C206">
            <v>323.97000000000003</v>
          </cell>
          <cell r="D206">
            <v>124.16</v>
          </cell>
          <cell r="E206">
            <v>0</v>
          </cell>
          <cell r="F206">
            <v>0</v>
          </cell>
          <cell r="G206">
            <v>323.97000000000003</v>
          </cell>
          <cell r="H206">
            <v>124.16</v>
          </cell>
        </row>
        <row r="207">
          <cell r="B207" t="str">
            <v>LOCH_02Z</v>
          </cell>
          <cell r="C207">
            <v>369.64</v>
          </cell>
          <cell r="D207">
            <v>93.53</v>
          </cell>
          <cell r="E207">
            <v>0</v>
          </cell>
          <cell r="F207">
            <v>0</v>
          </cell>
          <cell r="G207">
            <v>369.64</v>
          </cell>
          <cell r="H207">
            <v>93.53</v>
          </cell>
        </row>
        <row r="208">
          <cell r="B208" t="str">
            <v>LUIC_01Z</v>
          </cell>
          <cell r="C208">
            <v>6.49</v>
          </cell>
          <cell r="D208">
            <v>154.75</v>
          </cell>
          <cell r="E208">
            <v>0</v>
          </cell>
          <cell r="F208">
            <v>0</v>
          </cell>
          <cell r="G208">
            <v>6.49</v>
          </cell>
          <cell r="H208">
            <v>154.75</v>
          </cell>
        </row>
        <row r="209">
          <cell r="B209" t="str">
            <v>LUIC_02Z</v>
          </cell>
          <cell r="C209">
            <v>17.38</v>
          </cell>
          <cell r="D209">
            <v>231.79</v>
          </cell>
          <cell r="E209">
            <v>0</v>
          </cell>
          <cell r="F209">
            <v>0</v>
          </cell>
          <cell r="G209">
            <v>17.38</v>
          </cell>
          <cell r="H209">
            <v>231.79</v>
          </cell>
        </row>
        <row r="210">
          <cell r="B210" t="str">
            <v>MOSS_01Z</v>
          </cell>
          <cell r="C210">
            <v>78.23</v>
          </cell>
          <cell r="D210">
            <v>619.26</v>
          </cell>
          <cell r="E210">
            <v>0</v>
          </cell>
          <cell r="F210">
            <v>0</v>
          </cell>
          <cell r="G210">
            <v>78.23</v>
          </cell>
          <cell r="H210">
            <v>619.26</v>
          </cell>
        </row>
        <row r="211">
          <cell r="B211" t="str">
            <v>NANT_01Z</v>
          </cell>
          <cell r="C211">
            <v>106.49</v>
          </cell>
          <cell r="D211">
            <v>2.2200000000000002</v>
          </cell>
          <cell r="E211">
            <v>0</v>
          </cell>
          <cell r="F211">
            <v>0</v>
          </cell>
          <cell r="G211">
            <v>106.49</v>
          </cell>
          <cell r="H211">
            <v>2.2200000000000002</v>
          </cell>
        </row>
        <row r="212">
          <cell r="B212" t="str">
            <v>ORRI_01Z</v>
          </cell>
          <cell r="C212">
            <v>0.73</v>
          </cell>
          <cell r="D212">
            <v>28.3</v>
          </cell>
          <cell r="E212">
            <v>0</v>
          </cell>
          <cell r="F212">
            <v>0</v>
          </cell>
          <cell r="G212">
            <v>0.73</v>
          </cell>
          <cell r="H212">
            <v>28.3</v>
          </cell>
        </row>
        <row r="213">
          <cell r="B213" t="str">
            <v>PEHE_01Z</v>
          </cell>
          <cell r="C213">
            <v>4092.38</v>
          </cell>
          <cell r="D213">
            <v>5037.1099999999997</v>
          </cell>
          <cell r="E213">
            <v>0</v>
          </cell>
          <cell r="F213">
            <v>0</v>
          </cell>
          <cell r="G213">
            <v>4092.38</v>
          </cell>
          <cell r="H213">
            <v>5037.1099999999997</v>
          </cell>
        </row>
        <row r="214">
          <cell r="B214" t="str">
            <v>PEHE_02Z</v>
          </cell>
          <cell r="C214">
            <v>0</v>
          </cell>
          <cell r="D214">
            <v>0</v>
          </cell>
          <cell r="E214">
            <v>0</v>
          </cell>
          <cell r="F214">
            <v>0</v>
          </cell>
          <cell r="G214">
            <v>0</v>
          </cell>
          <cell r="H214">
            <v>0</v>
          </cell>
        </row>
        <row r="215">
          <cell r="B215" t="str">
            <v>QUIO_01Z</v>
          </cell>
          <cell r="C215">
            <v>275.95</v>
          </cell>
          <cell r="D215">
            <v>72.34</v>
          </cell>
          <cell r="E215">
            <v>0</v>
          </cell>
          <cell r="F215">
            <v>0</v>
          </cell>
          <cell r="G215">
            <v>275.95</v>
          </cell>
          <cell r="H215">
            <v>72.34</v>
          </cell>
        </row>
        <row r="216">
          <cell r="B216" t="str">
            <v>SLOY_01Z</v>
          </cell>
          <cell r="C216">
            <v>94.62</v>
          </cell>
          <cell r="D216">
            <v>30.29</v>
          </cell>
          <cell r="E216">
            <v>0</v>
          </cell>
          <cell r="F216">
            <v>0</v>
          </cell>
          <cell r="G216">
            <v>94.62</v>
          </cell>
          <cell r="H216">
            <v>30.29</v>
          </cell>
        </row>
        <row r="217">
          <cell r="B217" t="str">
            <v>SLOY_02Z</v>
          </cell>
          <cell r="C217">
            <v>26.92</v>
          </cell>
          <cell r="D217">
            <v>63.82</v>
          </cell>
          <cell r="E217">
            <v>0</v>
          </cell>
          <cell r="F217">
            <v>0</v>
          </cell>
          <cell r="G217">
            <v>26.92</v>
          </cell>
          <cell r="H217">
            <v>63.82</v>
          </cell>
        </row>
        <row r="218">
          <cell r="B218" t="str">
            <v>SLOY_03Z</v>
          </cell>
          <cell r="C218">
            <v>60.41</v>
          </cell>
          <cell r="D218">
            <v>18.52</v>
          </cell>
          <cell r="E218">
            <v>0</v>
          </cell>
          <cell r="F218">
            <v>0</v>
          </cell>
          <cell r="G218">
            <v>60.41</v>
          </cell>
          <cell r="H218">
            <v>18.52</v>
          </cell>
        </row>
        <row r="219">
          <cell r="B219" t="str">
            <v>SLOY_04Z</v>
          </cell>
          <cell r="C219">
            <v>256.89</v>
          </cell>
          <cell r="D219">
            <v>10.88</v>
          </cell>
          <cell r="E219">
            <v>0</v>
          </cell>
          <cell r="F219">
            <v>0</v>
          </cell>
          <cell r="G219">
            <v>256.89</v>
          </cell>
          <cell r="H219">
            <v>10.88</v>
          </cell>
        </row>
        <row r="220">
          <cell r="B220" t="str">
            <v>STRNW-1</v>
          </cell>
          <cell r="C220">
            <v>0.24</v>
          </cell>
          <cell r="D220">
            <v>1860.13</v>
          </cell>
          <cell r="E220">
            <v>0</v>
          </cell>
          <cell r="F220">
            <v>0</v>
          </cell>
          <cell r="G220">
            <v>0.24</v>
          </cell>
          <cell r="H220">
            <v>1860.13</v>
          </cell>
        </row>
        <row r="221">
          <cell r="B221" t="str">
            <v>TORA_01Z</v>
          </cell>
          <cell r="C221">
            <v>35.450000000000003</v>
          </cell>
          <cell r="D221">
            <v>32.54</v>
          </cell>
          <cell r="E221">
            <v>0</v>
          </cell>
          <cell r="F221">
            <v>0</v>
          </cell>
          <cell r="G221">
            <v>35.450000000000003</v>
          </cell>
          <cell r="H221">
            <v>32.54</v>
          </cell>
        </row>
        <row r="222">
          <cell r="B222" t="str">
            <v>TORA_02Z</v>
          </cell>
          <cell r="C222">
            <v>95.25</v>
          </cell>
          <cell r="D222">
            <v>35.799999999999997</v>
          </cell>
          <cell r="E222">
            <v>0</v>
          </cell>
          <cell r="F222">
            <v>0</v>
          </cell>
          <cell r="G222">
            <v>95.25</v>
          </cell>
          <cell r="H222">
            <v>35.799999999999997</v>
          </cell>
        </row>
        <row r="223">
          <cell r="B223" t="str">
            <v>STLGW-1</v>
          </cell>
          <cell r="C223">
            <v>2120.66</v>
          </cell>
          <cell r="D223">
            <v>121.97</v>
          </cell>
          <cell r="E223">
            <v>0</v>
          </cell>
          <cell r="F223">
            <v>0</v>
          </cell>
          <cell r="G223">
            <v>2120.66</v>
          </cell>
          <cell r="H223">
            <v>121.97</v>
          </cell>
        </row>
        <row r="224">
          <cell r="B224" t="str">
            <v>STLGW-2</v>
          </cell>
          <cell r="C224">
            <v>4959.1400000000003</v>
          </cell>
          <cell r="D224">
            <v>5.73</v>
          </cell>
          <cell r="E224">
            <v>0</v>
          </cell>
          <cell r="F224">
            <v>0</v>
          </cell>
          <cell r="G224">
            <v>4959.1400000000003</v>
          </cell>
          <cell r="H224">
            <v>5.73</v>
          </cell>
        </row>
        <row r="225">
          <cell r="B225" t="str">
            <v>STLGW-3</v>
          </cell>
          <cell r="C225">
            <v>3816.57</v>
          </cell>
          <cell r="D225">
            <v>6.75</v>
          </cell>
          <cell r="E225">
            <v>0</v>
          </cell>
          <cell r="F225">
            <v>0</v>
          </cell>
          <cell r="G225">
            <v>3816.57</v>
          </cell>
          <cell r="H225">
            <v>6.75</v>
          </cell>
        </row>
        <row r="226">
          <cell r="B226" t="str">
            <v>SUTB_01Z</v>
          </cell>
          <cell r="C226">
            <v>0</v>
          </cell>
          <cell r="D226">
            <v>0</v>
          </cell>
          <cell r="E226">
            <v>0</v>
          </cell>
          <cell r="F226">
            <v>0</v>
          </cell>
          <cell r="G226">
            <v>0</v>
          </cell>
          <cell r="H226">
            <v>0</v>
          </cell>
        </row>
        <row r="227">
          <cell r="B227" t="str">
            <v>SVRP_10Z</v>
          </cell>
          <cell r="C227">
            <v>0</v>
          </cell>
          <cell r="D227">
            <v>0</v>
          </cell>
          <cell r="E227">
            <v>0</v>
          </cell>
          <cell r="F227">
            <v>0</v>
          </cell>
          <cell r="G227">
            <v>0</v>
          </cell>
          <cell r="H227">
            <v>0</v>
          </cell>
        </row>
        <row r="228">
          <cell r="B228" t="str">
            <v>SVRP_20Z</v>
          </cell>
          <cell r="C228">
            <v>0</v>
          </cell>
          <cell r="D228">
            <v>0</v>
          </cell>
          <cell r="E228">
            <v>0</v>
          </cell>
          <cell r="F228">
            <v>0</v>
          </cell>
          <cell r="G228">
            <v>0</v>
          </cell>
          <cell r="H228">
            <v>0</v>
          </cell>
        </row>
        <row r="229">
          <cell r="B229" t="str">
            <v>USKM_13Z</v>
          </cell>
          <cell r="C229">
            <v>0</v>
          </cell>
          <cell r="D229">
            <v>0</v>
          </cell>
          <cell r="E229">
            <v>0</v>
          </cell>
          <cell r="F229">
            <v>0</v>
          </cell>
          <cell r="G229">
            <v>0</v>
          </cell>
          <cell r="H229">
            <v>0</v>
          </cell>
        </row>
        <row r="230">
          <cell r="B230" t="str">
            <v>USKM_14Z</v>
          </cell>
          <cell r="C230">
            <v>0</v>
          </cell>
          <cell r="D230">
            <v>0</v>
          </cell>
          <cell r="E230">
            <v>0</v>
          </cell>
          <cell r="F230">
            <v>0</v>
          </cell>
          <cell r="G230">
            <v>0</v>
          </cell>
          <cell r="H230">
            <v>0</v>
          </cell>
        </row>
        <row r="231">
          <cell r="B231" t="str">
            <v>USKM_15Z</v>
          </cell>
          <cell r="C231">
            <v>0</v>
          </cell>
          <cell r="D231">
            <v>0</v>
          </cell>
          <cell r="E231">
            <v>0</v>
          </cell>
          <cell r="F231">
            <v>0</v>
          </cell>
          <cell r="G231">
            <v>0</v>
          </cell>
          <cell r="H231">
            <v>0</v>
          </cell>
        </row>
        <row r="232">
          <cell r="B232" t="str">
            <v>WLNYO-2</v>
          </cell>
          <cell r="C232">
            <v>6594.56</v>
          </cell>
          <cell r="D232">
            <v>72.77</v>
          </cell>
          <cell r="E232">
            <v>0</v>
          </cell>
          <cell r="F232">
            <v>0</v>
          </cell>
          <cell r="G232">
            <v>6594.56</v>
          </cell>
          <cell r="H232">
            <v>72.77</v>
          </cell>
        </row>
        <row r="233">
          <cell r="B233" t="str">
            <v>WLNYW-1</v>
          </cell>
          <cell r="C233">
            <v>266.11</v>
          </cell>
          <cell r="D233">
            <v>13011.75</v>
          </cell>
          <cell r="E233">
            <v>0</v>
          </cell>
          <cell r="F233">
            <v>0</v>
          </cell>
          <cell r="G233">
            <v>266.11</v>
          </cell>
          <cell r="H233">
            <v>13011.75</v>
          </cell>
        </row>
        <row r="234">
          <cell r="B234" t="str">
            <v>WLNYO3</v>
          </cell>
          <cell r="C234">
            <v>841.39</v>
          </cell>
          <cell r="D234">
            <v>10446.58</v>
          </cell>
          <cell r="E234">
            <v>0</v>
          </cell>
          <cell r="F234">
            <v>0</v>
          </cell>
          <cell r="G234">
            <v>841.39</v>
          </cell>
          <cell r="H234">
            <v>10446.58</v>
          </cell>
        </row>
        <row r="235">
          <cell r="B235" t="str">
            <v>WLNYO4</v>
          </cell>
          <cell r="C235">
            <v>128.03</v>
          </cell>
          <cell r="D235">
            <v>7178.36</v>
          </cell>
          <cell r="E235">
            <v>0</v>
          </cell>
          <cell r="F235">
            <v>0</v>
          </cell>
          <cell r="G235">
            <v>128.03</v>
          </cell>
          <cell r="H235">
            <v>7178.36</v>
          </cell>
        </row>
        <row r="236">
          <cell r="B236" t="str">
            <v>WBURB-1</v>
          </cell>
          <cell r="C236">
            <v>4389.6099999999997</v>
          </cell>
          <cell r="D236">
            <v>3497.3</v>
          </cell>
          <cell r="E236">
            <v>0</v>
          </cell>
          <cell r="F236">
            <v>0</v>
          </cell>
          <cell r="G236">
            <v>4389.6099999999997</v>
          </cell>
          <cell r="H236">
            <v>3497.3</v>
          </cell>
        </row>
        <row r="237">
          <cell r="B237" t="str">
            <v>WBURB-2</v>
          </cell>
          <cell r="C237">
            <v>5951.29</v>
          </cell>
          <cell r="D237">
            <v>4914.58</v>
          </cell>
          <cell r="E237">
            <v>0</v>
          </cell>
          <cell r="F237">
            <v>0</v>
          </cell>
          <cell r="G237">
            <v>5951.29</v>
          </cell>
          <cell r="H237">
            <v>4914.58</v>
          </cell>
        </row>
        <row r="238">
          <cell r="B238" t="str">
            <v>WBURB-3</v>
          </cell>
          <cell r="C238">
            <v>0</v>
          </cell>
          <cell r="D238">
            <v>0.1</v>
          </cell>
          <cell r="E238">
            <v>0</v>
          </cell>
          <cell r="F238">
            <v>0</v>
          </cell>
          <cell r="G238">
            <v>0</v>
          </cell>
          <cell r="H238">
            <v>0.1</v>
          </cell>
        </row>
        <row r="239">
          <cell r="B239" t="str">
            <v>WBUPS01Z</v>
          </cell>
          <cell r="C239">
            <v>827</v>
          </cell>
          <cell r="D239">
            <v>2597.4</v>
          </cell>
          <cell r="E239">
            <v>0</v>
          </cell>
          <cell r="F239">
            <v>0</v>
          </cell>
          <cell r="G239">
            <v>827</v>
          </cell>
          <cell r="H239">
            <v>2597.4</v>
          </cell>
        </row>
        <row r="240">
          <cell r="B240" t="str">
            <v>WBUPS02Z</v>
          </cell>
          <cell r="C240">
            <v>1805.2</v>
          </cell>
          <cell r="D240">
            <v>1152.05</v>
          </cell>
          <cell r="E240">
            <v>0</v>
          </cell>
          <cell r="F240">
            <v>0</v>
          </cell>
          <cell r="G240">
            <v>1805.2</v>
          </cell>
          <cell r="H240">
            <v>1152.05</v>
          </cell>
        </row>
        <row r="241">
          <cell r="B241" t="str">
            <v>WBUPS03Z</v>
          </cell>
          <cell r="C241">
            <v>587.29999999999995</v>
          </cell>
          <cell r="D241">
            <v>347.85</v>
          </cell>
          <cell r="E241">
            <v>0</v>
          </cell>
          <cell r="F241">
            <v>0</v>
          </cell>
          <cell r="G241">
            <v>587.29999999999995</v>
          </cell>
          <cell r="H241">
            <v>347.85</v>
          </cell>
        </row>
        <row r="242">
          <cell r="B242" t="str">
            <v>WBUPS04Z</v>
          </cell>
          <cell r="C242">
            <v>3574.9</v>
          </cell>
          <cell r="D242">
            <v>5513</v>
          </cell>
          <cell r="E242">
            <v>0</v>
          </cell>
          <cell r="F242">
            <v>0</v>
          </cell>
          <cell r="G242">
            <v>3574.9</v>
          </cell>
          <cell r="H242">
            <v>5513</v>
          </cell>
        </row>
        <row r="243">
          <cell r="B243" t="str">
            <v>WTMSO-1</v>
          </cell>
          <cell r="C243">
            <v>7225.54</v>
          </cell>
          <cell r="D243">
            <v>1640.27</v>
          </cell>
          <cell r="E243">
            <v>0</v>
          </cell>
          <cell r="F243">
            <v>0</v>
          </cell>
          <cell r="G243">
            <v>7225.54</v>
          </cell>
          <cell r="H243">
            <v>1640.27</v>
          </cell>
        </row>
        <row r="244">
          <cell r="B244" t="str">
            <v>BLLA-1</v>
          </cell>
          <cell r="C244">
            <v>1050.8</v>
          </cell>
          <cell r="D244">
            <v>139.31</v>
          </cell>
          <cell r="E244">
            <v>0</v>
          </cell>
          <cell r="F244">
            <v>0</v>
          </cell>
          <cell r="G244">
            <v>1050.8</v>
          </cell>
          <cell r="H244">
            <v>139.31</v>
          </cell>
        </row>
        <row r="245">
          <cell r="B245" t="str">
            <v>WHILW-1</v>
          </cell>
          <cell r="C245">
            <v>16409.53</v>
          </cell>
          <cell r="D245">
            <v>360.47</v>
          </cell>
          <cell r="E245">
            <v>0</v>
          </cell>
          <cell r="F245">
            <v>0</v>
          </cell>
          <cell r="G245">
            <v>16409.53</v>
          </cell>
          <cell r="H245">
            <v>360.47</v>
          </cell>
        </row>
        <row r="246">
          <cell r="B246" t="str">
            <v>WHILW-2</v>
          </cell>
          <cell r="C246">
            <v>19728.46</v>
          </cell>
          <cell r="D246">
            <v>0</v>
          </cell>
          <cell r="E246">
            <v>0</v>
          </cell>
          <cell r="F246">
            <v>0</v>
          </cell>
          <cell r="G246">
            <v>19728.46</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sheetData sheetId="10"/>
      <sheetData sheetId="1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0"/>
      <sheetName val="NOV-20"/>
      <sheetName val="DEC-20"/>
      <sheetName val="JAN-21"/>
      <sheetName val="FEB-21"/>
      <sheetName val="MAR-21"/>
      <sheetName val="Unit_details"/>
      <sheetName val="Sheet1"/>
    </sheetNames>
    <sheetDataSet>
      <sheetData sheetId="0"/>
      <sheetData sheetId="1"/>
      <sheetData sheetId="2"/>
      <sheetData sheetId="3"/>
      <sheetData sheetId="4"/>
      <sheetData sheetId="5"/>
      <sheetData sheetId="6"/>
      <sheetData sheetId="7"/>
      <sheetData sheetId="8"/>
      <sheetData sheetId="9">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8235.4699999999993</v>
          </cell>
          <cell r="D8">
            <v>526.13</v>
          </cell>
          <cell r="E8">
            <v>0</v>
          </cell>
          <cell r="F8">
            <v>0</v>
          </cell>
          <cell r="G8">
            <v>8235.4699999999993</v>
          </cell>
          <cell r="H8">
            <v>526.13</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1454.12</v>
          </cell>
          <cell r="D13">
            <v>557.89</v>
          </cell>
          <cell r="E13">
            <v>0</v>
          </cell>
          <cell r="F13">
            <v>0</v>
          </cell>
          <cell r="G13">
            <v>1454.12</v>
          </cell>
          <cell r="H13">
            <v>557.89</v>
          </cell>
        </row>
        <row r="14">
          <cell r="B14" t="str">
            <v>BEATO-1</v>
          </cell>
          <cell r="C14">
            <v>24881.82</v>
          </cell>
          <cell r="D14">
            <v>1.36</v>
          </cell>
          <cell r="E14">
            <v>0</v>
          </cell>
          <cell r="F14">
            <v>0</v>
          </cell>
          <cell r="G14">
            <v>24881.82</v>
          </cell>
          <cell r="H14">
            <v>1.36</v>
          </cell>
        </row>
        <row r="15">
          <cell r="B15" t="str">
            <v>BEATO-2</v>
          </cell>
          <cell r="C15">
            <v>23366.639999999999</v>
          </cell>
          <cell r="D15">
            <v>74.44</v>
          </cell>
          <cell r="E15">
            <v>0</v>
          </cell>
          <cell r="F15">
            <v>0</v>
          </cell>
          <cell r="G15">
            <v>23366.639999999999</v>
          </cell>
          <cell r="H15">
            <v>74.44</v>
          </cell>
        </row>
        <row r="16">
          <cell r="B16" t="str">
            <v>BEATO-3</v>
          </cell>
          <cell r="C16">
            <v>28756.25</v>
          </cell>
          <cell r="D16">
            <v>134.30000000000001</v>
          </cell>
          <cell r="E16">
            <v>0</v>
          </cell>
          <cell r="F16">
            <v>0</v>
          </cell>
          <cell r="G16">
            <v>28756.25</v>
          </cell>
          <cell r="H16">
            <v>134.30000000000001</v>
          </cell>
        </row>
        <row r="17">
          <cell r="B17" t="str">
            <v>BEATO-4</v>
          </cell>
          <cell r="C17">
            <v>31809.31</v>
          </cell>
          <cell r="D17">
            <v>83.16</v>
          </cell>
          <cell r="E17">
            <v>0</v>
          </cell>
          <cell r="F17">
            <v>0</v>
          </cell>
          <cell r="G17">
            <v>31809.31</v>
          </cell>
          <cell r="H17">
            <v>83.16</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5432.61</v>
          </cell>
          <cell r="D22">
            <v>1428.21</v>
          </cell>
          <cell r="E22">
            <v>0</v>
          </cell>
          <cell r="F22">
            <v>0</v>
          </cell>
          <cell r="G22">
            <v>5432.61</v>
          </cell>
          <cell r="H22">
            <v>1428.21</v>
          </cell>
        </row>
        <row r="23">
          <cell r="B23" t="str">
            <v>CARR-1</v>
          </cell>
          <cell r="C23">
            <v>40640.5</v>
          </cell>
          <cell r="D23">
            <v>4690.3</v>
          </cell>
          <cell r="E23">
            <v>0</v>
          </cell>
          <cell r="F23">
            <v>0</v>
          </cell>
          <cell r="G23">
            <v>40640.5</v>
          </cell>
          <cell r="H23">
            <v>4690.3</v>
          </cell>
        </row>
        <row r="24">
          <cell r="B24" t="str">
            <v>CARR-2</v>
          </cell>
          <cell r="C24">
            <v>58235.8</v>
          </cell>
          <cell r="D24">
            <v>10460.1</v>
          </cell>
          <cell r="E24">
            <v>0</v>
          </cell>
          <cell r="F24">
            <v>0</v>
          </cell>
          <cell r="G24">
            <v>58235.8</v>
          </cell>
          <cell r="H24">
            <v>10460.1</v>
          </cell>
        </row>
        <row r="25">
          <cell r="B25" t="str">
            <v>CDCL_01Z</v>
          </cell>
          <cell r="C25">
            <v>25619.67</v>
          </cell>
          <cell r="D25">
            <v>5694.84</v>
          </cell>
          <cell r="E25">
            <v>0</v>
          </cell>
          <cell r="F25">
            <v>0</v>
          </cell>
          <cell r="G25">
            <v>25619.67</v>
          </cell>
          <cell r="H25">
            <v>5694.84</v>
          </cell>
        </row>
        <row r="26">
          <cell r="B26" t="str">
            <v>LAGA_01Z</v>
          </cell>
          <cell r="C26">
            <v>10428.799999999999</v>
          </cell>
          <cell r="D26">
            <v>3531.7</v>
          </cell>
          <cell r="E26">
            <v>0</v>
          </cell>
          <cell r="F26">
            <v>0</v>
          </cell>
          <cell r="G26">
            <v>10428.799999999999</v>
          </cell>
          <cell r="H26">
            <v>3531.7</v>
          </cell>
        </row>
        <row r="27">
          <cell r="B27" t="str">
            <v>CLDCW-1</v>
          </cell>
          <cell r="C27">
            <v>33.520000000000003</v>
          </cell>
          <cell r="D27">
            <v>6476.25</v>
          </cell>
          <cell r="E27">
            <v>0</v>
          </cell>
          <cell r="F27">
            <v>0</v>
          </cell>
          <cell r="G27">
            <v>33.520000000000003</v>
          </cell>
          <cell r="H27">
            <v>6476.25</v>
          </cell>
        </row>
        <row r="28">
          <cell r="B28" t="str">
            <v>CLDNW-1</v>
          </cell>
          <cell r="C28">
            <v>31.3</v>
          </cell>
          <cell r="D28">
            <v>6287.57</v>
          </cell>
          <cell r="E28">
            <v>0</v>
          </cell>
          <cell r="F28">
            <v>0</v>
          </cell>
          <cell r="G28">
            <v>31.3</v>
          </cell>
          <cell r="H28">
            <v>6287.57</v>
          </cell>
        </row>
        <row r="29">
          <cell r="B29" t="str">
            <v>CLDSW-1</v>
          </cell>
          <cell r="C29">
            <v>3366.15</v>
          </cell>
          <cell r="D29">
            <v>601.9</v>
          </cell>
          <cell r="E29">
            <v>0</v>
          </cell>
          <cell r="F29">
            <v>0</v>
          </cell>
          <cell r="G29">
            <v>3366.15</v>
          </cell>
          <cell r="H29">
            <v>601.9</v>
          </cell>
        </row>
        <row r="30">
          <cell r="B30" t="str">
            <v>CRMLW-1</v>
          </cell>
          <cell r="C30">
            <v>179.11</v>
          </cell>
          <cell r="D30">
            <v>558.1</v>
          </cell>
          <cell r="E30">
            <v>0</v>
          </cell>
          <cell r="F30">
            <v>0</v>
          </cell>
          <cell r="G30">
            <v>179.11</v>
          </cell>
          <cell r="H30">
            <v>558.1</v>
          </cell>
        </row>
        <row r="31">
          <cell r="B31" t="str">
            <v>CORB_01Z</v>
          </cell>
          <cell r="C31">
            <v>145.54</v>
          </cell>
          <cell r="D31">
            <v>0</v>
          </cell>
          <cell r="E31">
            <v>0</v>
          </cell>
          <cell r="F31">
            <v>0</v>
          </cell>
          <cell r="G31">
            <v>145.54</v>
          </cell>
          <cell r="H31">
            <v>0</v>
          </cell>
        </row>
        <row r="32">
          <cell r="B32" t="str">
            <v>COSO_01Z</v>
          </cell>
          <cell r="C32">
            <v>8484.4500000000007</v>
          </cell>
          <cell r="D32">
            <v>2659.95</v>
          </cell>
          <cell r="E32">
            <v>0</v>
          </cell>
          <cell r="F32">
            <v>0</v>
          </cell>
          <cell r="G32">
            <v>8484.4500000000007</v>
          </cell>
          <cell r="H32">
            <v>2659.95</v>
          </cell>
        </row>
        <row r="33">
          <cell r="B33" t="str">
            <v>CRYRW-2</v>
          </cell>
          <cell r="C33">
            <v>9111.67</v>
          </cell>
          <cell r="D33">
            <v>26.23</v>
          </cell>
          <cell r="E33">
            <v>0</v>
          </cell>
          <cell r="F33">
            <v>0</v>
          </cell>
          <cell r="G33">
            <v>9111.67</v>
          </cell>
          <cell r="H33">
            <v>26.23</v>
          </cell>
        </row>
        <row r="34">
          <cell r="B34" t="str">
            <v>DAMC_01Z</v>
          </cell>
          <cell r="C34">
            <v>6573.15</v>
          </cell>
          <cell r="D34">
            <v>4153.01</v>
          </cell>
          <cell r="E34">
            <v>0</v>
          </cell>
          <cell r="F34">
            <v>0</v>
          </cell>
          <cell r="G34">
            <v>6573.15</v>
          </cell>
          <cell r="H34">
            <v>4153.01</v>
          </cell>
        </row>
        <row r="35">
          <cell r="B35" t="str">
            <v>DEEP_01Z</v>
          </cell>
          <cell r="C35">
            <v>0</v>
          </cell>
          <cell r="D35">
            <v>0</v>
          </cell>
          <cell r="E35">
            <v>0</v>
          </cell>
          <cell r="F35">
            <v>0</v>
          </cell>
          <cell r="G35">
            <v>0</v>
          </cell>
          <cell r="H35">
            <v>0</v>
          </cell>
        </row>
        <row r="36">
          <cell r="B36" t="str">
            <v>CNQPS01Z</v>
          </cell>
          <cell r="C36">
            <v>5712.4</v>
          </cell>
          <cell r="D36">
            <v>210.67</v>
          </cell>
          <cell r="E36">
            <v>0</v>
          </cell>
          <cell r="F36">
            <v>0</v>
          </cell>
          <cell r="G36">
            <v>5712.4</v>
          </cell>
          <cell r="H36">
            <v>210.67</v>
          </cell>
        </row>
        <row r="37">
          <cell r="B37" t="str">
            <v>CNQPS02Z</v>
          </cell>
          <cell r="C37">
            <v>6975.55</v>
          </cell>
          <cell r="D37">
            <v>644.04999999999995</v>
          </cell>
          <cell r="E37">
            <v>0</v>
          </cell>
          <cell r="F37">
            <v>0</v>
          </cell>
          <cell r="G37">
            <v>6975.55</v>
          </cell>
          <cell r="H37">
            <v>644.04999999999995</v>
          </cell>
        </row>
        <row r="38">
          <cell r="B38" t="str">
            <v>CNQPS03Z</v>
          </cell>
          <cell r="C38">
            <v>6103.44</v>
          </cell>
          <cell r="D38">
            <v>188.43</v>
          </cell>
          <cell r="E38">
            <v>0</v>
          </cell>
          <cell r="F38">
            <v>0</v>
          </cell>
          <cell r="G38">
            <v>6103.44</v>
          </cell>
          <cell r="H38">
            <v>188.43</v>
          </cell>
        </row>
        <row r="39">
          <cell r="B39" t="str">
            <v>CNQPS04Z</v>
          </cell>
          <cell r="C39">
            <v>7098.59</v>
          </cell>
          <cell r="D39">
            <v>476.03</v>
          </cell>
          <cell r="E39">
            <v>0</v>
          </cell>
          <cell r="F39">
            <v>0</v>
          </cell>
          <cell r="G39">
            <v>7098.59</v>
          </cell>
          <cell r="H39">
            <v>476.03</v>
          </cell>
        </row>
        <row r="40">
          <cell r="B40" t="str">
            <v>DRAXX01Z</v>
          </cell>
          <cell r="C40">
            <v>50630.15</v>
          </cell>
          <cell r="D40">
            <v>1436.65</v>
          </cell>
          <cell r="E40">
            <v>0</v>
          </cell>
          <cell r="F40">
            <v>0</v>
          </cell>
          <cell r="G40">
            <v>50630.15</v>
          </cell>
          <cell r="H40">
            <v>1436.65</v>
          </cell>
        </row>
        <row r="41">
          <cell r="B41" t="str">
            <v>DRAXX02Z</v>
          </cell>
          <cell r="C41">
            <v>37795.5</v>
          </cell>
          <cell r="D41">
            <v>2675.65</v>
          </cell>
          <cell r="E41">
            <v>0</v>
          </cell>
          <cell r="F41">
            <v>0</v>
          </cell>
          <cell r="G41">
            <v>37795.5</v>
          </cell>
          <cell r="H41">
            <v>2675.65</v>
          </cell>
        </row>
        <row r="42">
          <cell r="B42" t="str">
            <v>DRAXX03Z</v>
          </cell>
          <cell r="C42">
            <v>39651.4</v>
          </cell>
          <cell r="D42">
            <v>1918.15</v>
          </cell>
          <cell r="E42">
            <v>0</v>
          </cell>
          <cell r="F42">
            <v>0</v>
          </cell>
          <cell r="G42">
            <v>39651.4</v>
          </cell>
          <cell r="H42">
            <v>1918.15</v>
          </cell>
        </row>
        <row r="43">
          <cell r="B43" t="str">
            <v>DRAXX04Z</v>
          </cell>
          <cell r="C43">
            <v>33882.15</v>
          </cell>
          <cell r="D43">
            <v>3138.7</v>
          </cell>
          <cell r="E43">
            <v>0</v>
          </cell>
          <cell r="F43">
            <v>0</v>
          </cell>
          <cell r="G43">
            <v>33882.15</v>
          </cell>
          <cell r="H43">
            <v>3138.7</v>
          </cell>
        </row>
        <row r="44">
          <cell r="B44" t="str">
            <v>DRAXX05Z</v>
          </cell>
          <cell r="C44">
            <v>329</v>
          </cell>
          <cell r="D44">
            <v>645.70000000000005</v>
          </cell>
          <cell r="E44">
            <v>0</v>
          </cell>
          <cell r="F44">
            <v>0</v>
          </cell>
          <cell r="G44">
            <v>329</v>
          </cell>
          <cell r="H44">
            <v>645.70000000000005</v>
          </cell>
        </row>
        <row r="45">
          <cell r="B45" t="str">
            <v>DRAXX06Z</v>
          </cell>
          <cell r="C45">
            <v>1233.6500000000001</v>
          </cell>
          <cell r="D45">
            <v>560.04999999999995</v>
          </cell>
          <cell r="E45">
            <v>0</v>
          </cell>
          <cell r="F45">
            <v>0</v>
          </cell>
          <cell r="G45">
            <v>1233.6500000000001</v>
          </cell>
          <cell r="H45">
            <v>560.04999999999995</v>
          </cell>
        </row>
        <row r="46">
          <cell r="B46" t="str">
            <v>DRAXX09G</v>
          </cell>
          <cell r="C46">
            <v>0</v>
          </cell>
          <cell r="D46">
            <v>0</v>
          </cell>
          <cell r="E46">
            <v>0</v>
          </cell>
          <cell r="F46">
            <v>0</v>
          </cell>
          <cell r="G46">
            <v>0</v>
          </cell>
          <cell r="H46">
            <v>0</v>
          </cell>
        </row>
        <row r="47">
          <cell r="B47" t="str">
            <v>DRAXX10G</v>
          </cell>
          <cell r="C47">
            <v>0</v>
          </cell>
          <cell r="D47">
            <v>0</v>
          </cell>
          <cell r="E47">
            <v>0</v>
          </cell>
          <cell r="F47">
            <v>0</v>
          </cell>
          <cell r="G47">
            <v>0</v>
          </cell>
          <cell r="H47">
            <v>0</v>
          </cell>
        </row>
        <row r="48">
          <cell r="B48" t="str">
            <v>DRAXX12G</v>
          </cell>
          <cell r="C48">
            <v>0</v>
          </cell>
          <cell r="D48">
            <v>0</v>
          </cell>
          <cell r="E48">
            <v>0</v>
          </cell>
          <cell r="F48">
            <v>0</v>
          </cell>
          <cell r="G48">
            <v>0</v>
          </cell>
          <cell r="H48">
            <v>0</v>
          </cell>
        </row>
        <row r="49">
          <cell r="B49" t="str">
            <v>DUNGW-1</v>
          </cell>
          <cell r="C49">
            <v>273.95</v>
          </cell>
          <cell r="D49">
            <v>1034.8699999999999</v>
          </cell>
          <cell r="E49">
            <v>0</v>
          </cell>
          <cell r="F49">
            <v>0</v>
          </cell>
          <cell r="G49">
            <v>273.95</v>
          </cell>
          <cell r="H49">
            <v>1034.8699999999999</v>
          </cell>
        </row>
        <row r="50">
          <cell r="B50" t="str">
            <v>EECL_01Z</v>
          </cell>
          <cell r="C50">
            <v>0</v>
          </cell>
          <cell r="D50">
            <v>0</v>
          </cell>
          <cell r="E50">
            <v>0</v>
          </cell>
          <cell r="F50">
            <v>0</v>
          </cell>
          <cell r="G50">
            <v>0</v>
          </cell>
          <cell r="H50">
            <v>0</v>
          </cell>
        </row>
        <row r="51">
          <cell r="B51" t="str">
            <v>FIDL_01Z</v>
          </cell>
          <cell r="C51">
            <v>0</v>
          </cell>
          <cell r="D51">
            <v>0</v>
          </cell>
          <cell r="E51">
            <v>0</v>
          </cell>
          <cell r="F51">
            <v>0</v>
          </cell>
          <cell r="G51">
            <v>0</v>
          </cell>
          <cell r="H51">
            <v>0</v>
          </cell>
        </row>
        <row r="52">
          <cell r="B52" t="str">
            <v>FIDL_02Z</v>
          </cell>
          <cell r="C52">
            <v>0</v>
          </cell>
          <cell r="D52">
            <v>0</v>
          </cell>
          <cell r="E52">
            <v>0</v>
          </cell>
          <cell r="F52">
            <v>0</v>
          </cell>
          <cell r="G52">
            <v>0</v>
          </cell>
          <cell r="H52">
            <v>0</v>
          </cell>
        </row>
        <row r="53">
          <cell r="B53" t="str">
            <v>FIDL_03Z</v>
          </cell>
          <cell r="C53">
            <v>0</v>
          </cell>
          <cell r="D53">
            <v>0</v>
          </cell>
          <cell r="E53">
            <v>0</v>
          </cell>
          <cell r="F53">
            <v>0</v>
          </cell>
          <cell r="G53">
            <v>0</v>
          </cell>
          <cell r="H53">
            <v>0</v>
          </cell>
        </row>
        <row r="54">
          <cell r="B54" t="str">
            <v>FIDL_04Z</v>
          </cell>
          <cell r="C54">
            <v>0</v>
          </cell>
          <cell r="D54">
            <v>0</v>
          </cell>
          <cell r="E54">
            <v>0</v>
          </cell>
          <cell r="F54">
            <v>0</v>
          </cell>
          <cell r="G54">
            <v>0</v>
          </cell>
          <cell r="H54">
            <v>0</v>
          </cell>
        </row>
        <row r="55">
          <cell r="B55" t="str">
            <v>EAG_EWIC1</v>
          </cell>
          <cell r="C55">
            <v>47030.95</v>
          </cell>
          <cell r="D55">
            <v>703.15</v>
          </cell>
          <cell r="E55">
            <v>0</v>
          </cell>
          <cell r="F55">
            <v>0</v>
          </cell>
          <cell r="G55">
            <v>47030.95</v>
          </cell>
          <cell r="H55">
            <v>703.15</v>
          </cell>
        </row>
        <row r="56">
          <cell r="B56" t="str">
            <v>CRUA_01Z</v>
          </cell>
          <cell r="C56">
            <v>2928.58</v>
          </cell>
          <cell r="D56">
            <v>243.38</v>
          </cell>
          <cell r="E56">
            <v>0</v>
          </cell>
          <cell r="F56">
            <v>0</v>
          </cell>
          <cell r="G56">
            <v>2928.58</v>
          </cell>
          <cell r="H56">
            <v>243.38</v>
          </cell>
        </row>
        <row r="57">
          <cell r="B57" t="str">
            <v>CRUA_02Z</v>
          </cell>
          <cell r="C57">
            <v>2236.81</v>
          </cell>
          <cell r="D57">
            <v>253.97</v>
          </cell>
          <cell r="E57">
            <v>0</v>
          </cell>
          <cell r="F57">
            <v>0</v>
          </cell>
          <cell r="G57">
            <v>2236.81</v>
          </cell>
          <cell r="H57">
            <v>253.97</v>
          </cell>
        </row>
        <row r="58">
          <cell r="B58" t="str">
            <v>CRUA_03Z</v>
          </cell>
          <cell r="C58">
            <v>6840.54</v>
          </cell>
          <cell r="D58">
            <v>2947.86</v>
          </cell>
          <cell r="E58">
            <v>0</v>
          </cell>
          <cell r="F58">
            <v>0</v>
          </cell>
          <cell r="G58">
            <v>6840.54</v>
          </cell>
          <cell r="H58">
            <v>2947.86</v>
          </cell>
        </row>
        <row r="59">
          <cell r="B59" t="str">
            <v>CRUA_04Z</v>
          </cell>
          <cell r="C59">
            <v>922.46</v>
          </cell>
          <cell r="D59">
            <v>46.6</v>
          </cell>
          <cell r="E59">
            <v>0</v>
          </cell>
          <cell r="F59">
            <v>0</v>
          </cell>
          <cell r="G59">
            <v>922.46</v>
          </cell>
          <cell r="H59">
            <v>46.6</v>
          </cell>
        </row>
        <row r="60">
          <cell r="B60" t="str">
            <v>LOAN_01Z</v>
          </cell>
          <cell r="C60">
            <v>0</v>
          </cell>
          <cell r="D60">
            <v>0</v>
          </cell>
          <cell r="E60">
            <v>0</v>
          </cell>
          <cell r="F60">
            <v>0</v>
          </cell>
          <cell r="G60">
            <v>0</v>
          </cell>
          <cell r="H60">
            <v>0</v>
          </cell>
        </row>
        <row r="61">
          <cell r="B61" t="str">
            <v>LOAN_02Z</v>
          </cell>
          <cell r="C61">
            <v>0</v>
          </cell>
          <cell r="D61">
            <v>0</v>
          </cell>
          <cell r="E61">
            <v>0</v>
          </cell>
          <cell r="F61">
            <v>0</v>
          </cell>
          <cell r="G61">
            <v>0</v>
          </cell>
          <cell r="H61">
            <v>0</v>
          </cell>
        </row>
        <row r="62">
          <cell r="B62" t="str">
            <v>LOAN_03Z</v>
          </cell>
          <cell r="C62">
            <v>0</v>
          </cell>
          <cell r="D62">
            <v>0</v>
          </cell>
          <cell r="E62">
            <v>0</v>
          </cell>
          <cell r="F62">
            <v>0</v>
          </cell>
          <cell r="G62">
            <v>0</v>
          </cell>
          <cell r="H62">
            <v>0</v>
          </cell>
        </row>
        <row r="63">
          <cell r="B63" t="str">
            <v>LOAN_04Z</v>
          </cell>
          <cell r="C63">
            <v>0</v>
          </cell>
          <cell r="D63">
            <v>0</v>
          </cell>
          <cell r="E63">
            <v>0</v>
          </cell>
          <cell r="F63">
            <v>0</v>
          </cell>
          <cell r="G63">
            <v>0</v>
          </cell>
          <cell r="H63">
            <v>0</v>
          </cell>
        </row>
        <row r="64">
          <cell r="B64" t="str">
            <v>RYHPS01Z</v>
          </cell>
          <cell r="C64">
            <v>2140.4</v>
          </cell>
          <cell r="D64">
            <v>1124.79</v>
          </cell>
          <cell r="E64">
            <v>0</v>
          </cell>
          <cell r="F64">
            <v>0</v>
          </cell>
          <cell r="G64">
            <v>2140.4</v>
          </cell>
          <cell r="H64">
            <v>1124.79</v>
          </cell>
        </row>
        <row r="65">
          <cell r="B65" t="str">
            <v>FALGW-1</v>
          </cell>
          <cell r="C65">
            <v>10694.19</v>
          </cell>
          <cell r="D65">
            <v>166.93</v>
          </cell>
          <cell r="E65">
            <v>0</v>
          </cell>
          <cell r="F65">
            <v>0</v>
          </cell>
          <cell r="G65">
            <v>10694.19</v>
          </cell>
          <cell r="H65">
            <v>166.93</v>
          </cell>
        </row>
        <row r="66">
          <cell r="B66" t="str">
            <v>FELL_01Z</v>
          </cell>
          <cell r="C66">
            <v>0</v>
          </cell>
          <cell r="D66">
            <v>0</v>
          </cell>
          <cell r="E66">
            <v>0</v>
          </cell>
          <cell r="F66">
            <v>0</v>
          </cell>
          <cell r="G66">
            <v>0</v>
          </cell>
          <cell r="H66">
            <v>0</v>
          </cell>
        </row>
        <row r="67">
          <cell r="B67" t="str">
            <v>GRGBW-1</v>
          </cell>
          <cell r="C67">
            <v>31215.91</v>
          </cell>
          <cell r="D67">
            <v>13.22</v>
          </cell>
          <cell r="E67">
            <v>0</v>
          </cell>
          <cell r="F67">
            <v>0</v>
          </cell>
          <cell r="G67">
            <v>31215.91</v>
          </cell>
          <cell r="H67">
            <v>13.22</v>
          </cell>
        </row>
        <row r="68">
          <cell r="B68" t="str">
            <v>GRGBW-2</v>
          </cell>
          <cell r="C68">
            <v>26004.75</v>
          </cell>
          <cell r="D68">
            <v>0.77</v>
          </cell>
          <cell r="E68">
            <v>0</v>
          </cell>
          <cell r="F68">
            <v>0</v>
          </cell>
          <cell r="G68">
            <v>26004.75</v>
          </cell>
          <cell r="H68">
            <v>0.77</v>
          </cell>
        </row>
        <row r="69">
          <cell r="B69" t="str">
            <v>GRGBW-3</v>
          </cell>
          <cell r="C69">
            <v>31496.34</v>
          </cell>
          <cell r="D69">
            <v>1.93</v>
          </cell>
          <cell r="E69">
            <v>0</v>
          </cell>
          <cell r="F69">
            <v>0</v>
          </cell>
          <cell r="G69">
            <v>31496.34</v>
          </cell>
          <cell r="H69">
            <v>1.93</v>
          </cell>
        </row>
        <row r="70">
          <cell r="B70" t="str">
            <v>GNFSW-1</v>
          </cell>
          <cell r="C70">
            <v>3224.92</v>
          </cell>
          <cell r="D70">
            <v>1097.6300000000001</v>
          </cell>
          <cell r="E70">
            <v>0</v>
          </cell>
          <cell r="F70">
            <v>0</v>
          </cell>
          <cell r="G70">
            <v>3224.92</v>
          </cell>
          <cell r="H70">
            <v>1097.6300000000001</v>
          </cell>
        </row>
        <row r="71">
          <cell r="B71" t="str">
            <v>GAOFO-1</v>
          </cell>
          <cell r="C71">
            <v>2070.11</v>
          </cell>
          <cell r="D71">
            <v>2047.24</v>
          </cell>
          <cell r="E71">
            <v>0</v>
          </cell>
          <cell r="F71">
            <v>0</v>
          </cell>
          <cell r="G71">
            <v>2070.11</v>
          </cell>
          <cell r="H71">
            <v>2047.24</v>
          </cell>
        </row>
        <row r="72">
          <cell r="B72" t="str">
            <v>GAOFO-2</v>
          </cell>
          <cell r="C72">
            <v>1888</v>
          </cell>
          <cell r="D72">
            <v>1667.49</v>
          </cell>
          <cell r="E72">
            <v>0</v>
          </cell>
          <cell r="F72">
            <v>0</v>
          </cell>
          <cell r="G72">
            <v>1888</v>
          </cell>
          <cell r="H72">
            <v>1667.49</v>
          </cell>
        </row>
        <row r="73">
          <cell r="B73" t="str">
            <v>GAOFO-3</v>
          </cell>
          <cell r="C73">
            <v>1992.07</v>
          </cell>
          <cell r="D73">
            <v>1943.51</v>
          </cell>
          <cell r="E73">
            <v>0</v>
          </cell>
          <cell r="F73">
            <v>0</v>
          </cell>
          <cell r="G73">
            <v>1992.07</v>
          </cell>
          <cell r="H73">
            <v>1943.51</v>
          </cell>
        </row>
        <row r="74">
          <cell r="B74" t="str">
            <v>GAOFO-4</v>
          </cell>
          <cell r="C74">
            <v>2172.83</v>
          </cell>
          <cell r="D74">
            <v>2330.39</v>
          </cell>
          <cell r="E74">
            <v>0</v>
          </cell>
          <cell r="F74">
            <v>0</v>
          </cell>
          <cell r="G74">
            <v>2172.83</v>
          </cell>
          <cell r="H74">
            <v>2330.39</v>
          </cell>
        </row>
        <row r="75">
          <cell r="B75" t="str">
            <v>CRGHW-1</v>
          </cell>
          <cell r="C75">
            <v>1311.3</v>
          </cell>
          <cell r="D75">
            <v>22.36</v>
          </cell>
          <cell r="E75">
            <v>0</v>
          </cell>
          <cell r="F75">
            <v>0</v>
          </cell>
          <cell r="G75">
            <v>1311.3</v>
          </cell>
          <cell r="H75">
            <v>22.36</v>
          </cell>
        </row>
        <row r="76">
          <cell r="B76" t="str">
            <v>GRMO_01Z</v>
          </cell>
          <cell r="C76">
            <v>0.63</v>
          </cell>
          <cell r="D76">
            <v>6256.65</v>
          </cell>
          <cell r="E76">
            <v>0</v>
          </cell>
          <cell r="F76">
            <v>0</v>
          </cell>
          <cell r="G76">
            <v>0.63</v>
          </cell>
          <cell r="H76">
            <v>6256.65</v>
          </cell>
        </row>
        <row r="77">
          <cell r="B77" t="str">
            <v>GRIFW-1</v>
          </cell>
          <cell r="C77">
            <v>611.01</v>
          </cell>
          <cell r="D77">
            <v>1565.63</v>
          </cell>
          <cell r="E77">
            <v>0</v>
          </cell>
          <cell r="F77">
            <v>0</v>
          </cell>
          <cell r="G77">
            <v>611.01</v>
          </cell>
          <cell r="H77">
            <v>1565.63</v>
          </cell>
        </row>
        <row r="78">
          <cell r="B78" t="str">
            <v>GRIFW-2</v>
          </cell>
          <cell r="C78">
            <v>445.55</v>
          </cell>
          <cell r="D78">
            <v>1932.33</v>
          </cell>
          <cell r="E78">
            <v>0</v>
          </cell>
          <cell r="F78">
            <v>0</v>
          </cell>
          <cell r="G78">
            <v>445.55</v>
          </cell>
          <cell r="H78">
            <v>1932.33</v>
          </cell>
        </row>
        <row r="79">
          <cell r="B79" t="str">
            <v>GNFSW-2</v>
          </cell>
          <cell r="C79">
            <v>1784.8</v>
          </cell>
          <cell r="D79">
            <v>1797.35</v>
          </cell>
          <cell r="E79">
            <v>0</v>
          </cell>
          <cell r="F79">
            <v>0</v>
          </cell>
          <cell r="G79">
            <v>1784.8</v>
          </cell>
          <cell r="H79">
            <v>1797.35</v>
          </cell>
        </row>
        <row r="80">
          <cell r="B80" t="str">
            <v>GYMR-15</v>
          </cell>
          <cell r="C80">
            <v>22336.880000000001</v>
          </cell>
          <cell r="D80">
            <v>6.89</v>
          </cell>
          <cell r="E80">
            <v>0</v>
          </cell>
          <cell r="F80">
            <v>0</v>
          </cell>
          <cell r="G80">
            <v>22336.880000000001</v>
          </cell>
          <cell r="H80">
            <v>6.89</v>
          </cell>
        </row>
        <row r="81">
          <cell r="B81" t="str">
            <v>GYMR-17</v>
          </cell>
          <cell r="C81">
            <v>20119.66</v>
          </cell>
          <cell r="D81">
            <v>31.86</v>
          </cell>
          <cell r="E81">
            <v>0</v>
          </cell>
          <cell r="F81">
            <v>0</v>
          </cell>
          <cell r="G81">
            <v>20119.66</v>
          </cell>
          <cell r="H81">
            <v>31.86</v>
          </cell>
        </row>
        <row r="82">
          <cell r="B82" t="str">
            <v>GYMR-26</v>
          </cell>
          <cell r="C82">
            <v>20734.41</v>
          </cell>
          <cell r="D82">
            <v>2.04</v>
          </cell>
          <cell r="E82">
            <v>0</v>
          </cell>
          <cell r="F82">
            <v>0</v>
          </cell>
          <cell r="G82">
            <v>20734.41</v>
          </cell>
          <cell r="H82">
            <v>2.04</v>
          </cell>
        </row>
        <row r="83">
          <cell r="B83" t="str">
            <v>GYMR-28</v>
          </cell>
          <cell r="C83">
            <v>19477.87</v>
          </cell>
          <cell r="D83">
            <v>1.89</v>
          </cell>
          <cell r="E83">
            <v>0</v>
          </cell>
          <cell r="F83">
            <v>0</v>
          </cell>
          <cell r="G83">
            <v>19477.87</v>
          </cell>
          <cell r="H83">
            <v>1.89</v>
          </cell>
        </row>
        <row r="84">
          <cell r="B84" t="str">
            <v>GYAR_01Z</v>
          </cell>
          <cell r="C84">
            <v>8193</v>
          </cell>
          <cell r="D84">
            <v>159.80000000000001</v>
          </cell>
          <cell r="E84">
            <v>0</v>
          </cell>
          <cell r="F84">
            <v>0</v>
          </cell>
          <cell r="G84">
            <v>8193</v>
          </cell>
          <cell r="H84">
            <v>159.80000000000001</v>
          </cell>
        </row>
        <row r="85">
          <cell r="B85" t="str">
            <v>HOWAO-1</v>
          </cell>
          <cell r="C85">
            <v>0</v>
          </cell>
          <cell r="D85">
            <v>0</v>
          </cell>
          <cell r="E85">
            <v>0</v>
          </cell>
          <cell r="F85">
            <v>0</v>
          </cell>
          <cell r="G85">
            <v>0</v>
          </cell>
          <cell r="H85">
            <v>0</v>
          </cell>
        </row>
        <row r="86">
          <cell r="B86" t="str">
            <v>HOWAO-2</v>
          </cell>
          <cell r="C86">
            <v>0</v>
          </cell>
          <cell r="D86">
            <v>0</v>
          </cell>
          <cell r="E86">
            <v>0</v>
          </cell>
          <cell r="F86">
            <v>0</v>
          </cell>
          <cell r="G86">
            <v>0</v>
          </cell>
          <cell r="H86">
            <v>0</v>
          </cell>
        </row>
        <row r="87">
          <cell r="B87" t="str">
            <v>HOWAO-3</v>
          </cell>
          <cell r="C87">
            <v>0</v>
          </cell>
          <cell r="D87">
            <v>0</v>
          </cell>
          <cell r="E87">
            <v>0</v>
          </cell>
          <cell r="F87">
            <v>0</v>
          </cell>
          <cell r="G87">
            <v>0</v>
          </cell>
          <cell r="H87">
            <v>0</v>
          </cell>
        </row>
        <row r="88">
          <cell r="B88" t="str">
            <v>SHBA_01Z</v>
          </cell>
          <cell r="C88">
            <v>17237.95</v>
          </cell>
          <cell r="D88">
            <v>6350.08</v>
          </cell>
          <cell r="E88">
            <v>0</v>
          </cell>
          <cell r="F88">
            <v>0</v>
          </cell>
          <cell r="G88">
            <v>17237.95</v>
          </cell>
          <cell r="H88">
            <v>6350.08</v>
          </cell>
        </row>
        <row r="89">
          <cell r="B89" t="str">
            <v>SHBA_02Z</v>
          </cell>
          <cell r="C89">
            <v>16450.38</v>
          </cell>
          <cell r="D89">
            <v>4178.08</v>
          </cell>
          <cell r="E89">
            <v>0</v>
          </cell>
          <cell r="F89">
            <v>0</v>
          </cell>
          <cell r="G89">
            <v>16450.38</v>
          </cell>
          <cell r="H89">
            <v>4178.08</v>
          </cell>
        </row>
        <row r="90">
          <cell r="B90" t="str">
            <v>HUMR_01Z</v>
          </cell>
          <cell r="C90">
            <v>33633.01</v>
          </cell>
          <cell r="D90">
            <v>6332.43</v>
          </cell>
          <cell r="E90">
            <v>0</v>
          </cell>
          <cell r="F90">
            <v>0</v>
          </cell>
          <cell r="G90">
            <v>33633.01</v>
          </cell>
          <cell r="H90">
            <v>6332.43</v>
          </cell>
        </row>
        <row r="91">
          <cell r="B91" t="str">
            <v>COTPS01Z</v>
          </cell>
          <cell r="C91">
            <v>0</v>
          </cell>
          <cell r="D91">
            <v>0</v>
          </cell>
          <cell r="E91">
            <v>0</v>
          </cell>
          <cell r="F91">
            <v>0</v>
          </cell>
          <cell r="G91">
            <v>0</v>
          </cell>
          <cell r="H91">
            <v>0</v>
          </cell>
        </row>
        <row r="92">
          <cell r="B92" t="str">
            <v>COTPS02Z</v>
          </cell>
          <cell r="C92">
            <v>0</v>
          </cell>
          <cell r="D92">
            <v>0</v>
          </cell>
          <cell r="E92">
            <v>0</v>
          </cell>
          <cell r="F92">
            <v>0</v>
          </cell>
          <cell r="G92">
            <v>0</v>
          </cell>
          <cell r="H92">
            <v>0</v>
          </cell>
        </row>
        <row r="93">
          <cell r="B93" t="str">
            <v>COTPS03Z</v>
          </cell>
          <cell r="C93">
            <v>0</v>
          </cell>
          <cell r="D93">
            <v>0</v>
          </cell>
          <cell r="E93">
            <v>0</v>
          </cell>
          <cell r="F93">
            <v>0</v>
          </cell>
          <cell r="G93">
            <v>0</v>
          </cell>
          <cell r="H93">
            <v>0</v>
          </cell>
        </row>
        <row r="94">
          <cell r="B94" t="str">
            <v>COTPS04Z</v>
          </cell>
          <cell r="C94">
            <v>0</v>
          </cell>
          <cell r="D94">
            <v>0</v>
          </cell>
          <cell r="E94">
            <v>0</v>
          </cell>
          <cell r="F94">
            <v>0</v>
          </cell>
          <cell r="G94">
            <v>0</v>
          </cell>
          <cell r="H94">
            <v>0</v>
          </cell>
        </row>
        <row r="95">
          <cell r="B95" t="str">
            <v>KEAD_01Z</v>
          </cell>
          <cell r="C95">
            <v>6516.75</v>
          </cell>
          <cell r="D95">
            <v>9838.9500000000007</v>
          </cell>
          <cell r="E95">
            <v>0</v>
          </cell>
          <cell r="F95">
            <v>0</v>
          </cell>
          <cell r="G95">
            <v>6516.75</v>
          </cell>
          <cell r="H95">
            <v>9838.9500000000007</v>
          </cell>
        </row>
        <row r="96">
          <cell r="B96" t="str">
            <v>KILBW-1</v>
          </cell>
          <cell r="C96">
            <v>48.3</v>
          </cell>
          <cell r="D96">
            <v>944.8</v>
          </cell>
          <cell r="E96">
            <v>0</v>
          </cell>
          <cell r="F96">
            <v>0</v>
          </cell>
          <cell r="G96">
            <v>48.3</v>
          </cell>
          <cell r="H96">
            <v>944.8</v>
          </cell>
        </row>
        <row r="97">
          <cell r="B97" t="str">
            <v>LCLTW-1</v>
          </cell>
          <cell r="C97">
            <v>798.56</v>
          </cell>
          <cell r="D97">
            <v>323.17</v>
          </cell>
          <cell r="E97">
            <v>0</v>
          </cell>
          <cell r="F97">
            <v>0</v>
          </cell>
          <cell r="G97">
            <v>798.56</v>
          </cell>
          <cell r="H97">
            <v>323.17</v>
          </cell>
        </row>
        <row r="98">
          <cell r="B98" t="str">
            <v>MEDP_01Z</v>
          </cell>
          <cell r="C98">
            <v>8424.5300000000007</v>
          </cell>
          <cell r="D98">
            <v>4524.3599999999997</v>
          </cell>
          <cell r="E98">
            <v>0</v>
          </cell>
          <cell r="F98">
            <v>0</v>
          </cell>
          <cell r="G98">
            <v>8424.5300000000007</v>
          </cell>
          <cell r="H98">
            <v>4524.3599999999997</v>
          </cell>
        </row>
        <row r="99">
          <cell r="B99" t="str">
            <v>MILWW-1</v>
          </cell>
          <cell r="C99">
            <v>3293.97</v>
          </cell>
          <cell r="D99">
            <v>22.43</v>
          </cell>
          <cell r="E99">
            <v>0</v>
          </cell>
          <cell r="F99">
            <v>0</v>
          </cell>
          <cell r="G99">
            <v>3293.97</v>
          </cell>
          <cell r="H99">
            <v>22.43</v>
          </cell>
        </row>
        <row r="100">
          <cell r="B100" t="str">
            <v>WDNSO-1</v>
          </cell>
          <cell r="C100">
            <v>9254.7199999999993</v>
          </cell>
          <cell r="D100">
            <v>1009.6</v>
          </cell>
          <cell r="E100">
            <v>0</v>
          </cell>
          <cell r="F100">
            <v>0</v>
          </cell>
          <cell r="G100">
            <v>9254.7199999999993</v>
          </cell>
          <cell r="H100">
            <v>1009.6</v>
          </cell>
        </row>
        <row r="101">
          <cell r="B101" t="str">
            <v>WDNSO-2</v>
          </cell>
          <cell r="C101">
            <v>11263</v>
          </cell>
          <cell r="D101">
            <v>1918.6</v>
          </cell>
          <cell r="E101">
            <v>0</v>
          </cell>
          <cell r="F101">
            <v>0</v>
          </cell>
          <cell r="G101">
            <v>11263</v>
          </cell>
          <cell r="H101">
            <v>1918.6</v>
          </cell>
        </row>
        <row r="102">
          <cell r="B102" t="str">
            <v>MRWD_01Z</v>
          </cell>
          <cell r="C102">
            <v>46808.1</v>
          </cell>
          <cell r="D102">
            <v>4353.6000000000004</v>
          </cell>
          <cell r="E102">
            <v>0</v>
          </cell>
          <cell r="F102">
            <v>0</v>
          </cell>
          <cell r="G102">
            <v>46808.1</v>
          </cell>
          <cell r="H102">
            <v>4353.6000000000004</v>
          </cell>
        </row>
        <row r="103">
          <cell r="B103" t="str">
            <v>ABTHB07Z</v>
          </cell>
          <cell r="C103">
            <v>0</v>
          </cell>
          <cell r="D103">
            <v>0</v>
          </cell>
          <cell r="E103">
            <v>0</v>
          </cell>
          <cell r="F103">
            <v>0</v>
          </cell>
          <cell r="G103">
            <v>0</v>
          </cell>
          <cell r="H103">
            <v>0</v>
          </cell>
        </row>
        <row r="104">
          <cell r="B104" t="str">
            <v>ABTHB08Z</v>
          </cell>
          <cell r="C104">
            <v>0</v>
          </cell>
          <cell r="D104">
            <v>0</v>
          </cell>
          <cell r="E104">
            <v>0</v>
          </cell>
          <cell r="F104">
            <v>0</v>
          </cell>
          <cell r="G104">
            <v>0</v>
          </cell>
          <cell r="H104">
            <v>0</v>
          </cell>
        </row>
        <row r="105">
          <cell r="B105" t="str">
            <v>ABTHB09Z</v>
          </cell>
          <cell r="C105">
            <v>0</v>
          </cell>
          <cell r="D105">
            <v>0</v>
          </cell>
          <cell r="E105">
            <v>0</v>
          </cell>
          <cell r="F105">
            <v>0</v>
          </cell>
          <cell r="G105">
            <v>0</v>
          </cell>
          <cell r="H105">
            <v>0</v>
          </cell>
        </row>
        <row r="106">
          <cell r="B106" t="str">
            <v>COWE_01Z</v>
          </cell>
          <cell r="C106">
            <v>0</v>
          </cell>
          <cell r="D106">
            <v>0</v>
          </cell>
          <cell r="E106">
            <v>0</v>
          </cell>
          <cell r="F106">
            <v>0</v>
          </cell>
          <cell r="G106">
            <v>0</v>
          </cell>
          <cell r="H106">
            <v>0</v>
          </cell>
        </row>
        <row r="107">
          <cell r="B107" t="str">
            <v>COWE_02Z</v>
          </cell>
          <cell r="C107">
            <v>0</v>
          </cell>
          <cell r="D107">
            <v>0</v>
          </cell>
          <cell r="E107">
            <v>0</v>
          </cell>
          <cell r="F107">
            <v>0</v>
          </cell>
          <cell r="G107">
            <v>0</v>
          </cell>
          <cell r="H107">
            <v>0</v>
          </cell>
        </row>
        <row r="108">
          <cell r="B108" t="str">
            <v>DIDCB05Z</v>
          </cell>
          <cell r="C108">
            <v>39720.65</v>
          </cell>
          <cell r="D108">
            <v>4043.65</v>
          </cell>
          <cell r="E108">
            <v>0</v>
          </cell>
          <cell r="F108">
            <v>0</v>
          </cell>
          <cell r="G108">
            <v>39720.65</v>
          </cell>
          <cell r="H108">
            <v>4043.65</v>
          </cell>
        </row>
        <row r="109">
          <cell r="B109" t="str">
            <v>DIDCB06Z</v>
          </cell>
          <cell r="C109">
            <v>24469.65</v>
          </cell>
          <cell r="D109">
            <v>2302.65</v>
          </cell>
          <cell r="E109">
            <v>0</v>
          </cell>
          <cell r="F109">
            <v>0</v>
          </cell>
          <cell r="G109">
            <v>24469.65</v>
          </cell>
          <cell r="H109">
            <v>2302.65</v>
          </cell>
        </row>
        <row r="110">
          <cell r="B110" t="str">
            <v>LBAR_01Z</v>
          </cell>
          <cell r="C110">
            <v>13433.38</v>
          </cell>
          <cell r="D110">
            <v>18813.2</v>
          </cell>
          <cell r="E110">
            <v>0</v>
          </cell>
          <cell r="F110">
            <v>0</v>
          </cell>
          <cell r="G110">
            <v>13433.38</v>
          </cell>
          <cell r="H110">
            <v>18813.2</v>
          </cell>
        </row>
        <row r="111">
          <cell r="B111" t="str">
            <v>PEMB_11Z</v>
          </cell>
          <cell r="C111">
            <v>16645.95</v>
          </cell>
          <cell r="D111">
            <v>1971.55</v>
          </cell>
          <cell r="E111">
            <v>0</v>
          </cell>
          <cell r="F111">
            <v>0</v>
          </cell>
          <cell r="G111">
            <v>16645.95</v>
          </cell>
          <cell r="H111">
            <v>1971.55</v>
          </cell>
        </row>
        <row r="112">
          <cell r="B112" t="str">
            <v>PEMB_21Z</v>
          </cell>
          <cell r="C112">
            <v>29038.5</v>
          </cell>
          <cell r="D112">
            <v>2096.4499999999998</v>
          </cell>
          <cell r="E112">
            <v>0</v>
          </cell>
          <cell r="F112">
            <v>0</v>
          </cell>
          <cell r="G112">
            <v>29038.5</v>
          </cell>
          <cell r="H112">
            <v>2096.4499999999998</v>
          </cell>
        </row>
        <row r="113">
          <cell r="B113" t="str">
            <v>PEMB_31Z</v>
          </cell>
          <cell r="C113">
            <v>30924.400000000001</v>
          </cell>
          <cell r="D113">
            <v>1838.75</v>
          </cell>
          <cell r="E113">
            <v>0</v>
          </cell>
          <cell r="F113">
            <v>0</v>
          </cell>
          <cell r="G113">
            <v>30924.400000000001</v>
          </cell>
          <cell r="H113">
            <v>1838.75</v>
          </cell>
        </row>
        <row r="114">
          <cell r="B114" t="str">
            <v>PEMB_41Z</v>
          </cell>
          <cell r="C114">
            <v>13877.15</v>
          </cell>
          <cell r="D114">
            <v>3325.6</v>
          </cell>
          <cell r="E114">
            <v>0</v>
          </cell>
          <cell r="F114">
            <v>0</v>
          </cell>
          <cell r="G114">
            <v>13877.15</v>
          </cell>
          <cell r="H114">
            <v>3325.6</v>
          </cell>
        </row>
        <row r="115">
          <cell r="B115" t="str">
            <v>PEMB_51Z</v>
          </cell>
          <cell r="C115">
            <v>17001.45</v>
          </cell>
          <cell r="D115">
            <v>1778.5</v>
          </cell>
          <cell r="E115">
            <v>0</v>
          </cell>
          <cell r="F115">
            <v>0</v>
          </cell>
          <cell r="G115">
            <v>17001.45</v>
          </cell>
          <cell r="H115">
            <v>1778.5</v>
          </cell>
        </row>
        <row r="116">
          <cell r="B116" t="str">
            <v>STAY_01Z</v>
          </cell>
          <cell r="C116">
            <v>10460.35</v>
          </cell>
          <cell r="D116">
            <v>5433.95</v>
          </cell>
          <cell r="E116">
            <v>0</v>
          </cell>
          <cell r="F116">
            <v>0</v>
          </cell>
          <cell r="G116">
            <v>10460.35</v>
          </cell>
          <cell r="H116">
            <v>5433.95</v>
          </cell>
        </row>
        <row r="117">
          <cell r="B117" t="str">
            <v>STAY_02Z</v>
          </cell>
          <cell r="C117">
            <v>12320.4</v>
          </cell>
          <cell r="D117">
            <v>4810.75</v>
          </cell>
          <cell r="E117">
            <v>0</v>
          </cell>
          <cell r="F117">
            <v>0</v>
          </cell>
          <cell r="G117">
            <v>12320.4</v>
          </cell>
          <cell r="H117">
            <v>4810.75</v>
          </cell>
        </row>
        <row r="118">
          <cell r="B118" t="str">
            <v>STAY_03Z</v>
          </cell>
          <cell r="C118">
            <v>9474</v>
          </cell>
          <cell r="D118">
            <v>5291.95</v>
          </cell>
          <cell r="E118">
            <v>0</v>
          </cell>
          <cell r="F118">
            <v>0</v>
          </cell>
          <cell r="G118">
            <v>9474</v>
          </cell>
          <cell r="H118">
            <v>5291.95</v>
          </cell>
        </row>
        <row r="119">
          <cell r="B119" t="str">
            <v>STAY_04Z</v>
          </cell>
          <cell r="C119">
            <v>10477.15</v>
          </cell>
          <cell r="D119">
            <v>3560.5</v>
          </cell>
          <cell r="E119">
            <v>0</v>
          </cell>
          <cell r="F119">
            <v>0</v>
          </cell>
          <cell r="G119">
            <v>10477.15</v>
          </cell>
          <cell r="H119">
            <v>3560.5</v>
          </cell>
        </row>
        <row r="120">
          <cell r="B120" t="str">
            <v>DNGB_21Z</v>
          </cell>
          <cell r="C120">
            <v>0</v>
          </cell>
          <cell r="D120">
            <v>0</v>
          </cell>
          <cell r="E120">
            <v>0</v>
          </cell>
          <cell r="F120">
            <v>0</v>
          </cell>
          <cell r="G120">
            <v>0</v>
          </cell>
          <cell r="H120">
            <v>0</v>
          </cell>
        </row>
        <row r="121">
          <cell r="B121" t="str">
            <v>DNGB_22Z</v>
          </cell>
          <cell r="C121">
            <v>0</v>
          </cell>
          <cell r="D121">
            <v>0</v>
          </cell>
          <cell r="E121">
            <v>0</v>
          </cell>
          <cell r="F121">
            <v>0</v>
          </cell>
          <cell r="G121">
            <v>0</v>
          </cell>
          <cell r="H121">
            <v>0</v>
          </cell>
        </row>
        <row r="122">
          <cell r="B122" t="str">
            <v>HEYM101Z</v>
          </cell>
          <cell r="C122">
            <v>26938.95</v>
          </cell>
          <cell r="D122">
            <v>1451.85</v>
          </cell>
          <cell r="E122">
            <v>0</v>
          </cell>
          <cell r="F122">
            <v>0</v>
          </cell>
          <cell r="G122">
            <v>26938.95</v>
          </cell>
          <cell r="H122">
            <v>1451.85</v>
          </cell>
        </row>
        <row r="123">
          <cell r="B123" t="str">
            <v>HEYM102Z</v>
          </cell>
          <cell r="C123">
            <v>18524.900000000001</v>
          </cell>
          <cell r="D123">
            <v>11658.5</v>
          </cell>
          <cell r="E123">
            <v>0</v>
          </cell>
          <cell r="F123">
            <v>0</v>
          </cell>
          <cell r="G123">
            <v>18524.900000000001</v>
          </cell>
          <cell r="H123">
            <v>11658.5</v>
          </cell>
        </row>
        <row r="124">
          <cell r="B124" t="str">
            <v>HEYM207Z</v>
          </cell>
          <cell r="C124">
            <v>0</v>
          </cell>
          <cell r="D124">
            <v>331.7</v>
          </cell>
          <cell r="E124">
            <v>0</v>
          </cell>
          <cell r="F124">
            <v>0</v>
          </cell>
          <cell r="G124">
            <v>0</v>
          </cell>
          <cell r="H124">
            <v>331.7</v>
          </cell>
        </row>
        <row r="125">
          <cell r="B125" t="str">
            <v>HEYM208Z</v>
          </cell>
          <cell r="C125">
            <v>73565.3</v>
          </cell>
          <cell r="D125">
            <v>2955.6</v>
          </cell>
          <cell r="E125">
            <v>0</v>
          </cell>
          <cell r="F125">
            <v>0</v>
          </cell>
          <cell r="G125">
            <v>73565.3</v>
          </cell>
          <cell r="H125">
            <v>2955.6</v>
          </cell>
        </row>
        <row r="126">
          <cell r="B126" t="str">
            <v>HINB_07Z</v>
          </cell>
          <cell r="C126">
            <v>19994.25</v>
          </cell>
          <cell r="D126">
            <v>554.04999999999995</v>
          </cell>
          <cell r="E126">
            <v>0</v>
          </cell>
          <cell r="F126">
            <v>0</v>
          </cell>
          <cell r="G126">
            <v>19994.25</v>
          </cell>
          <cell r="H126">
            <v>554.04999999999995</v>
          </cell>
        </row>
        <row r="127">
          <cell r="B127" t="str">
            <v>HINB_08Z</v>
          </cell>
          <cell r="C127">
            <v>0</v>
          </cell>
          <cell r="D127">
            <v>0</v>
          </cell>
          <cell r="E127">
            <v>0</v>
          </cell>
          <cell r="F127">
            <v>0</v>
          </cell>
          <cell r="G127">
            <v>0</v>
          </cell>
          <cell r="H127">
            <v>0</v>
          </cell>
        </row>
        <row r="128">
          <cell r="B128" t="str">
            <v>HRTL_01Z</v>
          </cell>
          <cell r="C128">
            <v>59337.35</v>
          </cell>
          <cell r="D128">
            <v>2438.15</v>
          </cell>
          <cell r="E128">
            <v>0</v>
          </cell>
          <cell r="F128">
            <v>0</v>
          </cell>
          <cell r="G128">
            <v>59337.35</v>
          </cell>
          <cell r="H128">
            <v>2438.15</v>
          </cell>
        </row>
        <row r="129">
          <cell r="B129" t="str">
            <v>HRTL_02Z</v>
          </cell>
          <cell r="C129">
            <v>23692.35</v>
          </cell>
          <cell r="D129">
            <v>2794.1</v>
          </cell>
          <cell r="E129">
            <v>0</v>
          </cell>
          <cell r="F129">
            <v>0</v>
          </cell>
          <cell r="G129">
            <v>23692.35</v>
          </cell>
          <cell r="H129">
            <v>2794.1</v>
          </cell>
        </row>
        <row r="130">
          <cell r="B130" t="str">
            <v>HUNB_07Z</v>
          </cell>
          <cell r="C130">
            <v>10733.1</v>
          </cell>
          <cell r="D130">
            <v>0</v>
          </cell>
          <cell r="E130">
            <v>0</v>
          </cell>
          <cell r="F130">
            <v>0</v>
          </cell>
          <cell r="G130">
            <v>10733.1</v>
          </cell>
          <cell r="H130">
            <v>0</v>
          </cell>
        </row>
        <row r="131">
          <cell r="B131" t="str">
            <v>HUNB_08Z</v>
          </cell>
          <cell r="C131">
            <v>42598.6</v>
          </cell>
          <cell r="D131">
            <v>3655.8</v>
          </cell>
          <cell r="E131">
            <v>0</v>
          </cell>
          <cell r="F131">
            <v>0</v>
          </cell>
          <cell r="G131">
            <v>42598.6</v>
          </cell>
          <cell r="H131">
            <v>3655.8</v>
          </cell>
        </row>
        <row r="132">
          <cell r="B132" t="str">
            <v>SIZB_01Z</v>
          </cell>
          <cell r="C132">
            <v>37647.550000000003</v>
          </cell>
          <cell r="D132">
            <v>3471.85</v>
          </cell>
          <cell r="E132">
            <v>0</v>
          </cell>
          <cell r="F132">
            <v>0</v>
          </cell>
          <cell r="G132">
            <v>37647.550000000003</v>
          </cell>
          <cell r="H132">
            <v>3471.85</v>
          </cell>
        </row>
        <row r="133">
          <cell r="B133" t="str">
            <v>SIZB_02Z</v>
          </cell>
          <cell r="C133">
            <v>38941.85</v>
          </cell>
          <cell r="D133">
            <v>4376.3500000000004</v>
          </cell>
          <cell r="E133">
            <v>0</v>
          </cell>
          <cell r="F133">
            <v>0</v>
          </cell>
          <cell r="G133">
            <v>38941.85</v>
          </cell>
          <cell r="H133">
            <v>4376.3500000000004</v>
          </cell>
        </row>
        <row r="134">
          <cell r="B134" t="str">
            <v>TORN_01Z</v>
          </cell>
          <cell r="C134">
            <v>0</v>
          </cell>
          <cell r="D134">
            <v>0</v>
          </cell>
          <cell r="E134">
            <v>0</v>
          </cell>
          <cell r="F134">
            <v>0</v>
          </cell>
          <cell r="G134">
            <v>0</v>
          </cell>
          <cell r="H134">
            <v>0</v>
          </cell>
        </row>
        <row r="135">
          <cell r="B135" t="str">
            <v>TORN_02Z</v>
          </cell>
          <cell r="C135">
            <v>58816.05</v>
          </cell>
          <cell r="D135">
            <v>7434.6</v>
          </cell>
          <cell r="E135">
            <v>0</v>
          </cell>
          <cell r="F135">
            <v>0</v>
          </cell>
          <cell r="G135">
            <v>58816.05</v>
          </cell>
          <cell r="H135">
            <v>7434.6</v>
          </cell>
        </row>
        <row r="136">
          <cell r="B136" t="str">
            <v>EAG-NEMO1</v>
          </cell>
          <cell r="C136">
            <v>36812.5</v>
          </cell>
          <cell r="D136">
            <v>5972.65</v>
          </cell>
          <cell r="E136">
            <v>0</v>
          </cell>
          <cell r="F136">
            <v>0</v>
          </cell>
          <cell r="G136">
            <v>36812.5</v>
          </cell>
          <cell r="H136">
            <v>5972.65</v>
          </cell>
        </row>
        <row r="137">
          <cell r="B137" t="str">
            <v>DINO_01Z</v>
          </cell>
          <cell r="C137">
            <v>1282.7</v>
          </cell>
          <cell r="D137">
            <v>0</v>
          </cell>
          <cell r="E137">
            <v>0</v>
          </cell>
          <cell r="F137">
            <v>0</v>
          </cell>
          <cell r="G137">
            <v>1282.7</v>
          </cell>
          <cell r="H137">
            <v>0</v>
          </cell>
        </row>
        <row r="138">
          <cell r="B138" t="str">
            <v>DINO_02Z</v>
          </cell>
          <cell r="C138">
            <v>19771.849999999999</v>
          </cell>
          <cell r="D138">
            <v>353.05</v>
          </cell>
          <cell r="E138">
            <v>0</v>
          </cell>
          <cell r="F138">
            <v>0</v>
          </cell>
          <cell r="G138">
            <v>19771.849999999999</v>
          </cell>
          <cell r="H138">
            <v>353.05</v>
          </cell>
        </row>
        <row r="139">
          <cell r="B139" t="str">
            <v>DINO_03Z</v>
          </cell>
          <cell r="C139">
            <v>9127.75</v>
          </cell>
          <cell r="D139">
            <v>69.3</v>
          </cell>
          <cell r="E139">
            <v>0</v>
          </cell>
          <cell r="F139">
            <v>0</v>
          </cell>
          <cell r="G139">
            <v>9127.75</v>
          </cell>
          <cell r="H139">
            <v>69.3</v>
          </cell>
        </row>
        <row r="140">
          <cell r="B140" t="str">
            <v>DINO_04Z</v>
          </cell>
          <cell r="C140">
            <v>16169.45</v>
          </cell>
          <cell r="D140">
            <v>267.60000000000002</v>
          </cell>
          <cell r="E140">
            <v>0</v>
          </cell>
          <cell r="F140">
            <v>0</v>
          </cell>
          <cell r="G140">
            <v>16169.45</v>
          </cell>
          <cell r="H140">
            <v>267.60000000000002</v>
          </cell>
        </row>
        <row r="141">
          <cell r="B141" t="str">
            <v>DINO_05Z</v>
          </cell>
          <cell r="C141">
            <v>11289.95</v>
          </cell>
          <cell r="D141">
            <v>72.25</v>
          </cell>
          <cell r="E141">
            <v>0</v>
          </cell>
          <cell r="F141">
            <v>0</v>
          </cell>
          <cell r="G141">
            <v>11289.95</v>
          </cell>
          <cell r="H141">
            <v>72.25</v>
          </cell>
        </row>
        <row r="142">
          <cell r="B142" t="str">
            <v>DINO_06Z</v>
          </cell>
          <cell r="C142">
            <v>4274.1000000000004</v>
          </cell>
          <cell r="D142">
            <v>128.75</v>
          </cell>
          <cell r="E142">
            <v>0</v>
          </cell>
          <cell r="F142">
            <v>0</v>
          </cell>
          <cell r="G142">
            <v>4274.1000000000004</v>
          </cell>
          <cell r="H142">
            <v>128.75</v>
          </cell>
        </row>
        <row r="143">
          <cell r="B143" t="str">
            <v>FFES_01Z</v>
          </cell>
          <cell r="C143">
            <v>8.51</v>
          </cell>
          <cell r="D143">
            <v>2.1</v>
          </cell>
          <cell r="E143">
            <v>0</v>
          </cell>
          <cell r="F143">
            <v>0</v>
          </cell>
          <cell r="G143">
            <v>8.51</v>
          </cell>
          <cell r="H143">
            <v>2.1</v>
          </cell>
        </row>
        <row r="144">
          <cell r="B144" t="str">
            <v>FFES_02Z</v>
          </cell>
          <cell r="C144">
            <v>0</v>
          </cell>
          <cell r="D144">
            <v>0</v>
          </cell>
          <cell r="E144">
            <v>0</v>
          </cell>
          <cell r="F144">
            <v>0</v>
          </cell>
          <cell r="G144">
            <v>0</v>
          </cell>
          <cell r="H144">
            <v>0</v>
          </cell>
        </row>
        <row r="145">
          <cell r="B145" t="str">
            <v>FFES_03Z</v>
          </cell>
          <cell r="C145">
            <v>2027.03</v>
          </cell>
          <cell r="D145">
            <v>288.14999999999998</v>
          </cell>
          <cell r="E145">
            <v>0</v>
          </cell>
          <cell r="F145">
            <v>0</v>
          </cell>
          <cell r="G145">
            <v>2027.03</v>
          </cell>
          <cell r="H145">
            <v>288.14999999999998</v>
          </cell>
        </row>
        <row r="146">
          <cell r="B146" t="str">
            <v>FFES_04Z</v>
          </cell>
          <cell r="C146">
            <v>2989.14</v>
          </cell>
          <cell r="D146">
            <v>416.08</v>
          </cell>
          <cell r="E146">
            <v>0</v>
          </cell>
          <cell r="F146">
            <v>0</v>
          </cell>
          <cell r="G146">
            <v>2989.14</v>
          </cell>
          <cell r="H146">
            <v>416.08</v>
          </cell>
        </row>
        <row r="147">
          <cell r="B147" t="str">
            <v>KILNS01Z</v>
          </cell>
          <cell r="C147">
            <v>0</v>
          </cell>
          <cell r="D147">
            <v>0</v>
          </cell>
          <cell r="E147">
            <v>0</v>
          </cell>
          <cell r="F147">
            <v>0</v>
          </cell>
          <cell r="G147">
            <v>0</v>
          </cell>
          <cell r="H147">
            <v>0</v>
          </cell>
        </row>
        <row r="148">
          <cell r="B148" t="str">
            <v>PETEM01Z</v>
          </cell>
          <cell r="C148">
            <v>99.43</v>
          </cell>
          <cell r="D148">
            <v>1.97</v>
          </cell>
          <cell r="E148">
            <v>0</v>
          </cell>
          <cell r="F148">
            <v>0</v>
          </cell>
          <cell r="G148">
            <v>99.43</v>
          </cell>
          <cell r="H148">
            <v>1.97</v>
          </cell>
        </row>
        <row r="149">
          <cell r="B149" t="str">
            <v>GRAI_06Z</v>
          </cell>
          <cell r="C149">
            <v>23725.25</v>
          </cell>
          <cell r="D149">
            <v>3046.9</v>
          </cell>
          <cell r="E149">
            <v>0</v>
          </cell>
          <cell r="F149">
            <v>0</v>
          </cell>
          <cell r="G149">
            <v>23725.25</v>
          </cell>
          <cell r="H149">
            <v>3046.9</v>
          </cell>
        </row>
        <row r="150">
          <cell r="B150" t="str">
            <v>GRAI_07Z</v>
          </cell>
          <cell r="C150">
            <v>15553.25</v>
          </cell>
          <cell r="D150">
            <v>2983.8</v>
          </cell>
          <cell r="E150">
            <v>0</v>
          </cell>
          <cell r="F150">
            <v>0</v>
          </cell>
          <cell r="G150">
            <v>15553.25</v>
          </cell>
          <cell r="H150">
            <v>2983.8</v>
          </cell>
        </row>
        <row r="151">
          <cell r="B151" t="str">
            <v>GRAI_08Z</v>
          </cell>
          <cell r="C151">
            <v>9346.85</v>
          </cell>
          <cell r="D151">
            <v>2284.0500000000002</v>
          </cell>
          <cell r="E151">
            <v>0</v>
          </cell>
          <cell r="F151">
            <v>0</v>
          </cell>
          <cell r="G151">
            <v>9346.85</v>
          </cell>
          <cell r="H151">
            <v>2284.0500000000002</v>
          </cell>
        </row>
        <row r="152">
          <cell r="B152" t="str">
            <v>KILLP01Z</v>
          </cell>
          <cell r="C152">
            <v>57.25</v>
          </cell>
          <cell r="D152">
            <v>3543.55</v>
          </cell>
          <cell r="E152">
            <v>0</v>
          </cell>
          <cell r="F152">
            <v>0</v>
          </cell>
          <cell r="G152">
            <v>57.25</v>
          </cell>
          <cell r="H152">
            <v>3543.55</v>
          </cell>
        </row>
        <row r="153">
          <cell r="B153" t="str">
            <v>KILLP02Z</v>
          </cell>
          <cell r="C153">
            <v>0.95</v>
          </cell>
          <cell r="D153">
            <v>2787.6</v>
          </cell>
          <cell r="E153">
            <v>0</v>
          </cell>
          <cell r="F153">
            <v>0</v>
          </cell>
          <cell r="G153">
            <v>0.95</v>
          </cell>
          <cell r="H153">
            <v>2787.6</v>
          </cell>
        </row>
        <row r="154">
          <cell r="B154" t="str">
            <v>RATS_01Z</v>
          </cell>
          <cell r="C154">
            <v>1380.51</v>
          </cell>
          <cell r="D154">
            <v>1505.34</v>
          </cell>
          <cell r="E154">
            <v>0</v>
          </cell>
          <cell r="F154">
            <v>0</v>
          </cell>
          <cell r="G154">
            <v>1380.51</v>
          </cell>
          <cell r="H154">
            <v>1505.34</v>
          </cell>
        </row>
        <row r="155">
          <cell r="B155" t="str">
            <v>RATS_02Z</v>
          </cell>
          <cell r="C155">
            <v>2633.13</v>
          </cell>
          <cell r="D155">
            <v>775.26</v>
          </cell>
          <cell r="E155">
            <v>0</v>
          </cell>
          <cell r="F155">
            <v>0</v>
          </cell>
          <cell r="G155">
            <v>2633.13</v>
          </cell>
          <cell r="H155">
            <v>775.26</v>
          </cell>
        </row>
        <row r="156">
          <cell r="B156" t="str">
            <v>RATS_03Z</v>
          </cell>
          <cell r="C156">
            <v>4780.8</v>
          </cell>
          <cell r="D156">
            <v>749.88</v>
          </cell>
          <cell r="E156">
            <v>0</v>
          </cell>
          <cell r="F156">
            <v>0</v>
          </cell>
          <cell r="G156">
            <v>4780.8</v>
          </cell>
          <cell r="H156">
            <v>749.88</v>
          </cell>
        </row>
        <row r="157">
          <cell r="B157" t="str">
            <v>RATS_04Z</v>
          </cell>
          <cell r="C157">
            <v>1685.88</v>
          </cell>
          <cell r="D157">
            <v>2582.1</v>
          </cell>
          <cell r="E157">
            <v>0</v>
          </cell>
          <cell r="F157">
            <v>0</v>
          </cell>
          <cell r="G157">
            <v>1685.88</v>
          </cell>
          <cell r="H157">
            <v>2582.1</v>
          </cell>
        </row>
        <row r="158">
          <cell r="B158" t="str">
            <v>TAYL_02Z</v>
          </cell>
          <cell r="C158">
            <v>0.16</v>
          </cell>
          <cell r="D158">
            <v>7.69</v>
          </cell>
          <cell r="E158">
            <v>0</v>
          </cell>
          <cell r="F158">
            <v>0</v>
          </cell>
          <cell r="G158">
            <v>0.16</v>
          </cell>
          <cell r="H158">
            <v>7.69</v>
          </cell>
        </row>
        <row r="159">
          <cell r="B159" t="str">
            <v>TAYL_03Z</v>
          </cell>
          <cell r="C159">
            <v>9.91</v>
          </cell>
          <cell r="D159">
            <v>2</v>
          </cell>
          <cell r="E159">
            <v>0</v>
          </cell>
          <cell r="F159">
            <v>0</v>
          </cell>
          <cell r="G159">
            <v>9.91</v>
          </cell>
          <cell r="H159">
            <v>2</v>
          </cell>
        </row>
        <row r="160">
          <cell r="B160" t="str">
            <v>RCBKO-1</v>
          </cell>
          <cell r="C160">
            <v>5666.75</v>
          </cell>
          <cell r="D160">
            <v>3295.18</v>
          </cell>
          <cell r="E160">
            <v>0</v>
          </cell>
          <cell r="F160">
            <v>0</v>
          </cell>
          <cell r="G160">
            <v>5666.75</v>
          </cell>
          <cell r="H160">
            <v>3295.18</v>
          </cell>
        </row>
        <row r="161">
          <cell r="B161" t="str">
            <v>RCBKO-2</v>
          </cell>
          <cell r="C161">
            <v>5087.03</v>
          </cell>
          <cell r="D161">
            <v>3397.48</v>
          </cell>
          <cell r="E161">
            <v>0</v>
          </cell>
          <cell r="F161">
            <v>0</v>
          </cell>
          <cell r="G161">
            <v>5087.03</v>
          </cell>
          <cell r="H161">
            <v>3397.48</v>
          </cell>
        </row>
        <row r="162">
          <cell r="B162" t="str">
            <v>BRGG_01Z</v>
          </cell>
          <cell r="C162">
            <v>0</v>
          </cell>
          <cell r="D162">
            <v>0</v>
          </cell>
          <cell r="E162">
            <v>0</v>
          </cell>
          <cell r="F162">
            <v>0</v>
          </cell>
          <cell r="G162">
            <v>0</v>
          </cell>
          <cell r="H162">
            <v>0</v>
          </cell>
        </row>
        <row r="163">
          <cell r="B163" t="str">
            <v>ROCK_01Z</v>
          </cell>
          <cell r="C163">
            <v>24159.5</v>
          </cell>
          <cell r="D163">
            <v>4821</v>
          </cell>
          <cell r="E163">
            <v>0</v>
          </cell>
          <cell r="F163">
            <v>0</v>
          </cell>
          <cell r="G163">
            <v>24159.5</v>
          </cell>
          <cell r="H163">
            <v>4821</v>
          </cell>
        </row>
        <row r="164">
          <cell r="B164" t="str">
            <v>SCCL_01Z</v>
          </cell>
          <cell r="C164">
            <v>8672.4</v>
          </cell>
          <cell r="D164">
            <v>1032.5999999999999</v>
          </cell>
          <cell r="E164">
            <v>0</v>
          </cell>
          <cell r="F164">
            <v>0</v>
          </cell>
          <cell r="G164">
            <v>8672.4</v>
          </cell>
          <cell r="H164">
            <v>1032.5999999999999</v>
          </cell>
        </row>
        <row r="165">
          <cell r="B165" t="str">
            <v>SCCL_02Z</v>
          </cell>
          <cell r="C165">
            <v>1924.05</v>
          </cell>
          <cell r="D165">
            <v>657.45</v>
          </cell>
          <cell r="E165">
            <v>0</v>
          </cell>
          <cell r="F165">
            <v>0</v>
          </cell>
          <cell r="G165">
            <v>1924.05</v>
          </cell>
          <cell r="H165">
            <v>657.45</v>
          </cell>
        </row>
        <row r="166">
          <cell r="B166" t="str">
            <v>SCCL_03Z</v>
          </cell>
          <cell r="C166">
            <v>488.35</v>
          </cell>
          <cell r="D166">
            <v>376.02</v>
          </cell>
          <cell r="E166">
            <v>0</v>
          </cell>
          <cell r="F166">
            <v>0</v>
          </cell>
          <cell r="G166">
            <v>488.35</v>
          </cell>
          <cell r="H166">
            <v>376.02</v>
          </cell>
        </row>
        <row r="167">
          <cell r="B167" t="str">
            <v>SHOS_01Z</v>
          </cell>
          <cell r="C167">
            <v>6301.05</v>
          </cell>
          <cell r="D167">
            <v>438.45</v>
          </cell>
          <cell r="E167">
            <v>0</v>
          </cell>
          <cell r="F167">
            <v>0</v>
          </cell>
          <cell r="G167">
            <v>6301.05</v>
          </cell>
          <cell r="H167">
            <v>438.45</v>
          </cell>
        </row>
        <row r="168">
          <cell r="B168" t="str">
            <v>SEAB_01Z</v>
          </cell>
          <cell r="C168">
            <v>14223.42</v>
          </cell>
          <cell r="D168">
            <v>3197.09</v>
          </cell>
          <cell r="E168">
            <v>0</v>
          </cell>
          <cell r="F168">
            <v>0</v>
          </cell>
          <cell r="G168">
            <v>14223.42</v>
          </cell>
          <cell r="H168">
            <v>3197.09</v>
          </cell>
        </row>
        <row r="169">
          <cell r="B169" t="str">
            <v>SEAB_02Z</v>
          </cell>
          <cell r="C169">
            <v>14729.19</v>
          </cell>
          <cell r="D169">
            <v>705.09</v>
          </cell>
          <cell r="E169">
            <v>0</v>
          </cell>
          <cell r="F169">
            <v>0</v>
          </cell>
          <cell r="G169">
            <v>14729.19</v>
          </cell>
          <cell r="H169">
            <v>705.09</v>
          </cell>
        </row>
        <row r="170">
          <cell r="B170" t="str">
            <v>SPLN_01Z</v>
          </cell>
          <cell r="C170">
            <v>21537.75</v>
          </cell>
          <cell r="D170">
            <v>2241.4499999999998</v>
          </cell>
          <cell r="E170">
            <v>0</v>
          </cell>
          <cell r="F170">
            <v>0</v>
          </cell>
          <cell r="G170">
            <v>21537.75</v>
          </cell>
          <cell r="H170">
            <v>2241.4499999999998</v>
          </cell>
        </row>
        <row r="171">
          <cell r="B171" t="str">
            <v>ARCHW-1</v>
          </cell>
          <cell r="C171">
            <v>993.69</v>
          </cell>
          <cell r="D171">
            <v>1214.97</v>
          </cell>
          <cell r="E171">
            <v>0</v>
          </cell>
          <cell r="F171">
            <v>0</v>
          </cell>
          <cell r="G171">
            <v>993.69</v>
          </cell>
          <cell r="H171">
            <v>1214.97</v>
          </cell>
        </row>
        <row r="172">
          <cell r="B172" t="str">
            <v>BLLA-2</v>
          </cell>
          <cell r="C172">
            <v>2749.66</v>
          </cell>
          <cell r="D172">
            <v>426.78</v>
          </cell>
          <cell r="E172">
            <v>0</v>
          </cell>
          <cell r="F172">
            <v>0</v>
          </cell>
          <cell r="G172">
            <v>2749.66</v>
          </cell>
          <cell r="H172">
            <v>426.78</v>
          </cell>
        </row>
        <row r="173">
          <cell r="B173" t="str">
            <v>CLFLW-1</v>
          </cell>
          <cell r="C173">
            <v>201.07</v>
          </cell>
          <cell r="D173">
            <v>53.59</v>
          </cell>
          <cell r="E173">
            <v>0</v>
          </cell>
          <cell r="F173">
            <v>0</v>
          </cell>
          <cell r="G173">
            <v>201.07</v>
          </cell>
          <cell r="H173">
            <v>53.59</v>
          </cell>
        </row>
        <row r="174">
          <cell r="B174" t="str">
            <v>DRSLW-1</v>
          </cell>
          <cell r="C174">
            <v>0</v>
          </cell>
          <cell r="D174">
            <v>10798.2</v>
          </cell>
          <cell r="E174">
            <v>0</v>
          </cell>
          <cell r="F174">
            <v>0</v>
          </cell>
          <cell r="G174">
            <v>0</v>
          </cell>
          <cell r="H174">
            <v>10798.2</v>
          </cell>
        </row>
        <row r="175">
          <cell r="B175" t="str">
            <v>EWHLW-1</v>
          </cell>
          <cell r="C175">
            <v>749.65</v>
          </cell>
          <cell r="D175">
            <v>284.45</v>
          </cell>
          <cell r="E175">
            <v>0</v>
          </cell>
          <cell r="F175">
            <v>0</v>
          </cell>
          <cell r="G175">
            <v>749.65</v>
          </cell>
          <cell r="H175">
            <v>284.45</v>
          </cell>
        </row>
        <row r="176">
          <cell r="B176" t="str">
            <v>HRSTW-1</v>
          </cell>
          <cell r="C176">
            <v>12682.22</v>
          </cell>
          <cell r="D176">
            <v>7555.14</v>
          </cell>
          <cell r="E176">
            <v>0</v>
          </cell>
          <cell r="F176">
            <v>0</v>
          </cell>
          <cell r="G176">
            <v>12682.22</v>
          </cell>
          <cell r="H176">
            <v>7555.14</v>
          </cell>
        </row>
        <row r="177">
          <cell r="B177" t="str">
            <v>KLGLW-1</v>
          </cell>
          <cell r="C177">
            <v>11981</v>
          </cell>
          <cell r="D177">
            <v>57.07</v>
          </cell>
          <cell r="E177">
            <v>0</v>
          </cell>
          <cell r="F177">
            <v>0</v>
          </cell>
          <cell r="G177">
            <v>11981</v>
          </cell>
          <cell r="H177">
            <v>57.07</v>
          </cell>
        </row>
        <row r="178">
          <cell r="B178" t="str">
            <v>MKHLW-1</v>
          </cell>
          <cell r="C178">
            <v>0.46</v>
          </cell>
          <cell r="D178">
            <v>4196.8900000000003</v>
          </cell>
          <cell r="E178">
            <v>0</v>
          </cell>
          <cell r="F178">
            <v>0</v>
          </cell>
          <cell r="G178">
            <v>0.46</v>
          </cell>
          <cell r="H178">
            <v>4196.8900000000003</v>
          </cell>
        </row>
        <row r="179">
          <cell r="B179" t="str">
            <v>AIGA_01Z</v>
          </cell>
          <cell r="C179">
            <v>6.06</v>
          </cell>
          <cell r="D179">
            <v>5.41</v>
          </cell>
          <cell r="E179">
            <v>0</v>
          </cell>
          <cell r="F179">
            <v>0</v>
          </cell>
          <cell r="G179">
            <v>6.06</v>
          </cell>
          <cell r="H179">
            <v>5.41</v>
          </cell>
        </row>
        <row r="180">
          <cell r="B180" t="str">
            <v>BHLAW-1</v>
          </cell>
          <cell r="C180">
            <v>516.99</v>
          </cell>
          <cell r="D180">
            <v>1444.78</v>
          </cell>
          <cell r="E180">
            <v>0</v>
          </cell>
          <cell r="F180">
            <v>0</v>
          </cell>
          <cell r="G180">
            <v>516.99</v>
          </cell>
          <cell r="H180">
            <v>1444.78</v>
          </cell>
        </row>
        <row r="181">
          <cell r="B181" t="str">
            <v>CASH_01Z</v>
          </cell>
          <cell r="C181">
            <v>206.67</v>
          </cell>
          <cell r="D181">
            <v>0</v>
          </cell>
          <cell r="E181">
            <v>0</v>
          </cell>
          <cell r="F181">
            <v>0</v>
          </cell>
          <cell r="G181">
            <v>206.67</v>
          </cell>
          <cell r="H181">
            <v>0</v>
          </cell>
        </row>
        <row r="182">
          <cell r="B182" t="str">
            <v>CEAN_01Z</v>
          </cell>
          <cell r="C182">
            <v>26.02</v>
          </cell>
          <cell r="D182">
            <v>34</v>
          </cell>
          <cell r="E182">
            <v>0</v>
          </cell>
          <cell r="F182">
            <v>0</v>
          </cell>
          <cell r="G182">
            <v>26.02</v>
          </cell>
          <cell r="H182">
            <v>34</v>
          </cell>
        </row>
        <row r="183">
          <cell r="B183" t="str">
            <v>CLAC-1</v>
          </cell>
          <cell r="C183">
            <v>16.57</v>
          </cell>
          <cell r="D183">
            <v>65</v>
          </cell>
          <cell r="E183">
            <v>0</v>
          </cell>
          <cell r="F183">
            <v>0</v>
          </cell>
          <cell r="G183">
            <v>16.57</v>
          </cell>
          <cell r="H183">
            <v>65</v>
          </cell>
        </row>
        <row r="184">
          <cell r="B184" t="str">
            <v>CLUN_01Z</v>
          </cell>
          <cell r="C184">
            <v>1485.4</v>
          </cell>
          <cell r="D184">
            <v>34.08</v>
          </cell>
          <cell r="E184">
            <v>0</v>
          </cell>
          <cell r="F184">
            <v>0</v>
          </cell>
          <cell r="G184">
            <v>1485.4</v>
          </cell>
          <cell r="H184">
            <v>34.08</v>
          </cell>
        </row>
        <row r="185">
          <cell r="B185" t="str">
            <v>CLUN_02Z</v>
          </cell>
          <cell r="C185">
            <v>752.44</v>
          </cell>
          <cell r="D185">
            <v>199.73</v>
          </cell>
          <cell r="E185">
            <v>0</v>
          </cell>
          <cell r="F185">
            <v>0</v>
          </cell>
          <cell r="G185">
            <v>752.44</v>
          </cell>
          <cell r="H185">
            <v>199.73</v>
          </cell>
        </row>
        <row r="186">
          <cell r="B186" t="str">
            <v>CULL_02Z</v>
          </cell>
          <cell r="C186">
            <v>635.64</v>
          </cell>
          <cell r="D186">
            <v>0</v>
          </cell>
          <cell r="E186">
            <v>0</v>
          </cell>
          <cell r="F186">
            <v>0</v>
          </cell>
          <cell r="G186">
            <v>635.64</v>
          </cell>
          <cell r="H186">
            <v>0</v>
          </cell>
        </row>
        <row r="187">
          <cell r="B187" t="str">
            <v>DEAN_01Z</v>
          </cell>
          <cell r="C187">
            <v>72.09</v>
          </cell>
          <cell r="D187">
            <v>89.02</v>
          </cell>
          <cell r="E187">
            <v>0</v>
          </cell>
          <cell r="F187">
            <v>0</v>
          </cell>
          <cell r="G187">
            <v>72.09</v>
          </cell>
          <cell r="H187">
            <v>89.02</v>
          </cell>
        </row>
        <row r="188">
          <cell r="B188" t="str">
            <v>ERRO_01Z</v>
          </cell>
          <cell r="C188">
            <v>8.23</v>
          </cell>
          <cell r="D188">
            <v>64.540000000000006</v>
          </cell>
          <cell r="E188">
            <v>0</v>
          </cell>
          <cell r="F188">
            <v>0</v>
          </cell>
          <cell r="G188">
            <v>8.23</v>
          </cell>
          <cell r="H188">
            <v>64.540000000000006</v>
          </cell>
        </row>
        <row r="189">
          <cell r="B189" t="str">
            <v>ERRO_02Z</v>
          </cell>
          <cell r="C189">
            <v>4.32</v>
          </cell>
          <cell r="D189">
            <v>72.94</v>
          </cell>
          <cell r="E189">
            <v>0</v>
          </cell>
          <cell r="F189">
            <v>0</v>
          </cell>
          <cell r="G189">
            <v>4.32</v>
          </cell>
          <cell r="H189">
            <v>72.94</v>
          </cell>
        </row>
        <row r="190">
          <cell r="B190" t="str">
            <v>ERRO_03Z</v>
          </cell>
          <cell r="C190">
            <v>5.7</v>
          </cell>
          <cell r="D190">
            <v>65.64</v>
          </cell>
          <cell r="E190">
            <v>0</v>
          </cell>
          <cell r="F190">
            <v>0</v>
          </cell>
          <cell r="G190">
            <v>5.7</v>
          </cell>
          <cell r="H190">
            <v>65.64</v>
          </cell>
        </row>
        <row r="191">
          <cell r="B191" t="str">
            <v>FASN_01Z</v>
          </cell>
          <cell r="C191">
            <v>1197.92</v>
          </cell>
          <cell r="D191">
            <v>0.21</v>
          </cell>
          <cell r="E191">
            <v>0</v>
          </cell>
          <cell r="F191">
            <v>0</v>
          </cell>
          <cell r="G191">
            <v>1197.92</v>
          </cell>
          <cell r="H191">
            <v>0.21</v>
          </cell>
        </row>
        <row r="192">
          <cell r="B192" t="str">
            <v>FASN_02Z</v>
          </cell>
          <cell r="C192">
            <v>1397.53</v>
          </cell>
          <cell r="D192">
            <v>0.13</v>
          </cell>
          <cell r="E192">
            <v>0</v>
          </cell>
          <cell r="F192">
            <v>0</v>
          </cell>
          <cell r="G192">
            <v>1397.53</v>
          </cell>
          <cell r="H192">
            <v>0.13</v>
          </cell>
        </row>
        <row r="193">
          <cell r="B193" t="str">
            <v>FASN_03Z</v>
          </cell>
          <cell r="C193">
            <v>70.42</v>
          </cell>
          <cell r="D193">
            <v>280.81</v>
          </cell>
          <cell r="E193">
            <v>0</v>
          </cell>
          <cell r="F193">
            <v>0</v>
          </cell>
          <cell r="G193">
            <v>70.42</v>
          </cell>
          <cell r="H193">
            <v>280.81</v>
          </cell>
        </row>
        <row r="194">
          <cell r="B194" t="str">
            <v>FASN_04Z</v>
          </cell>
          <cell r="C194">
            <v>493.37</v>
          </cell>
          <cell r="D194">
            <v>84.87</v>
          </cell>
          <cell r="E194">
            <v>0</v>
          </cell>
          <cell r="F194">
            <v>0</v>
          </cell>
          <cell r="G194">
            <v>493.37</v>
          </cell>
          <cell r="H194">
            <v>84.87</v>
          </cell>
        </row>
        <row r="195">
          <cell r="B195" t="str">
            <v>FINL_01Z</v>
          </cell>
          <cell r="C195">
            <v>21.18</v>
          </cell>
          <cell r="D195">
            <v>17.32</v>
          </cell>
          <cell r="E195">
            <v>0</v>
          </cell>
          <cell r="F195">
            <v>0</v>
          </cell>
          <cell r="G195">
            <v>21.18</v>
          </cell>
          <cell r="H195">
            <v>17.32</v>
          </cell>
        </row>
        <row r="196">
          <cell r="B196" t="str">
            <v>FOYE_01Z</v>
          </cell>
          <cell r="C196">
            <v>1114.72</v>
          </cell>
          <cell r="D196">
            <v>884.56</v>
          </cell>
          <cell r="E196">
            <v>0</v>
          </cell>
          <cell r="F196">
            <v>0</v>
          </cell>
          <cell r="G196">
            <v>1114.72</v>
          </cell>
          <cell r="H196">
            <v>884.56</v>
          </cell>
        </row>
        <row r="197">
          <cell r="B197" t="str">
            <v>FOYE_02Z</v>
          </cell>
          <cell r="C197">
            <v>1227.02</v>
          </cell>
          <cell r="D197">
            <v>587.47</v>
          </cell>
          <cell r="E197">
            <v>0</v>
          </cell>
          <cell r="F197">
            <v>0</v>
          </cell>
          <cell r="G197">
            <v>1227.02</v>
          </cell>
          <cell r="H197">
            <v>587.47</v>
          </cell>
        </row>
        <row r="198">
          <cell r="B198" t="str">
            <v>GLEN_01Z</v>
          </cell>
          <cell r="C198">
            <v>249.1</v>
          </cell>
          <cell r="D198">
            <v>0.27</v>
          </cell>
          <cell r="E198">
            <v>0</v>
          </cell>
          <cell r="F198">
            <v>0</v>
          </cell>
          <cell r="G198">
            <v>249.1</v>
          </cell>
          <cell r="H198">
            <v>0.27</v>
          </cell>
        </row>
        <row r="199">
          <cell r="B199" t="str">
            <v>GLNDO-1</v>
          </cell>
          <cell r="C199">
            <v>3229.52</v>
          </cell>
          <cell r="D199">
            <v>270.92</v>
          </cell>
          <cell r="E199">
            <v>0</v>
          </cell>
          <cell r="F199">
            <v>0</v>
          </cell>
          <cell r="G199">
            <v>3229.52</v>
          </cell>
          <cell r="H199">
            <v>270.92</v>
          </cell>
        </row>
        <row r="200">
          <cell r="B200" t="str">
            <v>GORDW-1</v>
          </cell>
          <cell r="C200">
            <v>0</v>
          </cell>
          <cell r="D200">
            <v>0</v>
          </cell>
          <cell r="E200">
            <v>0</v>
          </cell>
          <cell r="F200">
            <v>0</v>
          </cell>
          <cell r="G200">
            <v>0</v>
          </cell>
          <cell r="H200">
            <v>0</v>
          </cell>
        </row>
        <row r="201">
          <cell r="B201" t="str">
            <v>GRUB_01Z</v>
          </cell>
          <cell r="C201">
            <v>0</v>
          </cell>
          <cell r="D201">
            <v>0</v>
          </cell>
          <cell r="E201">
            <v>0</v>
          </cell>
          <cell r="F201">
            <v>0</v>
          </cell>
          <cell r="G201">
            <v>0</v>
          </cell>
          <cell r="H201">
            <v>0</v>
          </cell>
        </row>
        <row r="202">
          <cell r="B202" t="str">
            <v>GRUB_02Z</v>
          </cell>
          <cell r="C202">
            <v>0</v>
          </cell>
          <cell r="D202">
            <v>0</v>
          </cell>
          <cell r="E202">
            <v>0</v>
          </cell>
          <cell r="F202">
            <v>0</v>
          </cell>
          <cell r="G202">
            <v>0</v>
          </cell>
          <cell r="H202">
            <v>0</v>
          </cell>
        </row>
        <row r="203">
          <cell r="B203" t="str">
            <v>HADHW-1</v>
          </cell>
          <cell r="C203">
            <v>711.39</v>
          </cell>
          <cell r="D203">
            <v>4948.47</v>
          </cell>
          <cell r="E203">
            <v>0</v>
          </cell>
          <cell r="F203">
            <v>0</v>
          </cell>
          <cell r="G203">
            <v>711.39</v>
          </cell>
          <cell r="H203">
            <v>4948.47</v>
          </cell>
        </row>
        <row r="204">
          <cell r="B204" t="str">
            <v>INGA_01Z</v>
          </cell>
          <cell r="C204">
            <v>27.68</v>
          </cell>
          <cell r="D204">
            <v>22.21</v>
          </cell>
          <cell r="E204">
            <v>0</v>
          </cell>
          <cell r="F204">
            <v>0</v>
          </cell>
          <cell r="G204">
            <v>27.68</v>
          </cell>
          <cell r="H204">
            <v>22.21</v>
          </cell>
        </row>
        <row r="205">
          <cell r="B205" t="str">
            <v>KIOR_01Z</v>
          </cell>
          <cell r="C205">
            <v>3.69</v>
          </cell>
          <cell r="D205">
            <v>8.35</v>
          </cell>
          <cell r="E205">
            <v>0</v>
          </cell>
          <cell r="F205">
            <v>0</v>
          </cell>
          <cell r="G205">
            <v>3.69</v>
          </cell>
          <cell r="H205">
            <v>8.35</v>
          </cell>
        </row>
        <row r="206">
          <cell r="B206" t="str">
            <v>LOCH_01Z</v>
          </cell>
          <cell r="C206">
            <v>611.37</v>
          </cell>
          <cell r="D206">
            <v>33.43</v>
          </cell>
          <cell r="E206">
            <v>0</v>
          </cell>
          <cell r="F206">
            <v>0</v>
          </cell>
          <cell r="G206">
            <v>611.37</v>
          </cell>
          <cell r="H206">
            <v>33.43</v>
          </cell>
        </row>
        <row r="207">
          <cell r="B207" t="str">
            <v>LOCH_02Z</v>
          </cell>
          <cell r="C207">
            <v>778.98</v>
          </cell>
          <cell r="D207">
            <v>21.88</v>
          </cell>
          <cell r="E207">
            <v>0</v>
          </cell>
          <cell r="F207">
            <v>0</v>
          </cell>
          <cell r="G207">
            <v>778.98</v>
          </cell>
          <cell r="H207">
            <v>21.88</v>
          </cell>
        </row>
        <row r="208">
          <cell r="B208" t="str">
            <v>LUIC_01Z</v>
          </cell>
          <cell r="C208">
            <v>16.64</v>
          </cell>
          <cell r="D208">
            <v>285.77999999999997</v>
          </cell>
          <cell r="E208">
            <v>0</v>
          </cell>
          <cell r="F208">
            <v>0</v>
          </cell>
          <cell r="G208">
            <v>16.64</v>
          </cell>
          <cell r="H208">
            <v>285.77999999999997</v>
          </cell>
        </row>
        <row r="209">
          <cell r="B209" t="str">
            <v>LUIC_02Z</v>
          </cell>
          <cell r="C209">
            <v>43.51</v>
          </cell>
          <cell r="D209">
            <v>189.06</v>
          </cell>
          <cell r="E209">
            <v>0</v>
          </cell>
          <cell r="F209">
            <v>0</v>
          </cell>
          <cell r="G209">
            <v>43.51</v>
          </cell>
          <cell r="H209">
            <v>189.06</v>
          </cell>
        </row>
        <row r="210">
          <cell r="B210" t="str">
            <v>MOSS_01Z</v>
          </cell>
          <cell r="C210">
            <v>174.07</v>
          </cell>
          <cell r="D210">
            <v>845.61</v>
          </cell>
          <cell r="E210">
            <v>0</v>
          </cell>
          <cell r="F210">
            <v>0</v>
          </cell>
          <cell r="G210">
            <v>174.07</v>
          </cell>
          <cell r="H210">
            <v>845.61</v>
          </cell>
        </row>
        <row r="211">
          <cell r="B211" t="str">
            <v>NANT_01Z</v>
          </cell>
          <cell r="C211">
            <v>196.7</v>
          </cell>
          <cell r="D211">
            <v>3.55</v>
          </cell>
          <cell r="E211">
            <v>0</v>
          </cell>
          <cell r="F211">
            <v>0</v>
          </cell>
          <cell r="G211">
            <v>196.7</v>
          </cell>
          <cell r="H211">
            <v>3.55</v>
          </cell>
        </row>
        <row r="212">
          <cell r="B212" t="str">
            <v>ORRI_01Z</v>
          </cell>
          <cell r="C212">
            <v>0.15</v>
          </cell>
          <cell r="D212">
            <v>60.38</v>
          </cell>
          <cell r="E212">
            <v>0</v>
          </cell>
          <cell r="F212">
            <v>0</v>
          </cell>
          <cell r="G212">
            <v>0.15</v>
          </cell>
          <cell r="H212">
            <v>60.38</v>
          </cell>
        </row>
        <row r="213">
          <cell r="B213" t="str">
            <v>PEHE_01Z</v>
          </cell>
          <cell r="C213">
            <v>6561.7</v>
          </cell>
          <cell r="D213">
            <v>6956.06</v>
          </cell>
          <cell r="E213">
            <v>0</v>
          </cell>
          <cell r="F213">
            <v>0</v>
          </cell>
          <cell r="G213">
            <v>6561.7</v>
          </cell>
          <cell r="H213">
            <v>6956.06</v>
          </cell>
        </row>
        <row r="214">
          <cell r="B214" t="str">
            <v>PEHE_02Z</v>
          </cell>
          <cell r="C214">
            <v>0</v>
          </cell>
          <cell r="D214">
            <v>0</v>
          </cell>
          <cell r="E214">
            <v>0</v>
          </cell>
          <cell r="F214">
            <v>0</v>
          </cell>
          <cell r="G214">
            <v>0</v>
          </cell>
          <cell r="H214">
            <v>0</v>
          </cell>
        </row>
        <row r="215">
          <cell r="B215" t="str">
            <v>QUIO_01Z</v>
          </cell>
          <cell r="C215">
            <v>451.03</v>
          </cell>
          <cell r="D215">
            <v>154.09</v>
          </cell>
          <cell r="E215">
            <v>0</v>
          </cell>
          <cell r="F215">
            <v>0</v>
          </cell>
          <cell r="G215">
            <v>451.03</v>
          </cell>
          <cell r="H215">
            <v>154.09</v>
          </cell>
        </row>
        <row r="216">
          <cell r="B216" t="str">
            <v>SLOY_01Z</v>
          </cell>
          <cell r="C216">
            <v>30.6</v>
          </cell>
          <cell r="D216">
            <v>45.7</v>
          </cell>
          <cell r="E216">
            <v>0</v>
          </cell>
          <cell r="F216">
            <v>0</v>
          </cell>
          <cell r="G216">
            <v>30.6</v>
          </cell>
          <cell r="H216">
            <v>45.7</v>
          </cell>
        </row>
        <row r="217">
          <cell r="B217" t="str">
            <v>SLOY_02Z</v>
          </cell>
          <cell r="C217">
            <v>0.92</v>
          </cell>
          <cell r="D217">
            <v>136.99</v>
          </cell>
          <cell r="E217">
            <v>0</v>
          </cell>
          <cell r="F217">
            <v>0</v>
          </cell>
          <cell r="G217">
            <v>0.92</v>
          </cell>
          <cell r="H217">
            <v>136.99</v>
          </cell>
        </row>
        <row r="218">
          <cell r="B218" t="str">
            <v>SLOY_03Z</v>
          </cell>
          <cell r="C218">
            <v>58.64</v>
          </cell>
          <cell r="D218">
            <v>23.05</v>
          </cell>
          <cell r="E218">
            <v>0</v>
          </cell>
          <cell r="F218">
            <v>0</v>
          </cell>
          <cell r="G218">
            <v>58.64</v>
          </cell>
          <cell r="H218">
            <v>23.05</v>
          </cell>
        </row>
        <row r="219">
          <cell r="B219" t="str">
            <v>SLOY_04Z</v>
          </cell>
          <cell r="C219">
            <v>123.8</v>
          </cell>
          <cell r="D219">
            <v>7.54</v>
          </cell>
          <cell r="E219">
            <v>0</v>
          </cell>
          <cell r="F219">
            <v>0</v>
          </cell>
          <cell r="G219">
            <v>123.8</v>
          </cell>
          <cell r="H219">
            <v>7.54</v>
          </cell>
        </row>
        <row r="220">
          <cell r="B220" t="str">
            <v>STRNW-1</v>
          </cell>
          <cell r="C220">
            <v>11.1</v>
          </cell>
          <cell r="D220">
            <v>1194.68</v>
          </cell>
          <cell r="E220">
            <v>0</v>
          </cell>
          <cell r="F220">
            <v>0</v>
          </cell>
          <cell r="G220">
            <v>11.1</v>
          </cell>
          <cell r="H220">
            <v>1194.68</v>
          </cell>
        </row>
        <row r="221">
          <cell r="B221" t="str">
            <v>TORA_01Z</v>
          </cell>
          <cell r="C221">
            <v>28.85</v>
          </cell>
          <cell r="D221">
            <v>43.81</v>
          </cell>
          <cell r="E221">
            <v>0</v>
          </cell>
          <cell r="F221">
            <v>0</v>
          </cell>
          <cell r="G221">
            <v>28.85</v>
          </cell>
          <cell r="H221">
            <v>43.81</v>
          </cell>
        </row>
        <row r="222">
          <cell r="B222" t="str">
            <v>TORA_02Z</v>
          </cell>
          <cell r="C222">
            <v>42.17</v>
          </cell>
          <cell r="D222">
            <v>26.04</v>
          </cell>
          <cell r="E222">
            <v>0</v>
          </cell>
          <cell r="F222">
            <v>0</v>
          </cell>
          <cell r="G222">
            <v>42.17</v>
          </cell>
          <cell r="H222">
            <v>26.04</v>
          </cell>
        </row>
        <row r="223">
          <cell r="B223" t="str">
            <v>STLGW-1</v>
          </cell>
          <cell r="C223">
            <v>3145.97</v>
          </cell>
          <cell r="D223">
            <v>207.1</v>
          </cell>
          <cell r="E223">
            <v>0</v>
          </cell>
          <cell r="F223">
            <v>0</v>
          </cell>
          <cell r="G223">
            <v>3145.97</v>
          </cell>
          <cell r="H223">
            <v>207.1</v>
          </cell>
        </row>
        <row r="224">
          <cell r="B224" t="str">
            <v>STLGW-2</v>
          </cell>
          <cell r="C224">
            <v>4437.4799999999996</v>
          </cell>
          <cell r="D224">
            <v>91.27</v>
          </cell>
          <cell r="E224">
            <v>0</v>
          </cell>
          <cell r="F224">
            <v>0</v>
          </cell>
          <cell r="G224">
            <v>4437.4799999999996</v>
          </cell>
          <cell r="H224">
            <v>91.27</v>
          </cell>
        </row>
        <row r="225">
          <cell r="B225" t="str">
            <v>STLGW-3</v>
          </cell>
          <cell r="C225">
            <v>3363.88</v>
          </cell>
          <cell r="D225">
            <v>91.31</v>
          </cell>
          <cell r="E225">
            <v>0</v>
          </cell>
          <cell r="F225">
            <v>0</v>
          </cell>
          <cell r="G225">
            <v>3363.88</v>
          </cell>
          <cell r="H225">
            <v>91.31</v>
          </cell>
        </row>
        <row r="226">
          <cell r="B226" t="str">
            <v>SUTB_01Z</v>
          </cell>
          <cell r="C226">
            <v>0</v>
          </cell>
          <cell r="D226">
            <v>0</v>
          </cell>
          <cell r="E226">
            <v>0</v>
          </cell>
          <cell r="F226">
            <v>0</v>
          </cell>
          <cell r="G226">
            <v>0</v>
          </cell>
          <cell r="H226">
            <v>0</v>
          </cell>
        </row>
        <row r="227">
          <cell r="B227" t="str">
            <v>SVRP_10Z</v>
          </cell>
          <cell r="C227">
            <v>0</v>
          </cell>
          <cell r="D227">
            <v>0</v>
          </cell>
          <cell r="E227">
            <v>0</v>
          </cell>
          <cell r="F227">
            <v>0</v>
          </cell>
          <cell r="G227">
            <v>0</v>
          </cell>
          <cell r="H227">
            <v>0</v>
          </cell>
        </row>
        <row r="228">
          <cell r="B228" t="str">
            <v>SVRP_20Z</v>
          </cell>
          <cell r="C228">
            <v>0</v>
          </cell>
          <cell r="D228">
            <v>0</v>
          </cell>
          <cell r="E228">
            <v>0</v>
          </cell>
          <cell r="F228">
            <v>0</v>
          </cell>
          <cell r="G228">
            <v>0</v>
          </cell>
          <cell r="H228">
            <v>0</v>
          </cell>
        </row>
        <row r="229">
          <cell r="B229" t="str">
            <v>USKM_13Z</v>
          </cell>
          <cell r="C229">
            <v>0</v>
          </cell>
          <cell r="D229">
            <v>0</v>
          </cell>
          <cell r="E229">
            <v>0</v>
          </cell>
          <cell r="F229">
            <v>0</v>
          </cell>
          <cell r="G229">
            <v>0</v>
          </cell>
          <cell r="H229">
            <v>0</v>
          </cell>
        </row>
        <row r="230">
          <cell r="B230" t="str">
            <v>USKM_14Z</v>
          </cell>
          <cell r="C230">
            <v>0</v>
          </cell>
          <cell r="D230">
            <v>0</v>
          </cell>
          <cell r="E230">
            <v>0</v>
          </cell>
          <cell r="F230">
            <v>0</v>
          </cell>
          <cell r="G230">
            <v>0</v>
          </cell>
          <cell r="H230">
            <v>0</v>
          </cell>
        </row>
        <row r="231">
          <cell r="B231" t="str">
            <v>USKM_15Z</v>
          </cell>
          <cell r="C231">
            <v>0</v>
          </cell>
          <cell r="D231">
            <v>0</v>
          </cell>
          <cell r="E231">
            <v>0</v>
          </cell>
          <cell r="F231">
            <v>0</v>
          </cell>
          <cell r="G231">
            <v>0</v>
          </cell>
          <cell r="H231">
            <v>0</v>
          </cell>
        </row>
        <row r="232">
          <cell r="B232" t="str">
            <v>WLNYO-2</v>
          </cell>
          <cell r="C232">
            <v>21446.25</v>
          </cell>
          <cell r="D232">
            <v>45.26</v>
          </cell>
          <cell r="E232">
            <v>0</v>
          </cell>
          <cell r="F232">
            <v>0</v>
          </cell>
          <cell r="G232">
            <v>21446.25</v>
          </cell>
          <cell r="H232">
            <v>45.26</v>
          </cell>
        </row>
        <row r="233">
          <cell r="B233" t="str">
            <v>WLNYW-1</v>
          </cell>
          <cell r="C233">
            <v>9233.34</v>
          </cell>
          <cell r="D233">
            <v>10585.87</v>
          </cell>
          <cell r="E233">
            <v>0</v>
          </cell>
          <cell r="F233">
            <v>0</v>
          </cell>
          <cell r="G233">
            <v>9233.34</v>
          </cell>
          <cell r="H233">
            <v>10585.87</v>
          </cell>
        </row>
        <row r="234">
          <cell r="B234" t="str">
            <v>WLNYO3</v>
          </cell>
          <cell r="C234">
            <v>1740.99</v>
          </cell>
          <cell r="D234">
            <v>7828.98</v>
          </cell>
          <cell r="E234">
            <v>0</v>
          </cell>
          <cell r="F234">
            <v>0</v>
          </cell>
          <cell r="G234">
            <v>1740.99</v>
          </cell>
          <cell r="H234">
            <v>7828.98</v>
          </cell>
        </row>
        <row r="235">
          <cell r="B235" t="str">
            <v>WLNYO4</v>
          </cell>
          <cell r="C235">
            <v>304.83999999999997</v>
          </cell>
          <cell r="D235">
            <v>4160.91</v>
          </cell>
          <cell r="E235">
            <v>0</v>
          </cell>
          <cell r="F235">
            <v>0</v>
          </cell>
          <cell r="G235">
            <v>304.83999999999997</v>
          </cell>
          <cell r="H235">
            <v>4160.91</v>
          </cell>
        </row>
        <row r="236">
          <cell r="B236" t="str">
            <v>WBURB-1</v>
          </cell>
          <cell r="C236">
            <v>11615.86</v>
          </cell>
          <cell r="D236">
            <v>1401.44</v>
          </cell>
          <cell r="E236">
            <v>0</v>
          </cell>
          <cell r="F236">
            <v>0</v>
          </cell>
          <cell r="G236">
            <v>11615.86</v>
          </cell>
          <cell r="H236">
            <v>1401.44</v>
          </cell>
        </row>
        <row r="237">
          <cell r="B237" t="str">
            <v>WBURB-2</v>
          </cell>
          <cell r="C237">
            <v>7500.36</v>
          </cell>
          <cell r="D237">
            <v>2552.58</v>
          </cell>
          <cell r="E237">
            <v>0</v>
          </cell>
          <cell r="F237">
            <v>0</v>
          </cell>
          <cell r="G237">
            <v>7500.36</v>
          </cell>
          <cell r="H237">
            <v>2552.58</v>
          </cell>
        </row>
        <row r="238">
          <cell r="B238" t="str">
            <v>WBURB-3</v>
          </cell>
          <cell r="C238">
            <v>0</v>
          </cell>
          <cell r="D238">
            <v>1.2</v>
          </cell>
          <cell r="E238">
            <v>0</v>
          </cell>
          <cell r="F238">
            <v>0</v>
          </cell>
          <cell r="G238">
            <v>0</v>
          </cell>
          <cell r="H238">
            <v>1.2</v>
          </cell>
        </row>
        <row r="239">
          <cell r="B239" t="str">
            <v>WBUPS01Z</v>
          </cell>
          <cell r="C239">
            <v>524.9</v>
          </cell>
          <cell r="D239">
            <v>829.45</v>
          </cell>
          <cell r="E239">
            <v>0</v>
          </cell>
          <cell r="F239">
            <v>0</v>
          </cell>
          <cell r="G239">
            <v>524.9</v>
          </cell>
          <cell r="H239">
            <v>829.45</v>
          </cell>
        </row>
        <row r="240">
          <cell r="B240" t="str">
            <v>WBUPS02Z</v>
          </cell>
          <cell r="C240">
            <v>269.3</v>
          </cell>
          <cell r="D240">
            <v>1.75</v>
          </cell>
          <cell r="E240">
            <v>0</v>
          </cell>
          <cell r="F240">
            <v>0</v>
          </cell>
          <cell r="G240">
            <v>269.3</v>
          </cell>
          <cell r="H240">
            <v>1.75</v>
          </cell>
        </row>
        <row r="241">
          <cell r="B241" t="str">
            <v>WBUPS03Z</v>
          </cell>
          <cell r="C241">
            <v>0</v>
          </cell>
          <cell r="D241">
            <v>361.3</v>
          </cell>
          <cell r="E241">
            <v>0</v>
          </cell>
          <cell r="F241">
            <v>0</v>
          </cell>
          <cell r="G241">
            <v>0</v>
          </cell>
          <cell r="H241">
            <v>361.3</v>
          </cell>
        </row>
        <row r="242">
          <cell r="B242" t="str">
            <v>WBUPS04Z</v>
          </cell>
          <cell r="C242">
            <v>1868.85</v>
          </cell>
          <cell r="D242">
            <v>233.05</v>
          </cell>
          <cell r="E242">
            <v>0</v>
          </cell>
          <cell r="F242">
            <v>0</v>
          </cell>
          <cell r="G242">
            <v>1868.85</v>
          </cell>
          <cell r="H242">
            <v>233.05</v>
          </cell>
        </row>
        <row r="243">
          <cell r="B243" t="str">
            <v>WTMSO-1</v>
          </cell>
          <cell r="C243">
            <v>10112.93</v>
          </cell>
          <cell r="D243">
            <v>1867.3</v>
          </cell>
          <cell r="E243">
            <v>0</v>
          </cell>
          <cell r="F243">
            <v>0</v>
          </cell>
          <cell r="G243">
            <v>10112.93</v>
          </cell>
          <cell r="H243">
            <v>1867.3</v>
          </cell>
        </row>
        <row r="244">
          <cell r="B244" t="str">
            <v>BLLA-1</v>
          </cell>
          <cell r="C244">
            <v>4535.32</v>
          </cell>
          <cell r="D244">
            <v>255.64</v>
          </cell>
          <cell r="E244">
            <v>0</v>
          </cell>
          <cell r="F244">
            <v>0</v>
          </cell>
          <cell r="G244">
            <v>4535.32</v>
          </cell>
          <cell r="H244">
            <v>255.64</v>
          </cell>
        </row>
        <row r="245">
          <cell r="B245" t="str">
            <v>WHILW-1</v>
          </cell>
          <cell r="C245">
            <v>30318.07</v>
          </cell>
          <cell r="D245">
            <v>10.11</v>
          </cell>
          <cell r="E245">
            <v>0</v>
          </cell>
          <cell r="F245">
            <v>0</v>
          </cell>
          <cell r="G245">
            <v>30318.07</v>
          </cell>
          <cell r="H245">
            <v>10.11</v>
          </cell>
        </row>
        <row r="246">
          <cell r="B246" t="str">
            <v>WHILW-2</v>
          </cell>
          <cell r="C246">
            <v>18704.95</v>
          </cell>
          <cell r="D246">
            <v>0</v>
          </cell>
          <cell r="E246">
            <v>0</v>
          </cell>
          <cell r="F246">
            <v>0</v>
          </cell>
          <cell r="G246">
            <v>18704.95</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B301"/>
          <cell r="C301"/>
          <cell r="D301"/>
          <cell r="E301"/>
          <cell r="F301"/>
          <cell r="G301">
            <v>0</v>
          </cell>
          <cell r="H301">
            <v>0</v>
          </cell>
        </row>
        <row r="302">
          <cell r="B302"/>
          <cell r="C302"/>
          <cell r="D302"/>
          <cell r="E302"/>
          <cell r="F302"/>
          <cell r="G302">
            <v>0</v>
          </cell>
          <cell r="H302">
            <v>0</v>
          </cell>
        </row>
      </sheetData>
      <sheetData sheetId="10"/>
      <sheetData sheetId="1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sheetData sheetId="1"/>
      <sheetData sheetId="2"/>
      <sheetData sheetId="3"/>
      <sheetData sheetId="4">
        <row r="1">
          <cell r="E1"/>
          <cell r="I1" t="str">
            <v>Lead Total</v>
          </cell>
          <cell r="J1" t="str">
            <v>Lag Total</v>
          </cell>
          <cell r="K1" t="str">
            <v>Total Default</v>
          </cell>
          <cell r="L1" t="str">
            <v>Total Market</v>
          </cell>
        </row>
        <row r="2">
          <cell r="I2">
            <v>2238038.77</v>
          </cell>
          <cell r="J2">
            <v>265003.98000000004</v>
          </cell>
          <cell r="K2">
            <v>2503042.7499999981</v>
          </cell>
          <cell r="L2">
            <v>0</v>
          </cell>
        </row>
        <row r="3">
          <cell r="I3">
            <v>2238038.77</v>
          </cell>
          <cell r="J3">
            <v>265003.98</v>
          </cell>
          <cell r="K3">
            <v>2503042.7500000023</v>
          </cell>
          <cell r="L3">
            <v>0</v>
          </cell>
        </row>
        <row r="4">
          <cell r="I4">
            <v>0</v>
          </cell>
          <cell r="J4">
            <v>0</v>
          </cell>
          <cell r="K4">
            <v>-4.1909515857696533E-9</v>
          </cell>
          <cell r="L4">
            <v>0</v>
          </cell>
        </row>
        <row r="5">
          <cell r="I5"/>
          <cell r="J5"/>
          <cell r="K5"/>
          <cell r="L5"/>
        </row>
        <row r="6">
          <cell r="B6" t="str">
            <v>GENSET</v>
          </cell>
          <cell r="C6" t="str">
            <v>D_LEAD</v>
          </cell>
          <cell r="D6" t="str">
            <v>D_LAG</v>
          </cell>
          <cell r="E6" t="str">
            <v>M_LEAD</v>
          </cell>
          <cell r="F6" t="str">
            <v>M_LAG</v>
          </cell>
          <cell r="G6" t="str">
            <v>LEAD TOTAL</v>
          </cell>
          <cell r="H6" t="str">
            <v>LAG TOTAL</v>
          </cell>
          <cell r="I6" t="str">
            <v>UNIT LOOKUP</v>
          </cell>
          <cell r="J6" t="str">
            <v>LEAD LOOKUP</v>
          </cell>
          <cell r="K6" t="str">
            <v>LAG LOOKUP</v>
          </cell>
          <cell r="L6" t="str">
            <v>LEAD CHECK</v>
          </cell>
        </row>
        <row r="7">
          <cell r="B7" t="str">
            <v>BRYP_01Z</v>
          </cell>
          <cell r="C7">
            <v>0</v>
          </cell>
          <cell r="D7">
            <v>0</v>
          </cell>
          <cell r="E7">
            <v>0</v>
          </cell>
          <cell r="F7">
            <v>0</v>
          </cell>
          <cell r="G7">
            <v>0</v>
          </cell>
          <cell r="H7">
            <v>0</v>
          </cell>
          <cell r="I7" t="str">
            <v>BRYP_01Z</v>
          </cell>
          <cell r="J7">
            <v>0</v>
          </cell>
          <cell r="K7">
            <v>0</v>
          </cell>
          <cell r="L7">
            <v>0</v>
          </cell>
        </row>
        <row r="8">
          <cell r="B8" t="str">
            <v>KLYNA01Z</v>
          </cell>
          <cell r="C8">
            <v>7566.52</v>
          </cell>
          <cell r="D8">
            <v>3331.69</v>
          </cell>
          <cell r="E8">
            <v>0</v>
          </cell>
          <cell r="F8">
            <v>0</v>
          </cell>
          <cell r="G8">
            <v>7566.52</v>
          </cell>
          <cell r="H8">
            <v>3331.69</v>
          </cell>
          <cell r="I8" t="str">
            <v>KLYNA01Z</v>
          </cell>
          <cell r="J8">
            <v>7566.52</v>
          </cell>
          <cell r="K8">
            <v>3331.69</v>
          </cell>
          <cell r="L8">
            <v>0</v>
          </cell>
        </row>
        <row r="9">
          <cell r="B9" t="str">
            <v>BAGE_01Z</v>
          </cell>
          <cell r="C9">
            <v>0</v>
          </cell>
          <cell r="D9">
            <v>0</v>
          </cell>
          <cell r="E9">
            <v>0</v>
          </cell>
          <cell r="F9">
            <v>0</v>
          </cell>
          <cell r="G9">
            <v>0</v>
          </cell>
          <cell r="H9">
            <v>0</v>
          </cell>
          <cell r="I9" t="str">
            <v>BAGE_01Z</v>
          </cell>
          <cell r="J9">
            <v>0</v>
          </cell>
          <cell r="K9">
            <v>0</v>
          </cell>
          <cell r="L9">
            <v>0</v>
          </cell>
        </row>
        <row r="10">
          <cell r="B10" t="str">
            <v>BAGE_02Z</v>
          </cell>
          <cell r="C10">
            <v>0</v>
          </cell>
          <cell r="D10">
            <v>0</v>
          </cell>
          <cell r="E10">
            <v>0</v>
          </cell>
          <cell r="F10">
            <v>0</v>
          </cell>
          <cell r="G10">
            <v>0</v>
          </cell>
          <cell r="H10">
            <v>0</v>
          </cell>
          <cell r="I10" t="str">
            <v>BAGE_02Z</v>
          </cell>
          <cell r="J10">
            <v>0</v>
          </cell>
          <cell r="K10">
            <v>0</v>
          </cell>
          <cell r="L10">
            <v>0</v>
          </cell>
        </row>
        <row r="11">
          <cell r="B11" t="str">
            <v>BARK_02Z</v>
          </cell>
          <cell r="C11">
            <v>0</v>
          </cell>
          <cell r="D11">
            <v>0</v>
          </cell>
          <cell r="E11">
            <v>0</v>
          </cell>
          <cell r="F11">
            <v>0</v>
          </cell>
          <cell r="G11">
            <v>0</v>
          </cell>
          <cell r="H11">
            <v>0</v>
          </cell>
          <cell r="I11" t="str">
            <v>BARK_02Z</v>
          </cell>
          <cell r="J11">
            <v>0</v>
          </cell>
          <cell r="K11">
            <v>0</v>
          </cell>
          <cell r="L11">
            <v>0</v>
          </cell>
        </row>
        <row r="12">
          <cell r="B12" t="str">
            <v>BARK_11Z</v>
          </cell>
          <cell r="C12">
            <v>0</v>
          </cell>
          <cell r="D12">
            <v>0</v>
          </cell>
          <cell r="E12">
            <v>0</v>
          </cell>
          <cell r="F12">
            <v>0</v>
          </cell>
          <cell r="G12">
            <v>0</v>
          </cell>
          <cell r="H12">
            <v>0</v>
          </cell>
          <cell r="I12" t="str">
            <v>BARK_11Z</v>
          </cell>
          <cell r="J12">
            <v>0</v>
          </cell>
          <cell r="K12">
            <v>0</v>
          </cell>
          <cell r="L12">
            <v>0</v>
          </cell>
        </row>
        <row r="13">
          <cell r="B13" t="str">
            <v>BRYBW-1</v>
          </cell>
          <cell r="C13">
            <v>2990.35</v>
          </cell>
          <cell r="D13">
            <v>209.82</v>
          </cell>
          <cell r="E13">
            <v>0</v>
          </cell>
          <cell r="F13">
            <v>0</v>
          </cell>
          <cell r="G13">
            <v>2990.35</v>
          </cell>
          <cell r="H13">
            <v>209.82</v>
          </cell>
          <cell r="I13" t="str">
            <v>BRYBW-1</v>
          </cell>
          <cell r="J13">
            <v>2990.35</v>
          </cell>
          <cell r="K13">
            <v>209.82</v>
          </cell>
          <cell r="L13">
            <v>0</v>
          </cell>
        </row>
        <row r="14">
          <cell r="B14" t="str">
            <v>BEATO-1</v>
          </cell>
          <cell r="C14">
            <v>23942.5</v>
          </cell>
          <cell r="D14">
            <v>123.11</v>
          </cell>
          <cell r="E14">
            <v>0</v>
          </cell>
          <cell r="F14">
            <v>0</v>
          </cell>
          <cell r="G14">
            <v>23942.5</v>
          </cell>
          <cell r="H14">
            <v>123.11</v>
          </cell>
          <cell r="I14" t="str">
            <v>BEATO-1</v>
          </cell>
          <cell r="J14">
            <v>23942.5</v>
          </cell>
          <cell r="K14">
            <v>123.11</v>
          </cell>
          <cell r="L14">
            <v>0</v>
          </cell>
        </row>
        <row r="15">
          <cell r="B15" t="str">
            <v>BEATO-2</v>
          </cell>
          <cell r="C15">
            <v>25826.66</v>
          </cell>
          <cell r="D15">
            <v>108.88</v>
          </cell>
          <cell r="E15">
            <v>0</v>
          </cell>
          <cell r="F15">
            <v>0</v>
          </cell>
          <cell r="G15">
            <v>25826.66</v>
          </cell>
          <cell r="H15">
            <v>108.88</v>
          </cell>
          <cell r="I15" t="str">
            <v>BEATO-2</v>
          </cell>
          <cell r="J15">
            <v>25826.66</v>
          </cell>
          <cell r="K15">
            <v>108.88</v>
          </cell>
          <cell r="L15">
            <v>0</v>
          </cell>
        </row>
        <row r="16">
          <cell r="B16" t="str">
            <v>BEATO-3</v>
          </cell>
          <cell r="C16">
            <v>31959.32</v>
          </cell>
          <cell r="D16">
            <v>186.57</v>
          </cell>
          <cell r="E16">
            <v>0</v>
          </cell>
          <cell r="F16">
            <v>0</v>
          </cell>
          <cell r="G16">
            <v>31959.32</v>
          </cell>
          <cell r="H16">
            <v>186.57</v>
          </cell>
          <cell r="I16" t="str">
            <v>BEATO-3</v>
          </cell>
          <cell r="J16">
            <v>31959.32</v>
          </cell>
          <cell r="K16">
            <v>186.57</v>
          </cell>
          <cell r="L16">
            <v>0</v>
          </cell>
        </row>
        <row r="17">
          <cell r="B17" t="str">
            <v>BEATO-4</v>
          </cell>
          <cell r="C17">
            <v>34035.279999999999</v>
          </cell>
          <cell r="D17">
            <v>159.19999999999999</v>
          </cell>
          <cell r="E17">
            <v>0</v>
          </cell>
          <cell r="F17">
            <v>0</v>
          </cell>
          <cell r="G17">
            <v>34035.279999999999</v>
          </cell>
          <cell r="H17">
            <v>159.19999999999999</v>
          </cell>
          <cell r="I17" t="str">
            <v>BEATO-4</v>
          </cell>
          <cell r="J17">
            <v>34035.279999999999</v>
          </cell>
          <cell r="K17">
            <v>159.19999999999999</v>
          </cell>
          <cell r="L17">
            <v>0</v>
          </cell>
        </row>
        <row r="18">
          <cell r="B18" t="str">
            <v>EGGPS01Z</v>
          </cell>
          <cell r="C18">
            <v>0</v>
          </cell>
          <cell r="D18">
            <v>0</v>
          </cell>
          <cell r="E18">
            <v>0</v>
          </cell>
          <cell r="F18">
            <v>0</v>
          </cell>
          <cell r="G18">
            <v>0</v>
          </cell>
          <cell r="H18">
            <v>0</v>
          </cell>
          <cell r="I18" t="str">
            <v>EGGPS01Z</v>
          </cell>
          <cell r="J18">
            <v>0</v>
          </cell>
          <cell r="K18">
            <v>0</v>
          </cell>
          <cell r="L18">
            <v>0</v>
          </cell>
        </row>
        <row r="19">
          <cell r="B19" t="str">
            <v>EGGPS02Z</v>
          </cell>
          <cell r="C19">
            <v>0</v>
          </cell>
          <cell r="D19">
            <v>0</v>
          </cell>
          <cell r="E19">
            <v>0</v>
          </cell>
          <cell r="F19">
            <v>0</v>
          </cell>
          <cell r="G19">
            <v>0</v>
          </cell>
          <cell r="H19">
            <v>0</v>
          </cell>
          <cell r="I19" t="str">
            <v>EGGPS02Z</v>
          </cell>
          <cell r="J19">
            <v>0</v>
          </cell>
          <cell r="K19">
            <v>0</v>
          </cell>
          <cell r="L19">
            <v>0</v>
          </cell>
        </row>
        <row r="20">
          <cell r="B20" t="str">
            <v>EGGPS03Z</v>
          </cell>
          <cell r="C20">
            <v>0</v>
          </cell>
          <cell r="D20">
            <v>0</v>
          </cell>
          <cell r="E20">
            <v>0</v>
          </cell>
          <cell r="F20">
            <v>0</v>
          </cell>
          <cell r="G20">
            <v>0</v>
          </cell>
          <cell r="H20">
            <v>0</v>
          </cell>
          <cell r="I20" t="str">
            <v>EGGPS03Z</v>
          </cell>
          <cell r="J20">
            <v>0</v>
          </cell>
          <cell r="K20">
            <v>0</v>
          </cell>
          <cell r="L20">
            <v>0</v>
          </cell>
        </row>
        <row r="21">
          <cell r="B21" t="str">
            <v>EGGPS04Z</v>
          </cell>
          <cell r="C21">
            <v>0</v>
          </cell>
          <cell r="D21">
            <v>0</v>
          </cell>
          <cell r="E21">
            <v>0</v>
          </cell>
          <cell r="F21">
            <v>0</v>
          </cell>
          <cell r="G21">
            <v>0</v>
          </cell>
          <cell r="H21">
            <v>0</v>
          </cell>
          <cell r="I21" t="str">
            <v>EGGPS04Z</v>
          </cell>
          <cell r="J21">
            <v>0</v>
          </cell>
          <cell r="K21">
            <v>0</v>
          </cell>
          <cell r="L21">
            <v>0</v>
          </cell>
        </row>
        <row r="22">
          <cell r="B22" t="str">
            <v>BRBEO-1</v>
          </cell>
          <cell r="C22">
            <v>1485.98</v>
          </cell>
          <cell r="D22">
            <v>2433.19</v>
          </cell>
          <cell r="E22">
            <v>0</v>
          </cell>
          <cell r="F22">
            <v>0</v>
          </cell>
          <cell r="G22">
            <v>1485.98</v>
          </cell>
          <cell r="H22">
            <v>2433.19</v>
          </cell>
          <cell r="I22" t="str">
            <v>BRBEO-1</v>
          </cell>
          <cell r="J22">
            <v>1485.98</v>
          </cell>
          <cell r="K22">
            <v>2433.19</v>
          </cell>
          <cell r="L22">
            <v>0</v>
          </cell>
        </row>
        <row r="23">
          <cell r="B23" t="str">
            <v>CARR-1</v>
          </cell>
          <cell r="C23">
            <v>73329.899999999994</v>
          </cell>
          <cell r="D23">
            <v>5484.9</v>
          </cell>
          <cell r="E23">
            <v>0</v>
          </cell>
          <cell r="F23">
            <v>0</v>
          </cell>
          <cell r="G23">
            <v>73329.899999999994</v>
          </cell>
          <cell r="H23">
            <v>5484.9</v>
          </cell>
          <cell r="I23" t="str">
            <v>CARR-1</v>
          </cell>
          <cell r="J23">
            <v>73329.899999999994</v>
          </cell>
          <cell r="K23">
            <v>5484.9</v>
          </cell>
          <cell r="L23">
            <v>0</v>
          </cell>
        </row>
        <row r="24">
          <cell r="B24" t="str">
            <v>CARR-2</v>
          </cell>
          <cell r="C24">
            <v>98156.6</v>
          </cell>
          <cell r="D24">
            <v>4745.2</v>
          </cell>
          <cell r="E24">
            <v>0</v>
          </cell>
          <cell r="F24">
            <v>0</v>
          </cell>
          <cell r="G24">
            <v>98156.6</v>
          </cell>
          <cell r="H24">
            <v>4745.2</v>
          </cell>
          <cell r="I24" t="str">
            <v>CARR-2</v>
          </cell>
          <cell r="J24">
            <v>98156.6</v>
          </cell>
          <cell r="K24">
            <v>4745.2</v>
          </cell>
          <cell r="L24">
            <v>0</v>
          </cell>
        </row>
        <row r="25">
          <cell r="B25" t="str">
            <v>CDCL_01Z</v>
          </cell>
          <cell r="C25">
            <v>38600.639999999999</v>
          </cell>
          <cell r="D25">
            <v>5756.49</v>
          </cell>
          <cell r="E25">
            <v>0</v>
          </cell>
          <cell r="F25">
            <v>0</v>
          </cell>
          <cell r="G25">
            <v>38600.639999999999</v>
          </cell>
          <cell r="H25">
            <v>5756.49</v>
          </cell>
          <cell r="I25" t="str">
            <v>CDCL_01Z</v>
          </cell>
          <cell r="J25">
            <v>38600.639999999999</v>
          </cell>
          <cell r="K25">
            <v>5756.49</v>
          </cell>
          <cell r="L25">
            <v>0</v>
          </cell>
        </row>
        <row r="26">
          <cell r="B26" t="str">
            <v>LAGA_01Z</v>
          </cell>
          <cell r="C26">
            <v>798</v>
          </cell>
          <cell r="D26">
            <v>192.7</v>
          </cell>
          <cell r="E26">
            <v>0</v>
          </cell>
          <cell r="F26">
            <v>0</v>
          </cell>
          <cell r="G26">
            <v>798</v>
          </cell>
          <cell r="H26">
            <v>192.7</v>
          </cell>
          <cell r="I26" t="str">
            <v>LAGA_01Z</v>
          </cell>
          <cell r="J26">
            <v>798</v>
          </cell>
          <cell r="K26">
            <v>192.7</v>
          </cell>
          <cell r="L26">
            <v>0</v>
          </cell>
        </row>
        <row r="27">
          <cell r="B27" t="str">
            <v>CLDCW-1</v>
          </cell>
          <cell r="C27">
            <v>20256.990000000002</v>
          </cell>
          <cell r="D27">
            <v>96.94</v>
          </cell>
          <cell r="E27">
            <v>0</v>
          </cell>
          <cell r="F27">
            <v>0</v>
          </cell>
          <cell r="G27">
            <v>20256.990000000002</v>
          </cell>
          <cell r="H27">
            <v>96.94</v>
          </cell>
          <cell r="I27" t="str">
            <v>CLDCW-1</v>
          </cell>
          <cell r="J27">
            <v>20256.990000000002</v>
          </cell>
          <cell r="K27">
            <v>96.94</v>
          </cell>
          <cell r="L27">
            <v>0</v>
          </cell>
        </row>
        <row r="28">
          <cell r="B28" t="str">
            <v>CLDNW-1</v>
          </cell>
          <cell r="C28">
            <v>21009.57</v>
          </cell>
          <cell r="D28">
            <v>92.28</v>
          </cell>
          <cell r="E28">
            <v>0</v>
          </cell>
          <cell r="F28">
            <v>0</v>
          </cell>
          <cell r="G28">
            <v>21009.57</v>
          </cell>
          <cell r="H28">
            <v>92.28</v>
          </cell>
          <cell r="I28" t="str">
            <v>CLDNW-1</v>
          </cell>
          <cell r="J28">
            <v>21009.57</v>
          </cell>
          <cell r="K28">
            <v>92.28</v>
          </cell>
          <cell r="L28">
            <v>0</v>
          </cell>
        </row>
        <row r="29">
          <cell r="B29" t="str">
            <v>CLDSW-1</v>
          </cell>
          <cell r="C29">
            <v>13460.45</v>
          </cell>
          <cell r="D29">
            <v>225.43</v>
          </cell>
          <cell r="E29">
            <v>0</v>
          </cell>
          <cell r="F29">
            <v>0</v>
          </cell>
          <cell r="G29">
            <v>13460.45</v>
          </cell>
          <cell r="H29">
            <v>225.43</v>
          </cell>
          <cell r="I29" t="str">
            <v>CLDSW-1</v>
          </cell>
          <cell r="J29">
            <v>13460.45</v>
          </cell>
          <cell r="K29">
            <v>225.43</v>
          </cell>
          <cell r="L29">
            <v>0</v>
          </cell>
        </row>
        <row r="30">
          <cell r="B30" t="str">
            <v>CRMLW-1</v>
          </cell>
          <cell r="C30">
            <v>106.8</v>
          </cell>
          <cell r="D30">
            <v>774.93</v>
          </cell>
          <cell r="E30">
            <v>0</v>
          </cell>
          <cell r="F30">
            <v>0</v>
          </cell>
          <cell r="G30">
            <v>106.8</v>
          </cell>
          <cell r="H30">
            <v>774.93</v>
          </cell>
          <cell r="I30" t="str">
            <v>CRMLW-1</v>
          </cell>
          <cell r="J30">
            <v>106.8</v>
          </cell>
          <cell r="K30">
            <v>774.93</v>
          </cell>
          <cell r="L30">
            <v>0</v>
          </cell>
        </row>
        <row r="31">
          <cell r="B31" t="str">
            <v>CORB_01Z</v>
          </cell>
          <cell r="C31">
            <v>263.57</v>
          </cell>
          <cell r="D31">
            <v>9</v>
          </cell>
          <cell r="E31">
            <v>0</v>
          </cell>
          <cell r="F31">
            <v>0</v>
          </cell>
          <cell r="G31">
            <v>263.57</v>
          </cell>
          <cell r="H31">
            <v>9</v>
          </cell>
          <cell r="I31" t="str">
            <v>CORB_01Z</v>
          </cell>
          <cell r="J31">
            <v>263.57</v>
          </cell>
          <cell r="K31">
            <v>9</v>
          </cell>
          <cell r="L31">
            <v>0</v>
          </cell>
        </row>
        <row r="32">
          <cell r="B32" t="str">
            <v>COSO_01Z</v>
          </cell>
          <cell r="C32">
            <v>10195.299999999999</v>
          </cell>
          <cell r="D32">
            <v>1046.8499999999999</v>
          </cell>
          <cell r="E32">
            <v>0</v>
          </cell>
          <cell r="F32">
            <v>0</v>
          </cell>
          <cell r="G32">
            <v>10195.299999999999</v>
          </cell>
          <cell r="H32">
            <v>1046.8499999999999</v>
          </cell>
          <cell r="I32" t="str">
            <v>COSO_01Z</v>
          </cell>
          <cell r="J32">
            <v>10195.299999999999</v>
          </cell>
          <cell r="K32">
            <v>1046.8499999999999</v>
          </cell>
          <cell r="L32">
            <v>0</v>
          </cell>
        </row>
        <row r="33">
          <cell r="B33" t="str">
            <v>CRYRW-2</v>
          </cell>
          <cell r="C33">
            <v>15180.71</v>
          </cell>
          <cell r="D33">
            <v>372.09</v>
          </cell>
          <cell r="E33">
            <v>0</v>
          </cell>
          <cell r="F33">
            <v>0</v>
          </cell>
          <cell r="G33">
            <v>15180.71</v>
          </cell>
          <cell r="H33">
            <v>372.09</v>
          </cell>
          <cell r="I33" t="str">
            <v>CRYRW-2</v>
          </cell>
          <cell r="J33">
            <v>15180.71</v>
          </cell>
          <cell r="K33">
            <v>372.09</v>
          </cell>
          <cell r="L33">
            <v>0</v>
          </cell>
        </row>
        <row r="34">
          <cell r="B34" t="str">
            <v>DEEP_01Z</v>
          </cell>
          <cell r="C34">
            <v>0</v>
          </cell>
          <cell r="D34">
            <v>0</v>
          </cell>
          <cell r="E34">
            <v>0</v>
          </cell>
          <cell r="F34">
            <v>0</v>
          </cell>
          <cell r="G34">
            <v>0</v>
          </cell>
          <cell r="H34">
            <v>0</v>
          </cell>
          <cell r="I34" t="str">
            <v>DEEP_01Z</v>
          </cell>
          <cell r="J34">
            <v>0</v>
          </cell>
          <cell r="K34">
            <v>0</v>
          </cell>
          <cell r="L34">
            <v>0</v>
          </cell>
        </row>
        <row r="35">
          <cell r="B35" t="str">
            <v>CNQPS01Z</v>
          </cell>
          <cell r="C35">
            <v>5420.96</v>
          </cell>
          <cell r="D35">
            <v>530.84</v>
          </cell>
          <cell r="E35">
            <v>0</v>
          </cell>
          <cell r="F35">
            <v>0</v>
          </cell>
          <cell r="G35">
            <v>5420.96</v>
          </cell>
          <cell r="H35">
            <v>530.84</v>
          </cell>
          <cell r="I35" t="str">
            <v>CNQPS01Z</v>
          </cell>
          <cell r="J35">
            <v>5420.96</v>
          </cell>
          <cell r="K35">
            <v>530.84</v>
          </cell>
          <cell r="L35">
            <v>0</v>
          </cell>
        </row>
        <row r="36">
          <cell r="B36" t="str">
            <v>CNQPS02Z</v>
          </cell>
          <cell r="C36">
            <v>8791.7099999999991</v>
          </cell>
          <cell r="D36">
            <v>689.6</v>
          </cell>
          <cell r="E36">
            <v>0</v>
          </cell>
          <cell r="F36">
            <v>0</v>
          </cell>
          <cell r="G36">
            <v>8791.7099999999991</v>
          </cell>
          <cell r="H36">
            <v>689.6</v>
          </cell>
          <cell r="I36" t="str">
            <v>CNQPS02Z</v>
          </cell>
          <cell r="J36">
            <v>8791.7099999999991</v>
          </cell>
          <cell r="K36">
            <v>689.6</v>
          </cell>
          <cell r="L36">
            <v>0</v>
          </cell>
        </row>
        <row r="37">
          <cell r="B37" t="str">
            <v>CNQPS03Z</v>
          </cell>
          <cell r="C37">
            <v>3896.11</v>
          </cell>
          <cell r="D37">
            <v>294.39999999999998</v>
          </cell>
          <cell r="E37">
            <v>0</v>
          </cell>
          <cell r="F37">
            <v>0</v>
          </cell>
          <cell r="G37">
            <v>3896.11</v>
          </cell>
          <cell r="H37">
            <v>294.39999999999998</v>
          </cell>
          <cell r="I37" t="str">
            <v>CNQPS03Z</v>
          </cell>
          <cell r="J37">
            <v>3896.11</v>
          </cell>
          <cell r="K37">
            <v>294.39999999999998</v>
          </cell>
          <cell r="L37">
            <v>0</v>
          </cell>
        </row>
        <row r="38">
          <cell r="B38" t="str">
            <v>CNQPS04Z</v>
          </cell>
          <cell r="C38">
            <v>72.64</v>
          </cell>
          <cell r="D38">
            <v>0</v>
          </cell>
          <cell r="E38">
            <v>0</v>
          </cell>
          <cell r="F38">
            <v>0</v>
          </cell>
          <cell r="G38">
            <v>72.64</v>
          </cell>
          <cell r="H38">
            <v>0</v>
          </cell>
          <cell r="I38" t="str">
            <v>CNQPS04Z</v>
          </cell>
          <cell r="J38">
            <v>72.64</v>
          </cell>
          <cell r="K38">
            <v>0</v>
          </cell>
          <cell r="L38">
            <v>0</v>
          </cell>
        </row>
        <row r="39">
          <cell r="B39" t="str">
            <v>DRAXX01Z</v>
          </cell>
          <cell r="C39">
            <v>72910.8</v>
          </cell>
          <cell r="D39">
            <v>1551.9</v>
          </cell>
          <cell r="E39">
            <v>0</v>
          </cell>
          <cell r="F39">
            <v>0</v>
          </cell>
          <cell r="G39">
            <v>72910.8</v>
          </cell>
          <cell r="H39">
            <v>1551.9</v>
          </cell>
          <cell r="I39" t="str">
            <v>DRAXX01Z</v>
          </cell>
          <cell r="J39">
            <v>72910.8</v>
          </cell>
          <cell r="K39">
            <v>1551.9</v>
          </cell>
          <cell r="L39">
            <v>0</v>
          </cell>
        </row>
        <row r="40">
          <cell r="B40" t="str">
            <v>DRAXX02Z</v>
          </cell>
          <cell r="C40">
            <v>28437.55</v>
          </cell>
          <cell r="D40">
            <v>3348.95</v>
          </cell>
          <cell r="E40">
            <v>0</v>
          </cell>
          <cell r="F40">
            <v>0</v>
          </cell>
          <cell r="G40">
            <v>28437.55</v>
          </cell>
          <cell r="H40">
            <v>3348.95</v>
          </cell>
          <cell r="I40" t="str">
            <v>DRAXX02Z</v>
          </cell>
          <cell r="J40">
            <v>28437.55</v>
          </cell>
          <cell r="K40">
            <v>3348.95</v>
          </cell>
          <cell r="L40">
            <v>0</v>
          </cell>
        </row>
        <row r="41">
          <cell r="B41" t="str">
            <v>DRAXX03Z</v>
          </cell>
          <cell r="C41">
            <v>5671.6</v>
          </cell>
          <cell r="D41">
            <v>1628.85</v>
          </cell>
          <cell r="E41">
            <v>0</v>
          </cell>
          <cell r="F41">
            <v>0</v>
          </cell>
          <cell r="G41">
            <v>5671.6</v>
          </cell>
          <cell r="H41">
            <v>1628.85</v>
          </cell>
          <cell r="I41" t="str">
            <v>DRAXX03Z</v>
          </cell>
          <cell r="J41">
            <v>5671.6</v>
          </cell>
          <cell r="K41">
            <v>1628.85</v>
          </cell>
          <cell r="L41">
            <v>0</v>
          </cell>
        </row>
        <row r="42">
          <cell r="B42" t="str">
            <v>DRAXX04Z</v>
          </cell>
          <cell r="C42">
            <v>10482.65</v>
          </cell>
          <cell r="D42">
            <v>2615.6999999999998</v>
          </cell>
          <cell r="E42">
            <v>0</v>
          </cell>
          <cell r="F42">
            <v>0</v>
          </cell>
          <cell r="G42">
            <v>10482.65</v>
          </cell>
          <cell r="H42">
            <v>2615.6999999999998</v>
          </cell>
          <cell r="I42" t="str">
            <v>DRAXX04Z</v>
          </cell>
          <cell r="J42">
            <v>10482.65</v>
          </cell>
          <cell r="K42">
            <v>2615.6999999999998</v>
          </cell>
          <cell r="L42">
            <v>0</v>
          </cell>
        </row>
        <row r="43">
          <cell r="B43" t="str">
            <v>DRAXX05Z</v>
          </cell>
          <cell r="C43">
            <v>0</v>
          </cell>
          <cell r="D43">
            <v>0</v>
          </cell>
          <cell r="E43">
            <v>0</v>
          </cell>
          <cell r="F43">
            <v>0</v>
          </cell>
          <cell r="G43">
            <v>0</v>
          </cell>
          <cell r="H43">
            <v>0</v>
          </cell>
          <cell r="I43" t="str">
            <v>DRAXX05Z</v>
          </cell>
          <cell r="J43">
            <v>0</v>
          </cell>
          <cell r="K43">
            <v>0</v>
          </cell>
          <cell r="L43">
            <v>0</v>
          </cell>
        </row>
        <row r="44">
          <cell r="B44" t="str">
            <v>DRAXX06Z</v>
          </cell>
          <cell r="C44">
            <v>0</v>
          </cell>
          <cell r="D44">
            <v>0</v>
          </cell>
          <cell r="E44">
            <v>0</v>
          </cell>
          <cell r="F44">
            <v>0</v>
          </cell>
          <cell r="G44">
            <v>0</v>
          </cell>
          <cell r="H44">
            <v>0</v>
          </cell>
          <cell r="I44" t="str">
            <v>DRAXX06Z</v>
          </cell>
          <cell r="J44">
            <v>0</v>
          </cell>
          <cell r="K44">
            <v>0</v>
          </cell>
          <cell r="L44">
            <v>0</v>
          </cell>
        </row>
        <row r="45">
          <cell r="B45" t="str">
            <v>DRAXX09G</v>
          </cell>
          <cell r="C45">
            <v>0</v>
          </cell>
          <cell r="D45">
            <v>0</v>
          </cell>
          <cell r="E45">
            <v>0</v>
          </cell>
          <cell r="F45">
            <v>0</v>
          </cell>
          <cell r="G45">
            <v>0</v>
          </cell>
          <cell r="H45">
            <v>0</v>
          </cell>
          <cell r="I45" t="str">
            <v>DRAXX09G</v>
          </cell>
          <cell r="J45">
            <v>0</v>
          </cell>
          <cell r="K45">
            <v>0</v>
          </cell>
          <cell r="L45">
            <v>0</v>
          </cell>
        </row>
        <row r="46">
          <cell r="B46" t="str">
            <v>DRAXX10G</v>
          </cell>
          <cell r="C46">
            <v>0</v>
          </cell>
          <cell r="D46">
            <v>0</v>
          </cell>
          <cell r="E46">
            <v>0</v>
          </cell>
          <cell r="F46">
            <v>0</v>
          </cell>
          <cell r="G46">
            <v>0</v>
          </cell>
          <cell r="H46">
            <v>0</v>
          </cell>
          <cell r="I46" t="str">
            <v>DRAXX10G</v>
          </cell>
          <cell r="J46">
            <v>0</v>
          </cell>
          <cell r="K46">
            <v>0</v>
          </cell>
          <cell r="L46">
            <v>0</v>
          </cell>
        </row>
        <row r="47">
          <cell r="B47" t="str">
            <v>DRAXX12G</v>
          </cell>
          <cell r="C47">
            <v>0</v>
          </cell>
          <cell r="D47">
            <v>0</v>
          </cell>
          <cell r="E47">
            <v>0</v>
          </cell>
          <cell r="F47">
            <v>0</v>
          </cell>
          <cell r="G47">
            <v>0</v>
          </cell>
          <cell r="H47">
            <v>0</v>
          </cell>
          <cell r="I47" t="str">
            <v>DRAXX12G</v>
          </cell>
          <cell r="J47">
            <v>0</v>
          </cell>
          <cell r="K47">
            <v>0</v>
          </cell>
          <cell r="L47">
            <v>0</v>
          </cell>
        </row>
        <row r="48">
          <cell r="B48" t="str">
            <v>DUNGW-1</v>
          </cell>
          <cell r="C48">
            <v>141.1</v>
          </cell>
          <cell r="D48">
            <v>1031.6400000000001</v>
          </cell>
          <cell r="E48">
            <v>0</v>
          </cell>
          <cell r="F48">
            <v>0</v>
          </cell>
          <cell r="G48">
            <v>141.1</v>
          </cell>
          <cell r="H48">
            <v>1031.6400000000001</v>
          </cell>
          <cell r="I48" t="str">
            <v>DUNGW-1</v>
          </cell>
          <cell r="J48">
            <v>141.1</v>
          </cell>
          <cell r="K48">
            <v>1031.6400000000001</v>
          </cell>
          <cell r="L48">
            <v>0</v>
          </cell>
        </row>
        <row r="49">
          <cell r="B49" t="str">
            <v>EECL_01Z</v>
          </cell>
          <cell r="C49">
            <v>6660</v>
          </cell>
          <cell r="D49">
            <v>484.56</v>
          </cell>
          <cell r="E49">
            <v>0</v>
          </cell>
          <cell r="F49">
            <v>0</v>
          </cell>
          <cell r="G49">
            <v>6660</v>
          </cell>
          <cell r="H49">
            <v>484.56</v>
          </cell>
          <cell r="I49" t="str">
            <v>EECL_01Z</v>
          </cell>
          <cell r="J49">
            <v>6660</v>
          </cell>
          <cell r="K49">
            <v>484.56</v>
          </cell>
          <cell r="L49">
            <v>0</v>
          </cell>
        </row>
        <row r="50">
          <cell r="B50" t="str">
            <v>FIDL_01Z</v>
          </cell>
          <cell r="C50">
            <v>0</v>
          </cell>
          <cell r="D50">
            <v>0</v>
          </cell>
          <cell r="E50">
            <v>0</v>
          </cell>
          <cell r="F50">
            <v>0</v>
          </cell>
          <cell r="G50">
            <v>0</v>
          </cell>
          <cell r="H50">
            <v>0</v>
          </cell>
          <cell r="I50" t="str">
            <v>FIDL_01Z</v>
          </cell>
          <cell r="J50">
            <v>0</v>
          </cell>
          <cell r="K50">
            <v>0</v>
          </cell>
          <cell r="L50">
            <v>0</v>
          </cell>
        </row>
        <row r="51">
          <cell r="B51" t="str">
            <v>FIDL_02Z</v>
          </cell>
          <cell r="C51">
            <v>0</v>
          </cell>
          <cell r="D51">
            <v>0</v>
          </cell>
          <cell r="E51">
            <v>0</v>
          </cell>
          <cell r="F51">
            <v>0</v>
          </cell>
          <cell r="G51">
            <v>0</v>
          </cell>
          <cell r="H51">
            <v>0</v>
          </cell>
          <cell r="I51" t="str">
            <v>FIDL_02Z</v>
          </cell>
          <cell r="J51">
            <v>0</v>
          </cell>
          <cell r="K51">
            <v>0</v>
          </cell>
          <cell r="L51">
            <v>0</v>
          </cell>
        </row>
        <row r="52">
          <cell r="B52" t="str">
            <v>FIDL_03Z</v>
          </cell>
          <cell r="C52">
            <v>0</v>
          </cell>
          <cell r="D52">
            <v>0</v>
          </cell>
          <cell r="E52">
            <v>0</v>
          </cell>
          <cell r="F52">
            <v>0</v>
          </cell>
          <cell r="G52">
            <v>0</v>
          </cell>
          <cell r="H52">
            <v>0</v>
          </cell>
          <cell r="I52" t="str">
            <v>FIDL_03Z</v>
          </cell>
          <cell r="J52">
            <v>0</v>
          </cell>
          <cell r="K52">
            <v>0</v>
          </cell>
          <cell r="L52">
            <v>0</v>
          </cell>
        </row>
        <row r="53">
          <cell r="B53" t="str">
            <v>FIDL_04Z</v>
          </cell>
          <cell r="C53">
            <v>0</v>
          </cell>
          <cell r="D53">
            <v>0</v>
          </cell>
          <cell r="E53">
            <v>0</v>
          </cell>
          <cell r="F53">
            <v>0</v>
          </cell>
          <cell r="G53">
            <v>0</v>
          </cell>
          <cell r="H53">
            <v>0</v>
          </cell>
          <cell r="I53" t="str">
            <v>FIDL_04Z</v>
          </cell>
          <cell r="J53">
            <v>0</v>
          </cell>
          <cell r="K53">
            <v>0</v>
          </cell>
          <cell r="L53">
            <v>0</v>
          </cell>
        </row>
        <row r="54">
          <cell r="B54" t="str">
            <v>EAG_EWIC1</v>
          </cell>
          <cell r="C54">
            <v>14911.05</v>
          </cell>
          <cell r="D54">
            <v>597.95000000000005</v>
          </cell>
          <cell r="E54">
            <v>0</v>
          </cell>
          <cell r="F54">
            <v>0</v>
          </cell>
          <cell r="G54">
            <v>14911.05</v>
          </cell>
          <cell r="H54">
            <v>597.95000000000005</v>
          </cell>
          <cell r="I54" t="str">
            <v>EAG_EWIC1</v>
          </cell>
          <cell r="J54">
            <v>14911.05</v>
          </cell>
          <cell r="K54">
            <v>597.95000000000005</v>
          </cell>
          <cell r="L54">
            <v>0</v>
          </cell>
        </row>
        <row r="55">
          <cell r="B55" t="str">
            <v>CRUA_01Z</v>
          </cell>
          <cell r="C55">
            <v>2084.44</v>
          </cell>
          <cell r="D55">
            <v>127.96</v>
          </cell>
          <cell r="E55">
            <v>0</v>
          </cell>
          <cell r="F55">
            <v>0</v>
          </cell>
          <cell r="G55">
            <v>2084.44</v>
          </cell>
          <cell r="H55">
            <v>127.96</v>
          </cell>
          <cell r="I55" t="str">
            <v>CRUA_01Z</v>
          </cell>
          <cell r="J55">
            <v>2084.44</v>
          </cell>
          <cell r="K55">
            <v>127.96</v>
          </cell>
          <cell r="L55">
            <v>0</v>
          </cell>
        </row>
        <row r="56">
          <cell r="B56" t="str">
            <v>CRUA_02Z</v>
          </cell>
          <cell r="C56">
            <v>3014.19</v>
          </cell>
          <cell r="D56">
            <v>111.07</v>
          </cell>
          <cell r="E56">
            <v>0</v>
          </cell>
          <cell r="F56">
            <v>0</v>
          </cell>
          <cell r="G56">
            <v>3014.19</v>
          </cell>
          <cell r="H56">
            <v>111.07</v>
          </cell>
          <cell r="I56" t="str">
            <v>CRUA_02Z</v>
          </cell>
          <cell r="J56">
            <v>3014.19</v>
          </cell>
          <cell r="K56">
            <v>111.07</v>
          </cell>
          <cell r="L56">
            <v>0</v>
          </cell>
        </row>
        <row r="57">
          <cell r="B57" t="str">
            <v>CRUA_03Z</v>
          </cell>
          <cell r="C57">
            <v>19544.599999999999</v>
          </cell>
          <cell r="D57">
            <v>1072.22</v>
          </cell>
          <cell r="E57">
            <v>0</v>
          </cell>
          <cell r="F57">
            <v>0</v>
          </cell>
          <cell r="G57">
            <v>19544.599999999999</v>
          </cell>
          <cell r="H57">
            <v>1072.22</v>
          </cell>
          <cell r="I57" t="str">
            <v>CRUA_03Z</v>
          </cell>
          <cell r="J57">
            <v>19544.599999999999</v>
          </cell>
          <cell r="K57">
            <v>1072.22</v>
          </cell>
          <cell r="L57">
            <v>0</v>
          </cell>
        </row>
        <row r="58">
          <cell r="B58" t="str">
            <v>CRUA_04Z</v>
          </cell>
          <cell r="C58">
            <v>1459.1</v>
          </cell>
          <cell r="D58">
            <v>79.92</v>
          </cell>
          <cell r="E58">
            <v>0</v>
          </cell>
          <cell r="F58">
            <v>0</v>
          </cell>
          <cell r="G58">
            <v>1459.1</v>
          </cell>
          <cell r="H58">
            <v>79.92</v>
          </cell>
          <cell r="I58" t="str">
            <v>CRUA_04Z</v>
          </cell>
          <cell r="J58">
            <v>1459.1</v>
          </cell>
          <cell r="K58">
            <v>79.92</v>
          </cell>
          <cell r="L58">
            <v>0</v>
          </cell>
        </row>
        <row r="59">
          <cell r="B59" t="str">
            <v>LOAN_01Z</v>
          </cell>
          <cell r="C59">
            <v>0</v>
          </cell>
          <cell r="D59">
            <v>0</v>
          </cell>
          <cell r="E59">
            <v>0</v>
          </cell>
          <cell r="F59">
            <v>0</v>
          </cell>
          <cell r="G59">
            <v>0</v>
          </cell>
          <cell r="H59">
            <v>0</v>
          </cell>
          <cell r="I59" t="str">
            <v>LOAN_01Z</v>
          </cell>
          <cell r="J59">
            <v>0</v>
          </cell>
          <cell r="K59">
            <v>0</v>
          </cell>
          <cell r="L59">
            <v>0</v>
          </cell>
        </row>
        <row r="60">
          <cell r="B60" t="str">
            <v>LOAN_02Z</v>
          </cell>
          <cell r="C60">
            <v>0</v>
          </cell>
          <cell r="D60">
            <v>0</v>
          </cell>
          <cell r="E60">
            <v>0</v>
          </cell>
          <cell r="F60">
            <v>0</v>
          </cell>
          <cell r="G60">
            <v>0</v>
          </cell>
          <cell r="H60">
            <v>0</v>
          </cell>
          <cell r="I60" t="str">
            <v>LOAN_02Z</v>
          </cell>
          <cell r="J60">
            <v>0</v>
          </cell>
          <cell r="K60">
            <v>0</v>
          </cell>
          <cell r="L60">
            <v>0</v>
          </cell>
        </row>
        <row r="61">
          <cell r="B61" t="str">
            <v>LOAN_03Z</v>
          </cell>
          <cell r="C61">
            <v>0</v>
          </cell>
          <cell r="D61">
            <v>0</v>
          </cell>
          <cell r="E61">
            <v>0</v>
          </cell>
          <cell r="F61">
            <v>0</v>
          </cell>
          <cell r="G61">
            <v>0</v>
          </cell>
          <cell r="H61">
            <v>0</v>
          </cell>
          <cell r="I61" t="str">
            <v>LOAN_03Z</v>
          </cell>
          <cell r="J61">
            <v>0</v>
          </cell>
          <cell r="K61">
            <v>0</v>
          </cell>
          <cell r="L61">
            <v>0</v>
          </cell>
        </row>
        <row r="62">
          <cell r="B62" t="str">
            <v>LOAN_04Z</v>
          </cell>
          <cell r="C62">
            <v>0</v>
          </cell>
          <cell r="D62">
            <v>0</v>
          </cell>
          <cell r="E62">
            <v>0</v>
          </cell>
          <cell r="F62">
            <v>0</v>
          </cell>
          <cell r="G62">
            <v>0</v>
          </cell>
          <cell r="H62">
            <v>0</v>
          </cell>
          <cell r="I62" t="str">
            <v>LOAN_04Z</v>
          </cell>
          <cell r="J62">
            <v>0</v>
          </cell>
          <cell r="K62">
            <v>0</v>
          </cell>
          <cell r="L62">
            <v>0</v>
          </cell>
        </row>
        <row r="63">
          <cell r="B63" t="str">
            <v>FALGW-1</v>
          </cell>
          <cell r="C63">
            <v>5507.15</v>
          </cell>
          <cell r="D63">
            <v>1644.75</v>
          </cell>
          <cell r="E63">
            <v>0</v>
          </cell>
          <cell r="F63">
            <v>0</v>
          </cell>
          <cell r="G63">
            <v>5507.15</v>
          </cell>
          <cell r="H63">
            <v>1644.75</v>
          </cell>
          <cell r="I63" t="str">
            <v>FALGW-1</v>
          </cell>
          <cell r="J63">
            <v>5507.15</v>
          </cell>
          <cell r="K63">
            <v>1644.75</v>
          </cell>
          <cell r="L63">
            <v>0</v>
          </cell>
        </row>
        <row r="64">
          <cell r="B64" t="str">
            <v>FELL_01Z</v>
          </cell>
          <cell r="C64">
            <v>0</v>
          </cell>
          <cell r="D64">
            <v>0</v>
          </cell>
          <cell r="E64">
            <v>0</v>
          </cell>
          <cell r="F64">
            <v>0</v>
          </cell>
          <cell r="G64">
            <v>0</v>
          </cell>
          <cell r="H64">
            <v>0</v>
          </cell>
          <cell r="I64" t="str">
            <v>FELL_01Z</v>
          </cell>
          <cell r="J64">
            <v>0</v>
          </cell>
          <cell r="K64">
            <v>0</v>
          </cell>
          <cell r="L64">
            <v>0</v>
          </cell>
        </row>
        <row r="65">
          <cell r="B65" t="str">
            <v>GRGBW-1</v>
          </cell>
          <cell r="C65">
            <v>31941.119999999999</v>
          </cell>
          <cell r="D65">
            <v>98.88</v>
          </cell>
          <cell r="E65">
            <v>0</v>
          </cell>
          <cell r="F65">
            <v>0</v>
          </cell>
          <cell r="G65">
            <v>31941.119999999999</v>
          </cell>
          <cell r="H65">
            <v>98.88</v>
          </cell>
          <cell r="I65" t="str">
            <v>GRGBW-1</v>
          </cell>
          <cell r="J65">
            <v>31941.119999999999</v>
          </cell>
          <cell r="K65">
            <v>98.88</v>
          </cell>
          <cell r="L65">
            <v>0</v>
          </cell>
        </row>
        <row r="66">
          <cell r="B66" t="str">
            <v>GRGBW-2</v>
          </cell>
          <cell r="C66">
            <v>26367.47</v>
          </cell>
          <cell r="D66">
            <v>1.1299999999999999</v>
          </cell>
          <cell r="E66">
            <v>0</v>
          </cell>
          <cell r="F66">
            <v>0</v>
          </cell>
          <cell r="G66">
            <v>26367.47</v>
          </cell>
          <cell r="H66">
            <v>1.1299999999999999</v>
          </cell>
          <cell r="I66" t="str">
            <v>GRGBW-2</v>
          </cell>
          <cell r="J66">
            <v>26367.47</v>
          </cell>
          <cell r="K66">
            <v>1.1299999999999999</v>
          </cell>
          <cell r="L66">
            <v>0</v>
          </cell>
        </row>
        <row r="67">
          <cell r="B67" t="str">
            <v>GRGBW-3</v>
          </cell>
          <cell r="C67">
            <v>32372.37</v>
          </cell>
          <cell r="D67">
            <v>87.44</v>
          </cell>
          <cell r="E67">
            <v>0</v>
          </cell>
          <cell r="F67">
            <v>0</v>
          </cell>
          <cell r="G67">
            <v>32372.37</v>
          </cell>
          <cell r="H67">
            <v>87.44</v>
          </cell>
          <cell r="I67" t="str">
            <v>GRGBW-3</v>
          </cell>
          <cell r="J67">
            <v>32372.37</v>
          </cell>
          <cell r="K67">
            <v>87.44</v>
          </cell>
          <cell r="L67">
            <v>0</v>
          </cell>
        </row>
        <row r="68">
          <cell r="B68" t="str">
            <v>GNFSW-1</v>
          </cell>
          <cell r="C68">
            <v>6683.15</v>
          </cell>
          <cell r="D68">
            <v>48.69</v>
          </cell>
          <cell r="E68">
            <v>0</v>
          </cell>
          <cell r="F68">
            <v>0</v>
          </cell>
          <cell r="G68">
            <v>6683.15</v>
          </cell>
          <cell r="H68">
            <v>48.69</v>
          </cell>
          <cell r="I68" t="str">
            <v>GNFSW-1</v>
          </cell>
          <cell r="J68">
            <v>6683.15</v>
          </cell>
          <cell r="K68">
            <v>48.69</v>
          </cell>
          <cell r="L68">
            <v>0</v>
          </cell>
        </row>
        <row r="69">
          <cell r="B69" t="str">
            <v>GAOFO-1</v>
          </cell>
          <cell r="C69">
            <v>2227.91</v>
          </cell>
          <cell r="D69">
            <v>1397.67</v>
          </cell>
          <cell r="E69">
            <v>0</v>
          </cell>
          <cell r="F69">
            <v>0</v>
          </cell>
          <cell r="G69">
            <v>2227.91</v>
          </cell>
          <cell r="H69">
            <v>1397.67</v>
          </cell>
          <cell r="I69" t="str">
            <v>GAOFO-1</v>
          </cell>
          <cell r="J69">
            <v>2227.91</v>
          </cell>
          <cell r="K69">
            <v>1397.67</v>
          </cell>
          <cell r="L69">
            <v>0</v>
          </cell>
        </row>
        <row r="70">
          <cell r="B70" t="str">
            <v>GAOFO-2</v>
          </cell>
          <cell r="C70">
            <v>2096.92</v>
          </cell>
          <cell r="D70">
            <v>1133.45</v>
          </cell>
          <cell r="E70">
            <v>0</v>
          </cell>
          <cell r="F70">
            <v>0</v>
          </cell>
          <cell r="G70">
            <v>2096.92</v>
          </cell>
          <cell r="H70">
            <v>1133.45</v>
          </cell>
          <cell r="I70" t="str">
            <v>GAOFO-2</v>
          </cell>
          <cell r="J70">
            <v>2096.92</v>
          </cell>
          <cell r="K70">
            <v>1133.45</v>
          </cell>
          <cell r="L70">
            <v>0</v>
          </cell>
        </row>
        <row r="71">
          <cell r="B71" t="str">
            <v>GAOFO-3</v>
          </cell>
          <cell r="C71">
            <v>2112.75</v>
          </cell>
          <cell r="D71">
            <v>1337.8</v>
          </cell>
          <cell r="E71">
            <v>0</v>
          </cell>
          <cell r="F71">
            <v>0</v>
          </cell>
          <cell r="G71">
            <v>2112.75</v>
          </cell>
          <cell r="H71">
            <v>1337.8</v>
          </cell>
          <cell r="I71" t="str">
            <v>GAOFO-3</v>
          </cell>
          <cell r="J71">
            <v>2112.75</v>
          </cell>
          <cell r="K71">
            <v>1337.8</v>
          </cell>
          <cell r="L71">
            <v>0</v>
          </cell>
        </row>
        <row r="72">
          <cell r="B72" t="str">
            <v>GAOFO-4</v>
          </cell>
          <cell r="C72">
            <v>2432.6799999999998</v>
          </cell>
          <cell r="D72">
            <v>1574.3</v>
          </cell>
          <cell r="E72">
            <v>0</v>
          </cell>
          <cell r="F72">
            <v>0</v>
          </cell>
          <cell r="G72">
            <v>2432.6799999999998</v>
          </cell>
          <cell r="H72">
            <v>1574.3</v>
          </cell>
          <cell r="I72" t="str">
            <v>GAOFO-4</v>
          </cell>
          <cell r="J72">
            <v>2432.6799999999998</v>
          </cell>
          <cell r="K72">
            <v>1574.3</v>
          </cell>
          <cell r="L72">
            <v>0</v>
          </cell>
        </row>
        <row r="73">
          <cell r="B73" t="str">
            <v>CRGHW-1</v>
          </cell>
          <cell r="C73">
            <v>877.24</v>
          </cell>
          <cell r="D73">
            <v>14.58</v>
          </cell>
          <cell r="E73">
            <v>0</v>
          </cell>
          <cell r="F73">
            <v>0</v>
          </cell>
          <cell r="G73">
            <v>877.24</v>
          </cell>
          <cell r="H73">
            <v>14.58</v>
          </cell>
          <cell r="I73" t="str">
            <v>CRGHW-1</v>
          </cell>
          <cell r="J73">
            <v>877.24</v>
          </cell>
          <cell r="K73">
            <v>14.58</v>
          </cell>
          <cell r="L73">
            <v>0</v>
          </cell>
        </row>
        <row r="74">
          <cell r="B74" t="str">
            <v>GRMO_01Z</v>
          </cell>
          <cell r="C74">
            <v>2.4500000000000002</v>
          </cell>
          <cell r="D74">
            <v>2724.65</v>
          </cell>
          <cell r="E74">
            <v>0</v>
          </cell>
          <cell r="F74">
            <v>0</v>
          </cell>
          <cell r="G74">
            <v>2.4500000000000002</v>
          </cell>
          <cell r="H74">
            <v>2724.65</v>
          </cell>
          <cell r="I74" t="str">
            <v>GRMO_01Z</v>
          </cell>
          <cell r="J74">
            <v>2.4500000000000002</v>
          </cell>
          <cell r="K74">
            <v>2724.65</v>
          </cell>
          <cell r="L74">
            <v>0</v>
          </cell>
        </row>
        <row r="75">
          <cell r="B75" t="str">
            <v>GRIFW-1</v>
          </cell>
          <cell r="C75">
            <v>6805.53</v>
          </cell>
          <cell r="D75">
            <v>2052.09</v>
          </cell>
          <cell r="E75">
            <v>0</v>
          </cell>
          <cell r="F75">
            <v>0</v>
          </cell>
          <cell r="G75">
            <v>6805.53</v>
          </cell>
          <cell r="H75">
            <v>2052.09</v>
          </cell>
          <cell r="I75" t="str">
            <v>GRIFW-1</v>
          </cell>
          <cell r="J75">
            <v>6805.53</v>
          </cell>
          <cell r="K75">
            <v>2052.09</v>
          </cell>
          <cell r="L75">
            <v>0</v>
          </cell>
        </row>
        <row r="76">
          <cell r="B76" t="str">
            <v>GRIFW-2</v>
          </cell>
          <cell r="C76">
            <v>7255.2</v>
          </cell>
          <cell r="D76">
            <v>1643.1</v>
          </cell>
          <cell r="E76">
            <v>0</v>
          </cell>
          <cell r="F76">
            <v>0</v>
          </cell>
          <cell r="G76">
            <v>7255.2</v>
          </cell>
          <cell r="H76">
            <v>1643.1</v>
          </cell>
          <cell r="I76" t="str">
            <v>GRIFW-2</v>
          </cell>
          <cell r="J76">
            <v>7255.2</v>
          </cell>
          <cell r="K76">
            <v>1643.1</v>
          </cell>
          <cell r="L76">
            <v>0</v>
          </cell>
        </row>
        <row r="77">
          <cell r="B77" t="str">
            <v>GNFSW-2</v>
          </cell>
          <cell r="C77">
            <v>4263.3599999999997</v>
          </cell>
          <cell r="D77">
            <v>501.81</v>
          </cell>
          <cell r="E77">
            <v>0</v>
          </cell>
          <cell r="F77">
            <v>0</v>
          </cell>
          <cell r="G77">
            <v>4263.3599999999997</v>
          </cell>
          <cell r="H77">
            <v>501.81</v>
          </cell>
          <cell r="I77" t="str">
            <v>GNFSW-2</v>
          </cell>
          <cell r="J77">
            <v>4263.3599999999997</v>
          </cell>
          <cell r="K77">
            <v>501.81</v>
          </cell>
          <cell r="L77">
            <v>0</v>
          </cell>
        </row>
        <row r="78">
          <cell r="B78" t="str">
            <v>GYMR-15</v>
          </cell>
          <cell r="C78">
            <v>22046.5</v>
          </cell>
          <cell r="D78">
            <v>4.2300000000000004</v>
          </cell>
          <cell r="E78">
            <v>0</v>
          </cell>
          <cell r="F78">
            <v>0</v>
          </cell>
          <cell r="G78">
            <v>22046.5</v>
          </cell>
          <cell r="H78">
            <v>4.2300000000000004</v>
          </cell>
          <cell r="I78" t="str">
            <v>GYMR-15</v>
          </cell>
          <cell r="J78">
            <v>22046.5</v>
          </cell>
          <cell r="K78">
            <v>4.2300000000000004</v>
          </cell>
          <cell r="L78">
            <v>0</v>
          </cell>
        </row>
        <row r="79">
          <cell r="B79" t="str">
            <v>GYMR-17</v>
          </cell>
          <cell r="C79">
            <v>19529.3</v>
          </cell>
          <cell r="D79">
            <v>4.2699999999999996</v>
          </cell>
          <cell r="E79">
            <v>0</v>
          </cell>
          <cell r="F79">
            <v>0</v>
          </cell>
          <cell r="G79">
            <v>19529.3</v>
          </cell>
          <cell r="H79">
            <v>4.2699999999999996</v>
          </cell>
          <cell r="I79" t="str">
            <v>GYMR-17</v>
          </cell>
          <cell r="J79">
            <v>19529.3</v>
          </cell>
          <cell r="K79">
            <v>4.2699999999999996</v>
          </cell>
          <cell r="L79">
            <v>0</v>
          </cell>
        </row>
        <row r="80">
          <cell r="B80" t="str">
            <v>GYMR-26</v>
          </cell>
          <cell r="C80">
            <v>18197.490000000002</v>
          </cell>
          <cell r="D80">
            <v>4.25</v>
          </cell>
          <cell r="E80">
            <v>0</v>
          </cell>
          <cell r="F80">
            <v>0</v>
          </cell>
          <cell r="G80">
            <v>18197.490000000002</v>
          </cell>
          <cell r="H80">
            <v>4.25</v>
          </cell>
          <cell r="I80" t="str">
            <v>GYMR-26</v>
          </cell>
          <cell r="J80">
            <v>18197.490000000002</v>
          </cell>
          <cell r="K80">
            <v>4.25</v>
          </cell>
          <cell r="L80">
            <v>0</v>
          </cell>
        </row>
        <row r="81">
          <cell r="B81" t="str">
            <v>GYMR-28</v>
          </cell>
          <cell r="C81">
            <v>14535.91</v>
          </cell>
          <cell r="D81">
            <v>29.1</v>
          </cell>
          <cell r="E81">
            <v>0</v>
          </cell>
          <cell r="F81">
            <v>0</v>
          </cell>
          <cell r="G81">
            <v>14535.91</v>
          </cell>
          <cell r="H81">
            <v>29.1</v>
          </cell>
          <cell r="I81" t="str">
            <v>GYMR-28</v>
          </cell>
          <cell r="J81">
            <v>14535.91</v>
          </cell>
          <cell r="K81">
            <v>29.1</v>
          </cell>
          <cell r="L81">
            <v>0</v>
          </cell>
        </row>
        <row r="82">
          <cell r="B82" t="str">
            <v>GYAR_01Z</v>
          </cell>
          <cell r="C82">
            <v>13041.8</v>
          </cell>
          <cell r="D82">
            <v>6.65</v>
          </cell>
          <cell r="E82">
            <v>0</v>
          </cell>
          <cell r="F82">
            <v>0</v>
          </cell>
          <cell r="G82">
            <v>13041.8</v>
          </cell>
          <cell r="H82">
            <v>6.65</v>
          </cell>
          <cell r="I82" t="str">
            <v>GYAR_01Z</v>
          </cell>
          <cell r="J82">
            <v>13041.8</v>
          </cell>
          <cell r="K82">
            <v>6.65</v>
          </cell>
          <cell r="L82">
            <v>0</v>
          </cell>
        </row>
        <row r="83">
          <cell r="B83" t="str">
            <v>HOWAO-1</v>
          </cell>
          <cell r="C83">
            <v>0</v>
          </cell>
          <cell r="D83">
            <v>0</v>
          </cell>
          <cell r="E83">
            <v>0</v>
          </cell>
          <cell r="F83">
            <v>0</v>
          </cell>
          <cell r="G83">
            <v>0</v>
          </cell>
          <cell r="H83">
            <v>0</v>
          </cell>
          <cell r="I83" t="str">
            <v>HOWAO-1</v>
          </cell>
          <cell r="J83">
            <v>0</v>
          </cell>
          <cell r="K83">
            <v>0</v>
          </cell>
          <cell r="L83">
            <v>0</v>
          </cell>
        </row>
        <row r="84">
          <cell r="B84" t="str">
            <v>HOWAO-2</v>
          </cell>
          <cell r="C84">
            <v>0</v>
          </cell>
          <cell r="D84">
            <v>0</v>
          </cell>
          <cell r="E84">
            <v>0</v>
          </cell>
          <cell r="F84">
            <v>0</v>
          </cell>
          <cell r="G84">
            <v>0</v>
          </cell>
          <cell r="H84">
            <v>0</v>
          </cell>
          <cell r="I84" t="str">
            <v>HOWAO-2</v>
          </cell>
          <cell r="J84">
            <v>0</v>
          </cell>
          <cell r="K84">
            <v>0</v>
          </cell>
          <cell r="L84">
            <v>0</v>
          </cell>
        </row>
        <row r="85">
          <cell r="B85" t="str">
            <v>HOWAO-3</v>
          </cell>
          <cell r="C85">
            <v>0</v>
          </cell>
          <cell r="D85">
            <v>0</v>
          </cell>
          <cell r="E85">
            <v>0</v>
          </cell>
          <cell r="F85">
            <v>0</v>
          </cell>
          <cell r="G85">
            <v>0</v>
          </cell>
          <cell r="H85">
            <v>0</v>
          </cell>
          <cell r="I85" t="str">
            <v>HOWAO-3</v>
          </cell>
          <cell r="J85">
            <v>0</v>
          </cell>
          <cell r="K85">
            <v>0</v>
          </cell>
          <cell r="L85">
            <v>0</v>
          </cell>
        </row>
        <row r="86">
          <cell r="B86" t="str">
            <v>SHBA_01Z</v>
          </cell>
          <cell r="C86">
            <v>24370.7</v>
          </cell>
          <cell r="D86">
            <v>6215.63</v>
          </cell>
          <cell r="E86">
            <v>0</v>
          </cell>
          <cell r="F86">
            <v>0</v>
          </cell>
          <cell r="G86">
            <v>24370.7</v>
          </cell>
          <cell r="H86">
            <v>6215.63</v>
          </cell>
          <cell r="I86" t="str">
            <v>SHBA_01Z</v>
          </cell>
          <cell r="J86">
            <v>24370.7</v>
          </cell>
          <cell r="K86">
            <v>6215.63</v>
          </cell>
          <cell r="L86">
            <v>0</v>
          </cell>
        </row>
        <row r="87">
          <cell r="B87" t="str">
            <v>SHBA_02Z</v>
          </cell>
          <cell r="C87">
            <v>29720.23</v>
          </cell>
          <cell r="D87">
            <v>4159.84</v>
          </cell>
          <cell r="E87">
            <v>0</v>
          </cell>
          <cell r="F87">
            <v>0</v>
          </cell>
          <cell r="G87">
            <v>29720.23</v>
          </cell>
          <cell r="H87">
            <v>4159.84</v>
          </cell>
          <cell r="I87" t="str">
            <v>SHBA_02Z</v>
          </cell>
          <cell r="J87">
            <v>29720.23</v>
          </cell>
          <cell r="K87">
            <v>4159.84</v>
          </cell>
          <cell r="L87">
            <v>0</v>
          </cell>
        </row>
        <row r="88">
          <cell r="B88" t="str">
            <v>HUMR_01Z</v>
          </cell>
          <cell r="C88">
            <v>44976.45</v>
          </cell>
          <cell r="D88">
            <v>7285.75</v>
          </cell>
          <cell r="E88">
            <v>0</v>
          </cell>
          <cell r="F88">
            <v>0</v>
          </cell>
          <cell r="G88">
            <v>44976.45</v>
          </cell>
          <cell r="H88">
            <v>7285.75</v>
          </cell>
          <cell r="I88" t="str">
            <v>HUMR_01Z</v>
          </cell>
          <cell r="J88">
            <v>44976.45</v>
          </cell>
          <cell r="K88">
            <v>7285.75</v>
          </cell>
          <cell r="L88">
            <v>0</v>
          </cell>
        </row>
        <row r="89">
          <cell r="B89" t="str">
            <v>COTPS01Z</v>
          </cell>
          <cell r="C89">
            <v>0</v>
          </cell>
          <cell r="D89">
            <v>0</v>
          </cell>
          <cell r="E89">
            <v>0</v>
          </cell>
          <cell r="F89">
            <v>0</v>
          </cell>
          <cell r="G89">
            <v>0</v>
          </cell>
          <cell r="H89">
            <v>0</v>
          </cell>
          <cell r="I89" t="str">
            <v>COTPS01Z</v>
          </cell>
          <cell r="J89">
            <v>0</v>
          </cell>
          <cell r="K89">
            <v>0</v>
          </cell>
          <cell r="L89">
            <v>0</v>
          </cell>
        </row>
        <row r="90">
          <cell r="B90" t="str">
            <v>COTPS02Z</v>
          </cell>
          <cell r="C90">
            <v>0</v>
          </cell>
          <cell r="D90">
            <v>0</v>
          </cell>
          <cell r="E90">
            <v>0</v>
          </cell>
          <cell r="F90">
            <v>0</v>
          </cell>
          <cell r="G90">
            <v>0</v>
          </cell>
          <cell r="H90">
            <v>0</v>
          </cell>
          <cell r="I90" t="str">
            <v>COTPS02Z</v>
          </cell>
          <cell r="J90">
            <v>0</v>
          </cell>
          <cell r="K90">
            <v>0</v>
          </cell>
          <cell r="L90">
            <v>0</v>
          </cell>
        </row>
        <row r="91">
          <cell r="B91" t="str">
            <v>COTPS03Z</v>
          </cell>
          <cell r="C91">
            <v>0</v>
          </cell>
          <cell r="D91">
            <v>0</v>
          </cell>
          <cell r="E91">
            <v>0</v>
          </cell>
          <cell r="F91">
            <v>0</v>
          </cell>
          <cell r="G91">
            <v>0</v>
          </cell>
          <cell r="H91">
            <v>0</v>
          </cell>
          <cell r="I91" t="str">
            <v>COTPS03Z</v>
          </cell>
          <cell r="J91">
            <v>0</v>
          </cell>
          <cell r="K91">
            <v>0</v>
          </cell>
          <cell r="L91">
            <v>0</v>
          </cell>
        </row>
        <row r="92">
          <cell r="B92" t="str">
            <v>COTPS04Z</v>
          </cell>
          <cell r="C92">
            <v>0</v>
          </cell>
          <cell r="D92">
            <v>0</v>
          </cell>
          <cell r="E92">
            <v>0</v>
          </cell>
          <cell r="F92">
            <v>0</v>
          </cell>
          <cell r="G92">
            <v>0</v>
          </cell>
          <cell r="H92">
            <v>0</v>
          </cell>
          <cell r="I92" t="str">
            <v>COTPS04Z</v>
          </cell>
          <cell r="J92">
            <v>0</v>
          </cell>
          <cell r="K92">
            <v>0</v>
          </cell>
          <cell r="L92">
            <v>0</v>
          </cell>
        </row>
        <row r="93">
          <cell r="B93" t="str">
            <v>KEAD_01Z</v>
          </cell>
          <cell r="C93">
            <v>2095.65</v>
          </cell>
          <cell r="D93">
            <v>5722.1</v>
          </cell>
          <cell r="E93">
            <v>0</v>
          </cell>
          <cell r="F93">
            <v>0</v>
          </cell>
          <cell r="G93">
            <v>2095.65</v>
          </cell>
          <cell r="H93">
            <v>5722.1</v>
          </cell>
          <cell r="I93" t="str">
            <v>KEAD_01Z</v>
          </cell>
          <cell r="J93">
            <v>2095.65</v>
          </cell>
          <cell r="K93">
            <v>5722.1</v>
          </cell>
          <cell r="L93">
            <v>0</v>
          </cell>
        </row>
        <row r="94">
          <cell r="B94" t="str">
            <v>KILBW-1</v>
          </cell>
          <cell r="C94">
            <v>2280.4699999999998</v>
          </cell>
          <cell r="D94">
            <v>73.83</v>
          </cell>
          <cell r="E94">
            <v>0</v>
          </cell>
          <cell r="F94">
            <v>0</v>
          </cell>
          <cell r="G94">
            <v>2280.4699999999998</v>
          </cell>
          <cell r="H94">
            <v>73.83</v>
          </cell>
          <cell r="I94" t="str">
            <v>KILBW-1</v>
          </cell>
          <cell r="J94">
            <v>2280.4699999999998</v>
          </cell>
          <cell r="K94">
            <v>73.83</v>
          </cell>
          <cell r="L94">
            <v>0</v>
          </cell>
        </row>
        <row r="95">
          <cell r="B95" t="str">
            <v>LCLTW-1</v>
          </cell>
          <cell r="C95">
            <v>1391.73</v>
          </cell>
          <cell r="D95">
            <v>377.3</v>
          </cell>
          <cell r="E95">
            <v>0</v>
          </cell>
          <cell r="F95">
            <v>0</v>
          </cell>
          <cell r="G95">
            <v>1391.73</v>
          </cell>
          <cell r="H95">
            <v>377.3</v>
          </cell>
          <cell r="I95" t="str">
            <v>LCLTW-1</v>
          </cell>
          <cell r="J95">
            <v>1391.73</v>
          </cell>
          <cell r="K95">
            <v>377.3</v>
          </cell>
          <cell r="L95">
            <v>0</v>
          </cell>
        </row>
        <row r="96">
          <cell r="B96" t="str">
            <v>MEDP_01Z</v>
          </cell>
          <cell r="C96">
            <v>3572.16</v>
          </cell>
          <cell r="D96">
            <v>1243.8900000000001</v>
          </cell>
          <cell r="E96">
            <v>0</v>
          </cell>
          <cell r="F96">
            <v>0</v>
          </cell>
          <cell r="G96">
            <v>3572.16</v>
          </cell>
          <cell r="H96">
            <v>1243.8900000000001</v>
          </cell>
          <cell r="I96" t="str">
            <v>MEDP_01Z</v>
          </cell>
          <cell r="J96">
            <v>3572.16</v>
          </cell>
          <cell r="K96">
            <v>1243.8900000000001</v>
          </cell>
          <cell r="L96">
            <v>0</v>
          </cell>
        </row>
        <row r="97">
          <cell r="B97" t="str">
            <v>MILWW-1</v>
          </cell>
          <cell r="C97">
            <v>2954.25</v>
          </cell>
          <cell r="D97">
            <v>9.44</v>
          </cell>
          <cell r="E97">
            <v>0</v>
          </cell>
          <cell r="F97">
            <v>0</v>
          </cell>
          <cell r="G97">
            <v>2954.25</v>
          </cell>
          <cell r="H97">
            <v>9.44</v>
          </cell>
          <cell r="I97" t="str">
            <v>MILWW-1</v>
          </cell>
          <cell r="J97">
            <v>2954.25</v>
          </cell>
          <cell r="K97">
            <v>9.44</v>
          </cell>
          <cell r="L97">
            <v>0</v>
          </cell>
        </row>
        <row r="98">
          <cell r="B98" t="str">
            <v>WDNSO-1</v>
          </cell>
          <cell r="C98">
            <v>2571.2600000000002</v>
          </cell>
          <cell r="D98">
            <v>13120.93</v>
          </cell>
          <cell r="E98">
            <v>0</v>
          </cell>
          <cell r="F98">
            <v>0</v>
          </cell>
          <cell r="G98">
            <v>2571.2600000000002</v>
          </cell>
          <cell r="H98">
            <v>13120.93</v>
          </cell>
          <cell r="I98" t="str">
            <v>WDNSO-1</v>
          </cell>
          <cell r="J98">
            <v>2571.2600000000002</v>
          </cell>
          <cell r="K98">
            <v>13120.93</v>
          </cell>
          <cell r="L98">
            <v>0</v>
          </cell>
        </row>
        <row r="99">
          <cell r="B99" t="str">
            <v>WDNSO-2</v>
          </cell>
          <cell r="C99">
            <v>6511.54</v>
          </cell>
          <cell r="D99">
            <v>385.2</v>
          </cell>
          <cell r="E99">
            <v>0</v>
          </cell>
          <cell r="F99">
            <v>0</v>
          </cell>
          <cell r="G99">
            <v>6511.54</v>
          </cell>
          <cell r="H99">
            <v>385.2</v>
          </cell>
          <cell r="I99" t="str">
            <v>WDNSO-2</v>
          </cell>
          <cell r="J99">
            <v>6511.54</v>
          </cell>
          <cell r="K99">
            <v>385.2</v>
          </cell>
          <cell r="L99">
            <v>0</v>
          </cell>
        </row>
        <row r="100">
          <cell r="B100" t="str">
            <v>MRWD_01Z</v>
          </cell>
          <cell r="C100">
            <v>62885.5</v>
          </cell>
          <cell r="D100">
            <v>1620.1</v>
          </cell>
          <cell r="E100">
            <v>0</v>
          </cell>
          <cell r="F100">
            <v>0</v>
          </cell>
          <cell r="G100">
            <v>62885.5</v>
          </cell>
          <cell r="H100">
            <v>1620.1</v>
          </cell>
          <cell r="I100" t="str">
            <v>MRWD_01Z</v>
          </cell>
          <cell r="J100">
            <v>62885.5</v>
          </cell>
          <cell r="K100">
            <v>1620.1</v>
          </cell>
          <cell r="L100">
            <v>0</v>
          </cell>
        </row>
        <row r="101">
          <cell r="B101" t="str">
            <v>ABTHB07Z</v>
          </cell>
          <cell r="C101">
            <v>0</v>
          </cell>
          <cell r="D101">
            <v>0</v>
          </cell>
          <cell r="E101">
            <v>0</v>
          </cell>
          <cell r="F101">
            <v>0</v>
          </cell>
          <cell r="G101">
            <v>0</v>
          </cell>
          <cell r="H101">
            <v>0</v>
          </cell>
          <cell r="I101" t="str">
            <v>ABTHB07Z</v>
          </cell>
          <cell r="J101">
            <v>0</v>
          </cell>
          <cell r="K101">
            <v>0</v>
          </cell>
          <cell r="L101">
            <v>0</v>
          </cell>
        </row>
        <row r="102">
          <cell r="B102" t="str">
            <v>ABTHB08Z</v>
          </cell>
          <cell r="C102">
            <v>0</v>
          </cell>
          <cell r="D102">
            <v>0</v>
          </cell>
          <cell r="E102">
            <v>0</v>
          </cell>
          <cell r="F102">
            <v>0</v>
          </cell>
          <cell r="G102">
            <v>0</v>
          </cell>
          <cell r="H102">
            <v>0</v>
          </cell>
          <cell r="I102" t="str">
            <v>ABTHB08Z</v>
          </cell>
          <cell r="J102">
            <v>0</v>
          </cell>
          <cell r="K102">
            <v>0</v>
          </cell>
          <cell r="L102">
            <v>0</v>
          </cell>
        </row>
        <row r="103">
          <cell r="B103" t="str">
            <v>ABTHB09Z</v>
          </cell>
          <cell r="C103">
            <v>0</v>
          </cell>
          <cell r="D103">
            <v>0</v>
          </cell>
          <cell r="E103">
            <v>0</v>
          </cell>
          <cell r="F103">
            <v>0</v>
          </cell>
          <cell r="G103">
            <v>0</v>
          </cell>
          <cell r="H103">
            <v>0</v>
          </cell>
          <cell r="I103" t="str">
            <v>ABTHB09Z</v>
          </cell>
          <cell r="J103">
            <v>0</v>
          </cell>
          <cell r="K103">
            <v>0</v>
          </cell>
          <cell r="L103">
            <v>0</v>
          </cell>
        </row>
        <row r="104">
          <cell r="B104" t="str">
            <v>COWE_01Z</v>
          </cell>
          <cell r="C104">
            <v>0</v>
          </cell>
          <cell r="D104">
            <v>0</v>
          </cell>
          <cell r="E104">
            <v>0</v>
          </cell>
          <cell r="F104">
            <v>0</v>
          </cell>
          <cell r="G104">
            <v>0</v>
          </cell>
          <cell r="H104">
            <v>0</v>
          </cell>
          <cell r="I104" t="str">
            <v>COWE_01Z</v>
          </cell>
          <cell r="J104">
            <v>0</v>
          </cell>
          <cell r="K104">
            <v>0</v>
          </cell>
          <cell r="L104">
            <v>0</v>
          </cell>
        </row>
        <row r="105">
          <cell r="B105" t="str">
            <v>COWE_02Z</v>
          </cell>
          <cell r="C105">
            <v>0</v>
          </cell>
          <cell r="D105">
            <v>0</v>
          </cell>
          <cell r="E105">
            <v>0</v>
          </cell>
          <cell r="F105">
            <v>0</v>
          </cell>
          <cell r="G105">
            <v>0</v>
          </cell>
          <cell r="H105">
            <v>0</v>
          </cell>
          <cell r="I105" t="str">
            <v>COWE_02Z</v>
          </cell>
          <cell r="J105">
            <v>0</v>
          </cell>
          <cell r="K105">
            <v>0</v>
          </cell>
          <cell r="L105">
            <v>0</v>
          </cell>
        </row>
        <row r="106">
          <cell r="B106" t="str">
            <v>DIDCB05Z</v>
          </cell>
          <cell r="C106">
            <v>40459.85</v>
          </cell>
          <cell r="D106">
            <v>2532.85</v>
          </cell>
          <cell r="E106">
            <v>0</v>
          </cell>
          <cell r="F106">
            <v>0</v>
          </cell>
          <cell r="G106">
            <v>40459.85</v>
          </cell>
          <cell r="H106">
            <v>2532.85</v>
          </cell>
          <cell r="I106" t="str">
            <v>DIDCB05Z</v>
          </cell>
          <cell r="J106">
            <v>40459.85</v>
          </cell>
          <cell r="K106">
            <v>2532.85</v>
          </cell>
          <cell r="L106">
            <v>0</v>
          </cell>
        </row>
        <row r="107">
          <cell r="B107" t="str">
            <v>DIDCB06Z</v>
          </cell>
          <cell r="C107">
            <v>44011.25</v>
          </cell>
          <cell r="D107">
            <v>3023.85</v>
          </cell>
          <cell r="E107">
            <v>0</v>
          </cell>
          <cell r="F107">
            <v>0</v>
          </cell>
          <cell r="G107">
            <v>44011.25</v>
          </cell>
          <cell r="H107">
            <v>3023.85</v>
          </cell>
          <cell r="I107" t="str">
            <v>DIDCB06Z</v>
          </cell>
          <cell r="J107">
            <v>44011.25</v>
          </cell>
          <cell r="K107">
            <v>3023.85</v>
          </cell>
          <cell r="L107">
            <v>0</v>
          </cell>
        </row>
        <row r="108">
          <cell r="B108" t="str">
            <v>LBAR_01Z</v>
          </cell>
          <cell r="C108">
            <v>20808.55</v>
          </cell>
          <cell r="D108">
            <v>13442.61</v>
          </cell>
          <cell r="E108">
            <v>0</v>
          </cell>
          <cell r="F108">
            <v>0</v>
          </cell>
          <cell r="G108">
            <v>20808.55</v>
          </cell>
          <cell r="H108">
            <v>13442.61</v>
          </cell>
          <cell r="I108" t="str">
            <v>LBAR_01Z</v>
          </cell>
          <cell r="J108">
            <v>20808.55</v>
          </cell>
          <cell r="K108">
            <v>13442.61</v>
          </cell>
          <cell r="L108">
            <v>0</v>
          </cell>
        </row>
        <row r="109">
          <cell r="B109" t="str">
            <v>PEMB_11Z</v>
          </cell>
          <cell r="C109">
            <v>11139.45</v>
          </cell>
          <cell r="D109">
            <v>1846.7</v>
          </cell>
          <cell r="E109">
            <v>0</v>
          </cell>
          <cell r="F109">
            <v>0</v>
          </cell>
          <cell r="G109">
            <v>11139.45</v>
          </cell>
          <cell r="H109">
            <v>1846.7</v>
          </cell>
          <cell r="I109" t="str">
            <v>PEMB_11Z</v>
          </cell>
          <cell r="J109">
            <v>11139.45</v>
          </cell>
          <cell r="K109">
            <v>1846.7</v>
          </cell>
          <cell r="L109">
            <v>0</v>
          </cell>
        </row>
        <row r="110">
          <cell r="B110" t="str">
            <v>PEMB_21Z</v>
          </cell>
          <cell r="C110">
            <v>16670.55</v>
          </cell>
          <cell r="D110">
            <v>3206.4</v>
          </cell>
          <cell r="E110">
            <v>0</v>
          </cell>
          <cell r="F110">
            <v>0</v>
          </cell>
          <cell r="G110">
            <v>16670.55</v>
          </cell>
          <cell r="H110">
            <v>3206.4</v>
          </cell>
          <cell r="I110" t="str">
            <v>PEMB_21Z</v>
          </cell>
          <cell r="J110">
            <v>16670.55</v>
          </cell>
          <cell r="K110">
            <v>3206.4</v>
          </cell>
          <cell r="L110">
            <v>0</v>
          </cell>
        </row>
        <row r="111">
          <cell r="B111" t="str">
            <v>PEMB_31Z</v>
          </cell>
          <cell r="C111">
            <v>11373.45</v>
          </cell>
          <cell r="D111">
            <v>1031.05</v>
          </cell>
          <cell r="E111">
            <v>0</v>
          </cell>
          <cell r="F111">
            <v>0</v>
          </cell>
          <cell r="G111">
            <v>11373.45</v>
          </cell>
          <cell r="H111">
            <v>1031.05</v>
          </cell>
          <cell r="I111" t="str">
            <v>PEMB_31Z</v>
          </cell>
          <cell r="J111">
            <v>11373.45</v>
          </cell>
          <cell r="K111">
            <v>1031.05</v>
          </cell>
          <cell r="L111">
            <v>0</v>
          </cell>
        </row>
        <row r="112">
          <cell r="B112" t="str">
            <v>PEMB_41Z</v>
          </cell>
          <cell r="C112">
            <v>25507.75</v>
          </cell>
          <cell r="D112">
            <v>1249</v>
          </cell>
          <cell r="E112">
            <v>0</v>
          </cell>
          <cell r="F112">
            <v>0</v>
          </cell>
          <cell r="G112">
            <v>25507.75</v>
          </cell>
          <cell r="H112">
            <v>1249</v>
          </cell>
          <cell r="I112" t="str">
            <v>PEMB_41Z</v>
          </cell>
          <cell r="J112">
            <v>25507.75</v>
          </cell>
          <cell r="K112">
            <v>1249</v>
          </cell>
          <cell r="L112">
            <v>0</v>
          </cell>
        </row>
        <row r="113">
          <cell r="B113" t="str">
            <v>PEMB_51Z</v>
          </cell>
          <cell r="C113">
            <v>19113.099999999999</v>
          </cell>
          <cell r="D113">
            <v>1173.4000000000001</v>
          </cell>
          <cell r="E113">
            <v>0</v>
          </cell>
          <cell r="F113">
            <v>0</v>
          </cell>
          <cell r="G113">
            <v>19113.099999999999</v>
          </cell>
          <cell r="H113">
            <v>1173.4000000000001</v>
          </cell>
          <cell r="I113" t="str">
            <v>PEMB_51Z</v>
          </cell>
          <cell r="J113">
            <v>19113.099999999999</v>
          </cell>
          <cell r="K113">
            <v>1173.4000000000001</v>
          </cell>
          <cell r="L113">
            <v>0</v>
          </cell>
        </row>
        <row r="114">
          <cell r="B114" t="str">
            <v>STAY_01Z</v>
          </cell>
          <cell r="C114">
            <v>20531.099999999999</v>
          </cell>
          <cell r="D114">
            <v>1964.25</v>
          </cell>
          <cell r="E114">
            <v>0</v>
          </cell>
          <cell r="F114">
            <v>0</v>
          </cell>
          <cell r="G114">
            <v>20531.099999999999</v>
          </cell>
          <cell r="H114">
            <v>1964.25</v>
          </cell>
          <cell r="I114" t="str">
            <v>STAY_01Z</v>
          </cell>
          <cell r="J114">
            <v>20531.099999999999</v>
          </cell>
          <cell r="K114">
            <v>1964.25</v>
          </cell>
          <cell r="L114">
            <v>0</v>
          </cell>
        </row>
        <row r="115">
          <cell r="B115" t="str">
            <v>STAY_02Z</v>
          </cell>
          <cell r="C115">
            <v>16576.45</v>
          </cell>
          <cell r="D115">
            <v>3178.65</v>
          </cell>
          <cell r="E115">
            <v>0</v>
          </cell>
          <cell r="F115">
            <v>0</v>
          </cell>
          <cell r="G115">
            <v>16576.45</v>
          </cell>
          <cell r="H115">
            <v>3178.65</v>
          </cell>
          <cell r="I115" t="str">
            <v>STAY_02Z</v>
          </cell>
          <cell r="J115">
            <v>16576.45</v>
          </cell>
          <cell r="K115">
            <v>3178.65</v>
          </cell>
          <cell r="L115">
            <v>0</v>
          </cell>
        </row>
        <row r="116">
          <cell r="B116" t="str">
            <v>STAY_03Z</v>
          </cell>
          <cell r="C116">
            <v>19551.05</v>
          </cell>
          <cell r="D116">
            <v>2060.15</v>
          </cell>
          <cell r="E116">
            <v>0</v>
          </cell>
          <cell r="F116">
            <v>0</v>
          </cell>
          <cell r="G116">
            <v>19551.05</v>
          </cell>
          <cell r="H116">
            <v>2060.15</v>
          </cell>
          <cell r="I116" t="str">
            <v>STAY_03Z</v>
          </cell>
          <cell r="J116">
            <v>19551.05</v>
          </cell>
          <cell r="K116">
            <v>2060.15</v>
          </cell>
          <cell r="L116">
            <v>0</v>
          </cell>
        </row>
        <row r="117">
          <cell r="B117" t="str">
            <v>STAY_04Z</v>
          </cell>
          <cell r="C117">
            <v>23491.05</v>
          </cell>
          <cell r="D117">
            <v>2340.35</v>
          </cell>
          <cell r="E117">
            <v>0</v>
          </cell>
          <cell r="F117">
            <v>0</v>
          </cell>
          <cell r="G117">
            <v>23491.05</v>
          </cell>
          <cell r="H117">
            <v>2340.35</v>
          </cell>
          <cell r="I117" t="str">
            <v>STAY_04Z</v>
          </cell>
          <cell r="J117">
            <v>23491.05</v>
          </cell>
          <cell r="K117">
            <v>2340.35</v>
          </cell>
          <cell r="L117">
            <v>0</v>
          </cell>
        </row>
        <row r="118">
          <cell r="B118" t="str">
            <v>DNGB_21Z</v>
          </cell>
          <cell r="C118">
            <v>0</v>
          </cell>
          <cell r="D118">
            <v>0</v>
          </cell>
          <cell r="E118">
            <v>0</v>
          </cell>
          <cell r="F118">
            <v>0</v>
          </cell>
          <cell r="G118">
            <v>0</v>
          </cell>
          <cell r="H118">
            <v>0</v>
          </cell>
          <cell r="I118" t="str">
            <v>DNGB_21Z</v>
          </cell>
          <cell r="J118">
            <v>0</v>
          </cell>
          <cell r="K118">
            <v>0</v>
          </cell>
          <cell r="L118">
            <v>0</v>
          </cell>
        </row>
        <row r="119">
          <cell r="B119" t="str">
            <v>DNGB_22Z</v>
          </cell>
          <cell r="C119">
            <v>0</v>
          </cell>
          <cell r="D119">
            <v>0</v>
          </cell>
          <cell r="E119">
            <v>0</v>
          </cell>
          <cell r="F119">
            <v>0</v>
          </cell>
          <cell r="G119">
            <v>0</v>
          </cell>
          <cell r="H119">
            <v>0</v>
          </cell>
          <cell r="I119" t="str">
            <v>DNGB_22Z</v>
          </cell>
          <cell r="J119">
            <v>0</v>
          </cell>
          <cell r="K119">
            <v>0</v>
          </cell>
          <cell r="L119">
            <v>0</v>
          </cell>
        </row>
        <row r="120">
          <cell r="B120" t="str">
            <v>HEYM101Z</v>
          </cell>
          <cell r="C120">
            <v>26859.5</v>
          </cell>
          <cell r="D120">
            <v>58.05</v>
          </cell>
          <cell r="E120">
            <v>0</v>
          </cell>
          <cell r="F120">
            <v>0</v>
          </cell>
          <cell r="G120">
            <v>26859.5</v>
          </cell>
          <cell r="H120">
            <v>58.05</v>
          </cell>
          <cell r="I120" t="str">
            <v>HEYM101Z</v>
          </cell>
          <cell r="J120">
            <v>26859.5</v>
          </cell>
          <cell r="K120">
            <v>58.05</v>
          </cell>
          <cell r="L120">
            <v>0</v>
          </cell>
        </row>
        <row r="121">
          <cell r="B121" t="str">
            <v>HEYM102Z</v>
          </cell>
          <cell r="C121">
            <v>62821.4</v>
          </cell>
          <cell r="D121">
            <v>5746.15</v>
          </cell>
          <cell r="E121">
            <v>0</v>
          </cell>
          <cell r="F121">
            <v>0</v>
          </cell>
          <cell r="G121">
            <v>62821.4</v>
          </cell>
          <cell r="H121">
            <v>5746.15</v>
          </cell>
          <cell r="I121" t="str">
            <v>HEYM102Z</v>
          </cell>
          <cell r="J121">
            <v>62821.4</v>
          </cell>
          <cell r="K121">
            <v>5746.15</v>
          </cell>
          <cell r="L121">
            <v>0</v>
          </cell>
        </row>
        <row r="122">
          <cell r="B122" t="str">
            <v>HEYM207Z</v>
          </cell>
          <cell r="C122">
            <v>0</v>
          </cell>
          <cell r="D122">
            <v>0</v>
          </cell>
          <cell r="E122">
            <v>0</v>
          </cell>
          <cell r="F122">
            <v>0</v>
          </cell>
          <cell r="G122">
            <v>0</v>
          </cell>
          <cell r="H122">
            <v>0</v>
          </cell>
          <cell r="I122" t="str">
            <v>HEYM207Z</v>
          </cell>
          <cell r="J122">
            <v>0</v>
          </cell>
          <cell r="K122">
            <v>0</v>
          </cell>
          <cell r="L122">
            <v>0</v>
          </cell>
        </row>
        <row r="123">
          <cell r="B123" t="str">
            <v>HEYM208Z</v>
          </cell>
          <cell r="C123">
            <v>79034.55</v>
          </cell>
          <cell r="D123">
            <v>0</v>
          </cell>
          <cell r="E123">
            <v>0</v>
          </cell>
          <cell r="F123">
            <v>0</v>
          </cell>
          <cell r="G123">
            <v>79034.55</v>
          </cell>
          <cell r="H123">
            <v>0</v>
          </cell>
          <cell r="I123" t="str">
            <v>HEYM208Z</v>
          </cell>
          <cell r="J123">
            <v>79034.55</v>
          </cell>
          <cell r="K123">
            <v>0</v>
          </cell>
          <cell r="L123">
            <v>0</v>
          </cell>
        </row>
        <row r="124">
          <cell r="B124" t="str">
            <v>HINB_07Z</v>
          </cell>
          <cell r="C124">
            <v>54414.55</v>
          </cell>
          <cell r="D124">
            <v>1983.25</v>
          </cell>
          <cell r="E124">
            <v>0</v>
          </cell>
          <cell r="F124">
            <v>0</v>
          </cell>
          <cell r="G124">
            <v>54414.55</v>
          </cell>
          <cell r="H124">
            <v>1983.25</v>
          </cell>
          <cell r="I124" t="str">
            <v>HINB_07Z</v>
          </cell>
          <cell r="J124">
            <v>54414.55</v>
          </cell>
          <cell r="K124">
            <v>1983.25</v>
          </cell>
          <cell r="L124">
            <v>0</v>
          </cell>
        </row>
        <row r="125">
          <cell r="B125" t="str">
            <v>HINB_08Z</v>
          </cell>
          <cell r="C125">
            <v>33302.35</v>
          </cell>
          <cell r="D125">
            <v>963.8</v>
          </cell>
          <cell r="E125">
            <v>0</v>
          </cell>
          <cell r="F125">
            <v>0</v>
          </cell>
          <cell r="G125">
            <v>33302.35</v>
          </cell>
          <cell r="H125">
            <v>963.8</v>
          </cell>
          <cell r="I125" t="str">
            <v>HINB_08Z</v>
          </cell>
          <cell r="J125">
            <v>33302.35</v>
          </cell>
          <cell r="K125">
            <v>963.8</v>
          </cell>
          <cell r="L125">
            <v>0</v>
          </cell>
        </row>
        <row r="126">
          <cell r="B126" t="str">
            <v>HRTL_01Z</v>
          </cell>
          <cell r="C126">
            <v>14890.7</v>
          </cell>
          <cell r="D126">
            <v>4519.3999999999996</v>
          </cell>
          <cell r="E126">
            <v>0</v>
          </cell>
          <cell r="F126">
            <v>0</v>
          </cell>
          <cell r="G126">
            <v>14890.7</v>
          </cell>
          <cell r="H126">
            <v>4519.3999999999996</v>
          </cell>
          <cell r="I126" t="str">
            <v>HRTL_01Z</v>
          </cell>
          <cell r="J126">
            <v>14890.7</v>
          </cell>
          <cell r="K126">
            <v>4519.3999999999996</v>
          </cell>
          <cell r="L126">
            <v>0</v>
          </cell>
        </row>
        <row r="127">
          <cell r="B127" t="str">
            <v>HRTL_02Z</v>
          </cell>
          <cell r="C127">
            <v>66194.45</v>
          </cell>
          <cell r="D127">
            <v>41.35</v>
          </cell>
          <cell r="E127">
            <v>0</v>
          </cell>
          <cell r="F127">
            <v>0</v>
          </cell>
          <cell r="G127">
            <v>66194.45</v>
          </cell>
          <cell r="H127">
            <v>41.35</v>
          </cell>
          <cell r="I127" t="str">
            <v>HRTL_02Z</v>
          </cell>
          <cell r="J127">
            <v>66194.45</v>
          </cell>
          <cell r="K127">
            <v>41.35</v>
          </cell>
          <cell r="L127">
            <v>0</v>
          </cell>
        </row>
        <row r="128">
          <cell r="B128" t="str">
            <v>HUNB_07Z</v>
          </cell>
          <cell r="C128">
            <v>17833.8</v>
          </cell>
          <cell r="D128">
            <v>19.25</v>
          </cell>
          <cell r="E128">
            <v>0</v>
          </cell>
          <cell r="F128">
            <v>0</v>
          </cell>
          <cell r="G128">
            <v>17833.8</v>
          </cell>
          <cell r="H128">
            <v>19.25</v>
          </cell>
          <cell r="I128" t="str">
            <v>HUNB_07Z</v>
          </cell>
          <cell r="J128">
            <v>17833.8</v>
          </cell>
          <cell r="K128">
            <v>19.25</v>
          </cell>
          <cell r="L128">
            <v>0</v>
          </cell>
        </row>
        <row r="129">
          <cell r="B129" t="str">
            <v>HUNB_08Z</v>
          </cell>
          <cell r="C129">
            <v>0</v>
          </cell>
          <cell r="D129">
            <v>0</v>
          </cell>
          <cell r="E129">
            <v>0</v>
          </cell>
          <cell r="F129">
            <v>0</v>
          </cell>
          <cell r="G129">
            <v>0</v>
          </cell>
          <cell r="H129">
            <v>0</v>
          </cell>
          <cell r="I129" t="str">
            <v>HUNB_08Z</v>
          </cell>
          <cell r="J129">
            <v>0</v>
          </cell>
          <cell r="K129">
            <v>0</v>
          </cell>
          <cell r="L129">
            <v>0</v>
          </cell>
        </row>
        <row r="130">
          <cell r="B130" t="str">
            <v>SIZB_01Z</v>
          </cell>
          <cell r="C130">
            <v>13861.15</v>
          </cell>
          <cell r="D130">
            <v>1559.4</v>
          </cell>
          <cell r="E130">
            <v>0</v>
          </cell>
          <cell r="F130">
            <v>0</v>
          </cell>
          <cell r="G130">
            <v>13861.15</v>
          </cell>
          <cell r="H130">
            <v>1559.4</v>
          </cell>
          <cell r="I130" t="str">
            <v>SIZB_01Z</v>
          </cell>
          <cell r="J130">
            <v>13861.15</v>
          </cell>
          <cell r="K130">
            <v>1559.4</v>
          </cell>
          <cell r="L130">
            <v>0</v>
          </cell>
        </row>
        <row r="131">
          <cell r="B131" t="str">
            <v>SIZB_02Z</v>
          </cell>
          <cell r="C131">
            <v>18164.650000000001</v>
          </cell>
          <cell r="D131">
            <v>2217.4</v>
          </cell>
          <cell r="E131">
            <v>0</v>
          </cell>
          <cell r="F131">
            <v>0</v>
          </cell>
          <cell r="G131">
            <v>18164.650000000001</v>
          </cell>
          <cell r="H131">
            <v>2217.4</v>
          </cell>
          <cell r="I131" t="str">
            <v>SIZB_02Z</v>
          </cell>
          <cell r="J131">
            <v>18164.650000000001</v>
          </cell>
          <cell r="K131">
            <v>2217.4</v>
          </cell>
          <cell r="L131">
            <v>0</v>
          </cell>
        </row>
        <row r="132">
          <cell r="B132" t="str">
            <v>TORN_01Z</v>
          </cell>
          <cell r="C132">
            <v>20083.75</v>
          </cell>
          <cell r="D132">
            <v>0</v>
          </cell>
          <cell r="E132">
            <v>0</v>
          </cell>
          <cell r="F132">
            <v>0</v>
          </cell>
          <cell r="G132">
            <v>20083.75</v>
          </cell>
          <cell r="H132">
            <v>0</v>
          </cell>
          <cell r="I132" t="str">
            <v>TORN_01Z</v>
          </cell>
          <cell r="J132">
            <v>20083.75</v>
          </cell>
          <cell r="K132">
            <v>0</v>
          </cell>
          <cell r="L132">
            <v>0</v>
          </cell>
        </row>
        <row r="133">
          <cell r="B133" t="str">
            <v>TORN_02Z</v>
          </cell>
          <cell r="C133">
            <v>57477.45</v>
          </cell>
          <cell r="D133">
            <v>4806.6499999999996</v>
          </cell>
          <cell r="E133">
            <v>0</v>
          </cell>
          <cell r="F133">
            <v>0</v>
          </cell>
          <cell r="G133">
            <v>57477.45</v>
          </cell>
          <cell r="H133">
            <v>4806.6499999999996</v>
          </cell>
          <cell r="I133" t="str">
            <v>TORN_02Z</v>
          </cell>
          <cell r="J133">
            <v>57477.45</v>
          </cell>
          <cell r="K133">
            <v>4806.6499999999996</v>
          </cell>
          <cell r="L133">
            <v>0</v>
          </cell>
        </row>
        <row r="134">
          <cell r="B134" t="str">
            <v>EAG-NEMO1</v>
          </cell>
          <cell r="C134">
            <v>45535.3</v>
          </cell>
          <cell r="D134">
            <v>9041.35</v>
          </cell>
          <cell r="E134">
            <v>0</v>
          </cell>
          <cell r="F134">
            <v>0</v>
          </cell>
          <cell r="G134">
            <v>45535.3</v>
          </cell>
          <cell r="H134">
            <v>9041.35</v>
          </cell>
          <cell r="I134" t="str">
            <v>EAG-NEMO1</v>
          </cell>
          <cell r="J134">
            <v>45535.3</v>
          </cell>
          <cell r="K134">
            <v>9041.35</v>
          </cell>
          <cell r="L134">
            <v>0</v>
          </cell>
        </row>
        <row r="135">
          <cell r="B135" t="str">
            <v>DINO_01Z</v>
          </cell>
          <cell r="C135">
            <v>1242.5</v>
          </cell>
          <cell r="D135">
            <v>0</v>
          </cell>
          <cell r="E135">
            <v>0</v>
          </cell>
          <cell r="F135">
            <v>0</v>
          </cell>
          <cell r="G135">
            <v>1242.5</v>
          </cell>
          <cell r="H135">
            <v>0</v>
          </cell>
          <cell r="I135" t="str">
            <v>DINO_01Z</v>
          </cell>
          <cell r="J135">
            <v>1242.5</v>
          </cell>
          <cell r="K135">
            <v>0</v>
          </cell>
          <cell r="L135">
            <v>0</v>
          </cell>
        </row>
        <row r="136">
          <cell r="B136" t="str">
            <v>DINO_02Z</v>
          </cell>
          <cell r="C136">
            <v>8400.5499999999993</v>
          </cell>
          <cell r="D136">
            <v>1570.75</v>
          </cell>
          <cell r="E136">
            <v>0</v>
          </cell>
          <cell r="F136">
            <v>0</v>
          </cell>
          <cell r="G136">
            <v>8400.5499999999993</v>
          </cell>
          <cell r="H136">
            <v>1570.75</v>
          </cell>
          <cell r="I136" t="str">
            <v>DINO_02Z</v>
          </cell>
          <cell r="J136">
            <v>8400.5499999999993</v>
          </cell>
          <cell r="K136">
            <v>1570.75</v>
          </cell>
          <cell r="L136">
            <v>0</v>
          </cell>
        </row>
        <row r="137">
          <cell r="B137" t="str">
            <v>DINO_03Z</v>
          </cell>
          <cell r="C137">
            <v>5789.8</v>
          </cell>
          <cell r="D137">
            <v>1221.2</v>
          </cell>
          <cell r="E137">
            <v>0</v>
          </cell>
          <cell r="F137">
            <v>0</v>
          </cell>
          <cell r="G137">
            <v>5789.8</v>
          </cell>
          <cell r="H137">
            <v>1221.2</v>
          </cell>
          <cell r="I137" t="str">
            <v>DINO_03Z</v>
          </cell>
          <cell r="J137">
            <v>5789.8</v>
          </cell>
          <cell r="K137">
            <v>1221.2</v>
          </cell>
          <cell r="L137">
            <v>0</v>
          </cell>
        </row>
        <row r="138">
          <cell r="B138" t="str">
            <v>DINO_04Z</v>
          </cell>
          <cell r="C138">
            <v>6365.3</v>
          </cell>
          <cell r="D138">
            <v>1358.7</v>
          </cell>
          <cell r="E138">
            <v>0</v>
          </cell>
          <cell r="F138">
            <v>0</v>
          </cell>
          <cell r="G138">
            <v>6365.3</v>
          </cell>
          <cell r="H138">
            <v>1358.7</v>
          </cell>
          <cell r="I138" t="str">
            <v>DINO_04Z</v>
          </cell>
          <cell r="J138">
            <v>6365.3</v>
          </cell>
          <cell r="K138">
            <v>1358.7</v>
          </cell>
          <cell r="L138">
            <v>0</v>
          </cell>
        </row>
        <row r="139">
          <cell r="B139" t="str">
            <v>DINO_05Z</v>
          </cell>
          <cell r="C139">
            <v>6545</v>
          </cell>
          <cell r="D139">
            <v>662.2</v>
          </cell>
          <cell r="E139">
            <v>0</v>
          </cell>
          <cell r="F139">
            <v>0</v>
          </cell>
          <cell r="G139">
            <v>6545</v>
          </cell>
          <cell r="H139">
            <v>662.2</v>
          </cell>
          <cell r="I139" t="str">
            <v>DINO_05Z</v>
          </cell>
          <cell r="J139">
            <v>6545</v>
          </cell>
          <cell r="K139">
            <v>662.2</v>
          </cell>
          <cell r="L139">
            <v>0</v>
          </cell>
        </row>
        <row r="140">
          <cell r="B140" t="str">
            <v>DINO_06Z</v>
          </cell>
          <cell r="C140">
            <v>5683.4</v>
          </cell>
          <cell r="D140">
            <v>1319.15</v>
          </cell>
          <cell r="E140">
            <v>0</v>
          </cell>
          <cell r="F140">
            <v>0</v>
          </cell>
          <cell r="G140">
            <v>5683.4</v>
          </cell>
          <cell r="H140">
            <v>1319.15</v>
          </cell>
          <cell r="I140" t="str">
            <v>DINO_06Z</v>
          </cell>
          <cell r="J140">
            <v>5683.4</v>
          </cell>
          <cell r="K140">
            <v>1319.15</v>
          </cell>
          <cell r="L140">
            <v>0</v>
          </cell>
        </row>
        <row r="141">
          <cell r="B141" t="str">
            <v>FFES_01Z</v>
          </cell>
          <cell r="C141">
            <v>35.340000000000003</v>
          </cell>
          <cell r="D141">
            <v>4.13</v>
          </cell>
          <cell r="E141">
            <v>0</v>
          </cell>
          <cell r="F141">
            <v>0</v>
          </cell>
          <cell r="G141">
            <v>35.340000000000003</v>
          </cell>
          <cell r="H141">
            <v>4.13</v>
          </cell>
          <cell r="I141" t="str">
            <v>FFES_01Z</v>
          </cell>
          <cell r="J141">
            <v>35.340000000000003</v>
          </cell>
          <cell r="K141">
            <v>4.13</v>
          </cell>
          <cell r="L141">
            <v>0</v>
          </cell>
        </row>
        <row r="142">
          <cell r="B142" t="str">
            <v>FFES_02Z</v>
          </cell>
          <cell r="C142">
            <v>0</v>
          </cell>
          <cell r="D142">
            <v>0</v>
          </cell>
          <cell r="E142">
            <v>0</v>
          </cell>
          <cell r="F142">
            <v>0</v>
          </cell>
          <cell r="G142">
            <v>0</v>
          </cell>
          <cell r="H142">
            <v>0</v>
          </cell>
          <cell r="I142" t="str">
            <v>FFES_02Z</v>
          </cell>
          <cell r="J142">
            <v>0</v>
          </cell>
          <cell r="K142">
            <v>0</v>
          </cell>
          <cell r="L142">
            <v>0</v>
          </cell>
        </row>
        <row r="143">
          <cell r="B143" t="str">
            <v>FFES_03Z</v>
          </cell>
          <cell r="C143">
            <v>1874.62</v>
          </cell>
          <cell r="D143">
            <v>784</v>
          </cell>
          <cell r="E143">
            <v>0</v>
          </cell>
          <cell r="F143">
            <v>0</v>
          </cell>
          <cell r="G143">
            <v>1874.62</v>
          </cell>
          <cell r="H143">
            <v>784</v>
          </cell>
          <cell r="I143" t="str">
            <v>FFES_03Z</v>
          </cell>
          <cell r="J143">
            <v>1874.62</v>
          </cell>
          <cell r="K143">
            <v>784</v>
          </cell>
          <cell r="L143">
            <v>0</v>
          </cell>
        </row>
        <row r="144">
          <cell r="B144" t="str">
            <v>FFES_04Z</v>
          </cell>
          <cell r="C144">
            <v>3167.04</v>
          </cell>
          <cell r="D144">
            <v>282.23</v>
          </cell>
          <cell r="E144">
            <v>0</v>
          </cell>
          <cell r="F144">
            <v>0</v>
          </cell>
          <cell r="G144">
            <v>3167.04</v>
          </cell>
          <cell r="H144">
            <v>282.23</v>
          </cell>
          <cell r="I144" t="str">
            <v>FFES_04Z</v>
          </cell>
          <cell r="J144">
            <v>3167.04</v>
          </cell>
          <cell r="K144">
            <v>282.23</v>
          </cell>
          <cell r="L144">
            <v>0</v>
          </cell>
        </row>
        <row r="145">
          <cell r="B145" t="str">
            <v>KILNS01Z</v>
          </cell>
          <cell r="C145">
            <v>0</v>
          </cell>
          <cell r="D145">
            <v>0</v>
          </cell>
          <cell r="E145">
            <v>0</v>
          </cell>
          <cell r="F145">
            <v>0</v>
          </cell>
          <cell r="G145">
            <v>0</v>
          </cell>
          <cell r="H145">
            <v>0</v>
          </cell>
          <cell r="I145" t="str">
            <v>KILNS01Z</v>
          </cell>
          <cell r="J145">
            <v>0</v>
          </cell>
          <cell r="K145">
            <v>0</v>
          </cell>
          <cell r="L145">
            <v>0</v>
          </cell>
        </row>
        <row r="146">
          <cell r="B146" t="str">
            <v>PETEM01Z</v>
          </cell>
          <cell r="C146">
            <v>367.96</v>
          </cell>
          <cell r="D146">
            <v>0.66</v>
          </cell>
          <cell r="E146">
            <v>0</v>
          </cell>
          <cell r="F146">
            <v>0</v>
          </cell>
          <cell r="G146">
            <v>367.96</v>
          </cell>
          <cell r="H146">
            <v>0.66</v>
          </cell>
          <cell r="I146" t="str">
            <v>PETEM01Z</v>
          </cell>
          <cell r="J146">
            <v>367.96</v>
          </cell>
          <cell r="K146">
            <v>0.66</v>
          </cell>
          <cell r="L146">
            <v>0</v>
          </cell>
        </row>
        <row r="147">
          <cell r="B147" t="str">
            <v>GRAI_06Z</v>
          </cell>
          <cell r="C147">
            <v>15896.5</v>
          </cell>
          <cell r="D147">
            <v>2204.85</v>
          </cell>
          <cell r="E147">
            <v>0</v>
          </cell>
          <cell r="F147">
            <v>0</v>
          </cell>
          <cell r="G147">
            <v>15896.5</v>
          </cell>
          <cell r="H147">
            <v>2204.85</v>
          </cell>
          <cell r="I147" t="str">
            <v>GRAI_06Z</v>
          </cell>
          <cell r="J147">
            <v>15896.5</v>
          </cell>
          <cell r="K147">
            <v>2204.85</v>
          </cell>
          <cell r="L147">
            <v>0</v>
          </cell>
        </row>
        <row r="148">
          <cell r="B148" t="str">
            <v>GRAI_07Z</v>
          </cell>
          <cell r="C148">
            <v>14337.85</v>
          </cell>
          <cell r="D148">
            <v>3118.7</v>
          </cell>
          <cell r="E148">
            <v>0</v>
          </cell>
          <cell r="F148">
            <v>0</v>
          </cell>
          <cell r="G148">
            <v>14337.85</v>
          </cell>
          <cell r="H148">
            <v>3118.7</v>
          </cell>
          <cell r="I148" t="str">
            <v>GRAI_07Z</v>
          </cell>
          <cell r="J148">
            <v>14337.85</v>
          </cell>
          <cell r="K148">
            <v>3118.7</v>
          </cell>
          <cell r="L148">
            <v>0</v>
          </cell>
        </row>
        <row r="149">
          <cell r="B149" t="str">
            <v>GRAI_08Z</v>
          </cell>
          <cell r="C149">
            <v>13778.55</v>
          </cell>
          <cell r="D149">
            <v>3831.2</v>
          </cell>
          <cell r="E149">
            <v>0</v>
          </cell>
          <cell r="F149">
            <v>0</v>
          </cell>
          <cell r="G149">
            <v>13778.55</v>
          </cell>
          <cell r="H149">
            <v>3831.2</v>
          </cell>
          <cell r="I149" t="str">
            <v>GRAI_08Z</v>
          </cell>
          <cell r="J149">
            <v>13778.55</v>
          </cell>
          <cell r="K149">
            <v>3831.2</v>
          </cell>
          <cell r="L149">
            <v>0</v>
          </cell>
        </row>
        <row r="150">
          <cell r="B150" t="str">
            <v>KILLP01Z</v>
          </cell>
          <cell r="C150">
            <v>63.6</v>
          </cell>
          <cell r="D150">
            <v>2401.4499999999998</v>
          </cell>
          <cell r="E150">
            <v>0</v>
          </cell>
          <cell r="F150">
            <v>0</v>
          </cell>
          <cell r="G150">
            <v>63.6</v>
          </cell>
          <cell r="H150">
            <v>2401.4499999999998</v>
          </cell>
          <cell r="I150" t="str">
            <v>KILLP01Z</v>
          </cell>
          <cell r="J150">
            <v>63.6</v>
          </cell>
          <cell r="K150">
            <v>2401.4499999999998</v>
          </cell>
          <cell r="L150">
            <v>0</v>
          </cell>
        </row>
        <row r="151">
          <cell r="B151" t="str">
            <v>KILLP02Z</v>
          </cell>
          <cell r="C151">
            <v>207.3</v>
          </cell>
          <cell r="D151">
            <v>2342.75</v>
          </cell>
          <cell r="E151">
            <v>0</v>
          </cell>
          <cell r="F151">
            <v>0</v>
          </cell>
          <cell r="G151">
            <v>207.3</v>
          </cell>
          <cell r="H151">
            <v>2342.75</v>
          </cell>
          <cell r="I151" t="str">
            <v>KILLP02Z</v>
          </cell>
          <cell r="J151">
            <v>207.3</v>
          </cell>
          <cell r="K151">
            <v>2342.75</v>
          </cell>
          <cell r="L151">
            <v>0</v>
          </cell>
        </row>
        <row r="152">
          <cell r="B152" t="str">
            <v>RATS_01Z</v>
          </cell>
          <cell r="C152">
            <v>2090.4299999999998</v>
          </cell>
          <cell r="D152">
            <v>2142.9899999999998</v>
          </cell>
          <cell r="E152">
            <v>0</v>
          </cell>
          <cell r="F152">
            <v>0</v>
          </cell>
          <cell r="G152">
            <v>2090.4299999999998</v>
          </cell>
          <cell r="H152">
            <v>2142.9899999999998</v>
          </cell>
          <cell r="I152" t="str">
            <v>RATS_01Z</v>
          </cell>
          <cell r="J152">
            <v>2090.4299999999998</v>
          </cell>
          <cell r="K152">
            <v>2142.9899999999998</v>
          </cell>
          <cell r="L152">
            <v>0</v>
          </cell>
        </row>
        <row r="153">
          <cell r="B153" t="str">
            <v>RATS_02Z</v>
          </cell>
          <cell r="C153">
            <v>163.35</v>
          </cell>
          <cell r="D153">
            <v>39.6</v>
          </cell>
          <cell r="E153">
            <v>0</v>
          </cell>
          <cell r="F153">
            <v>0</v>
          </cell>
          <cell r="G153">
            <v>163.35</v>
          </cell>
          <cell r="H153">
            <v>39.6</v>
          </cell>
          <cell r="I153" t="str">
            <v>RATS_02Z</v>
          </cell>
          <cell r="J153">
            <v>163.35</v>
          </cell>
          <cell r="K153">
            <v>39.6</v>
          </cell>
          <cell r="L153">
            <v>0</v>
          </cell>
        </row>
        <row r="154">
          <cell r="B154" t="str">
            <v>RATS_03Z</v>
          </cell>
          <cell r="C154">
            <v>4474.71</v>
          </cell>
          <cell r="D154">
            <v>644.04</v>
          </cell>
          <cell r="E154">
            <v>0</v>
          </cell>
          <cell r="F154">
            <v>0</v>
          </cell>
          <cell r="G154">
            <v>4474.71</v>
          </cell>
          <cell r="H154">
            <v>644.04</v>
          </cell>
          <cell r="I154" t="str">
            <v>RATS_03Z</v>
          </cell>
          <cell r="J154">
            <v>4474.71</v>
          </cell>
          <cell r="K154">
            <v>644.04</v>
          </cell>
          <cell r="L154">
            <v>0</v>
          </cell>
        </row>
        <row r="155">
          <cell r="B155" t="str">
            <v>RATS_04Z</v>
          </cell>
          <cell r="C155">
            <v>3387.06</v>
          </cell>
          <cell r="D155">
            <v>2271.7800000000002</v>
          </cell>
          <cell r="E155">
            <v>0</v>
          </cell>
          <cell r="F155">
            <v>0</v>
          </cell>
          <cell r="G155">
            <v>3387.06</v>
          </cell>
          <cell r="H155">
            <v>2271.7800000000002</v>
          </cell>
          <cell r="I155" t="str">
            <v>RATS_04Z</v>
          </cell>
          <cell r="J155">
            <v>3387.06</v>
          </cell>
          <cell r="K155">
            <v>2271.7800000000002</v>
          </cell>
          <cell r="L155">
            <v>0</v>
          </cell>
        </row>
        <row r="156">
          <cell r="B156" t="str">
            <v>TAYL_02Z</v>
          </cell>
          <cell r="C156">
            <v>0.01</v>
          </cell>
          <cell r="D156">
            <v>4.7</v>
          </cell>
          <cell r="E156">
            <v>0</v>
          </cell>
          <cell r="F156">
            <v>0</v>
          </cell>
          <cell r="G156">
            <v>0.01</v>
          </cell>
          <cell r="H156">
            <v>4.7</v>
          </cell>
          <cell r="I156" t="str">
            <v>TAYL_02Z</v>
          </cell>
          <cell r="J156">
            <v>0.01</v>
          </cell>
          <cell r="K156">
            <v>4.7</v>
          </cell>
          <cell r="L156">
            <v>0</v>
          </cell>
        </row>
        <row r="157">
          <cell r="B157" t="str">
            <v>TAYL_03Z</v>
          </cell>
          <cell r="C157">
            <v>17.940000000000001</v>
          </cell>
          <cell r="D157">
            <v>0.84</v>
          </cell>
          <cell r="E157">
            <v>0</v>
          </cell>
          <cell r="F157">
            <v>0</v>
          </cell>
          <cell r="G157">
            <v>17.940000000000001</v>
          </cell>
          <cell r="H157">
            <v>0.84</v>
          </cell>
          <cell r="I157" t="str">
            <v>TAYL_03Z</v>
          </cell>
          <cell r="J157">
            <v>17.940000000000001</v>
          </cell>
          <cell r="K157">
            <v>0.84</v>
          </cell>
          <cell r="L157">
            <v>0</v>
          </cell>
        </row>
        <row r="158">
          <cell r="B158" t="str">
            <v>RCBKO-1</v>
          </cell>
          <cell r="C158">
            <v>6528.41</v>
          </cell>
          <cell r="D158">
            <v>1889.59</v>
          </cell>
          <cell r="E158">
            <v>0</v>
          </cell>
          <cell r="F158">
            <v>0</v>
          </cell>
          <cell r="G158">
            <v>6528.41</v>
          </cell>
          <cell r="H158">
            <v>1889.59</v>
          </cell>
          <cell r="I158" t="str">
            <v>RCBKO-1</v>
          </cell>
          <cell r="J158">
            <v>6528.41</v>
          </cell>
          <cell r="K158">
            <v>1889.59</v>
          </cell>
          <cell r="L158">
            <v>0</v>
          </cell>
        </row>
        <row r="159">
          <cell r="B159" t="str">
            <v>RCBKO-2</v>
          </cell>
          <cell r="C159">
            <v>6547.18</v>
          </cell>
          <cell r="D159">
            <v>2401.9499999999998</v>
          </cell>
          <cell r="E159">
            <v>0</v>
          </cell>
          <cell r="F159">
            <v>0</v>
          </cell>
          <cell r="G159">
            <v>6547.18</v>
          </cell>
          <cell r="H159">
            <v>2401.9499999999998</v>
          </cell>
          <cell r="I159" t="str">
            <v>RCBKO-2</v>
          </cell>
          <cell r="J159">
            <v>6547.18</v>
          </cell>
          <cell r="K159">
            <v>2401.9499999999998</v>
          </cell>
          <cell r="L159">
            <v>0</v>
          </cell>
        </row>
        <row r="160">
          <cell r="B160" t="str">
            <v>BRGG_01Z</v>
          </cell>
          <cell r="C160">
            <v>0</v>
          </cell>
          <cell r="D160">
            <v>0</v>
          </cell>
          <cell r="E160">
            <v>0</v>
          </cell>
          <cell r="F160">
            <v>0</v>
          </cell>
          <cell r="G160">
            <v>0</v>
          </cell>
          <cell r="H160">
            <v>0</v>
          </cell>
          <cell r="I160" t="str">
            <v>BRGG_01Z</v>
          </cell>
          <cell r="J160">
            <v>0</v>
          </cell>
          <cell r="K160">
            <v>0</v>
          </cell>
          <cell r="L160">
            <v>0</v>
          </cell>
        </row>
        <row r="161">
          <cell r="B161" t="str">
            <v>ROCK_01Z</v>
          </cell>
          <cell r="C161">
            <v>29912.2</v>
          </cell>
          <cell r="D161">
            <v>2264.3000000000002</v>
          </cell>
          <cell r="E161">
            <v>0</v>
          </cell>
          <cell r="F161">
            <v>0</v>
          </cell>
          <cell r="G161">
            <v>29912.2</v>
          </cell>
          <cell r="H161">
            <v>2264.3000000000002</v>
          </cell>
          <cell r="I161" t="str">
            <v>ROCK_01Z</v>
          </cell>
          <cell r="J161">
            <v>29912.2</v>
          </cell>
          <cell r="K161">
            <v>2264.3000000000002</v>
          </cell>
          <cell r="L161">
            <v>0</v>
          </cell>
        </row>
        <row r="162">
          <cell r="B162" t="str">
            <v>SCCL_01Z</v>
          </cell>
          <cell r="C162">
            <v>13854.25</v>
          </cell>
          <cell r="D162">
            <v>400.72</v>
          </cell>
          <cell r="E162">
            <v>0</v>
          </cell>
          <cell r="F162">
            <v>0</v>
          </cell>
          <cell r="G162">
            <v>13854.25</v>
          </cell>
          <cell r="H162">
            <v>400.72</v>
          </cell>
          <cell r="I162" t="str">
            <v>SCCL_01Z</v>
          </cell>
          <cell r="J162">
            <v>13854.25</v>
          </cell>
          <cell r="K162">
            <v>400.72</v>
          </cell>
          <cell r="L162">
            <v>0</v>
          </cell>
        </row>
        <row r="163">
          <cell r="B163" t="str">
            <v>SCCL_02Z</v>
          </cell>
          <cell r="C163">
            <v>5057.5</v>
          </cell>
          <cell r="D163">
            <v>3796.2</v>
          </cell>
          <cell r="E163">
            <v>0</v>
          </cell>
          <cell r="F163">
            <v>0</v>
          </cell>
          <cell r="G163">
            <v>5057.5</v>
          </cell>
          <cell r="H163">
            <v>3796.2</v>
          </cell>
          <cell r="I163" t="str">
            <v>SCCL_02Z</v>
          </cell>
          <cell r="J163">
            <v>5057.5</v>
          </cell>
          <cell r="K163">
            <v>3796.2</v>
          </cell>
          <cell r="L163">
            <v>0</v>
          </cell>
        </row>
        <row r="164">
          <cell r="B164" t="str">
            <v>SCCL_03Z</v>
          </cell>
          <cell r="C164">
            <v>6640.8</v>
          </cell>
          <cell r="D164">
            <v>687.53</v>
          </cell>
          <cell r="E164">
            <v>0</v>
          </cell>
          <cell r="F164">
            <v>0</v>
          </cell>
          <cell r="G164">
            <v>6640.8</v>
          </cell>
          <cell r="H164">
            <v>687.53</v>
          </cell>
          <cell r="I164" t="str">
            <v>SCCL_03Z</v>
          </cell>
          <cell r="J164">
            <v>6640.8</v>
          </cell>
          <cell r="K164">
            <v>687.53</v>
          </cell>
          <cell r="L164">
            <v>0</v>
          </cell>
        </row>
        <row r="165">
          <cell r="B165" t="str">
            <v>SEAB_01Z</v>
          </cell>
          <cell r="C165">
            <v>9126.23</v>
          </cell>
          <cell r="D165">
            <v>1289.5</v>
          </cell>
          <cell r="E165">
            <v>0</v>
          </cell>
          <cell r="F165">
            <v>0</v>
          </cell>
          <cell r="G165">
            <v>9126.23</v>
          </cell>
          <cell r="H165">
            <v>1289.5</v>
          </cell>
          <cell r="I165" t="str">
            <v>SEAB_01Z</v>
          </cell>
          <cell r="J165">
            <v>9126.23</v>
          </cell>
          <cell r="K165">
            <v>1289.5</v>
          </cell>
          <cell r="L165">
            <v>0</v>
          </cell>
        </row>
        <row r="166">
          <cell r="B166" t="str">
            <v>SEAB_02Z</v>
          </cell>
          <cell r="C166">
            <v>9885.7000000000007</v>
          </cell>
          <cell r="D166">
            <v>136.35</v>
          </cell>
          <cell r="E166">
            <v>0</v>
          </cell>
          <cell r="F166">
            <v>0</v>
          </cell>
          <cell r="G166">
            <v>9885.7000000000007</v>
          </cell>
          <cell r="H166">
            <v>136.35</v>
          </cell>
          <cell r="I166" t="str">
            <v>SEAB_02Z</v>
          </cell>
          <cell r="J166">
            <v>9885.7000000000007</v>
          </cell>
          <cell r="K166">
            <v>136.35</v>
          </cell>
          <cell r="L166">
            <v>0</v>
          </cell>
        </row>
        <row r="167">
          <cell r="B167" t="str">
            <v>SPLN_01Z</v>
          </cell>
          <cell r="C167">
            <v>34063</v>
          </cell>
          <cell r="D167">
            <v>1757.75</v>
          </cell>
          <cell r="E167">
            <v>0</v>
          </cell>
          <cell r="F167">
            <v>0</v>
          </cell>
          <cell r="G167">
            <v>34063</v>
          </cell>
          <cell r="H167">
            <v>1757.75</v>
          </cell>
          <cell r="I167" t="str">
            <v>SPLN_01Z</v>
          </cell>
          <cell r="J167">
            <v>34063</v>
          </cell>
          <cell r="K167">
            <v>1757.75</v>
          </cell>
          <cell r="L167">
            <v>0</v>
          </cell>
        </row>
        <row r="168">
          <cell r="B168" t="str">
            <v>ARCHW-1</v>
          </cell>
          <cell r="C168">
            <v>1283.7</v>
          </cell>
          <cell r="D168">
            <v>1015.96</v>
          </cell>
          <cell r="E168">
            <v>0</v>
          </cell>
          <cell r="F168">
            <v>0</v>
          </cell>
          <cell r="G168">
            <v>1283.7</v>
          </cell>
          <cell r="H168">
            <v>1015.96</v>
          </cell>
          <cell r="I168" t="str">
            <v>ARCHW-1</v>
          </cell>
          <cell r="J168">
            <v>1283.7</v>
          </cell>
          <cell r="K168">
            <v>1015.96</v>
          </cell>
          <cell r="L168">
            <v>0</v>
          </cell>
        </row>
        <row r="169">
          <cell r="B169" t="str">
            <v>BLLA-2</v>
          </cell>
          <cell r="C169">
            <v>2721.13</v>
          </cell>
          <cell r="D169">
            <v>214.65</v>
          </cell>
          <cell r="E169">
            <v>0</v>
          </cell>
          <cell r="F169">
            <v>0</v>
          </cell>
          <cell r="G169">
            <v>2721.13</v>
          </cell>
          <cell r="H169">
            <v>214.65</v>
          </cell>
          <cell r="I169" t="str">
            <v>BLLA-2</v>
          </cell>
          <cell r="J169">
            <v>2721.13</v>
          </cell>
          <cell r="K169">
            <v>214.65</v>
          </cell>
          <cell r="L169">
            <v>0</v>
          </cell>
        </row>
        <row r="170">
          <cell r="B170" t="str">
            <v>CLFLW-1</v>
          </cell>
          <cell r="C170">
            <v>449.85</v>
          </cell>
          <cell r="D170">
            <v>54.74</v>
          </cell>
          <cell r="E170">
            <v>0</v>
          </cell>
          <cell r="F170">
            <v>0</v>
          </cell>
          <cell r="G170">
            <v>449.85</v>
          </cell>
          <cell r="H170">
            <v>54.74</v>
          </cell>
          <cell r="I170" t="str">
            <v>CLFLW-1</v>
          </cell>
          <cell r="J170">
            <v>449.85</v>
          </cell>
          <cell r="K170">
            <v>54.74</v>
          </cell>
          <cell r="L170">
            <v>0</v>
          </cell>
        </row>
        <row r="171">
          <cell r="B171" t="str">
            <v>DRSLW-1</v>
          </cell>
          <cell r="C171">
            <v>10557.38</v>
          </cell>
          <cell r="D171">
            <v>133.6</v>
          </cell>
          <cell r="E171">
            <v>0</v>
          </cell>
          <cell r="F171">
            <v>0</v>
          </cell>
          <cell r="G171">
            <v>10557.38</v>
          </cell>
          <cell r="H171">
            <v>133.6</v>
          </cell>
          <cell r="I171" t="str">
            <v>DRSLW-1</v>
          </cell>
          <cell r="J171">
            <v>10557.38</v>
          </cell>
          <cell r="K171">
            <v>133.6</v>
          </cell>
          <cell r="L171">
            <v>0</v>
          </cell>
        </row>
        <row r="172">
          <cell r="B172" t="str">
            <v>EWHLW-1</v>
          </cell>
          <cell r="C172">
            <v>2107.2600000000002</v>
          </cell>
          <cell r="D172">
            <v>96.5</v>
          </cell>
          <cell r="E172">
            <v>0</v>
          </cell>
          <cell r="F172">
            <v>0</v>
          </cell>
          <cell r="G172">
            <v>2107.2600000000002</v>
          </cell>
          <cell r="H172">
            <v>96.5</v>
          </cell>
          <cell r="I172" t="str">
            <v>EWHLW-1</v>
          </cell>
          <cell r="J172">
            <v>2107.2600000000002</v>
          </cell>
          <cell r="K172">
            <v>96.5</v>
          </cell>
          <cell r="L172">
            <v>0</v>
          </cell>
        </row>
        <row r="173">
          <cell r="B173" t="str">
            <v>HRSTW-1</v>
          </cell>
          <cell r="C173">
            <v>4375.37</v>
          </cell>
          <cell r="D173">
            <v>6431.14</v>
          </cell>
          <cell r="E173">
            <v>0</v>
          </cell>
          <cell r="F173">
            <v>0</v>
          </cell>
          <cell r="G173">
            <v>4375.37</v>
          </cell>
          <cell r="H173">
            <v>6431.14</v>
          </cell>
          <cell r="I173" t="str">
            <v>HRSTW-1</v>
          </cell>
          <cell r="J173">
            <v>4375.37</v>
          </cell>
          <cell r="K173">
            <v>6431.14</v>
          </cell>
          <cell r="L173">
            <v>0</v>
          </cell>
        </row>
        <row r="174">
          <cell r="B174" t="str">
            <v>KLGLW-1</v>
          </cell>
          <cell r="C174">
            <v>12544.6</v>
          </cell>
          <cell r="D174">
            <v>17.940000000000001</v>
          </cell>
          <cell r="E174">
            <v>0</v>
          </cell>
          <cell r="F174">
            <v>0</v>
          </cell>
          <cell r="G174">
            <v>12544.6</v>
          </cell>
          <cell r="H174">
            <v>17.940000000000001</v>
          </cell>
          <cell r="I174" t="str">
            <v>KLGLW-1</v>
          </cell>
          <cell r="J174">
            <v>12544.6</v>
          </cell>
          <cell r="K174">
            <v>17.940000000000001</v>
          </cell>
          <cell r="L174">
            <v>0</v>
          </cell>
        </row>
        <row r="175">
          <cell r="B175" t="str">
            <v>MKHLW-1</v>
          </cell>
          <cell r="C175">
            <v>0.8</v>
          </cell>
          <cell r="D175">
            <v>3742.36</v>
          </cell>
          <cell r="E175">
            <v>0</v>
          </cell>
          <cell r="F175">
            <v>0</v>
          </cell>
          <cell r="G175">
            <v>0.8</v>
          </cell>
          <cell r="H175">
            <v>3742.36</v>
          </cell>
          <cell r="I175" t="str">
            <v>MKHLW-1</v>
          </cell>
          <cell r="J175">
            <v>0.8</v>
          </cell>
          <cell r="K175">
            <v>3742.36</v>
          </cell>
          <cell r="L175">
            <v>0</v>
          </cell>
        </row>
        <row r="176">
          <cell r="B176" t="str">
            <v>AIGA_01Z</v>
          </cell>
          <cell r="C176">
            <v>5.93</v>
          </cell>
          <cell r="D176">
            <v>6.39</v>
          </cell>
          <cell r="E176">
            <v>0</v>
          </cell>
          <cell r="F176">
            <v>0</v>
          </cell>
          <cell r="G176">
            <v>5.93</v>
          </cell>
          <cell r="H176">
            <v>6.39</v>
          </cell>
          <cell r="I176" t="str">
            <v>AIGA_01Z</v>
          </cell>
          <cell r="J176">
            <v>5.93</v>
          </cell>
          <cell r="K176">
            <v>6.39</v>
          </cell>
          <cell r="L176">
            <v>0</v>
          </cell>
        </row>
        <row r="177">
          <cell r="B177" t="str">
            <v>BHLAW-1</v>
          </cell>
          <cell r="C177">
            <v>224.21</v>
          </cell>
          <cell r="D177">
            <v>1586.58</v>
          </cell>
          <cell r="E177">
            <v>0</v>
          </cell>
          <cell r="F177">
            <v>0</v>
          </cell>
          <cell r="G177">
            <v>224.21</v>
          </cell>
          <cell r="H177">
            <v>1586.58</v>
          </cell>
          <cell r="I177" t="str">
            <v>BHLAW-1</v>
          </cell>
          <cell r="J177">
            <v>224.21</v>
          </cell>
          <cell r="K177">
            <v>1586.58</v>
          </cell>
          <cell r="L177">
            <v>0</v>
          </cell>
        </row>
        <row r="178">
          <cell r="B178" t="str">
            <v>CASH_01Z</v>
          </cell>
          <cell r="C178">
            <v>243.53</v>
          </cell>
          <cell r="D178">
            <v>0</v>
          </cell>
          <cell r="E178">
            <v>0</v>
          </cell>
          <cell r="F178">
            <v>0</v>
          </cell>
          <cell r="G178">
            <v>243.53</v>
          </cell>
          <cell r="H178">
            <v>0</v>
          </cell>
          <cell r="I178" t="str">
            <v>CASH_01Z</v>
          </cell>
          <cell r="J178">
            <v>243.53</v>
          </cell>
          <cell r="K178">
            <v>0</v>
          </cell>
          <cell r="L178">
            <v>0</v>
          </cell>
        </row>
        <row r="179">
          <cell r="B179" t="str">
            <v>CEAN_01Z</v>
          </cell>
          <cell r="C179">
            <v>296.62</v>
          </cell>
          <cell r="D179">
            <v>58.31</v>
          </cell>
          <cell r="E179">
            <v>0</v>
          </cell>
          <cell r="F179">
            <v>0</v>
          </cell>
          <cell r="G179">
            <v>296.62</v>
          </cell>
          <cell r="H179">
            <v>58.31</v>
          </cell>
          <cell r="I179" t="str">
            <v>CEAN_01Z</v>
          </cell>
          <cell r="J179">
            <v>296.62</v>
          </cell>
          <cell r="K179">
            <v>58.31</v>
          </cell>
          <cell r="L179">
            <v>0</v>
          </cell>
        </row>
        <row r="180">
          <cell r="B180" t="str">
            <v>CLAC-1</v>
          </cell>
          <cell r="C180">
            <v>6.49</v>
          </cell>
          <cell r="D180">
            <v>27.12</v>
          </cell>
          <cell r="E180">
            <v>0</v>
          </cell>
          <cell r="F180">
            <v>0</v>
          </cell>
          <cell r="G180">
            <v>6.49</v>
          </cell>
          <cell r="H180">
            <v>27.12</v>
          </cell>
          <cell r="I180" t="str">
            <v>CLAC-1</v>
          </cell>
          <cell r="J180">
            <v>6.49</v>
          </cell>
          <cell r="K180">
            <v>27.12</v>
          </cell>
          <cell r="L180">
            <v>0</v>
          </cell>
        </row>
        <row r="181">
          <cell r="B181" t="str">
            <v>CLUN_01Z</v>
          </cell>
          <cell r="C181">
            <v>891.3</v>
          </cell>
          <cell r="D181">
            <v>66.92</v>
          </cell>
          <cell r="E181">
            <v>0</v>
          </cell>
          <cell r="F181">
            <v>0</v>
          </cell>
          <cell r="G181">
            <v>891.3</v>
          </cell>
          <cell r="H181">
            <v>66.92</v>
          </cell>
          <cell r="I181" t="str">
            <v>CLUN_01Z</v>
          </cell>
          <cell r="J181">
            <v>891.3</v>
          </cell>
          <cell r="K181">
            <v>66.92</v>
          </cell>
          <cell r="L181">
            <v>0</v>
          </cell>
        </row>
        <row r="182">
          <cell r="B182" t="str">
            <v>CLUN_02Z</v>
          </cell>
          <cell r="C182">
            <v>466.94</v>
          </cell>
          <cell r="D182">
            <v>120.58</v>
          </cell>
          <cell r="E182">
            <v>0</v>
          </cell>
          <cell r="F182">
            <v>0</v>
          </cell>
          <cell r="G182">
            <v>466.94</v>
          </cell>
          <cell r="H182">
            <v>120.58</v>
          </cell>
          <cell r="I182" t="str">
            <v>CLUN_02Z</v>
          </cell>
          <cell r="J182">
            <v>466.94</v>
          </cell>
          <cell r="K182">
            <v>120.58</v>
          </cell>
          <cell r="L182">
            <v>0</v>
          </cell>
        </row>
        <row r="183">
          <cell r="B183" t="str">
            <v>CULL_02Z</v>
          </cell>
          <cell r="C183">
            <v>926.95</v>
          </cell>
          <cell r="D183">
            <v>0</v>
          </cell>
          <cell r="E183">
            <v>0</v>
          </cell>
          <cell r="F183">
            <v>0</v>
          </cell>
          <cell r="G183">
            <v>926.95</v>
          </cell>
          <cell r="H183">
            <v>0</v>
          </cell>
          <cell r="I183" t="str">
            <v>CULL_02Z</v>
          </cell>
          <cell r="J183">
            <v>926.95</v>
          </cell>
          <cell r="K183">
            <v>0</v>
          </cell>
          <cell r="L183">
            <v>0</v>
          </cell>
        </row>
        <row r="184">
          <cell r="B184" t="str">
            <v>DEAN_01Z</v>
          </cell>
          <cell r="C184">
            <v>779.13</v>
          </cell>
          <cell r="D184">
            <v>67.83</v>
          </cell>
          <cell r="E184">
            <v>0</v>
          </cell>
          <cell r="F184">
            <v>0</v>
          </cell>
          <cell r="G184">
            <v>779.13</v>
          </cell>
          <cell r="H184">
            <v>67.83</v>
          </cell>
          <cell r="I184" t="str">
            <v>DEAN_01Z</v>
          </cell>
          <cell r="J184">
            <v>779.13</v>
          </cell>
          <cell r="K184">
            <v>67.83</v>
          </cell>
          <cell r="L184">
            <v>0</v>
          </cell>
        </row>
        <row r="185">
          <cell r="B185" t="str">
            <v>ERRO_01Z</v>
          </cell>
          <cell r="C185">
            <v>3.08</v>
          </cell>
          <cell r="D185">
            <v>25.31</v>
          </cell>
          <cell r="E185">
            <v>0</v>
          </cell>
          <cell r="F185">
            <v>0</v>
          </cell>
          <cell r="G185">
            <v>3.08</v>
          </cell>
          <cell r="H185">
            <v>25.31</v>
          </cell>
          <cell r="I185" t="str">
            <v>ERRO_01Z</v>
          </cell>
          <cell r="J185">
            <v>3.08</v>
          </cell>
          <cell r="K185">
            <v>25.31</v>
          </cell>
          <cell r="L185">
            <v>0</v>
          </cell>
        </row>
        <row r="186">
          <cell r="B186" t="str">
            <v>ERRO_02Z</v>
          </cell>
          <cell r="C186">
            <v>2.73</v>
          </cell>
          <cell r="D186">
            <v>25.36</v>
          </cell>
          <cell r="E186">
            <v>0</v>
          </cell>
          <cell r="F186">
            <v>0</v>
          </cell>
          <cell r="G186">
            <v>2.73</v>
          </cell>
          <cell r="H186">
            <v>25.36</v>
          </cell>
          <cell r="I186" t="str">
            <v>ERRO_02Z</v>
          </cell>
          <cell r="J186">
            <v>2.73</v>
          </cell>
          <cell r="K186">
            <v>25.36</v>
          </cell>
          <cell r="L186">
            <v>0</v>
          </cell>
        </row>
        <row r="187">
          <cell r="B187" t="str">
            <v>ERRO_03Z</v>
          </cell>
          <cell r="C187">
            <v>2.0299999999999998</v>
          </cell>
          <cell r="D187">
            <v>22.67</v>
          </cell>
          <cell r="E187">
            <v>0</v>
          </cell>
          <cell r="F187">
            <v>0</v>
          </cell>
          <cell r="G187">
            <v>2.0299999999999998</v>
          </cell>
          <cell r="H187">
            <v>22.67</v>
          </cell>
          <cell r="I187" t="str">
            <v>ERRO_03Z</v>
          </cell>
          <cell r="J187">
            <v>2.0299999999999998</v>
          </cell>
          <cell r="K187">
            <v>22.67</v>
          </cell>
          <cell r="L187">
            <v>0</v>
          </cell>
        </row>
        <row r="188">
          <cell r="B188" t="str">
            <v>FASN_01Z</v>
          </cell>
          <cell r="C188">
            <v>1352.7</v>
          </cell>
          <cell r="D188">
            <v>1.94</v>
          </cell>
          <cell r="E188">
            <v>0</v>
          </cell>
          <cell r="F188">
            <v>0</v>
          </cell>
          <cell r="G188">
            <v>1352.7</v>
          </cell>
          <cell r="H188">
            <v>1.94</v>
          </cell>
          <cell r="I188" t="str">
            <v>FASN_01Z</v>
          </cell>
          <cell r="J188">
            <v>1352.7</v>
          </cell>
          <cell r="K188">
            <v>1.94</v>
          </cell>
          <cell r="L188">
            <v>0</v>
          </cell>
        </row>
        <row r="189">
          <cell r="B189" t="str">
            <v>FASN_02Z</v>
          </cell>
          <cell r="C189">
            <v>1853.75</v>
          </cell>
          <cell r="D189">
            <v>3.27</v>
          </cell>
          <cell r="E189">
            <v>0</v>
          </cell>
          <cell r="F189">
            <v>0</v>
          </cell>
          <cell r="G189">
            <v>1853.75</v>
          </cell>
          <cell r="H189">
            <v>3.27</v>
          </cell>
          <cell r="I189" t="str">
            <v>FASN_02Z</v>
          </cell>
          <cell r="J189">
            <v>1853.75</v>
          </cell>
          <cell r="K189">
            <v>3.27</v>
          </cell>
          <cell r="L189">
            <v>0</v>
          </cell>
        </row>
        <row r="190">
          <cell r="B190" t="str">
            <v>FASN_03Z</v>
          </cell>
          <cell r="C190">
            <v>95.03</v>
          </cell>
          <cell r="D190">
            <v>408.15</v>
          </cell>
          <cell r="E190">
            <v>0</v>
          </cell>
          <cell r="F190">
            <v>0</v>
          </cell>
          <cell r="G190">
            <v>95.03</v>
          </cell>
          <cell r="H190">
            <v>408.15</v>
          </cell>
          <cell r="I190" t="str">
            <v>FASN_03Z</v>
          </cell>
          <cell r="J190">
            <v>95.03</v>
          </cell>
          <cell r="K190">
            <v>408.15</v>
          </cell>
          <cell r="L190">
            <v>0</v>
          </cell>
        </row>
        <row r="191">
          <cell r="B191" t="str">
            <v>FASN_04Z</v>
          </cell>
          <cell r="C191">
            <v>420.08</v>
          </cell>
          <cell r="D191">
            <v>122.16</v>
          </cell>
          <cell r="E191">
            <v>0</v>
          </cell>
          <cell r="F191">
            <v>0</v>
          </cell>
          <cell r="G191">
            <v>420.08</v>
          </cell>
          <cell r="H191">
            <v>122.16</v>
          </cell>
          <cell r="I191" t="str">
            <v>FASN_04Z</v>
          </cell>
          <cell r="J191">
            <v>420.08</v>
          </cell>
          <cell r="K191">
            <v>122.16</v>
          </cell>
          <cell r="L191">
            <v>0</v>
          </cell>
        </row>
        <row r="192">
          <cell r="B192" t="str">
            <v>FINL_01Z</v>
          </cell>
          <cell r="C192">
            <v>14.34</v>
          </cell>
          <cell r="D192">
            <v>9.08</v>
          </cell>
          <cell r="E192">
            <v>0</v>
          </cell>
          <cell r="F192">
            <v>0</v>
          </cell>
          <cell r="G192">
            <v>14.34</v>
          </cell>
          <cell r="H192">
            <v>9.08</v>
          </cell>
          <cell r="I192" t="str">
            <v>FINL_01Z</v>
          </cell>
          <cell r="J192">
            <v>14.34</v>
          </cell>
          <cell r="K192">
            <v>9.08</v>
          </cell>
          <cell r="L192">
            <v>0</v>
          </cell>
        </row>
        <row r="193">
          <cell r="B193" t="str">
            <v>FOYE_01Z</v>
          </cell>
          <cell r="C193">
            <v>2226.94</v>
          </cell>
          <cell r="D193">
            <v>801.8</v>
          </cell>
          <cell r="E193">
            <v>0</v>
          </cell>
          <cell r="F193">
            <v>0</v>
          </cell>
          <cell r="G193">
            <v>2226.94</v>
          </cell>
          <cell r="H193">
            <v>801.8</v>
          </cell>
          <cell r="I193" t="str">
            <v>FOYE_01Z</v>
          </cell>
          <cell r="J193">
            <v>2226.94</v>
          </cell>
          <cell r="K193">
            <v>801.8</v>
          </cell>
          <cell r="L193">
            <v>0</v>
          </cell>
        </row>
        <row r="194">
          <cell r="B194" t="str">
            <v>FOYE_02Z</v>
          </cell>
          <cell r="C194">
            <v>1701.49</v>
          </cell>
          <cell r="D194">
            <v>1050.1099999999999</v>
          </cell>
          <cell r="E194">
            <v>0</v>
          </cell>
          <cell r="F194">
            <v>0</v>
          </cell>
          <cell r="G194">
            <v>1701.49</v>
          </cell>
          <cell r="H194">
            <v>1050.1099999999999</v>
          </cell>
          <cell r="I194" t="str">
            <v>FOYE_02Z</v>
          </cell>
          <cell r="J194">
            <v>1701.49</v>
          </cell>
          <cell r="K194">
            <v>1050.1099999999999</v>
          </cell>
          <cell r="L194">
            <v>0</v>
          </cell>
        </row>
        <row r="195">
          <cell r="B195" t="str">
            <v>GLEN_01Z</v>
          </cell>
          <cell r="C195">
            <v>193.84</v>
          </cell>
          <cell r="D195">
            <v>2.63</v>
          </cell>
          <cell r="E195">
            <v>0</v>
          </cell>
          <cell r="F195">
            <v>0</v>
          </cell>
          <cell r="G195">
            <v>193.84</v>
          </cell>
          <cell r="H195">
            <v>2.63</v>
          </cell>
          <cell r="I195" t="str">
            <v>GLEN_01Z</v>
          </cell>
          <cell r="J195">
            <v>193.84</v>
          </cell>
          <cell r="K195">
            <v>2.63</v>
          </cell>
          <cell r="L195">
            <v>0</v>
          </cell>
        </row>
        <row r="196">
          <cell r="B196" t="str">
            <v>GLNDO-1</v>
          </cell>
          <cell r="C196">
            <v>1691.38</v>
          </cell>
          <cell r="D196">
            <v>97.54</v>
          </cell>
          <cell r="E196">
            <v>0</v>
          </cell>
          <cell r="F196">
            <v>0</v>
          </cell>
          <cell r="G196">
            <v>1691.38</v>
          </cell>
          <cell r="H196">
            <v>97.54</v>
          </cell>
          <cell r="I196" t="str">
            <v>GLNDO-1</v>
          </cell>
          <cell r="J196">
            <v>1691.38</v>
          </cell>
          <cell r="K196">
            <v>97.54</v>
          </cell>
          <cell r="L196">
            <v>0</v>
          </cell>
        </row>
        <row r="197">
          <cell r="B197" t="str">
            <v>GORDW-1</v>
          </cell>
          <cell r="C197">
            <v>0</v>
          </cell>
          <cell r="D197">
            <v>0</v>
          </cell>
          <cell r="E197">
            <v>0</v>
          </cell>
          <cell r="F197">
            <v>0</v>
          </cell>
          <cell r="G197">
            <v>0</v>
          </cell>
          <cell r="H197">
            <v>0</v>
          </cell>
          <cell r="I197" t="str">
            <v>GORDW-1</v>
          </cell>
          <cell r="J197">
            <v>0</v>
          </cell>
          <cell r="K197">
            <v>0</v>
          </cell>
          <cell r="L197">
            <v>0</v>
          </cell>
        </row>
        <row r="198">
          <cell r="B198" t="str">
            <v>GRUB_01Z</v>
          </cell>
          <cell r="C198">
            <v>0</v>
          </cell>
          <cell r="D198">
            <v>0</v>
          </cell>
          <cell r="E198">
            <v>0</v>
          </cell>
          <cell r="F198">
            <v>0</v>
          </cell>
          <cell r="G198">
            <v>0</v>
          </cell>
          <cell r="H198">
            <v>0</v>
          </cell>
          <cell r="I198" t="str">
            <v>GRUB_01Z</v>
          </cell>
          <cell r="J198">
            <v>0</v>
          </cell>
          <cell r="K198">
            <v>0</v>
          </cell>
          <cell r="L198">
            <v>0</v>
          </cell>
        </row>
        <row r="199">
          <cell r="B199" t="str">
            <v>GRUB_02Z</v>
          </cell>
          <cell r="C199">
            <v>0</v>
          </cell>
          <cell r="D199">
            <v>0</v>
          </cell>
          <cell r="E199">
            <v>0</v>
          </cell>
          <cell r="F199">
            <v>0</v>
          </cell>
          <cell r="G199">
            <v>0</v>
          </cell>
          <cell r="H199">
            <v>0</v>
          </cell>
          <cell r="I199" t="str">
            <v>GRUB_02Z</v>
          </cell>
          <cell r="J199">
            <v>0</v>
          </cell>
          <cell r="K199">
            <v>0</v>
          </cell>
          <cell r="L199">
            <v>0</v>
          </cell>
        </row>
        <row r="200">
          <cell r="B200" t="str">
            <v>HADHW-1</v>
          </cell>
          <cell r="C200">
            <v>457.25</v>
          </cell>
          <cell r="D200">
            <v>5362.61</v>
          </cell>
          <cell r="E200">
            <v>0</v>
          </cell>
          <cell r="F200">
            <v>0</v>
          </cell>
          <cell r="G200">
            <v>457.25</v>
          </cell>
          <cell r="H200">
            <v>5362.61</v>
          </cell>
          <cell r="I200" t="str">
            <v>HADHW-1</v>
          </cell>
          <cell r="J200">
            <v>457.25</v>
          </cell>
          <cell r="K200">
            <v>5362.61</v>
          </cell>
          <cell r="L200">
            <v>0</v>
          </cell>
        </row>
        <row r="201">
          <cell r="B201" t="str">
            <v>INGA_01Z</v>
          </cell>
          <cell r="C201">
            <v>226.58</v>
          </cell>
          <cell r="D201">
            <v>31.73</v>
          </cell>
          <cell r="E201">
            <v>0</v>
          </cell>
          <cell r="F201">
            <v>0</v>
          </cell>
          <cell r="G201">
            <v>226.58</v>
          </cell>
          <cell r="H201">
            <v>31.73</v>
          </cell>
          <cell r="I201" t="str">
            <v>INGA_01Z</v>
          </cell>
          <cell r="J201">
            <v>226.58</v>
          </cell>
          <cell r="K201">
            <v>31.73</v>
          </cell>
          <cell r="L201">
            <v>0</v>
          </cell>
        </row>
        <row r="202">
          <cell r="B202" t="str">
            <v>KIOR_01Z</v>
          </cell>
          <cell r="C202">
            <v>11.17</v>
          </cell>
          <cell r="D202">
            <v>1.05</v>
          </cell>
          <cell r="E202">
            <v>0</v>
          </cell>
          <cell r="F202">
            <v>0</v>
          </cell>
          <cell r="G202">
            <v>11.17</v>
          </cell>
          <cell r="H202">
            <v>1.05</v>
          </cell>
          <cell r="I202" t="str">
            <v>KIOR_01Z</v>
          </cell>
          <cell r="J202">
            <v>11.17</v>
          </cell>
          <cell r="K202">
            <v>1.05</v>
          </cell>
          <cell r="L202">
            <v>0</v>
          </cell>
        </row>
        <row r="203">
          <cell r="B203" t="str">
            <v>LOCH_01Z</v>
          </cell>
          <cell r="C203">
            <v>583.16999999999996</v>
          </cell>
          <cell r="D203">
            <v>18.16</v>
          </cell>
          <cell r="E203">
            <v>0</v>
          </cell>
          <cell r="F203">
            <v>0</v>
          </cell>
          <cell r="G203">
            <v>583.16999999999996</v>
          </cell>
          <cell r="H203">
            <v>18.16</v>
          </cell>
          <cell r="I203" t="str">
            <v>LOCH_01Z</v>
          </cell>
          <cell r="J203">
            <v>583.16999999999996</v>
          </cell>
          <cell r="K203">
            <v>18.16</v>
          </cell>
          <cell r="L203">
            <v>0</v>
          </cell>
        </row>
        <row r="204">
          <cell r="B204" t="str">
            <v>LOCH_02Z</v>
          </cell>
          <cell r="C204">
            <v>786.09</v>
          </cell>
          <cell r="D204">
            <v>13.58</v>
          </cell>
          <cell r="E204">
            <v>0</v>
          </cell>
          <cell r="F204">
            <v>0</v>
          </cell>
          <cell r="G204">
            <v>786.09</v>
          </cell>
          <cell r="H204">
            <v>13.58</v>
          </cell>
          <cell r="I204" t="str">
            <v>LOCH_02Z</v>
          </cell>
          <cell r="J204">
            <v>786.09</v>
          </cell>
          <cell r="K204">
            <v>13.58</v>
          </cell>
          <cell r="L204">
            <v>0</v>
          </cell>
        </row>
        <row r="205">
          <cell r="B205" t="str">
            <v>LUIC_01Z</v>
          </cell>
          <cell r="C205">
            <v>392.3</v>
          </cell>
          <cell r="D205">
            <v>131.12</v>
          </cell>
          <cell r="E205">
            <v>0</v>
          </cell>
          <cell r="F205">
            <v>0</v>
          </cell>
          <cell r="G205">
            <v>392.3</v>
          </cell>
          <cell r="H205">
            <v>131.12</v>
          </cell>
          <cell r="I205" t="str">
            <v>LUIC_01Z</v>
          </cell>
          <cell r="J205">
            <v>392.3</v>
          </cell>
          <cell r="K205">
            <v>131.12</v>
          </cell>
          <cell r="L205">
            <v>0</v>
          </cell>
        </row>
        <row r="206">
          <cell r="B206" t="str">
            <v>LUIC_02Z</v>
          </cell>
          <cell r="C206">
            <v>417.72</v>
          </cell>
          <cell r="D206">
            <v>105.34</v>
          </cell>
          <cell r="E206">
            <v>0</v>
          </cell>
          <cell r="F206">
            <v>0</v>
          </cell>
          <cell r="G206">
            <v>417.72</v>
          </cell>
          <cell r="H206">
            <v>105.34</v>
          </cell>
          <cell r="I206" t="str">
            <v>LUIC_02Z</v>
          </cell>
          <cell r="J206">
            <v>417.72</v>
          </cell>
          <cell r="K206">
            <v>105.34</v>
          </cell>
          <cell r="L206">
            <v>0</v>
          </cell>
        </row>
        <row r="207">
          <cell r="B207" t="str">
            <v>MOSS_01Z</v>
          </cell>
          <cell r="C207">
            <v>1529.42</v>
          </cell>
          <cell r="D207">
            <v>22.28</v>
          </cell>
          <cell r="E207">
            <v>0</v>
          </cell>
          <cell r="F207">
            <v>0</v>
          </cell>
          <cell r="G207">
            <v>1529.42</v>
          </cell>
          <cell r="H207">
            <v>22.28</v>
          </cell>
          <cell r="I207" t="str">
            <v>MOSS_01Z</v>
          </cell>
          <cell r="J207">
            <v>1529.42</v>
          </cell>
          <cell r="K207">
            <v>22.28</v>
          </cell>
          <cell r="L207">
            <v>0</v>
          </cell>
        </row>
        <row r="208">
          <cell r="B208" t="str">
            <v>NANT_01Z</v>
          </cell>
          <cell r="C208">
            <v>338.09</v>
          </cell>
          <cell r="D208">
            <v>5.97</v>
          </cell>
          <cell r="E208">
            <v>0</v>
          </cell>
          <cell r="F208">
            <v>0</v>
          </cell>
          <cell r="G208">
            <v>338.09</v>
          </cell>
          <cell r="H208">
            <v>5.97</v>
          </cell>
          <cell r="I208" t="str">
            <v>NANT_01Z</v>
          </cell>
          <cell r="J208">
            <v>338.09</v>
          </cell>
          <cell r="K208">
            <v>5.97</v>
          </cell>
          <cell r="L208">
            <v>0</v>
          </cell>
        </row>
        <row r="209">
          <cell r="B209" t="str">
            <v>ORRI_01Z</v>
          </cell>
          <cell r="C209">
            <v>956.29</v>
          </cell>
          <cell r="D209">
            <v>1.39</v>
          </cell>
          <cell r="E209">
            <v>0</v>
          </cell>
          <cell r="F209">
            <v>0</v>
          </cell>
          <cell r="G209">
            <v>956.29</v>
          </cell>
          <cell r="H209">
            <v>1.39</v>
          </cell>
          <cell r="I209" t="str">
            <v>ORRI_01Z</v>
          </cell>
          <cell r="J209">
            <v>956.29</v>
          </cell>
          <cell r="K209">
            <v>1.39</v>
          </cell>
          <cell r="L209">
            <v>0</v>
          </cell>
        </row>
        <row r="210">
          <cell r="B210" t="str">
            <v>PEHE_01Z</v>
          </cell>
          <cell r="C210">
            <v>10791.22</v>
          </cell>
          <cell r="D210">
            <v>9062</v>
          </cell>
          <cell r="E210">
            <v>0</v>
          </cell>
          <cell r="F210">
            <v>0</v>
          </cell>
          <cell r="G210">
            <v>10791.22</v>
          </cell>
          <cell r="H210">
            <v>9062</v>
          </cell>
          <cell r="I210" t="str">
            <v>PEHE_01Z</v>
          </cell>
          <cell r="J210">
            <v>10791.22</v>
          </cell>
          <cell r="K210">
            <v>9062</v>
          </cell>
          <cell r="L210">
            <v>0</v>
          </cell>
        </row>
        <row r="211">
          <cell r="B211" t="str">
            <v>PEHE_02Z</v>
          </cell>
          <cell r="C211">
            <v>0</v>
          </cell>
          <cell r="D211">
            <v>0</v>
          </cell>
          <cell r="E211">
            <v>0</v>
          </cell>
          <cell r="F211">
            <v>0</v>
          </cell>
          <cell r="G211">
            <v>0</v>
          </cell>
          <cell r="H211">
            <v>0</v>
          </cell>
          <cell r="I211" t="str">
            <v>PEHE_02Z</v>
          </cell>
          <cell r="J211">
            <v>0</v>
          </cell>
          <cell r="K211">
            <v>0</v>
          </cell>
          <cell r="L211">
            <v>0</v>
          </cell>
        </row>
        <row r="212">
          <cell r="B212" t="str">
            <v>QUIO_01Z</v>
          </cell>
          <cell r="C212">
            <v>626.6</v>
          </cell>
          <cell r="D212">
            <v>222.59</v>
          </cell>
          <cell r="E212">
            <v>0</v>
          </cell>
          <cell r="F212">
            <v>0</v>
          </cell>
          <cell r="G212">
            <v>626.6</v>
          </cell>
          <cell r="H212">
            <v>222.59</v>
          </cell>
          <cell r="I212" t="str">
            <v>QUIO_01Z</v>
          </cell>
          <cell r="J212">
            <v>626.6</v>
          </cell>
          <cell r="K212">
            <v>222.59</v>
          </cell>
          <cell r="L212">
            <v>0</v>
          </cell>
        </row>
        <row r="213">
          <cell r="B213" t="str">
            <v>SLOY_01Z</v>
          </cell>
          <cell r="C213">
            <v>28.32</v>
          </cell>
          <cell r="D213">
            <v>19.55</v>
          </cell>
          <cell r="E213">
            <v>0</v>
          </cell>
          <cell r="F213">
            <v>0</v>
          </cell>
          <cell r="G213">
            <v>28.32</v>
          </cell>
          <cell r="H213">
            <v>19.55</v>
          </cell>
          <cell r="I213" t="str">
            <v>SLOY_01Z</v>
          </cell>
          <cell r="J213">
            <v>28.32</v>
          </cell>
          <cell r="K213">
            <v>19.55</v>
          </cell>
          <cell r="L213">
            <v>0</v>
          </cell>
        </row>
        <row r="214">
          <cell r="B214" t="str">
            <v>SLOY_02Z</v>
          </cell>
          <cell r="C214">
            <v>1.71</v>
          </cell>
          <cell r="D214">
            <v>52.82</v>
          </cell>
          <cell r="E214">
            <v>0</v>
          </cell>
          <cell r="F214">
            <v>0</v>
          </cell>
          <cell r="G214">
            <v>1.71</v>
          </cell>
          <cell r="H214">
            <v>52.82</v>
          </cell>
          <cell r="I214" t="str">
            <v>SLOY_02Z</v>
          </cell>
          <cell r="J214">
            <v>1.71</v>
          </cell>
          <cell r="K214">
            <v>52.82</v>
          </cell>
          <cell r="L214">
            <v>0</v>
          </cell>
        </row>
        <row r="215">
          <cell r="B215" t="str">
            <v>SLOY_03Z</v>
          </cell>
          <cell r="C215">
            <v>40.39</v>
          </cell>
          <cell r="D215">
            <v>15.43</v>
          </cell>
          <cell r="E215">
            <v>0</v>
          </cell>
          <cell r="F215">
            <v>0</v>
          </cell>
          <cell r="G215">
            <v>40.39</v>
          </cell>
          <cell r="H215">
            <v>15.43</v>
          </cell>
          <cell r="I215" t="str">
            <v>SLOY_03Z</v>
          </cell>
          <cell r="J215">
            <v>40.39</v>
          </cell>
          <cell r="K215">
            <v>15.43</v>
          </cell>
          <cell r="L215">
            <v>0</v>
          </cell>
        </row>
        <row r="216">
          <cell r="B216" t="str">
            <v>SLOY_04Z</v>
          </cell>
          <cell r="C216">
            <v>68.23</v>
          </cell>
          <cell r="D216">
            <v>7.98</v>
          </cell>
          <cell r="E216">
            <v>0</v>
          </cell>
          <cell r="F216">
            <v>0</v>
          </cell>
          <cell r="G216">
            <v>68.23</v>
          </cell>
          <cell r="H216">
            <v>7.98</v>
          </cell>
          <cell r="I216" t="str">
            <v>SLOY_04Z</v>
          </cell>
          <cell r="J216">
            <v>68.23</v>
          </cell>
          <cell r="K216">
            <v>7.98</v>
          </cell>
          <cell r="L216">
            <v>0</v>
          </cell>
        </row>
        <row r="217">
          <cell r="B217" t="str">
            <v>STRNW-1</v>
          </cell>
          <cell r="C217">
            <v>2.31</v>
          </cell>
          <cell r="D217">
            <v>1655.35</v>
          </cell>
          <cell r="E217">
            <v>0</v>
          </cell>
          <cell r="F217">
            <v>0</v>
          </cell>
          <cell r="G217">
            <v>2.31</v>
          </cell>
          <cell r="H217">
            <v>1655.35</v>
          </cell>
          <cell r="I217" t="str">
            <v>STRNW-1</v>
          </cell>
          <cell r="J217">
            <v>2.31</v>
          </cell>
          <cell r="K217">
            <v>1655.35</v>
          </cell>
          <cell r="L217">
            <v>0</v>
          </cell>
        </row>
        <row r="218">
          <cell r="B218" t="str">
            <v>TORA_01Z</v>
          </cell>
          <cell r="C218">
            <v>25.65</v>
          </cell>
          <cell r="D218">
            <v>21.59</v>
          </cell>
          <cell r="E218">
            <v>0</v>
          </cell>
          <cell r="F218">
            <v>0</v>
          </cell>
          <cell r="G218">
            <v>25.65</v>
          </cell>
          <cell r="H218">
            <v>21.59</v>
          </cell>
          <cell r="I218" t="str">
            <v>TORA_01Z</v>
          </cell>
          <cell r="J218">
            <v>25.65</v>
          </cell>
          <cell r="K218">
            <v>21.59</v>
          </cell>
          <cell r="L218">
            <v>0</v>
          </cell>
        </row>
        <row r="219">
          <cell r="B219" t="str">
            <v>TORA_02Z</v>
          </cell>
          <cell r="C219">
            <v>23.82</v>
          </cell>
          <cell r="D219">
            <v>10.65</v>
          </cell>
          <cell r="E219">
            <v>0</v>
          </cell>
          <cell r="F219">
            <v>0</v>
          </cell>
          <cell r="G219">
            <v>23.82</v>
          </cell>
          <cell r="H219">
            <v>10.65</v>
          </cell>
          <cell r="I219" t="str">
            <v>TORA_02Z</v>
          </cell>
          <cell r="J219">
            <v>23.82</v>
          </cell>
          <cell r="K219">
            <v>10.65</v>
          </cell>
          <cell r="L219">
            <v>0</v>
          </cell>
        </row>
        <row r="220">
          <cell r="B220" t="str">
            <v>STLGW-1</v>
          </cell>
          <cell r="C220">
            <v>4984.01</v>
          </cell>
          <cell r="D220">
            <v>3.37</v>
          </cell>
          <cell r="E220">
            <v>0</v>
          </cell>
          <cell r="F220">
            <v>0</v>
          </cell>
          <cell r="G220">
            <v>4984.01</v>
          </cell>
          <cell r="H220">
            <v>3.37</v>
          </cell>
          <cell r="I220" t="str">
            <v>STLGW-1</v>
          </cell>
          <cell r="J220">
            <v>4984.01</v>
          </cell>
          <cell r="K220">
            <v>3.37</v>
          </cell>
          <cell r="L220">
            <v>0</v>
          </cell>
        </row>
        <row r="221">
          <cell r="B221" t="str">
            <v>STLGW-2</v>
          </cell>
          <cell r="C221">
            <v>5597.01</v>
          </cell>
          <cell r="D221">
            <v>4.04</v>
          </cell>
          <cell r="E221">
            <v>0</v>
          </cell>
          <cell r="F221">
            <v>0</v>
          </cell>
          <cell r="G221">
            <v>5597.01</v>
          </cell>
          <cell r="H221">
            <v>4.04</v>
          </cell>
          <cell r="I221" t="str">
            <v>STLGW-2</v>
          </cell>
          <cell r="J221">
            <v>5597.01</v>
          </cell>
          <cell r="K221">
            <v>4.04</v>
          </cell>
          <cell r="L221">
            <v>0</v>
          </cell>
        </row>
        <row r="222">
          <cell r="B222" t="str">
            <v>STLGW-3</v>
          </cell>
          <cell r="C222">
            <v>5169.62</v>
          </cell>
          <cell r="D222">
            <v>3.27</v>
          </cell>
          <cell r="E222">
            <v>0</v>
          </cell>
          <cell r="F222">
            <v>0</v>
          </cell>
          <cell r="G222">
            <v>5169.62</v>
          </cell>
          <cell r="H222">
            <v>3.27</v>
          </cell>
          <cell r="I222" t="str">
            <v>STLGW-3</v>
          </cell>
          <cell r="J222">
            <v>5169.62</v>
          </cell>
          <cell r="K222">
            <v>3.27</v>
          </cell>
          <cell r="L222">
            <v>0</v>
          </cell>
        </row>
        <row r="223">
          <cell r="B223" t="str">
            <v>SUTB_01Z</v>
          </cell>
          <cell r="C223">
            <v>0</v>
          </cell>
          <cell r="D223">
            <v>0</v>
          </cell>
          <cell r="E223">
            <v>0</v>
          </cell>
          <cell r="F223">
            <v>0</v>
          </cell>
          <cell r="G223">
            <v>0</v>
          </cell>
          <cell r="H223">
            <v>0</v>
          </cell>
          <cell r="I223" t="str">
            <v>SUTB_01Z</v>
          </cell>
          <cell r="J223">
            <v>0</v>
          </cell>
          <cell r="K223">
            <v>0</v>
          </cell>
          <cell r="L223">
            <v>0</v>
          </cell>
        </row>
        <row r="224">
          <cell r="B224" t="str">
            <v>SVRP_10Z</v>
          </cell>
          <cell r="C224">
            <v>0</v>
          </cell>
          <cell r="D224">
            <v>0</v>
          </cell>
          <cell r="E224">
            <v>0</v>
          </cell>
          <cell r="F224">
            <v>0</v>
          </cell>
          <cell r="G224">
            <v>0</v>
          </cell>
          <cell r="H224">
            <v>0</v>
          </cell>
          <cell r="I224" t="str">
            <v>SVRP_10Z</v>
          </cell>
          <cell r="J224">
            <v>0</v>
          </cell>
          <cell r="K224">
            <v>0</v>
          </cell>
          <cell r="L224">
            <v>0</v>
          </cell>
        </row>
        <row r="225">
          <cell r="B225" t="str">
            <v>SVRP_20Z</v>
          </cell>
          <cell r="C225">
            <v>0</v>
          </cell>
          <cell r="D225">
            <v>0</v>
          </cell>
          <cell r="E225">
            <v>0</v>
          </cell>
          <cell r="F225">
            <v>0</v>
          </cell>
          <cell r="G225">
            <v>0</v>
          </cell>
          <cell r="H225">
            <v>0</v>
          </cell>
          <cell r="I225" t="str">
            <v>SVRP_20Z</v>
          </cell>
          <cell r="J225">
            <v>0</v>
          </cell>
          <cell r="K225">
            <v>0</v>
          </cell>
          <cell r="L225">
            <v>0</v>
          </cell>
        </row>
        <row r="226">
          <cell r="B226" t="str">
            <v>USKM_13Z</v>
          </cell>
          <cell r="C226">
            <v>0</v>
          </cell>
          <cell r="D226">
            <v>0</v>
          </cell>
          <cell r="E226">
            <v>0</v>
          </cell>
          <cell r="F226">
            <v>0</v>
          </cell>
          <cell r="G226">
            <v>0</v>
          </cell>
          <cell r="H226">
            <v>0</v>
          </cell>
          <cell r="I226" t="str">
            <v>USKM_13Z</v>
          </cell>
          <cell r="J226">
            <v>0</v>
          </cell>
          <cell r="K226">
            <v>0</v>
          </cell>
          <cell r="L226">
            <v>0</v>
          </cell>
        </row>
        <row r="227">
          <cell r="B227" t="str">
            <v>USKM_14Z</v>
          </cell>
          <cell r="C227">
            <v>0</v>
          </cell>
          <cell r="D227">
            <v>0</v>
          </cell>
          <cell r="E227">
            <v>0</v>
          </cell>
          <cell r="F227">
            <v>0</v>
          </cell>
          <cell r="G227">
            <v>0</v>
          </cell>
          <cell r="H227">
            <v>0</v>
          </cell>
          <cell r="I227" t="str">
            <v>USKM_14Z</v>
          </cell>
          <cell r="J227">
            <v>0</v>
          </cell>
          <cell r="K227">
            <v>0</v>
          </cell>
          <cell r="L227">
            <v>0</v>
          </cell>
        </row>
        <row r="228">
          <cell r="B228" t="str">
            <v>USKM_15Z</v>
          </cell>
          <cell r="C228">
            <v>0</v>
          </cell>
          <cell r="D228">
            <v>0</v>
          </cell>
          <cell r="E228">
            <v>0</v>
          </cell>
          <cell r="F228">
            <v>0</v>
          </cell>
          <cell r="G228">
            <v>0</v>
          </cell>
          <cell r="H228">
            <v>0</v>
          </cell>
          <cell r="I228" t="str">
            <v>USKM_15Z</v>
          </cell>
          <cell r="J228">
            <v>0</v>
          </cell>
          <cell r="K228">
            <v>0</v>
          </cell>
          <cell r="L228">
            <v>0</v>
          </cell>
        </row>
        <row r="229">
          <cell r="B229" t="str">
            <v>DAMC_01Z</v>
          </cell>
          <cell r="C229">
            <v>11406.83</v>
          </cell>
          <cell r="D229">
            <v>5173.07</v>
          </cell>
          <cell r="E229">
            <v>0</v>
          </cell>
          <cell r="F229">
            <v>0</v>
          </cell>
          <cell r="G229">
            <v>11406.83</v>
          </cell>
          <cell r="H229">
            <v>5173.07</v>
          </cell>
          <cell r="I229" t="str">
            <v>DAMC_01Z</v>
          </cell>
          <cell r="J229">
            <v>11406.83</v>
          </cell>
          <cell r="K229">
            <v>5173.07</v>
          </cell>
          <cell r="L229">
            <v>0</v>
          </cell>
        </row>
        <row r="230">
          <cell r="B230" t="str">
            <v>RYHPS01Z</v>
          </cell>
          <cell r="C230">
            <v>3808.13</v>
          </cell>
          <cell r="D230">
            <v>1207.29</v>
          </cell>
          <cell r="E230">
            <v>0</v>
          </cell>
          <cell r="F230">
            <v>0</v>
          </cell>
          <cell r="G230">
            <v>3808.13</v>
          </cell>
          <cell r="H230">
            <v>1207.29</v>
          </cell>
          <cell r="I230" t="str">
            <v>RYHPS01Z</v>
          </cell>
          <cell r="J230">
            <v>3808.13</v>
          </cell>
          <cell r="K230">
            <v>1207.29</v>
          </cell>
          <cell r="L230">
            <v>0</v>
          </cell>
        </row>
        <row r="231">
          <cell r="B231" t="str">
            <v>SHOS_01Z</v>
          </cell>
          <cell r="C231">
            <v>9518.65</v>
          </cell>
          <cell r="D231">
            <v>3083.1</v>
          </cell>
          <cell r="E231">
            <v>0</v>
          </cell>
          <cell r="F231">
            <v>0</v>
          </cell>
          <cell r="G231">
            <v>9518.65</v>
          </cell>
          <cell r="H231">
            <v>3083.1</v>
          </cell>
          <cell r="I231" t="str">
            <v>SHOS_01Z</v>
          </cell>
          <cell r="J231">
            <v>9518.65</v>
          </cell>
          <cell r="K231">
            <v>3083.1</v>
          </cell>
          <cell r="L231">
            <v>0</v>
          </cell>
        </row>
        <row r="232">
          <cell r="B232" t="str">
            <v>WLNYO-2</v>
          </cell>
          <cell r="C232">
            <v>24196.400000000001</v>
          </cell>
          <cell r="D232">
            <v>1.5</v>
          </cell>
          <cell r="E232">
            <v>0</v>
          </cell>
          <cell r="F232">
            <v>0</v>
          </cell>
          <cell r="G232">
            <v>24196.400000000001</v>
          </cell>
          <cell r="H232">
            <v>1.5</v>
          </cell>
          <cell r="I232" t="str">
            <v>WLNYO-2</v>
          </cell>
          <cell r="J232">
            <v>24196.400000000001</v>
          </cell>
          <cell r="K232">
            <v>1.5</v>
          </cell>
          <cell r="L232">
            <v>0</v>
          </cell>
        </row>
        <row r="233">
          <cell r="B233" t="str">
            <v>WLNYW-1</v>
          </cell>
          <cell r="C233">
            <v>1052.3399999999999</v>
          </cell>
          <cell r="D233">
            <v>10849.94</v>
          </cell>
          <cell r="E233">
            <v>0</v>
          </cell>
          <cell r="F233">
            <v>0</v>
          </cell>
          <cell r="G233">
            <v>1052.3399999999999</v>
          </cell>
          <cell r="H233">
            <v>10849.94</v>
          </cell>
          <cell r="I233" t="str">
            <v>WLNYW-1</v>
          </cell>
          <cell r="J233">
            <v>1052.3399999999999</v>
          </cell>
          <cell r="K233">
            <v>10849.94</v>
          </cell>
          <cell r="L233">
            <v>0</v>
          </cell>
        </row>
        <row r="234">
          <cell r="B234" t="str">
            <v>WLNYO3</v>
          </cell>
          <cell r="C234">
            <v>3157.55</v>
          </cell>
          <cell r="D234">
            <v>2326.8200000000002</v>
          </cell>
          <cell r="E234">
            <v>0</v>
          </cell>
          <cell r="F234">
            <v>0</v>
          </cell>
          <cell r="G234">
            <v>3157.55</v>
          </cell>
          <cell r="H234">
            <v>2326.8200000000002</v>
          </cell>
          <cell r="I234" t="str">
            <v>WLNYO3</v>
          </cell>
          <cell r="J234">
            <v>3157.55</v>
          </cell>
          <cell r="K234">
            <v>2326.8200000000002</v>
          </cell>
          <cell r="L234">
            <v>0</v>
          </cell>
        </row>
        <row r="235">
          <cell r="B235" t="str">
            <v>WLNYO4</v>
          </cell>
          <cell r="C235">
            <v>503.44</v>
          </cell>
          <cell r="D235">
            <v>2212.91</v>
          </cell>
          <cell r="E235">
            <v>0</v>
          </cell>
          <cell r="F235">
            <v>0</v>
          </cell>
          <cell r="G235">
            <v>503.44</v>
          </cell>
          <cell r="H235">
            <v>2212.91</v>
          </cell>
          <cell r="I235" t="str">
            <v>WLNYO4</v>
          </cell>
          <cell r="J235">
            <v>503.44</v>
          </cell>
          <cell r="K235">
            <v>2212.91</v>
          </cell>
          <cell r="L235">
            <v>0</v>
          </cell>
        </row>
        <row r="236">
          <cell r="B236" t="str">
            <v>WBURB-1</v>
          </cell>
          <cell r="C236">
            <v>29045.98</v>
          </cell>
          <cell r="D236">
            <v>2112.39</v>
          </cell>
          <cell r="E236">
            <v>0</v>
          </cell>
          <cell r="F236">
            <v>0</v>
          </cell>
          <cell r="G236">
            <v>29045.98</v>
          </cell>
          <cell r="H236">
            <v>2112.39</v>
          </cell>
          <cell r="I236" t="str">
            <v>WBURB-1</v>
          </cell>
          <cell r="J236">
            <v>29045.98</v>
          </cell>
          <cell r="K236">
            <v>2112.39</v>
          </cell>
          <cell r="L236">
            <v>0</v>
          </cell>
        </row>
        <row r="237">
          <cell r="B237" t="str">
            <v>WBURB-2</v>
          </cell>
          <cell r="C237">
            <v>24671.07</v>
          </cell>
          <cell r="D237">
            <v>1453.99</v>
          </cell>
          <cell r="E237">
            <v>0</v>
          </cell>
          <cell r="F237">
            <v>0</v>
          </cell>
          <cell r="G237">
            <v>24671.07</v>
          </cell>
          <cell r="H237">
            <v>1453.99</v>
          </cell>
          <cell r="I237" t="str">
            <v>WBURB-2</v>
          </cell>
          <cell r="J237">
            <v>24671.07</v>
          </cell>
          <cell r="K237">
            <v>1453.99</v>
          </cell>
          <cell r="L237">
            <v>0</v>
          </cell>
        </row>
        <row r="238">
          <cell r="B238" t="str">
            <v>WBURB-3</v>
          </cell>
          <cell r="C238">
            <v>0</v>
          </cell>
          <cell r="D238">
            <v>0</v>
          </cell>
          <cell r="E238">
            <v>0</v>
          </cell>
          <cell r="F238">
            <v>0</v>
          </cell>
          <cell r="G238">
            <v>0</v>
          </cell>
          <cell r="H238">
            <v>0</v>
          </cell>
          <cell r="I238" t="str">
            <v>WBURB-3</v>
          </cell>
          <cell r="J238">
            <v>0</v>
          </cell>
          <cell r="K238">
            <v>0</v>
          </cell>
          <cell r="L238">
            <v>0</v>
          </cell>
        </row>
        <row r="239">
          <cell r="B239" t="str">
            <v>WBUPS01Z</v>
          </cell>
          <cell r="C239">
            <v>0</v>
          </cell>
          <cell r="D239">
            <v>0</v>
          </cell>
          <cell r="E239">
            <v>0</v>
          </cell>
          <cell r="F239">
            <v>0</v>
          </cell>
          <cell r="G239">
            <v>0</v>
          </cell>
          <cell r="H239">
            <v>0</v>
          </cell>
          <cell r="I239" t="str">
            <v>WBUPS01Z</v>
          </cell>
          <cell r="J239">
            <v>0</v>
          </cell>
          <cell r="K239">
            <v>0</v>
          </cell>
          <cell r="L239">
            <v>0</v>
          </cell>
        </row>
        <row r="240">
          <cell r="B240" t="str">
            <v>WBUPS02Z</v>
          </cell>
          <cell r="C240">
            <v>0</v>
          </cell>
          <cell r="D240">
            <v>0</v>
          </cell>
          <cell r="E240">
            <v>0</v>
          </cell>
          <cell r="F240">
            <v>0</v>
          </cell>
          <cell r="G240">
            <v>0</v>
          </cell>
          <cell r="H240">
            <v>0</v>
          </cell>
          <cell r="I240" t="str">
            <v>WBUPS02Z</v>
          </cell>
          <cell r="J240">
            <v>0</v>
          </cell>
          <cell r="K240">
            <v>0</v>
          </cell>
          <cell r="L240">
            <v>0</v>
          </cell>
        </row>
        <row r="241">
          <cell r="B241" t="str">
            <v>WBUPS03Z</v>
          </cell>
          <cell r="C241">
            <v>0</v>
          </cell>
          <cell r="D241">
            <v>0</v>
          </cell>
          <cell r="E241">
            <v>0</v>
          </cell>
          <cell r="F241">
            <v>0</v>
          </cell>
          <cell r="G241">
            <v>0</v>
          </cell>
          <cell r="H241">
            <v>0</v>
          </cell>
          <cell r="I241" t="str">
            <v>WBUPS03Z</v>
          </cell>
          <cell r="J241">
            <v>0</v>
          </cell>
          <cell r="K241">
            <v>0</v>
          </cell>
          <cell r="L241">
            <v>0</v>
          </cell>
        </row>
        <row r="242">
          <cell r="B242" t="str">
            <v>WBUPS04Z</v>
          </cell>
          <cell r="C242">
            <v>0</v>
          </cell>
          <cell r="D242">
            <v>0</v>
          </cell>
          <cell r="E242">
            <v>0</v>
          </cell>
          <cell r="F242">
            <v>0</v>
          </cell>
          <cell r="G242">
            <v>0</v>
          </cell>
          <cell r="H242">
            <v>0</v>
          </cell>
          <cell r="I242" t="str">
            <v>WBUPS04Z</v>
          </cell>
          <cell r="J242">
            <v>0</v>
          </cell>
          <cell r="K242">
            <v>0</v>
          </cell>
          <cell r="L242">
            <v>0</v>
          </cell>
        </row>
        <row r="243">
          <cell r="B243" t="str">
            <v>WTMSO-1</v>
          </cell>
          <cell r="C243">
            <v>13008.08</v>
          </cell>
          <cell r="D243">
            <v>540.94000000000005</v>
          </cell>
          <cell r="E243">
            <v>0</v>
          </cell>
          <cell r="F243">
            <v>0</v>
          </cell>
          <cell r="G243">
            <v>13008.08</v>
          </cell>
          <cell r="H243">
            <v>540.94000000000005</v>
          </cell>
          <cell r="I243" t="str">
            <v>WTMSO-1</v>
          </cell>
          <cell r="J243">
            <v>13008.08</v>
          </cell>
          <cell r="K243">
            <v>540.94000000000005</v>
          </cell>
          <cell r="L243">
            <v>0</v>
          </cell>
        </row>
        <row r="244">
          <cell r="B244" t="str">
            <v>BLLA-1</v>
          </cell>
          <cell r="C244">
            <v>5488.88</v>
          </cell>
          <cell r="D244">
            <v>156.09</v>
          </cell>
          <cell r="E244">
            <v>0</v>
          </cell>
          <cell r="F244">
            <v>0</v>
          </cell>
          <cell r="G244">
            <v>5488.88</v>
          </cell>
          <cell r="H244">
            <v>156.09</v>
          </cell>
          <cell r="I244" t="str">
            <v>BLLA-1</v>
          </cell>
          <cell r="J244">
            <v>5488.88</v>
          </cell>
          <cell r="K244">
            <v>156.09</v>
          </cell>
          <cell r="L244">
            <v>0</v>
          </cell>
        </row>
        <row r="245">
          <cell r="B245" t="str">
            <v>WHILW-1</v>
          </cell>
          <cell r="C245">
            <v>18324.439999999999</v>
          </cell>
          <cell r="D245">
            <v>30.63</v>
          </cell>
          <cell r="E245">
            <v>0</v>
          </cell>
          <cell r="F245">
            <v>0</v>
          </cell>
          <cell r="G245">
            <v>18324.439999999999</v>
          </cell>
          <cell r="H245">
            <v>30.63</v>
          </cell>
          <cell r="I245" t="str">
            <v>WHILW-1</v>
          </cell>
          <cell r="J245">
            <v>18324.439999999999</v>
          </cell>
          <cell r="K245">
            <v>30.63</v>
          </cell>
          <cell r="L245">
            <v>0</v>
          </cell>
        </row>
        <row r="246">
          <cell r="B246" t="str">
            <v>WHILW-2</v>
          </cell>
          <cell r="C246">
            <v>13860.27</v>
          </cell>
          <cell r="D246">
            <v>0</v>
          </cell>
          <cell r="E246">
            <v>0</v>
          </cell>
          <cell r="F246">
            <v>0</v>
          </cell>
          <cell r="G246">
            <v>13860.27</v>
          </cell>
          <cell r="H246">
            <v>0</v>
          </cell>
          <cell r="I246" t="str">
            <v>WHILW-2</v>
          </cell>
          <cell r="J246">
            <v>13860.27</v>
          </cell>
          <cell r="K246">
            <v>0</v>
          </cell>
          <cell r="L246">
            <v>0</v>
          </cell>
        </row>
        <row r="247">
          <cell r="B247"/>
          <cell r="C247"/>
          <cell r="D247"/>
          <cell r="E247"/>
          <cell r="F247"/>
          <cell r="G247">
            <v>0</v>
          </cell>
          <cell r="H247">
            <v>0</v>
          </cell>
          <cell r="I247" t="e">
            <v>#N/A</v>
          </cell>
          <cell r="J247" t="e">
            <v>#N/A</v>
          </cell>
          <cell r="K247" t="e">
            <v>#N/A</v>
          </cell>
          <cell r="L247" t="e">
            <v>#N/A</v>
          </cell>
        </row>
        <row r="248">
          <cell r="B248"/>
          <cell r="C248"/>
          <cell r="D248"/>
          <cell r="E248"/>
          <cell r="F248"/>
          <cell r="G248">
            <v>0</v>
          </cell>
          <cell r="H248">
            <v>0</v>
          </cell>
          <cell r="I248" t="e">
            <v>#N/A</v>
          </cell>
          <cell r="J248" t="e">
            <v>#N/A</v>
          </cell>
          <cell r="K248" t="e">
            <v>#N/A</v>
          </cell>
          <cell r="L248" t="e">
            <v>#N/A</v>
          </cell>
        </row>
        <row r="249">
          <cell r="B249"/>
          <cell r="C249"/>
          <cell r="D249"/>
          <cell r="E249"/>
          <cell r="F249"/>
          <cell r="G249">
            <v>0</v>
          </cell>
          <cell r="H249">
            <v>0</v>
          </cell>
          <cell r="I249" t="e">
            <v>#N/A</v>
          </cell>
          <cell r="J249" t="e">
            <v>#N/A</v>
          </cell>
          <cell r="K249" t="e">
            <v>#N/A</v>
          </cell>
          <cell r="L249" t="e">
            <v>#N/A</v>
          </cell>
        </row>
        <row r="250">
          <cell r="B250"/>
          <cell r="C250"/>
          <cell r="D250"/>
          <cell r="E250"/>
          <cell r="F250"/>
          <cell r="G250">
            <v>0</v>
          </cell>
          <cell r="H250">
            <v>0</v>
          </cell>
          <cell r="I250" t="e">
            <v>#N/A</v>
          </cell>
          <cell r="J250" t="e">
            <v>#N/A</v>
          </cell>
          <cell r="K250" t="e">
            <v>#N/A</v>
          </cell>
          <cell r="L250" t="e">
            <v>#N/A</v>
          </cell>
        </row>
        <row r="251">
          <cell r="B251"/>
          <cell r="C251"/>
          <cell r="D251"/>
          <cell r="E251"/>
          <cell r="F251"/>
          <cell r="G251">
            <v>0</v>
          </cell>
          <cell r="H251">
            <v>0</v>
          </cell>
          <cell r="I251" t="e">
            <v>#N/A</v>
          </cell>
          <cell r="J251" t="e">
            <v>#N/A</v>
          </cell>
          <cell r="K251" t="e">
            <v>#N/A</v>
          </cell>
          <cell r="L251" t="e">
            <v>#N/A</v>
          </cell>
        </row>
        <row r="252">
          <cell r="B252"/>
          <cell r="C252"/>
          <cell r="D252"/>
          <cell r="E252"/>
          <cell r="F252"/>
          <cell r="G252">
            <v>0</v>
          </cell>
          <cell r="H252">
            <v>0</v>
          </cell>
          <cell r="I252" t="e">
            <v>#N/A</v>
          </cell>
          <cell r="J252" t="e">
            <v>#N/A</v>
          </cell>
          <cell r="K252" t="e">
            <v>#N/A</v>
          </cell>
          <cell r="L252" t="e">
            <v>#N/A</v>
          </cell>
        </row>
        <row r="253">
          <cell r="B253"/>
          <cell r="C253"/>
          <cell r="D253"/>
          <cell r="E253"/>
          <cell r="F253"/>
          <cell r="G253">
            <v>0</v>
          </cell>
          <cell r="H253">
            <v>0</v>
          </cell>
          <cell r="I253" t="e">
            <v>#N/A</v>
          </cell>
          <cell r="J253" t="e">
            <v>#N/A</v>
          </cell>
          <cell r="K253" t="e">
            <v>#N/A</v>
          </cell>
          <cell r="L253" t="e">
            <v>#N/A</v>
          </cell>
        </row>
        <row r="254">
          <cell r="B254"/>
          <cell r="C254"/>
          <cell r="D254"/>
          <cell r="E254"/>
          <cell r="F254"/>
          <cell r="G254">
            <v>0</v>
          </cell>
          <cell r="H254">
            <v>0</v>
          </cell>
          <cell r="I254" t="e">
            <v>#N/A</v>
          </cell>
          <cell r="J254" t="e">
            <v>#N/A</v>
          </cell>
          <cell r="K254" t="e">
            <v>#N/A</v>
          </cell>
          <cell r="L254" t="e">
            <v>#N/A</v>
          </cell>
        </row>
        <row r="255">
          <cell r="B255"/>
          <cell r="C255"/>
          <cell r="D255"/>
          <cell r="E255"/>
          <cell r="F255"/>
          <cell r="G255">
            <v>0</v>
          </cell>
          <cell r="H255">
            <v>0</v>
          </cell>
          <cell r="I255" t="e">
            <v>#N/A</v>
          </cell>
          <cell r="J255" t="e">
            <v>#N/A</v>
          </cell>
          <cell r="K255" t="e">
            <v>#N/A</v>
          </cell>
          <cell r="L255" t="e">
            <v>#N/A</v>
          </cell>
        </row>
        <row r="256">
          <cell r="B256"/>
          <cell r="C256"/>
          <cell r="D256"/>
          <cell r="E256"/>
          <cell r="F256"/>
          <cell r="G256">
            <v>0</v>
          </cell>
          <cell r="H256">
            <v>0</v>
          </cell>
          <cell r="I256" t="e">
            <v>#N/A</v>
          </cell>
          <cell r="J256" t="e">
            <v>#N/A</v>
          </cell>
          <cell r="K256" t="e">
            <v>#N/A</v>
          </cell>
          <cell r="L256" t="e">
            <v>#N/A</v>
          </cell>
        </row>
        <row r="257">
          <cell r="B257"/>
          <cell r="C257"/>
          <cell r="D257"/>
          <cell r="E257"/>
          <cell r="F257"/>
          <cell r="G257">
            <v>0</v>
          </cell>
          <cell r="H257">
            <v>0</v>
          </cell>
          <cell r="I257" t="e">
            <v>#N/A</v>
          </cell>
          <cell r="J257" t="e">
            <v>#N/A</v>
          </cell>
          <cell r="K257" t="e">
            <v>#N/A</v>
          </cell>
          <cell r="L257" t="e">
            <v>#N/A</v>
          </cell>
        </row>
        <row r="258">
          <cell r="B258"/>
          <cell r="C258"/>
          <cell r="D258"/>
          <cell r="E258"/>
          <cell r="F258"/>
          <cell r="G258">
            <v>0</v>
          </cell>
          <cell r="H258">
            <v>0</v>
          </cell>
          <cell r="I258" t="e">
            <v>#N/A</v>
          </cell>
          <cell r="J258" t="e">
            <v>#N/A</v>
          </cell>
          <cell r="K258" t="e">
            <v>#N/A</v>
          </cell>
          <cell r="L258" t="e">
            <v>#N/A</v>
          </cell>
        </row>
        <row r="259">
          <cell r="B259"/>
          <cell r="C259"/>
          <cell r="D259"/>
          <cell r="E259"/>
          <cell r="F259"/>
          <cell r="G259">
            <v>0</v>
          </cell>
          <cell r="H259">
            <v>0</v>
          </cell>
          <cell r="I259" t="e">
            <v>#N/A</v>
          </cell>
          <cell r="J259" t="e">
            <v>#N/A</v>
          </cell>
          <cell r="K259" t="e">
            <v>#N/A</v>
          </cell>
          <cell r="L259" t="e">
            <v>#N/A</v>
          </cell>
        </row>
        <row r="260">
          <cell r="B260"/>
          <cell r="C260"/>
          <cell r="D260"/>
          <cell r="E260"/>
          <cell r="F260"/>
          <cell r="G260">
            <v>0</v>
          </cell>
          <cell r="H260">
            <v>0</v>
          </cell>
          <cell r="I260" t="e">
            <v>#N/A</v>
          </cell>
          <cell r="J260" t="e">
            <v>#N/A</v>
          </cell>
          <cell r="K260" t="e">
            <v>#N/A</v>
          </cell>
          <cell r="L260" t="e">
            <v>#N/A</v>
          </cell>
        </row>
        <row r="261">
          <cell r="B261"/>
          <cell r="C261"/>
          <cell r="D261"/>
          <cell r="E261"/>
          <cell r="F261"/>
          <cell r="G261">
            <v>0</v>
          </cell>
          <cell r="H261">
            <v>0</v>
          </cell>
          <cell r="I261" t="e">
            <v>#N/A</v>
          </cell>
          <cell r="J261" t="e">
            <v>#N/A</v>
          </cell>
          <cell r="K261" t="e">
            <v>#N/A</v>
          </cell>
          <cell r="L261" t="e">
            <v>#N/A</v>
          </cell>
        </row>
        <row r="262">
          <cell r="B262"/>
          <cell r="C262"/>
          <cell r="D262"/>
          <cell r="E262"/>
          <cell r="F262"/>
          <cell r="G262">
            <v>0</v>
          </cell>
          <cell r="H262">
            <v>0</v>
          </cell>
          <cell r="I262" t="e">
            <v>#N/A</v>
          </cell>
          <cell r="J262" t="e">
            <v>#N/A</v>
          </cell>
          <cell r="K262" t="e">
            <v>#N/A</v>
          </cell>
          <cell r="L262" t="e">
            <v>#N/A</v>
          </cell>
        </row>
        <row r="263">
          <cell r="B263"/>
          <cell r="C263"/>
          <cell r="D263"/>
          <cell r="E263"/>
          <cell r="F263"/>
          <cell r="G263">
            <v>0</v>
          </cell>
          <cell r="H263">
            <v>0</v>
          </cell>
          <cell r="I263" t="e">
            <v>#N/A</v>
          </cell>
          <cell r="J263" t="e">
            <v>#N/A</v>
          </cell>
          <cell r="K263" t="e">
            <v>#N/A</v>
          </cell>
          <cell r="L263" t="e">
            <v>#N/A</v>
          </cell>
        </row>
        <row r="264">
          <cell r="B264"/>
          <cell r="C264"/>
          <cell r="D264"/>
          <cell r="E264"/>
          <cell r="F264"/>
          <cell r="G264">
            <v>0</v>
          </cell>
          <cell r="H264">
            <v>0</v>
          </cell>
          <cell r="I264" t="e">
            <v>#N/A</v>
          </cell>
          <cell r="J264" t="e">
            <v>#N/A</v>
          </cell>
          <cell r="K264" t="e">
            <v>#N/A</v>
          </cell>
          <cell r="L264" t="e">
            <v>#N/A</v>
          </cell>
        </row>
        <row r="265">
          <cell r="B265"/>
          <cell r="C265"/>
          <cell r="D265"/>
          <cell r="E265"/>
          <cell r="F265"/>
          <cell r="G265">
            <v>0</v>
          </cell>
          <cell r="H265">
            <v>0</v>
          </cell>
          <cell r="I265" t="e">
            <v>#N/A</v>
          </cell>
          <cell r="J265" t="e">
            <v>#N/A</v>
          </cell>
          <cell r="K265" t="e">
            <v>#N/A</v>
          </cell>
          <cell r="L265" t="e">
            <v>#N/A</v>
          </cell>
        </row>
        <row r="266">
          <cell r="B266"/>
          <cell r="C266"/>
          <cell r="D266"/>
          <cell r="E266"/>
          <cell r="F266"/>
          <cell r="G266">
            <v>0</v>
          </cell>
          <cell r="H266">
            <v>0</v>
          </cell>
          <cell r="I266" t="e">
            <v>#N/A</v>
          </cell>
          <cell r="J266" t="e">
            <v>#N/A</v>
          </cell>
          <cell r="K266" t="e">
            <v>#N/A</v>
          </cell>
          <cell r="L266" t="e">
            <v>#N/A</v>
          </cell>
        </row>
        <row r="267">
          <cell r="B267"/>
          <cell r="C267"/>
          <cell r="D267"/>
          <cell r="E267"/>
          <cell r="F267"/>
          <cell r="G267">
            <v>0</v>
          </cell>
          <cell r="H267">
            <v>0</v>
          </cell>
          <cell r="I267" t="e">
            <v>#N/A</v>
          </cell>
          <cell r="J267" t="e">
            <v>#N/A</v>
          </cell>
          <cell r="K267" t="e">
            <v>#N/A</v>
          </cell>
          <cell r="L267" t="e">
            <v>#N/A</v>
          </cell>
        </row>
        <row r="268">
          <cell r="B268"/>
          <cell r="C268"/>
          <cell r="D268"/>
          <cell r="E268"/>
          <cell r="F268"/>
          <cell r="G268">
            <v>0</v>
          </cell>
          <cell r="H268">
            <v>0</v>
          </cell>
          <cell r="I268" t="e">
            <v>#N/A</v>
          </cell>
          <cell r="J268" t="e">
            <v>#N/A</v>
          </cell>
          <cell r="K268" t="e">
            <v>#N/A</v>
          </cell>
          <cell r="L268" t="e">
            <v>#N/A</v>
          </cell>
        </row>
        <row r="269">
          <cell r="B269"/>
          <cell r="C269"/>
          <cell r="D269"/>
          <cell r="E269"/>
          <cell r="F269"/>
          <cell r="G269">
            <v>0</v>
          </cell>
          <cell r="H269">
            <v>0</v>
          </cell>
          <cell r="I269" t="e">
            <v>#N/A</v>
          </cell>
          <cell r="J269" t="e">
            <v>#N/A</v>
          </cell>
          <cell r="K269" t="e">
            <v>#N/A</v>
          </cell>
          <cell r="L269" t="e">
            <v>#N/A</v>
          </cell>
        </row>
        <row r="270">
          <cell r="B270"/>
          <cell r="C270"/>
          <cell r="D270"/>
          <cell r="E270"/>
          <cell r="F270"/>
          <cell r="G270">
            <v>0</v>
          </cell>
          <cell r="H270">
            <v>0</v>
          </cell>
          <cell r="I270" t="e">
            <v>#N/A</v>
          </cell>
          <cell r="J270" t="e">
            <v>#N/A</v>
          </cell>
          <cell r="K270" t="e">
            <v>#N/A</v>
          </cell>
          <cell r="L270" t="e">
            <v>#N/A</v>
          </cell>
        </row>
        <row r="271">
          <cell r="B271"/>
          <cell r="C271"/>
          <cell r="D271"/>
          <cell r="E271"/>
          <cell r="F271"/>
          <cell r="G271">
            <v>0</v>
          </cell>
          <cell r="H271">
            <v>0</v>
          </cell>
          <cell r="I271" t="e">
            <v>#N/A</v>
          </cell>
          <cell r="J271" t="e">
            <v>#N/A</v>
          </cell>
          <cell r="K271" t="e">
            <v>#N/A</v>
          </cell>
          <cell r="L271" t="e">
            <v>#N/A</v>
          </cell>
        </row>
        <row r="272">
          <cell r="B272"/>
          <cell r="C272"/>
          <cell r="D272"/>
          <cell r="E272"/>
          <cell r="F272"/>
          <cell r="G272">
            <v>0</v>
          </cell>
          <cell r="H272">
            <v>0</v>
          </cell>
          <cell r="I272" t="e">
            <v>#N/A</v>
          </cell>
          <cell r="J272" t="e">
            <v>#N/A</v>
          </cell>
          <cell r="K272" t="e">
            <v>#N/A</v>
          </cell>
          <cell r="L272" t="e">
            <v>#N/A</v>
          </cell>
        </row>
        <row r="273">
          <cell r="B273"/>
          <cell r="C273"/>
          <cell r="D273"/>
          <cell r="E273"/>
          <cell r="F273"/>
          <cell r="G273">
            <v>0</v>
          </cell>
          <cell r="H273">
            <v>0</v>
          </cell>
          <cell r="I273" t="e">
            <v>#N/A</v>
          </cell>
          <cell r="J273" t="e">
            <v>#N/A</v>
          </cell>
          <cell r="K273" t="e">
            <v>#N/A</v>
          </cell>
          <cell r="L273" t="e">
            <v>#N/A</v>
          </cell>
        </row>
        <row r="274">
          <cell r="B274"/>
          <cell r="C274"/>
          <cell r="D274"/>
          <cell r="E274"/>
          <cell r="F274"/>
          <cell r="G274">
            <v>0</v>
          </cell>
          <cell r="H274">
            <v>0</v>
          </cell>
          <cell r="I274" t="e">
            <v>#N/A</v>
          </cell>
          <cell r="J274" t="e">
            <v>#N/A</v>
          </cell>
          <cell r="K274" t="e">
            <v>#N/A</v>
          </cell>
          <cell r="L274" t="e">
            <v>#N/A</v>
          </cell>
        </row>
        <row r="275">
          <cell r="B275"/>
          <cell r="C275"/>
          <cell r="D275"/>
          <cell r="E275"/>
          <cell r="F275"/>
          <cell r="G275">
            <v>0</v>
          </cell>
          <cell r="H275">
            <v>0</v>
          </cell>
          <cell r="I275" t="e">
            <v>#N/A</v>
          </cell>
          <cell r="J275" t="e">
            <v>#N/A</v>
          </cell>
          <cell r="K275" t="e">
            <v>#N/A</v>
          </cell>
          <cell r="L275" t="e">
            <v>#N/A</v>
          </cell>
        </row>
        <row r="276">
          <cell r="B276"/>
          <cell r="C276"/>
          <cell r="D276"/>
          <cell r="E276"/>
          <cell r="F276"/>
          <cell r="G276">
            <v>0</v>
          </cell>
          <cell r="H276">
            <v>0</v>
          </cell>
          <cell r="I276" t="e">
            <v>#N/A</v>
          </cell>
          <cell r="J276" t="e">
            <v>#N/A</v>
          </cell>
          <cell r="K276" t="e">
            <v>#N/A</v>
          </cell>
          <cell r="L276" t="e">
            <v>#N/A</v>
          </cell>
        </row>
        <row r="277">
          <cell r="B277"/>
          <cell r="C277"/>
          <cell r="D277"/>
          <cell r="E277"/>
          <cell r="F277"/>
          <cell r="G277">
            <v>0</v>
          </cell>
          <cell r="H277">
            <v>0</v>
          </cell>
          <cell r="I277" t="e">
            <v>#N/A</v>
          </cell>
          <cell r="J277" t="e">
            <v>#N/A</v>
          </cell>
          <cell r="K277" t="e">
            <v>#N/A</v>
          </cell>
          <cell r="L277" t="e">
            <v>#N/A</v>
          </cell>
        </row>
        <row r="278">
          <cell r="B278"/>
          <cell r="C278"/>
          <cell r="D278"/>
          <cell r="E278"/>
          <cell r="F278"/>
          <cell r="G278">
            <v>0</v>
          </cell>
          <cell r="H278">
            <v>0</v>
          </cell>
          <cell r="I278" t="e">
            <v>#N/A</v>
          </cell>
          <cell r="J278" t="e">
            <v>#N/A</v>
          </cell>
          <cell r="K278" t="e">
            <v>#N/A</v>
          </cell>
          <cell r="L278" t="e">
            <v>#N/A</v>
          </cell>
        </row>
        <row r="279">
          <cell r="B279"/>
          <cell r="C279"/>
          <cell r="D279"/>
          <cell r="E279"/>
          <cell r="F279"/>
          <cell r="G279">
            <v>0</v>
          </cell>
          <cell r="H279">
            <v>0</v>
          </cell>
          <cell r="I279" t="e">
            <v>#N/A</v>
          </cell>
          <cell r="J279" t="e">
            <v>#N/A</v>
          </cell>
          <cell r="K279" t="e">
            <v>#N/A</v>
          </cell>
          <cell r="L279" t="e">
            <v>#N/A</v>
          </cell>
        </row>
        <row r="280">
          <cell r="B280"/>
          <cell r="C280"/>
          <cell r="D280"/>
          <cell r="E280"/>
          <cell r="F280"/>
          <cell r="G280">
            <v>0</v>
          </cell>
          <cell r="H280">
            <v>0</v>
          </cell>
          <cell r="I280" t="e">
            <v>#N/A</v>
          </cell>
          <cell r="J280" t="e">
            <v>#N/A</v>
          </cell>
          <cell r="K280" t="e">
            <v>#N/A</v>
          </cell>
          <cell r="L280" t="e">
            <v>#N/A</v>
          </cell>
        </row>
        <row r="281">
          <cell r="B281"/>
          <cell r="C281"/>
          <cell r="D281"/>
          <cell r="E281"/>
          <cell r="F281"/>
          <cell r="G281">
            <v>0</v>
          </cell>
          <cell r="H281">
            <v>0</v>
          </cell>
          <cell r="I281" t="e">
            <v>#N/A</v>
          </cell>
          <cell r="J281" t="e">
            <v>#N/A</v>
          </cell>
          <cell r="K281" t="e">
            <v>#N/A</v>
          </cell>
          <cell r="L281" t="e">
            <v>#N/A</v>
          </cell>
        </row>
        <row r="282">
          <cell r="B282"/>
          <cell r="C282"/>
          <cell r="D282"/>
          <cell r="E282"/>
          <cell r="F282"/>
          <cell r="G282">
            <v>0</v>
          </cell>
          <cell r="H282">
            <v>0</v>
          </cell>
          <cell r="I282" t="e">
            <v>#N/A</v>
          </cell>
          <cell r="J282" t="e">
            <v>#N/A</v>
          </cell>
          <cell r="K282" t="e">
            <v>#N/A</v>
          </cell>
          <cell r="L282" t="e">
            <v>#N/A</v>
          </cell>
        </row>
        <row r="283">
          <cell r="B283"/>
          <cell r="C283"/>
          <cell r="D283"/>
          <cell r="E283"/>
          <cell r="F283"/>
          <cell r="G283">
            <v>0</v>
          </cell>
          <cell r="H283">
            <v>0</v>
          </cell>
          <cell r="I283" t="e">
            <v>#N/A</v>
          </cell>
          <cell r="J283" t="e">
            <v>#N/A</v>
          </cell>
          <cell r="K283" t="e">
            <v>#N/A</v>
          </cell>
          <cell r="L283" t="e">
            <v>#N/A</v>
          </cell>
        </row>
        <row r="284">
          <cell r="B284"/>
          <cell r="C284"/>
          <cell r="D284"/>
          <cell r="E284"/>
          <cell r="F284"/>
          <cell r="G284">
            <v>0</v>
          </cell>
          <cell r="H284">
            <v>0</v>
          </cell>
          <cell r="I284" t="e">
            <v>#N/A</v>
          </cell>
          <cell r="J284" t="e">
            <v>#N/A</v>
          </cell>
          <cell r="K284" t="e">
            <v>#N/A</v>
          </cell>
          <cell r="L284" t="e">
            <v>#N/A</v>
          </cell>
        </row>
        <row r="285">
          <cell r="B285"/>
          <cell r="C285"/>
          <cell r="D285"/>
          <cell r="E285"/>
          <cell r="F285"/>
          <cell r="G285">
            <v>0</v>
          </cell>
          <cell r="H285">
            <v>0</v>
          </cell>
          <cell r="I285" t="e">
            <v>#N/A</v>
          </cell>
          <cell r="J285" t="e">
            <v>#N/A</v>
          </cell>
          <cell r="K285" t="e">
            <v>#N/A</v>
          </cell>
          <cell r="L285" t="e">
            <v>#N/A</v>
          </cell>
        </row>
      </sheetData>
      <sheetData sheetId="5"/>
      <sheetData sheetId="6"/>
      <sheetData sheetId="7"/>
      <sheetData sheetId="8"/>
      <sheetData sheetId="9"/>
      <sheetData sheetId="10"/>
      <sheetData sheetId="1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sheetData sheetId="1"/>
      <sheetData sheetId="2"/>
      <sheetData sheetId="3"/>
      <sheetData sheetId="4"/>
      <sheetData sheetId="5">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5400.82</v>
          </cell>
          <cell r="D8">
            <v>3307.84</v>
          </cell>
          <cell r="E8">
            <v>0</v>
          </cell>
          <cell r="F8">
            <v>0</v>
          </cell>
          <cell r="G8">
            <v>5400.82</v>
          </cell>
          <cell r="H8">
            <v>3307.84</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1026.83</v>
          </cell>
          <cell r="D13">
            <v>1053.24</v>
          </cell>
          <cell r="E13">
            <v>0</v>
          </cell>
          <cell r="F13">
            <v>0</v>
          </cell>
          <cell r="G13">
            <v>1026.83</v>
          </cell>
          <cell r="H13">
            <v>1053.24</v>
          </cell>
        </row>
        <row r="14">
          <cell r="B14" t="str">
            <v>BEATO-1</v>
          </cell>
          <cell r="C14">
            <v>25072.78</v>
          </cell>
          <cell r="D14">
            <v>0</v>
          </cell>
          <cell r="E14">
            <v>0</v>
          </cell>
          <cell r="F14">
            <v>0</v>
          </cell>
          <cell r="G14">
            <v>25072.78</v>
          </cell>
          <cell r="H14">
            <v>0</v>
          </cell>
        </row>
        <row r="15">
          <cell r="B15" t="str">
            <v>BEATO-2</v>
          </cell>
          <cell r="C15">
            <v>27137.87</v>
          </cell>
          <cell r="D15">
            <v>0</v>
          </cell>
          <cell r="E15">
            <v>0</v>
          </cell>
          <cell r="F15">
            <v>0</v>
          </cell>
          <cell r="G15">
            <v>27137.87</v>
          </cell>
          <cell r="H15">
            <v>0</v>
          </cell>
        </row>
        <row r="16">
          <cell r="B16" t="str">
            <v>BEATO-3</v>
          </cell>
          <cell r="C16">
            <v>34685.22</v>
          </cell>
          <cell r="D16">
            <v>0</v>
          </cell>
          <cell r="E16">
            <v>0</v>
          </cell>
          <cell r="F16">
            <v>0</v>
          </cell>
          <cell r="G16">
            <v>34685.22</v>
          </cell>
          <cell r="H16">
            <v>0</v>
          </cell>
        </row>
        <row r="17">
          <cell r="B17" t="str">
            <v>BEATO-4</v>
          </cell>
          <cell r="C17">
            <v>36532.28</v>
          </cell>
          <cell r="D17">
            <v>0</v>
          </cell>
          <cell r="E17">
            <v>0</v>
          </cell>
          <cell r="F17">
            <v>0</v>
          </cell>
          <cell r="G17">
            <v>36532.28</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3668.97</v>
          </cell>
          <cell r="D22">
            <v>1671.37</v>
          </cell>
          <cell r="E22">
            <v>0</v>
          </cell>
          <cell r="F22">
            <v>0</v>
          </cell>
          <cell r="G22">
            <v>3668.97</v>
          </cell>
          <cell r="H22">
            <v>1671.37</v>
          </cell>
        </row>
        <row r="23">
          <cell r="B23" t="str">
            <v>CARR-1</v>
          </cell>
          <cell r="C23">
            <v>92951.3</v>
          </cell>
          <cell r="D23">
            <v>4789.2</v>
          </cell>
          <cell r="E23">
            <v>0</v>
          </cell>
          <cell r="F23">
            <v>0</v>
          </cell>
          <cell r="G23">
            <v>92951.3</v>
          </cell>
          <cell r="H23">
            <v>4789.2</v>
          </cell>
        </row>
        <row r="24">
          <cell r="B24" t="str">
            <v>CARR-2</v>
          </cell>
          <cell r="C24">
            <v>106167.3</v>
          </cell>
          <cell r="D24">
            <v>2086</v>
          </cell>
          <cell r="E24">
            <v>0</v>
          </cell>
          <cell r="F24">
            <v>0</v>
          </cell>
          <cell r="G24">
            <v>106167.3</v>
          </cell>
          <cell r="H24">
            <v>2086</v>
          </cell>
        </row>
        <row r="25">
          <cell r="B25" t="str">
            <v>CDCL_01Z</v>
          </cell>
          <cell r="C25">
            <v>28638.54</v>
          </cell>
          <cell r="D25">
            <v>3419.55</v>
          </cell>
          <cell r="E25">
            <v>0</v>
          </cell>
          <cell r="F25">
            <v>0</v>
          </cell>
          <cell r="G25">
            <v>28638.54</v>
          </cell>
          <cell r="H25">
            <v>3419.55</v>
          </cell>
        </row>
        <row r="26">
          <cell r="B26" t="str">
            <v>LAGA_01Z</v>
          </cell>
          <cell r="C26">
            <v>3355.6</v>
          </cell>
          <cell r="D26">
            <v>3736.4</v>
          </cell>
          <cell r="E26">
            <v>0</v>
          </cell>
          <cell r="F26">
            <v>0</v>
          </cell>
          <cell r="G26">
            <v>3355.6</v>
          </cell>
          <cell r="H26">
            <v>3736.4</v>
          </cell>
        </row>
        <row r="27">
          <cell r="B27" t="str">
            <v>CLDCW-1</v>
          </cell>
          <cell r="C27">
            <v>20629.990000000002</v>
          </cell>
          <cell r="D27">
            <v>199.18</v>
          </cell>
          <cell r="E27">
            <v>0</v>
          </cell>
          <cell r="F27">
            <v>0</v>
          </cell>
          <cell r="G27">
            <v>20629.990000000002</v>
          </cell>
          <cell r="H27">
            <v>199.18</v>
          </cell>
        </row>
        <row r="28">
          <cell r="B28" t="str">
            <v>CLDNW-1</v>
          </cell>
          <cell r="C28">
            <v>11612.92</v>
          </cell>
          <cell r="D28">
            <v>241.21</v>
          </cell>
          <cell r="E28">
            <v>0</v>
          </cell>
          <cell r="F28">
            <v>0</v>
          </cell>
          <cell r="G28">
            <v>11612.92</v>
          </cell>
          <cell r="H28">
            <v>241.21</v>
          </cell>
        </row>
        <row r="29">
          <cell r="B29" t="str">
            <v>CLDSW-1</v>
          </cell>
          <cell r="C29">
            <v>10076.959999999999</v>
          </cell>
          <cell r="D29">
            <v>247.21</v>
          </cell>
          <cell r="E29">
            <v>0</v>
          </cell>
          <cell r="F29">
            <v>0</v>
          </cell>
          <cell r="G29">
            <v>10076.959999999999</v>
          </cell>
          <cell r="H29">
            <v>247.21</v>
          </cell>
        </row>
        <row r="30">
          <cell r="B30" t="str">
            <v>CRMLW-1</v>
          </cell>
          <cell r="C30">
            <v>139.54</v>
          </cell>
          <cell r="D30">
            <v>466.84</v>
          </cell>
          <cell r="E30">
            <v>0</v>
          </cell>
          <cell r="F30">
            <v>0</v>
          </cell>
          <cell r="G30">
            <v>139.54</v>
          </cell>
          <cell r="H30">
            <v>466.84</v>
          </cell>
        </row>
        <row r="31">
          <cell r="B31" t="str">
            <v>CORB_01Z</v>
          </cell>
          <cell r="C31">
            <v>0</v>
          </cell>
          <cell r="D31">
            <v>0</v>
          </cell>
          <cell r="E31">
            <v>0</v>
          </cell>
          <cell r="F31">
            <v>0</v>
          </cell>
          <cell r="G31">
            <v>0</v>
          </cell>
          <cell r="H31">
            <v>0</v>
          </cell>
        </row>
        <row r="32">
          <cell r="B32" t="str">
            <v>COSO_01Z</v>
          </cell>
          <cell r="C32">
            <v>14369.1</v>
          </cell>
          <cell r="D32">
            <v>986.65</v>
          </cell>
          <cell r="E32">
            <v>0</v>
          </cell>
          <cell r="F32">
            <v>0</v>
          </cell>
          <cell r="G32">
            <v>14369.1</v>
          </cell>
          <cell r="H32">
            <v>986.65</v>
          </cell>
        </row>
        <row r="33">
          <cell r="B33" t="str">
            <v>CRYRW-2</v>
          </cell>
          <cell r="C33">
            <v>12561.76</v>
          </cell>
          <cell r="D33">
            <v>705.61</v>
          </cell>
          <cell r="E33">
            <v>0</v>
          </cell>
          <cell r="F33">
            <v>0</v>
          </cell>
          <cell r="G33">
            <v>12561.76</v>
          </cell>
          <cell r="H33">
            <v>705.61</v>
          </cell>
        </row>
        <row r="34">
          <cell r="B34" t="str">
            <v>DEEP_01Z</v>
          </cell>
          <cell r="C34">
            <v>0</v>
          </cell>
          <cell r="D34">
            <v>0</v>
          </cell>
          <cell r="E34">
            <v>0</v>
          </cell>
          <cell r="F34">
            <v>0</v>
          </cell>
          <cell r="G34">
            <v>0</v>
          </cell>
          <cell r="H34">
            <v>0</v>
          </cell>
        </row>
        <row r="35">
          <cell r="B35" t="str">
            <v>CNQPS01Z</v>
          </cell>
          <cell r="C35">
            <v>6425.69</v>
          </cell>
          <cell r="D35">
            <v>92.99</v>
          </cell>
          <cell r="E35">
            <v>0</v>
          </cell>
          <cell r="F35">
            <v>0</v>
          </cell>
          <cell r="G35">
            <v>6425.69</v>
          </cell>
          <cell r="H35">
            <v>92.99</v>
          </cell>
        </row>
        <row r="36">
          <cell r="B36" t="str">
            <v>CNQPS02Z</v>
          </cell>
          <cell r="C36">
            <v>9699.42</v>
          </cell>
          <cell r="D36">
            <v>342.85</v>
          </cell>
          <cell r="E36">
            <v>0</v>
          </cell>
          <cell r="F36">
            <v>0</v>
          </cell>
          <cell r="G36">
            <v>9699.42</v>
          </cell>
          <cell r="H36">
            <v>342.85</v>
          </cell>
        </row>
        <row r="37">
          <cell r="B37" t="str">
            <v>CNQPS03Z</v>
          </cell>
          <cell r="C37">
            <v>11169.4</v>
          </cell>
          <cell r="D37">
            <v>808.16</v>
          </cell>
          <cell r="E37">
            <v>0</v>
          </cell>
          <cell r="F37">
            <v>0</v>
          </cell>
          <cell r="G37">
            <v>11169.4</v>
          </cell>
          <cell r="H37">
            <v>808.16</v>
          </cell>
        </row>
        <row r="38">
          <cell r="B38" t="str">
            <v>CNQPS04Z</v>
          </cell>
          <cell r="C38">
            <v>0</v>
          </cell>
          <cell r="D38">
            <v>0</v>
          </cell>
          <cell r="E38">
            <v>0</v>
          </cell>
          <cell r="F38">
            <v>0</v>
          </cell>
          <cell r="G38">
            <v>0</v>
          </cell>
          <cell r="H38">
            <v>0</v>
          </cell>
        </row>
        <row r="39">
          <cell r="B39" t="str">
            <v>DRAXX01Z</v>
          </cell>
          <cell r="C39">
            <v>60715.8</v>
          </cell>
          <cell r="D39">
            <v>1180.2</v>
          </cell>
          <cell r="E39">
            <v>0</v>
          </cell>
          <cell r="F39">
            <v>0</v>
          </cell>
          <cell r="G39">
            <v>60715.8</v>
          </cell>
          <cell r="H39">
            <v>1180.2</v>
          </cell>
        </row>
        <row r="40">
          <cell r="B40" t="str">
            <v>DRAXX02Z</v>
          </cell>
          <cell r="C40">
            <v>44726.1</v>
          </cell>
          <cell r="D40">
            <v>2930.45</v>
          </cell>
          <cell r="E40">
            <v>0</v>
          </cell>
          <cell r="F40">
            <v>0</v>
          </cell>
          <cell r="G40">
            <v>44726.1</v>
          </cell>
          <cell r="H40">
            <v>2930.45</v>
          </cell>
        </row>
        <row r="41">
          <cell r="B41" t="str">
            <v>DRAXX03Z</v>
          </cell>
          <cell r="C41">
            <v>42036.800000000003</v>
          </cell>
          <cell r="D41">
            <v>1630.7</v>
          </cell>
          <cell r="E41">
            <v>0</v>
          </cell>
          <cell r="F41">
            <v>0</v>
          </cell>
          <cell r="G41">
            <v>42036.800000000003</v>
          </cell>
          <cell r="H41">
            <v>1630.7</v>
          </cell>
        </row>
        <row r="42">
          <cell r="B42" t="str">
            <v>DRAXX04Z</v>
          </cell>
          <cell r="C42">
            <v>29182.85</v>
          </cell>
          <cell r="D42">
            <v>2017.65</v>
          </cell>
          <cell r="E42">
            <v>0</v>
          </cell>
          <cell r="F42">
            <v>0</v>
          </cell>
          <cell r="G42">
            <v>29182.85</v>
          </cell>
          <cell r="H42">
            <v>2017.65</v>
          </cell>
        </row>
        <row r="43">
          <cell r="B43" t="str">
            <v>DRAXX05Z</v>
          </cell>
          <cell r="C43">
            <v>0</v>
          </cell>
          <cell r="D43">
            <v>0</v>
          </cell>
          <cell r="E43">
            <v>0</v>
          </cell>
          <cell r="F43">
            <v>0</v>
          </cell>
          <cell r="G43">
            <v>0</v>
          </cell>
          <cell r="H43">
            <v>0</v>
          </cell>
        </row>
        <row r="44">
          <cell r="B44" t="str">
            <v>DRAXX06Z</v>
          </cell>
          <cell r="C44">
            <v>0</v>
          </cell>
          <cell r="D44">
            <v>0</v>
          </cell>
          <cell r="E44">
            <v>0</v>
          </cell>
          <cell r="F44">
            <v>0</v>
          </cell>
          <cell r="G44">
            <v>0</v>
          </cell>
          <cell r="H44">
            <v>0</v>
          </cell>
        </row>
        <row r="45">
          <cell r="B45" t="str">
            <v>DRAXX09G</v>
          </cell>
          <cell r="C45">
            <v>0</v>
          </cell>
          <cell r="D45">
            <v>0</v>
          </cell>
          <cell r="E45">
            <v>0</v>
          </cell>
          <cell r="F45">
            <v>0</v>
          </cell>
          <cell r="G45">
            <v>0</v>
          </cell>
          <cell r="H45">
            <v>0</v>
          </cell>
        </row>
        <row r="46">
          <cell r="B46" t="str">
            <v>DRAXX10G</v>
          </cell>
          <cell r="C46">
            <v>0</v>
          </cell>
          <cell r="D46">
            <v>0</v>
          </cell>
          <cell r="E46">
            <v>0</v>
          </cell>
          <cell r="F46">
            <v>0</v>
          </cell>
          <cell r="G46">
            <v>0</v>
          </cell>
          <cell r="H46">
            <v>0</v>
          </cell>
        </row>
        <row r="47">
          <cell r="B47" t="str">
            <v>DRAXX12G</v>
          </cell>
          <cell r="C47">
            <v>0</v>
          </cell>
          <cell r="D47">
            <v>0</v>
          </cell>
          <cell r="E47">
            <v>0</v>
          </cell>
          <cell r="F47">
            <v>0</v>
          </cell>
          <cell r="G47">
            <v>0</v>
          </cell>
          <cell r="H47">
            <v>0</v>
          </cell>
        </row>
        <row r="48">
          <cell r="B48" t="str">
            <v>DUNGW-1</v>
          </cell>
          <cell r="C48">
            <v>124.76</v>
          </cell>
          <cell r="D48">
            <v>1220.6600000000001</v>
          </cell>
          <cell r="E48">
            <v>0</v>
          </cell>
          <cell r="F48">
            <v>0</v>
          </cell>
          <cell r="G48">
            <v>124.76</v>
          </cell>
          <cell r="H48">
            <v>1220.6600000000001</v>
          </cell>
        </row>
        <row r="49">
          <cell r="B49" t="str">
            <v>EECL_01Z</v>
          </cell>
          <cell r="C49">
            <v>5817.1</v>
          </cell>
          <cell r="D49">
            <v>532.37</v>
          </cell>
          <cell r="E49">
            <v>0</v>
          </cell>
          <cell r="F49">
            <v>0</v>
          </cell>
          <cell r="G49">
            <v>5817.1</v>
          </cell>
          <cell r="H49">
            <v>532.37</v>
          </cell>
        </row>
        <row r="50">
          <cell r="B50" t="str">
            <v>FIDL_01Z</v>
          </cell>
          <cell r="C50">
            <v>0</v>
          </cell>
          <cell r="D50">
            <v>0</v>
          </cell>
          <cell r="E50">
            <v>0</v>
          </cell>
          <cell r="F50">
            <v>0</v>
          </cell>
          <cell r="G50">
            <v>0</v>
          </cell>
          <cell r="H50">
            <v>0</v>
          </cell>
        </row>
        <row r="51">
          <cell r="B51" t="str">
            <v>FIDL_02Z</v>
          </cell>
          <cell r="C51">
            <v>0</v>
          </cell>
          <cell r="D51">
            <v>0</v>
          </cell>
          <cell r="E51">
            <v>0</v>
          </cell>
          <cell r="F51">
            <v>0</v>
          </cell>
          <cell r="G51">
            <v>0</v>
          </cell>
          <cell r="H51">
            <v>0</v>
          </cell>
        </row>
        <row r="52">
          <cell r="B52" t="str">
            <v>FIDL_03Z</v>
          </cell>
          <cell r="C52">
            <v>0</v>
          </cell>
          <cell r="D52">
            <v>0</v>
          </cell>
          <cell r="E52">
            <v>0</v>
          </cell>
          <cell r="F52">
            <v>0</v>
          </cell>
          <cell r="G52">
            <v>0</v>
          </cell>
          <cell r="H52">
            <v>0</v>
          </cell>
        </row>
        <row r="53">
          <cell r="B53" t="str">
            <v>FIDL_04Z</v>
          </cell>
          <cell r="C53">
            <v>0</v>
          </cell>
          <cell r="D53">
            <v>0</v>
          </cell>
          <cell r="E53">
            <v>0</v>
          </cell>
          <cell r="F53">
            <v>0</v>
          </cell>
          <cell r="G53">
            <v>0</v>
          </cell>
          <cell r="H53">
            <v>0</v>
          </cell>
        </row>
        <row r="54">
          <cell r="B54" t="str">
            <v>EAG_EWIC1</v>
          </cell>
          <cell r="C54">
            <v>28732.21</v>
          </cell>
          <cell r="D54">
            <v>273.83</v>
          </cell>
          <cell r="E54">
            <v>0</v>
          </cell>
          <cell r="F54">
            <v>0</v>
          </cell>
          <cell r="G54">
            <v>28732.21</v>
          </cell>
          <cell r="H54">
            <v>273.83</v>
          </cell>
        </row>
        <row r="55">
          <cell r="B55" t="str">
            <v>CRUA_01Z</v>
          </cell>
          <cell r="C55">
            <v>2586.02</v>
          </cell>
          <cell r="D55">
            <v>346.48</v>
          </cell>
          <cell r="E55">
            <v>0</v>
          </cell>
          <cell r="F55">
            <v>0</v>
          </cell>
          <cell r="G55">
            <v>2586.02</v>
          </cell>
          <cell r="H55">
            <v>346.48</v>
          </cell>
        </row>
        <row r="56">
          <cell r="B56" t="str">
            <v>CRUA_02Z</v>
          </cell>
          <cell r="C56">
            <v>1315.83</v>
          </cell>
          <cell r="D56">
            <v>121.26</v>
          </cell>
          <cell r="E56">
            <v>0</v>
          </cell>
          <cell r="F56">
            <v>0</v>
          </cell>
          <cell r="G56">
            <v>1315.83</v>
          </cell>
          <cell r="H56">
            <v>121.26</v>
          </cell>
        </row>
        <row r="57">
          <cell r="B57" t="str">
            <v>CRUA_03Z</v>
          </cell>
          <cell r="C57">
            <v>19478.46</v>
          </cell>
          <cell r="D57">
            <v>169.56</v>
          </cell>
          <cell r="E57">
            <v>0</v>
          </cell>
          <cell r="F57">
            <v>0</v>
          </cell>
          <cell r="G57">
            <v>19478.46</v>
          </cell>
          <cell r="H57">
            <v>169.56</v>
          </cell>
        </row>
        <row r="58">
          <cell r="B58" t="str">
            <v>CRUA_04Z</v>
          </cell>
          <cell r="C58">
            <v>433.96</v>
          </cell>
          <cell r="D58">
            <v>102.76</v>
          </cell>
          <cell r="E58">
            <v>0</v>
          </cell>
          <cell r="F58">
            <v>0</v>
          </cell>
          <cell r="G58">
            <v>433.96</v>
          </cell>
          <cell r="H58">
            <v>102.76</v>
          </cell>
        </row>
        <row r="59">
          <cell r="B59" t="str">
            <v>LOAN_01Z</v>
          </cell>
          <cell r="C59">
            <v>0</v>
          </cell>
          <cell r="D59">
            <v>0</v>
          </cell>
          <cell r="E59">
            <v>0</v>
          </cell>
          <cell r="F59">
            <v>0</v>
          </cell>
          <cell r="G59">
            <v>0</v>
          </cell>
          <cell r="H59">
            <v>0</v>
          </cell>
        </row>
        <row r="60">
          <cell r="B60" t="str">
            <v>LOAN_02Z</v>
          </cell>
          <cell r="C60">
            <v>0</v>
          </cell>
          <cell r="D60">
            <v>0</v>
          </cell>
          <cell r="E60">
            <v>0</v>
          </cell>
          <cell r="F60">
            <v>0</v>
          </cell>
          <cell r="G60">
            <v>0</v>
          </cell>
          <cell r="H60">
            <v>0</v>
          </cell>
        </row>
        <row r="61">
          <cell r="B61" t="str">
            <v>LOAN_03Z</v>
          </cell>
          <cell r="C61">
            <v>0</v>
          </cell>
          <cell r="D61">
            <v>0</v>
          </cell>
          <cell r="E61">
            <v>0</v>
          </cell>
          <cell r="F61">
            <v>0</v>
          </cell>
          <cell r="G61">
            <v>0</v>
          </cell>
          <cell r="H61">
            <v>0</v>
          </cell>
        </row>
        <row r="62">
          <cell r="B62" t="str">
            <v>LOAN_04Z</v>
          </cell>
          <cell r="C62">
            <v>0</v>
          </cell>
          <cell r="D62">
            <v>0</v>
          </cell>
          <cell r="E62">
            <v>0</v>
          </cell>
          <cell r="F62">
            <v>0</v>
          </cell>
          <cell r="G62">
            <v>0</v>
          </cell>
          <cell r="H62">
            <v>0</v>
          </cell>
        </row>
        <row r="63">
          <cell r="B63" t="str">
            <v>FALGW-1</v>
          </cell>
          <cell r="C63">
            <v>19459.12</v>
          </cell>
          <cell r="D63">
            <v>0</v>
          </cell>
          <cell r="E63">
            <v>0</v>
          </cell>
          <cell r="F63">
            <v>0</v>
          </cell>
          <cell r="G63">
            <v>19459.12</v>
          </cell>
          <cell r="H63">
            <v>0</v>
          </cell>
        </row>
        <row r="64">
          <cell r="B64" t="str">
            <v>FELL_01Z</v>
          </cell>
          <cell r="C64">
            <v>0</v>
          </cell>
          <cell r="D64">
            <v>0</v>
          </cell>
          <cell r="E64">
            <v>0</v>
          </cell>
          <cell r="F64">
            <v>0</v>
          </cell>
          <cell r="G64">
            <v>0</v>
          </cell>
          <cell r="H64">
            <v>0</v>
          </cell>
        </row>
        <row r="65">
          <cell r="B65" t="str">
            <v>GRGBW-1</v>
          </cell>
          <cell r="C65">
            <v>33884.660000000003</v>
          </cell>
          <cell r="D65">
            <v>150.63999999999999</v>
          </cell>
          <cell r="E65">
            <v>0</v>
          </cell>
          <cell r="F65">
            <v>0</v>
          </cell>
          <cell r="G65">
            <v>33884.660000000003</v>
          </cell>
          <cell r="H65">
            <v>150.63999999999999</v>
          </cell>
        </row>
        <row r="66">
          <cell r="B66" t="str">
            <v>GRGBW-2</v>
          </cell>
          <cell r="C66">
            <v>26784.04</v>
          </cell>
          <cell r="D66">
            <v>1.38</v>
          </cell>
          <cell r="E66">
            <v>0</v>
          </cell>
          <cell r="F66">
            <v>0</v>
          </cell>
          <cell r="G66">
            <v>26784.04</v>
          </cell>
          <cell r="H66">
            <v>1.38</v>
          </cell>
        </row>
        <row r="67">
          <cell r="B67" t="str">
            <v>GRGBW-3</v>
          </cell>
          <cell r="C67">
            <v>33579.550000000003</v>
          </cell>
          <cell r="D67">
            <v>50.88</v>
          </cell>
          <cell r="E67">
            <v>0</v>
          </cell>
          <cell r="F67">
            <v>0</v>
          </cell>
          <cell r="G67">
            <v>33579.550000000003</v>
          </cell>
          <cell r="H67">
            <v>50.88</v>
          </cell>
        </row>
        <row r="68">
          <cell r="B68" t="str">
            <v>GNFSW-1</v>
          </cell>
          <cell r="C68">
            <v>5432.81</v>
          </cell>
          <cell r="D68">
            <v>680.06</v>
          </cell>
          <cell r="E68">
            <v>0</v>
          </cell>
          <cell r="F68">
            <v>0</v>
          </cell>
          <cell r="G68">
            <v>5432.81</v>
          </cell>
          <cell r="H68">
            <v>680.06</v>
          </cell>
        </row>
        <row r="69">
          <cell r="B69" t="str">
            <v>GAOFO-1</v>
          </cell>
          <cell r="C69">
            <v>2557.67</v>
          </cell>
          <cell r="D69">
            <v>1330.91</v>
          </cell>
          <cell r="E69">
            <v>0</v>
          </cell>
          <cell r="F69">
            <v>0</v>
          </cell>
          <cell r="G69">
            <v>2557.67</v>
          </cell>
          <cell r="H69">
            <v>1330.91</v>
          </cell>
        </row>
        <row r="70">
          <cell r="B70" t="str">
            <v>GAOFO-2</v>
          </cell>
          <cell r="C70">
            <v>2581.77</v>
          </cell>
          <cell r="D70">
            <v>1017</v>
          </cell>
          <cell r="E70">
            <v>0</v>
          </cell>
          <cell r="F70">
            <v>0</v>
          </cell>
          <cell r="G70">
            <v>2581.77</v>
          </cell>
          <cell r="H70">
            <v>1017</v>
          </cell>
        </row>
        <row r="71">
          <cell r="B71" t="str">
            <v>GAOFO-3</v>
          </cell>
          <cell r="C71">
            <v>2536.71</v>
          </cell>
          <cell r="D71">
            <v>1173.3499999999999</v>
          </cell>
          <cell r="E71">
            <v>0</v>
          </cell>
          <cell r="F71">
            <v>0</v>
          </cell>
          <cell r="G71">
            <v>2536.71</v>
          </cell>
          <cell r="H71">
            <v>1173.3499999999999</v>
          </cell>
        </row>
        <row r="72">
          <cell r="B72" t="str">
            <v>GAOFO-4</v>
          </cell>
          <cell r="C72">
            <v>2786.12</v>
          </cell>
          <cell r="D72">
            <v>1443.74</v>
          </cell>
          <cell r="E72">
            <v>0</v>
          </cell>
          <cell r="F72">
            <v>0</v>
          </cell>
          <cell r="G72">
            <v>2786.12</v>
          </cell>
          <cell r="H72">
            <v>1443.74</v>
          </cell>
        </row>
        <row r="73">
          <cell r="B73" t="str">
            <v>CRGHW-1</v>
          </cell>
          <cell r="C73">
            <v>1191.33</v>
          </cell>
          <cell r="D73">
            <v>13.4</v>
          </cell>
          <cell r="E73">
            <v>0</v>
          </cell>
          <cell r="F73">
            <v>0</v>
          </cell>
          <cell r="G73">
            <v>1191.33</v>
          </cell>
          <cell r="H73">
            <v>13.4</v>
          </cell>
        </row>
        <row r="74">
          <cell r="B74" t="str">
            <v>GRMO_01Z</v>
          </cell>
          <cell r="C74">
            <v>0.04</v>
          </cell>
          <cell r="D74">
            <v>11278.85</v>
          </cell>
          <cell r="E74">
            <v>0</v>
          </cell>
          <cell r="F74">
            <v>0</v>
          </cell>
          <cell r="G74">
            <v>0.04</v>
          </cell>
          <cell r="H74">
            <v>11278.85</v>
          </cell>
        </row>
        <row r="75">
          <cell r="B75" t="str">
            <v>GRIFW-1</v>
          </cell>
          <cell r="C75">
            <v>9645.36</v>
          </cell>
          <cell r="D75">
            <v>13.3</v>
          </cell>
          <cell r="E75">
            <v>0</v>
          </cell>
          <cell r="F75">
            <v>0</v>
          </cell>
          <cell r="G75">
            <v>9645.36</v>
          </cell>
          <cell r="H75">
            <v>13.3</v>
          </cell>
        </row>
        <row r="76">
          <cell r="B76" t="str">
            <v>GRIFW-2</v>
          </cell>
          <cell r="C76">
            <v>11941</v>
          </cell>
          <cell r="D76">
            <v>2.46</v>
          </cell>
          <cell r="E76">
            <v>0</v>
          </cell>
          <cell r="F76">
            <v>0</v>
          </cell>
          <cell r="G76">
            <v>11941</v>
          </cell>
          <cell r="H76">
            <v>2.46</v>
          </cell>
        </row>
        <row r="77">
          <cell r="B77" t="str">
            <v>GNFSW-2</v>
          </cell>
          <cell r="C77">
            <v>2233.29</v>
          </cell>
          <cell r="D77">
            <v>1744.66</v>
          </cell>
          <cell r="E77">
            <v>0</v>
          </cell>
          <cell r="F77">
            <v>0</v>
          </cell>
          <cell r="G77">
            <v>2233.29</v>
          </cell>
          <cell r="H77">
            <v>1744.66</v>
          </cell>
        </row>
        <row r="78">
          <cell r="B78" t="str">
            <v>GYMR-15</v>
          </cell>
          <cell r="C78">
            <v>23657.95</v>
          </cell>
          <cell r="D78">
            <v>4.2300000000000004</v>
          </cell>
          <cell r="E78">
            <v>0</v>
          </cell>
          <cell r="F78">
            <v>0</v>
          </cell>
          <cell r="G78">
            <v>23657.95</v>
          </cell>
          <cell r="H78">
            <v>4.2300000000000004</v>
          </cell>
        </row>
        <row r="79">
          <cell r="B79" t="str">
            <v>GYMR-17</v>
          </cell>
          <cell r="C79">
            <v>24617.48</v>
          </cell>
          <cell r="D79">
            <v>4.05</v>
          </cell>
          <cell r="E79">
            <v>0</v>
          </cell>
          <cell r="F79">
            <v>0</v>
          </cell>
          <cell r="G79">
            <v>24617.48</v>
          </cell>
          <cell r="H79">
            <v>4.05</v>
          </cell>
        </row>
        <row r="80">
          <cell r="B80" t="str">
            <v>GYMR-26</v>
          </cell>
          <cell r="C80">
            <v>19954.54</v>
          </cell>
          <cell r="D80">
            <v>3.48</v>
          </cell>
          <cell r="E80">
            <v>0</v>
          </cell>
          <cell r="F80">
            <v>0</v>
          </cell>
          <cell r="G80">
            <v>19954.54</v>
          </cell>
          <cell r="H80">
            <v>3.48</v>
          </cell>
        </row>
        <row r="81">
          <cell r="B81" t="str">
            <v>GYMR-28</v>
          </cell>
          <cell r="C81">
            <v>20113.05</v>
          </cell>
          <cell r="D81">
            <v>3.36</v>
          </cell>
          <cell r="E81">
            <v>0</v>
          </cell>
          <cell r="F81">
            <v>0</v>
          </cell>
          <cell r="G81">
            <v>20113.05</v>
          </cell>
          <cell r="H81">
            <v>3.36</v>
          </cell>
        </row>
        <row r="82">
          <cell r="B82" t="str">
            <v>GYAR_01Z</v>
          </cell>
          <cell r="C82">
            <v>6418.5</v>
          </cell>
          <cell r="D82">
            <v>489.6</v>
          </cell>
          <cell r="E82">
            <v>0</v>
          </cell>
          <cell r="F82">
            <v>0</v>
          </cell>
          <cell r="G82">
            <v>6418.5</v>
          </cell>
          <cell r="H82">
            <v>489.6</v>
          </cell>
        </row>
        <row r="83">
          <cell r="B83" t="str">
            <v>HOWAO-1</v>
          </cell>
          <cell r="C83">
            <v>0</v>
          </cell>
          <cell r="D83">
            <v>0</v>
          </cell>
          <cell r="E83">
            <v>0</v>
          </cell>
          <cell r="F83">
            <v>0</v>
          </cell>
          <cell r="G83">
            <v>0</v>
          </cell>
          <cell r="H83">
            <v>0</v>
          </cell>
        </row>
        <row r="84">
          <cell r="B84" t="str">
            <v>HOWAO-2</v>
          </cell>
          <cell r="C84">
            <v>0</v>
          </cell>
          <cell r="D84">
            <v>0</v>
          </cell>
          <cell r="E84">
            <v>0</v>
          </cell>
          <cell r="F84">
            <v>0</v>
          </cell>
          <cell r="G84">
            <v>0</v>
          </cell>
          <cell r="H84">
            <v>0</v>
          </cell>
        </row>
        <row r="85">
          <cell r="B85" t="str">
            <v>HOWAO-3</v>
          </cell>
          <cell r="C85">
            <v>0</v>
          </cell>
          <cell r="D85">
            <v>0</v>
          </cell>
          <cell r="E85">
            <v>0</v>
          </cell>
          <cell r="F85">
            <v>0</v>
          </cell>
          <cell r="G85">
            <v>0</v>
          </cell>
          <cell r="H85">
            <v>0</v>
          </cell>
        </row>
        <row r="86">
          <cell r="B86" t="str">
            <v>SHBA_01Z</v>
          </cell>
          <cell r="C86">
            <v>23078.95</v>
          </cell>
          <cell r="D86">
            <v>6690.21</v>
          </cell>
          <cell r="E86">
            <v>0</v>
          </cell>
          <cell r="F86">
            <v>0</v>
          </cell>
          <cell r="G86">
            <v>23078.95</v>
          </cell>
          <cell r="H86">
            <v>6690.21</v>
          </cell>
        </row>
        <row r="87">
          <cell r="B87" t="str">
            <v>SHBA_02Z</v>
          </cell>
          <cell r="C87">
            <v>23800.31</v>
          </cell>
          <cell r="D87">
            <v>8343.58</v>
          </cell>
          <cell r="E87">
            <v>0</v>
          </cell>
          <cell r="F87">
            <v>0</v>
          </cell>
          <cell r="G87">
            <v>23800.31</v>
          </cell>
          <cell r="H87">
            <v>8343.58</v>
          </cell>
        </row>
        <row r="88">
          <cell r="B88" t="str">
            <v>HUMR_01Z</v>
          </cell>
          <cell r="C88">
            <v>37016.550000000003</v>
          </cell>
          <cell r="D88">
            <v>8359.4699999999993</v>
          </cell>
          <cell r="E88">
            <v>0</v>
          </cell>
          <cell r="F88">
            <v>0</v>
          </cell>
          <cell r="G88">
            <v>37016.550000000003</v>
          </cell>
          <cell r="H88">
            <v>8359.4699999999993</v>
          </cell>
        </row>
        <row r="89">
          <cell r="B89" t="str">
            <v>COTPS01Z</v>
          </cell>
          <cell r="C89">
            <v>0</v>
          </cell>
          <cell r="D89">
            <v>0</v>
          </cell>
          <cell r="E89">
            <v>0</v>
          </cell>
          <cell r="F89">
            <v>0</v>
          </cell>
          <cell r="G89">
            <v>0</v>
          </cell>
          <cell r="H89">
            <v>0</v>
          </cell>
        </row>
        <row r="90">
          <cell r="B90" t="str">
            <v>COTPS02Z</v>
          </cell>
          <cell r="C90">
            <v>0</v>
          </cell>
          <cell r="D90">
            <v>0</v>
          </cell>
          <cell r="E90">
            <v>0</v>
          </cell>
          <cell r="F90">
            <v>0</v>
          </cell>
          <cell r="G90">
            <v>0</v>
          </cell>
          <cell r="H90">
            <v>0</v>
          </cell>
        </row>
        <row r="91">
          <cell r="B91" t="str">
            <v>COTPS03Z</v>
          </cell>
          <cell r="C91">
            <v>0</v>
          </cell>
          <cell r="D91">
            <v>0</v>
          </cell>
          <cell r="E91">
            <v>0</v>
          </cell>
          <cell r="F91">
            <v>0</v>
          </cell>
          <cell r="G91">
            <v>0</v>
          </cell>
          <cell r="H91">
            <v>0</v>
          </cell>
        </row>
        <row r="92">
          <cell r="B92" t="str">
            <v>COTPS04Z</v>
          </cell>
          <cell r="C92">
            <v>0</v>
          </cell>
          <cell r="D92">
            <v>0</v>
          </cell>
          <cell r="E92">
            <v>0</v>
          </cell>
          <cell r="F92">
            <v>0</v>
          </cell>
          <cell r="G92">
            <v>0</v>
          </cell>
          <cell r="H92">
            <v>0</v>
          </cell>
        </row>
        <row r="93">
          <cell r="B93" t="str">
            <v>KEAD_01Z</v>
          </cell>
          <cell r="C93">
            <v>573.95000000000005</v>
          </cell>
          <cell r="D93">
            <v>3973.75</v>
          </cell>
          <cell r="E93">
            <v>0</v>
          </cell>
          <cell r="F93">
            <v>0</v>
          </cell>
          <cell r="G93">
            <v>573.95000000000005</v>
          </cell>
          <cell r="H93">
            <v>3973.75</v>
          </cell>
        </row>
        <row r="94">
          <cell r="B94" t="str">
            <v>KILBW-1</v>
          </cell>
          <cell r="C94">
            <v>1719.62</v>
          </cell>
          <cell r="D94">
            <v>406.81</v>
          </cell>
          <cell r="E94">
            <v>0</v>
          </cell>
          <cell r="F94">
            <v>0</v>
          </cell>
          <cell r="G94">
            <v>1719.62</v>
          </cell>
          <cell r="H94">
            <v>406.81</v>
          </cell>
        </row>
        <row r="95">
          <cell r="B95" t="str">
            <v>LCLTW-1</v>
          </cell>
          <cell r="C95">
            <v>461.96</v>
          </cell>
          <cell r="D95">
            <v>436.75</v>
          </cell>
          <cell r="E95">
            <v>0</v>
          </cell>
          <cell r="F95">
            <v>0</v>
          </cell>
          <cell r="G95">
            <v>461.96</v>
          </cell>
          <cell r="H95">
            <v>436.75</v>
          </cell>
        </row>
        <row r="96">
          <cell r="B96" t="str">
            <v>MEDP_01Z</v>
          </cell>
          <cell r="C96">
            <v>3207.84</v>
          </cell>
          <cell r="D96">
            <v>667.26</v>
          </cell>
          <cell r="E96">
            <v>0</v>
          </cell>
          <cell r="F96">
            <v>0</v>
          </cell>
          <cell r="G96">
            <v>3207.84</v>
          </cell>
          <cell r="H96">
            <v>667.26</v>
          </cell>
        </row>
        <row r="97">
          <cell r="B97" t="str">
            <v>MILWW-1</v>
          </cell>
          <cell r="C97">
            <v>2654.02</v>
          </cell>
          <cell r="D97">
            <v>17.510000000000002</v>
          </cell>
          <cell r="E97">
            <v>0</v>
          </cell>
          <cell r="F97">
            <v>0</v>
          </cell>
          <cell r="G97">
            <v>2654.02</v>
          </cell>
          <cell r="H97">
            <v>17.510000000000002</v>
          </cell>
        </row>
        <row r="98">
          <cell r="B98" t="str">
            <v>WDNSO-1</v>
          </cell>
          <cell r="C98">
            <v>392.82</v>
          </cell>
          <cell r="D98">
            <v>19649.71</v>
          </cell>
          <cell r="E98">
            <v>0</v>
          </cell>
          <cell r="F98">
            <v>0</v>
          </cell>
          <cell r="G98">
            <v>392.82</v>
          </cell>
          <cell r="H98">
            <v>19649.71</v>
          </cell>
        </row>
        <row r="99">
          <cell r="B99" t="str">
            <v>WDNSO-2</v>
          </cell>
          <cell r="C99">
            <v>7763.19</v>
          </cell>
          <cell r="D99">
            <v>339.03</v>
          </cell>
          <cell r="E99">
            <v>0</v>
          </cell>
          <cell r="F99">
            <v>0</v>
          </cell>
          <cell r="G99">
            <v>7763.19</v>
          </cell>
          <cell r="H99">
            <v>339.03</v>
          </cell>
        </row>
        <row r="100">
          <cell r="B100" t="str">
            <v>MRWD_01Z</v>
          </cell>
          <cell r="C100">
            <v>44442.3</v>
          </cell>
          <cell r="D100">
            <v>2624.8</v>
          </cell>
          <cell r="E100">
            <v>0</v>
          </cell>
          <cell r="F100">
            <v>0</v>
          </cell>
          <cell r="G100">
            <v>44442.3</v>
          </cell>
          <cell r="H100">
            <v>2624.8</v>
          </cell>
        </row>
        <row r="101">
          <cell r="B101" t="str">
            <v>ABTHB07Z</v>
          </cell>
          <cell r="C101">
            <v>0</v>
          </cell>
          <cell r="D101">
            <v>0</v>
          </cell>
          <cell r="E101">
            <v>0</v>
          </cell>
          <cell r="F101">
            <v>0</v>
          </cell>
          <cell r="G101">
            <v>0</v>
          </cell>
          <cell r="H101">
            <v>0</v>
          </cell>
        </row>
        <row r="102">
          <cell r="B102" t="str">
            <v>ABTHB08Z</v>
          </cell>
          <cell r="C102">
            <v>0</v>
          </cell>
          <cell r="D102">
            <v>0</v>
          </cell>
          <cell r="E102">
            <v>0</v>
          </cell>
          <cell r="F102">
            <v>0</v>
          </cell>
          <cell r="G102">
            <v>0</v>
          </cell>
          <cell r="H102">
            <v>0</v>
          </cell>
        </row>
        <row r="103">
          <cell r="B103" t="str">
            <v>ABTHB09Z</v>
          </cell>
          <cell r="C103">
            <v>0</v>
          </cell>
          <cell r="D103">
            <v>0</v>
          </cell>
          <cell r="E103">
            <v>0</v>
          </cell>
          <cell r="F103">
            <v>0</v>
          </cell>
          <cell r="G103">
            <v>0</v>
          </cell>
          <cell r="H103">
            <v>0</v>
          </cell>
        </row>
        <row r="104">
          <cell r="B104" t="str">
            <v>COWE_01Z</v>
          </cell>
          <cell r="C104">
            <v>0</v>
          </cell>
          <cell r="D104">
            <v>0</v>
          </cell>
          <cell r="E104">
            <v>0</v>
          </cell>
          <cell r="F104">
            <v>0</v>
          </cell>
          <cell r="G104">
            <v>0</v>
          </cell>
          <cell r="H104">
            <v>0</v>
          </cell>
        </row>
        <row r="105">
          <cell r="B105" t="str">
            <v>COWE_02Z</v>
          </cell>
          <cell r="C105">
            <v>0</v>
          </cell>
          <cell r="D105">
            <v>0</v>
          </cell>
          <cell r="E105">
            <v>0</v>
          </cell>
          <cell r="F105">
            <v>0</v>
          </cell>
          <cell r="G105">
            <v>0</v>
          </cell>
          <cell r="H105">
            <v>0</v>
          </cell>
        </row>
        <row r="106">
          <cell r="B106" t="str">
            <v>DIDCB05Z</v>
          </cell>
          <cell r="C106">
            <v>42194.65</v>
          </cell>
          <cell r="D106">
            <v>2738.6</v>
          </cell>
          <cell r="E106">
            <v>0</v>
          </cell>
          <cell r="F106">
            <v>0</v>
          </cell>
          <cell r="G106">
            <v>42194.65</v>
          </cell>
          <cell r="H106">
            <v>2738.6</v>
          </cell>
        </row>
        <row r="107">
          <cell r="B107" t="str">
            <v>DIDCB06Z</v>
          </cell>
          <cell r="C107">
            <v>31842.95</v>
          </cell>
          <cell r="D107">
            <v>4021.8</v>
          </cell>
          <cell r="E107">
            <v>0</v>
          </cell>
          <cell r="F107">
            <v>0</v>
          </cell>
          <cell r="G107">
            <v>31842.95</v>
          </cell>
          <cell r="H107">
            <v>4021.8</v>
          </cell>
        </row>
        <row r="108">
          <cell r="B108" t="str">
            <v>LBAR_01Z</v>
          </cell>
          <cell r="C108">
            <v>16368.65</v>
          </cell>
          <cell r="D108">
            <v>14108.95</v>
          </cell>
          <cell r="E108">
            <v>0</v>
          </cell>
          <cell r="F108">
            <v>0</v>
          </cell>
          <cell r="G108">
            <v>16368.65</v>
          </cell>
          <cell r="H108">
            <v>14108.95</v>
          </cell>
        </row>
        <row r="109">
          <cell r="B109" t="str">
            <v>PEMB_11Z</v>
          </cell>
          <cell r="C109">
            <v>10950.75</v>
          </cell>
          <cell r="D109">
            <v>4225.95</v>
          </cell>
          <cell r="E109">
            <v>0</v>
          </cell>
          <cell r="F109">
            <v>0</v>
          </cell>
          <cell r="G109">
            <v>10950.75</v>
          </cell>
          <cell r="H109">
            <v>4225.95</v>
          </cell>
        </row>
        <row r="110">
          <cell r="B110" t="str">
            <v>PEMB_21Z</v>
          </cell>
          <cell r="C110">
            <v>13233.65</v>
          </cell>
          <cell r="D110">
            <v>1726.7</v>
          </cell>
          <cell r="E110">
            <v>0</v>
          </cell>
          <cell r="F110">
            <v>0</v>
          </cell>
          <cell r="G110">
            <v>13233.65</v>
          </cell>
          <cell r="H110">
            <v>1726.7</v>
          </cell>
        </row>
        <row r="111">
          <cell r="B111" t="str">
            <v>PEMB_31Z</v>
          </cell>
          <cell r="C111">
            <v>8644.6</v>
          </cell>
          <cell r="D111">
            <v>2488.1999999999998</v>
          </cell>
          <cell r="E111">
            <v>0</v>
          </cell>
          <cell r="F111">
            <v>0</v>
          </cell>
          <cell r="G111">
            <v>8644.6</v>
          </cell>
          <cell r="H111">
            <v>2488.1999999999998</v>
          </cell>
        </row>
        <row r="112">
          <cell r="B112" t="str">
            <v>PEMB_41Z</v>
          </cell>
          <cell r="C112">
            <v>11306.35</v>
          </cell>
          <cell r="D112">
            <v>2326.25</v>
          </cell>
          <cell r="E112">
            <v>0</v>
          </cell>
          <cell r="F112">
            <v>0</v>
          </cell>
          <cell r="G112">
            <v>11306.35</v>
          </cell>
          <cell r="H112">
            <v>2326.25</v>
          </cell>
        </row>
        <row r="113">
          <cell r="B113" t="str">
            <v>PEMB_51Z</v>
          </cell>
          <cell r="C113">
            <v>3646.15</v>
          </cell>
          <cell r="D113">
            <v>403.05</v>
          </cell>
          <cell r="E113">
            <v>0</v>
          </cell>
          <cell r="F113">
            <v>0</v>
          </cell>
          <cell r="G113">
            <v>3646.15</v>
          </cell>
          <cell r="H113">
            <v>403.05</v>
          </cell>
        </row>
        <row r="114">
          <cell r="B114" t="str">
            <v>STAY_01Z</v>
          </cell>
          <cell r="C114">
            <v>20738.7</v>
          </cell>
          <cell r="D114">
            <v>3621.7</v>
          </cell>
          <cell r="E114">
            <v>0</v>
          </cell>
          <cell r="F114">
            <v>0</v>
          </cell>
          <cell r="G114">
            <v>20738.7</v>
          </cell>
          <cell r="H114">
            <v>3621.7</v>
          </cell>
        </row>
        <row r="115">
          <cell r="B115" t="str">
            <v>STAY_02Z</v>
          </cell>
          <cell r="C115">
            <v>39353.9</v>
          </cell>
          <cell r="D115">
            <v>1942.55</v>
          </cell>
          <cell r="E115">
            <v>0</v>
          </cell>
          <cell r="F115">
            <v>0</v>
          </cell>
          <cell r="G115">
            <v>39353.9</v>
          </cell>
          <cell r="H115">
            <v>1942.55</v>
          </cell>
        </row>
        <row r="116">
          <cell r="B116" t="str">
            <v>STAY_03Z</v>
          </cell>
          <cell r="C116">
            <v>0.75</v>
          </cell>
          <cell r="D116">
            <v>296.55</v>
          </cell>
          <cell r="E116">
            <v>0</v>
          </cell>
          <cell r="F116">
            <v>0</v>
          </cell>
          <cell r="G116">
            <v>0.75</v>
          </cell>
          <cell r="H116">
            <v>296.55</v>
          </cell>
        </row>
        <row r="117">
          <cell r="B117" t="str">
            <v>STAY_04Z</v>
          </cell>
          <cell r="C117">
            <v>23575.25</v>
          </cell>
          <cell r="D117">
            <v>2985.55</v>
          </cell>
          <cell r="E117">
            <v>0</v>
          </cell>
          <cell r="F117">
            <v>0</v>
          </cell>
          <cell r="G117">
            <v>23575.25</v>
          </cell>
          <cell r="H117">
            <v>2985.55</v>
          </cell>
        </row>
        <row r="118">
          <cell r="B118" t="str">
            <v>DNGB_21Z</v>
          </cell>
          <cell r="C118">
            <v>0</v>
          </cell>
          <cell r="D118">
            <v>0</v>
          </cell>
          <cell r="E118">
            <v>0</v>
          </cell>
          <cell r="F118">
            <v>0</v>
          </cell>
          <cell r="G118">
            <v>0</v>
          </cell>
          <cell r="H118">
            <v>0</v>
          </cell>
        </row>
        <row r="119">
          <cell r="B119" t="str">
            <v>DNGB_22Z</v>
          </cell>
          <cell r="C119">
            <v>0</v>
          </cell>
          <cell r="D119">
            <v>0</v>
          </cell>
          <cell r="E119">
            <v>0</v>
          </cell>
          <cell r="F119">
            <v>0</v>
          </cell>
          <cell r="G119">
            <v>0</v>
          </cell>
          <cell r="H119">
            <v>0</v>
          </cell>
        </row>
        <row r="120">
          <cell r="B120" t="str">
            <v>HEYM101Z</v>
          </cell>
          <cell r="C120">
            <v>39547.949999999997</v>
          </cell>
          <cell r="D120">
            <v>206.35</v>
          </cell>
          <cell r="E120">
            <v>0</v>
          </cell>
          <cell r="F120">
            <v>0</v>
          </cell>
          <cell r="G120">
            <v>39547.949999999997</v>
          </cell>
          <cell r="H120">
            <v>206.35</v>
          </cell>
        </row>
        <row r="121">
          <cell r="B121" t="str">
            <v>HEYM102Z</v>
          </cell>
          <cell r="C121">
            <v>93093.55</v>
          </cell>
          <cell r="D121">
            <v>1071.3499999999999</v>
          </cell>
          <cell r="E121">
            <v>0</v>
          </cell>
          <cell r="F121">
            <v>0</v>
          </cell>
          <cell r="G121">
            <v>93093.55</v>
          </cell>
          <cell r="H121">
            <v>1071.3499999999999</v>
          </cell>
        </row>
        <row r="122">
          <cell r="B122" t="str">
            <v>HEYM207Z</v>
          </cell>
          <cell r="C122">
            <v>0</v>
          </cell>
          <cell r="D122">
            <v>0</v>
          </cell>
          <cell r="E122">
            <v>0</v>
          </cell>
          <cell r="F122">
            <v>0</v>
          </cell>
          <cell r="G122">
            <v>0</v>
          </cell>
          <cell r="H122">
            <v>0</v>
          </cell>
        </row>
        <row r="123">
          <cell r="B123" t="str">
            <v>HEYM208Z</v>
          </cell>
          <cell r="C123">
            <v>41805.199999999997</v>
          </cell>
          <cell r="D123">
            <v>833.25</v>
          </cell>
          <cell r="E123">
            <v>0</v>
          </cell>
          <cell r="F123">
            <v>0</v>
          </cell>
          <cell r="G123">
            <v>41805.199999999997</v>
          </cell>
          <cell r="H123">
            <v>833.25</v>
          </cell>
        </row>
        <row r="124">
          <cell r="B124" t="str">
            <v>HINB_07Z</v>
          </cell>
          <cell r="C124">
            <v>49092.1</v>
          </cell>
          <cell r="D124">
            <v>2231.5500000000002</v>
          </cell>
          <cell r="E124">
            <v>0</v>
          </cell>
          <cell r="F124">
            <v>0</v>
          </cell>
          <cell r="G124">
            <v>49092.1</v>
          </cell>
          <cell r="H124">
            <v>2231.5500000000002</v>
          </cell>
        </row>
        <row r="125">
          <cell r="B125" t="str">
            <v>HINB_08Z</v>
          </cell>
          <cell r="C125">
            <v>52298.400000000001</v>
          </cell>
          <cell r="D125">
            <v>2871.4</v>
          </cell>
          <cell r="E125">
            <v>0</v>
          </cell>
          <cell r="F125">
            <v>0</v>
          </cell>
          <cell r="G125">
            <v>52298.400000000001</v>
          </cell>
          <cell r="H125">
            <v>2871.4</v>
          </cell>
        </row>
        <row r="126">
          <cell r="B126" t="str">
            <v>HRTL_01Z</v>
          </cell>
          <cell r="C126">
            <v>24202.35</v>
          </cell>
          <cell r="D126">
            <v>15.15</v>
          </cell>
          <cell r="E126">
            <v>0</v>
          </cell>
          <cell r="F126">
            <v>0</v>
          </cell>
          <cell r="G126">
            <v>24202.35</v>
          </cell>
          <cell r="H126">
            <v>15.15</v>
          </cell>
        </row>
        <row r="127">
          <cell r="B127" t="str">
            <v>HRTL_02Z</v>
          </cell>
          <cell r="C127">
            <v>84363.05</v>
          </cell>
          <cell r="D127">
            <v>229.75</v>
          </cell>
          <cell r="E127">
            <v>0</v>
          </cell>
          <cell r="F127">
            <v>0</v>
          </cell>
          <cell r="G127">
            <v>84363.05</v>
          </cell>
          <cell r="H127">
            <v>229.75</v>
          </cell>
        </row>
        <row r="128">
          <cell r="B128" t="str">
            <v>HUNB_07Z</v>
          </cell>
          <cell r="C128">
            <v>90021.5</v>
          </cell>
          <cell r="D128">
            <v>1108.5</v>
          </cell>
          <cell r="E128">
            <v>0</v>
          </cell>
          <cell r="F128">
            <v>0</v>
          </cell>
          <cell r="G128">
            <v>90021.5</v>
          </cell>
          <cell r="H128">
            <v>1108.5</v>
          </cell>
        </row>
        <row r="129">
          <cell r="B129" t="str">
            <v>HUNB_08Z</v>
          </cell>
          <cell r="C129">
            <v>0</v>
          </cell>
          <cell r="D129">
            <v>0</v>
          </cell>
          <cell r="E129">
            <v>0</v>
          </cell>
          <cell r="F129">
            <v>0</v>
          </cell>
          <cell r="G129">
            <v>0</v>
          </cell>
          <cell r="H129">
            <v>0</v>
          </cell>
        </row>
        <row r="130">
          <cell r="B130" t="str">
            <v>SIZB_01Z</v>
          </cell>
          <cell r="C130">
            <v>0</v>
          </cell>
          <cell r="D130">
            <v>0</v>
          </cell>
          <cell r="E130">
            <v>0</v>
          </cell>
          <cell r="F130">
            <v>0</v>
          </cell>
          <cell r="G130">
            <v>0</v>
          </cell>
          <cell r="H130">
            <v>0</v>
          </cell>
        </row>
        <row r="131">
          <cell r="B131" t="str">
            <v>SIZB_02Z</v>
          </cell>
          <cell r="C131">
            <v>0</v>
          </cell>
          <cell r="D131">
            <v>0</v>
          </cell>
          <cell r="E131">
            <v>0</v>
          </cell>
          <cell r="F131">
            <v>0</v>
          </cell>
          <cell r="G131">
            <v>0</v>
          </cell>
          <cell r="H131">
            <v>0</v>
          </cell>
        </row>
        <row r="132">
          <cell r="B132" t="str">
            <v>TORN_01Z</v>
          </cell>
          <cell r="C132">
            <v>76047</v>
          </cell>
          <cell r="D132">
            <v>960.5</v>
          </cell>
          <cell r="E132">
            <v>0</v>
          </cell>
          <cell r="F132">
            <v>0</v>
          </cell>
          <cell r="G132">
            <v>76047</v>
          </cell>
          <cell r="H132">
            <v>960.5</v>
          </cell>
        </row>
        <row r="133">
          <cell r="B133" t="str">
            <v>TORN_02Z</v>
          </cell>
          <cell r="C133">
            <v>15318.95</v>
          </cell>
          <cell r="D133">
            <v>21.65</v>
          </cell>
          <cell r="E133">
            <v>0</v>
          </cell>
          <cell r="F133">
            <v>0</v>
          </cell>
          <cell r="G133">
            <v>15318.95</v>
          </cell>
          <cell r="H133">
            <v>21.65</v>
          </cell>
        </row>
        <row r="134">
          <cell r="B134" t="str">
            <v>EAG-NEMO1</v>
          </cell>
          <cell r="C134">
            <v>34391.4</v>
          </cell>
          <cell r="D134">
            <v>9989.4</v>
          </cell>
          <cell r="E134">
            <v>0</v>
          </cell>
          <cell r="F134">
            <v>0</v>
          </cell>
          <cell r="G134">
            <v>34391.4</v>
          </cell>
          <cell r="H134">
            <v>9989.4</v>
          </cell>
        </row>
        <row r="135">
          <cell r="B135" t="str">
            <v>DINO_01Z</v>
          </cell>
          <cell r="C135">
            <v>398.35</v>
          </cell>
          <cell r="D135">
            <v>0</v>
          </cell>
          <cell r="E135">
            <v>0</v>
          </cell>
          <cell r="F135">
            <v>0</v>
          </cell>
          <cell r="G135">
            <v>398.35</v>
          </cell>
          <cell r="H135">
            <v>0</v>
          </cell>
        </row>
        <row r="136">
          <cell r="B136" t="str">
            <v>DINO_02Z</v>
          </cell>
          <cell r="C136">
            <v>5314.6</v>
          </cell>
          <cell r="D136">
            <v>0.7</v>
          </cell>
          <cell r="E136">
            <v>0</v>
          </cell>
          <cell r="F136">
            <v>0</v>
          </cell>
          <cell r="G136">
            <v>5314.6</v>
          </cell>
          <cell r="H136">
            <v>0.7</v>
          </cell>
        </row>
        <row r="137">
          <cell r="B137" t="str">
            <v>DINO_03Z</v>
          </cell>
          <cell r="C137">
            <v>7067.2</v>
          </cell>
          <cell r="D137">
            <v>498.95</v>
          </cell>
          <cell r="E137">
            <v>0</v>
          </cell>
          <cell r="F137">
            <v>0</v>
          </cell>
          <cell r="G137">
            <v>7067.2</v>
          </cell>
          <cell r="H137">
            <v>498.95</v>
          </cell>
        </row>
        <row r="138">
          <cell r="B138" t="str">
            <v>DINO_04Z</v>
          </cell>
          <cell r="C138">
            <v>14101.5</v>
          </cell>
          <cell r="D138">
            <v>320.7</v>
          </cell>
          <cell r="E138">
            <v>0</v>
          </cell>
          <cell r="F138">
            <v>0</v>
          </cell>
          <cell r="G138">
            <v>14101.5</v>
          </cell>
          <cell r="H138">
            <v>320.7</v>
          </cell>
        </row>
        <row r="139">
          <cell r="B139" t="str">
            <v>DINO_05Z</v>
          </cell>
          <cell r="C139">
            <v>24625.25</v>
          </cell>
          <cell r="D139">
            <v>341.7</v>
          </cell>
          <cell r="E139">
            <v>0</v>
          </cell>
          <cell r="F139">
            <v>0</v>
          </cell>
          <cell r="G139">
            <v>24625.25</v>
          </cell>
          <cell r="H139">
            <v>341.7</v>
          </cell>
        </row>
        <row r="140">
          <cell r="B140" t="str">
            <v>DINO_06Z</v>
          </cell>
          <cell r="C140">
            <v>13402.05</v>
          </cell>
          <cell r="D140">
            <v>153.25</v>
          </cell>
          <cell r="E140">
            <v>0</v>
          </cell>
          <cell r="F140">
            <v>0</v>
          </cell>
          <cell r="G140">
            <v>13402.05</v>
          </cell>
          <cell r="H140">
            <v>153.25</v>
          </cell>
        </row>
        <row r="141">
          <cell r="B141" t="str">
            <v>FFES_01Z</v>
          </cell>
          <cell r="C141">
            <v>32.81</v>
          </cell>
          <cell r="D141">
            <v>2.02</v>
          </cell>
          <cell r="E141">
            <v>0</v>
          </cell>
          <cell r="F141">
            <v>0</v>
          </cell>
          <cell r="G141">
            <v>32.81</v>
          </cell>
          <cell r="H141">
            <v>2.02</v>
          </cell>
        </row>
        <row r="142">
          <cell r="B142" t="str">
            <v>FFES_02Z</v>
          </cell>
          <cell r="C142">
            <v>0</v>
          </cell>
          <cell r="D142">
            <v>0</v>
          </cell>
          <cell r="E142">
            <v>0</v>
          </cell>
          <cell r="F142">
            <v>0</v>
          </cell>
          <cell r="G142">
            <v>0</v>
          </cell>
          <cell r="H142">
            <v>0</v>
          </cell>
        </row>
        <row r="143">
          <cell r="B143" t="str">
            <v>FFES_03Z</v>
          </cell>
          <cell r="C143">
            <v>289.08</v>
          </cell>
          <cell r="D143">
            <v>71.569999999999993</v>
          </cell>
          <cell r="E143">
            <v>0</v>
          </cell>
          <cell r="F143">
            <v>0</v>
          </cell>
          <cell r="G143">
            <v>289.08</v>
          </cell>
          <cell r="H143">
            <v>71.569999999999993</v>
          </cell>
        </row>
        <row r="144">
          <cell r="B144" t="str">
            <v>FFES_04Z</v>
          </cell>
          <cell r="C144">
            <v>3613.84</v>
          </cell>
          <cell r="D144">
            <v>438.01</v>
          </cell>
          <cell r="E144">
            <v>0</v>
          </cell>
          <cell r="F144">
            <v>0</v>
          </cell>
          <cell r="G144">
            <v>3613.84</v>
          </cell>
          <cell r="H144">
            <v>438.01</v>
          </cell>
        </row>
        <row r="145">
          <cell r="B145" t="str">
            <v>KILNS01Z</v>
          </cell>
          <cell r="C145">
            <v>0</v>
          </cell>
          <cell r="D145">
            <v>0</v>
          </cell>
          <cell r="E145">
            <v>0</v>
          </cell>
          <cell r="F145">
            <v>0</v>
          </cell>
          <cell r="G145">
            <v>0</v>
          </cell>
          <cell r="H145">
            <v>0</v>
          </cell>
        </row>
        <row r="146">
          <cell r="B146" t="str">
            <v>PETEM01Z</v>
          </cell>
          <cell r="C146">
            <v>56.09</v>
          </cell>
          <cell r="D146">
            <v>0.94</v>
          </cell>
          <cell r="E146">
            <v>0</v>
          </cell>
          <cell r="F146">
            <v>0</v>
          </cell>
          <cell r="G146">
            <v>56.09</v>
          </cell>
          <cell r="H146">
            <v>0.94</v>
          </cell>
        </row>
        <row r="147">
          <cell r="B147" t="str">
            <v>GRAI_06Z</v>
          </cell>
          <cell r="C147">
            <v>24833.599999999999</v>
          </cell>
          <cell r="D147">
            <v>2702.45</v>
          </cell>
          <cell r="E147">
            <v>0</v>
          </cell>
          <cell r="F147">
            <v>0</v>
          </cell>
          <cell r="G147">
            <v>24833.599999999999</v>
          </cell>
          <cell r="H147">
            <v>2702.45</v>
          </cell>
        </row>
        <row r="148">
          <cell r="B148" t="str">
            <v>GRAI_07Z</v>
          </cell>
          <cell r="C148">
            <v>21509</v>
          </cell>
          <cell r="D148">
            <v>4048.7</v>
          </cell>
          <cell r="E148">
            <v>0</v>
          </cell>
          <cell r="F148">
            <v>0</v>
          </cell>
          <cell r="G148">
            <v>21509</v>
          </cell>
          <cell r="H148">
            <v>4048.7</v>
          </cell>
        </row>
        <row r="149">
          <cell r="B149" t="str">
            <v>GRAI_08Z</v>
          </cell>
          <cell r="C149">
            <v>16629.3</v>
          </cell>
          <cell r="D149">
            <v>3219.4</v>
          </cell>
          <cell r="E149">
            <v>0</v>
          </cell>
          <cell r="F149">
            <v>0</v>
          </cell>
          <cell r="G149">
            <v>16629.3</v>
          </cell>
          <cell r="H149">
            <v>3219.4</v>
          </cell>
        </row>
        <row r="150">
          <cell r="B150" t="str">
            <v>KILLP01Z</v>
          </cell>
          <cell r="C150">
            <v>264.7</v>
          </cell>
          <cell r="D150">
            <v>1873.95</v>
          </cell>
          <cell r="E150">
            <v>0</v>
          </cell>
          <cell r="F150">
            <v>0</v>
          </cell>
          <cell r="G150">
            <v>264.7</v>
          </cell>
          <cell r="H150">
            <v>1873.95</v>
          </cell>
        </row>
        <row r="151">
          <cell r="B151" t="str">
            <v>KILLP02Z</v>
          </cell>
          <cell r="C151">
            <v>265.60000000000002</v>
          </cell>
          <cell r="D151">
            <v>1674.05</v>
          </cell>
          <cell r="E151">
            <v>0</v>
          </cell>
          <cell r="F151">
            <v>0</v>
          </cell>
          <cell r="G151">
            <v>265.60000000000002</v>
          </cell>
          <cell r="H151">
            <v>1674.05</v>
          </cell>
        </row>
        <row r="152">
          <cell r="B152" t="str">
            <v>RATS_01Z</v>
          </cell>
          <cell r="C152">
            <v>0</v>
          </cell>
          <cell r="D152">
            <v>0</v>
          </cell>
          <cell r="E152">
            <v>0</v>
          </cell>
          <cell r="F152">
            <v>0</v>
          </cell>
          <cell r="G152">
            <v>0</v>
          </cell>
          <cell r="H152">
            <v>0</v>
          </cell>
        </row>
        <row r="153">
          <cell r="B153" t="str">
            <v>RATS_02Z</v>
          </cell>
          <cell r="C153">
            <v>8314.56</v>
          </cell>
          <cell r="D153">
            <v>1011.24</v>
          </cell>
          <cell r="E153">
            <v>0</v>
          </cell>
          <cell r="F153">
            <v>0</v>
          </cell>
          <cell r="G153">
            <v>8314.56</v>
          </cell>
          <cell r="H153">
            <v>1011.24</v>
          </cell>
        </row>
        <row r="154">
          <cell r="B154" t="str">
            <v>RATS_03Z</v>
          </cell>
          <cell r="C154">
            <v>7866.81</v>
          </cell>
          <cell r="D154">
            <v>780.66</v>
          </cell>
          <cell r="E154">
            <v>0</v>
          </cell>
          <cell r="F154">
            <v>0</v>
          </cell>
          <cell r="G154">
            <v>7866.81</v>
          </cell>
          <cell r="H154">
            <v>780.66</v>
          </cell>
        </row>
        <row r="155">
          <cell r="B155" t="str">
            <v>RATS_04Z</v>
          </cell>
          <cell r="C155">
            <v>221.13</v>
          </cell>
          <cell r="D155">
            <v>387.99</v>
          </cell>
          <cell r="E155">
            <v>0</v>
          </cell>
          <cell r="F155">
            <v>0</v>
          </cell>
          <cell r="G155">
            <v>221.13</v>
          </cell>
          <cell r="H155">
            <v>387.99</v>
          </cell>
        </row>
        <row r="156">
          <cell r="B156" t="str">
            <v>TAYL_02Z</v>
          </cell>
          <cell r="C156">
            <v>0</v>
          </cell>
          <cell r="D156">
            <v>0</v>
          </cell>
          <cell r="E156">
            <v>0</v>
          </cell>
          <cell r="F156">
            <v>0</v>
          </cell>
          <cell r="G156">
            <v>0</v>
          </cell>
          <cell r="H156">
            <v>0</v>
          </cell>
        </row>
        <row r="157">
          <cell r="B157" t="str">
            <v>TAYL_03Z</v>
          </cell>
          <cell r="C157">
            <v>0</v>
          </cell>
          <cell r="D157">
            <v>0</v>
          </cell>
          <cell r="E157">
            <v>0</v>
          </cell>
          <cell r="F157">
            <v>0</v>
          </cell>
          <cell r="G157">
            <v>0</v>
          </cell>
          <cell r="H157">
            <v>0</v>
          </cell>
        </row>
        <row r="158">
          <cell r="B158" t="str">
            <v>RCBKO-1</v>
          </cell>
          <cell r="C158">
            <v>7477.25</v>
          </cell>
          <cell r="D158">
            <v>1974.03</v>
          </cell>
          <cell r="E158">
            <v>0</v>
          </cell>
          <cell r="F158">
            <v>0</v>
          </cell>
          <cell r="G158">
            <v>7477.25</v>
          </cell>
          <cell r="H158">
            <v>1974.03</v>
          </cell>
        </row>
        <row r="159">
          <cell r="B159" t="str">
            <v>RCBKO-2</v>
          </cell>
          <cell r="C159">
            <v>7120.83</v>
          </cell>
          <cell r="D159">
            <v>2278.86</v>
          </cell>
          <cell r="E159">
            <v>0</v>
          </cell>
          <cell r="F159">
            <v>0</v>
          </cell>
          <cell r="G159">
            <v>7120.83</v>
          </cell>
          <cell r="H159">
            <v>2278.86</v>
          </cell>
        </row>
        <row r="160">
          <cell r="B160" t="str">
            <v>BRGG_01Z</v>
          </cell>
          <cell r="C160">
            <v>0</v>
          </cell>
          <cell r="D160">
            <v>0</v>
          </cell>
          <cell r="E160">
            <v>0</v>
          </cell>
          <cell r="F160">
            <v>0</v>
          </cell>
          <cell r="G160">
            <v>0</v>
          </cell>
          <cell r="H160">
            <v>0</v>
          </cell>
        </row>
        <row r="161">
          <cell r="B161" t="str">
            <v>ROCK_01Z</v>
          </cell>
          <cell r="C161">
            <v>62328.4</v>
          </cell>
          <cell r="D161">
            <v>1150.8</v>
          </cell>
          <cell r="E161">
            <v>0</v>
          </cell>
          <cell r="F161">
            <v>0</v>
          </cell>
          <cell r="G161">
            <v>62328.4</v>
          </cell>
          <cell r="H161">
            <v>1150.8</v>
          </cell>
        </row>
        <row r="162">
          <cell r="B162" t="str">
            <v>SCCL_01Z</v>
          </cell>
          <cell r="C162">
            <v>2065.6999999999998</v>
          </cell>
          <cell r="D162">
            <v>606.88</v>
          </cell>
          <cell r="E162">
            <v>0</v>
          </cell>
          <cell r="F162">
            <v>0</v>
          </cell>
          <cell r="G162">
            <v>2065.6999999999998</v>
          </cell>
          <cell r="H162">
            <v>606.88</v>
          </cell>
        </row>
        <row r="163">
          <cell r="B163" t="str">
            <v>SCCL_02Z</v>
          </cell>
          <cell r="C163">
            <v>4664.25</v>
          </cell>
          <cell r="D163">
            <v>4372.95</v>
          </cell>
          <cell r="E163">
            <v>0</v>
          </cell>
          <cell r="F163">
            <v>0</v>
          </cell>
          <cell r="G163">
            <v>4664.25</v>
          </cell>
          <cell r="H163">
            <v>4372.95</v>
          </cell>
        </row>
        <row r="164">
          <cell r="B164" t="str">
            <v>SCCL_03Z</v>
          </cell>
          <cell r="C164">
            <v>5252.8</v>
          </cell>
          <cell r="D164">
            <v>827.63</v>
          </cell>
          <cell r="E164">
            <v>0</v>
          </cell>
          <cell r="F164">
            <v>0</v>
          </cell>
          <cell r="G164">
            <v>5252.8</v>
          </cell>
          <cell r="H164">
            <v>827.63</v>
          </cell>
        </row>
        <row r="165">
          <cell r="B165" t="str">
            <v>SEAB_01Z</v>
          </cell>
          <cell r="C165">
            <v>0</v>
          </cell>
          <cell r="D165">
            <v>0</v>
          </cell>
          <cell r="E165">
            <v>0</v>
          </cell>
          <cell r="F165">
            <v>0</v>
          </cell>
          <cell r="G165">
            <v>0</v>
          </cell>
          <cell r="H165">
            <v>0</v>
          </cell>
        </row>
        <row r="166">
          <cell r="B166" t="str">
            <v>SEAB_02Z</v>
          </cell>
          <cell r="C166">
            <v>7942.79</v>
          </cell>
          <cell r="D166">
            <v>545.71</v>
          </cell>
          <cell r="E166">
            <v>0</v>
          </cell>
          <cell r="F166">
            <v>0</v>
          </cell>
          <cell r="G166">
            <v>7942.79</v>
          </cell>
          <cell r="H166">
            <v>545.71</v>
          </cell>
        </row>
        <row r="167">
          <cell r="B167" t="str">
            <v>SPLN_01Z</v>
          </cell>
          <cell r="C167">
            <v>43089.7</v>
          </cell>
          <cell r="D167">
            <v>1527.2</v>
          </cell>
          <cell r="E167">
            <v>0</v>
          </cell>
          <cell r="F167">
            <v>0</v>
          </cell>
          <cell r="G167">
            <v>43089.7</v>
          </cell>
          <cell r="H167">
            <v>1527.2</v>
          </cell>
        </row>
        <row r="168">
          <cell r="B168" t="str">
            <v>ARCHW-1</v>
          </cell>
          <cell r="C168">
            <v>834.9</v>
          </cell>
          <cell r="D168">
            <v>1379.36</v>
          </cell>
          <cell r="E168">
            <v>0</v>
          </cell>
          <cell r="F168">
            <v>0</v>
          </cell>
          <cell r="G168">
            <v>834.9</v>
          </cell>
          <cell r="H168">
            <v>1379.36</v>
          </cell>
        </row>
        <row r="169">
          <cell r="B169" t="str">
            <v>BLLA-2</v>
          </cell>
          <cell r="C169">
            <v>2138.13</v>
          </cell>
          <cell r="D169">
            <v>181.15</v>
          </cell>
          <cell r="E169">
            <v>0</v>
          </cell>
          <cell r="F169">
            <v>0</v>
          </cell>
          <cell r="G169">
            <v>2138.13</v>
          </cell>
          <cell r="H169">
            <v>181.15</v>
          </cell>
        </row>
        <row r="170">
          <cell r="B170" t="str">
            <v>CLFLW-1</v>
          </cell>
          <cell r="C170">
            <v>276.31</v>
          </cell>
          <cell r="D170">
            <v>67.66</v>
          </cell>
          <cell r="E170">
            <v>0</v>
          </cell>
          <cell r="F170">
            <v>0</v>
          </cell>
          <cell r="G170">
            <v>276.31</v>
          </cell>
          <cell r="H170">
            <v>67.66</v>
          </cell>
        </row>
        <row r="171">
          <cell r="B171" t="str">
            <v>DRSLW-1</v>
          </cell>
          <cell r="C171">
            <v>10797.68</v>
          </cell>
          <cell r="D171">
            <v>0</v>
          </cell>
          <cell r="E171">
            <v>0</v>
          </cell>
          <cell r="F171">
            <v>0</v>
          </cell>
          <cell r="G171">
            <v>10797.68</v>
          </cell>
          <cell r="H171">
            <v>0</v>
          </cell>
        </row>
        <row r="172">
          <cell r="B172" t="str">
            <v>EWHLW-1</v>
          </cell>
          <cell r="C172">
            <v>222.51</v>
          </cell>
          <cell r="D172">
            <v>690.73</v>
          </cell>
          <cell r="E172">
            <v>0</v>
          </cell>
          <cell r="F172">
            <v>0</v>
          </cell>
          <cell r="G172">
            <v>222.51</v>
          </cell>
          <cell r="H172">
            <v>690.73</v>
          </cell>
        </row>
        <row r="173">
          <cell r="B173" t="str">
            <v>HRSTW-1</v>
          </cell>
          <cell r="C173">
            <v>14940.12</v>
          </cell>
          <cell r="D173">
            <v>2930.91</v>
          </cell>
          <cell r="E173">
            <v>0</v>
          </cell>
          <cell r="F173">
            <v>0</v>
          </cell>
          <cell r="G173">
            <v>14940.12</v>
          </cell>
          <cell r="H173">
            <v>2930.91</v>
          </cell>
        </row>
        <row r="174">
          <cell r="B174" t="str">
            <v>KLGLW-1</v>
          </cell>
          <cell r="C174">
            <v>8116.29</v>
          </cell>
          <cell r="D174">
            <v>344.56</v>
          </cell>
          <cell r="E174">
            <v>0</v>
          </cell>
          <cell r="F174">
            <v>0</v>
          </cell>
          <cell r="G174">
            <v>8116.29</v>
          </cell>
          <cell r="H174">
            <v>344.56</v>
          </cell>
        </row>
        <row r="175">
          <cell r="B175" t="str">
            <v>MKHLW-1</v>
          </cell>
          <cell r="C175">
            <v>3.44</v>
          </cell>
          <cell r="D175">
            <v>4481.87</v>
          </cell>
          <cell r="E175">
            <v>0</v>
          </cell>
          <cell r="F175">
            <v>0</v>
          </cell>
          <cell r="G175">
            <v>3.44</v>
          </cell>
          <cell r="H175">
            <v>4481.87</v>
          </cell>
        </row>
        <row r="176">
          <cell r="B176" t="str">
            <v>AIGA_01Z</v>
          </cell>
          <cell r="C176">
            <v>0.09</v>
          </cell>
          <cell r="D176">
            <v>19.38</v>
          </cell>
          <cell r="E176">
            <v>0</v>
          </cell>
          <cell r="F176">
            <v>0</v>
          </cell>
          <cell r="G176">
            <v>0.09</v>
          </cell>
          <cell r="H176">
            <v>19.38</v>
          </cell>
        </row>
        <row r="177">
          <cell r="B177" t="str">
            <v>BHLAW-1</v>
          </cell>
          <cell r="C177">
            <v>223.19</v>
          </cell>
          <cell r="D177">
            <v>2371.3000000000002</v>
          </cell>
          <cell r="E177">
            <v>0</v>
          </cell>
          <cell r="F177">
            <v>0</v>
          </cell>
          <cell r="G177">
            <v>223.19</v>
          </cell>
          <cell r="H177">
            <v>2371.3000000000002</v>
          </cell>
        </row>
        <row r="178">
          <cell r="B178" t="str">
            <v>CASH_01Z</v>
          </cell>
          <cell r="C178">
            <v>224.53</v>
          </cell>
          <cell r="D178">
            <v>0.01</v>
          </cell>
          <cell r="E178">
            <v>0</v>
          </cell>
          <cell r="F178">
            <v>0</v>
          </cell>
          <cell r="G178">
            <v>224.53</v>
          </cell>
          <cell r="H178">
            <v>0.01</v>
          </cell>
        </row>
        <row r="179">
          <cell r="B179" t="str">
            <v>CEAN_01Z</v>
          </cell>
          <cell r="C179">
            <v>9.9600000000000009</v>
          </cell>
          <cell r="D179">
            <v>28.57</v>
          </cell>
          <cell r="E179">
            <v>0</v>
          </cell>
          <cell r="F179">
            <v>0</v>
          </cell>
          <cell r="G179">
            <v>9.9600000000000009</v>
          </cell>
          <cell r="H179">
            <v>28.57</v>
          </cell>
        </row>
        <row r="180">
          <cell r="B180" t="str">
            <v>CLAC-1</v>
          </cell>
          <cell r="C180">
            <v>6.25</v>
          </cell>
          <cell r="D180">
            <v>16.899999999999999</v>
          </cell>
          <cell r="E180">
            <v>0</v>
          </cell>
          <cell r="F180">
            <v>0</v>
          </cell>
          <cell r="G180">
            <v>6.25</v>
          </cell>
          <cell r="H180">
            <v>16.899999999999999</v>
          </cell>
        </row>
        <row r="181">
          <cell r="B181" t="str">
            <v>CLUN_01Z</v>
          </cell>
          <cell r="C181">
            <v>606.52</v>
          </cell>
          <cell r="D181">
            <v>111.61</v>
          </cell>
          <cell r="E181">
            <v>0</v>
          </cell>
          <cell r="F181">
            <v>0</v>
          </cell>
          <cell r="G181">
            <v>606.52</v>
          </cell>
          <cell r="H181">
            <v>111.61</v>
          </cell>
        </row>
        <row r="182">
          <cell r="B182" t="str">
            <v>CLUN_02Z</v>
          </cell>
          <cell r="C182">
            <v>377.12</v>
          </cell>
          <cell r="D182">
            <v>88.83</v>
          </cell>
          <cell r="E182">
            <v>0</v>
          </cell>
          <cell r="F182">
            <v>0</v>
          </cell>
          <cell r="G182">
            <v>377.12</v>
          </cell>
          <cell r="H182">
            <v>88.83</v>
          </cell>
        </row>
        <row r="183">
          <cell r="B183" t="str">
            <v>CULL_02Z</v>
          </cell>
          <cell r="C183">
            <v>688.42</v>
          </cell>
          <cell r="D183">
            <v>0</v>
          </cell>
          <cell r="E183">
            <v>0</v>
          </cell>
          <cell r="F183">
            <v>0</v>
          </cell>
          <cell r="G183">
            <v>688.42</v>
          </cell>
          <cell r="H183">
            <v>0</v>
          </cell>
        </row>
        <row r="184">
          <cell r="B184" t="str">
            <v>DEAN_01Z</v>
          </cell>
          <cell r="C184">
            <v>166.03</v>
          </cell>
          <cell r="D184">
            <v>40.049999999999997</v>
          </cell>
          <cell r="E184">
            <v>0</v>
          </cell>
          <cell r="F184">
            <v>0</v>
          </cell>
          <cell r="G184">
            <v>166.03</v>
          </cell>
          <cell r="H184">
            <v>40.049999999999997</v>
          </cell>
        </row>
        <row r="185">
          <cell r="B185" t="str">
            <v>ERRO_01Z</v>
          </cell>
          <cell r="C185">
            <v>4.13</v>
          </cell>
          <cell r="D185">
            <v>30.4</v>
          </cell>
          <cell r="E185">
            <v>0</v>
          </cell>
          <cell r="F185">
            <v>0</v>
          </cell>
          <cell r="G185">
            <v>4.13</v>
          </cell>
          <cell r="H185">
            <v>30.4</v>
          </cell>
        </row>
        <row r="186">
          <cell r="B186" t="str">
            <v>ERRO_02Z</v>
          </cell>
          <cell r="C186">
            <v>21.2</v>
          </cell>
          <cell r="D186">
            <v>23.97</v>
          </cell>
          <cell r="E186">
            <v>0</v>
          </cell>
          <cell r="F186">
            <v>0</v>
          </cell>
          <cell r="G186">
            <v>21.2</v>
          </cell>
          <cell r="H186">
            <v>23.97</v>
          </cell>
        </row>
        <row r="187">
          <cell r="B187" t="str">
            <v>ERRO_03Z</v>
          </cell>
          <cell r="C187">
            <v>2.9</v>
          </cell>
          <cell r="D187">
            <v>29.06</v>
          </cell>
          <cell r="E187">
            <v>0</v>
          </cell>
          <cell r="F187">
            <v>0</v>
          </cell>
          <cell r="G187">
            <v>2.9</v>
          </cell>
          <cell r="H187">
            <v>29.06</v>
          </cell>
        </row>
        <row r="188">
          <cell r="B188" t="str">
            <v>FASN_01Z</v>
          </cell>
          <cell r="C188">
            <v>779.72</v>
          </cell>
          <cell r="D188">
            <v>7.0000000000000007E-2</v>
          </cell>
          <cell r="E188">
            <v>0</v>
          </cell>
          <cell r="F188">
            <v>0</v>
          </cell>
          <cell r="G188">
            <v>779.72</v>
          </cell>
          <cell r="H188">
            <v>7.0000000000000007E-2</v>
          </cell>
        </row>
        <row r="189">
          <cell r="B189" t="str">
            <v>FASN_02Z</v>
          </cell>
          <cell r="C189">
            <v>1424.35</v>
          </cell>
          <cell r="D189">
            <v>1.73</v>
          </cell>
          <cell r="E189">
            <v>0</v>
          </cell>
          <cell r="F189">
            <v>0</v>
          </cell>
          <cell r="G189">
            <v>1424.35</v>
          </cell>
          <cell r="H189">
            <v>1.73</v>
          </cell>
        </row>
        <row r="190">
          <cell r="B190" t="str">
            <v>FASN_03Z</v>
          </cell>
          <cell r="C190">
            <v>15.99</v>
          </cell>
          <cell r="D190">
            <v>85.05</v>
          </cell>
          <cell r="E190">
            <v>0</v>
          </cell>
          <cell r="F190">
            <v>0</v>
          </cell>
          <cell r="G190">
            <v>15.99</v>
          </cell>
          <cell r="H190">
            <v>85.05</v>
          </cell>
        </row>
        <row r="191">
          <cell r="B191" t="str">
            <v>FASN_04Z</v>
          </cell>
          <cell r="C191">
            <v>499.23</v>
          </cell>
          <cell r="D191">
            <v>73.650000000000006</v>
          </cell>
          <cell r="E191">
            <v>0</v>
          </cell>
          <cell r="F191">
            <v>0</v>
          </cell>
          <cell r="G191">
            <v>499.23</v>
          </cell>
          <cell r="H191">
            <v>73.650000000000006</v>
          </cell>
        </row>
        <row r="192">
          <cell r="B192" t="str">
            <v>FINL_01Z</v>
          </cell>
          <cell r="C192">
            <v>4.5199999999999996</v>
          </cell>
          <cell r="D192">
            <v>12.1</v>
          </cell>
          <cell r="E192">
            <v>0</v>
          </cell>
          <cell r="F192">
            <v>0</v>
          </cell>
          <cell r="G192">
            <v>4.5199999999999996</v>
          </cell>
          <cell r="H192">
            <v>12.1</v>
          </cell>
        </row>
        <row r="193">
          <cell r="B193" t="str">
            <v>FOYE_01Z</v>
          </cell>
          <cell r="C193">
            <v>2357.91</v>
          </cell>
          <cell r="D193">
            <v>806.97</v>
          </cell>
          <cell r="E193">
            <v>0</v>
          </cell>
          <cell r="F193">
            <v>0</v>
          </cell>
          <cell r="G193">
            <v>2357.91</v>
          </cell>
          <cell r="H193">
            <v>806.97</v>
          </cell>
        </row>
        <row r="194">
          <cell r="B194" t="str">
            <v>FOYE_02Z</v>
          </cell>
          <cell r="C194">
            <v>1092.0899999999999</v>
          </cell>
          <cell r="D194">
            <v>620.73</v>
          </cell>
          <cell r="E194">
            <v>0</v>
          </cell>
          <cell r="F194">
            <v>0</v>
          </cell>
          <cell r="G194">
            <v>1092.0899999999999</v>
          </cell>
          <cell r="H194">
            <v>620.73</v>
          </cell>
        </row>
        <row r="195">
          <cell r="B195" t="str">
            <v>GLEN_01Z</v>
          </cell>
          <cell r="C195">
            <v>71.959999999999994</v>
          </cell>
          <cell r="D195">
            <v>2.5099999999999998</v>
          </cell>
          <cell r="E195">
            <v>0</v>
          </cell>
          <cell r="F195">
            <v>0</v>
          </cell>
          <cell r="G195">
            <v>71.959999999999994</v>
          </cell>
          <cell r="H195">
            <v>2.5099999999999998</v>
          </cell>
        </row>
        <row r="196">
          <cell r="B196" t="str">
            <v>GLNDO-1</v>
          </cell>
          <cell r="C196">
            <v>577.46</v>
          </cell>
          <cell r="D196">
            <v>13.71</v>
          </cell>
          <cell r="E196">
            <v>0</v>
          </cell>
          <cell r="F196">
            <v>0</v>
          </cell>
          <cell r="G196">
            <v>577.46</v>
          </cell>
          <cell r="H196">
            <v>13.71</v>
          </cell>
        </row>
        <row r="197">
          <cell r="B197" t="str">
            <v>GORDW-1</v>
          </cell>
          <cell r="C197">
            <v>0</v>
          </cell>
          <cell r="D197">
            <v>0</v>
          </cell>
          <cell r="E197">
            <v>0</v>
          </cell>
          <cell r="F197">
            <v>0</v>
          </cell>
          <cell r="G197">
            <v>0</v>
          </cell>
          <cell r="H197">
            <v>0</v>
          </cell>
        </row>
        <row r="198">
          <cell r="B198" t="str">
            <v>GRUB_01Z</v>
          </cell>
          <cell r="C198">
            <v>0</v>
          </cell>
          <cell r="D198">
            <v>0</v>
          </cell>
          <cell r="E198">
            <v>0</v>
          </cell>
          <cell r="F198">
            <v>0</v>
          </cell>
          <cell r="G198">
            <v>0</v>
          </cell>
          <cell r="H198">
            <v>0</v>
          </cell>
        </row>
        <row r="199">
          <cell r="B199" t="str">
            <v>GRUB_02Z</v>
          </cell>
          <cell r="C199">
            <v>0</v>
          </cell>
          <cell r="D199">
            <v>0</v>
          </cell>
          <cell r="E199">
            <v>0</v>
          </cell>
          <cell r="F199">
            <v>0</v>
          </cell>
          <cell r="G199">
            <v>0</v>
          </cell>
          <cell r="H199">
            <v>0</v>
          </cell>
        </row>
        <row r="200">
          <cell r="B200" t="str">
            <v>HADHW-1</v>
          </cell>
          <cell r="C200">
            <v>429.46</v>
          </cell>
          <cell r="D200">
            <v>5838.18</v>
          </cell>
          <cell r="E200">
            <v>0</v>
          </cell>
          <cell r="F200">
            <v>0</v>
          </cell>
          <cell r="G200">
            <v>429.46</v>
          </cell>
          <cell r="H200">
            <v>5838.18</v>
          </cell>
        </row>
        <row r="201">
          <cell r="B201" t="str">
            <v>INGA_01Z</v>
          </cell>
          <cell r="C201">
            <v>9.68</v>
          </cell>
          <cell r="D201">
            <v>24.64</v>
          </cell>
          <cell r="E201">
            <v>0</v>
          </cell>
          <cell r="F201">
            <v>0</v>
          </cell>
          <cell r="G201">
            <v>9.68</v>
          </cell>
          <cell r="H201">
            <v>24.64</v>
          </cell>
        </row>
        <row r="202">
          <cell r="B202" t="str">
            <v>KIOR_01Z</v>
          </cell>
          <cell r="C202">
            <v>1.04</v>
          </cell>
          <cell r="D202">
            <v>3.08</v>
          </cell>
          <cell r="E202">
            <v>0</v>
          </cell>
          <cell r="F202">
            <v>0</v>
          </cell>
          <cell r="G202">
            <v>1.04</v>
          </cell>
          <cell r="H202">
            <v>3.08</v>
          </cell>
        </row>
        <row r="203">
          <cell r="B203" t="str">
            <v>LOCH_01Z</v>
          </cell>
          <cell r="C203">
            <v>296.33</v>
          </cell>
          <cell r="D203">
            <v>18.36</v>
          </cell>
          <cell r="E203">
            <v>0</v>
          </cell>
          <cell r="F203">
            <v>0</v>
          </cell>
          <cell r="G203">
            <v>296.33</v>
          </cell>
          <cell r="H203">
            <v>18.36</v>
          </cell>
        </row>
        <row r="204">
          <cell r="B204" t="str">
            <v>LOCH_02Z</v>
          </cell>
          <cell r="C204">
            <v>424.72</v>
          </cell>
          <cell r="D204">
            <v>7.05</v>
          </cell>
          <cell r="E204">
            <v>0</v>
          </cell>
          <cell r="F204">
            <v>0</v>
          </cell>
          <cell r="G204">
            <v>424.72</v>
          </cell>
          <cell r="H204">
            <v>7.05</v>
          </cell>
        </row>
        <row r="205">
          <cell r="B205" t="str">
            <v>LUIC_01Z</v>
          </cell>
          <cell r="C205">
            <v>12.79</v>
          </cell>
          <cell r="D205">
            <v>149.13</v>
          </cell>
          <cell r="E205">
            <v>0</v>
          </cell>
          <cell r="F205">
            <v>0</v>
          </cell>
          <cell r="G205">
            <v>12.79</v>
          </cell>
          <cell r="H205">
            <v>149.13</v>
          </cell>
        </row>
        <row r="206">
          <cell r="B206" t="str">
            <v>LUIC_02Z</v>
          </cell>
          <cell r="C206">
            <v>28.06</v>
          </cell>
          <cell r="D206">
            <v>127.21</v>
          </cell>
          <cell r="E206">
            <v>0</v>
          </cell>
          <cell r="F206">
            <v>0</v>
          </cell>
          <cell r="G206">
            <v>28.06</v>
          </cell>
          <cell r="H206">
            <v>127.21</v>
          </cell>
        </row>
        <row r="207">
          <cell r="B207" t="str">
            <v>MOSS_01Z</v>
          </cell>
          <cell r="C207">
            <v>571.73</v>
          </cell>
          <cell r="D207">
            <v>26.08</v>
          </cell>
          <cell r="E207">
            <v>0</v>
          </cell>
          <cell r="F207">
            <v>0</v>
          </cell>
          <cell r="G207">
            <v>571.73</v>
          </cell>
          <cell r="H207">
            <v>26.08</v>
          </cell>
        </row>
        <row r="208">
          <cell r="B208" t="str">
            <v>NANT_01Z</v>
          </cell>
          <cell r="C208">
            <v>181.2</v>
          </cell>
          <cell r="D208">
            <v>1.9</v>
          </cell>
          <cell r="E208">
            <v>0</v>
          </cell>
          <cell r="F208">
            <v>0</v>
          </cell>
          <cell r="G208">
            <v>181.2</v>
          </cell>
          <cell r="H208">
            <v>1.9</v>
          </cell>
        </row>
        <row r="209">
          <cell r="B209" t="str">
            <v>ORRI_01Z</v>
          </cell>
          <cell r="C209">
            <v>816.08</v>
          </cell>
          <cell r="D209">
            <v>0.14000000000000001</v>
          </cell>
          <cell r="E209">
            <v>0</v>
          </cell>
          <cell r="F209">
            <v>0</v>
          </cell>
          <cell r="G209">
            <v>816.08</v>
          </cell>
          <cell r="H209">
            <v>0.14000000000000001</v>
          </cell>
        </row>
        <row r="210">
          <cell r="B210" t="str">
            <v>PEHE_01Z</v>
          </cell>
          <cell r="C210">
            <v>12219.49</v>
          </cell>
          <cell r="D210">
            <v>1120.75</v>
          </cell>
          <cell r="E210">
            <v>0</v>
          </cell>
          <cell r="F210">
            <v>0</v>
          </cell>
          <cell r="G210">
            <v>12219.49</v>
          </cell>
          <cell r="H210">
            <v>1120.75</v>
          </cell>
        </row>
        <row r="211">
          <cell r="B211" t="str">
            <v>PEHE_02Z</v>
          </cell>
          <cell r="C211">
            <v>0</v>
          </cell>
          <cell r="D211">
            <v>0</v>
          </cell>
          <cell r="E211">
            <v>0</v>
          </cell>
          <cell r="F211">
            <v>0</v>
          </cell>
          <cell r="G211">
            <v>0</v>
          </cell>
          <cell r="H211">
            <v>0</v>
          </cell>
        </row>
        <row r="212">
          <cell r="B212" t="str">
            <v>QUIO_01Z</v>
          </cell>
          <cell r="C212">
            <v>1071.71</v>
          </cell>
          <cell r="D212">
            <v>211.34</v>
          </cell>
          <cell r="E212">
            <v>0</v>
          </cell>
          <cell r="F212">
            <v>0</v>
          </cell>
          <cell r="G212">
            <v>1071.71</v>
          </cell>
          <cell r="H212">
            <v>211.34</v>
          </cell>
        </row>
        <row r="213">
          <cell r="B213" t="str">
            <v>SLOY_01Z</v>
          </cell>
          <cell r="C213">
            <v>24.58</v>
          </cell>
          <cell r="D213">
            <v>4.8499999999999996</v>
          </cell>
          <cell r="E213">
            <v>0</v>
          </cell>
          <cell r="F213">
            <v>0</v>
          </cell>
          <cell r="G213">
            <v>24.58</v>
          </cell>
          <cell r="H213">
            <v>4.8499999999999996</v>
          </cell>
        </row>
        <row r="214">
          <cell r="B214" t="str">
            <v>SLOY_02Z</v>
          </cell>
          <cell r="C214">
            <v>7.56</v>
          </cell>
          <cell r="D214">
            <v>19.62</v>
          </cell>
          <cell r="E214">
            <v>0</v>
          </cell>
          <cell r="F214">
            <v>0</v>
          </cell>
          <cell r="G214">
            <v>7.56</v>
          </cell>
          <cell r="H214">
            <v>19.62</v>
          </cell>
        </row>
        <row r="215">
          <cell r="B215" t="str">
            <v>SLOY_03Z</v>
          </cell>
          <cell r="C215">
            <v>29.24</v>
          </cell>
          <cell r="D215">
            <v>3.29</v>
          </cell>
          <cell r="E215">
            <v>0</v>
          </cell>
          <cell r="F215">
            <v>0</v>
          </cell>
          <cell r="G215">
            <v>29.24</v>
          </cell>
          <cell r="H215">
            <v>3.29</v>
          </cell>
        </row>
        <row r="216">
          <cell r="B216" t="str">
            <v>SLOY_04Z</v>
          </cell>
          <cell r="C216">
            <v>38.1</v>
          </cell>
          <cell r="D216">
            <v>1.06</v>
          </cell>
          <cell r="E216">
            <v>0</v>
          </cell>
          <cell r="F216">
            <v>0</v>
          </cell>
          <cell r="G216">
            <v>38.1</v>
          </cell>
          <cell r="H216">
            <v>1.06</v>
          </cell>
        </row>
        <row r="217">
          <cell r="B217" t="str">
            <v>STRNW-1</v>
          </cell>
          <cell r="C217">
            <v>599.33000000000004</v>
          </cell>
          <cell r="D217">
            <v>1735.03</v>
          </cell>
          <cell r="E217">
            <v>0</v>
          </cell>
          <cell r="F217">
            <v>0</v>
          </cell>
          <cell r="G217">
            <v>599.33000000000004</v>
          </cell>
          <cell r="H217">
            <v>1735.03</v>
          </cell>
        </row>
        <row r="218">
          <cell r="B218" t="str">
            <v>TORA_01Z</v>
          </cell>
          <cell r="C218">
            <v>24.35</v>
          </cell>
          <cell r="D218">
            <v>41.29</v>
          </cell>
          <cell r="E218">
            <v>0</v>
          </cell>
          <cell r="F218">
            <v>0</v>
          </cell>
          <cell r="G218">
            <v>24.35</v>
          </cell>
          <cell r="H218">
            <v>41.29</v>
          </cell>
        </row>
        <row r="219">
          <cell r="B219" t="str">
            <v>TORA_02Z</v>
          </cell>
          <cell r="C219">
            <v>0</v>
          </cell>
          <cell r="D219">
            <v>0</v>
          </cell>
          <cell r="E219">
            <v>0</v>
          </cell>
          <cell r="F219">
            <v>0</v>
          </cell>
          <cell r="G219">
            <v>0</v>
          </cell>
          <cell r="H219">
            <v>0</v>
          </cell>
        </row>
        <row r="220">
          <cell r="B220" t="str">
            <v>STLGW-1</v>
          </cell>
          <cell r="C220">
            <v>7283.8</v>
          </cell>
          <cell r="D220">
            <v>0</v>
          </cell>
          <cell r="E220">
            <v>0</v>
          </cell>
          <cell r="F220">
            <v>0</v>
          </cell>
          <cell r="G220">
            <v>7283.8</v>
          </cell>
          <cell r="H220">
            <v>0</v>
          </cell>
        </row>
        <row r="221">
          <cell r="B221" t="str">
            <v>STLGW-2</v>
          </cell>
          <cell r="C221">
            <v>7729.64</v>
          </cell>
          <cell r="D221">
            <v>0.03</v>
          </cell>
          <cell r="E221">
            <v>0</v>
          </cell>
          <cell r="F221">
            <v>0</v>
          </cell>
          <cell r="G221">
            <v>7729.64</v>
          </cell>
          <cell r="H221">
            <v>0.03</v>
          </cell>
        </row>
        <row r="222">
          <cell r="B222" t="str">
            <v>STLGW-3</v>
          </cell>
          <cell r="C222">
            <v>7133.06</v>
          </cell>
          <cell r="D222">
            <v>0</v>
          </cell>
          <cell r="E222">
            <v>0</v>
          </cell>
          <cell r="F222">
            <v>0</v>
          </cell>
          <cell r="G222">
            <v>7133.06</v>
          </cell>
          <cell r="H222">
            <v>0</v>
          </cell>
        </row>
        <row r="223">
          <cell r="B223" t="str">
            <v>SUTB_01Z</v>
          </cell>
          <cell r="C223">
            <v>0</v>
          </cell>
          <cell r="D223">
            <v>0</v>
          </cell>
          <cell r="E223">
            <v>0</v>
          </cell>
          <cell r="F223">
            <v>0</v>
          </cell>
          <cell r="G223">
            <v>0</v>
          </cell>
          <cell r="H223">
            <v>0</v>
          </cell>
        </row>
        <row r="224">
          <cell r="B224" t="str">
            <v>SVRP_10Z</v>
          </cell>
          <cell r="C224">
            <v>0</v>
          </cell>
          <cell r="D224">
            <v>0</v>
          </cell>
          <cell r="E224">
            <v>0</v>
          </cell>
          <cell r="F224">
            <v>0</v>
          </cell>
          <cell r="G224">
            <v>0</v>
          </cell>
          <cell r="H224">
            <v>0</v>
          </cell>
        </row>
        <row r="225">
          <cell r="B225" t="str">
            <v>SVRP_20Z</v>
          </cell>
          <cell r="C225">
            <v>0</v>
          </cell>
          <cell r="D225">
            <v>0</v>
          </cell>
          <cell r="E225">
            <v>0</v>
          </cell>
          <cell r="F225">
            <v>0</v>
          </cell>
          <cell r="G225">
            <v>0</v>
          </cell>
          <cell r="H225">
            <v>0</v>
          </cell>
        </row>
        <row r="226">
          <cell r="B226" t="str">
            <v>USKM_13Z</v>
          </cell>
          <cell r="C226">
            <v>0</v>
          </cell>
          <cell r="D226">
            <v>0</v>
          </cell>
          <cell r="E226">
            <v>0</v>
          </cell>
          <cell r="F226">
            <v>0</v>
          </cell>
          <cell r="G226">
            <v>0</v>
          </cell>
          <cell r="H226">
            <v>0</v>
          </cell>
        </row>
        <row r="227">
          <cell r="B227" t="str">
            <v>USKM_14Z</v>
          </cell>
          <cell r="C227">
            <v>0</v>
          </cell>
          <cell r="D227">
            <v>0</v>
          </cell>
          <cell r="E227">
            <v>0</v>
          </cell>
          <cell r="F227">
            <v>0</v>
          </cell>
          <cell r="G227">
            <v>0</v>
          </cell>
          <cell r="H227">
            <v>0</v>
          </cell>
        </row>
        <row r="228">
          <cell r="B228" t="str">
            <v>USKM_15Z</v>
          </cell>
          <cell r="C228">
            <v>0</v>
          </cell>
          <cell r="D228">
            <v>0</v>
          </cell>
          <cell r="E228">
            <v>0</v>
          </cell>
          <cell r="F228">
            <v>0</v>
          </cell>
          <cell r="G228">
            <v>0</v>
          </cell>
          <cell r="H228">
            <v>0</v>
          </cell>
        </row>
        <row r="229">
          <cell r="B229" t="str">
            <v>DAMC_01Z</v>
          </cell>
          <cell r="C229">
            <v>9350.24</v>
          </cell>
          <cell r="D229">
            <v>2302.83</v>
          </cell>
          <cell r="E229">
            <v>0</v>
          </cell>
          <cell r="F229">
            <v>0</v>
          </cell>
          <cell r="G229">
            <v>9350.24</v>
          </cell>
          <cell r="H229">
            <v>2302.83</v>
          </cell>
        </row>
        <row r="230">
          <cell r="B230" t="str">
            <v>RYHPS01Z</v>
          </cell>
          <cell r="C230">
            <v>9075.0400000000009</v>
          </cell>
          <cell r="D230">
            <v>654.24</v>
          </cell>
          <cell r="E230">
            <v>0</v>
          </cell>
          <cell r="F230">
            <v>0</v>
          </cell>
          <cell r="G230">
            <v>9075.0400000000009</v>
          </cell>
          <cell r="H230">
            <v>654.24</v>
          </cell>
        </row>
        <row r="231">
          <cell r="B231" t="str">
            <v>SHOS_01Z</v>
          </cell>
          <cell r="C231">
            <v>10632.85</v>
          </cell>
          <cell r="D231">
            <v>196.35</v>
          </cell>
          <cell r="E231">
            <v>0</v>
          </cell>
          <cell r="F231">
            <v>0</v>
          </cell>
          <cell r="G231">
            <v>10632.85</v>
          </cell>
          <cell r="H231">
            <v>196.35</v>
          </cell>
        </row>
        <row r="232">
          <cell r="B232" t="str">
            <v>WLNYO-2</v>
          </cell>
          <cell r="C232">
            <v>28447.599999999999</v>
          </cell>
          <cell r="D232">
            <v>259.5</v>
          </cell>
          <cell r="E232">
            <v>0</v>
          </cell>
          <cell r="F232">
            <v>0</v>
          </cell>
          <cell r="G232">
            <v>28447.599999999999</v>
          </cell>
          <cell r="H232">
            <v>259.5</v>
          </cell>
        </row>
        <row r="233">
          <cell r="B233" t="str">
            <v>WLNYW-1</v>
          </cell>
          <cell r="C233">
            <v>657.19</v>
          </cell>
          <cell r="D233">
            <v>9177.76</v>
          </cell>
          <cell r="E233">
            <v>0</v>
          </cell>
          <cell r="F233">
            <v>0</v>
          </cell>
          <cell r="G233">
            <v>657.19</v>
          </cell>
          <cell r="H233">
            <v>9177.76</v>
          </cell>
        </row>
        <row r="234">
          <cell r="B234" t="str">
            <v>WLNYO3</v>
          </cell>
          <cell r="C234">
            <v>2809.09</v>
          </cell>
          <cell r="D234">
            <v>4128.03</v>
          </cell>
          <cell r="E234">
            <v>0</v>
          </cell>
          <cell r="F234">
            <v>0</v>
          </cell>
          <cell r="G234">
            <v>2809.09</v>
          </cell>
          <cell r="H234">
            <v>4128.03</v>
          </cell>
        </row>
        <row r="235">
          <cell r="B235" t="str">
            <v>WLNYO4</v>
          </cell>
          <cell r="C235">
            <v>608.79</v>
          </cell>
          <cell r="D235">
            <v>3292.65</v>
          </cell>
          <cell r="E235">
            <v>0</v>
          </cell>
          <cell r="F235">
            <v>0</v>
          </cell>
          <cell r="G235">
            <v>608.79</v>
          </cell>
          <cell r="H235">
            <v>3292.65</v>
          </cell>
        </row>
        <row r="236">
          <cell r="B236" t="str">
            <v>WBURB-1</v>
          </cell>
          <cell r="C236">
            <v>28708.15</v>
          </cell>
          <cell r="D236">
            <v>1153.82</v>
          </cell>
          <cell r="E236">
            <v>0</v>
          </cell>
          <cell r="F236">
            <v>0</v>
          </cell>
          <cell r="G236">
            <v>28708.15</v>
          </cell>
          <cell r="H236">
            <v>1153.82</v>
          </cell>
        </row>
        <row r="237">
          <cell r="B237" t="str">
            <v>WBURB-2</v>
          </cell>
          <cell r="C237">
            <v>15874.79</v>
          </cell>
          <cell r="D237">
            <v>1265.95</v>
          </cell>
          <cell r="E237">
            <v>0</v>
          </cell>
          <cell r="F237">
            <v>0</v>
          </cell>
          <cell r="G237">
            <v>15874.79</v>
          </cell>
          <cell r="H237">
            <v>1265.95</v>
          </cell>
        </row>
        <row r="238">
          <cell r="B238" t="str">
            <v>WBURB-3</v>
          </cell>
          <cell r="C238">
            <v>0</v>
          </cell>
          <cell r="D238">
            <v>1.1499999999999999</v>
          </cell>
          <cell r="E238">
            <v>0</v>
          </cell>
          <cell r="F238">
            <v>0</v>
          </cell>
          <cell r="G238">
            <v>0</v>
          </cell>
          <cell r="H238">
            <v>1.1499999999999999</v>
          </cell>
        </row>
        <row r="239">
          <cell r="B239" t="str">
            <v>WBUPS01Z</v>
          </cell>
          <cell r="C239">
            <v>0</v>
          </cell>
          <cell r="D239">
            <v>0</v>
          </cell>
          <cell r="E239">
            <v>0</v>
          </cell>
          <cell r="F239">
            <v>0</v>
          </cell>
          <cell r="G239">
            <v>0</v>
          </cell>
          <cell r="H239">
            <v>0</v>
          </cell>
        </row>
        <row r="240">
          <cell r="B240" t="str">
            <v>WBUPS02Z</v>
          </cell>
          <cell r="C240">
            <v>0</v>
          </cell>
          <cell r="D240">
            <v>0</v>
          </cell>
          <cell r="E240">
            <v>0</v>
          </cell>
          <cell r="F240">
            <v>0</v>
          </cell>
          <cell r="G240">
            <v>0</v>
          </cell>
          <cell r="H240">
            <v>0</v>
          </cell>
        </row>
        <row r="241">
          <cell r="B241" t="str">
            <v>WBUPS03Z</v>
          </cell>
          <cell r="C241">
            <v>0</v>
          </cell>
          <cell r="D241">
            <v>0</v>
          </cell>
          <cell r="E241">
            <v>0</v>
          </cell>
          <cell r="F241">
            <v>0</v>
          </cell>
          <cell r="G241">
            <v>0</v>
          </cell>
          <cell r="H241">
            <v>0</v>
          </cell>
        </row>
        <row r="242">
          <cell r="B242" t="str">
            <v>WBUPS04Z</v>
          </cell>
          <cell r="C242">
            <v>0</v>
          </cell>
          <cell r="D242">
            <v>0</v>
          </cell>
          <cell r="E242">
            <v>0</v>
          </cell>
          <cell r="F242">
            <v>0</v>
          </cell>
          <cell r="G242">
            <v>0</v>
          </cell>
          <cell r="H242">
            <v>0</v>
          </cell>
        </row>
        <row r="243">
          <cell r="B243" t="str">
            <v>WTMSO-1</v>
          </cell>
          <cell r="C243">
            <v>14578.94</v>
          </cell>
          <cell r="D243">
            <v>1115.67</v>
          </cell>
          <cell r="E243">
            <v>0</v>
          </cell>
          <cell r="F243">
            <v>0</v>
          </cell>
          <cell r="G243">
            <v>14578.94</v>
          </cell>
          <cell r="H243">
            <v>1115.67</v>
          </cell>
        </row>
        <row r="244">
          <cell r="B244" t="str">
            <v>BLLA-1</v>
          </cell>
          <cell r="C244">
            <v>3092.24</v>
          </cell>
          <cell r="D244">
            <v>165.82</v>
          </cell>
          <cell r="E244">
            <v>0</v>
          </cell>
          <cell r="F244">
            <v>0</v>
          </cell>
          <cell r="G244">
            <v>3092.24</v>
          </cell>
          <cell r="H244">
            <v>165.82</v>
          </cell>
        </row>
        <row r="245">
          <cell r="B245" t="str">
            <v>WHILW-1</v>
          </cell>
          <cell r="C245">
            <v>6991.14</v>
          </cell>
          <cell r="D245">
            <v>94.73</v>
          </cell>
          <cell r="E245">
            <v>0</v>
          </cell>
          <cell r="F245">
            <v>0</v>
          </cell>
          <cell r="G245">
            <v>6991.14</v>
          </cell>
          <cell r="H245">
            <v>94.73</v>
          </cell>
        </row>
        <row r="246">
          <cell r="B246" t="str">
            <v>WHILW-2</v>
          </cell>
          <cell r="C246">
            <v>17701.36</v>
          </cell>
          <cell r="D246">
            <v>0</v>
          </cell>
          <cell r="E246">
            <v>0</v>
          </cell>
          <cell r="F246">
            <v>0</v>
          </cell>
          <cell r="G246">
            <v>17701.36</v>
          </cell>
          <cell r="H246">
            <v>0</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6"/>
      <sheetData sheetId="7"/>
      <sheetData sheetId="8"/>
      <sheetData sheetId="9"/>
      <sheetData sheetId="10"/>
      <sheetData sheetId="1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sheetData sheetId="1"/>
      <sheetData sheetId="2"/>
      <sheetData sheetId="3"/>
      <sheetData sheetId="4"/>
      <sheetData sheetId="5"/>
      <sheetData sheetId="6">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0</v>
          </cell>
          <cell r="D8">
            <v>0</v>
          </cell>
          <cell r="E8">
            <v>0</v>
          </cell>
          <cell r="F8">
            <v>0</v>
          </cell>
          <cell r="G8">
            <v>0</v>
          </cell>
          <cell r="H8">
            <v>0</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768.57</v>
          </cell>
          <cell r="D13">
            <v>1678.76</v>
          </cell>
          <cell r="E13">
            <v>0</v>
          </cell>
          <cell r="F13">
            <v>0</v>
          </cell>
          <cell r="G13">
            <v>768.57</v>
          </cell>
          <cell r="H13">
            <v>1678.76</v>
          </cell>
        </row>
        <row r="14">
          <cell r="B14" t="str">
            <v>BEATO-1</v>
          </cell>
          <cell r="C14">
            <v>24976.7</v>
          </cell>
          <cell r="D14">
            <v>1.34</v>
          </cell>
          <cell r="E14">
            <v>0</v>
          </cell>
          <cell r="F14">
            <v>0</v>
          </cell>
          <cell r="G14">
            <v>24976.7</v>
          </cell>
          <cell r="H14">
            <v>1.34</v>
          </cell>
        </row>
        <row r="15">
          <cell r="B15" t="str">
            <v>BEATO-2</v>
          </cell>
          <cell r="C15">
            <v>26220.01</v>
          </cell>
          <cell r="D15">
            <v>0</v>
          </cell>
          <cell r="E15">
            <v>0</v>
          </cell>
          <cell r="F15">
            <v>0</v>
          </cell>
          <cell r="G15">
            <v>26220.01</v>
          </cell>
          <cell r="H15">
            <v>0</v>
          </cell>
        </row>
        <row r="16">
          <cell r="B16" t="str">
            <v>BEATO-3</v>
          </cell>
          <cell r="C16">
            <v>32151.71</v>
          </cell>
          <cell r="D16">
            <v>0.25</v>
          </cell>
          <cell r="E16">
            <v>0</v>
          </cell>
          <cell r="F16">
            <v>0</v>
          </cell>
          <cell r="G16">
            <v>32151.71</v>
          </cell>
          <cell r="H16">
            <v>0.25</v>
          </cell>
        </row>
        <row r="17">
          <cell r="B17" t="str">
            <v>BEATO-4</v>
          </cell>
          <cell r="C17">
            <v>34771.67</v>
          </cell>
          <cell r="D17">
            <v>0</v>
          </cell>
          <cell r="E17">
            <v>0</v>
          </cell>
          <cell r="F17">
            <v>0</v>
          </cell>
          <cell r="G17">
            <v>34771.67</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1834.87</v>
          </cell>
          <cell r="D22">
            <v>2187.06</v>
          </cell>
          <cell r="E22">
            <v>0</v>
          </cell>
          <cell r="F22">
            <v>0</v>
          </cell>
          <cell r="G22">
            <v>1834.87</v>
          </cell>
          <cell r="H22">
            <v>2187.06</v>
          </cell>
        </row>
        <row r="23">
          <cell r="B23" t="str">
            <v>CARR-1</v>
          </cell>
          <cell r="C23">
            <v>86246.5</v>
          </cell>
          <cell r="D23">
            <v>1483.3</v>
          </cell>
          <cell r="E23">
            <v>0</v>
          </cell>
          <cell r="F23">
            <v>0</v>
          </cell>
          <cell r="G23">
            <v>86246.5</v>
          </cell>
          <cell r="H23">
            <v>1483.3</v>
          </cell>
        </row>
        <row r="24">
          <cell r="B24" t="str">
            <v>CARR-2</v>
          </cell>
          <cell r="C24">
            <v>102351.4</v>
          </cell>
          <cell r="D24">
            <v>2179.9</v>
          </cell>
          <cell r="E24">
            <v>0</v>
          </cell>
          <cell r="F24">
            <v>0</v>
          </cell>
          <cell r="G24">
            <v>102351.4</v>
          </cell>
          <cell r="H24">
            <v>2179.9</v>
          </cell>
        </row>
        <row r="25">
          <cell r="B25" t="str">
            <v>CDCL_01Z</v>
          </cell>
          <cell r="C25">
            <v>35160.57</v>
          </cell>
          <cell r="D25">
            <v>2768.22</v>
          </cell>
          <cell r="E25">
            <v>0</v>
          </cell>
          <cell r="F25">
            <v>0</v>
          </cell>
          <cell r="G25">
            <v>35160.57</v>
          </cell>
          <cell r="H25">
            <v>2768.22</v>
          </cell>
        </row>
        <row r="26">
          <cell r="B26" t="str">
            <v>LAGA_01Z</v>
          </cell>
          <cell r="C26">
            <v>18742.599999999999</v>
          </cell>
          <cell r="D26">
            <v>5293.7</v>
          </cell>
          <cell r="E26">
            <v>0</v>
          </cell>
          <cell r="F26">
            <v>0</v>
          </cell>
          <cell r="G26">
            <v>18742.599999999999</v>
          </cell>
          <cell r="H26">
            <v>5293.7</v>
          </cell>
        </row>
        <row r="27">
          <cell r="B27" t="str">
            <v>CLDCW-1</v>
          </cell>
          <cell r="C27">
            <v>9796.44</v>
          </cell>
          <cell r="D27">
            <v>16.71</v>
          </cell>
          <cell r="E27">
            <v>0</v>
          </cell>
          <cell r="F27">
            <v>0</v>
          </cell>
          <cell r="G27">
            <v>9796.44</v>
          </cell>
          <cell r="H27">
            <v>16.71</v>
          </cell>
        </row>
        <row r="28">
          <cell r="B28" t="str">
            <v>CLDNW-1</v>
          </cell>
          <cell r="C28">
            <v>9892.23</v>
          </cell>
          <cell r="D28">
            <v>15.73</v>
          </cell>
          <cell r="E28">
            <v>0</v>
          </cell>
          <cell r="F28">
            <v>0</v>
          </cell>
          <cell r="G28">
            <v>9892.23</v>
          </cell>
          <cell r="H28">
            <v>15.73</v>
          </cell>
        </row>
        <row r="29">
          <cell r="B29" t="str">
            <v>CLDSW-1</v>
          </cell>
          <cell r="C29">
            <v>3764.36</v>
          </cell>
          <cell r="D29">
            <v>227.17</v>
          </cell>
          <cell r="E29">
            <v>0</v>
          </cell>
          <cell r="F29">
            <v>0</v>
          </cell>
          <cell r="G29">
            <v>3764.36</v>
          </cell>
          <cell r="H29">
            <v>227.17</v>
          </cell>
        </row>
        <row r="30">
          <cell r="B30" t="str">
            <v>CRMLW-1</v>
          </cell>
          <cell r="C30">
            <v>124.88</v>
          </cell>
          <cell r="D30">
            <v>550.28</v>
          </cell>
          <cell r="E30">
            <v>0</v>
          </cell>
          <cell r="F30">
            <v>0</v>
          </cell>
          <cell r="G30">
            <v>124.88</v>
          </cell>
          <cell r="H30">
            <v>550.28</v>
          </cell>
        </row>
        <row r="31">
          <cell r="B31" t="str">
            <v>CORB_01Z</v>
          </cell>
          <cell r="C31">
            <v>48.12</v>
          </cell>
          <cell r="D31">
            <v>0</v>
          </cell>
          <cell r="E31">
            <v>0</v>
          </cell>
          <cell r="F31">
            <v>0</v>
          </cell>
          <cell r="G31">
            <v>48.12</v>
          </cell>
          <cell r="H31">
            <v>0</v>
          </cell>
        </row>
        <row r="32">
          <cell r="B32" t="str">
            <v>COSO_01Z</v>
          </cell>
          <cell r="C32">
            <v>0</v>
          </cell>
          <cell r="D32">
            <v>0</v>
          </cell>
          <cell r="E32">
            <v>0</v>
          </cell>
          <cell r="F32">
            <v>0</v>
          </cell>
          <cell r="G32">
            <v>0</v>
          </cell>
          <cell r="H32">
            <v>0</v>
          </cell>
        </row>
        <row r="33">
          <cell r="B33" t="str">
            <v>CRYRW-2</v>
          </cell>
          <cell r="C33">
            <v>14077.54</v>
          </cell>
          <cell r="D33">
            <v>275.25</v>
          </cell>
          <cell r="E33">
            <v>0</v>
          </cell>
          <cell r="F33">
            <v>0</v>
          </cell>
          <cell r="G33">
            <v>14077.54</v>
          </cell>
          <cell r="H33">
            <v>275.25</v>
          </cell>
        </row>
        <row r="34">
          <cell r="B34" t="str">
            <v>DEEP_01Z</v>
          </cell>
          <cell r="C34">
            <v>0</v>
          </cell>
          <cell r="D34">
            <v>0</v>
          </cell>
          <cell r="E34">
            <v>0</v>
          </cell>
          <cell r="F34">
            <v>0</v>
          </cell>
          <cell r="G34">
            <v>0</v>
          </cell>
          <cell r="H34">
            <v>0</v>
          </cell>
        </row>
        <row r="35">
          <cell r="B35" t="str">
            <v>CNQPS01Z</v>
          </cell>
          <cell r="C35">
            <v>4375.3500000000004</v>
          </cell>
          <cell r="D35">
            <v>549.36</v>
          </cell>
          <cell r="E35">
            <v>0</v>
          </cell>
          <cell r="F35">
            <v>0</v>
          </cell>
          <cell r="G35">
            <v>4375.3500000000004</v>
          </cell>
          <cell r="H35">
            <v>549.36</v>
          </cell>
        </row>
        <row r="36">
          <cell r="B36" t="str">
            <v>CNQPS02Z</v>
          </cell>
          <cell r="C36">
            <v>6891.95</v>
          </cell>
          <cell r="D36">
            <v>35.909999999999997</v>
          </cell>
          <cell r="E36">
            <v>0</v>
          </cell>
          <cell r="F36">
            <v>0</v>
          </cell>
          <cell r="G36">
            <v>6891.95</v>
          </cell>
          <cell r="H36">
            <v>35.909999999999997</v>
          </cell>
        </row>
        <row r="37">
          <cell r="B37" t="str">
            <v>CNQPS03Z</v>
          </cell>
          <cell r="C37">
            <v>2783.34</v>
          </cell>
          <cell r="D37">
            <v>57.08</v>
          </cell>
          <cell r="E37">
            <v>0</v>
          </cell>
          <cell r="F37">
            <v>0</v>
          </cell>
          <cell r="G37">
            <v>2783.34</v>
          </cell>
          <cell r="H37">
            <v>57.08</v>
          </cell>
        </row>
        <row r="38">
          <cell r="B38" t="str">
            <v>CNQPS04Z</v>
          </cell>
          <cell r="C38">
            <v>0</v>
          </cell>
          <cell r="D38">
            <v>0</v>
          </cell>
          <cell r="E38">
            <v>0</v>
          </cell>
          <cell r="F38">
            <v>0</v>
          </cell>
          <cell r="G38">
            <v>0</v>
          </cell>
          <cell r="H38">
            <v>0</v>
          </cell>
        </row>
        <row r="39">
          <cell r="B39" t="str">
            <v>DRAXX01Z</v>
          </cell>
          <cell r="C39">
            <v>87027.15</v>
          </cell>
          <cell r="D39">
            <v>346.65</v>
          </cell>
          <cell r="E39">
            <v>0</v>
          </cell>
          <cell r="F39">
            <v>0</v>
          </cell>
          <cell r="G39">
            <v>87027.15</v>
          </cell>
          <cell r="H39">
            <v>346.65</v>
          </cell>
        </row>
        <row r="40">
          <cell r="B40" t="str">
            <v>DRAXX02Z</v>
          </cell>
          <cell r="C40">
            <v>61065.25</v>
          </cell>
          <cell r="D40">
            <v>1467.9</v>
          </cell>
          <cell r="E40">
            <v>0</v>
          </cell>
          <cell r="F40">
            <v>0</v>
          </cell>
          <cell r="G40">
            <v>61065.25</v>
          </cell>
          <cell r="H40">
            <v>1467.9</v>
          </cell>
        </row>
        <row r="41">
          <cell r="B41" t="str">
            <v>DRAXX03Z</v>
          </cell>
          <cell r="C41">
            <v>66249</v>
          </cell>
          <cell r="D41">
            <v>689.05</v>
          </cell>
          <cell r="E41">
            <v>0</v>
          </cell>
          <cell r="F41">
            <v>0</v>
          </cell>
          <cell r="G41">
            <v>66249</v>
          </cell>
          <cell r="H41">
            <v>689.05</v>
          </cell>
        </row>
        <row r="42">
          <cell r="B42" t="str">
            <v>DRAXX04Z</v>
          </cell>
          <cell r="C42">
            <v>8608.25</v>
          </cell>
          <cell r="D42">
            <v>265.05</v>
          </cell>
          <cell r="E42">
            <v>0</v>
          </cell>
          <cell r="F42">
            <v>0</v>
          </cell>
          <cell r="G42">
            <v>8608.25</v>
          </cell>
          <cell r="H42">
            <v>265.05</v>
          </cell>
        </row>
        <row r="43">
          <cell r="B43" t="str">
            <v>DRAXX05Z</v>
          </cell>
          <cell r="C43">
            <v>0</v>
          </cell>
          <cell r="D43">
            <v>0</v>
          </cell>
          <cell r="E43">
            <v>0</v>
          </cell>
          <cell r="F43">
            <v>0</v>
          </cell>
          <cell r="G43">
            <v>0</v>
          </cell>
          <cell r="H43">
            <v>0</v>
          </cell>
        </row>
        <row r="44">
          <cell r="B44" t="str">
            <v>DRAXX06Z</v>
          </cell>
          <cell r="C44">
            <v>0</v>
          </cell>
          <cell r="D44">
            <v>0</v>
          </cell>
          <cell r="E44">
            <v>0</v>
          </cell>
          <cell r="F44">
            <v>0</v>
          </cell>
          <cell r="G44">
            <v>0</v>
          </cell>
          <cell r="H44">
            <v>0</v>
          </cell>
        </row>
        <row r="45">
          <cell r="B45" t="str">
            <v>DRAXX09G</v>
          </cell>
          <cell r="C45">
            <v>0</v>
          </cell>
          <cell r="D45">
            <v>0</v>
          </cell>
          <cell r="E45">
            <v>0</v>
          </cell>
          <cell r="F45">
            <v>0</v>
          </cell>
          <cell r="G45">
            <v>0</v>
          </cell>
          <cell r="H45">
            <v>0</v>
          </cell>
        </row>
        <row r="46">
          <cell r="B46" t="str">
            <v>DRAXX10G</v>
          </cell>
          <cell r="C46">
            <v>0</v>
          </cell>
          <cell r="D46">
            <v>0</v>
          </cell>
          <cell r="E46">
            <v>0</v>
          </cell>
          <cell r="F46">
            <v>0</v>
          </cell>
          <cell r="G46">
            <v>0</v>
          </cell>
          <cell r="H46">
            <v>0</v>
          </cell>
        </row>
        <row r="47">
          <cell r="B47" t="str">
            <v>DRAXX12G</v>
          </cell>
          <cell r="C47">
            <v>0</v>
          </cell>
          <cell r="D47">
            <v>0</v>
          </cell>
          <cell r="E47">
            <v>0</v>
          </cell>
          <cell r="F47">
            <v>0</v>
          </cell>
          <cell r="G47">
            <v>0</v>
          </cell>
          <cell r="H47">
            <v>0</v>
          </cell>
        </row>
        <row r="48">
          <cell r="B48" t="str">
            <v>DUNGW-1</v>
          </cell>
          <cell r="C48">
            <v>157.49</v>
          </cell>
          <cell r="D48">
            <v>1204.96</v>
          </cell>
          <cell r="E48">
            <v>0</v>
          </cell>
          <cell r="F48">
            <v>0</v>
          </cell>
          <cell r="G48">
            <v>157.49</v>
          </cell>
          <cell r="H48">
            <v>1204.96</v>
          </cell>
        </row>
        <row r="49">
          <cell r="B49" t="str">
            <v>EECL_01Z</v>
          </cell>
          <cell r="C49">
            <v>26983.8</v>
          </cell>
          <cell r="D49">
            <v>110.45</v>
          </cell>
          <cell r="E49">
            <v>0</v>
          </cell>
          <cell r="F49">
            <v>0</v>
          </cell>
          <cell r="G49">
            <v>26983.8</v>
          </cell>
          <cell r="H49">
            <v>110.45</v>
          </cell>
        </row>
        <row r="50">
          <cell r="B50" t="str">
            <v>FIDL_01Z</v>
          </cell>
          <cell r="C50">
            <v>0</v>
          </cell>
          <cell r="D50">
            <v>0</v>
          </cell>
          <cell r="E50">
            <v>0</v>
          </cell>
          <cell r="F50">
            <v>0</v>
          </cell>
          <cell r="G50">
            <v>0</v>
          </cell>
          <cell r="H50">
            <v>0</v>
          </cell>
        </row>
        <row r="51">
          <cell r="B51" t="str">
            <v>FIDL_02Z</v>
          </cell>
          <cell r="C51">
            <v>0</v>
          </cell>
          <cell r="D51">
            <v>0</v>
          </cell>
          <cell r="E51">
            <v>0</v>
          </cell>
          <cell r="F51">
            <v>0</v>
          </cell>
          <cell r="G51">
            <v>0</v>
          </cell>
          <cell r="H51">
            <v>0</v>
          </cell>
        </row>
        <row r="52">
          <cell r="B52" t="str">
            <v>FIDL_03Z</v>
          </cell>
          <cell r="C52">
            <v>0</v>
          </cell>
          <cell r="D52">
            <v>0</v>
          </cell>
          <cell r="E52">
            <v>0</v>
          </cell>
          <cell r="F52">
            <v>0</v>
          </cell>
          <cell r="G52">
            <v>0</v>
          </cell>
          <cell r="H52">
            <v>0</v>
          </cell>
        </row>
        <row r="53">
          <cell r="B53" t="str">
            <v>FIDL_04Z</v>
          </cell>
          <cell r="C53">
            <v>0</v>
          </cell>
          <cell r="D53">
            <v>0</v>
          </cell>
          <cell r="E53">
            <v>0</v>
          </cell>
          <cell r="F53">
            <v>0</v>
          </cell>
          <cell r="G53">
            <v>0</v>
          </cell>
          <cell r="H53">
            <v>0</v>
          </cell>
        </row>
        <row r="54">
          <cell r="B54" t="str">
            <v>EAG_EWIC1</v>
          </cell>
          <cell r="C54">
            <v>47879.9</v>
          </cell>
          <cell r="D54">
            <v>224.69</v>
          </cell>
          <cell r="E54">
            <v>0</v>
          </cell>
          <cell r="F54">
            <v>0</v>
          </cell>
          <cell r="G54">
            <v>47879.9</v>
          </cell>
          <cell r="H54">
            <v>224.69</v>
          </cell>
        </row>
        <row r="55">
          <cell r="B55" t="str">
            <v>CRUA_01Z</v>
          </cell>
          <cell r="C55">
            <v>2223.5</v>
          </cell>
          <cell r="D55">
            <v>182.28</v>
          </cell>
          <cell r="E55">
            <v>0</v>
          </cell>
          <cell r="F55">
            <v>0</v>
          </cell>
          <cell r="G55">
            <v>2223.5</v>
          </cell>
          <cell r="H55">
            <v>182.28</v>
          </cell>
        </row>
        <row r="56">
          <cell r="B56" t="str">
            <v>CRUA_02Z</v>
          </cell>
          <cell r="C56">
            <v>1711.99</v>
          </cell>
          <cell r="D56">
            <v>100.84</v>
          </cell>
          <cell r="E56">
            <v>0</v>
          </cell>
          <cell r="F56">
            <v>0</v>
          </cell>
          <cell r="G56">
            <v>1711.99</v>
          </cell>
          <cell r="H56">
            <v>100.84</v>
          </cell>
        </row>
        <row r="57">
          <cell r="B57" t="str">
            <v>CRUA_03Z</v>
          </cell>
          <cell r="C57">
            <v>20359.5</v>
          </cell>
          <cell r="D57">
            <v>481.92</v>
          </cell>
          <cell r="E57">
            <v>0</v>
          </cell>
          <cell r="F57">
            <v>0</v>
          </cell>
          <cell r="G57">
            <v>20359.5</v>
          </cell>
          <cell r="H57">
            <v>481.92</v>
          </cell>
        </row>
        <row r="58">
          <cell r="B58" t="str">
            <v>CRUA_04Z</v>
          </cell>
          <cell r="C58">
            <v>877.02</v>
          </cell>
          <cell r="D58">
            <v>49.22</v>
          </cell>
          <cell r="E58">
            <v>0</v>
          </cell>
          <cell r="F58">
            <v>0</v>
          </cell>
          <cell r="G58">
            <v>877.02</v>
          </cell>
          <cell r="H58">
            <v>49.22</v>
          </cell>
        </row>
        <row r="59">
          <cell r="B59" t="str">
            <v>LOAN_01Z</v>
          </cell>
          <cell r="C59">
            <v>0</v>
          </cell>
          <cell r="D59">
            <v>0</v>
          </cell>
          <cell r="E59">
            <v>0</v>
          </cell>
          <cell r="F59">
            <v>0</v>
          </cell>
          <cell r="G59">
            <v>0</v>
          </cell>
          <cell r="H59">
            <v>0</v>
          </cell>
        </row>
        <row r="60">
          <cell r="B60" t="str">
            <v>LOAN_02Z</v>
          </cell>
          <cell r="C60">
            <v>0</v>
          </cell>
          <cell r="D60">
            <v>0</v>
          </cell>
          <cell r="E60">
            <v>0</v>
          </cell>
          <cell r="F60">
            <v>0</v>
          </cell>
          <cell r="G60">
            <v>0</v>
          </cell>
          <cell r="H60">
            <v>0</v>
          </cell>
        </row>
        <row r="61">
          <cell r="B61" t="str">
            <v>LOAN_03Z</v>
          </cell>
          <cell r="C61">
            <v>0</v>
          </cell>
          <cell r="D61">
            <v>0</v>
          </cell>
          <cell r="E61">
            <v>0</v>
          </cell>
          <cell r="F61">
            <v>0</v>
          </cell>
          <cell r="G61">
            <v>0</v>
          </cell>
          <cell r="H61">
            <v>0</v>
          </cell>
        </row>
        <row r="62">
          <cell r="B62" t="str">
            <v>LOAN_04Z</v>
          </cell>
          <cell r="C62">
            <v>0</v>
          </cell>
          <cell r="D62">
            <v>0</v>
          </cell>
          <cell r="E62">
            <v>0</v>
          </cell>
          <cell r="F62">
            <v>0</v>
          </cell>
          <cell r="G62">
            <v>0</v>
          </cell>
          <cell r="H62">
            <v>0</v>
          </cell>
        </row>
        <row r="63">
          <cell r="B63" t="str">
            <v>FALGW-1</v>
          </cell>
          <cell r="C63">
            <v>1541.77</v>
          </cell>
          <cell r="D63">
            <v>1667.54</v>
          </cell>
          <cell r="E63">
            <v>0</v>
          </cell>
          <cell r="F63">
            <v>0</v>
          </cell>
          <cell r="G63">
            <v>1541.77</v>
          </cell>
          <cell r="H63">
            <v>1667.54</v>
          </cell>
        </row>
        <row r="64">
          <cell r="B64" t="str">
            <v>FELL_01Z</v>
          </cell>
          <cell r="C64">
            <v>0</v>
          </cell>
          <cell r="D64">
            <v>0</v>
          </cell>
          <cell r="E64">
            <v>0</v>
          </cell>
          <cell r="F64">
            <v>0</v>
          </cell>
          <cell r="G64">
            <v>0</v>
          </cell>
          <cell r="H64">
            <v>0</v>
          </cell>
        </row>
        <row r="65">
          <cell r="B65" t="str">
            <v>GRGBW-1</v>
          </cell>
          <cell r="C65">
            <v>35270.06</v>
          </cell>
          <cell r="D65">
            <v>0.05</v>
          </cell>
          <cell r="E65">
            <v>0</v>
          </cell>
          <cell r="F65">
            <v>0</v>
          </cell>
          <cell r="G65">
            <v>35270.06</v>
          </cell>
          <cell r="H65">
            <v>0.05</v>
          </cell>
        </row>
        <row r="66">
          <cell r="B66" t="str">
            <v>GRGBW-2</v>
          </cell>
          <cell r="C66">
            <v>27820.240000000002</v>
          </cell>
          <cell r="D66">
            <v>0.01</v>
          </cell>
          <cell r="E66">
            <v>0</v>
          </cell>
          <cell r="F66">
            <v>0</v>
          </cell>
          <cell r="G66">
            <v>27820.240000000002</v>
          </cell>
          <cell r="H66">
            <v>0.01</v>
          </cell>
        </row>
        <row r="67">
          <cell r="B67" t="str">
            <v>GRGBW-3</v>
          </cell>
          <cell r="C67">
            <v>35455.589999999997</v>
          </cell>
          <cell r="D67">
            <v>0.41</v>
          </cell>
          <cell r="E67">
            <v>0</v>
          </cell>
          <cell r="F67">
            <v>0</v>
          </cell>
          <cell r="G67">
            <v>35455.589999999997</v>
          </cell>
          <cell r="H67">
            <v>0.41</v>
          </cell>
        </row>
        <row r="68">
          <cell r="B68" t="str">
            <v>GNFSW-1</v>
          </cell>
          <cell r="C68">
            <v>1359.4</v>
          </cell>
          <cell r="D68">
            <v>591.09</v>
          </cell>
          <cell r="E68">
            <v>0</v>
          </cell>
          <cell r="F68">
            <v>0</v>
          </cell>
          <cell r="G68">
            <v>1359.4</v>
          </cell>
          <cell r="H68">
            <v>591.09</v>
          </cell>
        </row>
        <row r="69">
          <cell r="B69" t="str">
            <v>GAOFO-1</v>
          </cell>
          <cell r="C69">
            <v>2969.95</v>
          </cell>
          <cell r="D69">
            <v>601.32000000000005</v>
          </cell>
          <cell r="E69">
            <v>0</v>
          </cell>
          <cell r="F69">
            <v>0</v>
          </cell>
          <cell r="G69">
            <v>2969.95</v>
          </cell>
          <cell r="H69">
            <v>601.32000000000005</v>
          </cell>
        </row>
        <row r="70">
          <cell r="B70" t="str">
            <v>GAOFO-2</v>
          </cell>
          <cell r="C70">
            <v>2770.5</v>
          </cell>
          <cell r="D70">
            <v>626.08000000000004</v>
          </cell>
          <cell r="E70">
            <v>0</v>
          </cell>
          <cell r="F70">
            <v>0</v>
          </cell>
          <cell r="G70">
            <v>2770.5</v>
          </cell>
          <cell r="H70">
            <v>626.08000000000004</v>
          </cell>
        </row>
        <row r="71">
          <cell r="B71" t="str">
            <v>GAOFO-3</v>
          </cell>
          <cell r="C71">
            <v>3021.41</v>
          </cell>
          <cell r="D71">
            <v>640.32000000000005</v>
          </cell>
          <cell r="E71">
            <v>0</v>
          </cell>
          <cell r="F71">
            <v>0</v>
          </cell>
          <cell r="G71">
            <v>3021.41</v>
          </cell>
          <cell r="H71">
            <v>640.32000000000005</v>
          </cell>
        </row>
        <row r="72">
          <cell r="B72" t="str">
            <v>GAOFO-4</v>
          </cell>
          <cell r="C72">
            <v>3222.21</v>
          </cell>
          <cell r="D72">
            <v>706.12</v>
          </cell>
          <cell r="E72">
            <v>0</v>
          </cell>
          <cell r="F72">
            <v>0</v>
          </cell>
          <cell r="G72">
            <v>3222.21</v>
          </cell>
          <cell r="H72">
            <v>706.12</v>
          </cell>
        </row>
        <row r="73">
          <cell r="B73" t="str">
            <v>CRGHW-1</v>
          </cell>
          <cell r="C73">
            <v>1255.71</v>
          </cell>
          <cell r="D73">
            <v>6.23</v>
          </cell>
          <cell r="E73">
            <v>0</v>
          </cell>
          <cell r="F73">
            <v>0</v>
          </cell>
          <cell r="G73">
            <v>1255.71</v>
          </cell>
          <cell r="H73">
            <v>6.23</v>
          </cell>
        </row>
        <row r="74">
          <cell r="B74" t="str">
            <v>GRMO_01Z</v>
          </cell>
          <cell r="C74">
            <v>8.85</v>
          </cell>
          <cell r="D74">
            <v>10240.870000000001</v>
          </cell>
          <cell r="E74">
            <v>0</v>
          </cell>
          <cell r="F74">
            <v>0</v>
          </cell>
          <cell r="G74">
            <v>8.85</v>
          </cell>
          <cell r="H74">
            <v>10240.870000000001</v>
          </cell>
        </row>
        <row r="75">
          <cell r="B75" t="str">
            <v>GRIFW-1</v>
          </cell>
          <cell r="C75">
            <v>1177.3800000000001</v>
          </cell>
          <cell r="D75">
            <v>2143.92</v>
          </cell>
          <cell r="E75">
            <v>0</v>
          </cell>
          <cell r="F75">
            <v>0</v>
          </cell>
          <cell r="G75">
            <v>1177.3800000000001</v>
          </cell>
          <cell r="H75">
            <v>2143.92</v>
          </cell>
        </row>
        <row r="76">
          <cell r="B76" t="str">
            <v>GRIFW-2</v>
          </cell>
          <cell r="C76">
            <v>1143.4000000000001</v>
          </cell>
          <cell r="D76">
            <v>2067.0300000000002</v>
          </cell>
          <cell r="E76">
            <v>0</v>
          </cell>
          <cell r="F76">
            <v>0</v>
          </cell>
          <cell r="G76">
            <v>1143.4000000000001</v>
          </cell>
          <cell r="H76">
            <v>2067.0300000000002</v>
          </cell>
        </row>
        <row r="77">
          <cell r="B77" t="str">
            <v>GNFSW-2</v>
          </cell>
          <cell r="C77">
            <v>181.29</v>
          </cell>
          <cell r="D77">
            <v>0</v>
          </cell>
          <cell r="E77">
            <v>0</v>
          </cell>
          <cell r="F77">
            <v>0</v>
          </cell>
          <cell r="G77">
            <v>181.29</v>
          </cell>
          <cell r="H77">
            <v>0</v>
          </cell>
        </row>
        <row r="78">
          <cell r="B78" t="str">
            <v>GYMR-15</v>
          </cell>
          <cell r="C78">
            <v>21977.57</v>
          </cell>
          <cell r="D78">
            <v>4.0199999999999996</v>
          </cell>
          <cell r="E78">
            <v>0</v>
          </cell>
          <cell r="F78">
            <v>0</v>
          </cell>
          <cell r="G78">
            <v>21977.57</v>
          </cell>
          <cell r="H78">
            <v>4.0199999999999996</v>
          </cell>
        </row>
        <row r="79">
          <cell r="B79" t="str">
            <v>GYMR-17</v>
          </cell>
          <cell r="C79">
            <v>23806.3</v>
          </cell>
          <cell r="D79">
            <v>3.44</v>
          </cell>
          <cell r="E79">
            <v>0</v>
          </cell>
          <cell r="F79">
            <v>0</v>
          </cell>
          <cell r="G79">
            <v>23806.3</v>
          </cell>
          <cell r="H79">
            <v>3.44</v>
          </cell>
        </row>
        <row r="80">
          <cell r="B80" t="str">
            <v>GYMR-26</v>
          </cell>
          <cell r="C80">
            <v>19829.2</v>
          </cell>
          <cell r="D80">
            <v>4.26</v>
          </cell>
          <cell r="E80">
            <v>0</v>
          </cell>
          <cell r="F80">
            <v>0</v>
          </cell>
          <cell r="G80">
            <v>19829.2</v>
          </cell>
          <cell r="H80">
            <v>4.26</v>
          </cell>
        </row>
        <row r="81">
          <cell r="B81" t="str">
            <v>GYMR-28</v>
          </cell>
          <cell r="C81">
            <v>20486.009999999998</v>
          </cell>
          <cell r="D81">
            <v>4.24</v>
          </cell>
          <cell r="E81">
            <v>0</v>
          </cell>
          <cell r="F81">
            <v>0</v>
          </cell>
          <cell r="G81">
            <v>20486.009999999998</v>
          </cell>
          <cell r="H81">
            <v>4.24</v>
          </cell>
        </row>
        <row r="82">
          <cell r="B82" t="str">
            <v>GYAR_01Z</v>
          </cell>
          <cell r="C82">
            <v>4708.2</v>
          </cell>
          <cell r="D82">
            <v>889.4</v>
          </cell>
          <cell r="E82">
            <v>0</v>
          </cell>
          <cell r="F82">
            <v>0</v>
          </cell>
          <cell r="G82">
            <v>4708.2</v>
          </cell>
          <cell r="H82">
            <v>889.4</v>
          </cell>
        </row>
        <row r="83">
          <cell r="B83" t="str">
            <v>HOWAO-1</v>
          </cell>
          <cell r="C83">
            <v>0</v>
          </cell>
          <cell r="D83">
            <v>0</v>
          </cell>
          <cell r="E83">
            <v>0</v>
          </cell>
          <cell r="F83">
            <v>0</v>
          </cell>
          <cell r="G83">
            <v>0</v>
          </cell>
          <cell r="H83">
            <v>0</v>
          </cell>
        </row>
        <row r="84">
          <cell r="B84" t="str">
            <v>HOWAO-2</v>
          </cell>
          <cell r="C84">
            <v>0</v>
          </cell>
          <cell r="D84">
            <v>0</v>
          </cell>
          <cell r="E84">
            <v>0</v>
          </cell>
          <cell r="F84">
            <v>0</v>
          </cell>
          <cell r="G84">
            <v>0</v>
          </cell>
          <cell r="H84">
            <v>0</v>
          </cell>
        </row>
        <row r="85">
          <cell r="B85" t="str">
            <v>HOWAO-3</v>
          </cell>
          <cell r="C85">
            <v>0</v>
          </cell>
          <cell r="D85">
            <v>0</v>
          </cell>
          <cell r="E85">
            <v>0</v>
          </cell>
          <cell r="F85">
            <v>0</v>
          </cell>
          <cell r="G85">
            <v>0</v>
          </cell>
          <cell r="H85">
            <v>0</v>
          </cell>
        </row>
        <row r="86">
          <cell r="B86" t="str">
            <v>SHBA_01Z</v>
          </cell>
          <cell r="C86">
            <v>11891.09</v>
          </cell>
          <cell r="D86">
            <v>1551.1</v>
          </cell>
          <cell r="E86">
            <v>0</v>
          </cell>
          <cell r="F86">
            <v>0</v>
          </cell>
          <cell r="G86">
            <v>11891.09</v>
          </cell>
          <cell r="H86">
            <v>1551.1</v>
          </cell>
        </row>
        <row r="87">
          <cell r="B87" t="str">
            <v>SHBA_02Z</v>
          </cell>
          <cell r="C87">
            <v>10365.870000000001</v>
          </cell>
          <cell r="D87">
            <v>1401.01</v>
          </cell>
          <cell r="E87">
            <v>0</v>
          </cell>
          <cell r="F87">
            <v>0</v>
          </cell>
          <cell r="G87">
            <v>10365.870000000001</v>
          </cell>
          <cell r="H87">
            <v>1401.01</v>
          </cell>
        </row>
        <row r="88">
          <cell r="B88" t="str">
            <v>HUMR_01Z</v>
          </cell>
          <cell r="C88">
            <v>72861.34</v>
          </cell>
          <cell r="D88">
            <v>1338.97</v>
          </cell>
          <cell r="E88">
            <v>0</v>
          </cell>
          <cell r="F88">
            <v>0</v>
          </cell>
          <cell r="G88">
            <v>72861.34</v>
          </cell>
          <cell r="H88">
            <v>1338.97</v>
          </cell>
        </row>
        <row r="89">
          <cell r="B89" t="str">
            <v>COTPS01Z</v>
          </cell>
          <cell r="C89">
            <v>0</v>
          </cell>
          <cell r="D89">
            <v>0</v>
          </cell>
          <cell r="E89">
            <v>0</v>
          </cell>
          <cell r="F89">
            <v>0</v>
          </cell>
          <cell r="G89">
            <v>0</v>
          </cell>
          <cell r="H89">
            <v>0</v>
          </cell>
        </row>
        <row r="90">
          <cell r="B90" t="str">
            <v>COTPS02Z</v>
          </cell>
          <cell r="C90">
            <v>0</v>
          </cell>
          <cell r="D90">
            <v>0</v>
          </cell>
          <cell r="E90">
            <v>0</v>
          </cell>
          <cell r="F90">
            <v>0</v>
          </cell>
          <cell r="G90">
            <v>0</v>
          </cell>
          <cell r="H90">
            <v>0</v>
          </cell>
        </row>
        <row r="91">
          <cell r="B91" t="str">
            <v>COTPS03Z</v>
          </cell>
          <cell r="C91">
            <v>0</v>
          </cell>
          <cell r="D91">
            <v>0</v>
          </cell>
          <cell r="E91">
            <v>0</v>
          </cell>
          <cell r="F91">
            <v>0</v>
          </cell>
          <cell r="G91">
            <v>0</v>
          </cell>
          <cell r="H91">
            <v>0</v>
          </cell>
        </row>
        <row r="92">
          <cell r="B92" t="str">
            <v>COTPS04Z</v>
          </cell>
          <cell r="C92">
            <v>0</v>
          </cell>
          <cell r="D92">
            <v>0</v>
          </cell>
          <cell r="E92">
            <v>0</v>
          </cell>
          <cell r="F92">
            <v>0</v>
          </cell>
          <cell r="G92">
            <v>0</v>
          </cell>
          <cell r="H92">
            <v>0</v>
          </cell>
        </row>
        <row r="93">
          <cell r="B93" t="str">
            <v>KEAD_01Z</v>
          </cell>
          <cell r="C93">
            <v>2206.85</v>
          </cell>
          <cell r="D93">
            <v>5482.95</v>
          </cell>
          <cell r="E93">
            <v>0</v>
          </cell>
          <cell r="F93">
            <v>0</v>
          </cell>
          <cell r="G93">
            <v>2206.85</v>
          </cell>
          <cell r="H93">
            <v>5482.95</v>
          </cell>
        </row>
        <row r="94">
          <cell r="B94" t="str">
            <v>KILBW-1</v>
          </cell>
          <cell r="C94">
            <v>265.27</v>
          </cell>
          <cell r="D94">
            <v>896.67</v>
          </cell>
          <cell r="E94">
            <v>0</v>
          </cell>
          <cell r="F94">
            <v>0</v>
          </cell>
          <cell r="G94">
            <v>265.27</v>
          </cell>
          <cell r="H94">
            <v>896.67</v>
          </cell>
        </row>
        <row r="95">
          <cell r="B95" t="str">
            <v>LCLTW-1</v>
          </cell>
          <cell r="C95">
            <v>1139.3900000000001</v>
          </cell>
          <cell r="D95">
            <v>303.98</v>
          </cell>
          <cell r="E95">
            <v>0</v>
          </cell>
          <cell r="F95">
            <v>0</v>
          </cell>
          <cell r="G95">
            <v>1139.3900000000001</v>
          </cell>
          <cell r="H95">
            <v>303.98</v>
          </cell>
        </row>
        <row r="96">
          <cell r="B96" t="str">
            <v>MEDP_01Z</v>
          </cell>
          <cell r="C96">
            <v>1823.95</v>
          </cell>
          <cell r="D96">
            <v>132.47999999999999</v>
          </cell>
          <cell r="E96">
            <v>0</v>
          </cell>
          <cell r="F96">
            <v>0</v>
          </cell>
          <cell r="G96">
            <v>1823.95</v>
          </cell>
          <cell r="H96">
            <v>132.47999999999999</v>
          </cell>
        </row>
        <row r="97">
          <cell r="B97" t="str">
            <v>MILWW-1</v>
          </cell>
          <cell r="C97">
            <v>3234.35</v>
          </cell>
          <cell r="D97">
            <v>10.93</v>
          </cell>
          <cell r="E97">
            <v>0</v>
          </cell>
          <cell r="F97">
            <v>0</v>
          </cell>
          <cell r="G97">
            <v>3234.35</v>
          </cell>
          <cell r="H97">
            <v>10.93</v>
          </cell>
        </row>
        <row r="98">
          <cell r="B98" t="str">
            <v>WDNSO-1</v>
          </cell>
          <cell r="C98">
            <v>5164.82</v>
          </cell>
          <cell r="D98">
            <v>13097.04</v>
          </cell>
          <cell r="E98">
            <v>0</v>
          </cell>
          <cell r="F98">
            <v>0</v>
          </cell>
          <cell r="G98">
            <v>5164.82</v>
          </cell>
          <cell r="H98">
            <v>13097.04</v>
          </cell>
        </row>
        <row r="99">
          <cell r="B99" t="str">
            <v>WDNSO-2</v>
          </cell>
          <cell r="C99">
            <v>5779.68</v>
          </cell>
          <cell r="D99">
            <v>4162.79</v>
          </cell>
          <cell r="E99">
            <v>0</v>
          </cell>
          <cell r="F99">
            <v>0</v>
          </cell>
          <cell r="G99">
            <v>5779.68</v>
          </cell>
          <cell r="H99">
            <v>4162.79</v>
          </cell>
        </row>
        <row r="100">
          <cell r="B100" t="str">
            <v>MRWD_01Z</v>
          </cell>
          <cell r="C100">
            <v>47174.1</v>
          </cell>
          <cell r="D100">
            <v>3709.5</v>
          </cell>
          <cell r="E100">
            <v>0</v>
          </cell>
          <cell r="F100">
            <v>0</v>
          </cell>
          <cell r="G100">
            <v>47174.1</v>
          </cell>
          <cell r="H100">
            <v>3709.5</v>
          </cell>
        </row>
        <row r="101">
          <cell r="B101" t="str">
            <v>ABTHB07Z</v>
          </cell>
          <cell r="C101">
            <v>0</v>
          </cell>
          <cell r="D101">
            <v>0</v>
          </cell>
          <cell r="E101">
            <v>0</v>
          </cell>
          <cell r="F101">
            <v>0</v>
          </cell>
          <cell r="G101">
            <v>0</v>
          </cell>
          <cell r="H101">
            <v>0</v>
          </cell>
        </row>
        <row r="102">
          <cell r="B102" t="str">
            <v>ABTHB08Z</v>
          </cell>
          <cell r="C102">
            <v>0</v>
          </cell>
          <cell r="D102">
            <v>0</v>
          </cell>
          <cell r="E102">
            <v>0</v>
          </cell>
          <cell r="F102">
            <v>0</v>
          </cell>
          <cell r="G102">
            <v>0</v>
          </cell>
          <cell r="H102">
            <v>0</v>
          </cell>
        </row>
        <row r="103">
          <cell r="B103" t="str">
            <v>ABTHB09Z</v>
          </cell>
          <cell r="C103">
            <v>0</v>
          </cell>
          <cell r="D103">
            <v>0</v>
          </cell>
          <cell r="E103">
            <v>0</v>
          </cell>
          <cell r="F103">
            <v>0</v>
          </cell>
          <cell r="G103">
            <v>0</v>
          </cell>
          <cell r="H103">
            <v>0</v>
          </cell>
        </row>
        <row r="104">
          <cell r="B104" t="str">
            <v>COWE_01Z</v>
          </cell>
          <cell r="C104">
            <v>0</v>
          </cell>
          <cell r="D104">
            <v>0</v>
          </cell>
          <cell r="E104">
            <v>0</v>
          </cell>
          <cell r="F104">
            <v>0</v>
          </cell>
          <cell r="G104">
            <v>0</v>
          </cell>
          <cell r="H104">
            <v>0</v>
          </cell>
        </row>
        <row r="105">
          <cell r="B105" t="str">
            <v>COWE_02Z</v>
          </cell>
          <cell r="C105">
            <v>0</v>
          </cell>
          <cell r="D105">
            <v>0</v>
          </cell>
          <cell r="E105">
            <v>0</v>
          </cell>
          <cell r="F105">
            <v>0</v>
          </cell>
          <cell r="G105">
            <v>0</v>
          </cell>
          <cell r="H105">
            <v>0</v>
          </cell>
        </row>
        <row r="106">
          <cell r="B106" t="str">
            <v>DIDCB05Z</v>
          </cell>
          <cell r="C106">
            <v>20895.2</v>
          </cell>
          <cell r="D106">
            <v>2032.75</v>
          </cell>
          <cell r="E106">
            <v>0</v>
          </cell>
          <cell r="F106">
            <v>0</v>
          </cell>
          <cell r="G106">
            <v>20895.2</v>
          </cell>
          <cell r="H106">
            <v>2032.75</v>
          </cell>
        </row>
        <row r="107">
          <cell r="B107" t="str">
            <v>DIDCB06Z</v>
          </cell>
          <cell r="C107">
            <v>16692.849999999999</v>
          </cell>
          <cell r="D107">
            <v>3916.25</v>
          </cell>
          <cell r="E107">
            <v>0</v>
          </cell>
          <cell r="F107">
            <v>0</v>
          </cell>
          <cell r="G107">
            <v>16692.849999999999</v>
          </cell>
          <cell r="H107">
            <v>3916.25</v>
          </cell>
        </row>
        <row r="108">
          <cell r="B108" t="str">
            <v>LBAR_01Z</v>
          </cell>
          <cell r="C108">
            <v>7.21</v>
          </cell>
          <cell r="D108">
            <v>0</v>
          </cell>
          <cell r="E108">
            <v>0</v>
          </cell>
          <cell r="F108">
            <v>0</v>
          </cell>
          <cell r="G108">
            <v>7.21</v>
          </cell>
          <cell r="H108">
            <v>0</v>
          </cell>
        </row>
        <row r="109">
          <cell r="B109" t="str">
            <v>PEMB_11Z</v>
          </cell>
          <cell r="C109">
            <v>11465.25</v>
          </cell>
          <cell r="D109">
            <v>3799.6</v>
          </cell>
          <cell r="E109">
            <v>0</v>
          </cell>
          <cell r="F109">
            <v>0</v>
          </cell>
          <cell r="G109">
            <v>11465.25</v>
          </cell>
          <cell r="H109">
            <v>3799.6</v>
          </cell>
        </row>
        <row r="110">
          <cell r="B110" t="str">
            <v>PEMB_21Z</v>
          </cell>
          <cell r="C110">
            <v>20826.150000000001</v>
          </cell>
          <cell r="D110">
            <v>667.45</v>
          </cell>
          <cell r="E110">
            <v>0</v>
          </cell>
          <cell r="F110">
            <v>0</v>
          </cell>
          <cell r="G110">
            <v>20826.150000000001</v>
          </cell>
          <cell r="H110">
            <v>667.45</v>
          </cell>
        </row>
        <row r="111">
          <cell r="B111" t="str">
            <v>PEMB_31Z</v>
          </cell>
          <cell r="C111">
            <v>20207.7</v>
          </cell>
          <cell r="D111">
            <v>2210.6999999999998</v>
          </cell>
          <cell r="E111">
            <v>0</v>
          </cell>
          <cell r="F111">
            <v>0</v>
          </cell>
          <cell r="G111">
            <v>20207.7</v>
          </cell>
          <cell r="H111">
            <v>2210.6999999999998</v>
          </cell>
        </row>
        <row r="112">
          <cell r="B112" t="str">
            <v>PEMB_41Z</v>
          </cell>
          <cell r="C112">
            <v>9689.2999999999993</v>
          </cell>
          <cell r="D112">
            <v>2497.1</v>
          </cell>
          <cell r="E112">
            <v>0</v>
          </cell>
          <cell r="F112">
            <v>0</v>
          </cell>
          <cell r="G112">
            <v>9689.2999999999993</v>
          </cell>
          <cell r="H112">
            <v>2497.1</v>
          </cell>
        </row>
        <row r="113">
          <cell r="B113" t="str">
            <v>PEMB_51Z</v>
          </cell>
          <cell r="C113">
            <v>7153.05</v>
          </cell>
          <cell r="D113">
            <v>750.5</v>
          </cell>
          <cell r="E113">
            <v>0</v>
          </cell>
          <cell r="F113">
            <v>0</v>
          </cell>
          <cell r="G113">
            <v>7153.05</v>
          </cell>
          <cell r="H113">
            <v>750.5</v>
          </cell>
        </row>
        <row r="114">
          <cell r="B114" t="str">
            <v>STAY_01Z</v>
          </cell>
          <cell r="C114">
            <v>10843.4</v>
          </cell>
          <cell r="D114">
            <v>3387.65</v>
          </cell>
          <cell r="E114">
            <v>0</v>
          </cell>
          <cell r="F114">
            <v>0</v>
          </cell>
          <cell r="G114">
            <v>10843.4</v>
          </cell>
          <cell r="H114">
            <v>3387.65</v>
          </cell>
        </row>
        <row r="115">
          <cell r="B115" t="str">
            <v>STAY_02Z</v>
          </cell>
          <cell r="C115">
            <v>29910.65</v>
          </cell>
          <cell r="D115">
            <v>1682.6</v>
          </cell>
          <cell r="E115">
            <v>0</v>
          </cell>
          <cell r="F115">
            <v>0</v>
          </cell>
          <cell r="G115">
            <v>29910.65</v>
          </cell>
          <cell r="H115">
            <v>1682.6</v>
          </cell>
        </row>
        <row r="116">
          <cell r="B116" t="str">
            <v>STAY_03Z</v>
          </cell>
          <cell r="C116">
            <v>0</v>
          </cell>
          <cell r="D116">
            <v>0</v>
          </cell>
          <cell r="E116">
            <v>0</v>
          </cell>
          <cell r="F116">
            <v>0</v>
          </cell>
          <cell r="G116">
            <v>0</v>
          </cell>
          <cell r="H116">
            <v>0</v>
          </cell>
        </row>
        <row r="117">
          <cell r="B117" t="str">
            <v>STAY_04Z</v>
          </cell>
          <cell r="C117">
            <v>7410.9</v>
          </cell>
          <cell r="D117">
            <v>3420.2</v>
          </cell>
          <cell r="E117">
            <v>0</v>
          </cell>
          <cell r="F117">
            <v>0</v>
          </cell>
          <cell r="G117">
            <v>7410.9</v>
          </cell>
          <cell r="H117">
            <v>3420.2</v>
          </cell>
        </row>
        <row r="118">
          <cell r="B118" t="str">
            <v>DNGB_21Z</v>
          </cell>
          <cell r="C118">
            <v>0</v>
          </cell>
          <cell r="D118">
            <v>0</v>
          </cell>
          <cell r="E118">
            <v>0</v>
          </cell>
          <cell r="F118">
            <v>0</v>
          </cell>
          <cell r="G118">
            <v>0</v>
          </cell>
          <cell r="H118">
            <v>0</v>
          </cell>
        </row>
        <row r="119">
          <cell r="B119" t="str">
            <v>DNGB_22Z</v>
          </cell>
          <cell r="C119">
            <v>0</v>
          </cell>
          <cell r="D119">
            <v>0</v>
          </cell>
          <cell r="E119">
            <v>0</v>
          </cell>
          <cell r="F119">
            <v>0</v>
          </cell>
          <cell r="G119">
            <v>0</v>
          </cell>
          <cell r="H119">
            <v>0</v>
          </cell>
        </row>
        <row r="120">
          <cell r="B120" t="str">
            <v>HEYM101Z</v>
          </cell>
          <cell r="C120">
            <v>17454.7</v>
          </cell>
          <cell r="D120">
            <v>262.55</v>
          </cell>
          <cell r="E120">
            <v>0</v>
          </cell>
          <cell r="F120">
            <v>0</v>
          </cell>
          <cell r="G120">
            <v>17454.7</v>
          </cell>
          <cell r="H120">
            <v>262.55</v>
          </cell>
        </row>
        <row r="121">
          <cell r="B121" t="str">
            <v>HEYM102Z</v>
          </cell>
          <cell r="C121">
            <v>56089.75</v>
          </cell>
          <cell r="D121">
            <v>490.15</v>
          </cell>
          <cell r="E121">
            <v>0</v>
          </cell>
          <cell r="F121">
            <v>0</v>
          </cell>
          <cell r="G121">
            <v>56089.75</v>
          </cell>
          <cell r="H121">
            <v>490.15</v>
          </cell>
        </row>
        <row r="122">
          <cell r="B122" t="str">
            <v>HEYM207Z</v>
          </cell>
          <cell r="C122">
            <v>0</v>
          </cell>
          <cell r="D122">
            <v>0</v>
          </cell>
          <cell r="E122">
            <v>0</v>
          </cell>
          <cell r="F122">
            <v>0</v>
          </cell>
          <cell r="G122">
            <v>0</v>
          </cell>
          <cell r="H122">
            <v>0</v>
          </cell>
        </row>
        <row r="123">
          <cell r="B123" t="str">
            <v>HEYM208Z</v>
          </cell>
          <cell r="C123">
            <v>113109.2</v>
          </cell>
          <cell r="D123">
            <v>0</v>
          </cell>
          <cell r="E123">
            <v>0</v>
          </cell>
          <cell r="F123">
            <v>0</v>
          </cell>
          <cell r="G123">
            <v>113109.2</v>
          </cell>
          <cell r="H123">
            <v>0</v>
          </cell>
        </row>
        <row r="124">
          <cell r="B124" t="str">
            <v>HINB_07Z</v>
          </cell>
          <cell r="C124">
            <v>36498</v>
          </cell>
          <cell r="D124">
            <v>3899.15</v>
          </cell>
          <cell r="E124">
            <v>0</v>
          </cell>
          <cell r="F124">
            <v>0</v>
          </cell>
          <cell r="G124">
            <v>36498</v>
          </cell>
          <cell r="H124">
            <v>3899.15</v>
          </cell>
        </row>
        <row r="125">
          <cell r="B125" t="str">
            <v>HINB_08Z</v>
          </cell>
          <cell r="C125">
            <v>35656.550000000003</v>
          </cell>
          <cell r="D125">
            <v>3920</v>
          </cell>
          <cell r="E125">
            <v>0</v>
          </cell>
          <cell r="F125">
            <v>0</v>
          </cell>
          <cell r="G125">
            <v>35656.550000000003</v>
          </cell>
          <cell r="H125">
            <v>3920</v>
          </cell>
        </row>
        <row r="126">
          <cell r="B126" t="str">
            <v>HRTL_01Z</v>
          </cell>
          <cell r="C126">
            <v>70075.75</v>
          </cell>
          <cell r="D126">
            <v>0.1</v>
          </cell>
          <cell r="E126">
            <v>0</v>
          </cell>
          <cell r="F126">
            <v>0</v>
          </cell>
          <cell r="G126">
            <v>70075.75</v>
          </cell>
          <cell r="H126">
            <v>0.1</v>
          </cell>
        </row>
        <row r="127">
          <cell r="B127" t="str">
            <v>HRTL_02Z</v>
          </cell>
          <cell r="C127">
            <v>71334.55</v>
          </cell>
          <cell r="D127">
            <v>75.900000000000006</v>
          </cell>
          <cell r="E127">
            <v>0</v>
          </cell>
          <cell r="F127">
            <v>0</v>
          </cell>
          <cell r="G127">
            <v>71334.55</v>
          </cell>
          <cell r="H127">
            <v>75.900000000000006</v>
          </cell>
        </row>
        <row r="128">
          <cell r="B128" t="str">
            <v>HUNB_07Z</v>
          </cell>
          <cell r="C128">
            <v>65425.65</v>
          </cell>
          <cell r="D128">
            <v>1092.3499999999999</v>
          </cell>
          <cell r="E128">
            <v>0</v>
          </cell>
          <cell r="F128">
            <v>0</v>
          </cell>
          <cell r="G128">
            <v>65425.65</v>
          </cell>
          <cell r="H128">
            <v>1092.3499999999999</v>
          </cell>
        </row>
        <row r="129">
          <cell r="B129" t="str">
            <v>HUNB_08Z</v>
          </cell>
          <cell r="C129">
            <v>40687.800000000003</v>
          </cell>
          <cell r="D129">
            <v>1345.4</v>
          </cell>
          <cell r="E129">
            <v>0</v>
          </cell>
          <cell r="F129">
            <v>0</v>
          </cell>
          <cell r="G129">
            <v>40687.800000000003</v>
          </cell>
          <cell r="H129">
            <v>1345.4</v>
          </cell>
        </row>
        <row r="130">
          <cell r="B130" t="str">
            <v>SIZB_01Z</v>
          </cell>
          <cell r="C130">
            <v>0</v>
          </cell>
          <cell r="D130">
            <v>0</v>
          </cell>
          <cell r="E130">
            <v>0</v>
          </cell>
          <cell r="F130">
            <v>0</v>
          </cell>
          <cell r="G130">
            <v>0</v>
          </cell>
          <cell r="H130">
            <v>0</v>
          </cell>
        </row>
        <row r="131">
          <cell r="B131" t="str">
            <v>SIZB_02Z</v>
          </cell>
          <cell r="C131">
            <v>0</v>
          </cell>
          <cell r="D131">
            <v>0</v>
          </cell>
          <cell r="E131">
            <v>0</v>
          </cell>
          <cell r="F131">
            <v>0</v>
          </cell>
          <cell r="G131">
            <v>0</v>
          </cell>
          <cell r="H131">
            <v>0</v>
          </cell>
        </row>
        <row r="132">
          <cell r="B132" t="str">
            <v>TORN_01Z</v>
          </cell>
          <cell r="C132">
            <v>42850.45</v>
          </cell>
          <cell r="D132">
            <v>119.05</v>
          </cell>
          <cell r="E132">
            <v>0</v>
          </cell>
          <cell r="F132">
            <v>0</v>
          </cell>
          <cell r="G132">
            <v>42850.45</v>
          </cell>
          <cell r="H132">
            <v>119.05</v>
          </cell>
        </row>
        <row r="133">
          <cell r="B133" t="str">
            <v>TORN_02Z</v>
          </cell>
          <cell r="C133">
            <v>74924.850000000006</v>
          </cell>
          <cell r="D133">
            <v>268.8</v>
          </cell>
          <cell r="E133">
            <v>0</v>
          </cell>
          <cell r="F133">
            <v>0</v>
          </cell>
          <cell r="G133">
            <v>74924.850000000006</v>
          </cell>
          <cell r="H133">
            <v>268.8</v>
          </cell>
        </row>
        <row r="134">
          <cell r="B134" t="str">
            <v>EAG-NEMO1</v>
          </cell>
          <cell r="C134">
            <v>48901.55</v>
          </cell>
          <cell r="D134">
            <v>5458.25</v>
          </cell>
          <cell r="E134">
            <v>0</v>
          </cell>
          <cell r="F134">
            <v>0</v>
          </cell>
          <cell r="G134">
            <v>48901.55</v>
          </cell>
          <cell r="H134">
            <v>5458.25</v>
          </cell>
        </row>
        <row r="135">
          <cell r="B135" t="str">
            <v>DINO_01Z</v>
          </cell>
          <cell r="C135">
            <v>0</v>
          </cell>
          <cell r="D135">
            <v>0</v>
          </cell>
          <cell r="E135">
            <v>0</v>
          </cell>
          <cell r="F135">
            <v>0</v>
          </cell>
          <cell r="G135">
            <v>0</v>
          </cell>
          <cell r="H135">
            <v>0</v>
          </cell>
        </row>
        <row r="136">
          <cell r="B136" t="str">
            <v>DINO_02Z</v>
          </cell>
          <cell r="C136">
            <v>0</v>
          </cell>
          <cell r="D136">
            <v>0</v>
          </cell>
          <cell r="E136">
            <v>0</v>
          </cell>
          <cell r="F136">
            <v>0</v>
          </cell>
          <cell r="G136">
            <v>0</v>
          </cell>
          <cell r="H136">
            <v>0</v>
          </cell>
        </row>
        <row r="137">
          <cell r="B137" t="str">
            <v>DINO_03Z</v>
          </cell>
          <cell r="C137">
            <v>7082.7</v>
          </cell>
          <cell r="D137">
            <v>1268.55</v>
          </cell>
          <cell r="E137">
            <v>0</v>
          </cell>
          <cell r="F137">
            <v>0</v>
          </cell>
          <cell r="G137">
            <v>7082.7</v>
          </cell>
          <cell r="H137">
            <v>1268.55</v>
          </cell>
        </row>
        <row r="138">
          <cell r="B138" t="str">
            <v>DINO_04Z</v>
          </cell>
          <cell r="C138">
            <v>17119.7</v>
          </cell>
          <cell r="D138">
            <v>43.6</v>
          </cell>
          <cell r="E138">
            <v>0</v>
          </cell>
          <cell r="F138">
            <v>0</v>
          </cell>
          <cell r="G138">
            <v>17119.7</v>
          </cell>
          <cell r="H138">
            <v>43.6</v>
          </cell>
        </row>
        <row r="139">
          <cell r="B139" t="str">
            <v>DINO_05Z</v>
          </cell>
          <cell r="C139">
            <v>26829.5</v>
          </cell>
          <cell r="D139">
            <v>142.80000000000001</v>
          </cell>
          <cell r="E139">
            <v>0</v>
          </cell>
          <cell r="F139">
            <v>0</v>
          </cell>
          <cell r="G139">
            <v>26829.5</v>
          </cell>
          <cell r="H139">
            <v>142.80000000000001</v>
          </cell>
        </row>
        <row r="140">
          <cell r="B140" t="str">
            <v>DINO_06Z</v>
          </cell>
          <cell r="C140">
            <v>17419.400000000001</v>
          </cell>
          <cell r="D140">
            <v>83.05</v>
          </cell>
          <cell r="E140">
            <v>0</v>
          </cell>
          <cell r="F140">
            <v>0</v>
          </cell>
          <cell r="G140">
            <v>17419.400000000001</v>
          </cell>
          <cell r="H140">
            <v>83.05</v>
          </cell>
        </row>
        <row r="141">
          <cell r="B141" t="str">
            <v>FFES_01Z</v>
          </cell>
          <cell r="C141">
            <v>94.58</v>
          </cell>
          <cell r="D141">
            <v>1.08</v>
          </cell>
          <cell r="E141">
            <v>0</v>
          </cell>
          <cell r="F141">
            <v>0</v>
          </cell>
          <cell r="G141">
            <v>94.58</v>
          </cell>
          <cell r="H141">
            <v>1.08</v>
          </cell>
        </row>
        <row r="142">
          <cell r="B142" t="str">
            <v>FFES_02Z</v>
          </cell>
          <cell r="C142">
            <v>231.66</v>
          </cell>
          <cell r="D142">
            <v>248.14</v>
          </cell>
          <cell r="E142">
            <v>0</v>
          </cell>
          <cell r="F142">
            <v>0</v>
          </cell>
          <cell r="G142">
            <v>231.66</v>
          </cell>
          <cell r="H142">
            <v>248.14</v>
          </cell>
        </row>
        <row r="143">
          <cell r="B143" t="str">
            <v>FFES_03Z</v>
          </cell>
          <cell r="C143">
            <v>0</v>
          </cell>
          <cell r="D143">
            <v>0</v>
          </cell>
          <cell r="E143">
            <v>0</v>
          </cell>
          <cell r="F143">
            <v>0</v>
          </cell>
          <cell r="G143">
            <v>0</v>
          </cell>
          <cell r="H143">
            <v>0</v>
          </cell>
        </row>
        <row r="144">
          <cell r="B144" t="str">
            <v>FFES_04Z</v>
          </cell>
          <cell r="C144">
            <v>4080.22</v>
          </cell>
          <cell r="D144">
            <v>353.66</v>
          </cell>
          <cell r="E144">
            <v>0</v>
          </cell>
          <cell r="F144">
            <v>0</v>
          </cell>
          <cell r="G144">
            <v>4080.22</v>
          </cell>
          <cell r="H144">
            <v>353.66</v>
          </cell>
        </row>
        <row r="145">
          <cell r="B145" t="str">
            <v>KILNS01Z</v>
          </cell>
          <cell r="C145">
            <v>0</v>
          </cell>
          <cell r="D145">
            <v>0</v>
          </cell>
          <cell r="E145">
            <v>0</v>
          </cell>
          <cell r="F145">
            <v>0</v>
          </cell>
          <cell r="G145">
            <v>0</v>
          </cell>
          <cell r="H145">
            <v>0</v>
          </cell>
        </row>
        <row r="146">
          <cell r="B146" t="str">
            <v>PETEM01Z</v>
          </cell>
          <cell r="C146">
            <v>69.72</v>
          </cell>
          <cell r="D146">
            <v>0</v>
          </cell>
          <cell r="E146">
            <v>0</v>
          </cell>
          <cell r="F146">
            <v>0</v>
          </cell>
          <cell r="G146">
            <v>69.72</v>
          </cell>
          <cell r="H146">
            <v>0</v>
          </cell>
        </row>
        <row r="147">
          <cell r="B147" t="str">
            <v>GRAI_06Z</v>
          </cell>
          <cell r="C147">
            <v>4718.8999999999996</v>
          </cell>
          <cell r="D147">
            <v>367.1</v>
          </cell>
          <cell r="E147">
            <v>0</v>
          </cell>
          <cell r="F147">
            <v>0</v>
          </cell>
          <cell r="G147">
            <v>4718.8999999999996</v>
          </cell>
          <cell r="H147">
            <v>367.1</v>
          </cell>
        </row>
        <row r="148">
          <cell r="B148" t="str">
            <v>GRAI_07Z</v>
          </cell>
          <cell r="C148">
            <v>35755.25</v>
          </cell>
          <cell r="D148">
            <v>2328.5</v>
          </cell>
          <cell r="E148">
            <v>0</v>
          </cell>
          <cell r="F148">
            <v>0</v>
          </cell>
          <cell r="G148">
            <v>35755.25</v>
          </cell>
          <cell r="H148">
            <v>2328.5</v>
          </cell>
        </row>
        <row r="149">
          <cell r="B149" t="str">
            <v>GRAI_08Z</v>
          </cell>
          <cell r="C149">
            <v>5545.1</v>
          </cell>
          <cell r="D149">
            <v>392.65</v>
          </cell>
          <cell r="E149">
            <v>0</v>
          </cell>
          <cell r="F149">
            <v>0</v>
          </cell>
          <cell r="G149">
            <v>5545.1</v>
          </cell>
          <cell r="H149">
            <v>392.65</v>
          </cell>
        </row>
        <row r="150">
          <cell r="B150" t="str">
            <v>KILLP01Z</v>
          </cell>
          <cell r="C150">
            <v>662.35</v>
          </cell>
          <cell r="D150">
            <v>19.5</v>
          </cell>
          <cell r="E150">
            <v>0</v>
          </cell>
          <cell r="F150">
            <v>0</v>
          </cell>
          <cell r="G150">
            <v>662.35</v>
          </cell>
          <cell r="H150">
            <v>19.5</v>
          </cell>
        </row>
        <row r="151">
          <cell r="B151" t="str">
            <v>KILLP02Z</v>
          </cell>
          <cell r="C151">
            <v>532.79999999999995</v>
          </cell>
          <cell r="D151">
            <v>44.75</v>
          </cell>
          <cell r="E151">
            <v>0</v>
          </cell>
          <cell r="F151">
            <v>0</v>
          </cell>
          <cell r="G151">
            <v>532.79999999999995</v>
          </cell>
          <cell r="H151">
            <v>44.75</v>
          </cell>
        </row>
        <row r="152">
          <cell r="B152" t="str">
            <v>RATS_01Z</v>
          </cell>
          <cell r="C152">
            <v>0</v>
          </cell>
          <cell r="D152">
            <v>0</v>
          </cell>
          <cell r="E152">
            <v>0</v>
          </cell>
          <cell r="F152">
            <v>0</v>
          </cell>
          <cell r="G152">
            <v>0</v>
          </cell>
          <cell r="H152">
            <v>0</v>
          </cell>
        </row>
        <row r="153">
          <cell r="B153" t="str">
            <v>RATS_02Z</v>
          </cell>
          <cell r="C153">
            <v>6955.74</v>
          </cell>
          <cell r="D153">
            <v>1118.8800000000001</v>
          </cell>
          <cell r="E153">
            <v>0</v>
          </cell>
          <cell r="F153">
            <v>0</v>
          </cell>
          <cell r="G153">
            <v>6955.74</v>
          </cell>
          <cell r="H153">
            <v>1118.8800000000001</v>
          </cell>
        </row>
        <row r="154">
          <cell r="B154" t="str">
            <v>RATS_03Z</v>
          </cell>
          <cell r="C154">
            <v>265.86</v>
          </cell>
          <cell r="D154">
            <v>1.62</v>
          </cell>
          <cell r="E154">
            <v>0</v>
          </cell>
          <cell r="F154">
            <v>0</v>
          </cell>
          <cell r="G154">
            <v>265.86</v>
          </cell>
          <cell r="H154">
            <v>1.62</v>
          </cell>
        </row>
        <row r="155">
          <cell r="B155" t="str">
            <v>RATS_04Z</v>
          </cell>
          <cell r="C155">
            <v>7432.83</v>
          </cell>
          <cell r="D155">
            <v>3239.28</v>
          </cell>
          <cell r="E155">
            <v>0</v>
          </cell>
          <cell r="F155">
            <v>0</v>
          </cell>
          <cell r="G155">
            <v>7432.83</v>
          </cell>
          <cell r="H155">
            <v>3239.28</v>
          </cell>
        </row>
        <row r="156">
          <cell r="B156" t="str">
            <v>TAYL_02Z</v>
          </cell>
          <cell r="C156">
            <v>0</v>
          </cell>
          <cell r="D156">
            <v>0</v>
          </cell>
          <cell r="E156">
            <v>0</v>
          </cell>
          <cell r="F156">
            <v>0</v>
          </cell>
          <cell r="G156">
            <v>0</v>
          </cell>
          <cell r="H156">
            <v>0</v>
          </cell>
        </row>
        <row r="157">
          <cell r="B157" t="str">
            <v>TAYL_03Z</v>
          </cell>
          <cell r="C157">
            <v>0</v>
          </cell>
          <cell r="D157">
            <v>0</v>
          </cell>
          <cell r="E157">
            <v>0</v>
          </cell>
          <cell r="F157">
            <v>0</v>
          </cell>
          <cell r="G157">
            <v>0</v>
          </cell>
          <cell r="H157">
            <v>0</v>
          </cell>
        </row>
        <row r="158">
          <cell r="B158" t="str">
            <v>RCBKO-1</v>
          </cell>
          <cell r="C158">
            <v>7647.95</v>
          </cell>
          <cell r="D158">
            <v>1602.41</v>
          </cell>
          <cell r="E158">
            <v>0</v>
          </cell>
          <cell r="F158">
            <v>0</v>
          </cell>
          <cell r="G158">
            <v>7647.95</v>
          </cell>
          <cell r="H158">
            <v>1602.41</v>
          </cell>
        </row>
        <row r="159">
          <cell r="B159" t="str">
            <v>RCBKO-2</v>
          </cell>
          <cell r="C159">
            <v>7459.09</v>
          </cell>
          <cell r="D159">
            <v>1683.27</v>
          </cell>
          <cell r="E159">
            <v>0</v>
          </cell>
          <cell r="F159">
            <v>0</v>
          </cell>
          <cell r="G159">
            <v>7459.09</v>
          </cell>
          <cell r="H159">
            <v>1683.27</v>
          </cell>
        </row>
        <row r="160">
          <cell r="B160" t="str">
            <v>BRGG_01Z</v>
          </cell>
          <cell r="C160">
            <v>0</v>
          </cell>
          <cell r="D160">
            <v>0</v>
          </cell>
          <cell r="E160">
            <v>0</v>
          </cell>
          <cell r="F160">
            <v>0</v>
          </cell>
          <cell r="G160">
            <v>0</v>
          </cell>
          <cell r="H160">
            <v>0</v>
          </cell>
        </row>
        <row r="161">
          <cell r="B161" t="str">
            <v>ROCK_01Z</v>
          </cell>
          <cell r="C161">
            <v>42104.5</v>
          </cell>
          <cell r="D161">
            <v>975</v>
          </cell>
          <cell r="E161">
            <v>0</v>
          </cell>
          <cell r="F161">
            <v>0</v>
          </cell>
          <cell r="G161">
            <v>42104.5</v>
          </cell>
          <cell r="H161">
            <v>975</v>
          </cell>
        </row>
        <row r="162">
          <cell r="B162" t="str">
            <v>SCCL_01Z</v>
          </cell>
          <cell r="C162">
            <v>9547.65</v>
          </cell>
          <cell r="D162">
            <v>97.23</v>
          </cell>
          <cell r="E162">
            <v>0</v>
          </cell>
          <cell r="F162">
            <v>0</v>
          </cell>
          <cell r="G162">
            <v>9547.65</v>
          </cell>
          <cell r="H162">
            <v>97.23</v>
          </cell>
        </row>
        <row r="163">
          <cell r="B163" t="str">
            <v>SCCL_02Z</v>
          </cell>
          <cell r="C163">
            <v>12240.85</v>
          </cell>
          <cell r="D163">
            <v>854.5</v>
          </cell>
          <cell r="E163">
            <v>0</v>
          </cell>
          <cell r="F163">
            <v>0</v>
          </cell>
          <cell r="G163">
            <v>12240.85</v>
          </cell>
          <cell r="H163">
            <v>854.5</v>
          </cell>
        </row>
        <row r="164">
          <cell r="B164" t="str">
            <v>SCCL_03Z</v>
          </cell>
          <cell r="C164">
            <v>12762.85</v>
          </cell>
          <cell r="D164">
            <v>37.06</v>
          </cell>
          <cell r="E164">
            <v>0</v>
          </cell>
          <cell r="F164">
            <v>0</v>
          </cell>
          <cell r="G164">
            <v>12762.85</v>
          </cell>
          <cell r="H164">
            <v>37.06</v>
          </cell>
        </row>
        <row r="165">
          <cell r="B165" t="str">
            <v>SEAB_01Z</v>
          </cell>
          <cell r="C165">
            <v>475.72</v>
          </cell>
          <cell r="D165">
            <v>176.58</v>
          </cell>
          <cell r="E165">
            <v>0</v>
          </cell>
          <cell r="F165">
            <v>0</v>
          </cell>
          <cell r="G165">
            <v>475.72</v>
          </cell>
          <cell r="H165">
            <v>176.58</v>
          </cell>
        </row>
        <row r="166">
          <cell r="B166" t="str">
            <v>SEAB_02Z</v>
          </cell>
          <cell r="C166">
            <v>4201.6000000000004</v>
          </cell>
          <cell r="D166">
            <v>417.49</v>
          </cell>
          <cell r="E166">
            <v>0</v>
          </cell>
          <cell r="F166">
            <v>0</v>
          </cell>
          <cell r="G166">
            <v>4201.6000000000004</v>
          </cell>
          <cell r="H166">
            <v>417.49</v>
          </cell>
        </row>
        <row r="167">
          <cell r="B167" t="str">
            <v>SPLN_01Z</v>
          </cell>
          <cell r="C167">
            <v>46638.6</v>
          </cell>
          <cell r="D167">
            <v>2355.1999999999998</v>
          </cell>
          <cell r="E167">
            <v>0</v>
          </cell>
          <cell r="F167">
            <v>0</v>
          </cell>
          <cell r="G167">
            <v>46638.6</v>
          </cell>
          <cell r="H167">
            <v>2355.1999999999998</v>
          </cell>
        </row>
        <row r="168">
          <cell r="B168" t="str">
            <v>ARCHW-1</v>
          </cell>
          <cell r="C168">
            <v>1418.13</v>
          </cell>
          <cell r="D168">
            <v>931.36</v>
          </cell>
          <cell r="E168">
            <v>0</v>
          </cell>
          <cell r="F168">
            <v>0</v>
          </cell>
          <cell r="G168">
            <v>1418.13</v>
          </cell>
          <cell r="H168">
            <v>931.36</v>
          </cell>
        </row>
        <row r="169">
          <cell r="B169" t="str">
            <v>BLLA-2</v>
          </cell>
          <cell r="C169">
            <v>2015.24</v>
          </cell>
          <cell r="D169">
            <v>412.16</v>
          </cell>
          <cell r="E169">
            <v>0</v>
          </cell>
          <cell r="F169">
            <v>0</v>
          </cell>
          <cell r="G169">
            <v>2015.24</v>
          </cell>
          <cell r="H169">
            <v>412.16</v>
          </cell>
        </row>
        <row r="170">
          <cell r="B170" t="str">
            <v>CLFLW-1</v>
          </cell>
          <cell r="C170">
            <v>458.8</v>
          </cell>
          <cell r="D170">
            <v>46.46</v>
          </cell>
          <cell r="E170">
            <v>0</v>
          </cell>
          <cell r="F170">
            <v>0</v>
          </cell>
          <cell r="G170">
            <v>458.8</v>
          </cell>
          <cell r="H170">
            <v>46.46</v>
          </cell>
        </row>
        <row r="171">
          <cell r="B171" t="str">
            <v>DRSLW-1</v>
          </cell>
          <cell r="C171">
            <v>10286.83</v>
          </cell>
          <cell r="D171">
            <v>0</v>
          </cell>
          <cell r="E171">
            <v>0</v>
          </cell>
          <cell r="F171">
            <v>0</v>
          </cell>
          <cell r="G171">
            <v>10286.83</v>
          </cell>
          <cell r="H171">
            <v>0</v>
          </cell>
        </row>
        <row r="172">
          <cell r="B172" t="str">
            <v>EWHLW-1</v>
          </cell>
          <cell r="C172">
            <v>166.19</v>
          </cell>
          <cell r="D172">
            <v>793.33</v>
          </cell>
          <cell r="E172">
            <v>0</v>
          </cell>
          <cell r="F172">
            <v>0</v>
          </cell>
          <cell r="G172">
            <v>166.19</v>
          </cell>
          <cell r="H172">
            <v>793.33</v>
          </cell>
        </row>
        <row r="173">
          <cell r="B173" t="str">
            <v>HRSTW-1</v>
          </cell>
          <cell r="C173">
            <v>16746.78</v>
          </cell>
          <cell r="D173">
            <v>0</v>
          </cell>
          <cell r="E173">
            <v>0</v>
          </cell>
          <cell r="F173">
            <v>0</v>
          </cell>
          <cell r="G173">
            <v>16746.78</v>
          </cell>
          <cell r="H173">
            <v>0</v>
          </cell>
        </row>
        <row r="174">
          <cell r="B174" t="str">
            <v>KLGLW-1</v>
          </cell>
          <cell r="C174">
            <v>13042.04</v>
          </cell>
          <cell r="D174">
            <v>59.56</v>
          </cell>
          <cell r="E174">
            <v>0</v>
          </cell>
          <cell r="F174">
            <v>0</v>
          </cell>
          <cell r="G174">
            <v>13042.04</v>
          </cell>
          <cell r="H174">
            <v>59.56</v>
          </cell>
        </row>
        <row r="175">
          <cell r="B175" t="str">
            <v>MKHLW-1</v>
          </cell>
          <cell r="C175">
            <v>0</v>
          </cell>
          <cell r="D175">
            <v>8707.4599999999991</v>
          </cell>
          <cell r="E175">
            <v>0</v>
          </cell>
          <cell r="F175">
            <v>0</v>
          </cell>
          <cell r="G175">
            <v>0</v>
          </cell>
          <cell r="H175">
            <v>8707.4599999999991</v>
          </cell>
        </row>
        <row r="176">
          <cell r="B176" t="str">
            <v>AIGA_01Z</v>
          </cell>
          <cell r="C176">
            <v>0</v>
          </cell>
          <cell r="D176">
            <v>20.99</v>
          </cell>
          <cell r="E176">
            <v>0</v>
          </cell>
          <cell r="F176">
            <v>0</v>
          </cell>
          <cell r="G176">
            <v>0</v>
          </cell>
          <cell r="H176">
            <v>20.99</v>
          </cell>
        </row>
        <row r="177">
          <cell r="B177" t="str">
            <v>BHLAW-1</v>
          </cell>
          <cell r="C177">
            <v>2354.27</v>
          </cell>
          <cell r="D177">
            <v>252.67</v>
          </cell>
          <cell r="E177">
            <v>0</v>
          </cell>
          <cell r="F177">
            <v>0</v>
          </cell>
          <cell r="G177">
            <v>2354.27</v>
          </cell>
          <cell r="H177">
            <v>252.67</v>
          </cell>
        </row>
        <row r="178">
          <cell r="B178" t="str">
            <v>CASH_01Z</v>
          </cell>
          <cell r="C178">
            <v>223.28</v>
          </cell>
          <cell r="D178">
            <v>0.03</v>
          </cell>
          <cell r="E178">
            <v>0</v>
          </cell>
          <cell r="F178">
            <v>0</v>
          </cell>
          <cell r="G178">
            <v>223.28</v>
          </cell>
          <cell r="H178">
            <v>0.03</v>
          </cell>
        </row>
        <row r="179">
          <cell r="B179" t="str">
            <v>CEAN_01Z</v>
          </cell>
          <cell r="C179">
            <v>12.57</v>
          </cell>
          <cell r="D179">
            <v>16.07</v>
          </cell>
          <cell r="E179">
            <v>0</v>
          </cell>
          <cell r="F179">
            <v>0</v>
          </cell>
          <cell r="G179">
            <v>12.57</v>
          </cell>
          <cell r="H179">
            <v>16.07</v>
          </cell>
        </row>
        <row r="180">
          <cell r="B180" t="str">
            <v>CLAC-1</v>
          </cell>
          <cell r="C180">
            <v>2.86</v>
          </cell>
          <cell r="D180">
            <v>2.41</v>
          </cell>
          <cell r="E180">
            <v>0</v>
          </cell>
          <cell r="F180">
            <v>0</v>
          </cell>
          <cell r="G180">
            <v>2.86</v>
          </cell>
          <cell r="H180">
            <v>2.41</v>
          </cell>
        </row>
        <row r="181">
          <cell r="B181" t="str">
            <v>CLUN_01Z</v>
          </cell>
          <cell r="C181">
            <v>509.71</v>
          </cell>
          <cell r="D181">
            <v>81.02</v>
          </cell>
          <cell r="E181">
            <v>0</v>
          </cell>
          <cell r="F181">
            <v>0</v>
          </cell>
          <cell r="G181">
            <v>509.71</v>
          </cell>
          <cell r="H181">
            <v>81.02</v>
          </cell>
        </row>
        <row r="182">
          <cell r="B182" t="str">
            <v>CLUN_02Z</v>
          </cell>
          <cell r="C182">
            <v>92.07</v>
          </cell>
          <cell r="D182">
            <v>222.17</v>
          </cell>
          <cell r="E182">
            <v>0</v>
          </cell>
          <cell r="F182">
            <v>0</v>
          </cell>
          <cell r="G182">
            <v>92.07</v>
          </cell>
          <cell r="H182">
            <v>222.17</v>
          </cell>
        </row>
        <row r="183">
          <cell r="B183" t="str">
            <v>CULL_02Z</v>
          </cell>
          <cell r="C183">
            <v>691.73</v>
          </cell>
          <cell r="D183">
            <v>0</v>
          </cell>
          <cell r="E183">
            <v>0</v>
          </cell>
          <cell r="F183">
            <v>0</v>
          </cell>
          <cell r="G183">
            <v>691.73</v>
          </cell>
          <cell r="H183">
            <v>0</v>
          </cell>
        </row>
        <row r="184">
          <cell r="B184" t="str">
            <v>DEAN_01Z</v>
          </cell>
          <cell r="C184">
            <v>6.5</v>
          </cell>
          <cell r="D184">
            <v>0</v>
          </cell>
          <cell r="E184">
            <v>0</v>
          </cell>
          <cell r="F184">
            <v>0</v>
          </cell>
          <cell r="G184">
            <v>6.5</v>
          </cell>
          <cell r="H184">
            <v>0</v>
          </cell>
        </row>
        <row r="185">
          <cell r="B185" t="str">
            <v>ERRO_01Z</v>
          </cell>
          <cell r="C185">
            <v>2.5299999999999998</v>
          </cell>
          <cell r="D185">
            <v>15.95</v>
          </cell>
          <cell r="E185">
            <v>0</v>
          </cell>
          <cell r="F185">
            <v>0</v>
          </cell>
          <cell r="G185">
            <v>2.5299999999999998</v>
          </cell>
          <cell r="H185">
            <v>15.95</v>
          </cell>
        </row>
        <row r="186">
          <cell r="B186" t="str">
            <v>ERRO_02Z</v>
          </cell>
          <cell r="C186">
            <v>1.08</v>
          </cell>
          <cell r="D186">
            <v>6.2</v>
          </cell>
          <cell r="E186">
            <v>0</v>
          </cell>
          <cell r="F186">
            <v>0</v>
          </cell>
          <cell r="G186">
            <v>1.08</v>
          </cell>
          <cell r="H186">
            <v>6.2</v>
          </cell>
        </row>
        <row r="187">
          <cell r="B187" t="str">
            <v>ERRO_03Z</v>
          </cell>
          <cell r="C187">
            <v>1.71</v>
          </cell>
          <cell r="D187">
            <v>14</v>
          </cell>
          <cell r="E187">
            <v>0</v>
          </cell>
          <cell r="F187">
            <v>0</v>
          </cell>
          <cell r="G187">
            <v>1.71</v>
          </cell>
          <cell r="H187">
            <v>14</v>
          </cell>
        </row>
        <row r="188">
          <cell r="B188" t="str">
            <v>FASN_01Z</v>
          </cell>
          <cell r="C188">
            <v>902.56</v>
          </cell>
          <cell r="D188">
            <v>3.16</v>
          </cell>
          <cell r="E188">
            <v>0</v>
          </cell>
          <cell r="F188">
            <v>0</v>
          </cell>
          <cell r="G188">
            <v>902.56</v>
          </cell>
          <cell r="H188">
            <v>3.16</v>
          </cell>
        </row>
        <row r="189">
          <cell r="B189" t="str">
            <v>FASN_02Z</v>
          </cell>
          <cell r="C189">
            <v>296.97000000000003</v>
          </cell>
          <cell r="D189">
            <v>0.2</v>
          </cell>
          <cell r="E189">
            <v>0</v>
          </cell>
          <cell r="F189">
            <v>0</v>
          </cell>
          <cell r="G189">
            <v>296.97000000000003</v>
          </cell>
          <cell r="H189">
            <v>0.2</v>
          </cell>
        </row>
        <row r="190">
          <cell r="B190" t="str">
            <v>FASN_03Z</v>
          </cell>
          <cell r="C190">
            <v>57.31</v>
          </cell>
          <cell r="D190">
            <v>65.38</v>
          </cell>
          <cell r="E190">
            <v>0</v>
          </cell>
          <cell r="F190">
            <v>0</v>
          </cell>
          <cell r="G190">
            <v>57.31</v>
          </cell>
          <cell r="H190">
            <v>65.38</v>
          </cell>
        </row>
        <row r="191">
          <cell r="B191" t="str">
            <v>FASN_04Z</v>
          </cell>
          <cell r="C191">
            <v>76.44</v>
          </cell>
          <cell r="D191">
            <v>56.03</v>
          </cell>
          <cell r="E191">
            <v>0</v>
          </cell>
          <cell r="F191">
            <v>0</v>
          </cell>
          <cell r="G191">
            <v>76.44</v>
          </cell>
          <cell r="H191">
            <v>56.03</v>
          </cell>
        </row>
        <row r="192">
          <cell r="B192" t="str">
            <v>FINL_01Z</v>
          </cell>
          <cell r="C192">
            <v>1.95</v>
          </cell>
          <cell r="D192">
            <v>11.2</v>
          </cell>
          <cell r="E192">
            <v>0</v>
          </cell>
          <cell r="F192">
            <v>0</v>
          </cell>
          <cell r="G192">
            <v>1.95</v>
          </cell>
          <cell r="H192">
            <v>11.2</v>
          </cell>
        </row>
        <row r="193">
          <cell r="B193" t="str">
            <v>FOYE_01Z</v>
          </cell>
          <cell r="C193">
            <v>1317.05</v>
          </cell>
          <cell r="D193">
            <v>844.11</v>
          </cell>
          <cell r="E193">
            <v>0</v>
          </cell>
          <cell r="F193">
            <v>0</v>
          </cell>
          <cell r="G193">
            <v>1317.05</v>
          </cell>
          <cell r="H193">
            <v>844.11</v>
          </cell>
        </row>
        <row r="194">
          <cell r="B194" t="str">
            <v>FOYE_02Z</v>
          </cell>
          <cell r="C194">
            <v>1397.89</v>
          </cell>
          <cell r="D194">
            <v>818.26</v>
          </cell>
          <cell r="E194">
            <v>0</v>
          </cell>
          <cell r="F194">
            <v>0</v>
          </cell>
          <cell r="G194">
            <v>1397.89</v>
          </cell>
          <cell r="H194">
            <v>818.26</v>
          </cell>
        </row>
        <row r="195">
          <cell r="B195" t="str">
            <v>GLEN_01Z</v>
          </cell>
          <cell r="C195">
            <v>39.53</v>
          </cell>
          <cell r="D195">
            <v>0.42</v>
          </cell>
          <cell r="E195">
            <v>0</v>
          </cell>
          <cell r="F195">
            <v>0</v>
          </cell>
          <cell r="G195">
            <v>39.53</v>
          </cell>
          <cell r="H195">
            <v>0.42</v>
          </cell>
        </row>
        <row r="196">
          <cell r="B196" t="str">
            <v>GLNDO-1</v>
          </cell>
          <cell r="C196">
            <v>169.46</v>
          </cell>
          <cell r="D196">
            <v>4.32</v>
          </cell>
          <cell r="E196">
            <v>0</v>
          </cell>
          <cell r="F196">
            <v>0</v>
          </cell>
          <cell r="G196">
            <v>169.46</v>
          </cell>
          <cell r="H196">
            <v>4.32</v>
          </cell>
        </row>
        <row r="197">
          <cell r="B197" t="str">
            <v>GORDW-1</v>
          </cell>
          <cell r="C197">
            <v>0</v>
          </cell>
          <cell r="D197">
            <v>0</v>
          </cell>
          <cell r="E197">
            <v>0</v>
          </cell>
          <cell r="F197">
            <v>0</v>
          </cell>
          <cell r="G197">
            <v>0</v>
          </cell>
          <cell r="H197">
            <v>0</v>
          </cell>
        </row>
        <row r="198">
          <cell r="B198" t="str">
            <v>GRUB_01Z</v>
          </cell>
          <cell r="C198">
            <v>0</v>
          </cell>
          <cell r="D198">
            <v>0</v>
          </cell>
          <cell r="E198">
            <v>0</v>
          </cell>
          <cell r="F198">
            <v>0</v>
          </cell>
          <cell r="G198">
            <v>0</v>
          </cell>
          <cell r="H198">
            <v>0</v>
          </cell>
        </row>
        <row r="199">
          <cell r="B199" t="str">
            <v>GRUB_02Z</v>
          </cell>
          <cell r="C199">
            <v>0</v>
          </cell>
          <cell r="D199">
            <v>0</v>
          </cell>
          <cell r="E199">
            <v>0</v>
          </cell>
          <cell r="F199">
            <v>0</v>
          </cell>
          <cell r="G199">
            <v>0</v>
          </cell>
          <cell r="H199">
            <v>0</v>
          </cell>
        </row>
        <row r="200">
          <cell r="B200" t="str">
            <v>HADHW-1</v>
          </cell>
          <cell r="C200">
            <v>158.06</v>
          </cell>
          <cell r="D200">
            <v>5798.82</v>
          </cell>
          <cell r="E200">
            <v>0</v>
          </cell>
          <cell r="F200">
            <v>0</v>
          </cell>
          <cell r="G200">
            <v>158.06</v>
          </cell>
          <cell r="H200">
            <v>5798.82</v>
          </cell>
        </row>
        <row r="201">
          <cell r="B201" t="str">
            <v>INGA_01Z</v>
          </cell>
          <cell r="C201">
            <v>17.940000000000001</v>
          </cell>
          <cell r="D201">
            <v>5.94</v>
          </cell>
          <cell r="E201">
            <v>0</v>
          </cell>
          <cell r="F201">
            <v>0</v>
          </cell>
          <cell r="G201">
            <v>17.940000000000001</v>
          </cell>
          <cell r="H201">
            <v>5.94</v>
          </cell>
        </row>
        <row r="202">
          <cell r="B202" t="str">
            <v>KIOR_01Z</v>
          </cell>
          <cell r="C202">
            <v>1.1000000000000001</v>
          </cell>
          <cell r="D202">
            <v>3.23</v>
          </cell>
          <cell r="E202">
            <v>0</v>
          </cell>
          <cell r="F202">
            <v>0</v>
          </cell>
          <cell r="G202">
            <v>1.1000000000000001</v>
          </cell>
          <cell r="H202">
            <v>3.23</v>
          </cell>
        </row>
        <row r="203">
          <cell r="B203" t="str">
            <v>LOCH_01Z</v>
          </cell>
          <cell r="C203">
            <v>107.72</v>
          </cell>
          <cell r="D203">
            <v>6.8</v>
          </cell>
          <cell r="E203">
            <v>0</v>
          </cell>
          <cell r="F203">
            <v>0</v>
          </cell>
          <cell r="G203">
            <v>107.72</v>
          </cell>
          <cell r="H203">
            <v>6.8</v>
          </cell>
        </row>
        <row r="204">
          <cell r="B204" t="str">
            <v>LOCH_02Z</v>
          </cell>
          <cell r="C204">
            <v>275.68</v>
          </cell>
          <cell r="D204">
            <v>2.04</v>
          </cell>
          <cell r="E204">
            <v>0</v>
          </cell>
          <cell r="F204">
            <v>0</v>
          </cell>
          <cell r="G204">
            <v>275.68</v>
          </cell>
          <cell r="H204">
            <v>2.04</v>
          </cell>
        </row>
        <row r="205">
          <cell r="B205" t="str">
            <v>LUIC_01Z</v>
          </cell>
          <cell r="C205">
            <v>14.79</v>
          </cell>
          <cell r="D205">
            <v>63.59</v>
          </cell>
          <cell r="E205">
            <v>0</v>
          </cell>
          <cell r="F205">
            <v>0</v>
          </cell>
          <cell r="G205">
            <v>14.79</v>
          </cell>
          <cell r="H205">
            <v>63.59</v>
          </cell>
        </row>
        <row r="206">
          <cell r="B206" t="str">
            <v>LUIC_02Z</v>
          </cell>
          <cell r="C206">
            <v>29.33</v>
          </cell>
          <cell r="D206">
            <v>46.92</v>
          </cell>
          <cell r="E206">
            <v>0</v>
          </cell>
          <cell r="F206">
            <v>0</v>
          </cell>
          <cell r="G206">
            <v>29.33</v>
          </cell>
          <cell r="H206">
            <v>46.92</v>
          </cell>
        </row>
        <row r="207">
          <cell r="B207" t="str">
            <v>MOSS_01Z</v>
          </cell>
          <cell r="C207">
            <v>289.67</v>
          </cell>
          <cell r="D207">
            <v>25.13</v>
          </cell>
          <cell r="E207">
            <v>0</v>
          </cell>
          <cell r="F207">
            <v>0</v>
          </cell>
          <cell r="G207">
            <v>289.67</v>
          </cell>
          <cell r="H207">
            <v>25.13</v>
          </cell>
        </row>
        <row r="208">
          <cell r="B208" t="str">
            <v>NANT_01Z</v>
          </cell>
          <cell r="C208">
            <v>96.72</v>
          </cell>
          <cell r="D208">
            <v>0.61</v>
          </cell>
          <cell r="E208">
            <v>0</v>
          </cell>
          <cell r="F208">
            <v>0</v>
          </cell>
          <cell r="G208">
            <v>96.72</v>
          </cell>
          <cell r="H208">
            <v>0.61</v>
          </cell>
        </row>
        <row r="209">
          <cell r="B209" t="str">
            <v>ORRI_01Z</v>
          </cell>
          <cell r="C209">
            <v>140.61000000000001</v>
          </cell>
          <cell r="D209">
            <v>0.03</v>
          </cell>
          <cell r="E209">
            <v>0</v>
          </cell>
          <cell r="F209">
            <v>0</v>
          </cell>
          <cell r="G209">
            <v>140.61000000000001</v>
          </cell>
          <cell r="H209">
            <v>0.03</v>
          </cell>
        </row>
        <row r="210">
          <cell r="B210" t="str">
            <v>PEHE_01Z</v>
          </cell>
          <cell r="C210">
            <v>6837.14</v>
          </cell>
          <cell r="D210">
            <v>5867.09</v>
          </cell>
          <cell r="E210">
            <v>0</v>
          </cell>
          <cell r="F210">
            <v>0</v>
          </cell>
          <cell r="G210">
            <v>6837.14</v>
          </cell>
          <cell r="H210">
            <v>5867.09</v>
          </cell>
        </row>
        <row r="211">
          <cell r="B211" t="str">
            <v>PEHE_02Z</v>
          </cell>
          <cell r="C211">
            <v>0</v>
          </cell>
          <cell r="D211">
            <v>0</v>
          </cell>
          <cell r="E211">
            <v>0</v>
          </cell>
          <cell r="F211">
            <v>0</v>
          </cell>
          <cell r="G211">
            <v>0</v>
          </cell>
          <cell r="H211">
            <v>0</v>
          </cell>
        </row>
        <row r="212">
          <cell r="B212" t="str">
            <v>QUIO_01Z</v>
          </cell>
          <cell r="C212">
            <v>419</v>
          </cell>
          <cell r="D212">
            <v>87.21</v>
          </cell>
          <cell r="E212">
            <v>0</v>
          </cell>
          <cell r="F212">
            <v>0</v>
          </cell>
          <cell r="G212">
            <v>419</v>
          </cell>
          <cell r="H212">
            <v>87.21</v>
          </cell>
        </row>
        <row r="213">
          <cell r="B213" t="str">
            <v>SLOY_01Z</v>
          </cell>
          <cell r="C213">
            <v>20.65</v>
          </cell>
          <cell r="D213">
            <v>8.25</v>
          </cell>
          <cell r="E213">
            <v>0</v>
          </cell>
          <cell r="F213">
            <v>0</v>
          </cell>
          <cell r="G213">
            <v>20.65</v>
          </cell>
          <cell r="H213">
            <v>8.25</v>
          </cell>
        </row>
        <row r="214">
          <cell r="B214" t="str">
            <v>SLOY_02Z</v>
          </cell>
          <cell r="C214">
            <v>2.88</v>
          </cell>
          <cell r="D214">
            <v>24.13</v>
          </cell>
          <cell r="E214">
            <v>0</v>
          </cell>
          <cell r="F214">
            <v>0</v>
          </cell>
          <cell r="G214">
            <v>2.88</v>
          </cell>
          <cell r="H214">
            <v>24.13</v>
          </cell>
        </row>
        <row r="215">
          <cell r="B215" t="str">
            <v>SLOY_03Z</v>
          </cell>
          <cell r="C215">
            <v>13.75</v>
          </cell>
          <cell r="D215">
            <v>3.57</v>
          </cell>
          <cell r="E215">
            <v>0</v>
          </cell>
          <cell r="F215">
            <v>0</v>
          </cell>
          <cell r="G215">
            <v>13.75</v>
          </cell>
          <cell r="H215">
            <v>3.57</v>
          </cell>
        </row>
        <row r="216">
          <cell r="B216" t="str">
            <v>SLOY_04Z</v>
          </cell>
          <cell r="C216">
            <v>29.89</v>
          </cell>
          <cell r="D216">
            <v>3.93</v>
          </cell>
          <cell r="E216">
            <v>0</v>
          </cell>
          <cell r="F216">
            <v>0</v>
          </cell>
          <cell r="G216">
            <v>29.89</v>
          </cell>
          <cell r="H216">
            <v>3.93</v>
          </cell>
        </row>
        <row r="217">
          <cell r="B217" t="str">
            <v>STRNW-1</v>
          </cell>
          <cell r="C217">
            <v>377.74</v>
          </cell>
          <cell r="D217">
            <v>1433.93</v>
          </cell>
          <cell r="E217">
            <v>0</v>
          </cell>
          <cell r="F217">
            <v>0</v>
          </cell>
          <cell r="G217">
            <v>377.74</v>
          </cell>
          <cell r="H217">
            <v>1433.93</v>
          </cell>
        </row>
        <row r="218">
          <cell r="B218" t="str">
            <v>TORA_01Z</v>
          </cell>
          <cell r="C218">
            <v>0</v>
          </cell>
          <cell r="D218">
            <v>91.36</v>
          </cell>
          <cell r="E218">
            <v>0</v>
          </cell>
          <cell r="F218">
            <v>0</v>
          </cell>
          <cell r="G218">
            <v>0</v>
          </cell>
          <cell r="H218">
            <v>91.36</v>
          </cell>
        </row>
        <row r="219">
          <cell r="B219" t="str">
            <v>TORA_02Z</v>
          </cell>
          <cell r="C219">
            <v>43.45</v>
          </cell>
          <cell r="D219">
            <v>110.28</v>
          </cell>
          <cell r="E219">
            <v>0</v>
          </cell>
          <cell r="F219">
            <v>0</v>
          </cell>
          <cell r="G219">
            <v>43.45</v>
          </cell>
          <cell r="H219">
            <v>110.28</v>
          </cell>
        </row>
        <row r="220">
          <cell r="B220" t="str">
            <v>STLGW-1</v>
          </cell>
          <cell r="C220">
            <v>3109.63</v>
          </cell>
          <cell r="D220">
            <v>67.760000000000005</v>
          </cell>
          <cell r="E220">
            <v>0</v>
          </cell>
          <cell r="F220">
            <v>0</v>
          </cell>
          <cell r="G220">
            <v>3109.63</v>
          </cell>
          <cell r="H220">
            <v>67.760000000000005</v>
          </cell>
        </row>
        <row r="221">
          <cell r="B221" t="str">
            <v>STLGW-2</v>
          </cell>
          <cell r="C221">
            <v>3269.75</v>
          </cell>
          <cell r="D221">
            <v>73.44</v>
          </cell>
          <cell r="E221">
            <v>0</v>
          </cell>
          <cell r="F221">
            <v>0</v>
          </cell>
          <cell r="G221">
            <v>3269.75</v>
          </cell>
          <cell r="H221">
            <v>73.44</v>
          </cell>
        </row>
        <row r="222">
          <cell r="B222" t="str">
            <v>STLGW-3</v>
          </cell>
          <cell r="C222">
            <v>3101.09</v>
          </cell>
          <cell r="D222">
            <v>51.7</v>
          </cell>
          <cell r="E222">
            <v>0</v>
          </cell>
          <cell r="F222">
            <v>0</v>
          </cell>
          <cell r="G222">
            <v>3101.09</v>
          </cell>
          <cell r="H222">
            <v>51.7</v>
          </cell>
        </row>
        <row r="223">
          <cell r="B223" t="str">
            <v>SUTB_01Z</v>
          </cell>
          <cell r="C223">
            <v>0</v>
          </cell>
          <cell r="D223">
            <v>0</v>
          </cell>
          <cell r="E223">
            <v>0</v>
          </cell>
          <cell r="F223">
            <v>0</v>
          </cell>
          <cell r="G223">
            <v>0</v>
          </cell>
          <cell r="H223">
            <v>0</v>
          </cell>
        </row>
        <row r="224">
          <cell r="B224" t="str">
            <v>SVRP_10Z</v>
          </cell>
          <cell r="C224">
            <v>0</v>
          </cell>
          <cell r="D224">
            <v>0</v>
          </cell>
          <cell r="E224">
            <v>0</v>
          </cell>
          <cell r="F224">
            <v>0</v>
          </cell>
          <cell r="G224">
            <v>0</v>
          </cell>
          <cell r="H224">
            <v>0</v>
          </cell>
        </row>
        <row r="225">
          <cell r="B225" t="str">
            <v>SVRP_20Z</v>
          </cell>
          <cell r="C225">
            <v>0</v>
          </cell>
          <cell r="D225">
            <v>0</v>
          </cell>
          <cell r="E225">
            <v>0</v>
          </cell>
          <cell r="F225">
            <v>0</v>
          </cell>
          <cell r="G225">
            <v>0</v>
          </cell>
          <cell r="H225">
            <v>0</v>
          </cell>
        </row>
        <row r="226">
          <cell r="B226" t="str">
            <v>USKM_13Z</v>
          </cell>
          <cell r="C226">
            <v>0</v>
          </cell>
          <cell r="D226">
            <v>0</v>
          </cell>
          <cell r="E226">
            <v>0</v>
          </cell>
          <cell r="F226">
            <v>0</v>
          </cell>
          <cell r="G226">
            <v>0</v>
          </cell>
          <cell r="H226">
            <v>0</v>
          </cell>
        </row>
        <row r="227">
          <cell r="B227" t="str">
            <v>USKM_14Z</v>
          </cell>
          <cell r="C227">
            <v>0</v>
          </cell>
          <cell r="D227">
            <v>0</v>
          </cell>
          <cell r="E227">
            <v>0</v>
          </cell>
          <cell r="F227">
            <v>0</v>
          </cell>
          <cell r="G227">
            <v>0</v>
          </cell>
          <cell r="H227">
            <v>0</v>
          </cell>
        </row>
        <row r="228">
          <cell r="B228" t="str">
            <v>USKM_15Z</v>
          </cell>
          <cell r="C228">
            <v>0</v>
          </cell>
          <cell r="D228">
            <v>0</v>
          </cell>
          <cell r="E228">
            <v>0</v>
          </cell>
          <cell r="F228">
            <v>0</v>
          </cell>
          <cell r="G228">
            <v>0</v>
          </cell>
          <cell r="H228">
            <v>0</v>
          </cell>
        </row>
        <row r="229">
          <cell r="B229" t="str">
            <v>DAMC_01Z</v>
          </cell>
          <cell r="C229">
            <v>0</v>
          </cell>
          <cell r="D229">
            <v>0</v>
          </cell>
          <cell r="E229">
            <v>0</v>
          </cell>
          <cell r="F229">
            <v>0</v>
          </cell>
          <cell r="G229">
            <v>0</v>
          </cell>
          <cell r="H229">
            <v>0</v>
          </cell>
        </row>
        <row r="230">
          <cell r="B230" t="str">
            <v>RYHPS01Z</v>
          </cell>
          <cell r="C230">
            <v>9950.2000000000007</v>
          </cell>
          <cell r="D230">
            <v>711.12</v>
          </cell>
          <cell r="E230">
            <v>0</v>
          </cell>
          <cell r="F230">
            <v>0</v>
          </cell>
          <cell r="G230">
            <v>9950.2000000000007</v>
          </cell>
          <cell r="H230">
            <v>711.12</v>
          </cell>
        </row>
        <row r="231">
          <cell r="B231" t="str">
            <v>SHOS_01Z</v>
          </cell>
          <cell r="C231">
            <v>7026.85</v>
          </cell>
          <cell r="D231">
            <v>324.3</v>
          </cell>
          <cell r="E231">
            <v>0</v>
          </cell>
          <cell r="F231">
            <v>0</v>
          </cell>
          <cell r="G231">
            <v>7026.85</v>
          </cell>
          <cell r="H231">
            <v>324.3</v>
          </cell>
        </row>
        <row r="232">
          <cell r="B232" t="str">
            <v>WLNYO-2</v>
          </cell>
          <cell r="C232">
            <v>19454.080000000002</v>
          </cell>
          <cell r="D232">
            <v>443.78</v>
          </cell>
          <cell r="E232">
            <v>0</v>
          </cell>
          <cell r="F232">
            <v>0</v>
          </cell>
          <cell r="G232">
            <v>19454.080000000002</v>
          </cell>
          <cell r="H232">
            <v>443.78</v>
          </cell>
        </row>
        <row r="233">
          <cell r="B233" t="str">
            <v>WLNYW-1</v>
          </cell>
          <cell r="C233">
            <v>514.13</v>
          </cell>
          <cell r="D233">
            <v>4941.0600000000004</v>
          </cell>
          <cell r="E233">
            <v>0</v>
          </cell>
          <cell r="F233">
            <v>0</v>
          </cell>
          <cell r="G233">
            <v>514.13</v>
          </cell>
          <cell r="H233">
            <v>4941.0600000000004</v>
          </cell>
        </row>
        <row r="234">
          <cell r="B234" t="str">
            <v>WLNYO3</v>
          </cell>
          <cell r="C234">
            <v>2605.4299999999998</v>
          </cell>
          <cell r="D234">
            <v>2748.75</v>
          </cell>
          <cell r="E234">
            <v>0</v>
          </cell>
          <cell r="F234">
            <v>0</v>
          </cell>
          <cell r="G234">
            <v>2605.4299999999998</v>
          </cell>
          <cell r="H234">
            <v>2748.75</v>
          </cell>
        </row>
        <row r="235">
          <cell r="B235" t="str">
            <v>WLNYO4</v>
          </cell>
          <cell r="C235">
            <v>499.32</v>
          </cell>
          <cell r="D235">
            <v>2371.11</v>
          </cell>
          <cell r="E235">
            <v>0</v>
          </cell>
          <cell r="F235">
            <v>0</v>
          </cell>
          <cell r="G235">
            <v>499.32</v>
          </cell>
          <cell r="H235">
            <v>2371.11</v>
          </cell>
        </row>
        <row r="236">
          <cell r="B236" t="str">
            <v>WBURB-1</v>
          </cell>
          <cell r="C236">
            <v>26802.400000000001</v>
          </cell>
          <cell r="D236">
            <v>1317.66</v>
          </cell>
          <cell r="E236">
            <v>0</v>
          </cell>
          <cell r="F236">
            <v>0</v>
          </cell>
          <cell r="G236">
            <v>26802.400000000001</v>
          </cell>
          <cell r="H236">
            <v>1317.66</v>
          </cell>
        </row>
        <row r="237">
          <cell r="B237" t="str">
            <v>WBURB-2</v>
          </cell>
          <cell r="C237">
            <v>12500.79</v>
          </cell>
          <cell r="D237">
            <v>2344.9299999999998</v>
          </cell>
          <cell r="E237">
            <v>0</v>
          </cell>
          <cell r="F237">
            <v>0</v>
          </cell>
          <cell r="G237">
            <v>12500.79</v>
          </cell>
          <cell r="H237">
            <v>2344.9299999999998</v>
          </cell>
        </row>
        <row r="238">
          <cell r="B238" t="str">
            <v>WBURB-3</v>
          </cell>
          <cell r="C238">
            <v>0</v>
          </cell>
          <cell r="D238">
            <v>2.25</v>
          </cell>
          <cell r="E238">
            <v>0</v>
          </cell>
          <cell r="F238">
            <v>0</v>
          </cell>
          <cell r="G238">
            <v>0</v>
          </cell>
          <cell r="H238">
            <v>2.25</v>
          </cell>
        </row>
        <row r="239">
          <cell r="B239" t="str">
            <v>WBUPS01Z</v>
          </cell>
          <cell r="C239">
            <v>0</v>
          </cell>
          <cell r="D239">
            <v>0</v>
          </cell>
          <cell r="E239">
            <v>0</v>
          </cell>
          <cell r="F239">
            <v>0</v>
          </cell>
          <cell r="G239">
            <v>0</v>
          </cell>
          <cell r="H239">
            <v>0</v>
          </cell>
        </row>
        <row r="240">
          <cell r="B240" t="str">
            <v>WBUPS02Z</v>
          </cell>
          <cell r="C240">
            <v>0</v>
          </cell>
          <cell r="D240">
            <v>0</v>
          </cell>
          <cell r="E240">
            <v>0</v>
          </cell>
          <cell r="F240">
            <v>0</v>
          </cell>
          <cell r="G240">
            <v>0</v>
          </cell>
          <cell r="H240">
            <v>0</v>
          </cell>
        </row>
        <row r="241">
          <cell r="B241" t="str">
            <v>WBUPS03Z</v>
          </cell>
          <cell r="C241">
            <v>0</v>
          </cell>
          <cell r="D241">
            <v>0</v>
          </cell>
          <cell r="E241">
            <v>0</v>
          </cell>
          <cell r="F241">
            <v>0</v>
          </cell>
          <cell r="G241">
            <v>0</v>
          </cell>
          <cell r="H241">
            <v>0</v>
          </cell>
        </row>
        <row r="242">
          <cell r="B242" t="str">
            <v>WBUPS04Z</v>
          </cell>
          <cell r="C242">
            <v>674.05</v>
          </cell>
          <cell r="D242">
            <v>8.1</v>
          </cell>
          <cell r="E242">
            <v>0</v>
          </cell>
          <cell r="F242">
            <v>0</v>
          </cell>
          <cell r="G242">
            <v>674.05</v>
          </cell>
          <cell r="H242">
            <v>8.1</v>
          </cell>
        </row>
        <row r="243">
          <cell r="B243" t="str">
            <v>WTMSO-1</v>
          </cell>
          <cell r="C243">
            <v>15356.48</v>
          </cell>
          <cell r="D243">
            <v>267.31</v>
          </cell>
          <cell r="E243">
            <v>0</v>
          </cell>
          <cell r="F243">
            <v>0</v>
          </cell>
          <cell r="G243">
            <v>15356.48</v>
          </cell>
          <cell r="H243">
            <v>267.31</v>
          </cell>
        </row>
        <row r="244">
          <cell r="B244" t="str">
            <v>BLLA-1</v>
          </cell>
          <cell r="C244">
            <v>2873.09</v>
          </cell>
          <cell r="D244">
            <v>341.64</v>
          </cell>
          <cell r="E244">
            <v>0</v>
          </cell>
          <cell r="F244">
            <v>0</v>
          </cell>
          <cell r="G244">
            <v>2873.09</v>
          </cell>
          <cell r="H244">
            <v>341.64</v>
          </cell>
        </row>
        <row r="245">
          <cell r="B245" t="str">
            <v>WHILW-1</v>
          </cell>
          <cell r="C245">
            <v>15323.12</v>
          </cell>
          <cell r="D245">
            <v>455.96</v>
          </cell>
          <cell r="E245">
            <v>0</v>
          </cell>
          <cell r="F245">
            <v>0</v>
          </cell>
          <cell r="G245">
            <v>15323.12</v>
          </cell>
          <cell r="H245">
            <v>455.96</v>
          </cell>
        </row>
        <row r="246">
          <cell r="B246" t="str">
            <v>WHILW-2</v>
          </cell>
          <cell r="C246">
            <v>10528.31</v>
          </cell>
          <cell r="D246">
            <v>339.24</v>
          </cell>
          <cell r="E246">
            <v>0</v>
          </cell>
          <cell r="F246">
            <v>0</v>
          </cell>
          <cell r="G246">
            <v>10528.31</v>
          </cell>
          <cell r="H246">
            <v>339.24</v>
          </cell>
        </row>
        <row r="247">
          <cell r="B247"/>
          <cell r="C247"/>
          <cell r="D247"/>
          <cell r="E247"/>
          <cell r="F247"/>
          <cell r="G247">
            <v>0</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7"/>
      <sheetData sheetId="8"/>
      <sheetData sheetId="9"/>
      <sheetData sheetId="10"/>
      <sheetData sheetId="1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sheetData sheetId="1"/>
      <sheetData sheetId="2"/>
      <sheetData sheetId="3"/>
      <sheetData sheetId="4"/>
      <sheetData sheetId="5"/>
      <sheetData sheetId="6"/>
      <sheetData sheetId="7">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0</v>
          </cell>
          <cell r="D8">
            <v>0</v>
          </cell>
          <cell r="E8">
            <v>0</v>
          </cell>
          <cell r="F8">
            <v>0</v>
          </cell>
          <cell r="G8">
            <v>0</v>
          </cell>
          <cell r="H8">
            <v>0</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1.22</v>
          </cell>
          <cell r="D13">
            <v>2467</v>
          </cell>
          <cell r="E13">
            <v>0</v>
          </cell>
          <cell r="F13">
            <v>0</v>
          </cell>
          <cell r="G13">
            <v>1.22</v>
          </cell>
          <cell r="H13">
            <v>2467</v>
          </cell>
        </row>
        <row r="14">
          <cell r="B14" t="str">
            <v>BEATO-1</v>
          </cell>
          <cell r="C14">
            <v>27606.19</v>
          </cell>
          <cell r="D14">
            <v>0</v>
          </cell>
          <cell r="E14">
            <v>0</v>
          </cell>
          <cell r="F14">
            <v>0</v>
          </cell>
          <cell r="G14">
            <v>27606.19</v>
          </cell>
          <cell r="H14">
            <v>0</v>
          </cell>
        </row>
        <row r="15">
          <cell r="B15" t="str">
            <v>BEATO-2</v>
          </cell>
          <cell r="C15">
            <v>29469.14</v>
          </cell>
          <cell r="D15">
            <v>0</v>
          </cell>
          <cell r="E15">
            <v>0</v>
          </cell>
          <cell r="F15">
            <v>0</v>
          </cell>
          <cell r="G15">
            <v>29469.14</v>
          </cell>
          <cell r="H15">
            <v>0</v>
          </cell>
        </row>
        <row r="16">
          <cell r="B16" t="str">
            <v>BEATO-3</v>
          </cell>
          <cell r="C16">
            <v>36438.81</v>
          </cell>
          <cell r="D16">
            <v>0</v>
          </cell>
          <cell r="E16">
            <v>0</v>
          </cell>
          <cell r="F16">
            <v>0</v>
          </cell>
          <cell r="G16">
            <v>36438.81</v>
          </cell>
          <cell r="H16">
            <v>0</v>
          </cell>
        </row>
        <row r="17">
          <cell r="B17" t="str">
            <v>BEATO-4</v>
          </cell>
          <cell r="C17">
            <v>38194.71</v>
          </cell>
          <cell r="D17">
            <v>0</v>
          </cell>
          <cell r="E17">
            <v>0</v>
          </cell>
          <cell r="F17">
            <v>0</v>
          </cell>
          <cell r="G17">
            <v>38194.71</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901.45</v>
          </cell>
          <cell r="D22">
            <v>2716.84</v>
          </cell>
          <cell r="E22">
            <v>0</v>
          </cell>
          <cell r="F22">
            <v>0</v>
          </cell>
          <cell r="G22">
            <v>901.45</v>
          </cell>
          <cell r="H22">
            <v>2716.84</v>
          </cell>
        </row>
        <row r="23">
          <cell r="B23" t="str">
            <v>CARR-1</v>
          </cell>
          <cell r="C23">
            <v>79822.899999999994</v>
          </cell>
          <cell r="D23">
            <v>1476.3</v>
          </cell>
          <cell r="E23">
            <v>0</v>
          </cell>
          <cell r="F23">
            <v>0</v>
          </cell>
          <cell r="G23">
            <v>79822.899999999994</v>
          </cell>
          <cell r="H23">
            <v>1476.3</v>
          </cell>
        </row>
        <row r="24">
          <cell r="B24" t="str">
            <v>CARR-2</v>
          </cell>
          <cell r="C24">
            <v>125825.9</v>
          </cell>
          <cell r="D24">
            <v>2010.2</v>
          </cell>
          <cell r="E24">
            <v>0</v>
          </cell>
          <cell r="F24">
            <v>0</v>
          </cell>
          <cell r="G24">
            <v>125825.9</v>
          </cell>
          <cell r="H24">
            <v>2010.2</v>
          </cell>
        </row>
        <row r="25">
          <cell r="B25" t="str">
            <v>CDCL_01Z</v>
          </cell>
          <cell r="C25">
            <v>36334.44</v>
          </cell>
          <cell r="D25">
            <v>1249.56</v>
          </cell>
          <cell r="E25">
            <v>0</v>
          </cell>
          <cell r="F25">
            <v>0</v>
          </cell>
          <cell r="G25">
            <v>36334.44</v>
          </cell>
          <cell r="H25">
            <v>1249.56</v>
          </cell>
        </row>
        <row r="26">
          <cell r="B26" t="str">
            <v>LAGA_01Z</v>
          </cell>
          <cell r="C26">
            <v>18832.5</v>
          </cell>
          <cell r="D26">
            <v>5265.9</v>
          </cell>
          <cell r="E26">
            <v>0</v>
          </cell>
          <cell r="F26">
            <v>0</v>
          </cell>
          <cell r="G26">
            <v>18832.5</v>
          </cell>
          <cell r="H26">
            <v>5265.9</v>
          </cell>
        </row>
        <row r="27">
          <cell r="B27" t="str">
            <v>CLDCW-1</v>
          </cell>
          <cell r="C27">
            <v>11524.47</v>
          </cell>
          <cell r="D27">
            <v>0.38</v>
          </cell>
          <cell r="E27">
            <v>0</v>
          </cell>
          <cell r="F27">
            <v>0</v>
          </cell>
          <cell r="G27">
            <v>11524.47</v>
          </cell>
          <cell r="H27">
            <v>0.38</v>
          </cell>
        </row>
        <row r="28">
          <cell r="B28" t="str">
            <v>CLDNW-1</v>
          </cell>
          <cell r="C28">
            <v>11608.05</v>
          </cell>
          <cell r="D28">
            <v>0.44</v>
          </cell>
          <cell r="E28">
            <v>0</v>
          </cell>
          <cell r="F28">
            <v>0</v>
          </cell>
          <cell r="G28">
            <v>11608.05</v>
          </cell>
          <cell r="H28">
            <v>0.44</v>
          </cell>
        </row>
        <row r="29">
          <cell r="B29" t="str">
            <v>CLDSW-1</v>
          </cell>
          <cell r="C29">
            <v>2608.1799999999998</v>
          </cell>
          <cell r="D29">
            <v>128.38999999999999</v>
          </cell>
          <cell r="E29">
            <v>0</v>
          </cell>
          <cell r="F29">
            <v>0</v>
          </cell>
          <cell r="G29">
            <v>2608.1799999999998</v>
          </cell>
          <cell r="H29">
            <v>128.38999999999999</v>
          </cell>
        </row>
        <row r="30">
          <cell r="B30" t="str">
            <v>CRMLW-1</v>
          </cell>
          <cell r="C30">
            <v>74.83</v>
          </cell>
          <cell r="D30">
            <v>658.54</v>
          </cell>
          <cell r="E30">
            <v>0</v>
          </cell>
          <cell r="F30">
            <v>0</v>
          </cell>
          <cell r="G30">
            <v>74.83</v>
          </cell>
          <cell r="H30">
            <v>658.54</v>
          </cell>
        </row>
        <row r="31">
          <cell r="B31" t="str">
            <v>CORB_01Z</v>
          </cell>
          <cell r="C31">
            <v>12.29</v>
          </cell>
          <cell r="D31">
            <v>0</v>
          </cell>
          <cell r="E31">
            <v>0</v>
          </cell>
          <cell r="F31">
            <v>0</v>
          </cell>
          <cell r="G31">
            <v>12.29</v>
          </cell>
          <cell r="H31">
            <v>0</v>
          </cell>
        </row>
        <row r="32">
          <cell r="B32" t="str">
            <v>COSO_01Z</v>
          </cell>
          <cell r="C32">
            <v>0</v>
          </cell>
          <cell r="D32">
            <v>0</v>
          </cell>
          <cell r="E32">
            <v>0</v>
          </cell>
          <cell r="F32">
            <v>0</v>
          </cell>
          <cell r="G32">
            <v>0</v>
          </cell>
          <cell r="H32">
            <v>0</v>
          </cell>
        </row>
        <row r="33">
          <cell r="B33" t="str">
            <v>CRYRW-2</v>
          </cell>
          <cell r="C33">
            <v>15817.37</v>
          </cell>
          <cell r="D33">
            <v>434.75</v>
          </cell>
          <cell r="E33">
            <v>0</v>
          </cell>
          <cell r="F33">
            <v>0</v>
          </cell>
          <cell r="G33">
            <v>15817.37</v>
          </cell>
          <cell r="H33">
            <v>434.75</v>
          </cell>
        </row>
        <row r="34">
          <cell r="B34" t="str">
            <v>DEEP_01Z</v>
          </cell>
          <cell r="C34">
            <v>0</v>
          </cell>
          <cell r="D34">
            <v>0</v>
          </cell>
          <cell r="E34">
            <v>0</v>
          </cell>
          <cell r="F34">
            <v>0</v>
          </cell>
          <cell r="G34">
            <v>0</v>
          </cell>
          <cell r="H34">
            <v>0</v>
          </cell>
        </row>
        <row r="35">
          <cell r="B35" t="str">
            <v>CNQPS01Z</v>
          </cell>
          <cell r="C35">
            <v>5643.41</v>
          </cell>
          <cell r="D35">
            <v>631.51</v>
          </cell>
          <cell r="E35">
            <v>0</v>
          </cell>
          <cell r="F35">
            <v>0</v>
          </cell>
          <cell r="G35">
            <v>5643.41</v>
          </cell>
          <cell r="H35">
            <v>631.51</v>
          </cell>
        </row>
        <row r="36">
          <cell r="B36" t="str">
            <v>CNQPS02Z</v>
          </cell>
          <cell r="C36">
            <v>6200.33</v>
          </cell>
          <cell r="D36">
            <v>464.06</v>
          </cell>
          <cell r="E36">
            <v>0</v>
          </cell>
          <cell r="F36">
            <v>0</v>
          </cell>
          <cell r="G36">
            <v>6200.33</v>
          </cell>
          <cell r="H36">
            <v>464.06</v>
          </cell>
        </row>
        <row r="37">
          <cell r="B37" t="str">
            <v>CNQPS03Z</v>
          </cell>
          <cell r="C37">
            <v>6288.47</v>
          </cell>
          <cell r="D37">
            <v>180.81</v>
          </cell>
          <cell r="E37">
            <v>0</v>
          </cell>
          <cell r="F37">
            <v>0</v>
          </cell>
          <cell r="G37">
            <v>6288.47</v>
          </cell>
          <cell r="H37">
            <v>180.81</v>
          </cell>
        </row>
        <row r="38">
          <cell r="B38" t="str">
            <v>CNQPS04Z</v>
          </cell>
          <cell r="C38">
            <v>919.8</v>
          </cell>
          <cell r="D38">
            <v>161.53</v>
          </cell>
          <cell r="E38">
            <v>0</v>
          </cell>
          <cell r="F38">
            <v>0</v>
          </cell>
          <cell r="G38">
            <v>919.8</v>
          </cell>
          <cell r="H38">
            <v>161.53</v>
          </cell>
        </row>
        <row r="39">
          <cell r="B39" t="str">
            <v>CRUA_01Z</v>
          </cell>
          <cell r="C39">
            <v>2537.56</v>
          </cell>
          <cell r="D39">
            <v>292.5</v>
          </cell>
          <cell r="E39">
            <v>0</v>
          </cell>
          <cell r="F39">
            <v>0</v>
          </cell>
          <cell r="G39">
            <v>2537.56</v>
          </cell>
          <cell r="H39">
            <v>292.5</v>
          </cell>
        </row>
        <row r="40">
          <cell r="B40" t="str">
            <v>CRUA_02Z</v>
          </cell>
          <cell r="C40">
            <v>1652.04</v>
          </cell>
          <cell r="D40">
            <v>173.06</v>
          </cell>
          <cell r="E40">
            <v>0</v>
          </cell>
          <cell r="F40">
            <v>0</v>
          </cell>
          <cell r="G40">
            <v>1652.04</v>
          </cell>
          <cell r="H40">
            <v>173.06</v>
          </cell>
        </row>
        <row r="41">
          <cell r="B41" t="str">
            <v>CRUA_03Z</v>
          </cell>
          <cell r="C41">
            <v>10590</v>
          </cell>
          <cell r="D41">
            <v>651.74</v>
          </cell>
          <cell r="E41">
            <v>0</v>
          </cell>
          <cell r="F41">
            <v>0</v>
          </cell>
          <cell r="G41">
            <v>10590</v>
          </cell>
          <cell r="H41">
            <v>651.74</v>
          </cell>
        </row>
        <row r="42">
          <cell r="B42" t="str">
            <v>CRUA_04Z</v>
          </cell>
          <cell r="C42">
            <v>924.2</v>
          </cell>
          <cell r="D42">
            <v>11.06</v>
          </cell>
          <cell r="E42">
            <v>0</v>
          </cell>
          <cell r="F42">
            <v>0</v>
          </cell>
          <cell r="G42">
            <v>924.2</v>
          </cell>
          <cell r="H42">
            <v>11.06</v>
          </cell>
        </row>
        <row r="43">
          <cell r="B43" t="str">
            <v>DRAXX01Z</v>
          </cell>
          <cell r="C43">
            <v>87863.15</v>
          </cell>
          <cell r="D43">
            <v>1066.7</v>
          </cell>
          <cell r="E43">
            <v>0</v>
          </cell>
          <cell r="F43">
            <v>0</v>
          </cell>
          <cell r="G43">
            <v>87863.15</v>
          </cell>
          <cell r="H43">
            <v>1066.7</v>
          </cell>
        </row>
        <row r="44">
          <cell r="B44" t="str">
            <v>DRAXX02Z</v>
          </cell>
          <cell r="C44">
            <v>48886.35</v>
          </cell>
          <cell r="D44">
            <v>1270.4000000000001</v>
          </cell>
          <cell r="E44">
            <v>0</v>
          </cell>
          <cell r="F44">
            <v>0</v>
          </cell>
          <cell r="G44">
            <v>48886.35</v>
          </cell>
          <cell r="H44">
            <v>1270.4000000000001</v>
          </cell>
        </row>
        <row r="45">
          <cell r="B45" t="str">
            <v>DRAXX03Z</v>
          </cell>
          <cell r="C45">
            <v>61972.2</v>
          </cell>
          <cell r="D45">
            <v>903.35</v>
          </cell>
          <cell r="E45">
            <v>0</v>
          </cell>
          <cell r="F45">
            <v>0</v>
          </cell>
          <cell r="G45">
            <v>61972.2</v>
          </cell>
          <cell r="H45">
            <v>903.35</v>
          </cell>
        </row>
        <row r="46">
          <cell r="B46" t="str">
            <v>DRAXX04Z</v>
          </cell>
          <cell r="C46">
            <v>8637</v>
          </cell>
          <cell r="D46">
            <v>14.8</v>
          </cell>
          <cell r="E46">
            <v>0</v>
          </cell>
          <cell r="F46">
            <v>0</v>
          </cell>
          <cell r="G46">
            <v>8637</v>
          </cell>
          <cell r="H46">
            <v>14.8</v>
          </cell>
        </row>
        <row r="47">
          <cell r="B47" t="str">
            <v>DRAXX05Z</v>
          </cell>
          <cell r="C47">
            <v>0</v>
          </cell>
          <cell r="D47">
            <v>0</v>
          </cell>
          <cell r="E47">
            <v>0</v>
          </cell>
          <cell r="F47">
            <v>0</v>
          </cell>
          <cell r="G47">
            <v>0</v>
          </cell>
          <cell r="H47">
            <v>0</v>
          </cell>
        </row>
        <row r="48">
          <cell r="B48" t="str">
            <v>DRAXX06Z</v>
          </cell>
          <cell r="C48">
            <v>0</v>
          </cell>
          <cell r="D48">
            <v>0</v>
          </cell>
          <cell r="E48">
            <v>0</v>
          </cell>
          <cell r="F48">
            <v>0</v>
          </cell>
          <cell r="G48">
            <v>0</v>
          </cell>
          <cell r="H48">
            <v>0</v>
          </cell>
        </row>
        <row r="49">
          <cell r="B49" t="str">
            <v>DRAXX09G</v>
          </cell>
          <cell r="C49">
            <v>0</v>
          </cell>
          <cell r="D49">
            <v>0</v>
          </cell>
          <cell r="E49">
            <v>0</v>
          </cell>
          <cell r="F49">
            <v>0</v>
          </cell>
          <cell r="G49">
            <v>0</v>
          </cell>
          <cell r="H49">
            <v>0</v>
          </cell>
        </row>
        <row r="50">
          <cell r="B50" t="str">
            <v>DRAXX10G</v>
          </cell>
          <cell r="C50">
            <v>5.29</v>
          </cell>
          <cell r="D50">
            <v>1.71</v>
          </cell>
          <cell r="E50">
            <v>0</v>
          </cell>
          <cell r="F50">
            <v>0</v>
          </cell>
          <cell r="G50">
            <v>5.29</v>
          </cell>
          <cell r="H50">
            <v>1.71</v>
          </cell>
        </row>
        <row r="51">
          <cell r="B51" t="str">
            <v>DRAXX12G</v>
          </cell>
          <cell r="C51">
            <v>27.66</v>
          </cell>
          <cell r="D51">
            <v>0</v>
          </cell>
          <cell r="E51">
            <v>0</v>
          </cell>
          <cell r="F51">
            <v>0</v>
          </cell>
          <cell r="G51">
            <v>27.66</v>
          </cell>
          <cell r="H51">
            <v>0</v>
          </cell>
        </row>
        <row r="52">
          <cell r="B52" t="str">
            <v>DUNGW-1</v>
          </cell>
          <cell r="C52">
            <v>57.1</v>
          </cell>
          <cell r="D52">
            <v>1237.48</v>
          </cell>
          <cell r="E52">
            <v>0</v>
          </cell>
          <cell r="F52">
            <v>0</v>
          </cell>
          <cell r="G52">
            <v>57.1</v>
          </cell>
          <cell r="H52">
            <v>1237.48</v>
          </cell>
        </row>
        <row r="53">
          <cell r="B53" t="str">
            <v>EECL_01Z</v>
          </cell>
          <cell r="C53">
            <v>28475.64</v>
          </cell>
          <cell r="D53">
            <v>569.45000000000005</v>
          </cell>
          <cell r="E53">
            <v>0</v>
          </cell>
          <cell r="F53">
            <v>0</v>
          </cell>
          <cell r="G53">
            <v>28475.64</v>
          </cell>
          <cell r="H53">
            <v>569.45000000000005</v>
          </cell>
        </row>
        <row r="54">
          <cell r="B54" t="str">
            <v>FIDL_01Z</v>
          </cell>
          <cell r="C54">
            <v>0</v>
          </cell>
          <cell r="D54">
            <v>0</v>
          </cell>
          <cell r="E54">
            <v>0</v>
          </cell>
          <cell r="F54">
            <v>0</v>
          </cell>
          <cell r="G54">
            <v>0</v>
          </cell>
          <cell r="H54">
            <v>0</v>
          </cell>
        </row>
        <row r="55">
          <cell r="B55" t="str">
            <v>FIDL_02Z</v>
          </cell>
          <cell r="C55">
            <v>0</v>
          </cell>
          <cell r="D55">
            <v>0</v>
          </cell>
          <cell r="E55">
            <v>0</v>
          </cell>
          <cell r="F55">
            <v>0</v>
          </cell>
          <cell r="G55">
            <v>0</v>
          </cell>
          <cell r="H55">
            <v>0</v>
          </cell>
        </row>
        <row r="56">
          <cell r="B56" t="str">
            <v>FIDL_03Z</v>
          </cell>
          <cell r="C56">
            <v>0</v>
          </cell>
          <cell r="D56">
            <v>0</v>
          </cell>
          <cell r="E56">
            <v>0</v>
          </cell>
          <cell r="F56">
            <v>0</v>
          </cell>
          <cell r="G56">
            <v>0</v>
          </cell>
          <cell r="H56">
            <v>0</v>
          </cell>
        </row>
        <row r="57">
          <cell r="B57" t="str">
            <v>FIDL_04Z</v>
          </cell>
          <cell r="C57">
            <v>0</v>
          </cell>
          <cell r="D57">
            <v>0</v>
          </cell>
          <cell r="E57">
            <v>0</v>
          </cell>
          <cell r="F57">
            <v>0</v>
          </cell>
          <cell r="G57">
            <v>0</v>
          </cell>
          <cell r="H57">
            <v>0</v>
          </cell>
        </row>
        <row r="58">
          <cell r="B58" t="str">
            <v>EAG_EWIC1</v>
          </cell>
          <cell r="C58">
            <v>59184.99</v>
          </cell>
          <cell r="D58">
            <v>23.54</v>
          </cell>
          <cell r="E58">
            <v>0</v>
          </cell>
          <cell r="F58">
            <v>0</v>
          </cell>
          <cell r="G58">
            <v>59184.99</v>
          </cell>
          <cell r="H58">
            <v>23.54</v>
          </cell>
        </row>
        <row r="59">
          <cell r="B59" t="str">
            <v>LOAN_01Z</v>
          </cell>
          <cell r="C59">
            <v>0</v>
          </cell>
          <cell r="D59">
            <v>0</v>
          </cell>
          <cell r="E59">
            <v>0</v>
          </cell>
          <cell r="F59">
            <v>0</v>
          </cell>
          <cell r="G59">
            <v>0</v>
          </cell>
          <cell r="H59">
            <v>0</v>
          </cell>
        </row>
        <row r="60">
          <cell r="B60" t="str">
            <v>LOAN_02Z</v>
          </cell>
          <cell r="C60">
            <v>0</v>
          </cell>
          <cell r="D60">
            <v>0</v>
          </cell>
          <cell r="E60">
            <v>0</v>
          </cell>
          <cell r="F60">
            <v>0</v>
          </cell>
          <cell r="G60">
            <v>0</v>
          </cell>
          <cell r="H60">
            <v>0</v>
          </cell>
        </row>
        <row r="61">
          <cell r="B61" t="str">
            <v>LOAN_03Z</v>
          </cell>
          <cell r="C61">
            <v>0</v>
          </cell>
          <cell r="D61">
            <v>0</v>
          </cell>
          <cell r="E61">
            <v>0</v>
          </cell>
          <cell r="F61">
            <v>0</v>
          </cell>
          <cell r="G61">
            <v>0</v>
          </cell>
          <cell r="H61">
            <v>0</v>
          </cell>
        </row>
        <row r="62">
          <cell r="B62" t="str">
            <v>LOAN_04Z</v>
          </cell>
          <cell r="C62">
            <v>0</v>
          </cell>
          <cell r="D62">
            <v>0</v>
          </cell>
          <cell r="E62">
            <v>0</v>
          </cell>
          <cell r="F62">
            <v>0</v>
          </cell>
          <cell r="G62">
            <v>0</v>
          </cell>
          <cell r="H62">
            <v>0</v>
          </cell>
        </row>
        <row r="63">
          <cell r="B63" t="str">
            <v>FALGW-1</v>
          </cell>
          <cell r="C63">
            <v>350.34</v>
          </cell>
          <cell r="D63">
            <v>1791.09</v>
          </cell>
          <cell r="E63">
            <v>0</v>
          </cell>
          <cell r="F63">
            <v>0</v>
          </cell>
          <cell r="G63">
            <v>350.34</v>
          </cell>
          <cell r="H63">
            <v>1791.09</v>
          </cell>
        </row>
        <row r="64">
          <cell r="B64" t="str">
            <v>FELL_01Z</v>
          </cell>
          <cell r="C64">
            <v>0</v>
          </cell>
          <cell r="D64">
            <v>0</v>
          </cell>
          <cell r="E64">
            <v>0</v>
          </cell>
          <cell r="F64">
            <v>0</v>
          </cell>
          <cell r="G64">
            <v>0</v>
          </cell>
          <cell r="H64">
            <v>0</v>
          </cell>
        </row>
        <row r="65">
          <cell r="B65" t="str">
            <v>GRGBW-1</v>
          </cell>
          <cell r="C65">
            <v>34478</v>
          </cell>
          <cell r="D65">
            <v>0.16</v>
          </cell>
          <cell r="E65">
            <v>0</v>
          </cell>
          <cell r="F65">
            <v>0</v>
          </cell>
          <cell r="G65">
            <v>34478</v>
          </cell>
          <cell r="H65">
            <v>0.16</v>
          </cell>
        </row>
        <row r="66">
          <cell r="B66" t="str">
            <v>GRGBW-2</v>
          </cell>
          <cell r="C66">
            <v>27722.17</v>
          </cell>
          <cell r="D66">
            <v>53.24</v>
          </cell>
          <cell r="E66">
            <v>0</v>
          </cell>
          <cell r="F66">
            <v>0</v>
          </cell>
          <cell r="G66">
            <v>27722.17</v>
          </cell>
          <cell r="H66">
            <v>53.24</v>
          </cell>
        </row>
        <row r="67">
          <cell r="B67" t="str">
            <v>GRGBW-3</v>
          </cell>
          <cell r="C67">
            <v>34538.699999999997</v>
          </cell>
          <cell r="D67">
            <v>1.1399999999999999</v>
          </cell>
          <cell r="E67">
            <v>0</v>
          </cell>
          <cell r="F67">
            <v>0</v>
          </cell>
          <cell r="G67">
            <v>34538.699999999997</v>
          </cell>
          <cell r="H67">
            <v>1.1399999999999999</v>
          </cell>
        </row>
        <row r="68">
          <cell r="B68" t="str">
            <v>GNFSW-1</v>
          </cell>
          <cell r="C68">
            <v>3005.2</v>
          </cell>
          <cell r="D68">
            <v>1235.79</v>
          </cell>
          <cell r="E68">
            <v>0</v>
          </cell>
          <cell r="F68">
            <v>0</v>
          </cell>
          <cell r="G68">
            <v>3005.2</v>
          </cell>
          <cell r="H68">
            <v>1235.79</v>
          </cell>
        </row>
        <row r="69">
          <cell r="B69" t="str">
            <v>GAOFO-1</v>
          </cell>
          <cell r="C69">
            <v>2513.04</v>
          </cell>
          <cell r="D69">
            <v>1173.42</v>
          </cell>
          <cell r="E69">
            <v>0</v>
          </cell>
          <cell r="F69">
            <v>0</v>
          </cell>
          <cell r="G69">
            <v>2513.04</v>
          </cell>
          <cell r="H69">
            <v>1173.42</v>
          </cell>
        </row>
        <row r="70">
          <cell r="B70" t="str">
            <v>GAOFO-2</v>
          </cell>
          <cell r="C70">
            <v>2559.9499999999998</v>
          </cell>
          <cell r="D70">
            <v>984.47</v>
          </cell>
          <cell r="E70">
            <v>0</v>
          </cell>
          <cell r="F70">
            <v>0</v>
          </cell>
          <cell r="G70">
            <v>2559.9499999999998</v>
          </cell>
          <cell r="H70">
            <v>984.47</v>
          </cell>
        </row>
        <row r="71">
          <cell r="B71" t="str">
            <v>GAOFO-3</v>
          </cell>
          <cell r="C71">
            <v>2479.88</v>
          </cell>
          <cell r="D71">
            <v>1142.96</v>
          </cell>
          <cell r="E71">
            <v>0</v>
          </cell>
          <cell r="F71">
            <v>0</v>
          </cell>
          <cell r="G71">
            <v>2479.88</v>
          </cell>
          <cell r="H71">
            <v>1142.96</v>
          </cell>
        </row>
        <row r="72">
          <cell r="B72" t="str">
            <v>GAOFO-4</v>
          </cell>
          <cell r="C72">
            <v>2724.34</v>
          </cell>
          <cell r="D72">
            <v>1205.1500000000001</v>
          </cell>
          <cell r="E72">
            <v>0</v>
          </cell>
          <cell r="F72">
            <v>0</v>
          </cell>
          <cell r="G72">
            <v>2724.34</v>
          </cell>
          <cell r="H72">
            <v>1205.1500000000001</v>
          </cell>
        </row>
        <row r="73">
          <cell r="B73" t="str">
            <v>CRGHW-1</v>
          </cell>
          <cell r="C73">
            <v>724.05</v>
          </cell>
          <cell r="D73">
            <v>12.15</v>
          </cell>
          <cell r="E73">
            <v>0</v>
          </cell>
          <cell r="F73">
            <v>0</v>
          </cell>
          <cell r="G73">
            <v>724.05</v>
          </cell>
          <cell r="H73">
            <v>12.15</v>
          </cell>
        </row>
        <row r="74">
          <cell r="B74" t="str">
            <v>GRMO_01Z</v>
          </cell>
          <cell r="C74">
            <v>0.03</v>
          </cell>
          <cell r="D74">
            <v>15681.99</v>
          </cell>
          <cell r="E74">
            <v>0</v>
          </cell>
          <cell r="F74">
            <v>0</v>
          </cell>
          <cell r="G74">
            <v>0.03</v>
          </cell>
          <cell r="H74">
            <v>15681.99</v>
          </cell>
        </row>
        <row r="75">
          <cell r="B75" t="str">
            <v>GRIFW-1</v>
          </cell>
          <cell r="C75">
            <v>681.45</v>
          </cell>
          <cell r="D75">
            <v>1555.82</v>
          </cell>
          <cell r="E75">
            <v>0</v>
          </cell>
          <cell r="F75">
            <v>0</v>
          </cell>
          <cell r="G75">
            <v>681.45</v>
          </cell>
          <cell r="H75">
            <v>1555.82</v>
          </cell>
        </row>
        <row r="76">
          <cell r="B76" t="str">
            <v>GRIFW-2</v>
          </cell>
          <cell r="C76">
            <v>1329.16</v>
          </cell>
          <cell r="D76">
            <v>205.03</v>
          </cell>
          <cell r="E76">
            <v>0</v>
          </cell>
          <cell r="F76">
            <v>0</v>
          </cell>
          <cell r="G76">
            <v>1329.16</v>
          </cell>
          <cell r="H76">
            <v>205.03</v>
          </cell>
        </row>
        <row r="77">
          <cell r="B77" t="str">
            <v>GNFSW-2</v>
          </cell>
          <cell r="C77">
            <v>965.39</v>
          </cell>
          <cell r="D77">
            <v>1429.53</v>
          </cell>
          <cell r="E77">
            <v>0</v>
          </cell>
          <cell r="F77">
            <v>0</v>
          </cell>
          <cell r="G77">
            <v>965.39</v>
          </cell>
          <cell r="H77">
            <v>1429.53</v>
          </cell>
        </row>
        <row r="78">
          <cell r="B78" t="str">
            <v>GYMR-15</v>
          </cell>
          <cell r="C78">
            <v>18566.150000000001</v>
          </cell>
          <cell r="D78">
            <v>6.28</v>
          </cell>
          <cell r="E78">
            <v>0</v>
          </cell>
          <cell r="F78">
            <v>0</v>
          </cell>
          <cell r="G78">
            <v>18566.150000000001</v>
          </cell>
          <cell r="H78">
            <v>6.28</v>
          </cell>
        </row>
        <row r="79">
          <cell r="B79" t="str">
            <v>GYMR-17</v>
          </cell>
          <cell r="C79">
            <v>19294.240000000002</v>
          </cell>
          <cell r="D79">
            <v>5.92</v>
          </cell>
          <cell r="E79">
            <v>0</v>
          </cell>
          <cell r="F79">
            <v>0</v>
          </cell>
          <cell r="G79">
            <v>19294.240000000002</v>
          </cell>
          <cell r="H79">
            <v>5.92</v>
          </cell>
        </row>
        <row r="80">
          <cell r="B80" t="str">
            <v>GYMR-26</v>
          </cell>
          <cell r="C80">
            <v>17118.82</v>
          </cell>
          <cell r="D80">
            <v>7.22</v>
          </cell>
          <cell r="E80">
            <v>0</v>
          </cell>
          <cell r="F80">
            <v>0</v>
          </cell>
          <cell r="G80">
            <v>17118.82</v>
          </cell>
          <cell r="H80">
            <v>7.22</v>
          </cell>
        </row>
        <row r="81">
          <cell r="B81" t="str">
            <v>GYMR-28</v>
          </cell>
          <cell r="C81">
            <v>16197.15</v>
          </cell>
          <cell r="D81">
            <v>6.31</v>
          </cell>
          <cell r="E81">
            <v>0</v>
          </cell>
          <cell r="F81">
            <v>0</v>
          </cell>
          <cell r="G81">
            <v>16197.15</v>
          </cell>
          <cell r="H81">
            <v>6.31</v>
          </cell>
        </row>
        <row r="82">
          <cell r="B82" t="str">
            <v>GYAR_01Z</v>
          </cell>
          <cell r="C82">
            <v>6239</v>
          </cell>
          <cell r="D82">
            <v>369.05</v>
          </cell>
          <cell r="E82">
            <v>0</v>
          </cell>
          <cell r="F82">
            <v>0</v>
          </cell>
          <cell r="G82">
            <v>6239</v>
          </cell>
          <cell r="H82">
            <v>369.05</v>
          </cell>
        </row>
        <row r="83">
          <cell r="B83" t="str">
            <v>HOWAO-1</v>
          </cell>
          <cell r="C83">
            <v>0</v>
          </cell>
          <cell r="D83">
            <v>0</v>
          </cell>
          <cell r="E83">
            <v>0</v>
          </cell>
          <cell r="F83">
            <v>0</v>
          </cell>
          <cell r="G83">
            <v>0</v>
          </cell>
          <cell r="H83">
            <v>0</v>
          </cell>
        </row>
        <row r="84">
          <cell r="B84" t="str">
            <v>HOWAO-2</v>
          </cell>
          <cell r="C84">
            <v>0</v>
          </cell>
          <cell r="D84">
            <v>0</v>
          </cell>
          <cell r="E84">
            <v>0</v>
          </cell>
          <cell r="F84">
            <v>0</v>
          </cell>
          <cell r="G84">
            <v>0</v>
          </cell>
          <cell r="H84">
            <v>0</v>
          </cell>
        </row>
        <row r="85">
          <cell r="B85" t="str">
            <v>HOWAO-3</v>
          </cell>
          <cell r="C85">
            <v>0</v>
          </cell>
          <cell r="D85">
            <v>0</v>
          </cell>
          <cell r="E85">
            <v>0</v>
          </cell>
          <cell r="F85">
            <v>0</v>
          </cell>
          <cell r="G85">
            <v>0</v>
          </cell>
          <cell r="H85">
            <v>0</v>
          </cell>
        </row>
        <row r="86">
          <cell r="B86" t="str">
            <v>SHBA_01Z</v>
          </cell>
          <cell r="C86">
            <v>19262.86</v>
          </cell>
          <cell r="D86">
            <v>2173.77</v>
          </cell>
          <cell r="E86">
            <v>0</v>
          </cell>
          <cell r="F86">
            <v>0</v>
          </cell>
          <cell r="G86">
            <v>19262.86</v>
          </cell>
          <cell r="H86">
            <v>2173.77</v>
          </cell>
        </row>
        <row r="87">
          <cell r="B87" t="str">
            <v>SHBA_02Z</v>
          </cell>
          <cell r="C87">
            <v>10278.36</v>
          </cell>
          <cell r="D87">
            <v>2261.44</v>
          </cell>
          <cell r="E87">
            <v>0</v>
          </cell>
          <cell r="F87">
            <v>0</v>
          </cell>
          <cell r="G87">
            <v>10278.36</v>
          </cell>
          <cell r="H87">
            <v>2261.44</v>
          </cell>
        </row>
        <row r="88">
          <cell r="B88" t="str">
            <v>HUMR_01Z</v>
          </cell>
          <cell r="C88">
            <v>82597.429999999993</v>
          </cell>
          <cell r="D88">
            <v>1109.07</v>
          </cell>
          <cell r="E88">
            <v>0</v>
          </cell>
          <cell r="F88">
            <v>0</v>
          </cell>
          <cell r="G88">
            <v>82597.429999999993</v>
          </cell>
          <cell r="H88">
            <v>1109.07</v>
          </cell>
        </row>
        <row r="89">
          <cell r="B89" t="str">
            <v>COTPS01Z</v>
          </cell>
          <cell r="C89">
            <v>0</v>
          </cell>
          <cell r="D89">
            <v>0</v>
          </cell>
          <cell r="E89">
            <v>0</v>
          </cell>
          <cell r="F89">
            <v>0</v>
          </cell>
          <cell r="G89">
            <v>0</v>
          </cell>
          <cell r="H89">
            <v>0</v>
          </cell>
        </row>
        <row r="90">
          <cell r="B90" t="str">
            <v>COTPS02Z</v>
          </cell>
          <cell r="C90">
            <v>0</v>
          </cell>
          <cell r="D90">
            <v>0</v>
          </cell>
          <cell r="E90">
            <v>0</v>
          </cell>
          <cell r="F90">
            <v>0</v>
          </cell>
          <cell r="G90">
            <v>0</v>
          </cell>
          <cell r="H90">
            <v>0</v>
          </cell>
        </row>
        <row r="91">
          <cell r="B91" t="str">
            <v>COTPS03Z</v>
          </cell>
          <cell r="C91">
            <v>0</v>
          </cell>
          <cell r="D91">
            <v>0</v>
          </cell>
          <cell r="E91">
            <v>0</v>
          </cell>
          <cell r="F91">
            <v>0</v>
          </cell>
          <cell r="G91">
            <v>0</v>
          </cell>
          <cell r="H91">
            <v>0</v>
          </cell>
        </row>
        <row r="92">
          <cell r="B92" t="str">
            <v>COTPS04Z</v>
          </cell>
          <cell r="C92">
            <v>0</v>
          </cell>
          <cell r="D92">
            <v>0</v>
          </cell>
          <cell r="E92">
            <v>0</v>
          </cell>
          <cell r="F92">
            <v>0</v>
          </cell>
          <cell r="G92">
            <v>0</v>
          </cell>
          <cell r="H92">
            <v>0</v>
          </cell>
        </row>
        <row r="93">
          <cell r="B93" t="str">
            <v>KEAD_01Z</v>
          </cell>
          <cell r="C93">
            <v>0</v>
          </cell>
          <cell r="D93">
            <v>501.55</v>
          </cell>
          <cell r="E93">
            <v>0</v>
          </cell>
          <cell r="F93">
            <v>0</v>
          </cell>
          <cell r="G93">
            <v>0</v>
          </cell>
          <cell r="H93">
            <v>501.55</v>
          </cell>
        </row>
        <row r="94">
          <cell r="B94" t="str">
            <v>KILBW-1</v>
          </cell>
          <cell r="C94">
            <v>73.17</v>
          </cell>
          <cell r="D94">
            <v>565.59</v>
          </cell>
          <cell r="E94">
            <v>0</v>
          </cell>
          <cell r="F94">
            <v>0</v>
          </cell>
          <cell r="G94">
            <v>73.17</v>
          </cell>
          <cell r="H94">
            <v>565.59</v>
          </cell>
        </row>
        <row r="95">
          <cell r="B95" t="str">
            <v>LCLTW-1</v>
          </cell>
          <cell r="C95">
            <v>330.86</v>
          </cell>
          <cell r="D95">
            <v>637.20000000000005</v>
          </cell>
          <cell r="E95">
            <v>0</v>
          </cell>
          <cell r="F95">
            <v>0</v>
          </cell>
          <cell r="G95">
            <v>330.86</v>
          </cell>
          <cell r="H95">
            <v>637.20000000000005</v>
          </cell>
        </row>
        <row r="96">
          <cell r="B96" t="str">
            <v>MEDP_01Z</v>
          </cell>
          <cell r="C96">
            <v>0</v>
          </cell>
          <cell r="D96">
            <v>0</v>
          </cell>
          <cell r="E96">
            <v>0</v>
          </cell>
          <cell r="F96">
            <v>0</v>
          </cell>
          <cell r="G96">
            <v>0</v>
          </cell>
          <cell r="H96">
            <v>0</v>
          </cell>
        </row>
        <row r="97">
          <cell r="B97" t="str">
            <v>MILWW-1</v>
          </cell>
          <cell r="C97">
            <v>1807.29</v>
          </cell>
          <cell r="D97">
            <v>23.97</v>
          </cell>
          <cell r="E97">
            <v>0</v>
          </cell>
          <cell r="F97">
            <v>0</v>
          </cell>
          <cell r="G97">
            <v>1807.29</v>
          </cell>
          <cell r="H97">
            <v>23.97</v>
          </cell>
        </row>
        <row r="98">
          <cell r="B98" t="str">
            <v>WDNSO-1</v>
          </cell>
          <cell r="C98">
            <v>6117.69</v>
          </cell>
          <cell r="D98">
            <v>59.51</v>
          </cell>
          <cell r="E98">
            <v>0</v>
          </cell>
          <cell r="F98">
            <v>0</v>
          </cell>
          <cell r="G98">
            <v>6117.69</v>
          </cell>
          <cell r="H98">
            <v>59.51</v>
          </cell>
        </row>
        <row r="99">
          <cell r="B99" t="str">
            <v>WDNSO-2</v>
          </cell>
          <cell r="C99">
            <v>4345.59</v>
          </cell>
          <cell r="D99">
            <v>6783.83</v>
          </cell>
          <cell r="E99">
            <v>0</v>
          </cell>
          <cell r="F99">
            <v>0</v>
          </cell>
          <cell r="G99">
            <v>4345.59</v>
          </cell>
          <cell r="H99">
            <v>6783.83</v>
          </cell>
        </row>
        <row r="100">
          <cell r="B100" t="str">
            <v>MRWD_01Z</v>
          </cell>
          <cell r="C100">
            <v>55316.9</v>
          </cell>
          <cell r="D100">
            <v>3268.2</v>
          </cell>
          <cell r="E100">
            <v>0</v>
          </cell>
          <cell r="F100">
            <v>0</v>
          </cell>
          <cell r="G100">
            <v>55316.9</v>
          </cell>
          <cell r="H100">
            <v>3268.2</v>
          </cell>
        </row>
        <row r="101">
          <cell r="B101" t="str">
            <v>ABTHB07Z</v>
          </cell>
          <cell r="C101">
            <v>0</v>
          </cell>
          <cell r="D101">
            <v>0</v>
          </cell>
          <cell r="E101">
            <v>0</v>
          </cell>
          <cell r="F101">
            <v>0</v>
          </cell>
          <cell r="G101">
            <v>0</v>
          </cell>
          <cell r="H101">
            <v>0</v>
          </cell>
        </row>
        <row r="102">
          <cell r="B102" t="str">
            <v>ABTHB08Z</v>
          </cell>
          <cell r="C102">
            <v>0</v>
          </cell>
          <cell r="D102">
            <v>0</v>
          </cell>
          <cell r="E102">
            <v>0</v>
          </cell>
          <cell r="F102">
            <v>0</v>
          </cell>
          <cell r="G102">
            <v>0</v>
          </cell>
          <cell r="H102">
            <v>0</v>
          </cell>
        </row>
        <row r="103">
          <cell r="B103" t="str">
            <v>ABTHB09Z</v>
          </cell>
          <cell r="C103">
            <v>0</v>
          </cell>
          <cell r="D103">
            <v>0</v>
          </cell>
          <cell r="E103">
            <v>0</v>
          </cell>
          <cell r="F103">
            <v>0</v>
          </cell>
          <cell r="G103">
            <v>0</v>
          </cell>
          <cell r="H103">
            <v>0</v>
          </cell>
        </row>
        <row r="104">
          <cell r="B104" t="str">
            <v>COWE_01Z</v>
          </cell>
          <cell r="C104">
            <v>0</v>
          </cell>
          <cell r="D104">
            <v>0</v>
          </cell>
          <cell r="E104">
            <v>0</v>
          </cell>
          <cell r="F104">
            <v>0</v>
          </cell>
          <cell r="G104">
            <v>0</v>
          </cell>
          <cell r="H104">
            <v>0</v>
          </cell>
        </row>
        <row r="105">
          <cell r="B105" t="str">
            <v>COWE_02Z</v>
          </cell>
          <cell r="C105">
            <v>0</v>
          </cell>
          <cell r="D105">
            <v>0</v>
          </cell>
          <cell r="E105">
            <v>0</v>
          </cell>
          <cell r="F105">
            <v>0</v>
          </cell>
          <cell r="G105">
            <v>0</v>
          </cell>
          <cell r="H105">
            <v>0</v>
          </cell>
        </row>
        <row r="106">
          <cell r="B106" t="str">
            <v>DIDCB05Z</v>
          </cell>
          <cell r="C106">
            <v>4789.05</v>
          </cell>
          <cell r="D106">
            <v>1293.8499999999999</v>
          </cell>
          <cell r="E106">
            <v>0</v>
          </cell>
          <cell r="F106">
            <v>0</v>
          </cell>
          <cell r="G106">
            <v>4789.05</v>
          </cell>
          <cell r="H106">
            <v>1293.8499999999999</v>
          </cell>
        </row>
        <row r="107">
          <cell r="B107" t="str">
            <v>DIDCB06Z</v>
          </cell>
          <cell r="C107">
            <v>0</v>
          </cell>
          <cell r="D107">
            <v>0</v>
          </cell>
          <cell r="E107">
            <v>0</v>
          </cell>
          <cell r="F107">
            <v>0</v>
          </cell>
          <cell r="G107">
            <v>0</v>
          </cell>
          <cell r="H107">
            <v>0</v>
          </cell>
        </row>
        <row r="108">
          <cell r="B108" t="str">
            <v>LBAR_01Z</v>
          </cell>
          <cell r="C108">
            <v>8.34</v>
          </cell>
          <cell r="D108">
            <v>0.15</v>
          </cell>
          <cell r="E108">
            <v>0</v>
          </cell>
          <cell r="F108">
            <v>0</v>
          </cell>
          <cell r="G108">
            <v>8.34</v>
          </cell>
          <cell r="H108">
            <v>0.15</v>
          </cell>
        </row>
        <row r="109">
          <cell r="B109" t="str">
            <v>PEMB_11Z</v>
          </cell>
          <cell r="C109">
            <v>13335.3</v>
          </cell>
          <cell r="D109">
            <v>1538.1</v>
          </cell>
          <cell r="E109">
            <v>0</v>
          </cell>
          <cell r="F109">
            <v>0</v>
          </cell>
          <cell r="G109">
            <v>13335.3</v>
          </cell>
          <cell r="H109">
            <v>1538.1</v>
          </cell>
        </row>
        <row r="110">
          <cell r="B110" t="str">
            <v>PEMB_21Z</v>
          </cell>
          <cell r="C110">
            <v>17003.55</v>
          </cell>
          <cell r="D110">
            <v>1489.95</v>
          </cell>
          <cell r="E110">
            <v>0</v>
          </cell>
          <cell r="F110">
            <v>0</v>
          </cell>
          <cell r="G110">
            <v>17003.55</v>
          </cell>
          <cell r="H110">
            <v>1489.95</v>
          </cell>
        </row>
        <row r="111">
          <cell r="B111" t="str">
            <v>PEMB_31Z</v>
          </cell>
          <cell r="C111">
            <v>13375.05</v>
          </cell>
          <cell r="D111">
            <v>724.75</v>
          </cell>
          <cell r="E111">
            <v>0</v>
          </cell>
          <cell r="F111">
            <v>0</v>
          </cell>
          <cell r="G111">
            <v>13375.05</v>
          </cell>
          <cell r="H111">
            <v>724.75</v>
          </cell>
        </row>
        <row r="112">
          <cell r="B112" t="str">
            <v>PEMB_41Z</v>
          </cell>
          <cell r="C112">
            <v>11390.6</v>
          </cell>
          <cell r="D112">
            <v>1579</v>
          </cell>
          <cell r="E112">
            <v>0</v>
          </cell>
          <cell r="F112">
            <v>0</v>
          </cell>
          <cell r="G112">
            <v>11390.6</v>
          </cell>
          <cell r="H112">
            <v>1579</v>
          </cell>
        </row>
        <row r="113">
          <cell r="B113" t="str">
            <v>PEMB_51Z</v>
          </cell>
          <cell r="C113">
            <v>16595.45</v>
          </cell>
          <cell r="D113">
            <v>2023.65</v>
          </cell>
          <cell r="E113">
            <v>0</v>
          </cell>
          <cell r="F113">
            <v>0</v>
          </cell>
          <cell r="G113">
            <v>16595.45</v>
          </cell>
          <cell r="H113">
            <v>2023.65</v>
          </cell>
        </row>
        <row r="114">
          <cell r="B114" t="str">
            <v>STAY_01Z</v>
          </cell>
          <cell r="C114">
            <v>13368.75</v>
          </cell>
          <cell r="D114">
            <v>3327.9</v>
          </cell>
          <cell r="E114">
            <v>0</v>
          </cell>
          <cell r="F114">
            <v>0</v>
          </cell>
          <cell r="G114">
            <v>13368.75</v>
          </cell>
          <cell r="H114">
            <v>3327.9</v>
          </cell>
        </row>
        <row r="115">
          <cell r="B115" t="str">
            <v>STAY_02Z</v>
          </cell>
          <cell r="C115">
            <v>25699.599999999999</v>
          </cell>
          <cell r="D115">
            <v>1025.3</v>
          </cell>
          <cell r="E115">
            <v>0</v>
          </cell>
          <cell r="F115">
            <v>0</v>
          </cell>
          <cell r="G115">
            <v>25699.599999999999</v>
          </cell>
          <cell r="H115">
            <v>1025.3</v>
          </cell>
        </row>
        <row r="116">
          <cell r="B116" t="str">
            <v>STAY_03Z</v>
          </cell>
          <cell r="C116">
            <v>8042.5</v>
          </cell>
          <cell r="D116">
            <v>2699.7</v>
          </cell>
          <cell r="E116">
            <v>0</v>
          </cell>
          <cell r="F116">
            <v>0</v>
          </cell>
          <cell r="G116">
            <v>8042.5</v>
          </cell>
          <cell r="H116">
            <v>2699.7</v>
          </cell>
        </row>
        <row r="117">
          <cell r="B117" t="str">
            <v>STAY_04Z</v>
          </cell>
          <cell r="C117">
            <v>20004.25</v>
          </cell>
          <cell r="D117">
            <v>2639.05</v>
          </cell>
          <cell r="E117">
            <v>0</v>
          </cell>
          <cell r="F117">
            <v>0</v>
          </cell>
          <cell r="G117">
            <v>20004.25</v>
          </cell>
          <cell r="H117">
            <v>2639.05</v>
          </cell>
        </row>
        <row r="118">
          <cell r="B118" t="str">
            <v>DNGB_21Z</v>
          </cell>
          <cell r="C118">
            <v>0</v>
          </cell>
          <cell r="D118">
            <v>0</v>
          </cell>
          <cell r="E118">
            <v>0</v>
          </cell>
          <cell r="F118">
            <v>0</v>
          </cell>
          <cell r="G118">
            <v>0</v>
          </cell>
          <cell r="H118">
            <v>0</v>
          </cell>
        </row>
        <row r="119">
          <cell r="B119" t="str">
            <v>DNGB_22Z</v>
          </cell>
          <cell r="C119">
            <v>0</v>
          </cell>
          <cell r="D119">
            <v>0</v>
          </cell>
          <cell r="E119">
            <v>0</v>
          </cell>
          <cell r="F119">
            <v>0</v>
          </cell>
          <cell r="G119">
            <v>0</v>
          </cell>
          <cell r="H119">
            <v>0</v>
          </cell>
        </row>
        <row r="120">
          <cell r="B120" t="str">
            <v>HEYM101Z</v>
          </cell>
          <cell r="C120">
            <v>25823.65</v>
          </cell>
          <cell r="D120">
            <v>439.1</v>
          </cell>
          <cell r="E120">
            <v>0</v>
          </cell>
          <cell r="F120">
            <v>0</v>
          </cell>
          <cell r="G120">
            <v>25823.65</v>
          </cell>
          <cell r="H120">
            <v>439.1</v>
          </cell>
        </row>
        <row r="121">
          <cell r="B121" t="str">
            <v>HEYM102Z</v>
          </cell>
          <cell r="C121">
            <v>17784.95</v>
          </cell>
          <cell r="D121">
            <v>188.6</v>
          </cell>
          <cell r="E121">
            <v>0</v>
          </cell>
          <cell r="F121">
            <v>0</v>
          </cell>
          <cell r="G121">
            <v>17784.95</v>
          </cell>
          <cell r="H121">
            <v>188.6</v>
          </cell>
        </row>
        <row r="122">
          <cell r="B122" t="str">
            <v>HEYM207Z</v>
          </cell>
          <cell r="C122">
            <v>0</v>
          </cell>
          <cell r="D122">
            <v>0</v>
          </cell>
          <cell r="E122">
            <v>0</v>
          </cell>
          <cell r="F122">
            <v>0</v>
          </cell>
          <cell r="G122">
            <v>0</v>
          </cell>
          <cell r="H122">
            <v>0</v>
          </cell>
        </row>
        <row r="123">
          <cell r="B123" t="str">
            <v>HEYM208Z</v>
          </cell>
          <cell r="C123">
            <v>79696.649999999994</v>
          </cell>
          <cell r="D123">
            <v>0</v>
          </cell>
          <cell r="E123">
            <v>0</v>
          </cell>
          <cell r="F123">
            <v>0</v>
          </cell>
          <cell r="G123">
            <v>79696.649999999994</v>
          </cell>
          <cell r="H123">
            <v>0</v>
          </cell>
        </row>
        <row r="124">
          <cell r="B124" t="str">
            <v>HINB_07Z</v>
          </cell>
          <cell r="C124">
            <v>45736.75</v>
          </cell>
          <cell r="D124">
            <v>2191.1999999999998</v>
          </cell>
          <cell r="E124">
            <v>0</v>
          </cell>
          <cell r="F124">
            <v>0</v>
          </cell>
          <cell r="G124">
            <v>45736.75</v>
          </cell>
          <cell r="H124">
            <v>2191.1999999999998</v>
          </cell>
        </row>
        <row r="125">
          <cell r="B125" t="str">
            <v>HINB_08Z</v>
          </cell>
          <cell r="C125">
            <v>46756.75</v>
          </cell>
          <cell r="D125">
            <v>2557.3000000000002</v>
          </cell>
          <cell r="E125">
            <v>0</v>
          </cell>
          <cell r="F125">
            <v>0</v>
          </cell>
          <cell r="G125">
            <v>46756.75</v>
          </cell>
          <cell r="H125">
            <v>2557.3000000000002</v>
          </cell>
        </row>
        <row r="126">
          <cell r="B126" t="str">
            <v>HRTL_01Z</v>
          </cell>
          <cell r="C126">
            <v>90695.15</v>
          </cell>
          <cell r="D126">
            <v>108.05</v>
          </cell>
          <cell r="E126">
            <v>0</v>
          </cell>
          <cell r="F126">
            <v>0</v>
          </cell>
          <cell r="G126">
            <v>90695.15</v>
          </cell>
          <cell r="H126">
            <v>108.05</v>
          </cell>
        </row>
        <row r="127">
          <cell r="B127" t="str">
            <v>HRTL_02Z</v>
          </cell>
          <cell r="C127">
            <v>90645.7</v>
          </cell>
          <cell r="D127">
            <v>66.349999999999994</v>
          </cell>
          <cell r="E127">
            <v>0</v>
          </cell>
          <cell r="F127">
            <v>0</v>
          </cell>
          <cell r="G127">
            <v>90645.7</v>
          </cell>
          <cell r="H127">
            <v>66.349999999999994</v>
          </cell>
        </row>
        <row r="128">
          <cell r="B128" t="str">
            <v>HUNB_07Z</v>
          </cell>
          <cell r="C128">
            <v>71131.399999999994</v>
          </cell>
          <cell r="D128">
            <v>239.9</v>
          </cell>
          <cell r="E128">
            <v>0</v>
          </cell>
          <cell r="F128">
            <v>0</v>
          </cell>
          <cell r="G128">
            <v>71131.399999999994</v>
          </cell>
          <cell r="H128">
            <v>239.9</v>
          </cell>
        </row>
        <row r="129">
          <cell r="B129" t="str">
            <v>HUNB_08Z</v>
          </cell>
          <cell r="C129">
            <v>87832.75</v>
          </cell>
          <cell r="D129">
            <v>145.05000000000001</v>
          </cell>
          <cell r="E129">
            <v>0</v>
          </cell>
          <cell r="F129">
            <v>0</v>
          </cell>
          <cell r="G129">
            <v>87832.75</v>
          </cell>
          <cell r="H129">
            <v>145.05000000000001</v>
          </cell>
        </row>
        <row r="130">
          <cell r="B130" t="str">
            <v>SIZB_01Z</v>
          </cell>
          <cell r="C130">
            <v>0</v>
          </cell>
          <cell r="D130">
            <v>0</v>
          </cell>
          <cell r="E130">
            <v>0</v>
          </cell>
          <cell r="F130">
            <v>0</v>
          </cell>
          <cell r="G130">
            <v>0</v>
          </cell>
          <cell r="H130">
            <v>0</v>
          </cell>
        </row>
        <row r="131">
          <cell r="B131" t="str">
            <v>SIZB_02Z</v>
          </cell>
          <cell r="C131">
            <v>3.05</v>
          </cell>
          <cell r="D131">
            <v>0.65</v>
          </cell>
          <cell r="E131">
            <v>0</v>
          </cell>
          <cell r="F131">
            <v>0</v>
          </cell>
          <cell r="G131">
            <v>3.05</v>
          </cell>
          <cell r="H131">
            <v>0.65</v>
          </cell>
        </row>
        <row r="132">
          <cell r="B132" t="str">
            <v>TORN_01Z</v>
          </cell>
          <cell r="C132">
            <v>42532.05</v>
          </cell>
          <cell r="D132">
            <v>0</v>
          </cell>
          <cell r="E132">
            <v>0</v>
          </cell>
          <cell r="F132">
            <v>0</v>
          </cell>
          <cell r="G132">
            <v>42532.05</v>
          </cell>
          <cell r="H132">
            <v>0</v>
          </cell>
        </row>
        <row r="133">
          <cell r="B133" t="str">
            <v>TORN_02Z</v>
          </cell>
          <cell r="C133">
            <v>69796.149999999994</v>
          </cell>
          <cell r="D133">
            <v>364.65</v>
          </cell>
          <cell r="E133">
            <v>0</v>
          </cell>
          <cell r="F133">
            <v>0</v>
          </cell>
          <cell r="G133">
            <v>69796.149999999994</v>
          </cell>
          <cell r="H133">
            <v>364.65</v>
          </cell>
        </row>
        <row r="134">
          <cell r="B134" t="str">
            <v>EAG-NEMO1</v>
          </cell>
          <cell r="C134">
            <v>43671.1</v>
          </cell>
          <cell r="D134">
            <v>7225.7</v>
          </cell>
          <cell r="E134">
            <v>0</v>
          </cell>
          <cell r="F134">
            <v>0</v>
          </cell>
          <cell r="G134">
            <v>43671.1</v>
          </cell>
          <cell r="H134">
            <v>7225.7</v>
          </cell>
        </row>
        <row r="135">
          <cell r="B135" t="str">
            <v>DINO_01Z</v>
          </cell>
          <cell r="C135">
            <v>0</v>
          </cell>
          <cell r="D135">
            <v>0</v>
          </cell>
          <cell r="E135">
            <v>0</v>
          </cell>
          <cell r="F135">
            <v>0</v>
          </cell>
          <cell r="G135">
            <v>0</v>
          </cell>
          <cell r="H135">
            <v>0</v>
          </cell>
        </row>
        <row r="136">
          <cell r="B136" t="str">
            <v>DINO_02Z</v>
          </cell>
          <cell r="C136">
            <v>0</v>
          </cell>
          <cell r="D136">
            <v>0</v>
          </cell>
          <cell r="E136">
            <v>0</v>
          </cell>
          <cell r="F136">
            <v>0</v>
          </cell>
          <cell r="G136">
            <v>0</v>
          </cell>
          <cell r="H136">
            <v>0</v>
          </cell>
        </row>
        <row r="137">
          <cell r="B137" t="str">
            <v>DINO_03Z</v>
          </cell>
          <cell r="C137">
            <v>11122.4</v>
          </cell>
          <cell r="D137">
            <v>1596.15</v>
          </cell>
          <cell r="E137">
            <v>0</v>
          </cell>
          <cell r="F137">
            <v>0</v>
          </cell>
          <cell r="G137">
            <v>11122.4</v>
          </cell>
          <cell r="H137">
            <v>1596.15</v>
          </cell>
        </row>
        <row r="138">
          <cell r="B138" t="str">
            <v>DINO_04Z</v>
          </cell>
          <cell r="C138">
            <v>11224.4</v>
          </cell>
          <cell r="D138">
            <v>142.65</v>
          </cell>
          <cell r="E138">
            <v>0</v>
          </cell>
          <cell r="F138">
            <v>0</v>
          </cell>
          <cell r="G138">
            <v>11224.4</v>
          </cell>
          <cell r="H138">
            <v>142.65</v>
          </cell>
        </row>
        <row r="139">
          <cell r="B139" t="str">
            <v>DINO_05Z</v>
          </cell>
          <cell r="C139">
            <v>10809.3</v>
          </cell>
          <cell r="D139">
            <v>307.35000000000002</v>
          </cell>
          <cell r="E139">
            <v>0</v>
          </cell>
          <cell r="F139">
            <v>0</v>
          </cell>
          <cell r="G139">
            <v>10809.3</v>
          </cell>
          <cell r="H139">
            <v>307.35000000000002</v>
          </cell>
        </row>
        <row r="140">
          <cell r="B140" t="str">
            <v>DINO_06Z</v>
          </cell>
          <cell r="C140">
            <v>9679.7000000000007</v>
          </cell>
          <cell r="D140">
            <v>264.45</v>
          </cell>
          <cell r="E140">
            <v>0</v>
          </cell>
          <cell r="F140">
            <v>0</v>
          </cell>
          <cell r="G140">
            <v>9679.7000000000007</v>
          </cell>
          <cell r="H140">
            <v>264.45</v>
          </cell>
        </row>
        <row r="141">
          <cell r="B141" t="str">
            <v>FFES_01Z</v>
          </cell>
          <cell r="C141">
            <v>0</v>
          </cell>
          <cell r="D141">
            <v>0</v>
          </cell>
          <cell r="E141">
            <v>0</v>
          </cell>
          <cell r="F141">
            <v>0</v>
          </cell>
          <cell r="G141">
            <v>0</v>
          </cell>
          <cell r="H141">
            <v>0</v>
          </cell>
        </row>
        <row r="142">
          <cell r="B142" t="str">
            <v>FFES_02Z</v>
          </cell>
          <cell r="C142">
            <v>16.82</v>
          </cell>
          <cell r="D142">
            <v>76.599999999999994</v>
          </cell>
          <cell r="E142">
            <v>0</v>
          </cell>
          <cell r="F142">
            <v>0</v>
          </cell>
          <cell r="G142">
            <v>16.82</v>
          </cell>
          <cell r="H142">
            <v>76.599999999999994</v>
          </cell>
        </row>
        <row r="143">
          <cell r="B143" t="str">
            <v>FFES_03Z</v>
          </cell>
          <cell r="C143">
            <v>0</v>
          </cell>
          <cell r="D143">
            <v>0</v>
          </cell>
          <cell r="E143">
            <v>0</v>
          </cell>
          <cell r="F143">
            <v>0</v>
          </cell>
          <cell r="G143">
            <v>0</v>
          </cell>
          <cell r="H143">
            <v>0</v>
          </cell>
        </row>
        <row r="144">
          <cell r="B144" t="str">
            <v>FFES_04Z</v>
          </cell>
          <cell r="C144">
            <v>3782.55</v>
          </cell>
          <cell r="D144">
            <v>495.32</v>
          </cell>
          <cell r="E144">
            <v>0</v>
          </cell>
          <cell r="F144">
            <v>0</v>
          </cell>
          <cell r="G144">
            <v>3782.55</v>
          </cell>
          <cell r="H144">
            <v>495.32</v>
          </cell>
        </row>
        <row r="145">
          <cell r="B145" t="str">
            <v>KILNS01Z</v>
          </cell>
          <cell r="C145">
            <v>0</v>
          </cell>
          <cell r="D145">
            <v>0</v>
          </cell>
          <cell r="E145">
            <v>0</v>
          </cell>
          <cell r="F145">
            <v>0</v>
          </cell>
          <cell r="G145">
            <v>0</v>
          </cell>
          <cell r="H145">
            <v>0</v>
          </cell>
        </row>
        <row r="146">
          <cell r="B146" t="str">
            <v>PETEM01Z</v>
          </cell>
          <cell r="C146">
            <v>47.7</v>
          </cell>
          <cell r="D146">
            <v>0.01</v>
          </cell>
          <cell r="E146">
            <v>0</v>
          </cell>
          <cell r="F146">
            <v>0</v>
          </cell>
          <cell r="G146">
            <v>47.7</v>
          </cell>
          <cell r="H146">
            <v>0.01</v>
          </cell>
        </row>
        <row r="147">
          <cell r="B147" t="str">
            <v>GRAI_06Z</v>
          </cell>
          <cell r="C147">
            <v>31187.7</v>
          </cell>
          <cell r="D147">
            <v>1275.8</v>
          </cell>
          <cell r="E147">
            <v>0</v>
          </cell>
          <cell r="F147">
            <v>0</v>
          </cell>
          <cell r="G147">
            <v>31187.7</v>
          </cell>
          <cell r="H147">
            <v>1275.8</v>
          </cell>
        </row>
        <row r="148">
          <cell r="B148" t="str">
            <v>GRAI_07Z</v>
          </cell>
          <cell r="C148">
            <v>14701.6</v>
          </cell>
          <cell r="D148">
            <v>612.35</v>
          </cell>
          <cell r="E148">
            <v>0</v>
          </cell>
          <cell r="F148">
            <v>0</v>
          </cell>
          <cell r="G148">
            <v>14701.6</v>
          </cell>
          <cell r="H148">
            <v>612.35</v>
          </cell>
        </row>
        <row r="149">
          <cell r="B149" t="str">
            <v>GRAI_08Z</v>
          </cell>
          <cell r="C149">
            <v>22443.1</v>
          </cell>
          <cell r="D149">
            <v>1038.55</v>
          </cell>
          <cell r="E149">
            <v>0</v>
          </cell>
          <cell r="F149">
            <v>0</v>
          </cell>
          <cell r="G149">
            <v>22443.1</v>
          </cell>
          <cell r="H149">
            <v>1038.55</v>
          </cell>
        </row>
        <row r="150">
          <cell r="B150" t="str">
            <v>KILLP01Z</v>
          </cell>
          <cell r="C150">
            <v>274.95</v>
          </cell>
          <cell r="D150">
            <v>317.35000000000002</v>
          </cell>
          <cell r="E150">
            <v>0</v>
          </cell>
          <cell r="F150">
            <v>0</v>
          </cell>
          <cell r="G150">
            <v>274.95</v>
          </cell>
          <cell r="H150">
            <v>317.35000000000002</v>
          </cell>
        </row>
        <row r="151">
          <cell r="B151" t="str">
            <v>KILLP02Z</v>
          </cell>
          <cell r="C151">
            <v>184.75</v>
          </cell>
          <cell r="D151">
            <v>358.1</v>
          </cell>
          <cell r="E151">
            <v>0</v>
          </cell>
          <cell r="F151">
            <v>0</v>
          </cell>
          <cell r="G151">
            <v>184.75</v>
          </cell>
          <cell r="H151">
            <v>358.1</v>
          </cell>
        </row>
        <row r="152">
          <cell r="B152" t="str">
            <v>RATS_01Z</v>
          </cell>
          <cell r="C152">
            <v>0</v>
          </cell>
          <cell r="D152">
            <v>0</v>
          </cell>
          <cell r="E152">
            <v>0</v>
          </cell>
          <cell r="F152">
            <v>0</v>
          </cell>
          <cell r="G152">
            <v>0</v>
          </cell>
          <cell r="H152">
            <v>0</v>
          </cell>
        </row>
        <row r="153">
          <cell r="B153" t="str">
            <v>RATS_02Z</v>
          </cell>
          <cell r="C153">
            <v>3325.05</v>
          </cell>
          <cell r="D153">
            <v>748.71</v>
          </cell>
          <cell r="E153">
            <v>0</v>
          </cell>
          <cell r="F153">
            <v>0</v>
          </cell>
          <cell r="G153">
            <v>3325.05</v>
          </cell>
          <cell r="H153">
            <v>748.71</v>
          </cell>
        </row>
        <row r="154">
          <cell r="B154" t="str">
            <v>RATS_03Z</v>
          </cell>
          <cell r="C154">
            <v>24835.23</v>
          </cell>
          <cell r="D154">
            <v>835.02</v>
          </cell>
          <cell r="E154">
            <v>0</v>
          </cell>
          <cell r="F154">
            <v>0</v>
          </cell>
          <cell r="G154">
            <v>24835.23</v>
          </cell>
          <cell r="H154">
            <v>835.02</v>
          </cell>
        </row>
        <row r="155">
          <cell r="B155" t="str">
            <v>RATS_04Z</v>
          </cell>
          <cell r="C155">
            <v>32591.43</v>
          </cell>
          <cell r="D155">
            <v>1476</v>
          </cell>
          <cell r="E155">
            <v>0</v>
          </cell>
          <cell r="F155">
            <v>0</v>
          </cell>
          <cell r="G155">
            <v>32591.43</v>
          </cell>
          <cell r="H155">
            <v>1476</v>
          </cell>
        </row>
        <row r="156">
          <cell r="B156" t="str">
            <v>TAYL_02Z</v>
          </cell>
          <cell r="C156">
            <v>0</v>
          </cell>
          <cell r="D156">
            <v>0</v>
          </cell>
          <cell r="E156">
            <v>0</v>
          </cell>
          <cell r="F156">
            <v>0</v>
          </cell>
          <cell r="G156">
            <v>0</v>
          </cell>
          <cell r="H156">
            <v>0</v>
          </cell>
        </row>
        <row r="157">
          <cell r="B157" t="str">
            <v>TAYL_03Z</v>
          </cell>
          <cell r="C157">
            <v>0</v>
          </cell>
          <cell r="D157">
            <v>0</v>
          </cell>
          <cell r="E157">
            <v>0</v>
          </cell>
          <cell r="F157">
            <v>0</v>
          </cell>
          <cell r="G157">
            <v>0</v>
          </cell>
          <cell r="H157">
            <v>0</v>
          </cell>
        </row>
        <row r="158">
          <cell r="B158" t="str">
            <v>RCBKO-1</v>
          </cell>
          <cell r="C158">
            <v>7341.38</v>
          </cell>
          <cell r="D158">
            <v>2279.2199999999998</v>
          </cell>
          <cell r="E158">
            <v>0</v>
          </cell>
          <cell r="F158">
            <v>0</v>
          </cell>
          <cell r="G158">
            <v>7341.38</v>
          </cell>
          <cell r="H158">
            <v>2279.2199999999998</v>
          </cell>
        </row>
        <row r="159">
          <cell r="B159" t="str">
            <v>RCBKO-2</v>
          </cell>
          <cell r="C159">
            <v>7513.43</v>
          </cell>
          <cell r="D159">
            <v>2068.35</v>
          </cell>
          <cell r="E159">
            <v>0</v>
          </cell>
          <cell r="F159">
            <v>0</v>
          </cell>
          <cell r="G159">
            <v>7513.43</v>
          </cell>
          <cell r="H159">
            <v>2068.35</v>
          </cell>
        </row>
        <row r="160">
          <cell r="B160" t="str">
            <v>BRGG_01Z</v>
          </cell>
          <cell r="C160">
            <v>0</v>
          </cell>
          <cell r="D160">
            <v>0</v>
          </cell>
          <cell r="E160">
            <v>0</v>
          </cell>
          <cell r="F160">
            <v>0</v>
          </cell>
          <cell r="G160">
            <v>0</v>
          </cell>
          <cell r="H160">
            <v>0</v>
          </cell>
        </row>
        <row r="161">
          <cell r="B161" t="str">
            <v>ROCK_01Z</v>
          </cell>
          <cell r="C161">
            <v>52966</v>
          </cell>
          <cell r="D161">
            <v>598.70000000000005</v>
          </cell>
          <cell r="E161">
            <v>0</v>
          </cell>
          <cell r="F161">
            <v>0</v>
          </cell>
          <cell r="G161">
            <v>52966</v>
          </cell>
          <cell r="H161">
            <v>598.70000000000005</v>
          </cell>
        </row>
        <row r="162">
          <cell r="B162" t="str">
            <v>SCCL_01Z</v>
          </cell>
          <cell r="C162">
            <v>14495</v>
          </cell>
          <cell r="D162">
            <v>30.67</v>
          </cell>
          <cell r="E162">
            <v>0</v>
          </cell>
          <cell r="F162">
            <v>0</v>
          </cell>
          <cell r="G162">
            <v>14495</v>
          </cell>
          <cell r="H162">
            <v>30.67</v>
          </cell>
        </row>
        <row r="163">
          <cell r="B163" t="str">
            <v>SCCL_02Z</v>
          </cell>
          <cell r="C163">
            <v>12795.75</v>
          </cell>
          <cell r="D163">
            <v>1142.4000000000001</v>
          </cell>
          <cell r="E163">
            <v>0</v>
          </cell>
          <cell r="F163">
            <v>0</v>
          </cell>
          <cell r="G163">
            <v>12795.75</v>
          </cell>
          <cell r="H163">
            <v>1142.4000000000001</v>
          </cell>
        </row>
        <row r="164">
          <cell r="B164" t="str">
            <v>SCCL_03Z</v>
          </cell>
          <cell r="C164">
            <v>11736.5</v>
          </cell>
          <cell r="D164">
            <v>33.81</v>
          </cell>
          <cell r="E164">
            <v>0</v>
          </cell>
          <cell r="F164">
            <v>0</v>
          </cell>
          <cell r="G164">
            <v>11736.5</v>
          </cell>
          <cell r="H164">
            <v>33.81</v>
          </cell>
        </row>
        <row r="165">
          <cell r="B165" t="str">
            <v>SEAB_01Z</v>
          </cell>
          <cell r="C165">
            <v>4453.43</v>
          </cell>
          <cell r="D165">
            <v>2242.0100000000002</v>
          </cell>
          <cell r="E165">
            <v>0</v>
          </cell>
          <cell r="F165">
            <v>0</v>
          </cell>
          <cell r="G165">
            <v>4453.43</v>
          </cell>
          <cell r="H165">
            <v>2242.0100000000002</v>
          </cell>
        </row>
        <row r="166">
          <cell r="B166" t="str">
            <v>SEAB_02Z</v>
          </cell>
          <cell r="C166">
            <v>8950.52</v>
          </cell>
          <cell r="D166">
            <v>790.44</v>
          </cell>
          <cell r="E166">
            <v>0</v>
          </cell>
          <cell r="F166">
            <v>0</v>
          </cell>
          <cell r="G166">
            <v>8950.52</v>
          </cell>
          <cell r="H166">
            <v>790.44</v>
          </cell>
        </row>
        <row r="167">
          <cell r="B167" t="str">
            <v>SPLN_01Z</v>
          </cell>
          <cell r="C167">
            <v>59417.35</v>
          </cell>
          <cell r="D167">
            <v>1978.1</v>
          </cell>
          <cell r="E167">
            <v>0</v>
          </cell>
          <cell r="F167">
            <v>0</v>
          </cell>
          <cell r="G167">
            <v>59417.35</v>
          </cell>
          <cell r="H167">
            <v>1978.1</v>
          </cell>
        </row>
        <row r="168">
          <cell r="B168" t="str">
            <v>ARCHW-1</v>
          </cell>
          <cell r="C168">
            <v>431.54</v>
          </cell>
          <cell r="D168">
            <v>3037.7</v>
          </cell>
          <cell r="E168">
            <v>0</v>
          </cell>
          <cell r="F168">
            <v>0</v>
          </cell>
          <cell r="G168">
            <v>431.54</v>
          </cell>
          <cell r="H168">
            <v>3037.7</v>
          </cell>
        </row>
        <row r="169">
          <cell r="B169" t="str">
            <v>BLLA-2</v>
          </cell>
          <cell r="C169">
            <v>1315.51</v>
          </cell>
          <cell r="D169">
            <v>546.11</v>
          </cell>
          <cell r="E169">
            <v>0</v>
          </cell>
          <cell r="F169">
            <v>0</v>
          </cell>
          <cell r="G169">
            <v>1315.51</v>
          </cell>
          <cell r="H169">
            <v>546.11</v>
          </cell>
        </row>
        <row r="170">
          <cell r="B170" t="str">
            <v>CLFLW-1</v>
          </cell>
          <cell r="C170">
            <v>742.27</v>
          </cell>
          <cell r="D170">
            <v>69.02</v>
          </cell>
          <cell r="E170">
            <v>0</v>
          </cell>
          <cell r="F170">
            <v>0</v>
          </cell>
          <cell r="G170">
            <v>742.27</v>
          </cell>
          <cell r="H170">
            <v>69.02</v>
          </cell>
        </row>
        <row r="171">
          <cell r="B171" t="str">
            <v>DRSLW-1</v>
          </cell>
          <cell r="C171">
            <v>10915.65</v>
          </cell>
          <cell r="D171">
            <v>0</v>
          </cell>
          <cell r="E171">
            <v>0</v>
          </cell>
          <cell r="F171">
            <v>0</v>
          </cell>
          <cell r="G171">
            <v>10915.65</v>
          </cell>
          <cell r="H171">
            <v>0</v>
          </cell>
        </row>
        <row r="172">
          <cell r="B172" t="str">
            <v>EWHLW-1</v>
          </cell>
          <cell r="C172">
            <v>27.93</v>
          </cell>
          <cell r="D172">
            <v>961.94</v>
          </cell>
          <cell r="E172">
            <v>0</v>
          </cell>
          <cell r="F172">
            <v>0</v>
          </cell>
          <cell r="G172">
            <v>27.93</v>
          </cell>
          <cell r="H172">
            <v>961.94</v>
          </cell>
        </row>
        <row r="173">
          <cell r="B173" t="str">
            <v>HRSTW-1</v>
          </cell>
          <cell r="C173">
            <v>17443.75</v>
          </cell>
          <cell r="D173">
            <v>0</v>
          </cell>
          <cell r="E173">
            <v>0</v>
          </cell>
          <cell r="F173">
            <v>0</v>
          </cell>
          <cell r="G173">
            <v>17443.75</v>
          </cell>
          <cell r="H173">
            <v>0</v>
          </cell>
        </row>
        <row r="174">
          <cell r="B174" t="str">
            <v>KLGLW-1</v>
          </cell>
          <cell r="C174">
            <v>3891.23</v>
          </cell>
          <cell r="D174">
            <v>2513.08</v>
          </cell>
          <cell r="E174">
            <v>0</v>
          </cell>
          <cell r="F174">
            <v>0</v>
          </cell>
          <cell r="G174">
            <v>3891.23</v>
          </cell>
          <cell r="H174">
            <v>2513.08</v>
          </cell>
        </row>
        <row r="175">
          <cell r="B175" t="str">
            <v>MKHLW-1</v>
          </cell>
          <cell r="C175">
            <v>4.4400000000000004</v>
          </cell>
          <cell r="D175">
            <v>6641.32</v>
          </cell>
          <cell r="E175">
            <v>0</v>
          </cell>
          <cell r="F175">
            <v>0</v>
          </cell>
          <cell r="G175">
            <v>4.4400000000000004</v>
          </cell>
          <cell r="H175">
            <v>6641.32</v>
          </cell>
        </row>
        <row r="176">
          <cell r="B176" t="str">
            <v>AIGA_01Z</v>
          </cell>
          <cell r="C176">
            <v>0</v>
          </cell>
          <cell r="D176">
            <v>21.21</v>
          </cell>
          <cell r="E176">
            <v>0</v>
          </cell>
          <cell r="F176">
            <v>0</v>
          </cell>
          <cell r="G176">
            <v>0</v>
          </cell>
          <cell r="H176">
            <v>21.21</v>
          </cell>
        </row>
        <row r="177">
          <cell r="B177" t="str">
            <v>BHLAW-1</v>
          </cell>
          <cell r="C177">
            <v>1936.45</v>
          </cell>
          <cell r="D177">
            <v>122.11</v>
          </cell>
          <cell r="E177">
            <v>0</v>
          </cell>
          <cell r="F177">
            <v>0</v>
          </cell>
          <cell r="G177">
            <v>1936.45</v>
          </cell>
          <cell r="H177">
            <v>122.11</v>
          </cell>
        </row>
        <row r="178">
          <cell r="B178" t="str">
            <v>CASH_01Z</v>
          </cell>
          <cell r="C178">
            <v>178.18</v>
          </cell>
          <cell r="D178">
            <v>0.09</v>
          </cell>
          <cell r="E178">
            <v>0</v>
          </cell>
          <cell r="F178">
            <v>0</v>
          </cell>
          <cell r="G178">
            <v>178.18</v>
          </cell>
          <cell r="H178">
            <v>0.09</v>
          </cell>
        </row>
        <row r="179">
          <cell r="B179" t="str">
            <v>CEAN_01Z</v>
          </cell>
          <cell r="C179">
            <v>2.69</v>
          </cell>
          <cell r="D179">
            <v>25.71</v>
          </cell>
          <cell r="E179">
            <v>0</v>
          </cell>
          <cell r="F179">
            <v>0</v>
          </cell>
          <cell r="G179">
            <v>2.69</v>
          </cell>
          <cell r="H179">
            <v>25.71</v>
          </cell>
        </row>
        <row r="180">
          <cell r="B180" t="str">
            <v>CLAC-1</v>
          </cell>
          <cell r="C180">
            <v>0.71</v>
          </cell>
          <cell r="D180">
            <v>2.39</v>
          </cell>
          <cell r="E180">
            <v>0</v>
          </cell>
          <cell r="F180">
            <v>0</v>
          </cell>
          <cell r="G180">
            <v>0.71</v>
          </cell>
          <cell r="H180">
            <v>2.39</v>
          </cell>
        </row>
        <row r="181">
          <cell r="B181" t="str">
            <v>CLUN_01Z</v>
          </cell>
          <cell r="C181">
            <v>466.66</v>
          </cell>
          <cell r="D181">
            <v>228.6</v>
          </cell>
          <cell r="E181">
            <v>0</v>
          </cell>
          <cell r="F181">
            <v>0</v>
          </cell>
          <cell r="G181">
            <v>466.66</v>
          </cell>
          <cell r="H181">
            <v>228.6</v>
          </cell>
        </row>
        <row r="182">
          <cell r="B182" t="str">
            <v>CLUN_02Z</v>
          </cell>
          <cell r="C182">
            <v>110.91</v>
          </cell>
          <cell r="D182">
            <v>117.98</v>
          </cell>
          <cell r="E182">
            <v>0</v>
          </cell>
          <cell r="F182">
            <v>0</v>
          </cell>
          <cell r="G182">
            <v>110.91</v>
          </cell>
          <cell r="H182">
            <v>117.98</v>
          </cell>
        </row>
        <row r="183">
          <cell r="B183" t="str">
            <v>CULL_02Z</v>
          </cell>
          <cell r="C183">
            <v>554.51</v>
          </cell>
          <cell r="D183">
            <v>0.02</v>
          </cell>
          <cell r="E183">
            <v>0</v>
          </cell>
          <cell r="F183">
            <v>0</v>
          </cell>
          <cell r="G183">
            <v>554.51</v>
          </cell>
          <cell r="H183">
            <v>0.02</v>
          </cell>
        </row>
        <row r="184">
          <cell r="B184" t="str">
            <v>DEAN_01Z</v>
          </cell>
          <cell r="C184">
            <v>19.22</v>
          </cell>
          <cell r="D184">
            <v>32.619999999999997</v>
          </cell>
          <cell r="E184">
            <v>0</v>
          </cell>
          <cell r="F184">
            <v>0</v>
          </cell>
          <cell r="G184">
            <v>19.22</v>
          </cell>
          <cell r="H184">
            <v>32.619999999999997</v>
          </cell>
        </row>
        <row r="185">
          <cell r="B185" t="str">
            <v>ERRO_01Z</v>
          </cell>
          <cell r="C185">
            <v>0.61</v>
          </cell>
          <cell r="D185">
            <v>19.37</v>
          </cell>
          <cell r="E185">
            <v>0</v>
          </cell>
          <cell r="F185">
            <v>0</v>
          </cell>
          <cell r="G185">
            <v>0.61</v>
          </cell>
          <cell r="H185">
            <v>19.37</v>
          </cell>
        </row>
        <row r="186">
          <cell r="B186" t="str">
            <v>ERRO_02Z</v>
          </cell>
          <cell r="C186">
            <v>0.49</v>
          </cell>
          <cell r="D186">
            <v>21.22</v>
          </cell>
          <cell r="E186">
            <v>0</v>
          </cell>
          <cell r="F186">
            <v>0</v>
          </cell>
          <cell r="G186">
            <v>0.49</v>
          </cell>
          <cell r="H186">
            <v>21.22</v>
          </cell>
        </row>
        <row r="187">
          <cell r="B187" t="str">
            <v>ERRO_03Z</v>
          </cell>
          <cell r="C187">
            <v>1.07</v>
          </cell>
          <cell r="D187">
            <v>13.43</v>
          </cell>
          <cell r="E187">
            <v>0</v>
          </cell>
          <cell r="F187">
            <v>0</v>
          </cell>
          <cell r="G187">
            <v>1.07</v>
          </cell>
          <cell r="H187">
            <v>13.43</v>
          </cell>
        </row>
        <row r="188">
          <cell r="B188" t="str">
            <v>FASN_01Z</v>
          </cell>
          <cell r="C188">
            <v>305.23</v>
          </cell>
          <cell r="D188">
            <v>0.02</v>
          </cell>
          <cell r="E188">
            <v>0</v>
          </cell>
          <cell r="F188">
            <v>0</v>
          </cell>
          <cell r="G188">
            <v>305.23</v>
          </cell>
          <cell r="H188">
            <v>0.02</v>
          </cell>
        </row>
        <row r="189">
          <cell r="B189" t="str">
            <v>FASN_02Z</v>
          </cell>
          <cell r="C189">
            <v>88.03</v>
          </cell>
          <cell r="D189">
            <v>0.03</v>
          </cell>
          <cell r="E189">
            <v>0</v>
          </cell>
          <cell r="F189">
            <v>0</v>
          </cell>
          <cell r="G189">
            <v>88.03</v>
          </cell>
          <cell r="H189">
            <v>0.03</v>
          </cell>
        </row>
        <row r="190">
          <cell r="B190" t="str">
            <v>FASN_03Z</v>
          </cell>
          <cell r="C190">
            <v>6.36</v>
          </cell>
          <cell r="D190">
            <v>0.61</v>
          </cell>
          <cell r="E190">
            <v>0</v>
          </cell>
          <cell r="F190">
            <v>0</v>
          </cell>
          <cell r="G190">
            <v>6.36</v>
          </cell>
          <cell r="H190">
            <v>0.61</v>
          </cell>
        </row>
        <row r="191">
          <cell r="B191" t="str">
            <v>FASN_04Z</v>
          </cell>
          <cell r="C191">
            <v>26.6</v>
          </cell>
          <cell r="D191">
            <v>74.180000000000007</v>
          </cell>
          <cell r="E191">
            <v>0</v>
          </cell>
          <cell r="F191">
            <v>0</v>
          </cell>
          <cell r="G191">
            <v>26.6</v>
          </cell>
          <cell r="H191">
            <v>74.180000000000007</v>
          </cell>
        </row>
        <row r="192">
          <cell r="B192" t="str">
            <v>FINL_01Z</v>
          </cell>
          <cell r="C192">
            <v>3.91</v>
          </cell>
          <cell r="D192">
            <v>6.52</v>
          </cell>
          <cell r="E192">
            <v>0</v>
          </cell>
          <cell r="F192">
            <v>0</v>
          </cell>
          <cell r="G192">
            <v>3.91</v>
          </cell>
          <cell r="H192">
            <v>6.52</v>
          </cell>
        </row>
        <row r="193">
          <cell r="B193" t="str">
            <v>FOYE_01Z</v>
          </cell>
          <cell r="C193">
            <v>1224.1400000000001</v>
          </cell>
          <cell r="D193">
            <v>816.02</v>
          </cell>
          <cell r="E193">
            <v>0</v>
          </cell>
          <cell r="F193">
            <v>0</v>
          </cell>
          <cell r="G193">
            <v>1224.1400000000001</v>
          </cell>
          <cell r="H193">
            <v>816.02</v>
          </cell>
        </row>
        <row r="194">
          <cell r="B194" t="str">
            <v>FOYE_02Z</v>
          </cell>
          <cell r="C194">
            <v>2242.85</v>
          </cell>
          <cell r="D194">
            <v>1144.1199999999999</v>
          </cell>
          <cell r="E194">
            <v>0</v>
          </cell>
          <cell r="F194">
            <v>0</v>
          </cell>
          <cell r="G194">
            <v>2242.85</v>
          </cell>
          <cell r="H194">
            <v>1144.1199999999999</v>
          </cell>
        </row>
        <row r="195">
          <cell r="B195" t="str">
            <v>GLEN_01Z</v>
          </cell>
          <cell r="C195">
            <v>25.38</v>
          </cell>
          <cell r="D195">
            <v>0.93</v>
          </cell>
          <cell r="E195">
            <v>0</v>
          </cell>
          <cell r="F195">
            <v>0</v>
          </cell>
          <cell r="G195">
            <v>25.38</v>
          </cell>
          <cell r="H195">
            <v>0.93</v>
          </cell>
        </row>
        <row r="196">
          <cell r="B196" t="str">
            <v>GLNDO-1</v>
          </cell>
          <cell r="C196">
            <v>63.37</v>
          </cell>
          <cell r="D196">
            <v>18.55</v>
          </cell>
          <cell r="E196">
            <v>0</v>
          </cell>
          <cell r="F196">
            <v>0</v>
          </cell>
          <cell r="G196">
            <v>63.37</v>
          </cell>
          <cell r="H196">
            <v>18.55</v>
          </cell>
        </row>
        <row r="197">
          <cell r="B197" t="str">
            <v>GORDW-1</v>
          </cell>
          <cell r="C197">
            <v>0</v>
          </cell>
          <cell r="D197">
            <v>0</v>
          </cell>
          <cell r="E197">
            <v>0</v>
          </cell>
          <cell r="F197">
            <v>0</v>
          </cell>
          <cell r="G197">
            <v>0</v>
          </cell>
          <cell r="H197">
            <v>0</v>
          </cell>
        </row>
        <row r="198">
          <cell r="B198" t="str">
            <v>GRUB_01Z</v>
          </cell>
          <cell r="C198">
            <v>0</v>
          </cell>
          <cell r="D198">
            <v>0</v>
          </cell>
          <cell r="E198">
            <v>0</v>
          </cell>
          <cell r="F198">
            <v>0</v>
          </cell>
          <cell r="G198">
            <v>0</v>
          </cell>
          <cell r="H198">
            <v>0</v>
          </cell>
        </row>
        <row r="199">
          <cell r="B199" t="str">
            <v>GRUB_02Z</v>
          </cell>
          <cell r="C199">
            <v>0</v>
          </cell>
          <cell r="D199">
            <v>0</v>
          </cell>
          <cell r="E199">
            <v>0</v>
          </cell>
          <cell r="F199">
            <v>0</v>
          </cell>
          <cell r="G199">
            <v>0</v>
          </cell>
          <cell r="H199">
            <v>0</v>
          </cell>
        </row>
        <row r="200">
          <cell r="B200" t="str">
            <v>HADHW-1</v>
          </cell>
          <cell r="C200">
            <v>0.05</v>
          </cell>
          <cell r="D200">
            <v>8392.7000000000007</v>
          </cell>
          <cell r="E200">
            <v>0</v>
          </cell>
          <cell r="F200">
            <v>0</v>
          </cell>
          <cell r="G200">
            <v>0.05</v>
          </cell>
          <cell r="H200">
            <v>8392.7000000000007</v>
          </cell>
        </row>
        <row r="201">
          <cell r="B201" t="str">
            <v>INGA_01Z</v>
          </cell>
          <cell r="C201">
            <v>43.01</v>
          </cell>
          <cell r="D201">
            <v>0.22</v>
          </cell>
          <cell r="E201">
            <v>0</v>
          </cell>
          <cell r="F201">
            <v>0</v>
          </cell>
          <cell r="G201">
            <v>43.01</v>
          </cell>
          <cell r="H201">
            <v>0.22</v>
          </cell>
        </row>
        <row r="202">
          <cell r="B202" t="str">
            <v>KIOR_01Z</v>
          </cell>
          <cell r="C202">
            <v>0.81</v>
          </cell>
          <cell r="D202">
            <v>3.8</v>
          </cell>
          <cell r="E202">
            <v>0</v>
          </cell>
          <cell r="F202">
            <v>0</v>
          </cell>
          <cell r="G202">
            <v>0.81</v>
          </cell>
          <cell r="H202">
            <v>3.8</v>
          </cell>
        </row>
        <row r="203">
          <cell r="B203" t="str">
            <v>LOCH_01Z</v>
          </cell>
          <cell r="C203">
            <v>0.06</v>
          </cell>
          <cell r="D203">
            <v>0.39</v>
          </cell>
          <cell r="E203">
            <v>0</v>
          </cell>
          <cell r="F203">
            <v>0</v>
          </cell>
          <cell r="G203">
            <v>0.06</v>
          </cell>
          <cell r="H203">
            <v>0.39</v>
          </cell>
        </row>
        <row r="204">
          <cell r="B204" t="str">
            <v>LOCH_02Z</v>
          </cell>
          <cell r="C204">
            <v>275.02999999999997</v>
          </cell>
          <cell r="D204">
            <v>6.9</v>
          </cell>
          <cell r="E204">
            <v>0</v>
          </cell>
          <cell r="F204">
            <v>0</v>
          </cell>
          <cell r="G204">
            <v>275.02999999999997</v>
          </cell>
          <cell r="H204">
            <v>6.9</v>
          </cell>
        </row>
        <row r="205">
          <cell r="B205" t="str">
            <v>LUIC_01Z</v>
          </cell>
          <cell r="C205">
            <v>11.68</v>
          </cell>
          <cell r="D205">
            <v>64.650000000000006</v>
          </cell>
          <cell r="E205">
            <v>0</v>
          </cell>
          <cell r="F205">
            <v>0</v>
          </cell>
          <cell r="G205">
            <v>11.68</v>
          </cell>
          <cell r="H205">
            <v>64.650000000000006</v>
          </cell>
        </row>
        <row r="206">
          <cell r="B206" t="str">
            <v>LUIC_02Z</v>
          </cell>
          <cell r="C206">
            <v>17.95</v>
          </cell>
          <cell r="D206">
            <v>54.31</v>
          </cell>
          <cell r="E206">
            <v>0</v>
          </cell>
          <cell r="F206">
            <v>0</v>
          </cell>
          <cell r="G206">
            <v>17.95</v>
          </cell>
          <cell r="H206">
            <v>54.31</v>
          </cell>
        </row>
        <row r="207">
          <cell r="B207" t="str">
            <v>MOSS_01Z</v>
          </cell>
          <cell r="C207">
            <v>89.05</v>
          </cell>
          <cell r="D207">
            <v>4.59</v>
          </cell>
          <cell r="E207">
            <v>0</v>
          </cell>
          <cell r="F207">
            <v>0</v>
          </cell>
          <cell r="G207">
            <v>89.05</v>
          </cell>
          <cell r="H207">
            <v>4.59</v>
          </cell>
        </row>
        <row r="208">
          <cell r="B208" t="str">
            <v>NANT_01Z</v>
          </cell>
          <cell r="C208">
            <v>37.43</v>
          </cell>
          <cell r="D208">
            <v>0.25</v>
          </cell>
          <cell r="E208">
            <v>0</v>
          </cell>
          <cell r="F208">
            <v>0</v>
          </cell>
          <cell r="G208">
            <v>37.43</v>
          </cell>
          <cell r="H208">
            <v>0.25</v>
          </cell>
        </row>
        <row r="209">
          <cell r="B209" t="str">
            <v>ORRI_01Z</v>
          </cell>
          <cell r="C209">
            <v>0</v>
          </cell>
          <cell r="D209">
            <v>0</v>
          </cell>
          <cell r="E209">
            <v>0</v>
          </cell>
          <cell r="F209">
            <v>0</v>
          </cell>
          <cell r="G209">
            <v>0</v>
          </cell>
          <cell r="H209">
            <v>0</v>
          </cell>
        </row>
        <row r="210">
          <cell r="B210" t="str">
            <v>PEHE_01Z</v>
          </cell>
          <cell r="C210">
            <v>20015.29</v>
          </cell>
          <cell r="D210">
            <v>1254.1500000000001</v>
          </cell>
          <cell r="E210">
            <v>0</v>
          </cell>
          <cell r="F210">
            <v>0</v>
          </cell>
          <cell r="G210">
            <v>20015.29</v>
          </cell>
          <cell r="H210">
            <v>1254.1500000000001</v>
          </cell>
        </row>
        <row r="211">
          <cell r="B211" t="str">
            <v>PEHE_02Z</v>
          </cell>
          <cell r="C211">
            <v>0</v>
          </cell>
          <cell r="D211">
            <v>0</v>
          </cell>
          <cell r="E211">
            <v>0</v>
          </cell>
          <cell r="F211">
            <v>0</v>
          </cell>
          <cell r="G211">
            <v>0</v>
          </cell>
          <cell r="H211">
            <v>0</v>
          </cell>
        </row>
        <row r="212">
          <cell r="B212" t="str">
            <v>QUIO_01Z</v>
          </cell>
          <cell r="C212">
            <v>231.11</v>
          </cell>
          <cell r="D212">
            <v>234.58</v>
          </cell>
          <cell r="E212">
            <v>0</v>
          </cell>
          <cell r="F212">
            <v>0</v>
          </cell>
          <cell r="G212">
            <v>231.11</v>
          </cell>
          <cell r="H212">
            <v>234.58</v>
          </cell>
        </row>
        <row r="213">
          <cell r="B213" t="str">
            <v>SLOY_01Z</v>
          </cell>
          <cell r="C213">
            <v>4.6399999999999997</v>
          </cell>
          <cell r="D213">
            <v>1.27</v>
          </cell>
          <cell r="E213">
            <v>0</v>
          </cell>
          <cell r="F213">
            <v>0</v>
          </cell>
          <cell r="G213">
            <v>4.6399999999999997</v>
          </cell>
          <cell r="H213">
            <v>1.27</v>
          </cell>
        </row>
        <row r="214">
          <cell r="B214" t="str">
            <v>SLOY_02Z</v>
          </cell>
          <cell r="C214">
            <v>0</v>
          </cell>
          <cell r="D214">
            <v>3.74</v>
          </cell>
          <cell r="E214">
            <v>0</v>
          </cell>
          <cell r="F214">
            <v>0</v>
          </cell>
          <cell r="G214">
            <v>0</v>
          </cell>
          <cell r="H214">
            <v>3.74</v>
          </cell>
        </row>
        <row r="215">
          <cell r="B215" t="str">
            <v>SLOY_03Z</v>
          </cell>
          <cell r="C215">
            <v>9.01</v>
          </cell>
          <cell r="D215">
            <v>0.56999999999999995</v>
          </cell>
          <cell r="E215">
            <v>0</v>
          </cell>
          <cell r="F215">
            <v>0</v>
          </cell>
          <cell r="G215">
            <v>9.01</v>
          </cell>
          <cell r="H215">
            <v>0.56999999999999995</v>
          </cell>
        </row>
        <row r="216">
          <cell r="B216" t="str">
            <v>SLOY_04Z</v>
          </cell>
          <cell r="C216">
            <v>13.49</v>
          </cell>
          <cell r="D216">
            <v>0.16</v>
          </cell>
          <cell r="E216">
            <v>0</v>
          </cell>
          <cell r="F216">
            <v>0</v>
          </cell>
          <cell r="G216">
            <v>13.49</v>
          </cell>
          <cell r="H216">
            <v>0.16</v>
          </cell>
        </row>
        <row r="217">
          <cell r="B217" t="str">
            <v>STRNW-1</v>
          </cell>
          <cell r="C217">
            <v>2.21</v>
          </cell>
          <cell r="D217">
            <v>2162.96</v>
          </cell>
          <cell r="E217">
            <v>0</v>
          </cell>
          <cell r="F217">
            <v>0</v>
          </cell>
          <cell r="G217">
            <v>2.21</v>
          </cell>
          <cell r="H217">
            <v>2162.96</v>
          </cell>
        </row>
        <row r="218">
          <cell r="B218" t="str">
            <v>TORA_01Z</v>
          </cell>
          <cell r="C218">
            <v>2.15</v>
          </cell>
          <cell r="D218">
            <v>124.5</v>
          </cell>
          <cell r="E218">
            <v>0</v>
          </cell>
          <cell r="F218">
            <v>0</v>
          </cell>
          <cell r="G218">
            <v>2.15</v>
          </cell>
          <cell r="H218">
            <v>124.5</v>
          </cell>
        </row>
        <row r="219">
          <cell r="B219" t="str">
            <v>TORA_02Z</v>
          </cell>
          <cell r="C219">
            <v>19.03</v>
          </cell>
          <cell r="D219">
            <v>20.36</v>
          </cell>
          <cell r="E219">
            <v>0</v>
          </cell>
          <cell r="F219">
            <v>0</v>
          </cell>
          <cell r="G219">
            <v>19.03</v>
          </cell>
          <cell r="H219">
            <v>20.36</v>
          </cell>
        </row>
        <row r="220">
          <cell r="B220" t="str">
            <v>STLGW-1</v>
          </cell>
          <cell r="C220">
            <v>892.84</v>
          </cell>
          <cell r="D220">
            <v>31.34</v>
          </cell>
          <cell r="E220">
            <v>0</v>
          </cell>
          <cell r="F220">
            <v>0</v>
          </cell>
          <cell r="G220">
            <v>892.84</v>
          </cell>
          <cell r="H220">
            <v>31.34</v>
          </cell>
        </row>
        <row r="221">
          <cell r="B221" t="str">
            <v>STLGW-2</v>
          </cell>
          <cell r="C221">
            <v>977</v>
          </cell>
          <cell r="D221">
            <v>28.8</v>
          </cell>
          <cell r="E221">
            <v>0</v>
          </cell>
          <cell r="F221">
            <v>0</v>
          </cell>
          <cell r="G221">
            <v>977</v>
          </cell>
          <cell r="H221">
            <v>28.8</v>
          </cell>
        </row>
        <row r="222">
          <cell r="B222" t="str">
            <v>STLGW-3</v>
          </cell>
          <cell r="C222">
            <v>906.91</v>
          </cell>
          <cell r="D222">
            <v>20.149999999999999</v>
          </cell>
          <cell r="E222">
            <v>0</v>
          </cell>
          <cell r="F222">
            <v>0</v>
          </cell>
          <cell r="G222">
            <v>906.91</v>
          </cell>
          <cell r="H222">
            <v>20.149999999999999</v>
          </cell>
        </row>
        <row r="223">
          <cell r="B223" t="str">
            <v>SUTB_01Z</v>
          </cell>
          <cell r="C223">
            <v>0</v>
          </cell>
          <cell r="D223">
            <v>0</v>
          </cell>
          <cell r="E223">
            <v>0</v>
          </cell>
          <cell r="F223">
            <v>0</v>
          </cell>
          <cell r="G223">
            <v>0</v>
          </cell>
          <cell r="H223">
            <v>0</v>
          </cell>
        </row>
        <row r="224">
          <cell r="B224" t="str">
            <v>SVRP_10Z</v>
          </cell>
          <cell r="C224">
            <v>0</v>
          </cell>
          <cell r="D224">
            <v>0</v>
          </cell>
          <cell r="E224">
            <v>0</v>
          </cell>
          <cell r="F224">
            <v>0</v>
          </cell>
          <cell r="G224">
            <v>0</v>
          </cell>
          <cell r="H224">
            <v>0</v>
          </cell>
        </row>
        <row r="225">
          <cell r="B225" t="str">
            <v>SVRP_20Z</v>
          </cell>
          <cell r="C225">
            <v>0</v>
          </cell>
          <cell r="D225">
            <v>0</v>
          </cell>
          <cell r="E225">
            <v>0</v>
          </cell>
          <cell r="F225">
            <v>0</v>
          </cell>
          <cell r="G225">
            <v>0</v>
          </cell>
          <cell r="H225">
            <v>0</v>
          </cell>
        </row>
        <row r="226">
          <cell r="B226" t="str">
            <v>USKM_13Z</v>
          </cell>
          <cell r="C226">
            <v>0</v>
          </cell>
          <cell r="D226">
            <v>0</v>
          </cell>
          <cell r="E226">
            <v>0</v>
          </cell>
          <cell r="F226">
            <v>0</v>
          </cell>
          <cell r="G226">
            <v>0</v>
          </cell>
          <cell r="H226">
            <v>0</v>
          </cell>
        </row>
        <row r="227">
          <cell r="B227" t="str">
            <v>USKM_14Z</v>
          </cell>
          <cell r="C227">
            <v>0</v>
          </cell>
          <cell r="D227">
            <v>0</v>
          </cell>
          <cell r="E227">
            <v>0</v>
          </cell>
          <cell r="F227">
            <v>0</v>
          </cell>
          <cell r="G227">
            <v>0</v>
          </cell>
          <cell r="H227">
            <v>0</v>
          </cell>
        </row>
        <row r="228">
          <cell r="B228" t="str">
            <v>USKM_15Z</v>
          </cell>
          <cell r="C228">
            <v>0</v>
          </cell>
          <cell r="D228">
            <v>0</v>
          </cell>
          <cell r="E228">
            <v>0</v>
          </cell>
          <cell r="F228">
            <v>0</v>
          </cell>
          <cell r="G228">
            <v>0</v>
          </cell>
          <cell r="H228">
            <v>0</v>
          </cell>
        </row>
        <row r="229">
          <cell r="B229" t="str">
            <v>DAMC_01Z</v>
          </cell>
          <cell r="C229">
            <v>437.27</v>
          </cell>
          <cell r="D229">
            <v>338.31</v>
          </cell>
          <cell r="E229">
            <v>0</v>
          </cell>
          <cell r="F229">
            <v>0</v>
          </cell>
          <cell r="G229">
            <v>437.27</v>
          </cell>
          <cell r="H229">
            <v>338.31</v>
          </cell>
        </row>
        <row r="230">
          <cell r="B230" t="str">
            <v>RYHPS01Z</v>
          </cell>
          <cell r="C230">
            <v>5036.5</v>
          </cell>
          <cell r="D230">
            <v>189.19</v>
          </cell>
          <cell r="E230">
            <v>0</v>
          </cell>
          <cell r="F230">
            <v>0</v>
          </cell>
          <cell r="G230">
            <v>5036.5</v>
          </cell>
          <cell r="H230">
            <v>189.19</v>
          </cell>
        </row>
        <row r="231">
          <cell r="B231" t="str">
            <v>SHOS_01Z</v>
          </cell>
          <cell r="C231">
            <v>14703.7</v>
          </cell>
          <cell r="D231">
            <v>396.8</v>
          </cell>
          <cell r="E231">
            <v>0</v>
          </cell>
          <cell r="F231">
            <v>0</v>
          </cell>
          <cell r="G231">
            <v>14703.7</v>
          </cell>
          <cell r="H231">
            <v>396.8</v>
          </cell>
        </row>
        <row r="232">
          <cell r="B232" t="str">
            <v>WLNYO-2</v>
          </cell>
          <cell r="C232">
            <v>13466.25</v>
          </cell>
          <cell r="D232">
            <v>813.44</v>
          </cell>
          <cell r="E232">
            <v>0</v>
          </cell>
          <cell r="F232">
            <v>0</v>
          </cell>
          <cell r="G232">
            <v>13466.25</v>
          </cell>
          <cell r="H232">
            <v>813.44</v>
          </cell>
        </row>
        <row r="233">
          <cell r="B233" t="str">
            <v>WLNYW-1</v>
          </cell>
          <cell r="C233">
            <v>385.42</v>
          </cell>
          <cell r="D233">
            <v>3943.88</v>
          </cell>
          <cell r="E233">
            <v>0</v>
          </cell>
          <cell r="F233">
            <v>0</v>
          </cell>
          <cell r="G233">
            <v>385.42</v>
          </cell>
          <cell r="H233">
            <v>3943.88</v>
          </cell>
        </row>
        <row r="234">
          <cell r="B234" t="str">
            <v>WLNYO3</v>
          </cell>
          <cell r="C234">
            <v>3833.45</v>
          </cell>
          <cell r="D234">
            <v>610.91</v>
          </cell>
          <cell r="E234">
            <v>0</v>
          </cell>
          <cell r="F234">
            <v>0</v>
          </cell>
          <cell r="G234">
            <v>3833.45</v>
          </cell>
          <cell r="H234">
            <v>610.91</v>
          </cell>
        </row>
        <row r="235">
          <cell r="B235" t="str">
            <v>WLNYO4</v>
          </cell>
          <cell r="C235">
            <v>934.46</v>
          </cell>
          <cell r="D235">
            <v>1202.55</v>
          </cell>
          <cell r="E235">
            <v>0</v>
          </cell>
          <cell r="F235">
            <v>0</v>
          </cell>
          <cell r="G235">
            <v>934.46</v>
          </cell>
          <cell r="H235">
            <v>1202.55</v>
          </cell>
        </row>
        <row r="236">
          <cell r="B236" t="str">
            <v>WBURB-1</v>
          </cell>
          <cell r="C236">
            <v>41232.61</v>
          </cell>
          <cell r="D236">
            <v>1142.01</v>
          </cell>
          <cell r="E236">
            <v>0</v>
          </cell>
          <cell r="F236">
            <v>0</v>
          </cell>
          <cell r="G236">
            <v>41232.61</v>
          </cell>
          <cell r="H236">
            <v>1142.01</v>
          </cell>
        </row>
        <row r="237">
          <cell r="B237" t="str">
            <v>WBURB-2</v>
          </cell>
          <cell r="C237">
            <v>42295.77</v>
          </cell>
          <cell r="D237">
            <v>864.71</v>
          </cell>
          <cell r="E237">
            <v>0</v>
          </cell>
          <cell r="F237">
            <v>0</v>
          </cell>
          <cell r="G237">
            <v>42295.77</v>
          </cell>
          <cell r="H237">
            <v>864.71</v>
          </cell>
        </row>
        <row r="238">
          <cell r="B238" t="str">
            <v>WBURB-3</v>
          </cell>
          <cell r="C238">
            <v>0</v>
          </cell>
          <cell r="D238">
            <v>2.5</v>
          </cell>
          <cell r="E238">
            <v>0</v>
          </cell>
          <cell r="F238">
            <v>0</v>
          </cell>
          <cell r="G238">
            <v>0</v>
          </cell>
          <cell r="H238">
            <v>2.5</v>
          </cell>
        </row>
        <row r="239">
          <cell r="B239" t="str">
            <v>WBUPS01Z</v>
          </cell>
          <cell r="C239">
            <v>0</v>
          </cell>
          <cell r="D239">
            <v>0</v>
          </cell>
          <cell r="E239">
            <v>0</v>
          </cell>
          <cell r="F239">
            <v>0</v>
          </cell>
          <cell r="G239">
            <v>0</v>
          </cell>
          <cell r="H239">
            <v>0</v>
          </cell>
        </row>
        <row r="240">
          <cell r="B240" t="str">
            <v>WBUPS02Z</v>
          </cell>
          <cell r="C240">
            <v>0</v>
          </cell>
          <cell r="D240">
            <v>0</v>
          </cell>
          <cell r="E240">
            <v>0</v>
          </cell>
          <cell r="F240">
            <v>0</v>
          </cell>
          <cell r="G240">
            <v>0</v>
          </cell>
          <cell r="H240">
            <v>0</v>
          </cell>
        </row>
        <row r="241">
          <cell r="B241" t="str">
            <v>WBUPS03Z</v>
          </cell>
          <cell r="C241">
            <v>1013.6</v>
          </cell>
          <cell r="D241">
            <v>362.65</v>
          </cell>
          <cell r="E241">
            <v>0</v>
          </cell>
          <cell r="F241">
            <v>0</v>
          </cell>
          <cell r="G241">
            <v>1013.6</v>
          </cell>
          <cell r="H241">
            <v>362.65</v>
          </cell>
        </row>
        <row r="242">
          <cell r="B242" t="str">
            <v>WBUPS04Z</v>
          </cell>
          <cell r="C242">
            <v>0</v>
          </cell>
          <cell r="D242">
            <v>0</v>
          </cell>
          <cell r="E242">
            <v>0</v>
          </cell>
          <cell r="F242">
            <v>0</v>
          </cell>
          <cell r="G242">
            <v>0</v>
          </cell>
          <cell r="H242">
            <v>0</v>
          </cell>
        </row>
        <row r="243">
          <cell r="B243" t="str">
            <v>WTMSO-1</v>
          </cell>
          <cell r="C243">
            <v>17024.91</v>
          </cell>
          <cell r="D243">
            <v>302.67</v>
          </cell>
          <cell r="E243">
            <v>0</v>
          </cell>
          <cell r="F243">
            <v>0</v>
          </cell>
          <cell r="G243">
            <v>17024.91</v>
          </cell>
          <cell r="H243">
            <v>302.67</v>
          </cell>
        </row>
        <row r="244">
          <cell r="B244" t="str">
            <v>BLLA-1</v>
          </cell>
          <cell r="C244">
            <v>1795.72</v>
          </cell>
          <cell r="D244">
            <v>564.02</v>
          </cell>
          <cell r="E244">
            <v>0</v>
          </cell>
          <cell r="F244">
            <v>0</v>
          </cell>
          <cell r="G244">
            <v>1795.72</v>
          </cell>
          <cell r="H244">
            <v>564.02</v>
          </cell>
        </row>
        <row r="245">
          <cell r="B245" t="str">
            <v>WHILW-1</v>
          </cell>
          <cell r="C245">
            <v>33000.22</v>
          </cell>
          <cell r="D245">
            <v>0</v>
          </cell>
          <cell r="E245">
            <v>0</v>
          </cell>
          <cell r="F245">
            <v>0</v>
          </cell>
          <cell r="G245">
            <v>33000.22</v>
          </cell>
          <cell r="H245">
            <v>0</v>
          </cell>
        </row>
        <row r="246">
          <cell r="B246" t="str">
            <v>WHILW-2</v>
          </cell>
          <cell r="C246">
            <v>20265.98</v>
          </cell>
          <cell r="D246">
            <v>0</v>
          </cell>
          <cell r="E246">
            <v>0</v>
          </cell>
          <cell r="F246">
            <v>0</v>
          </cell>
          <cell r="G246">
            <v>20265.98</v>
          </cell>
          <cell r="H246">
            <v>0</v>
          </cell>
        </row>
        <row r="247">
          <cell r="B247"/>
          <cell r="C247"/>
          <cell r="D247"/>
          <cell r="E247"/>
          <cell r="F247"/>
          <cell r="G247"/>
          <cell r="H247"/>
        </row>
        <row r="248">
          <cell r="B248"/>
          <cell r="C248"/>
          <cell r="D248"/>
          <cell r="E248"/>
          <cell r="F248"/>
          <cell r="G248"/>
          <cell r="H248"/>
        </row>
        <row r="249">
          <cell r="B249"/>
          <cell r="C249"/>
          <cell r="D249"/>
          <cell r="E249"/>
          <cell r="F249"/>
          <cell r="G249"/>
          <cell r="H249"/>
        </row>
        <row r="250">
          <cell r="B250"/>
          <cell r="C250"/>
          <cell r="D250"/>
          <cell r="E250"/>
          <cell r="F250"/>
          <cell r="G250"/>
          <cell r="H250"/>
        </row>
        <row r="251">
          <cell r="B251"/>
          <cell r="C251"/>
          <cell r="D251"/>
          <cell r="E251"/>
          <cell r="F251"/>
          <cell r="G251"/>
          <cell r="H251"/>
        </row>
        <row r="252">
          <cell r="B252"/>
          <cell r="C252"/>
          <cell r="D252"/>
          <cell r="E252"/>
          <cell r="F252"/>
          <cell r="G252"/>
          <cell r="H252"/>
        </row>
        <row r="253">
          <cell r="B253"/>
          <cell r="C253"/>
          <cell r="D253"/>
          <cell r="E253"/>
          <cell r="F253"/>
          <cell r="G253"/>
          <cell r="H253"/>
        </row>
        <row r="254">
          <cell r="B254"/>
          <cell r="C254"/>
          <cell r="D254"/>
          <cell r="E254"/>
          <cell r="F254"/>
          <cell r="G254"/>
          <cell r="H254"/>
        </row>
        <row r="255">
          <cell r="B255"/>
          <cell r="C255"/>
          <cell r="D255"/>
          <cell r="E255"/>
          <cell r="F255"/>
          <cell r="G255"/>
          <cell r="H255"/>
        </row>
        <row r="256">
          <cell r="B256"/>
          <cell r="C256"/>
          <cell r="D256"/>
          <cell r="E256"/>
          <cell r="F256"/>
          <cell r="G256"/>
          <cell r="H256"/>
        </row>
        <row r="257">
          <cell r="B257"/>
          <cell r="C257"/>
          <cell r="D257"/>
          <cell r="E257"/>
          <cell r="F257"/>
          <cell r="G257"/>
          <cell r="H257"/>
        </row>
        <row r="258">
          <cell r="B258"/>
          <cell r="C258"/>
          <cell r="D258"/>
          <cell r="E258"/>
          <cell r="F258"/>
          <cell r="G258"/>
          <cell r="H258"/>
        </row>
        <row r="259">
          <cell r="B259"/>
          <cell r="C259"/>
          <cell r="D259"/>
          <cell r="E259"/>
          <cell r="F259"/>
          <cell r="G259"/>
          <cell r="H259"/>
        </row>
        <row r="260">
          <cell r="B260"/>
          <cell r="C260"/>
          <cell r="D260"/>
          <cell r="E260"/>
          <cell r="F260"/>
          <cell r="G260"/>
          <cell r="H260"/>
        </row>
        <row r="261">
          <cell r="B261"/>
          <cell r="C261"/>
          <cell r="D261"/>
          <cell r="E261"/>
          <cell r="F261"/>
          <cell r="G261"/>
          <cell r="H261"/>
        </row>
        <row r="262">
          <cell r="B262"/>
          <cell r="C262"/>
          <cell r="D262"/>
          <cell r="E262"/>
          <cell r="F262"/>
          <cell r="G262"/>
          <cell r="H262"/>
        </row>
        <row r="263">
          <cell r="B263"/>
          <cell r="C263"/>
          <cell r="D263"/>
          <cell r="E263"/>
          <cell r="F263"/>
          <cell r="G263"/>
          <cell r="H263"/>
        </row>
        <row r="264">
          <cell r="B264"/>
          <cell r="C264"/>
          <cell r="D264"/>
          <cell r="E264"/>
          <cell r="F264"/>
          <cell r="G264"/>
          <cell r="H264"/>
        </row>
        <row r="265">
          <cell r="B265"/>
          <cell r="C265"/>
          <cell r="D265"/>
          <cell r="E265"/>
          <cell r="F265"/>
          <cell r="G265"/>
          <cell r="H265"/>
        </row>
        <row r="266">
          <cell r="B266"/>
          <cell r="C266"/>
          <cell r="D266"/>
          <cell r="E266"/>
          <cell r="F266"/>
          <cell r="G266"/>
          <cell r="H266"/>
        </row>
        <row r="267">
          <cell r="B267"/>
          <cell r="C267"/>
          <cell r="D267"/>
          <cell r="E267"/>
          <cell r="F267"/>
          <cell r="G267"/>
          <cell r="H267"/>
        </row>
        <row r="268">
          <cell r="B268"/>
          <cell r="C268"/>
          <cell r="D268"/>
          <cell r="E268"/>
          <cell r="F268"/>
          <cell r="G268"/>
          <cell r="H268"/>
        </row>
        <row r="269">
          <cell r="B269"/>
          <cell r="C269"/>
          <cell r="D269"/>
          <cell r="E269"/>
          <cell r="F269"/>
          <cell r="G269"/>
          <cell r="H269"/>
        </row>
        <row r="270">
          <cell r="B270"/>
          <cell r="C270"/>
          <cell r="D270"/>
          <cell r="E270"/>
          <cell r="F270"/>
          <cell r="G270"/>
          <cell r="H270"/>
        </row>
        <row r="271">
          <cell r="B271"/>
          <cell r="C271"/>
          <cell r="D271"/>
          <cell r="E271"/>
          <cell r="F271"/>
          <cell r="G271"/>
          <cell r="H271"/>
        </row>
        <row r="272">
          <cell r="B272"/>
          <cell r="C272"/>
          <cell r="D272"/>
          <cell r="E272"/>
          <cell r="F272"/>
          <cell r="G272"/>
          <cell r="H272"/>
        </row>
        <row r="273">
          <cell r="B273"/>
          <cell r="C273"/>
          <cell r="D273"/>
          <cell r="E273"/>
          <cell r="F273"/>
          <cell r="G273"/>
          <cell r="H273"/>
        </row>
        <row r="274">
          <cell r="B274"/>
          <cell r="C274"/>
          <cell r="D274"/>
          <cell r="E274"/>
          <cell r="F274"/>
          <cell r="G274"/>
          <cell r="H274"/>
        </row>
        <row r="275">
          <cell r="B275"/>
          <cell r="C275"/>
          <cell r="D275"/>
          <cell r="E275"/>
          <cell r="F275"/>
          <cell r="G275"/>
          <cell r="H275"/>
        </row>
        <row r="276">
          <cell r="B276"/>
          <cell r="C276"/>
          <cell r="D276"/>
          <cell r="E276"/>
          <cell r="F276"/>
          <cell r="G276"/>
          <cell r="H276"/>
        </row>
        <row r="277">
          <cell r="B277"/>
          <cell r="C277"/>
          <cell r="D277"/>
          <cell r="E277"/>
          <cell r="F277"/>
          <cell r="G277"/>
          <cell r="H277"/>
        </row>
        <row r="278">
          <cell r="B278"/>
          <cell r="C278"/>
          <cell r="D278"/>
          <cell r="E278"/>
          <cell r="F278"/>
          <cell r="G278"/>
          <cell r="H278"/>
        </row>
        <row r="279">
          <cell r="B279"/>
          <cell r="C279"/>
          <cell r="D279"/>
          <cell r="E279"/>
          <cell r="F279"/>
          <cell r="G279"/>
          <cell r="H279"/>
        </row>
        <row r="280">
          <cell r="B280"/>
          <cell r="C280"/>
          <cell r="D280"/>
          <cell r="E280"/>
          <cell r="F280"/>
          <cell r="G280"/>
          <cell r="H280"/>
        </row>
        <row r="281">
          <cell r="B281"/>
          <cell r="C281"/>
          <cell r="D281"/>
          <cell r="E281"/>
          <cell r="F281"/>
          <cell r="G281"/>
          <cell r="H281"/>
        </row>
        <row r="282">
          <cell r="B282"/>
          <cell r="C282"/>
          <cell r="D282"/>
          <cell r="E282"/>
          <cell r="F282"/>
          <cell r="G282"/>
          <cell r="H282"/>
        </row>
        <row r="283">
          <cell r="B283"/>
          <cell r="C283"/>
          <cell r="D283"/>
          <cell r="E283"/>
          <cell r="F283"/>
          <cell r="G283"/>
          <cell r="H283"/>
        </row>
        <row r="284">
          <cell r="B284"/>
          <cell r="C284"/>
          <cell r="D284"/>
          <cell r="E284"/>
          <cell r="F284"/>
          <cell r="G284"/>
          <cell r="H284"/>
        </row>
        <row r="285">
          <cell r="B285"/>
          <cell r="C285"/>
          <cell r="D285"/>
          <cell r="E285"/>
          <cell r="F285"/>
          <cell r="G285"/>
          <cell r="H285"/>
        </row>
      </sheetData>
      <sheetData sheetId="8"/>
      <sheetData sheetId="9"/>
      <sheetData sheetId="10"/>
      <sheetData sheetId="1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sheetData sheetId="1"/>
      <sheetData sheetId="2"/>
      <sheetData sheetId="3"/>
      <sheetData sheetId="4"/>
      <sheetData sheetId="5"/>
      <sheetData sheetId="6"/>
      <sheetData sheetId="7">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0</v>
          </cell>
          <cell r="D8">
            <v>0</v>
          </cell>
          <cell r="E8">
            <v>0</v>
          </cell>
          <cell r="F8">
            <v>0</v>
          </cell>
          <cell r="G8">
            <v>0</v>
          </cell>
          <cell r="H8">
            <v>0</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1.22</v>
          </cell>
          <cell r="D13">
            <v>2467</v>
          </cell>
          <cell r="E13">
            <v>0</v>
          </cell>
          <cell r="F13">
            <v>0</v>
          </cell>
          <cell r="G13">
            <v>1.22</v>
          </cell>
          <cell r="H13">
            <v>2467</v>
          </cell>
        </row>
        <row r="14">
          <cell r="B14" t="str">
            <v>BEATO-1</v>
          </cell>
          <cell r="C14">
            <v>27606.19</v>
          </cell>
          <cell r="D14">
            <v>0</v>
          </cell>
          <cell r="E14">
            <v>0</v>
          </cell>
          <cell r="F14">
            <v>0</v>
          </cell>
          <cell r="G14">
            <v>27606.19</v>
          </cell>
          <cell r="H14">
            <v>0</v>
          </cell>
        </row>
        <row r="15">
          <cell r="B15" t="str">
            <v>BEATO-2</v>
          </cell>
          <cell r="C15">
            <v>29469.14</v>
          </cell>
          <cell r="D15">
            <v>0</v>
          </cell>
          <cell r="E15">
            <v>0</v>
          </cell>
          <cell r="F15">
            <v>0</v>
          </cell>
          <cell r="G15">
            <v>29469.14</v>
          </cell>
          <cell r="H15">
            <v>0</v>
          </cell>
        </row>
        <row r="16">
          <cell r="B16" t="str">
            <v>BEATO-3</v>
          </cell>
          <cell r="C16">
            <v>36438.81</v>
          </cell>
          <cell r="D16">
            <v>0</v>
          </cell>
          <cell r="E16">
            <v>0</v>
          </cell>
          <cell r="F16">
            <v>0</v>
          </cell>
          <cell r="G16">
            <v>36438.81</v>
          </cell>
          <cell r="H16">
            <v>0</v>
          </cell>
        </row>
        <row r="17">
          <cell r="B17" t="str">
            <v>BEATO-4</v>
          </cell>
          <cell r="C17">
            <v>38194.71</v>
          </cell>
          <cell r="D17">
            <v>0</v>
          </cell>
          <cell r="E17">
            <v>0</v>
          </cell>
          <cell r="F17">
            <v>0</v>
          </cell>
          <cell r="G17">
            <v>38194.71</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901.45</v>
          </cell>
          <cell r="D22">
            <v>2716.84</v>
          </cell>
          <cell r="E22">
            <v>0</v>
          </cell>
          <cell r="F22">
            <v>0</v>
          </cell>
          <cell r="G22">
            <v>901.45</v>
          </cell>
          <cell r="H22">
            <v>2716.84</v>
          </cell>
        </row>
        <row r="23">
          <cell r="B23" t="str">
            <v>CARR-1</v>
          </cell>
          <cell r="C23">
            <v>79822.899999999994</v>
          </cell>
          <cell r="D23">
            <v>1476.3</v>
          </cell>
          <cell r="E23">
            <v>0</v>
          </cell>
          <cell r="F23">
            <v>0</v>
          </cell>
          <cell r="G23">
            <v>79822.899999999994</v>
          </cell>
          <cell r="H23">
            <v>1476.3</v>
          </cell>
        </row>
        <row r="24">
          <cell r="B24" t="str">
            <v>CARR-2</v>
          </cell>
          <cell r="C24">
            <v>125825.9</v>
          </cell>
          <cell r="D24">
            <v>2010.2</v>
          </cell>
          <cell r="E24">
            <v>0</v>
          </cell>
          <cell r="F24">
            <v>0</v>
          </cell>
          <cell r="G24">
            <v>125825.9</v>
          </cell>
          <cell r="H24">
            <v>2010.2</v>
          </cell>
        </row>
        <row r="25">
          <cell r="B25" t="str">
            <v>CDCL_01Z</v>
          </cell>
          <cell r="C25">
            <v>36334.44</v>
          </cell>
          <cell r="D25">
            <v>1249.56</v>
          </cell>
          <cell r="E25">
            <v>0</v>
          </cell>
          <cell r="F25">
            <v>0</v>
          </cell>
          <cell r="G25">
            <v>36334.44</v>
          </cell>
          <cell r="H25">
            <v>1249.56</v>
          </cell>
        </row>
        <row r="26">
          <cell r="B26" t="str">
            <v>LAGA_01Z</v>
          </cell>
          <cell r="C26">
            <v>18832.5</v>
          </cell>
          <cell r="D26">
            <v>5265.9</v>
          </cell>
          <cell r="E26">
            <v>0</v>
          </cell>
          <cell r="F26">
            <v>0</v>
          </cell>
          <cell r="G26">
            <v>18832.5</v>
          </cell>
          <cell r="H26">
            <v>5265.9</v>
          </cell>
        </row>
        <row r="27">
          <cell r="B27" t="str">
            <v>CLDCW-1</v>
          </cell>
          <cell r="C27">
            <v>11524.47</v>
          </cell>
          <cell r="D27">
            <v>0.38</v>
          </cell>
          <cell r="E27">
            <v>0</v>
          </cell>
          <cell r="F27">
            <v>0</v>
          </cell>
          <cell r="G27">
            <v>11524.47</v>
          </cell>
          <cell r="H27">
            <v>0.38</v>
          </cell>
        </row>
        <row r="28">
          <cell r="B28" t="str">
            <v>CLDNW-1</v>
          </cell>
          <cell r="C28">
            <v>11608.05</v>
          </cell>
          <cell r="D28">
            <v>0.44</v>
          </cell>
          <cell r="E28">
            <v>0</v>
          </cell>
          <cell r="F28">
            <v>0</v>
          </cell>
          <cell r="G28">
            <v>11608.05</v>
          </cell>
          <cell r="H28">
            <v>0.44</v>
          </cell>
        </row>
        <row r="29">
          <cell r="B29" t="str">
            <v>CLDSW-1</v>
          </cell>
          <cell r="C29">
            <v>2608.1799999999998</v>
          </cell>
          <cell r="D29">
            <v>128.38999999999999</v>
          </cell>
          <cell r="E29">
            <v>0</v>
          </cell>
          <cell r="F29">
            <v>0</v>
          </cell>
          <cell r="G29">
            <v>2608.1799999999998</v>
          </cell>
          <cell r="H29">
            <v>128.38999999999999</v>
          </cell>
        </row>
        <row r="30">
          <cell r="B30" t="str">
            <v>CRMLW-1</v>
          </cell>
          <cell r="C30">
            <v>74.83</v>
          </cell>
          <cell r="D30">
            <v>658.54</v>
          </cell>
          <cell r="E30">
            <v>0</v>
          </cell>
          <cell r="F30">
            <v>0</v>
          </cell>
          <cell r="G30">
            <v>74.83</v>
          </cell>
          <cell r="H30">
            <v>658.54</v>
          </cell>
        </row>
        <row r="31">
          <cell r="B31" t="str">
            <v>CORB_01Z</v>
          </cell>
          <cell r="C31">
            <v>12.29</v>
          </cell>
          <cell r="D31">
            <v>0</v>
          </cell>
          <cell r="E31">
            <v>0</v>
          </cell>
          <cell r="F31">
            <v>0</v>
          </cell>
          <cell r="G31">
            <v>12.29</v>
          </cell>
          <cell r="H31">
            <v>0</v>
          </cell>
        </row>
        <row r="32">
          <cell r="B32" t="str">
            <v>COSO_01Z</v>
          </cell>
          <cell r="C32">
            <v>0</v>
          </cell>
          <cell r="D32">
            <v>0</v>
          </cell>
          <cell r="E32">
            <v>0</v>
          </cell>
          <cell r="F32">
            <v>0</v>
          </cell>
          <cell r="G32">
            <v>0</v>
          </cell>
          <cell r="H32">
            <v>0</v>
          </cell>
        </row>
        <row r="33">
          <cell r="B33" t="str">
            <v>CRYRW-2</v>
          </cell>
          <cell r="C33">
            <v>15817.37</v>
          </cell>
          <cell r="D33">
            <v>434.75</v>
          </cell>
          <cell r="E33">
            <v>0</v>
          </cell>
          <cell r="F33">
            <v>0</v>
          </cell>
          <cell r="G33">
            <v>15817.37</v>
          </cell>
          <cell r="H33">
            <v>434.75</v>
          </cell>
        </row>
        <row r="34">
          <cell r="B34" t="str">
            <v>DEEP_01Z</v>
          </cell>
          <cell r="C34">
            <v>0</v>
          </cell>
          <cell r="D34">
            <v>0</v>
          </cell>
          <cell r="E34">
            <v>0</v>
          </cell>
          <cell r="F34">
            <v>0</v>
          </cell>
          <cell r="G34">
            <v>0</v>
          </cell>
          <cell r="H34">
            <v>0</v>
          </cell>
        </row>
        <row r="35">
          <cell r="B35" t="str">
            <v>CNQPS01Z</v>
          </cell>
          <cell r="C35">
            <v>5643.41</v>
          </cell>
          <cell r="D35">
            <v>631.51</v>
          </cell>
          <cell r="E35">
            <v>0</v>
          </cell>
          <cell r="F35">
            <v>0</v>
          </cell>
          <cell r="G35">
            <v>5643.41</v>
          </cell>
          <cell r="H35">
            <v>631.51</v>
          </cell>
        </row>
        <row r="36">
          <cell r="B36" t="str">
            <v>CNQPS02Z</v>
          </cell>
          <cell r="C36">
            <v>6200.33</v>
          </cell>
          <cell r="D36">
            <v>464.06</v>
          </cell>
          <cell r="E36">
            <v>0</v>
          </cell>
          <cell r="F36">
            <v>0</v>
          </cell>
          <cell r="G36">
            <v>6200.33</v>
          </cell>
          <cell r="H36">
            <v>464.06</v>
          </cell>
        </row>
        <row r="37">
          <cell r="B37" t="str">
            <v>CNQPS03Z</v>
          </cell>
          <cell r="C37">
            <v>6288.47</v>
          </cell>
          <cell r="D37">
            <v>180.81</v>
          </cell>
          <cell r="E37">
            <v>0</v>
          </cell>
          <cell r="F37">
            <v>0</v>
          </cell>
          <cell r="G37">
            <v>6288.47</v>
          </cell>
          <cell r="H37">
            <v>180.81</v>
          </cell>
        </row>
        <row r="38">
          <cell r="B38" t="str">
            <v>CNQPS04Z</v>
          </cell>
          <cell r="C38">
            <v>919.8</v>
          </cell>
          <cell r="D38">
            <v>161.53</v>
          </cell>
          <cell r="E38">
            <v>0</v>
          </cell>
          <cell r="F38">
            <v>0</v>
          </cell>
          <cell r="G38">
            <v>919.8</v>
          </cell>
          <cell r="H38">
            <v>161.53</v>
          </cell>
        </row>
        <row r="39">
          <cell r="B39" t="str">
            <v>CRUA_01Z</v>
          </cell>
          <cell r="C39">
            <v>2537.56</v>
          </cell>
          <cell r="D39">
            <v>292.5</v>
          </cell>
          <cell r="E39">
            <v>0</v>
          </cell>
          <cell r="F39">
            <v>0</v>
          </cell>
          <cell r="G39">
            <v>2537.56</v>
          </cell>
          <cell r="H39">
            <v>292.5</v>
          </cell>
        </row>
        <row r="40">
          <cell r="B40" t="str">
            <v>CRUA_02Z</v>
          </cell>
          <cell r="C40">
            <v>1652.04</v>
          </cell>
          <cell r="D40">
            <v>173.06</v>
          </cell>
          <cell r="E40">
            <v>0</v>
          </cell>
          <cell r="F40">
            <v>0</v>
          </cell>
          <cell r="G40">
            <v>1652.04</v>
          </cell>
          <cell r="H40">
            <v>173.06</v>
          </cell>
        </row>
        <row r="41">
          <cell r="B41" t="str">
            <v>CRUA_03Z</v>
          </cell>
          <cell r="C41">
            <v>10590</v>
          </cell>
          <cell r="D41">
            <v>651.74</v>
          </cell>
          <cell r="E41">
            <v>0</v>
          </cell>
          <cell r="F41">
            <v>0</v>
          </cell>
          <cell r="G41">
            <v>10590</v>
          </cell>
          <cell r="H41">
            <v>651.74</v>
          </cell>
        </row>
        <row r="42">
          <cell r="B42" t="str">
            <v>CRUA_04Z</v>
          </cell>
          <cell r="C42">
            <v>924.2</v>
          </cell>
          <cell r="D42">
            <v>11.06</v>
          </cell>
          <cell r="E42">
            <v>0</v>
          </cell>
          <cell r="F42">
            <v>0</v>
          </cell>
          <cell r="G42">
            <v>924.2</v>
          </cell>
          <cell r="H42">
            <v>11.06</v>
          </cell>
        </row>
        <row r="43">
          <cell r="B43" t="str">
            <v>DRAXX01Z</v>
          </cell>
          <cell r="C43">
            <v>87863.15</v>
          </cell>
          <cell r="D43">
            <v>1066.7</v>
          </cell>
          <cell r="E43">
            <v>0</v>
          </cell>
          <cell r="F43">
            <v>0</v>
          </cell>
          <cell r="G43">
            <v>87863.15</v>
          </cell>
          <cell r="H43">
            <v>1066.7</v>
          </cell>
        </row>
        <row r="44">
          <cell r="B44" t="str">
            <v>DRAXX02Z</v>
          </cell>
          <cell r="C44">
            <v>48886.35</v>
          </cell>
          <cell r="D44">
            <v>1270.4000000000001</v>
          </cell>
          <cell r="E44">
            <v>0</v>
          </cell>
          <cell r="F44">
            <v>0</v>
          </cell>
          <cell r="G44">
            <v>48886.35</v>
          </cell>
          <cell r="H44">
            <v>1270.4000000000001</v>
          </cell>
        </row>
        <row r="45">
          <cell r="B45" t="str">
            <v>DRAXX03Z</v>
          </cell>
          <cell r="C45">
            <v>61972.2</v>
          </cell>
          <cell r="D45">
            <v>903.35</v>
          </cell>
          <cell r="E45">
            <v>0</v>
          </cell>
          <cell r="F45">
            <v>0</v>
          </cell>
          <cell r="G45">
            <v>61972.2</v>
          </cell>
          <cell r="H45">
            <v>903.35</v>
          </cell>
        </row>
        <row r="46">
          <cell r="B46" t="str">
            <v>DRAXX04Z</v>
          </cell>
          <cell r="C46">
            <v>8637</v>
          </cell>
          <cell r="D46">
            <v>14.8</v>
          </cell>
          <cell r="E46">
            <v>0</v>
          </cell>
          <cell r="F46">
            <v>0</v>
          </cell>
          <cell r="G46">
            <v>8637</v>
          </cell>
          <cell r="H46">
            <v>14.8</v>
          </cell>
        </row>
        <row r="47">
          <cell r="B47" t="str">
            <v>DRAXX05Z</v>
          </cell>
          <cell r="C47">
            <v>0</v>
          </cell>
          <cell r="D47">
            <v>0</v>
          </cell>
          <cell r="E47">
            <v>0</v>
          </cell>
          <cell r="F47">
            <v>0</v>
          </cell>
          <cell r="G47">
            <v>0</v>
          </cell>
          <cell r="H47">
            <v>0</v>
          </cell>
        </row>
        <row r="48">
          <cell r="B48" t="str">
            <v>DRAXX06Z</v>
          </cell>
          <cell r="C48">
            <v>0</v>
          </cell>
          <cell r="D48">
            <v>0</v>
          </cell>
          <cell r="E48">
            <v>0</v>
          </cell>
          <cell r="F48">
            <v>0</v>
          </cell>
          <cell r="G48">
            <v>0</v>
          </cell>
          <cell r="H48">
            <v>0</v>
          </cell>
        </row>
        <row r="49">
          <cell r="B49" t="str">
            <v>DRAXX09G</v>
          </cell>
          <cell r="C49">
            <v>0</v>
          </cell>
          <cell r="D49">
            <v>0</v>
          </cell>
          <cell r="E49">
            <v>0</v>
          </cell>
          <cell r="F49">
            <v>0</v>
          </cell>
          <cell r="G49">
            <v>0</v>
          </cell>
          <cell r="H49">
            <v>0</v>
          </cell>
        </row>
        <row r="50">
          <cell r="B50" t="str">
            <v>DRAXX10G</v>
          </cell>
          <cell r="C50">
            <v>5.29</v>
          </cell>
          <cell r="D50">
            <v>1.71</v>
          </cell>
          <cell r="E50">
            <v>0</v>
          </cell>
          <cell r="F50">
            <v>0</v>
          </cell>
          <cell r="G50">
            <v>5.29</v>
          </cell>
          <cell r="H50">
            <v>1.71</v>
          </cell>
        </row>
        <row r="51">
          <cell r="B51" t="str">
            <v>DRAXX12G</v>
          </cell>
          <cell r="C51">
            <v>27.66</v>
          </cell>
          <cell r="D51">
            <v>0</v>
          </cell>
          <cell r="E51">
            <v>0</v>
          </cell>
          <cell r="F51">
            <v>0</v>
          </cell>
          <cell r="G51">
            <v>27.66</v>
          </cell>
          <cell r="H51">
            <v>0</v>
          </cell>
        </row>
        <row r="52">
          <cell r="B52" t="str">
            <v>DUNGW-1</v>
          </cell>
          <cell r="C52">
            <v>57.1</v>
          </cell>
          <cell r="D52">
            <v>1237.48</v>
          </cell>
          <cell r="E52">
            <v>0</v>
          </cell>
          <cell r="F52">
            <v>0</v>
          </cell>
          <cell r="G52">
            <v>57.1</v>
          </cell>
          <cell r="H52">
            <v>1237.48</v>
          </cell>
        </row>
        <row r="53">
          <cell r="B53" t="str">
            <v>EECL_01Z</v>
          </cell>
          <cell r="C53">
            <v>28475.64</v>
          </cell>
          <cell r="D53">
            <v>569.45000000000005</v>
          </cell>
          <cell r="E53">
            <v>0</v>
          </cell>
          <cell r="F53">
            <v>0</v>
          </cell>
          <cell r="G53">
            <v>28475.64</v>
          </cell>
          <cell r="H53">
            <v>569.45000000000005</v>
          </cell>
        </row>
        <row r="54">
          <cell r="B54" t="str">
            <v>FIDL_01Z</v>
          </cell>
          <cell r="C54">
            <v>0</v>
          </cell>
          <cell r="D54">
            <v>0</v>
          </cell>
          <cell r="E54">
            <v>0</v>
          </cell>
          <cell r="F54">
            <v>0</v>
          </cell>
          <cell r="G54">
            <v>0</v>
          </cell>
          <cell r="H54">
            <v>0</v>
          </cell>
        </row>
        <row r="55">
          <cell r="B55" t="str">
            <v>FIDL_02Z</v>
          </cell>
          <cell r="C55">
            <v>0</v>
          </cell>
          <cell r="D55">
            <v>0</v>
          </cell>
          <cell r="E55">
            <v>0</v>
          </cell>
          <cell r="F55">
            <v>0</v>
          </cell>
          <cell r="G55">
            <v>0</v>
          </cell>
          <cell r="H55">
            <v>0</v>
          </cell>
        </row>
        <row r="56">
          <cell r="B56" t="str">
            <v>FIDL_03Z</v>
          </cell>
          <cell r="C56">
            <v>0</v>
          </cell>
          <cell r="D56">
            <v>0</v>
          </cell>
          <cell r="E56">
            <v>0</v>
          </cell>
          <cell r="F56">
            <v>0</v>
          </cell>
          <cell r="G56">
            <v>0</v>
          </cell>
          <cell r="H56">
            <v>0</v>
          </cell>
        </row>
        <row r="57">
          <cell r="B57" t="str">
            <v>FIDL_04Z</v>
          </cell>
          <cell r="C57">
            <v>0</v>
          </cell>
          <cell r="D57">
            <v>0</v>
          </cell>
          <cell r="E57">
            <v>0</v>
          </cell>
          <cell r="F57">
            <v>0</v>
          </cell>
          <cell r="G57">
            <v>0</v>
          </cell>
          <cell r="H57">
            <v>0</v>
          </cell>
        </row>
        <row r="58">
          <cell r="B58" t="str">
            <v>EAG_EWIC1</v>
          </cell>
          <cell r="C58">
            <v>59184.99</v>
          </cell>
          <cell r="D58">
            <v>23.54</v>
          </cell>
          <cell r="E58">
            <v>0</v>
          </cell>
          <cell r="F58">
            <v>0</v>
          </cell>
          <cell r="G58">
            <v>59184.99</v>
          </cell>
          <cell r="H58">
            <v>23.54</v>
          </cell>
        </row>
        <row r="59">
          <cell r="B59" t="str">
            <v>LOAN_01Z</v>
          </cell>
          <cell r="C59">
            <v>0</v>
          </cell>
          <cell r="D59">
            <v>0</v>
          </cell>
          <cell r="E59">
            <v>0</v>
          </cell>
          <cell r="F59">
            <v>0</v>
          </cell>
          <cell r="G59">
            <v>0</v>
          </cell>
          <cell r="H59">
            <v>0</v>
          </cell>
        </row>
        <row r="60">
          <cell r="B60" t="str">
            <v>LOAN_02Z</v>
          </cell>
          <cell r="C60">
            <v>0</v>
          </cell>
          <cell r="D60">
            <v>0</v>
          </cell>
          <cell r="E60">
            <v>0</v>
          </cell>
          <cell r="F60">
            <v>0</v>
          </cell>
          <cell r="G60">
            <v>0</v>
          </cell>
          <cell r="H60">
            <v>0</v>
          </cell>
        </row>
        <row r="61">
          <cell r="B61" t="str">
            <v>LOAN_03Z</v>
          </cell>
          <cell r="C61">
            <v>0</v>
          </cell>
          <cell r="D61">
            <v>0</v>
          </cell>
          <cell r="E61">
            <v>0</v>
          </cell>
          <cell r="F61">
            <v>0</v>
          </cell>
          <cell r="G61">
            <v>0</v>
          </cell>
          <cell r="H61">
            <v>0</v>
          </cell>
        </row>
        <row r="62">
          <cell r="B62" t="str">
            <v>LOAN_04Z</v>
          </cell>
          <cell r="C62">
            <v>0</v>
          </cell>
          <cell r="D62">
            <v>0</v>
          </cell>
          <cell r="E62">
            <v>0</v>
          </cell>
          <cell r="F62">
            <v>0</v>
          </cell>
          <cell r="G62">
            <v>0</v>
          </cell>
          <cell r="H62">
            <v>0</v>
          </cell>
        </row>
        <row r="63">
          <cell r="B63" t="str">
            <v>FALGW-1</v>
          </cell>
          <cell r="C63">
            <v>350.34</v>
          </cell>
          <cell r="D63">
            <v>1791.09</v>
          </cell>
          <cell r="E63">
            <v>0</v>
          </cell>
          <cell r="F63">
            <v>0</v>
          </cell>
          <cell r="G63">
            <v>350.34</v>
          </cell>
          <cell r="H63">
            <v>1791.09</v>
          </cell>
        </row>
        <row r="64">
          <cell r="B64" t="str">
            <v>FELL_01Z</v>
          </cell>
          <cell r="C64">
            <v>0</v>
          </cell>
          <cell r="D64">
            <v>0</v>
          </cell>
          <cell r="E64">
            <v>0</v>
          </cell>
          <cell r="F64">
            <v>0</v>
          </cell>
          <cell r="G64">
            <v>0</v>
          </cell>
          <cell r="H64">
            <v>0</v>
          </cell>
        </row>
        <row r="65">
          <cell r="B65" t="str">
            <v>GRGBW-1</v>
          </cell>
          <cell r="C65">
            <v>34478</v>
          </cell>
          <cell r="D65">
            <v>0.16</v>
          </cell>
          <cell r="E65">
            <v>0</v>
          </cell>
          <cell r="F65">
            <v>0</v>
          </cell>
          <cell r="G65">
            <v>34478</v>
          </cell>
          <cell r="H65">
            <v>0.16</v>
          </cell>
        </row>
        <row r="66">
          <cell r="B66" t="str">
            <v>GRGBW-2</v>
          </cell>
          <cell r="C66">
            <v>27722.17</v>
          </cell>
          <cell r="D66">
            <v>53.24</v>
          </cell>
          <cell r="E66">
            <v>0</v>
          </cell>
          <cell r="F66">
            <v>0</v>
          </cell>
          <cell r="G66">
            <v>27722.17</v>
          </cell>
          <cell r="H66">
            <v>53.24</v>
          </cell>
        </row>
        <row r="67">
          <cell r="B67" t="str">
            <v>GRGBW-3</v>
          </cell>
          <cell r="C67">
            <v>34538.699999999997</v>
          </cell>
          <cell r="D67">
            <v>1.1399999999999999</v>
          </cell>
          <cell r="E67">
            <v>0</v>
          </cell>
          <cell r="F67">
            <v>0</v>
          </cell>
          <cell r="G67">
            <v>34538.699999999997</v>
          </cell>
          <cell r="H67">
            <v>1.1399999999999999</v>
          </cell>
        </row>
        <row r="68">
          <cell r="B68" t="str">
            <v>GNFSW-1</v>
          </cell>
          <cell r="C68">
            <v>3005.2</v>
          </cell>
          <cell r="D68">
            <v>1235.79</v>
          </cell>
          <cell r="E68">
            <v>0</v>
          </cell>
          <cell r="F68">
            <v>0</v>
          </cell>
          <cell r="G68">
            <v>3005.2</v>
          </cell>
          <cell r="H68">
            <v>1235.79</v>
          </cell>
        </row>
        <row r="69">
          <cell r="B69" t="str">
            <v>GAOFO-1</v>
          </cell>
          <cell r="C69">
            <v>2513.04</v>
          </cell>
          <cell r="D69">
            <v>1173.42</v>
          </cell>
          <cell r="E69">
            <v>0</v>
          </cell>
          <cell r="F69">
            <v>0</v>
          </cell>
          <cell r="G69">
            <v>2513.04</v>
          </cell>
          <cell r="H69">
            <v>1173.42</v>
          </cell>
        </row>
        <row r="70">
          <cell r="B70" t="str">
            <v>GAOFO-2</v>
          </cell>
          <cell r="C70">
            <v>2559.9499999999998</v>
          </cell>
          <cell r="D70">
            <v>984.47</v>
          </cell>
          <cell r="E70">
            <v>0</v>
          </cell>
          <cell r="F70">
            <v>0</v>
          </cell>
          <cell r="G70">
            <v>2559.9499999999998</v>
          </cell>
          <cell r="H70">
            <v>984.47</v>
          </cell>
        </row>
        <row r="71">
          <cell r="B71" t="str">
            <v>GAOFO-3</v>
          </cell>
          <cell r="C71">
            <v>2479.88</v>
          </cell>
          <cell r="D71">
            <v>1142.96</v>
          </cell>
          <cell r="E71">
            <v>0</v>
          </cell>
          <cell r="F71">
            <v>0</v>
          </cell>
          <cell r="G71">
            <v>2479.88</v>
          </cell>
          <cell r="H71">
            <v>1142.96</v>
          </cell>
        </row>
        <row r="72">
          <cell r="B72" t="str">
            <v>GAOFO-4</v>
          </cell>
          <cell r="C72">
            <v>2724.34</v>
          </cell>
          <cell r="D72">
            <v>1205.1500000000001</v>
          </cell>
          <cell r="E72">
            <v>0</v>
          </cell>
          <cell r="F72">
            <v>0</v>
          </cell>
          <cell r="G72">
            <v>2724.34</v>
          </cell>
          <cell r="H72">
            <v>1205.1500000000001</v>
          </cell>
        </row>
        <row r="73">
          <cell r="B73" t="str">
            <v>CRGHW-1</v>
          </cell>
          <cell r="C73">
            <v>724.05</v>
          </cell>
          <cell r="D73">
            <v>12.15</v>
          </cell>
          <cell r="E73">
            <v>0</v>
          </cell>
          <cell r="F73">
            <v>0</v>
          </cell>
          <cell r="G73">
            <v>724.05</v>
          </cell>
          <cell r="H73">
            <v>12.15</v>
          </cell>
        </row>
        <row r="74">
          <cell r="B74" t="str">
            <v>GRMO_01Z</v>
          </cell>
          <cell r="C74">
            <v>0.03</v>
          </cell>
          <cell r="D74">
            <v>15681.99</v>
          </cell>
          <cell r="E74">
            <v>0</v>
          </cell>
          <cell r="F74">
            <v>0</v>
          </cell>
          <cell r="G74">
            <v>0.03</v>
          </cell>
          <cell r="H74">
            <v>15681.99</v>
          </cell>
        </row>
        <row r="75">
          <cell r="B75" t="str">
            <v>GRIFW-1</v>
          </cell>
          <cell r="C75">
            <v>681.45</v>
          </cell>
          <cell r="D75">
            <v>1555.82</v>
          </cell>
          <cell r="E75">
            <v>0</v>
          </cell>
          <cell r="F75">
            <v>0</v>
          </cell>
          <cell r="G75">
            <v>681.45</v>
          </cell>
          <cell r="H75">
            <v>1555.82</v>
          </cell>
        </row>
        <row r="76">
          <cell r="B76" t="str">
            <v>GRIFW-2</v>
          </cell>
          <cell r="C76">
            <v>1329.16</v>
          </cell>
          <cell r="D76">
            <v>205.03</v>
          </cell>
          <cell r="E76">
            <v>0</v>
          </cell>
          <cell r="F76">
            <v>0</v>
          </cell>
          <cell r="G76">
            <v>1329.16</v>
          </cell>
          <cell r="H76">
            <v>205.03</v>
          </cell>
        </row>
        <row r="77">
          <cell r="B77" t="str">
            <v>GNFSW-2</v>
          </cell>
          <cell r="C77">
            <v>965.39</v>
          </cell>
          <cell r="D77">
            <v>1429.53</v>
          </cell>
          <cell r="E77">
            <v>0</v>
          </cell>
          <cell r="F77">
            <v>0</v>
          </cell>
          <cell r="G77">
            <v>965.39</v>
          </cell>
          <cell r="H77">
            <v>1429.53</v>
          </cell>
        </row>
        <row r="78">
          <cell r="B78" t="str">
            <v>GYMR-15</v>
          </cell>
          <cell r="C78">
            <v>18566.150000000001</v>
          </cell>
          <cell r="D78">
            <v>6.28</v>
          </cell>
          <cell r="E78">
            <v>0</v>
          </cell>
          <cell r="F78">
            <v>0</v>
          </cell>
          <cell r="G78">
            <v>18566.150000000001</v>
          </cell>
          <cell r="H78">
            <v>6.28</v>
          </cell>
        </row>
        <row r="79">
          <cell r="B79" t="str">
            <v>GYMR-17</v>
          </cell>
          <cell r="C79">
            <v>19294.240000000002</v>
          </cell>
          <cell r="D79">
            <v>5.92</v>
          </cell>
          <cell r="E79">
            <v>0</v>
          </cell>
          <cell r="F79">
            <v>0</v>
          </cell>
          <cell r="G79">
            <v>19294.240000000002</v>
          </cell>
          <cell r="H79">
            <v>5.92</v>
          </cell>
        </row>
        <row r="80">
          <cell r="B80" t="str">
            <v>GYMR-26</v>
          </cell>
          <cell r="C80">
            <v>17118.82</v>
          </cell>
          <cell r="D80">
            <v>7.22</v>
          </cell>
          <cell r="E80">
            <v>0</v>
          </cell>
          <cell r="F80">
            <v>0</v>
          </cell>
          <cell r="G80">
            <v>17118.82</v>
          </cell>
          <cell r="H80">
            <v>7.22</v>
          </cell>
        </row>
        <row r="81">
          <cell r="B81" t="str">
            <v>GYMR-28</v>
          </cell>
          <cell r="C81">
            <v>16197.15</v>
          </cell>
          <cell r="D81">
            <v>6.31</v>
          </cell>
          <cell r="E81">
            <v>0</v>
          </cell>
          <cell r="F81">
            <v>0</v>
          </cell>
          <cell r="G81">
            <v>16197.15</v>
          </cell>
          <cell r="H81">
            <v>6.31</v>
          </cell>
        </row>
        <row r="82">
          <cell r="B82" t="str">
            <v>GYAR_01Z</v>
          </cell>
          <cell r="C82">
            <v>6239</v>
          </cell>
          <cell r="D82">
            <v>369.05</v>
          </cell>
          <cell r="E82">
            <v>0</v>
          </cell>
          <cell r="F82">
            <v>0</v>
          </cell>
          <cell r="G82">
            <v>6239</v>
          </cell>
          <cell r="H82">
            <v>369.05</v>
          </cell>
        </row>
        <row r="83">
          <cell r="B83" t="str">
            <v>HOWAO-1</v>
          </cell>
          <cell r="C83">
            <v>0</v>
          </cell>
          <cell r="D83">
            <v>0</v>
          </cell>
          <cell r="E83">
            <v>0</v>
          </cell>
          <cell r="F83">
            <v>0</v>
          </cell>
          <cell r="G83">
            <v>0</v>
          </cell>
          <cell r="H83">
            <v>0</v>
          </cell>
        </row>
        <row r="84">
          <cell r="B84" t="str">
            <v>HOWAO-2</v>
          </cell>
          <cell r="C84">
            <v>0</v>
          </cell>
          <cell r="D84">
            <v>0</v>
          </cell>
          <cell r="E84">
            <v>0</v>
          </cell>
          <cell r="F84">
            <v>0</v>
          </cell>
          <cell r="G84">
            <v>0</v>
          </cell>
          <cell r="H84">
            <v>0</v>
          </cell>
        </row>
        <row r="85">
          <cell r="B85" t="str">
            <v>HOWAO-3</v>
          </cell>
          <cell r="C85">
            <v>0</v>
          </cell>
          <cell r="D85">
            <v>0</v>
          </cell>
          <cell r="E85">
            <v>0</v>
          </cell>
          <cell r="F85">
            <v>0</v>
          </cell>
          <cell r="G85">
            <v>0</v>
          </cell>
          <cell r="H85">
            <v>0</v>
          </cell>
        </row>
        <row r="86">
          <cell r="B86" t="str">
            <v>SHBA_01Z</v>
          </cell>
          <cell r="C86">
            <v>19262.86</v>
          </cell>
          <cell r="D86">
            <v>2173.77</v>
          </cell>
          <cell r="E86">
            <v>0</v>
          </cell>
          <cell r="F86">
            <v>0</v>
          </cell>
          <cell r="G86">
            <v>19262.86</v>
          </cell>
          <cell r="H86">
            <v>2173.77</v>
          </cell>
        </row>
        <row r="87">
          <cell r="B87" t="str">
            <v>SHBA_02Z</v>
          </cell>
          <cell r="C87">
            <v>10278.36</v>
          </cell>
          <cell r="D87">
            <v>2261.44</v>
          </cell>
          <cell r="E87">
            <v>0</v>
          </cell>
          <cell r="F87">
            <v>0</v>
          </cell>
          <cell r="G87">
            <v>10278.36</v>
          </cell>
          <cell r="H87">
            <v>2261.44</v>
          </cell>
        </row>
        <row r="88">
          <cell r="B88" t="str">
            <v>HUMR_01Z</v>
          </cell>
          <cell r="C88">
            <v>82597.429999999993</v>
          </cell>
          <cell r="D88">
            <v>1109.07</v>
          </cell>
          <cell r="E88">
            <v>0</v>
          </cell>
          <cell r="F88">
            <v>0</v>
          </cell>
          <cell r="G88">
            <v>82597.429999999993</v>
          </cell>
          <cell r="H88">
            <v>1109.07</v>
          </cell>
        </row>
        <row r="89">
          <cell r="B89" t="str">
            <v>EAG-IFA2</v>
          </cell>
          <cell r="C89">
            <v>104665.44</v>
          </cell>
          <cell r="D89">
            <v>16.829999999999998</v>
          </cell>
          <cell r="E89">
            <v>0</v>
          </cell>
          <cell r="F89">
            <v>0</v>
          </cell>
          <cell r="G89">
            <v>104665.44</v>
          </cell>
          <cell r="H89">
            <v>16.829999999999998</v>
          </cell>
        </row>
        <row r="90">
          <cell r="B90" t="str">
            <v>COTPS01Z</v>
          </cell>
          <cell r="C90">
            <v>0</v>
          </cell>
          <cell r="D90">
            <v>0</v>
          </cell>
          <cell r="E90">
            <v>0</v>
          </cell>
          <cell r="F90">
            <v>0</v>
          </cell>
          <cell r="G90">
            <v>0</v>
          </cell>
          <cell r="H90">
            <v>0</v>
          </cell>
        </row>
        <row r="91">
          <cell r="B91" t="str">
            <v>COTPS02Z</v>
          </cell>
          <cell r="C91">
            <v>0</v>
          </cell>
          <cell r="D91">
            <v>0</v>
          </cell>
          <cell r="E91">
            <v>0</v>
          </cell>
          <cell r="F91">
            <v>0</v>
          </cell>
          <cell r="G91">
            <v>0</v>
          </cell>
          <cell r="H91">
            <v>0</v>
          </cell>
        </row>
        <row r="92">
          <cell r="B92" t="str">
            <v>COTPS03Z</v>
          </cell>
          <cell r="C92">
            <v>0</v>
          </cell>
          <cell r="D92">
            <v>0</v>
          </cell>
          <cell r="E92">
            <v>0</v>
          </cell>
          <cell r="F92">
            <v>0</v>
          </cell>
          <cell r="G92">
            <v>0</v>
          </cell>
          <cell r="H92">
            <v>0</v>
          </cell>
        </row>
        <row r="93">
          <cell r="B93" t="str">
            <v>COTPS04Z</v>
          </cell>
          <cell r="C93">
            <v>0</v>
          </cell>
          <cell r="D93">
            <v>0</v>
          </cell>
          <cell r="E93">
            <v>0</v>
          </cell>
          <cell r="F93">
            <v>0</v>
          </cell>
          <cell r="G93">
            <v>0</v>
          </cell>
          <cell r="H93">
            <v>0</v>
          </cell>
        </row>
        <row r="94">
          <cell r="B94" t="str">
            <v>KEAD_01Z</v>
          </cell>
          <cell r="C94">
            <v>0</v>
          </cell>
          <cell r="D94">
            <v>501.55</v>
          </cell>
          <cell r="E94">
            <v>0</v>
          </cell>
          <cell r="F94">
            <v>0</v>
          </cell>
          <cell r="G94">
            <v>0</v>
          </cell>
          <cell r="H94">
            <v>501.55</v>
          </cell>
        </row>
        <row r="95">
          <cell r="B95" t="str">
            <v>KILBW-1</v>
          </cell>
          <cell r="C95">
            <v>73.17</v>
          </cell>
          <cell r="D95">
            <v>565.59</v>
          </cell>
          <cell r="E95">
            <v>0</v>
          </cell>
          <cell r="F95">
            <v>0</v>
          </cell>
          <cell r="G95">
            <v>73.17</v>
          </cell>
          <cell r="H95">
            <v>565.59</v>
          </cell>
        </row>
        <row r="96">
          <cell r="B96" t="str">
            <v>LCLTW-1</v>
          </cell>
          <cell r="C96">
            <v>330.86</v>
          </cell>
          <cell r="D96">
            <v>637.20000000000005</v>
          </cell>
          <cell r="E96">
            <v>0</v>
          </cell>
          <cell r="F96">
            <v>0</v>
          </cell>
          <cell r="G96">
            <v>330.86</v>
          </cell>
          <cell r="H96">
            <v>637.20000000000005</v>
          </cell>
        </row>
        <row r="97">
          <cell r="B97" t="str">
            <v>MEDP_01Z</v>
          </cell>
          <cell r="C97">
            <v>0</v>
          </cell>
          <cell r="D97">
            <v>0</v>
          </cell>
          <cell r="E97">
            <v>0</v>
          </cell>
          <cell r="F97">
            <v>0</v>
          </cell>
          <cell r="G97">
            <v>0</v>
          </cell>
          <cell r="H97">
            <v>0</v>
          </cell>
        </row>
        <row r="98">
          <cell r="B98" t="str">
            <v>MILWW-1</v>
          </cell>
          <cell r="C98">
            <v>1807.29</v>
          </cell>
          <cell r="D98">
            <v>23.97</v>
          </cell>
          <cell r="E98">
            <v>0</v>
          </cell>
          <cell r="F98">
            <v>0</v>
          </cell>
          <cell r="G98">
            <v>1807.29</v>
          </cell>
          <cell r="H98">
            <v>23.97</v>
          </cell>
        </row>
        <row r="99">
          <cell r="B99" t="str">
            <v>WDNSO-1</v>
          </cell>
          <cell r="C99">
            <v>6117.69</v>
          </cell>
          <cell r="D99">
            <v>59.51</v>
          </cell>
          <cell r="E99">
            <v>0</v>
          </cell>
          <cell r="F99">
            <v>0</v>
          </cell>
          <cell r="G99">
            <v>6117.69</v>
          </cell>
          <cell r="H99">
            <v>59.51</v>
          </cell>
        </row>
        <row r="100">
          <cell r="B100" t="str">
            <v>WDNSO-2</v>
          </cell>
          <cell r="C100">
            <v>4345.59</v>
          </cell>
          <cell r="D100">
            <v>6783.83</v>
          </cell>
          <cell r="E100">
            <v>0</v>
          </cell>
          <cell r="F100">
            <v>0</v>
          </cell>
          <cell r="G100">
            <v>4345.59</v>
          </cell>
          <cell r="H100">
            <v>6783.83</v>
          </cell>
        </row>
        <row r="101">
          <cell r="B101" t="str">
            <v>MRWD_01Z</v>
          </cell>
          <cell r="C101">
            <v>55316.9</v>
          </cell>
          <cell r="D101">
            <v>3268.2</v>
          </cell>
          <cell r="E101">
            <v>0</v>
          </cell>
          <cell r="F101">
            <v>0</v>
          </cell>
          <cell r="G101">
            <v>55316.9</v>
          </cell>
          <cell r="H101">
            <v>3268.2</v>
          </cell>
        </row>
        <row r="102">
          <cell r="B102" t="str">
            <v>ABTHB07Z</v>
          </cell>
          <cell r="C102">
            <v>0</v>
          </cell>
          <cell r="D102">
            <v>0</v>
          </cell>
          <cell r="E102">
            <v>0</v>
          </cell>
          <cell r="F102">
            <v>0</v>
          </cell>
          <cell r="G102">
            <v>0</v>
          </cell>
          <cell r="H102">
            <v>0</v>
          </cell>
        </row>
        <row r="103">
          <cell r="B103" t="str">
            <v>ABTHB08Z</v>
          </cell>
          <cell r="C103">
            <v>0</v>
          </cell>
          <cell r="D103">
            <v>0</v>
          </cell>
          <cell r="E103">
            <v>0</v>
          </cell>
          <cell r="F103">
            <v>0</v>
          </cell>
          <cell r="G103">
            <v>0</v>
          </cell>
          <cell r="H103">
            <v>0</v>
          </cell>
        </row>
        <row r="104">
          <cell r="B104" t="str">
            <v>ABTHB09Z</v>
          </cell>
          <cell r="C104">
            <v>0</v>
          </cell>
          <cell r="D104">
            <v>0</v>
          </cell>
          <cell r="E104">
            <v>0</v>
          </cell>
          <cell r="F104">
            <v>0</v>
          </cell>
          <cell r="G104">
            <v>0</v>
          </cell>
          <cell r="H104">
            <v>0</v>
          </cell>
        </row>
        <row r="105">
          <cell r="B105" t="str">
            <v>COWE_01Z</v>
          </cell>
          <cell r="C105">
            <v>0</v>
          </cell>
          <cell r="D105">
            <v>0</v>
          </cell>
          <cell r="E105">
            <v>0</v>
          </cell>
          <cell r="F105">
            <v>0</v>
          </cell>
          <cell r="G105">
            <v>0</v>
          </cell>
          <cell r="H105">
            <v>0</v>
          </cell>
        </row>
        <row r="106">
          <cell r="B106" t="str">
            <v>COWE_02Z</v>
          </cell>
          <cell r="C106">
            <v>0</v>
          </cell>
          <cell r="D106">
            <v>0</v>
          </cell>
          <cell r="E106">
            <v>0</v>
          </cell>
          <cell r="F106">
            <v>0</v>
          </cell>
          <cell r="G106">
            <v>0</v>
          </cell>
          <cell r="H106">
            <v>0</v>
          </cell>
        </row>
        <row r="107">
          <cell r="B107" t="str">
            <v>DIDCB05Z</v>
          </cell>
          <cell r="C107">
            <v>4789.05</v>
          </cell>
          <cell r="D107">
            <v>1293.8499999999999</v>
          </cell>
          <cell r="E107">
            <v>0</v>
          </cell>
          <cell r="F107">
            <v>0</v>
          </cell>
          <cell r="G107">
            <v>4789.05</v>
          </cell>
          <cell r="H107">
            <v>1293.8499999999999</v>
          </cell>
        </row>
        <row r="108">
          <cell r="B108" t="str">
            <v>DIDCB06Z</v>
          </cell>
          <cell r="C108">
            <v>0</v>
          </cell>
          <cell r="D108">
            <v>0</v>
          </cell>
          <cell r="E108">
            <v>0</v>
          </cell>
          <cell r="F108">
            <v>0</v>
          </cell>
          <cell r="G108">
            <v>0</v>
          </cell>
          <cell r="H108">
            <v>0</v>
          </cell>
        </row>
        <row r="109">
          <cell r="B109" t="str">
            <v>LBAR_01Z</v>
          </cell>
          <cell r="C109">
            <v>8.34</v>
          </cell>
          <cell r="D109">
            <v>0.15</v>
          </cell>
          <cell r="E109">
            <v>0</v>
          </cell>
          <cell r="F109">
            <v>0</v>
          </cell>
          <cell r="G109">
            <v>8.34</v>
          </cell>
          <cell r="H109">
            <v>0.15</v>
          </cell>
        </row>
        <row r="110">
          <cell r="B110" t="str">
            <v>PEMB_11Z</v>
          </cell>
          <cell r="C110">
            <v>13335.3</v>
          </cell>
          <cell r="D110">
            <v>1538.1</v>
          </cell>
          <cell r="E110">
            <v>0</v>
          </cell>
          <cell r="F110">
            <v>0</v>
          </cell>
          <cell r="G110">
            <v>13335.3</v>
          </cell>
          <cell r="H110">
            <v>1538.1</v>
          </cell>
        </row>
        <row r="111">
          <cell r="B111" t="str">
            <v>PEMB_21Z</v>
          </cell>
          <cell r="C111">
            <v>17003.55</v>
          </cell>
          <cell r="D111">
            <v>1489.95</v>
          </cell>
          <cell r="E111">
            <v>0</v>
          </cell>
          <cell r="F111">
            <v>0</v>
          </cell>
          <cell r="G111">
            <v>17003.55</v>
          </cell>
          <cell r="H111">
            <v>1489.95</v>
          </cell>
        </row>
        <row r="112">
          <cell r="B112" t="str">
            <v>PEMB_31Z</v>
          </cell>
          <cell r="C112">
            <v>13375.05</v>
          </cell>
          <cell r="D112">
            <v>724.75</v>
          </cell>
          <cell r="E112">
            <v>0</v>
          </cell>
          <cell r="F112">
            <v>0</v>
          </cell>
          <cell r="G112">
            <v>13375.05</v>
          </cell>
          <cell r="H112">
            <v>724.75</v>
          </cell>
        </row>
        <row r="113">
          <cell r="B113" t="str">
            <v>PEMB_41Z</v>
          </cell>
          <cell r="C113">
            <v>11390.6</v>
          </cell>
          <cell r="D113">
            <v>1579</v>
          </cell>
          <cell r="E113">
            <v>0</v>
          </cell>
          <cell r="F113">
            <v>0</v>
          </cell>
          <cell r="G113">
            <v>11390.6</v>
          </cell>
          <cell r="H113">
            <v>1579</v>
          </cell>
        </row>
        <row r="114">
          <cell r="B114" t="str">
            <v>PEMB_51Z</v>
          </cell>
          <cell r="C114">
            <v>16595.45</v>
          </cell>
          <cell r="D114">
            <v>2023.65</v>
          </cell>
          <cell r="E114">
            <v>0</v>
          </cell>
          <cell r="F114">
            <v>0</v>
          </cell>
          <cell r="G114">
            <v>16595.45</v>
          </cell>
          <cell r="H114">
            <v>2023.65</v>
          </cell>
        </row>
        <row r="115">
          <cell r="B115" t="str">
            <v>STAY_01Z</v>
          </cell>
          <cell r="C115">
            <v>13368.75</v>
          </cell>
          <cell r="D115">
            <v>3327.9</v>
          </cell>
          <cell r="E115">
            <v>0</v>
          </cell>
          <cell r="F115">
            <v>0</v>
          </cell>
          <cell r="G115">
            <v>13368.75</v>
          </cell>
          <cell r="H115">
            <v>3327.9</v>
          </cell>
        </row>
        <row r="116">
          <cell r="B116" t="str">
            <v>STAY_02Z</v>
          </cell>
          <cell r="C116">
            <v>25699.599999999999</v>
          </cell>
          <cell r="D116">
            <v>1025.3</v>
          </cell>
          <cell r="E116">
            <v>0</v>
          </cell>
          <cell r="F116">
            <v>0</v>
          </cell>
          <cell r="G116">
            <v>25699.599999999999</v>
          </cell>
          <cell r="H116">
            <v>1025.3</v>
          </cell>
        </row>
        <row r="117">
          <cell r="B117" t="str">
            <v>STAY_03Z</v>
          </cell>
          <cell r="C117">
            <v>8042.5</v>
          </cell>
          <cell r="D117">
            <v>2699.7</v>
          </cell>
          <cell r="E117">
            <v>0</v>
          </cell>
          <cell r="F117">
            <v>0</v>
          </cell>
          <cell r="G117">
            <v>8042.5</v>
          </cell>
          <cell r="H117">
            <v>2699.7</v>
          </cell>
        </row>
        <row r="118">
          <cell r="B118" t="str">
            <v>STAY_04Z</v>
          </cell>
          <cell r="C118">
            <v>20004.25</v>
          </cell>
          <cell r="D118">
            <v>2639.05</v>
          </cell>
          <cell r="E118">
            <v>0</v>
          </cell>
          <cell r="F118">
            <v>0</v>
          </cell>
          <cell r="G118">
            <v>20004.25</v>
          </cell>
          <cell r="H118">
            <v>2639.05</v>
          </cell>
        </row>
        <row r="119">
          <cell r="B119" t="str">
            <v>DNGB_21Z</v>
          </cell>
          <cell r="C119">
            <v>0</v>
          </cell>
          <cell r="D119">
            <v>0</v>
          </cell>
          <cell r="E119">
            <v>0</v>
          </cell>
          <cell r="F119">
            <v>0</v>
          </cell>
          <cell r="G119">
            <v>0</v>
          </cell>
          <cell r="H119">
            <v>0</v>
          </cell>
        </row>
        <row r="120">
          <cell r="B120" t="str">
            <v>DNGB_22Z</v>
          </cell>
          <cell r="C120">
            <v>0</v>
          </cell>
          <cell r="D120">
            <v>0</v>
          </cell>
          <cell r="E120">
            <v>0</v>
          </cell>
          <cell r="F120">
            <v>0</v>
          </cell>
          <cell r="G120">
            <v>0</v>
          </cell>
          <cell r="H120">
            <v>0</v>
          </cell>
        </row>
        <row r="121">
          <cell r="B121" t="str">
            <v>HEYM101Z</v>
          </cell>
          <cell r="C121">
            <v>25823.65</v>
          </cell>
          <cell r="D121">
            <v>439.1</v>
          </cell>
          <cell r="E121">
            <v>0</v>
          </cell>
          <cell r="F121">
            <v>0</v>
          </cell>
          <cell r="G121">
            <v>25823.65</v>
          </cell>
          <cell r="H121">
            <v>439.1</v>
          </cell>
        </row>
        <row r="122">
          <cell r="B122" t="str">
            <v>HEYM102Z</v>
          </cell>
          <cell r="C122">
            <v>17784.95</v>
          </cell>
          <cell r="D122">
            <v>188.6</v>
          </cell>
          <cell r="E122">
            <v>0</v>
          </cell>
          <cell r="F122">
            <v>0</v>
          </cell>
          <cell r="G122">
            <v>17784.95</v>
          </cell>
          <cell r="H122">
            <v>188.6</v>
          </cell>
        </row>
        <row r="123">
          <cell r="B123" t="str">
            <v>HEYM207Z</v>
          </cell>
          <cell r="C123">
            <v>0</v>
          </cell>
          <cell r="D123">
            <v>0</v>
          </cell>
          <cell r="E123">
            <v>0</v>
          </cell>
          <cell r="F123">
            <v>0</v>
          </cell>
          <cell r="G123">
            <v>0</v>
          </cell>
          <cell r="H123">
            <v>0</v>
          </cell>
        </row>
        <row r="124">
          <cell r="B124" t="str">
            <v>HEYM208Z</v>
          </cell>
          <cell r="C124">
            <v>79696.649999999994</v>
          </cell>
          <cell r="D124">
            <v>0</v>
          </cell>
          <cell r="E124">
            <v>0</v>
          </cell>
          <cell r="F124">
            <v>0</v>
          </cell>
          <cell r="G124">
            <v>79696.649999999994</v>
          </cell>
          <cell r="H124">
            <v>0</v>
          </cell>
        </row>
        <row r="125">
          <cell r="B125" t="str">
            <v>HINB_07Z</v>
          </cell>
          <cell r="C125">
            <v>45736.75</v>
          </cell>
          <cell r="D125">
            <v>2191.1999999999998</v>
          </cell>
          <cell r="E125">
            <v>0</v>
          </cell>
          <cell r="F125">
            <v>0</v>
          </cell>
          <cell r="G125">
            <v>45736.75</v>
          </cell>
          <cell r="H125">
            <v>2191.1999999999998</v>
          </cell>
        </row>
        <row r="126">
          <cell r="B126" t="str">
            <v>HINB_08Z</v>
          </cell>
          <cell r="C126">
            <v>46756.75</v>
          </cell>
          <cell r="D126">
            <v>2557.3000000000002</v>
          </cell>
          <cell r="E126">
            <v>0</v>
          </cell>
          <cell r="F126">
            <v>0</v>
          </cell>
          <cell r="G126">
            <v>46756.75</v>
          </cell>
          <cell r="H126">
            <v>2557.3000000000002</v>
          </cell>
        </row>
        <row r="127">
          <cell r="B127" t="str">
            <v>HRTL_01Z</v>
          </cell>
          <cell r="C127">
            <v>90695.15</v>
          </cell>
          <cell r="D127">
            <v>108.05</v>
          </cell>
          <cell r="E127">
            <v>0</v>
          </cell>
          <cell r="F127">
            <v>0</v>
          </cell>
          <cell r="G127">
            <v>90695.15</v>
          </cell>
          <cell r="H127">
            <v>108.05</v>
          </cell>
        </row>
        <row r="128">
          <cell r="B128" t="str">
            <v>HRTL_02Z</v>
          </cell>
          <cell r="C128">
            <v>90645.7</v>
          </cell>
          <cell r="D128">
            <v>66.349999999999994</v>
          </cell>
          <cell r="E128">
            <v>0</v>
          </cell>
          <cell r="F128">
            <v>0</v>
          </cell>
          <cell r="G128">
            <v>90645.7</v>
          </cell>
          <cell r="H128">
            <v>66.349999999999994</v>
          </cell>
        </row>
        <row r="129">
          <cell r="B129" t="str">
            <v>HUNB_07Z</v>
          </cell>
          <cell r="C129">
            <v>71131.399999999994</v>
          </cell>
          <cell r="D129">
            <v>239.9</v>
          </cell>
          <cell r="E129">
            <v>0</v>
          </cell>
          <cell r="F129">
            <v>0</v>
          </cell>
          <cell r="G129">
            <v>71131.399999999994</v>
          </cell>
          <cell r="H129">
            <v>239.9</v>
          </cell>
        </row>
        <row r="130">
          <cell r="B130" t="str">
            <v>HUNB_08Z</v>
          </cell>
          <cell r="C130">
            <v>87832.75</v>
          </cell>
          <cell r="D130">
            <v>145.05000000000001</v>
          </cell>
          <cell r="E130">
            <v>0</v>
          </cell>
          <cell r="F130">
            <v>0</v>
          </cell>
          <cell r="G130">
            <v>87832.75</v>
          </cell>
          <cell r="H130">
            <v>145.05000000000001</v>
          </cell>
        </row>
        <row r="131">
          <cell r="B131" t="str">
            <v>SIZB_01Z</v>
          </cell>
          <cell r="C131">
            <v>0</v>
          </cell>
          <cell r="D131">
            <v>0</v>
          </cell>
          <cell r="E131">
            <v>0</v>
          </cell>
          <cell r="F131">
            <v>0</v>
          </cell>
          <cell r="G131">
            <v>0</v>
          </cell>
          <cell r="H131">
            <v>0</v>
          </cell>
        </row>
        <row r="132">
          <cell r="B132" t="str">
            <v>SIZB_02Z</v>
          </cell>
          <cell r="C132">
            <v>3.05</v>
          </cell>
          <cell r="D132">
            <v>0.65</v>
          </cell>
          <cell r="E132">
            <v>0</v>
          </cell>
          <cell r="F132">
            <v>0</v>
          </cell>
          <cell r="G132">
            <v>3.05</v>
          </cell>
          <cell r="H132">
            <v>0.65</v>
          </cell>
        </row>
        <row r="133">
          <cell r="B133" t="str">
            <v>TORN_01Z</v>
          </cell>
          <cell r="C133">
            <v>42532.05</v>
          </cell>
          <cell r="D133">
            <v>0</v>
          </cell>
          <cell r="E133">
            <v>0</v>
          </cell>
          <cell r="F133">
            <v>0</v>
          </cell>
          <cell r="G133">
            <v>42532.05</v>
          </cell>
          <cell r="H133">
            <v>0</v>
          </cell>
        </row>
        <row r="134">
          <cell r="B134" t="str">
            <v>TORN_02Z</v>
          </cell>
          <cell r="C134">
            <v>69796.149999999994</v>
          </cell>
          <cell r="D134">
            <v>364.65</v>
          </cell>
          <cell r="E134">
            <v>0</v>
          </cell>
          <cell r="F134">
            <v>0</v>
          </cell>
          <cell r="G134">
            <v>69796.149999999994</v>
          </cell>
          <cell r="H134">
            <v>364.65</v>
          </cell>
        </row>
        <row r="135">
          <cell r="B135" t="str">
            <v>EAG-NEMO1</v>
          </cell>
          <cell r="C135">
            <v>43671.1</v>
          </cell>
          <cell r="D135">
            <v>7225.7</v>
          </cell>
          <cell r="E135">
            <v>0</v>
          </cell>
          <cell r="F135">
            <v>0</v>
          </cell>
          <cell r="G135">
            <v>43671.1</v>
          </cell>
          <cell r="H135">
            <v>7225.7</v>
          </cell>
        </row>
        <row r="136">
          <cell r="B136" t="str">
            <v>DINO_01Z</v>
          </cell>
          <cell r="C136">
            <v>0</v>
          </cell>
          <cell r="D136">
            <v>0</v>
          </cell>
          <cell r="E136">
            <v>0</v>
          </cell>
          <cell r="F136">
            <v>0</v>
          </cell>
          <cell r="G136">
            <v>0</v>
          </cell>
          <cell r="H136">
            <v>0</v>
          </cell>
        </row>
        <row r="137">
          <cell r="B137" t="str">
            <v>DINO_02Z</v>
          </cell>
          <cell r="C137">
            <v>0</v>
          </cell>
          <cell r="D137">
            <v>0</v>
          </cell>
          <cell r="E137">
            <v>0</v>
          </cell>
          <cell r="F137">
            <v>0</v>
          </cell>
          <cell r="G137">
            <v>0</v>
          </cell>
          <cell r="H137">
            <v>0</v>
          </cell>
        </row>
        <row r="138">
          <cell r="B138" t="str">
            <v>DINO_03Z</v>
          </cell>
          <cell r="C138">
            <v>11122.4</v>
          </cell>
          <cell r="D138">
            <v>1596.15</v>
          </cell>
          <cell r="E138">
            <v>0</v>
          </cell>
          <cell r="F138">
            <v>0</v>
          </cell>
          <cell r="G138">
            <v>11122.4</v>
          </cell>
          <cell r="H138">
            <v>1596.15</v>
          </cell>
        </row>
        <row r="139">
          <cell r="B139" t="str">
            <v>DINO_04Z</v>
          </cell>
          <cell r="C139">
            <v>11224.4</v>
          </cell>
          <cell r="D139">
            <v>142.65</v>
          </cell>
          <cell r="E139">
            <v>0</v>
          </cell>
          <cell r="F139">
            <v>0</v>
          </cell>
          <cell r="G139">
            <v>11224.4</v>
          </cell>
          <cell r="H139">
            <v>142.65</v>
          </cell>
        </row>
        <row r="140">
          <cell r="B140" t="str">
            <v>DINO_05Z</v>
          </cell>
          <cell r="C140">
            <v>10809.3</v>
          </cell>
          <cell r="D140">
            <v>307.35000000000002</v>
          </cell>
          <cell r="E140">
            <v>0</v>
          </cell>
          <cell r="F140">
            <v>0</v>
          </cell>
          <cell r="G140">
            <v>10809.3</v>
          </cell>
          <cell r="H140">
            <v>307.35000000000002</v>
          </cell>
        </row>
        <row r="141">
          <cell r="B141" t="str">
            <v>DINO_06Z</v>
          </cell>
          <cell r="C141">
            <v>9679.7000000000007</v>
          </cell>
          <cell r="D141">
            <v>264.45</v>
          </cell>
          <cell r="E141">
            <v>0</v>
          </cell>
          <cell r="F141">
            <v>0</v>
          </cell>
          <cell r="G141">
            <v>9679.7000000000007</v>
          </cell>
          <cell r="H141">
            <v>264.45</v>
          </cell>
        </row>
        <row r="142">
          <cell r="B142" t="str">
            <v>FFES_01Z</v>
          </cell>
          <cell r="C142">
            <v>0</v>
          </cell>
          <cell r="D142">
            <v>0</v>
          </cell>
          <cell r="E142">
            <v>0</v>
          </cell>
          <cell r="F142">
            <v>0</v>
          </cell>
          <cell r="G142">
            <v>0</v>
          </cell>
          <cell r="H142">
            <v>0</v>
          </cell>
        </row>
        <row r="143">
          <cell r="B143" t="str">
            <v>FFES_02Z</v>
          </cell>
          <cell r="C143">
            <v>16.82</v>
          </cell>
          <cell r="D143">
            <v>76.599999999999994</v>
          </cell>
          <cell r="E143">
            <v>0</v>
          </cell>
          <cell r="F143">
            <v>0</v>
          </cell>
          <cell r="G143">
            <v>16.82</v>
          </cell>
          <cell r="H143">
            <v>76.599999999999994</v>
          </cell>
        </row>
        <row r="144">
          <cell r="B144" t="str">
            <v>FFES_03Z</v>
          </cell>
          <cell r="C144">
            <v>0</v>
          </cell>
          <cell r="D144">
            <v>0</v>
          </cell>
          <cell r="E144">
            <v>0</v>
          </cell>
          <cell r="F144">
            <v>0</v>
          </cell>
          <cell r="G144">
            <v>0</v>
          </cell>
          <cell r="H144">
            <v>0</v>
          </cell>
        </row>
        <row r="145">
          <cell r="B145" t="str">
            <v>FFES_04Z</v>
          </cell>
          <cell r="C145">
            <v>3782.55</v>
          </cell>
          <cell r="D145">
            <v>495.32</v>
          </cell>
          <cell r="E145">
            <v>0</v>
          </cell>
          <cell r="F145">
            <v>0</v>
          </cell>
          <cell r="G145">
            <v>3782.55</v>
          </cell>
          <cell r="H145">
            <v>495.32</v>
          </cell>
        </row>
        <row r="146">
          <cell r="B146" t="str">
            <v>EAG_NSL1</v>
          </cell>
          <cell r="C146">
            <v>2409.6999999999998</v>
          </cell>
          <cell r="D146">
            <v>1544.4</v>
          </cell>
          <cell r="E146">
            <v>0</v>
          </cell>
          <cell r="F146">
            <v>0</v>
          </cell>
          <cell r="G146">
            <v>2409.6999999999998</v>
          </cell>
          <cell r="H146">
            <v>1544.4</v>
          </cell>
        </row>
        <row r="147">
          <cell r="B147" t="str">
            <v>KILNS01Z</v>
          </cell>
          <cell r="C147">
            <v>0</v>
          </cell>
          <cell r="D147">
            <v>0</v>
          </cell>
          <cell r="E147">
            <v>0</v>
          </cell>
          <cell r="F147">
            <v>0</v>
          </cell>
          <cell r="G147">
            <v>0</v>
          </cell>
          <cell r="H147">
            <v>0</v>
          </cell>
        </row>
        <row r="148">
          <cell r="B148" t="str">
            <v>PETEM01Z</v>
          </cell>
          <cell r="C148">
            <v>47.7</v>
          </cell>
          <cell r="D148">
            <v>0.01</v>
          </cell>
          <cell r="E148">
            <v>0</v>
          </cell>
          <cell r="F148">
            <v>0</v>
          </cell>
          <cell r="G148">
            <v>47.7</v>
          </cell>
          <cell r="H148">
            <v>0.01</v>
          </cell>
        </row>
        <row r="149">
          <cell r="B149" t="str">
            <v>GRAI_06Z</v>
          </cell>
          <cell r="C149">
            <v>31187.7</v>
          </cell>
          <cell r="D149">
            <v>1275.8</v>
          </cell>
          <cell r="E149">
            <v>0</v>
          </cell>
          <cell r="F149">
            <v>0</v>
          </cell>
          <cell r="G149">
            <v>31187.7</v>
          </cell>
          <cell r="H149">
            <v>1275.8</v>
          </cell>
        </row>
        <row r="150">
          <cell r="B150" t="str">
            <v>GRAI_07Z</v>
          </cell>
          <cell r="C150">
            <v>14701.6</v>
          </cell>
          <cell r="D150">
            <v>612.35</v>
          </cell>
          <cell r="E150">
            <v>0</v>
          </cell>
          <cell r="F150">
            <v>0</v>
          </cell>
          <cell r="G150">
            <v>14701.6</v>
          </cell>
          <cell r="H150">
            <v>612.35</v>
          </cell>
        </row>
        <row r="151">
          <cell r="B151" t="str">
            <v>GRAI_08Z</v>
          </cell>
          <cell r="C151">
            <v>22443.1</v>
          </cell>
          <cell r="D151">
            <v>1038.55</v>
          </cell>
          <cell r="E151">
            <v>0</v>
          </cell>
          <cell r="F151">
            <v>0</v>
          </cell>
          <cell r="G151">
            <v>22443.1</v>
          </cell>
          <cell r="H151">
            <v>1038.55</v>
          </cell>
        </row>
        <row r="152">
          <cell r="B152" t="str">
            <v>KILLP01Z</v>
          </cell>
          <cell r="C152">
            <v>274.95</v>
          </cell>
          <cell r="D152">
            <v>317.35000000000002</v>
          </cell>
          <cell r="E152">
            <v>0</v>
          </cell>
          <cell r="F152">
            <v>0</v>
          </cell>
          <cell r="G152">
            <v>274.95</v>
          </cell>
          <cell r="H152">
            <v>317.35000000000002</v>
          </cell>
        </row>
        <row r="153">
          <cell r="B153" t="str">
            <v>KILLP02Z</v>
          </cell>
          <cell r="C153">
            <v>184.75</v>
          </cell>
          <cell r="D153">
            <v>358.1</v>
          </cell>
          <cell r="E153">
            <v>0</v>
          </cell>
          <cell r="F153">
            <v>0</v>
          </cell>
          <cell r="G153">
            <v>184.75</v>
          </cell>
          <cell r="H153">
            <v>358.1</v>
          </cell>
        </row>
        <row r="154">
          <cell r="B154" t="str">
            <v>RATS_01Z</v>
          </cell>
          <cell r="C154">
            <v>0</v>
          </cell>
          <cell r="D154">
            <v>0</v>
          </cell>
          <cell r="E154">
            <v>0</v>
          </cell>
          <cell r="F154">
            <v>0</v>
          </cell>
          <cell r="G154">
            <v>0</v>
          </cell>
          <cell r="H154">
            <v>0</v>
          </cell>
        </row>
        <row r="155">
          <cell r="B155" t="str">
            <v>RATS_02Z</v>
          </cell>
          <cell r="C155">
            <v>3325.05</v>
          </cell>
          <cell r="D155">
            <v>748.71</v>
          </cell>
          <cell r="E155">
            <v>0</v>
          </cell>
          <cell r="F155">
            <v>0</v>
          </cell>
          <cell r="G155">
            <v>3325.05</v>
          </cell>
          <cell r="H155">
            <v>748.71</v>
          </cell>
        </row>
        <row r="156">
          <cell r="B156" t="str">
            <v>RATS_03Z</v>
          </cell>
          <cell r="C156">
            <v>24835.23</v>
          </cell>
          <cell r="D156">
            <v>835.02</v>
          </cell>
          <cell r="E156">
            <v>0</v>
          </cell>
          <cell r="F156">
            <v>0</v>
          </cell>
          <cell r="G156">
            <v>24835.23</v>
          </cell>
          <cell r="H156">
            <v>835.02</v>
          </cell>
        </row>
        <row r="157">
          <cell r="B157" t="str">
            <v>RATS_04Z</v>
          </cell>
          <cell r="C157">
            <v>32591.43</v>
          </cell>
          <cell r="D157">
            <v>1476</v>
          </cell>
          <cell r="E157">
            <v>0</v>
          </cell>
          <cell r="F157">
            <v>0</v>
          </cell>
          <cell r="G157">
            <v>32591.43</v>
          </cell>
          <cell r="H157">
            <v>1476</v>
          </cell>
        </row>
        <row r="158">
          <cell r="B158" t="str">
            <v>TAYL_02Z</v>
          </cell>
          <cell r="C158">
            <v>0</v>
          </cell>
          <cell r="D158">
            <v>0</v>
          </cell>
          <cell r="E158">
            <v>0</v>
          </cell>
          <cell r="F158">
            <v>0</v>
          </cell>
          <cell r="G158">
            <v>0</v>
          </cell>
          <cell r="H158">
            <v>0</v>
          </cell>
        </row>
        <row r="159">
          <cell r="B159" t="str">
            <v>TAYL_03Z</v>
          </cell>
          <cell r="C159">
            <v>0</v>
          </cell>
          <cell r="D159">
            <v>0</v>
          </cell>
          <cell r="E159">
            <v>0</v>
          </cell>
          <cell r="F159">
            <v>0</v>
          </cell>
          <cell r="G159">
            <v>0</v>
          </cell>
          <cell r="H159">
            <v>0</v>
          </cell>
        </row>
        <row r="160">
          <cell r="B160" t="str">
            <v>RCBKO-1</v>
          </cell>
          <cell r="C160">
            <v>7341.38</v>
          </cell>
          <cell r="D160">
            <v>2279.2199999999998</v>
          </cell>
          <cell r="E160">
            <v>0</v>
          </cell>
          <cell r="F160">
            <v>0</v>
          </cell>
          <cell r="G160">
            <v>7341.38</v>
          </cell>
          <cell r="H160">
            <v>2279.2199999999998</v>
          </cell>
        </row>
        <row r="161">
          <cell r="B161" t="str">
            <v>RCBKO-2</v>
          </cell>
          <cell r="C161">
            <v>7513.43</v>
          </cell>
          <cell r="D161">
            <v>2068.35</v>
          </cell>
          <cell r="E161">
            <v>0</v>
          </cell>
          <cell r="F161">
            <v>0</v>
          </cell>
          <cell r="G161">
            <v>7513.43</v>
          </cell>
          <cell r="H161">
            <v>2068.35</v>
          </cell>
        </row>
        <row r="162">
          <cell r="B162" t="str">
            <v>BRGG_01Z</v>
          </cell>
          <cell r="C162">
            <v>0</v>
          </cell>
          <cell r="D162">
            <v>0</v>
          </cell>
          <cell r="E162">
            <v>0</v>
          </cell>
          <cell r="F162">
            <v>0</v>
          </cell>
          <cell r="G162">
            <v>0</v>
          </cell>
          <cell r="H162">
            <v>0</v>
          </cell>
        </row>
        <row r="163">
          <cell r="B163" t="str">
            <v>ROCK_01Z</v>
          </cell>
          <cell r="C163">
            <v>52966</v>
          </cell>
          <cell r="D163">
            <v>598.70000000000005</v>
          </cell>
          <cell r="E163">
            <v>0</v>
          </cell>
          <cell r="F163">
            <v>0</v>
          </cell>
          <cell r="G163">
            <v>52966</v>
          </cell>
          <cell r="H163">
            <v>598.70000000000005</v>
          </cell>
        </row>
        <row r="164">
          <cell r="B164" t="str">
            <v>SCCL_01Z</v>
          </cell>
          <cell r="C164">
            <v>14495</v>
          </cell>
          <cell r="D164">
            <v>30.67</v>
          </cell>
          <cell r="E164">
            <v>0</v>
          </cell>
          <cell r="F164">
            <v>0</v>
          </cell>
          <cell r="G164">
            <v>14495</v>
          </cell>
          <cell r="H164">
            <v>30.67</v>
          </cell>
        </row>
        <row r="165">
          <cell r="B165" t="str">
            <v>SCCL_02Z</v>
          </cell>
          <cell r="C165">
            <v>12795.75</v>
          </cell>
          <cell r="D165">
            <v>1142.4000000000001</v>
          </cell>
          <cell r="E165">
            <v>0</v>
          </cell>
          <cell r="F165">
            <v>0</v>
          </cell>
          <cell r="G165">
            <v>12795.75</v>
          </cell>
          <cell r="H165">
            <v>1142.4000000000001</v>
          </cell>
        </row>
        <row r="166">
          <cell r="B166" t="str">
            <v>SCCL_03Z</v>
          </cell>
          <cell r="C166">
            <v>11736.5</v>
          </cell>
          <cell r="D166">
            <v>33.81</v>
          </cell>
          <cell r="E166">
            <v>0</v>
          </cell>
          <cell r="F166">
            <v>0</v>
          </cell>
          <cell r="G166">
            <v>11736.5</v>
          </cell>
          <cell r="H166">
            <v>33.81</v>
          </cell>
        </row>
        <row r="167">
          <cell r="B167" t="str">
            <v>SEAB_01Z</v>
          </cell>
          <cell r="C167">
            <v>4453.43</v>
          </cell>
          <cell r="D167">
            <v>2242.0100000000002</v>
          </cell>
          <cell r="E167">
            <v>0</v>
          </cell>
          <cell r="F167">
            <v>0</v>
          </cell>
          <cell r="G167">
            <v>4453.43</v>
          </cell>
          <cell r="H167">
            <v>2242.0100000000002</v>
          </cell>
        </row>
        <row r="168">
          <cell r="B168" t="str">
            <v>SEAB_02Z</v>
          </cell>
          <cell r="C168">
            <v>8950.52</v>
          </cell>
          <cell r="D168">
            <v>790.44</v>
          </cell>
          <cell r="E168">
            <v>0</v>
          </cell>
          <cell r="F168">
            <v>0</v>
          </cell>
          <cell r="G168">
            <v>8950.52</v>
          </cell>
          <cell r="H168">
            <v>790.44</v>
          </cell>
        </row>
        <row r="169">
          <cell r="B169" t="str">
            <v>SPLN_01Z</v>
          </cell>
          <cell r="C169">
            <v>59417.35</v>
          </cell>
          <cell r="D169">
            <v>1978.1</v>
          </cell>
          <cell r="E169">
            <v>0</v>
          </cell>
          <cell r="F169">
            <v>0</v>
          </cell>
          <cell r="G169">
            <v>59417.35</v>
          </cell>
          <cell r="H169">
            <v>1978.1</v>
          </cell>
        </row>
        <row r="170">
          <cell r="B170" t="str">
            <v>ARCHW-1</v>
          </cell>
          <cell r="C170">
            <v>431.54</v>
          </cell>
          <cell r="D170">
            <v>3037.7</v>
          </cell>
          <cell r="E170">
            <v>0</v>
          </cell>
          <cell r="F170">
            <v>0</v>
          </cell>
          <cell r="G170">
            <v>431.54</v>
          </cell>
          <cell r="H170">
            <v>3037.7</v>
          </cell>
        </row>
        <row r="171">
          <cell r="B171" t="str">
            <v>BLLA-2</v>
          </cell>
          <cell r="C171">
            <v>1315.51</v>
          </cell>
          <cell r="D171">
            <v>546.11</v>
          </cell>
          <cell r="E171">
            <v>0</v>
          </cell>
          <cell r="F171">
            <v>0</v>
          </cell>
          <cell r="G171">
            <v>1315.51</v>
          </cell>
          <cell r="H171">
            <v>546.11</v>
          </cell>
        </row>
        <row r="172">
          <cell r="B172" t="str">
            <v>CLFLW-1</v>
          </cell>
          <cell r="C172">
            <v>742.27</v>
          </cell>
          <cell r="D172">
            <v>69.02</v>
          </cell>
          <cell r="E172">
            <v>0</v>
          </cell>
          <cell r="F172">
            <v>0</v>
          </cell>
          <cell r="G172">
            <v>742.27</v>
          </cell>
          <cell r="H172">
            <v>69.02</v>
          </cell>
        </row>
        <row r="173">
          <cell r="B173" t="str">
            <v>DRSLW-1</v>
          </cell>
          <cell r="C173">
            <v>10915.65</v>
          </cell>
          <cell r="D173">
            <v>0</v>
          </cell>
          <cell r="E173">
            <v>0</v>
          </cell>
          <cell r="F173">
            <v>0</v>
          </cell>
          <cell r="G173">
            <v>10915.65</v>
          </cell>
          <cell r="H173">
            <v>0</v>
          </cell>
        </row>
        <row r="174">
          <cell r="B174" t="str">
            <v>EWHLW-1</v>
          </cell>
          <cell r="C174">
            <v>27.93</v>
          </cell>
          <cell r="D174">
            <v>961.94</v>
          </cell>
          <cell r="E174">
            <v>0</v>
          </cell>
          <cell r="F174">
            <v>0</v>
          </cell>
          <cell r="G174">
            <v>27.93</v>
          </cell>
          <cell r="H174">
            <v>961.94</v>
          </cell>
        </row>
        <row r="175">
          <cell r="B175" t="str">
            <v>HRSTW-1</v>
          </cell>
          <cell r="C175">
            <v>17443.75</v>
          </cell>
          <cell r="D175">
            <v>0</v>
          </cell>
          <cell r="E175">
            <v>0</v>
          </cell>
          <cell r="F175">
            <v>0</v>
          </cell>
          <cell r="G175">
            <v>17443.75</v>
          </cell>
          <cell r="H175">
            <v>0</v>
          </cell>
        </row>
        <row r="176">
          <cell r="B176" t="str">
            <v>KLGLW-1</v>
          </cell>
          <cell r="C176">
            <v>3891.23</v>
          </cell>
          <cell r="D176">
            <v>2513.08</v>
          </cell>
          <cell r="E176">
            <v>0</v>
          </cell>
          <cell r="F176">
            <v>0</v>
          </cell>
          <cell r="G176">
            <v>3891.23</v>
          </cell>
          <cell r="H176">
            <v>2513.08</v>
          </cell>
        </row>
        <row r="177">
          <cell r="B177" t="str">
            <v>MKHLW-1</v>
          </cell>
          <cell r="C177">
            <v>4.4400000000000004</v>
          </cell>
          <cell r="D177">
            <v>6641.32</v>
          </cell>
          <cell r="E177">
            <v>0</v>
          </cell>
          <cell r="F177">
            <v>0</v>
          </cell>
          <cell r="G177">
            <v>4.4400000000000004</v>
          </cell>
          <cell r="H177">
            <v>6641.32</v>
          </cell>
        </row>
        <row r="178">
          <cell r="B178" t="str">
            <v>AIGA_01Z</v>
          </cell>
          <cell r="C178">
            <v>0</v>
          </cell>
          <cell r="D178">
            <v>21.21</v>
          </cell>
          <cell r="E178">
            <v>0</v>
          </cell>
          <cell r="F178">
            <v>0</v>
          </cell>
          <cell r="G178">
            <v>0</v>
          </cell>
          <cell r="H178">
            <v>21.21</v>
          </cell>
        </row>
        <row r="179">
          <cell r="B179" t="str">
            <v>BHLAW-1</v>
          </cell>
          <cell r="C179">
            <v>1936.45</v>
          </cell>
          <cell r="D179">
            <v>122.11</v>
          </cell>
          <cell r="E179">
            <v>0</v>
          </cell>
          <cell r="F179">
            <v>0</v>
          </cell>
          <cell r="G179">
            <v>1936.45</v>
          </cell>
          <cell r="H179">
            <v>122.11</v>
          </cell>
        </row>
        <row r="180">
          <cell r="B180" t="str">
            <v>CASH_01Z</v>
          </cell>
          <cell r="C180">
            <v>178.18</v>
          </cell>
          <cell r="D180">
            <v>0.09</v>
          </cell>
          <cell r="E180">
            <v>0</v>
          </cell>
          <cell r="F180">
            <v>0</v>
          </cell>
          <cell r="G180">
            <v>178.18</v>
          </cell>
          <cell r="H180">
            <v>0.09</v>
          </cell>
        </row>
        <row r="181">
          <cell r="B181" t="str">
            <v>CEAN_01Z</v>
          </cell>
          <cell r="C181">
            <v>2.69</v>
          </cell>
          <cell r="D181">
            <v>25.71</v>
          </cell>
          <cell r="E181">
            <v>0</v>
          </cell>
          <cell r="F181">
            <v>0</v>
          </cell>
          <cell r="G181">
            <v>2.69</v>
          </cell>
          <cell r="H181">
            <v>25.71</v>
          </cell>
        </row>
        <row r="182">
          <cell r="B182" t="str">
            <v>CLAC-1</v>
          </cell>
          <cell r="C182">
            <v>0.71</v>
          </cell>
          <cell r="D182">
            <v>2.39</v>
          </cell>
          <cell r="E182">
            <v>0</v>
          </cell>
          <cell r="F182">
            <v>0</v>
          </cell>
          <cell r="G182">
            <v>0.71</v>
          </cell>
          <cell r="H182">
            <v>2.39</v>
          </cell>
        </row>
        <row r="183">
          <cell r="B183" t="str">
            <v>CLUN_01Z</v>
          </cell>
          <cell r="C183">
            <v>466.66</v>
          </cell>
          <cell r="D183">
            <v>228.6</v>
          </cell>
          <cell r="E183">
            <v>0</v>
          </cell>
          <cell r="F183">
            <v>0</v>
          </cell>
          <cell r="G183">
            <v>466.66</v>
          </cell>
          <cell r="H183">
            <v>228.6</v>
          </cell>
        </row>
        <row r="184">
          <cell r="B184" t="str">
            <v>CLUN_02Z</v>
          </cell>
          <cell r="C184">
            <v>110.91</v>
          </cell>
          <cell r="D184">
            <v>117.98</v>
          </cell>
          <cell r="E184">
            <v>0</v>
          </cell>
          <cell r="F184">
            <v>0</v>
          </cell>
          <cell r="G184">
            <v>110.91</v>
          </cell>
          <cell r="H184">
            <v>117.98</v>
          </cell>
        </row>
        <row r="185">
          <cell r="B185" t="str">
            <v>CULL_02Z</v>
          </cell>
          <cell r="C185">
            <v>554.51</v>
          </cell>
          <cell r="D185">
            <v>0.02</v>
          </cell>
          <cell r="E185">
            <v>0</v>
          </cell>
          <cell r="F185">
            <v>0</v>
          </cell>
          <cell r="G185">
            <v>554.51</v>
          </cell>
          <cell r="H185">
            <v>0.02</v>
          </cell>
        </row>
        <row r="186">
          <cell r="B186" t="str">
            <v>DEAN_01Z</v>
          </cell>
          <cell r="C186">
            <v>20.88</v>
          </cell>
          <cell r="D186">
            <v>47.17</v>
          </cell>
          <cell r="E186">
            <v>0</v>
          </cell>
          <cell r="F186">
            <v>0</v>
          </cell>
          <cell r="G186">
            <v>20.88</v>
          </cell>
          <cell r="H186">
            <v>47.17</v>
          </cell>
        </row>
        <row r="187">
          <cell r="B187" t="str">
            <v>ERRO_01Z</v>
          </cell>
          <cell r="C187">
            <v>0.61</v>
          </cell>
          <cell r="D187">
            <v>19.37</v>
          </cell>
          <cell r="E187">
            <v>0</v>
          </cell>
          <cell r="F187">
            <v>0</v>
          </cell>
          <cell r="G187">
            <v>0.61</v>
          </cell>
          <cell r="H187">
            <v>19.37</v>
          </cell>
        </row>
        <row r="188">
          <cell r="B188" t="str">
            <v>ERRO_02Z</v>
          </cell>
          <cell r="C188">
            <v>0.49</v>
          </cell>
          <cell r="D188">
            <v>21.22</v>
          </cell>
          <cell r="E188">
            <v>0</v>
          </cell>
          <cell r="F188">
            <v>0</v>
          </cell>
          <cell r="G188">
            <v>0.49</v>
          </cell>
          <cell r="H188">
            <v>21.22</v>
          </cell>
        </row>
        <row r="189">
          <cell r="B189" t="str">
            <v>ERRO_03Z</v>
          </cell>
          <cell r="C189">
            <v>1.07</v>
          </cell>
          <cell r="D189">
            <v>13.43</v>
          </cell>
          <cell r="E189">
            <v>0</v>
          </cell>
          <cell r="F189">
            <v>0</v>
          </cell>
          <cell r="G189">
            <v>1.07</v>
          </cell>
          <cell r="H189">
            <v>13.43</v>
          </cell>
        </row>
        <row r="190">
          <cell r="B190" t="str">
            <v>FASN_01Z</v>
          </cell>
          <cell r="C190">
            <v>305.23</v>
          </cell>
          <cell r="D190">
            <v>0.02</v>
          </cell>
          <cell r="E190">
            <v>0</v>
          </cell>
          <cell r="F190">
            <v>0</v>
          </cell>
          <cell r="G190">
            <v>305.23</v>
          </cell>
          <cell r="H190">
            <v>0.02</v>
          </cell>
        </row>
        <row r="191">
          <cell r="B191" t="str">
            <v>FASN_02Z</v>
          </cell>
          <cell r="C191">
            <v>88.03</v>
          </cell>
          <cell r="D191">
            <v>0.03</v>
          </cell>
          <cell r="E191">
            <v>0</v>
          </cell>
          <cell r="F191">
            <v>0</v>
          </cell>
          <cell r="G191">
            <v>88.03</v>
          </cell>
          <cell r="H191">
            <v>0.03</v>
          </cell>
        </row>
        <row r="192">
          <cell r="B192" t="str">
            <v>FASN_03Z</v>
          </cell>
          <cell r="C192">
            <v>6.36</v>
          </cell>
          <cell r="D192">
            <v>0.61</v>
          </cell>
          <cell r="E192">
            <v>0</v>
          </cell>
          <cell r="F192">
            <v>0</v>
          </cell>
          <cell r="G192">
            <v>6.36</v>
          </cell>
          <cell r="H192">
            <v>0.61</v>
          </cell>
        </row>
        <row r="193">
          <cell r="B193" t="str">
            <v>FASN_04Z</v>
          </cell>
          <cell r="C193">
            <v>26.6</v>
          </cell>
          <cell r="D193">
            <v>74.180000000000007</v>
          </cell>
          <cell r="E193">
            <v>0</v>
          </cell>
          <cell r="F193">
            <v>0</v>
          </cell>
          <cell r="G193">
            <v>26.6</v>
          </cell>
          <cell r="H193">
            <v>74.180000000000007</v>
          </cell>
        </row>
        <row r="194">
          <cell r="B194" t="str">
            <v>FINL_01Z</v>
          </cell>
          <cell r="C194">
            <v>3.91</v>
          </cell>
          <cell r="D194">
            <v>6.52</v>
          </cell>
          <cell r="E194">
            <v>0</v>
          </cell>
          <cell r="F194">
            <v>0</v>
          </cell>
          <cell r="G194">
            <v>3.91</v>
          </cell>
          <cell r="H194">
            <v>6.52</v>
          </cell>
        </row>
        <row r="195">
          <cell r="B195" t="str">
            <v>FOYE_01Z</v>
          </cell>
          <cell r="C195">
            <v>1224.1400000000001</v>
          </cell>
          <cell r="D195">
            <v>816.02</v>
          </cell>
          <cell r="E195">
            <v>0</v>
          </cell>
          <cell r="F195">
            <v>0</v>
          </cell>
          <cell r="G195">
            <v>1224.1400000000001</v>
          </cell>
          <cell r="H195">
            <v>816.02</v>
          </cell>
        </row>
        <row r="196">
          <cell r="B196" t="str">
            <v>FOYE_02Z</v>
          </cell>
          <cell r="C196">
            <v>2242.85</v>
          </cell>
          <cell r="D196">
            <v>1144.1199999999999</v>
          </cell>
          <cell r="E196">
            <v>0</v>
          </cell>
          <cell r="F196">
            <v>0</v>
          </cell>
          <cell r="G196">
            <v>2242.85</v>
          </cell>
          <cell r="H196">
            <v>1144.1199999999999</v>
          </cell>
        </row>
        <row r="197">
          <cell r="B197" t="str">
            <v>GLEN_01Z</v>
          </cell>
          <cell r="C197">
            <v>25.38</v>
          </cell>
          <cell r="D197">
            <v>0.93</v>
          </cell>
          <cell r="E197">
            <v>0</v>
          </cell>
          <cell r="F197">
            <v>0</v>
          </cell>
          <cell r="G197">
            <v>25.38</v>
          </cell>
          <cell r="H197">
            <v>0.93</v>
          </cell>
        </row>
        <row r="198">
          <cell r="B198" t="str">
            <v>GLNDO-1</v>
          </cell>
          <cell r="C198">
            <v>63.37</v>
          </cell>
          <cell r="D198">
            <v>18.55</v>
          </cell>
          <cell r="E198">
            <v>0</v>
          </cell>
          <cell r="F198">
            <v>0</v>
          </cell>
          <cell r="G198">
            <v>63.37</v>
          </cell>
          <cell r="H198">
            <v>18.55</v>
          </cell>
        </row>
        <row r="199">
          <cell r="B199" t="str">
            <v>GORDW-1</v>
          </cell>
          <cell r="C199">
            <v>0</v>
          </cell>
          <cell r="D199">
            <v>0</v>
          </cell>
          <cell r="E199">
            <v>0</v>
          </cell>
          <cell r="F199">
            <v>0</v>
          </cell>
          <cell r="G199">
            <v>0</v>
          </cell>
          <cell r="H199">
            <v>0</v>
          </cell>
        </row>
        <row r="200">
          <cell r="B200" t="str">
            <v>GRUB_01Z</v>
          </cell>
          <cell r="C200">
            <v>0</v>
          </cell>
          <cell r="D200">
            <v>0</v>
          </cell>
          <cell r="E200">
            <v>0</v>
          </cell>
          <cell r="F200">
            <v>0</v>
          </cell>
          <cell r="G200">
            <v>0</v>
          </cell>
          <cell r="H200">
            <v>0</v>
          </cell>
        </row>
        <row r="201">
          <cell r="B201" t="str">
            <v>GRUB_02Z</v>
          </cell>
          <cell r="C201">
            <v>0</v>
          </cell>
          <cell r="D201">
            <v>0</v>
          </cell>
          <cell r="E201">
            <v>0</v>
          </cell>
          <cell r="F201">
            <v>0</v>
          </cell>
          <cell r="G201">
            <v>0</v>
          </cell>
          <cell r="H201">
            <v>0</v>
          </cell>
        </row>
        <row r="202">
          <cell r="B202" t="str">
            <v>HADHW-1</v>
          </cell>
          <cell r="C202">
            <v>0.05</v>
          </cell>
          <cell r="D202">
            <v>8392.7000000000007</v>
          </cell>
          <cell r="E202">
            <v>0</v>
          </cell>
          <cell r="F202">
            <v>0</v>
          </cell>
          <cell r="G202">
            <v>0.05</v>
          </cell>
          <cell r="H202">
            <v>8392.7000000000007</v>
          </cell>
        </row>
        <row r="203">
          <cell r="B203" t="str">
            <v>INGA_01Z</v>
          </cell>
          <cell r="C203">
            <v>43.01</v>
          </cell>
          <cell r="D203">
            <v>0.22</v>
          </cell>
          <cell r="E203">
            <v>0</v>
          </cell>
          <cell r="F203">
            <v>0</v>
          </cell>
          <cell r="G203">
            <v>43.01</v>
          </cell>
          <cell r="H203">
            <v>0.22</v>
          </cell>
        </row>
        <row r="204">
          <cell r="B204" t="str">
            <v>KIOR_01Z</v>
          </cell>
          <cell r="C204">
            <v>0.81</v>
          </cell>
          <cell r="D204">
            <v>3.8</v>
          </cell>
          <cell r="E204">
            <v>0</v>
          </cell>
          <cell r="F204">
            <v>0</v>
          </cell>
          <cell r="G204">
            <v>0.81</v>
          </cell>
          <cell r="H204">
            <v>3.8</v>
          </cell>
        </row>
        <row r="205">
          <cell r="B205" t="str">
            <v>LOCH_01Z</v>
          </cell>
          <cell r="C205">
            <v>0.06</v>
          </cell>
          <cell r="D205">
            <v>0.39</v>
          </cell>
          <cell r="E205">
            <v>0</v>
          </cell>
          <cell r="F205">
            <v>0</v>
          </cell>
          <cell r="G205">
            <v>0.06</v>
          </cell>
          <cell r="H205">
            <v>0.39</v>
          </cell>
        </row>
        <row r="206">
          <cell r="B206" t="str">
            <v>LOCH_02Z</v>
          </cell>
          <cell r="C206">
            <v>275.02999999999997</v>
          </cell>
          <cell r="D206">
            <v>6.9</v>
          </cell>
          <cell r="E206">
            <v>0</v>
          </cell>
          <cell r="F206">
            <v>0</v>
          </cell>
          <cell r="G206">
            <v>275.02999999999997</v>
          </cell>
          <cell r="H206">
            <v>6.9</v>
          </cell>
        </row>
        <row r="207">
          <cell r="B207" t="str">
            <v>LUIC_01Z</v>
          </cell>
          <cell r="C207">
            <v>11.68</v>
          </cell>
          <cell r="D207">
            <v>64.650000000000006</v>
          </cell>
          <cell r="E207">
            <v>0</v>
          </cell>
          <cell r="F207">
            <v>0</v>
          </cell>
          <cell r="G207">
            <v>11.68</v>
          </cell>
          <cell r="H207">
            <v>64.650000000000006</v>
          </cell>
        </row>
        <row r="208">
          <cell r="B208" t="str">
            <v>LUIC_02Z</v>
          </cell>
          <cell r="C208">
            <v>17.95</v>
          </cell>
          <cell r="D208">
            <v>54.31</v>
          </cell>
          <cell r="E208">
            <v>0</v>
          </cell>
          <cell r="F208">
            <v>0</v>
          </cell>
          <cell r="G208">
            <v>17.95</v>
          </cell>
          <cell r="H208">
            <v>54.31</v>
          </cell>
        </row>
        <row r="209">
          <cell r="B209" t="str">
            <v>MOSS_01Z</v>
          </cell>
          <cell r="C209">
            <v>89.05</v>
          </cell>
          <cell r="D209">
            <v>4.59</v>
          </cell>
          <cell r="E209">
            <v>0</v>
          </cell>
          <cell r="F209">
            <v>0</v>
          </cell>
          <cell r="G209">
            <v>89.05</v>
          </cell>
          <cell r="H209">
            <v>4.59</v>
          </cell>
        </row>
        <row r="210">
          <cell r="B210" t="str">
            <v>NANT_01Z</v>
          </cell>
          <cell r="C210">
            <v>37.43</v>
          </cell>
          <cell r="D210">
            <v>0.25</v>
          </cell>
          <cell r="E210">
            <v>0</v>
          </cell>
          <cell r="F210">
            <v>0</v>
          </cell>
          <cell r="G210">
            <v>37.43</v>
          </cell>
          <cell r="H210">
            <v>0.25</v>
          </cell>
        </row>
        <row r="211">
          <cell r="B211" t="str">
            <v>ORRI_01Z</v>
          </cell>
          <cell r="C211">
            <v>0</v>
          </cell>
          <cell r="D211">
            <v>0</v>
          </cell>
          <cell r="E211">
            <v>0</v>
          </cell>
          <cell r="F211">
            <v>0</v>
          </cell>
          <cell r="G211">
            <v>0</v>
          </cell>
          <cell r="H211">
            <v>0</v>
          </cell>
        </row>
        <row r="212">
          <cell r="B212" t="str">
            <v>PEHE_01Z</v>
          </cell>
          <cell r="C212">
            <v>20015.29</v>
          </cell>
          <cell r="D212">
            <v>1254.1500000000001</v>
          </cell>
          <cell r="E212">
            <v>0</v>
          </cell>
          <cell r="F212">
            <v>0</v>
          </cell>
          <cell r="G212">
            <v>20015.29</v>
          </cell>
          <cell r="H212">
            <v>1254.1500000000001</v>
          </cell>
        </row>
        <row r="213">
          <cell r="B213" t="str">
            <v>PEHE_02Z</v>
          </cell>
          <cell r="C213">
            <v>0</v>
          </cell>
          <cell r="D213">
            <v>0</v>
          </cell>
          <cell r="E213">
            <v>0</v>
          </cell>
          <cell r="F213">
            <v>0</v>
          </cell>
          <cell r="G213">
            <v>0</v>
          </cell>
          <cell r="H213">
            <v>0</v>
          </cell>
        </row>
        <row r="214">
          <cell r="B214" t="str">
            <v>QUIO_01Z</v>
          </cell>
          <cell r="C214">
            <v>231.11</v>
          </cell>
          <cell r="D214">
            <v>234.58</v>
          </cell>
          <cell r="E214">
            <v>0</v>
          </cell>
          <cell r="F214">
            <v>0</v>
          </cell>
          <cell r="G214">
            <v>231.11</v>
          </cell>
          <cell r="H214">
            <v>234.58</v>
          </cell>
        </row>
        <row r="215">
          <cell r="B215" t="str">
            <v>SLOY_01Z</v>
          </cell>
          <cell r="C215">
            <v>4.6399999999999997</v>
          </cell>
          <cell r="D215">
            <v>1.27</v>
          </cell>
          <cell r="E215">
            <v>0</v>
          </cell>
          <cell r="F215">
            <v>0</v>
          </cell>
          <cell r="G215">
            <v>4.6399999999999997</v>
          </cell>
          <cell r="H215">
            <v>1.27</v>
          </cell>
        </row>
        <row r="216">
          <cell r="B216" t="str">
            <v>SLOY_02Z</v>
          </cell>
          <cell r="C216">
            <v>0</v>
          </cell>
          <cell r="D216">
            <v>3.74</v>
          </cell>
          <cell r="E216">
            <v>0</v>
          </cell>
          <cell r="F216">
            <v>0</v>
          </cell>
          <cell r="G216">
            <v>0</v>
          </cell>
          <cell r="H216">
            <v>3.74</v>
          </cell>
        </row>
        <row r="217">
          <cell r="B217" t="str">
            <v>SLOY_03Z</v>
          </cell>
          <cell r="C217">
            <v>9.01</v>
          </cell>
          <cell r="D217">
            <v>0.56999999999999995</v>
          </cell>
          <cell r="E217">
            <v>0</v>
          </cell>
          <cell r="F217">
            <v>0</v>
          </cell>
          <cell r="G217">
            <v>9.01</v>
          </cell>
          <cell r="H217">
            <v>0.56999999999999995</v>
          </cell>
        </row>
        <row r="218">
          <cell r="B218" t="str">
            <v>SLOY_04Z</v>
          </cell>
          <cell r="C218">
            <v>13.49</v>
          </cell>
          <cell r="D218">
            <v>0.16</v>
          </cell>
          <cell r="E218">
            <v>0</v>
          </cell>
          <cell r="F218">
            <v>0</v>
          </cell>
          <cell r="G218">
            <v>13.49</v>
          </cell>
          <cell r="H218">
            <v>0.16</v>
          </cell>
        </row>
        <row r="219">
          <cell r="B219" t="str">
            <v>STRNW-1</v>
          </cell>
          <cell r="C219">
            <v>2.21</v>
          </cell>
          <cell r="D219">
            <v>2162.96</v>
          </cell>
          <cell r="E219">
            <v>0</v>
          </cell>
          <cell r="F219">
            <v>0</v>
          </cell>
          <cell r="G219">
            <v>2.21</v>
          </cell>
          <cell r="H219">
            <v>2162.96</v>
          </cell>
        </row>
        <row r="220">
          <cell r="B220" t="str">
            <v>TORA_01Z</v>
          </cell>
          <cell r="C220">
            <v>2.15</v>
          </cell>
          <cell r="D220">
            <v>124.5</v>
          </cell>
          <cell r="E220">
            <v>0</v>
          </cell>
          <cell r="F220">
            <v>0</v>
          </cell>
          <cell r="G220">
            <v>2.15</v>
          </cell>
          <cell r="H220">
            <v>124.5</v>
          </cell>
        </row>
        <row r="221">
          <cell r="B221" t="str">
            <v>TORA_02Z</v>
          </cell>
          <cell r="C221">
            <v>19.03</v>
          </cell>
          <cell r="D221">
            <v>20.36</v>
          </cell>
          <cell r="E221">
            <v>0</v>
          </cell>
          <cell r="F221">
            <v>0</v>
          </cell>
          <cell r="G221">
            <v>19.03</v>
          </cell>
          <cell r="H221">
            <v>20.36</v>
          </cell>
        </row>
        <row r="222">
          <cell r="B222" t="str">
            <v>STLGW-1</v>
          </cell>
          <cell r="C222">
            <v>892.84</v>
          </cell>
          <cell r="D222">
            <v>31.34</v>
          </cell>
          <cell r="E222">
            <v>0</v>
          </cell>
          <cell r="F222">
            <v>0</v>
          </cell>
          <cell r="G222">
            <v>892.84</v>
          </cell>
          <cell r="H222">
            <v>31.34</v>
          </cell>
        </row>
        <row r="223">
          <cell r="B223" t="str">
            <v>STLGW-2</v>
          </cell>
          <cell r="C223">
            <v>977</v>
          </cell>
          <cell r="D223">
            <v>28.8</v>
          </cell>
          <cell r="E223">
            <v>0</v>
          </cell>
          <cell r="F223">
            <v>0</v>
          </cell>
          <cell r="G223">
            <v>977</v>
          </cell>
          <cell r="H223">
            <v>28.8</v>
          </cell>
        </row>
        <row r="224">
          <cell r="B224" t="str">
            <v>STLGW-3</v>
          </cell>
          <cell r="C224">
            <v>906.91</v>
          </cell>
          <cell r="D224">
            <v>20.149999999999999</v>
          </cell>
          <cell r="E224">
            <v>0</v>
          </cell>
          <cell r="F224">
            <v>0</v>
          </cell>
          <cell r="G224">
            <v>906.91</v>
          </cell>
          <cell r="H224">
            <v>20.149999999999999</v>
          </cell>
        </row>
        <row r="225">
          <cell r="B225" t="str">
            <v>SUTB_01Z</v>
          </cell>
          <cell r="C225">
            <v>0</v>
          </cell>
          <cell r="D225">
            <v>0</v>
          </cell>
          <cell r="E225">
            <v>0</v>
          </cell>
          <cell r="F225">
            <v>0</v>
          </cell>
          <cell r="G225">
            <v>0</v>
          </cell>
          <cell r="H225">
            <v>0</v>
          </cell>
        </row>
        <row r="226">
          <cell r="B226" t="str">
            <v>SVRP_10Z</v>
          </cell>
          <cell r="C226">
            <v>0</v>
          </cell>
          <cell r="D226">
            <v>0</v>
          </cell>
          <cell r="E226">
            <v>0</v>
          </cell>
          <cell r="F226">
            <v>0</v>
          </cell>
          <cell r="G226">
            <v>0</v>
          </cell>
          <cell r="H226">
            <v>0</v>
          </cell>
        </row>
        <row r="227">
          <cell r="B227" t="str">
            <v>SVRP_20Z</v>
          </cell>
          <cell r="C227">
            <v>0</v>
          </cell>
          <cell r="D227">
            <v>0</v>
          </cell>
          <cell r="E227">
            <v>0</v>
          </cell>
          <cell r="F227">
            <v>0</v>
          </cell>
          <cell r="G227">
            <v>0</v>
          </cell>
          <cell r="H227">
            <v>0</v>
          </cell>
        </row>
        <row r="228">
          <cell r="B228" t="str">
            <v>USKM_13Z</v>
          </cell>
          <cell r="C228">
            <v>0</v>
          </cell>
          <cell r="D228">
            <v>0</v>
          </cell>
          <cell r="E228">
            <v>0</v>
          </cell>
          <cell r="F228">
            <v>0</v>
          </cell>
          <cell r="G228">
            <v>0</v>
          </cell>
          <cell r="H228">
            <v>0</v>
          </cell>
        </row>
        <row r="229">
          <cell r="B229" t="str">
            <v>USKM_14Z</v>
          </cell>
          <cell r="C229">
            <v>0</v>
          </cell>
          <cell r="D229">
            <v>0</v>
          </cell>
          <cell r="E229">
            <v>0</v>
          </cell>
          <cell r="F229">
            <v>0</v>
          </cell>
          <cell r="G229">
            <v>0</v>
          </cell>
          <cell r="H229">
            <v>0</v>
          </cell>
        </row>
        <row r="230">
          <cell r="B230" t="str">
            <v>USKM_15Z</v>
          </cell>
          <cell r="C230">
            <v>0</v>
          </cell>
          <cell r="D230">
            <v>0</v>
          </cell>
          <cell r="E230">
            <v>0</v>
          </cell>
          <cell r="F230">
            <v>0</v>
          </cell>
          <cell r="G230">
            <v>0</v>
          </cell>
          <cell r="H230">
            <v>0</v>
          </cell>
        </row>
        <row r="231">
          <cell r="B231" t="str">
            <v>DAMC_01Z</v>
          </cell>
          <cell r="C231">
            <v>437.27</v>
          </cell>
          <cell r="D231">
            <v>338.31</v>
          </cell>
          <cell r="E231">
            <v>0</v>
          </cell>
          <cell r="F231">
            <v>0</v>
          </cell>
          <cell r="G231">
            <v>437.27</v>
          </cell>
          <cell r="H231">
            <v>338.31</v>
          </cell>
        </row>
        <row r="232">
          <cell r="B232" t="str">
            <v>RYHPS01Z</v>
          </cell>
          <cell r="C232">
            <v>5036.5</v>
          </cell>
          <cell r="D232">
            <v>189.19</v>
          </cell>
          <cell r="E232">
            <v>0</v>
          </cell>
          <cell r="F232">
            <v>0</v>
          </cell>
          <cell r="G232">
            <v>5036.5</v>
          </cell>
          <cell r="H232">
            <v>189.19</v>
          </cell>
        </row>
        <row r="233">
          <cell r="B233" t="str">
            <v>SHOS_01Z</v>
          </cell>
          <cell r="C233">
            <v>14703.7</v>
          </cell>
          <cell r="D233">
            <v>396.8</v>
          </cell>
          <cell r="E233">
            <v>0</v>
          </cell>
          <cell r="F233">
            <v>0</v>
          </cell>
          <cell r="G233">
            <v>14703.7</v>
          </cell>
          <cell r="H233">
            <v>396.8</v>
          </cell>
        </row>
        <row r="234">
          <cell r="B234" t="str">
            <v>WLNYO-2</v>
          </cell>
          <cell r="C234">
            <v>13466.25</v>
          </cell>
          <cell r="D234">
            <v>813.44</v>
          </cell>
          <cell r="E234">
            <v>0</v>
          </cell>
          <cell r="F234">
            <v>0</v>
          </cell>
          <cell r="G234">
            <v>13466.25</v>
          </cell>
          <cell r="H234">
            <v>813.44</v>
          </cell>
        </row>
        <row r="235">
          <cell r="B235" t="str">
            <v>WLNYW-1</v>
          </cell>
          <cell r="C235">
            <v>385.42</v>
          </cell>
          <cell r="D235">
            <v>3943.88</v>
          </cell>
          <cell r="E235">
            <v>0</v>
          </cell>
          <cell r="F235">
            <v>0</v>
          </cell>
          <cell r="G235">
            <v>385.42</v>
          </cell>
          <cell r="H235">
            <v>3943.88</v>
          </cell>
        </row>
        <row r="236">
          <cell r="B236" t="str">
            <v>WLNYO3</v>
          </cell>
          <cell r="C236">
            <v>3833.45</v>
          </cell>
          <cell r="D236">
            <v>610.91</v>
          </cell>
          <cell r="E236">
            <v>0</v>
          </cell>
          <cell r="F236">
            <v>0</v>
          </cell>
          <cell r="G236">
            <v>3833.45</v>
          </cell>
          <cell r="H236">
            <v>610.91</v>
          </cell>
        </row>
        <row r="237">
          <cell r="B237" t="str">
            <v>WLNYO4</v>
          </cell>
          <cell r="C237">
            <v>934.46</v>
          </cell>
          <cell r="D237">
            <v>1202.55</v>
          </cell>
          <cell r="E237">
            <v>0</v>
          </cell>
          <cell r="F237">
            <v>0</v>
          </cell>
          <cell r="G237">
            <v>934.46</v>
          </cell>
          <cell r="H237">
            <v>1202.55</v>
          </cell>
        </row>
        <row r="238">
          <cell r="B238" t="str">
            <v>WBURB-1</v>
          </cell>
          <cell r="C238">
            <v>41232.61</v>
          </cell>
          <cell r="D238">
            <v>1142.01</v>
          </cell>
          <cell r="E238">
            <v>0</v>
          </cell>
          <cell r="F238">
            <v>0</v>
          </cell>
          <cell r="G238">
            <v>41232.61</v>
          </cell>
          <cell r="H238">
            <v>1142.01</v>
          </cell>
        </row>
        <row r="239">
          <cell r="B239" t="str">
            <v>WBURB-2</v>
          </cell>
          <cell r="C239">
            <v>42295.77</v>
          </cell>
          <cell r="D239">
            <v>864.71</v>
          </cell>
          <cell r="E239">
            <v>0</v>
          </cell>
          <cell r="F239">
            <v>0</v>
          </cell>
          <cell r="G239">
            <v>42295.77</v>
          </cell>
          <cell r="H239">
            <v>864.71</v>
          </cell>
        </row>
        <row r="240">
          <cell r="B240" t="str">
            <v>WBURB-3</v>
          </cell>
          <cell r="C240">
            <v>0</v>
          </cell>
          <cell r="D240">
            <v>2.5</v>
          </cell>
          <cell r="E240">
            <v>0</v>
          </cell>
          <cell r="F240">
            <v>0</v>
          </cell>
          <cell r="G240">
            <v>0</v>
          </cell>
          <cell r="H240">
            <v>2.5</v>
          </cell>
        </row>
        <row r="241">
          <cell r="B241" t="str">
            <v>WBUPS01Z</v>
          </cell>
          <cell r="C241">
            <v>0</v>
          </cell>
          <cell r="D241">
            <v>0</v>
          </cell>
          <cell r="E241">
            <v>0</v>
          </cell>
          <cell r="F241">
            <v>0</v>
          </cell>
          <cell r="G241">
            <v>0</v>
          </cell>
          <cell r="H241">
            <v>0</v>
          </cell>
        </row>
        <row r="242">
          <cell r="B242" t="str">
            <v>WBUPS02Z</v>
          </cell>
          <cell r="C242">
            <v>0</v>
          </cell>
          <cell r="D242">
            <v>0</v>
          </cell>
          <cell r="E242">
            <v>0</v>
          </cell>
          <cell r="F242">
            <v>0</v>
          </cell>
          <cell r="G242">
            <v>0</v>
          </cell>
          <cell r="H242">
            <v>0</v>
          </cell>
        </row>
        <row r="243">
          <cell r="B243" t="str">
            <v>WBUPS03Z</v>
          </cell>
          <cell r="C243">
            <v>1013.6</v>
          </cell>
          <cell r="D243">
            <v>362.65</v>
          </cell>
          <cell r="E243">
            <v>0</v>
          </cell>
          <cell r="F243">
            <v>0</v>
          </cell>
          <cell r="G243">
            <v>1013.6</v>
          </cell>
          <cell r="H243">
            <v>362.65</v>
          </cell>
        </row>
        <row r="244">
          <cell r="B244" t="str">
            <v>WBUPS04Z</v>
          </cell>
          <cell r="C244">
            <v>0</v>
          </cell>
          <cell r="D244">
            <v>0</v>
          </cell>
          <cell r="E244">
            <v>0</v>
          </cell>
          <cell r="F244">
            <v>0</v>
          </cell>
          <cell r="G244">
            <v>0</v>
          </cell>
          <cell r="H244">
            <v>0</v>
          </cell>
        </row>
        <row r="245">
          <cell r="B245" t="str">
            <v>WTMSO-1</v>
          </cell>
          <cell r="C245">
            <v>17024.91</v>
          </cell>
          <cell r="D245">
            <v>302.67</v>
          </cell>
          <cell r="E245">
            <v>0</v>
          </cell>
          <cell r="F245">
            <v>0</v>
          </cell>
          <cell r="G245">
            <v>17024.91</v>
          </cell>
          <cell r="H245">
            <v>302.67</v>
          </cell>
        </row>
        <row r="246">
          <cell r="B246" t="str">
            <v>BLLA-1</v>
          </cell>
          <cell r="C246">
            <v>1795.72</v>
          </cell>
          <cell r="D246">
            <v>564.02</v>
          </cell>
          <cell r="E246">
            <v>0</v>
          </cell>
          <cell r="F246">
            <v>0</v>
          </cell>
          <cell r="G246">
            <v>1795.72</v>
          </cell>
          <cell r="H246">
            <v>564.02</v>
          </cell>
        </row>
        <row r="247">
          <cell r="B247" t="str">
            <v>WHILW-1</v>
          </cell>
          <cell r="C247">
            <v>33000.22</v>
          </cell>
          <cell r="D247">
            <v>0</v>
          </cell>
          <cell r="E247">
            <v>0</v>
          </cell>
          <cell r="F247">
            <v>0</v>
          </cell>
          <cell r="G247">
            <v>33000.22</v>
          </cell>
          <cell r="H247">
            <v>0</v>
          </cell>
        </row>
        <row r="248">
          <cell r="B248" t="str">
            <v>WHILW-2</v>
          </cell>
          <cell r="C248">
            <v>20265.98</v>
          </cell>
          <cell r="D248">
            <v>0</v>
          </cell>
          <cell r="E248">
            <v>0</v>
          </cell>
          <cell r="F248">
            <v>0</v>
          </cell>
          <cell r="G248">
            <v>20265.98</v>
          </cell>
          <cell r="H248">
            <v>0</v>
          </cell>
        </row>
        <row r="249">
          <cell r="B249"/>
          <cell r="C249"/>
          <cell r="D249"/>
          <cell r="E249"/>
          <cell r="F249"/>
          <cell r="G249"/>
          <cell r="H249"/>
        </row>
        <row r="250">
          <cell r="B250"/>
          <cell r="C250"/>
          <cell r="D250"/>
          <cell r="E250"/>
          <cell r="F250"/>
          <cell r="G250"/>
          <cell r="H250"/>
        </row>
        <row r="251">
          <cell r="B251"/>
          <cell r="C251"/>
          <cell r="D251"/>
          <cell r="E251"/>
          <cell r="F251"/>
          <cell r="G251"/>
          <cell r="H251"/>
        </row>
        <row r="252">
          <cell r="B252"/>
          <cell r="C252"/>
          <cell r="D252"/>
          <cell r="E252"/>
          <cell r="F252"/>
          <cell r="G252"/>
          <cell r="H252"/>
        </row>
        <row r="253">
          <cell r="B253"/>
          <cell r="C253"/>
          <cell r="D253"/>
          <cell r="E253"/>
          <cell r="F253"/>
          <cell r="G253"/>
          <cell r="H253"/>
        </row>
        <row r="254">
          <cell r="B254"/>
          <cell r="C254"/>
          <cell r="D254"/>
          <cell r="E254"/>
          <cell r="F254"/>
          <cell r="G254"/>
          <cell r="H254"/>
        </row>
        <row r="255">
          <cell r="B255"/>
          <cell r="C255"/>
          <cell r="D255"/>
          <cell r="E255"/>
          <cell r="F255"/>
          <cell r="G255"/>
          <cell r="H255"/>
        </row>
        <row r="256">
          <cell r="B256"/>
          <cell r="C256"/>
          <cell r="D256"/>
          <cell r="E256"/>
          <cell r="F256"/>
          <cell r="G256"/>
          <cell r="H256"/>
        </row>
        <row r="257">
          <cell r="B257"/>
          <cell r="C257"/>
          <cell r="D257"/>
          <cell r="E257"/>
          <cell r="F257"/>
          <cell r="G257"/>
          <cell r="H257"/>
        </row>
        <row r="258">
          <cell r="B258"/>
          <cell r="C258"/>
          <cell r="D258"/>
          <cell r="E258"/>
          <cell r="F258"/>
          <cell r="G258"/>
          <cell r="H258"/>
        </row>
        <row r="259">
          <cell r="B259"/>
          <cell r="C259"/>
          <cell r="D259"/>
          <cell r="E259"/>
          <cell r="F259"/>
          <cell r="G259"/>
          <cell r="H259"/>
        </row>
        <row r="260">
          <cell r="B260"/>
          <cell r="C260"/>
          <cell r="D260"/>
          <cell r="E260"/>
          <cell r="F260"/>
          <cell r="G260"/>
          <cell r="H260"/>
        </row>
        <row r="261">
          <cell r="B261"/>
          <cell r="C261"/>
          <cell r="D261"/>
          <cell r="E261"/>
          <cell r="F261"/>
          <cell r="G261"/>
          <cell r="H261"/>
        </row>
        <row r="262">
          <cell r="B262"/>
          <cell r="C262"/>
          <cell r="D262"/>
          <cell r="E262"/>
          <cell r="F262"/>
          <cell r="G262"/>
          <cell r="H262"/>
        </row>
        <row r="263">
          <cell r="B263"/>
          <cell r="C263"/>
          <cell r="D263"/>
          <cell r="E263"/>
          <cell r="F263"/>
          <cell r="G263"/>
          <cell r="H263"/>
        </row>
        <row r="264">
          <cell r="B264"/>
          <cell r="C264"/>
          <cell r="D264"/>
          <cell r="E264"/>
          <cell r="F264"/>
          <cell r="G264"/>
          <cell r="H264"/>
        </row>
        <row r="265">
          <cell r="B265"/>
          <cell r="C265"/>
          <cell r="D265"/>
          <cell r="E265"/>
          <cell r="F265"/>
          <cell r="G265"/>
          <cell r="H265"/>
        </row>
        <row r="266">
          <cell r="B266"/>
          <cell r="C266"/>
          <cell r="D266"/>
          <cell r="E266"/>
          <cell r="F266"/>
          <cell r="G266"/>
          <cell r="H266"/>
        </row>
        <row r="267">
          <cell r="B267"/>
          <cell r="C267"/>
          <cell r="D267"/>
          <cell r="E267"/>
          <cell r="F267"/>
          <cell r="G267"/>
          <cell r="H267"/>
        </row>
        <row r="268">
          <cell r="B268"/>
          <cell r="C268"/>
          <cell r="D268"/>
          <cell r="E268"/>
          <cell r="F268"/>
          <cell r="G268"/>
          <cell r="H268"/>
        </row>
        <row r="269">
          <cell r="B269"/>
          <cell r="C269"/>
          <cell r="D269"/>
          <cell r="E269"/>
          <cell r="F269"/>
          <cell r="G269"/>
          <cell r="H269"/>
        </row>
        <row r="270">
          <cell r="B270"/>
          <cell r="C270"/>
          <cell r="D270"/>
          <cell r="E270"/>
          <cell r="F270"/>
          <cell r="G270"/>
          <cell r="H270"/>
        </row>
        <row r="271">
          <cell r="B271"/>
          <cell r="C271"/>
          <cell r="D271"/>
          <cell r="E271"/>
          <cell r="F271"/>
          <cell r="G271"/>
          <cell r="H271"/>
        </row>
        <row r="272">
          <cell r="B272"/>
          <cell r="C272"/>
          <cell r="D272"/>
          <cell r="E272"/>
          <cell r="F272"/>
          <cell r="G272"/>
          <cell r="H272"/>
        </row>
        <row r="273">
          <cell r="B273"/>
          <cell r="C273"/>
          <cell r="D273"/>
          <cell r="E273"/>
          <cell r="F273"/>
          <cell r="G273"/>
          <cell r="H273"/>
        </row>
        <row r="274">
          <cell r="B274"/>
          <cell r="C274"/>
          <cell r="D274"/>
          <cell r="E274"/>
          <cell r="F274"/>
          <cell r="G274"/>
          <cell r="H274"/>
        </row>
        <row r="275">
          <cell r="B275"/>
          <cell r="C275"/>
          <cell r="D275"/>
          <cell r="E275"/>
          <cell r="F275"/>
          <cell r="G275"/>
          <cell r="H275"/>
        </row>
        <row r="276">
          <cell r="B276"/>
          <cell r="C276"/>
          <cell r="D276"/>
          <cell r="E276"/>
          <cell r="F276"/>
          <cell r="G276"/>
          <cell r="H276"/>
        </row>
        <row r="277">
          <cell r="B277"/>
          <cell r="C277"/>
          <cell r="D277"/>
          <cell r="E277"/>
          <cell r="F277"/>
          <cell r="G277"/>
          <cell r="H277"/>
        </row>
        <row r="278">
          <cell r="B278"/>
          <cell r="C278"/>
          <cell r="D278"/>
          <cell r="E278"/>
          <cell r="F278"/>
          <cell r="G278"/>
          <cell r="H278"/>
        </row>
        <row r="279">
          <cell r="B279"/>
          <cell r="C279"/>
          <cell r="D279"/>
          <cell r="E279"/>
          <cell r="F279"/>
          <cell r="G279"/>
          <cell r="H279"/>
        </row>
        <row r="280">
          <cell r="B280"/>
          <cell r="C280"/>
          <cell r="D280"/>
          <cell r="E280"/>
          <cell r="F280"/>
          <cell r="G280"/>
          <cell r="H280"/>
        </row>
        <row r="281">
          <cell r="B281"/>
          <cell r="C281"/>
          <cell r="D281"/>
          <cell r="E281"/>
          <cell r="F281"/>
          <cell r="G281"/>
          <cell r="H281"/>
        </row>
        <row r="282">
          <cell r="B282"/>
          <cell r="C282"/>
          <cell r="D282"/>
          <cell r="E282"/>
          <cell r="F282"/>
          <cell r="G282"/>
          <cell r="H282"/>
        </row>
        <row r="283">
          <cell r="B283"/>
          <cell r="C283"/>
          <cell r="D283"/>
          <cell r="E283"/>
          <cell r="F283"/>
          <cell r="G283"/>
          <cell r="H283"/>
        </row>
        <row r="284">
          <cell r="B284"/>
          <cell r="C284"/>
          <cell r="D284"/>
          <cell r="E284"/>
          <cell r="F284"/>
          <cell r="G284"/>
          <cell r="H284"/>
        </row>
        <row r="285">
          <cell r="B285"/>
          <cell r="C285"/>
          <cell r="D285"/>
          <cell r="E285"/>
          <cell r="F285"/>
          <cell r="G285"/>
          <cell r="H285"/>
        </row>
      </sheetData>
      <sheetData sheetId="8">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0</v>
          </cell>
          <cell r="D8">
            <v>0</v>
          </cell>
          <cell r="E8">
            <v>0</v>
          </cell>
          <cell r="F8">
            <v>0</v>
          </cell>
          <cell r="G8">
            <v>0</v>
          </cell>
          <cell r="H8">
            <v>0</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7.24</v>
          </cell>
          <cell r="D13">
            <v>2573.98</v>
          </cell>
          <cell r="E13">
            <v>0</v>
          </cell>
          <cell r="F13">
            <v>0</v>
          </cell>
          <cell r="G13">
            <v>7.24</v>
          </cell>
          <cell r="H13">
            <v>2573.98</v>
          </cell>
        </row>
        <row r="14">
          <cell r="B14" t="str">
            <v>BEATO-1</v>
          </cell>
          <cell r="C14">
            <v>27013.11</v>
          </cell>
          <cell r="D14">
            <v>0</v>
          </cell>
          <cell r="E14">
            <v>0</v>
          </cell>
          <cell r="F14">
            <v>0</v>
          </cell>
          <cell r="G14">
            <v>27013.11</v>
          </cell>
          <cell r="H14">
            <v>0</v>
          </cell>
        </row>
        <row r="15">
          <cell r="B15" t="str">
            <v>BEATO-2</v>
          </cell>
          <cell r="C15">
            <v>28863.46</v>
          </cell>
          <cell r="D15">
            <v>0.57999999999999996</v>
          </cell>
          <cell r="E15">
            <v>0</v>
          </cell>
          <cell r="F15">
            <v>0</v>
          </cell>
          <cell r="G15">
            <v>28863.46</v>
          </cell>
          <cell r="H15">
            <v>0.57999999999999996</v>
          </cell>
        </row>
        <row r="16">
          <cell r="B16" t="str">
            <v>BEATO-3</v>
          </cell>
          <cell r="C16">
            <v>35449.339999999997</v>
          </cell>
          <cell r="D16">
            <v>0.2</v>
          </cell>
          <cell r="E16">
            <v>0</v>
          </cell>
          <cell r="F16">
            <v>0</v>
          </cell>
          <cell r="G16">
            <v>35449.339999999997</v>
          </cell>
          <cell r="H16">
            <v>0.2</v>
          </cell>
        </row>
        <row r="17">
          <cell r="B17" t="str">
            <v>BEATO-4</v>
          </cell>
          <cell r="C17">
            <v>37393.03</v>
          </cell>
          <cell r="D17">
            <v>1.85</v>
          </cell>
          <cell r="E17">
            <v>0</v>
          </cell>
          <cell r="F17">
            <v>0</v>
          </cell>
          <cell r="G17">
            <v>37393.03</v>
          </cell>
          <cell r="H17">
            <v>1.85</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2805.98</v>
          </cell>
          <cell r="D22">
            <v>2100.77</v>
          </cell>
          <cell r="E22">
            <v>0</v>
          </cell>
          <cell r="F22">
            <v>0</v>
          </cell>
          <cell r="G22">
            <v>2805.98</v>
          </cell>
          <cell r="H22">
            <v>2100.77</v>
          </cell>
        </row>
        <row r="23">
          <cell r="B23" t="str">
            <v>CARR-1</v>
          </cell>
          <cell r="C23">
            <v>92908.5</v>
          </cell>
          <cell r="D23">
            <v>1608.9</v>
          </cell>
          <cell r="E23">
            <v>0</v>
          </cell>
          <cell r="F23">
            <v>0</v>
          </cell>
          <cell r="G23">
            <v>92908.5</v>
          </cell>
          <cell r="H23">
            <v>1608.9</v>
          </cell>
        </row>
        <row r="24">
          <cell r="B24" t="str">
            <v>CARR-2</v>
          </cell>
          <cell r="C24">
            <v>64972.6</v>
          </cell>
          <cell r="D24">
            <v>1096.0999999999999</v>
          </cell>
          <cell r="E24">
            <v>0</v>
          </cell>
          <cell r="F24">
            <v>0</v>
          </cell>
          <cell r="G24">
            <v>64972.6</v>
          </cell>
          <cell r="H24">
            <v>1096.0999999999999</v>
          </cell>
        </row>
        <row r="25">
          <cell r="B25" t="str">
            <v>CDCL_01Z</v>
          </cell>
          <cell r="C25">
            <v>69225.75</v>
          </cell>
          <cell r="D25">
            <v>1533.42</v>
          </cell>
          <cell r="E25">
            <v>0</v>
          </cell>
          <cell r="F25">
            <v>0</v>
          </cell>
          <cell r="G25">
            <v>69225.75</v>
          </cell>
          <cell r="H25">
            <v>1533.42</v>
          </cell>
        </row>
        <row r="26">
          <cell r="B26" t="str">
            <v>LAGA_01Z</v>
          </cell>
          <cell r="C26">
            <v>7870.3</v>
          </cell>
          <cell r="D26">
            <v>4014.6</v>
          </cell>
          <cell r="E26">
            <v>0</v>
          </cell>
          <cell r="F26">
            <v>0</v>
          </cell>
          <cell r="G26">
            <v>7870.3</v>
          </cell>
          <cell r="H26">
            <v>4014.6</v>
          </cell>
        </row>
        <row r="27">
          <cell r="B27" t="str">
            <v>CLDCW-1</v>
          </cell>
          <cell r="C27">
            <v>15402.95</v>
          </cell>
          <cell r="D27">
            <v>16.66</v>
          </cell>
          <cell r="E27">
            <v>0</v>
          </cell>
          <cell r="F27">
            <v>0</v>
          </cell>
          <cell r="G27">
            <v>15402.95</v>
          </cell>
          <cell r="H27">
            <v>16.66</v>
          </cell>
        </row>
        <row r="28">
          <cell r="B28" t="str">
            <v>CLDNW-1</v>
          </cell>
          <cell r="C28">
            <v>15484.54</v>
          </cell>
          <cell r="D28">
            <v>16.36</v>
          </cell>
          <cell r="E28">
            <v>0</v>
          </cell>
          <cell r="F28">
            <v>0</v>
          </cell>
          <cell r="G28">
            <v>15484.54</v>
          </cell>
          <cell r="H28">
            <v>16.36</v>
          </cell>
        </row>
        <row r="29">
          <cell r="B29" t="str">
            <v>CLDSW-1</v>
          </cell>
          <cell r="C29">
            <v>4165.6099999999997</v>
          </cell>
          <cell r="D29">
            <v>332.98</v>
          </cell>
          <cell r="E29">
            <v>0</v>
          </cell>
          <cell r="F29">
            <v>0</v>
          </cell>
          <cell r="G29">
            <v>4165.6099999999997</v>
          </cell>
          <cell r="H29">
            <v>332.98</v>
          </cell>
        </row>
        <row r="30">
          <cell r="B30" t="str">
            <v>CRMLW-1</v>
          </cell>
          <cell r="C30">
            <v>177.69</v>
          </cell>
          <cell r="D30">
            <v>526.23</v>
          </cell>
          <cell r="E30">
            <v>0</v>
          </cell>
          <cell r="F30">
            <v>0</v>
          </cell>
          <cell r="G30">
            <v>177.69</v>
          </cell>
          <cell r="H30">
            <v>526.23</v>
          </cell>
        </row>
        <row r="31">
          <cell r="B31" t="str">
            <v>CORB_01Z</v>
          </cell>
          <cell r="C31">
            <v>51.7</v>
          </cell>
          <cell r="D31">
            <v>0.28999999999999998</v>
          </cell>
          <cell r="E31">
            <v>0</v>
          </cell>
          <cell r="F31">
            <v>0</v>
          </cell>
          <cell r="G31">
            <v>51.7</v>
          </cell>
          <cell r="H31">
            <v>0.28999999999999998</v>
          </cell>
        </row>
        <row r="32">
          <cell r="B32" t="str">
            <v>COSO_01Z</v>
          </cell>
          <cell r="C32">
            <v>338.15</v>
          </cell>
          <cell r="D32">
            <v>0</v>
          </cell>
          <cell r="E32">
            <v>0</v>
          </cell>
          <cell r="F32">
            <v>0</v>
          </cell>
          <cell r="G32">
            <v>338.15</v>
          </cell>
          <cell r="H32">
            <v>0</v>
          </cell>
        </row>
        <row r="33">
          <cell r="B33" t="str">
            <v>CRYRW-2</v>
          </cell>
          <cell r="C33">
            <v>14251.07</v>
          </cell>
          <cell r="D33">
            <v>328.24</v>
          </cell>
          <cell r="E33">
            <v>0</v>
          </cell>
          <cell r="F33">
            <v>0</v>
          </cell>
          <cell r="G33">
            <v>14251.07</v>
          </cell>
          <cell r="H33">
            <v>328.24</v>
          </cell>
        </row>
        <row r="34">
          <cell r="B34" t="str">
            <v>DEEP_01Z</v>
          </cell>
          <cell r="C34">
            <v>0</v>
          </cell>
          <cell r="D34">
            <v>0</v>
          </cell>
          <cell r="E34">
            <v>0</v>
          </cell>
          <cell r="F34">
            <v>0</v>
          </cell>
          <cell r="G34">
            <v>0</v>
          </cell>
          <cell r="H34">
            <v>0</v>
          </cell>
        </row>
        <row r="35">
          <cell r="B35" t="str">
            <v>CNQPS01Z</v>
          </cell>
          <cell r="C35">
            <v>1233.4100000000001</v>
          </cell>
          <cell r="D35">
            <v>0</v>
          </cell>
          <cell r="E35">
            <v>0</v>
          </cell>
          <cell r="F35">
            <v>0</v>
          </cell>
          <cell r="G35">
            <v>1233.4100000000001</v>
          </cell>
          <cell r="H35">
            <v>0</v>
          </cell>
        </row>
        <row r="36">
          <cell r="B36" t="str">
            <v>CNQPS02Z</v>
          </cell>
          <cell r="C36">
            <v>11988.02</v>
          </cell>
          <cell r="D36">
            <v>678.13</v>
          </cell>
          <cell r="E36">
            <v>0</v>
          </cell>
          <cell r="F36">
            <v>0</v>
          </cell>
          <cell r="G36">
            <v>11988.02</v>
          </cell>
          <cell r="H36">
            <v>678.13</v>
          </cell>
        </row>
        <row r="37">
          <cell r="B37" t="str">
            <v>CNQPS03Z</v>
          </cell>
          <cell r="C37">
            <v>10570.52</v>
          </cell>
          <cell r="D37">
            <v>1128.3900000000001</v>
          </cell>
          <cell r="E37">
            <v>0</v>
          </cell>
          <cell r="F37">
            <v>0</v>
          </cell>
          <cell r="G37">
            <v>10570.52</v>
          </cell>
          <cell r="H37">
            <v>1128.3900000000001</v>
          </cell>
        </row>
        <row r="38">
          <cell r="B38" t="str">
            <v>CNQPS04Z</v>
          </cell>
          <cell r="C38">
            <v>8678.5</v>
          </cell>
          <cell r="D38">
            <v>644.54999999999995</v>
          </cell>
          <cell r="E38">
            <v>0</v>
          </cell>
          <cell r="F38">
            <v>0</v>
          </cell>
          <cell r="G38">
            <v>8678.5</v>
          </cell>
          <cell r="H38">
            <v>644.54999999999995</v>
          </cell>
        </row>
        <row r="39">
          <cell r="B39" t="str">
            <v>CRUA_01Z</v>
          </cell>
          <cell r="C39">
            <v>1987.12</v>
          </cell>
          <cell r="D39">
            <v>338.54</v>
          </cell>
          <cell r="E39">
            <v>0</v>
          </cell>
          <cell r="F39">
            <v>0</v>
          </cell>
          <cell r="G39">
            <v>1987.12</v>
          </cell>
          <cell r="H39">
            <v>338.54</v>
          </cell>
        </row>
        <row r="40">
          <cell r="B40" t="str">
            <v>CRUA_02Z</v>
          </cell>
          <cell r="C40">
            <v>648.25</v>
          </cell>
          <cell r="D40">
            <v>124.2</v>
          </cell>
          <cell r="E40">
            <v>0</v>
          </cell>
          <cell r="F40">
            <v>0</v>
          </cell>
          <cell r="G40">
            <v>648.25</v>
          </cell>
          <cell r="H40">
            <v>124.2</v>
          </cell>
        </row>
        <row r="41">
          <cell r="B41" t="str">
            <v>CRUA_03Z</v>
          </cell>
          <cell r="C41">
            <v>7121.98</v>
          </cell>
          <cell r="D41">
            <v>547.74</v>
          </cell>
          <cell r="E41">
            <v>0</v>
          </cell>
          <cell r="F41">
            <v>0</v>
          </cell>
          <cell r="G41">
            <v>7121.98</v>
          </cell>
          <cell r="H41">
            <v>547.74</v>
          </cell>
        </row>
        <row r="42">
          <cell r="B42" t="str">
            <v>CRUA_04Z</v>
          </cell>
          <cell r="C42">
            <v>608.34</v>
          </cell>
          <cell r="D42">
            <v>73.14</v>
          </cell>
          <cell r="E42">
            <v>0</v>
          </cell>
          <cell r="F42">
            <v>0</v>
          </cell>
          <cell r="G42">
            <v>608.34</v>
          </cell>
          <cell r="H42">
            <v>73.14</v>
          </cell>
        </row>
        <row r="43">
          <cell r="B43" t="str">
            <v>DRAXX01Z</v>
          </cell>
          <cell r="C43">
            <v>13272.25</v>
          </cell>
          <cell r="D43">
            <v>236.9</v>
          </cell>
          <cell r="E43">
            <v>0</v>
          </cell>
          <cell r="F43">
            <v>0</v>
          </cell>
          <cell r="G43">
            <v>13272.25</v>
          </cell>
          <cell r="H43">
            <v>236.9</v>
          </cell>
        </row>
        <row r="44">
          <cell r="B44" t="str">
            <v>DRAXX02Z</v>
          </cell>
          <cell r="C44">
            <v>71951.3</v>
          </cell>
          <cell r="D44">
            <v>757.75</v>
          </cell>
          <cell r="E44">
            <v>0</v>
          </cell>
          <cell r="F44">
            <v>0</v>
          </cell>
          <cell r="G44">
            <v>71951.3</v>
          </cell>
          <cell r="H44">
            <v>757.75</v>
          </cell>
        </row>
        <row r="45">
          <cell r="B45" t="str">
            <v>DRAXX03Z</v>
          </cell>
          <cell r="C45">
            <v>73759.45</v>
          </cell>
          <cell r="D45">
            <v>977.7</v>
          </cell>
          <cell r="E45">
            <v>0</v>
          </cell>
          <cell r="F45">
            <v>0</v>
          </cell>
          <cell r="G45">
            <v>73759.45</v>
          </cell>
          <cell r="H45">
            <v>977.7</v>
          </cell>
        </row>
        <row r="46">
          <cell r="B46" t="str">
            <v>DRAXX04Z</v>
          </cell>
          <cell r="C46">
            <v>18236.400000000001</v>
          </cell>
          <cell r="D46">
            <v>2093.25</v>
          </cell>
          <cell r="E46">
            <v>0</v>
          </cell>
          <cell r="F46">
            <v>0</v>
          </cell>
          <cell r="G46">
            <v>18236.400000000001</v>
          </cell>
          <cell r="H46">
            <v>2093.25</v>
          </cell>
        </row>
        <row r="47">
          <cell r="B47" t="str">
            <v>DRAXX05Z</v>
          </cell>
          <cell r="C47">
            <v>0</v>
          </cell>
          <cell r="D47">
            <v>0</v>
          </cell>
          <cell r="E47">
            <v>0</v>
          </cell>
          <cell r="F47">
            <v>0</v>
          </cell>
          <cell r="G47">
            <v>0</v>
          </cell>
          <cell r="H47">
            <v>0</v>
          </cell>
        </row>
        <row r="48">
          <cell r="B48" t="str">
            <v>DRAXX06Z</v>
          </cell>
          <cell r="C48">
            <v>0</v>
          </cell>
          <cell r="D48">
            <v>0</v>
          </cell>
          <cell r="E48">
            <v>0</v>
          </cell>
          <cell r="F48">
            <v>0</v>
          </cell>
          <cell r="G48">
            <v>0</v>
          </cell>
          <cell r="H48">
            <v>0</v>
          </cell>
        </row>
        <row r="49">
          <cell r="B49" t="str">
            <v>DRAXX09G</v>
          </cell>
          <cell r="C49">
            <v>0</v>
          </cell>
          <cell r="D49">
            <v>0</v>
          </cell>
          <cell r="E49">
            <v>0</v>
          </cell>
          <cell r="F49">
            <v>0</v>
          </cell>
          <cell r="G49">
            <v>0</v>
          </cell>
          <cell r="H49">
            <v>0</v>
          </cell>
        </row>
        <row r="50">
          <cell r="B50" t="str">
            <v>DRAXX10G</v>
          </cell>
          <cell r="C50">
            <v>0</v>
          </cell>
          <cell r="D50">
            <v>0</v>
          </cell>
          <cell r="E50">
            <v>0</v>
          </cell>
          <cell r="F50">
            <v>0</v>
          </cell>
          <cell r="G50">
            <v>0</v>
          </cell>
          <cell r="H50">
            <v>0</v>
          </cell>
        </row>
        <row r="51">
          <cell r="B51" t="str">
            <v>DRAXX12G</v>
          </cell>
          <cell r="C51">
            <v>0</v>
          </cell>
          <cell r="D51">
            <v>0</v>
          </cell>
          <cell r="E51">
            <v>0</v>
          </cell>
          <cell r="F51">
            <v>0</v>
          </cell>
          <cell r="G51">
            <v>0</v>
          </cell>
          <cell r="H51">
            <v>0</v>
          </cell>
        </row>
        <row r="52">
          <cell r="B52" t="str">
            <v>DUNGW-1</v>
          </cell>
          <cell r="C52">
            <v>82.39</v>
          </cell>
          <cell r="D52">
            <v>1426.55</v>
          </cell>
          <cell r="E52">
            <v>0</v>
          </cell>
          <cell r="F52">
            <v>0</v>
          </cell>
          <cell r="G52">
            <v>82.39</v>
          </cell>
          <cell r="H52">
            <v>1426.55</v>
          </cell>
        </row>
        <row r="53">
          <cell r="B53" t="str">
            <v>EECL_01Z</v>
          </cell>
          <cell r="C53">
            <v>30761.64</v>
          </cell>
          <cell r="D53">
            <v>95.69</v>
          </cell>
          <cell r="E53">
            <v>0</v>
          </cell>
          <cell r="F53">
            <v>0</v>
          </cell>
          <cell r="G53">
            <v>30761.64</v>
          </cell>
          <cell r="H53">
            <v>95.69</v>
          </cell>
        </row>
        <row r="54">
          <cell r="B54" t="str">
            <v>FIDL_01Z</v>
          </cell>
          <cell r="C54">
            <v>0</v>
          </cell>
          <cell r="D54">
            <v>0</v>
          </cell>
          <cell r="E54">
            <v>0</v>
          </cell>
          <cell r="F54">
            <v>0</v>
          </cell>
          <cell r="G54">
            <v>0</v>
          </cell>
          <cell r="H54">
            <v>0</v>
          </cell>
        </row>
        <row r="55">
          <cell r="B55" t="str">
            <v>FIDL_02Z</v>
          </cell>
          <cell r="C55">
            <v>0</v>
          </cell>
          <cell r="D55">
            <v>0</v>
          </cell>
          <cell r="E55">
            <v>0</v>
          </cell>
          <cell r="F55">
            <v>0</v>
          </cell>
          <cell r="G55">
            <v>0</v>
          </cell>
          <cell r="H55">
            <v>0</v>
          </cell>
        </row>
        <row r="56">
          <cell r="B56" t="str">
            <v>FIDL_03Z</v>
          </cell>
          <cell r="C56">
            <v>0</v>
          </cell>
          <cell r="D56">
            <v>0</v>
          </cell>
          <cell r="E56">
            <v>0</v>
          </cell>
          <cell r="F56">
            <v>0</v>
          </cell>
          <cell r="G56">
            <v>0</v>
          </cell>
          <cell r="H56">
            <v>0</v>
          </cell>
        </row>
        <row r="57">
          <cell r="B57" t="str">
            <v>FIDL_04Z</v>
          </cell>
          <cell r="C57">
            <v>0</v>
          </cell>
          <cell r="D57">
            <v>0</v>
          </cell>
          <cell r="E57">
            <v>0</v>
          </cell>
          <cell r="F57">
            <v>0</v>
          </cell>
          <cell r="G57">
            <v>0</v>
          </cell>
          <cell r="H57">
            <v>0</v>
          </cell>
        </row>
        <row r="58">
          <cell r="B58" t="str">
            <v>EAG_EWIC1</v>
          </cell>
          <cell r="C58">
            <v>94365.68</v>
          </cell>
          <cell r="D58">
            <v>1948.01</v>
          </cell>
          <cell r="E58">
            <v>0</v>
          </cell>
          <cell r="F58">
            <v>0</v>
          </cell>
          <cell r="G58">
            <v>94365.68</v>
          </cell>
          <cell r="H58">
            <v>1948.01</v>
          </cell>
        </row>
        <row r="59">
          <cell r="B59" t="str">
            <v>LOAN_01Z</v>
          </cell>
          <cell r="C59">
            <v>0</v>
          </cell>
          <cell r="D59">
            <v>0</v>
          </cell>
          <cell r="E59">
            <v>0</v>
          </cell>
          <cell r="F59">
            <v>0</v>
          </cell>
          <cell r="G59">
            <v>0</v>
          </cell>
          <cell r="H59">
            <v>0</v>
          </cell>
        </row>
        <row r="60">
          <cell r="B60" t="str">
            <v>LOAN_02Z</v>
          </cell>
          <cell r="C60">
            <v>0</v>
          </cell>
          <cell r="D60">
            <v>0</v>
          </cell>
          <cell r="E60">
            <v>0</v>
          </cell>
          <cell r="F60">
            <v>0</v>
          </cell>
          <cell r="G60">
            <v>0</v>
          </cell>
          <cell r="H60">
            <v>0</v>
          </cell>
        </row>
        <row r="61">
          <cell r="B61" t="str">
            <v>LOAN_03Z</v>
          </cell>
          <cell r="C61">
            <v>0</v>
          </cell>
          <cell r="D61">
            <v>0</v>
          </cell>
          <cell r="E61">
            <v>0</v>
          </cell>
          <cell r="F61">
            <v>0</v>
          </cell>
          <cell r="G61">
            <v>0</v>
          </cell>
          <cell r="H61">
            <v>0</v>
          </cell>
        </row>
        <row r="62">
          <cell r="B62" t="str">
            <v>LOAN_04Z</v>
          </cell>
          <cell r="C62">
            <v>0</v>
          </cell>
          <cell r="D62">
            <v>0</v>
          </cell>
          <cell r="E62">
            <v>0</v>
          </cell>
          <cell r="F62">
            <v>0</v>
          </cell>
          <cell r="G62">
            <v>0</v>
          </cell>
          <cell r="H62">
            <v>0</v>
          </cell>
        </row>
        <row r="63">
          <cell r="B63" t="str">
            <v>FALGW-1</v>
          </cell>
          <cell r="C63">
            <v>2682.02</v>
          </cell>
          <cell r="D63">
            <v>668.39</v>
          </cell>
          <cell r="E63">
            <v>0</v>
          </cell>
          <cell r="F63">
            <v>0</v>
          </cell>
          <cell r="G63">
            <v>2682.02</v>
          </cell>
          <cell r="H63">
            <v>668.39</v>
          </cell>
        </row>
        <row r="64">
          <cell r="B64" t="str">
            <v>FELL_01Z</v>
          </cell>
          <cell r="C64">
            <v>0</v>
          </cell>
          <cell r="D64">
            <v>0</v>
          </cell>
          <cell r="E64">
            <v>0</v>
          </cell>
          <cell r="F64">
            <v>0</v>
          </cell>
          <cell r="G64">
            <v>0</v>
          </cell>
          <cell r="H64">
            <v>0</v>
          </cell>
        </row>
        <row r="65">
          <cell r="B65" t="str">
            <v>GRGBW-1</v>
          </cell>
          <cell r="C65">
            <v>33684.269999999997</v>
          </cell>
          <cell r="D65">
            <v>84.17</v>
          </cell>
          <cell r="E65">
            <v>0</v>
          </cell>
          <cell r="F65">
            <v>0</v>
          </cell>
          <cell r="G65">
            <v>33684.269999999997</v>
          </cell>
          <cell r="H65">
            <v>84.17</v>
          </cell>
        </row>
        <row r="66">
          <cell r="B66" t="str">
            <v>GRGBW-2</v>
          </cell>
          <cell r="C66">
            <v>26499.07</v>
          </cell>
          <cell r="D66">
            <v>4.2300000000000004</v>
          </cell>
          <cell r="E66">
            <v>0</v>
          </cell>
          <cell r="F66">
            <v>0</v>
          </cell>
          <cell r="G66">
            <v>26499.07</v>
          </cell>
          <cell r="H66">
            <v>4.2300000000000004</v>
          </cell>
        </row>
        <row r="67">
          <cell r="B67" t="str">
            <v>GRGBW-3</v>
          </cell>
          <cell r="C67">
            <v>34320.68</v>
          </cell>
          <cell r="D67">
            <v>187.35</v>
          </cell>
          <cell r="E67">
            <v>0</v>
          </cell>
          <cell r="F67">
            <v>0</v>
          </cell>
          <cell r="G67">
            <v>34320.68</v>
          </cell>
          <cell r="H67">
            <v>187.35</v>
          </cell>
        </row>
        <row r="68">
          <cell r="B68" t="str">
            <v>GNFSW-1</v>
          </cell>
          <cell r="C68">
            <v>3387.55</v>
          </cell>
          <cell r="D68">
            <v>726.77</v>
          </cell>
          <cell r="E68">
            <v>0</v>
          </cell>
          <cell r="F68">
            <v>0</v>
          </cell>
          <cell r="G68">
            <v>3387.55</v>
          </cell>
          <cell r="H68">
            <v>726.77</v>
          </cell>
        </row>
        <row r="69">
          <cell r="B69" t="str">
            <v>GAOFO-1</v>
          </cell>
          <cell r="C69">
            <v>2220.48</v>
          </cell>
          <cell r="D69">
            <v>1183.28</v>
          </cell>
          <cell r="E69">
            <v>0</v>
          </cell>
          <cell r="F69">
            <v>0</v>
          </cell>
          <cell r="G69">
            <v>2220.48</v>
          </cell>
          <cell r="H69">
            <v>1183.28</v>
          </cell>
        </row>
        <row r="70">
          <cell r="B70" t="str">
            <v>GAOFO-2</v>
          </cell>
          <cell r="C70">
            <v>2016.5</v>
          </cell>
          <cell r="D70">
            <v>1027.4000000000001</v>
          </cell>
          <cell r="E70">
            <v>0</v>
          </cell>
          <cell r="F70">
            <v>0</v>
          </cell>
          <cell r="G70">
            <v>2016.5</v>
          </cell>
          <cell r="H70">
            <v>1027.4000000000001</v>
          </cell>
        </row>
        <row r="71">
          <cell r="B71" t="str">
            <v>GAOFO-3</v>
          </cell>
          <cell r="C71">
            <v>2006.07</v>
          </cell>
          <cell r="D71">
            <v>1179.4000000000001</v>
          </cell>
          <cell r="E71">
            <v>0</v>
          </cell>
          <cell r="F71">
            <v>0</v>
          </cell>
          <cell r="G71">
            <v>2006.07</v>
          </cell>
          <cell r="H71">
            <v>1179.4000000000001</v>
          </cell>
        </row>
        <row r="72">
          <cell r="B72" t="str">
            <v>GAOFO-4</v>
          </cell>
          <cell r="C72">
            <v>2393.13</v>
          </cell>
          <cell r="D72">
            <v>1399.26</v>
          </cell>
          <cell r="E72">
            <v>0</v>
          </cell>
          <cell r="F72">
            <v>0</v>
          </cell>
          <cell r="G72">
            <v>2393.13</v>
          </cell>
          <cell r="H72">
            <v>1399.26</v>
          </cell>
        </row>
        <row r="73">
          <cell r="B73" t="str">
            <v>CRGHW-1</v>
          </cell>
          <cell r="C73">
            <v>742.3</v>
          </cell>
          <cell r="D73">
            <v>14.72</v>
          </cell>
          <cell r="E73">
            <v>0</v>
          </cell>
          <cell r="F73">
            <v>0</v>
          </cell>
          <cell r="G73">
            <v>742.3</v>
          </cell>
          <cell r="H73">
            <v>14.72</v>
          </cell>
        </row>
        <row r="74">
          <cell r="B74" t="str">
            <v>GRMO_01Z</v>
          </cell>
          <cell r="C74">
            <v>0</v>
          </cell>
          <cell r="D74">
            <v>0</v>
          </cell>
          <cell r="E74">
            <v>0</v>
          </cell>
          <cell r="F74">
            <v>0</v>
          </cell>
          <cell r="G74">
            <v>0</v>
          </cell>
          <cell r="H74">
            <v>0</v>
          </cell>
        </row>
        <row r="75">
          <cell r="B75" t="str">
            <v>GRIFW-1</v>
          </cell>
          <cell r="C75">
            <v>4712.5600000000004</v>
          </cell>
          <cell r="D75">
            <v>671.09</v>
          </cell>
          <cell r="E75">
            <v>0</v>
          </cell>
          <cell r="F75">
            <v>0</v>
          </cell>
          <cell r="G75">
            <v>4712.5600000000004</v>
          </cell>
          <cell r="H75">
            <v>671.09</v>
          </cell>
        </row>
        <row r="76">
          <cell r="B76" t="str">
            <v>GRIFW-2</v>
          </cell>
          <cell r="C76">
            <v>1458.08</v>
          </cell>
          <cell r="D76">
            <v>1248.1199999999999</v>
          </cell>
          <cell r="E76">
            <v>0</v>
          </cell>
          <cell r="F76">
            <v>0</v>
          </cell>
          <cell r="G76">
            <v>1458.08</v>
          </cell>
          <cell r="H76">
            <v>1248.1199999999999</v>
          </cell>
        </row>
        <row r="77">
          <cell r="B77" t="str">
            <v>GNFSW-2</v>
          </cell>
          <cell r="C77">
            <v>2251.12</v>
          </cell>
          <cell r="D77">
            <v>1292.3800000000001</v>
          </cell>
          <cell r="E77">
            <v>0</v>
          </cell>
          <cell r="F77">
            <v>0</v>
          </cell>
          <cell r="G77">
            <v>2251.12</v>
          </cell>
          <cell r="H77">
            <v>1292.3800000000001</v>
          </cell>
        </row>
        <row r="78">
          <cell r="B78" t="str">
            <v>GYMR-15</v>
          </cell>
          <cell r="C78">
            <v>24338.720000000001</v>
          </cell>
          <cell r="D78">
            <v>10.5</v>
          </cell>
          <cell r="E78">
            <v>0</v>
          </cell>
          <cell r="F78">
            <v>0</v>
          </cell>
          <cell r="G78">
            <v>24338.720000000001</v>
          </cell>
          <cell r="H78">
            <v>10.5</v>
          </cell>
        </row>
        <row r="79">
          <cell r="B79" t="str">
            <v>GYMR-17</v>
          </cell>
          <cell r="C79">
            <v>21157.61</v>
          </cell>
          <cell r="D79">
            <v>2.5099999999999998</v>
          </cell>
          <cell r="E79">
            <v>0</v>
          </cell>
          <cell r="F79">
            <v>0</v>
          </cell>
          <cell r="G79">
            <v>21157.61</v>
          </cell>
          <cell r="H79">
            <v>2.5099999999999998</v>
          </cell>
        </row>
        <row r="80">
          <cell r="B80" t="str">
            <v>GYMR-26</v>
          </cell>
          <cell r="C80">
            <v>20447.689999999999</v>
          </cell>
          <cell r="D80">
            <v>4.78</v>
          </cell>
          <cell r="E80">
            <v>0</v>
          </cell>
          <cell r="F80">
            <v>0</v>
          </cell>
          <cell r="G80">
            <v>20447.689999999999</v>
          </cell>
          <cell r="H80">
            <v>4.78</v>
          </cell>
        </row>
        <row r="81">
          <cell r="B81" t="str">
            <v>GYMR-28</v>
          </cell>
          <cell r="C81">
            <v>18226.09</v>
          </cell>
          <cell r="D81">
            <v>4.7699999999999996</v>
          </cell>
          <cell r="E81">
            <v>0</v>
          </cell>
          <cell r="F81">
            <v>0</v>
          </cell>
          <cell r="G81">
            <v>18226.09</v>
          </cell>
          <cell r="H81">
            <v>4.7699999999999996</v>
          </cell>
        </row>
        <row r="82">
          <cell r="B82" t="str">
            <v>GYAR_01Z</v>
          </cell>
          <cell r="C82">
            <v>912.1</v>
          </cell>
          <cell r="D82">
            <v>19.25</v>
          </cell>
          <cell r="E82">
            <v>0</v>
          </cell>
          <cell r="F82">
            <v>0</v>
          </cell>
          <cell r="G82">
            <v>912.1</v>
          </cell>
          <cell r="H82">
            <v>19.25</v>
          </cell>
        </row>
        <row r="83">
          <cell r="B83" t="str">
            <v>HOWAO-1</v>
          </cell>
          <cell r="C83">
            <v>0</v>
          </cell>
          <cell r="D83">
            <v>0</v>
          </cell>
          <cell r="E83">
            <v>0</v>
          </cell>
          <cell r="F83">
            <v>0</v>
          </cell>
          <cell r="G83">
            <v>0</v>
          </cell>
          <cell r="H83">
            <v>0</v>
          </cell>
        </row>
        <row r="84">
          <cell r="B84" t="str">
            <v>HOWAO-2</v>
          </cell>
          <cell r="C84">
            <v>0</v>
          </cell>
          <cell r="D84">
            <v>0</v>
          </cell>
          <cell r="E84">
            <v>0</v>
          </cell>
          <cell r="F84">
            <v>0</v>
          </cell>
          <cell r="G84">
            <v>0</v>
          </cell>
          <cell r="H84">
            <v>0</v>
          </cell>
        </row>
        <row r="85">
          <cell r="B85" t="str">
            <v>HOWAO-3</v>
          </cell>
          <cell r="C85">
            <v>0</v>
          </cell>
          <cell r="D85">
            <v>0</v>
          </cell>
          <cell r="E85">
            <v>0</v>
          </cell>
          <cell r="F85">
            <v>0</v>
          </cell>
          <cell r="G85">
            <v>0</v>
          </cell>
          <cell r="H85">
            <v>0</v>
          </cell>
        </row>
        <row r="86">
          <cell r="B86" t="str">
            <v>SHBA_01Z</v>
          </cell>
          <cell r="C86">
            <v>2180.27</v>
          </cell>
          <cell r="D86">
            <v>183.51</v>
          </cell>
          <cell r="E86">
            <v>0</v>
          </cell>
          <cell r="F86">
            <v>0</v>
          </cell>
          <cell r="G86">
            <v>2180.27</v>
          </cell>
          <cell r="H86">
            <v>183.51</v>
          </cell>
        </row>
        <row r="87">
          <cell r="B87" t="str">
            <v>SHBA_02Z</v>
          </cell>
          <cell r="C87">
            <v>4775.46</v>
          </cell>
          <cell r="D87">
            <v>670.67</v>
          </cell>
          <cell r="E87">
            <v>0</v>
          </cell>
          <cell r="F87">
            <v>0</v>
          </cell>
          <cell r="G87">
            <v>4775.46</v>
          </cell>
          <cell r="H87">
            <v>670.67</v>
          </cell>
        </row>
        <row r="88">
          <cell r="B88" t="str">
            <v>HUMR_01Z</v>
          </cell>
          <cell r="C88">
            <v>80415.27</v>
          </cell>
          <cell r="D88">
            <v>1037.1400000000001</v>
          </cell>
          <cell r="E88">
            <v>0</v>
          </cell>
          <cell r="F88">
            <v>0</v>
          </cell>
          <cell r="G88">
            <v>80415.27</v>
          </cell>
          <cell r="H88">
            <v>1037.1400000000001</v>
          </cell>
        </row>
        <row r="89">
          <cell r="B89" t="str">
            <v>EAG-IFA2</v>
          </cell>
          <cell r="C89">
            <v>106709.86</v>
          </cell>
          <cell r="D89">
            <v>113.58</v>
          </cell>
          <cell r="E89">
            <v>0</v>
          </cell>
          <cell r="F89">
            <v>0</v>
          </cell>
          <cell r="G89">
            <v>106709.86</v>
          </cell>
          <cell r="H89">
            <v>113.58</v>
          </cell>
        </row>
        <row r="90">
          <cell r="B90" t="str">
            <v>COTPS01Z</v>
          </cell>
          <cell r="C90">
            <v>0</v>
          </cell>
          <cell r="D90">
            <v>0</v>
          </cell>
          <cell r="E90">
            <v>0</v>
          </cell>
          <cell r="F90">
            <v>0</v>
          </cell>
          <cell r="G90">
            <v>0</v>
          </cell>
          <cell r="H90">
            <v>0</v>
          </cell>
        </row>
        <row r="91">
          <cell r="B91" t="str">
            <v>COTPS02Z</v>
          </cell>
          <cell r="C91">
            <v>0</v>
          </cell>
          <cell r="D91">
            <v>0</v>
          </cell>
          <cell r="E91">
            <v>0</v>
          </cell>
          <cell r="F91">
            <v>0</v>
          </cell>
          <cell r="G91">
            <v>0</v>
          </cell>
          <cell r="H91">
            <v>0</v>
          </cell>
        </row>
        <row r="92">
          <cell r="B92" t="str">
            <v>COTPS03Z</v>
          </cell>
          <cell r="C92">
            <v>0</v>
          </cell>
          <cell r="D92">
            <v>0</v>
          </cell>
          <cell r="E92">
            <v>0</v>
          </cell>
          <cell r="F92">
            <v>0</v>
          </cell>
          <cell r="G92">
            <v>0</v>
          </cell>
          <cell r="H92">
            <v>0</v>
          </cell>
        </row>
        <row r="93">
          <cell r="B93" t="str">
            <v>COTPS04Z</v>
          </cell>
          <cell r="C93">
            <v>0</v>
          </cell>
          <cell r="D93">
            <v>0</v>
          </cell>
          <cell r="E93">
            <v>0</v>
          </cell>
          <cell r="F93">
            <v>0</v>
          </cell>
          <cell r="G93">
            <v>0</v>
          </cell>
          <cell r="H93">
            <v>0</v>
          </cell>
        </row>
        <row r="94">
          <cell r="B94" t="str">
            <v>KEAD_01Z</v>
          </cell>
          <cell r="C94">
            <v>4125.6000000000004</v>
          </cell>
          <cell r="D94">
            <v>4126.2</v>
          </cell>
          <cell r="E94">
            <v>0</v>
          </cell>
          <cell r="F94">
            <v>0</v>
          </cell>
          <cell r="G94">
            <v>4125.6000000000004</v>
          </cell>
          <cell r="H94">
            <v>4126.2</v>
          </cell>
        </row>
        <row r="95">
          <cell r="B95" t="str">
            <v>KILBW-1</v>
          </cell>
          <cell r="C95">
            <v>205.74</v>
          </cell>
          <cell r="D95">
            <v>381.87</v>
          </cell>
          <cell r="E95">
            <v>0</v>
          </cell>
          <cell r="F95">
            <v>0</v>
          </cell>
          <cell r="G95">
            <v>205.74</v>
          </cell>
          <cell r="H95">
            <v>381.87</v>
          </cell>
        </row>
        <row r="96">
          <cell r="B96" t="str">
            <v>LCLTW-1</v>
          </cell>
          <cell r="C96">
            <v>583.08000000000004</v>
          </cell>
          <cell r="D96">
            <v>450.03</v>
          </cell>
          <cell r="E96">
            <v>0</v>
          </cell>
          <cell r="F96">
            <v>0</v>
          </cell>
          <cell r="G96">
            <v>583.08000000000004</v>
          </cell>
          <cell r="H96">
            <v>450.03</v>
          </cell>
        </row>
        <row r="97">
          <cell r="B97" t="str">
            <v>MEDP_01Z</v>
          </cell>
          <cell r="C97">
            <v>0</v>
          </cell>
          <cell r="D97">
            <v>0</v>
          </cell>
          <cell r="E97">
            <v>0</v>
          </cell>
          <cell r="F97">
            <v>0</v>
          </cell>
          <cell r="G97">
            <v>0</v>
          </cell>
          <cell r="H97">
            <v>0</v>
          </cell>
        </row>
        <row r="98">
          <cell r="B98" t="str">
            <v>MILWW-1</v>
          </cell>
          <cell r="C98">
            <v>2403.0100000000002</v>
          </cell>
          <cell r="D98">
            <v>19.79</v>
          </cell>
          <cell r="E98">
            <v>0</v>
          </cell>
          <cell r="F98">
            <v>0</v>
          </cell>
          <cell r="G98">
            <v>2403.0100000000002</v>
          </cell>
          <cell r="H98">
            <v>19.79</v>
          </cell>
        </row>
        <row r="99">
          <cell r="B99" t="str">
            <v>WDNSO-1</v>
          </cell>
          <cell r="C99">
            <v>16315.91</v>
          </cell>
          <cell r="D99">
            <v>351.87</v>
          </cell>
          <cell r="E99">
            <v>0</v>
          </cell>
          <cell r="F99">
            <v>0</v>
          </cell>
          <cell r="G99">
            <v>16315.91</v>
          </cell>
          <cell r="H99">
            <v>351.87</v>
          </cell>
        </row>
        <row r="100">
          <cell r="B100" t="str">
            <v>WDNSO-2</v>
          </cell>
          <cell r="C100">
            <v>20207.810000000001</v>
          </cell>
          <cell r="D100">
            <v>2593.11</v>
          </cell>
          <cell r="E100">
            <v>0</v>
          </cell>
          <cell r="F100">
            <v>0</v>
          </cell>
          <cell r="G100">
            <v>20207.810000000001</v>
          </cell>
          <cell r="H100">
            <v>2593.11</v>
          </cell>
        </row>
        <row r="101">
          <cell r="B101" t="str">
            <v>MRWD_01Z</v>
          </cell>
          <cell r="C101">
            <v>48306</v>
          </cell>
          <cell r="D101">
            <v>3113.6</v>
          </cell>
          <cell r="E101">
            <v>0</v>
          </cell>
          <cell r="F101">
            <v>0</v>
          </cell>
          <cell r="G101">
            <v>48306</v>
          </cell>
          <cell r="H101">
            <v>3113.6</v>
          </cell>
        </row>
        <row r="102">
          <cell r="B102" t="str">
            <v>ABTHB07Z</v>
          </cell>
          <cell r="C102">
            <v>0</v>
          </cell>
          <cell r="D102">
            <v>0</v>
          </cell>
          <cell r="E102">
            <v>0</v>
          </cell>
          <cell r="F102">
            <v>0</v>
          </cell>
          <cell r="G102">
            <v>0</v>
          </cell>
          <cell r="H102">
            <v>0</v>
          </cell>
        </row>
        <row r="103">
          <cell r="B103" t="str">
            <v>ABTHB08Z</v>
          </cell>
          <cell r="C103">
            <v>0</v>
          </cell>
          <cell r="D103">
            <v>0</v>
          </cell>
          <cell r="E103">
            <v>0</v>
          </cell>
          <cell r="F103">
            <v>0</v>
          </cell>
          <cell r="G103">
            <v>0</v>
          </cell>
          <cell r="H103">
            <v>0</v>
          </cell>
        </row>
        <row r="104">
          <cell r="B104" t="str">
            <v>ABTHB09Z</v>
          </cell>
          <cell r="C104">
            <v>0</v>
          </cell>
          <cell r="D104">
            <v>0</v>
          </cell>
          <cell r="E104">
            <v>0</v>
          </cell>
          <cell r="F104">
            <v>0</v>
          </cell>
          <cell r="G104">
            <v>0</v>
          </cell>
          <cell r="H104">
            <v>0</v>
          </cell>
        </row>
        <row r="105">
          <cell r="B105" t="str">
            <v>COWE_01Z</v>
          </cell>
          <cell r="C105">
            <v>0</v>
          </cell>
          <cell r="D105">
            <v>0</v>
          </cell>
          <cell r="E105">
            <v>0</v>
          </cell>
          <cell r="F105">
            <v>0</v>
          </cell>
          <cell r="G105">
            <v>0</v>
          </cell>
          <cell r="H105">
            <v>0</v>
          </cell>
        </row>
        <row r="106">
          <cell r="B106" t="str">
            <v>COWE_02Z</v>
          </cell>
          <cell r="C106">
            <v>0</v>
          </cell>
          <cell r="D106">
            <v>0</v>
          </cell>
          <cell r="E106">
            <v>0</v>
          </cell>
          <cell r="F106">
            <v>0</v>
          </cell>
          <cell r="G106">
            <v>0</v>
          </cell>
          <cell r="H106">
            <v>0</v>
          </cell>
        </row>
        <row r="107">
          <cell r="B107" t="str">
            <v>DIDCB05Z</v>
          </cell>
          <cell r="C107">
            <v>61223</v>
          </cell>
          <cell r="D107">
            <v>3502.2</v>
          </cell>
          <cell r="E107">
            <v>0</v>
          </cell>
          <cell r="F107">
            <v>0</v>
          </cell>
          <cell r="G107">
            <v>61223</v>
          </cell>
          <cell r="H107">
            <v>3502.2</v>
          </cell>
        </row>
        <row r="108">
          <cell r="B108" t="str">
            <v>DIDCB06Z</v>
          </cell>
          <cell r="C108">
            <v>1.95</v>
          </cell>
          <cell r="D108">
            <v>300.2</v>
          </cell>
          <cell r="E108">
            <v>0</v>
          </cell>
          <cell r="F108">
            <v>0</v>
          </cell>
          <cell r="G108">
            <v>1.95</v>
          </cell>
          <cell r="H108">
            <v>300.2</v>
          </cell>
        </row>
        <row r="109">
          <cell r="B109" t="str">
            <v>LBAR_01Z</v>
          </cell>
          <cell r="C109">
            <v>3706.01</v>
          </cell>
          <cell r="D109">
            <v>13593.35</v>
          </cell>
          <cell r="E109">
            <v>0</v>
          </cell>
          <cell r="F109">
            <v>0</v>
          </cell>
          <cell r="G109">
            <v>3706.01</v>
          </cell>
          <cell r="H109">
            <v>13593.35</v>
          </cell>
        </row>
        <row r="110">
          <cell r="B110" t="str">
            <v>PEMB_11Z</v>
          </cell>
          <cell r="C110">
            <v>18595.099999999999</v>
          </cell>
          <cell r="D110">
            <v>2296</v>
          </cell>
          <cell r="E110">
            <v>0</v>
          </cell>
          <cell r="F110">
            <v>0</v>
          </cell>
          <cell r="G110">
            <v>18595.099999999999</v>
          </cell>
          <cell r="H110">
            <v>2296</v>
          </cell>
        </row>
        <row r="111">
          <cell r="B111" t="str">
            <v>PEMB_21Z</v>
          </cell>
          <cell r="C111">
            <v>22842.5</v>
          </cell>
          <cell r="D111">
            <v>897.4</v>
          </cell>
          <cell r="E111">
            <v>0</v>
          </cell>
          <cell r="F111">
            <v>0</v>
          </cell>
          <cell r="G111">
            <v>22842.5</v>
          </cell>
          <cell r="H111">
            <v>897.4</v>
          </cell>
        </row>
        <row r="112">
          <cell r="B112" t="str">
            <v>PEMB_31Z</v>
          </cell>
          <cell r="C112">
            <v>18942.25</v>
          </cell>
          <cell r="D112">
            <v>3295.7</v>
          </cell>
          <cell r="E112">
            <v>0</v>
          </cell>
          <cell r="F112">
            <v>0</v>
          </cell>
          <cell r="G112">
            <v>18942.25</v>
          </cell>
          <cell r="H112">
            <v>3295.7</v>
          </cell>
        </row>
        <row r="113">
          <cell r="B113" t="str">
            <v>PEMB_41Z</v>
          </cell>
          <cell r="C113">
            <v>4573.55</v>
          </cell>
          <cell r="D113">
            <v>1927.7</v>
          </cell>
          <cell r="E113">
            <v>0</v>
          </cell>
          <cell r="F113">
            <v>0</v>
          </cell>
          <cell r="G113">
            <v>4573.55</v>
          </cell>
          <cell r="H113">
            <v>1927.7</v>
          </cell>
        </row>
        <row r="114">
          <cell r="B114" t="str">
            <v>PEMB_51Z</v>
          </cell>
          <cell r="C114">
            <v>35769.65</v>
          </cell>
          <cell r="D114">
            <v>2366.85</v>
          </cell>
          <cell r="E114">
            <v>0</v>
          </cell>
          <cell r="F114">
            <v>0</v>
          </cell>
          <cell r="G114">
            <v>35769.65</v>
          </cell>
          <cell r="H114">
            <v>2366.85</v>
          </cell>
        </row>
        <row r="115">
          <cell r="B115" t="str">
            <v>STAY_01Z</v>
          </cell>
          <cell r="C115">
            <v>1713.55</v>
          </cell>
          <cell r="D115">
            <v>2428.0500000000002</v>
          </cell>
          <cell r="E115">
            <v>0</v>
          </cell>
          <cell r="F115">
            <v>0</v>
          </cell>
          <cell r="G115">
            <v>1713.55</v>
          </cell>
          <cell r="H115">
            <v>2428.0500000000002</v>
          </cell>
        </row>
        <row r="116">
          <cell r="B116" t="str">
            <v>STAY_02Z</v>
          </cell>
          <cell r="C116">
            <v>20206.099999999999</v>
          </cell>
          <cell r="D116">
            <v>2114.5500000000002</v>
          </cell>
          <cell r="E116">
            <v>0</v>
          </cell>
          <cell r="F116">
            <v>0</v>
          </cell>
          <cell r="G116">
            <v>20206.099999999999</v>
          </cell>
          <cell r="H116">
            <v>2114.5500000000002</v>
          </cell>
        </row>
        <row r="117">
          <cell r="B117" t="str">
            <v>STAY_03Z</v>
          </cell>
          <cell r="C117">
            <v>12691.75</v>
          </cell>
          <cell r="D117">
            <v>3716.5</v>
          </cell>
          <cell r="E117">
            <v>0</v>
          </cell>
          <cell r="F117">
            <v>0</v>
          </cell>
          <cell r="G117">
            <v>12691.75</v>
          </cell>
          <cell r="H117">
            <v>3716.5</v>
          </cell>
        </row>
        <row r="118">
          <cell r="B118" t="str">
            <v>STAY_04Z</v>
          </cell>
          <cell r="C118">
            <v>26200.15</v>
          </cell>
          <cell r="D118">
            <v>2689.95</v>
          </cell>
          <cell r="E118">
            <v>0</v>
          </cell>
          <cell r="F118">
            <v>0</v>
          </cell>
          <cell r="G118">
            <v>26200.15</v>
          </cell>
          <cell r="H118">
            <v>2689.95</v>
          </cell>
        </row>
        <row r="119">
          <cell r="B119" t="str">
            <v>DNGB_21Z</v>
          </cell>
          <cell r="C119">
            <v>0</v>
          </cell>
          <cell r="D119">
            <v>0</v>
          </cell>
          <cell r="E119">
            <v>0</v>
          </cell>
          <cell r="F119">
            <v>0</v>
          </cell>
          <cell r="G119">
            <v>0</v>
          </cell>
          <cell r="H119">
            <v>0</v>
          </cell>
        </row>
        <row r="120">
          <cell r="B120" t="str">
            <v>DNGB_22Z</v>
          </cell>
          <cell r="C120">
            <v>0</v>
          </cell>
          <cell r="D120">
            <v>0</v>
          </cell>
          <cell r="E120">
            <v>0</v>
          </cell>
          <cell r="F120">
            <v>0</v>
          </cell>
          <cell r="G120">
            <v>0</v>
          </cell>
          <cell r="H120">
            <v>0</v>
          </cell>
        </row>
        <row r="121">
          <cell r="B121" t="str">
            <v>HEYM101Z</v>
          </cell>
          <cell r="C121">
            <v>63.25</v>
          </cell>
          <cell r="D121">
            <v>0</v>
          </cell>
          <cell r="E121">
            <v>0</v>
          </cell>
          <cell r="F121">
            <v>0</v>
          </cell>
          <cell r="G121">
            <v>63.25</v>
          </cell>
          <cell r="H121">
            <v>0</v>
          </cell>
        </row>
        <row r="122">
          <cell r="B122" t="str">
            <v>HEYM102Z</v>
          </cell>
          <cell r="C122">
            <v>5.2</v>
          </cell>
          <cell r="D122">
            <v>0</v>
          </cell>
          <cell r="E122">
            <v>0</v>
          </cell>
          <cell r="F122">
            <v>0</v>
          </cell>
          <cell r="G122">
            <v>5.2</v>
          </cell>
          <cell r="H122">
            <v>0</v>
          </cell>
        </row>
        <row r="123">
          <cell r="B123" t="str">
            <v>HEYM207Z</v>
          </cell>
          <cell r="C123">
            <v>0</v>
          </cell>
          <cell r="D123">
            <v>0</v>
          </cell>
          <cell r="E123">
            <v>0</v>
          </cell>
          <cell r="F123">
            <v>0</v>
          </cell>
          <cell r="G123">
            <v>0</v>
          </cell>
          <cell r="H123">
            <v>0</v>
          </cell>
        </row>
        <row r="124">
          <cell r="B124" t="str">
            <v>HEYM208Z</v>
          </cell>
          <cell r="C124">
            <v>115766.7</v>
          </cell>
          <cell r="D124">
            <v>2.8</v>
          </cell>
          <cell r="E124">
            <v>0</v>
          </cell>
          <cell r="F124">
            <v>0</v>
          </cell>
          <cell r="G124">
            <v>115766.7</v>
          </cell>
          <cell r="H124">
            <v>2.8</v>
          </cell>
        </row>
        <row r="125">
          <cell r="B125" t="str">
            <v>HINB_07Z</v>
          </cell>
          <cell r="C125">
            <v>35401.15</v>
          </cell>
          <cell r="D125">
            <v>1487.2</v>
          </cell>
          <cell r="E125">
            <v>0</v>
          </cell>
          <cell r="F125">
            <v>0</v>
          </cell>
          <cell r="G125">
            <v>35401.15</v>
          </cell>
          <cell r="H125">
            <v>1487.2</v>
          </cell>
        </row>
        <row r="126">
          <cell r="B126" t="str">
            <v>HINB_08Z</v>
          </cell>
          <cell r="C126">
            <v>69604.95</v>
          </cell>
          <cell r="D126">
            <v>867.6</v>
          </cell>
          <cell r="E126">
            <v>0</v>
          </cell>
          <cell r="F126">
            <v>0</v>
          </cell>
          <cell r="G126">
            <v>69604.95</v>
          </cell>
          <cell r="H126">
            <v>867.6</v>
          </cell>
        </row>
        <row r="127">
          <cell r="B127" t="str">
            <v>HRTL_01Z</v>
          </cell>
          <cell r="C127">
            <v>93187.45</v>
          </cell>
          <cell r="D127">
            <v>117.8</v>
          </cell>
          <cell r="E127">
            <v>0</v>
          </cell>
          <cell r="F127">
            <v>0</v>
          </cell>
          <cell r="G127">
            <v>93187.45</v>
          </cell>
          <cell r="H127">
            <v>117.8</v>
          </cell>
        </row>
        <row r="128">
          <cell r="B128" t="str">
            <v>HRTL_02Z</v>
          </cell>
          <cell r="C128">
            <v>100148.5</v>
          </cell>
          <cell r="D128">
            <v>60.25</v>
          </cell>
          <cell r="E128">
            <v>0</v>
          </cell>
          <cell r="F128">
            <v>0</v>
          </cell>
          <cell r="G128">
            <v>100148.5</v>
          </cell>
          <cell r="H128">
            <v>60.25</v>
          </cell>
        </row>
        <row r="129">
          <cell r="B129" t="str">
            <v>HUNB_07Z</v>
          </cell>
          <cell r="C129">
            <v>64318.8</v>
          </cell>
          <cell r="D129">
            <v>934.85</v>
          </cell>
          <cell r="E129">
            <v>0</v>
          </cell>
          <cell r="F129">
            <v>0</v>
          </cell>
          <cell r="G129">
            <v>64318.8</v>
          </cell>
          <cell r="H129">
            <v>934.85</v>
          </cell>
        </row>
        <row r="130">
          <cell r="B130" t="str">
            <v>HUNB_08Z</v>
          </cell>
          <cell r="C130">
            <v>52741.9</v>
          </cell>
          <cell r="D130">
            <v>3332.35</v>
          </cell>
          <cell r="E130">
            <v>0</v>
          </cell>
          <cell r="F130">
            <v>0</v>
          </cell>
          <cell r="G130">
            <v>52741.9</v>
          </cell>
          <cell r="H130">
            <v>3332.35</v>
          </cell>
        </row>
        <row r="131">
          <cell r="B131" t="str">
            <v>SIZB_01Z</v>
          </cell>
          <cell r="C131">
            <v>13744.45</v>
          </cell>
          <cell r="D131">
            <v>564.9</v>
          </cell>
          <cell r="E131">
            <v>0</v>
          </cell>
          <cell r="F131">
            <v>0</v>
          </cell>
          <cell r="G131">
            <v>13744.45</v>
          </cell>
          <cell r="H131">
            <v>564.9</v>
          </cell>
        </row>
        <row r="132">
          <cell r="B132" t="str">
            <v>SIZB_02Z</v>
          </cell>
          <cell r="C132">
            <v>20088.5</v>
          </cell>
          <cell r="D132">
            <v>375.35</v>
          </cell>
          <cell r="E132">
            <v>0</v>
          </cell>
          <cell r="F132">
            <v>0</v>
          </cell>
          <cell r="G132">
            <v>20088.5</v>
          </cell>
          <cell r="H132">
            <v>375.35</v>
          </cell>
        </row>
        <row r="133">
          <cell r="B133" t="str">
            <v>TORN_01Z</v>
          </cell>
          <cell r="C133">
            <v>91050.35</v>
          </cell>
          <cell r="D133">
            <v>3040.95</v>
          </cell>
          <cell r="E133">
            <v>0</v>
          </cell>
          <cell r="F133">
            <v>0</v>
          </cell>
          <cell r="G133">
            <v>91050.35</v>
          </cell>
          <cell r="H133">
            <v>3040.95</v>
          </cell>
        </row>
        <row r="134">
          <cell r="B134" t="str">
            <v>TORN_02Z</v>
          </cell>
          <cell r="C134">
            <v>40796.85</v>
          </cell>
          <cell r="D134">
            <v>271.45</v>
          </cell>
          <cell r="E134">
            <v>0</v>
          </cell>
          <cell r="F134">
            <v>0</v>
          </cell>
          <cell r="G134">
            <v>40796.85</v>
          </cell>
          <cell r="H134">
            <v>271.45</v>
          </cell>
        </row>
        <row r="135">
          <cell r="B135" t="str">
            <v>EAG-NEMO1</v>
          </cell>
          <cell r="C135">
            <v>58996.5</v>
          </cell>
          <cell r="D135">
            <v>4084.35</v>
          </cell>
          <cell r="E135">
            <v>0</v>
          </cell>
          <cell r="F135">
            <v>0</v>
          </cell>
          <cell r="G135">
            <v>58996.5</v>
          </cell>
          <cell r="H135">
            <v>4084.35</v>
          </cell>
        </row>
        <row r="136">
          <cell r="B136" t="str">
            <v>DINO_01Z</v>
          </cell>
          <cell r="C136">
            <v>0</v>
          </cell>
          <cell r="D136">
            <v>0</v>
          </cell>
          <cell r="E136">
            <v>0</v>
          </cell>
          <cell r="F136">
            <v>0</v>
          </cell>
          <cell r="G136">
            <v>0</v>
          </cell>
          <cell r="H136">
            <v>0</v>
          </cell>
        </row>
        <row r="137">
          <cell r="B137" t="str">
            <v>DINO_02Z</v>
          </cell>
          <cell r="C137">
            <v>0</v>
          </cell>
          <cell r="D137">
            <v>0</v>
          </cell>
          <cell r="E137">
            <v>0</v>
          </cell>
          <cell r="F137">
            <v>0</v>
          </cell>
          <cell r="G137">
            <v>0</v>
          </cell>
          <cell r="H137">
            <v>0</v>
          </cell>
        </row>
        <row r="138">
          <cell r="B138" t="str">
            <v>DINO_03Z</v>
          </cell>
          <cell r="C138">
            <v>12854.25</v>
          </cell>
          <cell r="D138">
            <v>2409.65</v>
          </cell>
          <cell r="E138">
            <v>0</v>
          </cell>
          <cell r="F138">
            <v>0</v>
          </cell>
          <cell r="G138">
            <v>12854.25</v>
          </cell>
          <cell r="H138">
            <v>2409.65</v>
          </cell>
        </row>
        <row r="139">
          <cell r="B139" t="str">
            <v>DINO_04Z</v>
          </cell>
          <cell r="C139">
            <v>10440</v>
          </cell>
          <cell r="D139">
            <v>191.1</v>
          </cell>
          <cell r="E139">
            <v>0</v>
          </cell>
          <cell r="F139">
            <v>0</v>
          </cell>
          <cell r="G139">
            <v>10440</v>
          </cell>
          <cell r="H139">
            <v>191.1</v>
          </cell>
        </row>
        <row r="140">
          <cell r="B140" t="str">
            <v>DINO_05Z</v>
          </cell>
          <cell r="C140">
            <v>16938.8</v>
          </cell>
          <cell r="D140">
            <v>120.55</v>
          </cell>
          <cell r="E140">
            <v>0</v>
          </cell>
          <cell r="F140">
            <v>0</v>
          </cell>
          <cell r="G140">
            <v>16938.8</v>
          </cell>
          <cell r="H140">
            <v>120.55</v>
          </cell>
        </row>
        <row r="141">
          <cell r="B141" t="str">
            <v>DINO_06Z</v>
          </cell>
          <cell r="C141">
            <v>11875.5</v>
          </cell>
          <cell r="D141">
            <v>253.05</v>
          </cell>
          <cell r="E141">
            <v>0</v>
          </cell>
          <cell r="F141">
            <v>0</v>
          </cell>
          <cell r="G141">
            <v>11875.5</v>
          </cell>
          <cell r="H141">
            <v>253.05</v>
          </cell>
        </row>
        <row r="142">
          <cell r="B142" t="str">
            <v>FFES_01Z</v>
          </cell>
          <cell r="C142">
            <v>7.59</v>
          </cell>
          <cell r="D142">
            <v>125.49</v>
          </cell>
          <cell r="E142">
            <v>0</v>
          </cell>
          <cell r="F142">
            <v>0</v>
          </cell>
          <cell r="G142">
            <v>7.59</v>
          </cell>
          <cell r="H142">
            <v>125.49</v>
          </cell>
        </row>
        <row r="143">
          <cell r="B143" t="str">
            <v>FFES_02Z</v>
          </cell>
          <cell r="C143">
            <v>51.38</v>
          </cell>
          <cell r="D143">
            <v>67.239999999999995</v>
          </cell>
          <cell r="E143">
            <v>0</v>
          </cell>
          <cell r="F143">
            <v>0</v>
          </cell>
          <cell r="G143">
            <v>51.38</v>
          </cell>
          <cell r="H143">
            <v>67.239999999999995</v>
          </cell>
        </row>
        <row r="144">
          <cell r="B144" t="str">
            <v>FFES_03Z</v>
          </cell>
          <cell r="C144">
            <v>2950.18</v>
          </cell>
          <cell r="D144">
            <v>329.77</v>
          </cell>
          <cell r="E144">
            <v>0</v>
          </cell>
          <cell r="F144">
            <v>0</v>
          </cell>
          <cell r="G144">
            <v>2950.18</v>
          </cell>
          <cell r="H144">
            <v>329.77</v>
          </cell>
        </row>
        <row r="145">
          <cell r="B145" t="str">
            <v>FFES_04Z</v>
          </cell>
          <cell r="C145">
            <v>3699.94</v>
          </cell>
          <cell r="D145">
            <v>216.03</v>
          </cell>
          <cell r="E145">
            <v>0</v>
          </cell>
          <cell r="F145">
            <v>0</v>
          </cell>
          <cell r="G145">
            <v>3699.94</v>
          </cell>
          <cell r="H145">
            <v>216.03</v>
          </cell>
        </row>
        <row r="146">
          <cell r="B146" t="str">
            <v>EAG_NSL1</v>
          </cell>
          <cell r="C146">
            <v>1006.15</v>
          </cell>
          <cell r="D146">
            <v>4720.8500000000004</v>
          </cell>
          <cell r="E146">
            <v>0</v>
          </cell>
          <cell r="F146">
            <v>0</v>
          </cell>
          <cell r="G146">
            <v>1006.15</v>
          </cell>
          <cell r="H146">
            <v>4720.8500000000004</v>
          </cell>
        </row>
        <row r="147">
          <cell r="B147" t="str">
            <v>KILNS01Z</v>
          </cell>
          <cell r="C147">
            <v>0</v>
          </cell>
          <cell r="D147">
            <v>0</v>
          </cell>
          <cell r="E147">
            <v>0</v>
          </cell>
          <cell r="F147">
            <v>0</v>
          </cell>
          <cell r="G147">
            <v>0</v>
          </cell>
          <cell r="H147">
            <v>0</v>
          </cell>
        </row>
        <row r="148">
          <cell r="B148" t="str">
            <v>PETEM01Z</v>
          </cell>
          <cell r="C148">
            <v>41.38</v>
          </cell>
          <cell r="D148">
            <v>0</v>
          </cell>
          <cell r="E148">
            <v>0</v>
          </cell>
          <cell r="F148">
            <v>0</v>
          </cell>
          <cell r="G148">
            <v>41.38</v>
          </cell>
          <cell r="H148">
            <v>0</v>
          </cell>
        </row>
        <row r="149">
          <cell r="B149" t="str">
            <v>GRAI_06Z</v>
          </cell>
          <cell r="C149">
            <v>12420.05</v>
          </cell>
          <cell r="D149">
            <v>3135.85</v>
          </cell>
          <cell r="E149">
            <v>0</v>
          </cell>
          <cell r="F149">
            <v>0</v>
          </cell>
          <cell r="G149">
            <v>12420.05</v>
          </cell>
          <cell r="H149">
            <v>3135.85</v>
          </cell>
        </row>
        <row r="150">
          <cell r="B150" t="str">
            <v>GRAI_07Z</v>
          </cell>
          <cell r="C150">
            <v>0</v>
          </cell>
          <cell r="D150">
            <v>0</v>
          </cell>
          <cell r="E150">
            <v>0</v>
          </cell>
          <cell r="F150">
            <v>0</v>
          </cell>
          <cell r="G150">
            <v>0</v>
          </cell>
          <cell r="H150">
            <v>0</v>
          </cell>
        </row>
        <row r="151">
          <cell r="B151" t="str">
            <v>GRAI_08Z</v>
          </cell>
          <cell r="C151">
            <v>31966.3</v>
          </cell>
          <cell r="D151">
            <v>1720.85</v>
          </cell>
          <cell r="E151">
            <v>0</v>
          </cell>
          <cell r="F151">
            <v>0</v>
          </cell>
          <cell r="G151">
            <v>31966.3</v>
          </cell>
          <cell r="H151">
            <v>1720.85</v>
          </cell>
        </row>
        <row r="152">
          <cell r="B152" t="str">
            <v>KILLP01Z</v>
          </cell>
          <cell r="C152">
            <v>423.45</v>
          </cell>
          <cell r="D152">
            <v>111.55</v>
          </cell>
          <cell r="E152">
            <v>0</v>
          </cell>
          <cell r="F152">
            <v>0</v>
          </cell>
          <cell r="G152">
            <v>423.45</v>
          </cell>
          <cell r="H152">
            <v>111.55</v>
          </cell>
        </row>
        <row r="153">
          <cell r="B153" t="str">
            <v>KILLP02Z</v>
          </cell>
          <cell r="C153">
            <v>311.5</v>
          </cell>
          <cell r="D153">
            <v>136.05000000000001</v>
          </cell>
          <cell r="E153">
            <v>0</v>
          </cell>
          <cell r="F153">
            <v>0</v>
          </cell>
          <cell r="G153">
            <v>311.5</v>
          </cell>
          <cell r="H153">
            <v>136.05000000000001</v>
          </cell>
        </row>
        <row r="154">
          <cell r="B154" t="str">
            <v>RATS_01Z</v>
          </cell>
          <cell r="C154">
            <v>0</v>
          </cell>
          <cell r="D154">
            <v>0</v>
          </cell>
          <cell r="E154">
            <v>0</v>
          </cell>
          <cell r="F154">
            <v>0</v>
          </cell>
          <cell r="G154">
            <v>0</v>
          </cell>
          <cell r="H154">
            <v>0</v>
          </cell>
        </row>
        <row r="155">
          <cell r="B155" t="str">
            <v>RATS_02Z</v>
          </cell>
          <cell r="C155">
            <v>18826.830000000002</v>
          </cell>
          <cell r="D155">
            <v>1265.49</v>
          </cell>
          <cell r="E155">
            <v>0</v>
          </cell>
          <cell r="F155">
            <v>0</v>
          </cell>
          <cell r="G155">
            <v>18826.830000000002</v>
          </cell>
          <cell r="H155">
            <v>1265.49</v>
          </cell>
        </row>
        <row r="156">
          <cell r="B156" t="str">
            <v>RATS_03Z</v>
          </cell>
          <cell r="C156">
            <v>25697.07</v>
          </cell>
          <cell r="D156">
            <v>1228.95</v>
          </cell>
          <cell r="E156">
            <v>0</v>
          </cell>
          <cell r="F156">
            <v>0</v>
          </cell>
          <cell r="G156">
            <v>25697.07</v>
          </cell>
          <cell r="H156">
            <v>1228.95</v>
          </cell>
        </row>
        <row r="157">
          <cell r="B157" t="str">
            <v>RATS_04Z</v>
          </cell>
          <cell r="C157">
            <v>2814.39</v>
          </cell>
          <cell r="D157">
            <v>25.83</v>
          </cell>
          <cell r="E157">
            <v>0</v>
          </cell>
          <cell r="F157">
            <v>0</v>
          </cell>
          <cell r="G157">
            <v>2814.39</v>
          </cell>
          <cell r="H157">
            <v>25.83</v>
          </cell>
        </row>
        <row r="158">
          <cell r="B158" t="str">
            <v>TAYL_02Z</v>
          </cell>
          <cell r="C158">
            <v>0</v>
          </cell>
          <cell r="D158">
            <v>0</v>
          </cell>
          <cell r="E158">
            <v>0</v>
          </cell>
          <cell r="F158">
            <v>0</v>
          </cell>
          <cell r="G158">
            <v>0</v>
          </cell>
          <cell r="H158">
            <v>0</v>
          </cell>
        </row>
        <row r="159">
          <cell r="B159" t="str">
            <v>TAYL_03Z</v>
          </cell>
          <cell r="C159">
            <v>0</v>
          </cell>
          <cell r="D159">
            <v>0</v>
          </cell>
          <cell r="E159">
            <v>0</v>
          </cell>
          <cell r="F159">
            <v>0</v>
          </cell>
          <cell r="G159">
            <v>0</v>
          </cell>
          <cell r="H159">
            <v>0</v>
          </cell>
        </row>
        <row r="160">
          <cell r="B160" t="str">
            <v>RCBKO-1</v>
          </cell>
          <cell r="C160">
            <v>7618.66</v>
          </cell>
          <cell r="D160">
            <v>1647.01</v>
          </cell>
          <cell r="E160">
            <v>0</v>
          </cell>
          <cell r="F160">
            <v>0</v>
          </cell>
          <cell r="G160">
            <v>7618.66</v>
          </cell>
          <cell r="H160">
            <v>1647.01</v>
          </cell>
        </row>
        <row r="161">
          <cell r="B161" t="str">
            <v>RCBKO-2</v>
          </cell>
          <cell r="C161">
            <v>7366.48</v>
          </cell>
          <cell r="D161">
            <v>1382.63</v>
          </cell>
          <cell r="E161">
            <v>0</v>
          </cell>
          <cell r="F161">
            <v>0</v>
          </cell>
          <cell r="G161">
            <v>7366.48</v>
          </cell>
          <cell r="H161">
            <v>1382.63</v>
          </cell>
        </row>
        <row r="162">
          <cell r="B162" t="str">
            <v>BRGG_01Z</v>
          </cell>
          <cell r="C162">
            <v>0</v>
          </cell>
          <cell r="D162">
            <v>0</v>
          </cell>
          <cell r="E162">
            <v>0</v>
          </cell>
          <cell r="F162">
            <v>0</v>
          </cell>
          <cell r="G162">
            <v>0</v>
          </cell>
          <cell r="H162">
            <v>0</v>
          </cell>
        </row>
        <row r="163">
          <cell r="B163" t="str">
            <v>ROCK_01Z</v>
          </cell>
          <cell r="C163">
            <v>74805.3</v>
          </cell>
          <cell r="D163">
            <v>1496.8</v>
          </cell>
          <cell r="E163">
            <v>0</v>
          </cell>
          <cell r="F163">
            <v>0</v>
          </cell>
          <cell r="G163">
            <v>74805.3</v>
          </cell>
          <cell r="H163">
            <v>1496.8</v>
          </cell>
        </row>
        <row r="164">
          <cell r="B164" t="str">
            <v>SCCL_01Z</v>
          </cell>
          <cell r="C164">
            <v>7656.5</v>
          </cell>
          <cell r="D164">
            <v>111.99</v>
          </cell>
          <cell r="E164">
            <v>0</v>
          </cell>
          <cell r="F164">
            <v>0</v>
          </cell>
          <cell r="G164">
            <v>7656.5</v>
          </cell>
          <cell r="H164">
            <v>111.99</v>
          </cell>
        </row>
        <row r="165">
          <cell r="B165" t="str">
            <v>SCCL_02Z</v>
          </cell>
          <cell r="C165">
            <v>8662.7999999999993</v>
          </cell>
          <cell r="D165">
            <v>1499.7</v>
          </cell>
          <cell r="E165">
            <v>0</v>
          </cell>
          <cell r="F165">
            <v>0</v>
          </cell>
          <cell r="G165">
            <v>8662.7999999999993</v>
          </cell>
          <cell r="H165">
            <v>1499.7</v>
          </cell>
        </row>
        <row r="166">
          <cell r="B166" t="str">
            <v>SCCL_03Z</v>
          </cell>
          <cell r="C166">
            <v>12921.75</v>
          </cell>
          <cell r="D166">
            <v>27.65</v>
          </cell>
          <cell r="E166">
            <v>0</v>
          </cell>
          <cell r="F166">
            <v>0</v>
          </cell>
          <cell r="G166">
            <v>12921.75</v>
          </cell>
          <cell r="H166">
            <v>27.65</v>
          </cell>
        </row>
        <row r="167">
          <cell r="B167" t="str">
            <v>SEAB_01Z</v>
          </cell>
          <cell r="C167">
            <v>8687.3799999999992</v>
          </cell>
          <cell r="D167">
            <v>4181.8500000000004</v>
          </cell>
          <cell r="E167">
            <v>0</v>
          </cell>
          <cell r="F167">
            <v>0</v>
          </cell>
          <cell r="G167">
            <v>8687.3799999999992</v>
          </cell>
          <cell r="H167">
            <v>4181.8500000000004</v>
          </cell>
        </row>
        <row r="168">
          <cell r="B168" t="str">
            <v>SEAB_02Z</v>
          </cell>
          <cell r="C168">
            <v>2594.7199999999998</v>
          </cell>
          <cell r="D168">
            <v>188.08</v>
          </cell>
          <cell r="E168">
            <v>0</v>
          </cell>
          <cell r="F168">
            <v>0</v>
          </cell>
          <cell r="G168">
            <v>2594.7199999999998</v>
          </cell>
          <cell r="H168">
            <v>188.08</v>
          </cell>
        </row>
        <row r="169">
          <cell r="B169" t="str">
            <v>SPLN_01Z</v>
          </cell>
          <cell r="C169">
            <v>40162.1</v>
          </cell>
          <cell r="D169">
            <v>2262.8000000000002</v>
          </cell>
          <cell r="E169">
            <v>0</v>
          </cell>
          <cell r="F169">
            <v>0</v>
          </cell>
          <cell r="G169">
            <v>40162.1</v>
          </cell>
          <cell r="H169">
            <v>2262.8000000000002</v>
          </cell>
        </row>
        <row r="170">
          <cell r="B170" t="str">
            <v>ARCHW-1</v>
          </cell>
          <cell r="C170">
            <v>1410.99</v>
          </cell>
          <cell r="D170">
            <v>933.87</v>
          </cell>
          <cell r="E170">
            <v>0</v>
          </cell>
          <cell r="F170">
            <v>0</v>
          </cell>
          <cell r="G170">
            <v>1410.99</v>
          </cell>
          <cell r="H170">
            <v>933.87</v>
          </cell>
        </row>
        <row r="171">
          <cell r="B171" t="str">
            <v>BLLA-2</v>
          </cell>
          <cell r="C171">
            <v>1213.18</v>
          </cell>
          <cell r="D171">
            <v>352.18</v>
          </cell>
          <cell r="E171">
            <v>0</v>
          </cell>
          <cell r="F171">
            <v>0</v>
          </cell>
          <cell r="G171">
            <v>1213.18</v>
          </cell>
          <cell r="H171">
            <v>352.18</v>
          </cell>
        </row>
        <row r="172">
          <cell r="B172" t="str">
            <v>CLFLW-1</v>
          </cell>
          <cell r="C172">
            <v>922.65</v>
          </cell>
          <cell r="D172">
            <v>70.03</v>
          </cell>
          <cell r="E172">
            <v>0</v>
          </cell>
          <cell r="F172">
            <v>0</v>
          </cell>
          <cell r="G172">
            <v>922.65</v>
          </cell>
          <cell r="H172">
            <v>70.03</v>
          </cell>
        </row>
        <row r="173">
          <cell r="B173" t="str">
            <v>DRSLW-1</v>
          </cell>
          <cell r="C173">
            <v>7255.97</v>
          </cell>
          <cell r="D173">
            <v>0</v>
          </cell>
          <cell r="E173">
            <v>0</v>
          </cell>
          <cell r="F173">
            <v>0</v>
          </cell>
          <cell r="G173">
            <v>7255.97</v>
          </cell>
          <cell r="H173">
            <v>0</v>
          </cell>
        </row>
        <row r="174">
          <cell r="B174" t="str">
            <v>EWHLW-1</v>
          </cell>
          <cell r="C174">
            <v>82.04</v>
          </cell>
          <cell r="D174">
            <v>1006.53</v>
          </cell>
          <cell r="E174">
            <v>0</v>
          </cell>
          <cell r="F174">
            <v>0</v>
          </cell>
          <cell r="G174">
            <v>82.04</v>
          </cell>
          <cell r="H174">
            <v>1006.53</v>
          </cell>
        </row>
        <row r="175">
          <cell r="B175" t="str">
            <v>HRSTW-1</v>
          </cell>
          <cell r="C175">
            <v>10170.049999999999</v>
          </cell>
          <cell r="D175">
            <v>4136.1499999999996</v>
          </cell>
          <cell r="E175">
            <v>0</v>
          </cell>
          <cell r="F175">
            <v>0</v>
          </cell>
          <cell r="G175">
            <v>10170.049999999999</v>
          </cell>
          <cell r="H175">
            <v>4136.1499999999996</v>
          </cell>
        </row>
        <row r="176">
          <cell r="B176" t="str">
            <v>KLGLW-1</v>
          </cell>
          <cell r="C176">
            <v>4756.54</v>
          </cell>
          <cell r="D176">
            <v>700.12</v>
          </cell>
          <cell r="E176">
            <v>0</v>
          </cell>
          <cell r="F176">
            <v>0</v>
          </cell>
          <cell r="G176">
            <v>4756.54</v>
          </cell>
          <cell r="H176">
            <v>700.12</v>
          </cell>
        </row>
        <row r="177">
          <cell r="B177" t="str">
            <v>MKHLW-1</v>
          </cell>
          <cell r="C177">
            <v>684.9</v>
          </cell>
          <cell r="D177">
            <v>6510.37</v>
          </cell>
          <cell r="E177">
            <v>0</v>
          </cell>
          <cell r="F177">
            <v>0</v>
          </cell>
          <cell r="G177">
            <v>684.9</v>
          </cell>
          <cell r="H177">
            <v>6510.37</v>
          </cell>
        </row>
        <row r="178">
          <cell r="B178" t="str">
            <v>AIGA_01Z</v>
          </cell>
          <cell r="C178">
            <v>0.92</v>
          </cell>
          <cell r="D178">
            <v>18.690000000000001</v>
          </cell>
          <cell r="E178">
            <v>0</v>
          </cell>
          <cell r="F178">
            <v>0</v>
          </cell>
          <cell r="G178">
            <v>0.92</v>
          </cell>
          <cell r="H178">
            <v>18.690000000000001</v>
          </cell>
        </row>
        <row r="179">
          <cell r="B179" t="str">
            <v>BHLAW-1</v>
          </cell>
          <cell r="C179">
            <v>2791.82</v>
          </cell>
          <cell r="D179">
            <v>132.31</v>
          </cell>
          <cell r="E179">
            <v>0</v>
          </cell>
          <cell r="F179">
            <v>0</v>
          </cell>
          <cell r="G179">
            <v>2791.82</v>
          </cell>
          <cell r="H179">
            <v>132.31</v>
          </cell>
        </row>
        <row r="180">
          <cell r="B180" t="str">
            <v>CASH_01Z</v>
          </cell>
          <cell r="C180">
            <v>97.12</v>
          </cell>
          <cell r="D180">
            <v>0.04</v>
          </cell>
          <cell r="E180">
            <v>0</v>
          </cell>
          <cell r="F180">
            <v>0</v>
          </cell>
          <cell r="G180">
            <v>97.12</v>
          </cell>
          <cell r="H180">
            <v>0.04</v>
          </cell>
        </row>
        <row r="181">
          <cell r="B181" t="str">
            <v>CEAN_01Z</v>
          </cell>
          <cell r="C181">
            <v>5.05</v>
          </cell>
          <cell r="D181">
            <v>31.87</v>
          </cell>
          <cell r="E181">
            <v>0</v>
          </cell>
          <cell r="F181">
            <v>0</v>
          </cell>
          <cell r="G181">
            <v>5.05</v>
          </cell>
          <cell r="H181">
            <v>31.87</v>
          </cell>
        </row>
        <row r="182">
          <cell r="B182" t="str">
            <v>CLAC-1</v>
          </cell>
          <cell r="C182">
            <v>7.99</v>
          </cell>
          <cell r="D182">
            <v>11.76</v>
          </cell>
          <cell r="E182">
            <v>0</v>
          </cell>
          <cell r="F182">
            <v>0</v>
          </cell>
          <cell r="G182">
            <v>7.99</v>
          </cell>
          <cell r="H182">
            <v>11.76</v>
          </cell>
        </row>
        <row r="183">
          <cell r="B183" t="str">
            <v>CLUN_01Z</v>
          </cell>
          <cell r="C183">
            <v>485.88</v>
          </cell>
          <cell r="D183">
            <v>163.31</v>
          </cell>
          <cell r="E183">
            <v>0</v>
          </cell>
          <cell r="F183">
            <v>0</v>
          </cell>
          <cell r="G183">
            <v>485.88</v>
          </cell>
          <cell r="H183">
            <v>163.31</v>
          </cell>
        </row>
        <row r="184">
          <cell r="B184" t="str">
            <v>CLUN_02Z</v>
          </cell>
          <cell r="C184">
            <v>53.33</v>
          </cell>
          <cell r="D184">
            <v>43.14</v>
          </cell>
          <cell r="E184">
            <v>0</v>
          </cell>
          <cell r="F184">
            <v>0</v>
          </cell>
          <cell r="G184">
            <v>53.33</v>
          </cell>
          <cell r="H184">
            <v>43.14</v>
          </cell>
        </row>
        <row r="185">
          <cell r="B185" t="str">
            <v>CULL_02Z</v>
          </cell>
          <cell r="C185">
            <v>313.29000000000002</v>
          </cell>
          <cell r="D185">
            <v>0.01</v>
          </cell>
          <cell r="E185">
            <v>0</v>
          </cell>
          <cell r="F185">
            <v>0</v>
          </cell>
          <cell r="G185">
            <v>313.29000000000002</v>
          </cell>
          <cell r="H185">
            <v>0.01</v>
          </cell>
        </row>
        <row r="186">
          <cell r="B186" t="str">
            <v>DEAN_01Z</v>
          </cell>
          <cell r="C186">
            <v>54.29</v>
          </cell>
          <cell r="D186">
            <v>86.01</v>
          </cell>
          <cell r="E186">
            <v>0</v>
          </cell>
          <cell r="F186">
            <v>0</v>
          </cell>
          <cell r="G186">
            <v>54.29</v>
          </cell>
          <cell r="H186">
            <v>86.01</v>
          </cell>
        </row>
        <row r="187">
          <cell r="B187" t="str">
            <v>ERRO_01Z</v>
          </cell>
          <cell r="C187">
            <v>0.15</v>
          </cell>
          <cell r="D187">
            <v>3.89</v>
          </cell>
          <cell r="E187">
            <v>0</v>
          </cell>
          <cell r="F187">
            <v>0</v>
          </cell>
          <cell r="G187">
            <v>0.15</v>
          </cell>
          <cell r="H187">
            <v>3.89</v>
          </cell>
        </row>
        <row r="188">
          <cell r="B188" t="str">
            <v>ERRO_02Z</v>
          </cell>
          <cell r="C188">
            <v>4.5599999999999996</v>
          </cell>
          <cell r="D188">
            <v>25.31</v>
          </cell>
          <cell r="E188">
            <v>0</v>
          </cell>
          <cell r="F188">
            <v>0</v>
          </cell>
          <cell r="G188">
            <v>4.5599999999999996</v>
          </cell>
          <cell r="H188">
            <v>25.31</v>
          </cell>
        </row>
        <row r="189">
          <cell r="B189" t="str">
            <v>ERRO_03Z</v>
          </cell>
          <cell r="C189">
            <v>4.32</v>
          </cell>
          <cell r="D189">
            <v>29.65</v>
          </cell>
          <cell r="E189">
            <v>0</v>
          </cell>
          <cell r="F189">
            <v>0</v>
          </cell>
          <cell r="G189">
            <v>4.32</v>
          </cell>
          <cell r="H189">
            <v>29.65</v>
          </cell>
        </row>
        <row r="190">
          <cell r="B190" t="str">
            <v>FASN_01Z</v>
          </cell>
          <cell r="C190">
            <v>513.11</v>
          </cell>
          <cell r="D190">
            <v>0.02</v>
          </cell>
          <cell r="E190">
            <v>0</v>
          </cell>
          <cell r="F190">
            <v>0</v>
          </cell>
          <cell r="G190">
            <v>513.11</v>
          </cell>
          <cell r="H190">
            <v>0.02</v>
          </cell>
        </row>
        <row r="191">
          <cell r="B191" t="str">
            <v>FASN_02Z</v>
          </cell>
          <cell r="C191">
            <v>187.22</v>
          </cell>
          <cell r="D191">
            <v>0.05</v>
          </cell>
          <cell r="E191">
            <v>0</v>
          </cell>
          <cell r="F191">
            <v>0</v>
          </cell>
          <cell r="G191">
            <v>187.22</v>
          </cell>
          <cell r="H191">
            <v>0.05</v>
          </cell>
        </row>
        <row r="192">
          <cell r="B192" t="str">
            <v>FASN_03Z</v>
          </cell>
          <cell r="C192">
            <v>16.05</v>
          </cell>
          <cell r="D192">
            <v>175.99</v>
          </cell>
          <cell r="E192">
            <v>0</v>
          </cell>
          <cell r="F192">
            <v>0</v>
          </cell>
          <cell r="G192">
            <v>16.05</v>
          </cell>
          <cell r="H192">
            <v>175.99</v>
          </cell>
        </row>
        <row r="193">
          <cell r="B193" t="str">
            <v>FASN_04Z</v>
          </cell>
          <cell r="C193">
            <v>244.51</v>
          </cell>
          <cell r="D193">
            <v>125.59</v>
          </cell>
          <cell r="E193">
            <v>0</v>
          </cell>
          <cell r="F193">
            <v>0</v>
          </cell>
          <cell r="G193">
            <v>244.51</v>
          </cell>
          <cell r="H193">
            <v>125.59</v>
          </cell>
        </row>
        <row r="194">
          <cell r="B194" t="str">
            <v>FINL_01Z</v>
          </cell>
          <cell r="C194">
            <v>17.59</v>
          </cell>
          <cell r="D194">
            <v>2.08</v>
          </cell>
          <cell r="E194">
            <v>0</v>
          </cell>
          <cell r="F194">
            <v>0</v>
          </cell>
          <cell r="G194">
            <v>17.59</v>
          </cell>
          <cell r="H194">
            <v>2.08</v>
          </cell>
        </row>
        <row r="195">
          <cell r="B195" t="str">
            <v>FOYE_01Z</v>
          </cell>
          <cell r="C195">
            <v>29.84</v>
          </cell>
          <cell r="D195">
            <v>113.98</v>
          </cell>
          <cell r="E195">
            <v>0</v>
          </cell>
          <cell r="F195">
            <v>0</v>
          </cell>
          <cell r="G195">
            <v>29.84</v>
          </cell>
          <cell r="H195">
            <v>113.98</v>
          </cell>
        </row>
        <row r="196">
          <cell r="B196" t="str">
            <v>FOYE_02Z</v>
          </cell>
          <cell r="C196">
            <v>1408.54</v>
          </cell>
          <cell r="D196">
            <v>772.73</v>
          </cell>
          <cell r="E196">
            <v>0</v>
          </cell>
          <cell r="F196">
            <v>0</v>
          </cell>
          <cell r="G196">
            <v>1408.54</v>
          </cell>
          <cell r="H196">
            <v>772.73</v>
          </cell>
        </row>
        <row r="197">
          <cell r="B197" t="str">
            <v>GLEN_01Z</v>
          </cell>
          <cell r="C197">
            <v>30.25</v>
          </cell>
          <cell r="D197">
            <v>2.9</v>
          </cell>
          <cell r="E197">
            <v>0</v>
          </cell>
          <cell r="F197">
            <v>0</v>
          </cell>
          <cell r="G197">
            <v>30.25</v>
          </cell>
          <cell r="H197">
            <v>2.9</v>
          </cell>
        </row>
        <row r="198">
          <cell r="B198" t="str">
            <v>GLNDO-1</v>
          </cell>
          <cell r="C198">
            <v>222.99</v>
          </cell>
          <cell r="D198">
            <v>45.2</v>
          </cell>
          <cell r="E198">
            <v>0</v>
          </cell>
          <cell r="F198">
            <v>0</v>
          </cell>
          <cell r="G198">
            <v>222.99</v>
          </cell>
          <cell r="H198">
            <v>45.2</v>
          </cell>
        </row>
        <row r="199">
          <cell r="B199" t="str">
            <v>GORDW-1</v>
          </cell>
          <cell r="C199">
            <v>0</v>
          </cell>
          <cell r="D199">
            <v>0</v>
          </cell>
          <cell r="E199">
            <v>0</v>
          </cell>
          <cell r="F199">
            <v>0</v>
          </cell>
          <cell r="G199">
            <v>0</v>
          </cell>
          <cell r="H199">
            <v>0</v>
          </cell>
        </row>
        <row r="200">
          <cell r="B200" t="str">
            <v>GRUB_01Z</v>
          </cell>
          <cell r="C200">
            <v>0</v>
          </cell>
          <cell r="D200">
            <v>0</v>
          </cell>
          <cell r="E200">
            <v>0</v>
          </cell>
          <cell r="F200">
            <v>0</v>
          </cell>
          <cell r="G200">
            <v>0</v>
          </cell>
          <cell r="H200">
            <v>0</v>
          </cell>
        </row>
        <row r="201">
          <cell r="B201" t="str">
            <v>GRUB_02Z</v>
          </cell>
          <cell r="C201">
            <v>0</v>
          </cell>
          <cell r="D201">
            <v>0</v>
          </cell>
          <cell r="E201">
            <v>0</v>
          </cell>
          <cell r="F201">
            <v>0</v>
          </cell>
          <cell r="G201">
            <v>0</v>
          </cell>
          <cell r="H201">
            <v>0</v>
          </cell>
        </row>
        <row r="202">
          <cell r="B202" t="str">
            <v>HADHW-1</v>
          </cell>
          <cell r="C202">
            <v>165.79</v>
          </cell>
          <cell r="D202">
            <v>5196.37</v>
          </cell>
          <cell r="E202">
            <v>0</v>
          </cell>
          <cell r="F202">
            <v>0</v>
          </cell>
          <cell r="G202">
            <v>165.79</v>
          </cell>
          <cell r="H202">
            <v>5196.37</v>
          </cell>
        </row>
        <row r="203">
          <cell r="B203" t="str">
            <v>INGA_01Z</v>
          </cell>
          <cell r="C203">
            <v>86.4</v>
          </cell>
          <cell r="D203">
            <v>0.37</v>
          </cell>
          <cell r="E203">
            <v>0</v>
          </cell>
          <cell r="F203">
            <v>0</v>
          </cell>
          <cell r="G203">
            <v>86.4</v>
          </cell>
          <cell r="H203">
            <v>0.37</v>
          </cell>
        </row>
        <row r="204">
          <cell r="B204" t="str">
            <v>KIOR_01Z</v>
          </cell>
          <cell r="C204">
            <v>3.66</v>
          </cell>
          <cell r="D204">
            <v>16.39</v>
          </cell>
          <cell r="E204">
            <v>0</v>
          </cell>
          <cell r="F204">
            <v>0</v>
          </cell>
          <cell r="G204">
            <v>3.66</v>
          </cell>
          <cell r="H204">
            <v>16.39</v>
          </cell>
        </row>
        <row r="205">
          <cell r="B205" t="str">
            <v>LOCH_01Z</v>
          </cell>
          <cell r="C205">
            <v>164.07</v>
          </cell>
          <cell r="D205">
            <v>12.35</v>
          </cell>
          <cell r="E205">
            <v>0</v>
          </cell>
          <cell r="F205">
            <v>0</v>
          </cell>
          <cell r="G205">
            <v>164.07</v>
          </cell>
          <cell r="H205">
            <v>12.35</v>
          </cell>
        </row>
        <row r="206">
          <cell r="B206" t="str">
            <v>LOCH_02Z</v>
          </cell>
          <cell r="C206">
            <v>131.74</v>
          </cell>
          <cell r="D206">
            <v>0.21</v>
          </cell>
          <cell r="E206">
            <v>0</v>
          </cell>
          <cell r="F206">
            <v>0</v>
          </cell>
          <cell r="G206">
            <v>131.74</v>
          </cell>
          <cell r="H206">
            <v>0.21</v>
          </cell>
        </row>
        <row r="207">
          <cell r="B207" t="str">
            <v>LUIC_01Z</v>
          </cell>
          <cell r="C207">
            <v>17.350000000000001</v>
          </cell>
          <cell r="D207">
            <v>92.21</v>
          </cell>
          <cell r="E207">
            <v>0</v>
          </cell>
          <cell r="F207">
            <v>0</v>
          </cell>
          <cell r="G207">
            <v>17.350000000000001</v>
          </cell>
          <cell r="H207">
            <v>92.21</v>
          </cell>
        </row>
        <row r="208">
          <cell r="B208" t="str">
            <v>LUIC_02Z</v>
          </cell>
          <cell r="C208">
            <v>22.49</v>
          </cell>
          <cell r="D208">
            <v>80.989999999999995</v>
          </cell>
          <cell r="E208">
            <v>0</v>
          </cell>
          <cell r="F208">
            <v>0</v>
          </cell>
          <cell r="G208">
            <v>22.49</v>
          </cell>
          <cell r="H208">
            <v>80.989999999999995</v>
          </cell>
        </row>
        <row r="209">
          <cell r="B209" t="str">
            <v>MOSS_01Z</v>
          </cell>
          <cell r="C209">
            <v>104.22</v>
          </cell>
          <cell r="D209">
            <v>18.48</v>
          </cell>
          <cell r="E209">
            <v>0</v>
          </cell>
          <cell r="F209">
            <v>0</v>
          </cell>
          <cell r="G209">
            <v>104.22</v>
          </cell>
          <cell r="H209">
            <v>18.48</v>
          </cell>
        </row>
        <row r="210">
          <cell r="B210" t="str">
            <v>NANT_01Z</v>
          </cell>
          <cell r="C210">
            <v>44.42</v>
          </cell>
          <cell r="D210">
            <v>0.75</v>
          </cell>
          <cell r="E210">
            <v>0</v>
          </cell>
          <cell r="F210">
            <v>0</v>
          </cell>
          <cell r="G210">
            <v>44.42</v>
          </cell>
          <cell r="H210">
            <v>0.75</v>
          </cell>
        </row>
        <row r="211">
          <cell r="B211" t="str">
            <v>ORRI_01Z</v>
          </cell>
          <cell r="C211">
            <v>0</v>
          </cell>
          <cell r="D211">
            <v>0</v>
          </cell>
          <cell r="E211">
            <v>0</v>
          </cell>
          <cell r="F211">
            <v>0</v>
          </cell>
          <cell r="G211">
            <v>0</v>
          </cell>
          <cell r="H211">
            <v>0</v>
          </cell>
        </row>
        <row r="212">
          <cell r="B212" t="str">
            <v>PEHE_01Z</v>
          </cell>
          <cell r="C212">
            <v>5960.24</v>
          </cell>
          <cell r="D212">
            <v>3216.48</v>
          </cell>
          <cell r="E212">
            <v>0</v>
          </cell>
          <cell r="F212">
            <v>0</v>
          </cell>
          <cell r="G212">
            <v>5960.24</v>
          </cell>
          <cell r="H212">
            <v>3216.48</v>
          </cell>
        </row>
        <row r="213">
          <cell r="B213" t="str">
            <v>PEHE_02Z</v>
          </cell>
          <cell r="C213">
            <v>0</v>
          </cell>
          <cell r="D213">
            <v>0</v>
          </cell>
          <cell r="E213">
            <v>0</v>
          </cell>
          <cell r="F213">
            <v>0</v>
          </cell>
          <cell r="G213">
            <v>0</v>
          </cell>
          <cell r="H213">
            <v>0</v>
          </cell>
        </row>
        <row r="214">
          <cell r="B214" t="str">
            <v>QUIO_01Z</v>
          </cell>
          <cell r="C214">
            <v>277.2</v>
          </cell>
          <cell r="D214">
            <v>274.55</v>
          </cell>
          <cell r="E214">
            <v>0</v>
          </cell>
          <cell r="F214">
            <v>0</v>
          </cell>
          <cell r="G214">
            <v>277.2</v>
          </cell>
          <cell r="H214">
            <v>274.55</v>
          </cell>
        </row>
        <row r="215">
          <cell r="B215" t="str">
            <v>SLOY_01Z</v>
          </cell>
          <cell r="C215">
            <v>5.75</v>
          </cell>
          <cell r="D215">
            <v>4.9000000000000004</v>
          </cell>
          <cell r="E215">
            <v>0</v>
          </cell>
          <cell r="F215">
            <v>0</v>
          </cell>
          <cell r="G215">
            <v>5.75</v>
          </cell>
          <cell r="H215">
            <v>4.9000000000000004</v>
          </cell>
        </row>
        <row r="216">
          <cell r="B216" t="str">
            <v>SLOY_02Z</v>
          </cell>
          <cell r="C216">
            <v>0</v>
          </cell>
          <cell r="D216">
            <v>0</v>
          </cell>
          <cell r="E216">
            <v>0</v>
          </cell>
          <cell r="F216">
            <v>0</v>
          </cell>
          <cell r="G216">
            <v>0</v>
          </cell>
          <cell r="H216">
            <v>0</v>
          </cell>
        </row>
        <row r="217">
          <cell r="B217" t="str">
            <v>SLOY_03Z</v>
          </cell>
          <cell r="C217">
            <v>25.92</v>
          </cell>
          <cell r="D217">
            <v>24.32</v>
          </cell>
          <cell r="E217">
            <v>0</v>
          </cell>
          <cell r="F217">
            <v>0</v>
          </cell>
          <cell r="G217">
            <v>25.92</v>
          </cell>
          <cell r="H217">
            <v>24.32</v>
          </cell>
        </row>
        <row r="218">
          <cell r="B218" t="str">
            <v>SLOY_04Z</v>
          </cell>
          <cell r="C218">
            <v>56.63</v>
          </cell>
          <cell r="D218">
            <v>9.3000000000000007</v>
          </cell>
          <cell r="E218">
            <v>0</v>
          </cell>
          <cell r="F218">
            <v>0</v>
          </cell>
          <cell r="G218">
            <v>56.63</v>
          </cell>
          <cell r="H218">
            <v>9.3000000000000007</v>
          </cell>
        </row>
        <row r="219">
          <cell r="B219" t="str">
            <v>STRNW-1</v>
          </cell>
          <cell r="C219">
            <v>1.1399999999999999</v>
          </cell>
          <cell r="D219">
            <v>1116.83</v>
          </cell>
          <cell r="E219">
            <v>0</v>
          </cell>
          <cell r="F219">
            <v>0</v>
          </cell>
          <cell r="G219">
            <v>1.1399999999999999</v>
          </cell>
          <cell r="H219">
            <v>1116.83</v>
          </cell>
        </row>
        <row r="220">
          <cell r="B220" t="str">
            <v>TORA_01Z</v>
          </cell>
          <cell r="C220">
            <v>1.93</v>
          </cell>
          <cell r="D220">
            <v>46.47</v>
          </cell>
          <cell r="E220">
            <v>0</v>
          </cell>
          <cell r="F220">
            <v>0</v>
          </cell>
          <cell r="G220">
            <v>1.93</v>
          </cell>
          <cell r="H220">
            <v>46.47</v>
          </cell>
        </row>
        <row r="221">
          <cell r="B221" t="str">
            <v>TORA_02Z</v>
          </cell>
          <cell r="C221">
            <v>245.88</v>
          </cell>
          <cell r="D221">
            <v>36.01</v>
          </cell>
          <cell r="E221">
            <v>0</v>
          </cell>
          <cell r="F221">
            <v>0</v>
          </cell>
          <cell r="G221">
            <v>245.88</v>
          </cell>
          <cell r="H221">
            <v>36.01</v>
          </cell>
        </row>
        <row r="222">
          <cell r="B222" t="str">
            <v>STLGW-1</v>
          </cell>
          <cell r="C222">
            <v>1855.59</v>
          </cell>
          <cell r="D222">
            <v>16.34</v>
          </cell>
          <cell r="E222">
            <v>0</v>
          </cell>
          <cell r="F222">
            <v>0</v>
          </cell>
          <cell r="G222">
            <v>1855.59</v>
          </cell>
          <cell r="H222">
            <v>16.34</v>
          </cell>
        </row>
        <row r="223">
          <cell r="B223" t="str">
            <v>STLGW-2</v>
          </cell>
          <cell r="C223">
            <v>1994.74</v>
          </cell>
          <cell r="D223">
            <v>20.399999999999999</v>
          </cell>
          <cell r="E223">
            <v>0</v>
          </cell>
          <cell r="F223">
            <v>0</v>
          </cell>
          <cell r="G223">
            <v>1994.74</v>
          </cell>
          <cell r="H223">
            <v>20.399999999999999</v>
          </cell>
        </row>
        <row r="224">
          <cell r="B224" t="str">
            <v>STLGW-3</v>
          </cell>
          <cell r="C224">
            <v>1853.03</v>
          </cell>
          <cell r="D224">
            <v>19.350000000000001</v>
          </cell>
          <cell r="E224">
            <v>0</v>
          </cell>
          <cell r="F224">
            <v>0</v>
          </cell>
          <cell r="G224">
            <v>1853.03</v>
          </cell>
          <cell r="H224">
            <v>19.350000000000001</v>
          </cell>
        </row>
        <row r="225">
          <cell r="B225" t="str">
            <v>SUTB_01Z</v>
          </cell>
          <cell r="C225">
            <v>0</v>
          </cell>
          <cell r="D225">
            <v>0</v>
          </cell>
          <cell r="E225">
            <v>0</v>
          </cell>
          <cell r="F225">
            <v>0</v>
          </cell>
          <cell r="G225">
            <v>0</v>
          </cell>
          <cell r="H225">
            <v>0</v>
          </cell>
        </row>
        <row r="226">
          <cell r="B226" t="str">
            <v>SVRP_10Z</v>
          </cell>
          <cell r="C226">
            <v>0</v>
          </cell>
          <cell r="D226">
            <v>0</v>
          </cell>
          <cell r="E226">
            <v>0</v>
          </cell>
          <cell r="F226">
            <v>0</v>
          </cell>
          <cell r="G226">
            <v>0</v>
          </cell>
          <cell r="H226">
            <v>0</v>
          </cell>
        </row>
        <row r="227">
          <cell r="B227" t="str">
            <v>SVRP_20Z</v>
          </cell>
          <cell r="C227">
            <v>0</v>
          </cell>
          <cell r="D227">
            <v>0</v>
          </cell>
          <cell r="E227">
            <v>0</v>
          </cell>
          <cell r="F227">
            <v>0</v>
          </cell>
          <cell r="G227">
            <v>0</v>
          </cell>
          <cell r="H227">
            <v>0</v>
          </cell>
        </row>
        <row r="228">
          <cell r="B228" t="str">
            <v>USKM_13Z</v>
          </cell>
          <cell r="C228">
            <v>0</v>
          </cell>
          <cell r="D228">
            <v>0</v>
          </cell>
          <cell r="E228">
            <v>0</v>
          </cell>
          <cell r="F228">
            <v>0</v>
          </cell>
          <cell r="G228">
            <v>0</v>
          </cell>
          <cell r="H228">
            <v>0</v>
          </cell>
        </row>
        <row r="229">
          <cell r="B229" t="str">
            <v>USKM_14Z</v>
          </cell>
          <cell r="C229">
            <v>0</v>
          </cell>
          <cell r="D229">
            <v>0</v>
          </cell>
          <cell r="E229">
            <v>0</v>
          </cell>
          <cell r="F229">
            <v>0</v>
          </cell>
          <cell r="G229">
            <v>0</v>
          </cell>
          <cell r="H229">
            <v>0</v>
          </cell>
        </row>
        <row r="230">
          <cell r="B230" t="str">
            <v>USKM_15Z</v>
          </cell>
          <cell r="C230">
            <v>0</v>
          </cell>
          <cell r="D230">
            <v>0</v>
          </cell>
          <cell r="E230">
            <v>0</v>
          </cell>
          <cell r="F230">
            <v>0</v>
          </cell>
          <cell r="G230">
            <v>0</v>
          </cell>
          <cell r="H230">
            <v>0</v>
          </cell>
        </row>
        <row r="231">
          <cell r="B231" t="str">
            <v>DAMC_01Z</v>
          </cell>
          <cell r="C231">
            <v>59418.77</v>
          </cell>
          <cell r="D231">
            <v>3670.11</v>
          </cell>
          <cell r="E231">
            <v>0</v>
          </cell>
          <cell r="F231">
            <v>0</v>
          </cell>
          <cell r="G231">
            <v>59418.77</v>
          </cell>
          <cell r="H231">
            <v>3670.11</v>
          </cell>
        </row>
        <row r="232">
          <cell r="B232" t="str">
            <v>RYHPS01Z</v>
          </cell>
          <cell r="C232">
            <v>15945.91</v>
          </cell>
          <cell r="D232">
            <v>289.61</v>
          </cell>
          <cell r="E232">
            <v>0</v>
          </cell>
          <cell r="F232">
            <v>0</v>
          </cell>
          <cell r="G232">
            <v>15945.91</v>
          </cell>
          <cell r="H232">
            <v>289.61</v>
          </cell>
        </row>
        <row r="233">
          <cell r="B233" t="str">
            <v>SHOS_01Z</v>
          </cell>
          <cell r="C233">
            <v>3188.9</v>
          </cell>
          <cell r="D233">
            <v>360</v>
          </cell>
          <cell r="E233">
            <v>0</v>
          </cell>
          <cell r="F233">
            <v>0</v>
          </cell>
          <cell r="G233">
            <v>3188.9</v>
          </cell>
          <cell r="H233">
            <v>360</v>
          </cell>
        </row>
        <row r="234">
          <cell r="B234" t="str">
            <v>WLNYO-2</v>
          </cell>
          <cell r="C234">
            <v>1327.54</v>
          </cell>
          <cell r="D234">
            <v>0.4</v>
          </cell>
          <cell r="E234">
            <v>0</v>
          </cell>
          <cell r="F234">
            <v>0</v>
          </cell>
          <cell r="G234">
            <v>1327.54</v>
          </cell>
          <cell r="H234">
            <v>0.4</v>
          </cell>
        </row>
        <row r="235">
          <cell r="B235" t="str">
            <v>WLNYW-1</v>
          </cell>
          <cell r="C235">
            <v>31.8</v>
          </cell>
          <cell r="D235">
            <v>14202.59</v>
          </cell>
          <cell r="E235">
            <v>0</v>
          </cell>
          <cell r="F235">
            <v>0</v>
          </cell>
          <cell r="G235">
            <v>31.8</v>
          </cell>
          <cell r="H235">
            <v>14202.59</v>
          </cell>
        </row>
        <row r="236">
          <cell r="B236" t="str">
            <v>WLNYO3</v>
          </cell>
          <cell r="C236">
            <v>3041.46</v>
          </cell>
          <cell r="D236">
            <v>2788.9</v>
          </cell>
          <cell r="E236">
            <v>0</v>
          </cell>
          <cell r="F236">
            <v>0</v>
          </cell>
          <cell r="G236">
            <v>3041.46</v>
          </cell>
          <cell r="H236">
            <v>2788.9</v>
          </cell>
        </row>
        <row r="237">
          <cell r="B237" t="str">
            <v>WLNYO4</v>
          </cell>
          <cell r="C237">
            <v>797.91</v>
          </cell>
          <cell r="D237">
            <v>2964.62</v>
          </cell>
          <cell r="E237">
            <v>0</v>
          </cell>
          <cell r="F237">
            <v>0</v>
          </cell>
          <cell r="G237">
            <v>797.91</v>
          </cell>
          <cell r="H237">
            <v>2964.62</v>
          </cell>
        </row>
        <row r="238">
          <cell r="B238" t="str">
            <v>WBURB-1</v>
          </cell>
          <cell r="C238">
            <v>34798.120000000003</v>
          </cell>
          <cell r="D238">
            <v>802.04</v>
          </cell>
          <cell r="E238">
            <v>0</v>
          </cell>
          <cell r="F238">
            <v>0</v>
          </cell>
          <cell r="G238">
            <v>34798.120000000003</v>
          </cell>
          <cell r="H238">
            <v>802.04</v>
          </cell>
        </row>
        <row r="239">
          <cell r="B239" t="str">
            <v>WBURB-2</v>
          </cell>
          <cell r="C239">
            <v>36473.81</v>
          </cell>
          <cell r="D239">
            <v>558.12</v>
          </cell>
          <cell r="E239">
            <v>0</v>
          </cell>
          <cell r="F239">
            <v>0</v>
          </cell>
          <cell r="G239">
            <v>36473.81</v>
          </cell>
          <cell r="H239">
            <v>558.12</v>
          </cell>
        </row>
        <row r="240">
          <cell r="B240" t="str">
            <v>WBURB-3</v>
          </cell>
          <cell r="C240">
            <v>4012.94</v>
          </cell>
          <cell r="D240">
            <v>117.47</v>
          </cell>
          <cell r="E240">
            <v>0</v>
          </cell>
          <cell r="F240">
            <v>0</v>
          </cell>
          <cell r="G240">
            <v>4012.94</v>
          </cell>
          <cell r="H240">
            <v>117.47</v>
          </cell>
        </row>
        <row r="241">
          <cell r="B241" t="str">
            <v>WBUPS01Z</v>
          </cell>
          <cell r="C241">
            <v>0</v>
          </cell>
          <cell r="D241">
            <v>0</v>
          </cell>
          <cell r="E241">
            <v>0</v>
          </cell>
          <cell r="F241">
            <v>0</v>
          </cell>
          <cell r="G241">
            <v>0</v>
          </cell>
          <cell r="H241">
            <v>0</v>
          </cell>
        </row>
        <row r="242">
          <cell r="B242" t="str">
            <v>WBUPS02Z</v>
          </cell>
          <cell r="C242">
            <v>0</v>
          </cell>
          <cell r="D242">
            <v>0</v>
          </cell>
          <cell r="E242">
            <v>0</v>
          </cell>
          <cell r="F242">
            <v>0</v>
          </cell>
          <cell r="G242">
            <v>0</v>
          </cell>
          <cell r="H242">
            <v>0</v>
          </cell>
        </row>
        <row r="243">
          <cell r="B243" t="str">
            <v>WBUPS03Z</v>
          </cell>
          <cell r="C243">
            <v>0</v>
          </cell>
          <cell r="D243">
            <v>0</v>
          </cell>
          <cell r="E243">
            <v>0</v>
          </cell>
          <cell r="F243">
            <v>0</v>
          </cell>
          <cell r="G243">
            <v>0</v>
          </cell>
          <cell r="H243">
            <v>0</v>
          </cell>
        </row>
        <row r="244">
          <cell r="B244" t="str">
            <v>WBUPS04Z</v>
          </cell>
          <cell r="C244">
            <v>0</v>
          </cell>
          <cell r="D244">
            <v>0</v>
          </cell>
          <cell r="E244">
            <v>0</v>
          </cell>
          <cell r="F244">
            <v>0</v>
          </cell>
          <cell r="G244">
            <v>0</v>
          </cell>
          <cell r="H244">
            <v>0</v>
          </cell>
        </row>
        <row r="245">
          <cell r="B245" t="str">
            <v>WTMSO-1</v>
          </cell>
          <cell r="C245">
            <v>15693.67</v>
          </cell>
          <cell r="D245">
            <v>1117.22</v>
          </cell>
          <cell r="E245">
            <v>0</v>
          </cell>
          <cell r="F245">
            <v>0</v>
          </cell>
          <cell r="G245">
            <v>15693.67</v>
          </cell>
          <cell r="H245">
            <v>1117.22</v>
          </cell>
        </row>
        <row r="246">
          <cell r="B246" t="str">
            <v>BLLA-1</v>
          </cell>
          <cell r="C246">
            <v>2034.53</v>
          </cell>
          <cell r="D246">
            <v>405.37</v>
          </cell>
          <cell r="E246">
            <v>0</v>
          </cell>
          <cell r="F246">
            <v>0</v>
          </cell>
          <cell r="G246">
            <v>2034.53</v>
          </cell>
          <cell r="H246">
            <v>405.37</v>
          </cell>
        </row>
        <row r="247">
          <cell r="B247" t="str">
            <v>WHILW-1</v>
          </cell>
          <cell r="C247">
            <v>21800.69</v>
          </cell>
          <cell r="D247">
            <v>142.08000000000001</v>
          </cell>
          <cell r="E247">
            <v>0</v>
          </cell>
          <cell r="F247">
            <v>0</v>
          </cell>
          <cell r="G247">
            <v>21800.69</v>
          </cell>
          <cell r="H247">
            <v>142.08000000000001</v>
          </cell>
        </row>
        <row r="248">
          <cell r="B248" t="str">
            <v>WHILW-2</v>
          </cell>
          <cell r="C248">
            <v>24385.4</v>
          </cell>
          <cell r="D248">
            <v>0</v>
          </cell>
          <cell r="E248">
            <v>0</v>
          </cell>
          <cell r="F248">
            <v>0</v>
          </cell>
          <cell r="G248">
            <v>24385.4</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sheetData sheetId="10"/>
      <sheetData sheetId="1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sheetData sheetId="1"/>
      <sheetData sheetId="2"/>
      <sheetData sheetId="3"/>
      <sheetData sheetId="4"/>
      <sheetData sheetId="5"/>
      <sheetData sheetId="6"/>
      <sheetData sheetId="7"/>
      <sheetData sheetId="8"/>
      <sheetData sheetId="9">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0</v>
          </cell>
          <cell r="D8">
            <v>0</v>
          </cell>
          <cell r="E8">
            <v>0</v>
          </cell>
          <cell r="F8">
            <v>0</v>
          </cell>
          <cell r="G8">
            <v>0</v>
          </cell>
          <cell r="H8">
            <v>0</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297</v>
          </cell>
          <cell r="D13">
            <v>1769.44</v>
          </cell>
          <cell r="E13">
            <v>0</v>
          </cell>
          <cell r="F13">
            <v>0</v>
          </cell>
          <cell r="G13">
            <v>297</v>
          </cell>
          <cell r="H13">
            <v>1769.44</v>
          </cell>
        </row>
        <row r="14">
          <cell r="B14" t="str">
            <v>BEATO-1</v>
          </cell>
          <cell r="C14">
            <v>24886.62</v>
          </cell>
          <cell r="D14">
            <v>0</v>
          </cell>
          <cell r="E14">
            <v>0</v>
          </cell>
          <cell r="F14">
            <v>0</v>
          </cell>
          <cell r="G14">
            <v>24886.62</v>
          </cell>
          <cell r="H14">
            <v>0</v>
          </cell>
        </row>
        <row r="15">
          <cell r="B15" t="str">
            <v>BEATO-2</v>
          </cell>
          <cell r="C15">
            <v>22196.69</v>
          </cell>
          <cell r="D15">
            <v>257.25</v>
          </cell>
          <cell r="E15">
            <v>0</v>
          </cell>
          <cell r="F15">
            <v>0</v>
          </cell>
          <cell r="G15">
            <v>22196.69</v>
          </cell>
          <cell r="H15">
            <v>257.25</v>
          </cell>
        </row>
        <row r="16">
          <cell r="B16" t="str">
            <v>BEATO-3</v>
          </cell>
          <cell r="C16">
            <v>32836.199999999997</v>
          </cell>
          <cell r="D16">
            <v>0</v>
          </cell>
          <cell r="E16">
            <v>0</v>
          </cell>
          <cell r="F16">
            <v>0</v>
          </cell>
          <cell r="G16">
            <v>32836.199999999997</v>
          </cell>
          <cell r="H16">
            <v>0</v>
          </cell>
        </row>
        <row r="17">
          <cell r="B17" t="str">
            <v>BEATO-4</v>
          </cell>
          <cell r="C17">
            <v>27817.38</v>
          </cell>
          <cell r="D17">
            <v>529.15</v>
          </cell>
          <cell r="E17">
            <v>0</v>
          </cell>
          <cell r="F17">
            <v>0</v>
          </cell>
          <cell r="G17">
            <v>27817.38</v>
          </cell>
          <cell r="H17">
            <v>529.15</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1738.71</v>
          </cell>
          <cell r="D22">
            <v>2216.31</v>
          </cell>
          <cell r="E22">
            <v>0</v>
          </cell>
          <cell r="F22">
            <v>0</v>
          </cell>
          <cell r="G22">
            <v>1738.71</v>
          </cell>
          <cell r="H22">
            <v>2216.31</v>
          </cell>
        </row>
        <row r="23">
          <cell r="B23" t="str">
            <v>CARR-1</v>
          </cell>
          <cell r="C23">
            <v>78281.8</v>
          </cell>
          <cell r="D23">
            <v>2594.6</v>
          </cell>
          <cell r="E23">
            <v>0</v>
          </cell>
          <cell r="F23">
            <v>0</v>
          </cell>
          <cell r="G23">
            <v>78281.8</v>
          </cell>
          <cell r="H23">
            <v>2594.6</v>
          </cell>
        </row>
        <row r="24">
          <cell r="B24" t="str">
            <v>CARR-2</v>
          </cell>
          <cell r="C24">
            <v>59757.2</v>
          </cell>
          <cell r="D24">
            <v>2882.9</v>
          </cell>
          <cell r="E24">
            <v>0</v>
          </cell>
          <cell r="F24">
            <v>0</v>
          </cell>
          <cell r="G24">
            <v>59757.2</v>
          </cell>
          <cell r="H24">
            <v>2882.9</v>
          </cell>
        </row>
        <row r="25">
          <cell r="B25" t="str">
            <v>CDCL_01Z</v>
          </cell>
          <cell r="C25">
            <v>53596.71</v>
          </cell>
          <cell r="D25">
            <v>1963.26</v>
          </cell>
          <cell r="E25">
            <v>0</v>
          </cell>
          <cell r="F25">
            <v>0</v>
          </cell>
          <cell r="G25">
            <v>53596.71</v>
          </cell>
          <cell r="H25">
            <v>1963.26</v>
          </cell>
        </row>
        <row r="26">
          <cell r="B26" t="str">
            <v>LAGA_01Z</v>
          </cell>
          <cell r="C26">
            <v>24747.3</v>
          </cell>
          <cell r="D26">
            <v>5115.3</v>
          </cell>
          <cell r="E26">
            <v>0</v>
          </cell>
          <cell r="F26">
            <v>0</v>
          </cell>
          <cell r="G26">
            <v>24747.3</v>
          </cell>
          <cell r="H26">
            <v>5115.3</v>
          </cell>
        </row>
        <row r="27">
          <cell r="B27" t="str">
            <v>CLDCW-1</v>
          </cell>
          <cell r="C27">
            <v>8557.06</v>
          </cell>
          <cell r="D27">
            <v>51.44</v>
          </cell>
          <cell r="E27">
            <v>0</v>
          </cell>
          <cell r="F27">
            <v>0</v>
          </cell>
          <cell r="G27">
            <v>8557.06</v>
          </cell>
          <cell r="H27">
            <v>51.44</v>
          </cell>
        </row>
        <row r="28">
          <cell r="B28" t="str">
            <v>CLDNW-1</v>
          </cell>
          <cell r="C28">
            <v>8567.43</v>
          </cell>
          <cell r="D28">
            <v>54.83</v>
          </cell>
          <cell r="E28">
            <v>0</v>
          </cell>
          <cell r="F28">
            <v>0</v>
          </cell>
          <cell r="G28">
            <v>8567.43</v>
          </cell>
          <cell r="H28">
            <v>54.83</v>
          </cell>
        </row>
        <row r="29">
          <cell r="B29" t="str">
            <v>CLDSW-1</v>
          </cell>
          <cell r="C29">
            <v>1908.88</v>
          </cell>
          <cell r="D29">
            <v>494.35</v>
          </cell>
          <cell r="E29">
            <v>0</v>
          </cell>
          <cell r="F29">
            <v>0</v>
          </cell>
          <cell r="G29">
            <v>1908.88</v>
          </cell>
          <cell r="H29">
            <v>494.35</v>
          </cell>
        </row>
        <row r="30">
          <cell r="B30" t="str">
            <v>CRMLW-1</v>
          </cell>
          <cell r="C30">
            <v>84.69</v>
          </cell>
          <cell r="D30">
            <v>668.87</v>
          </cell>
          <cell r="E30">
            <v>0</v>
          </cell>
          <cell r="F30">
            <v>0</v>
          </cell>
          <cell r="G30">
            <v>84.69</v>
          </cell>
          <cell r="H30">
            <v>668.87</v>
          </cell>
        </row>
        <row r="31">
          <cell r="B31" t="str">
            <v>CORB_01Z</v>
          </cell>
          <cell r="C31">
            <v>727.92</v>
          </cell>
          <cell r="D31">
            <v>64.25</v>
          </cell>
          <cell r="E31">
            <v>0</v>
          </cell>
          <cell r="F31">
            <v>0</v>
          </cell>
          <cell r="G31">
            <v>727.92</v>
          </cell>
          <cell r="H31">
            <v>64.25</v>
          </cell>
        </row>
        <row r="32">
          <cell r="B32" t="str">
            <v>COSO_01Z</v>
          </cell>
          <cell r="C32">
            <v>4024.9</v>
          </cell>
          <cell r="D32">
            <v>393.2</v>
          </cell>
          <cell r="E32">
            <v>0</v>
          </cell>
          <cell r="F32">
            <v>0</v>
          </cell>
          <cell r="G32">
            <v>4024.9</v>
          </cell>
          <cell r="H32">
            <v>393.2</v>
          </cell>
        </row>
        <row r="33">
          <cell r="B33" t="str">
            <v>CRYRW-2</v>
          </cell>
          <cell r="C33">
            <v>9338.84</v>
          </cell>
          <cell r="D33">
            <v>223.27</v>
          </cell>
          <cell r="E33">
            <v>0</v>
          </cell>
          <cell r="F33">
            <v>0</v>
          </cell>
          <cell r="G33">
            <v>9338.84</v>
          </cell>
          <cell r="H33">
            <v>223.27</v>
          </cell>
        </row>
        <row r="34">
          <cell r="B34" t="str">
            <v>CNQPS01Z</v>
          </cell>
          <cell r="C34">
            <v>7726.07</v>
          </cell>
          <cell r="D34">
            <v>130.16</v>
          </cell>
          <cell r="E34">
            <v>0</v>
          </cell>
          <cell r="F34">
            <v>0</v>
          </cell>
          <cell r="G34">
            <v>7726.07</v>
          </cell>
          <cell r="H34">
            <v>130.16</v>
          </cell>
        </row>
        <row r="35">
          <cell r="B35" t="str">
            <v>CNQPS02Z</v>
          </cell>
          <cell r="C35">
            <v>29.99</v>
          </cell>
          <cell r="D35">
            <v>0</v>
          </cell>
          <cell r="E35">
            <v>0</v>
          </cell>
          <cell r="F35">
            <v>0</v>
          </cell>
          <cell r="G35">
            <v>29.99</v>
          </cell>
          <cell r="H35">
            <v>0</v>
          </cell>
        </row>
        <row r="36">
          <cell r="B36" t="str">
            <v>CNQPS03Z</v>
          </cell>
          <cell r="C36">
            <v>13904.42</v>
          </cell>
          <cell r="D36">
            <v>935.61</v>
          </cell>
          <cell r="E36">
            <v>0</v>
          </cell>
          <cell r="F36">
            <v>0</v>
          </cell>
          <cell r="G36">
            <v>13904.42</v>
          </cell>
          <cell r="H36">
            <v>935.61</v>
          </cell>
        </row>
        <row r="37">
          <cell r="B37" t="str">
            <v>CNQPS04Z</v>
          </cell>
          <cell r="C37">
            <v>8612.23</v>
          </cell>
          <cell r="D37">
            <v>1134.3800000000001</v>
          </cell>
          <cell r="E37">
            <v>0</v>
          </cell>
          <cell r="F37">
            <v>0</v>
          </cell>
          <cell r="G37">
            <v>8612.23</v>
          </cell>
          <cell r="H37">
            <v>1134.3800000000001</v>
          </cell>
        </row>
        <row r="38">
          <cell r="B38" t="str">
            <v>CRUA_01Z</v>
          </cell>
          <cell r="C38">
            <v>1996.86</v>
          </cell>
          <cell r="D38">
            <v>85.42</v>
          </cell>
          <cell r="E38">
            <v>0</v>
          </cell>
          <cell r="F38">
            <v>0</v>
          </cell>
          <cell r="G38">
            <v>1996.86</v>
          </cell>
          <cell r="H38">
            <v>85.42</v>
          </cell>
        </row>
        <row r="39">
          <cell r="B39" t="str">
            <v>CRUA_02Z</v>
          </cell>
          <cell r="C39">
            <v>1896.71</v>
          </cell>
          <cell r="D39">
            <v>113.12</v>
          </cell>
          <cell r="E39">
            <v>0</v>
          </cell>
          <cell r="F39">
            <v>0</v>
          </cell>
          <cell r="G39">
            <v>1896.71</v>
          </cell>
          <cell r="H39">
            <v>113.12</v>
          </cell>
        </row>
        <row r="40">
          <cell r="B40" t="str">
            <v>CRUA_03Z</v>
          </cell>
          <cell r="C40">
            <v>4556.72</v>
          </cell>
          <cell r="D40">
            <v>712.62</v>
          </cell>
          <cell r="E40">
            <v>0</v>
          </cell>
          <cell r="F40">
            <v>0</v>
          </cell>
          <cell r="G40">
            <v>4556.72</v>
          </cell>
          <cell r="H40">
            <v>712.62</v>
          </cell>
        </row>
        <row r="41">
          <cell r="B41" t="str">
            <v>CRUA_04Z</v>
          </cell>
          <cell r="C41">
            <v>2408.04</v>
          </cell>
          <cell r="D41">
            <v>96.96</v>
          </cell>
          <cell r="E41">
            <v>0</v>
          </cell>
          <cell r="F41">
            <v>0</v>
          </cell>
          <cell r="G41">
            <v>2408.04</v>
          </cell>
          <cell r="H41">
            <v>96.96</v>
          </cell>
        </row>
        <row r="42">
          <cell r="B42" t="str">
            <v>DRAXX01Z</v>
          </cell>
          <cell r="C42">
            <v>0</v>
          </cell>
          <cell r="D42">
            <v>0</v>
          </cell>
          <cell r="E42">
            <v>0</v>
          </cell>
          <cell r="F42">
            <v>0</v>
          </cell>
          <cell r="G42">
            <v>0</v>
          </cell>
          <cell r="H42">
            <v>0</v>
          </cell>
        </row>
        <row r="43">
          <cell r="B43" t="str">
            <v>DRAXX02Z</v>
          </cell>
          <cell r="C43">
            <v>39222.85</v>
          </cell>
          <cell r="D43">
            <v>701.1</v>
          </cell>
          <cell r="E43">
            <v>0</v>
          </cell>
          <cell r="F43">
            <v>0</v>
          </cell>
          <cell r="G43">
            <v>39222.85</v>
          </cell>
          <cell r="H43">
            <v>701.1</v>
          </cell>
        </row>
        <row r="44">
          <cell r="B44" t="str">
            <v>DRAXX03Z</v>
          </cell>
          <cell r="C44">
            <v>86472.44</v>
          </cell>
          <cell r="D44">
            <v>2088.1999999999998</v>
          </cell>
          <cell r="E44">
            <v>0</v>
          </cell>
          <cell r="F44">
            <v>0</v>
          </cell>
          <cell r="G44">
            <v>86472.44</v>
          </cell>
          <cell r="H44">
            <v>2088.1999999999998</v>
          </cell>
        </row>
        <row r="45">
          <cell r="B45" t="str">
            <v>DRAXX04Z</v>
          </cell>
          <cell r="C45">
            <v>20525.55</v>
          </cell>
          <cell r="D45">
            <v>103.05</v>
          </cell>
          <cell r="E45">
            <v>0</v>
          </cell>
          <cell r="F45">
            <v>0</v>
          </cell>
          <cell r="G45">
            <v>20525.55</v>
          </cell>
          <cell r="H45">
            <v>103.05</v>
          </cell>
        </row>
        <row r="46">
          <cell r="B46" t="str">
            <v>DRAXX05Z</v>
          </cell>
          <cell r="C46">
            <v>436.45</v>
          </cell>
          <cell r="D46">
            <v>79.05</v>
          </cell>
          <cell r="E46">
            <v>0</v>
          </cell>
          <cell r="F46">
            <v>0</v>
          </cell>
          <cell r="G46">
            <v>436.45</v>
          </cell>
          <cell r="H46">
            <v>79.05</v>
          </cell>
        </row>
        <row r="47">
          <cell r="B47" t="str">
            <v>DRAXX06Z</v>
          </cell>
          <cell r="C47">
            <v>95.55</v>
          </cell>
          <cell r="D47">
            <v>0.2</v>
          </cell>
          <cell r="E47">
            <v>0</v>
          </cell>
          <cell r="F47">
            <v>0</v>
          </cell>
          <cell r="G47">
            <v>95.55</v>
          </cell>
          <cell r="H47">
            <v>0.2</v>
          </cell>
        </row>
        <row r="48">
          <cell r="B48" t="str">
            <v>DRAXX09G</v>
          </cell>
          <cell r="C48">
            <v>0</v>
          </cell>
          <cell r="D48">
            <v>0</v>
          </cell>
          <cell r="E48">
            <v>0</v>
          </cell>
          <cell r="F48">
            <v>0</v>
          </cell>
          <cell r="G48">
            <v>0</v>
          </cell>
          <cell r="H48">
            <v>0</v>
          </cell>
        </row>
        <row r="49">
          <cell r="B49" t="str">
            <v>DRAXX10G</v>
          </cell>
          <cell r="C49">
            <v>0</v>
          </cell>
          <cell r="D49">
            <v>0</v>
          </cell>
          <cell r="E49">
            <v>0</v>
          </cell>
          <cell r="F49">
            <v>0</v>
          </cell>
          <cell r="G49">
            <v>0</v>
          </cell>
          <cell r="H49">
            <v>0</v>
          </cell>
        </row>
        <row r="50">
          <cell r="B50" t="str">
            <v>DRAXX12G</v>
          </cell>
          <cell r="C50">
            <v>0</v>
          </cell>
          <cell r="D50">
            <v>0</v>
          </cell>
          <cell r="E50">
            <v>0</v>
          </cell>
          <cell r="F50">
            <v>0</v>
          </cell>
          <cell r="G50">
            <v>0</v>
          </cell>
          <cell r="H50">
            <v>0</v>
          </cell>
        </row>
        <row r="51">
          <cell r="B51" t="str">
            <v>DUNGW-1</v>
          </cell>
          <cell r="C51">
            <v>71.12</v>
          </cell>
          <cell r="D51">
            <v>1323.22</v>
          </cell>
          <cell r="E51">
            <v>0</v>
          </cell>
          <cell r="F51">
            <v>0</v>
          </cell>
          <cell r="G51">
            <v>71.12</v>
          </cell>
          <cell r="H51">
            <v>1323.22</v>
          </cell>
        </row>
        <row r="52">
          <cell r="B52" t="str">
            <v>EECL_01Z</v>
          </cell>
          <cell r="C52">
            <v>26651.38</v>
          </cell>
          <cell r="D52">
            <v>10.87</v>
          </cell>
          <cell r="E52">
            <v>0</v>
          </cell>
          <cell r="F52">
            <v>0</v>
          </cell>
          <cell r="G52">
            <v>26651.38</v>
          </cell>
          <cell r="H52">
            <v>10.87</v>
          </cell>
        </row>
        <row r="53">
          <cell r="B53" t="str">
            <v>FIDL_01Z</v>
          </cell>
          <cell r="C53">
            <v>0</v>
          </cell>
          <cell r="D53">
            <v>0</v>
          </cell>
          <cell r="E53">
            <v>0</v>
          </cell>
          <cell r="F53">
            <v>0</v>
          </cell>
          <cell r="G53">
            <v>0</v>
          </cell>
          <cell r="H53">
            <v>0</v>
          </cell>
        </row>
        <row r="54">
          <cell r="B54" t="str">
            <v>FIDL_02Z</v>
          </cell>
          <cell r="C54">
            <v>0</v>
          </cell>
          <cell r="D54">
            <v>0</v>
          </cell>
          <cell r="E54">
            <v>0</v>
          </cell>
          <cell r="F54">
            <v>0</v>
          </cell>
          <cell r="G54">
            <v>0</v>
          </cell>
          <cell r="H54">
            <v>0</v>
          </cell>
        </row>
        <row r="55">
          <cell r="B55" t="str">
            <v>FIDL_03Z</v>
          </cell>
          <cell r="C55">
            <v>0</v>
          </cell>
          <cell r="D55">
            <v>0</v>
          </cell>
          <cell r="E55">
            <v>0</v>
          </cell>
          <cell r="F55">
            <v>0</v>
          </cell>
          <cell r="G55">
            <v>0</v>
          </cell>
          <cell r="H55">
            <v>0</v>
          </cell>
        </row>
        <row r="56">
          <cell r="B56" t="str">
            <v>FIDL_04Z</v>
          </cell>
          <cell r="C56">
            <v>0</v>
          </cell>
          <cell r="D56">
            <v>0</v>
          </cell>
          <cell r="E56">
            <v>0</v>
          </cell>
          <cell r="F56">
            <v>0</v>
          </cell>
          <cell r="G56">
            <v>0</v>
          </cell>
          <cell r="H56">
            <v>0</v>
          </cell>
        </row>
        <row r="57">
          <cell r="B57" t="str">
            <v>EAG_EWIC1</v>
          </cell>
          <cell r="C57">
            <v>75478.63</v>
          </cell>
          <cell r="D57">
            <v>0</v>
          </cell>
          <cell r="E57">
            <v>0</v>
          </cell>
          <cell r="F57">
            <v>0</v>
          </cell>
          <cell r="G57">
            <v>75478.63</v>
          </cell>
          <cell r="H57">
            <v>0</v>
          </cell>
        </row>
        <row r="58">
          <cell r="B58" t="str">
            <v>LOAN_01Z</v>
          </cell>
          <cell r="C58">
            <v>0</v>
          </cell>
          <cell r="D58">
            <v>0</v>
          </cell>
          <cell r="E58">
            <v>0</v>
          </cell>
          <cell r="F58">
            <v>0</v>
          </cell>
          <cell r="G58">
            <v>0</v>
          </cell>
          <cell r="H58">
            <v>0</v>
          </cell>
        </row>
        <row r="59">
          <cell r="B59" t="str">
            <v>LOAN_02Z</v>
          </cell>
          <cell r="C59">
            <v>0</v>
          </cell>
          <cell r="D59">
            <v>0</v>
          </cell>
          <cell r="E59">
            <v>0</v>
          </cell>
          <cell r="F59">
            <v>0</v>
          </cell>
          <cell r="G59">
            <v>0</v>
          </cell>
          <cell r="H59">
            <v>0</v>
          </cell>
        </row>
        <row r="60">
          <cell r="B60" t="str">
            <v>LOAN_03Z</v>
          </cell>
          <cell r="C60">
            <v>0</v>
          </cell>
          <cell r="D60">
            <v>0</v>
          </cell>
          <cell r="E60">
            <v>0</v>
          </cell>
          <cell r="F60">
            <v>0</v>
          </cell>
          <cell r="G60">
            <v>0</v>
          </cell>
          <cell r="H60">
            <v>0</v>
          </cell>
        </row>
        <row r="61">
          <cell r="B61" t="str">
            <v>LOAN_04Z</v>
          </cell>
          <cell r="C61">
            <v>0</v>
          </cell>
          <cell r="D61">
            <v>0</v>
          </cell>
          <cell r="E61">
            <v>0</v>
          </cell>
          <cell r="F61">
            <v>0</v>
          </cell>
          <cell r="G61">
            <v>0</v>
          </cell>
          <cell r="H61">
            <v>0</v>
          </cell>
        </row>
        <row r="62">
          <cell r="B62" t="str">
            <v>FALGW-1</v>
          </cell>
          <cell r="C62">
            <v>6491.48</v>
          </cell>
          <cell r="D62">
            <v>189.78</v>
          </cell>
          <cell r="E62">
            <v>0</v>
          </cell>
          <cell r="F62">
            <v>0</v>
          </cell>
          <cell r="G62">
            <v>6491.48</v>
          </cell>
          <cell r="H62">
            <v>189.78</v>
          </cell>
        </row>
        <row r="63">
          <cell r="B63" t="str">
            <v>FELL_01Z</v>
          </cell>
          <cell r="C63">
            <v>0</v>
          </cell>
          <cell r="D63">
            <v>0</v>
          </cell>
          <cell r="E63">
            <v>0</v>
          </cell>
          <cell r="F63">
            <v>0</v>
          </cell>
          <cell r="G63">
            <v>0</v>
          </cell>
          <cell r="H63">
            <v>0</v>
          </cell>
        </row>
        <row r="64">
          <cell r="B64" t="str">
            <v>GRGBW-1</v>
          </cell>
          <cell r="C64">
            <v>34412.25</v>
          </cell>
          <cell r="D64">
            <v>0.05</v>
          </cell>
          <cell r="E64">
            <v>0</v>
          </cell>
          <cell r="F64">
            <v>0</v>
          </cell>
          <cell r="G64">
            <v>34412.25</v>
          </cell>
          <cell r="H64">
            <v>0.05</v>
          </cell>
        </row>
        <row r="65">
          <cell r="B65" t="str">
            <v>GRGBW-2</v>
          </cell>
          <cell r="C65">
            <v>27000.06</v>
          </cell>
          <cell r="D65">
            <v>0.08</v>
          </cell>
          <cell r="E65">
            <v>0</v>
          </cell>
          <cell r="F65">
            <v>0</v>
          </cell>
          <cell r="G65">
            <v>27000.06</v>
          </cell>
          <cell r="H65">
            <v>0.08</v>
          </cell>
        </row>
        <row r="66">
          <cell r="B66" t="str">
            <v>GRGBW-3</v>
          </cell>
          <cell r="C66">
            <v>34584.559999999998</v>
          </cell>
          <cell r="D66">
            <v>3.54</v>
          </cell>
          <cell r="E66">
            <v>0</v>
          </cell>
          <cell r="F66">
            <v>0</v>
          </cell>
          <cell r="G66">
            <v>34584.559999999998</v>
          </cell>
          <cell r="H66">
            <v>3.54</v>
          </cell>
        </row>
        <row r="67">
          <cell r="B67" t="str">
            <v>GNFSW-1</v>
          </cell>
          <cell r="C67">
            <v>4312.57</v>
          </cell>
          <cell r="D67">
            <v>350.81</v>
          </cell>
          <cell r="E67">
            <v>0</v>
          </cell>
          <cell r="F67">
            <v>0</v>
          </cell>
          <cell r="G67">
            <v>4312.57</v>
          </cell>
          <cell r="H67">
            <v>350.81</v>
          </cell>
        </row>
        <row r="68">
          <cell r="B68" t="str">
            <v>GAOFO-1</v>
          </cell>
          <cell r="C68">
            <v>2964.16</v>
          </cell>
          <cell r="D68">
            <v>677.84</v>
          </cell>
          <cell r="E68">
            <v>0</v>
          </cell>
          <cell r="F68">
            <v>0</v>
          </cell>
          <cell r="G68">
            <v>2964.16</v>
          </cell>
          <cell r="H68">
            <v>677.84</v>
          </cell>
        </row>
        <row r="69">
          <cell r="B69" t="str">
            <v>GAOFO-2</v>
          </cell>
          <cell r="C69">
            <v>2739.2</v>
          </cell>
          <cell r="D69">
            <v>584.37</v>
          </cell>
          <cell r="E69">
            <v>0</v>
          </cell>
          <cell r="F69">
            <v>0</v>
          </cell>
          <cell r="G69">
            <v>2739.2</v>
          </cell>
          <cell r="H69">
            <v>584.37</v>
          </cell>
        </row>
        <row r="70">
          <cell r="B70" t="str">
            <v>GAOFO-3</v>
          </cell>
          <cell r="C70">
            <v>2392.12</v>
          </cell>
          <cell r="D70">
            <v>678.91</v>
          </cell>
          <cell r="E70">
            <v>0</v>
          </cell>
          <cell r="F70">
            <v>0</v>
          </cell>
          <cell r="G70">
            <v>2392.12</v>
          </cell>
          <cell r="H70">
            <v>678.91</v>
          </cell>
        </row>
        <row r="71">
          <cell r="B71" t="str">
            <v>GAOFO-4</v>
          </cell>
          <cell r="C71">
            <v>2994.45</v>
          </cell>
          <cell r="D71">
            <v>770.9</v>
          </cell>
          <cell r="E71">
            <v>0</v>
          </cell>
          <cell r="F71">
            <v>0</v>
          </cell>
          <cell r="G71">
            <v>2994.45</v>
          </cell>
          <cell r="H71">
            <v>770.9</v>
          </cell>
        </row>
        <row r="72">
          <cell r="B72" t="str">
            <v>CRGHW-1</v>
          </cell>
          <cell r="C72">
            <v>1123.3800000000001</v>
          </cell>
          <cell r="D72">
            <v>8.32</v>
          </cell>
          <cell r="E72">
            <v>0</v>
          </cell>
          <cell r="F72">
            <v>0</v>
          </cell>
          <cell r="G72">
            <v>1123.3800000000001</v>
          </cell>
          <cell r="H72">
            <v>8.32</v>
          </cell>
        </row>
        <row r="73">
          <cell r="B73" t="str">
            <v>GRMO_01Z</v>
          </cell>
          <cell r="C73">
            <v>9.0299999999999994</v>
          </cell>
          <cell r="D73">
            <v>642.21</v>
          </cell>
          <cell r="E73">
            <v>0</v>
          </cell>
          <cell r="F73">
            <v>0</v>
          </cell>
          <cell r="G73">
            <v>9.0299999999999994</v>
          </cell>
          <cell r="H73">
            <v>642.21</v>
          </cell>
        </row>
        <row r="74">
          <cell r="B74" t="str">
            <v>GRIFW-1</v>
          </cell>
          <cell r="C74">
            <v>4198.38</v>
          </cell>
          <cell r="D74">
            <v>444.29</v>
          </cell>
          <cell r="E74">
            <v>0</v>
          </cell>
          <cell r="F74">
            <v>0</v>
          </cell>
          <cell r="G74">
            <v>4198.38</v>
          </cell>
          <cell r="H74">
            <v>444.29</v>
          </cell>
        </row>
        <row r="75">
          <cell r="B75" t="str">
            <v>GRIFW-2</v>
          </cell>
          <cell r="C75">
            <v>1603.2</v>
          </cell>
          <cell r="D75">
            <v>311.39999999999998</v>
          </cell>
          <cell r="E75">
            <v>0</v>
          </cell>
          <cell r="F75">
            <v>0</v>
          </cell>
          <cell r="G75">
            <v>1603.2</v>
          </cell>
          <cell r="H75">
            <v>311.39999999999998</v>
          </cell>
        </row>
        <row r="76">
          <cell r="B76" t="str">
            <v>GNFSW-2</v>
          </cell>
          <cell r="C76">
            <v>967.74</v>
          </cell>
          <cell r="D76">
            <v>1784.95</v>
          </cell>
          <cell r="E76">
            <v>0</v>
          </cell>
          <cell r="F76">
            <v>0</v>
          </cell>
          <cell r="G76">
            <v>967.74</v>
          </cell>
          <cell r="H76">
            <v>1784.95</v>
          </cell>
        </row>
        <row r="77">
          <cell r="B77" t="str">
            <v>GYMR-15</v>
          </cell>
          <cell r="C77">
            <v>23326.31</v>
          </cell>
          <cell r="D77">
            <v>2.3199999999999998</v>
          </cell>
          <cell r="E77">
            <v>0</v>
          </cell>
          <cell r="F77">
            <v>0</v>
          </cell>
          <cell r="G77">
            <v>23326.31</v>
          </cell>
          <cell r="H77">
            <v>2.3199999999999998</v>
          </cell>
        </row>
        <row r="78">
          <cell r="B78" t="str">
            <v>GYMR-17</v>
          </cell>
          <cell r="C78">
            <v>22853.279999999999</v>
          </cell>
          <cell r="D78">
            <v>2.63</v>
          </cell>
          <cell r="E78">
            <v>0</v>
          </cell>
          <cell r="F78">
            <v>0</v>
          </cell>
          <cell r="G78">
            <v>22853.279999999999</v>
          </cell>
          <cell r="H78">
            <v>2.63</v>
          </cell>
        </row>
        <row r="79">
          <cell r="B79" t="str">
            <v>GYMR-26</v>
          </cell>
          <cell r="C79">
            <v>19702.93</v>
          </cell>
          <cell r="D79">
            <v>2.82</v>
          </cell>
          <cell r="E79">
            <v>0</v>
          </cell>
          <cell r="F79">
            <v>0</v>
          </cell>
          <cell r="G79">
            <v>19702.93</v>
          </cell>
          <cell r="H79">
            <v>2.82</v>
          </cell>
        </row>
        <row r="80">
          <cell r="B80" t="str">
            <v>GYMR-28</v>
          </cell>
          <cell r="C80">
            <v>20478.77</v>
          </cell>
          <cell r="D80">
            <v>2.52</v>
          </cell>
          <cell r="E80">
            <v>0</v>
          </cell>
          <cell r="F80">
            <v>0</v>
          </cell>
          <cell r="G80">
            <v>20478.77</v>
          </cell>
          <cell r="H80">
            <v>2.52</v>
          </cell>
        </row>
        <row r="81">
          <cell r="B81" t="str">
            <v>GYAR_01Z</v>
          </cell>
          <cell r="C81">
            <v>6788.15</v>
          </cell>
          <cell r="D81">
            <v>625.6</v>
          </cell>
          <cell r="E81">
            <v>0</v>
          </cell>
          <cell r="F81">
            <v>0</v>
          </cell>
          <cell r="G81">
            <v>6788.15</v>
          </cell>
          <cell r="H81">
            <v>625.6</v>
          </cell>
        </row>
        <row r="82">
          <cell r="B82" t="str">
            <v>HOWAO-1</v>
          </cell>
          <cell r="C82">
            <v>0</v>
          </cell>
          <cell r="D82">
            <v>0</v>
          </cell>
          <cell r="E82">
            <v>0</v>
          </cell>
          <cell r="F82">
            <v>0</v>
          </cell>
          <cell r="G82">
            <v>0</v>
          </cell>
          <cell r="H82">
            <v>0</v>
          </cell>
        </row>
        <row r="83">
          <cell r="B83" t="str">
            <v>HOWAO-2</v>
          </cell>
          <cell r="C83">
            <v>0</v>
          </cell>
          <cell r="D83">
            <v>0</v>
          </cell>
          <cell r="E83">
            <v>0</v>
          </cell>
          <cell r="F83">
            <v>0</v>
          </cell>
          <cell r="G83">
            <v>0</v>
          </cell>
          <cell r="H83">
            <v>0</v>
          </cell>
        </row>
        <row r="84">
          <cell r="B84" t="str">
            <v>HOWAO-3</v>
          </cell>
          <cell r="C84">
            <v>0</v>
          </cell>
          <cell r="D84">
            <v>0</v>
          </cell>
          <cell r="E84">
            <v>0</v>
          </cell>
          <cell r="F84">
            <v>0</v>
          </cell>
          <cell r="G84">
            <v>0</v>
          </cell>
          <cell r="H84">
            <v>0</v>
          </cell>
        </row>
        <row r="85">
          <cell r="B85" t="str">
            <v>SHBA_01Z</v>
          </cell>
          <cell r="C85">
            <v>20664.09</v>
          </cell>
          <cell r="D85">
            <v>1884.03</v>
          </cell>
          <cell r="E85">
            <v>0</v>
          </cell>
          <cell r="F85">
            <v>0</v>
          </cell>
          <cell r="G85">
            <v>20664.09</v>
          </cell>
          <cell r="H85">
            <v>1884.03</v>
          </cell>
        </row>
        <row r="86">
          <cell r="B86" t="str">
            <v>SHBA_02Z</v>
          </cell>
          <cell r="C86">
            <v>36.06</v>
          </cell>
          <cell r="D86">
            <v>318.86</v>
          </cell>
          <cell r="E86">
            <v>0</v>
          </cell>
          <cell r="F86">
            <v>0</v>
          </cell>
          <cell r="G86">
            <v>36.06</v>
          </cell>
          <cell r="H86">
            <v>318.86</v>
          </cell>
        </row>
        <row r="87">
          <cell r="B87" t="str">
            <v>HUMR_01Z</v>
          </cell>
          <cell r="C87">
            <v>58155.12</v>
          </cell>
          <cell r="D87">
            <v>1242.95</v>
          </cell>
          <cell r="E87">
            <v>0</v>
          </cell>
          <cell r="F87">
            <v>0</v>
          </cell>
          <cell r="G87">
            <v>58155.12</v>
          </cell>
          <cell r="H87">
            <v>1242.95</v>
          </cell>
        </row>
        <row r="88">
          <cell r="B88" t="str">
            <v>EAG-IFA2</v>
          </cell>
          <cell r="C88">
            <v>68248.08</v>
          </cell>
          <cell r="D88">
            <v>262.67</v>
          </cell>
          <cell r="E88">
            <v>0</v>
          </cell>
          <cell r="F88">
            <v>0</v>
          </cell>
          <cell r="G88">
            <v>68248.08</v>
          </cell>
          <cell r="H88">
            <v>262.67</v>
          </cell>
        </row>
        <row r="89">
          <cell r="B89" t="str">
            <v>COTPS01Z</v>
          </cell>
          <cell r="C89">
            <v>0</v>
          </cell>
          <cell r="D89">
            <v>0</v>
          </cell>
          <cell r="E89">
            <v>0</v>
          </cell>
          <cell r="F89">
            <v>0</v>
          </cell>
          <cell r="G89">
            <v>0</v>
          </cell>
          <cell r="H89">
            <v>0</v>
          </cell>
        </row>
        <row r="90">
          <cell r="B90" t="str">
            <v>COTPS02Z</v>
          </cell>
          <cell r="C90">
            <v>0</v>
          </cell>
          <cell r="D90">
            <v>0</v>
          </cell>
          <cell r="E90">
            <v>0</v>
          </cell>
          <cell r="F90">
            <v>0</v>
          </cell>
          <cell r="G90">
            <v>0</v>
          </cell>
          <cell r="H90">
            <v>0</v>
          </cell>
        </row>
        <row r="91">
          <cell r="B91" t="str">
            <v>COTPS03Z</v>
          </cell>
          <cell r="C91">
            <v>0</v>
          </cell>
          <cell r="D91">
            <v>0</v>
          </cell>
          <cell r="E91">
            <v>0</v>
          </cell>
          <cell r="F91">
            <v>0</v>
          </cell>
          <cell r="G91">
            <v>0</v>
          </cell>
          <cell r="H91">
            <v>0</v>
          </cell>
        </row>
        <row r="92">
          <cell r="B92" t="str">
            <v>COTPS04Z</v>
          </cell>
          <cell r="C92">
            <v>0</v>
          </cell>
          <cell r="D92">
            <v>0</v>
          </cell>
          <cell r="E92">
            <v>0</v>
          </cell>
          <cell r="F92">
            <v>0</v>
          </cell>
          <cell r="G92">
            <v>0</v>
          </cell>
          <cell r="H92">
            <v>0</v>
          </cell>
        </row>
        <row r="93">
          <cell r="B93" t="str">
            <v>KEAD_01Z</v>
          </cell>
          <cell r="C93">
            <v>16846.95</v>
          </cell>
          <cell r="D93">
            <v>6031.75</v>
          </cell>
          <cell r="E93">
            <v>0</v>
          </cell>
          <cell r="F93">
            <v>0</v>
          </cell>
          <cell r="G93">
            <v>16846.95</v>
          </cell>
          <cell r="H93">
            <v>6031.75</v>
          </cell>
        </row>
        <row r="94">
          <cell r="B94" t="str">
            <v>KILBW-1</v>
          </cell>
          <cell r="C94">
            <v>895.96</v>
          </cell>
          <cell r="D94">
            <v>481.67</v>
          </cell>
          <cell r="E94">
            <v>0</v>
          </cell>
          <cell r="F94">
            <v>0</v>
          </cell>
          <cell r="G94">
            <v>895.96</v>
          </cell>
          <cell r="H94">
            <v>481.67</v>
          </cell>
        </row>
        <row r="95">
          <cell r="B95" t="str">
            <v>LCLTW-1</v>
          </cell>
          <cell r="C95">
            <v>379.97</v>
          </cell>
          <cell r="D95">
            <v>499.43</v>
          </cell>
          <cell r="E95">
            <v>0</v>
          </cell>
          <cell r="F95">
            <v>0</v>
          </cell>
          <cell r="G95">
            <v>379.97</v>
          </cell>
          <cell r="H95">
            <v>499.43</v>
          </cell>
        </row>
        <row r="96">
          <cell r="B96" t="str">
            <v>MEDP_01Z</v>
          </cell>
          <cell r="C96">
            <v>1490.51</v>
          </cell>
          <cell r="D96">
            <v>565.55999999999995</v>
          </cell>
          <cell r="E96">
            <v>0</v>
          </cell>
          <cell r="F96">
            <v>0</v>
          </cell>
          <cell r="G96">
            <v>1490.51</v>
          </cell>
          <cell r="H96">
            <v>565.55999999999995</v>
          </cell>
        </row>
        <row r="97">
          <cell r="B97" t="str">
            <v>MILWW-1</v>
          </cell>
          <cell r="C97">
            <v>2253.13</v>
          </cell>
          <cell r="D97">
            <v>74.23</v>
          </cell>
          <cell r="E97">
            <v>0</v>
          </cell>
          <cell r="F97">
            <v>0</v>
          </cell>
          <cell r="G97">
            <v>2253.13</v>
          </cell>
          <cell r="H97">
            <v>74.23</v>
          </cell>
        </row>
        <row r="98">
          <cell r="B98" t="str">
            <v>WDNSO-1</v>
          </cell>
          <cell r="C98">
            <v>14414.62</v>
          </cell>
          <cell r="D98">
            <v>51.26</v>
          </cell>
          <cell r="E98">
            <v>0</v>
          </cell>
          <cell r="F98">
            <v>0</v>
          </cell>
          <cell r="G98">
            <v>14414.62</v>
          </cell>
          <cell r="H98">
            <v>51.26</v>
          </cell>
        </row>
        <row r="99">
          <cell r="B99" t="str">
            <v>WDNSO-2</v>
          </cell>
          <cell r="C99">
            <v>1531.53</v>
          </cell>
          <cell r="D99">
            <v>5837.48</v>
          </cell>
          <cell r="E99">
            <v>0</v>
          </cell>
          <cell r="F99">
            <v>0</v>
          </cell>
          <cell r="G99">
            <v>1531.53</v>
          </cell>
          <cell r="H99">
            <v>5837.48</v>
          </cell>
        </row>
        <row r="100">
          <cell r="B100" t="str">
            <v>MRWD_01Z</v>
          </cell>
          <cell r="C100">
            <v>31858.1</v>
          </cell>
          <cell r="D100">
            <v>3643.6</v>
          </cell>
          <cell r="E100">
            <v>0</v>
          </cell>
          <cell r="F100">
            <v>0</v>
          </cell>
          <cell r="G100">
            <v>31858.1</v>
          </cell>
          <cell r="H100">
            <v>3643.6</v>
          </cell>
        </row>
        <row r="101">
          <cell r="B101" t="str">
            <v>ABTHB07Z</v>
          </cell>
          <cell r="C101">
            <v>0</v>
          </cell>
          <cell r="D101">
            <v>0</v>
          </cell>
          <cell r="E101">
            <v>0</v>
          </cell>
          <cell r="F101">
            <v>0</v>
          </cell>
          <cell r="G101">
            <v>0</v>
          </cell>
          <cell r="H101">
            <v>0</v>
          </cell>
        </row>
        <row r="102">
          <cell r="B102" t="str">
            <v>ABTHB08Z</v>
          </cell>
          <cell r="C102">
            <v>0</v>
          </cell>
          <cell r="D102">
            <v>0</v>
          </cell>
          <cell r="E102">
            <v>0</v>
          </cell>
          <cell r="F102">
            <v>0</v>
          </cell>
          <cell r="G102">
            <v>0</v>
          </cell>
          <cell r="H102">
            <v>0</v>
          </cell>
        </row>
        <row r="103">
          <cell r="B103" t="str">
            <v>ABTHB09Z</v>
          </cell>
          <cell r="C103">
            <v>0</v>
          </cell>
          <cell r="D103">
            <v>0</v>
          </cell>
          <cell r="E103">
            <v>0</v>
          </cell>
          <cell r="F103">
            <v>0</v>
          </cell>
          <cell r="G103">
            <v>0</v>
          </cell>
          <cell r="H103">
            <v>0</v>
          </cell>
        </row>
        <row r="104">
          <cell r="B104" t="str">
            <v>COWE_01Z</v>
          </cell>
          <cell r="C104">
            <v>0</v>
          </cell>
          <cell r="D104">
            <v>0</v>
          </cell>
          <cell r="E104">
            <v>0</v>
          </cell>
          <cell r="F104">
            <v>0</v>
          </cell>
          <cell r="G104">
            <v>0</v>
          </cell>
          <cell r="H104">
            <v>0</v>
          </cell>
        </row>
        <row r="105">
          <cell r="B105" t="str">
            <v>COWE_02Z</v>
          </cell>
          <cell r="C105">
            <v>0</v>
          </cell>
          <cell r="D105">
            <v>0</v>
          </cell>
          <cell r="E105">
            <v>0</v>
          </cell>
          <cell r="F105">
            <v>0</v>
          </cell>
          <cell r="G105">
            <v>0</v>
          </cell>
          <cell r="H105">
            <v>0</v>
          </cell>
        </row>
        <row r="106">
          <cell r="B106" t="str">
            <v>DIDCB05Z</v>
          </cell>
          <cell r="C106">
            <v>46363.45</v>
          </cell>
          <cell r="D106">
            <v>3491.75</v>
          </cell>
          <cell r="E106">
            <v>0</v>
          </cell>
          <cell r="F106">
            <v>0</v>
          </cell>
          <cell r="G106">
            <v>46363.45</v>
          </cell>
          <cell r="H106">
            <v>3491.75</v>
          </cell>
        </row>
        <row r="107">
          <cell r="B107" t="str">
            <v>DIDCB06Z</v>
          </cell>
          <cell r="C107">
            <v>21090</v>
          </cell>
          <cell r="D107">
            <v>2954.7</v>
          </cell>
          <cell r="E107">
            <v>0</v>
          </cell>
          <cell r="F107">
            <v>0</v>
          </cell>
          <cell r="G107">
            <v>21090</v>
          </cell>
          <cell r="H107">
            <v>2954.7</v>
          </cell>
        </row>
        <row r="108">
          <cell r="B108" t="str">
            <v>LBAR_01Z</v>
          </cell>
          <cell r="C108">
            <v>6315.64</v>
          </cell>
          <cell r="D108">
            <v>11187.57</v>
          </cell>
          <cell r="E108">
            <v>0</v>
          </cell>
          <cell r="F108">
            <v>0</v>
          </cell>
          <cell r="G108">
            <v>6315.64</v>
          </cell>
          <cell r="H108">
            <v>11187.57</v>
          </cell>
        </row>
        <row r="109">
          <cell r="B109" t="str">
            <v>PEMB_11Z</v>
          </cell>
          <cell r="C109">
            <v>20714.7</v>
          </cell>
          <cell r="D109">
            <v>705.65</v>
          </cell>
          <cell r="E109">
            <v>0</v>
          </cell>
          <cell r="F109">
            <v>0</v>
          </cell>
          <cell r="G109">
            <v>20714.7</v>
          </cell>
          <cell r="H109">
            <v>705.65</v>
          </cell>
        </row>
        <row r="110">
          <cell r="B110" t="str">
            <v>PEMB_21Z</v>
          </cell>
          <cell r="C110">
            <v>25701.3</v>
          </cell>
          <cell r="D110">
            <v>611.75</v>
          </cell>
          <cell r="E110">
            <v>0</v>
          </cell>
          <cell r="F110">
            <v>0</v>
          </cell>
          <cell r="G110">
            <v>25701.3</v>
          </cell>
          <cell r="H110">
            <v>611.75</v>
          </cell>
        </row>
        <row r="111">
          <cell r="B111" t="str">
            <v>PEMB_31Z</v>
          </cell>
          <cell r="C111">
            <v>23678.5</v>
          </cell>
          <cell r="D111">
            <v>2091.75</v>
          </cell>
          <cell r="E111">
            <v>0</v>
          </cell>
          <cell r="F111">
            <v>0</v>
          </cell>
          <cell r="G111">
            <v>23678.5</v>
          </cell>
          <cell r="H111">
            <v>2091.75</v>
          </cell>
        </row>
        <row r="112">
          <cell r="B112" t="str">
            <v>PEMB_41Z</v>
          </cell>
          <cell r="C112">
            <v>10281.450000000001</v>
          </cell>
          <cell r="D112">
            <v>1223.45</v>
          </cell>
          <cell r="E112">
            <v>0</v>
          </cell>
          <cell r="F112">
            <v>0</v>
          </cell>
          <cell r="G112">
            <v>10281.450000000001</v>
          </cell>
          <cell r="H112">
            <v>1223.45</v>
          </cell>
        </row>
        <row r="113">
          <cell r="B113" t="str">
            <v>PEMB_51Z</v>
          </cell>
          <cell r="C113">
            <v>24627.15</v>
          </cell>
          <cell r="D113">
            <v>2966.5</v>
          </cell>
          <cell r="E113">
            <v>0</v>
          </cell>
          <cell r="F113">
            <v>0</v>
          </cell>
          <cell r="G113">
            <v>24627.15</v>
          </cell>
          <cell r="H113">
            <v>2966.5</v>
          </cell>
        </row>
        <row r="114">
          <cell r="B114" t="str">
            <v>STAY_01Z</v>
          </cell>
          <cell r="C114">
            <v>14750.5</v>
          </cell>
          <cell r="D114">
            <v>3024.95</v>
          </cell>
          <cell r="E114">
            <v>0</v>
          </cell>
          <cell r="F114">
            <v>0</v>
          </cell>
          <cell r="G114">
            <v>14750.5</v>
          </cell>
          <cell r="H114">
            <v>3024.95</v>
          </cell>
        </row>
        <row r="115">
          <cell r="B115" t="str">
            <v>STAY_02Z</v>
          </cell>
          <cell r="C115">
            <v>31200.55</v>
          </cell>
          <cell r="D115">
            <v>2006.9</v>
          </cell>
          <cell r="E115">
            <v>0</v>
          </cell>
          <cell r="F115">
            <v>0</v>
          </cell>
          <cell r="G115">
            <v>31200.55</v>
          </cell>
          <cell r="H115">
            <v>2006.9</v>
          </cell>
        </row>
        <row r="116">
          <cell r="B116" t="str">
            <v>STAY_03Z</v>
          </cell>
          <cell r="C116">
            <v>23781.9</v>
          </cell>
          <cell r="D116">
            <v>2199.15</v>
          </cell>
          <cell r="E116">
            <v>0</v>
          </cell>
          <cell r="F116">
            <v>0</v>
          </cell>
          <cell r="G116">
            <v>23781.9</v>
          </cell>
          <cell r="H116">
            <v>2199.15</v>
          </cell>
        </row>
        <row r="117">
          <cell r="B117" t="str">
            <v>STAY_04Z</v>
          </cell>
          <cell r="C117">
            <v>15266.25</v>
          </cell>
          <cell r="D117">
            <v>1526.9</v>
          </cell>
          <cell r="E117">
            <v>0</v>
          </cell>
          <cell r="F117">
            <v>0</v>
          </cell>
          <cell r="G117">
            <v>15266.25</v>
          </cell>
          <cell r="H117">
            <v>1526.9</v>
          </cell>
        </row>
        <row r="118">
          <cell r="B118" t="str">
            <v>DNGB_21Z</v>
          </cell>
          <cell r="C118">
            <v>0</v>
          </cell>
          <cell r="D118">
            <v>0</v>
          </cell>
          <cell r="E118">
            <v>0</v>
          </cell>
          <cell r="F118">
            <v>0</v>
          </cell>
          <cell r="G118">
            <v>0</v>
          </cell>
          <cell r="H118">
            <v>0</v>
          </cell>
        </row>
        <row r="119">
          <cell r="B119" t="str">
            <v>DNGB_22Z</v>
          </cell>
          <cell r="C119">
            <v>0</v>
          </cell>
          <cell r="D119">
            <v>0</v>
          </cell>
          <cell r="E119">
            <v>0</v>
          </cell>
          <cell r="F119">
            <v>0</v>
          </cell>
          <cell r="G119">
            <v>0</v>
          </cell>
          <cell r="H119">
            <v>0</v>
          </cell>
        </row>
        <row r="120">
          <cell r="B120" t="str">
            <v>HEYM101Z</v>
          </cell>
          <cell r="C120">
            <v>11.65</v>
          </cell>
          <cell r="D120">
            <v>0</v>
          </cell>
          <cell r="E120">
            <v>0</v>
          </cell>
          <cell r="F120">
            <v>0</v>
          </cell>
          <cell r="G120">
            <v>11.65</v>
          </cell>
          <cell r="H120">
            <v>0</v>
          </cell>
        </row>
        <row r="121">
          <cell r="B121" t="str">
            <v>HEYM102Z</v>
          </cell>
          <cell r="C121">
            <v>33090.65</v>
          </cell>
          <cell r="D121">
            <v>834.35</v>
          </cell>
          <cell r="E121">
            <v>0</v>
          </cell>
          <cell r="F121">
            <v>0</v>
          </cell>
          <cell r="G121">
            <v>33090.65</v>
          </cell>
          <cell r="H121">
            <v>834.35</v>
          </cell>
        </row>
        <row r="122">
          <cell r="B122" t="str">
            <v>HEYM207Z</v>
          </cell>
          <cell r="C122">
            <v>32005.7</v>
          </cell>
          <cell r="D122">
            <v>129.9</v>
          </cell>
          <cell r="E122">
            <v>0</v>
          </cell>
          <cell r="F122">
            <v>0</v>
          </cell>
          <cell r="G122">
            <v>32005.7</v>
          </cell>
          <cell r="H122">
            <v>129.9</v>
          </cell>
        </row>
        <row r="123">
          <cell r="B123" t="str">
            <v>HEYM208Z</v>
          </cell>
          <cell r="C123">
            <v>74220.600000000006</v>
          </cell>
          <cell r="D123">
            <v>3.9</v>
          </cell>
          <cell r="E123">
            <v>0</v>
          </cell>
          <cell r="F123">
            <v>0</v>
          </cell>
          <cell r="G123">
            <v>74220.600000000006</v>
          </cell>
          <cell r="H123">
            <v>3.9</v>
          </cell>
        </row>
        <row r="124">
          <cell r="B124" t="str">
            <v>HINB_07Z</v>
          </cell>
          <cell r="C124">
            <v>0</v>
          </cell>
          <cell r="D124">
            <v>0</v>
          </cell>
          <cell r="E124">
            <v>0</v>
          </cell>
          <cell r="F124">
            <v>0</v>
          </cell>
          <cell r="G124">
            <v>0</v>
          </cell>
          <cell r="H124">
            <v>0</v>
          </cell>
        </row>
        <row r="125">
          <cell r="B125" t="str">
            <v>HINB_08Z</v>
          </cell>
          <cell r="C125">
            <v>56562.6</v>
          </cell>
          <cell r="D125">
            <v>2251.6999999999998</v>
          </cell>
          <cell r="E125">
            <v>0</v>
          </cell>
          <cell r="F125">
            <v>0</v>
          </cell>
          <cell r="G125">
            <v>56562.6</v>
          </cell>
          <cell r="H125">
            <v>2251.6999999999998</v>
          </cell>
        </row>
        <row r="126">
          <cell r="B126" t="str">
            <v>HRTL_01Z</v>
          </cell>
          <cell r="C126">
            <v>30991.35</v>
          </cell>
          <cell r="D126">
            <v>1283.7</v>
          </cell>
          <cell r="E126">
            <v>0</v>
          </cell>
          <cell r="F126">
            <v>0</v>
          </cell>
          <cell r="G126">
            <v>30991.35</v>
          </cell>
          <cell r="H126">
            <v>1283.7</v>
          </cell>
        </row>
        <row r="127">
          <cell r="B127" t="str">
            <v>HRTL_02Z</v>
          </cell>
          <cell r="C127">
            <v>1209.1500000000001</v>
          </cell>
          <cell r="D127">
            <v>0</v>
          </cell>
          <cell r="E127">
            <v>0</v>
          </cell>
          <cell r="F127">
            <v>0</v>
          </cell>
          <cell r="G127">
            <v>1209.1500000000001</v>
          </cell>
          <cell r="H127">
            <v>0</v>
          </cell>
        </row>
        <row r="128">
          <cell r="B128" t="str">
            <v>HUNB_07Z</v>
          </cell>
          <cell r="C128">
            <v>51971.8</v>
          </cell>
          <cell r="D128">
            <v>605.85</v>
          </cell>
          <cell r="E128">
            <v>0</v>
          </cell>
          <cell r="F128">
            <v>0</v>
          </cell>
          <cell r="G128">
            <v>51971.8</v>
          </cell>
          <cell r="H128">
            <v>605.85</v>
          </cell>
        </row>
        <row r="129">
          <cell r="B129" t="str">
            <v>HUNB_08Z</v>
          </cell>
          <cell r="C129">
            <v>57957.35</v>
          </cell>
          <cell r="D129">
            <v>334.75</v>
          </cell>
          <cell r="E129">
            <v>0</v>
          </cell>
          <cell r="F129">
            <v>0</v>
          </cell>
          <cell r="G129">
            <v>57957.35</v>
          </cell>
          <cell r="H129">
            <v>334.75</v>
          </cell>
        </row>
        <row r="130">
          <cell r="B130" t="str">
            <v>SIZB_01Z</v>
          </cell>
          <cell r="C130">
            <v>54736.4</v>
          </cell>
          <cell r="D130">
            <v>2201.0500000000002</v>
          </cell>
          <cell r="E130">
            <v>0</v>
          </cell>
          <cell r="F130">
            <v>0</v>
          </cell>
          <cell r="G130">
            <v>54736.4</v>
          </cell>
          <cell r="H130">
            <v>2201.0500000000002</v>
          </cell>
        </row>
        <row r="131">
          <cell r="B131" t="str">
            <v>SIZB_02Z</v>
          </cell>
          <cell r="C131">
            <v>57608.65</v>
          </cell>
          <cell r="D131">
            <v>1659.15</v>
          </cell>
          <cell r="E131">
            <v>0</v>
          </cell>
          <cell r="F131">
            <v>0</v>
          </cell>
          <cell r="G131">
            <v>57608.65</v>
          </cell>
          <cell r="H131">
            <v>1659.15</v>
          </cell>
        </row>
        <row r="132">
          <cell r="B132" t="str">
            <v>TORN_01Z</v>
          </cell>
          <cell r="C132">
            <v>66383.850000000006</v>
          </cell>
          <cell r="D132">
            <v>4856.55</v>
          </cell>
          <cell r="E132">
            <v>0</v>
          </cell>
          <cell r="F132">
            <v>0</v>
          </cell>
          <cell r="G132">
            <v>66383.850000000006</v>
          </cell>
          <cell r="H132">
            <v>4856.55</v>
          </cell>
        </row>
        <row r="133">
          <cell r="B133" t="str">
            <v>TORN_02Z</v>
          </cell>
          <cell r="C133">
            <v>74753.05</v>
          </cell>
          <cell r="D133">
            <v>685.2</v>
          </cell>
          <cell r="E133">
            <v>0</v>
          </cell>
          <cell r="F133">
            <v>0</v>
          </cell>
          <cell r="G133">
            <v>74753.05</v>
          </cell>
          <cell r="H133">
            <v>685.2</v>
          </cell>
        </row>
        <row r="134">
          <cell r="B134" t="str">
            <v>EAG-NEMO1</v>
          </cell>
          <cell r="C134">
            <v>34373.949999999997</v>
          </cell>
          <cell r="D134">
            <v>4331.8500000000004</v>
          </cell>
          <cell r="E134">
            <v>0</v>
          </cell>
          <cell r="F134">
            <v>0</v>
          </cell>
          <cell r="G134">
            <v>34373.949999999997</v>
          </cell>
          <cell r="H134">
            <v>4331.8500000000004</v>
          </cell>
        </row>
        <row r="135">
          <cell r="B135" t="str">
            <v>DINO_01Z</v>
          </cell>
          <cell r="C135">
            <v>0</v>
          </cell>
          <cell r="D135">
            <v>0</v>
          </cell>
          <cell r="E135">
            <v>0</v>
          </cell>
          <cell r="F135">
            <v>0</v>
          </cell>
          <cell r="G135">
            <v>0</v>
          </cell>
          <cell r="H135">
            <v>0</v>
          </cell>
        </row>
        <row r="136">
          <cell r="B136" t="str">
            <v>DINO_02Z</v>
          </cell>
          <cell r="C136">
            <v>0</v>
          </cell>
          <cell r="D136">
            <v>0</v>
          </cell>
          <cell r="E136">
            <v>0</v>
          </cell>
          <cell r="F136">
            <v>0</v>
          </cell>
          <cell r="G136">
            <v>0</v>
          </cell>
          <cell r="H136">
            <v>0</v>
          </cell>
        </row>
        <row r="137">
          <cell r="B137" t="str">
            <v>DINO_03Z</v>
          </cell>
          <cell r="C137">
            <v>8541.5499999999993</v>
          </cell>
          <cell r="D137">
            <v>1553.85</v>
          </cell>
          <cell r="E137">
            <v>0</v>
          </cell>
          <cell r="F137">
            <v>0</v>
          </cell>
          <cell r="G137">
            <v>8541.5499999999993</v>
          </cell>
          <cell r="H137">
            <v>1553.85</v>
          </cell>
        </row>
        <row r="138">
          <cell r="B138" t="str">
            <v>DINO_04Z</v>
          </cell>
          <cell r="C138">
            <v>12107.55</v>
          </cell>
          <cell r="D138">
            <v>405.5</v>
          </cell>
          <cell r="E138">
            <v>0</v>
          </cell>
          <cell r="F138">
            <v>0</v>
          </cell>
          <cell r="G138">
            <v>12107.55</v>
          </cell>
          <cell r="H138">
            <v>405.5</v>
          </cell>
        </row>
        <row r="139">
          <cell r="B139" t="str">
            <v>DINO_05Z</v>
          </cell>
          <cell r="C139">
            <v>13757.1</v>
          </cell>
          <cell r="D139">
            <v>377.45</v>
          </cell>
          <cell r="E139">
            <v>0</v>
          </cell>
          <cell r="F139">
            <v>0</v>
          </cell>
          <cell r="G139">
            <v>13757.1</v>
          </cell>
          <cell r="H139">
            <v>377.45</v>
          </cell>
        </row>
        <row r="140">
          <cell r="B140" t="str">
            <v>DINO_06Z</v>
          </cell>
          <cell r="C140">
            <v>10704.3</v>
          </cell>
          <cell r="D140">
            <v>409.3</v>
          </cell>
          <cell r="E140">
            <v>0</v>
          </cell>
          <cell r="F140">
            <v>0</v>
          </cell>
          <cell r="G140">
            <v>10704.3</v>
          </cell>
          <cell r="H140">
            <v>409.3</v>
          </cell>
        </row>
        <row r="141">
          <cell r="B141" t="str">
            <v>FFES_01Z</v>
          </cell>
          <cell r="C141">
            <v>433.63</v>
          </cell>
          <cell r="D141">
            <v>116.99</v>
          </cell>
          <cell r="E141">
            <v>0</v>
          </cell>
          <cell r="F141">
            <v>0</v>
          </cell>
          <cell r="G141">
            <v>433.63</v>
          </cell>
          <cell r="H141">
            <v>116.99</v>
          </cell>
        </row>
        <row r="142">
          <cell r="B142" t="str">
            <v>FFES_02Z</v>
          </cell>
          <cell r="C142">
            <v>224.82</v>
          </cell>
          <cell r="D142">
            <v>36.020000000000003</v>
          </cell>
          <cell r="E142">
            <v>0</v>
          </cell>
          <cell r="F142">
            <v>0</v>
          </cell>
          <cell r="G142">
            <v>224.82</v>
          </cell>
          <cell r="H142">
            <v>36.020000000000003</v>
          </cell>
        </row>
        <row r="143">
          <cell r="B143" t="str">
            <v>FFES_03Z</v>
          </cell>
          <cell r="C143">
            <v>2117.0500000000002</v>
          </cell>
          <cell r="D143">
            <v>1070.58</v>
          </cell>
          <cell r="E143">
            <v>0</v>
          </cell>
          <cell r="F143">
            <v>0</v>
          </cell>
          <cell r="G143">
            <v>2117.0500000000002</v>
          </cell>
          <cell r="H143">
            <v>1070.58</v>
          </cell>
        </row>
        <row r="144">
          <cell r="B144" t="str">
            <v>FFES_04Z</v>
          </cell>
          <cell r="C144">
            <v>4671.8</v>
          </cell>
          <cell r="D144">
            <v>63.6</v>
          </cell>
          <cell r="E144">
            <v>0</v>
          </cell>
          <cell r="F144">
            <v>0</v>
          </cell>
          <cell r="G144">
            <v>4671.8</v>
          </cell>
          <cell r="H144">
            <v>63.6</v>
          </cell>
        </row>
        <row r="145">
          <cell r="B145" t="str">
            <v>EAG_NSL1</v>
          </cell>
          <cell r="C145">
            <v>39277.550000000003</v>
          </cell>
          <cell r="D145">
            <v>6320</v>
          </cell>
          <cell r="E145">
            <v>0</v>
          </cell>
          <cell r="F145">
            <v>0</v>
          </cell>
          <cell r="G145">
            <v>39277.550000000003</v>
          </cell>
          <cell r="H145">
            <v>6320</v>
          </cell>
        </row>
        <row r="146">
          <cell r="B146" t="str">
            <v>KILNS01Z</v>
          </cell>
          <cell r="C146">
            <v>0</v>
          </cell>
          <cell r="D146">
            <v>0</v>
          </cell>
          <cell r="E146">
            <v>0</v>
          </cell>
          <cell r="F146">
            <v>0</v>
          </cell>
          <cell r="G146">
            <v>0</v>
          </cell>
          <cell r="H146">
            <v>0</v>
          </cell>
        </row>
        <row r="147">
          <cell r="B147" t="str">
            <v>PETEM01Z</v>
          </cell>
          <cell r="C147">
            <v>1511.19</v>
          </cell>
          <cell r="D147">
            <v>0.27</v>
          </cell>
          <cell r="E147">
            <v>0</v>
          </cell>
          <cell r="F147">
            <v>0</v>
          </cell>
          <cell r="G147">
            <v>1511.19</v>
          </cell>
          <cell r="H147">
            <v>0.27</v>
          </cell>
        </row>
        <row r="148">
          <cell r="B148" t="str">
            <v>GRAI_06Z</v>
          </cell>
          <cell r="C148">
            <v>0.45</v>
          </cell>
          <cell r="D148">
            <v>1616.7</v>
          </cell>
          <cell r="E148">
            <v>0</v>
          </cell>
          <cell r="F148">
            <v>0</v>
          </cell>
          <cell r="G148">
            <v>0.45</v>
          </cell>
          <cell r="H148">
            <v>1616.7</v>
          </cell>
        </row>
        <row r="149">
          <cell r="B149" t="str">
            <v>GRAI_07Z</v>
          </cell>
          <cell r="C149">
            <v>19933.95</v>
          </cell>
          <cell r="D149">
            <v>1526.05</v>
          </cell>
          <cell r="E149">
            <v>0</v>
          </cell>
          <cell r="F149">
            <v>0</v>
          </cell>
          <cell r="G149">
            <v>19933.95</v>
          </cell>
          <cell r="H149">
            <v>1526.05</v>
          </cell>
        </row>
        <row r="150">
          <cell r="B150" t="str">
            <v>GRAI_08Z</v>
          </cell>
          <cell r="C150">
            <v>31481.65</v>
          </cell>
          <cell r="D150">
            <v>1637.2</v>
          </cell>
          <cell r="E150">
            <v>0</v>
          </cell>
          <cell r="F150">
            <v>0</v>
          </cell>
          <cell r="G150">
            <v>31481.65</v>
          </cell>
          <cell r="H150">
            <v>1637.2</v>
          </cell>
        </row>
        <row r="151">
          <cell r="B151" t="str">
            <v>KILLP01Z</v>
          </cell>
          <cell r="C151">
            <v>375.45</v>
          </cell>
          <cell r="D151">
            <v>528.65</v>
          </cell>
          <cell r="E151">
            <v>0</v>
          </cell>
          <cell r="F151">
            <v>0</v>
          </cell>
          <cell r="G151">
            <v>375.45</v>
          </cell>
          <cell r="H151">
            <v>528.65</v>
          </cell>
        </row>
        <row r="152">
          <cell r="B152" t="str">
            <v>KILLP02Z</v>
          </cell>
          <cell r="C152">
            <v>178.75</v>
          </cell>
          <cell r="D152">
            <v>744.7</v>
          </cell>
          <cell r="E152">
            <v>0</v>
          </cell>
          <cell r="F152">
            <v>0</v>
          </cell>
          <cell r="G152">
            <v>178.75</v>
          </cell>
          <cell r="H152">
            <v>744.7</v>
          </cell>
        </row>
        <row r="153">
          <cell r="B153" t="str">
            <v>RATS_01Z</v>
          </cell>
          <cell r="C153">
            <v>0</v>
          </cell>
          <cell r="D153">
            <v>0</v>
          </cell>
          <cell r="E153">
            <v>0</v>
          </cell>
          <cell r="F153">
            <v>0</v>
          </cell>
          <cell r="G153">
            <v>0</v>
          </cell>
          <cell r="H153">
            <v>0</v>
          </cell>
        </row>
        <row r="154">
          <cell r="B154" t="str">
            <v>RATS_02Z</v>
          </cell>
          <cell r="C154">
            <v>15335.91</v>
          </cell>
          <cell r="D154">
            <v>1894.59</v>
          </cell>
          <cell r="E154">
            <v>0</v>
          </cell>
          <cell r="F154">
            <v>0</v>
          </cell>
          <cell r="G154">
            <v>15335.91</v>
          </cell>
          <cell r="H154">
            <v>1894.59</v>
          </cell>
        </row>
        <row r="155">
          <cell r="B155" t="str">
            <v>RATS_03Z</v>
          </cell>
          <cell r="C155">
            <v>24072.66</v>
          </cell>
          <cell r="D155">
            <v>2052.36</v>
          </cell>
          <cell r="E155">
            <v>0</v>
          </cell>
          <cell r="F155">
            <v>0</v>
          </cell>
          <cell r="G155">
            <v>24072.66</v>
          </cell>
          <cell r="H155">
            <v>2052.36</v>
          </cell>
        </row>
        <row r="156">
          <cell r="B156" t="str">
            <v>RATS_04Z</v>
          </cell>
          <cell r="C156">
            <v>0</v>
          </cell>
          <cell r="D156">
            <v>0</v>
          </cell>
          <cell r="E156">
            <v>0</v>
          </cell>
          <cell r="F156">
            <v>0</v>
          </cell>
          <cell r="G156">
            <v>0</v>
          </cell>
          <cell r="H156">
            <v>0</v>
          </cell>
        </row>
        <row r="157">
          <cell r="B157" t="str">
            <v>TAYL_02Z</v>
          </cell>
          <cell r="C157">
            <v>0</v>
          </cell>
          <cell r="D157">
            <v>0</v>
          </cell>
          <cell r="E157">
            <v>0</v>
          </cell>
          <cell r="F157">
            <v>0</v>
          </cell>
          <cell r="G157">
            <v>0</v>
          </cell>
          <cell r="H157">
            <v>0</v>
          </cell>
        </row>
        <row r="158">
          <cell r="B158" t="str">
            <v>TAYL_03Z</v>
          </cell>
          <cell r="C158">
            <v>0.28999999999999998</v>
          </cell>
          <cell r="D158">
            <v>0.96</v>
          </cell>
          <cell r="E158">
            <v>0</v>
          </cell>
          <cell r="F158">
            <v>0</v>
          </cell>
          <cell r="G158">
            <v>0.28999999999999998</v>
          </cell>
          <cell r="H158">
            <v>0.96</v>
          </cell>
        </row>
        <row r="159">
          <cell r="B159" t="str">
            <v>RCBKO-1</v>
          </cell>
          <cell r="C159">
            <v>7759.04</v>
          </cell>
          <cell r="D159">
            <v>1334.93</v>
          </cell>
          <cell r="E159">
            <v>0</v>
          </cell>
          <cell r="F159">
            <v>0</v>
          </cell>
          <cell r="G159">
            <v>7759.04</v>
          </cell>
          <cell r="H159">
            <v>1334.93</v>
          </cell>
        </row>
        <row r="160">
          <cell r="B160" t="str">
            <v>RCBKO-2</v>
          </cell>
          <cell r="C160">
            <v>7784.68</v>
          </cell>
          <cell r="D160">
            <v>1281.56</v>
          </cell>
          <cell r="E160">
            <v>0</v>
          </cell>
          <cell r="F160">
            <v>0</v>
          </cell>
          <cell r="G160">
            <v>7784.68</v>
          </cell>
          <cell r="H160">
            <v>1281.56</v>
          </cell>
        </row>
        <row r="161">
          <cell r="B161" t="str">
            <v>BRGG_01Z</v>
          </cell>
          <cell r="C161">
            <v>0</v>
          </cell>
          <cell r="D161">
            <v>0</v>
          </cell>
          <cell r="E161">
            <v>0</v>
          </cell>
          <cell r="F161">
            <v>0</v>
          </cell>
          <cell r="G161">
            <v>0</v>
          </cell>
          <cell r="H161">
            <v>0</v>
          </cell>
        </row>
        <row r="162">
          <cell r="B162" t="str">
            <v>ROCK_01Z</v>
          </cell>
          <cell r="C162">
            <v>34678.400000000001</v>
          </cell>
          <cell r="D162">
            <v>566.6</v>
          </cell>
          <cell r="E162">
            <v>0</v>
          </cell>
          <cell r="F162">
            <v>0</v>
          </cell>
          <cell r="G162">
            <v>34678.400000000001</v>
          </cell>
          <cell r="H162">
            <v>566.6</v>
          </cell>
        </row>
        <row r="163">
          <cell r="B163" t="str">
            <v>SCCL_01Z</v>
          </cell>
          <cell r="C163">
            <v>8104.5</v>
          </cell>
          <cell r="D163">
            <v>205.1</v>
          </cell>
          <cell r="E163">
            <v>0</v>
          </cell>
          <cell r="F163">
            <v>0</v>
          </cell>
          <cell r="G163">
            <v>8104.5</v>
          </cell>
          <cell r="H163">
            <v>205.1</v>
          </cell>
        </row>
        <row r="164">
          <cell r="B164" t="str">
            <v>SCCL_02Z</v>
          </cell>
          <cell r="C164">
            <v>10587.8</v>
          </cell>
          <cell r="D164">
            <v>1103.2</v>
          </cell>
          <cell r="E164">
            <v>0</v>
          </cell>
          <cell r="F164">
            <v>0</v>
          </cell>
          <cell r="G164">
            <v>10587.8</v>
          </cell>
          <cell r="H164">
            <v>1103.2</v>
          </cell>
        </row>
        <row r="165">
          <cell r="B165" t="str">
            <v>SCCL_03Z</v>
          </cell>
          <cell r="C165">
            <v>16836.900000000001</v>
          </cell>
          <cell r="D165">
            <v>254.17</v>
          </cell>
          <cell r="E165">
            <v>0</v>
          </cell>
          <cell r="F165">
            <v>0</v>
          </cell>
          <cell r="G165">
            <v>16836.900000000001</v>
          </cell>
          <cell r="H165">
            <v>254.17</v>
          </cell>
        </row>
        <row r="166">
          <cell r="B166" t="str">
            <v>SEAB_01Z</v>
          </cell>
          <cell r="C166">
            <v>25793.65</v>
          </cell>
          <cell r="D166">
            <v>2303.3200000000002</v>
          </cell>
          <cell r="E166">
            <v>0</v>
          </cell>
          <cell r="F166">
            <v>0</v>
          </cell>
          <cell r="G166">
            <v>25793.65</v>
          </cell>
          <cell r="H166">
            <v>2303.3200000000002</v>
          </cell>
        </row>
        <row r="167">
          <cell r="B167" t="str">
            <v>SEAB_02Z</v>
          </cell>
          <cell r="C167">
            <v>19195.439999999999</v>
          </cell>
          <cell r="D167">
            <v>664.66</v>
          </cell>
          <cell r="E167">
            <v>0</v>
          </cell>
          <cell r="F167">
            <v>0</v>
          </cell>
          <cell r="G167">
            <v>19195.439999999999</v>
          </cell>
          <cell r="H167">
            <v>664.66</v>
          </cell>
        </row>
        <row r="168">
          <cell r="B168" t="str">
            <v>SPLN_01Z</v>
          </cell>
          <cell r="C168">
            <v>11790.3</v>
          </cell>
          <cell r="D168">
            <v>1597.75</v>
          </cell>
          <cell r="E168">
            <v>0</v>
          </cell>
          <cell r="F168">
            <v>0</v>
          </cell>
          <cell r="G168">
            <v>11790.3</v>
          </cell>
          <cell r="H168">
            <v>1597.75</v>
          </cell>
        </row>
        <row r="169">
          <cell r="B169" t="str">
            <v>ARCHW-1</v>
          </cell>
          <cell r="C169">
            <v>1229.4000000000001</v>
          </cell>
          <cell r="D169">
            <v>1014.32</v>
          </cell>
          <cell r="E169">
            <v>0</v>
          </cell>
          <cell r="F169">
            <v>0</v>
          </cell>
          <cell r="G169">
            <v>1229.4000000000001</v>
          </cell>
          <cell r="H169">
            <v>1014.32</v>
          </cell>
        </row>
        <row r="170">
          <cell r="B170" t="str">
            <v>BLLA-2</v>
          </cell>
          <cell r="C170">
            <v>573.84</v>
          </cell>
          <cell r="D170">
            <v>213.79</v>
          </cell>
          <cell r="E170">
            <v>0</v>
          </cell>
          <cell r="F170">
            <v>0</v>
          </cell>
          <cell r="G170">
            <v>573.84</v>
          </cell>
          <cell r="H170">
            <v>213.79</v>
          </cell>
        </row>
        <row r="171">
          <cell r="B171" t="str">
            <v>CLFLW-1</v>
          </cell>
          <cell r="C171">
            <v>707.63</v>
          </cell>
          <cell r="D171">
            <v>42.45</v>
          </cell>
          <cell r="E171">
            <v>0</v>
          </cell>
          <cell r="F171">
            <v>0</v>
          </cell>
          <cell r="G171">
            <v>707.63</v>
          </cell>
          <cell r="H171">
            <v>42.45</v>
          </cell>
        </row>
        <row r="172">
          <cell r="B172" t="str">
            <v>DRSLW-1</v>
          </cell>
          <cell r="C172">
            <v>6148.83</v>
          </cell>
          <cell r="D172">
            <v>0</v>
          </cell>
          <cell r="E172">
            <v>0</v>
          </cell>
          <cell r="F172">
            <v>0</v>
          </cell>
          <cell r="G172">
            <v>6148.83</v>
          </cell>
          <cell r="H172">
            <v>0</v>
          </cell>
        </row>
        <row r="173">
          <cell r="B173" t="str">
            <v>EWHLW-1</v>
          </cell>
          <cell r="C173">
            <v>15.21</v>
          </cell>
          <cell r="D173">
            <v>1563.97</v>
          </cell>
          <cell r="E173">
            <v>0</v>
          </cell>
          <cell r="F173">
            <v>0</v>
          </cell>
          <cell r="G173">
            <v>15.21</v>
          </cell>
          <cell r="H173">
            <v>1563.97</v>
          </cell>
        </row>
        <row r="174">
          <cell r="B174" t="str">
            <v>HRSTW-1</v>
          </cell>
          <cell r="C174">
            <v>10696.68</v>
          </cell>
          <cell r="D174">
            <v>5880.24</v>
          </cell>
          <cell r="E174">
            <v>0</v>
          </cell>
          <cell r="F174">
            <v>0</v>
          </cell>
          <cell r="G174">
            <v>10696.68</v>
          </cell>
          <cell r="H174">
            <v>5880.24</v>
          </cell>
        </row>
        <row r="175">
          <cell r="B175" t="str">
            <v>KLGLW-1</v>
          </cell>
          <cell r="C175">
            <v>11998.33</v>
          </cell>
          <cell r="D175">
            <v>351.1</v>
          </cell>
          <cell r="E175">
            <v>0</v>
          </cell>
          <cell r="F175">
            <v>0</v>
          </cell>
          <cell r="G175">
            <v>11998.33</v>
          </cell>
          <cell r="H175">
            <v>351.1</v>
          </cell>
        </row>
        <row r="176">
          <cell r="B176" t="str">
            <v>MKHLW-1</v>
          </cell>
          <cell r="C176">
            <v>3768.76</v>
          </cell>
          <cell r="D176">
            <v>0</v>
          </cell>
          <cell r="E176">
            <v>0</v>
          </cell>
          <cell r="F176">
            <v>0</v>
          </cell>
          <cell r="G176">
            <v>3768.76</v>
          </cell>
          <cell r="H176">
            <v>0</v>
          </cell>
        </row>
        <row r="177">
          <cell r="B177" t="str">
            <v>AIGA_01Z</v>
          </cell>
          <cell r="C177">
            <v>7.68</v>
          </cell>
          <cell r="D177">
            <v>7.54</v>
          </cell>
          <cell r="E177">
            <v>0</v>
          </cell>
          <cell r="F177">
            <v>0</v>
          </cell>
          <cell r="G177">
            <v>7.68</v>
          </cell>
          <cell r="H177">
            <v>7.54</v>
          </cell>
        </row>
        <row r="178">
          <cell r="B178" t="str">
            <v>BHLAW-1</v>
          </cell>
          <cell r="C178">
            <v>1982.72</v>
          </cell>
          <cell r="D178">
            <v>395.43</v>
          </cell>
          <cell r="E178">
            <v>0</v>
          </cell>
          <cell r="F178">
            <v>0</v>
          </cell>
          <cell r="G178">
            <v>1982.72</v>
          </cell>
          <cell r="H178">
            <v>395.43</v>
          </cell>
        </row>
        <row r="179">
          <cell r="B179" t="str">
            <v>CASH_01Z</v>
          </cell>
          <cell r="C179">
            <v>220.78</v>
          </cell>
          <cell r="D179">
            <v>0.09</v>
          </cell>
          <cell r="E179">
            <v>0</v>
          </cell>
          <cell r="F179">
            <v>0</v>
          </cell>
          <cell r="G179">
            <v>220.78</v>
          </cell>
          <cell r="H179">
            <v>0.09</v>
          </cell>
        </row>
        <row r="180">
          <cell r="B180" t="str">
            <v>CEAN_01Z</v>
          </cell>
          <cell r="C180">
            <v>17.62</v>
          </cell>
          <cell r="D180">
            <v>30.6</v>
          </cell>
          <cell r="E180">
            <v>0</v>
          </cell>
          <cell r="F180">
            <v>0</v>
          </cell>
          <cell r="G180">
            <v>17.62</v>
          </cell>
          <cell r="H180">
            <v>30.6</v>
          </cell>
        </row>
        <row r="181">
          <cell r="B181" t="str">
            <v>CLAC-1</v>
          </cell>
          <cell r="C181">
            <v>11</v>
          </cell>
          <cell r="D181">
            <v>14.27</v>
          </cell>
          <cell r="E181">
            <v>0</v>
          </cell>
          <cell r="F181">
            <v>0</v>
          </cell>
          <cell r="G181">
            <v>11</v>
          </cell>
          <cell r="H181">
            <v>14.27</v>
          </cell>
        </row>
        <row r="182">
          <cell r="B182" t="str">
            <v>CLUN_01Z</v>
          </cell>
          <cell r="C182">
            <v>424.17</v>
          </cell>
          <cell r="D182">
            <v>237.96</v>
          </cell>
          <cell r="E182">
            <v>0</v>
          </cell>
          <cell r="F182">
            <v>0</v>
          </cell>
          <cell r="G182">
            <v>424.17</v>
          </cell>
          <cell r="H182">
            <v>237.96</v>
          </cell>
        </row>
        <row r="183">
          <cell r="B183" t="str">
            <v>CLUN_02Z</v>
          </cell>
          <cell r="C183">
            <v>172.54</v>
          </cell>
          <cell r="D183">
            <v>88.47</v>
          </cell>
          <cell r="E183">
            <v>0</v>
          </cell>
          <cell r="F183">
            <v>0</v>
          </cell>
          <cell r="G183">
            <v>172.54</v>
          </cell>
          <cell r="H183">
            <v>88.47</v>
          </cell>
        </row>
        <row r="184">
          <cell r="B184" t="str">
            <v>CULL_02Z</v>
          </cell>
          <cell r="C184">
            <v>406.16</v>
          </cell>
          <cell r="D184">
            <v>0.19</v>
          </cell>
          <cell r="E184">
            <v>0</v>
          </cell>
          <cell r="F184">
            <v>0</v>
          </cell>
          <cell r="G184">
            <v>406.16</v>
          </cell>
          <cell r="H184">
            <v>0.19</v>
          </cell>
        </row>
        <row r="185">
          <cell r="B185" t="str">
            <v>DEAN_01Z</v>
          </cell>
          <cell r="C185">
            <v>51.53</v>
          </cell>
          <cell r="D185">
            <v>57.2</v>
          </cell>
          <cell r="E185">
            <v>0</v>
          </cell>
          <cell r="F185">
            <v>0</v>
          </cell>
          <cell r="G185">
            <v>51.53</v>
          </cell>
          <cell r="H185">
            <v>57.2</v>
          </cell>
        </row>
        <row r="186">
          <cell r="B186" t="str">
            <v>ERRO_01Z</v>
          </cell>
          <cell r="C186">
            <v>0</v>
          </cell>
          <cell r="D186">
            <v>0</v>
          </cell>
          <cell r="E186">
            <v>0</v>
          </cell>
          <cell r="F186">
            <v>0</v>
          </cell>
          <cell r="G186">
            <v>0</v>
          </cell>
          <cell r="H186">
            <v>0</v>
          </cell>
        </row>
        <row r="187">
          <cell r="B187" t="str">
            <v>ERRO_02Z</v>
          </cell>
          <cell r="C187">
            <v>4.01</v>
          </cell>
          <cell r="D187">
            <v>22.44</v>
          </cell>
          <cell r="E187">
            <v>0</v>
          </cell>
          <cell r="F187">
            <v>0</v>
          </cell>
          <cell r="G187">
            <v>4.01</v>
          </cell>
          <cell r="H187">
            <v>22.44</v>
          </cell>
        </row>
        <row r="188">
          <cell r="B188" t="str">
            <v>ERRO_03Z</v>
          </cell>
          <cell r="C188">
            <v>4.03</v>
          </cell>
          <cell r="D188">
            <v>24.87</v>
          </cell>
          <cell r="E188">
            <v>0</v>
          </cell>
          <cell r="F188">
            <v>0</v>
          </cell>
          <cell r="G188">
            <v>4.03</v>
          </cell>
          <cell r="H188">
            <v>24.87</v>
          </cell>
        </row>
        <row r="189">
          <cell r="B189" t="str">
            <v>FASN_01Z</v>
          </cell>
          <cell r="C189">
            <v>388.14</v>
          </cell>
          <cell r="D189">
            <v>0.05</v>
          </cell>
          <cell r="E189">
            <v>0</v>
          </cell>
          <cell r="F189">
            <v>0</v>
          </cell>
          <cell r="G189">
            <v>388.14</v>
          </cell>
          <cell r="H189">
            <v>0.05</v>
          </cell>
        </row>
        <row r="190">
          <cell r="B190" t="str">
            <v>FASN_02Z</v>
          </cell>
          <cell r="C190">
            <v>103.74</v>
          </cell>
          <cell r="D190">
            <v>7.0000000000000007E-2</v>
          </cell>
          <cell r="E190">
            <v>0</v>
          </cell>
          <cell r="F190">
            <v>0</v>
          </cell>
          <cell r="G190">
            <v>103.74</v>
          </cell>
          <cell r="H190">
            <v>7.0000000000000007E-2</v>
          </cell>
        </row>
        <row r="191">
          <cell r="B191" t="str">
            <v>FASN_03Z</v>
          </cell>
          <cell r="C191">
            <v>46.96</v>
          </cell>
          <cell r="D191">
            <v>31.18</v>
          </cell>
          <cell r="E191">
            <v>0</v>
          </cell>
          <cell r="F191">
            <v>0</v>
          </cell>
          <cell r="G191">
            <v>46.96</v>
          </cell>
          <cell r="H191">
            <v>31.18</v>
          </cell>
        </row>
        <row r="192">
          <cell r="B192" t="str">
            <v>FASN_04Z</v>
          </cell>
          <cell r="C192">
            <v>276.86</v>
          </cell>
          <cell r="D192">
            <v>29.12</v>
          </cell>
          <cell r="E192">
            <v>0</v>
          </cell>
          <cell r="F192">
            <v>0</v>
          </cell>
          <cell r="G192">
            <v>276.86</v>
          </cell>
          <cell r="H192">
            <v>29.12</v>
          </cell>
        </row>
        <row r="193">
          <cell r="B193" t="str">
            <v>FINL_01Z</v>
          </cell>
          <cell r="C193">
            <v>8.7799999999999994</v>
          </cell>
          <cell r="D193">
            <v>3.36</v>
          </cell>
          <cell r="E193">
            <v>0</v>
          </cell>
          <cell r="F193">
            <v>0</v>
          </cell>
          <cell r="G193">
            <v>8.7799999999999994</v>
          </cell>
          <cell r="H193">
            <v>3.36</v>
          </cell>
        </row>
        <row r="194">
          <cell r="B194" t="str">
            <v>FOYE_01Z</v>
          </cell>
          <cell r="C194">
            <v>1625.3</v>
          </cell>
          <cell r="D194">
            <v>1748.36</v>
          </cell>
          <cell r="E194">
            <v>0</v>
          </cell>
          <cell r="F194">
            <v>0</v>
          </cell>
          <cell r="G194">
            <v>1625.3</v>
          </cell>
          <cell r="H194">
            <v>1748.36</v>
          </cell>
        </row>
        <row r="195">
          <cell r="B195" t="str">
            <v>FOYE_02Z</v>
          </cell>
          <cell r="C195">
            <v>9.39</v>
          </cell>
          <cell r="D195">
            <v>4.78</v>
          </cell>
          <cell r="E195">
            <v>0</v>
          </cell>
          <cell r="F195">
            <v>0</v>
          </cell>
          <cell r="G195">
            <v>9.39</v>
          </cell>
          <cell r="H195">
            <v>4.78</v>
          </cell>
        </row>
        <row r="196">
          <cell r="B196" t="str">
            <v>GLEN_01Z</v>
          </cell>
          <cell r="C196">
            <v>62.99</v>
          </cell>
          <cell r="D196">
            <v>2.52</v>
          </cell>
          <cell r="E196">
            <v>0</v>
          </cell>
          <cell r="F196">
            <v>0</v>
          </cell>
          <cell r="G196">
            <v>62.99</v>
          </cell>
          <cell r="H196">
            <v>2.52</v>
          </cell>
        </row>
        <row r="197">
          <cell r="B197" t="str">
            <v>GLNDO-1</v>
          </cell>
          <cell r="C197">
            <v>72.16</v>
          </cell>
          <cell r="D197">
            <v>10.28</v>
          </cell>
          <cell r="E197">
            <v>0</v>
          </cell>
          <cell r="F197">
            <v>0</v>
          </cell>
          <cell r="G197">
            <v>72.16</v>
          </cell>
          <cell r="H197">
            <v>10.28</v>
          </cell>
        </row>
        <row r="198">
          <cell r="B198" t="str">
            <v>GORDW-1</v>
          </cell>
          <cell r="C198">
            <v>0</v>
          </cell>
          <cell r="D198">
            <v>0</v>
          </cell>
          <cell r="E198">
            <v>0</v>
          </cell>
          <cell r="F198">
            <v>0</v>
          </cell>
          <cell r="G198">
            <v>0</v>
          </cell>
          <cell r="H198">
            <v>0</v>
          </cell>
        </row>
        <row r="199">
          <cell r="B199" t="str">
            <v>GRUB_01Z</v>
          </cell>
          <cell r="C199">
            <v>0</v>
          </cell>
          <cell r="D199">
            <v>0</v>
          </cell>
          <cell r="E199">
            <v>0</v>
          </cell>
          <cell r="F199">
            <v>0</v>
          </cell>
          <cell r="G199">
            <v>0</v>
          </cell>
          <cell r="H199">
            <v>0</v>
          </cell>
        </row>
        <row r="200">
          <cell r="B200" t="str">
            <v>GRUB_02Z</v>
          </cell>
          <cell r="C200">
            <v>0</v>
          </cell>
          <cell r="D200">
            <v>0</v>
          </cell>
          <cell r="E200">
            <v>0</v>
          </cell>
          <cell r="F200">
            <v>0</v>
          </cell>
          <cell r="G200">
            <v>0</v>
          </cell>
          <cell r="H200">
            <v>0</v>
          </cell>
        </row>
        <row r="201">
          <cell r="B201" t="str">
            <v>HADHW-1</v>
          </cell>
          <cell r="C201">
            <v>374.86</v>
          </cell>
          <cell r="D201">
            <v>5434.14</v>
          </cell>
          <cell r="E201">
            <v>0</v>
          </cell>
          <cell r="F201">
            <v>0</v>
          </cell>
          <cell r="G201">
            <v>374.86</v>
          </cell>
          <cell r="H201">
            <v>5434.14</v>
          </cell>
        </row>
        <row r="202">
          <cell r="B202" t="str">
            <v>INGA_01Z</v>
          </cell>
          <cell r="C202">
            <v>75.03</v>
          </cell>
          <cell r="D202">
            <v>0.23</v>
          </cell>
          <cell r="E202">
            <v>0</v>
          </cell>
          <cell r="F202">
            <v>0</v>
          </cell>
          <cell r="G202">
            <v>75.03</v>
          </cell>
          <cell r="H202">
            <v>0.23</v>
          </cell>
        </row>
        <row r="203">
          <cell r="B203" t="str">
            <v>KIOR_01Z</v>
          </cell>
          <cell r="C203">
            <v>13.57</v>
          </cell>
          <cell r="D203">
            <v>0.02</v>
          </cell>
          <cell r="E203">
            <v>0</v>
          </cell>
          <cell r="F203">
            <v>0</v>
          </cell>
          <cell r="G203">
            <v>13.57</v>
          </cell>
          <cell r="H203">
            <v>0.02</v>
          </cell>
        </row>
        <row r="204">
          <cell r="B204" t="str">
            <v>LOCH_01Z</v>
          </cell>
          <cell r="C204">
            <v>210.09</v>
          </cell>
          <cell r="D204">
            <v>4.6900000000000004</v>
          </cell>
          <cell r="E204">
            <v>0</v>
          </cell>
          <cell r="F204">
            <v>0</v>
          </cell>
          <cell r="G204">
            <v>210.09</v>
          </cell>
          <cell r="H204">
            <v>4.6900000000000004</v>
          </cell>
        </row>
        <row r="205">
          <cell r="B205" t="str">
            <v>LOCH_02Z</v>
          </cell>
          <cell r="C205">
            <v>237.94</v>
          </cell>
          <cell r="D205">
            <v>1.72</v>
          </cell>
          <cell r="E205">
            <v>0</v>
          </cell>
          <cell r="F205">
            <v>0</v>
          </cell>
          <cell r="G205">
            <v>237.94</v>
          </cell>
          <cell r="H205">
            <v>1.72</v>
          </cell>
        </row>
        <row r="206">
          <cell r="B206" t="str">
            <v>LUIC_01Z</v>
          </cell>
          <cell r="C206">
            <v>11.34</v>
          </cell>
          <cell r="D206">
            <v>100.36</v>
          </cell>
          <cell r="E206">
            <v>0</v>
          </cell>
          <cell r="F206">
            <v>0</v>
          </cell>
          <cell r="G206">
            <v>11.34</v>
          </cell>
          <cell r="H206">
            <v>100.36</v>
          </cell>
        </row>
        <row r="207">
          <cell r="B207" t="str">
            <v>LUIC_02Z</v>
          </cell>
          <cell r="C207">
            <v>23.93</v>
          </cell>
          <cell r="D207">
            <v>33.11</v>
          </cell>
          <cell r="E207">
            <v>0</v>
          </cell>
          <cell r="F207">
            <v>0</v>
          </cell>
          <cell r="G207">
            <v>23.93</v>
          </cell>
          <cell r="H207">
            <v>33.11</v>
          </cell>
        </row>
        <row r="208">
          <cell r="B208" t="str">
            <v>MOSS_01Z</v>
          </cell>
          <cell r="C208">
            <v>153.63999999999999</v>
          </cell>
          <cell r="D208">
            <v>12.84</v>
          </cell>
          <cell r="E208">
            <v>0</v>
          </cell>
          <cell r="F208">
            <v>0</v>
          </cell>
          <cell r="G208">
            <v>153.63999999999999</v>
          </cell>
          <cell r="H208">
            <v>12.84</v>
          </cell>
        </row>
        <row r="209">
          <cell r="B209" t="str">
            <v>NANT_01Z</v>
          </cell>
          <cell r="C209">
            <v>47.75</v>
          </cell>
          <cell r="D209">
            <v>0.33</v>
          </cell>
          <cell r="E209">
            <v>0</v>
          </cell>
          <cell r="F209">
            <v>0</v>
          </cell>
          <cell r="G209">
            <v>47.75</v>
          </cell>
          <cell r="H209">
            <v>0.33</v>
          </cell>
        </row>
        <row r="210">
          <cell r="B210" t="str">
            <v>ORRI_01Z</v>
          </cell>
          <cell r="C210">
            <v>90.59</v>
          </cell>
          <cell r="D210">
            <v>22.47</v>
          </cell>
          <cell r="E210">
            <v>0</v>
          </cell>
          <cell r="F210">
            <v>0</v>
          </cell>
          <cell r="G210">
            <v>90.59</v>
          </cell>
          <cell r="H210">
            <v>22.47</v>
          </cell>
        </row>
        <row r="211">
          <cell r="B211" t="str">
            <v>PEHE_01Z</v>
          </cell>
          <cell r="C211">
            <v>0</v>
          </cell>
          <cell r="D211">
            <v>0</v>
          </cell>
          <cell r="E211">
            <v>0</v>
          </cell>
          <cell r="F211">
            <v>0</v>
          </cell>
          <cell r="G211">
            <v>0</v>
          </cell>
          <cell r="H211">
            <v>0</v>
          </cell>
        </row>
        <row r="212">
          <cell r="B212" t="str">
            <v>PEHE_02Z</v>
          </cell>
          <cell r="C212">
            <v>0</v>
          </cell>
          <cell r="D212">
            <v>0</v>
          </cell>
          <cell r="E212">
            <v>0</v>
          </cell>
          <cell r="F212">
            <v>0</v>
          </cell>
          <cell r="G212">
            <v>0</v>
          </cell>
          <cell r="H212">
            <v>0</v>
          </cell>
        </row>
        <row r="213">
          <cell r="B213" t="str">
            <v>QUIO_01Z</v>
          </cell>
          <cell r="C213">
            <v>283.7</v>
          </cell>
          <cell r="D213">
            <v>42.77</v>
          </cell>
          <cell r="E213">
            <v>0</v>
          </cell>
          <cell r="F213">
            <v>0</v>
          </cell>
          <cell r="G213">
            <v>283.7</v>
          </cell>
          <cell r="H213">
            <v>42.77</v>
          </cell>
        </row>
        <row r="214">
          <cell r="B214" t="str">
            <v>SLOY_01Z</v>
          </cell>
          <cell r="C214">
            <v>14.29</v>
          </cell>
          <cell r="D214">
            <v>6.06</v>
          </cell>
          <cell r="E214">
            <v>0</v>
          </cell>
          <cell r="F214">
            <v>0</v>
          </cell>
          <cell r="G214">
            <v>14.29</v>
          </cell>
          <cell r="H214">
            <v>6.06</v>
          </cell>
        </row>
        <row r="215">
          <cell r="B215" t="str">
            <v>SLOY_02Z</v>
          </cell>
          <cell r="C215">
            <v>0.01</v>
          </cell>
          <cell r="D215">
            <v>5.2</v>
          </cell>
          <cell r="E215">
            <v>0</v>
          </cell>
          <cell r="F215">
            <v>0</v>
          </cell>
          <cell r="G215">
            <v>0.01</v>
          </cell>
          <cell r="H215">
            <v>5.2</v>
          </cell>
        </row>
        <row r="216">
          <cell r="B216" t="str">
            <v>SLOY_03Z</v>
          </cell>
          <cell r="C216">
            <v>9.24</v>
          </cell>
          <cell r="D216">
            <v>5.84</v>
          </cell>
          <cell r="E216">
            <v>0</v>
          </cell>
          <cell r="F216">
            <v>0</v>
          </cell>
          <cell r="G216">
            <v>9.24</v>
          </cell>
          <cell r="H216">
            <v>5.84</v>
          </cell>
        </row>
        <row r="217">
          <cell r="B217" t="str">
            <v>SLOY_04Z</v>
          </cell>
          <cell r="C217">
            <v>35.56</v>
          </cell>
          <cell r="D217">
            <v>1.1399999999999999</v>
          </cell>
          <cell r="E217">
            <v>0</v>
          </cell>
          <cell r="F217">
            <v>0</v>
          </cell>
          <cell r="G217">
            <v>35.56</v>
          </cell>
          <cell r="H217">
            <v>1.1399999999999999</v>
          </cell>
        </row>
        <row r="218">
          <cell r="B218" t="str">
            <v>STRNW-1</v>
          </cell>
          <cell r="C218">
            <v>924.69</v>
          </cell>
          <cell r="D218">
            <v>1017.05</v>
          </cell>
          <cell r="E218">
            <v>0</v>
          </cell>
          <cell r="F218">
            <v>0</v>
          </cell>
          <cell r="G218">
            <v>924.69</v>
          </cell>
          <cell r="H218">
            <v>1017.05</v>
          </cell>
        </row>
        <row r="219">
          <cell r="B219" t="str">
            <v>TORA_01Z</v>
          </cell>
          <cell r="C219">
            <v>0.89</v>
          </cell>
          <cell r="D219">
            <v>76.7</v>
          </cell>
          <cell r="E219">
            <v>0</v>
          </cell>
          <cell r="F219">
            <v>0</v>
          </cell>
          <cell r="G219">
            <v>0.89</v>
          </cell>
          <cell r="H219">
            <v>76.7</v>
          </cell>
        </row>
        <row r="220">
          <cell r="B220" t="str">
            <v>TORA_02Z</v>
          </cell>
          <cell r="C220">
            <v>142.01</v>
          </cell>
          <cell r="D220">
            <v>159.97999999999999</v>
          </cell>
          <cell r="E220">
            <v>0</v>
          </cell>
          <cell r="F220">
            <v>0</v>
          </cell>
          <cell r="G220">
            <v>142.01</v>
          </cell>
          <cell r="H220">
            <v>159.97999999999999</v>
          </cell>
        </row>
        <row r="221">
          <cell r="B221" t="str">
            <v>STLGW-1</v>
          </cell>
          <cell r="C221">
            <v>1381.98</v>
          </cell>
          <cell r="D221">
            <v>56.14</v>
          </cell>
          <cell r="E221">
            <v>0</v>
          </cell>
          <cell r="F221">
            <v>0</v>
          </cell>
          <cell r="G221">
            <v>1381.98</v>
          </cell>
          <cell r="H221">
            <v>56.14</v>
          </cell>
        </row>
        <row r="222">
          <cell r="B222" t="str">
            <v>STLGW-2</v>
          </cell>
          <cell r="C222">
            <v>1404.9</v>
          </cell>
          <cell r="D222">
            <v>123.67</v>
          </cell>
          <cell r="E222">
            <v>0</v>
          </cell>
          <cell r="F222">
            <v>0</v>
          </cell>
          <cell r="G222">
            <v>1404.9</v>
          </cell>
          <cell r="H222">
            <v>123.67</v>
          </cell>
        </row>
        <row r="223">
          <cell r="B223" t="str">
            <v>STLGW-3</v>
          </cell>
          <cell r="C223">
            <v>1329.92</v>
          </cell>
          <cell r="D223">
            <v>94.32</v>
          </cell>
          <cell r="E223">
            <v>0</v>
          </cell>
          <cell r="F223">
            <v>0</v>
          </cell>
          <cell r="G223">
            <v>1329.92</v>
          </cell>
          <cell r="H223">
            <v>94.32</v>
          </cell>
        </row>
        <row r="224">
          <cell r="B224" t="str">
            <v>SUTB_01Z</v>
          </cell>
          <cell r="C224">
            <v>0</v>
          </cell>
          <cell r="D224">
            <v>0</v>
          </cell>
          <cell r="E224">
            <v>0</v>
          </cell>
          <cell r="F224">
            <v>0</v>
          </cell>
          <cell r="G224">
            <v>0</v>
          </cell>
          <cell r="H224">
            <v>0</v>
          </cell>
        </row>
        <row r="225">
          <cell r="B225" t="str">
            <v>SVRP_10Z</v>
          </cell>
          <cell r="C225">
            <v>0</v>
          </cell>
          <cell r="D225">
            <v>0</v>
          </cell>
          <cell r="E225">
            <v>0</v>
          </cell>
          <cell r="F225">
            <v>0</v>
          </cell>
          <cell r="G225">
            <v>0</v>
          </cell>
          <cell r="H225">
            <v>0</v>
          </cell>
        </row>
        <row r="226">
          <cell r="B226" t="str">
            <v>SVRP_20Z</v>
          </cell>
          <cell r="C226">
            <v>0</v>
          </cell>
          <cell r="D226">
            <v>0</v>
          </cell>
          <cell r="E226">
            <v>0</v>
          </cell>
          <cell r="F226">
            <v>0</v>
          </cell>
          <cell r="G226">
            <v>0</v>
          </cell>
          <cell r="H226">
            <v>0</v>
          </cell>
        </row>
        <row r="227">
          <cell r="B227" t="str">
            <v>USKM_13Z</v>
          </cell>
          <cell r="C227">
            <v>0</v>
          </cell>
          <cell r="D227">
            <v>0</v>
          </cell>
          <cell r="E227">
            <v>0</v>
          </cell>
          <cell r="F227">
            <v>0</v>
          </cell>
          <cell r="G227">
            <v>0</v>
          </cell>
          <cell r="H227">
            <v>0</v>
          </cell>
        </row>
        <row r="228">
          <cell r="B228" t="str">
            <v>USKM_14Z</v>
          </cell>
          <cell r="C228">
            <v>0</v>
          </cell>
          <cell r="D228">
            <v>0</v>
          </cell>
          <cell r="E228">
            <v>0</v>
          </cell>
          <cell r="F228">
            <v>0</v>
          </cell>
          <cell r="G228">
            <v>0</v>
          </cell>
          <cell r="H228">
            <v>0</v>
          </cell>
        </row>
        <row r="229">
          <cell r="B229" t="str">
            <v>USKM_15Z</v>
          </cell>
          <cell r="C229">
            <v>0</v>
          </cell>
          <cell r="D229">
            <v>0</v>
          </cell>
          <cell r="E229">
            <v>0</v>
          </cell>
          <cell r="F229">
            <v>0</v>
          </cell>
          <cell r="G229">
            <v>0</v>
          </cell>
          <cell r="H229">
            <v>0</v>
          </cell>
        </row>
        <row r="230">
          <cell r="B230" t="str">
            <v>DAMC_01Z</v>
          </cell>
          <cell r="C230">
            <v>24082.92</v>
          </cell>
          <cell r="D230">
            <v>5079.38</v>
          </cell>
          <cell r="E230">
            <v>0</v>
          </cell>
          <cell r="F230">
            <v>0</v>
          </cell>
          <cell r="G230">
            <v>24082.92</v>
          </cell>
          <cell r="H230">
            <v>5079.38</v>
          </cell>
        </row>
        <row r="231">
          <cell r="B231" t="str">
            <v>RYHPS01Z</v>
          </cell>
          <cell r="C231">
            <v>7951.7</v>
          </cell>
          <cell r="D231">
            <v>741.87</v>
          </cell>
          <cell r="E231">
            <v>0</v>
          </cell>
          <cell r="F231">
            <v>0</v>
          </cell>
          <cell r="G231">
            <v>7951.7</v>
          </cell>
          <cell r="H231">
            <v>741.87</v>
          </cell>
        </row>
        <row r="232">
          <cell r="B232" t="str">
            <v>SHOS_01Z</v>
          </cell>
          <cell r="C232">
            <v>2269.0500000000002</v>
          </cell>
          <cell r="D232">
            <v>0.8</v>
          </cell>
          <cell r="E232">
            <v>0</v>
          </cell>
          <cell r="F232">
            <v>0</v>
          </cell>
          <cell r="G232">
            <v>2269.0500000000002</v>
          </cell>
          <cell r="H232">
            <v>0.8</v>
          </cell>
        </row>
        <row r="233">
          <cell r="B233" t="str">
            <v>WLNYO-2</v>
          </cell>
          <cell r="C233">
            <v>5249.83</v>
          </cell>
          <cell r="D233">
            <v>2673.68</v>
          </cell>
          <cell r="E233">
            <v>0</v>
          </cell>
          <cell r="F233">
            <v>0</v>
          </cell>
          <cell r="G233">
            <v>5249.83</v>
          </cell>
          <cell r="H233">
            <v>2673.68</v>
          </cell>
        </row>
        <row r="234">
          <cell r="B234" t="str">
            <v>WLNYW-1</v>
          </cell>
          <cell r="C234">
            <v>46.02</v>
          </cell>
          <cell r="D234">
            <v>12794.41</v>
          </cell>
          <cell r="E234">
            <v>0</v>
          </cell>
          <cell r="F234">
            <v>0</v>
          </cell>
          <cell r="G234">
            <v>46.02</v>
          </cell>
          <cell r="H234">
            <v>12794.41</v>
          </cell>
        </row>
        <row r="235">
          <cell r="B235" t="str">
            <v>WLNYO3</v>
          </cell>
          <cell r="C235">
            <v>2912.86</v>
          </cell>
          <cell r="D235">
            <v>2479.0500000000002</v>
          </cell>
          <cell r="E235">
            <v>0</v>
          </cell>
          <cell r="F235">
            <v>0</v>
          </cell>
          <cell r="G235">
            <v>2912.86</v>
          </cell>
          <cell r="H235">
            <v>2479.0500000000002</v>
          </cell>
        </row>
        <row r="236">
          <cell r="B236" t="str">
            <v>WLNYO4</v>
          </cell>
          <cell r="C236">
            <v>828.63</v>
          </cell>
          <cell r="D236">
            <v>2791.99</v>
          </cell>
          <cell r="E236">
            <v>0</v>
          </cell>
          <cell r="F236">
            <v>0</v>
          </cell>
          <cell r="G236">
            <v>828.63</v>
          </cell>
          <cell r="H236">
            <v>2791.99</v>
          </cell>
        </row>
        <row r="237">
          <cell r="B237" t="str">
            <v>WBURB-1</v>
          </cell>
          <cell r="C237">
            <v>19750.95</v>
          </cell>
          <cell r="D237">
            <v>826.09</v>
          </cell>
          <cell r="E237">
            <v>0</v>
          </cell>
          <cell r="F237">
            <v>0</v>
          </cell>
          <cell r="G237">
            <v>19750.95</v>
          </cell>
          <cell r="H237">
            <v>826.09</v>
          </cell>
        </row>
        <row r="238">
          <cell r="B238" t="str">
            <v>WBURB-2</v>
          </cell>
          <cell r="C238">
            <v>23615.95</v>
          </cell>
          <cell r="D238">
            <v>1941.56</v>
          </cell>
          <cell r="E238">
            <v>0</v>
          </cell>
          <cell r="F238">
            <v>0</v>
          </cell>
          <cell r="G238">
            <v>23615.95</v>
          </cell>
          <cell r="H238">
            <v>1941.56</v>
          </cell>
        </row>
        <row r="239">
          <cell r="B239" t="str">
            <v>WBURB-3</v>
          </cell>
          <cell r="C239">
            <v>27547.63</v>
          </cell>
          <cell r="D239">
            <v>1512.08</v>
          </cell>
          <cell r="E239">
            <v>0</v>
          </cell>
          <cell r="F239">
            <v>0</v>
          </cell>
          <cell r="G239">
            <v>27547.63</v>
          </cell>
          <cell r="H239">
            <v>1512.08</v>
          </cell>
        </row>
        <row r="240">
          <cell r="B240" t="str">
            <v>WBUPS01Z</v>
          </cell>
          <cell r="C240">
            <v>261.39999999999998</v>
          </cell>
          <cell r="D240">
            <v>176.95</v>
          </cell>
          <cell r="E240">
            <v>0</v>
          </cell>
          <cell r="F240">
            <v>0</v>
          </cell>
          <cell r="G240">
            <v>261.39999999999998</v>
          </cell>
          <cell r="H240">
            <v>176.95</v>
          </cell>
        </row>
        <row r="241">
          <cell r="B241" t="str">
            <v>WBUPS02Z</v>
          </cell>
          <cell r="C241">
            <v>476</v>
          </cell>
          <cell r="D241">
            <v>152.65</v>
          </cell>
          <cell r="E241">
            <v>0</v>
          </cell>
          <cell r="F241">
            <v>0</v>
          </cell>
          <cell r="G241">
            <v>476</v>
          </cell>
          <cell r="H241">
            <v>152.65</v>
          </cell>
        </row>
        <row r="242">
          <cell r="B242" t="str">
            <v>WBUPS03Z</v>
          </cell>
          <cell r="C242">
            <v>0</v>
          </cell>
          <cell r="D242">
            <v>0</v>
          </cell>
          <cell r="E242">
            <v>0</v>
          </cell>
          <cell r="F242">
            <v>0</v>
          </cell>
          <cell r="G242">
            <v>0</v>
          </cell>
          <cell r="H242">
            <v>0</v>
          </cell>
        </row>
        <row r="243">
          <cell r="B243" t="str">
            <v>WBUPS04Z</v>
          </cell>
          <cell r="C243">
            <v>0</v>
          </cell>
          <cell r="D243">
            <v>0</v>
          </cell>
          <cell r="E243">
            <v>0</v>
          </cell>
          <cell r="F243">
            <v>0</v>
          </cell>
          <cell r="G243">
            <v>0</v>
          </cell>
          <cell r="H243">
            <v>0</v>
          </cell>
        </row>
        <row r="244">
          <cell r="B244" t="str">
            <v>WTMSO-1</v>
          </cell>
          <cell r="C244">
            <v>15016.15</v>
          </cell>
          <cell r="D244">
            <v>688.14</v>
          </cell>
          <cell r="E244">
            <v>0</v>
          </cell>
          <cell r="F244">
            <v>0</v>
          </cell>
          <cell r="G244">
            <v>15016.15</v>
          </cell>
          <cell r="H244">
            <v>688.14</v>
          </cell>
        </row>
        <row r="245">
          <cell r="B245" t="str">
            <v>BLLA-1</v>
          </cell>
          <cell r="C245">
            <v>1371.05</v>
          </cell>
          <cell r="D245">
            <v>258.3</v>
          </cell>
          <cell r="E245">
            <v>0</v>
          </cell>
          <cell r="F245">
            <v>0</v>
          </cell>
          <cell r="G245">
            <v>1371.05</v>
          </cell>
          <cell r="H245">
            <v>258.3</v>
          </cell>
        </row>
        <row r="246">
          <cell r="B246" t="str">
            <v>WHILW-1</v>
          </cell>
          <cell r="C246">
            <v>10179.969999999999</v>
          </cell>
          <cell r="D246">
            <v>147.69999999999999</v>
          </cell>
          <cell r="E246">
            <v>0</v>
          </cell>
          <cell r="F246">
            <v>0</v>
          </cell>
          <cell r="G246">
            <v>10179.969999999999</v>
          </cell>
          <cell r="H246">
            <v>147.69999999999999</v>
          </cell>
        </row>
        <row r="247">
          <cell r="B247" t="str">
            <v>WHILW-2</v>
          </cell>
          <cell r="C247">
            <v>19947.61</v>
          </cell>
          <cell r="D247">
            <v>0</v>
          </cell>
          <cell r="E247">
            <v>0</v>
          </cell>
          <cell r="F247">
            <v>0</v>
          </cell>
          <cell r="G247">
            <v>19947.61</v>
          </cell>
          <cell r="H247">
            <v>0</v>
          </cell>
        </row>
        <row r="248">
          <cell r="B248"/>
          <cell r="C248"/>
          <cell r="D248"/>
          <cell r="E248"/>
          <cell r="F248"/>
          <cell r="G248">
            <v>0</v>
          </cell>
          <cell r="H248">
            <v>0</v>
          </cell>
        </row>
        <row r="249">
          <cell r="B249"/>
          <cell r="C249"/>
          <cell r="D249"/>
          <cell r="E249"/>
          <cell r="F249"/>
          <cell r="G249">
            <v>0</v>
          </cell>
          <cell r="H249">
            <v>0</v>
          </cell>
        </row>
        <row r="250">
          <cell r="B250"/>
          <cell r="C250"/>
          <cell r="D250"/>
          <cell r="E250"/>
          <cell r="F250"/>
          <cell r="G250">
            <v>0</v>
          </cell>
          <cell r="H250">
            <v>0</v>
          </cell>
        </row>
        <row r="251">
          <cell r="B251"/>
          <cell r="C251"/>
          <cell r="D251"/>
          <cell r="E251"/>
          <cell r="F251"/>
          <cell r="G251">
            <v>0</v>
          </cell>
          <cell r="H251">
            <v>0</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B301"/>
          <cell r="C301"/>
          <cell r="D301"/>
          <cell r="E301"/>
          <cell r="F301"/>
          <cell r="G301">
            <v>0</v>
          </cell>
          <cell r="H301">
            <v>0</v>
          </cell>
        </row>
        <row r="302">
          <cell r="B302"/>
          <cell r="C302"/>
          <cell r="D302"/>
          <cell r="E302"/>
          <cell r="F302"/>
          <cell r="G302">
            <v>0</v>
          </cell>
          <cell r="H302">
            <v>0</v>
          </cell>
        </row>
      </sheetData>
      <sheetData sheetId="10"/>
      <sheetData sheetId="1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APR-21"/>
      <sheetName val="MAY-21"/>
      <sheetName val="JUN-21"/>
      <sheetName val="JUL-21"/>
      <sheetName val="AUG-21"/>
      <sheetName val="SEP-21"/>
      <sheetName val="Unit_details"/>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0</v>
          </cell>
          <cell r="D8">
            <v>0</v>
          </cell>
          <cell r="E8">
            <v>0</v>
          </cell>
          <cell r="F8">
            <v>0</v>
          </cell>
          <cell r="G8">
            <v>0</v>
          </cell>
          <cell r="H8">
            <v>0</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7.24</v>
          </cell>
          <cell r="D13">
            <v>2573.98</v>
          </cell>
          <cell r="E13">
            <v>0</v>
          </cell>
          <cell r="F13">
            <v>0</v>
          </cell>
          <cell r="G13">
            <v>7.24</v>
          </cell>
          <cell r="H13">
            <v>2573.98</v>
          </cell>
        </row>
        <row r="14">
          <cell r="B14" t="str">
            <v>BEATO-1</v>
          </cell>
          <cell r="C14">
            <v>27013.11</v>
          </cell>
          <cell r="D14">
            <v>0</v>
          </cell>
          <cell r="E14">
            <v>0</v>
          </cell>
          <cell r="F14">
            <v>0</v>
          </cell>
          <cell r="G14">
            <v>27013.11</v>
          </cell>
          <cell r="H14">
            <v>0</v>
          </cell>
        </row>
        <row r="15">
          <cell r="B15" t="str">
            <v>BEATO-2</v>
          </cell>
          <cell r="C15">
            <v>28863.46</v>
          </cell>
          <cell r="D15">
            <v>0.57999999999999996</v>
          </cell>
          <cell r="E15">
            <v>0</v>
          </cell>
          <cell r="F15">
            <v>0</v>
          </cell>
          <cell r="G15">
            <v>28863.46</v>
          </cell>
          <cell r="H15">
            <v>0.57999999999999996</v>
          </cell>
        </row>
        <row r="16">
          <cell r="B16" t="str">
            <v>BEATO-3</v>
          </cell>
          <cell r="C16">
            <v>35449.339999999997</v>
          </cell>
          <cell r="D16">
            <v>0.2</v>
          </cell>
          <cell r="E16">
            <v>0</v>
          </cell>
          <cell r="F16">
            <v>0</v>
          </cell>
          <cell r="G16">
            <v>35449.339999999997</v>
          </cell>
          <cell r="H16">
            <v>0.2</v>
          </cell>
        </row>
        <row r="17">
          <cell r="B17" t="str">
            <v>BEATO-4</v>
          </cell>
          <cell r="C17">
            <v>37393.03</v>
          </cell>
          <cell r="D17">
            <v>1.85</v>
          </cell>
          <cell r="E17">
            <v>0</v>
          </cell>
          <cell r="F17">
            <v>0</v>
          </cell>
          <cell r="G17">
            <v>37393.03</v>
          </cell>
          <cell r="H17">
            <v>1.85</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2805.98</v>
          </cell>
          <cell r="D22">
            <v>2100.77</v>
          </cell>
          <cell r="E22">
            <v>0</v>
          </cell>
          <cell r="F22">
            <v>0</v>
          </cell>
          <cell r="G22">
            <v>2805.98</v>
          </cell>
          <cell r="H22">
            <v>2100.77</v>
          </cell>
        </row>
        <row r="23">
          <cell r="B23" t="str">
            <v>CARR-1</v>
          </cell>
          <cell r="C23">
            <v>92908.5</v>
          </cell>
          <cell r="D23">
            <v>1608.9</v>
          </cell>
          <cell r="E23">
            <v>0</v>
          </cell>
          <cell r="F23">
            <v>0</v>
          </cell>
          <cell r="G23">
            <v>92908.5</v>
          </cell>
          <cell r="H23">
            <v>1608.9</v>
          </cell>
        </row>
        <row r="24">
          <cell r="B24" t="str">
            <v>CARR-2</v>
          </cell>
          <cell r="C24">
            <v>64972.6</v>
          </cell>
          <cell r="D24">
            <v>1096.0999999999999</v>
          </cell>
          <cell r="E24">
            <v>0</v>
          </cell>
          <cell r="F24">
            <v>0</v>
          </cell>
          <cell r="G24">
            <v>64972.6</v>
          </cell>
          <cell r="H24">
            <v>1096.0999999999999</v>
          </cell>
        </row>
        <row r="25">
          <cell r="B25" t="str">
            <v>CDCL_01Z</v>
          </cell>
          <cell r="C25">
            <v>69225.75</v>
          </cell>
          <cell r="D25">
            <v>1533.42</v>
          </cell>
          <cell r="E25">
            <v>0</v>
          </cell>
          <cell r="F25">
            <v>0</v>
          </cell>
          <cell r="G25">
            <v>69225.75</v>
          </cell>
          <cell r="H25">
            <v>1533.42</v>
          </cell>
        </row>
        <row r="26">
          <cell r="B26" t="str">
            <v>LAGA_01Z</v>
          </cell>
          <cell r="C26">
            <v>7870.3</v>
          </cell>
          <cell r="D26">
            <v>4014.6</v>
          </cell>
          <cell r="E26">
            <v>0</v>
          </cell>
          <cell r="F26">
            <v>0</v>
          </cell>
          <cell r="G26">
            <v>7870.3</v>
          </cell>
          <cell r="H26">
            <v>4014.6</v>
          </cell>
        </row>
        <row r="27">
          <cell r="B27" t="str">
            <v>CLDCW-1</v>
          </cell>
          <cell r="C27">
            <v>15402.95</v>
          </cell>
          <cell r="D27">
            <v>16.66</v>
          </cell>
          <cell r="E27">
            <v>0</v>
          </cell>
          <cell r="F27">
            <v>0</v>
          </cell>
          <cell r="G27">
            <v>15402.95</v>
          </cell>
          <cell r="H27">
            <v>16.66</v>
          </cell>
        </row>
        <row r="28">
          <cell r="B28" t="str">
            <v>CLDNW-1</v>
          </cell>
          <cell r="C28">
            <v>15484.54</v>
          </cell>
          <cell r="D28">
            <v>16.36</v>
          </cell>
          <cell r="E28">
            <v>0</v>
          </cell>
          <cell r="F28">
            <v>0</v>
          </cell>
          <cell r="G28">
            <v>15484.54</v>
          </cell>
          <cell r="H28">
            <v>16.36</v>
          </cell>
        </row>
        <row r="29">
          <cell r="B29" t="str">
            <v>CLDSW-1</v>
          </cell>
          <cell r="C29">
            <v>4165.6099999999997</v>
          </cell>
          <cell r="D29">
            <v>332.98</v>
          </cell>
          <cell r="E29">
            <v>0</v>
          </cell>
          <cell r="F29">
            <v>0</v>
          </cell>
          <cell r="G29">
            <v>4165.6099999999997</v>
          </cell>
          <cell r="H29">
            <v>332.98</v>
          </cell>
        </row>
        <row r="30">
          <cell r="B30" t="str">
            <v>CRMLW-1</v>
          </cell>
          <cell r="C30">
            <v>177.69</v>
          </cell>
          <cell r="D30">
            <v>526.23</v>
          </cell>
          <cell r="E30">
            <v>0</v>
          </cell>
          <cell r="F30">
            <v>0</v>
          </cell>
          <cell r="G30">
            <v>177.69</v>
          </cell>
          <cell r="H30">
            <v>526.23</v>
          </cell>
        </row>
        <row r="31">
          <cell r="B31" t="str">
            <v>CORB_01Z</v>
          </cell>
          <cell r="C31">
            <v>51.7</v>
          </cell>
          <cell r="D31">
            <v>0.28999999999999998</v>
          </cell>
          <cell r="E31">
            <v>0</v>
          </cell>
          <cell r="F31">
            <v>0</v>
          </cell>
          <cell r="G31">
            <v>51.7</v>
          </cell>
          <cell r="H31">
            <v>0.28999999999999998</v>
          </cell>
        </row>
        <row r="32">
          <cell r="B32" t="str">
            <v>COSO_01Z</v>
          </cell>
          <cell r="C32">
            <v>338.15</v>
          </cell>
          <cell r="D32">
            <v>0</v>
          </cell>
          <cell r="E32">
            <v>0</v>
          </cell>
          <cell r="F32">
            <v>0</v>
          </cell>
          <cell r="G32">
            <v>338.15</v>
          </cell>
          <cell r="H32">
            <v>0</v>
          </cell>
        </row>
        <row r="33">
          <cell r="B33" t="str">
            <v>CRYRW-2</v>
          </cell>
          <cell r="C33">
            <v>14251.07</v>
          </cell>
          <cell r="D33">
            <v>328.24</v>
          </cell>
          <cell r="E33">
            <v>0</v>
          </cell>
          <cell r="F33">
            <v>0</v>
          </cell>
          <cell r="G33">
            <v>14251.07</v>
          </cell>
          <cell r="H33">
            <v>328.24</v>
          </cell>
        </row>
        <row r="34">
          <cell r="B34" t="str">
            <v>DEEP_01Z</v>
          </cell>
          <cell r="C34">
            <v>0</v>
          </cell>
          <cell r="D34">
            <v>0</v>
          </cell>
          <cell r="E34">
            <v>0</v>
          </cell>
          <cell r="F34">
            <v>0</v>
          </cell>
          <cell r="G34">
            <v>0</v>
          </cell>
          <cell r="H34">
            <v>0</v>
          </cell>
        </row>
        <row r="35">
          <cell r="B35" t="str">
            <v>CNQPS01Z</v>
          </cell>
          <cell r="C35">
            <v>1233.4100000000001</v>
          </cell>
          <cell r="D35">
            <v>0</v>
          </cell>
          <cell r="E35">
            <v>0</v>
          </cell>
          <cell r="F35">
            <v>0</v>
          </cell>
          <cell r="G35">
            <v>1233.4100000000001</v>
          </cell>
          <cell r="H35">
            <v>0</v>
          </cell>
        </row>
        <row r="36">
          <cell r="B36" t="str">
            <v>CNQPS02Z</v>
          </cell>
          <cell r="C36">
            <v>11988.02</v>
          </cell>
          <cell r="D36">
            <v>678.13</v>
          </cell>
          <cell r="E36">
            <v>0</v>
          </cell>
          <cell r="F36">
            <v>0</v>
          </cell>
          <cell r="G36">
            <v>11988.02</v>
          </cell>
          <cell r="H36">
            <v>678.13</v>
          </cell>
        </row>
        <row r="37">
          <cell r="B37" t="str">
            <v>CNQPS03Z</v>
          </cell>
          <cell r="C37">
            <v>10570.52</v>
          </cell>
          <cell r="D37">
            <v>1128.3900000000001</v>
          </cell>
          <cell r="E37">
            <v>0</v>
          </cell>
          <cell r="F37">
            <v>0</v>
          </cell>
          <cell r="G37">
            <v>10570.52</v>
          </cell>
          <cell r="H37">
            <v>1128.3900000000001</v>
          </cell>
        </row>
        <row r="38">
          <cell r="B38" t="str">
            <v>CNQPS04Z</v>
          </cell>
          <cell r="C38">
            <v>8678.5</v>
          </cell>
          <cell r="D38">
            <v>644.54999999999995</v>
          </cell>
          <cell r="E38">
            <v>0</v>
          </cell>
          <cell r="F38">
            <v>0</v>
          </cell>
          <cell r="G38">
            <v>8678.5</v>
          </cell>
          <cell r="H38">
            <v>644.54999999999995</v>
          </cell>
        </row>
        <row r="39">
          <cell r="B39" t="str">
            <v>CRUA_01Z</v>
          </cell>
          <cell r="C39">
            <v>1987.12</v>
          </cell>
          <cell r="D39">
            <v>338.54</v>
          </cell>
          <cell r="E39">
            <v>0</v>
          </cell>
          <cell r="F39">
            <v>0</v>
          </cell>
          <cell r="G39">
            <v>1987.12</v>
          </cell>
          <cell r="H39">
            <v>338.54</v>
          </cell>
        </row>
        <row r="40">
          <cell r="B40" t="str">
            <v>CRUA_02Z</v>
          </cell>
          <cell r="C40">
            <v>648.25</v>
          </cell>
          <cell r="D40">
            <v>124.2</v>
          </cell>
          <cell r="E40">
            <v>0</v>
          </cell>
          <cell r="F40">
            <v>0</v>
          </cell>
          <cell r="G40">
            <v>648.25</v>
          </cell>
          <cell r="H40">
            <v>124.2</v>
          </cell>
        </row>
        <row r="41">
          <cell r="B41" t="str">
            <v>CRUA_03Z</v>
          </cell>
          <cell r="C41">
            <v>7121.98</v>
          </cell>
          <cell r="D41">
            <v>547.74</v>
          </cell>
          <cell r="E41">
            <v>0</v>
          </cell>
          <cell r="F41">
            <v>0</v>
          </cell>
          <cell r="G41">
            <v>7121.98</v>
          </cell>
          <cell r="H41">
            <v>547.74</v>
          </cell>
        </row>
        <row r="42">
          <cell r="B42" t="str">
            <v>CRUA_04Z</v>
          </cell>
          <cell r="C42">
            <v>608.34</v>
          </cell>
          <cell r="D42">
            <v>73.14</v>
          </cell>
          <cell r="E42">
            <v>0</v>
          </cell>
          <cell r="F42">
            <v>0</v>
          </cell>
          <cell r="G42">
            <v>608.34</v>
          </cell>
          <cell r="H42">
            <v>73.14</v>
          </cell>
        </row>
        <row r="43">
          <cell r="B43" t="str">
            <v>DRAXX01Z</v>
          </cell>
          <cell r="C43">
            <v>13272.25</v>
          </cell>
          <cell r="D43">
            <v>236.9</v>
          </cell>
          <cell r="E43">
            <v>0</v>
          </cell>
          <cell r="F43">
            <v>0</v>
          </cell>
          <cell r="G43">
            <v>13272.25</v>
          </cell>
          <cell r="H43">
            <v>236.9</v>
          </cell>
        </row>
        <row r="44">
          <cell r="B44" t="str">
            <v>DRAXX02Z</v>
          </cell>
          <cell r="C44">
            <v>71951.3</v>
          </cell>
          <cell r="D44">
            <v>757.75</v>
          </cell>
          <cell r="E44">
            <v>0</v>
          </cell>
          <cell r="F44">
            <v>0</v>
          </cell>
          <cell r="G44">
            <v>71951.3</v>
          </cell>
          <cell r="H44">
            <v>757.75</v>
          </cell>
        </row>
        <row r="45">
          <cell r="B45" t="str">
            <v>DRAXX03Z</v>
          </cell>
          <cell r="C45">
            <v>73759.45</v>
          </cell>
          <cell r="D45">
            <v>977.7</v>
          </cell>
          <cell r="E45">
            <v>0</v>
          </cell>
          <cell r="F45">
            <v>0</v>
          </cell>
          <cell r="G45">
            <v>73759.45</v>
          </cell>
          <cell r="H45">
            <v>977.7</v>
          </cell>
        </row>
        <row r="46">
          <cell r="B46" t="str">
            <v>DRAXX04Z</v>
          </cell>
          <cell r="C46">
            <v>18236.400000000001</v>
          </cell>
          <cell r="D46">
            <v>2093.25</v>
          </cell>
          <cell r="E46">
            <v>0</v>
          </cell>
          <cell r="F46">
            <v>0</v>
          </cell>
          <cell r="G46">
            <v>18236.400000000001</v>
          </cell>
          <cell r="H46">
            <v>2093.25</v>
          </cell>
        </row>
        <row r="47">
          <cell r="B47" t="str">
            <v>DRAXX05Z</v>
          </cell>
          <cell r="C47">
            <v>0</v>
          </cell>
          <cell r="D47">
            <v>0</v>
          </cell>
          <cell r="E47">
            <v>0</v>
          </cell>
          <cell r="F47">
            <v>0</v>
          </cell>
          <cell r="G47">
            <v>0</v>
          </cell>
          <cell r="H47">
            <v>0</v>
          </cell>
        </row>
        <row r="48">
          <cell r="B48" t="str">
            <v>DRAXX06Z</v>
          </cell>
          <cell r="C48">
            <v>0</v>
          </cell>
          <cell r="D48">
            <v>0</v>
          </cell>
          <cell r="E48">
            <v>0</v>
          </cell>
          <cell r="F48">
            <v>0</v>
          </cell>
          <cell r="G48">
            <v>0</v>
          </cell>
          <cell r="H48">
            <v>0</v>
          </cell>
        </row>
        <row r="49">
          <cell r="B49" t="str">
            <v>DRAXX09G</v>
          </cell>
          <cell r="C49">
            <v>0</v>
          </cell>
          <cell r="D49">
            <v>0</v>
          </cell>
          <cell r="E49">
            <v>0</v>
          </cell>
          <cell r="F49">
            <v>0</v>
          </cell>
          <cell r="G49">
            <v>0</v>
          </cell>
          <cell r="H49">
            <v>0</v>
          </cell>
        </row>
        <row r="50">
          <cell r="B50" t="str">
            <v>DRAXX10G</v>
          </cell>
          <cell r="C50">
            <v>0</v>
          </cell>
          <cell r="D50">
            <v>0</v>
          </cell>
          <cell r="E50">
            <v>0</v>
          </cell>
          <cell r="F50">
            <v>0</v>
          </cell>
          <cell r="G50">
            <v>0</v>
          </cell>
          <cell r="H50">
            <v>0</v>
          </cell>
        </row>
        <row r="51">
          <cell r="B51" t="str">
            <v>DRAXX12G</v>
          </cell>
          <cell r="C51">
            <v>0</v>
          </cell>
          <cell r="D51">
            <v>0</v>
          </cell>
          <cell r="E51">
            <v>0</v>
          </cell>
          <cell r="F51">
            <v>0</v>
          </cell>
          <cell r="G51">
            <v>0</v>
          </cell>
          <cell r="H51">
            <v>0</v>
          </cell>
        </row>
        <row r="52">
          <cell r="B52" t="str">
            <v>DUNGW-1</v>
          </cell>
          <cell r="C52">
            <v>82.39</v>
          </cell>
          <cell r="D52">
            <v>1426.55</v>
          </cell>
          <cell r="E52">
            <v>0</v>
          </cell>
          <cell r="F52">
            <v>0</v>
          </cell>
          <cell r="G52">
            <v>82.39</v>
          </cell>
          <cell r="H52">
            <v>1426.55</v>
          </cell>
        </row>
        <row r="53">
          <cell r="B53" t="str">
            <v>EECL_01Z</v>
          </cell>
          <cell r="C53">
            <v>30761.64</v>
          </cell>
          <cell r="D53">
            <v>95.69</v>
          </cell>
          <cell r="E53">
            <v>0</v>
          </cell>
          <cell r="F53">
            <v>0</v>
          </cell>
          <cell r="G53">
            <v>30761.64</v>
          </cell>
          <cell r="H53">
            <v>95.69</v>
          </cell>
        </row>
        <row r="54">
          <cell r="B54" t="str">
            <v>FIDL_01Z</v>
          </cell>
          <cell r="C54">
            <v>0</v>
          </cell>
          <cell r="D54">
            <v>0</v>
          </cell>
          <cell r="E54">
            <v>0</v>
          </cell>
          <cell r="F54">
            <v>0</v>
          </cell>
          <cell r="G54">
            <v>0</v>
          </cell>
          <cell r="H54">
            <v>0</v>
          </cell>
        </row>
        <row r="55">
          <cell r="B55" t="str">
            <v>FIDL_02Z</v>
          </cell>
          <cell r="C55">
            <v>0</v>
          </cell>
          <cell r="D55">
            <v>0</v>
          </cell>
          <cell r="E55">
            <v>0</v>
          </cell>
          <cell r="F55">
            <v>0</v>
          </cell>
          <cell r="G55">
            <v>0</v>
          </cell>
          <cell r="H55">
            <v>0</v>
          </cell>
        </row>
        <row r="56">
          <cell r="B56" t="str">
            <v>FIDL_03Z</v>
          </cell>
          <cell r="C56">
            <v>0</v>
          </cell>
          <cell r="D56">
            <v>0</v>
          </cell>
          <cell r="E56">
            <v>0</v>
          </cell>
          <cell r="F56">
            <v>0</v>
          </cell>
          <cell r="G56">
            <v>0</v>
          </cell>
          <cell r="H56">
            <v>0</v>
          </cell>
        </row>
        <row r="57">
          <cell r="B57" t="str">
            <v>FIDL_04Z</v>
          </cell>
          <cell r="C57">
            <v>0</v>
          </cell>
          <cell r="D57">
            <v>0</v>
          </cell>
          <cell r="E57">
            <v>0</v>
          </cell>
          <cell r="F57">
            <v>0</v>
          </cell>
          <cell r="G57">
            <v>0</v>
          </cell>
          <cell r="H57">
            <v>0</v>
          </cell>
        </row>
        <row r="58">
          <cell r="B58" t="str">
            <v>EAG_EWIC1</v>
          </cell>
          <cell r="C58">
            <v>94365.68</v>
          </cell>
          <cell r="D58">
            <v>1948.01</v>
          </cell>
          <cell r="E58">
            <v>0</v>
          </cell>
          <cell r="F58">
            <v>0</v>
          </cell>
          <cell r="G58">
            <v>94365.68</v>
          </cell>
          <cell r="H58">
            <v>1948.01</v>
          </cell>
        </row>
        <row r="59">
          <cell r="B59" t="str">
            <v>LOAN_01Z</v>
          </cell>
          <cell r="C59">
            <v>0</v>
          </cell>
          <cell r="D59">
            <v>0</v>
          </cell>
          <cell r="E59">
            <v>0</v>
          </cell>
          <cell r="F59">
            <v>0</v>
          </cell>
          <cell r="G59">
            <v>0</v>
          </cell>
          <cell r="H59">
            <v>0</v>
          </cell>
        </row>
        <row r="60">
          <cell r="B60" t="str">
            <v>LOAN_02Z</v>
          </cell>
          <cell r="C60">
            <v>0</v>
          </cell>
          <cell r="D60">
            <v>0</v>
          </cell>
          <cell r="E60">
            <v>0</v>
          </cell>
          <cell r="F60">
            <v>0</v>
          </cell>
          <cell r="G60">
            <v>0</v>
          </cell>
          <cell r="H60">
            <v>0</v>
          </cell>
        </row>
        <row r="61">
          <cell r="B61" t="str">
            <v>LOAN_03Z</v>
          </cell>
          <cell r="C61">
            <v>0</v>
          </cell>
          <cell r="D61">
            <v>0</v>
          </cell>
          <cell r="E61">
            <v>0</v>
          </cell>
          <cell r="F61">
            <v>0</v>
          </cell>
          <cell r="G61">
            <v>0</v>
          </cell>
          <cell r="H61">
            <v>0</v>
          </cell>
        </row>
        <row r="62">
          <cell r="B62" t="str">
            <v>LOAN_04Z</v>
          </cell>
          <cell r="C62">
            <v>0</v>
          </cell>
          <cell r="D62">
            <v>0</v>
          </cell>
          <cell r="E62">
            <v>0</v>
          </cell>
          <cell r="F62">
            <v>0</v>
          </cell>
          <cell r="G62">
            <v>0</v>
          </cell>
          <cell r="H62">
            <v>0</v>
          </cell>
        </row>
        <row r="63">
          <cell r="B63" t="str">
            <v>FALGW-1</v>
          </cell>
          <cell r="C63">
            <v>2682.02</v>
          </cell>
          <cell r="D63">
            <v>668.39</v>
          </cell>
          <cell r="E63">
            <v>0</v>
          </cell>
          <cell r="F63">
            <v>0</v>
          </cell>
          <cell r="G63">
            <v>2682.02</v>
          </cell>
          <cell r="H63">
            <v>668.39</v>
          </cell>
        </row>
        <row r="64">
          <cell r="B64" t="str">
            <v>FELL_01Z</v>
          </cell>
          <cell r="C64">
            <v>0</v>
          </cell>
          <cell r="D64">
            <v>0</v>
          </cell>
          <cell r="E64">
            <v>0</v>
          </cell>
          <cell r="F64">
            <v>0</v>
          </cell>
          <cell r="G64">
            <v>0</v>
          </cell>
          <cell r="H64">
            <v>0</v>
          </cell>
        </row>
        <row r="65">
          <cell r="B65" t="str">
            <v>GRGBW-1</v>
          </cell>
          <cell r="C65">
            <v>33684.269999999997</v>
          </cell>
          <cell r="D65">
            <v>84.17</v>
          </cell>
          <cell r="E65">
            <v>0</v>
          </cell>
          <cell r="F65">
            <v>0</v>
          </cell>
          <cell r="G65">
            <v>33684.269999999997</v>
          </cell>
          <cell r="H65">
            <v>84.17</v>
          </cell>
        </row>
        <row r="66">
          <cell r="B66" t="str">
            <v>GRGBW-2</v>
          </cell>
          <cell r="C66">
            <v>26499.07</v>
          </cell>
          <cell r="D66">
            <v>4.2300000000000004</v>
          </cell>
          <cell r="E66">
            <v>0</v>
          </cell>
          <cell r="F66">
            <v>0</v>
          </cell>
          <cell r="G66">
            <v>26499.07</v>
          </cell>
          <cell r="H66">
            <v>4.2300000000000004</v>
          </cell>
        </row>
        <row r="67">
          <cell r="B67" t="str">
            <v>GRGBW-3</v>
          </cell>
          <cell r="C67">
            <v>34320.68</v>
          </cell>
          <cell r="D67">
            <v>187.35</v>
          </cell>
          <cell r="E67">
            <v>0</v>
          </cell>
          <cell r="F67">
            <v>0</v>
          </cell>
          <cell r="G67">
            <v>34320.68</v>
          </cell>
          <cell r="H67">
            <v>187.35</v>
          </cell>
        </row>
        <row r="68">
          <cell r="B68" t="str">
            <v>GNFSW-1</v>
          </cell>
          <cell r="C68">
            <v>3387.55</v>
          </cell>
          <cell r="D68">
            <v>726.77</v>
          </cell>
          <cell r="E68">
            <v>0</v>
          </cell>
          <cell r="F68">
            <v>0</v>
          </cell>
          <cell r="G68">
            <v>3387.55</v>
          </cell>
          <cell r="H68">
            <v>726.77</v>
          </cell>
        </row>
        <row r="69">
          <cell r="B69" t="str">
            <v>GAOFO-1</v>
          </cell>
          <cell r="C69">
            <v>2220.48</v>
          </cell>
          <cell r="D69">
            <v>1183.28</v>
          </cell>
          <cell r="E69">
            <v>0</v>
          </cell>
          <cell r="F69">
            <v>0</v>
          </cell>
          <cell r="G69">
            <v>2220.48</v>
          </cell>
          <cell r="H69">
            <v>1183.28</v>
          </cell>
        </row>
        <row r="70">
          <cell r="B70" t="str">
            <v>GAOFO-2</v>
          </cell>
          <cell r="C70">
            <v>2016.5</v>
          </cell>
          <cell r="D70">
            <v>1027.4000000000001</v>
          </cell>
          <cell r="E70">
            <v>0</v>
          </cell>
          <cell r="F70">
            <v>0</v>
          </cell>
          <cell r="G70">
            <v>2016.5</v>
          </cell>
          <cell r="H70">
            <v>1027.4000000000001</v>
          </cell>
        </row>
        <row r="71">
          <cell r="B71" t="str">
            <v>GAOFO-3</v>
          </cell>
          <cell r="C71">
            <v>2006.07</v>
          </cell>
          <cell r="D71">
            <v>1179.4000000000001</v>
          </cell>
          <cell r="E71">
            <v>0</v>
          </cell>
          <cell r="F71">
            <v>0</v>
          </cell>
          <cell r="G71">
            <v>2006.07</v>
          </cell>
          <cell r="H71">
            <v>1179.4000000000001</v>
          </cell>
        </row>
        <row r="72">
          <cell r="B72" t="str">
            <v>GAOFO-4</v>
          </cell>
          <cell r="C72">
            <v>2393.13</v>
          </cell>
          <cell r="D72">
            <v>1399.26</v>
          </cell>
          <cell r="E72">
            <v>0</v>
          </cell>
          <cell r="F72">
            <v>0</v>
          </cell>
          <cell r="G72">
            <v>2393.13</v>
          </cell>
          <cell r="H72">
            <v>1399.26</v>
          </cell>
        </row>
        <row r="73">
          <cell r="B73" t="str">
            <v>CRGHW-1</v>
          </cell>
          <cell r="C73">
            <v>742.3</v>
          </cell>
          <cell r="D73">
            <v>14.72</v>
          </cell>
          <cell r="E73">
            <v>0</v>
          </cell>
          <cell r="F73">
            <v>0</v>
          </cell>
          <cell r="G73">
            <v>742.3</v>
          </cell>
          <cell r="H73">
            <v>14.72</v>
          </cell>
        </row>
        <row r="74">
          <cell r="B74" t="str">
            <v>GRMO_01Z</v>
          </cell>
          <cell r="C74">
            <v>0</v>
          </cell>
          <cell r="D74">
            <v>0</v>
          </cell>
          <cell r="E74">
            <v>0</v>
          </cell>
          <cell r="F74">
            <v>0</v>
          </cell>
          <cell r="G74">
            <v>0</v>
          </cell>
          <cell r="H74">
            <v>0</v>
          </cell>
        </row>
        <row r="75">
          <cell r="B75" t="str">
            <v>GRIFW-1</v>
          </cell>
          <cell r="C75">
            <v>4712.5600000000004</v>
          </cell>
          <cell r="D75">
            <v>671.09</v>
          </cell>
          <cell r="E75">
            <v>0</v>
          </cell>
          <cell r="F75">
            <v>0</v>
          </cell>
          <cell r="G75">
            <v>4712.5600000000004</v>
          </cell>
          <cell r="H75">
            <v>671.09</v>
          </cell>
        </row>
        <row r="76">
          <cell r="B76" t="str">
            <v>GRIFW-2</v>
          </cell>
          <cell r="C76">
            <v>1458.08</v>
          </cell>
          <cell r="D76">
            <v>1248.1199999999999</v>
          </cell>
          <cell r="E76">
            <v>0</v>
          </cell>
          <cell r="F76">
            <v>0</v>
          </cell>
          <cell r="G76">
            <v>1458.08</v>
          </cell>
          <cell r="H76">
            <v>1248.1199999999999</v>
          </cell>
        </row>
        <row r="77">
          <cell r="B77" t="str">
            <v>GNFSW-2</v>
          </cell>
          <cell r="C77">
            <v>2251.12</v>
          </cell>
          <cell r="D77">
            <v>1292.3800000000001</v>
          </cell>
          <cell r="E77">
            <v>0</v>
          </cell>
          <cell r="F77">
            <v>0</v>
          </cell>
          <cell r="G77">
            <v>2251.12</v>
          </cell>
          <cell r="H77">
            <v>1292.3800000000001</v>
          </cell>
        </row>
        <row r="78">
          <cell r="B78" t="str">
            <v>GYMR-15</v>
          </cell>
          <cell r="C78">
            <v>24338.720000000001</v>
          </cell>
          <cell r="D78">
            <v>10.5</v>
          </cell>
          <cell r="E78">
            <v>0</v>
          </cell>
          <cell r="F78">
            <v>0</v>
          </cell>
          <cell r="G78">
            <v>24338.720000000001</v>
          </cell>
          <cell r="H78">
            <v>10.5</v>
          </cell>
        </row>
        <row r="79">
          <cell r="B79" t="str">
            <v>GYMR-17</v>
          </cell>
          <cell r="C79">
            <v>21157.61</v>
          </cell>
          <cell r="D79">
            <v>2.5099999999999998</v>
          </cell>
          <cell r="E79">
            <v>0</v>
          </cell>
          <cell r="F79">
            <v>0</v>
          </cell>
          <cell r="G79">
            <v>21157.61</v>
          </cell>
          <cell r="H79">
            <v>2.5099999999999998</v>
          </cell>
        </row>
        <row r="80">
          <cell r="B80" t="str">
            <v>GYMR-26</v>
          </cell>
          <cell r="C80">
            <v>20447.689999999999</v>
          </cell>
          <cell r="D80">
            <v>4.78</v>
          </cell>
          <cell r="E80">
            <v>0</v>
          </cell>
          <cell r="F80">
            <v>0</v>
          </cell>
          <cell r="G80">
            <v>20447.689999999999</v>
          </cell>
          <cell r="H80">
            <v>4.78</v>
          </cell>
        </row>
        <row r="81">
          <cell r="B81" t="str">
            <v>GYMR-28</v>
          </cell>
          <cell r="C81">
            <v>18226.09</v>
          </cell>
          <cell r="D81">
            <v>4.7699999999999996</v>
          </cell>
          <cell r="E81">
            <v>0</v>
          </cell>
          <cell r="F81">
            <v>0</v>
          </cell>
          <cell r="G81">
            <v>18226.09</v>
          </cell>
          <cell r="H81">
            <v>4.7699999999999996</v>
          </cell>
        </row>
        <row r="82">
          <cell r="B82" t="str">
            <v>GYAR_01Z</v>
          </cell>
          <cell r="C82">
            <v>912.1</v>
          </cell>
          <cell r="D82">
            <v>19.25</v>
          </cell>
          <cell r="E82">
            <v>0</v>
          </cell>
          <cell r="F82">
            <v>0</v>
          </cell>
          <cell r="G82">
            <v>912.1</v>
          </cell>
          <cell r="H82">
            <v>19.25</v>
          </cell>
        </row>
        <row r="83">
          <cell r="B83" t="str">
            <v>HOWAO-1</v>
          </cell>
          <cell r="C83">
            <v>0</v>
          </cell>
          <cell r="D83">
            <v>0</v>
          </cell>
          <cell r="E83">
            <v>0</v>
          </cell>
          <cell r="F83">
            <v>0</v>
          </cell>
          <cell r="G83">
            <v>0</v>
          </cell>
          <cell r="H83">
            <v>0</v>
          </cell>
        </row>
        <row r="84">
          <cell r="B84" t="str">
            <v>HOWAO-2</v>
          </cell>
          <cell r="C84">
            <v>0</v>
          </cell>
          <cell r="D84">
            <v>0</v>
          </cell>
          <cell r="E84">
            <v>0</v>
          </cell>
          <cell r="F84">
            <v>0</v>
          </cell>
          <cell r="G84">
            <v>0</v>
          </cell>
          <cell r="H84">
            <v>0</v>
          </cell>
        </row>
        <row r="85">
          <cell r="B85" t="str">
            <v>HOWAO-3</v>
          </cell>
          <cell r="C85">
            <v>0</v>
          </cell>
          <cell r="D85">
            <v>0</v>
          </cell>
          <cell r="E85">
            <v>0</v>
          </cell>
          <cell r="F85">
            <v>0</v>
          </cell>
          <cell r="G85">
            <v>0</v>
          </cell>
          <cell r="H85">
            <v>0</v>
          </cell>
        </row>
        <row r="86">
          <cell r="B86" t="str">
            <v>SHBA_01Z</v>
          </cell>
          <cell r="C86">
            <v>2180.27</v>
          </cell>
          <cell r="D86">
            <v>183.51</v>
          </cell>
          <cell r="E86">
            <v>0</v>
          </cell>
          <cell r="F86">
            <v>0</v>
          </cell>
          <cell r="G86">
            <v>2180.27</v>
          </cell>
          <cell r="H86">
            <v>183.51</v>
          </cell>
        </row>
        <row r="87">
          <cell r="B87" t="str">
            <v>SHBA_02Z</v>
          </cell>
          <cell r="C87">
            <v>4775.46</v>
          </cell>
          <cell r="D87">
            <v>670.67</v>
          </cell>
          <cell r="E87">
            <v>0</v>
          </cell>
          <cell r="F87">
            <v>0</v>
          </cell>
          <cell r="G87">
            <v>4775.46</v>
          </cell>
          <cell r="H87">
            <v>670.67</v>
          </cell>
        </row>
        <row r="88">
          <cell r="B88" t="str">
            <v>HUMR_01Z</v>
          </cell>
          <cell r="C88">
            <v>80415.27</v>
          </cell>
          <cell r="D88">
            <v>1037.1400000000001</v>
          </cell>
          <cell r="E88">
            <v>0</v>
          </cell>
          <cell r="F88">
            <v>0</v>
          </cell>
          <cell r="G88">
            <v>80415.27</v>
          </cell>
          <cell r="H88">
            <v>1037.1400000000001</v>
          </cell>
        </row>
        <row r="89">
          <cell r="B89" t="str">
            <v>EAG-IFA2</v>
          </cell>
          <cell r="C89">
            <v>106709.86</v>
          </cell>
          <cell r="D89">
            <v>113.58</v>
          </cell>
          <cell r="E89">
            <v>0</v>
          </cell>
          <cell r="F89">
            <v>0</v>
          </cell>
          <cell r="G89">
            <v>106709.86</v>
          </cell>
          <cell r="H89">
            <v>113.58</v>
          </cell>
        </row>
        <row r="90">
          <cell r="B90" t="str">
            <v>COTPS01Z</v>
          </cell>
          <cell r="C90">
            <v>0</v>
          </cell>
          <cell r="D90">
            <v>0</v>
          </cell>
          <cell r="E90">
            <v>0</v>
          </cell>
          <cell r="F90">
            <v>0</v>
          </cell>
          <cell r="G90">
            <v>0</v>
          </cell>
          <cell r="H90">
            <v>0</v>
          </cell>
        </row>
        <row r="91">
          <cell r="B91" t="str">
            <v>COTPS02Z</v>
          </cell>
          <cell r="C91">
            <v>0</v>
          </cell>
          <cell r="D91">
            <v>0</v>
          </cell>
          <cell r="E91">
            <v>0</v>
          </cell>
          <cell r="F91">
            <v>0</v>
          </cell>
          <cell r="G91">
            <v>0</v>
          </cell>
          <cell r="H91">
            <v>0</v>
          </cell>
        </row>
        <row r="92">
          <cell r="B92" t="str">
            <v>COTPS03Z</v>
          </cell>
          <cell r="C92">
            <v>0</v>
          </cell>
          <cell r="D92">
            <v>0</v>
          </cell>
          <cell r="E92">
            <v>0</v>
          </cell>
          <cell r="F92">
            <v>0</v>
          </cell>
          <cell r="G92">
            <v>0</v>
          </cell>
          <cell r="H92">
            <v>0</v>
          </cell>
        </row>
        <row r="93">
          <cell r="B93" t="str">
            <v>COTPS04Z</v>
          </cell>
          <cell r="C93">
            <v>0</v>
          </cell>
          <cell r="D93">
            <v>0</v>
          </cell>
          <cell r="E93">
            <v>0</v>
          </cell>
          <cell r="F93">
            <v>0</v>
          </cell>
          <cell r="G93">
            <v>0</v>
          </cell>
          <cell r="H93">
            <v>0</v>
          </cell>
        </row>
        <row r="94">
          <cell r="B94" t="str">
            <v>KEAD_01Z</v>
          </cell>
          <cell r="C94">
            <v>4125.6000000000004</v>
          </cell>
          <cell r="D94">
            <v>4126.2</v>
          </cell>
          <cell r="E94">
            <v>0</v>
          </cell>
          <cell r="F94">
            <v>0</v>
          </cell>
          <cell r="G94">
            <v>4125.6000000000004</v>
          </cell>
          <cell r="H94">
            <v>4126.2</v>
          </cell>
        </row>
        <row r="95">
          <cell r="B95" t="str">
            <v>KILBW-1</v>
          </cell>
          <cell r="C95">
            <v>205.74</v>
          </cell>
          <cell r="D95">
            <v>381.87</v>
          </cell>
          <cell r="E95">
            <v>0</v>
          </cell>
          <cell r="F95">
            <v>0</v>
          </cell>
          <cell r="G95">
            <v>205.74</v>
          </cell>
          <cell r="H95">
            <v>381.87</v>
          </cell>
        </row>
        <row r="96">
          <cell r="B96" t="str">
            <v>LCLTW-1</v>
          </cell>
          <cell r="C96">
            <v>583.08000000000004</v>
          </cell>
          <cell r="D96">
            <v>450.03</v>
          </cell>
          <cell r="E96">
            <v>0</v>
          </cell>
          <cell r="F96">
            <v>0</v>
          </cell>
          <cell r="G96">
            <v>583.08000000000004</v>
          </cell>
          <cell r="H96">
            <v>450.03</v>
          </cell>
        </row>
        <row r="97">
          <cell r="B97" t="str">
            <v>MEDP_01Z</v>
          </cell>
          <cell r="C97">
            <v>0</v>
          </cell>
          <cell r="D97">
            <v>0</v>
          </cell>
          <cell r="E97">
            <v>0</v>
          </cell>
          <cell r="F97">
            <v>0</v>
          </cell>
          <cell r="G97">
            <v>0</v>
          </cell>
          <cell r="H97">
            <v>0</v>
          </cell>
        </row>
        <row r="98">
          <cell r="B98" t="str">
            <v>MILWW-1</v>
          </cell>
          <cell r="C98">
            <v>2403.0100000000002</v>
          </cell>
          <cell r="D98">
            <v>19.79</v>
          </cell>
          <cell r="E98">
            <v>0</v>
          </cell>
          <cell r="F98">
            <v>0</v>
          </cell>
          <cell r="G98">
            <v>2403.0100000000002</v>
          </cell>
          <cell r="H98">
            <v>19.79</v>
          </cell>
        </row>
        <row r="99">
          <cell r="B99" t="str">
            <v>WDNSO-1</v>
          </cell>
          <cell r="C99">
            <v>16315.91</v>
          </cell>
          <cell r="D99">
            <v>351.87</v>
          </cell>
          <cell r="E99">
            <v>0</v>
          </cell>
          <cell r="F99">
            <v>0</v>
          </cell>
          <cell r="G99">
            <v>16315.91</v>
          </cell>
          <cell r="H99">
            <v>351.87</v>
          </cell>
        </row>
        <row r="100">
          <cell r="B100" t="str">
            <v>WDNSO-2</v>
          </cell>
          <cell r="C100">
            <v>20207.810000000001</v>
          </cell>
          <cell r="D100">
            <v>2593.11</v>
          </cell>
          <cell r="E100">
            <v>0</v>
          </cell>
          <cell r="F100">
            <v>0</v>
          </cell>
          <cell r="G100">
            <v>20207.810000000001</v>
          </cell>
          <cell r="H100">
            <v>2593.11</v>
          </cell>
        </row>
        <row r="101">
          <cell r="B101" t="str">
            <v>MRWD_01Z</v>
          </cell>
          <cell r="C101">
            <v>48306</v>
          </cell>
          <cell r="D101">
            <v>3113.6</v>
          </cell>
          <cell r="E101">
            <v>0</v>
          </cell>
          <cell r="F101">
            <v>0</v>
          </cell>
          <cell r="G101">
            <v>48306</v>
          </cell>
          <cell r="H101">
            <v>3113.6</v>
          </cell>
        </row>
        <row r="102">
          <cell r="B102" t="str">
            <v>ABTHB07Z</v>
          </cell>
          <cell r="C102">
            <v>0</v>
          </cell>
          <cell r="D102">
            <v>0</v>
          </cell>
          <cell r="E102">
            <v>0</v>
          </cell>
          <cell r="F102">
            <v>0</v>
          </cell>
          <cell r="G102">
            <v>0</v>
          </cell>
          <cell r="H102">
            <v>0</v>
          </cell>
        </row>
        <row r="103">
          <cell r="B103" t="str">
            <v>ABTHB08Z</v>
          </cell>
          <cell r="C103">
            <v>0</v>
          </cell>
          <cell r="D103">
            <v>0</v>
          </cell>
          <cell r="E103">
            <v>0</v>
          </cell>
          <cell r="F103">
            <v>0</v>
          </cell>
          <cell r="G103">
            <v>0</v>
          </cell>
          <cell r="H103">
            <v>0</v>
          </cell>
        </row>
        <row r="104">
          <cell r="B104" t="str">
            <v>ABTHB09Z</v>
          </cell>
          <cell r="C104">
            <v>0</v>
          </cell>
          <cell r="D104">
            <v>0</v>
          </cell>
          <cell r="E104">
            <v>0</v>
          </cell>
          <cell r="F104">
            <v>0</v>
          </cell>
          <cell r="G104">
            <v>0</v>
          </cell>
          <cell r="H104">
            <v>0</v>
          </cell>
        </row>
        <row r="105">
          <cell r="B105" t="str">
            <v>COWE_01Z</v>
          </cell>
          <cell r="C105">
            <v>0</v>
          </cell>
          <cell r="D105">
            <v>0</v>
          </cell>
          <cell r="E105">
            <v>0</v>
          </cell>
          <cell r="F105">
            <v>0</v>
          </cell>
          <cell r="G105">
            <v>0</v>
          </cell>
          <cell r="H105">
            <v>0</v>
          </cell>
        </row>
        <row r="106">
          <cell r="B106" t="str">
            <v>COWE_02Z</v>
          </cell>
          <cell r="C106">
            <v>0</v>
          </cell>
          <cell r="D106">
            <v>0</v>
          </cell>
          <cell r="E106">
            <v>0</v>
          </cell>
          <cell r="F106">
            <v>0</v>
          </cell>
          <cell r="G106">
            <v>0</v>
          </cell>
          <cell r="H106">
            <v>0</v>
          </cell>
        </row>
        <row r="107">
          <cell r="B107" t="str">
            <v>DIDCB05Z</v>
          </cell>
          <cell r="C107">
            <v>61223</v>
          </cell>
          <cell r="D107">
            <v>3502.2</v>
          </cell>
          <cell r="E107">
            <v>0</v>
          </cell>
          <cell r="F107">
            <v>0</v>
          </cell>
          <cell r="G107">
            <v>61223</v>
          </cell>
          <cell r="H107">
            <v>3502.2</v>
          </cell>
        </row>
        <row r="108">
          <cell r="B108" t="str">
            <v>DIDCB06Z</v>
          </cell>
          <cell r="C108">
            <v>1.95</v>
          </cell>
          <cell r="D108">
            <v>300.2</v>
          </cell>
          <cell r="E108">
            <v>0</v>
          </cell>
          <cell r="F108">
            <v>0</v>
          </cell>
          <cell r="G108">
            <v>1.95</v>
          </cell>
          <cell r="H108">
            <v>300.2</v>
          </cell>
        </row>
        <row r="109">
          <cell r="B109" t="str">
            <v>LBAR_01Z</v>
          </cell>
          <cell r="C109">
            <v>3706.01</v>
          </cell>
          <cell r="D109">
            <v>13593.35</v>
          </cell>
          <cell r="E109">
            <v>0</v>
          </cell>
          <cell r="F109">
            <v>0</v>
          </cell>
          <cell r="G109">
            <v>3706.01</v>
          </cell>
          <cell r="H109">
            <v>13593.35</v>
          </cell>
        </row>
        <row r="110">
          <cell r="B110" t="str">
            <v>PEMB_11Z</v>
          </cell>
          <cell r="C110">
            <v>18595.099999999999</v>
          </cell>
          <cell r="D110">
            <v>2296</v>
          </cell>
          <cell r="E110">
            <v>0</v>
          </cell>
          <cell r="F110">
            <v>0</v>
          </cell>
          <cell r="G110">
            <v>18595.099999999999</v>
          </cell>
          <cell r="H110">
            <v>2296</v>
          </cell>
        </row>
        <row r="111">
          <cell r="B111" t="str">
            <v>PEMB_21Z</v>
          </cell>
          <cell r="C111">
            <v>22842.5</v>
          </cell>
          <cell r="D111">
            <v>897.4</v>
          </cell>
          <cell r="E111">
            <v>0</v>
          </cell>
          <cell r="F111">
            <v>0</v>
          </cell>
          <cell r="G111">
            <v>22842.5</v>
          </cell>
          <cell r="H111">
            <v>897.4</v>
          </cell>
        </row>
        <row r="112">
          <cell r="B112" t="str">
            <v>PEMB_31Z</v>
          </cell>
          <cell r="C112">
            <v>18942.25</v>
          </cell>
          <cell r="D112">
            <v>3295.7</v>
          </cell>
          <cell r="E112">
            <v>0</v>
          </cell>
          <cell r="F112">
            <v>0</v>
          </cell>
          <cell r="G112">
            <v>18942.25</v>
          </cell>
          <cell r="H112">
            <v>3295.7</v>
          </cell>
        </row>
        <row r="113">
          <cell r="B113" t="str">
            <v>PEMB_41Z</v>
          </cell>
          <cell r="C113">
            <v>4573.55</v>
          </cell>
          <cell r="D113">
            <v>1927.7</v>
          </cell>
          <cell r="E113">
            <v>0</v>
          </cell>
          <cell r="F113">
            <v>0</v>
          </cell>
          <cell r="G113">
            <v>4573.55</v>
          </cell>
          <cell r="H113">
            <v>1927.7</v>
          </cell>
        </row>
        <row r="114">
          <cell r="B114" t="str">
            <v>PEMB_51Z</v>
          </cell>
          <cell r="C114">
            <v>35769.65</v>
          </cell>
          <cell r="D114">
            <v>2366.85</v>
          </cell>
          <cell r="E114">
            <v>0</v>
          </cell>
          <cell r="F114">
            <v>0</v>
          </cell>
          <cell r="G114">
            <v>35769.65</v>
          </cell>
          <cell r="H114">
            <v>2366.85</v>
          </cell>
        </row>
        <row r="115">
          <cell r="B115" t="str">
            <v>STAY_01Z</v>
          </cell>
          <cell r="C115">
            <v>1713.55</v>
          </cell>
          <cell r="D115">
            <v>2428.0500000000002</v>
          </cell>
          <cell r="E115">
            <v>0</v>
          </cell>
          <cell r="F115">
            <v>0</v>
          </cell>
          <cell r="G115">
            <v>1713.55</v>
          </cell>
          <cell r="H115">
            <v>2428.0500000000002</v>
          </cell>
        </row>
        <row r="116">
          <cell r="B116" t="str">
            <v>STAY_02Z</v>
          </cell>
          <cell r="C116">
            <v>20206.099999999999</v>
          </cell>
          <cell r="D116">
            <v>2114.5500000000002</v>
          </cell>
          <cell r="E116">
            <v>0</v>
          </cell>
          <cell r="F116">
            <v>0</v>
          </cell>
          <cell r="G116">
            <v>20206.099999999999</v>
          </cell>
          <cell r="H116">
            <v>2114.5500000000002</v>
          </cell>
        </row>
        <row r="117">
          <cell r="B117" t="str">
            <v>STAY_03Z</v>
          </cell>
          <cell r="C117">
            <v>12691.75</v>
          </cell>
          <cell r="D117">
            <v>3716.5</v>
          </cell>
          <cell r="E117">
            <v>0</v>
          </cell>
          <cell r="F117">
            <v>0</v>
          </cell>
          <cell r="G117">
            <v>12691.75</v>
          </cell>
          <cell r="H117">
            <v>3716.5</v>
          </cell>
        </row>
        <row r="118">
          <cell r="B118" t="str">
            <v>STAY_04Z</v>
          </cell>
          <cell r="C118">
            <v>26200.15</v>
          </cell>
          <cell r="D118">
            <v>2689.95</v>
          </cell>
          <cell r="E118">
            <v>0</v>
          </cell>
          <cell r="F118">
            <v>0</v>
          </cell>
          <cell r="G118">
            <v>26200.15</v>
          </cell>
          <cell r="H118">
            <v>2689.95</v>
          </cell>
        </row>
        <row r="119">
          <cell r="B119" t="str">
            <v>DNGB_21Z</v>
          </cell>
          <cell r="C119">
            <v>0</v>
          </cell>
          <cell r="D119">
            <v>0</v>
          </cell>
          <cell r="E119">
            <v>0</v>
          </cell>
          <cell r="F119">
            <v>0</v>
          </cell>
          <cell r="G119">
            <v>0</v>
          </cell>
          <cell r="H119">
            <v>0</v>
          </cell>
        </row>
        <row r="120">
          <cell r="B120" t="str">
            <v>DNGB_22Z</v>
          </cell>
          <cell r="C120">
            <v>0</v>
          </cell>
          <cell r="D120">
            <v>0</v>
          </cell>
          <cell r="E120">
            <v>0</v>
          </cell>
          <cell r="F120">
            <v>0</v>
          </cell>
          <cell r="G120">
            <v>0</v>
          </cell>
          <cell r="H120">
            <v>0</v>
          </cell>
        </row>
        <row r="121">
          <cell r="B121" t="str">
            <v>HEYM101Z</v>
          </cell>
          <cell r="C121">
            <v>63.25</v>
          </cell>
          <cell r="D121">
            <v>0</v>
          </cell>
          <cell r="E121">
            <v>0</v>
          </cell>
          <cell r="F121">
            <v>0</v>
          </cell>
          <cell r="G121">
            <v>63.25</v>
          </cell>
          <cell r="H121">
            <v>0</v>
          </cell>
        </row>
        <row r="122">
          <cell r="B122" t="str">
            <v>HEYM102Z</v>
          </cell>
          <cell r="C122">
            <v>5.2</v>
          </cell>
          <cell r="D122">
            <v>0</v>
          </cell>
          <cell r="E122">
            <v>0</v>
          </cell>
          <cell r="F122">
            <v>0</v>
          </cell>
          <cell r="G122">
            <v>5.2</v>
          </cell>
          <cell r="H122">
            <v>0</v>
          </cell>
        </row>
        <row r="123">
          <cell r="B123" t="str">
            <v>HEYM207Z</v>
          </cell>
          <cell r="C123">
            <v>0</v>
          </cell>
          <cell r="D123">
            <v>0</v>
          </cell>
          <cell r="E123">
            <v>0</v>
          </cell>
          <cell r="F123">
            <v>0</v>
          </cell>
          <cell r="G123">
            <v>0</v>
          </cell>
          <cell r="H123">
            <v>0</v>
          </cell>
        </row>
        <row r="124">
          <cell r="B124" t="str">
            <v>HEYM208Z</v>
          </cell>
          <cell r="C124">
            <v>115766.7</v>
          </cell>
          <cell r="D124">
            <v>2.8</v>
          </cell>
          <cell r="E124">
            <v>0</v>
          </cell>
          <cell r="F124">
            <v>0</v>
          </cell>
          <cell r="G124">
            <v>115766.7</v>
          </cell>
          <cell r="H124">
            <v>2.8</v>
          </cell>
        </row>
        <row r="125">
          <cell r="B125" t="str">
            <v>HINB_07Z</v>
          </cell>
          <cell r="C125">
            <v>35401.15</v>
          </cell>
          <cell r="D125">
            <v>1487.2</v>
          </cell>
          <cell r="E125">
            <v>0</v>
          </cell>
          <cell r="F125">
            <v>0</v>
          </cell>
          <cell r="G125">
            <v>35401.15</v>
          </cell>
          <cell r="H125">
            <v>1487.2</v>
          </cell>
        </row>
        <row r="126">
          <cell r="B126" t="str">
            <v>HINB_08Z</v>
          </cell>
          <cell r="C126">
            <v>69604.95</v>
          </cell>
          <cell r="D126">
            <v>867.6</v>
          </cell>
          <cell r="E126">
            <v>0</v>
          </cell>
          <cell r="F126">
            <v>0</v>
          </cell>
          <cell r="G126">
            <v>69604.95</v>
          </cell>
          <cell r="H126">
            <v>867.6</v>
          </cell>
        </row>
        <row r="127">
          <cell r="B127" t="str">
            <v>HRTL_01Z</v>
          </cell>
          <cell r="C127">
            <v>93187.45</v>
          </cell>
          <cell r="D127">
            <v>117.8</v>
          </cell>
          <cell r="E127">
            <v>0</v>
          </cell>
          <cell r="F127">
            <v>0</v>
          </cell>
          <cell r="G127">
            <v>93187.45</v>
          </cell>
          <cell r="H127">
            <v>117.8</v>
          </cell>
        </row>
        <row r="128">
          <cell r="B128" t="str">
            <v>HRTL_02Z</v>
          </cell>
          <cell r="C128">
            <v>100148.5</v>
          </cell>
          <cell r="D128">
            <v>60.25</v>
          </cell>
          <cell r="E128">
            <v>0</v>
          </cell>
          <cell r="F128">
            <v>0</v>
          </cell>
          <cell r="G128">
            <v>100148.5</v>
          </cell>
          <cell r="H128">
            <v>60.25</v>
          </cell>
        </row>
        <row r="129">
          <cell r="B129" t="str">
            <v>HUNB_07Z</v>
          </cell>
          <cell r="C129">
            <v>64318.8</v>
          </cell>
          <cell r="D129">
            <v>934.85</v>
          </cell>
          <cell r="E129">
            <v>0</v>
          </cell>
          <cell r="F129">
            <v>0</v>
          </cell>
          <cell r="G129">
            <v>64318.8</v>
          </cell>
          <cell r="H129">
            <v>934.85</v>
          </cell>
        </row>
        <row r="130">
          <cell r="B130" t="str">
            <v>HUNB_08Z</v>
          </cell>
          <cell r="C130">
            <v>52741.9</v>
          </cell>
          <cell r="D130">
            <v>3332.35</v>
          </cell>
          <cell r="E130">
            <v>0</v>
          </cell>
          <cell r="F130">
            <v>0</v>
          </cell>
          <cell r="G130">
            <v>52741.9</v>
          </cell>
          <cell r="H130">
            <v>3332.35</v>
          </cell>
        </row>
        <row r="131">
          <cell r="B131" t="str">
            <v>SIZB_01Z</v>
          </cell>
          <cell r="C131">
            <v>13744.45</v>
          </cell>
          <cell r="D131">
            <v>564.9</v>
          </cell>
          <cell r="E131">
            <v>0</v>
          </cell>
          <cell r="F131">
            <v>0</v>
          </cell>
          <cell r="G131">
            <v>13744.45</v>
          </cell>
          <cell r="H131">
            <v>564.9</v>
          </cell>
        </row>
        <row r="132">
          <cell r="B132" t="str">
            <v>SIZB_02Z</v>
          </cell>
          <cell r="C132">
            <v>20088.5</v>
          </cell>
          <cell r="D132">
            <v>375.35</v>
          </cell>
          <cell r="E132">
            <v>0</v>
          </cell>
          <cell r="F132">
            <v>0</v>
          </cell>
          <cell r="G132">
            <v>20088.5</v>
          </cell>
          <cell r="H132">
            <v>375.35</v>
          </cell>
        </row>
        <row r="133">
          <cell r="B133" t="str">
            <v>TORN_01Z</v>
          </cell>
          <cell r="C133">
            <v>91050.35</v>
          </cell>
          <cell r="D133">
            <v>3040.95</v>
          </cell>
          <cell r="E133">
            <v>0</v>
          </cell>
          <cell r="F133">
            <v>0</v>
          </cell>
          <cell r="G133">
            <v>91050.35</v>
          </cell>
          <cell r="H133">
            <v>3040.95</v>
          </cell>
        </row>
        <row r="134">
          <cell r="B134" t="str">
            <v>TORN_02Z</v>
          </cell>
          <cell r="C134">
            <v>40796.85</v>
          </cell>
          <cell r="D134">
            <v>271.45</v>
          </cell>
          <cell r="E134">
            <v>0</v>
          </cell>
          <cell r="F134">
            <v>0</v>
          </cell>
          <cell r="G134">
            <v>40796.85</v>
          </cell>
          <cell r="H134">
            <v>271.45</v>
          </cell>
        </row>
        <row r="135">
          <cell r="B135" t="str">
            <v>EAG-NEMO1</v>
          </cell>
          <cell r="C135">
            <v>58996.5</v>
          </cell>
          <cell r="D135">
            <v>4084.35</v>
          </cell>
          <cell r="E135">
            <v>0</v>
          </cell>
          <cell r="F135">
            <v>0</v>
          </cell>
          <cell r="G135">
            <v>58996.5</v>
          </cell>
          <cell r="H135">
            <v>4084.35</v>
          </cell>
        </row>
        <row r="136">
          <cell r="B136" t="str">
            <v>DINO_01Z</v>
          </cell>
          <cell r="C136">
            <v>0</v>
          </cell>
          <cell r="D136">
            <v>0</v>
          </cell>
          <cell r="E136">
            <v>0</v>
          </cell>
          <cell r="F136">
            <v>0</v>
          </cell>
          <cell r="G136">
            <v>0</v>
          </cell>
          <cell r="H136">
            <v>0</v>
          </cell>
        </row>
        <row r="137">
          <cell r="B137" t="str">
            <v>DINO_02Z</v>
          </cell>
          <cell r="C137">
            <v>0</v>
          </cell>
          <cell r="D137">
            <v>0</v>
          </cell>
          <cell r="E137">
            <v>0</v>
          </cell>
          <cell r="F137">
            <v>0</v>
          </cell>
          <cell r="G137">
            <v>0</v>
          </cell>
          <cell r="H137">
            <v>0</v>
          </cell>
        </row>
        <row r="138">
          <cell r="B138" t="str">
            <v>DINO_03Z</v>
          </cell>
          <cell r="C138">
            <v>12854.25</v>
          </cell>
          <cell r="D138">
            <v>2409.65</v>
          </cell>
          <cell r="E138">
            <v>0</v>
          </cell>
          <cell r="F138">
            <v>0</v>
          </cell>
          <cell r="G138">
            <v>12854.25</v>
          </cell>
          <cell r="H138">
            <v>2409.65</v>
          </cell>
        </row>
        <row r="139">
          <cell r="B139" t="str">
            <v>DINO_04Z</v>
          </cell>
          <cell r="C139">
            <v>10440</v>
          </cell>
          <cell r="D139">
            <v>191.1</v>
          </cell>
          <cell r="E139">
            <v>0</v>
          </cell>
          <cell r="F139">
            <v>0</v>
          </cell>
          <cell r="G139">
            <v>10440</v>
          </cell>
          <cell r="H139">
            <v>191.1</v>
          </cell>
        </row>
        <row r="140">
          <cell r="B140" t="str">
            <v>DINO_05Z</v>
          </cell>
          <cell r="C140">
            <v>16938.8</v>
          </cell>
          <cell r="D140">
            <v>120.55</v>
          </cell>
          <cell r="E140">
            <v>0</v>
          </cell>
          <cell r="F140">
            <v>0</v>
          </cell>
          <cell r="G140">
            <v>16938.8</v>
          </cell>
          <cell r="H140">
            <v>120.55</v>
          </cell>
        </row>
        <row r="141">
          <cell r="B141" t="str">
            <v>DINO_06Z</v>
          </cell>
          <cell r="C141">
            <v>11875.5</v>
          </cell>
          <cell r="D141">
            <v>253.05</v>
          </cell>
          <cell r="E141">
            <v>0</v>
          </cell>
          <cell r="F141">
            <v>0</v>
          </cell>
          <cell r="G141">
            <v>11875.5</v>
          </cell>
          <cell r="H141">
            <v>253.05</v>
          </cell>
        </row>
        <row r="142">
          <cell r="B142" t="str">
            <v>FFES_01Z</v>
          </cell>
          <cell r="C142">
            <v>7.59</v>
          </cell>
          <cell r="D142">
            <v>125.49</v>
          </cell>
          <cell r="E142">
            <v>0</v>
          </cell>
          <cell r="F142">
            <v>0</v>
          </cell>
          <cell r="G142">
            <v>7.59</v>
          </cell>
          <cell r="H142">
            <v>125.49</v>
          </cell>
        </row>
        <row r="143">
          <cell r="B143" t="str">
            <v>FFES_02Z</v>
          </cell>
          <cell r="C143">
            <v>51.38</v>
          </cell>
          <cell r="D143">
            <v>67.239999999999995</v>
          </cell>
          <cell r="E143">
            <v>0</v>
          </cell>
          <cell r="F143">
            <v>0</v>
          </cell>
          <cell r="G143">
            <v>51.38</v>
          </cell>
          <cell r="H143">
            <v>67.239999999999995</v>
          </cell>
        </row>
        <row r="144">
          <cell r="B144" t="str">
            <v>FFES_03Z</v>
          </cell>
          <cell r="C144">
            <v>2950.18</v>
          </cell>
          <cell r="D144">
            <v>329.77</v>
          </cell>
          <cell r="E144">
            <v>0</v>
          </cell>
          <cell r="F144">
            <v>0</v>
          </cell>
          <cell r="G144">
            <v>2950.18</v>
          </cell>
          <cell r="H144">
            <v>329.77</v>
          </cell>
        </row>
        <row r="145">
          <cell r="B145" t="str">
            <v>FFES_04Z</v>
          </cell>
          <cell r="C145">
            <v>3699.94</v>
          </cell>
          <cell r="D145">
            <v>216.03</v>
          </cell>
          <cell r="E145">
            <v>0</v>
          </cell>
          <cell r="F145">
            <v>0</v>
          </cell>
          <cell r="G145">
            <v>3699.94</v>
          </cell>
          <cell r="H145">
            <v>216.03</v>
          </cell>
        </row>
        <row r="146">
          <cell r="B146" t="str">
            <v>EAG_NSL1</v>
          </cell>
          <cell r="C146">
            <v>1006.15</v>
          </cell>
          <cell r="D146">
            <v>4720.8500000000004</v>
          </cell>
          <cell r="E146">
            <v>0</v>
          </cell>
          <cell r="F146">
            <v>0</v>
          </cell>
          <cell r="G146">
            <v>1006.15</v>
          </cell>
          <cell r="H146">
            <v>4720.8500000000004</v>
          </cell>
        </row>
        <row r="147">
          <cell r="B147" t="str">
            <v>KILNS01Z</v>
          </cell>
          <cell r="C147">
            <v>0</v>
          </cell>
          <cell r="D147">
            <v>0</v>
          </cell>
          <cell r="E147">
            <v>0</v>
          </cell>
          <cell r="F147">
            <v>0</v>
          </cell>
          <cell r="G147">
            <v>0</v>
          </cell>
          <cell r="H147">
            <v>0</v>
          </cell>
        </row>
        <row r="148">
          <cell r="B148" t="str">
            <v>PETEM01Z</v>
          </cell>
          <cell r="C148">
            <v>41.38</v>
          </cell>
          <cell r="D148">
            <v>0</v>
          </cell>
          <cell r="E148">
            <v>0</v>
          </cell>
          <cell r="F148">
            <v>0</v>
          </cell>
          <cell r="G148">
            <v>41.38</v>
          </cell>
          <cell r="H148">
            <v>0</v>
          </cell>
        </row>
        <row r="149">
          <cell r="B149" t="str">
            <v>GRAI_06Z</v>
          </cell>
          <cell r="C149">
            <v>12420.05</v>
          </cell>
          <cell r="D149">
            <v>3135.85</v>
          </cell>
          <cell r="E149">
            <v>0</v>
          </cell>
          <cell r="F149">
            <v>0</v>
          </cell>
          <cell r="G149">
            <v>12420.05</v>
          </cell>
          <cell r="H149">
            <v>3135.85</v>
          </cell>
        </row>
        <row r="150">
          <cell r="B150" t="str">
            <v>GRAI_07Z</v>
          </cell>
          <cell r="C150">
            <v>0</v>
          </cell>
          <cell r="D150">
            <v>0</v>
          </cell>
          <cell r="E150">
            <v>0</v>
          </cell>
          <cell r="F150">
            <v>0</v>
          </cell>
          <cell r="G150">
            <v>0</v>
          </cell>
          <cell r="H150">
            <v>0</v>
          </cell>
        </row>
        <row r="151">
          <cell r="B151" t="str">
            <v>GRAI_08Z</v>
          </cell>
          <cell r="C151">
            <v>31966.3</v>
          </cell>
          <cell r="D151">
            <v>1720.85</v>
          </cell>
          <cell r="E151">
            <v>0</v>
          </cell>
          <cell r="F151">
            <v>0</v>
          </cell>
          <cell r="G151">
            <v>31966.3</v>
          </cell>
          <cell r="H151">
            <v>1720.85</v>
          </cell>
        </row>
        <row r="152">
          <cell r="B152" t="str">
            <v>KILLP01Z</v>
          </cell>
          <cell r="C152">
            <v>423.45</v>
          </cell>
          <cell r="D152">
            <v>111.55</v>
          </cell>
          <cell r="E152">
            <v>0</v>
          </cell>
          <cell r="F152">
            <v>0</v>
          </cell>
          <cell r="G152">
            <v>423.45</v>
          </cell>
          <cell r="H152">
            <v>111.55</v>
          </cell>
        </row>
        <row r="153">
          <cell r="B153" t="str">
            <v>KILLP02Z</v>
          </cell>
          <cell r="C153">
            <v>311.5</v>
          </cell>
          <cell r="D153">
            <v>136.05000000000001</v>
          </cell>
          <cell r="E153">
            <v>0</v>
          </cell>
          <cell r="F153">
            <v>0</v>
          </cell>
          <cell r="G153">
            <v>311.5</v>
          </cell>
          <cell r="H153">
            <v>136.05000000000001</v>
          </cell>
        </row>
        <row r="154">
          <cell r="B154" t="str">
            <v>RATS_01Z</v>
          </cell>
          <cell r="C154">
            <v>0</v>
          </cell>
          <cell r="D154">
            <v>0</v>
          </cell>
          <cell r="E154">
            <v>0</v>
          </cell>
          <cell r="F154">
            <v>0</v>
          </cell>
          <cell r="G154">
            <v>0</v>
          </cell>
          <cell r="H154">
            <v>0</v>
          </cell>
        </row>
        <row r="155">
          <cell r="B155" t="str">
            <v>RATS_02Z</v>
          </cell>
          <cell r="C155">
            <v>18826.830000000002</v>
          </cell>
          <cell r="D155">
            <v>1265.49</v>
          </cell>
          <cell r="E155">
            <v>0</v>
          </cell>
          <cell r="F155">
            <v>0</v>
          </cell>
          <cell r="G155">
            <v>18826.830000000002</v>
          </cell>
          <cell r="H155">
            <v>1265.49</v>
          </cell>
        </row>
        <row r="156">
          <cell r="B156" t="str">
            <v>RATS_03Z</v>
          </cell>
          <cell r="C156">
            <v>25697.07</v>
          </cell>
          <cell r="D156">
            <v>1228.95</v>
          </cell>
          <cell r="E156">
            <v>0</v>
          </cell>
          <cell r="F156">
            <v>0</v>
          </cell>
          <cell r="G156">
            <v>25697.07</v>
          </cell>
          <cell r="H156">
            <v>1228.95</v>
          </cell>
        </row>
        <row r="157">
          <cell r="B157" t="str">
            <v>RATS_04Z</v>
          </cell>
          <cell r="C157">
            <v>2814.39</v>
          </cell>
          <cell r="D157">
            <v>25.83</v>
          </cell>
          <cell r="E157">
            <v>0</v>
          </cell>
          <cell r="F157">
            <v>0</v>
          </cell>
          <cell r="G157">
            <v>2814.39</v>
          </cell>
          <cell r="H157">
            <v>25.83</v>
          </cell>
        </row>
        <row r="158">
          <cell r="B158" t="str">
            <v>TAYL_02Z</v>
          </cell>
          <cell r="C158">
            <v>0</v>
          </cell>
          <cell r="D158">
            <v>0</v>
          </cell>
          <cell r="E158">
            <v>0</v>
          </cell>
          <cell r="F158">
            <v>0</v>
          </cell>
          <cell r="G158">
            <v>0</v>
          </cell>
          <cell r="H158">
            <v>0</v>
          </cell>
        </row>
        <row r="159">
          <cell r="B159" t="str">
            <v>TAYL_03Z</v>
          </cell>
          <cell r="C159">
            <v>0</v>
          </cell>
          <cell r="D159">
            <v>0</v>
          </cell>
          <cell r="E159">
            <v>0</v>
          </cell>
          <cell r="F159">
            <v>0</v>
          </cell>
          <cell r="G159">
            <v>0</v>
          </cell>
          <cell r="H159">
            <v>0</v>
          </cell>
        </row>
        <row r="160">
          <cell r="B160" t="str">
            <v>RCBKO-1</v>
          </cell>
          <cell r="C160">
            <v>7618.66</v>
          </cell>
          <cell r="D160">
            <v>1647.01</v>
          </cell>
          <cell r="E160">
            <v>0</v>
          </cell>
          <cell r="F160">
            <v>0</v>
          </cell>
          <cell r="G160">
            <v>7618.66</v>
          </cell>
          <cell r="H160">
            <v>1647.01</v>
          </cell>
        </row>
        <row r="161">
          <cell r="B161" t="str">
            <v>RCBKO-2</v>
          </cell>
          <cell r="C161">
            <v>7366.48</v>
          </cell>
          <cell r="D161">
            <v>1382.63</v>
          </cell>
          <cell r="E161">
            <v>0</v>
          </cell>
          <cell r="F161">
            <v>0</v>
          </cell>
          <cell r="G161">
            <v>7366.48</v>
          </cell>
          <cell r="H161">
            <v>1382.63</v>
          </cell>
        </row>
        <row r="162">
          <cell r="B162" t="str">
            <v>BRGG_01Z</v>
          </cell>
          <cell r="C162">
            <v>0</v>
          </cell>
          <cell r="D162">
            <v>0</v>
          </cell>
          <cell r="E162">
            <v>0</v>
          </cell>
          <cell r="F162">
            <v>0</v>
          </cell>
          <cell r="G162">
            <v>0</v>
          </cell>
          <cell r="H162">
            <v>0</v>
          </cell>
        </row>
        <row r="163">
          <cell r="B163" t="str">
            <v>ROCK_01Z</v>
          </cell>
          <cell r="C163">
            <v>74805.3</v>
          </cell>
          <cell r="D163">
            <v>1496.8</v>
          </cell>
          <cell r="E163">
            <v>0</v>
          </cell>
          <cell r="F163">
            <v>0</v>
          </cell>
          <cell r="G163">
            <v>74805.3</v>
          </cell>
          <cell r="H163">
            <v>1496.8</v>
          </cell>
        </row>
        <row r="164">
          <cell r="B164" t="str">
            <v>SCCL_01Z</v>
          </cell>
          <cell r="C164">
            <v>7656.5</v>
          </cell>
          <cell r="D164">
            <v>111.99</v>
          </cell>
          <cell r="E164">
            <v>0</v>
          </cell>
          <cell r="F164">
            <v>0</v>
          </cell>
          <cell r="G164">
            <v>7656.5</v>
          </cell>
          <cell r="H164">
            <v>111.99</v>
          </cell>
        </row>
        <row r="165">
          <cell r="B165" t="str">
            <v>SCCL_02Z</v>
          </cell>
          <cell r="C165">
            <v>8662.7999999999993</v>
          </cell>
          <cell r="D165">
            <v>1499.7</v>
          </cell>
          <cell r="E165">
            <v>0</v>
          </cell>
          <cell r="F165">
            <v>0</v>
          </cell>
          <cell r="G165">
            <v>8662.7999999999993</v>
          </cell>
          <cell r="H165">
            <v>1499.7</v>
          </cell>
        </row>
        <row r="166">
          <cell r="B166" t="str">
            <v>SCCL_03Z</v>
          </cell>
          <cell r="C166">
            <v>12921.75</v>
          </cell>
          <cell r="D166">
            <v>27.65</v>
          </cell>
          <cell r="E166">
            <v>0</v>
          </cell>
          <cell r="F166">
            <v>0</v>
          </cell>
          <cell r="G166">
            <v>12921.75</v>
          </cell>
          <cell r="H166">
            <v>27.65</v>
          </cell>
        </row>
        <row r="167">
          <cell r="B167" t="str">
            <v>SEAB_01Z</v>
          </cell>
          <cell r="C167">
            <v>8687.3799999999992</v>
          </cell>
          <cell r="D167">
            <v>4181.8500000000004</v>
          </cell>
          <cell r="E167">
            <v>0</v>
          </cell>
          <cell r="F167">
            <v>0</v>
          </cell>
          <cell r="G167">
            <v>8687.3799999999992</v>
          </cell>
          <cell r="H167">
            <v>4181.8500000000004</v>
          </cell>
        </row>
        <row r="168">
          <cell r="B168" t="str">
            <v>SEAB_02Z</v>
          </cell>
          <cell r="C168">
            <v>2594.7199999999998</v>
          </cell>
          <cell r="D168">
            <v>188.08</v>
          </cell>
          <cell r="E168">
            <v>0</v>
          </cell>
          <cell r="F168">
            <v>0</v>
          </cell>
          <cell r="G168">
            <v>2594.7199999999998</v>
          </cell>
          <cell r="H168">
            <v>188.08</v>
          </cell>
        </row>
        <row r="169">
          <cell r="B169" t="str">
            <v>SPLN_01Z</v>
          </cell>
          <cell r="C169">
            <v>40162.1</v>
          </cell>
          <cell r="D169">
            <v>2262.8000000000002</v>
          </cell>
          <cell r="E169">
            <v>0</v>
          </cell>
          <cell r="F169">
            <v>0</v>
          </cell>
          <cell r="G169">
            <v>40162.1</v>
          </cell>
          <cell r="H169">
            <v>2262.8000000000002</v>
          </cell>
        </row>
        <row r="170">
          <cell r="B170" t="str">
            <v>ARCHW-1</v>
          </cell>
          <cell r="C170">
            <v>1410.99</v>
          </cell>
          <cell r="D170">
            <v>933.87</v>
          </cell>
          <cell r="E170">
            <v>0</v>
          </cell>
          <cell r="F170">
            <v>0</v>
          </cell>
          <cell r="G170">
            <v>1410.99</v>
          </cell>
          <cell r="H170">
            <v>933.87</v>
          </cell>
        </row>
        <row r="171">
          <cell r="B171" t="str">
            <v>BLLA-2</v>
          </cell>
          <cell r="C171">
            <v>1213.18</v>
          </cell>
          <cell r="D171">
            <v>352.18</v>
          </cell>
          <cell r="E171">
            <v>0</v>
          </cell>
          <cell r="F171">
            <v>0</v>
          </cell>
          <cell r="G171">
            <v>1213.18</v>
          </cell>
          <cell r="H171">
            <v>352.18</v>
          </cell>
        </row>
        <row r="172">
          <cell r="B172" t="str">
            <v>CLFLW-1</v>
          </cell>
          <cell r="C172">
            <v>922.65</v>
          </cell>
          <cell r="D172">
            <v>70.03</v>
          </cell>
          <cell r="E172">
            <v>0</v>
          </cell>
          <cell r="F172">
            <v>0</v>
          </cell>
          <cell r="G172">
            <v>922.65</v>
          </cell>
          <cell r="H172">
            <v>70.03</v>
          </cell>
        </row>
        <row r="173">
          <cell r="B173" t="str">
            <v>DRSLW-1</v>
          </cell>
          <cell r="C173">
            <v>7255.97</v>
          </cell>
          <cell r="D173">
            <v>0</v>
          </cell>
          <cell r="E173">
            <v>0</v>
          </cell>
          <cell r="F173">
            <v>0</v>
          </cell>
          <cell r="G173">
            <v>7255.97</v>
          </cell>
          <cell r="H173">
            <v>0</v>
          </cell>
        </row>
        <row r="174">
          <cell r="B174" t="str">
            <v>EWHLW-1</v>
          </cell>
          <cell r="C174">
            <v>82.04</v>
          </cell>
          <cell r="D174">
            <v>1006.53</v>
          </cell>
          <cell r="E174">
            <v>0</v>
          </cell>
          <cell r="F174">
            <v>0</v>
          </cell>
          <cell r="G174">
            <v>82.04</v>
          </cell>
          <cell r="H174">
            <v>1006.53</v>
          </cell>
        </row>
        <row r="175">
          <cell r="B175" t="str">
            <v>HRSTW-1</v>
          </cell>
          <cell r="C175">
            <v>10170.049999999999</v>
          </cell>
          <cell r="D175">
            <v>4136.1499999999996</v>
          </cell>
          <cell r="E175">
            <v>0</v>
          </cell>
          <cell r="F175">
            <v>0</v>
          </cell>
          <cell r="G175">
            <v>10170.049999999999</v>
          </cell>
          <cell r="H175">
            <v>4136.1499999999996</v>
          </cell>
        </row>
        <row r="176">
          <cell r="B176" t="str">
            <v>KLGLW-1</v>
          </cell>
          <cell r="C176">
            <v>4756.54</v>
          </cell>
          <cell r="D176">
            <v>700.12</v>
          </cell>
          <cell r="E176">
            <v>0</v>
          </cell>
          <cell r="F176">
            <v>0</v>
          </cell>
          <cell r="G176">
            <v>4756.54</v>
          </cell>
          <cell r="H176">
            <v>700.12</v>
          </cell>
        </row>
        <row r="177">
          <cell r="B177" t="str">
            <v>MKHLW-1</v>
          </cell>
          <cell r="C177">
            <v>684.9</v>
          </cell>
          <cell r="D177">
            <v>6510.37</v>
          </cell>
          <cell r="E177">
            <v>0</v>
          </cell>
          <cell r="F177">
            <v>0</v>
          </cell>
          <cell r="G177">
            <v>684.9</v>
          </cell>
          <cell r="H177">
            <v>6510.37</v>
          </cell>
        </row>
        <row r="178">
          <cell r="B178" t="str">
            <v>AIGA_01Z</v>
          </cell>
          <cell r="C178">
            <v>0.92</v>
          </cell>
          <cell r="D178">
            <v>18.690000000000001</v>
          </cell>
          <cell r="E178">
            <v>0</v>
          </cell>
          <cell r="F178">
            <v>0</v>
          </cell>
          <cell r="G178">
            <v>0.92</v>
          </cell>
          <cell r="H178">
            <v>18.690000000000001</v>
          </cell>
        </row>
        <row r="179">
          <cell r="B179" t="str">
            <v>BHLAW-1</v>
          </cell>
          <cell r="C179">
            <v>2791.82</v>
          </cell>
          <cell r="D179">
            <v>132.31</v>
          </cell>
          <cell r="E179">
            <v>0</v>
          </cell>
          <cell r="F179">
            <v>0</v>
          </cell>
          <cell r="G179">
            <v>2791.82</v>
          </cell>
          <cell r="H179">
            <v>132.31</v>
          </cell>
        </row>
        <row r="180">
          <cell r="B180" t="str">
            <v>CASH_01Z</v>
          </cell>
          <cell r="C180">
            <v>97.12</v>
          </cell>
          <cell r="D180">
            <v>0.04</v>
          </cell>
          <cell r="E180">
            <v>0</v>
          </cell>
          <cell r="F180">
            <v>0</v>
          </cell>
          <cell r="G180">
            <v>97.12</v>
          </cell>
          <cell r="H180">
            <v>0.04</v>
          </cell>
        </row>
        <row r="181">
          <cell r="B181" t="str">
            <v>CEAN_01Z</v>
          </cell>
          <cell r="C181">
            <v>5.05</v>
          </cell>
          <cell r="D181">
            <v>31.87</v>
          </cell>
          <cell r="E181">
            <v>0</v>
          </cell>
          <cell r="F181">
            <v>0</v>
          </cell>
          <cell r="G181">
            <v>5.05</v>
          </cell>
          <cell r="H181">
            <v>31.87</v>
          </cell>
        </row>
        <row r="182">
          <cell r="B182" t="str">
            <v>CLAC-1</v>
          </cell>
          <cell r="C182">
            <v>7.99</v>
          </cell>
          <cell r="D182">
            <v>11.76</v>
          </cell>
          <cell r="E182">
            <v>0</v>
          </cell>
          <cell r="F182">
            <v>0</v>
          </cell>
          <cell r="G182">
            <v>7.99</v>
          </cell>
          <cell r="H182">
            <v>11.76</v>
          </cell>
        </row>
        <row r="183">
          <cell r="B183" t="str">
            <v>CLUN_01Z</v>
          </cell>
          <cell r="C183">
            <v>485.88</v>
          </cell>
          <cell r="D183">
            <v>163.31</v>
          </cell>
          <cell r="E183">
            <v>0</v>
          </cell>
          <cell r="F183">
            <v>0</v>
          </cell>
          <cell r="G183">
            <v>485.88</v>
          </cell>
          <cell r="H183">
            <v>163.31</v>
          </cell>
        </row>
        <row r="184">
          <cell r="B184" t="str">
            <v>CLUN_02Z</v>
          </cell>
          <cell r="C184">
            <v>53.33</v>
          </cell>
          <cell r="D184">
            <v>43.14</v>
          </cell>
          <cell r="E184">
            <v>0</v>
          </cell>
          <cell r="F184">
            <v>0</v>
          </cell>
          <cell r="G184">
            <v>53.33</v>
          </cell>
          <cell r="H184">
            <v>43.14</v>
          </cell>
        </row>
        <row r="185">
          <cell r="B185" t="str">
            <v>CULL_02Z</v>
          </cell>
          <cell r="C185">
            <v>313.29000000000002</v>
          </cell>
          <cell r="D185">
            <v>0.01</v>
          </cell>
          <cell r="E185">
            <v>0</v>
          </cell>
          <cell r="F185">
            <v>0</v>
          </cell>
          <cell r="G185">
            <v>313.29000000000002</v>
          </cell>
          <cell r="H185">
            <v>0.01</v>
          </cell>
        </row>
        <row r="186">
          <cell r="B186" t="str">
            <v>DEAN_01Z</v>
          </cell>
          <cell r="C186">
            <v>54.29</v>
          </cell>
          <cell r="D186">
            <v>86.01</v>
          </cell>
          <cell r="E186">
            <v>0</v>
          </cell>
          <cell r="F186">
            <v>0</v>
          </cell>
          <cell r="G186">
            <v>54.29</v>
          </cell>
          <cell r="H186">
            <v>86.01</v>
          </cell>
        </row>
        <row r="187">
          <cell r="B187" t="str">
            <v>ERRO_01Z</v>
          </cell>
          <cell r="C187">
            <v>0.15</v>
          </cell>
          <cell r="D187">
            <v>3.89</v>
          </cell>
          <cell r="E187">
            <v>0</v>
          </cell>
          <cell r="F187">
            <v>0</v>
          </cell>
          <cell r="G187">
            <v>0.15</v>
          </cell>
          <cell r="H187">
            <v>3.89</v>
          </cell>
        </row>
        <row r="188">
          <cell r="B188" t="str">
            <v>ERRO_02Z</v>
          </cell>
          <cell r="C188">
            <v>4.5599999999999996</v>
          </cell>
          <cell r="D188">
            <v>25.31</v>
          </cell>
          <cell r="E188">
            <v>0</v>
          </cell>
          <cell r="F188">
            <v>0</v>
          </cell>
          <cell r="G188">
            <v>4.5599999999999996</v>
          </cell>
          <cell r="H188">
            <v>25.31</v>
          </cell>
        </row>
        <row r="189">
          <cell r="B189" t="str">
            <v>ERRO_03Z</v>
          </cell>
          <cell r="C189">
            <v>4.32</v>
          </cell>
          <cell r="D189">
            <v>29.65</v>
          </cell>
          <cell r="E189">
            <v>0</v>
          </cell>
          <cell r="F189">
            <v>0</v>
          </cell>
          <cell r="G189">
            <v>4.32</v>
          </cell>
          <cell r="H189">
            <v>29.65</v>
          </cell>
        </row>
        <row r="190">
          <cell r="B190" t="str">
            <v>FASN_01Z</v>
          </cell>
          <cell r="C190">
            <v>513.11</v>
          </cell>
          <cell r="D190">
            <v>0.02</v>
          </cell>
          <cell r="E190">
            <v>0</v>
          </cell>
          <cell r="F190">
            <v>0</v>
          </cell>
          <cell r="G190">
            <v>513.11</v>
          </cell>
          <cell r="H190">
            <v>0.02</v>
          </cell>
        </row>
        <row r="191">
          <cell r="B191" t="str">
            <v>FASN_02Z</v>
          </cell>
          <cell r="C191">
            <v>187.22</v>
          </cell>
          <cell r="D191">
            <v>0.05</v>
          </cell>
          <cell r="E191">
            <v>0</v>
          </cell>
          <cell r="F191">
            <v>0</v>
          </cell>
          <cell r="G191">
            <v>187.22</v>
          </cell>
          <cell r="H191">
            <v>0.05</v>
          </cell>
        </row>
        <row r="192">
          <cell r="B192" t="str">
            <v>FASN_03Z</v>
          </cell>
          <cell r="C192">
            <v>16.05</v>
          </cell>
          <cell r="D192">
            <v>175.99</v>
          </cell>
          <cell r="E192">
            <v>0</v>
          </cell>
          <cell r="F192">
            <v>0</v>
          </cell>
          <cell r="G192">
            <v>16.05</v>
          </cell>
          <cell r="H192">
            <v>175.99</v>
          </cell>
        </row>
        <row r="193">
          <cell r="B193" t="str">
            <v>FASN_04Z</v>
          </cell>
          <cell r="C193">
            <v>244.51</v>
          </cell>
          <cell r="D193">
            <v>125.59</v>
          </cell>
          <cell r="E193">
            <v>0</v>
          </cell>
          <cell r="F193">
            <v>0</v>
          </cell>
          <cell r="G193">
            <v>244.51</v>
          </cell>
          <cell r="H193">
            <v>125.59</v>
          </cell>
        </row>
        <row r="194">
          <cell r="B194" t="str">
            <v>FINL_01Z</v>
          </cell>
          <cell r="C194">
            <v>17.59</v>
          </cell>
          <cell r="D194">
            <v>2.08</v>
          </cell>
          <cell r="E194">
            <v>0</v>
          </cell>
          <cell r="F194">
            <v>0</v>
          </cell>
          <cell r="G194">
            <v>17.59</v>
          </cell>
          <cell r="H194">
            <v>2.08</v>
          </cell>
        </row>
        <row r="195">
          <cell r="B195" t="str">
            <v>FOYE_01Z</v>
          </cell>
          <cell r="C195">
            <v>29.84</v>
          </cell>
          <cell r="D195">
            <v>113.98</v>
          </cell>
          <cell r="E195">
            <v>0</v>
          </cell>
          <cell r="F195">
            <v>0</v>
          </cell>
          <cell r="G195">
            <v>29.84</v>
          </cell>
          <cell r="H195">
            <v>113.98</v>
          </cell>
        </row>
        <row r="196">
          <cell r="B196" t="str">
            <v>FOYE_02Z</v>
          </cell>
          <cell r="C196">
            <v>1408.54</v>
          </cell>
          <cell r="D196">
            <v>772.73</v>
          </cell>
          <cell r="E196">
            <v>0</v>
          </cell>
          <cell r="F196">
            <v>0</v>
          </cell>
          <cell r="G196">
            <v>1408.54</v>
          </cell>
          <cell r="H196">
            <v>772.73</v>
          </cell>
        </row>
        <row r="197">
          <cell r="B197" t="str">
            <v>GLEN_01Z</v>
          </cell>
          <cell r="C197">
            <v>30.25</v>
          </cell>
          <cell r="D197">
            <v>2.9</v>
          </cell>
          <cell r="E197">
            <v>0</v>
          </cell>
          <cell r="F197">
            <v>0</v>
          </cell>
          <cell r="G197">
            <v>30.25</v>
          </cell>
          <cell r="H197">
            <v>2.9</v>
          </cell>
        </row>
        <row r="198">
          <cell r="B198" t="str">
            <v>GLNDO-1</v>
          </cell>
          <cell r="C198">
            <v>222.99</v>
          </cell>
          <cell r="D198">
            <v>45.2</v>
          </cell>
          <cell r="E198">
            <v>0</v>
          </cell>
          <cell r="F198">
            <v>0</v>
          </cell>
          <cell r="G198">
            <v>222.99</v>
          </cell>
          <cell r="H198">
            <v>45.2</v>
          </cell>
        </row>
        <row r="199">
          <cell r="B199" t="str">
            <v>GORDW-1</v>
          </cell>
          <cell r="C199">
            <v>0</v>
          </cell>
          <cell r="D199">
            <v>0</v>
          </cell>
          <cell r="E199">
            <v>0</v>
          </cell>
          <cell r="F199">
            <v>0</v>
          </cell>
          <cell r="G199">
            <v>0</v>
          </cell>
          <cell r="H199">
            <v>0</v>
          </cell>
        </row>
        <row r="200">
          <cell r="B200" t="str">
            <v>GRUB_01Z</v>
          </cell>
          <cell r="C200">
            <v>0</v>
          </cell>
          <cell r="D200">
            <v>0</v>
          </cell>
          <cell r="E200">
            <v>0</v>
          </cell>
          <cell r="F200">
            <v>0</v>
          </cell>
          <cell r="G200">
            <v>0</v>
          </cell>
          <cell r="H200">
            <v>0</v>
          </cell>
        </row>
        <row r="201">
          <cell r="B201" t="str">
            <v>GRUB_02Z</v>
          </cell>
          <cell r="C201">
            <v>0</v>
          </cell>
          <cell r="D201">
            <v>0</v>
          </cell>
          <cell r="E201">
            <v>0</v>
          </cell>
          <cell r="F201">
            <v>0</v>
          </cell>
          <cell r="G201">
            <v>0</v>
          </cell>
          <cell r="H201">
            <v>0</v>
          </cell>
        </row>
        <row r="202">
          <cell r="B202" t="str">
            <v>HADHW-1</v>
          </cell>
          <cell r="C202">
            <v>165.79</v>
          </cell>
          <cell r="D202">
            <v>5196.37</v>
          </cell>
          <cell r="E202">
            <v>0</v>
          </cell>
          <cell r="F202">
            <v>0</v>
          </cell>
          <cell r="G202">
            <v>165.79</v>
          </cell>
          <cell r="H202">
            <v>5196.37</v>
          </cell>
        </row>
        <row r="203">
          <cell r="B203" t="str">
            <v>INGA_01Z</v>
          </cell>
          <cell r="C203">
            <v>86.4</v>
          </cell>
          <cell r="D203">
            <v>0.37</v>
          </cell>
          <cell r="E203">
            <v>0</v>
          </cell>
          <cell r="F203">
            <v>0</v>
          </cell>
          <cell r="G203">
            <v>86.4</v>
          </cell>
          <cell r="H203">
            <v>0.37</v>
          </cell>
        </row>
        <row r="204">
          <cell r="B204" t="str">
            <v>KIOR_01Z</v>
          </cell>
          <cell r="C204">
            <v>3.66</v>
          </cell>
          <cell r="D204">
            <v>16.39</v>
          </cell>
          <cell r="E204">
            <v>0</v>
          </cell>
          <cell r="F204">
            <v>0</v>
          </cell>
          <cell r="G204">
            <v>3.66</v>
          </cell>
          <cell r="H204">
            <v>16.39</v>
          </cell>
        </row>
        <row r="205">
          <cell r="B205" t="str">
            <v>LOCH_01Z</v>
          </cell>
          <cell r="C205">
            <v>164.07</v>
          </cell>
          <cell r="D205">
            <v>12.35</v>
          </cell>
          <cell r="E205">
            <v>0</v>
          </cell>
          <cell r="F205">
            <v>0</v>
          </cell>
          <cell r="G205">
            <v>164.07</v>
          </cell>
          <cell r="H205">
            <v>12.35</v>
          </cell>
        </row>
        <row r="206">
          <cell r="B206" t="str">
            <v>LOCH_02Z</v>
          </cell>
          <cell r="C206">
            <v>131.74</v>
          </cell>
          <cell r="D206">
            <v>0.21</v>
          </cell>
          <cell r="E206">
            <v>0</v>
          </cell>
          <cell r="F206">
            <v>0</v>
          </cell>
          <cell r="G206">
            <v>131.74</v>
          </cell>
          <cell r="H206">
            <v>0.21</v>
          </cell>
        </row>
        <row r="207">
          <cell r="B207" t="str">
            <v>LUIC_01Z</v>
          </cell>
          <cell r="C207">
            <v>17.350000000000001</v>
          </cell>
          <cell r="D207">
            <v>92.21</v>
          </cell>
          <cell r="E207">
            <v>0</v>
          </cell>
          <cell r="F207">
            <v>0</v>
          </cell>
          <cell r="G207">
            <v>17.350000000000001</v>
          </cell>
          <cell r="H207">
            <v>92.21</v>
          </cell>
        </row>
        <row r="208">
          <cell r="B208" t="str">
            <v>LUIC_02Z</v>
          </cell>
          <cell r="C208">
            <v>22.49</v>
          </cell>
          <cell r="D208">
            <v>80.989999999999995</v>
          </cell>
          <cell r="E208">
            <v>0</v>
          </cell>
          <cell r="F208">
            <v>0</v>
          </cell>
          <cell r="G208">
            <v>22.49</v>
          </cell>
          <cell r="H208">
            <v>80.989999999999995</v>
          </cell>
        </row>
        <row r="209">
          <cell r="B209" t="str">
            <v>MOSS_01Z</v>
          </cell>
          <cell r="C209">
            <v>104.22</v>
          </cell>
          <cell r="D209">
            <v>18.48</v>
          </cell>
          <cell r="E209">
            <v>0</v>
          </cell>
          <cell r="F209">
            <v>0</v>
          </cell>
          <cell r="G209">
            <v>104.22</v>
          </cell>
          <cell r="H209">
            <v>18.48</v>
          </cell>
        </row>
        <row r="210">
          <cell r="B210" t="str">
            <v>NANT_01Z</v>
          </cell>
          <cell r="C210">
            <v>44.42</v>
          </cell>
          <cell r="D210">
            <v>0.75</v>
          </cell>
          <cell r="E210">
            <v>0</v>
          </cell>
          <cell r="F210">
            <v>0</v>
          </cell>
          <cell r="G210">
            <v>44.42</v>
          </cell>
          <cell r="H210">
            <v>0.75</v>
          </cell>
        </row>
        <row r="211">
          <cell r="B211" t="str">
            <v>ORRI_01Z</v>
          </cell>
          <cell r="C211">
            <v>0</v>
          </cell>
          <cell r="D211">
            <v>0</v>
          </cell>
          <cell r="E211">
            <v>0</v>
          </cell>
          <cell r="F211">
            <v>0</v>
          </cell>
          <cell r="G211">
            <v>0</v>
          </cell>
          <cell r="H211">
            <v>0</v>
          </cell>
        </row>
        <row r="212">
          <cell r="B212" t="str">
            <v>PEHE_01Z</v>
          </cell>
          <cell r="C212">
            <v>5960.24</v>
          </cell>
          <cell r="D212">
            <v>3216.48</v>
          </cell>
          <cell r="E212">
            <v>0</v>
          </cell>
          <cell r="F212">
            <v>0</v>
          </cell>
          <cell r="G212">
            <v>5960.24</v>
          </cell>
          <cell r="H212">
            <v>3216.48</v>
          </cell>
        </row>
        <row r="213">
          <cell r="B213" t="str">
            <v>PEHE_02Z</v>
          </cell>
          <cell r="C213">
            <v>0</v>
          </cell>
          <cell r="D213">
            <v>0</v>
          </cell>
          <cell r="E213">
            <v>0</v>
          </cell>
          <cell r="F213">
            <v>0</v>
          </cell>
          <cell r="G213">
            <v>0</v>
          </cell>
          <cell r="H213">
            <v>0</v>
          </cell>
        </row>
        <row r="214">
          <cell r="B214" t="str">
            <v>QUIO_01Z</v>
          </cell>
          <cell r="C214">
            <v>277.2</v>
          </cell>
          <cell r="D214">
            <v>274.55</v>
          </cell>
          <cell r="E214">
            <v>0</v>
          </cell>
          <cell r="F214">
            <v>0</v>
          </cell>
          <cell r="G214">
            <v>277.2</v>
          </cell>
          <cell r="H214">
            <v>274.55</v>
          </cell>
        </row>
        <row r="215">
          <cell r="B215" t="str">
            <v>SLOY_01Z</v>
          </cell>
          <cell r="C215">
            <v>5.75</v>
          </cell>
          <cell r="D215">
            <v>4.9000000000000004</v>
          </cell>
          <cell r="E215">
            <v>0</v>
          </cell>
          <cell r="F215">
            <v>0</v>
          </cell>
          <cell r="G215">
            <v>5.75</v>
          </cell>
          <cell r="H215">
            <v>4.9000000000000004</v>
          </cell>
        </row>
        <row r="216">
          <cell r="B216" t="str">
            <v>SLOY_02Z</v>
          </cell>
          <cell r="C216">
            <v>0</v>
          </cell>
          <cell r="D216">
            <v>0</v>
          </cell>
          <cell r="E216">
            <v>0</v>
          </cell>
          <cell r="F216">
            <v>0</v>
          </cell>
          <cell r="G216">
            <v>0</v>
          </cell>
          <cell r="H216">
            <v>0</v>
          </cell>
        </row>
        <row r="217">
          <cell r="B217" t="str">
            <v>SLOY_03Z</v>
          </cell>
          <cell r="C217">
            <v>25.92</v>
          </cell>
          <cell r="D217">
            <v>24.32</v>
          </cell>
          <cell r="E217">
            <v>0</v>
          </cell>
          <cell r="F217">
            <v>0</v>
          </cell>
          <cell r="G217">
            <v>25.92</v>
          </cell>
          <cell r="H217">
            <v>24.32</v>
          </cell>
        </row>
        <row r="218">
          <cell r="B218" t="str">
            <v>SLOY_04Z</v>
          </cell>
          <cell r="C218">
            <v>56.63</v>
          </cell>
          <cell r="D218">
            <v>9.3000000000000007</v>
          </cell>
          <cell r="E218">
            <v>0</v>
          </cell>
          <cell r="F218">
            <v>0</v>
          </cell>
          <cell r="G218">
            <v>56.63</v>
          </cell>
          <cell r="H218">
            <v>9.3000000000000007</v>
          </cell>
        </row>
        <row r="219">
          <cell r="B219" t="str">
            <v>STRNW-1</v>
          </cell>
          <cell r="C219">
            <v>1.1399999999999999</v>
          </cell>
          <cell r="D219">
            <v>1116.83</v>
          </cell>
          <cell r="E219">
            <v>0</v>
          </cell>
          <cell r="F219">
            <v>0</v>
          </cell>
          <cell r="G219">
            <v>1.1399999999999999</v>
          </cell>
          <cell r="H219">
            <v>1116.83</v>
          </cell>
        </row>
        <row r="220">
          <cell r="B220" t="str">
            <v>TORA_01Z</v>
          </cell>
          <cell r="C220">
            <v>1.93</v>
          </cell>
          <cell r="D220">
            <v>46.47</v>
          </cell>
          <cell r="E220">
            <v>0</v>
          </cell>
          <cell r="F220">
            <v>0</v>
          </cell>
          <cell r="G220">
            <v>1.93</v>
          </cell>
          <cell r="H220">
            <v>46.47</v>
          </cell>
        </row>
        <row r="221">
          <cell r="B221" t="str">
            <v>TORA_02Z</v>
          </cell>
          <cell r="C221">
            <v>245.88</v>
          </cell>
          <cell r="D221">
            <v>36.01</v>
          </cell>
          <cell r="E221">
            <v>0</v>
          </cell>
          <cell r="F221">
            <v>0</v>
          </cell>
          <cell r="G221">
            <v>245.88</v>
          </cell>
          <cell r="H221">
            <v>36.01</v>
          </cell>
        </row>
        <row r="222">
          <cell r="B222" t="str">
            <v>STLGW-1</v>
          </cell>
          <cell r="C222">
            <v>1855.59</v>
          </cell>
          <cell r="D222">
            <v>16.34</v>
          </cell>
          <cell r="E222">
            <v>0</v>
          </cell>
          <cell r="F222">
            <v>0</v>
          </cell>
          <cell r="G222">
            <v>1855.59</v>
          </cell>
          <cell r="H222">
            <v>16.34</v>
          </cell>
        </row>
        <row r="223">
          <cell r="B223" t="str">
            <v>STLGW-2</v>
          </cell>
          <cell r="C223">
            <v>1994.74</v>
          </cell>
          <cell r="D223">
            <v>20.399999999999999</v>
          </cell>
          <cell r="E223">
            <v>0</v>
          </cell>
          <cell r="F223">
            <v>0</v>
          </cell>
          <cell r="G223">
            <v>1994.74</v>
          </cell>
          <cell r="H223">
            <v>20.399999999999999</v>
          </cell>
        </row>
        <row r="224">
          <cell r="B224" t="str">
            <v>STLGW-3</v>
          </cell>
          <cell r="C224">
            <v>1853.03</v>
          </cell>
          <cell r="D224">
            <v>19.350000000000001</v>
          </cell>
          <cell r="E224">
            <v>0</v>
          </cell>
          <cell r="F224">
            <v>0</v>
          </cell>
          <cell r="G224">
            <v>1853.03</v>
          </cell>
          <cell r="H224">
            <v>19.350000000000001</v>
          </cell>
        </row>
        <row r="225">
          <cell r="B225" t="str">
            <v>SUTB_01Z</v>
          </cell>
          <cell r="C225">
            <v>0</v>
          </cell>
          <cell r="D225">
            <v>0</v>
          </cell>
          <cell r="E225">
            <v>0</v>
          </cell>
          <cell r="F225">
            <v>0</v>
          </cell>
          <cell r="G225">
            <v>0</v>
          </cell>
          <cell r="H225">
            <v>0</v>
          </cell>
        </row>
        <row r="226">
          <cell r="B226" t="str">
            <v>SVRP_10Z</v>
          </cell>
          <cell r="C226">
            <v>0</v>
          </cell>
          <cell r="D226">
            <v>0</v>
          </cell>
          <cell r="E226">
            <v>0</v>
          </cell>
          <cell r="F226">
            <v>0</v>
          </cell>
          <cell r="G226">
            <v>0</v>
          </cell>
          <cell r="H226">
            <v>0</v>
          </cell>
        </row>
        <row r="227">
          <cell r="B227" t="str">
            <v>SVRP_20Z</v>
          </cell>
          <cell r="C227">
            <v>0</v>
          </cell>
          <cell r="D227">
            <v>0</v>
          </cell>
          <cell r="E227">
            <v>0</v>
          </cell>
          <cell r="F227">
            <v>0</v>
          </cell>
          <cell r="G227">
            <v>0</v>
          </cell>
          <cell r="H227">
            <v>0</v>
          </cell>
        </row>
        <row r="228">
          <cell r="B228" t="str">
            <v>USKM_13Z</v>
          </cell>
          <cell r="C228">
            <v>0</v>
          </cell>
          <cell r="D228">
            <v>0</v>
          </cell>
          <cell r="E228">
            <v>0</v>
          </cell>
          <cell r="F228">
            <v>0</v>
          </cell>
          <cell r="G228">
            <v>0</v>
          </cell>
          <cell r="H228">
            <v>0</v>
          </cell>
        </row>
        <row r="229">
          <cell r="B229" t="str">
            <v>USKM_14Z</v>
          </cell>
          <cell r="C229">
            <v>0</v>
          </cell>
          <cell r="D229">
            <v>0</v>
          </cell>
          <cell r="E229">
            <v>0</v>
          </cell>
          <cell r="F229">
            <v>0</v>
          </cell>
          <cell r="G229">
            <v>0</v>
          </cell>
          <cell r="H229">
            <v>0</v>
          </cell>
        </row>
        <row r="230">
          <cell r="B230" t="str">
            <v>USKM_15Z</v>
          </cell>
          <cell r="C230">
            <v>0</v>
          </cell>
          <cell r="D230">
            <v>0</v>
          </cell>
          <cell r="E230">
            <v>0</v>
          </cell>
          <cell r="F230">
            <v>0</v>
          </cell>
          <cell r="G230">
            <v>0</v>
          </cell>
          <cell r="H230">
            <v>0</v>
          </cell>
        </row>
        <row r="231">
          <cell r="B231" t="str">
            <v>DAMC_01Z</v>
          </cell>
          <cell r="C231">
            <v>59418.77</v>
          </cell>
          <cell r="D231">
            <v>3670.11</v>
          </cell>
          <cell r="E231">
            <v>0</v>
          </cell>
          <cell r="F231">
            <v>0</v>
          </cell>
          <cell r="G231">
            <v>59418.77</v>
          </cell>
          <cell r="H231">
            <v>3670.11</v>
          </cell>
        </row>
        <row r="232">
          <cell r="B232" t="str">
            <v>RYHPS01Z</v>
          </cell>
          <cell r="C232">
            <v>15945.91</v>
          </cell>
          <cell r="D232">
            <v>289.61</v>
          </cell>
          <cell r="E232">
            <v>0</v>
          </cell>
          <cell r="F232">
            <v>0</v>
          </cell>
          <cell r="G232">
            <v>15945.91</v>
          </cell>
          <cell r="H232">
            <v>289.61</v>
          </cell>
        </row>
        <row r="233">
          <cell r="B233" t="str">
            <v>SHOS_01Z</v>
          </cell>
          <cell r="C233">
            <v>3188.9</v>
          </cell>
          <cell r="D233">
            <v>360</v>
          </cell>
          <cell r="E233">
            <v>0</v>
          </cell>
          <cell r="F233">
            <v>0</v>
          </cell>
          <cell r="G233">
            <v>3188.9</v>
          </cell>
          <cell r="H233">
            <v>360</v>
          </cell>
        </row>
        <row r="234">
          <cell r="B234" t="str">
            <v>WLNYO-2</v>
          </cell>
          <cell r="C234">
            <v>1327.54</v>
          </cell>
          <cell r="D234">
            <v>0.4</v>
          </cell>
          <cell r="E234">
            <v>0</v>
          </cell>
          <cell r="F234">
            <v>0</v>
          </cell>
          <cell r="G234">
            <v>1327.54</v>
          </cell>
          <cell r="H234">
            <v>0.4</v>
          </cell>
        </row>
        <row r="235">
          <cell r="B235" t="str">
            <v>WLNYW-1</v>
          </cell>
          <cell r="C235">
            <v>31.8</v>
          </cell>
          <cell r="D235">
            <v>14202.59</v>
          </cell>
          <cell r="E235">
            <v>0</v>
          </cell>
          <cell r="F235">
            <v>0</v>
          </cell>
          <cell r="G235">
            <v>31.8</v>
          </cell>
          <cell r="H235">
            <v>14202.59</v>
          </cell>
        </row>
        <row r="236">
          <cell r="B236" t="str">
            <v>WLNYO3</v>
          </cell>
          <cell r="C236">
            <v>3041.46</v>
          </cell>
          <cell r="D236">
            <v>2788.9</v>
          </cell>
          <cell r="E236">
            <v>0</v>
          </cell>
          <cell r="F236">
            <v>0</v>
          </cell>
          <cell r="G236">
            <v>3041.46</v>
          </cell>
          <cell r="H236">
            <v>2788.9</v>
          </cell>
        </row>
        <row r="237">
          <cell r="B237" t="str">
            <v>WLNYO4</v>
          </cell>
          <cell r="C237">
            <v>797.91</v>
          </cell>
          <cell r="D237">
            <v>2964.62</v>
          </cell>
          <cell r="E237">
            <v>0</v>
          </cell>
          <cell r="F237">
            <v>0</v>
          </cell>
          <cell r="G237">
            <v>797.91</v>
          </cell>
          <cell r="H237">
            <v>2964.62</v>
          </cell>
        </row>
        <row r="238">
          <cell r="B238" t="str">
            <v>WBURB-1</v>
          </cell>
          <cell r="C238">
            <v>34798.120000000003</v>
          </cell>
          <cell r="D238">
            <v>802.04</v>
          </cell>
          <cell r="E238">
            <v>0</v>
          </cell>
          <cell r="F238">
            <v>0</v>
          </cell>
          <cell r="G238">
            <v>34798.120000000003</v>
          </cell>
          <cell r="H238">
            <v>802.04</v>
          </cell>
        </row>
        <row r="239">
          <cell r="B239" t="str">
            <v>WBURB-2</v>
          </cell>
          <cell r="C239">
            <v>36473.81</v>
          </cell>
          <cell r="D239">
            <v>558.12</v>
          </cell>
          <cell r="E239">
            <v>0</v>
          </cell>
          <cell r="F239">
            <v>0</v>
          </cell>
          <cell r="G239">
            <v>36473.81</v>
          </cell>
          <cell r="H239">
            <v>558.12</v>
          </cell>
        </row>
        <row r="240">
          <cell r="B240" t="str">
            <v>WBURB-3</v>
          </cell>
          <cell r="C240">
            <v>4012.94</v>
          </cell>
          <cell r="D240">
            <v>117.47</v>
          </cell>
          <cell r="E240">
            <v>0</v>
          </cell>
          <cell r="F240">
            <v>0</v>
          </cell>
          <cell r="G240">
            <v>4012.94</v>
          </cell>
          <cell r="H240">
            <v>117.47</v>
          </cell>
        </row>
        <row r="241">
          <cell r="B241" t="str">
            <v>WBUPS01Z</v>
          </cell>
          <cell r="C241">
            <v>0</v>
          </cell>
          <cell r="D241">
            <v>0</v>
          </cell>
          <cell r="E241">
            <v>0</v>
          </cell>
          <cell r="F241">
            <v>0</v>
          </cell>
          <cell r="G241">
            <v>0</v>
          </cell>
          <cell r="H241">
            <v>0</v>
          </cell>
        </row>
        <row r="242">
          <cell r="B242" t="str">
            <v>WBUPS02Z</v>
          </cell>
          <cell r="C242">
            <v>0</v>
          </cell>
          <cell r="D242">
            <v>0</v>
          </cell>
          <cell r="E242">
            <v>0</v>
          </cell>
          <cell r="F242">
            <v>0</v>
          </cell>
          <cell r="G242">
            <v>0</v>
          </cell>
          <cell r="H242">
            <v>0</v>
          </cell>
        </row>
        <row r="243">
          <cell r="B243" t="str">
            <v>WBUPS03Z</v>
          </cell>
          <cell r="C243">
            <v>0</v>
          </cell>
          <cell r="D243">
            <v>0</v>
          </cell>
          <cell r="E243">
            <v>0</v>
          </cell>
          <cell r="F243">
            <v>0</v>
          </cell>
          <cell r="G243">
            <v>0</v>
          </cell>
          <cell r="H243">
            <v>0</v>
          </cell>
        </row>
        <row r="244">
          <cell r="B244" t="str">
            <v>WBUPS04Z</v>
          </cell>
          <cell r="C244">
            <v>0</v>
          </cell>
          <cell r="D244">
            <v>0</v>
          </cell>
          <cell r="E244">
            <v>0</v>
          </cell>
          <cell r="F244">
            <v>0</v>
          </cell>
          <cell r="G244">
            <v>0</v>
          </cell>
          <cell r="H244">
            <v>0</v>
          </cell>
        </row>
        <row r="245">
          <cell r="B245" t="str">
            <v>WTMSO-1</v>
          </cell>
          <cell r="C245">
            <v>15693.67</v>
          </cell>
          <cell r="D245">
            <v>1117.22</v>
          </cell>
          <cell r="E245">
            <v>0</v>
          </cell>
          <cell r="F245">
            <v>0</v>
          </cell>
          <cell r="G245">
            <v>15693.67</v>
          </cell>
          <cell r="H245">
            <v>1117.22</v>
          </cell>
        </row>
        <row r="246">
          <cell r="B246" t="str">
            <v>BLLA-1</v>
          </cell>
          <cell r="C246">
            <v>2034.53</v>
          </cell>
          <cell r="D246">
            <v>405.37</v>
          </cell>
          <cell r="E246">
            <v>0</v>
          </cell>
          <cell r="F246">
            <v>0</v>
          </cell>
          <cell r="G246">
            <v>2034.53</v>
          </cell>
          <cell r="H246">
            <v>405.37</v>
          </cell>
        </row>
        <row r="247">
          <cell r="B247" t="str">
            <v>WHILW-1</v>
          </cell>
          <cell r="C247">
            <v>21800.69</v>
          </cell>
          <cell r="D247">
            <v>142.08000000000001</v>
          </cell>
          <cell r="E247">
            <v>0</v>
          </cell>
          <cell r="F247">
            <v>0</v>
          </cell>
          <cell r="G247">
            <v>21800.69</v>
          </cell>
          <cell r="H247">
            <v>142.08000000000001</v>
          </cell>
        </row>
        <row r="248">
          <cell r="B248" t="str">
            <v>WHILW-2</v>
          </cell>
          <cell r="C248">
            <v>24385.4</v>
          </cell>
          <cell r="D248">
            <v>0</v>
          </cell>
          <cell r="E248">
            <v>0</v>
          </cell>
          <cell r="F248">
            <v>0</v>
          </cell>
          <cell r="G248">
            <v>24385.4</v>
          </cell>
          <cell r="H248">
            <v>0</v>
          </cell>
        </row>
        <row r="249">
          <cell r="G249">
            <v>0</v>
          </cell>
          <cell r="H249">
            <v>0</v>
          </cell>
        </row>
        <row r="250">
          <cell r="G250">
            <v>0</v>
          </cell>
          <cell r="H250">
            <v>0</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0</v>
          </cell>
          <cell r="H286">
            <v>0</v>
          </cell>
        </row>
        <row r="287">
          <cell r="G287">
            <v>0</v>
          </cell>
          <cell r="H287">
            <v>0</v>
          </cell>
        </row>
        <row r="288">
          <cell r="G288">
            <v>0</v>
          </cell>
          <cell r="H288">
            <v>0</v>
          </cell>
        </row>
        <row r="289">
          <cell r="G289">
            <v>0</v>
          </cell>
          <cell r="H289">
            <v>0</v>
          </cell>
        </row>
        <row r="290">
          <cell r="G290">
            <v>0</v>
          </cell>
          <cell r="H290">
            <v>0</v>
          </cell>
        </row>
        <row r="291">
          <cell r="G291">
            <v>0</v>
          </cell>
          <cell r="H291">
            <v>0</v>
          </cell>
        </row>
        <row r="292">
          <cell r="G292">
            <v>0</v>
          </cell>
          <cell r="H292">
            <v>0</v>
          </cell>
        </row>
        <row r="293">
          <cell r="G293">
            <v>0</v>
          </cell>
          <cell r="H293">
            <v>0</v>
          </cell>
        </row>
        <row r="294">
          <cell r="G294">
            <v>0</v>
          </cell>
          <cell r="H294">
            <v>0</v>
          </cell>
        </row>
        <row r="295">
          <cell r="G295">
            <v>0</v>
          </cell>
          <cell r="H295">
            <v>0</v>
          </cell>
        </row>
        <row r="296">
          <cell r="G296">
            <v>0</v>
          </cell>
          <cell r="H296">
            <v>0</v>
          </cell>
        </row>
        <row r="297">
          <cell r="G297">
            <v>0</v>
          </cell>
          <cell r="H297">
            <v>0</v>
          </cell>
        </row>
        <row r="298">
          <cell r="G298">
            <v>0</v>
          </cell>
          <cell r="H298">
            <v>0</v>
          </cell>
        </row>
        <row r="299">
          <cell r="G299">
            <v>0</v>
          </cell>
          <cell r="H299">
            <v>0</v>
          </cell>
        </row>
        <row r="300">
          <cell r="G300">
            <v>0</v>
          </cell>
          <cell r="H300">
            <v>0</v>
          </cell>
        </row>
        <row r="301">
          <cell r="G301">
            <v>0</v>
          </cell>
          <cell r="H301">
            <v>0</v>
          </cell>
        </row>
        <row r="302">
          <cell r="G302">
            <v>0</v>
          </cell>
          <cell r="H302">
            <v>0</v>
          </cell>
        </row>
      </sheetData>
      <sheetData sheetId="9" refreshError="1"/>
      <sheetData sheetId="10" refreshError="1"/>
      <sheetData sheetId="11"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1"/>
      <sheetName val="NOV-21"/>
      <sheetName val="DEC-21"/>
      <sheetName val="JAN-22"/>
      <sheetName val="FEB-22"/>
      <sheetName val="MAR-22"/>
      <sheetName val="Unit_details"/>
      <sheetName val="Sheet1"/>
    </sheetNames>
    <sheetDataSet>
      <sheetData sheetId="0"/>
      <sheetData sheetId="1"/>
      <sheetData sheetId="2"/>
      <sheetData sheetId="3"/>
      <sheetData sheetId="4">
        <row r="1">
          <cell r="E1"/>
        </row>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1004.06</v>
          </cell>
          <cell r="D8">
            <v>186.16</v>
          </cell>
          <cell r="E8">
            <v>0</v>
          </cell>
          <cell r="F8">
            <v>0</v>
          </cell>
          <cell r="G8">
            <v>1004.06</v>
          </cell>
          <cell r="H8">
            <v>186.16</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582.01</v>
          </cell>
          <cell r="D13">
            <v>763.81</v>
          </cell>
          <cell r="E13">
            <v>0</v>
          </cell>
          <cell r="F13">
            <v>0</v>
          </cell>
          <cell r="G13">
            <v>582.01</v>
          </cell>
          <cell r="H13">
            <v>763.81</v>
          </cell>
        </row>
        <row r="14">
          <cell r="B14" t="str">
            <v>BEATO-1</v>
          </cell>
          <cell r="C14">
            <v>25639.72</v>
          </cell>
          <cell r="D14">
            <v>0</v>
          </cell>
          <cell r="E14">
            <v>0</v>
          </cell>
          <cell r="F14">
            <v>0</v>
          </cell>
          <cell r="G14">
            <v>25639.72</v>
          </cell>
          <cell r="H14">
            <v>0</v>
          </cell>
        </row>
        <row r="15">
          <cell r="B15" t="str">
            <v>BEATO-2</v>
          </cell>
          <cell r="C15">
            <v>27264.6</v>
          </cell>
          <cell r="D15">
            <v>0</v>
          </cell>
          <cell r="E15">
            <v>0</v>
          </cell>
          <cell r="F15">
            <v>0</v>
          </cell>
          <cell r="G15">
            <v>27264.6</v>
          </cell>
          <cell r="H15">
            <v>0</v>
          </cell>
        </row>
        <row r="16">
          <cell r="B16" t="str">
            <v>BEATO-3</v>
          </cell>
          <cell r="C16">
            <v>32350.15</v>
          </cell>
          <cell r="D16">
            <v>0</v>
          </cell>
          <cell r="E16">
            <v>0</v>
          </cell>
          <cell r="F16">
            <v>0</v>
          </cell>
          <cell r="G16">
            <v>32350.15</v>
          </cell>
          <cell r="H16">
            <v>0</v>
          </cell>
        </row>
        <row r="17">
          <cell r="B17" t="str">
            <v>BEATO-4</v>
          </cell>
          <cell r="C17">
            <v>34338.300000000003</v>
          </cell>
          <cell r="D17">
            <v>0</v>
          </cell>
          <cell r="E17">
            <v>0</v>
          </cell>
          <cell r="F17">
            <v>0</v>
          </cell>
          <cell r="G17">
            <v>34338.300000000003</v>
          </cell>
          <cell r="H17">
            <v>0</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5244.91</v>
          </cell>
          <cell r="D22">
            <v>1114.45</v>
          </cell>
          <cell r="E22">
            <v>0</v>
          </cell>
          <cell r="F22">
            <v>0</v>
          </cell>
          <cell r="G22">
            <v>5244.91</v>
          </cell>
          <cell r="H22">
            <v>1114.45</v>
          </cell>
        </row>
        <row r="23">
          <cell r="B23" t="str">
            <v>CARR-1</v>
          </cell>
          <cell r="C23">
            <v>67482.600000000006</v>
          </cell>
          <cell r="D23">
            <v>5586.9</v>
          </cell>
          <cell r="E23">
            <v>0</v>
          </cell>
          <cell r="F23">
            <v>0</v>
          </cell>
          <cell r="G23">
            <v>67482.600000000006</v>
          </cell>
          <cell r="H23">
            <v>5586.9</v>
          </cell>
        </row>
        <row r="24">
          <cell r="B24" t="str">
            <v>CARR-2</v>
          </cell>
          <cell r="C24">
            <v>49344</v>
          </cell>
          <cell r="D24">
            <v>3969.5</v>
          </cell>
          <cell r="E24">
            <v>0</v>
          </cell>
          <cell r="F24">
            <v>0</v>
          </cell>
          <cell r="G24">
            <v>49344</v>
          </cell>
          <cell r="H24">
            <v>3969.5</v>
          </cell>
        </row>
        <row r="25">
          <cell r="B25" t="str">
            <v>CDCL_01Z</v>
          </cell>
          <cell r="C25">
            <v>19838.52</v>
          </cell>
          <cell r="D25">
            <v>3867.3</v>
          </cell>
          <cell r="E25">
            <v>0</v>
          </cell>
          <cell r="F25">
            <v>0</v>
          </cell>
          <cell r="G25">
            <v>19838.52</v>
          </cell>
          <cell r="H25">
            <v>3867.3</v>
          </cell>
        </row>
        <row r="26">
          <cell r="B26" t="str">
            <v>LAGA_01Z</v>
          </cell>
          <cell r="C26">
            <v>12243.3</v>
          </cell>
          <cell r="D26">
            <v>7951.4</v>
          </cell>
          <cell r="E26">
            <v>0</v>
          </cell>
          <cell r="F26">
            <v>0</v>
          </cell>
          <cell r="G26">
            <v>12243.3</v>
          </cell>
          <cell r="H26">
            <v>7951.4</v>
          </cell>
        </row>
        <row r="27">
          <cell r="B27" t="str">
            <v>CLDCW-1</v>
          </cell>
          <cell r="C27">
            <v>6567.16</v>
          </cell>
          <cell r="D27">
            <v>239.18</v>
          </cell>
          <cell r="E27">
            <v>0</v>
          </cell>
          <cell r="F27">
            <v>0</v>
          </cell>
          <cell r="G27">
            <v>6567.16</v>
          </cell>
          <cell r="H27">
            <v>239.18</v>
          </cell>
        </row>
        <row r="28">
          <cell r="B28" t="str">
            <v>CLDNW-1</v>
          </cell>
          <cell r="C28">
            <v>8714.66</v>
          </cell>
          <cell r="D28">
            <v>147.62</v>
          </cell>
          <cell r="E28">
            <v>0</v>
          </cell>
          <cell r="F28">
            <v>0</v>
          </cell>
          <cell r="G28">
            <v>8714.66</v>
          </cell>
          <cell r="H28">
            <v>147.62</v>
          </cell>
        </row>
        <row r="29">
          <cell r="B29" t="str">
            <v>CLDSW-1</v>
          </cell>
          <cell r="C29">
            <v>3180.15</v>
          </cell>
          <cell r="D29">
            <v>939.36</v>
          </cell>
          <cell r="E29">
            <v>0</v>
          </cell>
          <cell r="F29">
            <v>0</v>
          </cell>
          <cell r="G29">
            <v>3180.15</v>
          </cell>
          <cell r="H29">
            <v>939.36</v>
          </cell>
        </row>
        <row r="30">
          <cell r="B30" t="str">
            <v>CRMLW-1</v>
          </cell>
          <cell r="C30">
            <v>199.88</v>
          </cell>
          <cell r="D30">
            <v>400.78</v>
          </cell>
          <cell r="E30">
            <v>0</v>
          </cell>
          <cell r="F30">
            <v>0</v>
          </cell>
          <cell r="G30">
            <v>199.88</v>
          </cell>
          <cell r="H30">
            <v>400.78</v>
          </cell>
        </row>
        <row r="31">
          <cell r="B31" t="str">
            <v>CORB_01Z</v>
          </cell>
          <cell r="C31">
            <v>129.5</v>
          </cell>
          <cell r="D31">
            <v>0</v>
          </cell>
          <cell r="E31">
            <v>0</v>
          </cell>
          <cell r="F31">
            <v>0</v>
          </cell>
          <cell r="G31">
            <v>129.5</v>
          </cell>
          <cell r="H31">
            <v>0</v>
          </cell>
        </row>
        <row r="32">
          <cell r="B32" t="str">
            <v>COSO_01Z</v>
          </cell>
          <cell r="C32">
            <v>6649.5</v>
          </cell>
          <cell r="D32">
            <v>928.15</v>
          </cell>
          <cell r="E32">
            <v>0</v>
          </cell>
          <cell r="F32">
            <v>0</v>
          </cell>
          <cell r="G32">
            <v>6649.5</v>
          </cell>
          <cell r="H32">
            <v>928.15</v>
          </cell>
        </row>
        <row r="33">
          <cell r="B33" t="str">
            <v>CRYRW-2</v>
          </cell>
          <cell r="C33">
            <v>12976.31</v>
          </cell>
          <cell r="D33">
            <v>82.94</v>
          </cell>
          <cell r="E33">
            <v>0</v>
          </cell>
          <cell r="F33">
            <v>0</v>
          </cell>
          <cell r="G33">
            <v>12976.31</v>
          </cell>
          <cell r="H33">
            <v>82.94</v>
          </cell>
        </row>
        <row r="34">
          <cell r="B34" t="str">
            <v>CNQPS01Z</v>
          </cell>
          <cell r="C34">
            <v>3695.9</v>
          </cell>
          <cell r="D34">
            <v>51.79</v>
          </cell>
          <cell r="E34">
            <v>0</v>
          </cell>
          <cell r="F34">
            <v>0</v>
          </cell>
          <cell r="G34">
            <v>3695.9</v>
          </cell>
          <cell r="H34">
            <v>51.79</v>
          </cell>
        </row>
        <row r="35">
          <cell r="B35" t="str">
            <v>CNQPS02Z</v>
          </cell>
          <cell r="C35">
            <v>2940.71</v>
          </cell>
          <cell r="D35">
            <v>110</v>
          </cell>
          <cell r="E35">
            <v>0</v>
          </cell>
          <cell r="F35">
            <v>0</v>
          </cell>
          <cell r="G35">
            <v>2940.71</v>
          </cell>
          <cell r="H35">
            <v>110</v>
          </cell>
        </row>
        <row r="36">
          <cell r="B36" t="str">
            <v>CNQPS03Z</v>
          </cell>
          <cell r="C36">
            <v>9876.07</v>
          </cell>
          <cell r="D36">
            <v>769.61</v>
          </cell>
          <cell r="E36">
            <v>0</v>
          </cell>
          <cell r="F36">
            <v>0</v>
          </cell>
          <cell r="G36">
            <v>9876.07</v>
          </cell>
          <cell r="H36">
            <v>769.61</v>
          </cell>
        </row>
        <row r="37">
          <cell r="B37" t="str">
            <v>CNQPS04Z</v>
          </cell>
          <cell r="C37">
            <v>13923.44</v>
          </cell>
          <cell r="D37">
            <v>1468.72</v>
          </cell>
          <cell r="E37">
            <v>0</v>
          </cell>
          <cell r="F37">
            <v>0</v>
          </cell>
          <cell r="G37">
            <v>13923.44</v>
          </cell>
          <cell r="H37">
            <v>1468.72</v>
          </cell>
        </row>
        <row r="38">
          <cell r="B38" t="str">
            <v>CRUA_01Z</v>
          </cell>
          <cell r="C38">
            <v>1835.4</v>
          </cell>
          <cell r="D38">
            <v>304.48</v>
          </cell>
          <cell r="E38">
            <v>0</v>
          </cell>
          <cell r="F38">
            <v>0</v>
          </cell>
          <cell r="G38">
            <v>1835.4</v>
          </cell>
          <cell r="H38">
            <v>304.48</v>
          </cell>
        </row>
        <row r="39">
          <cell r="B39" t="str">
            <v>CRUA_02Z</v>
          </cell>
          <cell r="C39">
            <v>2607.9699999999998</v>
          </cell>
          <cell r="D39">
            <v>44.55</v>
          </cell>
          <cell r="E39">
            <v>0</v>
          </cell>
          <cell r="F39">
            <v>0</v>
          </cell>
          <cell r="G39">
            <v>2607.9699999999998</v>
          </cell>
          <cell r="H39">
            <v>44.55</v>
          </cell>
        </row>
        <row r="40">
          <cell r="B40" t="str">
            <v>CRUA_03Z</v>
          </cell>
          <cell r="C40">
            <v>1932.92</v>
          </cell>
          <cell r="D40">
            <v>1306.5999999999999</v>
          </cell>
          <cell r="E40">
            <v>0</v>
          </cell>
          <cell r="F40">
            <v>0</v>
          </cell>
          <cell r="G40">
            <v>1932.92</v>
          </cell>
          <cell r="H40">
            <v>1306.5999999999999</v>
          </cell>
        </row>
        <row r="41">
          <cell r="B41" t="str">
            <v>CRUA_04Z</v>
          </cell>
          <cell r="C41">
            <v>1070.3800000000001</v>
          </cell>
          <cell r="D41">
            <v>57.16</v>
          </cell>
          <cell r="E41">
            <v>0</v>
          </cell>
          <cell r="F41">
            <v>0</v>
          </cell>
          <cell r="G41">
            <v>1070.3800000000001</v>
          </cell>
          <cell r="H41">
            <v>57.16</v>
          </cell>
        </row>
        <row r="42">
          <cell r="B42" t="str">
            <v>DRAXX01Z</v>
          </cell>
          <cell r="C42">
            <v>0</v>
          </cell>
          <cell r="D42">
            <v>28.32</v>
          </cell>
          <cell r="E42">
            <v>0</v>
          </cell>
          <cell r="F42">
            <v>0</v>
          </cell>
          <cell r="G42">
            <v>0</v>
          </cell>
          <cell r="H42">
            <v>28.32</v>
          </cell>
        </row>
        <row r="43">
          <cell r="B43" t="str">
            <v>DRAXX02Z</v>
          </cell>
          <cell r="C43">
            <v>9562.9500000000007</v>
          </cell>
          <cell r="D43">
            <v>467.1</v>
          </cell>
          <cell r="E43">
            <v>0</v>
          </cell>
          <cell r="F43">
            <v>0</v>
          </cell>
          <cell r="G43">
            <v>9562.9500000000007</v>
          </cell>
          <cell r="H43">
            <v>467.1</v>
          </cell>
        </row>
        <row r="44">
          <cell r="B44" t="str">
            <v>DRAXX03Z</v>
          </cell>
          <cell r="C44">
            <v>17609.95</v>
          </cell>
          <cell r="D44">
            <v>122.4</v>
          </cell>
          <cell r="E44">
            <v>0</v>
          </cell>
          <cell r="F44">
            <v>0</v>
          </cell>
          <cell r="G44">
            <v>17609.95</v>
          </cell>
          <cell r="H44">
            <v>122.4</v>
          </cell>
        </row>
        <row r="45">
          <cell r="B45" t="str">
            <v>DRAXX04Z</v>
          </cell>
          <cell r="C45">
            <v>12758.85</v>
          </cell>
          <cell r="D45">
            <v>89.55</v>
          </cell>
          <cell r="E45">
            <v>0</v>
          </cell>
          <cell r="F45">
            <v>0</v>
          </cell>
          <cell r="G45">
            <v>12758.85</v>
          </cell>
          <cell r="H45">
            <v>89.55</v>
          </cell>
        </row>
        <row r="46">
          <cell r="B46" t="str">
            <v>DRAXX05Z</v>
          </cell>
          <cell r="C46">
            <v>0</v>
          </cell>
          <cell r="D46">
            <v>304.12</v>
          </cell>
          <cell r="E46">
            <v>0</v>
          </cell>
          <cell r="F46">
            <v>0</v>
          </cell>
          <cell r="G46">
            <v>0</v>
          </cell>
          <cell r="H46">
            <v>304.12</v>
          </cell>
        </row>
        <row r="47">
          <cell r="B47" t="str">
            <v>DRAXX06Z</v>
          </cell>
          <cell r="C47">
            <v>0</v>
          </cell>
          <cell r="D47">
            <v>0</v>
          </cell>
          <cell r="E47">
            <v>0</v>
          </cell>
          <cell r="F47">
            <v>0</v>
          </cell>
          <cell r="G47">
            <v>0</v>
          </cell>
          <cell r="H47">
            <v>0</v>
          </cell>
        </row>
        <row r="48">
          <cell r="B48" t="str">
            <v>DRAXX09G</v>
          </cell>
          <cell r="C48">
            <v>0</v>
          </cell>
          <cell r="D48">
            <v>0</v>
          </cell>
          <cell r="E48">
            <v>0</v>
          </cell>
          <cell r="F48">
            <v>0</v>
          </cell>
          <cell r="G48">
            <v>0</v>
          </cell>
          <cell r="H48">
            <v>0</v>
          </cell>
        </row>
        <row r="49">
          <cell r="B49" t="str">
            <v>DRAXX10G</v>
          </cell>
          <cell r="C49">
            <v>0</v>
          </cell>
          <cell r="D49">
            <v>0</v>
          </cell>
          <cell r="E49">
            <v>0</v>
          </cell>
          <cell r="F49">
            <v>0</v>
          </cell>
          <cell r="G49">
            <v>0</v>
          </cell>
          <cell r="H49">
            <v>0</v>
          </cell>
        </row>
        <row r="50">
          <cell r="B50" t="str">
            <v>DRAXX12G</v>
          </cell>
          <cell r="C50">
            <v>0</v>
          </cell>
          <cell r="D50">
            <v>0</v>
          </cell>
          <cell r="E50">
            <v>0</v>
          </cell>
          <cell r="F50">
            <v>0</v>
          </cell>
          <cell r="G50">
            <v>0</v>
          </cell>
          <cell r="H50">
            <v>0</v>
          </cell>
        </row>
        <row r="51">
          <cell r="B51" t="str">
            <v>DUNGW-1</v>
          </cell>
          <cell r="C51">
            <v>258.76</v>
          </cell>
          <cell r="D51">
            <v>1303.99</v>
          </cell>
          <cell r="E51">
            <v>0</v>
          </cell>
          <cell r="F51">
            <v>0</v>
          </cell>
          <cell r="G51">
            <v>258.76</v>
          </cell>
          <cell r="H51">
            <v>1303.99</v>
          </cell>
        </row>
        <row r="52">
          <cell r="B52" t="str">
            <v>EECL_01Z</v>
          </cell>
          <cell r="C52">
            <v>7882.49</v>
          </cell>
          <cell r="D52">
            <v>261.64999999999998</v>
          </cell>
          <cell r="E52">
            <v>0</v>
          </cell>
          <cell r="F52">
            <v>0</v>
          </cell>
          <cell r="G52">
            <v>7882.49</v>
          </cell>
          <cell r="H52">
            <v>261.64999999999998</v>
          </cell>
        </row>
        <row r="53">
          <cell r="B53" t="str">
            <v>FIDL_01Z</v>
          </cell>
          <cell r="C53">
            <v>0</v>
          </cell>
          <cell r="D53">
            <v>0</v>
          </cell>
          <cell r="E53">
            <v>0</v>
          </cell>
          <cell r="F53">
            <v>0</v>
          </cell>
          <cell r="G53">
            <v>0</v>
          </cell>
          <cell r="H53">
            <v>0</v>
          </cell>
        </row>
        <row r="54">
          <cell r="B54" t="str">
            <v>FIDL_02Z</v>
          </cell>
          <cell r="C54">
            <v>0</v>
          </cell>
          <cell r="D54">
            <v>0</v>
          </cell>
          <cell r="E54">
            <v>0</v>
          </cell>
          <cell r="F54">
            <v>0</v>
          </cell>
          <cell r="G54">
            <v>0</v>
          </cell>
          <cell r="H54">
            <v>0</v>
          </cell>
        </row>
        <row r="55">
          <cell r="B55" t="str">
            <v>FIDL_03Z</v>
          </cell>
          <cell r="C55">
            <v>0</v>
          </cell>
          <cell r="D55">
            <v>0</v>
          </cell>
          <cell r="E55">
            <v>0</v>
          </cell>
          <cell r="F55">
            <v>0</v>
          </cell>
          <cell r="G55">
            <v>0</v>
          </cell>
          <cell r="H55">
            <v>0</v>
          </cell>
        </row>
        <row r="56">
          <cell r="B56" t="str">
            <v>FIDL_04Z</v>
          </cell>
          <cell r="C56">
            <v>0</v>
          </cell>
          <cell r="D56">
            <v>0</v>
          </cell>
          <cell r="E56">
            <v>0</v>
          </cell>
          <cell r="F56">
            <v>0</v>
          </cell>
          <cell r="G56">
            <v>0</v>
          </cell>
          <cell r="H56">
            <v>0</v>
          </cell>
        </row>
        <row r="57">
          <cell r="B57" t="str">
            <v>EAG_EWIC1</v>
          </cell>
          <cell r="C57">
            <v>78058.990000000005</v>
          </cell>
          <cell r="D57">
            <v>0</v>
          </cell>
          <cell r="E57">
            <v>0</v>
          </cell>
          <cell r="F57">
            <v>0</v>
          </cell>
          <cell r="G57">
            <v>78058.990000000005</v>
          </cell>
          <cell r="H57">
            <v>0</v>
          </cell>
        </row>
        <row r="58">
          <cell r="B58" t="str">
            <v>LOAN_01Z</v>
          </cell>
          <cell r="C58">
            <v>0</v>
          </cell>
          <cell r="D58">
            <v>0</v>
          </cell>
          <cell r="E58">
            <v>0</v>
          </cell>
          <cell r="F58">
            <v>0</v>
          </cell>
          <cell r="G58">
            <v>0</v>
          </cell>
          <cell r="H58">
            <v>0</v>
          </cell>
        </row>
        <row r="59">
          <cell r="B59" t="str">
            <v>LOAN_02Z</v>
          </cell>
          <cell r="C59">
            <v>0</v>
          </cell>
          <cell r="D59">
            <v>0</v>
          </cell>
          <cell r="E59">
            <v>0</v>
          </cell>
          <cell r="F59">
            <v>0</v>
          </cell>
          <cell r="G59">
            <v>0</v>
          </cell>
          <cell r="H59">
            <v>0</v>
          </cell>
        </row>
        <row r="60">
          <cell r="B60" t="str">
            <v>LOAN_03Z</v>
          </cell>
          <cell r="C60">
            <v>0</v>
          </cell>
          <cell r="D60">
            <v>0</v>
          </cell>
          <cell r="E60">
            <v>0</v>
          </cell>
          <cell r="F60">
            <v>0</v>
          </cell>
          <cell r="G60">
            <v>0</v>
          </cell>
          <cell r="H60">
            <v>0</v>
          </cell>
        </row>
        <row r="61">
          <cell r="B61" t="str">
            <v>LOAN_04Z</v>
          </cell>
          <cell r="C61">
            <v>0</v>
          </cell>
          <cell r="D61">
            <v>0</v>
          </cell>
          <cell r="E61">
            <v>0</v>
          </cell>
          <cell r="F61">
            <v>0</v>
          </cell>
          <cell r="G61">
            <v>0</v>
          </cell>
          <cell r="H61">
            <v>0</v>
          </cell>
        </row>
        <row r="62">
          <cell r="B62" t="str">
            <v>FALGW-1</v>
          </cell>
          <cell r="C62">
            <v>11901.43</v>
          </cell>
          <cell r="D62">
            <v>97.53</v>
          </cell>
          <cell r="E62">
            <v>0</v>
          </cell>
          <cell r="F62">
            <v>0</v>
          </cell>
          <cell r="G62">
            <v>11901.43</v>
          </cell>
          <cell r="H62">
            <v>97.53</v>
          </cell>
        </row>
        <row r="63">
          <cell r="B63" t="str">
            <v>FELL_01Z</v>
          </cell>
          <cell r="C63">
            <v>0</v>
          </cell>
          <cell r="D63">
            <v>0</v>
          </cell>
          <cell r="E63">
            <v>0</v>
          </cell>
          <cell r="F63">
            <v>0</v>
          </cell>
          <cell r="G63">
            <v>0</v>
          </cell>
          <cell r="H63">
            <v>0</v>
          </cell>
        </row>
        <row r="64">
          <cell r="B64" t="str">
            <v>GRGBW-1</v>
          </cell>
          <cell r="C64">
            <v>29597.41</v>
          </cell>
          <cell r="D64">
            <v>0</v>
          </cell>
          <cell r="E64">
            <v>0</v>
          </cell>
          <cell r="F64">
            <v>0</v>
          </cell>
          <cell r="G64">
            <v>29597.41</v>
          </cell>
          <cell r="H64">
            <v>0</v>
          </cell>
        </row>
        <row r="65">
          <cell r="B65" t="str">
            <v>GRGBW-2</v>
          </cell>
          <cell r="C65">
            <v>23794.52</v>
          </cell>
          <cell r="D65">
            <v>0.06</v>
          </cell>
          <cell r="E65">
            <v>0</v>
          </cell>
          <cell r="F65">
            <v>0</v>
          </cell>
          <cell r="G65">
            <v>23794.52</v>
          </cell>
          <cell r="H65">
            <v>0.06</v>
          </cell>
        </row>
        <row r="66">
          <cell r="B66" t="str">
            <v>GRGBW-3</v>
          </cell>
          <cell r="C66">
            <v>30187.11</v>
          </cell>
          <cell r="D66">
            <v>0.02</v>
          </cell>
          <cell r="E66">
            <v>0</v>
          </cell>
          <cell r="F66">
            <v>0</v>
          </cell>
          <cell r="G66">
            <v>30187.11</v>
          </cell>
          <cell r="H66">
            <v>0.02</v>
          </cell>
        </row>
        <row r="67">
          <cell r="B67" t="str">
            <v>GNFSW-1</v>
          </cell>
          <cell r="C67">
            <v>2721.89</v>
          </cell>
          <cell r="D67">
            <v>1069.0899999999999</v>
          </cell>
          <cell r="E67">
            <v>0</v>
          </cell>
          <cell r="F67">
            <v>0</v>
          </cell>
          <cell r="G67">
            <v>2721.89</v>
          </cell>
          <cell r="H67">
            <v>1069.0899999999999</v>
          </cell>
        </row>
        <row r="68">
          <cell r="B68" t="str">
            <v>GAOFO-1</v>
          </cell>
          <cell r="C68">
            <v>1559.35</v>
          </cell>
          <cell r="D68">
            <v>2579.63</v>
          </cell>
          <cell r="E68">
            <v>0</v>
          </cell>
          <cell r="F68">
            <v>0</v>
          </cell>
          <cell r="G68">
            <v>1559.35</v>
          </cell>
          <cell r="H68">
            <v>2579.63</v>
          </cell>
        </row>
        <row r="69">
          <cell r="B69" t="str">
            <v>GAOFO-2</v>
          </cell>
          <cell r="C69">
            <v>1469.46</v>
          </cell>
          <cell r="D69">
            <v>2123.42</v>
          </cell>
          <cell r="E69">
            <v>0</v>
          </cell>
          <cell r="F69">
            <v>0</v>
          </cell>
          <cell r="G69">
            <v>1469.46</v>
          </cell>
          <cell r="H69">
            <v>2123.42</v>
          </cell>
        </row>
        <row r="70">
          <cell r="B70" t="str">
            <v>GAOFO-3</v>
          </cell>
          <cell r="C70">
            <v>1422.95</v>
          </cell>
          <cell r="D70">
            <v>2412.29</v>
          </cell>
          <cell r="E70">
            <v>0</v>
          </cell>
          <cell r="F70">
            <v>0</v>
          </cell>
          <cell r="G70">
            <v>1422.95</v>
          </cell>
          <cell r="H70">
            <v>2412.29</v>
          </cell>
        </row>
        <row r="71">
          <cell r="B71" t="str">
            <v>GAOFO-4</v>
          </cell>
          <cell r="C71">
            <v>1647.91</v>
          </cell>
          <cell r="D71">
            <v>3041.29</v>
          </cell>
          <cell r="E71">
            <v>0</v>
          </cell>
          <cell r="F71">
            <v>0</v>
          </cell>
          <cell r="G71">
            <v>1647.91</v>
          </cell>
          <cell r="H71">
            <v>3041.29</v>
          </cell>
        </row>
        <row r="72">
          <cell r="B72" t="str">
            <v>CRGHW-1</v>
          </cell>
          <cell r="C72">
            <v>1931.52</v>
          </cell>
          <cell r="D72">
            <v>4</v>
          </cell>
          <cell r="E72">
            <v>0</v>
          </cell>
          <cell r="F72">
            <v>0</v>
          </cell>
          <cell r="G72">
            <v>1931.52</v>
          </cell>
          <cell r="H72">
            <v>4</v>
          </cell>
        </row>
        <row r="73">
          <cell r="B73" t="str">
            <v>GRMO_01Z</v>
          </cell>
          <cell r="C73">
            <v>4.99</v>
          </cell>
          <cell r="D73">
            <v>14895.55</v>
          </cell>
          <cell r="E73">
            <v>0</v>
          </cell>
          <cell r="F73">
            <v>0</v>
          </cell>
          <cell r="G73">
            <v>4.99</v>
          </cell>
          <cell r="H73">
            <v>14895.55</v>
          </cell>
        </row>
        <row r="74">
          <cell r="B74" t="str">
            <v>GRIFW-1</v>
          </cell>
          <cell r="C74">
            <v>175.12</v>
          </cell>
          <cell r="D74">
            <v>2295.42</v>
          </cell>
          <cell r="E74">
            <v>0</v>
          </cell>
          <cell r="F74">
            <v>0</v>
          </cell>
          <cell r="G74">
            <v>175.12</v>
          </cell>
          <cell r="H74">
            <v>2295.42</v>
          </cell>
        </row>
        <row r="75">
          <cell r="B75" t="str">
            <v>GRIFW-2</v>
          </cell>
          <cell r="C75">
            <v>32.29</v>
          </cell>
          <cell r="D75">
            <v>2492.5100000000002</v>
          </cell>
          <cell r="E75">
            <v>0</v>
          </cell>
          <cell r="F75">
            <v>0</v>
          </cell>
          <cell r="G75">
            <v>32.29</v>
          </cell>
          <cell r="H75">
            <v>2492.5100000000002</v>
          </cell>
        </row>
        <row r="76">
          <cell r="B76" t="str">
            <v>GNFSW-2</v>
          </cell>
          <cell r="C76">
            <v>1483.74</v>
          </cell>
          <cell r="D76">
            <v>2132.5700000000002</v>
          </cell>
          <cell r="E76">
            <v>0</v>
          </cell>
          <cell r="F76">
            <v>0</v>
          </cell>
          <cell r="G76">
            <v>1483.74</v>
          </cell>
          <cell r="H76">
            <v>2132.5700000000002</v>
          </cell>
        </row>
        <row r="77">
          <cell r="B77" t="str">
            <v>GYMR-15</v>
          </cell>
          <cell r="C77">
            <v>22832.12</v>
          </cell>
          <cell r="D77">
            <v>0.73</v>
          </cell>
          <cell r="E77">
            <v>0</v>
          </cell>
          <cell r="F77">
            <v>0</v>
          </cell>
          <cell r="G77">
            <v>22832.12</v>
          </cell>
          <cell r="H77">
            <v>0.73</v>
          </cell>
        </row>
        <row r="78">
          <cell r="B78" t="str">
            <v>GYMR-17</v>
          </cell>
          <cell r="C78">
            <v>24420.33</v>
          </cell>
          <cell r="D78">
            <v>0.49</v>
          </cell>
          <cell r="E78">
            <v>0</v>
          </cell>
          <cell r="F78">
            <v>0</v>
          </cell>
          <cell r="G78">
            <v>24420.33</v>
          </cell>
          <cell r="H78">
            <v>0.49</v>
          </cell>
        </row>
        <row r="79">
          <cell r="B79" t="str">
            <v>GYMR-26</v>
          </cell>
          <cell r="C79">
            <v>21019.57</v>
          </cell>
          <cell r="D79">
            <v>1.22</v>
          </cell>
          <cell r="E79">
            <v>0</v>
          </cell>
          <cell r="F79">
            <v>0</v>
          </cell>
          <cell r="G79">
            <v>21019.57</v>
          </cell>
          <cell r="H79">
            <v>1.22</v>
          </cell>
        </row>
        <row r="80">
          <cell r="B80" t="str">
            <v>GYMR-28</v>
          </cell>
          <cell r="C80">
            <v>20945.259999999998</v>
          </cell>
          <cell r="D80">
            <v>1</v>
          </cell>
          <cell r="E80">
            <v>0</v>
          </cell>
          <cell r="F80">
            <v>0</v>
          </cell>
          <cell r="G80">
            <v>20945.259999999998</v>
          </cell>
          <cell r="H80">
            <v>1</v>
          </cell>
        </row>
        <row r="81">
          <cell r="B81" t="str">
            <v>GYAR_01Z</v>
          </cell>
          <cell r="C81">
            <v>5640.4</v>
          </cell>
          <cell r="D81">
            <v>1589.75</v>
          </cell>
          <cell r="E81">
            <v>0</v>
          </cell>
          <cell r="F81">
            <v>0</v>
          </cell>
          <cell r="G81">
            <v>5640.4</v>
          </cell>
          <cell r="H81">
            <v>1589.75</v>
          </cell>
        </row>
        <row r="82">
          <cell r="B82" t="str">
            <v>HOWAO-1</v>
          </cell>
          <cell r="C82">
            <v>0</v>
          </cell>
          <cell r="D82">
            <v>0</v>
          </cell>
          <cell r="E82">
            <v>0</v>
          </cell>
          <cell r="F82">
            <v>0</v>
          </cell>
          <cell r="G82">
            <v>0</v>
          </cell>
          <cell r="H82">
            <v>0</v>
          </cell>
        </row>
        <row r="83">
          <cell r="B83" t="str">
            <v>HOWAO-2</v>
          </cell>
          <cell r="C83">
            <v>0</v>
          </cell>
          <cell r="D83">
            <v>0</v>
          </cell>
          <cell r="E83">
            <v>0</v>
          </cell>
          <cell r="F83">
            <v>0</v>
          </cell>
          <cell r="G83">
            <v>0</v>
          </cell>
          <cell r="H83">
            <v>0</v>
          </cell>
        </row>
        <row r="84">
          <cell r="B84" t="str">
            <v>HOWAO-3</v>
          </cell>
          <cell r="C84">
            <v>0</v>
          </cell>
          <cell r="D84">
            <v>0</v>
          </cell>
          <cell r="E84">
            <v>0</v>
          </cell>
          <cell r="F84">
            <v>0</v>
          </cell>
          <cell r="G84">
            <v>0</v>
          </cell>
          <cell r="H84">
            <v>0</v>
          </cell>
        </row>
        <row r="85">
          <cell r="B85" t="str">
            <v>SHBA_01Z</v>
          </cell>
          <cell r="C85">
            <v>13802.18</v>
          </cell>
          <cell r="D85">
            <v>3413.72</v>
          </cell>
          <cell r="E85">
            <v>0</v>
          </cell>
          <cell r="F85">
            <v>0</v>
          </cell>
          <cell r="G85">
            <v>13802.18</v>
          </cell>
          <cell r="H85">
            <v>3413.72</v>
          </cell>
        </row>
        <row r="86">
          <cell r="B86" t="str">
            <v>SHBA_02Z</v>
          </cell>
          <cell r="C86">
            <v>0</v>
          </cell>
          <cell r="D86">
            <v>0</v>
          </cell>
          <cell r="E86">
            <v>0</v>
          </cell>
          <cell r="F86">
            <v>0</v>
          </cell>
          <cell r="G86">
            <v>0</v>
          </cell>
          <cell r="H86">
            <v>0</v>
          </cell>
        </row>
        <row r="87">
          <cell r="B87" t="str">
            <v>HUMR_01Z</v>
          </cell>
          <cell r="C87">
            <v>48583.34</v>
          </cell>
          <cell r="D87">
            <v>2392.48</v>
          </cell>
          <cell r="E87">
            <v>0</v>
          </cell>
          <cell r="F87">
            <v>0</v>
          </cell>
          <cell r="G87">
            <v>48583.34</v>
          </cell>
          <cell r="H87">
            <v>2392.48</v>
          </cell>
        </row>
        <row r="88">
          <cell r="B88" t="str">
            <v>EAG-IFA2</v>
          </cell>
          <cell r="C88">
            <v>96116.95</v>
          </cell>
          <cell r="D88">
            <v>710.35</v>
          </cell>
          <cell r="E88">
            <v>0</v>
          </cell>
          <cell r="F88">
            <v>0</v>
          </cell>
          <cell r="G88">
            <v>96116.95</v>
          </cell>
          <cell r="H88">
            <v>710.35</v>
          </cell>
        </row>
        <row r="89">
          <cell r="B89" t="str">
            <v>COTPS01Z</v>
          </cell>
          <cell r="C89">
            <v>0</v>
          </cell>
          <cell r="D89">
            <v>0</v>
          </cell>
          <cell r="E89">
            <v>0</v>
          </cell>
          <cell r="F89">
            <v>0</v>
          </cell>
          <cell r="G89">
            <v>0</v>
          </cell>
          <cell r="H89">
            <v>0</v>
          </cell>
        </row>
        <row r="90">
          <cell r="B90" t="str">
            <v>COTPS02Z</v>
          </cell>
          <cell r="C90">
            <v>0</v>
          </cell>
          <cell r="D90">
            <v>0</v>
          </cell>
          <cell r="E90">
            <v>0</v>
          </cell>
          <cell r="F90">
            <v>0</v>
          </cell>
          <cell r="G90">
            <v>0</v>
          </cell>
          <cell r="H90">
            <v>0</v>
          </cell>
        </row>
        <row r="91">
          <cell r="B91" t="str">
            <v>COTPS03Z</v>
          </cell>
          <cell r="C91">
            <v>0</v>
          </cell>
          <cell r="D91">
            <v>0</v>
          </cell>
          <cell r="E91">
            <v>0</v>
          </cell>
          <cell r="F91">
            <v>0</v>
          </cell>
          <cell r="G91">
            <v>0</v>
          </cell>
          <cell r="H91">
            <v>0</v>
          </cell>
        </row>
        <row r="92">
          <cell r="B92" t="str">
            <v>COTPS04Z</v>
          </cell>
          <cell r="C92">
            <v>0</v>
          </cell>
          <cell r="D92">
            <v>0</v>
          </cell>
          <cell r="E92">
            <v>0</v>
          </cell>
          <cell r="F92">
            <v>0</v>
          </cell>
          <cell r="G92">
            <v>0</v>
          </cell>
          <cell r="H92">
            <v>0</v>
          </cell>
        </row>
        <row r="93">
          <cell r="B93" t="str">
            <v>KEAD_01Z</v>
          </cell>
          <cell r="C93">
            <v>3875.8</v>
          </cell>
          <cell r="D93">
            <v>6485.05</v>
          </cell>
          <cell r="E93">
            <v>0</v>
          </cell>
          <cell r="F93">
            <v>0</v>
          </cell>
          <cell r="G93">
            <v>3875.8</v>
          </cell>
          <cell r="H93">
            <v>6485.05</v>
          </cell>
        </row>
        <row r="94">
          <cell r="B94" t="str">
            <v>KILBW-1</v>
          </cell>
          <cell r="C94">
            <v>49.19</v>
          </cell>
          <cell r="D94">
            <v>1015.26</v>
          </cell>
          <cell r="E94">
            <v>0</v>
          </cell>
          <cell r="F94">
            <v>0</v>
          </cell>
          <cell r="G94">
            <v>49.19</v>
          </cell>
          <cell r="H94">
            <v>1015.26</v>
          </cell>
        </row>
        <row r="95">
          <cell r="B95" t="str">
            <v>LARYO-1</v>
          </cell>
          <cell r="C95">
            <v>32849.42</v>
          </cell>
          <cell r="D95">
            <v>0</v>
          </cell>
          <cell r="E95">
            <v>0</v>
          </cell>
          <cell r="F95">
            <v>0</v>
          </cell>
          <cell r="G95">
            <v>32849.42</v>
          </cell>
          <cell r="H95">
            <v>0</v>
          </cell>
        </row>
        <row r="96">
          <cell r="B96" t="str">
            <v>LARYO-2</v>
          </cell>
          <cell r="C96">
            <v>7302.31</v>
          </cell>
          <cell r="D96">
            <v>4.0599999999999996</v>
          </cell>
          <cell r="E96">
            <v>0</v>
          </cell>
          <cell r="F96">
            <v>0</v>
          </cell>
          <cell r="G96">
            <v>7302.31</v>
          </cell>
          <cell r="H96">
            <v>4.0599999999999996</v>
          </cell>
        </row>
        <row r="97">
          <cell r="B97" t="str">
            <v>LARYO-3</v>
          </cell>
          <cell r="C97">
            <v>29950.75</v>
          </cell>
          <cell r="D97">
            <v>0</v>
          </cell>
          <cell r="E97">
            <v>0</v>
          </cell>
          <cell r="F97">
            <v>0</v>
          </cell>
          <cell r="G97">
            <v>29950.75</v>
          </cell>
          <cell r="H97">
            <v>0</v>
          </cell>
        </row>
        <row r="98">
          <cell r="B98" t="str">
            <v>LARYO-4</v>
          </cell>
          <cell r="C98">
            <v>28118.39</v>
          </cell>
          <cell r="D98">
            <v>0</v>
          </cell>
          <cell r="E98">
            <v>0</v>
          </cell>
          <cell r="F98">
            <v>0</v>
          </cell>
          <cell r="G98">
            <v>28118.39</v>
          </cell>
          <cell r="H98">
            <v>0</v>
          </cell>
        </row>
        <row r="99">
          <cell r="B99" t="str">
            <v>LCLTW-1</v>
          </cell>
          <cell r="C99">
            <v>594.19000000000005</v>
          </cell>
          <cell r="D99">
            <v>229.51</v>
          </cell>
          <cell r="E99">
            <v>0</v>
          </cell>
          <cell r="F99">
            <v>0</v>
          </cell>
          <cell r="G99">
            <v>594.19000000000005</v>
          </cell>
          <cell r="H99">
            <v>229.51</v>
          </cell>
        </row>
        <row r="100">
          <cell r="B100" t="str">
            <v>MEDP_01Z</v>
          </cell>
          <cell r="C100">
            <v>12353.95</v>
          </cell>
          <cell r="D100">
            <v>2267.1</v>
          </cell>
          <cell r="E100">
            <v>0</v>
          </cell>
          <cell r="F100">
            <v>0</v>
          </cell>
          <cell r="G100">
            <v>12353.95</v>
          </cell>
          <cell r="H100">
            <v>2267.1</v>
          </cell>
        </row>
        <row r="101">
          <cell r="B101" t="str">
            <v>MILWW-1</v>
          </cell>
          <cell r="C101">
            <v>3001.05</v>
          </cell>
          <cell r="D101">
            <v>30.29</v>
          </cell>
          <cell r="E101">
            <v>0</v>
          </cell>
          <cell r="F101">
            <v>0</v>
          </cell>
          <cell r="G101">
            <v>3001.05</v>
          </cell>
          <cell r="H101">
            <v>30.29</v>
          </cell>
        </row>
        <row r="102">
          <cell r="B102" t="str">
            <v>WDNSO-1</v>
          </cell>
          <cell r="C102">
            <v>18607.740000000002</v>
          </cell>
          <cell r="D102">
            <v>123.75</v>
          </cell>
          <cell r="E102">
            <v>0</v>
          </cell>
          <cell r="F102">
            <v>0</v>
          </cell>
          <cell r="G102">
            <v>18607.740000000002</v>
          </cell>
          <cell r="H102">
            <v>123.75</v>
          </cell>
        </row>
        <row r="103">
          <cell r="B103" t="str">
            <v>WDNSO-2</v>
          </cell>
          <cell r="C103">
            <v>5085.96</v>
          </cell>
          <cell r="D103">
            <v>4840.2700000000004</v>
          </cell>
          <cell r="E103">
            <v>0</v>
          </cell>
          <cell r="F103">
            <v>0</v>
          </cell>
          <cell r="G103">
            <v>5085.96</v>
          </cell>
          <cell r="H103">
            <v>4840.2700000000004</v>
          </cell>
        </row>
        <row r="104">
          <cell r="B104" t="str">
            <v>MRWD_01Z</v>
          </cell>
          <cell r="C104">
            <v>29593.3</v>
          </cell>
          <cell r="D104">
            <v>3291</v>
          </cell>
          <cell r="E104">
            <v>0</v>
          </cell>
          <cell r="F104">
            <v>0</v>
          </cell>
          <cell r="G104">
            <v>29593.3</v>
          </cell>
          <cell r="H104">
            <v>3291</v>
          </cell>
        </row>
        <row r="105">
          <cell r="B105" t="str">
            <v>ABTHB07Z</v>
          </cell>
          <cell r="C105">
            <v>0</v>
          </cell>
          <cell r="D105">
            <v>0</v>
          </cell>
          <cell r="E105">
            <v>0</v>
          </cell>
          <cell r="F105">
            <v>0</v>
          </cell>
          <cell r="G105">
            <v>0</v>
          </cell>
          <cell r="H105">
            <v>0</v>
          </cell>
        </row>
        <row r="106">
          <cell r="B106" t="str">
            <v>ABTHB08Z</v>
          </cell>
          <cell r="C106">
            <v>0</v>
          </cell>
          <cell r="D106">
            <v>0</v>
          </cell>
          <cell r="E106">
            <v>0</v>
          </cell>
          <cell r="F106">
            <v>0</v>
          </cell>
          <cell r="G106">
            <v>0</v>
          </cell>
          <cell r="H106">
            <v>0</v>
          </cell>
        </row>
        <row r="107">
          <cell r="B107" t="str">
            <v>ABTHB09Z</v>
          </cell>
          <cell r="C107">
            <v>0</v>
          </cell>
          <cell r="D107">
            <v>0</v>
          </cell>
          <cell r="E107">
            <v>0</v>
          </cell>
          <cell r="F107">
            <v>0</v>
          </cell>
          <cell r="G107">
            <v>0</v>
          </cell>
          <cell r="H107">
            <v>0</v>
          </cell>
        </row>
        <row r="108">
          <cell r="B108" t="str">
            <v>COWE_01Z</v>
          </cell>
          <cell r="C108">
            <v>0</v>
          </cell>
          <cell r="D108">
            <v>0</v>
          </cell>
          <cell r="E108">
            <v>0</v>
          </cell>
          <cell r="F108">
            <v>0</v>
          </cell>
          <cell r="G108">
            <v>0</v>
          </cell>
          <cell r="H108">
            <v>0</v>
          </cell>
        </row>
        <row r="109">
          <cell r="B109" t="str">
            <v>COWE_02Z</v>
          </cell>
          <cell r="C109">
            <v>0</v>
          </cell>
          <cell r="D109">
            <v>0</v>
          </cell>
          <cell r="E109">
            <v>0</v>
          </cell>
          <cell r="F109">
            <v>0</v>
          </cell>
          <cell r="G109">
            <v>0</v>
          </cell>
          <cell r="H109">
            <v>0</v>
          </cell>
        </row>
        <row r="110">
          <cell r="B110" t="str">
            <v>DIDCB05Z</v>
          </cell>
          <cell r="C110">
            <v>36825.199999999997</v>
          </cell>
          <cell r="D110">
            <v>3057.05</v>
          </cell>
          <cell r="E110">
            <v>0</v>
          </cell>
          <cell r="F110">
            <v>0</v>
          </cell>
          <cell r="G110">
            <v>36825.199999999997</v>
          </cell>
          <cell r="H110">
            <v>3057.05</v>
          </cell>
        </row>
        <row r="111">
          <cell r="B111" t="str">
            <v>DIDCB06Z</v>
          </cell>
          <cell r="C111">
            <v>40099.199999999997</v>
          </cell>
          <cell r="D111">
            <v>2953.05</v>
          </cell>
          <cell r="E111">
            <v>0</v>
          </cell>
          <cell r="F111">
            <v>0</v>
          </cell>
          <cell r="G111">
            <v>40099.199999999997</v>
          </cell>
          <cell r="H111">
            <v>2953.05</v>
          </cell>
        </row>
        <row r="112">
          <cell r="B112" t="str">
            <v>LBAR_01Z</v>
          </cell>
          <cell r="C112">
            <v>1548.67</v>
          </cell>
          <cell r="D112">
            <v>18893.61</v>
          </cell>
          <cell r="E112">
            <v>0</v>
          </cell>
          <cell r="F112">
            <v>0</v>
          </cell>
          <cell r="G112">
            <v>1548.67</v>
          </cell>
          <cell r="H112">
            <v>18893.61</v>
          </cell>
        </row>
        <row r="113">
          <cell r="B113" t="str">
            <v>PEMB_11Z</v>
          </cell>
          <cell r="C113">
            <v>7749.95</v>
          </cell>
          <cell r="D113">
            <v>4480.25</v>
          </cell>
          <cell r="E113">
            <v>0</v>
          </cell>
          <cell r="F113">
            <v>0</v>
          </cell>
          <cell r="G113">
            <v>7749.95</v>
          </cell>
          <cell r="H113">
            <v>4480.25</v>
          </cell>
        </row>
        <row r="114">
          <cell r="B114" t="str">
            <v>PEMB_21Z</v>
          </cell>
          <cell r="C114">
            <v>19977.3</v>
          </cell>
          <cell r="D114">
            <v>1802.7</v>
          </cell>
          <cell r="E114">
            <v>0</v>
          </cell>
          <cell r="F114">
            <v>0</v>
          </cell>
          <cell r="G114">
            <v>19977.3</v>
          </cell>
          <cell r="H114">
            <v>1802.7</v>
          </cell>
        </row>
        <row r="115">
          <cell r="B115" t="str">
            <v>PEMB_31Z</v>
          </cell>
          <cell r="C115">
            <v>19823.75</v>
          </cell>
          <cell r="D115">
            <v>3857.25</v>
          </cell>
          <cell r="E115">
            <v>0</v>
          </cell>
          <cell r="F115">
            <v>0</v>
          </cell>
          <cell r="G115">
            <v>19823.75</v>
          </cell>
          <cell r="H115">
            <v>3857.25</v>
          </cell>
        </row>
        <row r="116">
          <cell r="B116" t="str">
            <v>PEMB_41Z</v>
          </cell>
          <cell r="C116">
            <v>11985.2</v>
          </cell>
          <cell r="D116">
            <v>4549.8999999999996</v>
          </cell>
          <cell r="E116">
            <v>0</v>
          </cell>
          <cell r="F116">
            <v>0</v>
          </cell>
          <cell r="G116">
            <v>11985.2</v>
          </cell>
          <cell r="H116">
            <v>4549.8999999999996</v>
          </cell>
        </row>
        <row r="117">
          <cell r="B117" t="str">
            <v>PEMB_51Z</v>
          </cell>
          <cell r="C117">
            <v>15328.25</v>
          </cell>
          <cell r="D117">
            <v>4473</v>
          </cell>
          <cell r="E117">
            <v>0</v>
          </cell>
          <cell r="F117">
            <v>0</v>
          </cell>
          <cell r="G117">
            <v>15328.25</v>
          </cell>
          <cell r="H117">
            <v>4473</v>
          </cell>
        </row>
        <row r="118">
          <cell r="B118" t="str">
            <v>STAY_01Z</v>
          </cell>
          <cell r="C118">
            <v>9677.0499999999993</v>
          </cell>
          <cell r="D118">
            <v>3847.4</v>
          </cell>
          <cell r="E118">
            <v>0</v>
          </cell>
          <cell r="F118">
            <v>0</v>
          </cell>
          <cell r="G118">
            <v>9677.0499999999993</v>
          </cell>
          <cell r="H118">
            <v>3847.4</v>
          </cell>
        </row>
        <row r="119">
          <cell r="B119" t="str">
            <v>STAY_02Z</v>
          </cell>
          <cell r="C119">
            <v>35954.949999999997</v>
          </cell>
          <cell r="D119">
            <v>2509.8000000000002</v>
          </cell>
          <cell r="E119">
            <v>0</v>
          </cell>
          <cell r="F119">
            <v>0</v>
          </cell>
          <cell r="G119">
            <v>35954.949999999997</v>
          </cell>
          <cell r="H119">
            <v>2509.8000000000002</v>
          </cell>
        </row>
        <row r="120">
          <cell r="B120" t="str">
            <v>STAY_03Z</v>
          </cell>
          <cell r="C120">
            <v>13746.05</v>
          </cell>
          <cell r="D120">
            <v>3900.15</v>
          </cell>
          <cell r="E120">
            <v>0</v>
          </cell>
          <cell r="F120">
            <v>0</v>
          </cell>
          <cell r="G120">
            <v>13746.05</v>
          </cell>
          <cell r="H120">
            <v>3900.15</v>
          </cell>
        </row>
        <row r="121">
          <cell r="B121" t="str">
            <v>STAY_04Z</v>
          </cell>
          <cell r="C121">
            <v>7273.55</v>
          </cell>
          <cell r="D121">
            <v>2228.4</v>
          </cell>
          <cell r="E121">
            <v>0</v>
          </cell>
          <cell r="F121">
            <v>0</v>
          </cell>
          <cell r="G121">
            <v>7273.55</v>
          </cell>
          <cell r="H121">
            <v>2228.4</v>
          </cell>
        </row>
        <row r="122">
          <cell r="B122" t="str">
            <v>DNGB_21Z</v>
          </cell>
          <cell r="C122">
            <v>0</v>
          </cell>
          <cell r="D122">
            <v>0</v>
          </cell>
          <cell r="E122">
            <v>0</v>
          </cell>
          <cell r="F122">
            <v>0</v>
          </cell>
          <cell r="G122">
            <v>0</v>
          </cell>
          <cell r="H122">
            <v>0</v>
          </cell>
        </row>
        <row r="123">
          <cell r="B123" t="str">
            <v>DNGB_22Z</v>
          </cell>
          <cell r="C123">
            <v>0</v>
          </cell>
          <cell r="D123">
            <v>0</v>
          </cell>
          <cell r="E123">
            <v>0</v>
          </cell>
          <cell r="F123">
            <v>0</v>
          </cell>
          <cell r="G123">
            <v>0</v>
          </cell>
          <cell r="H123">
            <v>0</v>
          </cell>
        </row>
        <row r="124">
          <cell r="B124" t="str">
            <v>HEYM101Z</v>
          </cell>
          <cell r="C124">
            <v>6326.2</v>
          </cell>
          <cell r="D124">
            <v>196.15</v>
          </cell>
          <cell r="E124">
            <v>0</v>
          </cell>
          <cell r="F124">
            <v>0</v>
          </cell>
          <cell r="G124">
            <v>6326.2</v>
          </cell>
          <cell r="H124">
            <v>196.15</v>
          </cell>
        </row>
        <row r="125">
          <cell r="B125" t="str">
            <v>HEYM102Z</v>
          </cell>
          <cell r="C125">
            <v>880.5</v>
          </cell>
          <cell r="D125">
            <v>194.7</v>
          </cell>
          <cell r="E125">
            <v>0</v>
          </cell>
          <cell r="F125">
            <v>0</v>
          </cell>
          <cell r="G125">
            <v>880.5</v>
          </cell>
          <cell r="H125">
            <v>194.7</v>
          </cell>
        </row>
        <row r="126">
          <cell r="B126" t="str">
            <v>HEYM207Z</v>
          </cell>
          <cell r="C126">
            <v>87548.35</v>
          </cell>
          <cell r="D126">
            <v>307.45</v>
          </cell>
          <cell r="E126">
            <v>0</v>
          </cell>
          <cell r="F126">
            <v>0</v>
          </cell>
          <cell r="G126">
            <v>87548.35</v>
          </cell>
          <cell r="H126">
            <v>307.45</v>
          </cell>
        </row>
        <row r="127">
          <cell r="B127" t="str">
            <v>HEYM208Z</v>
          </cell>
          <cell r="C127">
            <v>41389.35</v>
          </cell>
          <cell r="D127">
            <v>4</v>
          </cell>
          <cell r="E127">
            <v>0</v>
          </cell>
          <cell r="F127">
            <v>0</v>
          </cell>
          <cell r="G127">
            <v>41389.35</v>
          </cell>
          <cell r="H127">
            <v>4</v>
          </cell>
        </row>
        <row r="128">
          <cell r="B128" t="str">
            <v>HINB_07Z</v>
          </cell>
          <cell r="C128">
            <v>11896.65</v>
          </cell>
          <cell r="D128">
            <v>464.5</v>
          </cell>
          <cell r="E128">
            <v>0</v>
          </cell>
          <cell r="F128">
            <v>0</v>
          </cell>
          <cell r="G128">
            <v>11896.65</v>
          </cell>
          <cell r="H128">
            <v>464.5</v>
          </cell>
        </row>
        <row r="129">
          <cell r="B129" t="str">
            <v>HINB_08Z</v>
          </cell>
          <cell r="C129">
            <v>48670.75</v>
          </cell>
          <cell r="D129">
            <v>4713.6499999999996</v>
          </cell>
          <cell r="E129">
            <v>0</v>
          </cell>
          <cell r="F129">
            <v>0</v>
          </cell>
          <cell r="G129">
            <v>48670.75</v>
          </cell>
          <cell r="H129">
            <v>4713.6499999999996</v>
          </cell>
        </row>
        <row r="130">
          <cell r="B130" t="str">
            <v>HRTL_01Z</v>
          </cell>
          <cell r="C130">
            <v>39.15</v>
          </cell>
          <cell r="D130">
            <v>0</v>
          </cell>
          <cell r="E130">
            <v>0</v>
          </cell>
          <cell r="F130">
            <v>0</v>
          </cell>
          <cell r="G130">
            <v>39.15</v>
          </cell>
          <cell r="H130">
            <v>0</v>
          </cell>
        </row>
        <row r="131">
          <cell r="B131" t="str">
            <v>HRTL_02Z</v>
          </cell>
          <cell r="C131">
            <v>44.75</v>
          </cell>
          <cell r="D131">
            <v>0</v>
          </cell>
          <cell r="E131">
            <v>0</v>
          </cell>
          <cell r="F131">
            <v>0</v>
          </cell>
          <cell r="G131">
            <v>44.75</v>
          </cell>
          <cell r="H131">
            <v>0</v>
          </cell>
        </row>
        <row r="132">
          <cell r="B132" t="str">
            <v>HUNB_07Z</v>
          </cell>
          <cell r="C132">
            <v>61975.4</v>
          </cell>
          <cell r="D132">
            <v>312.89999999999998</v>
          </cell>
          <cell r="E132">
            <v>0</v>
          </cell>
          <cell r="F132">
            <v>0</v>
          </cell>
          <cell r="G132">
            <v>61975.4</v>
          </cell>
          <cell r="H132">
            <v>312.89999999999998</v>
          </cell>
        </row>
        <row r="133">
          <cell r="B133" t="str">
            <v>HUNB_08Z</v>
          </cell>
          <cell r="C133">
            <v>56131.1</v>
          </cell>
          <cell r="D133">
            <v>580.25</v>
          </cell>
          <cell r="E133">
            <v>0</v>
          </cell>
          <cell r="F133">
            <v>0</v>
          </cell>
          <cell r="G133">
            <v>56131.1</v>
          </cell>
          <cell r="H133">
            <v>580.25</v>
          </cell>
        </row>
        <row r="134">
          <cell r="B134" t="str">
            <v>SIZB_01Z</v>
          </cell>
          <cell r="C134">
            <v>52430.85</v>
          </cell>
          <cell r="D134">
            <v>2661</v>
          </cell>
          <cell r="E134">
            <v>0</v>
          </cell>
          <cell r="F134">
            <v>0</v>
          </cell>
          <cell r="G134">
            <v>52430.85</v>
          </cell>
          <cell r="H134">
            <v>2661</v>
          </cell>
        </row>
        <row r="135">
          <cell r="B135" t="str">
            <v>SIZB_02Z</v>
          </cell>
          <cell r="C135">
            <v>55200.800000000003</v>
          </cell>
          <cell r="D135">
            <v>2956.25</v>
          </cell>
          <cell r="E135">
            <v>0</v>
          </cell>
          <cell r="F135">
            <v>0</v>
          </cell>
          <cell r="G135">
            <v>55200.800000000003</v>
          </cell>
          <cell r="H135">
            <v>2956.25</v>
          </cell>
        </row>
        <row r="136">
          <cell r="B136" t="str">
            <v>TORN_01Z</v>
          </cell>
          <cell r="C136">
            <v>7687.35</v>
          </cell>
          <cell r="D136">
            <v>105.2</v>
          </cell>
          <cell r="E136">
            <v>0</v>
          </cell>
          <cell r="F136">
            <v>0</v>
          </cell>
          <cell r="G136">
            <v>7687.35</v>
          </cell>
          <cell r="H136">
            <v>105.2</v>
          </cell>
        </row>
        <row r="137">
          <cell r="B137" t="str">
            <v>TORN_02Z</v>
          </cell>
          <cell r="C137">
            <v>48059.3</v>
          </cell>
          <cell r="D137">
            <v>1682.3</v>
          </cell>
          <cell r="E137">
            <v>0</v>
          </cell>
          <cell r="F137">
            <v>0</v>
          </cell>
          <cell r="G137">
            <v>48059.3</v>
          </cell>
          <cell r="H137">
            <v>1682.3</v>
          </cell>
        </row>
        <row r="138">
          <cell r="B138" t="str">
            <v>EAG-NEMO1</v>
          </cell>
          <cell r="C138">
            <v>69458.3</v>
          </cell>
          <cell r="D138">
            <v>1051.5</v>
          </cell>
          <cell r="E138">
            <v>0</v>
          </cell>
          <cell r="F138">
            <v>0</v>
          </cell>
          <cell r="G138">
            <v>69458.3</v>
          </cell>
          <cell r="H138">
            <v>1051.5</v>
          </cell>
        </row>
        <row r="139">
          <cell r="B139" t="str">
            <v>DINO_01Z</v>
          </cell>
          <cell r="C139">
            <v>0</v>
          </cell>
          <cell r="D139">
            <v>0</v>
          </cell>
          <cell r="E139">
            <v>0</v>
          </cell>
          <cell r="F139">
            <v>0</v>
          </cell>
          <cell r="G139">
            <v>0</v>
          </cell>
          <cell r="H139">
            <v>0</v>
          </cell>
        </row>
        <row r="140">
          <cell r="B140" t="str">
            <v>DINO_02Z</v>
          </cell>
          <cell r="C140">
            <v>3167.1</v>
          </cell>
          <cell r="D140">
            <v>344.7</v>
          </cell>
          <cell r="E140">
            <v>0</v>
          </cell>
          <cell r="F140">
            <v>0</v>
          </cell>
          <cell r="G140">
            <v>3167.1</v>
          </cell>
          <cell r="H140">
            <v>344.7</v>
          </cell>
        </row>
        <row r="141">
          <cell r="B141" t="str">
            <v>DINO_03Z</v>
          </cell>
          <cell r="C141">
            <v>6629.35</v>
          </cell>
          <cell r="D141">
            <v>2097.85</v>
          </cell>
          <cell r="E141">
            <v>0</v>
          </cell>
          <cell r="F141">
            <v>0</v>
          </cell>
          <cell r="G141">
            <v>6629.35</v>
          </cell>
          <cell r="H141">
            <v>2097.85</v>
          </cell>
        </row>
        <row r="142">
          <cell r="B142" t="str">
            <v>DINO_04Z</v>
          </cell>
          <cell r="C142">
            <v>7881.8</v>
          </cell>
          <cell r="D142">
            <v>783.4</v>
          </cell>
          <cell r="E142">
            <v>0</v>
          </cell>
          <cell r="F142">
            <v>0</v>
          </cell>
          <cell r="G142">
            <v>7881.8</v>
          </cell>
          <cell r="H142">
            <v>783.4</v>
          </cell>
        </row>
        <row r="143">
          <cell r="B143" t="str">
            <v>DINO_05Z</v>
          </cell>
          <cell r="C143">
            <v>10102.15</v>
          </cell>
          <cell r="D143">
            <v>647.65</v>
          </cell>
          <cell r="E143">
            <v>0</v>
          </cell>
          <cell r="F143">
            <v>0</v>
          </cell>
          <cell r="G143">
            <v>10102.15</v>
          </cell>
          <cell r="H143">
            <v>647.65</v>
          </cell>
        </row>
        <row r="144">
          <cell r="B144" t="str">
            <v>DINO_06Z</v>
          </cell>
          <cell r="C144">
            <v>10935.95</v>
          </cell>
          <cell r="D144">
            <v>2585.25</v>
          </cell>
          <cell r="E144">
            <v>0</v>
          </cell>
          <cell r="F144">
            <v>0</v>
          </cell>
          <cell r="G144">
            <v>10935.95</v>
          </cell>
          <cell r="H144">
            <v>2585.25</v>
          </cell>
        </row>
        <row r="145">
          <cell r="B145" t="str">
            <v>FFES_01Z</v>
          </cell>
          <cell r="C145">
            <v>43.38</v>
          </cell>
          <cell r="D145">
            <v>1.32</v>
          </cell>
          <cell r="E145">
            <v>0</v>
          </cell>
          <cell r="F145">
            <v>0</v>
          </cell>
          <cell r="G145">
            <v>43.38</v>
          </cell>
          <cell r="H145">
            <v>1.32</v>
          </cell>
        </row>
        <row r="146">
          <cell r="B146" t="str">
            <v>FFES_02Z</v>
          </cell>
          <cell r="C146">
            <v>32.299999999999997</v>
          </cell>
          <cell r="D146">
            <v>3</v>
          </cell>
          <cell r="E146">
            <v>0</v>
          </cell>
          <cell r="F146">
            <v>0</v>
          </cell>
          <cell r="G146">
            <v>32.299999999999997</v>
          </cell>
          <cell r="H146">
            <v>3</v>
          </cell>
        </row>
        <row r="147">
          <cell r="B147" t="str">
            <v>FFES_03Z</v>
          </cell>
          <cell r="C147">
            <v>1515.95</v>
          </cell>
          <cell r="D147">
            <v>764.59</v>
          </cell>
          <cell r="E147">
            <v>0</v>
          </cell>
          <cell r="F147">
            <v>0</v>
          </cell>
          <cell r="G147">
            <v>1515.95</v>
          </cell>
          <cell r="H147">
            <v>764.59</v>
          </cell>
        </row>
        <row r="148">
          <cell r="B148" t="str">
            <v>FFES_04Z</v>
          </cell>
          <cell r="C148">
            <v>4172.88</v>
          </cell>
          <cell r="D148">
            <v>228.31</v>
          </cell>
          <cell r="E148">
            <v>0</v>
          </cell>
          <cell r="F148">
            <v>0</v>
          </cell>
          <cell r="G148">
            <v>4172.88</v>
          </cell>
          <cell r="H148">
            <v>228.31</v>
          </cell>
        </row>
        <row r="149">
          <cell r="B149" t="str">
            <v>EAG_NSL1</v>
          </cell>
          <cell r="C149">
            <v>107401.25</v>
          </cell>
          <cell r="D149">
            <v>2940.8</v>
          </cell>
          <cell r="E149">
            <v>0</v>
          </cell>
          <cell r="F149">
            <v>0</v>
          </cell>
          <cell r="G149">
            <v>107401.25</v>
          </cell>
          <cell r="H149">
            <v>2940.8</v>
          </cell>
        </row>
        <row r="150">
          <cell r="B150" t="str">
            <v>KILNS01Z</v>
          </cell>
          <cell r="C150">
            <v>0</v>
          </cell>
          <cell r="D150">
            <v>0</v>
          </cell>
          <cell r="E150">
            <v>0</v>
          </cell>
          <cell r="F150">
            <v>0</v>
          </cell>
          <cell r="G150">
            <v>0</v>
          </cell>
          <cell r="H150">
            <v>0</v>
          </cell>
        </row>
        <row r="151">
          <cell r="B151" t="str">
            <v>PETEM01Z</v>
          </cell>
          <cell r="C151">
            <v>74.88</v>
          </cell>
          <cell r="D151">
            <v>0</v>
          </cell>
          <cell r="E151">
            <v>0</v>
          </cell>
          <cell r="F151">
            <v>0</v>
          </cell>
          <cell r="G151">
            <v>74.88</v>
          </cell>
          <cell r="H151">
            <v>0</v>
          </cell>
        </row>
        <row r="152">
          <cell r="B152" t="str">
            <v>GRAI_06Z</v>
          </cell>
          <cell r="C152">
            <v>10228.450000000001</v>
          </cell>
          <cell r="D152">
            <v>1417.25</v>
          </cell>
          <cell r="E152">
            <v>0</v>
          </cell>
          <cell r="F152">
            <v>0</v>
          </cell>
          <cell r="G152">
            <v>10228.450000000001</v>
          </cell>
          <cell r="H152">
            <v>1417.25</v>
          </cell>
        </row>
        <row r="153">
          <cell r="B153" t="str">
            <v>GRAI_07Z</v>
          </cell>
          <cell r="C153">
            <v>28270.799999999999</v>
          </cell>
          <cell r="D153">
            <v>1936.5</v>
          </cell>
          <cell r="E153">
            <v>0</v>
          </cell>
          <cell r="F153">
            <v>0</v>
          </cell>
          <cell r="G153">
            <v>28270.799999999999</v>
          </cell>
          <cell r="H153">
            <v>1936.5</v>
          </cell>
        </row>
        <row r="154">
          <cell r="B154" t="str">
            <v>GRAI_08Z</v>
          </cell>
          <cell r="C154">
            <v>14838.65</v>
          </cell>
          <cell r="D154">
            <v>1845.2</v>
          </cell>
          <cell r="E154">
            <v>0</v>
          </cell>
          <cell r="F154">
            <v>0</v>
          </cell>
          <cell r="G154">
            <v>14838.65</v>
          </cell>
          <cell r="H154">
            <v>1845.2</v>
          </cell>
        </row>
        <row r="155">
          <cell r="B155" t="str">
            <v>KILLP01Z</v>
          </cell>
          <cell r="C155">
            <v>0</v>
          </cell>
          <cell r="D155">
            <v>0</v>
          </cell>
          <cell r="E155">
            <v>0</v>
          </cell>
          <cell r="F155">
            <v>0</v>
          </cell>
          <cell r="G155">
            <v>0</v>
          </cell>
          <cell r="H155">
            <v>0</v>
          </cell>
        </row>
        <row r="156">
          <cell r="B156" t="str">
            <v>KILLP02Z</v>
          </cell>
          <cell r="C156">
            <v>0</v>
          </cell>
          <cell r="D156">
            <v>0</v>
          </cell>
          <cell r="E156">
            <v>0</v>
          </cell>
          <cell r="F156">
            <v>0</v>
          </cell>
          <cell r="G156">
            <v>0</v>
          </cell>
          <cell r="H156">
            <v>0</v>
          </cell>
        </row>
        <row r="157">
          <cell r="B157" t="str">
            <v>RATS_01Z</v>
          </cell>
          <cell r="C157">
            <v>5217.66</v>
          </cell>
          <cell r="D157">
            <v>2433.5100000000002</v>
          </cell>
          <cell r="E157">
            <v>0</v>
          </cell>
          <cell r="F157">
            <v>0</v>
          </cell>
          <cell r="G157">
            <v>5217.66</v>
          </cell>
          <cell r="H157">
            <v>2433.5100000000002</v>
          </cell>
        </row>
        <row r="158">
          <cell r="B158" t="str">
            <v>RATS_02Z</v>
          </cell>
          <cell r="C158">
            <v>1908</v>
          </cell>
          <cell r="D158">
            <v>1300.77</v>
          </cell>
          <cell r="E158">
            <v>0</v>
          </cell>
          <cell r="F158">
            <v>0</v>
          </cell>
          <cell r="G158">
            <v>1908</v>
          </cell>
          <cell r="H158">
            <v>1300.77</v>
          </cell>
        </row>
        <row r="159">
          <cell r="B159" t="str">
            <v>RATS_03Z</v>
          </cell>
          <cell r="C159">
            <v>566.73</v>
          </cell>
          <cell r="D159">
            <v>414.72</v>
          </cell>
          <cell r="E159">
            <v>0</v>
          </cell>
          <cell r="F159">
            <v>0</v>
          </cell>
          <cell r="G159">
            <v>566.73</v>
          </cell>
          <cell r="H159">
            <v>414.72</v>
          </cell>
        </row>
        <row r="160">
          <cell r="B160" t="str">
            <v>RATS_04Z</v>
          </cell>
          <cell r="C160">
            <v>1506.78</v>
          </cell>
          <cell r="D160">
            <v>557.01</v>
          </cell>
          <cell r="E160">
            <v>0</v>
          </cell>
          <cell r="F160">
            <v>0</v>
          </cell>
          <cell r="G160">
            <v>1506.78</v>
          </cell>
          <cell r="H160">
            <v>557.01</v>
          </cell>
        </row>
        <row r="161">
          <cell r="B161" t="str">
            <v>TAYL_02Z</v>
          </cell>
          <cell r="C161">
            <v>0</v>
          </cell>
          <cell r="D161">
            <v>0</v>
          </cell>
          <cell r="E161">
            <v>0</v>
          </cell>
          <cell r="F161">
            <v>0</v>
          </cell>
          <cell r="G161">
            <v>0</v>
          </cell>
          <cell r="H161">
            <v>0</v>
          </cell>
        </row>
        <row r="162">
          <cell r="B162" t="str">
            <v>TAYL_03Z</v>
          </cell>
          <cell r="C162">
            <v>0</v>
          </cell>
          <cell r="D162">
            <v>0</v>
          </cell>
          <cell r="E162">
            <v>0</v>
          </cell>
          <cell r="F162">
            <v>0</v>
          </cell>
          <cell r="G162">
            <v>0</v>
          </cell>
          <cell r="H162">
            <v>0</v>
          </cell>
        </row>
        <row r="163">
          <cell r="B163" t="str">
            <v>RCBKO-1</v>
          </cell>
          <cell r="C163">
            <v>4365.22</v>
          </cell>
          <cell r="D163">
            <v>2852.46</v>
          </cell>
          <cell r="E163">
            <v>0</v>
          </cell>
          <cell r="F163">
            <v>0</v>
          </cell>
          <cell r="G163">
            <v>4365.22</v>
          </cell>
          <cell r="H163">
            <v>2852.46</v>
          </cell>
        </row>
        <row r="164">
          <cell r="B164" t="str">
            <v>RCBKO-2</v>
          </cell>
          <cell r="C164">
            <v>4481.03</v>
          </cell>
          <cell r="D164">
            <v>2794.95</v>
          </cell>
          <cell r="E164">
            <v>0</v>
          </cell>
          <cell r="F164">
            <v>0</v>
          </cell>
          <cell r="G164">
            <v>4481.03</v>
          </cell>
          <cell r="H164">
            <v>2794.95</v>
          </cell>
        </row>
        <row r="165">
          <cell r="B165" t="str">
            <v>BRGG_01Z</v>
          </cell>
          <cell r="C165">
            <v>0</v>
          </cell>
          <cell r="D165">
            <v>0</v>
          </cell>
          <cell r="E165">
            <v>0</v>
          </cell>
          <cell r="F165">
            <v>0</v>
          </cell>
          <cell r="G165">
            <v>0</v>
          </cell>
          <cell r="H165">
            <v>0</v>
          </cell>
        </row>
        <row r="166">
          <cell r="B166" t="str">
            <v>ROCK_01Z</v>
          </cell>
          <cell r="C166">
            <v>19914.2</v>
          </cell>
          <cell r="D166">
            <v>1345.7</v>
          </cell>
          <cell r="E166">
            <v>0</v>
          </cell>
          <cell r="F166">
            <v>0</v>
          </cell>
          <cell r="G166">
            <v>19914.2</v>
          </cell>
          <cell r="H166">
            <v>1345.7</v>
          </cell>
        </row>
        <row r="167">
          <cell r="B167" t="str">
            <v>SCCL_01Z</v>
          </cell>
          <cell r="C167">
            <v>3446.7</v>
          </cell>
          <cell r="D167">
            <v>218.55</v>
          </cell>
          <cell r="E167">
            <v>0</v>
          </cell>
          <cell r="F167">
            <v>0</v>
          </cell>
          <cell r="G167">
            <v>3446.7</v>
          </cell>
          <cell r="H167">
            <v>218.55</v>
          </cell>
        </row>
        <row r="168">
          <cell r="B168" t="str">
            <v>SCCL_02Z</v>
          </cell>
          <cell r="C168">
            <v>4860.2</v>
          </cell>
          <cell r="D168">
            <v>793.6</v>
          </cell>
          <cell r="E168">
            <v>0</v>
          </cell>
          <cell r="F168">
            <v>0</v>
          </cell>
          <cell r="G168">
            <v>4860.2</v>
          </cell>
          <cell r="H168">
            <v>793.6</v>
          </cell>
        </row>
        <row r="169">
          <cell r="B169" t="str">
            <v>SCCL_03Z</v>
          </cell>
          <cell r="C169">
            <v>10424.15</v>
          </cell>
          <cell r="D169">
            <v>835.02</v>
          </cell>
          <cell r="E169">
            <v>0</v>
          </cell>
          <cell r="F169">
            <v>0</v>
          </cell>
          <cell r="G169">
            <v>10424.15</v>
          </cell>
          <cell r="H169">
            <v>835.02</v>
          </cell>
        </row>
        <row r="170">
          <cell r="B170" t="str">
            <v>SEAB_01Z</v>
          </cell>
          <cell r="C170">
            <v>5605.11</v>
          </cell>
          <cell r="D170">
            <v>6487.97</v>
          </cell>
          <cell r="E170">
            <v>0</v>
          </cell>
          <cell r="F170">
            <v>0</v>
          </cell>
          <cell r="G170">
            <v>5605.11</v>
          </cell>
          <cell r="H170">
            <v>6487.97</v>
          </cell>
        </row>
        <row r="171">
          <cell r="B171" t="str">
            <v>SEAB_02Z</v>
          </cell>
          <cell r="C171">
            <v>5202.53</v>
          </cell>
          <cell r="D171">
            <v>966.4</v>
          </cell>
          <cell r="E171">
            <v>0</v>
          </cell>
          <cell r="F171">
            <v>0</v>
          </cell>
          <cell r="G171">
            <v>5202.53</v>
          </cell>
          <cell r="H171">
            <v>966.4</v>
          </cell>
        </row>
        <row r="172">
          <cell r="B172" t="str">
            <v>SPLN_01Z</v>
          </cell>
          <cell r="C172">
            <v>9673.65</v>
          </cell>
          <cell r="D172">
            <v>2078.0500000000002</v>
          </cell>
          <cell r="E172">
            <v>0</v>
          </cell>
          <cell r="F172">
            <v>0</v>
          </cell>
          <cell r="G172">
            <v>9673.65</v>
          </cell>
          <cell r="H172">
            <v>2078.0500000000002</v>
          </cell>
        </row>
        <row r="173">
          <cell r="B173" t="str">
            <v>ARCHW-1</v>
          </cell>
          <cell r="C173">
            <v>0.74</v>
          </cell>
          <cell r="D173">
            <v>5384.36</v>
          </cell>
          <cell r="E173">
            <v>0</v>
          </cell>
          <cell r="F173">
            <v>0</v>
          </cell>
          <cell r="G173">
            <v>0.74</v>
          </cell>
          <cell r="H173">
            <v>5384.36</v>
          </cell>
        </row>
        <row r="174">
          <cell r="B174" t="str">
            <v>BLLA-2</v>
          </cell>
          <cell r="C174">
            <v>1509.58</v>
          </cell>
          <cell r="D174">
            <v>105.95</v>
          </cell>
          <cell r="E174">
            <v>0</v>
          </cell>
          <cell r="F174">
            <v>0</v>
          </cell>
          <cell r="G174">
            <v>1509.58</v>
          </cell>
          <cell r="H174">
            <v>105.95</v>
          </cell>
        </row>
        <row r="175">
          <cell r="B175" t="str">
            <v>CLFLW-1</v>
          </cell>
          <cell r="C175">
            <v>617.37</v>
          </cell>
          <cell r="D175">
            <v>55.85</v>
          </cell>
          <cell r="E175">
            <v>0</v>
          </cell>
          <cell r="F175">
            <v>0</v>
          </cell>
          <cell r="G175">
            <v>617.37</v>
          </cell>
          <cell r="H175">
            <v>55.85</v>
          </cell>
        </row>
        <row r="176">
          <cell r="B176" t="str">
            <v>DRSLW-1</v>
          </cell>
          <cell r="C176">
            <v>5368.68</v>
          </cell>
          <cell r="D176">
            <v>0.06</v>
          </cell>
          <cell r="E176">
            <v>0</v>
          </cell>
          <cell r="F176">
            <v>0</v>
          </cell>
          <cell r="G176">
            <v>5368.68</v>
          </cell>
          <cell r="H176">
            <v>0.06</v>
          </cell>
        </row>
        <row r="177">
          <cell r="B177" t="str">
            <v>EWHLW-1</v>
          </cell>
          <cell r="C177">
            <v>27.77</v>
          </cell>
          <cell r="D177">
            <v>1997.3</v>
          </cell>
          <cell r="E177">
            <v>0</v>
          </cell>
          <cell r="F177">
            <v>0</v>
          </cell>
          <cell r="G177">
            <v>27.77</v>
          </cell>
          <cell r="H177">
            <v>1997.3</v>
          </cell>
        </row>
        <row r="178">
          <cell r="B178" t="str">
            <v>HRSTW-1</v>
          </cell>
          <cell r="C178">
            <v>10904.69</v>
          </cell>
          <cell r="D178">
            <v>9200.24</v>
          </cell>
          <cell r="E178">
            <v>0</v>
          </cell>
          <cell r="F178">
            <v>0</v>
          </cell>
          <cell r="G178">
            <v>10904.69</v>
          </cell>
          <cell r="H178">
            <v>9200.24</v>
          </cell>
        </row>
        <row r="179">
          <cell r="B179" t="str">
            <v>KLGLW-1</v>
          </cell>
          <cell r="C179">
            <v>11403.57</v>
          </cell>
          <cell r="D179">
            <v>97.65</v>
          </cell>
          <cell r="E179">
            <v>0</v>
          </cell>
          <cell r="F179">
            <v>0</v>
          </cell>
          <cell r="G179">
            <v>11403.57</v>
          </cell>
          <cell r="H179">
            <v>97.65</v>
          </cell>
        </row>
        <row r="180">
          <cell r="B180" t="str">
            <v>MKHLW-1</v>
          </cell>
          <cell r="C180">
            <v>4110.7</v>
          </cell>
          <cell r="D180">
            <v>0</v>
          </cell>
          <cell r="E180">
            <v>0</v>
          </cell>
          <cell r="F180">
            <v>0</v>
          </cell>
          <cell r="G180">
            <v>4110.7</v>
          </cell>
          <cell r="H180">
            <v>0</v>
          </cell>
        </row>
        <row r="181">
          <cell r="B181" t="str">
            <v>AIGA_01Z</v>
          </cell>
          <cell r="C181">
            <v>9.64</v>
          </cell>
          <cell r="D181">
            <v>0.99</v>
          </cell>
          <cell r="E181">
            <v>0</v>
          </cell>
          <cell r="F181">
            <v>0</v>
          </cell>
          <cell r="G181">
            <v>9.64</v>
          </cell>
          <cell r="H181">
            <v>0.99</v>
          </cell>
        </row>
        <row r="182">
          <cell r="B182" t="str">
            <v>BHLAW-1</v>
          </cell>
          <cell r="C182">
            <v>3248.08</v>
          </cell>
          <cell r="D182">
            <v>121.38</v>
          </cell>
          <cell r="E182">
            <v>0</v>
          </cell>
          <cell r="F182">
            <v>0</v>
          </cell>
          <cell r="G182">
            <v>3248.08</v>
          </cell>
          <cell r="H182">
            <v>121.38</v>
          </cell>
        </row>
        <row r="183">
          <cell r="B183" t="str">
            <v>CASH_01Z</v>
          </cell>
          <cell r="C183">
            <v>211.81</v>
          </cell>
          <cell r="D183">
            <v>0.13</v>
          </cell>
          <cell r="E183">
            <v>0</v>
          </cell>
          <cell r="F183">
            <v>0</v>
          </cell>
          <cell r="G183">
            <v>211.81</v>
          </cell>
          <cell r="H183">
            <v>0.13</v>
          </cell>
        </row>
        <row r="184">
          <cell r="B184" t="str">
            <v>CEAN_01Z</v>
          </cell>
          <cell r="C184">
            <v>17.43</v>
          </cell>
          <cell r="D184">
            <v>29.63</v>
          </cell>
          <cell r="E184">
            <v>0</v>
          </cell>
          <cell r="F184">
            <v>0</v>
          </cell>
          <cell r="G184">
            <v>17.43</v>
          </cell>
          <cell r="H184">
            <v>29.63</v>
          </cell>
        </row>
        <row r="185">
          <cell r="B185" t="str">
            <v>CLAC-1</v>
          </cell>
          <cell r="C185">
            <v>42.44</v>
          </cell>
          <cell r="D185">
            <v>41.28</v>
          </cell>
          <cell r="E185">
            <v>0</v>
          </cell>
          <cell r="F185">
            <v>0</v>
          </cell>
          <cell r="G185">
            <v>42.44</v>
          </cell>
          <cell r="H185">
            <v>41.28</v>
          </cell>
        </row>
        <row r="186">
          <cell r="B186" t="str">
            <v>CLUN_01Z</v>
          </cell>
          <cell r="C186">
            <v>1991.28</v>
          </cell>
          <cell r="D186">
            <v>7.75</v>
          </cell>
          <cell r="E186">
            <v>0</v>
          </cell>
          <cell r="F186">
            <v>0</v>
          </cell>
          <cell r="G186">
            <v>1991.28</v>
          </cell>
          <cell r="H186">
            <v>7.75</v>
          </cell>
        </row>
        <row r="187">
          <cell r="B187" t="str">
            <v>CLUN_02Z</v>
          </cell>
          <cell r="C187">
            <v>567.70000000000005</v>
          </cell>
          <cell r="D187">
            <v>117.15</v>
          </cell>
          <cell r="E187">
            <v>0</v>
          </cell>
          <cell r="F187">
            <v>0</v>
          </cell>
          <cell r="G187">
            <v>567.70000000000005</v>
          </cell>
          <cell r="H187">
            <v>117.15</v>
          </cell>
        </row>
        <row r="188">
          <cell r="B188" t="str">
            <v>CULL_02Z</v>
          </cell>
          <cell r="C188">
            <v>609.85</v>
          </cell>
          <cell r="D188">
            <v>0.03</v>
          </cell>
          <cell r="E188">
            <v>0</v>
          </cell>
          <cell r="F188">
            <v>0</v>
          </cell>
          <cell r="G188">
            <v>609.85</v>
          </cell>
          <cell r="H188">
            <v>0.03</v>
          </cell>
        </row>
        <row r="189">
          <cell r="B189" t="str">
            <v>DEAN_01Z</v>
          </cell>
          <cell r="C189">
            <v>1165.81</v>
          </cell>
          <cell r="D189">
            <v>0.33</v>
          </cell>
          <cell r="E189">
            <v>0</v>
          </cell>
          <cell r="F189">
            <v>0</v>
          </cell>
          <cell r="G189">
            <v>1165.81</v>
          </cell>
          <cell r="H189">
            <v>0.33</v>
          </cell>
        </row>
        <row r="190">
          <cell r="B190" t="str">
            <v>ERRO_01Z</v>
          </cell>
          <cell r="C190">
            <v>0.57999999999999996</v>
          </cell>
          <cell r="D190">
            <v>7.61</v>
          </cell>
          <cell r="E190">
            <v>0</v>
          </cell>
          <cell r="F190">
            <v>0</v>
          </cell>
          <cell r="G190">
            <v>0.57999999999999996</v>
          </cell>
          <cell r="H190">
            <v>7.61</v>
          </cell>
        </row>
        <row r="191">
          <cell r="B191" t="str">
            <v>ERRO_02Z</v>
          </cell>
          <cell r="C191">
            <v>2.15</v>
          </cell>
          <cell r="D191">
            <v>60.03</v>
          </cell>
          <cell r="E191">
            <v>0</v>
          </cell>
          <cell r="F191">
            <v>0</v>
          </cell>
          <cell r="G191">
            <v>2.15</v>
          </cell>
          <cell r="H191">
            <v>60.03</v>
          </cell>
        </row>
        <row r="192">
          <cell r="B192" t="str">
            <v>ERRO_03Z</v>
          </cell>
          <cell r="C192">
            <v>5.01</v>
          </cell>
          <cell r="D192">
            <v>66.3</v>
          </cell>
          <cell r="E192">
            <v>0</v>
          </cell>
          <cell r="F192">
            <v>0</v>
          </cell>
          <cell r="G192">
            <v>5.01</v>
          </cell>
          <cell r="H192">
            <v>66.3</v>
          </cell>
        </row>
        <row r="193">
          <cell r="B193" t="str">
            <v>FASN_01Z</v>
          </cell>
          <cell r="C193">
            <v>1252.72</v>
          </cell>
          <cell r="D193">
            <v>3.5</v>
          </cell>
          <cell r="E193">
            <v>0</v>
          </cell>
          <cell r="F193">
            <v>0</v>
          </cell>
          <cell r="G193">
            <v>1252.72</v>
          </cell>
          <cell r="H193">
            <v>3.5</v>
          </cell>
        </row>
        <row r="194">
          <cell r="B194" t="str">
            <v>FASN_02Z</v>
          </cell>
          <cell r="C194">
            <v>474.75</v>
          </cell>
          <cell r="D194">
            <v>0.23</v>
          </cell>
          <cell r="E194">
            <v>0</v>
          </cell>
          <cell r="F194">
            <v>0</v>
          </cell>
          <cell r="G194">
            <v>474.75</v>
          </cell>
          <cell r="H194">
            <v>0.23</v>
          </cell>
        </row>
        <row r="195">
          <cell r="B195" t="str">
            <v>FASN_03Z</v>
          </cell>
          <cell r="C195">
            <v>119.24</v>
          </cell>
          <cell r="D195">
            <v>346.57</v>
          </cell>
          <cell r="E195">
            <v>0</v>
          </cell>
          <cell r="F195">
            <v>0</v>
          </cell>
          <cell r="G195">
            <v>119.24</v>
          </cell>
          <cell r="H195">
            <v>346.57</v>
          </cell>
        </row>
        <row r="196">
          <cell r="B196" t="str">
            <v>FASN_04Z</v>
          </cell>
          <cell r="C196">
            <v>221.99</v>
          </cell>
          <cell r="D196">
            <v>267.57</v>
          </cell>
          <cell r="E196">
            <v>0</v>
          </cell>
          <cell r="F196">
            <v>0</v>
          </cell>
          <cell r="G196">
            <v>221.99</v>
          </cell>
          <cell r="H196">
            <v>267.57</v>
          </cell>
        </row>
        <row r="197">
          <cell r="B197" t="str">
            <v>FINL_01Z</v>
          </cell>
          <cell r="C197">
            <v>11.27</v>
          </cell>
          <cell r="D197">
            <v>31.16</v>
          </cell>
          <cell r="E197">
            <v>0</v>
          </cell>
          <cell r="F197">
            <v>0</v>
          </cell>
          <cell r="G197">
            <v>11.27</v>
          </cell>
          <cell r="H197">
            <v>31.16</v>
          </cell>
        </row>
        <row r="198">
          <cell r="B198" t="str">
            <v>FOYE_01Z</v>
          </cell>
          <cell r="C198">
            <v>705.31</v>
          </cell>
          <cell r="D198">
            <v>810.15</v>
          </cell>
          <cell r="E198">
            <v>0</v>
          </cell>
          <cell r="F198">
            <v>0</v>
          </cell>
          <cell r="G198">
            <v>705.31</v>
          </cell>
          <cell r="H198">
            <v>810.15</v>
          </cell>
        </row>
        <row r="199">
          <cell r="B199" t="str">
            <v>FOYE_02Z</v>
          </cell>
          <cell r="C199">
            <v>665.35</v>
          </cell>
          <cell r="D199">
            <v>722.25</v>
          </cell>
          <cell r="E199">
            <v>0</v>
          </cell>
          <cell r="F199">
            <v>0</v>
          </cell>
          <cell r="G199">
            <v>665.35</v>
          </cell>
          <cell r="H199">
            <v>722.25</v>
          </cell>
        </row>
        <row r="200">
          <cell r="B200" t="str">
            <v>GLEN_01Z</v>
          </cell>
          <cell r="C200">
            <v>300.12</v>
          </cell>
          <cell r="D200">
            <v>0.05</v>
          </cell>
          <cell r="E200">
            <v>0</v>
          </cell>
          <cell r="F200">
            <v>0</v>
          </cell>
          <cell r="G200">
            <v>300.12</v>
          </cell>
          <cell r="H200">
            <v>0.05</v>
          </cell>
        </row>
        <row r="201">
          <cell r="B201" t="str">
            <v>GLNDO-1</v>
          </cell>
          <cell r="C201">
            <v>2372.7399999999998</v>
          </cell>
          <cell r="D201">
            <v>163.97</v>
          </cell>
          <cell r="E201">
            <v>0</v>
          </cell>
          <cell r="F201">
            <v>0</v>
          </cell>
          <cell r="G201">
            <v>2372.7399999999998</v>
          </cell>
          <cell r="H201">
            <v>163.97</v>
          </cell>
        </row>
        <row r="202">
          <cell r="B202" t="str">
            <v>GORDW-1</v>
          </cell>
          <cell r="C202">
            <v>0</v>
          </cell>
          <cell r="D202">
            <v>0</v>
          </cell>
          <cell r="E202">
            <v>0</v>
          </cell>
          <cell r="F202">
            <v>0</v>
          </cell>
          <cell r="G202">
            <v>0</v>
          </cell>
          <cell r="H202">
            <v>0</v>
          </cell>
        </row>
        <row r="203">
          <cell r="B203" t="str">
            <v>GRUB_01Z</v>
          </cell>
          <cell r="C203">
            <v>0</v>
          </cell>
          <cell r="D203">
            <v>0</v>
          </cell>
          <cell r="E203">
            <v>0</v>
          </cell>
          <cell r="F203">
            <v>0</v>
          </cell>
          <cell r="G203">
            <v>0</v>
          </cell>
          <cell r="H203">
            <v>0</v>
          </cell>
        </row>
        <row r="204">
          <cell r="B204" t="str">
            <v>GRUB_02Z</v>
          </cell>
          <cell r="C204">
            <v>0</v>
          </cell>
          <cell r="D204">
            <v>0</v>
          </cell>
          <cell r="E204">
            <v>0</v>
          </cell>
          <cell r="F204">
            <v>0</v>
          </cell>
          <cell r="G204">
            <v>0</v>
          </cell>
          <cell r="H204">
            <v>0</v>
          </cell>
        </row>
        <row r="205">
          <cell r="B205" t="str">
            <v>HADHW-1</v>
          </cell>
          <cell r="C205">
            <v>303.45</v>
          </cell>
          <cell r="D205">
            <v>3406.48</v>
          </cell>
          <cell r="E205">
            <v>0</v>
          </cell>
          <cell r="F205">
            <v>0</v>
          </cell>
          <cell r="G205">
            <v>303.45</v>
          </cell>
          <cell r="H205">
            <v>3406.48</v>
          </cell>
        </row>
        <row r="206">
          <cell r="B206" t="str">
            <v>INGA_01Z</v>
          </cell>
          <cell r="C206">
            <v>335.04</v>
          </cell>
          <cell r="D206">
            <v>0.03</v>
          </cell>
          <cell r="E206">
            <v>0</v>
          </cell>
          <cell r="F206">
            <v>0</v>
          </cell>
          <cell r="G206">
            <v>335.04</v>
          </cell>
          <cell r="H206">
            <v>0.03</v>
          </cell>
        </row>
        <row r="207">
          <cell r="B207" t="str">
            <v>KIOR_01Z</v>
          </cell>
          <cell r="C207">
            <v>0.79</v>
          </cell>
          <cell r="D207">
            <v>9.23</v>
          </cell>
          <cell r="E207">
            <v>0</v>
          </cell>
          <cell r="F207">
            <v>0</v>
          </cell>
          <cell r="G207">
            <v>0.79</v>
          </cell>
          <cell r="H207">
            <v>9.23</v>
          </cell>
        </row>
        <row r="208">
          <cell r="B208" t="str">
            <v>LOCH_01Z</v>
          </cell>
          <cell r="C208">
            <v>444.82</v>
          </cell>
          <cell r="D208">
            <v>82.87</v>
          </cell>
          <cell r="E208">
            <v>0</v>
          </cell>
          <cell r="F208">
            <v>0</v>
          </cell>
          <cell r="G208">
            <v>444.82</v>
          </cell>
          <cell r="H208">
            <v>82.87</v>
          </cell>
        </row>
        <row r="209">
          <cell r="B209" t="str">
            <v>LOCH_02Z</v>
          </cell>
          <cell r="C209">
            <v>449.67</v>
          </cell>
          <cell r="D209">
            <v>63.59</v>
          </cell>
          <cell r="E209">
            <v>0</v>
          </cell>
          <cell r="F209">
            <v>0</v>
          </cell>
          <cell r="G209">
            <v>449.67</v>
          </cell>
          <cell r="H209">
            <v>63.59</v>
          </cell>
        </row>
        <row r="210">
          <cell r="B210" t="str">
            <v>LUIC_01Z</v>
          </cell>
          <cell r="C210">
            <v>0</v>
          </cell>
          <cell r="D210">
            <v>225.22</v>
          </cell>
          <cell r="E210">
            <v>0</v>
          </cell>
          <cell r="F210">
            <v>0</v>
          </cell>
          <cell r="G210">
            <v>0</v>
          </cell>
          <cell r="H210">
            <v>225.22</v>
          </cell>
        </row>
        <row r="211">
          <cell r="B211" t="str">
            <v>LUIC_02Z</v>
          </cell>
          <cell r="C211">
            <v>9.1300000000000008</v>
          </cell>
          <cell r="D211">
            <v>84.96</v>
          </cell>
          <cell r="E211">
            <v>0</v>
          </cell>
          <cell r="F211">
            <v>0</v>
          </cell>
          <cell r="G211">
            <v>9.1300000000000008</v>
          </cell>
          <cell r="H211">
            <v>84.96</v>
          </cell>
        </row>
        <row r="212">
          <cell r="B212" t="str">
            <v>MOSS_01Z</v>
          </cell>
          <cell r="C212">
            <v>326.61</v>
          </cell>
          <cell r="D212">
            <v>520.80999999999995</v>
          </cell>
          <cell r="E212">
            <v>0</v>
          </cell>
          <cell r="F212">
            <v>0</v>
          </cell>
          <cell r="G212">
            <v>326.61</v>
          </cell>
          <cell r="H212">
            <v>520.80999999999995</v>
          </cell>
        </row>
        <row r="213">
          <cell r="B213" t="str">
            <v>NANT_01Z</v>
          </cell>
          <cell r="C213">
            <v>351.3</v>
          </cell>
          <cell r="D213">
            <v>25.39</v>
          </cell>
          <cell r="E213">
            <v>0</v>
          </cell>
          <cell r="F213">
            <v>0</v>
          </cell>
          <cell r="G213">
            <v>351.3</v>
          </cell>
          <cell r="H213">
            <v>25.39</v>
          </cell>
        </row>
        <row r="214">
          <cell r="B214" t="str">
            <v>ORRI_01Z</v>
          </cell>
          <cell r="C214">
            <v>324.18</v>
          </cell>
          <cell r="D214">
            <v>164.74</v>
          </cell>
          <cell r="E214">
            <v>0</v>
          </cell>
          <cell r="F214">
            <v>0</v>
          </cell>
          <cell r="G214">
            <v>324.18</v>
          </cell>
          <cell r="H214">
            <v>164.74</v>
          </cell>
        </row>
        <row r="215">
          <cell r="B215" t="str">
            <v>PEHE_01Z</v>
          </cell>
          <cell r="C215">
            <v>4.25</v>
          </cell>
          <cell r="D215">
            <v>1168.5</v>
          </cell>
          <cell r="E215">
            <v>0</v>
          </cell>
          <cell r="F215">
            <v>0</v>
          </cell>
          <cell r="G215">
            <v>4.25</v>
          </cell>
          <cell r="H215">
            <v>1168.5</v>
          </cell>
        </row>
        <row r="216">
          <cell r="B216" t="str">
            <v>PEHE_02Z</v>
          </cell>
          <cell r="C216">
            <v>0</v>
          </cell>
          <cell r="D216">
            <v>0</v>
          </cell>
          <cell r="E216">
            <v>0</v>
          </cell>
          <cell r="F216">
            <v>0</v>
          </cell>
          <cell r="G216">
            <v>0</v>
          </cell>
          <cell r="H216">
            <v>0</v>
          </cell>
        </row>
        <row r="217">
          <cell r="B217" t="str">
            <v>QUIO_01Z</v>
          </cell>
          <cell r="C217">
            <v>595.82000000000005</v>
          </cell>
          <cell r="D217">
            <v>186.82</v>
          </cell>
          <cell r="E217">
            <v>0</v>
          </cell>
          <cell r="F217">
            <v>0</v>
          </cell>
          <cell r="G217">
            <v>595.82000000000005</v>
          </cell>
          <cell r="H217">
            <v>186.82</v>
          </cell>
        </row>
        <row r="218">
          <cell r="B218" t="str">
            <v>SLOY_01Z</v>
          </cell>
          <cell r="C218">
            <v>51.73</v>
          </cell>
          <cell r="D218">
            <v>94.57</v>
          </cell>
          <cell r="E218">
            <v>0</v>
          </cell>
          <cell r="F218">
            <v>0</v>
          </cell>
          <cell r="G218">
            <v>51.73</v>
          </cell>
          <cell r="H218">
            <v>94.57</v>
          </cell>
        </row>
        <row r="219">
          <cell r="B219" t="str">
            <v>SLOY_02Z</v>
          </cell>
          <cell r="C219">
            <v>0.08</v>
          </cell>
          <cell r="D219">
            <v>298.52999999999997</v>
          </cell>
          <cell r="E219">
            <v>0</v>
          </cell>
          <cell r="F219">
            <v>0</v>
          </cell>
          <cell r="G219">
            <v>0.08</v>
          </cell>
          <cell r="H219">
            <v>298.52999999999997</v>
          </cell>
        </row>
        <row r="220">
          <cell r="B220" t="str">
            <v>SLOY_03Z</v>
          </cell>
          <cell r="C220">
            <v>31.93</v>
          </cell>
          <cell r="D220">
            <v>48.96</v>
          </cell>
          <cell r="E220">
            <v>0</v>
          </cell>
          <cell r="F220">
            <v>0</v>
          </cell>
          <cell r="G220">
            <v>31.93</v>
          </cell>
          <cell r="H220">
            <v>48.96</v>
          </cell>
        </row>
        <row r="221">
          <cell r="B221" t="str">
            <v>SLOY_04Z</v>
          </cell>
          <cell r="C221">
            <v>88.26</v>
          </cell>
          <cell r="D221">
            <v>28.85</v>
          </cell>
          <cell r="E221">
            <v>0</v>
          </cell>
          <cell r="F221">
            <v>0</v>
          </cell>
          <cell r="G221">
            <v>88.26</v>
          </cell>
          <cell r="H221">
            <v>28.85</v>
          </cell>
        </row>
        <row r="222">
          <cell r="B222" t="str">
            <v>STRNW-1</v>
          </cell>
          <cell r="C222">
            <v>1.49</v>
          </cell>
          <cell r="D222">
            <v>1887.53</v>
          </cell>
          <cell r="E222">
            <v>0</v>
          </cell>
          <cell r="F222">
            <v>0</v>
          </cell>
          <cell r="G222">
            <v>1.49</v>
          </cell>
          <cell r="H222">
            <v>1887.53</v>
          </cell>
        </row>
        <row r="223">
          <cell r="B223" t="str">
            <v>TORA_01Z</v>
          </cell>
          <cell r="C223">
            <v>3.2</v>
          </cell>
          <cell r="D223">
            <v>68.45</v>
          </cell>
          <cell r="E223">
            <v>0</v>
          </cell>
          <cell r="F223">
            <v>0</v>
          </cell>
          <cell r="G223">
            <v>3.2</v>
          </cell>
          <cell r="H223">
            <v>68.45</v>
          </cell>
        </row>
        <row r="224">
          <cell r="B224" t="str">
            <v>TORA_02Z</v>
          </cell>
          <cell r="C224">
            <v>106.17</v>
          </cell>
          <cell r="D224">
            <v>76.73</v>
          </cell>
          <cell r="E224">
            <v>0</v>
          </cell>
          <cell r="F224">
            <v>0</v>
          </cell>
          <cell r="G224">
            <v>106.17</v>
          </cell>
          <cell r="H224">
            <v>76.73</v>
          </cell>
        </row>
        <row r="225">
          <cell r="B225" t="str">
            <v>STLGW-1</v>
          </cell>
          <cell r="C225">
            <v>2295.54</v>
          </cell>
          <cell r="D225">
            <v>47.23</v>
          </cell>
          <cell r="E225">
            <v>0</v>
          </cell>
          <cell r="F225">
            <v>0</v>
          </cell>
          <cell r="G225">
            <v>2295.54</v>
          </cell>
          <cell r="H225">
            <v>47.23</v>
          </cell>
        </row>
        <row r="226">
          <cell r="B226" t="str">
            <v>STLGW-2</v>
          </cell>
          <cell r="C226">
            <v>2403.6799999999998</v>
          </cell>
          <cell r="D226">
            <v>66.83</v>
          </cell>
          <cell r="E226">
            <v>0</v>
          </cell>
          <cell r="F226">
            <v>0</v>
          </cell>
          <cell r="G226">
            <v>2403.6799999999998</v>
          </cell>
          <cell r="H226">
            <v>66.83</v>
          </cell>
        </row>
        <row r="227">
          <cell r="B227" t="str">
            <v>STLGW-3</v>
          </cell>
          <cell r="C227">
            <v>2342.66</v>
          </cell>
          <cell r="D227">
            <v>38.1</v>
          </cell>
          <cell r="E227">
            <v>0</v>
          </cell>
          <cell r="F227">
            <v>0</v>
          </cell>
          <cell r="G227">
            <v>2342.66</v>
          </cell>
          <cell r="H227">
            <v>38.1</v>
          </cell>
        </row>
        <row r="228">
          <cell r="B228" t="str">
            <v>SUTB_01Z</v>
          </cell>
          <cell r="C228">
            <v>0</v>
          </cell>
          <cell r="D228">
            <v>0</v>
          </cell>
          <cell r="E228">
            <v>0</v>
          </cell>
          <cell r="F228">
            <v>0</v>
          </cell>
          <cell r="G228">
            <v>0</v>
          </cell>
          <cell r="H228">
            <v>0</v>
          </cell>
        </row>
        <row r="229">
          <cell r="B229" t="str">
            <v>SVRP_10Z</v>
          </cell>
          <cell r="C229">
            <v>0</v>
          </cell>
          <cell r="D229">
            <v>0</v>
          </cell>
          <cell r="E229">
            <v>0</v>
          </cell>
          <cell r="F229">
            <v>0</v>
          </cell>
          <cell r="G229">
            <v>0</v>
          </cell>
          <cell r="H229">
            <v>0</v>
          </cell>
        </row>
        <row r="230">
          <cell r="B230" t="str">
            <v>SVRP_20Z</v>
          </cell>
          <cell r="C230">
            <v>0</v>
          </cell>
          <cell r="D230">
            <v>0</v>
          </cell>
          <cell r="E230">
            <v>0</v>
          </cell>
          <cell r="F230">
            <v>0</v>
          </cell>
          <cell r="G230">
            <v>0</v>
          </cell>
          <cell r="H230">
            <v>0</v>
          </cell>
        </row>
        <row r="231">
          <cell r="B231" t="str">
            <v>USKM_13Z</v>
          </cell>
          <cell r="C231">
            <v>0</v>
          </cell>
          <cell r="D231">
            <v>0</v>
          </cell>
          <cell r="E231">
            <v>0</v>
          </cell>
          <cell r="F231">
            <v>0</v>
          </cell>
          <cell r="G231">
            <v>0</v>
          </cell>
          <cell r="H231">
            <v>0</v>
          </cell>
        </row>
        <row r="232">
          <cell r="B232" t="str">
            <v>USKM_14Z</v>
          </cell>
          <cell r="C232">
            <v>0</v>
          </cell>
          <cell r="D232">
            <v>0</v>
          </cell>
          <cell r="E232">
            <v>0</v>
          </cell>
          <cell r="F232">
            <v>0</v>
          </cell>
          <cell r="G232">
            <v>0</v>
          </cell>
          <cell r="H232">
            <v>0</v>
          </cell>
        </row>
        <row r="233">
          <cell r="B233" t="str">
            <v>USKM_15Z</v>
          </cell>
          <cell r="C233">
            <v>0</v>
          </cell>
          <cell r="D233">
            <v>0</v>
          </cell>
          <cell r="E233">
            <v>0</v>
          </cell>
          <cell r="F233">
            <v>0</v>
          </cell>
          <cell r="G233">
            <v>0</v>
          </cell>
          <cell r="H233">
            <v>0</v>
          </cell>
        </row>
        <row r="234">
          <cell r="B234" t="str">
            <v>DAMC_01Z</v>
          </cell>
          <cell r="C234">
            <v>7569.18</v>
          </cell>
          <cell r="D234">
            <v>3393.63</v>
          </cell>
          <cell r="E234">
            <v>0</v>
          </cell>
          <cell r="F234">
            <v>0</v>
          </cell>
          <cell r="G234">
            <v>7569.18</v>
          </cell>
          <cell r="H234">
            <v>3393.63</v>
          </cell>
        </row>
        <row r="235">
          <cell r="B235" t="str">
            <v>RYHPS01Z</v>
          </cell>
          <cell r="C235">
            <v>2074.54</v>
          </cell>
          <cell r="D235">
            <v>339.19</v>
          </cell>
          <cell r="E235">
            <v>0</v>
          </cell>
          <cell r="F235">
            <v>0</v>
          </cell>
          <cell r="G235">
            <v>2074.54</v>
          </cell>
          <cell r="H235">
            <v>339.19</v>
          </cell>
        </row>
        <row r="236">
          <cell r="B236" t="str">
            <v>SHOS_01Z</v>
          </cell>
          <cell r="C236">
            <v>8287.25</v>
          </cell>
          <cell r="D236">
            <v>280.64999999999998</v>
          </cell>
          <cell r="E236">
            <v>0</v>
          </cell>
          <cell r="F236">
            <v>0</v>
          </cell>
          <cell r="G236">
            <v>8287.25</v>
          </cell>
          <cell r="H236">
            <v>280.64999999999998</v>
          </cell>
        </row>
        <row r="237">
          <cell r="B237" t="str">
            <v>WLNYO-2</v>
          </cell>
          <cell r="C237">
            <v>1937.28</v>
          </cell>
          <cell r="D237">
            <v>7530.26</v>
          </cell>
          <cell r="E237">
            <v>0</v>
          </cell>
          <cell r="F237">
            <v>0</v>
          </cell>
          <cell r="G237">
            <v>1937.28</v>
          </cell>
          <cell r="H237">
            <v>7530.26</v>
          </cell>
        </row>
        <row r="238">
          <cell r="B238" t="str">
            <v>WLNYW-1</v>
          </cell>
          <cell r="C238">
            <v>6.96</v>
          </cell>
          <cell r="D238">
            <v>22380.38</v>
          </cell>
          <cell r="E238">
            <v>0</v>
          </cell>
          <cell r="F238">
            <v>0</v>
          </cell>
          <cell r="G238">
            <v>6.96</v>
          </cell>
          <cell r="H238">
            <v>22380.38</v>
          </cell>
        </row>
        <row r="239">
          <cell r="B239" t="str">
            <v>WLNYO3</v>
          </cell>
          <cell r="C239">
            <v>1115.19</v>
          </cell>
          <cell r="D239">
            <v>8338.9599999999991</v>
          </cell>
          <cell r="E239">
            <v>0</v>
          </cell>
          <cell r="F239">
            <v>0</v>
          </cell>
          <cell r="G239">
            <v>1115.19</v>
          </cell>
          <cell r="H239">
            <v>8338.9599999999991</v>
          </cell>
        </row>
        <row r="240">
          <cell r="B240" t="str">
            <v>WLNYO4</v>
          </cell>
          <cell r="C240">
            <v>401.21</v>
          </cell>
          <cell r="D240">
            <v>7470.91</v>
          </cell>
          <cell r="E240">
            <v>0</v>
          </cell>
          <cell r="F240">
            <v>0</v>
          </cell>
          <cell r="G240">
            <v>401.21</v>
          </cell>
          <cell r="H240">
            <v>7470.91</v>
          </cell>
        </row>
        <row r="241">
          <cell r="B241" t="str">
            <v>WBURB-1</v>
          </cell>
          <cell r="C241">
            <v>27277.5</v>
          </cell>
          <cell r="D241">
            <v>2088.3200000000002</v>
          </cell>
          <cell r="E241">
            <v>0</v>
          </cell>
          <cell r="F241">
            <v>0</v>
          </cell>
          <cell r="G241">
            <v>27277.5</v>
          </cell>
          <cell r="H241">
            <v>2088.3200000000002</v>
          </cell>
        </row>
        <row r="242">
          <cell r="B242" t="str">
            <v>WBURB-2</v>
          </cell>
          <cell r="C242">
            <v>21013</v>
          </cell>
          <cell r="D242">
            <v>2678.29</v>
          </cell>
          <cell r="E242">
            <v>0</v>
          </cell>
          <cell r="F242">
            <v>0</v>
          </cell>
          <cell r="G242">
            <v>21013</v>
          </cell>
          <cell r="H242">
            <v>2678.29</v>
          </cell>
        </row>
        <row r="243">
          <cell r="B243" t="str">
            <v>WBURB-3</v>
          </cell>
          <cell r="C243">
            <v>21887.35</v>
          </cell>
          <cell r="D243">
            <v>3744.99</v>
          </cell>
          <cell r="E243">
            <v>0</v>
          </cell>
          <cell r="F243">
            <v>0</v>
          </cell>
          <cell r="G243">
            <v>21887.35</v>
          </cell>
          <cell r="H243">
            <v>3744.99</v>
          </cell>
        </row>
        <row r="244">
          <cell r="B244" t="str">
            <v>WBUPS01Z</v>
          </cell>
          <cell r="C244">
            <v>0</v>
          </cell>
          <cell r="D244">
            <v>0</v>
          </cell>
          <cell r="E244">
            <v>0</v>
          </cell>
          <cell r="F244">
            <v>0</v>
          </cell>
          <cell r="G244">
            <v>0</v>
          </cell>
          <cell r="H244">
            <v>0</v>
          </cell>
        </row>
        <row r="245">
          <cell r="B245" t="str">
            <v>WBUPS02Z</v>
          </cell>
          <cell r="C245">
            <v>0</v>
          </cell>
          <cell r="D245">
            <v>0</v>
          </cell>
          <cell r="E245">
            <v>0</v>
          </cell>
          <cell r="F245">
            <v>0</v>
          </cell>
          <cell r="G245">
            <v>0</v>
          </cell>
          <cell r="H245">
            <v>0</v>
          </cell>
        </row>
        <row r="246">
          <cell r="B246" t="str">
            <v>WBUPS03Z</v>
          </cell>
          <cell r="C246">
            <v>0</v>
          </cell>
          <cell r="D246">
            <v>0</v>
          </cell>
          <cell r="E246">
            <v>0</v>
          </cell>
          <cell r="F246">
            <v>0</v>
          </cell>
          <cell r="G246">
            <v>0</v>
          </cell>
          <cell r="H246">
            <v>0</v>
          </cell>
        </row>
        <row r="247">
          <cell r="B247" t="str">
            <v>WBUPS04Z</v>
          </cell>
          <cell r="C247">
            <v>0</v>
          </cell>
          <cell r="D247">
            <v>0</v>
          </cell>
          <cell r="E247">
            <v>0</v>
          </cell>
          <cell r="F247">
            <v>0</v>
          </cell>
          <cell r="G247">
            <v>0</v>
          </cell>
          <cell r="H247">
            <v>0</v>
          </cell>
        </row>
        <row r="248">
          <cell r="B248" t="str">
            <v>WTMSO-1</v>
          </cell>
          <cell r="C248">
            <v>9587.57</v>
          </cell>
          <cell r="D248">
            <v>2268.89</v>
          </cell>
          <cell r="E248">
            <v>0</v>
          </cell>
          <cell r="F248">
            <v>0</v>
          </cell>
          <cell r="G248">
            <v>9587.57</v>
          </cell>
          <cell r="H248">
            <v>2268.89</v>
          </cell>
        </row>
        <row r="249">
          <cell r="B249" t="str">
            <v>BLLA-1</v>
          </cell>
          <cell r="C249">
            <v>2835.3</v>
          </cell>
          <cell r="D249">
            <v>134.85</v>
          </cell>
          <cell r="E249">
            <v>0</v>
          </cell>
          <cell r="F249">
            <v>0</v>
          </cell>
          <cell r="G249">
            <v>2835.3</v>
          </cell>
          <cell r="H249">
            <v>134.85</v>
          </cell>
        </row>
        <row r="250">
          <cell r="B250" t="str">
            <v>WHILW-1</v>
          </cell>
          <cell r="C250">
            <v>9428.1200000000008</v>
          </cell>
          <cell r="D250">
            <v>556.12</v>
          </cell>
          <cell r="E250">
            <v>0</v>
          </cell>
          <cell r="F250">
            <v>0</v>
          </cell>
          <cell r="G250">
            <v>9428.1200000000008</v>
          </cell>
          <cell r="H250">
            <v>556.12</v>
          </cell>
        </row>
        <row r="251">
          <cell r="B251" t="str">
            <v>WHILW-2</v>
          </cell>
          <cell r="C251">
            <v>13312.69</v>
          </cell>
          <cell r="D251">
            <v>15.98</v>
          </cell>
          <cell r="E251">
            <v>0</v>
          </cell>
          <cell r="F251">
            <v>0</v>
          </cell>
          <cell r="G251">
            <v>13312.69</v>
          </cell>
          <cell r="H251">
            <v>15.98</v>
          </cell>
        </row>
        <row r="252">
          <cell r="B252"/>
          <cell r="C252"/>
          <cell r="D252"/>
          <cell r="E252"/>
          <cell r="F252"/>
          <cell r="G252">
            <v>0</v>
          </cell>
          <cell r="H252">
            <v>0</v>
          </cell>
        </row>
        <row r="253">
          <cell r="B253"/>
          <cell r="C253"/>
          <cell r="D253"/>
          <cell r="E253"/>
          <cell r="F253"/>
          <cell r="G253">
            <v>0</v>
          </cell>
          <cell r="H253">
            <v>0</v>
          </cell>
        </row>
        <row r="254">
          <cell r="B254"/>
          <cell r="C254"/>
          <cell r="D254"/>
          <cell r="E254"/>
          <cell r="F254"/>
          <cell r="G254">
            <v>0</v>
          </cell>
          <cell r="H254">
            <v>0</v>
          </cell>
        </row>
        <row r="255">
          <cell r="B255"/>
          <cell r="C255"/>
          <cell r="D255"/>
          <cell r="E255"/>
          <cell r="F255"/>
          <cell r="G255">
            <v>0</v>
          </cell>
          <cell r="H255">
            <v>0</v>
          </cell>
        </row>
        <row r="256">
          <cell r="B256"/>
          <cell r="C256"/>
          <cell r="D256"/>
          <cell r="E256"/>
          <cell r="F256"/>
          <cell r="G256">
            <v>0</v>
          </cell>
          <cell r="H256">
            <v>0</v>
          </cell>
        </row>
        <row r="257">
          <cell r="B257"/>
          <cell r="C257"/>
          <cell r="D257"/>
          <cell r="E257"/>
          <cell r="F257"/>
          <cell r="G257">
            <v>0</v>
          </cell>
          <cell r="H257">
            <v>0</v>
          </cell>
        </row>
        <row r="258">
          <cell r="B258"/>
          <cell r="C258"/>
          <cell r="D258"/>
          <cell r="E258"/>
          <cell r="F258"/>
          <cell r="G258">
            <v>0</v>
          </cell>
          <cell r="H258">
            <v>0</v>
          </cell>
        </row>
        <row r="259">
          <cell r="B259"/>
          <cell r="C259"/>
          <cell r="D259"/>
          <cell r="E259"/>
          <cell r="F259"/>
          <cell r="G259">
            <v>0</v>
          </cell>
          <cell r="H259">
            <v>0</v>
          </cell>
        </row>
        <row r="260">
          <cell r="B260"/>
          <cell r="C260"/>
          <cell r="D260"/>
          <cell r="E260"/>
          <cell r="F260"/>
          <cell r="G260">
            <v>0</v>
          </cell>
          <cell r="H260">
            <v>0</v>
          </cell>
        </row>
        <row r="261">
          <cell r="B261"/>
          <cell r="C261"/>
          <cell r="D261"/>
          <cell r="E261"/>
          <cell r="F261"/>
          <cell r="G261">
            <v>0</v>
          </cell>
          <cell r="H261">
            <v>0</v>
          </cell>
        </row>
        <row r="262">
          <cell r="B262"/>
          <cell r="C262"/>
          <cell r="D262"/>
          <cell r="E262"/>
          <cell r="F262"/>
          <cell r="G262">
            <v>0</v>
          </cell>
          <cell r="H262">
            <v>0</v>
          </cell>
        </row>
        <row r="263">
          <cell r="B263"/>
          <cell r="C263"/>
          <cell r="D263"/>
          <cell r="E263"/>
          <cell r="F263"/>
          <cell r="G263">
            <v>0</v>
          </cell>
          <cell r="H263">
            <v>0</v>
          </cell>
        </row>
        <row r="264">
          <cell r="B264"/>
          <cell r="C264"/>
          <cell r="D264"/>
          <cell r="E264"/>
          <cell r="F264"/>
          <cell r="G264">
            <v>0</v>
          </cell>
          <cell r="H264">
            <v>0</v>
          </cell>
        </row>
        <row r="265">
          <cell r="B265"/>
          <cell r="C265"/>
          <cell r="D265"/>
          <cell r="E265"/>
          <cell r="F265"/>
          <cell r="G265">
            <v>0</v>
          </cell>
          <cell r="H265">
            <v>0</v>
          </cell>
        </row>
        <row r="266">
          <cell r="B266"/>
          <cell r="C266"/>
          <cell r="D266"/>
          <cell r="E266"/>
          <cell r="F266"/>
          <cell r="G266">
            <v>0</v>
          </cell>
          <cell r="H266">
            <v>0</v>
          </cell>
        </row>
        <row r="267">
          <cell r="B267"/>
          <cell r="C267"/>
          <cell r="D267"/>
          <cell r="E267"/>
          <cell r="F267"/>
          <cell r="G267">
            <v>0</v>
          </cell>
          <cell r="H267">
            <v>0</v>
          </cell>
        </row>
        <row r="268">
          <cell r="B268"/>
          <cell r="C268"/>
          <cell r="D268"/>
          <cell r="E268"/>
          <cell r="F268"/>
          <cell r="G268">
            <v>0</v>
          </cell>
          <cell r="H268">
            <v>0</v>
          </cell>
        </row>
        <row r="269">
          <cell r="B269"/>
          <cell r="C269"/>
          <cell r="D269"/>
          <cell r="E269"/>
          <cell r="F269"/>
          <cell r="G269">
            <v>0</v>
          </cell>
          <cell r="H269">
            <v>0</v>
          </cell>
        </row>
        <row r="270">
          <cell r="B270"/>
          <cell r="C270"/>
          <cell r="D270"/>
          <cell r="E270"/>
          <cell r="F270"/>
          <cell r="G270">
            <v>0</v>
          </cell>
          <cell r="H270">
            <v>0</v>
          </cell>
        </row>
        <row r="271">
          <cell r="B271"/>
          <cell r="C271"/>
          <cell r="D271"/>
          <cell r="E271"/>
          <cell r="F271"/>
          <cell r="G271">
            <v>0</v>
          </cell>
          <cell r="H271">
            <v>0</v>
          </cell>
        </row>
        <row r="272">
          <cell r="B272"/>
          <cell r="C272"/>
          <cell r="D272"/>
          <cell r="E272"/>
          <cell r="F272"/>
          <cell r="G272">
            <v>0</v>
          </cell>
          <cell r="H272">
            <v>0</v>
          </cell>
        </row>
        <row r="273">
          <cell r="B273"/>
          <cell r="C273"/>
          <cell r="D273"/>
          <cell r="E273"/>
          <cell r="F273"/>
          <cell r="G273">
            <v>0</v>
          </cell>
          <cell r="H273">
            <v>0</v>
          </cell>
        </row>
        <row r="274">
          <cell r="B274"/>
          <cell r="C274"/>
          <cell r="D274"/>
          <cell r="E274"/>
          <cell r="F274"/>
          <cell r="G274">
            <v>0</v>
          </cell>
          <cell r="H274">
            <v>0</v>
          </cell>
        </row>
        <row r="275">
          <cell r="B275"/>
          <cell r="C275"/>
          <cell r="D275"/>
          <cell r="E275"/>
          <cell r="F275"/>
          <cell r="G275">
            <v>0</v>
          </cell>
          <cell r="H275">
            <v>0</v>
          </cell>
        </row>
        <row r="276">
          <cell r="B276"/>
          <cell r="C276"/>
          <cell r="D276"/>
          <cell r="E276"/>
          <cell r="F276"/>
          <cell r="G276">
            <v>0</v>
          </cell>
          <cell r="H276">
            <v>0</v>
          </cell>
        </row>
        <row r="277">
          <cell r="B277"/>
          <cell r="C277"/>
          <cell r="D277"/>
          <cell r="E277"/>
          <cell r="F277"/>
          <cell r="G277">
            <v>0</v>
          </cell>
          <cell r="H277">
            <v>0</v>
          </cell>
        </row>
        <row r="278">
          <cell r="B278"/>
          <cell r="C278"/>
          <cell r="D278"/>
          <cell r="E278"/>
          <cell r="F278"/>
          <cell r="G278">
            <v>0</v>
          </cell>
          <cell r="H278">
            <v>0</v>
          </cell>
        </row>
        <row r="279">
          <cell r="B279"/>
          <cell r="C279"/>
          <cell r="D279"/>
          <cell r="E279"/>
          <cell r="F279"/>
          <cell r="G279">
            <v>0</v>
          </cell>
          <cell r="H279">
            <v>0</v>
          </cell>
        </row>
        <row r="280">
          <cell r="B280"/>
          <cell r="C280"/>
          <cell r="D280"/>
          <cell r="E280"/>
          <cell r="F280"/>
          <cell r="G280">
            <v>0</v>
          </cell>
          <cell r="H280">
            <v>0</v>
          </cell>
        </row>
        <row r="281">
          <cell r="B281"/>
          <cell r="C281"/>
          <cell r="D281"/>
          <cell r="E281"/>
          <cell r="F281"/>
          <cell r="G281">
            <v>0</v>
          </cell>
          <cell r="H281">
            <v>0</v>
          </cell>
        </row>
        <row r="282">
          <cell r="B282"/>
          <cell r="C282"/>
          <cell r="D282"/>
          <cell r="E282"/>
          <cell r="F282"/>
          <cell r="G282">
            <v>0</v>
          </cell>
          <cell r="H282">
            <v>0</v>
          </cell>
        </row>
        <row r="283">
          <cell r="B283"/>
          <cell r="C283"/>
          <cell r="D283"/>
          <cell r="E283"/>
          <cell r="F283"/>
          <cell r="G283">
            <v>0</v>
          </cell>
          <cell r="H283">
            <v>0</v>
          </cell>
        </row>
        <row r="284">
          <cell r="B284"/>
          <cell r="C284"/>
          <cell r="D284"/>
          <cell r="E284"/>
          <cell r="F284"/>
          <cell r="G284">
            <v>0</v>
          </cell>
          <cell r="H284">
            <v>0</v>
          </cell>
        </row>
        <row r="285">
          <cell r="B285"/>
          <cell r="C285"/>
          <cell r="D285"/>
          <cell r="E285"/>
          <cell r="F285"/>
          <cell r="G285">
            <v>0</v>
          </cell>
          <cell r="H285">
            <v>0</v>
          </cell>
        </row>
      </sheetData>
      <sheetData sheetId="5"/>
      <sheetData sheetId="6"/>
      <sheetData sheetId="7"/>
      <sheetData sheetId="8"/>
      <sheetData sheetId="9"/>
      <sheetData sheetId="10">
        <row r="1">
          <cell r="A1" t="str">
            <v>COMP</v>
          </cell>
          <cell r="B1" t="str">
            <v>UNIT</v>
          </cell>
          <cell r="C1" t="str">
            <v>Default/Market</v>
          </cell>
          <cell r="D1" t="str">
            <v>Location</v>
          </cell>
        </row>
        <row r="2">
          <cell r="A2" t="str">
            <v>AESB</v>
          </cell>
          <cell r="B2" t="str">
            <v>BRYP_01Z</v>
          </cell>
          <cell r="C2" t="str">
            <v>D</v>
          </cell>
          <cell r="D2" t="str">
            <v>S</v>
          </cell>
        </row>
        <row r="3">
          <cell r="A3" t="str">
            <v>APGL</v>
          </cell>
          <cell r="B3" t="str">
            <v>KLYNA01Z</v>
          </cell>
          <cell r="C3" t="str">
            <v>D</v>
          </cell>
          <cell r="D3" t="str">
            <v>M</v>
          </cell>
        </row>
        <row r="4">
          <cell r="A4" t="str">
            <v>BAGE</v>
          </cell>
          <cell r="B4" t="str">
            <v>BAGE_01Z</v>
          </cell>
          <cell r="C4" t="str">
            <v>D</v>
          </cell>
          <cell r="D4" t="str">
            <v>S</v>
          </cell>
        </row>
        <row r="5">
          <cell r="A5" t="str">
            <v>BAGE</v>
          </cell>
          <cell r="B5" t="str">
            <v>BAGE_02Z</v>
          </cell>
          <cell r="C5" t="str">
            <v>D</v>
          </cell>
          <cell r="D5" t="str">
            <v>S</v>
          </cell>
        </row>
        <row r="6">
          <cell r="A6" t="str">
            <v>BARK</v>
          </cell>
          <cell r="B6" t="str">
            <v>BARK_02Z</v>
          </cell>
          <cell r="C6" t="str">
            <v>D</v>
          </cell>
          <cell r="D6" t="str">
            <v>S</v>
          </cell>
        </row>
        <row r="7">
          <cell r="A7" t="str">
            <v>BARK</v>
          </cell>
          <cell r="B7" t="str">
            <v>BARK_11Z</v>
          </cell>
          <cell r="C7" t="str">
            <v>D</v>
          </cell>
          <cell r="D7" t="str">
            <v>S</v>
          </cell>
        </row>
        <row r="8">
          <cell r="A8" t="str">
            <v>BBWF</v>
          </cell>
          <cell r="B8" t="str">
            <v>BRYBW-1</v>
          </cell>
          <cell r="C8" t="str">
            <v>D</v>
          </cell>
          <cell r="D8" t="str">
            <v>SC</v>
          </cell>
        </row>
        <row r="9">
          <cell r="A9" t="str">
            <v>BEAT</v>
          </cell>
          <cell r="B9" t="str">
            <v>BEATO-1</v>
          </cell>
          <cell r="C9" t="str">
            <v>D</v>
          </cell>
          <cell r="D9" t="str">
            <v>SC</v>
          </cell>
        </row>
        <row r="10">
          <cell r="A10" t="str">
            <v>BEAT</v>
          </cell>
          <cell r="B10" t="str">
            <v>BEATO-2</v>
          </cell>
          <cell r="C10" t="str">
            <v>D</v>
          </cell>
          <cell r="D10" t="str">
            <v>SC</v>
          </cell>
        </row>
        <row r="11">
          <cell r="A11" t="str">
            <v>BEAT</v>
          </cell>
          <cell r="B11" t="str">
            <v>BEATO-3</v>
          </cell>
          <cell r="C11" t="str">
            <v>D</v>
          </cell>
          <cell r="D11" t="str">
            <v>SC</v>
          </cell>
        </row>
        <row r="12">
          <cell r="A12" t="str">
            <v>BEAT</v>
          </cell>
          <cell r="B12" t="str">
            <v>BEATO-4</v>
          </cell>
          <cell r="C12" t="str">
            <v>D</v>
          </cell>
          <cell r="D12" t="str">
            <v>SC</v>
          </cell>
        </row>
        <row r="13">
          <cell r="A13" t="str">
            <v>BORL</v>
          </cell>
          <cell r="B13" t="str">
            <v>EGGPS01Z</v>
          </cell>
          <cell r="C13" t="str">
            <v>D</v>
          </cell>
          <cell r="D13" t="str">
            <v>N</v>
          </cell>
        </row>
        <row r="14">
          <cell r="A14" t="str">
            <v>BORL</v>
          </cell>
          <cell r="B14" t="str">
            <v>EGGPS02Z</v>
          </cell>
          <cell r="C14" t="str">
            <v>D</v>
          </cell>
          <cell r="D14" t="str">
            <v>N</v>
          </cell>
        </row>
        <row r="15">
          <cell r="A15" t="str">
            <v>BORL</v>
          </cell>
          <cell r="B15" t="str">
            <v>EGGPS03Z</v>
          </cell>
          <cell r="C15" t="str">
            <v>D</v>
          </cell>
          <cell r="D15" t="str">
            <v>N</v>
          </cell>
        </row>
        <row r="16">
          <cell r="A16" t="str">
            <v>BORL</v>
          </cell>
          <cell r="B16" t="str">
            <v>EGGPS04Z</v>
          </cell>
          <cell r="C16" t="str">
            <v>D</v>
          </cell>
          <cell r="D16" t="str">
            <v>N</v>
          </cell>
        </row>
        <row r="17">
          <cell r="A17" t="str">
            <v>BURB</v>
          </cell>
          <cell r="B17" t="str">
            <v>BRBEO-1</v>
          </cell>
          <cell r="C17" t="str">
            <v>D</v>
          </cell>
          <cell r="D17" t="str">
            <v>SC</v>
          </cell>
        </row>
        <row r="18">
          <cell r="A18" t="str">
            <v>CARR</v>
          </cell>
          <cell r="B18" t="str">
            <v>CARR-1</v>
          </cell>
          <cell r="C18" t="str">
            <v>D</v>
          </cell>
          <cell r="D18" t="str">
            <v>N</v>
          </cell>
        </row>
        <row r="19">
          <cell r="A19" t="str">
            <v>CARR</v>
          </cell>
          <cell r="B19" t="str">
            <v>CARR-2</v>
          </cell>
          <cell r="C19" t="str">
            <v>D</v>
          </cell>
          <cell r="D19" t="str">
            <v>N</v>
          </cell>
        </row>
        <row r="20">
          <cell r="A20" t="str">
            <v>CDCL</v>
          </cell>
          <cell r="B20" t="str">
            <v>CDCL_01Z</v>
          </cell>
          <cell r="C20" t="str">
            <v>D</v>
          </cell>
          <cell r="D20" t="str">
            <v>N</v>
          </cell>
        </row>
        <row r="21">
          <cell r="A21" t="str">
            <v>CLAN</v>
          </cell>
          <cell r="B21" t="str">
            <v>LAGA_01Z</v>
          </cell>
          <cell r="C21" t="str">
            <v>D</v>
          </cell>
          <cell r="D21" t="str">
            <v>N</v>
          </cell>
        </row>
        <row r="22">
          <cell r="A22" t="str">
            <v>CLYD</v>
          </cell>
          <cell r="B22" t="str">
            <v>CLDCW-1</v>
          </cell>
          <cell r="C22" t="str">
            <v>D</v>
          </cell>
          <cell r="D22" t="str">
            <v>SC</v>
          </cell>
        </row>
        <row r="23">
          <cell r="A23" t="str">
            <v>CLYD</v>
          </cell>
          <cell r="B23" t="str">
            <v>CLDNW-1</v>
          </cell>
          <cell r="C23" t="str">
            <v>D</v>
          </cell>
          <cell r="D23" t="str">
            <v>SC</v>
          </cell>
        </row>
        <row r="24">
          <cell r="A24" t="str">
            <v>CLYD</v>
          </cell>
          <cell r="B24" t="str">
            <v>CLDSW-1</v>
          </cell>
          <cell r="C24" t="str">
            <v>D</v>
          </cell>
          <cell r="D24" t="str">
            <v>SC</v>
          </cell>
        </row>
        <row r="25">
          <cell r="A25" t="str">
            <v>CMOL</v>
          </cell>
          <cell r="B25" t="str">
            <v>CRMLW-1</v>
          </cell>
          <cell r="C25" t="str">
            <v>D</v>
          </cell>
          <cell r="D25" t="str">
            <v>SC</v>
          </cell>
        </row>
        <row r="26">
          <cell r="A26" t="str">
            <v>CORB</v>
          </cell>
          <cell r="B26" t="str">
            <v>CORB_01Z</v>
          </cell>
          <cell r="C26" t="str">
            <v>D</v>
          </cell>
          <cell r="D26" t="str">
            <v>M</v>
          </cell>
        </row>
        <row r="27">
          <cell r="A27" t="str">
            <v>COSO</v>
          </cell>
          <cell r="B27" t="str">
            <v>COSO_01Z</v>
          </cell>
          <cell r="C27" t="str">
            <v>D</v>
          </cell>
          <cell r="D27" t="str">
            <v>S</v>
          </cell>
        </row>
        <row r="28">
          <cell r="A28" t="str">
            <v>CRST</v>
          </cell>
          <cell r="B28" t="str">
            <v>CRYRW-2</v>
          </cell>
          <cell r="C28" t="str">
            <v>D</v>
          </cell>
          <cell r="D28" t="str">
            <v>SC</v>
          </cell>
        </row>
        <row r="29">
          <cell r="A29" t="str">
            <v>DAMC</v>
          </cell>
          <cell r="B29" t="str">
            <v>DAMC_01Z</v>
          </cell>
          <cell r="C29" t="str">
            <v>D</v>
          </cell>
          <cell r="D29" t="str">
            <v>S</v>
          </cell>
        </row>
        <row r="30">
          <cell r="A30" t="str">
            <v>DEEP</v>
          </cell>
          <cell r="B30" t="str">
            <v>DEEP_01Z</v>
          </cell>
          <cell r="C30" t="str">
            <v>D</v>
          </cell>
          <cell r="D30" t="str">
            <v>N</v>
          </cell>
        </row>
        <row r="31">
          <cell r="A31" t="str">
            <v>DERW</v>
          </cell>
          <cell r="B31" t="str">
            <v>DERW_01Z</v>
          </cell>
          <cell r="C31" t="str">
            <v>D</v>
          </cell>
          <cell r="D31" t="str">
            <v>M</v>
          </cell>
        </row>
        <row r="32">
          <cell r="A32" t="str">
            <v>DPGL</v>
          </cell>
          <cell r="B32" t="str">
            <v>CNQPS01Z</v>
          </cell>
          <cell r="C32" t="str">
            <v>D</v>
          </cell>
          <cell r="D32" t="str">
            <v>N</v>
          </cell>
        </row>
        <row r="33">
          <cell r="A33" t="str">
            <v>DPGL</v>
          </cell>
          <cell r="B33" t="str">
            <v>CNQPS02Z</v>
          </cell>
          <cell r="C33" t="str">
            <v>D</v>
          </cell>
          <cell r="D33" t="str">
            <v>N</v>
          </cell>
        </row>
        <row r="34">
          <cell r="A34" t="str">
            <v>DPGL</v>
          </cell>
          <cell r="B34" t="str">
            <v>CNQPS03Z</v>
          </cell>
          <cell r="C34" t="str">
            <v>D</v>
          </cell>
          <cell r="D34" t="str">
            <v>N</v>
          </cell>
        </row>
        <row r="35">
          <cell r="A35" t="str">
            <v>DPGL</v>
          </cell>
          <cell r="B35" t="str">
            <v>CNQPS04Z</v>
          </cell>
          <cell r="C35" t="str">
            <v>D</v>
          </cell>
          <cell r="D35" t="str">
            <v>N</v>
          </cell>
        </row>
        <row r="36">
          <cell r="A36" t="str">
            <v>DRAX</v>
          </cell>
          <cell r="B36" t="str">
            <v>DRAXX01Z</v>
          </cell>
          <cell r="C36" t="str">
            <v>D</v>
          </cell>
          <cell r="D36" t="str">
            <v>N</v>
          </cell>
        </row>
        <row r="37">
          <cell r="A37" t="str">
            <v>DRAX</v>
          </cell>
          <cell r="B37" t="str">
            <v>DRAXX02Z</v>
          </cell>
          <cell r="C37" t="str">
            <v>D</v>
          </cell>
          <cell r="D37" t="str">
            <v>N</v>
          </cell>
        </row>
        <row r="38">
          <cell r="A38" t="str">
            <v>DRAX</v>
          </cell>
          <cell r="B38" t="str">
            <v>DRAXX03Z</v>
          </cell>
          <cell r="C38" t="str">
            <v>D</v>
          </cell>
          <cell r="D38" t="str">
            <v>N</v>
          </cell>
        </row>
        <row r="39">
          <cell r="A39" t="str">
            <v>DRAX</v>
          </cell>
          <cell r="B39" t="str">
            <v>DRAXX04Z</v>
          </cell>
          <cell r="C39" t="str">
            <v>D</v>
          </cell>
          <cell r="D39" t="str">
            <v>N</v>
          </cell>
        </row>
        <row r="40">
          <cell r="A40" t="str">
            <v>DRAX</v>
          </cell>
          <cell r="B40" t="str">
            <v>DRAXX05Z</v>
          </cell>
          <cell r="C40" t="str">
            <v>D</v>
          </cell>
          <cell r="D40" t="str">
            <v>N</v>
          </cell>
        </row>
        <row r="41">
          <cell r="A41" t="str">
            <v>DRAX</v>
          </cell>
          <cell r="B41" t="str">
            <v>DRAXX06Z</v>
          </cell>
          <cell r="C41" t="str">
            <v>D</v>
          </cell>
          <cell r="D41" t="str">
            <v>N</v>
          </cell>
        </row>
        <row r="42">
          <cell r="A42" t="str">
            <v>DRAX</v>
          </cell>
          <cell r="B42" t="str">
            <v>DRAXX09G</v>
          </cell>
          <cell r="C42" t="str">
            <v>D</v>
          </cell>
          <cell r="D42" t="str">
            <v>N</v>
          </cell>
        </row>
        <row r="43">
          <cell r="A43" t="str">
            <v>DRAX</v>
          </cell>
          <cell r="B43" t="str">
            <v>DRAXX10G</v>
          </cell>
          <cell r="C43" t="str">
            <v>D</v>
          </cell>
          <cell r="D43" t="str">
            <v>N</v>
          </cell>
        </row>
        <row r="44">
          <cell r="A44" t="str">
            <v>DRAX</v>
          </cell>
          <cell r="B44" t="str">
            <v>DRAXX12G</v>
          </cell>
          <cell r="C44" t="str">
            <v>D</v>
          </cell>
          <cell r="D44" t="str">
            <v>N</v>
          </cell>
        </row>
        <row r="45">
          <cell r="A45" t="str">
            <v>DUNM</v>
          </cell>
          <cell r="B45" t="str">
            <v>DUNGW-1</v>
          </cell>
          <cell r="C45" t="str">
            <v>D</v>
          </cell>
          <cell r="D45" t="str">
            <v>SC</v>
          </cell>
        </row>
        <row r="46">
          <cell r="A46" t="str">
            <v>EECL</v>
          </cell>
          <cell r="B46" t="str">
            <v>EECL_01Z</v>
          </cell>
          <cell r="C46" t="str">
            <v>D</v>
          </cell>
          <cell r="D46" t="str">
            <v>S</v>
          </cell>
        </row>
        <row r="47">
          <cell r="A47" t="str">
            <v>EFPL</v>
          </cell>
          <cell r="B47" t="str">
            <v>FERR_01Z</v>
          </cell>
          <cell r="C47" t="str">
            <v>D</v>
          </cell>
          <cell r="D47" t="str">
            <v>N</v>
          </cell>
        </row>
        <row r="48">
          <cell r="A48" t="str">
            <v>EFPL</v>
          </cell>
          <cell r="B48" t="str">
            <v>FERR_02Z</v>
          </cell>
          <cell r="C48" t="str">
            <v>D</v>
          </cell>
          <cell r="D48" t="str">
            <v>N</v>
          </cell>
        </row>
        <row r="49">
          <cell r="A49" t="str">
            <v>EFPL</v>
          </cell>
          <cell r="B49" t="str">
            <v>FERR_03Z</v>
          </cell>
          <cell r="C49" t="str">
            <v>D</v>
          </cell>
          <cell r="D49" t="str">
            <v>N</v>
          </cell>
        </row>
        <row r="50">
          <cell r="A50" t="str">
            <v>EFPL</v>
          </cell>
          <cell r="B50" t="str">
            <v>FERR_04Z</v>
          </cell>
          <cell r="C50" t="str">
            <v>D</v>
          </cell>
          <cell r="D50" t="str">
            <v>N</v>
          </cell>
        </row>
        <row r="51">
          <cell r="A51" t="str">
            <v>EFPL</v>
          </cell>
          <cell r="B51" t="str">
            <v>FIDL_01Z</v>
          </cell>
          <cell r="C51" t="str">
            <v>D</v>
          </cell>
          <cell r="D51" t="str">
            <v>N</v>
          </cell>
        </row>
        <row r="52">
          <cell r="A52" t="str">
            <v>EFPL</v>
          </cell>
          <cell r="B52" t="str">
            <v>FIDL_02Z</v>
          </cell>
          <cell r="C52" t="str">
            <v>D</v>
          </cell>
          <cell r="D52" t="str">
            <v>N</v>
          </cell>
        </row>
        <row r="53">
          <cell r="A53" t="str">
            <v>EFPL</v>
          </cell>
          <cell r="B53" t="str">
            <v>FIDL_03Z</v>
          </cell>
          <cell r="C53" t="str">
            <v>D</v>
          </cell>
          <cell r="D53" t="str">
            <v>N</v>
          </cell>
        </row>
        <row r="54">
          <cell r="A54" t="str">
            <v>EFPL</v>
          </cell>
          <cell r="B54" t="str">
            <v>FIDL_04Z</v>
          </cell>
          <cell r="C54" t="str">
            <v>D</v>
          </cell>
          <cell r="D54" t="str">
            <v>N</v>
          </cell>
        </row>
        <row r="55">
          <cell r="A55" t="str">
            <v>EIRG</v>
          </cell>
          <cell r="B55" t="str">
            <v>EAG_EWIC1</v>
          </cell>
          <cell r="C55" t="str">
            <v>D</v>
          </cell>
          <cell r="D55" t="str">
            <v>N</v>
          </cell>
        </row>
        <row r="56">
          <cell r="A56" t="str">
            <v>EPGL</v>
          </cell>
          <cell r="B56" t="str">
            <v>RYHPS01Z</v>
          </cell>
          <cell r="C56" t="str">
            <v>D</v>
          </cell>
          <cell r="D56" t="str">
            <v>S</v>
          </cell>
        </row>
        <row r="57">
          <cell r="A57" t="str">
            <v>EPGL</v>
          </cell>
          <cell r="B57" t="str">
            <v>COCK_01Z</v>
          </cell>
          <cell r="C57" t="str">
            <v>D</v>
          </cell>
          <cell r="D57" t="str">
            <v>SC</v>
          </cell>
        </row>
        <row r="58">
          <cell r="A58" t="str">
            <v>EPGL</v>
          </cell>
          <cell r="B58" t="str">
            <v>COCK_02Z</v>
          </cell>
          <cell r="C58" t="str">
            <v>D</v>
          </cell>
          <cell r="D58" t="str">
            <v>SC</v>
          </cell>
        </row>
        <row r="59">
          <cell r="A59" t="str">
            <v>EPGL</v>
          </cell>
          <cell r="B59" t="str">
            <v>COCK_03Z</v>
          </cell>
          <cell r="C59" t="str">
            <v>D</v>
          </cell>
          <cell r="D59" t="str">
            <v>SC</v>
          </cell>
        </row>
        <row r="60">
          <cell r="A60" t="str">
            <v>EPGL</v>
          </cell>
          <cell r="B60" t="str">
            <v>COCK_04Z</v>
          </cell>
          <cell r="C60" t="str">
            <v>D</v>
          </cell>
          <cell r="D60" t="str">
            <v>SC</v>
          </cell>
        </row>
        <row r="61">
          <cell r="A61" t="str">
            <v>EPGL</v>
          </cell>
          <cell r="B61" t="str">
            <v>CRUA_01Z</v>
          </cell>
          <cell r="C61" t="str">
            <v>D</v>
          </cell>
          <cell r="D61" t="str">
            <v>SC</v>
          </cell>
        </row>
        <row r="62">
          <cell r="A62" t="str">
            <v>EPGL</v>
          </cell>
          <cell r="B62" t="str">
            <v>CRUA_02Z</v>
          </cell>
          <cell r="C62" t="str">
            <v>D</v>
          </cell>
          <cell r="D62" t="str">
            <v>SC</v>
          </cell>
        </row>
        <row r="63">
          <cell r="A63" t="str">
            <v>EPGL</v>
          </cell>
          <cell r="B63" t="str">
            <v>CRUA_03Z</v>
          </cell>
          <cell r="C63" t="str">
            <v>D</v>
          </cell>
          <cell r="D63" t="str">
            <v>SC</v>
          </cell>
        </row>
        <row r="64">
          <cell r="A64" t="str">
            <v>EPGL</v>
          </cell>
          <cell r="B64" t="str">
            <v>CRUA_04Z</v>
          </cell>
          <cell r="C64" t="str">
            <v>D</v>
          </cell>
          <cell r="D64" t="str">
            <v>SC</v>
          </cell>
        </row>
        <row r="65">
          <cell r="A65" t="str">
            <v>EPGL</v>
          </cell>
          <cell r="B65" t="str">
            <v>LOAN_01Z</v>
          </cell>
          <cell r="C65" t="str">
            <v>D</v>
          </cell>
          <cell r="D65" t="str">
            <v>SC</v>
          </cell>
        </row>
        <row r="66">
          <cell r="A66" t="str">
            <v>EPGL</v>
          </cell>
          <cell r="B66" t="str">
            <v>LOAN_02Z</v>
          </cell>
          <cell r="C66" t="str">
            <v>D</v>
          </cell>
          <cell r="D66" t="str">
            <v>SC</v>
          </cell>
        </row>
        <row r="67">
          <cell r="A67" t="str">
            <v>EPGL</v>
          </cell>
          <cell r="B67" t="str">
            <v>LOAN_03Z</v>
          </cell>
          <cell r="C67" t="str">
            <v>D</v>
          </cell>
          <cell r="D67" t="str">
            <v>SC</v>
          </cell>
        </row>
        <row r="68">
          <cell r="A68" t="str">
            <v>EPGL</v>
          </cell>
          <cell r="B68" t="str">
            <v>LOAN_04Z</v>
          </cell>
          <cell r="C68" t="str">
            <v>D</v>
          </cell>
          <cell r="D68" t="str">
            <v>SC</v>
          </cell>
        </row>
        <row r="69">
          <cell r="A69" t="str">
            <v>FALG</v>
          </cell>
          <cell r="B69" t="str">
            <v>FALGW-1</v>
          </cell>
          <cell r="C69" t="str">
            <v>D</v>
          </cell>
          <cell r="D69" t="str">
            <v>SC</v>
          </cell>
        </row>
        <row r="70">
          <cell r="A70" t="str">
            <v>FELL</v>
          </cell>
          <cell r="B70" t="str">
            <v>FELL_01Z</v>
          </cell>
          <cell r="C70" t="str">
            <v>D</v>
          </cell>
          <cell r="D70" t="str">
            <v>N</v>
          </cell>
        </row>
        <row r="71">
          <cell r="A71" t="str">
            <v>GGOW</v>
          </cell>
          <cell r="B71" t="str">
            <v>GRGBW-1</v>
          </cell>
          <cell r="C71" t="str">
            <v>D</v>
          </cell>
          <cell r="D71" t="str">
            <v>S</v>
          </cell>
        </row>
        <row r="72">
          <cell r="A72" t="str">
            <v>GGOW</v>
          </cell>
          <cell r="B72" t="str">
            <v>GRGBW-2</v>
          </cell>
          <cell r="C72" t="str">
            <v>D</v>
          </cell>
          <cell r="D72" t="str">
            <v>S</v>
          </cell>
        </row>
        <row r="73">
          <cell r="A73" t="str">
            <v>GGOW</v>
          </cell>
          <cell r="B73" t="str">
            <v>GRGBW-3</v>
          </cell>
          <cell r="C73" t="str">
            <v>D</v>
          </cell>
          <cell r="D73" t="str">
            <v>S</v>
          </cell>
        </row>
        <row r="74">
          <cell r="A74" t="str">
            <v>GNFS</v>
          </cell>
          <cell r="B74" t="str">
            <v>GNFSW-1</v>
          </cell>
          <cell r="C74" t="str">
            <v>D</v>
          </cell>
          <cell r="D74" t="str">
            <v>SC</v>
          </cell>
        </row>
        <row r="75">
          <cell r="A75" t="str">
            <v>GOWF</v>
          </cell>
          <cell r="B75" t="str">
            <v>GAOFO-1</v>
          </cell>
          <cell r="C75" t="str">
            <v>D</v>
          </cell>
          <cell r="D75" t="str">
            <v>S</v>
          </cell>
        </row>
        <row r="76">
          <cell r="A76" t="str">
            <v>GOWF</v>
          </cell>
          <cell r="B76" t="str">
            <v>GAOFO-2</v>
          </cell>
          <cell r="C76" t="str">
            <v>D</v>
          </cell>
          <cell r="D76" t="str">
            <v>S</v>
          </cell>
        </row>
        <row r="77">
          <cell r="A77" t="str">
            <v>GOWF</v>
          </cell>
          <cell r="B77" t="str">
            <v>GAOFO-3</v>
          </cell>
          <cell r="C77" t="str">
            <v>D</v>
          </cell>
          <cell r="D77" t="str">
            <v>S</v>
          </cell>
        </row>
        <row r="78">
          <cell r="A78" t="str">
            <v>GOWF</v>
          </cell>
          <cell r="B78" t="str">
            <v>GAOFO-4</v>
          </cell>
          <cell r="C78" t="str">
            <v>D</v>
          </cell>
          <cell r="D78" t="str">
            <v>S</v>
          </cell>
        </row>
        <row r="79">
          <cell r="A79" t="str">
            <v>GPOW</v>
          </cell>
          <cell r="B79" t="str">
            <v>CRGHW-1</v>
          </cell>
          <cell r="C79" t="str">
            <v>D</v>
          </cell>
          <cell r="D79" t="str">
            <v>SC</v>
          </cell>
        </row>
        <row r="80">
          <cell r="A80" t="str">
            <v>GRMO</v>
          </cell>
          <cell r="B80" t="str">
            <v>GRMO_01Z</v>
          </cell>
          <cell r="C80" t="str">
            <v>D</v>
          </cell>
          <cell r="D80" t="str">
            <v>SC</v>
          </cell>
        </row>
        <row r="81">
          <cell r="A81" t="str">
            <v>GRWF</v>
          </cell>
          <cell r="B81" t="str">
            <v>GRIFW-1</v>
          </cell>
          <cell r="C81" t="str">
            <v>D</v>
          </cell>
          <cell r="D81" t="str">
            <v>SC</v>
          </cell>
        </row>
        <row r="82">
          <cell r="A82" t="str">
            <v>GRWF</v>
          </cell>
          <cell r="B82" t="str">
            <v>GRIFW-2</v>
          </cell>
          <cell r="C82" t="str">
            <v>D</v>
          </cell>
          <cell r="D82" t="str">
            <v>SC</v>
          </cell>
        </row>
        <row r="83">
          <cell r="A83" t="str">
            <v>GUNF</v>
          </cell>
          <cell r="B83" t="str">
            <v>GNFSW-2</v>
          </cell>
          <cell r="C83" t="str">
            <v>D</v>
          </cell>
          <cell r="D83" t="str">
            <v>SC</v>
          </cell>
        </row>
        <row r="84">
          <cell r="A84" t="str">
            <v>GWYN</v>
          </cell>
          <cell r="B84" t="str">
            <v>GYMR-15</v>
          </cell>
          <cell r="C84" t="str">
            <v>D</v>
          </cell>
          <cell r="D84" t="str">
            <v>M</v>
          </cell>
        </row>
        <row r="85">
          <cell r="A85" t="str">
            <v>GWYN</v>
          </cell>
          <cell r="B85" t="str">
            <v>GYMR-17</v>
          </cell>
          <cell r="C85" t="str">
            <v>D</v>
          </cell>
          <cell r="D85" t="str">
            <v>M</v>
          </cell>
        </row>
        <row r="86">
          <cell r="A86" t="str">
            <v>GWYN</v>
          </cell>
          <cell r="B86" t="str">
            <v>GYMR-26</v>
          </cell>
          <cell r="C86" t="str">
            <v>D</v>
          </cell>
          <cell r="D86" t="str">
            <v>M</v>
          </cell>
        </row>
        <row r="87">
          <cell r="A87" t="str">
            <v>GWYN</v>
          </cell>
          <cell r="B87" t="str">
            <v>GYMR-28</v>
          </cell>
          <cell r="C87" t="str">
            <v>D</v>
          </cell>
          <cell r="D87" t="str">
            <v>M</v>
          </cell>
        </row>
        <row r="88">
          <cell r="A88" t="str">
            <v>GYAR</v>
          </cell>
          <cell r="B88" t="str">
            <v>GYAR_01Z</v>
          </cell>
          <cell r="C88" t="str">
            <v>D</v>
          </cell>
          <cell r="D88" t="str">
            <v>M</v>
          </cell>
        </row>
        <row r="89">
          <cell r="A89" t="str">
            <v>HSEA</v>
          </cell>
          <cell r="B89" t="str">
            <v>HOWAO-1</v>
          </cell>
          <cell r="C89" t="str">
            <v>D</v>
          </cell>
          <cell r="D89" t="str">
            <v>N</v>
          </cell>
        </row>
        <row r="90">
          <cell r="A90" t="str">
            <v>HSEA</v>
          </cell>
          <cell r="B90" t="str">
            <v>HOWAO-2</v>
          </cell>
          <cell r="C90" t="str">
            <v>D</v>
          </cell>
          <cell r="D90" t="str">
            <v>N</v>
          </cell>
        </row>
        <row r="91">
          <cell r="A91" t="str">
            <v>HSEA</v>
          </cell>
          <cell r="B91" t="str">
            <v>HOWAO-3</v>
          </cell>
          <cell r="C91" t="str">
            <v>D</v>
          </cell>
          <cell r="D91" t="str">
            <v>N</v>
          </cell>
        </row>
        <row r="92">
          <cell r="A92" t="str">
            <v>HUMB</v>
          </cell>
          <cell r="B92" t="str">
            <v>SHBA_01Z</v>
          </cell>
          <cell r="C92" t="str">
            <v>D</v>
          </cell>
          <cell r="D92" t="str">
            <v>N</v>
          </cell>
        </row>
        <row r="93">
          <cell r="A93" t="str">
            <v>HUMB</v>
          </cell>
          <cell r="B93" t="str">
            <v>SHBA_02Z</v>
          </cell>
          <cell r="C93" t="str">
            <v>D</v>
          </cell>
          <cell r="D93" t="str">
            <v>N</v>
          </cell>
        </row>
        <row r="94">
          <cell r="A94" t="str">
            <v>HUMR</v>
          </cell>
          <cell r="B94" t="str">
            <v>HUMR_01Z</v>
          </cell>
          <cell r="C94" t="str">
            <v>D</v>
          </cell>
          <cell r="D94" t="str">
            <v>N</v>
          </cell>
        </row>
        <row r="95">
          <cell r="A95" t="str">
            <v>IFA2</v>
          </cell>
          <cell r="B95" t="str">
            <v>EAG-IFA2</v>
          </cell>
          <cell r="C95" t="str">
            <v>D</v>
          </cell>
          <cell r="D95" t="str">
            <v>S</v>
          </cell>
        </row>
        <row r="96">
          <cell r="A96" t="str">
            <v>IRON</v>
          </cell>
          <cell r="B96" t="str">
            <v>IRNPS01Z</v>
          </cell>
          <cell r="C96" t="str">
            <v>D</v>
          </cell>
          <cell r="D96" t="str">
            <v>M</v>
          </cell>
        </row>
        <row r="97">
          <cell r="A97" t="str">
            <v>IRON</v>
          </cell>
          <cell r="B97" t="str">
            <v>IRNPS02Z</v>
          </cell>
          <cell r="C97" t="str">
            <v>D</v>
          </cell>
          <cell r="D97" t="str">
            <v>M</v>
          </cell>
        </row>
        <row r="98">
          <cell r="A98" t="str">
            <v>JADL</v>
          </cell>
          <cell r="B98" t="str">
            <v>COTPS01Z</v>
          </cell>
          <cell r="C98" t="str">
            <v>D</v>
          </cell>
          <cell r="D98" t="str">
            <v>N</v>
          </cell>
        </row>
        <row r="99">
          <cell r="A99" t="str">
            <v>JADL</v>
          </cell>
          <cell r="B99" t="str">
            <v>COTPS02Z</v>
          </cell>
          <cell r="C99" t="str">
            <v>D</v>
          </cell>
          <cell r="D99" t="str">
            <v>N</v>
          </cell>
        </row>
        <row r="100">
          <cell r="A100" t="str">
            <v>JADL</v>
          </cell>
          <cell r="B100" t="str">
            <v>COTPS03Z</v>
          </cell>
          <cell r="C100" t="str">
            <v>D</v>
          </cell>
          <cell r="D100" t="str">
            <v>N</v>
          </cell>
        </row>
        <row r="101">
          <cell r="A101" t="str">
            <v>JADL</v>
          </cell>
          <cell r="B101" t="str">
            <v>COTPS04Z</v>
          </cell>
          <cell r="C101" t="str">
            <v>D</v>
          </cell>
          <cell r="D101" t="str">
            <v>N</v>
          </cell>
        </row>
        <row r="102">
          <cell r="A102" t="str">
            <v>KEAD</v>
          </cell>
          <cell r="B102" t="str">
            <v>KEAD_01Z</v>
          </cell>
          <cell r="C102" t="str">
            <v>D</v>
          </cell>
          <cell r="D102" t="str">
            <v>N</v>
          </cell>
        </row>
        <row r="103">
          <cell r="A103" t="str">
            <v>KILW</v>
          </cell>
          <cell r="B103" t="str">
            <v>KILBW-1</v>
          </cell>
          <cell r="C103" t="str">
            <v>D</v>
          </cell>
          <cell r="D103" t="str">
            <v>SC</v>
          </cell>
        </row>
        <row r="104">
          <cell r="A104" t="str">
            <v>KILW</v>
          </cell>
          <cell r="B104" t="str">
            <v>KILW_01Z</v>
          </cell>
          <cell r="C104" t="str">
            <v>D</v>
          </cell>
          <cell r="D104" t="str">
            <v>SC</v>
          </cell>
        </row>
        <row r="105">
          <cell r="A105" t="str">
            <v>LAKE</v>
          </cell>
          <cell r="B105" t="str">
            <v>ROOS_01Z</v>
          </cell>
          <cell r="C105" t="str">
            <v>D</v>
          </cell>
          <cell r="D105" t="str">
            <v>N</v>
          </cell>
        </row>
        <row r="106">
          <cell r="A106" t="str">
            <v>LINCS</v>
          </cell>
          <cell r="B106" t="str">
            <v>LNCSW-3</v>
          </cell>
          <cell r="C106" t="str">
            <v>D</v>
          </cell>
          <cell r="D106" t="str">
            <v>N</v>
          </cell>
        </row>
        <row r="107">
          <cell r="A107" t="str">
            <v>LONA</v>
          </cell>
          <cell r="B107" t="str">
            <v>LARYO-1</v>
          </cell>
          <cell r="C107" t="str">
            <v>D</v>
          </cell>
          <cell r="D107" t="str">
            <v>S</v>
          </cell>
        </row>
        <row r="108">
          <cell r="A108" t="str">
            <v>LONA</v>
          </cell>
          <cell r="B108" t="str">
            <v>LARYO-2</v>
          </cell>
          <cell r="C108" t="str">
            <v>D</v>
          </cell>
          <cell r="D108" t="str">
            <v>S</v>
          </cell>
        </row>
        <row r="109">
          <cell r="A109" t="str">
            <v>LONA</v>
          </cell>
          <cell r="B109" t="str">
            <v>LARYO-3</v>
          </cell>
          <cell r="C109" t="str">
            <v>D</v>
          </cell>
          <cell r="D109" t="str">
            <v>S</v>
          </cell>
        </row>
        <row r="110">
          <cell r="A110" t="str">
            <v>LONA</v>
          </cell>
          <cell r="B110" t="str">
            <v>LARYO-4</v>
          </cell>
          <cell r="C110" t="str">
            <v>D</v>
          </cell>
          <cell r="D110" t="str">
            <v>S</v>
          </cell>
        </row>
        <row r="111">
          <cell r="A111" t="str">
            <v>LZNL</v>
          </cell>
          <cell r="B111" t="str">
            <v>LCLTW-1</v>
          </cell>
          <cell r="C111" t="str">
            <v>D</v>
          </cell>
          <cell r="D111" t="str">
            <v>SC</v>
          </cell>
        </row>
        <row r="112">
          <cell r="A112" t="str">
            <v>MEDP</v>
          </cell>
          <cell r="B112" t="str">
            <v>MEDP_01Z</v>
          </cell>
          <cell r="C112" t="str">
            <v>D</v>
          </cell>
          <cell r="D112" t="str">
            <v>S</v>
          </cell>
        </row>
        <row r="113">
          <cell r="A113" t="str">
            <v>MILW</v>
          </cell>
          <cell r="B113" t="str">
            <v>MILWW-1</v>
          </cell>
          <cell r="C113" t="str">
            <v>D</v>
          </cell>
          <cell r="D113" t="str">
            <v>SC</v>
          </cell>
        </row>
        <row r="114">
          <cell r="A114" t="str">
            <v>MORE</v>
          </cell>
          <cell r="B114" t="str">
            <v>WDNSO-1</v>
          </cell>
          <cell r="C114" t="str">
            <v>D</v>
          </cell>
          <cell r="D114" t="str">
            <v>N</v>
          </cell>
        </row>
        <row r="115">
          <cell r="A115" t="str">
            <v>MORE</v>
          </cell>
          <cell r="B115" t="str">
            <v>WDNSO-2</v>
          </cell>
          <cell r="C115" t="str">
            <v>D</v>
          </cell>
          <cell r="D115" t="str">
            <v>N</v>
          </cell>
        </row>
        <row r="116">
          <cell r="A116" t="str">
            <v>MRWD</v>
          </cell>
          <cell r="B116" t="str">
            <v>MRWD_01Z</v>
          </cell>
          <cell r="C116" t="str">
            <v>D</v>
          </cell>
          <cell r="D116" t="str">
            <v>S</v>
          </cell>
        </row>
        <row r="117">
          <cell r="A117" t="str">
            <v>NATP</v>
          </cell>
          <cell r="B117" t="str">
            <v>LBAR_01Z</v>
          </cell>
          <cell r="C117" t="str">
            <v>D</v>
          </cell>
          <cell r="D117" t="str">
            <v>M</v>
          </cell>
        </row>
        <row r="118">
          <cell r="A118" t="str">
            <v>NATP</v>
          </cell>
          <cell r="B118" t="str">
            <v>STAY_01Z</v>
          </cell>
          <cell r="C118" t="str">
            <v>D</v>
          </cell>
          <cell r="D118" t="str">
            <v>N</v>
          </cell>
        </row>
        <row r="119">
          <cell r="A119" t="str">
            <v>NATP</v>
          </cell>
          <cell r="B119" t="str">
            <v>STAY_02Z</v>
          </cell>
          <cell r="C119" t="str">
            <v>D</v>
          </cell>
          <cell r="D119" t="str">
            <v>N</v>
          </cell>
        </row>
        <row r="120">
          <cell r="A120" t="str">
            <v>NATP</v>
          </cell>
          <cell r="B120" t="str">
            <v>STAY_03Z</v>
          </cell>
          <cell r="C120" t="str">
            <v>D</v>
          </cell>
          <cell r="D120" t="str">
            <v>N</v>
          </cell>
        </row>
        <row r="121">
          <cell r="A121" t="str">
            <v>NATP</v>
          </cell>
          <cell r="B121" t="str">
            <v>STAY_04Z</v>
          </cell>
          <cell r="C121" t="str">
            <v>D</v>
          </cell>
          <cell r="D121" t="str">
            <v>N</v>
          </cell>
        </row>
        <row r="122">
          <cell r="A122" t="str">
            <v>NATP</v>
          </cell>
          <cell r="B122" t="str">
            <v>ABTHB07Z</v>
          </cell>
          <cell r="C122" t="str">
            <v>D</v>
          </cell>
          <cell r="D122" t="str">
            <v>S</v>
          </cell>
        </row>
        <row r="123">
          <cell r="A123" t="str">
            <v>NATP</v>
          </cell>
          <cell r="B123" t="str">
            <v>ABTHB08Z</v>
          </cell>
          <cell r="C123" t="str">
            <v>D</v>
          </cell>
          <cell r="D123" t="str">
            <v>S</v>
          </cell>
        </row>
        <row r="124">
          <cell r="A124" t="str">
            <v>NATP</v>
          </cell>
          <cell r="B124" t="str">
            <v>ABTHB09Z</v>
          </cell>
          <cell r="C124" t="str">
            <v>D</v>
          </cell>
          <cell r="D124" t="str">
            <v>S</v>
          </cell>
        </row>
        <row r="125">
          <cell r="A125" t="str">
            <v>NATP</v>
          </cell>
          <cell r="B125" t="str">
            <v>COWE_01Z</v>
          </cell>
          <cell r="C125" t="str">
            <v>D</v>
          </cell>
          <cell r="D125" t="str">
            <v>S</v>
          </cell>
        </row>
        <row r="126">
          <cell r="A126" t="str">
            <v>NATP</v>
          </cell>
          <cell r="B126" t="str">
            <v>COWE_02Z</v>
          </cell>
          <cell r="C126" t="str">
            <v>D</v>
          </cell>
          <cell r="D126" t="str">
            <v>S</v>
          </cell>
        </row>
        <row r="127">
          <cell r="A127" t="str">
            <v>NATP</v>
          </cell>
          <cell r="B127" t="str">
            <v>DIDC_01G</v>
          </cell>
          <cell r="C127" t="str">
            <v>D</v>
          </cell>
          <cell r="D127" t="str">
            <v>S</v>
          </cell>
        </row>
        <row r="128">
          <cell r="A128" t="str">
            <v>NATP</v>
          </cell>
          <cell r="B128" t="str">
            <v>DIDC_01Z</v>
          </cell>
          <cell r="C128" t="str">
            <v>D</v>
          </cell>
          <cell r="D128" t="str">
            <v>S</v>
          </cell>
        </row>
        <row r="129">
          <cell r="A129" t="str">
            <v>NATP</v>
          </cell>
          <cell r="B129" t="str">
            <v>DIDC_02G</v>
          </cell>
          <cell r="C129" t="str">
            <v>D</v>
          </cell>
          <cell r="D129" t="str">
            <v>S</v>
          </cell>
        </row>
        <row r="130">
          <cell r="A130" t="str">
            <v>NATP</v>
          </cell>
          <cell r="B130" t="str">
            <v>DIDC_02Z</v>
          </cell>
          <cell r="C130" t="str">
            <v>D</v>
          </cell>
          <cell r="D130" t="str">
            <v>S</v>
          </cell>
        </row>
        <row r="131">
          <cell r="A131" t="str">
            <v>NATP</v>
          </cell>
          <cell r="B131" t="str">
            <v>DIDC_03G</v>
          </cell>
          <cell r="C131" t="str">
            <v>D</v>
          </cell>
          <cell r="D131" t="str">
            <v>S</v>
          </cell>
        </row>
        <row r="132">
          <cell r="A132" t="str">
            <v>NATP</v>
          </cell>
          <cell r="B132" t="str">
            <v>DIDC_03Z</v>
          </cell>
          <cell r="C132" t="str">
            <v>D</v>
          </cell>
          <cell r="D132" t="str">
            <v>S</v>
          </cell>
        </row>
        <row r="133">
          <cell r="A133" t="str">
            <v>NATP</v>
          </cell>
          <cell r="B133" t="str">
            <v>DIDC_04G</v>
          </cell>
          <cell r="C133" t="str">
            <v>D</v>
          </cell>
          <cell r="D133" t="str">
            <v>S</v>
          </cell>
        </row>
        <row r="134">
          <cell r="A134" t="str">
            <v>NATP</v>
          </cell>
          <cell r="B134" t="str">
            <v>DIDC_04Z</v>
          </cell>
          <cell r="C134" t="str">
            <v>D</v>
          </cell>
          <cell r="D134" t="str">
            <v>S</v>
          </cell>
        </row>
        <row r="135">
          <cell r="A135" t="str">
            <v>NATP</v>
          </cell>
          <cell r="B135" t="str">
            <v>DIDCB05Z</v>
          </cell>
          <cell r="C135" t="str">
            <v>D</v>
          </cell>
          <cell r="D135" t="str">
            <v>S</v>
          </cell>
        </row>
        <row r="136">
          <cell r="A136" t="str">
            <v>NATP</v>
          </cell>
          <cell r="B136" t="str">
            <v>DIDCB06Z</v>
          </cell>
          <cell r="C136" t="str">
            <v>D</v>
          </cell>
          <cell r="D136" t="str">
            <v>S</v>
          </cell>
        </row>
        <row r="137">
          <cell r="A137" t="str">
            <v>NATP</v>
          </cell>
          <cell r="B137" t="str">
            <v>FAWL_01Z</v>
          </cell>
          <cell r="C137" t="str">
            <v>D</v>
          </cell>
          <cell r="D137" t="str">
            <v>S</v>
          </cell>
        </row>
        <row r="138">
          <cell r="A138" t="str">
            <v>NATP</v>
          </cell>
          <cell r="B138" t="str">
            <v>FAWL_03Z</v>
          </cell>
          <cell r="C138" t="str">
            <v>D</v>
          </cell>
          <cell r="D138" t="str">
            <v>S</v>
          </cell>
        </row>
        <row r="139">
          <cell r="A139" t="str">
            <v>NATP</v>
          </cell>
          <cell r="B139" t="str">
            <v>LITTD01G</v>
          </cell>
          <cell r="C139" t="str">
            <v>D</v>
          </cell>
          <cell r="D139" t="str">
            <v>S</v>
          </cell>
        </row>
        <row r="140">
          <cell r="A140" t="str">
            <v>NATP</v>
          </cell>
          <cell r="B140" t="str">
            <v>LITTD01Z</v>
          </cell>
          <cell r="C140" t="str">
            <v>D</v>
          </cell>
          <cell r="D140" t="str">
            <v>S</v>
          </cell>
        </row>
        <row r="141">
          <cell r="A141" t="str">
            <v>NATP</v>
          </cell>
          <cell r="B141" t="str">
            <v>LITTD02G</v>
          </cell>
          <cell r="C141" t="str">
            <v>D</v>
          </cell>
          <cell r="D141" t="str">
            <v>S</v>
          </cell>
        </row>
        <row r="142">
          <cell r="A142" t="str">
            <v>NATP</v>
          </cell>
          <cell r="B142" t="str">
            <v>LITTD02Z</v>
          </cell>
          <cell r="C142" t="str">
            <v>D</v>
          </cell>
          <cell r="D142" t="str">
            <v>S</v>
          </cell>
        </row>
        <row r="143">
          <cell r="A143" t="str">
            <v>NATP</v>
          </cell>
          <cell r="B143" t="str">
            <v>LITTD03G</v>
          </cell>
          <cell r="C143" t="str">
            <v>D</v>
          </cell>
          <cell r="D143" t="str">
            <v>S</v>
          </cell>
        </row>
        <row r="144">
          <cell r="A144" t="str">
            <v>NATP</v>
          </cell>
          <cell r="B144" t="str">
            <v>PEMB_11Z</v>
          </cell>
          <cell r="C144" t="str">
            <v>D</v>
          </cell>
          <cell r="D144" t="str">
            <v>S</v>
          </cell>
        </row>
        <row r="145">
          <cell r="A145" t="str">
            <v>NATP</v>
          </cell>
          <cell r="B145" t="str">
            <v>PEMB_21Z</v>
          </cell>
          <cell r="C145" t="str">
            <v>D</v>
          </cell>
          <cell r="D145" t="str">
            <v>S</v>
          </cell>
        </row>
        <row r="146">
          <cell r="A146" t="str">
            <v>NATP</v>
          </cell>
          <cell r="B146" t="str">
            <v>PEMB_31Z</v>
          </cell>
          <cell r="C146" t="str">
            <v>D</v>
          </cell>
          <cell r="D146" t="str">
            <v>S</v>
          </cell>
        </row>
        <row r="147">
          <cell r="A147" t="str">
            <v>NATP</v>
          </cell>
          <cell r="B147" t="str">
            <v>PEMB_41Z</v>
          </cell>
          <cell r="C147" t="str">
            <v>D</v>
          </cell>
          <cell r="D147" t="str">
            <v>S</v>
          </cell>
        </row>
        <row r="148">
          <cell r="A148" t="str">
            <v>NATP</v>
          </cell>
          <cell r="B148" t="str">
            <v>PEMB_51Z</v>
          </cell>
          <cell r="C148" t="str">
            <v>D</v>
          </cell>
          <cell r="D148" t="str">
            <v>S</v>
          </cell>
        </row>
        <row r="149">
          <cell r="A149" t="str">
            <v>NATP</v>
          </cell>
          <cell r="B149" t="str">
            <v>TILBB08Z</v>
          </cell>
          <cell r="C149" t="str">
            <v>D</v>
          </cell>
          <cell r="D149" t="str">
            <v>S</v>
          </cell>
        </row>
        <row r="150">
          <cell r="A150" t="str">
            <v>NATP</v>
          </cell>
          <cell r="B150" t="str">
            <v>TILBB09Z</v>
          </cell>
          <cell r="C150" t="str">
            <v>D</v>
          </cell>
          <cell r="D150" t="str">
            <v>S</v>
          </cell>
        </row>
        <row r="151">
          <cell r="A151" t="str">
            <v>NATP</v>
          </cell>
          <cell r="B151" t="str">
            <v>TILBB10Z</v>
          </cell>
          <cell r="C151" t="str">
            <v>D</v>
          </cell>
          <cell r="D151" t="str">
            <v>S</v>
          </cell>
        </row>
        <row r="152">
          <cell r="A152" t="str">
            <v>NCT</v>
          </cell>
          <cell r="B152" t="str">
            <v>FAWN_01Z</v>
          </cell>
          <cell r="C152" t="str">
            <v>D</v>
          </cell>
          <cell r="D152" t="str">
            <v>S</v>
          </cell>
        </row>
        <row r="153">
          <cell r="A153" t="str">
            <v>NELC</v>
          </cell>
          <cell r="B153" t="str">
            <v>SIZB_01Z</v>
          </cell>
          <cell r="C153" t="str">
            <v>D</v>
          </cell>
          <cell r="D153" t="str">
            <v>M</v>
          </cell>
        </row>
        <row r="154">
          <cell r="A154" t="str">
            <v>NELC</v>
          </cell>
          <cell r="B154" t="str">
            <v>SIZB_02Z</v>
          </cell>
          <cell r="C154" t="str">
            <v>D</v>
          </cell>
          <cell r="D154" t="str">
            <v>M</v>
          </cell>
        </row>
        <row r="155">
          <cell r="A155" t="str">
            <v>NELC</v>
          </cell>
          <cell r="B155" t="str">
            <v>HEYM101Z</v>
          </cell>
          <cell r="C155" t="str">
            <v>D</v>
          </cell>
          <cell r="D155" t="str">
            <v>N</v>
          </cell>
        </row>
        <row r="156">
          <cell r="A156" t="str">
            <v>NELC</v>
          </cell>
          <cell r="B156" t="str">
            <v>HEYM102Z</v>
          </cell>
          <cell r="C156" t="str">
            <v>D</v>
          </cell>
          <cell r="D156" t="str">
            <v>N</v>
          </cell>
        </row>
        <row r="157">
          <cell r="A157" t="str">
            <v>NELC</v>
          </cell>
          <cell r="B157" t="str">
            <v>HEYM207Z</v>
          </cell>
          <cell r="C157" t="str">
            <v>D</v>
          </cell>
          <cell r="D157" t="str">
            <v>N</v>
          </cell>
        </row>
        <row r="158">
          <cell r="A158" t="str">
            <v>NELC</v>
          </cell>
          <cell r="B158" t="str">
            <v>HEYM208Z</v>
          </cell>
          <cell r="C158" t="str">
            <v>D</v>
          </cell>
          <cell r="D158" t="str">
            <v>N</v>
          </cell>
        </row>
        <row r="159">
          <cell r="A159" t="str">
            <v>NELC</v>
          </cell>
          <cell r="B159" t="str">
            <v>HRTL_01Z</v>
          </cell>
          <cell r="C159" t="str">
            <v>D</v>
          </cell>
          <cell r="D159" t="str">
            <v>N</v>
          </cell>
        </row>
        <row r="160">
          <cell r="A160" t="str">
            <v>NELC</v>
          </cell>
          <cell r="B160" t="str">
            <v>HRTL_02Z</v>
          </cell>
          <cell r="C160" t="str">
            <v>D</v>
          </cell>
          <cell r="D160" t="str">
            <v>N</v>
          </cell>
        </row>
        <row r="161">
          <cell r="A161" t="str">
            <v>NELC</v>
          </cell>
          <cell r="B161" t="str">
            <v>DNGB_21Z</v>
          </cell>
          <cell r="C161" t="str">
            <v>D</v>
          </cell>
          <cell r="D161" t="str">
            <v>S</v>
          </cell>
        </row>
        <row r="162">
          <cell r="A162" t="str">
            <v>NELC</v>
          </cell>
          <cell r="B162" t="str">
            <v>DNGB_22Z</v>
          </cell>
          <cell r="C162" t="str">
            <v>D</v>
          </cell>
          <cell r="D162" t="str">
            <v>S</v>
          </cell>
        </row>
        <row r="163">
          <cell r="A163" t="str">
            <v>NELC</v>
          </cell>
          <cell r="B163" t="str">
            <v>HINB_07Z</v>
          </cell>
          <cell r="C163" t="str">
            <v>D</v>
          </cell>
          <cell r="D163" t="str">
            <v>S</v>
          </cell>
        </row>
        <row r="164">
          <cell r="A164" t="str">
            <v>NELC</v>
          </cell>
          <cell r="B164" t="str">
            <v>HINB_08Z</v>
          </cell>
          <cell r="C164" t="str">
            <v>D</v>
          </cell>
          <cell r="D164" t="str">
            <v>S</v>
          </cell>
        </row>
        <row r="165">
          <cell r="A165" t="str">
            <v>NELC</v>
          </cell>
          <cell r="B165" t="str">
            <v>HUNB_07Z</v>
          </cell>
          <cell r="C165" t="str">
            <v>D</v>
          </cell>
          <cell r="D165" t="str">
            <v>SC</v>
          </cell>
        </row>
        <row r="166">
          <cell r="A166" t="str">
            <v>NELC</v>
          </cell>
          <cell r="B166" t="str">
            <v>HUNB_08Z</v>
          </cell>
          <cell r="C166" t="str">
            <v>D</v>
          </cell>
          <cell r="D166" t="str">
            <v>SC</v>
          </cell>
        </row>
        <row r="167">
          <cell r="A167" t="str">
            <v>NELC</v>
          </cell>
          <cell r="B167" t="str">
            <v>TORN_01Z</v>
          </cell>
          <cell r="C167" t="str">
            <v>D</v>
          </cell>
          <cell r="D167" t="str">
            <v>SC</v>
          </cell>
        </row>
        <row r="168">
          <cell r="A168" t="str">
            <v>NELC</v>
          </cell>
          <cell r="B168" t="str">
            <v>TORN_02Z</v>
          </cell>
          <cell r="C168" t="str">
            <v>D</v>
          </cell>
          <cell r="D168" t="str">
            <v>SC</v>
          </cell>
        </row>
        <row r="169">
          <cell r="A169" t="str">
            <v>NEMO</v>
          </cell>
          <cell r="B169" t="str">
            <v>EAG-NEMO1</v>
          </cell>
          <cell r="C169" t="str">
            <v>D</v>
          </cell>
          <cell r="D169" t="str">
            <v>S</v>
          </cell>
        </row>
        <row r="170">
          <cell r="A170" t="str">
            <v>NGPS</v>
          </cell>
          <cell r="B170" t="str">
            <v>DINO_01Z</v>
          </cell>
          <cell r="C170" t="str">
            <v>D</v>
          </cell>
          <cell r="D170" t="str">
            <v>N</v>
          </cell>
        </row>
        <row r="171">
          <cell r="A171" t="str">
            <v>NGPS</v>
          </cell>
          <cell r="B171" t="str">
            <v>DINO_02Z</v>
          </cell>
          <cell r="C171" t="str">
            <v>D</v>
          </cell>
          <cell r="D171" t="str">
            <v>N</v>
          </cell>
        </row>
        <row r="172">
          <cell r="A172" t="str">
            <v>NGPS</v>
          </cell>
          <cell r="B172" t="str">
            <v>DINO_03Z</v>
          </cell>
          <cell r="C172" t="str">
            <v>D</v>
          </cell>
          <cell r="D172" t="str">
            <v>N</v>
          </cell>
        </row>
        <row r="173">
          <cell r="A173" t="str">
            <v>NGPS</v>
          </cell>
          <cell r="B173" t="str">
            <v>DINO_04Z</v>
          </cell>
          <cell r="C173" t="str">
            <v>D</v>
          </cell>
          <cell r="D173" t="str">
            <v>N</v>
          </cell>
        </row>
        <row r="174">
          <cell r="A174" t="str">
            <v>NGPS</v>
          </cell>
          <cell r="B174" t="str">
            <v>DINO_05Z</v>
          </cell>
          <cell r="C174" t="str">
            <v>D</v>
          </cell>
          <cell r="D174" t="str">
            <v>N</v>
          </cell>
        </row>
        <row r="175">
          <cell r="A175" t="str">
            <v>NGPS</v>
          </cell>
          <cell r="B175" t="str">
            <v>DINO_06Z</v>
          </cell>
          <cell r="C175" t="str">
            <v>D</v>
          </cell>
          <cell r="D175" t="str">
            <v>N</v>
          </cell>
        </row>
        <row r="176">
          <cell r="A176" t="str">
            <v>NGPS</v>
          </cell>
          <cell r="B176" t="str">
            <v>FFES_01Z</v>
          </cell>
          <cell r="C176" t="str">
            <v>D</v>
          </cell>
          <cell r="D176" t="str">
            <v>N</v>
          </cell>
        </row>
        <row r="177">
          <cell r="A177" t="str">
            <v>NGPS</v>
          </cell>
          <cell r="B177" t="str">
            <v>FFES_02Z</v>
          </cell>
          <cell r="C177" t="str">
            <v>D</v>
          </cell>
          <cell r="D177" t="str">
            <v>N</v>
          </cell>
        </row>
        <row r="178">
          <cell r="A178" t="str">
            <v>NGPS</v>
          </cell>
          <cell r="B178" t="str">
            <v>FFES_03Z</v>
          </cell>
          <cell r="C178" t="str">
            <v>D</v>
          </cell>
          <cell r="D178" t="str">
            <v>N</v>
          </cell>
        </row>
        <row r="179">
          <cell r="A179" t="str">
            <v>NGPS</v>
          </cell>
          <cell r="B179" t="str">
            <v>FFES_04Z</v>
          </cell>
          <cell r="C179" t="str">
            <v>D</v>
          </cell>
          <cell r="D179" t="str">
            <v>N</v>
          </cell>
        </row>
        <row r="180">
          <cell r="A180" t="str">
            <v>NSLL</v>
          </cell>
          <cell r="B180" t="str">
            <v>EAG_NSL1</v>
          </cell>
          <cell r="C180" t="str">
            <v>D</v>
          </cell>
          <cell r="D180" t="str">
            <v>N</v>
          </cell>
        </row>
        <row r="181">
          <cell r="A181" t="str">
            <v>NTGL</v>
          </cell>
          <cell r="B181" t="str">
            <v>KILNS01Z</v>
          </cell>
          <cell r="C181" t="str">
            <v>D</v>
          </cell>
          <cell r="D181" t="str">
            <v>N</v>
          </cell>
        </row>
        <row r="182">
          <cell r="A182" t="str">
            <v>NUCE</v>
          </cell>
          <cell r="B182" t="str">
            <v>SIZEA01Z</v>
          </cell>
          <cell r="C182" t="str">
            <v>D</v>
          </cell>
          <cell r="D182" t="str">
            <v>M</v>
          </cell>
        </row>
        <row r="183">
          <cell r="A183" t="str">
            <v>NUCE</v>
          </cell>
          <cell r="B183" t="str">
            <v>SIZEA02Z</v>
          </cell>
          <cell r="C183" t="str">
            <v>D</v>
          </cell>
          <cell r="D183" t="str">
            <v>M</v>
          </cell>
        </row>
        <row r="184">
          <cell r="A184" t="str">
            <v>NUCE</v>
          </cell>
          <cell r="B184" t="str">
            <v>WYLF_01Z</v>
          </cell>
          <cell r="C184" t="str">
            <v>D</v>
          </cell>
          <cell r="D184" t="str">
            <v>N</v>
          </cell>
        </row>
        <row r="185">
          <cell r="A185" t="str">
            <v>NUCE</v>
          </cell>
          <cell r="B185" t="str">
            <v>WYLF_02Z</v>
          </cell>
          <cell r="C185" t="str">
            <v>D</v>
          </cell>
          <cell r="D185" t="str">
            <v>N</v>
          </cell>
        </row>
        <row r="186">
          <cell r="A186" t="str">
            <v>NUCE</v>
          </cell>
          <cell r="B186" t="str">
            <v>WYLF_03Z</v>
          </cell>
          <cell r="C186" t="str">
            <v>D</v>
          </cell>
          <cell r="D186" t="str">
            <v>N</v>
          </cell>
        </row>
        <row r="187">
          <cell r="A187" t="str">
            <v>NUCE</v>
          </cell>
          <cell r="B187" t="str">
            <v>WYLF_04Z</v>
          </cell>
          <cell r="C187" t="str">
            <v>D</v>
          </cell>
          <cell r="D187" t="str">
            <v>N</v>
          </cell>
        </row>
        <row r="188">
          <cell r="A188" t="str">
            <v>NUCE</v>
          </cell>
          <cell r="B188" t="str">
            <v>BRWE_01Z</v>
          </cell>
          <cell r="C188" t="str">
            <v>D</v>
          </cell>
          <cell r="D188" t="str">
            <v>S</v>
          </cell>
        </row>
        <row r="189">
          <cell r="A189" t="str">
            <v>NUCE</v>
          </cell>
          <cell r="B189" t="str">
            <v>BRWE_02Z</v>
          </cell>
          <cell r="C189" t="str">
            <v>D</v>
          </cell>
          <cell r="D189" t="str">
            <v>S</v>
          </cell>
        </row>
        <row r="190">
          <cell r="A190" t="str">
            <v>NUCE</v>
          </cell>
          <cell r="B190" t="str">
            <v>BRWE_03Z</v>
          </cell>
          <cell r="C190" t="str">
            <v>D</v>
          </cell>
          <cell r="D190" t="str">
            <v>S</v>
          </cell>
        </row>
        <row r="191">
          <cell r="A191" t="str">
            <v>NUCE</v>
          </cell>
          <cell r="B191" t="str">
            <v>BRWE_04Z</v>
          </cell>
          <cell r="C191" t="str">
            <v>D</v>
          </cell>
          <cell r="D191" t="str">
            <v>S</v>
          </cell>
        </row>
        <row r="192">
          <cell r="A192" t="str">
            <v>NUCE</v>
          </cell>
          <cell r="B192" t="str">
            <v>BRWE_05Z</v>
          </cell>
          <cell r="C192" t="str">
            <v>D</v>
          </cell>
          <cell r="D192" t="str">
            <v>S</v>
          </cell>
        </row>
        <row r="193">
          <cell r="A193" t="str">
            <v>NUCE</v>
          </cell>
          <cell r="B193" t="str">
            <v>BRWE_06Z</v>
          </cell>
          <cell r="C193" t="str">
            <v>D</v>
          </cell>
          <cell r="D193" t="str">
            <v>S</v>
          </cell>
        </row>
        <row r="194">
          <cell r="A194" t="str">
            <v>NUCE</v>
          </cell>
          <cell r="B194" t="str">
            <v>DUNGA01Z</v>
          </cell>
          <cell r="C194" t="str">
            <v>D</v>
          </cell>
          <cell r="D194" t="str">
            <v>S</v>
          </cell>
        </row>
        <row r="195">
          <cell r="A195" t="str">
            <v>NUCE</v>
          </cell>
          <cell r="B195" t="str">
            <v>DUNGA02Z</v>
          </cell>
          <cell r="C195" t="str">
            <v>D</v>
          </cell>
          <cell r="D195" t="str">
            <v>S</v>
          </cell>
        </row>
        <row r="196">
          <cell r="A196" t="str">
            <v>NUCE</v>
          </cell>
          <cell r="B196" t="str">
            <v>DUNGA03Z</v>
          </cell>
          <cell r="C196" t="str">
            <v>D</v>
          </cell>
          <cell r="D196" t="str">
            <v>S</v>
          </cell>
        </row>
        <row r="197">
          <cell r="A197" t="str">
            <v>NUCE</v>
          </cell>
          <cell r="B197" t="str">
            <v>DUNGA04Z</v>
          </cell>
          <cell r="C197" t="str">
            <v>D</v>
          </cell>
          <cell r="D197" t="str">
            <v>S</v>
          </cell>
        </row>
        <row r="198">
          <cell r="A198" t="str">
            <v>NUCE</v>
          </cell>
          <cell r="B198" t="str">
            <v>OLDS_01Z</v>
          </cell>
          <cell r="C198" t="str">
            <v>D</v>
          </cell>
          <cell r="D198" t="str">
            <v>S</v>
          </cell>
        </row>
        <row r="199">
          <cell r="A199" t="str">
            <v>NUCE</v>
          </cell>
          <cell r="B199" t="str">
            <v>OLDS_02Z</v>
          </cell>
          <cell r="C199" t="str">
            <v>D</v>
          </cell>
          <cell r="D199" t="str">
            <v>S</v>
          </cell>
        </row>
        <row r="200">
          <cell r="A200" t="str">
            <v>PETE</v>
          </cell>
          <cell r="B200" t="str">
            <v>PETEM01Z</v>
          </cell>
          <cell r="C200" t="str">
            <v>D</v>
          </cell>
          <cell r="D200" t="str">
            <v>M</v>
          </cell>
        </row>
        <row r="201">
          <cell r="A201" t="str">
            <v>PGEN</v>
          </cell>
          <cell r="B201" t="str">
            <v>RATS_01Z</v>
          </cell>
          <cell r="C201" t="str">
            <v>D</v>
          </cell>
          <cell r="D201" t="str">
            <v>M</v>
          </cell>
        </row>
        <row r="202">
          <cell r="A202" t="str">
            <v>PGEN</v>
          </cell>
          <cell r="B202" t="str">
            <v>RATS_02Z</v>
          </cell>
          <cell r="C202" t="str">
            <v>D</v>
          </cell>
          <cell r="D202" t="str">
            <v>M</v>
          </cell>
        </row>
        <row r="203">
          <cell r="A203" t="str">
            <v>PGEN</v>
          </cell>
          <cell r="B203" t="str">
            <v>RATS_03Z</v>
          </cell>
          <cell r="C203" t="str">
            <v>D</v>
          </cell>
          <cell r="D203" t="str">
            <v>M</v>
          </cell>
        </row>
        <row r="204">
          <cell r="A204" t="str">
            <v>PGEN</v>
          </cell>
          <cell r="B204" t="str">
            <v>RATS_04Z</v>
          </cell>
          <cell r="C204" t="str">
            <v>D</v>
          </cell>
          <cell r="D204" t="str">
            <v>M</v>
          </cell>
        </row>
        <row r="205">
          <cell r="A205" t="str">
            <v>PGEN</v>
          </cell>
          <cell r="B205" t="str">
            <v>KILLP01Z</v>
          </cell>
          <cell r="C205" t="str">
            <v>D</v>
          </cell>
          <cell r="D205" t="str">
            <v>N</v>
          </cell>
        </row>
        <row r="206">
          <cell r="A206" t="str">
            <v>PGEN</v>
          </cell>
          <cell r="B206" t="str">
            <v>KILLP02Z</v>
          </cell>
          <cell r="C206" t="str">
            <v>D</v>
          </cell>
          <cell r="D206" t="str">
            <v>N</v>
          </cell>
        </row>
        <row r="207">
          <cell r="A207" t="str">
            <v>PGEN</v>
          </cell>
          <cell r="B207" t="str">
            <v>GRAI_01Z</v>
          </cell>
          <cell r="C207" t="str">
            <v>D</v>
          </cell>
          <cell r="D207" t="str">
            <v>S</v>
          </cell>
        </row>
        <row r="208">
          <cell r="A208" t="str">
            <v>PGEN</v>
          </cell>
          <cell r="B208" t="str">
            <v>GRAI_03Z</v>
          </cell>
          <cell r="C208" t="str">
            <v>D</v>
          </cell>
          <cell r="D208" t="str">
            <v>S</v>
          </cell>
        </row>
        <row r="209">
          <cell r="A209" t="str">
            <v>PGEN</v>
          </cell>
          <cell r="B209" t="str">
            <v>GRAI_04Z</v>
          </cell>
          <cell r="C209" t="str">
            <v>D</v>
          </cell>
          <cell r="D209" t="str">
            <v>S</v>
          </cell>
        </row>
        <row r="210">
          <cell r="A210" t="str">
            <v>PGEN</v>
          </cell>
          <cell r="B210" t="str">
            <v>GRAI_06Z</v>
          </cell>
          <cell r="C210" t="str">
            <v>D</v>
          </cell>
          <cell r="D210" t="str">
            <v>S</v>
          </cell>
        </row>
        <row r="211">
          <cell r="A211" t="str">
            <v>PGEN</v>
          </cell>
          <cell r="B211" t="str">
            <v>GRAI_07Z</v>
          </cell>
          <cell r="C211" t="str">
            <v>D</v>
          </cell>
          <cell r="D211" t="str">
            <v>S</v>
          </cell>
        </row>
        <row r="212">
          <cell r="A212" t="str">
            <v>PGEN</v>
          </cell>
          <cell r="B212" t="str">
            <v>GRAI_08Z</v>
          </cell>
          <cell r="C212" t="str">
            <v>D</v>
          </cell>
          <cell r="D212" t="str">
            <v>S</v>
          </cell>
        </row>
        <row r="213">
          <cell r="A213" t="str">
            <v>PGEN</v>
          </cell>
          <cell r="B213" t="str">
            <v>KINO_01Z</v>
          </cell>
          <cell r="C213" t="str">
            <v>D</v>
          </cell>
          <cell r="D213" t="str">
            <v>S</v>
          </cell>
        </row>
        <row r="214">
          <cell r="A214" t="str">
            <v>PGEN</v>
          </cell>
          <cell r="B214" t="str">
            <v>KINO_02Z</v>
          </cell>
          <cell r="C214" t="str">
            <v>D</v>
          </cell>
          <cell r="D214" t="str">
            <v>S</v>
          </cell>
        </row>
        <row r="215">
          <cell r="A215" t="str">
            <v>PGEN</v>
          </cell>
          <cell r="B215" t="str">
            <v>KINO_03Z</v>
          </cell>
          <cell r="C215" t="str">
            <v>D</v>
          </cell>
          <cell r="D215" t="str">
            <v>S</v>
          </cell>
        </row>
        <row r="216">
          <cell r="A216" t="str">
            <v>PGEN</v>
          </cell>
          <cell r="B216" t="str">
            <v>KINO_04Z</v>
          </cell>
          <cell r="C216" t="str">
            <v>D</v>
          </cell>
          <cell r="D216" t="str">
            <v>S</v>
          </cell>
        </row>
        <row r="217">
          <cell r="A217" t="str">
            <v>PGEN</v>
          </cell>
          <cell r="B217" t="str">
            <v>TAYL_02Z</v>
          </cell>
          <cell r="C217" t="str">
            <v>D</v>
          </cell>
          <cell r="D217" t="str">
            <v>S</v>
          </cell>
        </row>
        <row r="218">
          <cell r="A218" t="str">
            <v>PGEN</v>
          </cell>
          <cell r="B218" t="str">
            <v>TAYL_03Z</v>
          </cell>
          <cell r="C218" t="str">
            <v>D</v>
          </cell>
          <cell r="D218" t="str">
            <v>S</v>
          </cell>
        </row>
        <row r="219">
          <cell r="A219" t="str">
            <v>RBWF</v>
          </cell>
          <cell r="B219" t="str">
            <v>RCBKO-1</v>
          </cell>
          <cell r="C219" t="str">
            <v>D</v>
          </cell>
          <cell r="D219" t="str">
            <v>SC</v>
          </cell>
        </row>
        <row r="220">
          <cell r="A220" t="str">
            <v>RBWF</v>
          </cell>
          <cell r="B220" t="str">
            <v>RCBKO-2</v>
          </cell>
          <cell r="C220" t="str">
            <v>D</v>
          </cell>
          <cell r="D220" t="str">
            <v>SC</v>
          </cell>
        </row>
        <row r="221">
          <cell r="A221" t="str">
            <v>REGP</v>
          </cell>
          <cell r="B221" t="str">
            <v>BRGG_01Z</v>
          </cell>
          <cell r="C221" t="str">
            <v>D</v>
          </cell>
          <cell r="D221" t="str">
            <v>N</v>
          </cell>
        </row>
        <row r="222">
          <cell r="A222" t="str">
            <v>ROCK</v>
          </cell>
          <cell r="B222" t="str">
            <v>ROCK_01Z</v>
          </cell>
          <cell r="C222" t="str">
            <v>D</v>
          </cell>
          <cell r="D222" t="str">
            <v>N</v>
          </cell>
        </row>
        <row r="223">
          <cell r="A223" t="str">
            <v>RUGE</v>
          </cell>
          <cell r="B223" t="str">
            <v>RUGPS06G</v>
          </cell>
          <cell r="C223" t="str">
            <v>D</v>
          </cell>
          <cell r="D223" t="str">
            <v>M</v>
          </cell>
        </row>
        <row r="224">
          <cell r="A224" t="str">
            <v>RUGE</v>
          </cell>
          <cell r="B224" t="str">
            <v>RUGPS06Z</v>
          </cell>
          <cell r="C224" t="str">
            <v>D</v>
          </cell>
          <cell r="D224" t="str">
            <v>M</v>
          </cell>
        </row>
        <row r="225">
          <cell r="A225" t="str">
            <v>RUGE</v>
          </cell>
          <cell r="B225" t="str">
            <v>RUGPS07G</v>
          </cell>
          <cell r="C225" t="str">
            <v>D</v>
          </cell>
          <cell r="D225" t="str">
            <v>M</v>
          </cell>
        </row>
        <row r="226">
          <cell r="A226" t="str">
            <v>RUGE</v>
          </cell>
          <cell r="B226" t="str">
            <v>RUGPS07Z</v>
          </cell>
          <cell r="C226" t="str">
            <v>D</v>
          </cell>
          <cell r="D226" t="str">
            <v>M</v>
          </cell>
        </row>
        <row r="227">
          <cell r="A227" t="str">
            <v>SCCL</v>
          </cell>
          <cell r="B227" t="str">
            <v>SCCL_01Z</v>
          </cell>
          <cell r="C227" t="str">
            <v>D</v>
          </cell>
          <cell r="D227" t="str">
            <v>N</v>
          </cell>
        </row>
        <row r="228">
          <cell r="A228" t="str">
            <v>SCCL</v>
          </cell>
          <cell r="B228" t="str">
            <v>SCCL_02Z</v>
          </cell>
          <cell r="C228" t="str">
            <v>D</v>
          </cell>
          <cell r="D228" t="str">
            <v>N</v>
          </cell>
        </row>
        <row r="229">
          <cell r="A229" t="str">
            <v>SCCL</v>
          </cell>
          <cell r="B229" t="str">
            <v>SCCL_03Z</v>
          </cell>
          <cell r="C229" t="str">
            <v>D</v>
          </cell>
          <cell r="D229" t="str">
            <v>N</v>
          </cell>
        </row>
        <row r="230">
          <cell r="A230" t="str">
            <v>SCPL</v>
          </cell>
          <cell r="B230" t="str">
            <v>SHOS_01Z</v>
          </cell>
          <cell r="C230" t="str">
            <v>D</v>
          </cell>
          <cell r="D230" t="str">
            <v>S</v>
          </cell>
        </row>
        <row r="231">
          <cell r="A231" t="str">
            <v>SEAB</v>
          </cell>
          <cell r="B231" t="str">
            <v>SEAB_01Z</v>
          </cell>
          <cell r="C231" t="str">
            <v>D</v>
          </cell>
          <cell r="D231" t="str">
            <v>S</v>
          </cell>
        </row>
        <row r="232">
          <cell r="A232" t="str">
            <v>SEAB</v>
          </cell>
          <cell r="B232" t="str">
            <v>SEAB_02Z</v>
          </cell>
          <cell r="C232" t="str">
            <v>D</v>
          </cell>
          <cell r="D232" t="str">
            <v>S</v>
          </cell>
        </row>
        <row r="233">
          <cell r="A233" t="str">
            <v>SHOT</v>
          </cell>
          <cell r="B233" t="str">
            <v>SHOT_01Z</v>
          </cell>
          <cell r="C233" t="str">
            <v>D</v>
          </cell>
          <cell r="D233" t="str">
            <v>N</v>
          </cell>
        </row>
        <row r="234">
          <cell r="A234" t="str">
            <v>SPLN</v>
          </cell>
          <cell r="B234" t="str">
            <v>SPLN_01Z</v>
          </cell>
          <cell r="C234" t="str">
            <v>D</v>
          </cell>
          <cell r="D234" t="str">
            <v>M</v>
          </cell>
        </row>
        <row r="235">
          <cell r="A235" t="str">
            <v>SPRT</v>
          </cell>
          <cell r="B235" t="str">
            <v>ARCHW-1</v>
          </cell>
          <cell r="C235" t="str">
            <v>D</v>
          </cell>
          <cell r="D235" t="str">
            <v>SC</v>
          </cell>
        </row>
        <row r="236">
          <cell r="A236" t="str">
            <v>SPRT</v>
          </cell>
          <cell r="B236" t="str">
            <v>MKHLW-1</v>
          </cell>
          <cell r="C236" t="str">
            <v>D</v>
          </cell>
          <cell r="D236" t="str">
            <v>SC</v>
          </cell>
        </row>
        <row r="237">
          <cell r="A237" t="str">
            <v>SPRT</v>
          </cell>
          <cell r="B237" t="str">
            <v>DRSLW-1</v>
          </cell>
          <cell r="C237" t="str">
            <v>D</v>
          </cell>
          <cell r="D237" t="str">
            <v>SC</v>
          </cell>
        </row>
        <row r="238">
          <cell r="A238" t="str">
            <v>SPRT</v>
          </cell>
          <cell r="B238" t="str">
            <v>CLFLW-1</v>
          </cell>
          <cell r="C238" t="str">
            <v>D</v>
          </cell>
          <cell r="D238" t="str">
            <v>SC</v>
          </cell>
        </row>
        <row r="239">
          <cell r="A239" t="str">
            <v>SPRT</v>
          </cell>
          <cell r="B239" t="str">
            <v>HRSTW-1</v>
          </cell>
          <cell r="C239" t="str">
            <v>D</v>
          </cell>
          <cell r="D239" t="str">
            <v>SC</v>
          </cell>
        </row>
        <row r="240">
          <cell r="A240" t="str">
            <v>SPRT</v>
          </cell>
          <cell r="B240" t="str">
            <v>KLGLW-1</v>
          </cell>
          <cell r="C240" t="str">
            <v>D</v>
          </cell>
          <cell r="D240" t="str">
            <v>SC</v>
          </cell>
        </row>
        <row r="241">
          <cell r="A241" t="str">
            <v>SPRT</v>
          </cell>
          <cell r="B241" t="str">
            <v>EWHLW-1</v>
          </cell>
          <cell r="C241" t="str">
            <v>D</v>
          </cell>
          <cell r="D241" t="str">
            <v>SC</v>
          </cell>
        </row>
        <row r="242">
          <cell r="A242" t="str">
            <v>SPRT</v>
          </cell>
          <cell r="B242" t="str">
            <v>BLLA-2</v>
          </cell>
          <cell r="C242" t="str">
            <v>D</v>
          </cell>
          <cell r="D242" t="str">
            <v>SC</v>
          </cell>
        </row>
        <row r="243">
          <cell r="A243" t="str">
            <v>SSEG</v>
          </cell>
          <cell r="B243" t="str">
            <v>CLAC-1</v>
          </cell>
          <cell r="C243" t="str">
            <v>D</v>
          </cell>
          <cell r="D243" t="str">
            <v>N</v>
          </cell>
        </row>
        <row r="244">
          <cell r="A244" t="str">
            <v>SSEG</v>
          </cell>
          <cell r="B244" t="str">
            <v>FASN_04Z</v>
          </cell>
          <cell r="C244" t="str">
            <v>D</v>
          </cell>
          <cell r="D244" t="str">
            <v>SC</v>
          </cell>
        </row>
        <row r="245">
          <cell r="A245" t="str">
            <v>SSEG</v>
          </cell>
          <cell r="B245" t="str">
            <v>HADHW-1</v>
          </cell>
          <cell r="C245" t="str">
            <v>D</v>
          </cell>
          <cell r="D245" t="str">
            <v>SC</v>
          </cell>
        </row>
        <row r="246">
          <cell r="A246" t="str">
            <v>SSEG</v>
          </cell>
          <cell r="B246" t="str">
            <v>AIGA_01Z</v>
          </cell>
          <cell r="C246" t="str">
            <v>D</v>
          </cell>
          <cell r="D246" t="str">
            <v>SC</v>
          </cell>
        </row>
        <row r="247">
          <cell r="A247" t="str">
            <v>SSEG</v>
          </cell>
          <cell r="B247" t="str">
            <v>CASH_01Z</v>
          </cell>
          <cell r="C247" t="str">
            <v>D</v>
          </cell>
          <cell r="D247" t="str">
            <v>SC</v>
          </cell>
        </row>
        <row r="248">
          <cell r="A248" t="str">
            <v>SSEG</v>
          </cell>
          <cell r="B248" t="str">
            <v>CEAN_01Z</v>
          </cell>
          <cell r="C248" t="str">
            <v>D</v>
          </cell>
          <cell r="D248" t="str">
            <v>SC</v>
          </cell>
        </row>
        <row r="249">
          <cell r="A249" t="str">
            <v>SSEG</v>
          </cell>
          <cell r="B249" t="str">
            <v>CLUN_01Z</v>
          </cell>
          <cell r="C249" t="str">
            <v>D</v>
          </cell>
          <cell r="D249" t="str">
            <v>SC</v>
          </cell>
        </row>
        <row r="250">
          <cell r="A250" t="str">
            <v>SSEG</v>
          </cell>
          <cell r="B250" t="str">
            <v>CLUN_02Z</v>
          </cell>
          <cell r="C250" t="str">
            <v>D</v>
          </cell>
          <cell r="D250" t="str">
            <v>SC</v>
          </cell>
        </row>
        <row r="251">
          <cell r="A251" t="str">
            <v>SSEG</v>
          </cell>
          <cell r="B251" t="str">
            <v>CULL_02Z</v>
          </cell>
          <cell r="C251" t="str">
            <v>D</v>
          </cell>
          <cell r="D251" t="str">
            <v>SC</v>
          </cell>
        </row>
        <row r="252">
          <cell r="A252" t="str">
            <v>SSEG</v>
          </cell>
          <cell r="B252" t="str">
            <v>DEAN_01Z</v>
          </cell>
          <cell r="C252" t="str">
            <v>D</v>
          </cell>
          <cell r="D252" t="str">
            <v>SC</v>
          </cell>
        </row>
        <row r="253">
          <cell r="A253" t="str">
            <v>SSEG</v>
          </cell>
          <cell r="B253" t="str">
            <v>ERRO_01Z</v>
          </cell>
          <cell r="C253" t="str">
            <v>D</v>
          </cell>
          <cell r="D253" t="str">
            <v>SC</v>
          </cell>
        </row>
        <row r="254">
          <cell r="A254" t="str">
            <v>SSEG</v>
          </cell>
          <cell r="B254" t="str">
            <v>ERRO_02Z</v>
          </cell>
          <cell r="C254" t="str">
            <v>D</v>
          </cell>
          <cell r="D254" t="str">
            <v>SC</v>
          </cell>
        </row>
        <row r="255">
          <cell r="A255" t="str">
            <v>SSEG</v>
          </cell>
          <cell r="B255" t="str">
            <v>ERRO_03Z</v>
          </cell>
          <cell r="C255" t="str">
            <v>D</v>
          </cell>
          <cell r="D255" t="str">
            <v>SC</v>
          </cell>
        </row>
        <row r="256">
          <cell r="A256" t="str">
            <v>SSEG</v>
          </cell>
          <cell r="B256" t="str">
            <v>FASN_01Z</v>
          </cell>
          <cell r="C256" t="str">
            <v>D</v>
          </cell>
          <cell r="D256" t="str">
            <v>SC</v>
          </cell>
        </row>
        <row r="257">
          <cell r="A257" t="str">
            <v>SSEG</v>
          </cell>
          <cell r="B257" t="str">
            <v>FASN_02Z</v>
          </cell>
          <cell r="C257" t="str">
            <v>D</v>
          </cell>
          <cell r="D257" t="str">
            <v>SC</v>
          </cell>
        </row>
        <row r="258">
          <cell r="A258" t="str">
            <v>SSEG</v>
          </cell>
          <cell r="B258" t="str">
            <v>FASN_03Z</v>
          </cell>
          <cell r="C258" t="str">
            <v>D</v>
          </cell>
          <cell r="D258" t="str">
            <v>SC</v>
          </cell>
        </row>
        <row r="259">
          <cell r="A259" t="str">
            <v>SSEG</v>
          </cell>
          <cell r="B259" t="str">
            <v>FIFE_01Z</v>
          </cell>
          <cell r="C259" t="str">
            <v>D</v>
          </cell>
          <cell r="D259" t="str">
            <v>SC</v>
          </cell>
        </row>
        <row r="260">
          <cell r="A260" t="str">
            <v>SSEG</v>
          </cell>
          <cell r="B260" t="str">
            <v>FINL_01Z</v>
          </cell>
          <cell r="C260" t="str">
            <v>D</v>
          </cell>
          <cell r="D260" t="str">
            <v>SC</v>
          </cell>
        </row>
        <row r="261">
          <cell r="A261" t="str">
            <v>SSEG</v>
          </cell>
          <cell r="B261" t="str">
            <v>FOYE_01Z</v>
          </cell>
          <cell r="C261" t="str">
            <v>D</v>
          </cell>
          <cell r="D261" t="str">
            <v>SC</v>
          </cell>
        </row>
        <row r="262">
          <cell r="A262" t="str">
            <v>SSEG</v>
          </cell>
          <cell r="B262" t="str">
            <v>FOYE_02Z</v>
          </cell>
          <cell r="C262" t="str">
            <v>D</v>
          </cell>
          <cell r="D262" t="str">
            <v>SC</v>
          </cell>
        </row>
        <row r="263">
          <cell r="A263" t="str">
            <v>SSEG</v>
          </cell>
          <cell r="B263" t="str">
            <v>GLEN_01Z</v>
          </cell>
          <cell r="C263" t="str">
            <v>D</v>
          </cell>
          <cell r="D263" t="str">
            <v>SC</v>
          </cell>
        </row>
        <row r="264">
          <cell r="A264" t="str">
            <v>SSEG</v>
          </cell>
          <cell r="B264" t="str">
            <v>GORDW-1</v>
          </cell>
          <cell r="C264" t="str">
            <v>D</v>
          </cell>
          <cell r="D264" t="str">
            <v>SC</v>
          </cell>
        </row>
        <row r="265">
          <cell r="A265" t="str">
            <v>SSEG</v>
          </cell>
          <cell r="B265" t="str">
            <v>GRUB_01Z</v>
          </cell>
          <cell r="C265" t="str">
            <v>D</v>
          </cell>
          <cell r="D265" t="str">
            <v>SC</v>
          </cell>
        </row>
        <row r="266">
          <cell r="A266" t="str">
            <v>SSEG</v>
          </cell>
          <cell r="B266" t="str">
            <v>GRUB_02Z</v>
          </cell>
          <cell r="C266" t="str">
            <v>D</v>
          </cell>
          <cell r="D266" t="str">
            <v>SC</v>
          </cell>
        </row>
        <row r="267">
          <cell r="A267" t="str">
            <v>SSEG</v>
          </cell>
          <cell r="B267" t="str">
            <v>INGA_01Z</v>
          </cell>
          <cell r="C267" t="str">
            <v>D</v>
          </cell>
          <cell r="D267" t="str">
            <v>SC</v>
          </cell>
        </row>
        <row r="268">
          <cell r="A268" t="str">
            <v>SSEG</v>
          </cell>
          <cell r="B268" t="str">
            <v>KIOR_01Z</v>
          </cell>
          <cell r="C268" t="str">
            <v>D</v>
          </cell>
          <cell r="D268" t="str">
            <v>SC</v>
          </cell>
        </row>
        <row r="269">
          <cell r="A269" t="str">
            <v>SSEG</v>
          </cell>
          <cell r="B269" t="str">
            <v>LOCH_01Z</v>
          </cell>
          <cell r="C269" t="str">
            <v>D</v>
          </cell>
          <cell r="D269" t="str">
            <v>SC</v>
          </cell>
        </row>
        <row r="270">
          <cell r="A270" t="str">
            <v>SSEG</v>
          </cell>
          <cell r="B270" t="str">
            <v>LOCH_02Z</v>
          </cell>
          <cell r="C270" t="str">
            <v>D</v>
          </cell>
          <cell r="D270" t="str">
            <v>SC</v>
          </cell>
        </row>
        <row r="271">
          <cell r="A271" t="str">
            <v>SSEG</v>
          </cell>
          <cell r="B271" t="str">
            <v>LUIC_01Z</v>
          </cell>
          <cell r="C271" t="str">
            <v>D</v>
          </cell>
          <cell r="D271" t="str">
            <v>SC</v>
          </cell>
        </row>
        <row r="272">
          <cell r="A272" t="str">
            <v>SSEG</v>
          </cell>
          <cell r="B272" t="str">
            <v>LUIC_02Z</v>
          </cell>
          <cell r="C272" t="str">
            <v>D</v>
          </cell>
          <cell r="D272" t="str">
            <v>SC</v>
          </cell>
        </row>
        <row r="273">
          <cell r="A273" t="str">
            <v>SSEG</v>
          </cell>
          <cell r="B273" t="str">
            <v>MOSS_01Z</v>
          </cell>
          <cell r="C273" t="str">
            <v>D</v>
          </cell>
          <cell r="D273" t="str">
            <v>SC</v>
          </cell>
        </row>
        <row r="274">
          <cell r="A274" t="str">
            <v>SSEG</v>
          </cell>
          <cell r="B274" t="str">
            <v>NANT_01Z</v>
          </cell>
          <cell r="C274" t="str">
            <v>D</v>
          </cell>
          <cell r="D274" t="str">
            <v>SC</v>
          </cell>
        </row>
        <row r="275">
          <cell r="A275" t="str">
            <v>SSEG</v>
          </cell>
          <cell r="B275" t="str">
            <v>ORRI_01Z</v>
          </cell>
          <cell r="C275" t="str">
            <v>D</v>
          </cell>
          <cell r="D275" t="str">
            <v>SC</v>
          </cell>
        </row>
        <row r="276">
          <cell r="A276" t="str">
            <v>SSEG</v>
          </cell>
          <cell r="B276" t="str">
            <v>PEHE_01Z</v>
          </cell>
          <cell r="C276" t="str">
            <v>D</v>
          </cell>
          <cell r="D276" t="str">
            <v>SC</v>
          </cell>
        </row>
        <row r="277">
          <cell r="A277" t="str">
            <v>SSEG</v>
          </cell>
          <cell r="B277" t="str">
            <v>PEHE_02Z</v>
          </cell>
          <cell r="C277" t="str">
            <v>D</v>
          </cell>
          <cell r="D277" t="str">
            <v>SC</v>
          </cell>
        </row>
        <row r="278">
          <cell r="A278" t="str">
            <v>SSEG</v>
          </cell>
          <cell r="B278" t="str">
            <v>QUIO_01Z</v>
          </cell>
          <cell r="C278" t="str">
            <v>D</v>
          </cell>
          <cell r="D278" t="str">
            <v>SC</v>
          </cell>
        </row>
        <row r="279">
          <cell r="A279" t="str">
            <v>SSEG</v>
          </cell>
          <cell r="B279" t="str">
            <v>SLOY_01Z</v>
          </cell>
          <cell r="C279" t="str">
            <v>D</v>
          </cell>
          <cell r="D279" t="str">
            <v>SC</v>
          </cell>
        </row>
        <row r="280">
          <cell r="A280" t="str">
            <v>SSEG</v>
          </cell>
          <cell r="B280" t="str">
            <v>SLOY_02Z</v>
          </cell>
          <cell r="C280" t="str">
            <v>D</v>
          </cell>
          <cell r="D280" t="str">
            <v>SC</v>
          </cell>
        </row>
        <row r="281">
          <cell r="A281" t="str">
            <v>SSEG</v>
          </cell>
          <cell r="B281" t="str">
            <v>SLOY_03Z</v>
          </cell>
          <cell r="C281" t="str">
            <v>D</v>
          </cell>
          <cell r="D281" t="str">
            <v>SC</v>
          </cell>
        </row>
        <row r="282">
          <cell r="A282" t="str">
            <v>SSEG</v>
          </cell>
          <cell r="B282" t="str">
            <v>SLOY_04Z</v>
          </cell>
          <cell r="C282" t="str">
            <v>D</v>
          </cell>
          <cell r="D282" t="str">
            <v>SC</v>
          </cell>
        </row>
        <row r="283">
          <cell r="A283" t="str">
            <v>SSEG</v>
          </cell>
          <cell r="B283" t="str">
            <v>STRNW-1</v>
          </cell>
          <cell r="C283" t="str">
            <v>D</v>
          </cell>
          <cell r="D283" t="str">
            <v>SC</v>
          </cell>
        </row>
        <row r="284">
          <cell r="A284" t="str">
            <v>SSEG</v>
          </cell>
          <cell r="B284" t="str">
            <v>TORA_01Z</v>
          </cell>
          <cell r="C284" t="str">
            <v>D</v>
          </cell>
          <cell r="D284" t="str">
            <v>SC</v>
          </cell>
        </row>
        <row r="285">
          <cell r="A285" t="str">
            <v>SSEG</v>
          </cell>
          <cell r="B285" t="str">
            <v>TORA_02Z</v>
          </cell>
          <cell r="C285" t="str">
            <v>D</v>
          </cell>
          <cell r="D285" t="str">
            <v>SC</v>
          </cell>
        </row>
        <row r="286">
          <cell r="A286" t="str">
            <v>SSEG</v>
          </cell>
          <cell r="B286" t="str">
            <v>GLNDO-1</v>
          </cell>
          <cell r="C286" t="str">
            <v>D</v>
          </cell>
          <cell r="D286" t="str">
            <v>SC</v>
          </cell>
        </row>
        <row r="287">
          <cell r="A287" t="str">
            <v>SSEG</v>
          </cell>
          <cell r="B287" t="str">
            <v>BHLAW-1</v>
          </cell>
          <cell r="C287" t="str">
            <v>D</v>
          </cell>
          <cell r="D287" t="str">
            <v>SC</v>
          </cell>
        </row>
        <row r="288">
          <cell r="A288" t="str">
            <v>STRO</v>
          </cell>
          <cell r="B288" t="str">
            <v>STLGW-1</v>
          </cell>
          <cell r="C288" t="str">
            <v>D</v>
          </cell>
          <cell r="D288" t="str">
            <v>SC</v>
          </cell>
        </row>
        <row r="289">
          <cell r="A289" t="str">
            <v>STRO</v>
          </cell>
          <cell r="B289" t="str">
            <v>STLGW-2</v>
          </cell>
          <cell r="C289" t="str">
            <v>D</v>
          </cell>
          <cell r="D289" t="str">
            <v>SC</v>
          </cell>
        </row>
        <row r="290">
          <cell r="A290" t="str">
            <v>STRO</v>
          </cell>
          <cell r="B290" t="str">
            <v>STLGW-3</v>
          </cell>
          <cell r="C290" t="str">
            <v>D</v>
          </cell>
          <cell r="D290" t="str">
            <v>SC</v>
          </cell>
        </row>
        <row r="291">
          <cell r="A291" t="str">
            <v>SUTT</v>
          </cell>
          <cell r="B291" t="str">
            <v>SUTB_01Z</v>
          </cell>
          <cell r="C291" t="str">
            <v>D</v>
          </cell>
          <cell r="D291" t="str">
            <v>M</v>
          </cell>
        </row>
        <row r="292">
          <cell r="A292" t="str">
            <v>SVRP</v>
          </cell>
          <cell r="B292" t="str">
            <v>SVRP_10Z</v>
          </cell>
          <cell r="C292" t="str">
            <v>D</v>
          </cell>
          <cell r="D292" t="str">
            <v>S</v>
          </cell>
        </row>
        <row r="293">
          <cell r="A293" t="str">
            <v>SVRP</v>
          </cell>
          <cell r="B293" t="str">
            <v>SVRP_20Z</v>
          </cell>
          <cell r="C293" t="str">
            <v>D</v>
          </cell>
          <cell r="D293" t="str">
            <v>S</v>
          </cell>
        </row>
        <row r="294">
          <cell r="A294" t="str">
            <v>TESI</v>
          </cell>
          <cell r="B294" t="str">
            <v>TESI_01Z</v>
          </cell>
          <cell r="C294" t="str">
            <v>D</v>
          </cell>
          <cell r="D294" t="str">
            <v>N</v>
          </cell>
        </row>
        <row r="295">
          <cell r="A295" t="str">
            <v>TESI</v>
          </cell>
          <cell r="B295" t="str">
            <v>TESI_02Z</v>
          </cell>
          <cell r="C295" t="str">
            <v>D</v>
          </cell>
          <cell r="D295" t="str">
            <v>N</v>
          </cell>
        </row>
        <row r="296">
          <cell r="A296" t="str">
            <v>USKM</v>
          </cell>
          <cell r="B296" t="str">
            <v>USKM_13Z</v>
          </cell>
          <cell r="C296" t="str">
            <v>D</v>
          </cell>
          <cell r="D296" t="str">
            <v>S</v>
          </cell>
        </row>
        <row r="297">
          <cell r="A297" t="str">
            <v>USKM</v>
          </cell>
          <cell r="B297" t="str">
            <v>USKM_14Z</v>
          </cell>
          <cell r="C297" t="str">
            <v>D</v>
          </cell>
          <cell r="D297" t="str">
            <v>S</v>
          </cell>
        </row>
        <row r="298">
          <cell r="A298" t="str">
            <v>USKM</v>
          </cell>
          <cell r="B298" t="str">
            <v>USKM_15Z</v>
          </cell>
          <cell r="C298" t="str">
            <v>D</v>
          </cell>
          <cell r="D298" t="str">
            <v>S</v>
          </cell>
        </row>
        <row r="299">
          <cell r="A299" t="str">
            <v>WALN</v>
          </cell>
          <cell r="B299" t="str">
            <v>WLNYO-2</v>
          </cell>
          <cell r="C299" t="str">
            <v>D</v>
          </cell>
          <cell r="D299" t="str">
            <v>N</v>
          </cell>
        </row>
        <row r="300">
          <cell r="A300" t="str">
            <v>WALN</v>
          </cell>
          <cell r="B300" t="str">
            <v>WLNYO-3</v>
          </cell>
          <cell r="C300" t="str">
            <v>D</v>
          </cell>
          <cell r="D300" t="str">
            <v>N</v>
          </cell>
        </row>
        <row r="301">
          <cell r="A301" t="str">
            <v>WALN</v>
          </cell>
          <cell r="B301" t="str">
            <v>WLNYW-1</v>
          </cell>
          <cell r="C301" t="str">
            <v>D</v>
          </cell>
          <cell r="D301" t="str">
            <v>N</v>
          </cell>
        </row>
        <row r="302">
          <cell r="A302" t="str">
            <v>WALX</v>
          </cell>
          <cell r="B302" t="str">
            <v>WLNYO3</v>
          </cell>
          <cell r="C302" t="str">
            <v>D</v>
          </cell>
          <cell r="D302" t="str">
            <v>N</v>
          </cell>
        </row>
        <row r="303">
          <cell r="A303" t="str">
            <v>WALX</v>
          </cell>
          <cell r="B303" t="str">
            <v>WLNYO4</v>
          </cell>
          <cell r="C303" t="str">
            <v>D</v>
          </cell>
          <cell r="D303" t="str">
            <v>N</v>
          </cell>
        </row>
        <row r="304">
          <cell r="A304" t="str">
            <v>WBUB</v>
          </cell>
          <cell r="B304" t="str">
            <v>WBURB-1</v>
          </cell>
          <cell r="C304" t="str">
            <v>D</v>
          </cell>
          <cell r="D304" t="str">
            <v>N</v>
          </cell>
        </row>
        <row r="305">
          <cell r="A305" t="str">
            <v>WBUB</v>
          </cell>
          <cell r="B305" t="str">
            <v>WBURB-2</v>
          </cell>
          <cell r="C305" t="str">
            <v>D</v>
          </cell>
          <cell r="D305" t="str">
            <v>N</v>
          </cell>
        </row>
        <row r="306">
          <cell r="A306" t="str">
            <v>WBUB</v>
          </cell>
          <cell r="B306" t="str">
            <v>WBURB-3</v>
          </cell>
          <cell r="C306" t="str">
            <v>D</v>
          </cell>
          <cell r="D306" t="str">
            <v>N</v>
          </cell>
        </row>
        <row r="307">
          <cell r="A307" t="str">
            <v>WBUR</v>
          </cell>
          <cell r="B307" t="str">
            <v>WBUPS01Z</v>
          </cell>
          <cell r="C307" t="str">
            <v>D</v>
          </cell>
          <cell r="D307" t="str">
            <v>N</v>
          </cell>
        </row>
        <row r="308">
          <cell r="A308" t="str">
            <v>WBUR</v>
          </cell>
          <cell r="B308" t="str">
            <v>WBUPS02Z</v>
          </cell>
          <cell r="C308" t="str">
            <v>D</v>
          </cell>
          <cell r="D308" t="str">
            <v>N</v>
          </cell>
        </row>
        <row r="309">
          <cell r="A309" t="str">
            <v>WBUR</v>
          </cell>
          <cell r="B309" t="str">
            <v>WBUPS03Z</v>
          </cell>
          <cell r="C309" t="str">
            <v>D</v>
          </cell>
          <cell r="D309" t="str">
            <v>N</v>
          </cell>
        </row>
        <row r="310">
          <cell r="A310" t="str">
            <v>WBUR</v>
          </cell>
          <cell r="B310" t="str">
            <v>WBUPS04Z</v>
          </cell>
          <cell r="C310" t="str">
            <v>D</v>
          </cell>
          <cell r="D310" t="str">
            <v>N</v>
          </cell>
        </row>
        <row r="311">
          <cell r="A311" t="str">
            <v>WEST</v>
          </cell>
          <cell r="B311" t="str">
            <v>WTMSO-1</v>
          </cell>
          <cell r="C311" t="str">
            <v>D</v>
          </cell>
          <cell r="D311" t="str">
            <v>SC</v>
          </cell>
        </row>
        <row r="312">
          <cell r="A312" t="str">
            <v>WHIT</v>
          </cell>
          <cell r="B312" t="str">
            <v>BLLA-1</v>
          </cell>
          <cell r="C312" t="str">
            <v>D</v>
          </cell>
          <cell r="D312" t="str">
            <v>SC</v>
          </cell>
        </row>
        <row r="313">
          <cell r="A313" t="str">
            <v>WHIT</v>
          </cell>
          <cell r="B313" t="str">
            <v>WHILW-1</v>
          </cell>
          <cell r="C313" t="str">
            <v>D</v>
          </cell>
          <cell r="D313" t="str">
            <v>SC</v>
          </cell>
        </row>
        <row r="314">
          <cell r="A314" t="str">
            <v>WHIT</v>
          </cell>
          <cell r="B314" t="str">
            <v>WHILW-2</v>
          </cell>
          <cell r="C314" t="str">
            <v>D</v>
          </cell>
          <cell r="D314" t="str">
            <v>SC</v>
          </cell>
        </row>
      </sheetData>
      <sheetData sheetId="1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VARH-UTIL"/>
      <sheetName val="Volume by area"/>
      <sheetName val="WORKSHEET"/>
      <sheetName val="payments"/>
      <sheetName val="OCT-21"/>
      <sheetName val="NOV-21"/>
      <sheetName val="DEC-21"/>
      <sheetName val="JAN-22"/>
      <sheetName val="FEB-22"/>
      <sheetName val="MAR-22"/>
      <sheetName val="Unit_details"/>
      <sheetName val="Sheet1"/>
    </sheetNames>
    <sheetDataSet>
      <sheetData sheetId="0"/>
      <sheetData sheetId="1"/>
      <sheetData sheetId="2"/>
      <sheetData sheetId="3"/>
      <sheetData sheetId="4"/>
      <sheetData sheetId="5">
        <row r="6">
          <cell r="B6" t="str">
            <v>GENSET</v>
          </cell>
          <cell r="C6" t="str">
            <v>D_LEAD</v>
          </cell>
          <cell r="D6" t="str">
            <v>D_LAG</v>
          </cell>
          <cell r="E6" t="str">
            <v>M_LEAD</v>
          </cell>
          <cell r="F6" t="str">
            <v>M_LAG</v>
          </cell>
          <cell r="G6" t="str">
            <v>LEAD TOTAL</v>
          </cell>
          <cell r="H6" t="str">
            <v>LAG TOTAL</v>
          </cell>
        </row>
        <row r="7">
          <cell r="B7" t="str">
            <v>BRYP_01Z</v>
          </cell>
          <cell r="C7">
            <v>0</v>
          </cell>
          <cell r="D7">
            <v>0</v>
          </cell>
          <cell r="E7">
            <v>0</v>
          </cell>
          <cell r="F7">
            <v>0</v>
          </cell>
          <cell r="G7">
            <v>0</v>
          </cell>
          <cell r="H7">
            <v>0</v>
          </cell>
        </row>
        <row r="8">
          <cell r="B8" t="str">
            <v>KLYNA01Z</v>
          </cell>
          <cell r="C8">
            <v>13202.14</v>
          </cell>
          <cell r="D8">
            <v>1039.3399999999999</v>
          </cell>
          <cell r="E8">
            <v>0</v>
          </cell>
          <cell r="F8">
            <v>0</v>
          </cell>
          <cell r="G8">
            <v>13202.14</v>
          </cell>
          <cell r="H8">
            <v>1039.3399999999999</v>
          </cell>
        </row>
        <row r="9">
          <cell r="B9" t="str">
            <v>BAGE_01Z</v>
          </cell>
          <cell r="C9">
            <v>0</v>
          </cell>
          <cell r="D9">
            <v>0</v>
          </cell>
          <cell r="E9">
            <v>0</v>
          </cell>
          <cell r="F9">
            <v>0</v>
          </cell>
          <cell r="G9">
            <v>0</v>
          </cell>
          <cell r="H9">
            <v>0</v>
          </cell>
        </row>
        <row r="10">
          <cell r="B10" t="str">
            <v>BAGE_02Z</v>
          </cell>
          <cell r="C10">
            <v>0</v>
          </cell>
          <cell r="D10">
            <v>0</v>
          </cell>
          <cell r="E10">
            <v>0</v>
          </cell>
          <cell r="F10">
            <v>0</v>
          </cell>
          <cell r="G10">
            <v>0</v>
          </cell>
          <cell r="H10">
            <v>0</v>
          </cell>
        </row>
        <row r="11">
          <cell r="B11" t="str">
            <v>BARK_02Z</v>
          </cell>
          <cell r="C11">
            <v>0</v>
          </cell>
          <cell r="D11">
            <v>0</v>
          </cell>
          <cell r="E11">
            <v>0</v>
          </cell>
          <cell r="F11">
            <v>0</v>
          </cell>
          <cell r="G11">
            <v>0</v>
          </cell>
          <cell r="H11">
            <v>0</v>
          </cell>
        </row>
        <row r="12">
          <cell r="B12" t="str">
            <v>BARK_11Z</v>
          </cell>
          <cell r="C12">
            <v>0</v>
          </cell>
          <cell r="D12">
            <v>0</v>
          </cell>
          <cell r="E12">
            <v>0</v>
          </cell>
          <cell r="F12">
            <v>0</v>
          </cell>
          <cell r="G12">
            <v>0</v>
          </cell>
          <cell r="H12">
            <v>0</v>
          </cell>
        </row>
        <row r="13">
          <cell r="B13" t="str">
            <v>BRYBW-1</v>
          </cell>
          <cell r="C13">
            <v>541.89</v>
          </cell>
          <cell r="D13">
            <v>807.84</v>
          </cell>
          <cell r="E13">
            <v>0</v>
          </cell>
          <cell r="F13">
            <v>0</v>
          </cell>
          <cell r="G13">
            <v>541.89</v>
          </cell>
          <cell r="H13">
            <v>807.84</v>
          </cell>
        </row>
        <row r="14">
          <cell r="B14" t="str">
            <v>BEATO-1</v>
          </cell>
          <cell r="C14">
            <v>24384.2</v>
          </cell>
          <cell r="D14">
            <v>32.18</v>
          </cell>
          <cell r="E14">
            <v>0</v>
          </cell>
          <cell r="F14">
            <v>0</v>
          </cell>
          <cell r="G14">
            <v>24384.2</v>
          </cell>
          <cell r="H14">
            <v>32.18</v>
          </cell>
        </row>
        <row r="15">
          <cell r="B15" t="str">
            <v>BEATO-2</v>
          </cell>
          <cell r="C15">
            <v>26312.080000000002</v>
          </cell>
          <cell r="D15">
            <v>47.97</v>
          </cell>
          <cell r="E15">
            <v>0</v>
          </cell>
          <cell r="F15">
            <v>0</v>
          </cell>
          <cell r="G15">
            <v>26312.080000000002</v>
          </cell>
          <cell r="H15">
            <v>47.97</v>
          </cell>
        </row>
        <row r="16">
          <cell r="B16" t="str">
            <v>BEATO-3</v>
          </cell>
          <cell r="C16">
            <v>32383.51</v>
          </cell>
          <cell r="D16">
            <v>50.76</v>
          </cell>
          <cell r="E16">
            <v>0</v>
          </cell>
          <cell r="F16">
            <v>0</v>
          </cell>
          <cell r="G16">
            <v>32383.51</v>
          </cell>
          <cell r="H16">
            <v>50.76</v>
          </cell>
        </row>
        <row r="17">
          <cell r="B17" t="str">
            <v>BEATO-4</v>
          </cell>
          <cell r="C17">
            <v>33039.9</v>
          </cell>
          <cell r="D17">
            <v>86.16</v>
          </cell>
          <cell r="E17">
            <v>0</v>
          </cell>
          <cell r="F17">
            <v>0</v>
          </cell>
          <cell r="G17">
            <v>33039.9</v>
          </cell>
          <cell r="H17">
            <v>86.16</v>
          </cell>
        </row>
        <row r="18">
          <cell r="B18" t="str">
            <v>EGGPS01Z</v>
          </cell>
          <cell r="C18">
            <v>0</v>
          </cell>
          <cell r="D18">
            <v>0</v>
          </cell>
          <cell r="E18">
            <v>0</v>
          </cell>
          <cell r="F18">
            <v>0</v>
          </cell>
          <cell r="G18">
            <v>0</v>
          </cell>
          <cell r="H18">
            <v>0</v>
          </cell>
        </row>
        <row r="19">
          <cell r="B19" t="str">
            <v>EGGPS02Z</v>
          </cell>
          <cell r="C19">
            <v>0</v>
          </cell>
          <cell r="D19">
            <v>0</v>
          </cell>
          <cell r="E19">
            <v>0</v>
          </cell>
          <cell r="F19">
            <v>0</v>
          </cell>
          <cell r="G19">
            <v>0</v>
          </cell>
          <cell r="H19">
            <v>0</v>
          </cell>
        </row>
        <row r="20">
          <cell r="B20" t="str">
            <v>EGGPS03Z</v>
          </cell>
          <cell r="C20">
            <v>0</v>
          </cell>
          <cell r="D20">
            <v>0</v>
          </cell>
          <cell r="E20">
            <v>0</v>
          </cell>
          <cell r="F20">
            <v>0</v>
          </cell>
          <cell r="G20">
            <v>0</v>
          </cell>
          <cell r="H20">
            <v>0</v>
          </cell>
        </row>
        <row r="21">
          <cell r="B21" t="str">
            <v>EGGPS04Z</v>
          </cell>
          <cell r="C21">
            <v>0</v>
          </cell>
          <cell r="D21">
            <v>0</v>
          </cell>
          <cell r="E21">
            <v>0</v>
          </cell>
          <cell r="F21">
            <v>0</v>
          </cell>
          <cell r="G21">
            <v>0</v>
          </cell>
          <cell r="H21">
            <v>0</v>
          </cell>
        </row>
        <row r="22">
          <cell r="B22" t="str">
            <v>BRBEO-1</v>
          </cell>
          <cell r="C22">
            <v>8477.2800000000007</v>
          </cell>
          <cell r="D22">
            <v>1014.76</v>
          </cell>
          <cell r="E22">
            <v>0</v>
          </cell>
          <cell r="F22">
            <v>0</v>
          </cell>
          <cell r="G22">
            <v>8477.2800000000007</v>
          </cell>
          <cell r="H22">
            <v>1014.76</v>
          </cell>
        </row>
        <row r="23">
          <cell r="B23" t="str">
            <v>CARR-1</v>
          </cell>
          <cell r="C23">
            <v>41301.599999999999</v>
          </cell>
          <cell r="D23">
            <v>9467.6</v>
          </cell>
          <cell r="E23">
            <v>0</v>
          </cell>
          <cell r="F23">
            <v>0</v>
          </cell>
          <cell r="G23">
            <v>41301.599999999999</v>
          </cell>
          <cell r="H23">
            <v>9467.6</v>
          </cell>
        </row>
        <row r="24">
          <cell r="B24" t="str">
            <v>CARR-2</v>
          </cell>
          <cell r="C24">
            <v>34998</v>
          </cell>
          <cell r="D24">
            <v>8799.6</v>
          </cell>
          <cell r="E24">
            <v>0</v>
          </cell>
          <cell r="F24">
            <v>0</v>
          </cell>
          <cell r="G24">
            <v>34998</v>
          </cell>
          <cell r="H24">
            <v>8799.6</v>
          </cell>
        </row>
        <row r="25">
          <cell r="B25" t="str">
            <v>CDCL_01Z</v>
          </cell>
          <cell r="C25">
            <v>33002.46</v>
          </cell>
          <cell r="D25">
            <v>4015.8</v>
          </cell>
          <cell r="E25">
            <v>0</v>
          </cell>
          <cell r="F25">
            <v>0</v>
          </cell>
          <cell r="G25">
            <v>33002.46</v>
          </cell>
          <cell r="H25">
            <v>4015.8</v>
          </cell>
        </row>
        <row r="26">
          <cell r="B26" t="str">
            <v>LAGA_01Z</v>
          </cell>
          <cell r="C26">
            <v>12436.3</v>
          </cell>
          <cell r="D26">
            <v>7152.7</v>
          </cell>
          <cell r="E26">
            <v>0</v>
          </cell>
          <cell r="F26">
            <v>0</v>
          </cell>
          <cell r="G26">
            <v>12436.3</v>
          </cell>
          <cell r="H26">
            <v>7152.7</v>
          </cell>
        </row>
        <row r="27">
          <cell r="B27" t="str">
            <v>CLDCW-1</v>
          </cell>
          <cell r="C27">
            <v>7425.6</v>
          </cell>
          <cell r="D27">
            <v>88.54</v>
          </cell>
          <cell r="E27">
            <v>0</v>
          </cell>
          <cell r="F27">
            <v>0</v>
          </cell>
          <cell r="G27">
            <v>7425.6</v>
          </cell>
          <cell r="H27">
            <v>88.54</v>
          </cell>
        </row>
        <row r="28">
          <cell r="B28" t="str">
            <v>CLDNW-1</v>
          </cell>
          <cell r="C28">
            <v>5966.52</v>
          </cell>
          <cell r="D28">
            <v>48.43</v>
          </cell>
          <cell r="E28">
            <v>0</v>
          </cell>
          <cell r="F28">
            <v>0</v>
          </cell>
          <cell r="G28">
            <v>5966.52</v>
          </cell>
          <cell r="H28">
            <v>48.43</v>
          </cell>
        </row>
        <row r="29">
          <cell r="B29" t="str">
            <v>CLDSW-1</v>
          </cell>
          <cell r="C29">
            <v>2168.7600000000002</v>
          </cell>
          <cell r="D29">
            <v>757.7</v>
          </cell>
          <cell r="E29">
            <v>0</v>
          </cell>
          <cell r="F29">
            <v>0</v>
          </cell>
          <cell r="G29">
            <v>2168.7600000000002</v>
          </cell>
          <cell r="H29">
            <v>757.7</v>
          </cell>
        </row>
        <row r="30">
          <cell r="B30" t="str">
            <v>CRMLW-1</v>
          </cell>
          <cell r="C30">
            <v>217.95</v>
          </cell>
          <cell r="D30">
            <v>467.62</v>
          </cell>
          <cell r="E30">
            <v>0</v>
          </cell>
          <cell r="F30">
            <v>0</v>
          </cell>
          <cell r="G30">
            <v>217.95</v>
          </cell>
          <cell r="H30">
            <v>467.62</v>
          </cell>
        </row>
        <row r="31">
          <cell r="B31" t="str">
            <v>CORB_01Z</v>
          </cell>
          <cell r="C31">
            <v>384.84</v>
          </cell>
          <cell r="D31">
            <v>109.87</v>
          </cell>
          <cell r="E31">
            <v>0</v>
          </cell>
          <cell r="F31">
            <v>0</v>
          </cell>
          <cell r="G31">
            <v>384.84</v>
          </cell>
          <cell r="H31">
            <v>109.87</v>
          </cell>
        </row>
        <row r="32">
          <cell r="B32" t="str">
            <v>COSO_01Z</v>
          </cell>
          <cell r="C32">
            <v>2951.4</v>
          </cell>
          <cell r="D32">
            <v>3706.05</v>
          </cell>
          <cell r="E32">
            <v>0</v>
          </cell>
          <cell r="F32">
            <v>0</v>
          </cell>
          <cell r="G32">
            <v>2951.4</v>
          </cell>
          <cell r="H32">
            <v>3706.05</v>
          </cell>
        </row>
        <row r="33">
          <cell r="B33" t="str">
            <v>CRYRW-2</v>
          </cell>
          <cell r="C33">
            <v>12395.02</v>
          </cell>
          <cell r="D33">
            <v>36.200000000000003</v>
          </cell>
          <cell r="E33">
            <v>0</v>
          </cell>
          <cell r="F33">
            <v>0</v>
          </cell>
          <cell r="G33">
            <v>12395.02</v>
          </cell>
          <cell r="H33">
            <v>36.200000000000003</v>
          </cell>
        </row>
        <row r="34">
          <cell r="B34" t="str">
            <v>CNQPS01Z</v>
          </cell>
          <cell r="C34">
            <v>806.9</v>
          </cell>
          <cell r="D34">
            <v>330.12</v>
          </cell>
          <cell r="E34">
            <v>0</v>
          </cell>
          <cell r="F34">
            <v>0</v>
          </cell>
          <cell r="G34">
            <v>806.9</v>
          </cell>
          <cell r="H34">
            <v>330.12</v>
          </cell>
        </row>
        <row r="35">
          <cell r="B35" t="str">
            <v>CNQPS02Z</v>
          </cell>
          <cell r="C35">
            <v>9989.15</v>
          </cell>
          <cell r="D35">
            <v>1162.92</v>
          </cell>
          <cell r="E35">
            <v>0</v>
          </cell>
          <cell r="F35">
            <v>0</v>
          </cell>
          <cell r="G35">
            <v>9989.15</v>
          </cell>
          <cell r="H35">
            <v>1162.92</v>
          </cell>
        </row>
        <row r="36">
          <cell r="B36" t="str">
            <v>CNQPS03Z</v>
          </cell>
          <cell r="C36">
            <v>8117.3</v>
          </cell>
          <cell r="D36">
            <v>1454.92</v>
          </cell>
          <cell r="E36">
            <v>0</v>
          </cell>
          <cell r="F36">
            <v>0</v>
          </cell>
          <cell r="G36">
            <v>8117.3</v>
          </cell>
          <cell r="H36">
            <v>1454.92</v>
          </cell>
        </row>
        <row r="37">
          <cell r="B37" t="str">
            <v>CNQPS04Z</v>
          </cell>
          <cell r="C37">
            <v>4581.42</v>
          </cell>
          <cell r="D37">
            <v>1679.33</v>
          </cell>
          <cell r="E37">
            <v>0</v>
          </cell>
          <cell r="F37">
            <v>0</v>
          </cell>
          <cell r="G37">
            <v>4581.42</v>
          </cell>
          <cell r="H37">
            <v>1679.33</v>
          </cell>
        </row>
        <row r="38">
          <cell r="B38" t="str">
            <v>CRUA_01Z</v>
          </cell>
          <cell r="C38">
            <v>1600.92</v>
          </cell>
          <cell r="D38">
            <v>250.3</v>
          </cell>
          <cell r="E38">
            <v>0</v>
          </cell>
          <cell r="F38">
            <v>0</v>
          </cell>
          <cell r="G38">
            <v>1600.92</v>
          </cell>
          <cell r="H38">
            <v>250.3</v>
          </cell>
        </row>
        <row r="39">
          <cell r="B39" t="str">
            <v>CRUA_02Z</v>
          </cell>
          <cell r="C39">
            <v>2985.93</v>
          </cell>
          <cell r="D39">
            <v>38.15</v>
          </cell>
          <cell r="E39">
            <v>0</v>
          </cell>
          <cell r="F39">
            <v>0</v>
          </cell>
          <cell r="G39">
            <v>2985.93</v>
          </cell>
          <cell r="H39">
            <v>38.15</v>
          </cell>
        </row>
        <row r="40">
          <cell r="B40" t="str">
            <v>CRUA_03Z</v>
          </cell>
          <cell r="C40">
            <v>8199.6200000000008</v>
          </cell>
          <cell r="D40">
            <v>692.4</v>
          </cell>
          <cell r="E40">
            <v>0</v>
          </cell>
          <cell r="F40">
            <v>0</v>
          </cell>
          <cell r="G40">
            <v>8199.6200000000008</v>
          </cell>
          <cell r="H40">
            <v>692.4</v>
          </cell>
        </row>
        <row r="41">
          <cell r="B41" t="str">
            <v>CRUA_04Z</v>
          </cell>
          <cell r="C41">
            <v>1486.24</v>
          </cell>
          <cell r="D41">
            <v>33.24</v>
          </cell>
          <cell r="E41">
            <v>0</v>
          </cell>
          <cell r="F41">
            <v>0</v>
          </cell>
          <cell r="G41">
            <v>1486.24</v>
          </cell>
          <cell r="H41">
            <v>33.24</v>
          </cell>
        </row>
        <row r="42">
          <cell r="B42" t="str">
            <v>DRAXX01Z</v>
          </cell>
          <cell r="C42">
            <v>30850.69</v>
          </cell>
          <cell r="D42">
            <v>2271.9299999999998</v>
          </cell>
          <cell r="E42">
            <v>0</v>
          </cell>
          <cell r="F42">
            <v>0</v>
          </cell>
          <cell r="G42">
            <v>30850.69</v>
          </cell>
          <cell r="H42">
            <v>2271.9299999999998</v>
          </cell>
        </row>
        <row r="43">
          <cell r="B43" t="str">
            <v>DRAXX02Z</v>
          </cell>
          <cell r="C43">
            <v>59212.98</v>
          </cell>
          <cell r="D43">
            <v>1195.76</v>
          </cell>
          <cell r="E43">
            <v>0</v>
          </cell>
          <cell r="F43">
            <v>0</v>
          </cell>
          <cell r="G43">
            <v>59212.98</v>
          </cell>
          <cell r="H43">
            <v>1195.76</v>
          </cell>
        </row>
        <row r="44">
          <cell r="B44" t="str">
            <v>DRAXX03Z</v>
          </cell>
          <cell r="C44">
            <v>57897.71</v>
          </cell>
          <cell r="D44">
            <v>0</v>
          </cell>
          <cell r="E44">
            <v>0</v>
          </cell>
          <cell r="F44">
            <v>0</v>
          </cell>
          <cell r="G44">
            <v>57897.71</v>
          </cell>
          <cell r="H44">
            <v>0</v>
          </cell>
        </row>
        <row r="45">
          <cell r="B45" t="str">
            <v>DRAXX04Z</v>
          </cell>
          <cell r="C45">
            <v>35018.86</v>
          </cell>
          <cell r="D45">
            <v>3346.95</v>
          </cell>
          <cell r="E45">
            <v>0</v>
          </cell>
          <cell r="F45">
            <v>0</v>
          </cell>
          <cell r="G45">
            <v>35018.86</v>
          </cell>
          <cell r="H45">
            <v>3346.95</v>
          </cell>
        </row>
        <row r="46">
          <cell r="B46" t="str">
            <v>DRAXX05Z</v>
          </cell>
          <cell r="C46">
            <v>285.3</v>
          </cell>
          <cell r="D46">
            <v>195.19</v>
          </cell>
          <cell r="E46">
            <v>0</v>
          </cell>
          <cell r="F46">
            <v>0</v>
          </cell>
          <cell r="G46">
            <v>285.3</v>
          </cell>
          <cell r="H46">
            <v>195.19</v>
          </cell>
        </row>
        <row r="47">
          <cell r="B47" t="str">
            <v>DRAXX06Z</v>
          </cell>
          <cell r="C47">
            <v>269.10000000000002</v>
          </cell>
          <cell r="D47">
            <v>132.80000000000001</v>
          </cell>
          <cell r="E47">
            <v>0</v>
          </cell>
          <cell r="F47">
            <v>0</v>
          </cell>
          <cell r="G47">
            <v>269.10000000000002</v>
          </cell>
          <cell r="H47">
            <v>132.80000000000001</v>
          </cell>
        </row>
        <row r="48">
          <cell r="B48" t="str">
            <v>DRAXX09G</v>
          </cell>
          <cell r="C48">
            <v>0</v>
          </cell>
          <cell r="D48">
            <v>0</v>
          </cell>
          <cell r="E48">
            <v>0</v>
          </cell>
          <cell r="F48">
            <v>0</v>
          </cell>
          <cell r="G48">
            <v>0</v>
          </cell>
          <cell r="H48">
            <v>0</v>
          </cell>
        </row>
        <row r="49">
          <cell r="B49" t="str">
            <v>DRAXX10G</v>
          </cell>
          <cell r="C49">
            <v>0</v>
          </cell>
          <cell r="D49">
            <v>18.98</v>
          </cell>
          <cell r="E49">
            <v>0</v>
          </cell>
          <cell r="F49">
            <v>0</v>
          </cell>
          <cell r="G49">
            <v>0</v>
          </cell>
          <cell r="H49">
            <v>18.98</v>
          </cell>
        </row>
        <row r="50">
          <cell r="B50" t="str">
            <v>DRAXX12G</v>
          </cell>
          <cell r="C50">
            <v>0</v>
          </cell>
          <cell r="D50">
            <v>14.4</v>
          </cell>
          <cell r="E50">
            <v>0</v>
          </cell>
          <cell r="F50">
            <v>0</v>
          </cell>
          <cell r="G50">
            <v>0</v>
          </cell>
          <cell r="H50">
            <v>14.4</v>
          </cell>
        </row>
        <row r="51">
          <cell r="B51" t="str">
            <v>DUNGW-1</v>
          </cell>
          <cell r="C51">
            <v>157.53</v>
          </cell>
          <cell r="D51">
            <v>1534.36</v>
          </cell>
          <cell r="E51">
            <v>0</v>
          </cell>
          <cell r="F51">
            <v>0</v>
          </cell>
          <cell r="G51">
            <v>157.53</v>
          </cell>
          <cell r="H51">
            <v>1534.36</v>
          </cell>
        </row>
        <row r="52">
          <cell r="B52" t="str">
            <v>EECL_01Z</v>
          </cell>
          <cell r="C52">
            <v>34382.660000000003</v>
          </cell>
          <cell r="D52">
            <v>522.36</v>
          </cell>
          <cell r="E52">
            <v>0</v>
          </cell>
          <cell r="F52">
            <v>0</v>
          </cell>
          <cell r="G52">
            <v>34382.660000000003</v>
          </cell>
          <cell r="H52">
            <v>522.36</v>
          </cell>
        </row>
        <row r="53">
          <cell r="B53" t="str">
            <v>FIDL_01Z</v>
          </cell>
          <cell r="C53">
            <v>0</v>
          </cell>
          <cell r="D53">
            <v>0</v>
          </cell>
          <cell r="E53">
            <v>0</v>
          </cell>
          <cell r="F53">
            <v>0</v>
          </cell>
          <cell r="G53">
            <v>0</v>
          </cell>
          <cell r="H53">
            <v>0</v>
          </cell>
        </row>
        <row r="54">
          <cell r="B54" t="str">
            <v>FIDL_02Z</v>
          </cell>
          <cell r="C54">
            <v>0</v>
          </cell>
          <cell r="D54">
            <v>0</v>
          </cell>
          <cell r="E54">
            <v>0</v>
          </cell>
          <cell r="F54">
            <v>0</v>
          </cell>
          <cell r="G54">
            <v>0</v>
          </cell>
          <cell r="H54">
            <v>0</v>
          </cell>
        </row>
        <row r="55">
          <cell r="B55" t="str">
            <v>FIDL_03Z</v>
          </cell>
          <cell r="C55">
            <v>0</v>
          </cell>
          <cell r="D55">
            <v>0</v>
          </cell>
          <cell r="E55">
            <v>0</v>
          </cell>
          <cell r="F55">
            <v>0</v>
          </cell>
          <cell r="G55">
            <v>0</v>
          </cell>
          <cell r="H55">
            <v>0</v>
          </cell>
        </row>
        <row r="56">
          <cell r="B56" t="str">
            <v>FIDL_04Z</v>
          </cell>
          <cell r="C56">
            <v>0</v>
          </cell>
          <cell r="D56">
            <v>0</v>
          </cell>
          <cell r="E56">
            <v>0</v>
          </cell>
          <cell r="F56">
            <v>0</v>
          </cell>
          <cell r="G56">
            <v>0</v>
          </cell>
          <cell r="H56">
            <v>0</v>
          </cell>
        </row>
        <row r="57">
          <cell r="B57" t="str">
            <v>EAG_EWIC1</v>
          </cell>
          <cell r="C57">
            <v>61564.66</v>
          </cell>
          <cell r="D57">
            <v>0</v>
          </cell>
          <cell r="E57">
            <v>0</v>
          </cell>
          <cell r="F57">
            <v>0</v>
          </cell>
          <cell r="G57">
            <v>61564.66</v>
          </cell>
          <cell r="H57">
            <v>0</v>
          </cell>
        </row>
        <row r="58">
          <cell r="B58" t="str">
            <v>LOAN_01Z</v>
          </cell>
          <cell r="C58">
            <v>0</v>
          </cell>
          <cell r="D58">
            <v>0</v>
          </cell>
          <cell r="E58">
            <v>0</v>
          </cell>
          <cell r="F58">
            <v>0</v>
          </cell>
          <cell r="G58">
            <v>0</v>
          </cell>
          <cell r="H58">
            <v>0</v>
          </cell>
        </row>
        <row r="59">
          <cell r="B59" t="str">
            <v>LOAN_02Z</v>
          </cell>
          <cell r="C59">
            <v>0</v>
          </cell>
          <cell r="D59">
            <v>0</v>
          </cell>
          <cell r="E59">
            <v>0</v>
          </cell>
          <cell r="F59">
            <v>0</v>
          </cell>
          <cell r="G59">
            <v>0</v>
          </cell>
          <cell r="H59">
            <v>0</v>
          </cell>
        </row>
        <row r="60">
          <cell r="B60" t="str">
            <v>LOAN_03Z</v>
          </cell>
          <cell r="C60">
            <v>0</v>
          </cell>
          <cell r="D60">
            <v>0</v>
          </cell>
          <cell r="E60">
            <v>0</v>
          </cell>
          <cell r="F60">
            <v>0</v>
          </cell>
          <cell r="G60">
            <v>0</v>
          </cell>
          <cell r="H60">
            <v>0</v>
          </cell>
        </row>
        <row r="61">
          <cell r="B61" t="str">
            <v>LOAN_04Z</v>
          </cell>
          <cell r="C61">
            <v>0</v>
          </cell>
          <cell r="D61">
            <v>0</v>
          </cell>
          <cell r="E61">
            <v>0</v>
          </cell>
          <cell r="F61">
            <v>0</v>
          </cell>
          <cell r="G61">
            <v>0</v>
          </cell>
          <cell r="H61">
            <v>0</v>
          </cell>
        </row>
        <row r="62">
          <cell r="B62" t="str">
            <v>FALGW-1</v>
          </cell>
          <cell r="C62">
            <v>10174.41</v>
          </cell>
          <cell r="D62">
            <v>214.33</v>
          </cell>
          <cell r="E62">
            <v>0</v>
          </cell>
          <cell r="F62">
            <v>0</v>
          </cell>
          <cell r="G62">
            <v>10174.41</v>
          </cell>
          <cell r="H62">
            <v>214.33</v>
          </cell>
        </row>
        <row r="63">
          <cell r="B63" t="str">
            <v>FELL_01Z</v>
          </cell>
          <cell r="C63">
            <v>0</v>
          </cell>
          <cell r="D63">
            <v>0</v>
          </cell>
          <cell r="E63">
            <v>0</v>
          </cell>
          <cell r="F63">
            <v>0</v>
          </cell>
          <cell r="G63">
            <v>0</v>
          </cell>
          <cell r="H63">
            <v>0</v>
          </cell>
        </row>
        <row r="64">
          <cell r="B64" t="str">
            <v>GRGBW-1</v>
          </cell>
          <cell r="C64">
            <v>29699.35</v>
          </cell>
          <cell r="D64">
            <v>0.03</v>
          </cell>
          <cell r="E64">
            <v>0</v>
          </cell>
          <cell r="F64">
            <v>0</v>
          </cell>
          <cell r="G64">
            <v>29699.35</v>
          </cell>
          <cell r="H64">
            <v>0.03</v>
          </cell>
        </row>
        <row r="65">
          <cell r="B65" t="str">
            <v>GRGBW-2</v>
          </cell>
          <cell r="C65">
            <v>24404.58</v>
          </cell>
          <cell r="D65">
            <v>0</v>
          </cell>
          <cell r="E65">
            <v>0</v>
          </cell>
          <cell r="F65">
            <v>0</v>
          </cell>
          <cell r="G65">
            <v>24404.58</v>
          </cell>
          <cell r="H65">
            <v>0</v>
          </cell>
        </row>
        <row r="66">
          <cell r="B66" t="str">
            <v>GRGBW-3</v>
          </cell>
          <cell r="C66">
            <v>29808.63</v>
          </cell>
          <cell r="D66">
            <v>0.18</v>
          </cell>
          <cell r="E66">
            <v>0</v>
          </cell>
          <cell r="F66">
            <v>0</v>
          </cell>
          <cell r="G66">
            <v>29808.63</v>
          </cell>
          <cell r="H66">
            <v>0.18</v>
          </cell>
        </row>
        <row r="67">
          <cell r="B67" t="str">
            <v>GNFSW-1</v>
          </cell>
          <cell r="C67">
            <v>4535.78</v>
          </cell>
          <cell r="D67">
            <v>670.44</v>
          </cell>
          <cell r="E67">
            <v>0</v>
          </cell>
          <cell r="F67">
            <v>0</v>
          </cell>
          <cell r="G67">
            <v>4535.78</v>
          </cell>
          <cell r="H67">
            <v>670.44</v>
          </cell>
        </row>
        <row r="68">
          <cell r="B68" t="str">
            <v>GAOFO-1</v>
          </cell>
          <cell r="C68">
            <v>1879.98</v>
          </cell>
          <cell r="D68">
            <v>1938.67</v>
          </cell>
          <cell r="E68">
            <v>0</v>
          </cell>
          <cell r="F68">
            <v>0</v>
          </cell>
          <cell r="G68">
            <v>1879.98</v>
          </cell>
          <cell r="H68">
            <v>1938.67</v>
          </cell>
        </row>
        <row r="69">
          <cell r="B69" t="str">
            <v>GAOFO-2</v>
          </cell>
          <cell r="C69">
            <v>1741.96</v>
          </cell>
          <cell r="D69">
            <v>1739.79</v>
          </cell>
          <cell r="E69">
            <v>0</v>
          </cell>
          <cell r="F69">
            <v>0</v>
          </cell>
          <cell r="G69">
            <v>1741.96</v>
          </cell>
          <cell r="H69">
            <v>1739.79</v>
          </cell>
        </row>
        <row r="70">
          <cell r="B70" t="str">
            <v>GAOFO-3</v>
          </cell>
          <cell r="C70">
            <v>1782.06</v>
          </cell>
          <cell r="D70">
            <v>1811.75</v>
          </cell>
          <cell r="E70">
            <v>0</v>
          </cell>
          <cell r="F70">
            <v>0</v>
          </cell>
          <cell r="G70">
            <v>1782.06</v>
          </cell>
          <cell r="H70">
            <v>1811.75</v>
          </cell>
        </row>
        <row r="71">
          <cell r="B71" t="str">
            <v>GAOFO-4</v>
          </cell>
          <cell r="C71">
            <v>1849.15</v>
          </cell>
          <cell r="D71">
            <v>2494.9499999999998</v>
          </cell>
          <cell r="E71">
            <v>0</v>
          </cell>
          <cell r="F71">
            <v>0</v>
          </cell>
          <cell r="G71">
            <v>1849.15</v>
          </cell>
          <cell r="H71">
            <v>2494.9499999999998</v>
          </cell>
        </row>
        <row r="72">
          <cell r="B72" t="str">
            <v>CRGHW-1</v>
          </cell>
          <cell r="C72">
            <v>1959.45</v>
          </cell>
          <cell r="D72">
            <v>3.23</v>
          </cell>
          <cell r="E72">
            <v>0</v>
          </cell>
          <cell r="F72">
            <v>0</v>
          </cell>
          <cell r="G72">
            <v>1959.45</v>
          </cell>
          <cell r="H72">
            <v>3.23</v>
          </cell>
        </row>
        <row r="73">
          <cell r="B73" t="str">
            <v>GRMO_01Z</v>
          </cell>
          <cell r="C73">
            <v>0</v>
          </cell>
          <cell r="D73">
            <v>9575.66</v>
          </cell>
          <cell r="E73">
            <v>0</v>
          </cell>
          <cell r="F73">
            <v>0</v>
          </cell>
          <cell r="G73">
            <v>0</v>
          </cell>
          <cell r="H73">
            <v>9575.66</v>
          </cell>
        </row>
        <row r="74">
          <cell r="B74" t="str">
            <v>GRIFW-1</v>
          </cell>
          <cell r="C74">
            <v>978.7</v>
          </cell>
          <cell r="D74">
            <v>3070.98</v>
          </cell>
          <cell r="E74">
            <v>0</v>
          </cell>
          <cell r="F74">
            <v>0</v>
          </cell>
          <cell r="G74">
            <v>978.7</v>
          </cell>
          <cell r="H74">
            <v>3070.98</v>
          </cell>
        </row>
        <row r="75">
          <cell r="B75" t="str">
            <v>GRIFW-2</v>
          </cell>
          <cell r="C75">
            <v>6.64</v>
          </cell>
          <cell r="D75">
            <v>4241.46</v>
          </cell>
          <cell r="E75">
            <v>0</v>
          </cell>
          <cell r="F75">
            <v>0</v>
          </cell>
          <cell r="G75">
            <v>6.64</v>
          </cell>
          <cell r="H75">
            <v>4241.46</v>
          </cell>
        </row>
        <row r="76">
          <cell r="B76" t="str">
            <v>GNFSW-2</v>
          </cell>
          <cell r="C76">
            <v>1758.62</v>
          </cell>
          <cell r="D76">
            <v>1886.57</v>
          </cell>
          <cell r="E76">
            <v>0</v>
          </cell>
          <cell r="F76">
            <v>0</v>
          </cell>
          <cell r="G76">
            <v>1758.62</v>
          </cell>
          <cell r="H76">
            <v>1886.57</v>
          </cell>
        </row>
        <row r="77">
          <cell r="B77" t="str">
            <v>GYMR-15</v>
          </cell>
          <cell r="C77">
            <v>68013.47</v>
          </cell>
          <cell r="D77">
            <v>62038.18</v>
          </cell>
          <cell r="E77">
            <v>0</v>
          </cell>
          <cell r="F77">
            <v>0</v>
          </cell>
          <cell r="G77">
            <v>68013.47</v>
          </cell>
          <cell r="H77">
            <v>62038.18</v>
          </cell>
        </row>
        <row r="78">
          <cell r="B78" t="str">
            <v>GYMR-17</v>
          </cell>
          <cell r="C78">
            <v>106129.3</v>
          </cell>
          <cell r="D78">
            <v>63572.28</v>
          </cell>
          <cell r="E78">
            <v>0</v>
          </cell>
          <cell r="F78">
            <v>0</v>
          </cell>
          <cell r="G78">
            <v>106129.3</v>
          </cell>
          <cell r="H78">
            <v>63572.28</v>
          </cell>
        </row>
        <row r="79">
          <cell r="B79" t="str">
            <v>GYMR-26</v>
          </cell>
          <cell r="C79">
            <v>19589.27</v>
          </cell>
          <cell r="D79">
            <v>1.49</v>
          </cell>
          <cell r="E79">
            <v>0</v>
          </cell>
          <cell r="F79">
            <v>0</v>
          </cell>
          <cell r="G79">
            <v>19589.27</v>
          </cell>
          <cell r="H79">
            <v>1.49</v>
          </cell>
        </row>
        <row r="80">
          <cell r="B80" t="str">
            <v>GYMR-28</v>
          </cell>
          <cell r="C80">
            <v>17393.560000000001</v>
          </cell>
          <cell r="D80">
            <v>12.4</v>
          </cell>
          <cell r="E80">
            <v>0</v>
          </cell>
          <cell r="F80">
            <v>0</v>
          </cell>
          <cell r="G80">
            <v>17393.560000000001</v>
          </cell>
          <cell r="H80">
            <v>12.4</v>
          </cell>
        </row>
        <row r="81">
          <cell r="B81" t="str">
            <v>GYAR_01Z</v>
          </cell>
          <cell r="C81">
            <v>6769.65</v>
          </cell>
          <cell r="D81">
            <v>325.64999999999998</v>
          </cell>
          <cell r="E81">
            <v>0</v>
          </cell>
          <cell r="F81">
            <v>0</v>
          </cell>
          <cell r="G81">
            <v>6769.65</v>
          </cell>
          <cell r="H81">
            <v>325.64999999999998</v>
          </cell>
        </row>
        <row r="82">
          <cell r="B82" t="str">
            <v>HOWAO-1</v>
          </cell>
          <cell r="C82">
            <v>0</v>
          </cell>
          <cell r="D82">
            <v>0</v>
          </cell>
          <cell r="E82">
            <v>0</v>
          </cell>
          <cell r="F82">
            <v>0</v>
          </cell>
          <cell r="G82">
            <v>0</v>
          </cell>
          <cell r="H82">
            <v>0</v>
          </cell>
        </row>
        <row r="83">
          <cell r="B83" t="str">
            <v>HOWAO-2</v>
          </cell>
          <cell r="C83">
            <v>0</v>
          </cell>
          <cell r="D83">
            <v>0</v>
          </cell>
          <cell r="E83">
            <v>0</v>
          </cell>
          <cell r="F83">
            <v>0</v>
          </cell>
          <cell r="G83">
            <v>0</v>
          </cell>
          <cell r="H83">
            <v>0</v>
          </cell>
        </row>
        <row r="84">
          <cell r="B84" t="str">
            <v>HOWAO-3</v>
          </cell>
          <cell r="C84">
            <v>0</v>
          </cell>
          <cell r="D84">
            <v>0</v>
          </cell>
          <cell r="E84">
            <v>0</v>
          </cell>
          <cell r="F84">
            <v>0</v>
          </cell>
          <cell r="G84">
            <v>0</v>
          </cell>
          <cell r="H84">
            <v>0</v>
          </cell>
        </row>
        <row r="85">
          <cell r="B85" t="str">
            <v>SHBA_01Z</v>
          </cell>
          <cell r="C85">
            <v>6999.52</v>
          </cell>
          <cell r="D85">
            <v>4510.95</v>
          </cell>
          <cell r="E85">
            <v>0</v>
          </cell>
          <cell r="F85">
            <v>0</v>
          </cell>
          <cell r="G85">
            <v>6999.52</v>
          </cell>
          <cell r="H85">
            <v>4510.95</v>
          </cell>
        </row>
        <row r="86">
          <cell r="B86" t="str">
            <v>SHBA_02Z</v>
          </cell>
          <cell r="C86">
            <v>0</v>
          </cell>
          <cell r="D86">
            <v>0</v>
          </cell>
          <cell r="E86">
            <v>0</v>
          </cell>
          <cell r="F86">
            <v>0</v>
          </cell>
          <cell r="G86">
            <v>0</v>
          </cell>
          <cell r="H86">
            <v>0</v>
          </cell>
        </row>
        <row r="87">
          <cell r="B87" t="str">
            <v>HUMR_01Z</v>
          </cell>
          <cell r="C87">
            <v>37679.040000000001</v>
          </cell>
          <cell r="D87">
            <v>2498.3200000000002</v>
          </cell>
          <cell r="E87">
            <v>0</v>
          </cell>
          <cell r="F87">
            <v>0</v>
          </cell>
          <cell r="G87">
            <v>37679.040000000001</v>
          </cell>
          <cell r="H87">
            <v>2498.3200000000002</v>
          </cell>
        </row>
        <row r="88">
          <cell r="B88" t="str">
            <v>EAG-IFA2</v>
          </cell>
          <cell r="C88">
            <v>80152.490000000005</v>
          </cell>
          <cell r="D88">
            <v>1002.26</v>
          </cell>
          <cell r="E88">
            <v>0</v>
          </cell>
          <cell r="F88">
            <v>0</v>
          </cell>
          <cell r="G88">
            <v>80152.490000000005</v>
          </cell>
          <cell r="H88">
            <v>1002.26</v>
          </cell>
        </row>
        <row r="89">
          <cell r="B89" t="str">
            <v>COTPS01Z</v>
          </cell>
          <cell r="C89">
            <v>0</v>
          </cell>
          <cell r="D89">
            <v>0</v>
          </cell>
          <cell r="E89">
            <v>0</v>
          </cell>
          <cell r="F89">
            <v>0</v>
          </cell>
          <cell r="G89">
            <v>0</v>
          </cell>
          <cell r="H89">
            <v>0</v>
          </cell>
        </row>
        <row r="90">
          <cell r="B90" t="str">
            <v>COTPS02Z</v>
          </cell>
          <cell r="C90">
            <v>0</v>
          </cell>
          <cell r="D90">
            <v>0</v>
          </cell>
          <cell r="E90">
            <v>0</v>
          </cell>
          <cell r="F90">
            <v>0</v>
          </cell>
          <cell r="G90">
            <v>0</v>
          </cell>
          <cell r="H90">
            <v>0</v>
          </cell>
        </row>
        <row r="91">
          <cell r="B91" t="str">
            <v>COTPS03Z</v>
          </cell>
          <cell r="C91">
            <v>0</v>
          </cell>
          <cell r="D91">
            <v>0</v>
          </cell>
          <cell r="E91">
            <v>0</v>
          </cell>
          <cell r="F91">
            <v>0</v>
          </cell>
          <cell r="G91">
            <v>0</v>
          </cell>
          <cell r="H91">
            <v>0</v>
          </cell>
        </row>
        <row r="92">
          <cell r="B92" t="str">
            <v>COTPS04Z</v>
          </cell>
          <cell r="C92">
            <v>0</v>
          </cell>
          <cell r="D92">
            <v>0</v>
          </cell>
          <cell r="E92">
            <v>0</v>
          </cell>
          <cell r="F92">
            <v>0</v>
          </cell>
          <cell r="G92">
            <v>0</v>
          </cell>
          <cell r="H92">
            <v>0</v>
          </cell>
        </row>
        <row r="93">
          <cell r="B93" t="str">
            <v>KEAD_01Z</v>
          </cell>
          <cell r="C93">
            <v>4019.1</v>
          </cell>
          <cell r="D93">
            <v>8075.65</v>
          </cell>
          <cell r="E93">
            <v>0</v>
          </cell>
          <cell r="F93">
            <v>0</v>
          </cell>
          <cell r="G93">
            <v>4019.1</v>
          </cell>
          <cell r="H93">
            <v>8075.65</v>
          </cell>
        </row>
        <row r="94">
          <cell r="B94" t="str">
            <v>KILBW-1</v>
          </cell>
          <cell r="C94">
            <v>38.57</v>
          </cell>
          <cell r="D94">
            <v>967.26</v>
          </cell>
          <cell r="E94">
            <v>0</v>
          </cell>
          <cell r="F94">
            <v>0</v>
          </cell>
          <cell r="G94">
            <v>38.57</v>
          </cell>
          <cell r="H94">
            <v>967.26</v>
          </cell>
        </row>
        <row r="95">
          <cell r="B95" t="str">
            <v>LARYO-1</v>
          </cell>
          <cell r="C95">
            <v>29760.75</v>
          </cell>
          <cell r="D95">
            <v>1.57</v>
          </cell>
          <cell r="E95">
            <v>0</v>
          </cell>
          <cell r="F95">
            <v>0</v>
          </cell>
          <cell r="G95">
            <v>29760.75</v>
          </cell>
          <cell r="H95">
            <v>1.57</v>
          </cell>
        </row>
        <row r="96">
          <cell r="B96" t="str">
            <v>LARYO-2</v>
          </cell>
          <cell r="C96">
            <v>32285.39</v>
          </cell>
          <cell r="D96">
            <v>0.68</v>
          </cell>
          <cell r="E96">
            <v>0</v>
          </cell>
          <cell r="F96">
            <v>0</v>
          </cell>
          <cell r="G96">
            <v>32285.39</v>
          </cell>
          <cell r="H96">
            <v>0.68</v>
          </cell>
        </row>
        <row r="97">
          <cell r="B97" t="str">
            <v>LARYO-3</v>
          </cell>
          <cell r="C97">
            <v>28179.27</v>
          </cell>
          <cell r="D97">
            <v>0.42</v>
          </cell>
          <cell r="E97">
            <v>0</v>
          </cell>
          <cell r="F97">
            <v>0</v>
          </cell>
          <cell r="G97">
            <v>28179.27</v>
          </cell>
          <cell r="H97">
            <v>0.42</v>
          </cell>
        </row>
        <row r="98">
          <cell r="B98" t="str">
            <v>LARYO-4</v>
          </cell>
          <cell r="C98">
            <v>28223.42</v>
          </cell>
          <cell r="D98">
            <v>1.05</v>
          </cell>
          <cell r="E98">
            <v>0</v>
          </cell>
          <cell r="F98">
            <v>0</v>
          </cell>
          <cell r="G98">
            <v>28223.42</v>
          </cell>
          <cell r="H98">
            <v>1.05</v>
          </cell>
        </row>
        <row r="99">
          <cell r="B99" t="str">
            <v>LCLTW-1</v>
          </cell>
          <cell r="C99">
            <v>2431.89</v>
          </cell>
          <cell r="D99">
            <v>59.47</v>
          </cell>
          <cell r="E99">
            <v>0</v>
          </cell>
          <cell r="F99">
            <v>0</v>
          </cell>
          <cell r="G99">
            <v>2431.89</v>
          </cell>
          <cell r="H99">
            <v>59.47</v>
          </cell>
        </row>
        <row r="100">
          <cell r="B100" t="str">
            <v>MEDP_01Z</v>
          </cell>
          <cell r="C100">
            <v>4880.59</v>
          </cell>
          <cell r="D100">
            <v>3804.48</v>
          </cell>
          <cell r="E100">
            <v>0</v>
          </cell>
          <cell r="F100">
            <v>0</v>
          </cell>
          <cell r="G100">
            <v>4880.59</v>
          </cell>
          <cell r="H100">
            <v>3804.48</v>
          </cell>
        </row>
        <row r="101">
          <cell r="B101" t="str">
            <v>MILWW-1</v>
          </cell>
          <cell r="C101">
            <v>3178.42</v>
          </cell>
          <cell r="D101">
            <v>20.32</v>
          </cell>
          <cell r="E101">
            <v>0</v>
          </cell>
          <cell r="F101">
            <v>0</v>
          </cell>
          <cell r="G101">
            <v>3178.42</v>
          </cell>
          <cell r="H101">
            <v>20.32</v>
          </cell>
        </row>
        <row r="102">
          <cell r="B102" t="str">
            <v>WDNSO-1</v>
          </cell>
          <cell r="C102">
            <v>17786.78</v>
          </cell>
          <cell r="D102">
            <v>122.06</v>
          </cell>
          <cell r="E102">
            <v>0</v>
          </cell>
          <cell r="F102">
            <v>0</v>
          </cell>
          <cell r="G102">
            <v>17786.78</v>
          </cell>
          <cell r="H102">
            <v>122.06</v>
          </cell>
        </row>
        <row r="103">
          <cell r="B103" t="str">
            <v>WDNSO-2</v>
          </cell>
          <cell r="C103">
            <v>3854.96</v>
          </cell>
          <cell r="D103">
            <v>4900.25</v>
          </cell>
          <cell r="E103">
            <v>0</v>
          </cell>
          <cell r="F103">
            <v>0</v>
          </cell>
          <cell r="G103">
            <v>3854.96</v>
          </cell>
          <cell r="H103">
            <v>4900.25</v>
          </cell>
        </row>
        <row r="104">
          <cell r="B104" t="str">
            <v>MRWD_01Z</v>
          </cell>
          <cell r="C104">
            <v>26196.9</v>
          </cell>
          <cell r="D104">
            <v>4147.1000000000004</v>
          </cell>
          <cell r="E104">
            <v>0</v>
          </cell>
          <cell r="F104">
            <v>0</v>
          </cell>
          <cell r="G104">
            <v>26196.9</v>
          </cell>
          <cell r="H104">
            <v>4147.1000000000004</v>
          </cell>
        </row>
        <row r="105">
          <cell r="B105" t="str">
            <v>ABTHB07Z</v>
          </cell>
          <cell r="C105">
            <v>0</v>
          </cell>
          <cell r="D105">
            <v>0</v>
          </cell>
          <cell r="E105">
            <v>0</v>
          </cell>
          <cell r="F105">
            <v>0</v>
          </cell>
          <cell r="G105">
            <v>0</v>
          </cell>
          <cell r="H105">
            <v>0</v>
          </cell>
        </row>
        <row r="106">
          <cell r="B106" t="str">
            <v>ABTHB08Z</v>
          </cell>
          <cell r="C106">
            <v>0</v>
          </cell>
          <cell r="D106">
            <v>0</v>
          </cell>
          <cell r="E106">
            <v>0</v>
          </cell>
          <cell r="F106">
            <v>0</v>
          </cell>
          <cell r="G106">
            <v>0</v>
          </cell>
          <cell r="H106">
            <v>0</v>
          </cell>
        </row>
        <row r="107">
          <cell r="B107" t="str">
            <v>ABTHB09Z</v>
          </cell>
          <cell r="C107">
            <v>0</v>
          </cell>
          <cell r="D107">
            <v>0</v>
          </cell>
          <cell r="E107">
            <v>0</v>
          </cell>
          <cell r="F107">
            <v>0</v>
          </cell>
          <cell r="G107">
            <v>0</v>
          </cell>
          <cell r="H107">
            <v>0</v>
          </cell>
        </row>
        <row r="108">
          <cell r="B108" t="str">
            <v>COWE_01Z</v>
          </cell>
          <cell r="C108">
            <v>0</v>
          </cell>
          <cell r="D108">
            <v>0</v>
          </cell>
          <cell r="E108">
            <v>0</v>
          </cell>
          <cell r="F108">
            <v>0</v>
          </cell>
          <cell r="G108">
            <v>0</v>
          </cell>
          <cell r="H108">
            <v>0</v>
          </cell>
        </row>
        <row r="109">
          <cell r="B109" t="str">
            <v>COWE_02Z</v>
          </cell>
          <cell r="C109">
            <v>0</v>
          </cell>
          <cell r="D109">
            <v>0</v>
          </cell>
          <cell r="E109">
            <v>0</v>
          </cell>
          <cell r="F109">
            <v>0</v>
          </cell>
          <cell r="G109">
            <v>0</v>
          </cell>
          <cell r="H109">
            <v>0</v>
          </cell>
        </row>
        <row r="110">
          <cell r="B110" t="str">
            <v>DIDCB05Z</v>
          </cell>
          <cell r="C110">
            <v>28495.95</v>
          </cell>
          <cell r="D110">
            <v>4770.1000000000004</v>
          </cell>
          <cell r="E110">
            <v>0</v>
          </cell>
          <cell r="F110">
            <v>0</v>
          </cell>
          <cell r="G110">
            <v>28495.95</v>
          </cell>
          <cell r="H110">
            <v>4770.1000000000004</v>
          </cell>
        </row>
        <row r="111">
          <cell r="B111" t="str">
            <v>DIDCB06Z</v>
          </cell>
          <cell r="C111">
            <v>19165.5</v>
          </cell>
          <cell r="D111">
            <v>5194.8</v>
          </cell>
          <cell r="E111">
            <v>0</v>
          </cell>
          <cell r="F111">
            <v>0</v>
          </cell>
          <cell r="G111">
            <v>19165.5</v>
          </cell>
          <cell r="H111">
            <v>5194.8</v>
          </cell>
        </row>
        <row r="112">
          <cell r="B112" t="str">
            <v>LBAR_01Z</v>
          </cell>
          <cell r="C112">
            <v>12400.1</v>
          </cell>
          <cell r="D112">
            <v>14332.35</v>
          </cell>
          <cell r="E112">
            <v>0</v>
          </cell>
          <cell r="F112">
            <v>0</v>
          </cell>
          <cell r="G112">
            <v>12400.1</v>
          </cell>
          <cell r="H112">
            <v>14332.35</v>
          </cell>
        </row>
        <row r="113">
          <cell r="B113" t="str">
            <v>PEMB_11Z</v>
          </cell>
          <cell r="C113">
            <v>5170.05</v>
          </cell>
          <cell r="D113">
            <v>3660.55</v>
          </cell>
          <cell r="E113">
            <v>0</v>
          </cell>
          <cell r="F113">
            <v>0</v>
          </cell>
          <cell r="G113">
            <v>5170.05</v>
          </cell>
          <cell r="H113">
            <v>3660.55</v>
          </cell>
        </row>
        <row r="114">
          <cell r="B114" t="str">
            <v>PEMB_21Z</v>
          </cell>
          <cell r="C114">
            <v>9968.4</v>
          </cell>
          <cell r="D114">
            <v>3310.7</v>
          </cell>
          <cell r="E114">
            <v>0</v>
          </cell>
          <cell r="F114">
            <v>0</v>
          </cell>
          <cell r="G114">
            <v>9968.4</v>
          </cell>
          <cell r="H114">
            <v>3310.7</v>
          </cell>
        </row>
        <row r="115">
          <cell r="B115" t="str">
            <v>PEMB_31Z</v>
          </cell>
          <cell r="C115">
            <v>12109.05</v>
          </cell>
          <cell r="D115">
            <v>2616.8000000000002</v>
          </cell>
          <cell r="E115">
            <v>0</v>
          </cell>
          <cell r="F115">
            <v>0</v>
          </cell>
          <cell r="G115">
            <v>12109.05</v>
          </cell>
          <cell r="H115">
            <v>2616.8000000000002</v>
          </cell>
        </row>
        <row r="116">
          <cell r="B116" t="str">
            <v>PEMB_41Z</v>
          </cell>
          <cell r="C116">
            <v>6866.2</v>
          </cell>
          <cell r="D116">
            <v>2995.65</v>
          </cell>
          <cell r="E116">
            <v>0</v>
          </cell>
          <cell r="F116">
            <v>0</v>
          </cell>
          <cell r="G116">
            <v>6866.2</v>
          </cell>
          <cell r="H116">
            <v>2995.65</v>
          </cell>
        </row>
        <row r="117">
          <cell r="B117" t="str">
            <v>PEMB_51Z</v>
          </cell>
          <cell r="C117">
            <v>5637.4</v>
          </cell>
          <cell r="D117">
            <v>3486.5</v>
          </cell>
          <cell r="E117">
            <v>0</v>
          </cell>
          <cell r="F117">
            <v>0</v>
          </cell>
          <cell r="G117">
            <v>5637.4</v>
          </cell>
          <cell r="H117">
            <v>3486.5</v>
          </cell>
        </row>
        <row r="118">
          <cell r="B118" t="str">
            <v>STAY_01Z</v>
          </cell>
          <cell r="C118">
            <v>1790.4</v>
          </cell>
          <cell r="D118">
            <v>374.2</v>
          </cell>
          <cell r="E118">
            <v>0</v>
          </cell>
          <cell r="F118">
            <v>0</v>
          </cell>
          <cell r="G118">
            <v>1790.4</v>
          </cell>
          <cell r="H118">
            <v>374.2</v>
          </cell>
        </row>
        <row r="119">
          <cell r="B119" t="str">
            <v>STAY_02Z</v>
          </cell>
          <cell r="C119">
            <v>9627.35</v>
          </cell>
          <cell r="D119">
            <v>5145.75</v>
          </cell>
          <cell r="E119">
            <v>0</v>
          </cell>
          <cell r="F119">
            <v>0</v>
          </cell>
          <cell r="G119">
            <v>9627.35</v>
          </cell>
          <cell r="H119">
            <v>5145.75</v>
          </cell>
        </row>
        <row r="120">
          <cell r="B120" t="str">
            <v>STAY_03Z</v>
          </cell>
          <cell r="C120">
            <v>12818.25</v>
          </cell>
          <cell r="D120">
            <v>4612.6499999999996</v>
          </cell>
          <cell r="E120">
            <v>0</v>
          </cell>
          <cell r="F120">
            <v>0</v>
          </cell>
          <cell r="G120">
            <v>12818.25</v>
          </cell>
          <cell r="H120">
            <v>4612.6499999999996</v>
          </cell>
        </row>
        <row r="121">
          <cell r="B121" t="str">
            <v>STAY_04Z</v>
          </cell>
          <cell r="C121">
            <v>18794.349999999999</v>
          </cell>
          <cell r="D121">
            <v>3840.95</v>
          </cell>
          <cell r="E121">
            <v>0</v>
          </cell>
          <cell r="F121">
            <v>0</v>
          </cell>
          <cell r="G121">
            <v>18794.349999999999</v>
          </cell>
          <cell r="H121">
            <v>3840.95</v>
          </cell>
        </row>
        <row r="122">
          <cell r="B122" t="str">
            <v>DNGB_21Z</v>
          </cell>
          <cell r="C122">
            <v>0</v>
          </cell>
          <cell r="D122">
            <v>0</v>
          </cell>
          <cell r="E122">
            <v>0</v>
          </cell>
          <cell r="F122">
            <v>0</v>
          </cell>
          <cell r="G122">
            <v>0</v>
          </cell>
          <cell r="H122">
            <v>0</v>
          </cell>
        </row>
        <row r="123">
          <cell r="B123" t="str">
            <v>DNGB_22Z</v>
          </cell>
          <cell r="C123">
            <v>0</v>
          </cell>
          <cell r="D123">
            <v>0</v>
          </cell>
          <cell r="E123">
            <v>0</v>
          </cell>
          <cell r="F123">
            <v>0</v>
          </cell>
          <cell r="G123">
            <v>0</v>
          </cell>
          <cell r="H123">
            <v>0</v>
          </cell>
        </row>
        <row r="124">
          <cell r="B124" t="str">
            <v>HEYM101Z</v>
          </cell>
          <cell r="C124">
            <v>26256.15</v>
          </cell>
          <cell r="D124">
            <v>6994.45</v>
          </cell>
          <cell r="E124">
            <v>0</v>
          </cell>
          <cell r="F124">
            <v>0</v>
          </cell>
          <cell r="G124">
            <v>26256.15</v>
          </cell>
          <cell r="H124">
            <v>6994.45</v>
          </cell>
        </row>
        <row r="125">
          <cell r="B125" t="str">
            <v>HEYM102Z</v>
          </cell>
          <cell r="C125">
            <v>20853.05</v>
          </cell>
          <cell r="D125">
            <v>5796.95</v>
          </cell>
          <cell r="E125">
            <v>0</v>
          </cell>
          <cell r="F125">
            <v>0</v>
          </cell>
          <cell r="G125">
            <v>20853.05</v>
          </cell>
          <cell r="H125">
            <v>5796.95</v>
          </cell>
        </row>
        <row r="126">
          <cell r="B126" t="str">
            <v>HEYM207Z</v>
          </cell>
          <cell r="C126">
            <v>76362.8</v>
          </cell>
          <cell r="D126">
            <v>0</v>
          </cell>
          <cell r="E126">
            <v>0</v>
          </cell>
          <cell r="F126">
            <v>0</v>
          </cell>
          <cell r="G126">
            <v>76362.8</v>
          </cell>
          <cell r="H126">
            <v>0</v>
          </cell>
        </row>
        <row r="127">
          <cell r="B127" t="str">
            <v>HEYM208Z</v>
          </cell>
          <cell r="C127">
            <v>77454.05</v>
          </cell>
          <cell r="D127">
            <v>1.95</v>
          </cell>
          <cell r="E127">
            <v>0</v>
          </cell>
          <cell r="F127">
            <v>0</v>
          </cell>
          <cell r="G127">
            <v>77454.05</v>
          </cell>
          <cell r="H127">
            <v>1.95</v>
          </cell>
        </row>
        <row r="128">
          <cell r="B128" t="str">
            <v>HINB_07Z</v>
          </cell>
          <cell r="C128">
            <v>40986.15</v>
          </cell>
          <cell r="D128">
            <v>3421.3</v>
          </cell>
          <cell r="E128">
            <v>0</v>
          </cell>
          <cell r="F128">
            <v>0</v>
          </cell>
          <cell r="G128">
            <v>40986.15</v>
          </cell>
          <cell r="H128">
            <v>3421.3</v>
          </cell>
        </row>
        <row r="129">
          <cell r="B129" t="str">
            <v>HINB_08Z</v>
          </cell>
          <cell r="C129">
            <v>20405.55</v>
          </cell>
          <cell r="D129">
            <v>1195.25</v>
          </cell>
          <cell r="E129">
            <v>0</v>
          </cell>
          <cell r="F129">
            <v>0</v>
          </cell>
          <cell r="G129">
            <v>20405.55</v>
          </cell>
          <cell r="H129">
            <v>1195.25</v>
          </cell>
        </row>
        <row r="130">
          <cell r="B130" t="str">
            <v>HRTL_01Z</v>
          </cell>
          <cell r="C130">
            <v>0</v>
          </cell>
          <cell r="D130">
            <v>0</v>
          </cell>
          <cell r="E130">
            <v>0</v>
          </cell>
          <cell r="F130">
            <v>0</v>
          </cell>
          <cell r="G130">
            <v>0</v>
          </cell>
          <cell r="H130">
            <v>0</v>
          </cell>
        </row>
        <row r="131">
          <cell r="B131" t="str">
            <v>HRTL_02Z</v>
          </cell>
          <cell r="C131">
            <v>11.85</v>
          </cell>
          <cell r="D131">
            <v>0</v>
          </cell>
          <cell r="E131">
            <v>0</v>
          </cell>
          <cell r="F131">
            <v>0</v>
          </cell>
          <cell r="G131">
            <v>11.85</v>
          </cell>
          <cell r="H131">
            <v>0</v>
          </cell>
        </row>
        <row r="132">
          <cell r="B132" t="str">
            <v>HUNB_07Z</v>
          </cell>
          <cell r="C132">
            <v>33050.1</v>
          </cell>
          <cell r="D132">
            <v>1581.5</v>
          </cell>
          <cell r="E132">
            <v>0</v>
          </cell>
          <cell r="F132">
            <v>0</v>
          </cell>
          <cell r="G132">
            <v>33050.1</v>
          </cell>
          <cell r="H132">
            <v>1581.5</v>
          </cell>
        </row>
        <row r="133">
          <cell r="B133" t="str">
            <v>HUNB_08Z</v>
          </cell>
          <cell r="C133">
            <v>37799.199999999997</v>
          </cell>
          <cell r="D133">
            <v>3720.9</v>
          </cell>
          <cell r="E133">
            <v>0</v>
          </cell>
          <cell r="F133">
            <v>0</v>
          </cell>
          <cell r="G133">
            <v>37799.199999999997</v>
          </cell>
          <cell r="H133">
            <v>3720.9</v>
          </cell>
        </row>
        <row r="134">
          <cell r="B134" t="str">
            <v>SIZB_01Z</v>
          </cell>
          <cell r="C134">
            <v>34072.400000000001</v>
          </cell>
          <cell r="D134">
            <v>3333.8</v>
          </cell>
          <cell r="E134">
            <v>0</v>
          </cell>
          <cell r="F134">
            <v>0</v>
          </cell>
          <cell r="G134">
            <v>34072.400000000001</v>
          </cell>
          <cell r="H134">
            <v>3333.8</v>
          </cell>
        </row>
        <row r="135">
          <cell r="B135" t="str">
            <v>SIZB_02Z</v>
          </cell>
          <cell r="C135">
            <v>37542.85</v>
          </cell>
          <cell r="D135">
            <v>5935.3</v>
          </cell>
          <cell r="E135">
            <v>0</v>
          </cell>
          <cell r="F135">
            <v>0</v>
          </cell>
          <cell r="G135">
            <v>37542.85</v>
          </cell>
          <cell r="H135">
            <v>5935.3</v>
          </cell>
        </row>
        <row r="136">
          <cell r="B136" t="str">
            <v>TORN_01Z</v>
          </cell>
          <cell r="C136">
            <v>37227.5</v>
          </cell>
          <cell r="D136">
            <v>4804</v>
          </cell>
          <cell r="E136">
            <v>0</v>
          </cell>
          <cell r="F136">
            <v>0</v>
          </cell>
          <cell r="G136">
            <v>37227.5</v>
          </cell>
          <cell r="H136">
            <v>4804</v>
          </cell>
        </row>
        <row r="137">
          <cell r="B137" t="str">
            <v>TORN_02Z</v>
          </cell>
          <cell r="C137">
            <v>6757.1</v>
          </cell>
          <cell r="D137">
            <v>752.45</v>
          </cell>
          <cell r="E137">
            <v>0</v>
          </cell>
          <cell r="F137">
            <v>0</v>
          </cell>
          <cell r="G137">
            <v>6757.1</v>
          </cell>
          <cell r="H137">
            <v>752.45</v>
          </cell>
        </row>
        <row r="138">
          <cell r="B138" t="str">
            <v>EAG-NEMO1</v>
          </cell>
          <cell r="C138">
            <v>36728.25</v>
          </cell>
          <cell r="D138">
            <v>4694.95</v>
          </cell>
          <cell r="E138">
            <v>0</v>
          </cell>
          <cell r="F138">
            <v>0</v>
          </cell>
          <cell r="G138">
            <v>36728.25</v>
          </cell>
          <cell r="H138">
            <v>4694.95</v>
          </cell>
        </row>
        <row r="139">
          <cell r="B139" t="str">
            <v>DINO_01Z</v>
          </cell>
          <cell r="C139">
            <v>0</v>
          </cell>
          <cell r="D139">
            <v>0</v>
          </cell>
          <cell r="E139">
            <v>0</v>
          </cell>
          <cell r="F139">
            <v>0</v>
          </cell>
          <cell r="G139">
            <v>0</v>
          </cell>
          <cell r="H139">
            <v>0</v>
          </cell>
        </row>
        <row r="140">
          <cell r="B140" t="str">
            <v>DINO_02Z</v>
          </cell>
          <cell r="C140">
            <v>7850.8</v>
          </cell>
          <cell r="D140">
            <v>174.4</v>
          </cell>
          <cell r="E140">
            <v>0</v>
          </cell>
          <cell r="F140">
            <v>0</v>
          </cell>
          <cell r="G140">
            <v>7850.8</v>
          </cell>
          <cell r="H140">
            <v>174.4</v>
          </cell>
        </row>
        <row r="141">
          <cell r="B141" t="str">
            <v>DINO_03Z</v>
          </cell>
          <cell r="C141">
            <v>6686.35</v>
          </cell>
          <cell r="D141">
            <v>352.2</v>
          </cell>
          <cell r="E141">
            <v>0</v>
          </cell>
          <cell r="F141">
            <v>0</v>
          </cell>
          <cell r="G141">
            <v>6686.35</v>
          </cell>
          <cell r="H141">
            <v>352.2</v>
          </cell>
        </row>
        <row r="142">
          <cell r="B142" t="str">
            <v>DINO_04Z</v>
          </cell>
          <cell r="C142">
            <v>9983.9500000000007</v>
          </cell>
          <cell r="D142">
            <v>530.9</v>
          </cell>
          <cell r="E142">
            <v>0</v>
          </cell>
          <cell r="F142">
            <v>0</v>
          </cell>
          <cell r="G142">
            <v>9983.9500000000007</v>
          </cell>
          <cell r="H142">
            <v>530.9</v>
          </cell>
        </row>
        <row r="143">
          <cell r="B143" t="str">
            <v>DINO_05Z</v>
          </cell>
          <cell r="C143">
            <v>12496.55</v>
          </cell>
          <cell r="D143">
            <v>166.9</v>
          </cell>
          <cell r="E143">
            <v>0</v>
          </cell>
          <cell r="F143">
            <v>0</v>
          </cell>
          <cell r="G143">
            <v>12496.55</v>
          </cell>
          <cell r="H143">
            <v>166.9</v>
          </cell>
        </row>
        <row r="144">
          <cell r="B144" t="str">
            <v>DINO_06Z</v>
          </cell>
          <cell r="C144">
            <v>22949.55</v>
          </cell>
          <cell r="D144">
            <v>179.3</v>
          </cell>
          <cell r="E144">
            <v>0</v>
          </cell>
          <cell r="F144">
            <v>0</v>
          </cell>
          <cell r="G144">
            <v>22949.55</v>
          </cell>
          <cell r="H144">
            <v>179.3</v>
          </cell>
        </row>
        <row r="145">
          <cell r="B145" t="str">
            <v>FFES_01Z</v>
          </cell>
          <cell r="C145">
            <v>2044.04</v>
          </cell>
          <cell r="D145">
            <v>166.49</v>
          </cell>
          <cell r="E145">
            <v>0</v>
          </cell>
          <cell r="F145">
            <v>0</v>
          </cell>
          <cell r="G145">
            <v>2044.04</v>
          </cell>
          <cell r="H145">
            <v>166.49</v>
          </cell>
        </row>
        <row r="146">
          <cell r="B146" t="str">
            <v>FFES_02Z</v>
          </cell>
          <cell r="C146">
            <v>1382.51</v>
          </cell>
          <cell r="D146">
            <v>163.49</v>
          </cell>
          <cell r="E146">
            <v>0</v>
          </cell>
          <cell r="F146">
            <v>0</v>
          </cell>
          <cell r="G146">
            <v>1382.51</v>
          </cell>
          <cell r="H146">
            <v>163.49</v>
          </cell>
        </row>
        <row r="147">
          <cell r="B147" t="str">
            <v>FFES_03Z</v>
          </cell>
          <cell r="C147">
            <v>0</v>
          </cell>
          <cell r="D147">
            <v>0</v>
          </cell>
          <cell r="E147">
            <v>0</v>
          </cell>
          <cell r="F147">
            <v>0</v>
          </cell>
          <cell r="G147">
            <v>0</v>
          </cell>
          <cell r="H147">
            <v>0</v>
          </cell>
        </row>
        <row r="148">
          <cell r="B148" t="str">
            <v>FFES_04Z</v>
          </cell>
          <cell r="C148">
            <v>2455.7600000000002</v>
          </cell>
          <cell r="D148">
            <v>73.52</v>
          </cell>
          <cell r="E148">
            <v>0</v>
          </cell>
          <cell r="F148">
            <v>0</v>
          </cell>
          <cell r="G148">
            <v>2455.7600000000002</v>
          </cell>
          <cell r="H148">
            <v>73.52</v>
          </cell>
        </row>
        <row r="149">
          <cell r="B149" t="str">
            <v>EAG_NSL1</v>
          </cell>
          <cell r="C149">
            <v>60256.6</v>
          </cell>
          <cell r="D149">
            <v>5026.6499999999996</v>
          </cell>
          <cell r="E149">
            <v>0</v>
          </cell>
          <cell r="F149">
            <v>0</v>
          </cell>
          <cell r="G149">
            <v>60256.6</v>
          </cell>
          <cell r="H149">
            <v>5026.6499999999996</v>
          </cell>
        </row>
        <row r="150">
          <cell r="B150" t="str">
            <v>KILNS01Z</v>
          </cell>
          <cell r="C150">
            <v>0</v>
          </cell>
          <cell r="D150">
            <v>0</v>
          </cell>
          <cell r="E150">
            <v>0</v>
          </cell>
          <cell r="F150">
            <v>0</v>
          </cell>
          <cell r="G150">
            <v>0</v>
          </cell>
          <cell r="H150">
            <v>0</v>
          </cell>
        </row>
        <row r="151">
          <cell r="B151" t="str">
            <v>PETEM01Z</v>
          </cell>
          <cell r="C151">
            <v>729.62</v>
          </cell>
          <cell r="D151">
            <v>0.01</v>
          </cell>
          <cell r="E151">
            <v>0</v>
          </cell>
          <cell r="F151">
            <v>0</v>
          </cell>
          <cell r="G151">
            <v>729.62</v>
          </cell>
          <cell r="H151">
            <v>0.01</v>
          </cell>
        </row>
        <row r="152">
          <cell r="B152" t="str">
            <v>GRAI_06Z</v>
          </cell>
          <cell r="C152">
            <v>24681.1</v>
          </cell>
          <cell r="D152">
            <v>2187.25</v>
          </cell>
          <cell r="E152">
            <v>0</v>
          </cell>
          <cell r="F152">
            <v>0</v>
          </cell>
          <cell r="G152">
            <v>24681.1</v>
          </cell>
          <cell r="H152">
            <v>2187.25</v>
          </cell>
        </row>
        <row r="153">
          <cell r="B153" t="str">
            <v>GRAI_07Z</v>
          </cell>
          <cell r="C153">
            <v>16065.15</v>
          </cell>
          <cell r="D153">
            <v>2223.9</v>
          </cell>
          <cell r="E153">
            <v>0</v>
          </cell>
          <cell r="F153">
            <v>0</v>
          </cell>
          <cell r="G153">
            <v>16065.15</v>
          </cell>
          <cell r="H153">
            <v>2223.9</v>
          </cell>
        </row>
        <row r="154">
          <cell r="B154" t="str">
            <v>GRAI_08Z</v>
          </cell>
          <cell r="C154">
            <v>14060.65</v>
          </cell>
          <cell r="D154">
            <v>2178.6</v>
          </cell>
          <cell r="E154">
            <v>0</v>
          </cell>
          <cell r="F154">
            <v>0</v>
          </cell>
          <cell r="G154">
            <v>14060.65</v>
          </cell>
          <cell r="H154">
            <v>2178.6</v>
          </cell>
        </row>
        <row r="155">
          <cell r="B155" t="str">
            <v>KILLP01Z</v>
          </cell>
          <cell r="C155">
            <v>0</v>
          </cell>
          <cell r="D155">
            <v>0</v>
          </cell>
          <cell r="E155">
            <v>0</v>
          </cell>
          <cell r="F155">
            <v>0</v>
          </cell>
          <cell r="G155">
            <v>0</v>
          </cell>
          <cell r="H155">
            <v>0</v>
          </cell>
        </row>
        <row r="156">
          <cell r="B156" t="str">
            <v>KILLP02Z</v>
          </cell>
          <cell r="C156">
            <v>0</v>
          </cell>
          <cell r="D156">
            <v>0</v>
          </cell>
          <cell r="E156">
            <v>0</v>
          </cell>
          <cell r="F156">
            <v>0</v>
          </cell>
          <cell r="G156">
            <v>0</v>
          </cell>
          <cell r="H156">
            <v>0</v>
          </cell>
        </row>
        <row r="157">
          <cell r="B157" t="str">
            <v>RATS_01Z</v>
          </cell>
          <cell r="C157">
            <v>6853.05</v>
          </cell>
          <cell r="D157">
            <v>3761.28</v>
          </cell>
          <cell r="E157">
            <v>0</v>
          </cell>
          <cell r="F157">
            <v>0</v>
          </cell>
          <cell r="G157">
            <v>6853.05</v>
          </cell>
          <cell r="H157">
            <v>3761.28</v>
          </cell>
        </row>
        <row r="158">
          <cell r="B158" t="str">
            <v>RATS_02Z</v>
          </cell>
          <cell r="C158">
            <v>9632.61</v>
          </cell>
          <cell r="D158">
            <v>2977.83</v>
          </cell>
          <cell r="E158">
            <v>0</v>
          </cell>
          <cell r="F158">
            <v>0</v>
          </cell>
          <cell r="G158">
            <v>9632.61</v>
          </cell>
          <cell r="H158">
            <v>2977.83</v>
          </cell>
        </row>
        <row r="159">
          <cell r="B159" t="str">
            <v>RATS_03Z</v>
          </cell>
          <cell r="C159">
            <v>7398.09</v>
          </cell>
          <cell r="D159">
            <v>5274.45</v>
          </cell>
          <cell r="E159">
            <v>0</v>
          </cell>
          <cell r="F159">
            <v>0</v>
          </cell>
          <cell r="G159">
            <v>7398.09</v>
          </cell>
          <cell r="H159">
            <v>5274.45</v>
          </cell>
        </row>
        <row r="160">
          <cell r="B160" t="str">
            <v>RATS_04Z</v>
          </cell>
          <cell r="C160">
            <v>916.38</v>
          </cell>
          <cell r="D160">
            <v>389.88</v>
          </cell>
          <cell r="E160">
            <v>0</v>
          </cell>
          <cell r="F160">
            <v>0</v>
          </cell>
          <cell r="G160">
            <v>916.38</v>
          </cell>
          <cell r="H160">
            <v>389.88</v>
          </cell>
        </row>
        <row r="161">
          <cell r="B161" t="str">
            <v>TAYL_02Z</v>
          </cell>
          <cell r="C161">
            <v>0.11</v>
          </cell>
          <cell r="D161">
            <v>110.11</v>
          </cell>
          <cell r="E161">
            <v>0</v>
          </cell>
          <cell r="F161">
            <v>0</v>
          </cell>
          <cell r="G161">
            <v>0.11</v>
          </cell>
          <cell r="H161">
            <v>110.11</v>
          </cell>
        </row>
        <row r="162">
          <cell r="B162" t="str">
            <v>TAYL_03Z</v>
          </cell>
          <cell r="C162">
            <v>17.559999999999999</v>
          </cell>
          <cell r="D162">
            <v>16.82</v>
          </cell>
          <cell r="E162">
            <v>0</v>
          </cell>
          <cell r="F162">
            <v>0</v>
          </cell>
          <cell r="G162">
            <v>17.559999999999999</v>
          </cell>
          <cell r="H162">
            <v>16.82</v>
          </cell>
        </row>
        <row r="163">
          <cell r="B163" t="str">
            <v>RCBKO-1</v>
          </cell>
          <cell r="C163">
            <v>4649.87</v>
          </cell>
          <cell r="D163">
            <v>3252.45</v>
          </cell>
          <cell r="E163">
            <v>0</v>
          </cell>
          <cell r="F163">
            <v>0</v>
          </cell>
          <cell r="G163">
            <v>4649.87</v>
          </cell>
          <cell r="H163">
            <v>3252.45</v>
          </cell>
        </row>
        <row r="164">
          <cell r="B164" t="str">
            <v>RCBKO-2</v>
          </cell>
          <cell r="C164">
            <v>4743.29</v>
          </cell>
          <cell r="D164">
            <v>2866.54</v>
          </cell>
          <cell r="E164">
            <v>0</v>
          </cell>
          <cell r="F164">
            <v>0</v>
          </cell>
          <cell r="G164">
            <v>4743.29</v>
          </cell>
          <cell r="H164">
            <v>2866.54</v>
          </cell>
        </row>
        <row r="165">
          <cell r="B165" t="str">
            <v>BRGG_01Z</v>
          </cell>
          <cell r="C165">
            <v>0</v>
          </cell>
          <cell r="D165">
            <v>0</v>
          </cell>
          <cell r="E165">
            <v>0</v>
          </cell>
          <cell r="F165">
            <v>0</v>
          </cell>
          <cell r="G165">
            <v>0</v>
          </cell>
          <cell r="H165">
            <v>0</v>
          </cell>
        </row>
        <row r="166">
          <cell r="B166" t="str">
            <v>ROCK_01Z</v>
          </cell>
          <cell r="C166">
            <v>5630.8</v>
          </cell>
          <cell r="D166">
            <v>3301.9</v>
          </cell>
          <cell r="E166">
            <v>0</v>
          </cell>
          <cell r="F166">
            <v>0</v>
          </cell>
          <cell r="G166">
            <v>5630.8</v>
          </cell>
          <cell r="H166">
            <v>3301.9</v>
          </cell>
        </row>
        <row r="167">
          <cell r="B167" t="str">
            <v>SCCL_01Z</v>
          </cell>
          <cell r="C167">
            <v>3458.7</v>
          </cell>
          <cell r="D167">
            <v>70.06</v>
          </cell>
          <cell r="E167">
            <v>0</v>
          </cell>
          <cell r="F167">
            <v>0</v>
          </cell>
          <cell r="G167">
            <v>3458.7</v>
          </cell>
          <cell r="H167">
            <v>70.06</v>
          </cell>
        </row>
        <row r="168">
          <cell r="B168" t="str">
            <v>SCCL_02Z</v>
          </cell>
          <cell r="C168">
            <v>4071.95</v>
          </cell>
          <cell r="D168">
            <v>1598.35</v>
          </cell>
          <cell r="E168">
            <v>0</v>
          </cell>
          <cell r="F168">
            <v>0</v>
          </cell>
          <cell r="G168">
            <v>4071.95</v>
          </cell>
          <cell r="H168">
            <v>1598.35</v>
          </cell>
        </row>
        <row r="169">
          <cell r="B169" t="str">
            <v>SCCL_03Z</v>
          </cell>
          <cell r="C169">
            <v>10851.15</v>
          </cell>
          <cell r="D169">
            <v>422.22</v>
          </cell>
          <cell r="E169">
            <v>0</v>
          </cell>
          <cell r="F169">
            <v>0</v>
          </cell>
          <cell r="G169">
            <v>10851.15</v>
          </cell>
          <cell r="H169">
            <v>422.22</v>
          </cell>
        </row>
        <row r="170">
          <cell r="B170" t="str">
            <v>SEAB_01Z</v>
          </cell>
          <cell r="C170">
            <v>9338.76</v>
          </cell>
          <cell r="D170">
            <v>5088.99</v>
          </cell>
          <cell r="E170">
            <v>0</v>
          </cell>
          <cell r="F170">
            <v>0</v>
          </cell>
          <cell r="G170">
            <v>9338.76</v>
          </cell>
          <cell r="H170">
            <v>5088.99</v>
          </cell>
        </row>
        <row r="171">
          <cell r="B171" t="str">
            <v>SEAB_02Z</v>
          </cell>
          <cell r="C171">
            <v>5891.9</v>
          </cell>
          <cell r="D171">
            <v>2202.0700000000002</v>
          </cell>
          <cell r="E171">
            <v>0</v>
          </cell>
          <cell r="F171">
            <v>0</v>
          </cell>
          <cell r="G171">
            <v>5891.9</v>
          </cell>
          <cell r="H171">
            <v>2202.0700000000002</v>
          </cell>
        </row>
        <row r="172">
          <cell r="B172" t="str">
            <v>SPLN_01Z</v>
          </cell>
          <cell r="C172">
            <v>9595.1</v>
          </cell>
          <cell r="D172">
            <v>1597.85</v>
          </cell>
          <cell r="E172">
            <v>0</v>
          </cell>
          <cell r="F172">
            <v>0</v>
          </cell>
          <cell r="G172">
            <v>9595.1</v>
          </cell>
          <cell r="H172">
            <v>1597.85</v>
          </cell>
        </row>
        <row r="173">
          <cell r="B173" t="str">
            <v>ARCHW-1</v>
          </cell>
          <cell r="C173">
            <v>957.93</v>
          </cell>
          <cell r="D173">
            <v>2627.46</v>
          </cell>
          <cell r="E173">
            <v>0</v>
          </cell>
          <cell r="F173">
            <v>0</v>
          </cell>
          <cell r="G173">
            <v>957.93</v>
          </cell>
          <cell r="H173">
            <v>2627.46</v>
          </cell>
        </row>
        <row r="174">
          <cell r="B174" t="str">
            <v>BLLA-2</v>
          </cell>
          <cell r="C174">
            <v>2575.8200000000002</v>
          </cell>
          <cell r="D174">
            <v>131.19999999999999</v>
          </cell>
          <cell r="E174">
            <v>0</v>
          </cell>
          <cell r="F174">
            <v>0</v>
          </cell>
          <cell r="G174">
            <v>2575.8200000000002</v>
          </cell>
          <cell r="H174">
            <v>131.19999999999999</v>
          </cell>
        </row>
        <row r="175">
          <cell r="B175" t="str">
            <v>BTUIW-2</v>
          </cell>
          <cell r="C175">
            <v>2165.69</v>
          </cell>
          <cell r="D175">
            <v>7.57</v>
          </cell>
          <cell r="E175">
            <v>0</v>
          </cell>
          <cell r="F175">
            <v>0</v>
          </cell>
          <cell r="G175">
            <v>2165.69</v>
          </cell>
          <cell r="H175">
            <v>7.57</v>
          </cell>
        </row>
        <row r="176">
          <cell r="B176" t="str">
            <v>CLFLW-1</v>
          </cell>
          <cell r="C176">
            <v>546.54999999999995</v>
          </cell>
          <cell r="D176">
            <v>27.43</v>
          </cell>
          <cell r="E176">
            <v>0</v>
          </cell>
          <cell r="F176">
            <v>0</v>
          </cell>
          <cell r="G176">
            <v>546.54999999999995</v>
          </cell>
          <cell r="H176">
            <v>27.43</v>
          </cell>
        </row>
        <row r="177">
          <cell r="B177" t="str">
            <v>DRSLW-1</v>
          </cell>
          <cell r="C177">
            <v>4993.1499999999996</v>
          </cell>
          <cell r="D177">
            <v>3.19</v>
          </cell>
          <cell r="E177">
            <v>0</v>
          </cell>
          <cell r="F177">
            <v>0</v>
          </cell>
          <cell r="G177">
            <v>4993.1499999999996</v>
          </cell>
          <cell r="H177">
            <v>3.19</v>
          </cell>
        </row>
        <row r="178">
          <cell r="B178" t="str">
            <v>EWHLW-1</v>
          </cell>
          <cell r="C178">
            <v>8.67</v>
          </cell>
          <cell r="D178">
            <v>1569.4</v>
          </cell>
          <cell r="E178">
            <v>0</v>
          </cell>
          <cell r="F178">
            <v>0</v>
          </cell>
          <cell r="G178">
            <v>8.67</v>
          </cell>
          <cell r="H178">
            <v>1569.4</v>
          </cell>
        </row>
        <row r="179">
          <cell r="B179" t="str">
            <v>HRSTW-1</v>
          </cell>
          <cell r="C179">
            <v>8707.57</v>
          </cell>
          <cell r="D179">
            <v>5799.46</v>
          </cell>
          <cell r="E179">
            <v>0</v>
          </cell>
          <cell r="F179">
            <v>0</v>
          </cell>
          <cell r="G179">
            <v>8707.57</v>
          </cell>
          <cell r="H179">
            <v>5799.46</v>
          </cell>
        </row>
        <row r="180">
          <cell r="B180" t="str">
            <v>KLGLW-1</v>
          </cell>
          <cell r="C180">
            <v>12127.64</v>
          </cell>
          <cell r="D180">
            <v>177.1</v>
          </cell>
          <cell r="E180">
            <v>0</v>
          </cell>
          <cell r="F180">
            <v>0</v>
          </cell>
          <cell r="G180">
            <v>12127.64</v>
          </cell>
          <cell r="H180">
            <v>177.1</v>
          </cell>
        </row>
        <row r="181">
          <cell r="B181" t="str">
            <v>MKHLW-1</v>
          </cell>
          <cell r="C181">
            <v>72.459999999999994</v>
          </cell>
          <cell r="D181">
            <v>4375.75</v>
          </cell>
          <cell r="E181">
            <v>0</v>
          </cell>
          <cell r="F181">
            <v>0</v>
          </cell>
          <cell r="G181">
            <v>72.459999999999994</v>
          </cell>
          <cell r="H181">
            <v>4375.75</v>
          </cell>
        </row>
        <row r="182">
          <cell r="B182" t="str">
            <v>AIGA_01Z</v>
          </cell>
          <cell r="C182">
            <v>7.26</v>
          </cell>
          <cell r="D182">
            <v>1.8</v>
          </cell>
          <cell r="E182">
            <v>0</v>
          </cell>
          <cell r="F182">
            <v>0</v>
          </cell>
          <cell r="G182">
            <v>7.26</v>
          </cell>
          <cell r="H182">
            <v>1.8</v>
          </cell>
        </row>
        <row r="183">
          <cell r="B183" t="str">
            <v>BHLAW-1</v>
          </cell>
          <cell r="C183">
            <v>3504.54</v>
          </cell>
          <cell r="D183">
            <v>105.61</v>
          </cell>
          <cell r="E183">
            <v>0</v>
          </cell>
          <cell r="F183">
            <v>0</v>
          </cell>
          <cell r="G183">
            <v>3504.54</v>
          </cell>
          <cell r="H183">
            <v>105.61</v>
          </cell>
        </row>
        <row r="184">
          <cell r="B184" t="str">
            <v>CASH_01Z</v>
          </cell>
          <cell r="C184">
            <v>264.08</v>
          </cell>
          <cell r="D184">
            <v>7.0000000000000007E-2</v>
          </cell>
          <cell r="E184">
            <v>0</v>
          </cell>
          <cell r="F184">
            <v>0</v>
          </cell>
          <cell r="G184">
            <v>264.08</v>
          </cell>
          <cell r="H184">
            <v>7.0000000000000007E-2</v>
          </cell>
        </row>
        <row r="185">
          <cell r="B185" t="str">
            <v>CEAN_01Z</v>
          </cell>
          <cell r="C185">
            <v>16.04</v>
          </cell>
          <cell r="D185">
            <v>18.89</v>
          </cell>
          <cell r="E185">
            <v>0</v>
          </cell>
          <cell r="F185">
            <v>0</v>
          </cell>
          <cell r="G185">
            <v>16.04</v>
          </cell>
          <cell r="H185">
            <v>18.89</v>
          </cell>
        </row>
        <row r="186">
          <cell r="B186" t="str">
            <v>CLAC-1</v>
          </cell>
          <cell r="C186">
            <v>36.82</v>
          </cell>
          <cell r="D186">
            <v>53.97</v>
          </cell>
          <cell r="E186">
            <v>0</v>
          </cell>
          <cell r="F186">
            <v>0</v>
          </cell>
          <cell r="G186">
            <v>36.82</v>
          </cell>
          <cell r="H186">
            <v>53.97</v>
          </cell>
        </row>
        <row r="187">
          <cell r="B187" t="str">
            <v>CLUN_01Z</v>
          </cell>
          <cell r="C187">
            <v>2106.8000000000002</v>
          </cell>
          <cell r="D187">
            <v>1.1399999999999999</v>
          </cell>
          <cell r="E187">
            <v>0</v>
          </cell>
          <cell r="F187">
            <v>0</v>
          </cell>
          <cell r="G187">
            <v>2106.8000000000002</v>
          </cell>
          <cell r="H187">
            <v>1.1399999999999999</v>
          </cell>
        </row>
        <row r="188">
          <cell r="B188" t="str">
            <v>CLUN_02Z</v>
          </cell>
          <cell r="C188">
            <v>805.15</v>
          </cell>
          <cell r="D188">
            <v>68.92</v>
          </cell>
          <cell r="E188">
            <v>0</v>
          </cell>
          <cell r="F188">
            <v>0</v>
          </cell>
          <cell r="G188">
            <v>805.15</v>
          </cell>
          <cell r="H188">
            <v>68.92</v>
          </cell>
        </row>
        <row r="189">
          <cell r="B189" t="str">
            <v>CULL_02Z</v>
          </cell>
          <cell r="C189">
            <v>637.25</v>
          </cell>
          <cell r="D189">
            <v>0</v>
          </cell>
          <cell r="E189">
            <v>0</v>
          </cell>
          <cell r="F189">
            <v>0</v>
          </cell>
          <cell r="G189">
            <v>637.25</v>
          </cell>
          <cell r="H189">
            <v>0</v>
          </cell>
        </row>
        <row r="190">
          <cell r="B190" t="str">
            <v>DEAN_01Z</v>
          </cell>
          <cell r="C190">
            <v>971.07</v>
          </cell>
          <cell r="D190">
            <v>7.45</v>
          </cell>
          <cell r="E190">
            <v>0</v>
          </cell>
          <cell r="F190">
            <v>0</v>
          </cell>
          <cell r="G190">
            <v>971.07</v>
          </cell>
          <cell r="H190">
            <v>7.45</v>
          </cell>
        </row>
        <row r="191">
          <cell r="B191" t="str">
            <v>ERRO_01Z</v>
          </cell>
          <cell r="C191">
            <v>7.78</v>
          </cell>
          <cell r="D191">
            <v>55.35</v>
          </cell>
          <cell r="E191">
            <v>0</v>
          </cell>
          <cell r="F191">
            <v>0</v>
          </cell>
          <cell r="G191">
            <v>7.78</v>
          </cell>
          <cell r="H191">
            <v>55.35</v>
          </cell>
        </row>
        <row r="192">
          <cell r="B192" t="str">
            <v>ERRO_02Z</v>
          </cell>
          <cell r="C192">
            <v>6.57</v>
          </cell>
          <cell r="D192">
            <v>73.83</v>
          </cell>
          <cell r="E192">
            <v>0</v>
          </cell>
          <cell r="F192">
            <v>0</v>
          </cell>
          <cell r="G192">
            <v>6.57</v>
          </cell>
          <cell r="H192">
            <v>73.83</v>
          </cell>
        </row>
        <row r="193">
          <cell r="B193" t="str">
            <v>ERRO_03Z</v>
          </cell>
          <cell r="C193">
            <v>5.05</v>
          </cell>
          <cell r="D193">
            <v>78.45</v>
          </cell>
          <cell r="E193">
            <v>0</v>
          </cell>
          <cell r="F193">
            <v>0</v>
          </cell>
          <cell r="G193">
            <v>5.05</v>
          </cell>
          <cell r="H193">
            <v>78.45</v>
          </cell>
        </row>
        <row r="194">
          <cell r="B194" t="str">
            <v>FASN_01Z</v>
          </cell>
          <cell r="C194">
            <v>773.25</v>
          </cell>
          <cell r="D194">
            <v>1.21</v>
          </cell>
          <cell r="E194">
            <v>0</v>
          </cell>
          <cell r="F194">
            <v>0</v>
          </cell>
          <cell r="G194">
            <v>773.25</v>
          </cell>
          <cell r="H194">
            <v>1.21</v>
          </cell>
        </row>
        <row r="195">
          <cell r="B195" t="str">
            <v>FASN_02Z</v>
          </cell>
          <cell r="C195">
            <v>1672.25</v>
          </cell>
          <cell r="D195">
            <v>15.06</v>
          </cell>
          <cell r="E195">
            <v>0</v>
          </cell>
          <cell r="F195">
            <v>0</v>
          </cell>
          <cell r="G195">
            <v>1672.25</v>
          </cell>
          <cell r="H195">
            <v>15.06</v>
          </cell>
        </row>
        <row r="196">
          <cell r="B196" t="str">
            <v>FASN_03Z</v>
          </cell>
          <cell r="C196">
            <v>19.149999999999999</v>
          </cell>
          <cell r="D196">
            <v>601.49</v>
          </cell>
          <cell r="E196">
            <v>0</v>
          </cell>
          <cell r="F196">
            <v>0</v>
          </cell>
          <cell r="G196">
            <v>19.149999999999999</v>
          </cell>
          <cell r="H196">
            <v>601.49</v>
          </cell>
        </row>
        <row r="197">
          <cell r="B197" t="str">
            <v>FASN_04Z</v>
          </cell>
          <cell r="C197">
            <v>181.57</v>
          </cell>
          <cell r="D197">
            <v>190.95</v>
          </cell>
          <cell r="E197">
            <v>0</v>
          </cell>
          <cell r="F197">
            <v>0</v>
          </cell>
          <cell r="G197">
            <v>181.57</v>
          </cell>
          <cell r="H197">
            <v>190.95</v>
          </cell>
        </row>
        <row r="198">
          <cell r="B198" t="str">
            <v>FINL_01Z</v>
          </cell>
          <cell r="C198">
            <v>7.69</v>
          </cell>
          <cell r="D198">
            <v>29.29</v>
          </cell>
          <cell r="E198">
            <v>0</v>
          </cell>
          <cell r="F198">
            <v>0</v>
          </cell>
          <cell r="G198">
            <v>7.69</v>
          </cell>
          <cell r="H198">
            <v>29.29</v>
          </cell>
        </row>
        <row r="199">
          <cell r="B199" t="str">
            <v>FOYE_01Z</v>
          </cell>
          <cell r="C199">
            <v>453.11</v>
          </cell>
          <cell r="D199">
            <v>710.37</v>
          </cell>
          <cell r="E199">
            <v>0</v>
          </cell>
          <cell r="F199">
            <v>0</v>
          </cell>
          <cell r="G199">
            <v>453.11</v>
          </cell>
          <cell r="H199">
            <v>710.37</v>
          </cell>
        </row>
        <row r="200">
          <cell r="B200" t="str">
            <v>FOYE_02Z</v>
          </cell>
          <cell r="C200">
            <v>423.67</v>
          </cell>
          <cell r="D200">
            <v>522.69000000000005</v>
          </cell>
          <cell r="E200">
            <v>0</v>
          </cell>
          <cell r="F200">
            <v>0</v>
          </cell>
          <cell r="G200">
            <v>423.67</v>
          </cell>
          <cell r="H200">
            <v>522.69000000000005</v>
          </cell>
        </row>
        <row r="201">
          <cell r="B201" t="str">
            <v>GLEN_01Z</v>
          </cell>
          <cell r="C201">
            <v>337.82</v>
          </cell>
          <cell r="D201">
            <v>0</v>
          </cell>
          <cell r="E201">
            <v>0</v>
          </cell>
          <cell r="F201">
            <v>0</v>
          </cell>
          <cell r="G201">
            <v>337.82</v>
          </cell>
          <cell r="H201">
            <v>0</v>
          </cell>
        </row>
        <row r="202">
          <cell r="B202" t="str">
            <v>GLNDO-1</v>
          </cell>
          <cell r="C202">
            <v>2815.61</v>
          </cell>
          <cell r="D202">
            <v>241.45</v>
          </cell>
          <cell r="E202">
            <v>0</v>
          </cell>
          <cell r="F202">
            <v>0</v>
          </cell>
          <cell r="G202">
            <v>2815.61</v>
          </cell>
          <cell r="H202">
            <v>241.45</v>
          </cell>
        </row>
        <row r="203">
          <cell r="B203" t="str">
            <v>GORDW-1</v>
          </cell>
          <cell r="C203">
            <v>0</v>
          </cell>
          <cell r="D203">
            <v>0</v>
          </cell>
          <cell r="E203">
            <v>0</v>
          </cell>
          <cell r="F203">
            <v>0</v>
          </cell>
          <cell r="G203">
            <v>0</v>
          </cell>
          <cell r="H203">
            <v>0</v>
          </cell>
        </row>
        <row r="204">
          <cell r="B204" t="str">
            <v>GRUB_01Z</v>
          </cell>
          <cell r="C204">
            <v>0</v>
          </cell>
          <cell r="D204">
            <v>0</v>
          </cell>
          <cell r="E204">
            <v>0</v>
          </cell>
          <cell r="F204">
            <v>0</v>
          </cell>
          <cell r="G204">
            <v>0</v>
          </cell>
          <cell r="H204">
            <v>0</v>
          </cell>
        </row>
        <row r="205">
          <cell r="B205" t="str">
            <v>GRUB_02Z</v>
          </cell>
          <cell r="C205">
            <v>0</v>
          </cell>
          <cell r="D205">
            <v>0</v>
          </cell>
          <cell r="E205">
            <v>0</v>
          </cell>
          <cell r="F205">
            <v>0</v>
          </cell>
          <cell r="G205">
            <v>0</v>
          </cell>
          <cell r="H205">
            <v>0</v>
          </cell>
        </row>
        <row r="206">
          <cell r="B206" t="str">
            <v>HADHW-1</v>
          </cell>
          <cell r="C206">
            <v>537.54</v>
          </cell>
          <cell r="D206">
            <v>3531.95</v>
          </cell>
          <cell r="E206">
            <v>0</v>
          </cell>
          <cell r="F206">
            <v>0</v>
          </cell>
          <cell r="G206">
            <v>537.54</v>
          </cell>
          <cell r="H206">
            <v>3531.95</v>
          </cell>
        </row>
        <row r="207">
          <cell r="B207" t="str">
            <v>INGA_01Z</v>
          </cell>
          <cell r="C207">
            <v>323.8</v>
          </cell>
          <cell r="D207">
            <v>0.03</v>
          </cell>
          <cell r="E207">
            <v>0</v>
          </cell>
          <cell r="F207">
            <v>0</v>
          </cell>
          <cell r="G207">
            <v>323.8</v>
          </cell>
          <cell r="H207">
            <v>0.03</v>
          </cell>
        </row>
        <row r="208">
          <cell r="B208" t="str">
            <v>KIOR_01Z</v>
          </cell>
          <cell r="C208">
            <v>0.82</v>
          </cell>
          <cell r="D208">
            <v>4.1500000000000004</v>
          </cell>
          <cell r="E208">
            <v>0</v>
          </cell>
          <cell r="F208">
            <v>0</v>
          </cell>
          <cell r="G208">
            <v>0.82</v>
          </cell>
          <cell r="H208">
            <v>4.1500000000000004</v>
          </cell>
        </row>
        <row r="209">
          <cell r="B209" t="str">
            <v>LOCH_01Z</v>
          </cell>
          <cell r="C209">
            <v>242.19</v>
          </cell>
          <cell r="D209">
            <v>112.38</v>
          </cell>
          <cell r="E209">
            <v>0</v>
          </cell>
          <cell r="F209">
            <v>0</v>
          </cell>
          <cell r="G209">
            <v>242.19</v>
          </cell>
          <cell r="H209">
            <v>112.38</v>
          </cell>
        </row>
        <row r="210">
          <cell r="B210" t="str">
            <v>LOCH_02Z</v>
          </cell>
          <cell r="C210">
            <v>497.82</v>
          </cell>
          <cell r="D210">
            <v>73.13</v>
          </cell>
          <cell r="E210">
            <v>0</v>
          </cell>
          <cell r="F210">
            <v>0</v>
          </cell>
          <cell r="G210">
            <v>497.82</v>
          </cell>
          <cell r="H210">
            <v>73.13</v>
          </cell>
        </row>
        <row r="211">
          <cell r="B211" t="str">
            <v>LUIC_01Z</v>
          </cell>
          <cell r="C211">
            <v>15.06</v>
          </cell>
          <cell r="D211">
            <v>440.87</v>
          </cell>
          <cell r="E211">
            <v>0</v>
          </cell>
          <cell r="F211">
            <v>0</v>
          </cell>
          <cell r="G211">
            <v>15.06</v>
          </cell>
          <cell r="H211">
            <v>440.87</v>
          </cell>
        </row>
        <row r="212">
          <cell r="B212" t="str">
            <v>LUIC_02Z</v>
          </cell>
          <cell r="C212">
            <v>4.32</v>
          </cell>
          <cell r="D212">
            <v>233.99</v>
          </cell>
          <cell r="E212">
            <v>0</v>
          </cell>
          <cell r="F212">
            <v>0</v>
          </cell>
          <cell r="G212">
            <v>4.32</v>
          </cell>
          <cell r="H212">
            <v>233.99</v>
          </cell>
        </row>
        <row r="213">
          <cell r="B213" t="str">
            <v>MOSS_01Z</v>
          </cell>
          <cell r="C213">
            <v>18.98</v>
          </cell>
          <cell r="D213">
            <v>1223.8</v>
          </cell>
          <cell r="E213">
            <v>0</v>
          </cell>
          <cell r="F213">
            <v>0</v>
          </cell>
          <cell r="G213">
            <v>18.98</v>
          </cell>
          <cell r="H213">
            <v>1223.8</v>
          </cell>
        </row>
        <row r="214">
          <cell r="B214" t="str">
            <v>NANT_01Z</v>
          </cell>
          <cell r="C214">
            <v>438.49</v>
          </cell>
          <cell r="D214">
            <v>21.63</v>
          </cell>
          <cell r="E214">
            <v>0</v>
          </cell>
          <cell r="F214">
            <v>0</v>
          </cell>
          <cell r="G214">
            <v>438.49</v>
          </cell>
          <cell r="H214">
            <v>21.63</v>
          </cell>
        </row>
        <row r="215">
          <cell r="B215" t="str">
            <v>ORRI_01Z</v>
          </cell>
          <cell r="C215">
            <v>483.29</v>
          </cell>
          <cell r="D215">
            <v>85.79</v>
          </cell>
          <cell r="E215">
            <v>0</v>
          </cell>
          <cell r="F215">
            <v>0</v>
          </cell>
          <cell r="G215">
            <v>483.29</v>
          </cell>
          <cell r="H215">
            <v>85.79</v>
          </cell>
        </row>
        <row r="216">
          <cell r="B216" t="str">
            <v>PEHE_01Z</v>
          </cell>
          <cell r="C216">
            <v>385.3</v>
          </cell>
          <cell r="D216">
            <v>5345.57</v>
          </cell>
          <cell r="E216">
            <v>0</v>
          </cell>
          <cell r="F216">
            <v>0</v>
          </cell>
          <cell r="G216">
            <v>385.3</v>
          </cell>
          <cell r="H216">
            <v>5345.57</v>
          </cell>
        </row>
        <row r="217">
          <cell r="B217" t="str">
            <v>PEHE_02Z</v>
          </cell>
          <cell r="C217">
            <v>0</v>
          </cell>
          <cell r="D217">
            <v>0</v>
          </cell>
          <cell r="E217">
            <v>0</v>
          </cell>
          <cell r="F217">
            <v>0</v>
          </cell>
          <cell r="G217">
            <v>0</v>
          </cell>
          <cell r="H217">
            <v>0</v>
          </cell>
        </row>
        <row r="218">
          <cell r="B218" t="str">
            <v>QUIO_01Z</v>
          </cell>
          <cell r="C218">
            <v>434.96</v>
          </cell>
          <cell r="D218">
            <v>189.75</v>
          </cell>
          <cell r="E218">
            <v>0</v>
          </cell>
          <cell r="F218">
            <v>0</v>
          </cell>
          <cell r="G218">
            <v>434.96</v>
          </cell>
          <cell r="H218">
            <v>189.75</v>
          </cell>
        </row>
        <row r="219">
          <cell r="B219" t="str">
            <v>SLOY_01Z</v>
          </cell>
          <cell r="C219">
            <v>53.23</v>
          </cell>
          <cell r="D219">
            <v>92.94</v>
          </cell>
          <cell r="E219">
            <v>0</v>
          </cell>
          <cell r="F219">
            <v>0</v>
          </cell>
          <cell r="G219">
            <v>53.23</v>
          </cell>
          <cell r="H219">
            <v>92.94</v>
          </cell>
        </row>
        <row r="220">
          <cell r="B220" t="str">
            <v>SLOY_02Z</v>
          </cell>
          <cell r="C220">
            <v>2.08</v>
          </cell>
          <cell r="D220">
            <v>268.45999999999998</v>
          </cell>
          <cell r="E220">
            <v>0</v>
          </cell>
          <cell r="F220">
            <v>0</v>
          </cell>
          <cell r="G220">
            <v>2.08</v>
          </cell>
          <cell r="H220">
            <v>268.45999999999998</v>
          </cell>
        </row>
        <row r="221">
          <cell r="B221" t="str">
            <v>SLOY_03Z</v>
          </cell>
          <cell r="C221">
            <v>95.88</v>
          </cell>
          <cell r="D221">
            <v>69.209999999999994</v>
          </cell>
          <cell r="E221">
            <v>0</v>
          </cell>
          <cell r="F221">
            <v>0</v>
          </cell>
          <cell r="G221">
            <v>95.88</v>
          </cell>
          <cell r="H221">
            <v>69.209999999999994</v>
          </cell>
        </row>
        <row r="222">
          <cell r="B222" t="str">
            <v>SLOY_04Z</v>
          </cell>
          <cell r="C222">
            <v>42.95</v>
          </cell>
          <cell r="D222">
            <v>36.909999999999997</v>
          </cell>
          <cell r="E222">
            <v>0</v>
          </cell>
          <cell r="F222">
            <v>0</v>
          </cell>
          <cell r="G222">
            <v>42.95</v>
          </cell>
          <cell r="H222">
            <v>36.909999999999997</v>
          </cell>
        </row>
        <row r="223">
          <cell r="B223" t="str">
            <v>STRNW-1</v>
          </cell>
          <cell r="C223">
            <v>3.05</v>
          </cell>
          <cell r="D223">
            <v>2116.5500000000002</v>
          </cell>
          <cell r="E223">
            <v>0</v>
          </cell>
          <cell r="F223">
            <v>0</v>
          </cell>
          <cell r="G223">
            <v>3.05</v>
          </cell>
          <cell r="H223">
            <v>2116.5500000000002</v>
          </cell>
        </row>
        <row r="224">
          <cell r="B224" t="str">
            <v>TORA_01Z</v>
          </cell>
          <cell r="C224">
            <v>23.73</v>
          </cell>
          <cell r="D224">
            <v>36.950000000000003</v>
          </cell>
          <cell r="E224">
            <v>0</v>
          </cell>
          <cell r="F224">
            <v>0</v>
          </cell>
          <cell r="G224">
            <v>23.73</v>
          </cell>
          <cell r="H224">
            <v>36.950000000000003</v>
          </cell>
        </row>
        <row r="225">
          <cell r="B225" t="str">
            <v>TORA_02Z</v>
          </cell>
          <cell r="C225">
            <v>131.74</v>
          </cell>
          <cell r="D225">
            <v>76.66</v>
          </cell>
          <cell r="E225">
            <v>0</v>
          </cell>
          <cell r="F225">
            <v>0</v>
          </cell>
          <cell r="G225">
            <v>131.74</v>
          </cell>
          <cell r="H225">
            <v>76.66</v>
          </cell>
        </row>
        <row r="226">
          <cell r="B226" t="str">
            <v>STLGW-1</v>
          </cell>
          <cell r="C226">
            <v>2249.59</v>
          </cell>
          <cell r="D226">
            <v>22.8</v>
          </cell>
          <cell r="E226">
            <v>0</v>
          </cell>
          <cell r="F226">
            <v>0</v>
          </cell>
          <cell r="G226">
            <v>2249.59</v>
          </cell>
          <cell r="H226">
            <v>22.8</v>
          </cell>
        </row>
        <row r="227">
          <cell r="B227" t="str">
            <v>STLGW-2</v>
          </cell>
          <cell r="C227">
            <v>2275.65</v>
          </cell>
          <cell r="D227">
            <v>55.33</v>
          </cell>
          <cell r="E227">
            <v>0</v>
          </cell>
          <cell r="F227">
            <v>0</v>
          </cell>
          <cell r="G227">
            <v>2275.65</v>
          </cell>
          <cell r="H227">
            <v>55.33</v>
          </cell>
        </row>
        <row r="228">
          <cell r="B228" t="str">
            <v>STLGW-3</v>
          </cell>
          <cell r="C228">
            <v>2249.6</v>
          </cell>
          <cell r="D228">
            <v>23.17</v>
          </cell>
          <cell r="E228">
            <v>0</v>
          </cell>
          <cell r="F228">
            <v>0</v>
          </cell>
          <cell r="G228">
            <v>2249.6</v>
          </cell>
          <cell r="H228">
            <v>23.17</v>
          </cell>
        </row>
        <row r="229">
          <cell r="B229" t="str">
            <v>SUTB_01Z</v>
          </cell>
          <cell r="C229">
            <v>0</v>
          </cell>
          <cell r="D229">
            <v>0</v>
          </cell>
          <cell r="E229">
            <v>0</v>
          </cell>
          <cell r="F229">
            <v>0</v>
          </cell>
          <cell r="G229">
            <v>0</v>
          </cell>
          <cell r="H229">
            <v>0</v>
          </cell>
        </row>
        <row r="230">
          <cell r="B230" t="str">
            <v>SVRP_10Z</v>
          </cell>
          <cell r="C230">
            <v>0</v>
          </cell>
          <cell r="D230">
            <v>0</v>
          </cell>
          <cell r="E230">
            <v>0</v>
          </cell>
          <cell r="F230">
            <v>0</v>
          </cell>
          <cell r="G230">
            <v>0</v>
          </cell>
          <cell r="H230">
            <v>0</v>
          </cell>
        </row>
        <row r="231">
          <cell r="B231" t="str">
            <v>SVRP_20Z</v>
          </cell>
          <cell r="C231">
            <v>0</v>
          </cell>
          <cell r="D231">
            <v>0</v>
          </cell>
          <cell r="E231">
            <v>0</v>
          </cell>
          <cell r="F231">
            <v>0</v>
          </cell>
          <cell r="G231">
            <v>0</v>
          </cell>
          <cell r="H231">
            <v>0</v>
          </cell>
        </row>
        <row r="232">
          <cell r="B232" t="str">
            <v>USKM_13Z</v>
          </cell>
          <cell r="C232">
            <v>0</v>
          </cell>
          <cell r="D232">
            <v>0</v>
          </cell>
          <cell r="E232">
            <v>0</v>
          </cell>
          <cell r="F232">
            <v>0</v>
          </cell>
          <cell r="G232">
            <v>0</v>
          </cell>
          <cell r="H232">
            <v>0</v>
          </cell>
        </row>
        <row r="233">
          <cell r="B233" t="str">
            <v>USKM_14Z</v>
          </cell>
          <cell r="C233">
            <v>0</v>
          </cell>
          <cell r="D233">
            <v>0</v>
          </cell>
          <cell r="E233">
            <v>0</v>
          </cell>
          <cell r="F233">
            <v>0</v>
          </cell>
          <cell r="G233">
            <v>0</v>
          </cell>
          <cell r="H233">
            <v>0</v>
          </cell>
        </row>
        <row r="234">
          <cell r="B234" t="str">
            <v>USKM_15Z</v>
          </cell>
          <cell r="C234">
            <v>0</v>
          </cell>
          <cell r="D234">
            <v>0</v>
          </cell>
          <cell r="E234">
            <v>0</v>
          </cell>
          <cell r="F234">
            <v>0</v>
          </cell>
          <cell r="G234">
            <v>0</v>
          </cell>
          <cell r="H234">
            <v>0</v>
          </cell>
        </row>
        <row r="235">
          <cell r="B235" t="str">
            <v>DAMC_01Z</v>
          </cell>
          <cell r="C235">
            <v>10457.370000000001</v>
          </cell>
          <cell r="D235">
            <v>3480.03</v>
          </cell>
          <cell r="E235">
            <v>0</v>
          </cell>
          <cell r="F235">
            <v>0</v>
          </cell>
          <cell r="G235">
            <v>10457.370000000001</v>
          </cell>
          <cell r="H235">
            <v>3480.03</v>
          </cell>
        </row>
        <row r="236">
          <cell r="B236" t="str">
            <v>RYHPS01Z</v>
          </cell>
          <cell r="C236">
            <v>2146.48</v>
          </cell>
          <cell r="D236">
            <v>833.48</v>
          </cell>
          <cell r="E236">
            <v>0</v>
          </cell>
          <cell r="F236">
            <v>0</v>
          </cell>
          <cell r="G236">
            <v>2146.48</v>
          </cell>
          <cell r="H236">
            <v>833.48</v>
          </cell>
        </row>
        <row r="237">
          <cell r="B237" t="str">
            <v>SHOS_01Z</v>
          </cell>
          <cell r="C237">
            <v>13807.85</v>
          </cell>
          <cell r="D237">
            <v>949</v>
          </cell>
          <cell r="E237">
            <v>0</v>
          </cell>
          <cell r="F237">
            <v>0</v>
          </cell>
          <cell r="G237">
            <v>13807.85</v>
          </cell>
          <cell r="H237">
            <v>949</v>
          </cell>
        </row>
        <row r="238">
          <cell r="B238" t="str">
            <v>WLNYO-2</v>
          </cell>
          <cell r="C238">
            <v>4126.04</v>
          </cell>
          <cell r="D238">
            <v>4790.17</v>
          </cell>
          <cell r="E238">
            <v>0</v>
          </cell>
          <cell r="F238">
            <v>0</v>
          </cell>
          <cell r="G238">
            <v>4126.04</v>
          </cell>
          <cell r="H238">
            <v>4790.17</v>
          </cell>
        </row>
        <row r="239">
          <cell r="B239" t="str">
            <v>WLNYW-1</v>
          </cell>
          <cell r="C239">
            <v>892.62</v>
          </cell>
          <cell r="D239">
            <v>18195.169999999998</v>
          </cell>
          <cell r="E239">
            <v>0</v>
          </cell>
          <cell r="F239">
            <v>0</v>
          </cell>
          <cell r="G239">
            <v>892.62</v>
          </cell>
          <cell r="H239">
            <v>18195.169999999998</v>
          </cell>
        </row>
        <row r="240">
          <cell r="B240" t="str">
            <v>WLNYO3</v>
          </cell>
          <cell r="C240">
            <v>1669.8</v>
          </cell>
          <cell r="D240">
            <v>5583.92</v>
          </cell>
          <cell r="E240">
            <v>0</v>
          </cell>
          <cell r="F240">
            <v>0</v>
          </cell>
          <cell r="G240">
            <v>1669.8</v>
          </cell>
          <cell r="H240">
            <v>5583.92</v>
          </cell>
        </row>
        <row r="241">
          <cell r="B241" t="str">
            <v>WLNYO4</v>
          </cell>
          <cell r="C241">
            <v>381.61</v>
          </cell>
          <cell r="D241">
            <v>4765.67</v>
          </cell>
          <cell r="E241">
            <v>0</v>
          </cell>
          <cell r="F241">
            <v>0</v>
          </cell>
          <cell r="G241">
            <v>381.61</v>
          </cell>
          <cell r="H241">
            <v>4765.67</v>
          </cell>
        </row>
        <row r="242">
          <cell r="B242" t="str">
            <v>WBURB-1</v>
          </cell>
          <cell r="C242">
            <v>12165.46</v>
          </cell>
          <cell r="D242">
            <v>1922.91</v>
          </cell>
          <cell r="E242">
            <v>0</v>
          </cell>
          <cell r="F242">
            <v>0</v>
          </cell>
          <cell r="G242">
            <v>12165.46</v>
          </cell>
          <cell r="H242">
            <v>1922.91</v>
          </cell>
        </row>
        <row r="243">
          <cell r="B243" t="str">
            <v>WBURB-2</v>
          </cell>
          <cell r="C243">
            <v>14645.53</v>
          </cell>
          <cell r="D243">
            <v>3416.13</v>
          </cell>
          <cell r="E243">
            <v>0</v>
          </cell>
          <cell r="F243">
            <v>0</v>
          </cell>
          <cell r="G243">
            <v>14645.53</v>
          </cell>
          <cell r="H243">
            <v>3416.13</v>
          </cell>
        </row>
        <row r="244">
          <cell r="B244" t="str">
            <v>WBURB-3</v>
          </cell>
          <cell r="C244">
            <v>10150.15</v>
          </cell>
          <cell r="D244">
            <v>4111.62</v>
          </cell>
          <cell r="E244">
            <v>0</v>
          </cell>
          <cell r="F244">
            <v>0</v>
          </cell>
          <cell r="G244">
            <v>10150.15</v>
          </cell>
          <cell r="H244">
            <v>4111.62</v>
          </cell>
        </row>
        <row r="245">
          <cell r="B245" t="str">
            <v>WBUPS01Z</v>
          </cell>
          <cell r="C245">
            <v>0</v>
          </cell>
          <cell r="D245">
            <v>0</v>
          </cell>
          <cell r="E245">
            <v>0</v>
          </cell>
          <cell r="F245">
            <v>0</v>
          </cell>
          <cell r="G245">
            <v>0</v>
          </cell>
          <cell r="H245">
            <v>0</v>
          </cell>
        </row>
        <row r="246">
          <cell r="B246" t="str">
            <v>WBUPS02Z</v>
          </cell>
          <cell r="C246">
            <v>704.8</v>
          </cell>
          <cell r="D246">
            <v>57.25</v>
          </cell>
          <cell r="E246">
            <v>0</v>
          </cell>
          <cell r="F246">
            <v>0</v>
          </cell>
          <cell r="G246">
            <v>704.8</v>
          </cell>
          <cell r="H246">
            <v>57.25</v>
          </cell>
        </row>
        <row r="247">
          <cell r="B247" t="str">
            <v>WBUPS03Z</v>
          </cell>
          <cell r="C247">
            <v>0</v>
          </cell>
          <cell r="D247">
            <v>0</v>
          </cell>
          <cell r="E247">
            <v>0</v>
          </cell>
          <cell r="F247">
            <v>0</v>
          </cell>
          <cell r="G247">
            <v>0</v>
          </cell>
          <cell r="H247">
            <v>0</v>
          </cell>
        </row>
        <row r="248">
          <cell r="B248" t="str">
            <v>WBUPS04Z</v>
          </cell>
          <cell r="C248">
            <v>0</v>
          </cell>
          <cell r="D248">
            <v>0</v>
          </cell>
          <cell r="E248">
            <v>0</v>
          </cell>
          <cell r="F248">
            <v>0</v>
          </cell>
          <cell r="G248">
            <v>0</v>
          </cell>
          <cell r="H248">
            <v>0</v>
          </cell>
        </row>
        <row r="249">
          <cell r="B249" t="str">
            <v>WTMSO-1</v>
          </cell>
          <cell r="C249">
            <v>9779.86</v>
          </cell>
          <cell r="D249">
            <v>1937.41</v>
          </cell>
          <cell r="E249">
            <v>0</v>
          </cell>
          <cell r="F249">
            <v>0</v>
          </cell>
          <cell r="G249">
            <v>9779.86</v>
          </cell>
          <cell r="H249">
            <v>1937.41</v>
          </cell>
        </row>
        <row r="250">
          <cell r="B250" t="str">
            <v>BLLA-1</v>
          </cell>
          <cell r="C250">
            <v>5377.06</v>
          </cell>
          <cell r="D250">
            <v>53.71</v>
          </cell>
          <cell r="E250">
            <v>0</v>
          </cell>
          <cell r="F250">
            <v>0</v>
          </cell>
          <cell r="G250">
            <v>5377.06</v>
          </cell>
          <cell r="H250">
            <v>53.71</v>
          </cell>
        </row>
        <row r="251">
          <cell r="B251" t="str">
            <v>WHILW-1</v>
          </cell>
          <cell r="C251">
            <v>5683.41</v>
          </cell>
          <cell r="D251">
            <v>1087.33</v>
          </cell>
          <cell r="E251">
            <v>0</v>
          </cell>
          <cell r="F251">
            <v>0</v>
          </cell>
          <cell r="G251">
            <v>5683.41</v>
          </cell>
          <cell r="H251">
            <v>1087.33</v>
          </cell>
        </row>
        <row r="252">
          <cell r="B252" t="str">
            <v>WHILW-2</v>
          </cell>
          <cell r="C252">
            <v>4886.91</v>
          </cell>
          <cell r="D252">
            <v>73.73</v>
          </cell>
          <cell r="E252">
            <v>0</v>
          </cell>
          <cell r="F252">
            <v>0</v>
          </cell>
          <cell r="G252">
            <v>4886.91</v>
          </cell>
          <cell r="H252">
            <v>73.73</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sheetData>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ustomProperty" Target="../customProperty1.bin"/><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customProperty" Target="../customProperty2.bin"/><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customProperty" Target="../customProperty3.bin"/></Relationships>
</file>

<file path=xl/worksheets/_rels/sheet4.xml.rels><?xml version="1.0" encoding="UTF-8" standalone="yes"?>
<Relationships xmlns="http://schemas.openxmlformats.org/package/2006/relationships"><Relationship Id="rId2" Type="http://schemas.openxmlformats.org/officeDocument/2006/relationships/customProperty" Target="../customProperty4.bin"/><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ustomProperty" Target="../customProperty5.bin"/><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ustomProperty" Target="../customProperty6.bin"/><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customProperty" Target="../customProperty7.bin"/><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customProperty" Target="../customProperty8.bin"/></Relationships>
</file>

<file path=xl/worksheets/_rels/sheet9.xml.rels><?xml version="1.0" encoding="UTF-8" standalone="yes"?>
<Relationships xmlns="http://schemas.openxmlformats.org/package/2006/relationships"><Relationship Id="rId1" Type="http://schemas.openxmlformats.org/officeDocument/2006/relationships/customProperty" Target="../customProperty9.bin"/></Relationships>
</file>

<file path=xl/worksheets/_rels/sheet10.xml.rels><?xml version="1.0" encoding="UTF-8" standalone="yes"?>
<Relationships xmlns="http://schemas.openxmlformats.org/package/2006/relationships"><Relationship Id="rId2" Type="http://schemas.openxmlformats.org/officeDocument/2006/relationships/customProperty" Target="../customProperty10.bin"/><Relationship Id="rId1" Type="http://schemas.openxmlformats.org/officeDocument/2006/relationships/printerSettings" Target="../printerSettings/printerSettings7.bin"/></Relationships>
</file>

<file path=xl/worksheets/_rels/sheet11.xml.rels><?xml version="1.0" encoding="UTF-8" standalone="yes"?>
<Relationships xmlns="http://schemas.openxmlformats.org/package/2006/relationships"><Relationship Id="rId2" Type="http://schemas.openxmlformats.org/officeDocument/2006/relationships/customProperty" Target="../customProperty11.bin"/><Relationship Id="rId1" Type="http://schemas.openxmlformats.org/officeDocument/2006/relationships/printerSettings" Target="../printerSettings/printerSettings8.bin"/></Relationships>
</file>

<file path=xl/worksheets/_rels/sheet12.xml.rels><?xml version="1.0" encoding="UTF-8" standalone="yes"?>
<Relationships xmlns="http://schemas.openxmlformats.org/package/2006/relationships"><Relationship Id="rId2" Type="http://schemas.openxmlformats.org/officeDocument/2006/relationships/customProperty" Target="../customProperty12.bin"/><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2" Type="http://schemas.openxmlformats.org/officeDocument/2006/relationships/customProperty" Target="../customProperty13.bin"/><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2" Type="http://schemas.openxmlformats.org/officeDocument/2006/relationships/customProperty" Target="../customProperty14.bin"/><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customProperty" Target="../customProperty15.bin"/></Relationships>
</file>

<file path=xl/worksheets/_rels/sheet16.xml.rels><?xml version="1.0" encoding="UTF-8" standalone="yes"?>
<Relationships xmlns="http://schemas.openxmlformats.org/package/2006/relationships"><Relationship Id="rId1" Type="http://schemas.openxmlformats.org/officeDocument/2006/relationships/customProperty" Target="../customProperty16.bin"/></Relationships>
</file>

<file path=xl/worksheets/_rels/sheet17.xml.rels><?xml version="1.0" encoding="UTF-8" standalone="yes"?>
<Relationships xmlns="http://schemas.openxmlformats.org/package/2006/relationships"><Relationship Id="rId1" Type="http://schemas.openxmlformats.org/officeDocument/2006/relationships/customProperty" Target="../customProperty17.bin"/></Relationships>
</file>

<file path=xl/worksheets/_rels/sheet18.xml.rels><?xml version="1.0" encoding="UTF-8" standalone="yes"?>
<Relationships xmlns="http://schemas.openxmlformats.org/package/2006/relationships"><Relationship Id="rId2" Type="http://schemas.openxmlformats.org/officeDocument/2006/relationships/customProperty" Target="../customProperty18.bin"/><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2" Type="http://schemas.openxmlformats.org/officeDocument/2006/relationships/customProperty" Target="../customProperty19.bin"/><Relationship Id="rId1" Type="http://schemas.openxmlformats.org/officeDocument/2006/relationships/printerSettings" Target="../printerSettings/printerSettings13.bin"/></Relationships>
</file>

<file path=xl/worksheets/_rels/sheet20.xml.rels><?xml version="1.0" encoding="UTF-8" standalone="yes"?>
<Relationships xmlns="http://schemas.openxmlformats.org/package/2006/relationships"><Relationship Id="rId2" Type="http://schemas.openxmlformats.org/officeDocument/2006/relationships/customProperty" Target="../customProperty20.bin"/><Relationship Id="rId1" Type="http://schemas.openxmlformats.org/officeDocument/2006/relationships/printerSettings" Target="../printerSettings/printerSettings14.bin"/></Relationships>
</file>

<file path=xl/worksheets/_rels/sheet21.xml.rels><?xml version="1.0" encoding="UTF-8" standalone="yes"?>
<Relationships xmlns="http://schemas.openxmlformats.org/package/2006/relationships"><Relationship Id="rId2" Type="http://schemas.openxmlformats.org/officeDocument/2006/relationships/customProperty" Target="../customProperty21.bin"/><Relationship Id="rId1" Type="http://schemas.openxmlformats.org/officeDocument/2006/relationships/printerSettings" Target="../printerSettings/printerSettings15.bin"/></Relationships>
</file>

<file path=xl/worksheets/_rels/sheet22.xml.rels><?xml version="1.0" encoding="UTF-8" standalone="yes"?>
<Relationships xmlns="http://schemas.openxmlformats.org/package/2006/relationships"><Relationship Id="rId1" Type="http://schemas.openxmlformats.org/officeDocument/2006/relationships/customProperty" Target="../customProperty22.bin"/></Relationships>
</file>

<file path=xl/worksheets/_rels/sheet23.xml.rels><?xml version="1.0" encoding="UTF-8" standalone="yes"?>
<Relationships xmlns="http://schemas.openxmlformats.org/package/2006/relationships"><Relationship Id="rId1" Type="http://schemas.openxmlformats.org/officeDocument/2006/relationships/customProperty" Target="../customProperty23.bin"/></Relationships>
</file>

<file path=xl/worksheets/_rels/sheet24.xml.rels><?xml version="1.0" encoding="UTF-8" standalone="yes"?>
<Relationships xmlns="http://schemas.openxmlformats.org/package/2006/relationships"><Relationship Id="rId1" Type="http://schemas.openxmlformats.org/officeDocument/2006/relationships/customProperty" Target="../customProperty24.bin"/></Relationships>
</file>

<file path=xl/worksheets/_rels/sheet25.xml.rels><?xml version="1.0" encoding="UTF-8" standalone="yes"?>
<Relationships xmlns="http://schemas.openxmlformats.org/package/2006/relationships"><Relationship Id="rId1" Type="http://schemas.openxmlformats.org/officeDocument/2006/relationships/customProperty" Target="../customProperty25.bin"/></Relationships>
</file>

<file path=xl/worksheets/_rels/sheet26.xml.rels><?xml version="1.0" encoding="UTF-8" standalone="yes"?>
<Relationships xmlns="http://schemas.openxmlformats.org/package/2006/relationships"><Relationship Id="rId1" Type="http://schemas.openxmlformats.org/officeDocument/2006/relationships/customProperty" Target="../customProperty26.bin"/></Relationships>
</file>

<file path=xl/worksheets/_rels/sheet27.xml.rels><?xml version="1.0" encoding="UTF-8" standalone="yes"?>
<Relationships xmlns="http://schemas.openxmlformats.org/package/2006/relationships"><Relationship Id="rId2" Type="http://schemas.openxmlformats.org/officeDocument/2006/relationships/customProperty" Target="../customProperty27.bin"/><Relationship Id="rId1" Type="http://schemas.openxmlformats.org/officeDocument/2006/relationships/printerSettings" Target="../printerSettings/printerSettings16.bin"/></Relationships>
</file>

<file path=xl/worksheets/_rels/sheet28.xml.rels><?xml version="1.0" encoding="UTF-8" standalone="yes"?>
<Relationships xmlns="http://schemas.openxmlformats.org/package/2006/relationships"><Relationship Id="rId2" Type="http://schemas.openxmlformats.org/officeDocument/2006/relationships/customProperty" Target="../customProperty28.bin"/><Relationship Id="rId1" Type="http://schemas.openxmlformats.org/officeDocument/2006/relationships/printerSettings" Target="../printerSettings/printerSettings17.bin"/></Relationships>
</file>

<file path=xl/worksheets/_rels/sheet29.xml.rels><?xml version="1.0" encoding="UTF-8" standalone="yes"?>
<Relationships xmlns="http://schemas.openxmlformats.org/package/2006/relationships"><Relationship Id="rId2" Type="http://schemas.openxmlformats.org/officeDocument/2006/relationships/customProperty" Target="../customProperty29.bin"/><Relationship Id="rId1" Type="http://schemas.openxmlformats.org/officeDocument/2006/relationships/printerSettings" Target="../printerSettings/printerSettings18.bin"/></Relationships>
</file>

<file path=xl/worksheets/_rels/sheet30.xml.rels><?xml version="1.0" encoding="UTF-8" standalone="yes"?>
<Relationships xmlns="http://schemas.openxmlformats.org/package/2006/relationships"><Relationship Id="rId2" Type="http://schemas.openxmlformats.org/officeDocument/2006/relationships/customProperty" Target="../customProperty30.bin"/><Relationship Id="rId1" Type="http://schemas.openxmlformats.org/officeDocument/2006/relationships/printerSettings" Target="../printerSettings/printerSettings19.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E174"/>
  <sheetViews>
    <sheetView workbookViewId="0">
      <pane xSplit="1" ySplit="3" topLeftCell="CV40" activePane="bottomRight" state="frozen"/>
      <selection pane="topRight" activeCell="B1" sqref="B1"/>
      <selection pane="bottomLeft" activeCell="A4" sqref="A4"/>
      <selection pane="bottomRight" activeCell="CV46" sqref="CV46"/>
    </sheetView>
  </sheetViews>
  <sheetFormatPr defaultRowHeight="12.5"/>
  <cols>
    <col min="1" max="1" width="13.1796875" customWidth="1"/>
  </cols>
  <sheetData>
    <row r="1" spans="1:109" ht="13.5" thickBot="1">
      <c r="A1" s="306" t="s">
        <v>226</v>
      </c>
      <c r="B1" s="301" t="s">
        <v>227</v>
      </c>
      <c r="C1" s="302"/>
      <c r="D1" s="302"/>
      <c r="E1" s="302"/>
      <c r="F1" s="302"/>
      <c r="G1" s="302"/>
      <c r="H1" s="302"/>
      <c r="I1" s="302"/>
      <c r="J1" s="302"/>
      <c r="K1" s="302"/>
      <c r="L1" s="302"/>
      <c r="M1" s="302"/>
      <c r="N1" s="302"/>
      <c r="O1" s="302"/>
      <c r="P1" s="302"/>
      <c r="Q1" s="302"/>
      <c r="R1" s="302"/>
      <c r="S1" s="302"/>
      <c r="T1" s="302"/>
      <c r="U1" s="302"/>
      <c r="V1" s="302"/>
      <c r="W1" s="302"/>
      <c r="X1" s="302"/>
      <c r="Y1" s="302"/>
      <c r="Z1" s="302"/>
      <c r="AA1" s="302"/>
      <c r="AB1" s="302"/>
      <c r="AC1" s="302"/>
      <c r="AD1" s="302"/>
      <c r="AE1" s="302"/>
      <c r="AF1" s="302"/>
      <c r="AG1" s="302"/>
      <c r="AH1" s="302"/>
      <c r="AI1" s="302"/>
      <c r="AJ1" s="302"/>
      <c r="AK1" s="302"/>
      <c r="AL1" s="302"/>
      <c r="AM1" s="302"/>
      <c r="AN1" s="302"/>
      <c r="AO1" s="302"/>
      <c r="AP1" s="302"/>
      <c r="AQ1" s="302"/>
      <c r="AR1" s="302"/>
      <c r="AS1" s="302"/>
      <c r="AT1" s="302"/>
      <c r="AU1" s="302"/>
      <c r="AV1" s="302"/>
      <c r="AW1" s="302"/>
      <c r="AX1" s="302"/>
      <c r="AY1" s="302"/>
      <c r="AZ1" s="302"/>
      <c r="BA1" s="302"/>
      <c r="BB1" s="302"/>
      <c r="BC1" s="302"/>
      <c r="BD1" s="302"/>
      <c r="BE1" s="302"/>
      <c r="BF1" s="302"/>
      <c r="BG1" s="302"/>
      <c r="BH1" s="302"/>
      <c r="BI1" s="302"/>
      <c r="BJ1" s="302"/>
      <c r="BK1" s="302"/>
      <c r="BL1" s="302"/>
      <c r="BM1" s="302"/>
      <c r="BN1" s="302"/>
      <c r="BO1" s="302"/>
      <c r="BP1" s="302"/>
      <c r="BQ1" s="302"/>
      <c r="BR1" s="302"/>
      <c r="BS1" s="302"/>
      <c r="BT1" s="302"/>
      <c r="BU1" s="302"/>
      <c r="BV1" s="302"/>
      <c r="BW1" s="302"/>
      <c r="BX1" s="302"/>
      <c r="BY1" s="302"/>
      <c r="BZ1" s="302"/>
      <c r="CA1" s="302"/>
      <c r="CB1" s="302"/>
      <c r="CC1" s="302"/>
      <c r="CD1" s="302"/>
      <c r="CE1" s="302"/>
      <c r="CF1" s="302"/>
      <c r="CG1" s="302"/>
      <c r="CH1" s="302"/>
      <c r="CI1" s="302"/>
      <c r="CJ1" s="302"/>
      <c r="CK1" s="302"/>
      <c r="CL1" s="302"/>
      <c r="CM1" s="302"/>
      <c r="CN1" s="302"/>
      <c r="CO1" s="302"/>
      <c r="CP1" s="302"/>
      <c r="CQ1" s="302"/>
      <c r="CR1" s="302"/>
      <c r="CS1" s="302"/>
      <c r="CT1" s="302"/>
      <c r="CU1" s="302"/>
      <c r="CV1" s="302"/>
      <c r="CW1" s="302"/>
      <c r="CX1" s="302"/>
      <c r="CY1" s="302"/>
      <c r="CZ1" s="302"/>
      <c r="DA1" s="302"/>
      <c r="DB1" s="302"/>
      <c r="DC1" s="302"/>
      <c r="DD1" s="302"/>
      <c r="DE1" s="302"/>
    </row>
    <row r="2" spans="1:109" ht="13.5" thickBot="1">
      <c r="A2" s="307"/>
      <c r="B2" s="305">
        <v>36800</v>
      </c>
      <c r="C2" s="304"/>
      <c r="D2" s="304">
        <v>36831</v>
      </c>
      <c r="E2" s="304"/>
      <c r="F2" s="304">
        <v>36861</v>
      </c>
      <c r="G2" s="304"/>
      <c r="H2" s="304">
        <v>36892</v>
      </c>
      <c r="I2" s="304"/>
      <c r="J2" s="304">
        <v>36923</v>
      </c>
      <c r="K2" s="304"/>
      <c r="L2" s="304">
        <v>36951</v>
      </c>
      <c r="M2" s="304"/>
      <c r="N2" s="304">
        <v>36982</v>
      </c>
      <c r="O2" s="304"/>
      <c r="P2" s="304">
        <v>37012</v>
      </c>
      <c r="Q2" s="304"/>
      <c r="R2" s="304">
        <v>37043</v>
      </c>
      <c r="S2" s="304"/>
      <c r="T2" s="304">
        <v>37073</v>
      </c>
      <c r="U2" s="304"/>
      <c r="V2" s="304">
        <v>37104</v>
      </c>
      <c r="W2" s="304"/>
      <c r="X2" s="304">
        <v>37135</v>
      </c>
      <c r="Y2" s="304"/>
      <c r="Z2" s="304">
        <v>37165</v>
      </c>
      <c r="AA2" s="304"/>
      <c r="AB2" s="304">
        <v>37196</v>
      </c>
      <c r="AC2" s="304"/>
      <c r="AD2" s="304">
        <v>37226</v>
      </c>
      <c r="AE2" s="304"/>
      <c r="AF2" s="304">
        <v>37257</v>
      </c>
      <c r="AG2" s="304"/>
      <c r="AH2" s="304">
        <v>37288</v>
      </c>
      <c r="AI2" s="304"/>
      <c r="AJ2" s="304">
        <v>37316</v>
      </c>
      <c r="AK2" s="304"/>
      <c r="AL2" s="304">
        <v>37347</v>
      </c>
      <c r="AM2" s="304"/>
      <c r="AN2" s="304">
        <v>37377</v>
      </c>
      <c r="AO2" s="304"/>
      <c r="AP2" s="304">
        <v>37408</v>
      </c>
      <c r="AQ2" s="304"/>
      <c r="AR2" s="304">
        <v>37438</v>
      </c>
      <c r="AS2" s="304"/>
      <c r="AT2" s="304">
        <v>37469</v>
      </c>
      <c r="AU2" s="304"/>
      <c r="AV2" s="304">
        <v>37500</v>
      </c>
      <c r="AW2" s="304"/>
      <c r="AX2" s="303">
        <v>37530</v>
      </c>
      <c r="AY2" s="303"/>
      <c r="AZ2" s="303">
        <v>37561</v>
      </c>
      <c r="BA2" s="303"/>
      <c r="BB2" s="303">
        <v>37591</v>
      </c>
      <c r="BC2" s="303"/>
      <c r="BD2" s="299">
        <v>37622</v>
      </c>
      <c r="BE2" s="309"/>
      <c r="BF2" s="303">
        <v>37653</v>
      </c>
      <c r="BG2" s="303"/>
      <c r="BH2" s="303">
        <v>37681</v>
      </c>
      <c r="BI2" s="303"/>
      <c r="BJ2" s="303">
        <v>37712</v>
      </c>
      <c r="BK2" s="303"/>
      <c r="BL2" s="303">
        <v>37742</v>
      </c>
      <c r="BM2" s="303"/>
      <c r="BN2" s="303">
        <v>37773</v>
      </c>
      <c r="BO2" s="303"/>
      <c r="BP2" s="299">
        <v>37803</v>
      </c>
      <c r="BQ2" s="309"/>
      <c r="BR2" s="303">
        <v>37834</v>
      </c>
      <c r="BS2" s="303"/>
      <c r="BT2" s="303">
        <v>37865</v>
      </c>
      <c r="BU2" s="303"/>
      <c r="BV2" s="299">
        <v>37895</v>
      </c>
      <c r="BW2" s="300"/>
      <c r="BX2" s="299">
        <v>37926</v>
      </c>
      <c r="BY2" s="300"/>
      <c r="BZ2" s="299">
        <v>37956</v>
      </c>
      <c r="CA2" s="300"/>
      <c r="CB2" s="299">
        <v>37987</v>
      </c>
      <c r="CC2" s="300"/>
      <c r="CD2" s="299">
        <v>38018</v>
      </c>
      <c r="CE2" s="300"/>
      <c r="CF2" s="299">
        <v>38047</v>
      </c>
      <c r="CG2" s="300"/>
      <c r="CH2" s="303">
        <v>38078</v>
      </c>
      <c r="CI2" s="303"/>
      <c r="CJ2" s="303">
        <v>38108</v>
      </c>
      <c r="CK2" s="303"/>
      <c r="CL2" s="303">
        <v>38139</v>
      </c>
      <c r="CM2" s="303"/>
      <c r="CN2" s="299">
        <v>38169</v>
      </c>
      <c r="CO2" s="309"/>
      <c r="CP2" s="303">
        <v>38200</v>
      </c>
      <c r="CQ2" s="303"/>
      <c r="CR2" s="303">
        <v>38231</v>
      </c>
      <c r="CS2" s="303"/>
      <c r="CT2" s="299">
        <v>38261</v>
      </c>
      <c r="CU2" s="300"/>
      <c r="CV2" s="299">
        <v>38292</v>
      </c>
      <c r="CW2" s="300"/>
      <c r="CX2" s="299">
        <v>38322</v>
      </c>
      <c r="CY2" s="300"/>
      <c r="CZ2" s="299">
        <v>38353</v>
      </c>
      <c r="DA2" s="300"/>
      <c r="DB2" s="299">
        <v>38384</v>
      </c>
      <c r="DC2" s="300"/>
      <c r="DD2" s="299">
        <v>38412</v>
      </c>
      <c r="DE2" s="300"/>
    </row>
    <row r="3" spans="1:109" ht="13.5" thickBot="1">
      <c r="A3" s="308"/>
      <c r="B3" s="74" t="s">
        <v>228</v>
      </c>
      <c r="C3" s="75" t="s">
        <v>229</v>
      </c>
      <c r="D3" s="74" t="s">
        <v>228</v>
      </c>
      <c r="E3" s="75" t="s">
        <v>229</v>
      </c>
      <c r="F3" s="76" t="s">
        <v>228</v>
      </c>
      <c r="G3" s="75" t="s">
        <v>229</v>
      </c>
      <c r="H3" s="76" t="s">
        <v>228</v>
      </c>
      <c r="I3" s="75" t="s">
        <v>229</v>
      </c>
      <c r="J3" s="76" t="s">
        <v>228</v>
      </c>
      <c r="K3" s="75" t="s">
        <v>229</v>
      </c>
      <c r="L3" s="76" t="s">
        <v>228</v>
      </c>
      <c r="M3" s="75" t="s">
        <v>229</v>
      </c>
      <c r="N3" s="76" t="s">
        <v>228</v>
      </c>
      <c r="O3" s="75" t="s">
        <v>229</v>
      </c>
      <c r="P3" s="76" t="s">
        <v>228</v>
      </c>
      <c r="Q3" s="75" t="s">
        <v>229</v>
      </c>
      <c r="R3" s="76" t="s">
        <v>228</v>
      </c>
      <c r="S3" s="75" t="s">
        <v>229</v>
      </c>
      <c r="T3" s="76" t="s">
        <v>228</v>
      </c>
      <c r="U3" s="75" t="s">
        <v>229</v>
      </c>
      <c r="V3" s="76" t="s">
        <v>228</v>
      </c>
      <c r="W3" s="75" t="s">
        <v>229</v>
      </c>
      <c r="X3" s="76" t="s">
        <v>228</v>
      </c>
      <c r="Y3" s="75" t="s">
        <v>229</v>
      </c>
      <c r="Z3" s="76" t="s">
        <v>228</v>
      </c>
      <c r="AA3" s="75" t="s">
        <v>229</v>
      </c>
      <c r="AB3" s="76" t="s">
        <v>228</v>
      </c>
      <c r="AC3" s="75" t="s">
        <v>229</v>
      </c>
      <c r="AD3" s="76" t="s">
        <v>228</v>
      </c>
      <c r="AE3" s="75" t="s">
        <v>229</v>
      </c>
      <c r="AF3" s="76" t="s">
        <v>228</v>
      </c>
      <c r="AG3" s="75" t="s">
        <v>229</v>
      </c>
      <c r="AH3" s="76" t="s">
        <v>228</v>
      </c>
      <c r="AI3" s="75" t="s">
        <v>229</v>
      </c>
      <c r="AJ3" s="76" t="s">
        <v>228</v>
      </c>
      <c r="AK3" s="75" t="s">
        <v>229</v>
      </c>
      <c r="AL3" s="76" t="s">
        <v>228</v>
      </c>
      <c r="AM3" s="75" t="s">
        <v>229</v>
      </c>
      <c r="AN3" s="76" t="s">
        <v>228</v>
      </c>
      <c r="AO3" s="77" t="s">
        <v>229</v>
      </c>
      <c r="AP3" s="74" t="s">
        <v>228</v>
      </c>
      <c r="AQ3" s="75" t="s">
        <v>229</v>
      </c>
      <c r="AR3" s="74" t="s">
        <v>228</v>
      </c>
      <c r="AS3" s="77" t="s">
        <v>229</v>
      </c>
      <c r="AT3" s="74" t="s">
        <v>228</v>
      </c>
      <c r="AU3" s="77" t="s">
        <v>229</v>
      </c>
      <c r="AV3" s="74" t="s">
        <v>228</v>
      </c>
      <c r="AW3" s="75" t="s">
        <v>229</v>
      </c>
      <c r="AX3" s="74" t="s">
        <v>228</v>
      </c>
      <c r="AY3" s="75" t="s">
        <v>229</v>
      </c>
      <c r="AZ3" s="76" t="s">
        <v>228</v>
      </c>
      <c r="BA3" s="75" t="s">
        <v>229</v>
      </c>
      <c r="BB3" s="76" t="s">
        <v>228</v>
      </c>
      <c r="BC3" s="75" t="s">
        <v>229</v>
      </c>
      <c r="BD3" s="76" t="s">
        <v>228</v>
      </c>
      <c r="BE3" s="75" t="s">
        <v>229</v>
      </c>
      <c r="BF3" s="76" t="s">
        <v>228</v>
      </c>
      <c r="BG3" s="75" t="s">
        <v>229</v>
      </c>
      <c r="BH3" s="76" t="s">
        <v>228</v>
      </c>
      <c r="BI3" s="75" t="s">
        <v>229</v>
      </c>
      <c r="BJ3" s="74" t="s">
        <v>228</v>
      </c>
      <c r="BK3" s="75" t="s">
        <v>229</v>
      </c>
      <c r="BL3" s="76" t="s">
        <v>228</v>
      </c>
      <c r="BM3" s="75" t="s">
        <v>229</v>
      </c>
      <c r="BN3" s="76" t="s">
        <v>228</v>
      </c>
      <c r="BO3" s="75" t="s">
        <v>229</v>
      </c>
      <c r="BP3" s="76" t="s">
        <v>228</v>
      </c>
      <c r="BQ3" s="75" t="s">
        <v>229</v>
      </c>
      <c r="BR3" s="76" t="s">
        <v>228</v>
      </c>
      <c r="BS3" s="75" t="s">
        <v>229</v>
      </c>
      <c r="BT3" s="76" t="s">
        <v>228</v>
      </c>
      <c r="BU3" s="75" t="s">
        <v>229</v>
      </c>
      <c r="BV3" s="76" t="s">
        <v>228</v>
      </c>
      <c r="BW3" s="75" t="s">
        <v>229</v>
      </c>
      <c r="BX3" s="76" t="s">
        <v>228</v>
      </c>
      <c r="BY3" s="75" t="s">
        <v>229</v>
      </c>
      <c r="BZ3" s="76" t="s">
        <v>228</v>
      </c>
      <c r="CA3" s="75" t="s">
        <v>229</v>
      </c>
      <c r="CB3" s="76" t="s">
        <v>228</v>
      </c>
      <c r="CC3" s="75" t="s">
        <v>229</v>
      </c>
      <c r="CD3" s="76" t="s">
        <v>228</v>
      </c>
      <c r="CE3" s="75" t="s">
        <v>229</v>
      </c>
      <c r="CF3" s="76" t="s">
        <v>228</v>
      </c>
      <c r="CG3" s="75" t="s">
        <v>229</v>
      </c>
      <c r="CH3" s="76" t="s">
        <v>228</v>
      </c>
      <c r="CI3" s="75" t="s">
        <v>229</v>
      </c>
      <c r="CJ3" s="76" t="s">
        <v>228</v>
      </c>
      <c r="CK3" s="75" t="s">
        <v>229</v>
      </c>
      <c r="CL3" s="76" t="s">
        <v>228</v>
      </c>
      <c r="CM3" s="75" t="s">
        <v>229</v>
      </c>
      <c r="CN3" s="76" t="s">
        <v>228</v>
      </c>
      <c r="CO3" s="75" t="s">
        <v>229</v>
      </c>
      <c r="CP3" s="76" t="s">
        <v>228</v>
      </c>
      <c r="CQ3" s="75" t="s">
        <v>229</v>
      </c>
      <c r="CR3" s="76" t="s">
        <v>228</v>
      </c>
      <c r="CS3" s="75" t="s">
        <v>229</v>
      </c>
      <c r="CT3" s="76" t="s">
        <v>228</v>
      </c>
      <c r="CU3" s="75" t="s">
        <v>229</v>
      </c>
      <c r="CV3" s="76" t="s">
        <v>228</v>
      </c>
      <c r="CW3" s="75" t="s">
        <v>229</v>
      </c>
      <c r="CX3" s="76" t="s">
        <v>228</v>
      </c>
      <c r="CY3" s="75" t="s">
        <v>229</v>
      </c>
      <c r="CZ3" s="76" t="s">
        <v>228</v>
      </c>
      <c r="DA3" s="75" t="s">
        <v>229</v>
      </c>
      <c r="DB3" s="76" t="s">
        <v>228</v>
      </c>
      <c r="DC3" s="75" t="s">
        <v>229</v>
      </c>
      <c r="DD3" s="76" t="s">
        <v>228</v>
      </c>
      <c r="DE3" s="75" t="s">
        <v>229</v>
      </c>
    </row>
    <row r="4" spans="1:109">
      <c r="A4" s="34" t="s">
        <v>72</v>
      </c>
      <c r="B4" s="35">
        <v>3490</v>
      </c>
      <c r="C4" s="36">
        <v>5507</v>
      </c>
      <c r="D4" s="35">
        <v>2246</v>
      </c>
      <c r="E4" s="36">
        <v>8080</v>
      </c>
      <c r="F4" s="37">
        <v>4160</v>
      </c>
      <c r="G4" s="36">
        <v>5754</v>
      </c>
      <c r="H4" s="37">
        <v>3413</v>
      </c>
      <c r="I4" s="36">
        <v>8501</v>
      </c>
      <c r="J4" s="37">
        <v>5185</v>
      </c>
      <c r="K4" s="36">
        <v>7396</v>
      </c>
      <c r="L4" s="37">
        <v>5151</v>
      </c>
      <c r="M4" s="36">
        <v>6518</v>
      </c>
      <c r="N4" s="38">
        <v>0</v>
      </c>
      <c r="O4" s="39">
        <v>0</v>
      </c>
      <c r="P4" s="38">
        <v>0</v>
      </c>
      <c r="Q4" s="39">
        <v>0</v>
      </c>
      <c r="R4" s="38">
        <v>0</v>
      </c>
      <c r="S4" s="39">
        <v>0</v>
      </c>
      <c r="T4" s="37">
        <v>2408</v>
      </c>
      <c r="U4" s="36">
        <v>2780</v>
      </c>
      <c r="V4" s="37">
        <v>5396</v>
      </c>
      <c r="W4" s="36">
        <v>3490</v>
      </c>
      <c r="X4" s="37">
        <v>3731</v>
      </c>
      <c r="Y4" s="36">
        <v>4781</v>
      </c>
      <c r="Z4" s="37">
        <v>3132</v>
      </c>
      <c r="AA4" s="36">
        <v>6691</v>
      </c>
      <c r="AB4" s="37">
        <v>4703</v>
      </c>
      <c r="AC4" s="36">
        <v>7108</v>
      </c>
      <c r="AD4" s="37">
        <v>8262</v>
      </c>
      <c r="AE4" s="36">
        <v>5770</v>
      </c>
      <c r="AF4" s="37">
        <v>5132</v>
      </c>
      <c r="AG4" s="36">
        <v>5861</v>
      </c>
      <c r="AH4" s="37">
        <v>5792</v>
      </c>
      <c r="AI4" s="36">
        <v>5376</v>
      </c>
      <c r="AJ4" s="37">
        <v>4291</v>
      </c>
      <c r="AK4" s="36">
        <v>4326</v>
      </c>
      <c r="AL4" s="37">
        <v>3508</v>
      </c>
      <c r="AM4" s="36">
        <v>2813</v>
      </c>
      <c r="AN4" s="37">
        <v>1040</v>
      </c>
      <c r="AO4" s="40">
        <v>1345</v>
      </c>
      <c r="AP4" s="41">
        <v>81</v>
      </c>
      <c r="AQ4" s="36">
        <v>1804</v>
      </c>
      <c r="AR4" s="42">
        <v>2095</v>
      </c>
      <c r="AS4" s="43">
        <v>7463</v>
      </c>
      <c r="AT4" s="42">
        <v>1577</v>
      </c>
      <c r="AU4" s="43">
        <v>3156</v>
      </c>
      <c r="AV4" s="35">
        <v>5250</v>
      </c>
      <c r="AW4" s="36">
        <v>7638</v>
      </c>
      <c r="AX4" s="42">
        <v>2323</v>
      </c>
      <c r="AY4" s="43">
        <v>10962</v>
      </c>
      <c r="AZ4" s="42">
        <v>4108</v>
      </c>
      <c r="BA4" s="43">
        <v>6394</v>
      </c>
      <c r="BB4" s="42">
        <v>4315</v>
      </c>
      <c r="BC4" s="43">
        <v>6859</v>
      </c>
      <c r="BD4" s="42">
        <v>2640</v>
      </c>
      <c r="BE4" s="43">
        <v>7863</v>
      </c>
      <c r="BF4" s="42">
        <v>3601</v>
      </c>
      <c r="BG4" s="43">
        <v>6555</v>
      </c>
      <c r="BH4" s="42">
        <v>2782</v>
      </c>
      <c r="BI4" s="43">
        <v>6612</v>
      </c>
      <c r="BJ4" s="42">
        <v>3004</v>
      </c>
      <c r="BK4" s="43">
        <v>3665</v>
      </c>
      <c r="BL4" s="42">
        <v>680</v>
      </c>
      <c r="BM4" s="43">
        <v>550</v>
      </c>
      <c r="BN4" s="42">
        <v>1351</v>
      </c>
      <c r="BO4" s="43">
        <v>3124</v>
      </c>
      <c r="BP4" s="42">
        <v>1921</v>
      </c>
      <c r="BQ4" s="43">
        <v>11339</v>
      </c>
      <c r="BR4" s="42">
        <v>2724</v>
      </c>
      <c r="BS4" s="43">
        <v>13138</v>
      </c>
      <c r="BT4" s="42">
        <v>3201</v>
      </c>
      <c r="BU4" s="43">
        <v>8506</v>
      </c>
      <c r="BV4" s="44">
        <v>1655</v>
      </c>
      <c r="BW4" s="45">
        <v>11274</v>
      </c>
      <c r="BX4" s="44">
        <v>2421</v>
      </c>
      <c r="BY4" s="45">
        <v>13713</v>
      </c>
      <c r="BZ4" s="44">
        <v>2685</v>
      </c>
      <c r="CA4" s="45">
        <v>10587</v>
      </c>
      <c r="CB4" s="44">
        <v>2356</v>
      </c>
      <c r="CC4" s="45">
        <v>8635</v>
      </c>
      <c r="CD4" s="44">
        <v>1027</v>
      </c>
      <c r="CE4" s="45">
        <v>5218</v>
      </c>
      <c r="CF4" s="44">
        <v>1309</v>
      </c>
      <c r="CG4" s="45">
        <v>12722</v>
      </c>
      <c r="CH4" s="46">
        <v>867.7</v>
      </c>
      <c r="CI4" s="47">
        <v>7210.65</v>
      </c>
      <c r="CJ4" s="48">
        <v>2522.5</v>
      </c>
      <c r="CK4" s="49">
        <v>10358.299999999999</v>
      </c>
      <c r="CL4" s="48">
        <v>1823.55</v>
      </c>
      <c r="CM4" s="49">
        <v>12931.8</v>
      </c>
      <c r="CN4" s="48">
        <v>2521.5500000000002</v>
      </c>
      <c r="CO4" s="49">
        <v>11049.85</v>
      </c>
      <c r="CP4" s="48">
        <v>2452.5</v>
      </c>
      <c r="CQ4" s="49">
        <v>12008.05</v>
      </c>
      <c r="CR4" s="48">
        <v>3193.9</v>
      </c>
      <c r="CS4" s="49">
        <v>9893.5499999999993</v>
      </c>
      <c r="CT4" s="50">
        <v>3047.5</v>
      </c>
      <c r="CU4" s="51">
        <v>9618.4</v>
      </c>
      <c r="CV4" s="52">
        <v>2790.15</v>
      </c>
      <c r="CW4" s="53">
        <v>15570.95</v>
      </c>
      <c r="CX4" s="52">
        <v>2962.25</v>
      </c>
      <c r="CY4" s="53">
        <v>10544.85</v>
      </c>
      <c r="CZ4" s="52">
        <v>4309.8999999999996</v>
      </c>
      <c r="DA4" s="53">
        <v>9641.4500000000007</v>
      </c>
      <c r="DB4" s="52">
        <v>2386</v>
      </c>
      <c r="DC4" s="53">
        <v>10116.6</v>
      </c>
      <c r="DD4" s="52">
        <v>1050.25</v>
      </c>
      <c r="DE4" s="53">
        <v>7374.75</v>
      </c>
    </row>
    <row r="5" spans="1:109">
      <c r="A5" s="54" t="s">
        <v>73</v>
      </c>
      <c r="B5" s="44">
        <v>4684</v>
      </c>
      <c r="C5" s="45">
        <v>6405</v>
      </c>
      <c r="D5" s="44">
        <v>4633</v>
      </c>
      <c r="E5" s="45">
        <v>5570</v>
      </c>
      <c r="F5" s="55">
        <v>3713</v>
      </c>
      <c r="G5" s="45">
        <v>5486</v>
      </c>
      <c r="H5" s="55">
        <v>5369</v>
      </c>
      <c r="I5" s="45">
        <v>6147</v>
      </c>
      <c r="J5" s="55">
        <v>3854</v>
      </c>
      <c r="K5" s="45">
        <v>6000</v>
      </c>
      <c r="L5" s="55">
        <v>7404</v>
      </c>
      <c r="M5" s="45">
        <v>5516</v>
      </c>
      <c r="N5" s="55">
        <v>5804</v>
      </c>
      <c r="O5" s="45">
        <v>4757</v>
      </c>
      <c r="P5" s="55">
        <v>7689</v>
      </c>
      <c r="Q5" s="45">
        <v>2987</v>
      </c>
      <c r="R5" s="55">
        <v>4063</v>
      </c>
      <c r="S5" s="45">
        <v>6130</v>
      </c>
      <c r="T5" s="55">
        <v>4830</v>
      </c>
      <c r="U5" s="45">
        <v>7522</v>
      </c>
      <c r="V5" s="55">
        <v>3444</v>
      </c>
      <c r="W5" s="45">
        <v>3224</v>
      </c>
      <c r="X5" s="55">
        <v>4160</v>
      </c>
      <c r="Y5" s="45">
        <v>5679</v>
      </c>
      <c r="Z5" s="55">
        <v>2634</v>
      </c>
      <c r="AA5" s="45">
        <v>4692</v>
      </c>
      <c r="AB5" s="55">
        <v>2617</v>
      </c>
      <c r="AC5" s="45">
        <v>6023</v>
      </c>
      <c r="AD5" s="55">
        <v>7387</v>
      </c>
      <c r="AE5" s="45">
        <v>3201</v>
      </c>
      <c r="AF5" s="55">
        <v>4779</v>
      </c>
      <c r="AG5" s="45">
        <v>4324</v>
      </c>
      <c r="AH5" s="55">
        <v>1131</v>
      </c>
      <c r="AI5" s="45">
        <v>9695</v>
      </c>
      <c r="AJ5" s="55">
        <v>3059</v>
      </c>
      <c r="AK5" s="45">
        <v>6249</v>
      </c>
      <c r="AL5" s="55">
        <v>1567</v>
      </c>
      <c r="AM5" s="45">
        <v>2737</v>
      </c>
      <c r="AN5" s="56">
        <v>458</v>
      </c>
      <c r="AO5" s="57">
        <v>2866</v>
      </c>
      <c r="AP5" s="58">
        <v>309</v>
      </c>
      <c r="AQ5" s="45">
        <v>1355</v>
      </c>
      <c r="AR5" s="44">
        <v>6025</v>
      </c>
      <c r="AS5" s="45">
        <v>5124</v>
      </c>
      <c r="AT5" s="58">
        <v>786</v>
      </c>
      <c r="AU5" s="45">
        <v>2051</v>
      </c>
      <c r="AV5" s="44">
        <v>1945</v>
      </c>
      <c r="AW5" s="45">
        <v>8872</v>
      </c>
      <c r="AX5" s="44">
        <v>3917</v>
      </c>
      <c r="AY5" s="45">
        <v>4433</v>
      </c>
      <c r="AZ5" s="44">
        <v>3425</v>
      </c>
      <c r="BA5" s="45">
        <v>6943</v>
      </c>
      <c r="BB5" s="44">
        <v>4061</v>
      </c>
      <c r="BC5" s="45">
        <v>7632</v>
      </c>
      <c r="BD5" s="44">
        <v>3771</v>
      </c>
      <c r="BE5" s="45">
        <v>5429</v>
      </c>
      <c r="BF5" s="44">
        <v>3789</v>
      </c>
      <c r="BG5" s="45">
        <v>7859</v>
      </c>
      <c r="BH5" s="44">
        <v>8197</v>
      </c>
      <c r="BI5" s="45">
        <v>4393</v>
      </c>
      <c r="BJ5" s="44">
        <v>902</v>
      </c>
      <c r="BK5" s="45">
        <v>6722</v>
      </c>
      <c r="BL5" s="44">
        <v>1835</v>
      </c>
      <c r="BM5" s="45">
        <v>4429</v>
      </c>
      <c r="BN5" s="44">
        <v>1021</v>
      </c>
      <c r="BO5" s="45">
        <v>4344</v>
      </c>
      <c r="BP5" s="44">
        <v>1834</v>
      </c>
      <c r="BQ5" s="45">
        <v>15530</v>
      </c>
      <c r="BR5" s="44">
        <v>1771</v>
      </c>
      <c r="BS5" s="45">
        <v>12353</v>
      </c>
      <c r="BT5" s="44">
        <v>2755</v>
      </c>
      <c r="BU5" s="45">
        <v>6813</v>
      </c>
      <c r="BV5" s="44">
        <v>1875</v>
      </c>
      <c r="BW5" s="45">
        <v>11065</v>
      </c>
      <c r="BX5" s="44">
        <v>1822</v>
      </c>
      <c r="BY5" s="45">
        <v>11851</v>
      </c>
      <c r="BZ5" s="44">
        <v>2912</v>
      </c>
      <c r="CA5" s="45">
        <v>8433</v>
      </c>
      <c r="CB5" s="44">
        <v>1698</v>
      </c>
      <c r="CC5" s="45">
        <v>11277</v>
      </c>
      <c r="CD5" s="58">
        <v>216</v>
      </c>
      <c r="CE5" s="45">
        <v>4178</v>
      </c>
      <c r="CF5" s="58">
        <v>973</v>
      </c>
      <c r="CG5" s="45">
        <v>7951</v>
      </c>
      <c r="CH5" s="50">
        <v>1086.7</v>
      </c>
      <c r="CI5" s="51">
        <v>7140.1</v>
      </c>
      <c r="CJ5" s="59">
        <v>352.35</v>
      </c>
      <c r="CK5" s="51">
        <v>3646.7</v>
      </c>
      <c r="CL5" s="59">
        <v>0</v>
      </c>
      <c r="CM5" s="51">
        <v>0</v>
      </c>
      <c r="CN5" s="59">
        <v>0</v>
      </c>
      <c r="CO5" s="51">
        <v>0</v>
      </c>
      <c r="CP5" s="59">
        <v>0</v>
      </c>
      <c r="CQ5" s="51">
        <v>0</v>
      </c>
      <c r="CR5" s="59">
        <v>1664.85</v>
      </c>
      <c r="CS5" s="51">
        <v>5966.1</v>
      </c>
      <c r="CT5" s="50">
        <v>3072.6</v>
      </c>
      <c r="CU5" s="51">
        <v>11705.55</v>
      </c>
      <c r="CV5" s="50">
        <v>2721.15</v>
      </c>
      <c r="CW5" s="51">
        <v>10991.15</v>
      </c>
      <c r="CX5" s="50">
        <v>4213.3</v>
      </c>
      <c r="CY5" s="51">
        <v>7092.95</v>
      </c>
      <c r="CZ5" s="50">
        <v>3645.35</v>
      </c>
      <c r="DA5" s="51">
        <v>10091.9</v>
      </c>
      <c r="DB5" s="50">
        <v>4145.75</v>
      </c>
      <c r="DC5" s="51">
        <v>6321.1</v>
      </c>
      <c r="DD5" s="50">
        <v>2192.5500000000002</v>
      </c>
      <c r="DE5" s="51">
        <v>7864.9</v>
      </c>
    </row>
    <row r="6" spans="1:109">
      <c r="A6" s="54" t="s">
        <v>74</v>
      </c>
      <c r="B6" s="44">
        <v>5940</v>
      </c>
      <c r="C6" s="45">
        <v>10062</v>
      </c>
      <c r="D6" s="44">
        <v>2629</v>
      </c>
      <c r="E6" s="45">
        <v>10791</v>
      </c>
      <c r="F6" s="55">
        <v>5682</v>
      </c>
      <c r="G6" s="45">
        <v>5843</v>
      </c>
      <c r="H6" s="55">
        <v>3581</v>
      </c>
      <c r="I6" s="45">
        <v>7662</v>
      </c>
      <c r="J6" s="55">
        <v>3832</v>
      </c>
      <c r="K6" s="45">
        <v>5704</v>
      </c>
      <c r="L6" s="55">
        <v>4000</v>
      </c>
      <c r="M6" s="45">
        <v>9923</v>
      </c>
      <c r="N6" s="55">
        <v>2233</v>
      </c>
      <c r="O6" s="45">
        <v>3441</v>
      </c>
      <c r="P6" s="55">
        <v>6302</v>
      </c>
      <c r="Q6" s="45">
        <v>4911</v>
      </c>
      <c r="R6" s="55">
        <v>4136</v>
      </c>
      <c r="S6" s="45">
        <v>4268</v>
      </c>
      <c r="T6" s="55">
        <v>5197</v>
      </c>
      <c r="U6" s="45">
        <v>10132</v>
      </c>
      <c r="V6" s="55">
        <v>4908</v>
      </c>
      <c r="W6" s="45">
        <v>6093</v>
      </c>
      <c r="X6" s="55">
        <v>2877</v>
      </c>
      <c r="Y6" s="45">
        <v>8305</v>
      </c>
      <c r="Z6" s="55">
        <v>2122</v>
      </c>
      <c r="AA6" s="45">
        <v>5558</v>
      </c>
      <c r="AB6" s="55">
        <v>2690</v>
      </c>
      <c r="AC6" s="45">
        <v>7406</v>
      </c>
      <c r="AD6" s="55">
        <v>3629</v>
      </c>
      <c r="AE6" s="45">
        <v>5895</v>
      </c>
      <c r="AF6" s="55">
        <v>4547</v>
      </c>
      <c r="AG6" s="45">
        <v>9077</v>
      </c>
      <c r="AH6" s="55">
        <v>4726</v>
      </c>
      <c r="AI6" s="45">
        <v>6483</v>
      </c>
      <c r="AJ6" s="55">
        <v>4208</v>
      </c>
      <c r="AK6" s="45">
        <v>6965</v>
      </c>
      <c r="AL6" s="55">
        <v>3418</v>
      </c>
      <c r="AM6" s="45">
        <v>3795</v>
      </c>
      <c r="AN6" s="55">
        <v>1182</v>
      </c>
      <c r="AO6" s="57">
        <v>2727</v>
      </c>
      <c r="AP6" s="58">
        <v>203</v>
      </c>
      <c r="AQ6" s="60">
        <v>152</v>
      </c>
      <c r="AR6" s="44">
        <v>1872</v>
      </c>
      <c r="AS6" s="45">
        <v>3765</v>
      </c>
      <c r="AT6" s="58">
        <v>853</v>
      </c>
      <c r="AU6" s="45">
        <v>3575</v>
      </c>
      <c r="AV6" s="44">
        <v>2004</v>
      </c>
      <c r="AW6" s="45">
        <v>8350</v>
      </c>
      <c r="AX6" s="44">
        <v>1976</v>
      </c>
      <c r="AY6" s="45">
        <v>9822</v>
      </c>
      <c r="AZ6" s="44">
        <v>3555</v>
      </c>
      <c r="BA6" s="45">
        <v>9380</v>
      </c>
      <c r="BB6" s="44">
        <v>5186</v>
      </c>
      <c r="BC6" s="45">
        <v>8357</v>
      </c>
      <c r="BD6" s="44">
        <v>2825</v>
      </c>
      <c r="BE6" s="45">
        <v>10383</v>
      </c>
      <c r="BF6" s="44">
        <v>4268</v>
      </c>
      <c r="BG6" s="45">
        <v>5325</v>
      </c>
      <c r="BH6" s="44">
        <v>2687</v>
      </c>
      <c r="BI6" s="45">
        <v>7868</v>
      </c>
      <c r="BJ6" s="44">
        <v>1752</v>
      </c>
      <c r="BK6" s="45">
        <v>7049</v>
      </c>
      <c r="BL6" s="44">
        <v>3512</v>
      </c>
      <c r="BM6" s="45">
        <v>4916</v>
      </c>
      <c r="BN6" s="44">
        <v>410</v>
      </c>
      <c r="BO6" s="45">
        <v>1132</v>
      </c>
      <c r="BP6" s="44">
        <v>0</v>
      </c>
      <c r="BQ6" s="45">
        <v>0</v>
      </c>
      <c r="BR6" s="44">
        <v>0</v>
      </c>
      <c r="BS6" s="45">
        <v>0</v>
      </c>
      <c r="BT6" s="44">
        <v>1137</v>
      </c>
      <c r="BU6" s="45">
        <v>6100</v>
      </c>
      <c r="BV6" s="44">
        <v>2427</v>
      </c>
      <c r="BW6" s="45">
        <v>11287</v>
      </c>
      <c r="BX6" s="44">
        <v>3505</v>
      </c>
      <c r="BY6" s="45">
        <v>12959</v>
      </c>
      <c r="BZ6" s="44">
        <v>3100</v>
      </c>
      <c r="CA6" s="45">
        <v>11720</v>
      </c>
      <c r="CB6" s="44">
        <v>1871</v>
      </c>
      <c r="CC6" s="45">
        <v>15795</v>
      </c>
      <c r="CD6" s="44">
        <v>1022</v>
      </c>
      <c r="CE6" s="45">
        <v>5244</v>
      </c>
      <c r="CF6" s="44">
        <v>1841</v>
      </c>
      <c r="CG6" s="45">
        <v>11291</v>
      </c>
      <c r="CH6" s="50">
        <v>1386</v>
      </c>
      <c r="CI6" s="51">
        <v>6349.35</v>
      </c>
      <c r="CJ6" s="59">
        <v>2365</v>
      </c>
      <c r="CK6" s="51">
        <v>9528.5</v>
      </c>
      <c r="CL6" s="59">
        <v>2420.6</v>
      </c>
      <c r="CM6" s="51">
        <v>16155.75</v>
      </c>
      <c r="CN6" s="59">
        <v>1962.4</v>
      </c>
      <c r="CO6" s="51">
        <v>10209.4</v>
      </c>
      <c r="CP6" s="59">
        <v>2101</v>
      </c>
      <c r="CQ6" s="51">
        <v>11029.45</v>
      </c>
      <c r="CR6" s="59">
        <v>4253.75</v>
      </c>
      <c r="CS6" s="51">
        <v>10052.15</v>
      </c>
      <c r="CT6" s="50">
        <v>3675.65</v>
      </c>
      <c r="CU6" s="51">
        <v>13723.95</v>
      </c>
      <c r="CV6" s="50">
        <v>2976.6</v>
      </c>
      <c r="CW6" s="51">
        <v>13249</v>
      </c>
      <c r="CX6" s="50">
        <v>6403.7</v>
      </c>
      <c r="CY6" s="51">
        <v>7850.05</v>
      </c>
      <c r="CZ6" s="50">
        <v>4905.8999999999996</v>
      </c>
      <c r="DA6" s="51">
        <v>8250.65</v>
      </c>
      <c r="DB6" s="50">
        <v>4174.75</v>
      </c>
      <c r="DC6" s="51">
        <v>8921.35</v>
      </c>
      <c r="DD6" s="50">
        <v>1592.45</v>
      </c>
      <c r="DE6" s="51">
        <v>10222</v>
      </c>
    </row>
    <row r="7" spans="1:109">
      <c r="A7" s="54" t="s">
        <v>230</v>
      </c>
      <c r="B7" s="58">
        <v>56</v>
      </c>
      <c r="C7" s="45">
        <v>5011</v>
      </c>
      <c r="D7" s="58">
        <v>167</v>
      </c>
      <c r="E7" s="45">
        <v>4664</v>
      </c>
      <c r="F7" s="56">
        <v>74</v>
      </c>
      <c r="G7" s="45">
        <v>3211</v>
      </c>
      <c r="H7" s="56">
        <v>538</v>
      </c>
      <c r="I7" s="45">
        <v>1992</v>
      </c>
      <c r="J7" s="56">
        <v>673</v>
      </c>
      <c r="K7" s="60">
        <v>677</v>
      </c>
      <c r="L7" s="56">
        <v>61</v>
      </c>
      <c r="M7" s="45">
        <v>5195</v>
      </c>
      <c r="N7" s="55">
        <v>1243</v>
      </c>
      <c r="O7" s="45">
        <v>1077</v>
      </c>
      <c r="P7" s="55">
        <v>3902</v>
      </c>
      <c r="Q7" s="60">
        <v>22</v>
      </c>
      <c r="R7" s="56">
        <v>71</v>
      </c>
      <c r="S7" s="60">
        <v>274</v>
      </c>
      <c r="T7" s="56">
        <v>945</v>
      </c>
      <c r="U7" s="45">
        <v>1503</v>
      </c>
      <c r="V7" s="56">
        <v>111</v>
      </c>
      <c r="W7" s="45">
        <v>3677</v>
      </c>
      <c r="X7" s="55">
        <v>1376</v>
      </c>
      <c r="Y7" s="45">
        <v>1518</v>
      </c>
      <c r="Z7" s="55">
        <v>2220</v>
      </c>
      <c r="AA7" s="45">
        <v>3895</v>
      </c>
      <c r="AB7" s="55">
        <v>2122</v>
      </c>
      <c r="AC7" s="45">
        <v>3695</v>
      </c>
      <c r="AD7" s="55">
        <v>2326</v>
      </c>
      <c r="AE7" s="45">
        <v>7208</v>
      </c>
      <c r="AF7" s="55">
        <v>2384</v>
      </c>
      <c r="AG7" s="45">
        <v>5132</v>
      </c>
      <c r="AH7" s="55">
        <v>3156</v>
      </c>
      <c r="AI7" s="45">
        <v>2862</v>
      </c>
      <c r="AJ7" s="55">
        <v>3130</v>
      </c>
      <c r="AK7" s="45">
        <v>2853</v>
      </c>
      <c r="AL7" s="55">
        <v>2056</v>
      </c>
      <c r="AM7" s="45">
        <v>4377</v>
      </c>
      <c r="AN7" s="55">
        <v>1586</v>
      </c>
      <c r="AO7" s="57">
        <v>9157</v>
      </c>
      <c r="AP7" s="58">
        <v>43</v>
      </c>
      <c r="AQ7" s="45">
        <v>1922</v>
      </c>
      <c r="AR7" s="58">
        <v>825</v>
      </c>
      <c r="AS7" s="45">
        <v>4879</v>
      </c>
      <c r="AT7" s="58">
        <v>954</v>
      </c>
      <c r="AU7" s="45">
        <v>5051</v>
      </c>
      <c r="AV7" s="44">
        <v>1278</v>
      </c>
      <c r="AW7" s="45">
        <v>4971</v>
      </c>
      <c r="AX7" s="44">
        <v>646</v>
      </c>
      <c r="AY7" s="45">
        <v>2047</v>
      </c>
      <c r="AZ7" s="58">
        <v>815</v>
      </c>
      <c r="BA7" s="45">
        <v>3572</v>
      </c>
      <c r="BB7" s="58">
        <v>744</v>
      </c>
      <c r="BC7" s="45">
        <v>3276</v>
      </c>
      <c r="BD7" s="58">
        <v>138</v>
      </c>
      <c r="BE7" s="60">
        <v>917</v>
      </c>
      <c r="BF7" s="58">
        <v>0</v>
      </c>
      <c r="BG7" s="60">
        <v>0</v>
      </c>
      <c r="BH7" s="58">
        <v>141</v>
      </c>
      <c r="BI7" s="45">
        <v>1852</v>
      </c>
      <c r="BJ7" s="44">
        <v>92</v>
      </c>
      <c r="BK7" s="45">
        <v>591</v>
      </c>
      <c r="BL7" s="44">
        <v>22</v>
      </c>
      <c r="BM7" s="45">
        <v>450</v>
      </c>
      <c r="BN7" s="44">
        <v>0</v>
      </c>
      <c r="BO7" s="45">
        <v>0</v>
      </c>
      <c r="BP7" s="44">
        <v>0</v>
      </c>
      <c r="BQ7" s="45">
        <v>25</v>
      </c>
      <c r="BR7" s="44">
        <v>0</v>
      </c>
      <c r="BS7" s="45">
        <v>0</v>
      </c>
      <c r="BT7" s="44">
        <v>0</v>
      </c>
      <c r="BU7" s="45">
        <v>0</v>
      </c>
      <c r="BV7" s="44">
        <v>0</v>
      </c>
      <c r="BW7" s="45">
        <v>0</v>
      </c>
      <c r="BX7" s="44">
        <v>0</v>
      </c>
      <c r="BY7" s="45">
        <v>0</v>
      </c>
      <c r="BZ7" s="44">
        <v>0</v>
      </c>
      <c r="CA7" s="45">
        <v>0</v>
      </c>
      <c r="CB7" s="44">
        <v>0</v>
      </c>
      <c r="CC7" s="45">
        <v>0</v>
      </c>
      <c r="CD7" s="44">
        <v>0</v>
      </c>
      <c r="CE7" s="45">
        <v>0</v>
      </c>
      <c r="CF7" s="44">
        <v>0</v>
      </c>
      <c r="CG7" s="45">
        <v>0</v>
      </c>
      <c r="CH7" s="50">
        <v>0</v>
      </c>
      <c r="CI7" s="51">
        <v>0</v>
      </c>
      <c r="CJ7" s="59">
        <v>0</v>
      </c>
      <c r="CK7" s="51">
        <v>0</v>
      </c>
      <c r="CL7" s="59">
        <v>0</v>
      </c>
      <c r="CM7" s="51">
        <v>0</v>
      </c>
      <c r="CN7" s="59">
        <v>0</v>
      </c>
      <c r="CO7" s="51">
        <v>0</v>
      </c>
      <c r="CP7" s="59">
        <v>0</v>
      </c>
      <c r="CQ7" s="51">
        <v>0</v>
      </c>
      <c r="CR7" s="59">
        <v>0</v>
      </c>
      <c r="CS7" s="51">
        <v>0</v>
      </c>
      <c r="CT7" s="50">
        <v>0</v>
      </c>
      <c r="CU7" s="51">
        <v>0</v>
      </c>
      <c r="CV7" s="59">
        <v>0</v>
      </c>
      <c r="CW7" s="51">
        <v>0</v>
      </c>
      <c r="CX7" s="59">
        <v>0</v>
      </c>
      <c r="CY7" s="51">
        <v>0</v>
      </c>
      <c r="CZ7" s="59">
        <v>0</v>
      </c>
      <c r="DA7" s="51">
        <v>0</v>
      </c>
      <c r="DB7" s="59">
        <v>0</v>
      </c>
      <c r="DC7" s="51">
        <v>0</v>
      </c>
      <c r="DD7" s="59">
        <v>0</v>
      </c>
      <c r="DE7" s="51">
        <v>0</v>
      </c>
    </row>
    <row r="8" spans="1:109">
      <c r="A8" t="s">
        <v>8</v>
      </c>
      <c r="B8" s="58">
        <v>0</v>
      </c>
      <c r="C8" s="45">
        <v>0</v>
      </c>
      <c r="D8" s="58">
        <v>0</v>
      </c>
      <c r="E8" s="45">
        <v>0</v>
      </c>
      <c r="F8" s="56">
        <v>0</v>
      </c>
      <c r="G8" s="45">
        <v>0</v>
      </c>
      <c r="H8" s="56">
        <v>0</v>
      </c>
      <c r="I8" s="45">
        <v>0</v>
      </c>
      <c r="J8" s="56">
        <v>0</v>
      </c>
      <c r="K8" s="60">
        <v>0</v>
      </c>
      <c r="L8" s="56">
        <v>0</v>
      </c>
      <c r="M8" s="45">
        <v>0</v>
      </c>
      <c r="N8" s="55">
        <v>0</v>
      </c>
      <c r="O8" s="45">
        <v>0</v>
      </c>
      <c r="P8" s="55">
        <v>0</v>
      </c>
      <c r="Q8" s="60">
        <v>0</v>
      </c>
      <c r="R8" s="56">
        <v>0</v>
      </c>
      <c r="S8" s="60">
        <v>0</v>
      </c>
      <c r="T8" s="56">
        <v>0</v>
      </c>
      <c r="U8" s="45">
        <v>0</v>
      </c>
      <c r="V8" s="56">
        <v>0</v>
      </c>
      <c r="W8" s="45">
        <v>0</v>
      </c>
      <c r="X8" s="55">
        <v>0</v>
      </c>
      <c r="Y8" s="45">
        <v>0</v>
      </c>
      <c r="Z8" s="55">
        <v>0</v>
      </c>
      <c r="AA8" s="45">
        <v>0</v>
      </c>
      <c r="AB8" s="55">
        <v>0</v>
      </c>
      <c r="AC8" s="45">
        <v>0</v>
      </c>
      <c r="AD8" s="55">
        <v>0</v>
      </c>
      <c r="AE8" s="45">
        <v>0</v>
      </c>
      <c r="AF8" s="55">
        <v>0</v>
      </c>
      <c r="AG8" s="45">
        <v>0</v>
      </c>
      <c r="AH8" s="55">
        <v>0</v>
      </c>
      <c r="AI8" s="45">
        <v>0</v>
      </c>
      <c r="AJ8" s="55">
        <v>0</v>
      </c>
      <c r="AK8" s="45">
        <v>0</v>
      </c>
      <c r="AL8" s="55">
        <v>0</v>
      </c>
      <c r="AM8" s="45">
        <v>0</v>
      </c>
      <c r="AN8" s="55">
        <v>0</v>
      </c>
      <c r="AO8" s="57">
        <v>0</v>
      </c>
      <c r="AP8" s="58">
        <v>0</v>
      </c>
      <c r="AQ8" s="45">
        <v>0</v>
      </c>
      <c r="AR8" s="58">
        <v>0</v>
      </c>
      <c r="AS8" s="45">
        <v>0</v>
      </c>
      <c r="AT8" s="58">
        <v>0</v>
      </c>
      <c r="AU8" s="45">
        <v>0</v>
      </c>
      <c r="AV8" s="44">
        <v>0</v>
      </c>
      <c r="AW8" s="45">
        <v>0</v>
      </c>
      <c r="AX8" s="44">
        <v>0</v>
      </c>
      <c r="AY8" s="45">
        <v>0</v>
      </c>
      <c r="AZ8" s="58">
        <v>0</v>
      </c>
      <c r="BA8" s="45">
        <v>0</v>
      </c>
      <c r="BB8" s="58">
        <v>0</v>
      </c>
      <c r="BC8" s="45">
        <v>0</v>
      </c>
      <c r="BD8" s="58">
        <v>0</v>
      </c>
      <c r="BE8" s="60">
        <v>0</v>
      </c>
      <c r="BF8" s="58">
        <v>0</v>
      </c>
      <c r="BG8" s="60"/>
      <c r="BH8" s="58">
        <v>0</v>
      </c>
      <c r="BI8" s="45">
        <v>0</v>
      </c>
      <c r="BJ8" s="44">
        <v>0</v>
      </c>
      <c r="BK8" s="45">
        <v>0</v>
      </c>
      <c r="BL8" s="44">
        <v>0</v>
      </c>
      <c r="BM8" s="45">
        <v>0</v>
      </c>
      <c r="BN8" s="44">
        <v>0</v>
      </c>
      <c r="BO8" s="45">
        <v>0</v>
      </c>
      <c r="BP8" s="44">
        <v>0</v>
      </c>
      <c r="BQ8" s="45">
        <v>0</v>
      </c>
      <c r="BR8" s="44">
        <v>0</v>
      </c>
      <c r="BS8" s="45">
        <v>0</v>
      </c>
      <c r="BT8" s="44">
        <v>0</v>
      </c>
      <c r="BU8" s="45">
        <v>0</v>
      </c>
      <c r="BV8" s="58">
        <v>0</v>
      </c>
      <c r="BW8" s="60">
        <v>0</v>
      </c>
      <c r="BX8" s="58">
        <v>0</v>
      </c>
      <c r="BY8" s="60">
        <v>0</v>
      </c>
      <c r="BZ8" s="58">
        <v>0</v>
      </c>
      <c r="CA8" s="60">
        <v>281</v>
      </c>
      <c r="CB8" s="58">
        <v>0</v>
      </c>
      <c r="CC8" s="60">
        <v>298</v>
      </c>
      <c r="CD8" s="58">
        <v>0</v>
      </c>
      <c r="CE8" s="60">
        <v>321</v>
      </c>
      <c r="CF8" s="58">
        <v>1</v>
      </c>
      <c r="CG8" s="60">
        <v>324</v>
      </c>
      <c r="CH8" s="50">
        <v>5081.22</v>
      </c>
      <c r="CI8" s="51">
        <v>10116.15</v>
      </c>
      <c r="CJ8" s="59">
        <v>7447.55</v>
      </c>
      <c r="CK8" s="51">
        <v>6785.55</v>
      </c>
      <c r="CL8" s="59">
        <v>3504.76</v>
      </c>
      <c r="CM8" s="51">
        <v>3678.07</v>
      </c>
      <c r="CN8" s="59">
        <v>2971.75</v>
      </c>
      <c r="CO8" s="51">
        <v>3384.54</v>
      </c>
      <c r="CP8" s="59">
        <v>0</v>
      </c>
      <c r="CQ8" s="51">
        <v>0</v>
      </c>
      <c r="CR8" s="59">
        <v>0.1</v>
      </c>
      <c r="CS8" s="51">
        <v>0</v>
      </c>
      <c r="CT8" s="50">
        <v>994.59</v>
      </c>
      <c r="CU8" s="51">
        <v>1591.4</v>
      </c>
      <c r="CV8" s="50">
        <v>6597.96</v>
      </c>
      <c r="CW8" s="51">
        <v>10860.91</v>
      </c>
      <c r="CX8" s="50">
        <v>6523.37</v>
      </c>
      <c r="CY8" s="51">
        <v>6275.64</v>
      </c>
      <c r="CZ8" s="50">
        <v>6418.92</v>
      </c>
      <c r="DA8" s="51">
        <v>12296.57</v>
      </c>
      <c r="DB8" s="50">
        <v>6842.28</v>
      </c>
      <c r="DC8" s="51">
        <v>4109.1000000000004</v>
      </c>
      <c r="DD8" s="50">
        <v>5361</v>
      </c>
      <c r="DE8" s="51">
        <v>9728.98</v>
      </c>
    </row>
    <row r="9" spans="1:109">
      <c r="A9" t="s">
        <v>9</v>
      </c>
      <c r="B9" s="58">
        <v>0</v>
      </c>
      <c r="C9" s="45">
        <v>0</v>
      </c>
      <c r="D9" s="58">
        <v>0</v>
      </c>
      <c r="E9" s="45">
        <v>0</v>
      </c>
      <c r="F9" s="56">
        <v>0</v>
      </c>
      <c r="G9" s="45">
        <v>0</v>
      </c>
      <c r="H9" s="56">
        <v>0</v>
      </c>
      <c r="I9" s="45">
        <v>0</v>
      </c>
      <c r="J9" s="56">
        <v>0</v>
      </c>
      <c r="K9" s="60">
        <v>0</v>
      </c>
      <c r="L9" s="56">
        <v>0</v>
      </c>
      <c r="M9" s="45">
        <v>0</v>
      </c>
      <c r="N9" s="55">
        <v>0</v>
      </c>
      <c r="O9" s="45">
        <v>0</v>
      </c>
      <c r="P9" s="55">
        <v>0</v>
      </c>
      <c r="Q9" s="60">
        <v>0</v>
      </c>
      <c r="R9" s="56">
        <v>0</v>
      </c>
      <c r="S9" s="60">
        <v>0</v>
      </c>
      <c r="T9" s="56">
        <v>0</v>
      </c>
      <c r="U9" s="45">
        <v>0</v>
      </c>
      <c r="V9" s="56">
        <v>0</v>
      </c>
      <c r="W9" s="45">
        <v>0</v>
      </c>
      <c r="X9" s="55">
        <v>0</v>
      </c>
      <c r="Y9" s="45">
        <v>0</v>
      </c>
      <c r="Z9" s="55">
        <v>0</v>
      </c>
      <c r="AA9" s="45">
        <v>0</v>
      </c>
      <c r="AB9" s="55">
        <v>0</v>
      </c>
      <c r="AC9" s="45">
        <v>0</v>
      </c>
      <c r="AD9" s="55">
        <v>0</v>
      </c>
      <c r="AE9" s="45">
        <v>0</v>
      </c>
      <c r="AF9" s="55">
        <v>0</v>
      </c>
      <c r="AG9" s="45">
        <v>0</v>
      </c>
      <c r="AH9" s="55">
        <v>0</v>
      </c>
      <c r="AI9" s="45">
        <v>0</v>
      </c>
      <c r="AJ9" s="55">
        <v>0</v>
      </c>
      <c r="AK9" s="45">
        <v>0</v>
      </c>
      <c r="AL9" s="55">
        <v>0</v>
      </c>
      <c r="AM9" s="45">
        <v>0</v>
      </c>
      <c r="AN9" s="55">
        <v>0</v>
      </c>
      <c r="AO9" s="57">
        <v>0</v>
      </c>
      <c r="AP9" s="58">
        <v>0</v>
      </c>
      <c r="AQ9" s="45">
        <v>0</v>
      </c>
      <c r="AR9" s="58">
        <v>0</v>
      </c>
      <c r="AS9" s="45">
        <v>0</v>
      </c>
      <c r="AT9" s="58">
        <v>0</v>
      </c>
      <c r="AU9" s="45">
        <v>0</v>
      </c>
      <c r="AV9" s="44">
        <v>0</v>
      </c>
      <c r="AW9" s="45">
        <v>0</v>
      </c>
      <c r="AX9" s="44">
        <v>0</v>
      </c>
      <c r="AY9" s="45">
        <v>0</v>
      </c>
      <c r="AZ9" s="58">
        <v>0</v>
      </c>
      <c r="BA9" s="45">
        <v>0</v>
      </c>
      <c r="BB9" s="58">
        <v>0</v>
      </c>
      <c r="BC9" s="45">
        <v>0</v>
      </c>
      <c r="BD9" s="58">
        <v>0</v>
      </c>
      <c r="BE9" s="60">
        <v>0</v>
      </c>
      <c r="BF9" s="58">
        <v>0</v>
      </c>
      <c r="BG9" s="60">
        <v>0</v>
      </c>
      <c r="BH9" s="58">
        <v>0</v>
      </c>
      <c r="BI9" s="45">
        <v>0</v>
      </c>
      <c r="BJ9" s="44">
        <v>0</v>
      </c>
      <c r="BK9" s="45">
        <v>0</v>
      </c>
      <c r="BL9" s="44">
        <v>0</v>
      </c>
      <c r="BM9" s="45">
        <v>0</v>
      </c>
      <c r="BN9" s="44">
        <v>0</v>
      </c>
      <c r="BO9" s="45">
        <v>0</v>
      </c>
      <c r="BP9" s="44">
        <v>0</v>
      </c>
      <c r="BQ9" s="45">
        <v>0</v>
      </c>
      <c r="BR9" s="44">
        <v>0</v>
      </c>
      <c r="BS9" s="45">
        <v>0</v>
      </c>
      <c r="BT9" s="44">
        <v>0</v>
      </c>
      <c r="BU9" s="45">
        <v>0</v>
      </c>
      <c r="BV9" s="58">
        <v>0</v>
      </c>
      <c r="BW9" s="60">
        <v>0</v>
      </c>
      <c r="BX9" s="58">
        <v>0</v>
      </c>
      <c r="BY9" s="60">
        <v>0</v>
      </c>
      <c r="BZ9" s="58">
        <v>0</v>
      </c>
      <c r="CA9" s="60">
        <v>0</v>
      </c>
      <c r="CB9" s="58">
        <v>18</v>
      </c>
      <c r="CC9" s="60">
        <v>267</v>
      </c>
      <c r="CD9" s="58">
        <v>12</v>
      </c>
      <c r="CE9" s="60">
        <v>289</v>
      </c>
      <c r="CF9" s="58">
        <v>14</v>
      </c>
      <c r="CG9" s="60">
        <v>305</v>
      </c>
      <c r="CH9" s="50">
        <v>199.26</v>
      </c>
      <c r="CI9" s="51">
        <v>834.62</v>
      </c>
      <c r="CJ9" s="59">
        <v>26.56</v>
      </c>
      <c r="CK9" s="51">
        <v>147.49</v>
      </c>
      <c r="CL9" s="59">
        <v>58.26</v>
      </c>
      <c r="CM9" s="51">
        <v>27.61</v>
      </c>
      <c r="CN9" s="59">
        <v>0</v>
      </c>
      <c r="CO9" s="51">
        <v>0</v>
      </c>
      <c r="CP9" s="59">
        <v>0</v>
      </c>
      <c r="CQ9" s="51">
        <v>0</v>
      </c>
      <c r="CR9" s="59">
        <v>0</v>
      </c>
      <c r="CS9" s="51">
        <v>0</v>
      </c>
      <c r="CT9" s="50">
        <v>87.08</v>
      </c>
      <c r="CU9" s="51">
        <v>28.16</v>
      </c>
      <c r="CV9" s="50">
        <v>99.77</v>
      </c>
      <c r="CW9" s="51">
        <v>14.34</v>
      </c>
      <c r="CX9" s="50">
        <v>103.21</v>
      </c>
      <c r="CY9" s="51">
        <v>13.17</v>
      </c>
      <c r="CZ9" s="50">
        <v>107.56</v>
      </c>
      <c r="DA9" s="51">
        <v>14.36</v>
      </c>
      <c r="DB9" s="50">
        <v>105.77</v>
      </c>
      <c r="DC9" s="51">
        <v>15.43</v>
      </c>
      <c r="DD9" s="50">
        <v>39.590000000000003</v>
      </c>
      <c r="DE9" s="51">
        <v>49.93</v>
      </c>
    </row>
    <row r="10" spans="1:109">
      <c r="A10" s="54" t="s">
        <v>10</v>
      </c>
      <c r="B10" s="44">
        <v>20733</v>
      </c>
      <c r="C10" s="45">
        <v>15988</v>
      </c>
      <c r="D10" s="44">
        <v>10357</v>
      </c>
      <c r="E10" s="45">
        <v>28038</v>
      </c>
      <c r="F10" s="55">
        <v>18817</v>
      </c>
      <c r="G10" s="45">
        <v>15768</v>
      </c>
      <c r="H10" s="55">
        <v>15446</v>
      </c>
      <c r="I10" s="45">
        <v>24753</v>
      </c>
      <c r="J10" s="55">
        <v>12867</v>
      </c>
      <c r="K10" s="45">
        <v>11451</v>
      </c>
      <c r="L10" s="55">
        <v>7185</v>
      </c>
      <c r="M10" s="45">
        <v>19933</v>
      </c>
      <c r="N10" s="55">
        <v>18872</v>
      </c>
      <c r="O10" s="45">
        <v>7574</v>
      </c>
      <c r="P10" s="55">
        <v>18966</v>
      </c>
      <c r="Q10" s="45">
        <v>7366</v>
      </c>
      <c r="R10" s="55">
        <v>15230</v>
      </c>
      <c r="S10" s="45">
        <v>16233</v>
      </c>
      <c r="T10" s="55">
        <v>13645</v>
      </c>
      <c r="U10" s="45">
        <v>23580</v>
      </c>
      <c r="V10" s="55">
        <v>17104</v>
      </c>
      <c r="W10" s="45">
        <v>8501</v>
      </c>
      <c r="X10" s="55">
        <v>24077</v>
      </c>
      <c r="Y10" s="45">
        <v>15177</v>
      </c>
      <c r="Z10" s="55">
        <v>18192</v>
      </c>
      <c r="AA10" s="45">
        <v>18462</v>
      </c>
      <c r="AB10" s="55">
        <v>10828</v>
      </c>
      <c r="AC10" s="45">
        <v>24538</v>
      </c>
      <c r="AD10" s="55">
        <v>14169</v>
      </c>
      <c r="AE10" s="45">
        <v>18560</v>
      </c>
      <c r="AF10" s="55">
        <v>10835</v>
      </c>
      <c r="AG10" s="45">
        <v>18199</v>
      </c>
      <c r="AH10" s="55">
        <v>11728</v>
      </c>
      <c r="AI10" s="45">
        <v>12673</v>
      </c>
      <c r="AJ10" s="55">
        <v>13544</v>
      </c>
      <c r="AK10" s="45">
        <v>10721</v>
      </c>
      <c r="AL10" s="55">
        <v>2426</v>
      </c>
      <c r="AM10" s="45">
        <v>1049</v>
      </c>
      <c r="AN10" s="55">
        <v>9231</v>
      </c>
      <c r="AO10" s="57">
        <v>4602</v>
      </c>
      <c r="AP10" s="44">
        <v>14726</v>
      </c>
      <c r="AQ10" s="45">
        <v>11739</v>
      </c>
      <c r="AR10" s="44">
        <v>14918</v>
      </c>
      <c r="AS10" s="45">
        <v>13585</v>
      </c>
      <c r="AT10" s="44">
        <v>16685</v>
      </c>
      <c r="AU10" s="45">
        <v>14130</v>
      </c>
      <c r="AV10" s="44">
        <v>16574</v>
      </c>
      <c r="AW10" s="45">
        <v>22201</v>
      </c>
      <c r="AX10" s="44">
        <v>15388</v>
      </c>
      <c r="AY10" s="45">
        <v>17025</v>
      </c>
      <c r="AZ10" s="44">
        <v>15505</v>
      </c>
      <c r="BA10" s="45">
        <v>12548</v>
      </c>
      <c r="BB10" s="44">
        <v>11295</v>
      </c>
      <c r="BC10" s="45">
        <v>17163</v>
      </c>
      <c r="BD10" s="44">
        <v>14068</v>
      </c>
      <c r="BE10" s="45">
        <v>17304</v>
      </c>
      <c r="BF10" s="44">
        <v>12194</v>
      </c>
      <c r="BG10" s="45">
        <v>14680</v>
      </c>
      <c r="BH10" s="44">
        <v>15786</v>
      </c>
      <c r="BI10" s="45">
        <v>9816</v>
      </c>
      <c r="BJ10" s="44">
        <v>7393</v>
      </c>
      <c r="BK10" s="45">
        <v>13464</v>
      </c>
      <c r="BL10" s="44">
        <v>16080</v>
      </c>
      <c r="BM10" s="45">
        <v>10217</v>
      </c>
      <c r="BN10" s="44">
        <v>10881</v>
      </c>
      <c r="BO10" s="45">
        <v>22393</v>
      </c>
      <c r="BP10" s="44">
        <v>6131</v>
      </c>
      <c r="BQ10" s="45">
        <v>11676</v>
      </c>
      <c r="BR10" s="44">
        <v>8684</v>
      </c>
      <c r="BS10" s="45">
        <v>7728</v>
      </c>
      <c r="BT10" s="44">
        <v>9616</v>
      </c>
      <c r="BU10" s="45">
        <v>19023</v>
      </c>
      <c r="BV10" s="44">
        <v>9924</v>
      </c>
      <c r="BW10" s="45">
        <v>20794</v>
      </c>
      <c r="BX10" s="44">
        <v>11547</v>
      </c>
      <c r="BY10" s="45">
        <v>21135</v>
      </c>
      <c r="BZ10" s="44">
        <v>9961</v>
      </c>
      <c r="CA10" s="45">
        <v>21795</v>
      </c>
      <c r="CB10" s="44">
        <v>3397</v>
      </c>
      <c r="CC10" s="45">
        <v>5829</v>
      </c>
      <c r="CD10" s="44">
        <v>8334</v>
      </c>
      <c r="CE10" s="45">
        <v>14032</v>
      </c>
      <c r="CF10" s="44">
        <v>8569</v>
      </c>
      <c r="CG10" s="45">
        <v>21387</v>
      </c>
      <c r="CH10" s="50">
        <v>22291.8</v>
      </c>
      <c r="CI10" s="51">
        <v>4224.8999999999996</v>
      </c>
      <c r="CJ10" s="59">
        <v>26107.65</v>
      </c>
      <c r="CK10" s="51">
        <v>4068.95</v>
      </c>
      <c r="CL10" s="59">
        <v>18435.45</v>
      </c>
      <c r="CM10" s="51">
        <v>11006.15</v>
      </c>
      <c r="CN10" s="59">
        <v>15560.95</v>
      </c>
      <c r="CO10" s="51">
        <v>11966.2</v>
      </c>
      <c r="CP10" s="59">
        <v>8816.0499999999993</v>
      </c>
      <c r="CQ10" s="51">
        <v>11541.5</v>
      </c>
      <c r="CR10" s="59">
        <v>10082.65</v>
      </c>
      <c r="CS10" s="51">
        <v>14068.95</v>
      </c>
      <c r="CT10" s="50">
        <v>15306.15</v>
      </c>
      <c r="CU10" s="51">
        <v>12737.05</v>
      </c>
      <c r="CV10" s="50">
        <v>16039.35</v>
      </c>
      <c r="CW10" s="51">
        <v>17737.5</v>
      </c>
      <c r="CX10" s="50">
        <v>17901.099999999999</v>
      </c>
      <c r="CY10" s="51">
        <v>14235.8</v>
      </c>
      <c r="CZ10" s="50">
        <v>11570.45</v>
      </c>
      <c r="DA10" s="51">
        <v>20998.85</v>
      </c>
      <c r="DB10" s="50">
        <v>9360.7000000000007</v>
      </c>
      <c r="DC10" s="51">
        <v>20453.3</v>
      </c>
      <c r="DD10" s="50">
        <v>16065.55</v>
      </c>
      <c r="DE10" s="51">
        <v>14887.15</v>
      </c>
    </row>
    <row r="11" spans="1:109">
      <c r="A11" s="54" t="s">
        <v>11</v>
      </c>
      <c r="B11" s="44">
        <v>20366</v>
      </c>
      <c r="C11" s="45">
        <v>14855</v>
      </c>
      <c r="D11" s="44">
        <v>9718</v>
      </c>
      <c r="E11" s="45">
        <v>25919</v>
      </c>
      <c r="F11" s="55">
        <v>16032</v>
      </c>
      <c r="G11" s="45">
        <v>13439</v>
      </c>
      <c r="H11" s="55">
        <v>13130</v>
      </c>
      <c r="I11" s="45">
        <v>18619</v>
      </c>
      <c r="J11" s="55">
        <v>12473</v>
      </c>
      <c r="K11" s="45">
        <v>9495</v>
      </c>
      <c r="L11" s="55">
        <v>7082</v>
      </c>
      <c r="M11" s="45">
        <v>16266</v>
      </c>
      <c r="N11" s="55">
        <v>14835</v>
      </c>
      <c r="O11" s="45">
        <v>5231</v>
      </c>
      <c r="P11" s="55">
        <v>17787</v>
      </c>
      <c r="Q11" s="45">
        <v>7382</v>
      </c>
      <c r="R11" s="55">
        <v>13966</v>
      </c>
      <c r="S11" s="45">
        <v>14633</v>
      </c>
      <c r="T11" s="55">
        <v>12327</v>
      </c>
      <c r="U11" s="45">
        <v>19784</v>
      </c>
      <c r="V11" s="55">
        <v>20158</v>
      </c>
      <c r="W11" s="45">
        <v>12580</v>
      </c>
      <c r="X11" s="55">
        <v>20111</v>
      </c>
      <c r="Y11" s="45">
        <v>14040</v>
      </c>
      <c r="Z11" s="55">
        <v>15897</v>
      </c>
      <c r="AA11" s="45">
        <v>18201</v>
      </c>
      <c r="AB11" s="55">
        <v>10862</v>
      </c>
      <c r="AC11" s="45">
        <v>23342</v>
      </c>
      <c r="AD11" s="55">
        <v>14235</v>
      </c>
      <c r="AE11" s="45">
        <v>17879</v>
      </c>
      <c r="AF11" s="55">
        <v>10494</v>
      </c>
      <c r="AG11" s="45">
        <v>17515</v>
      </c>
      <c r="AH11" s="55">
        <v>9236</v>
      </c>
      <c r="AI11" s="45">
        <v>13354</v>
      </c>
      <c r="AJ11" s="55">
        <v>12547</v>
      </c>
      <c r="AK11" s="45">
        <v>10770</v>
      </c>
      <c r="AL11" s="55">
        <v>2072</v>
      </c>
      <c r="AM11" s="60">
        <v>513</v>
      </c>
      <c r="AN11" s="56">
        <v>272</v>
      </c>
      <c r="AO11" s="61">
        <v>0</v>
      </c>
      <c r="AP11" s="44">
        <v>8385</v>
      </c>
      <c r="AQ11" s="45">
        <v>6582</v>
      </c>
      <c r="AR11" s="44">
        <v>10166</v>
      </c>
      <c r="AS11" s="45">
        <v>11098</v>
      </c>
      <c r="AT11" s="44">
        <v>15250</v>
      </c>
      <c r="AU11" s="45">
        <v>13166</v>
      </c>
      <c r="AV11" s="44">
        <v>14118</v>
      </c>
      <c r="AW11" s="45">
        <v>17798</v>
      </c>
      <c r="AX11" s="44">
        <v>12156</v>
      </c>
      <c r="AY11" s="45">
        <v>15085</v>
      </c>
      <c r="AZ11" s="44">
        <v>13691</v>
      </c>
      <c r="BA11" s="45">
        <v>11171</v>
      </c>
      <c r="BB11" s="44">
        <v>10182</v>
      </c>
      <c r="BC11" s="45">
        <v>14639</v>
      </c>
      <c r="BD11" s="44">
        <v>13268</v>
      </c>
      <c r="BE11" s="45">
        <v>15037</v>
      </c>
      <c r="BF11" s="44">
        <v>10507</v>
      </c>
      <c r="BG11" s="45">
        <v>14487</v>
      </c>
      <c r="BH11" s="44">
        <v>13450</v>
      </c>
      <c r="BI11" s="45">
        <v>11573</v>
      </c>
      <c r="BJ11" s="44">
        <v>6005</v>
      </c>
      <c r="BK11" s="45">
        <v>12090</v>
      </c>
      <c r="BL11" s="44">
        <v>3911</v>
      </c>
      <c r="BM11" s="45">
        <v>1430</v>
      </c>
      <c r="BN11" s="44">
        <v>7726</v>
      </c>
      <c r="BO11" s="45">
        <v>17326</v>
      </c>
      <c r="BP11" s="44">
        <v>9128</v>
      </c>
      <c r="BQ11" s="45">
        <v>17810</v>
      </c>
      <c r="BR11" s="44" t="s">
        <v>231</v>
      </c>
      <c r="BS11" s="45">
        <v>16607</v>
      </c>
      <c r="BT11" s="44">
        <v>9824</v>
      </c>
      <c r="BU11" s="45">
        <v>16611</v>
      </c>
      <c r="BV11" s="44">
        <v>8985</v>
      </c>
      <c r="BW11" s="45">
        <v>15683</v>
      </c>
      <c r="BX11" s="44">
        <v>9269</v>
      </c>
      <c r="BY11" s="45">
        <v>17359</v>
      </c>
      <c r="BZ11" s="44">
        <v>8243</v>
      </c>
      <c r="CA11" s="45">
        <v>18256</v>
      </c>
      <c r="CB11" s="44">
        <v>12033</v>
      </c>
      <c r="CC11" s="45">
        <v>24165</v>
      </c>
      <c r="CD11" s="44">
        <v>12243</v>
      </c>
      <c r="CE11" s="45">
        <v>16005</v>
      </c>
      <c r="CF11" s="44">
        <v>7678</v>
      </c>
      <c r="CG11" s="45">
        <v>21060</v>
      </c>
      <c r="CH11" s="50">
        <v>12773.45</v>
      </c>
      <c r="CI11" s="51">
        <v>4021.1</v>
      </c>
      <c r="CJ11" s="59">
        <v>22194.25</v>
      </c>
      <c r="CK11" s="51">
        <v>4439.95</v>
      </c>
      <c r="CL11" s="59">
        <v>15527.8</v>
      </c>
      <c r="CM11" s="51">
        <v>8575.35</v>
      </c>
      <c r="CN11" s="59">
        <v>15619.35</v>
      </c>
      <c r="CO11" s="51">
        <v>9585.0499999999993</v>
      </c>
      <c r="CP11" s="59">
        <v>9325.85</v>
      </c>
      <c r="CQ11" s="51">
        <v>9448.5499999999993</v>
      </c>
      <c r="CR11" s="59">
        <v>8116.75</v>
      </c>
      <c r="CS11" s="51">
        <v>12952.1</v>
      </c>
      <c r="CT11" s="50">
        <v>14839.1</v>
      </c>
      <c r="CU11" s="51">
        <v>11891.85</v>
      </c>
      <c r="CV11" s="50">
        <v>14389.74</v>
      </c>
      <c r="CW11" s="51">
        <v>16754.28</v>
      </c>
      <c r="CX11" s="50">
        <v>15409.55</v>
      </c>
      <c r="CY11" s="51">
        <v>13406.25</v>
      </c>
      <c r="CZ11" s="50">
        <v>9954.15</v>
      </c>
      <c r="DA11" s="51">
        <v>17094.099999999999</v>
      </c>
      <c r="DB11" s="50">
        <v>6494.25</v>
      </c>
      <c r="DC11" s="51">
        <v>16746.900000000001</v>
      </c>
      <c r="DD11" s="50">
        <v>13188.5</v>
      </c>
      <c r="DE11" s="51">
        <v>13292.6</v>
      </c>
    </row>
    <row r="12" spans="1:109">
      <c r="A12" s="54" t="s">
        <v>160</v>
      </c>
      <c r="B12" s="58">
        <v>502</v>
      </c>
      <c r="C12" s="45">
        <v>5033</v>
      </c>
      <c r="D12" s="44">
        <v>1135</v>
      </c>
      <c r="E12" s="45">
        <v>3651</v>
      </c>
      <c r="F12" s="55">
        <v>2771</v>
      </c>
      <c r="G12" s="45">
        <v>2526</v>
      </c>
      <c r="H12" s="55">
        <v>1107</v>
      </c>
      <c r="I12" s="45">
        <v>2206</v>
      </c>
      <c r="J12" s="55">
        <v>1101</v>
      </c>
      <c r="K12" s="45">
        <v>1033</v>
      </c>
      <c r="L12" s="56">
        <v>879</v>
      </c>
      <c r="M12" s="45">
        <v>1164</v>
      </c>
      <c r="N12" s="56">
        <v>805</v>
      </c>
      <c r="O12" s="45">
        <v>2909</v>
      </c>
      <c r="P12" s="56">
        <v>0</v>
      </c>
      <c r="Q12" s="45">
        <v>11076</v>
      </c>
      <c r="R12" s="56">
        <v>211</v>
      </c>
      <c r="S12" s="45">
        <v>8942</v>
      </c>
      <c r="T12" s="56">
        <v>582</v>
      </c>
      <c r="U12" s="45">
        <v>5478</v>
      </c>
      <c r="V12" s="56">
        <v>80</v>
      </c>
      <c r="W12" s="60">
        <v>996</v>
      </c>
      <c r="X12" s="56">
        <v>407</v>
      </c>
      <c r="Y12" s="45">
        <v>3896</v>
      </c>
      <c r="Z12" s="56">
        <v>956</v>
      </c>
      <c r="AA12" s="45">
        <v>3501</v>
      </c>
      <c r="AB12" s="55">
        <v>1206</v>
      </c>
      <c r="AC12" s="45">
        <v>4690</v>
      </c>
      <c r="AD12" s="55">
        <v>2761</v>
      </c>
      <c r="AE12" s="45">
        <v>1014</v>
      </c>
      <c r="AF12" s="56">
        <v>500</v>
      </c>
      <c r="AG12" s="45">
        <v>5067</v>
      </c>
      <c r="AH12" s="56">
        <v>787</v>
      </c>
      <c r="AI12" s="45">
        <v>3272</v>
      </c>
      <c r="AJ12" s="55">
        <v>1155</v>
      </c>
      <c r="AK12" s="45">
        <v>2978</v>
      </c>
      <c r="AL12" s="55">
        <v>4193</v>
      </c>
      <c r="AM12" s="45">
        <v>1296</v>
      </c>
      <c r="AN12" s="55">
        <v>3839</v>
      </c>
      <c r="AO12" s="61">
        <v>545</v>
      </c>
      <c r="AP12" s="44">
        <v>3345</v>
      </c>
      <c r="AQ12" s="60">
        <v>842</v>
      </c>
      <c r="AR12" s="44">
        <v>1847</v>
      </c>
      <c r="AS12" s="45">
        <v>2723</v>
      </c>
      <c r="AT12" s="44">
        <v>2160</v>
      </c>
      <c r="AU12" s="45">
        <v>1785</v>
      </c>
      <c r="AV12" s="58">
        <v>867</v>
      </c>
      <c r="AW12" s="45">
        <v>4403</v>
      </c>
      <c r="AX12" s="44">
        <v>1565</v>
      </c>
      <c r="AY12" s="45">
        <v>2586</v>
      </c>
      <c r="AZ12" s="44">
        <v>1049</v>
      </c>
      <c r="BA12" s="45">
        <v>3184</v>
      </c>
      <c r="BB12" s="44">
        <v>2463</v>
      </c>
      <c r="BC12" s="45">
        <v>1588</v>
      </c>
      <c r="BD12" s="44">
        <v>1444</v>
      </c>
      <c r="BE12" s="45">
        <v>3380</v>
      </c>
      <c r="BF12" s="44">
        <v>1175</v>
      </c>
      <c r="BG12" s="45">
        <v>2940</v>
      </c>
      <c r="BH12" s="58">
        <v>720</v>
      </c>
      <c r="BI12" s="45">
        <v>2694</v>
      </c>
      <c r="BJ12" s="44">
        <v>386</v>
      </c>
      <c r="BK12" s="45">
        <v>1391</v>
      </c>
      <c r="BL12" s="44">
        <v>420</v>
      </c>
      <c r="BM12" s="45">
        <v>676</v>
      </c>
      <c r="BN12" s="44">
        <v>1165</v>
      </c>
      <c r="BO12" s="45">
        <v>1637</v>
      </c>
      <c r="BP12" s="44">
        <v>1510</v>
      </c>
      <c r="BQ12" s="45">
        <v>1767</v>
      </c>
      <c r="BR12" s="44">
        <v>2666</v>
      </c>
      <c r="BS12" s="45">
        <v>4476</v>
      </c>
      <c r="BT12" s="44">
        <v>1656</v>
      </c>
      <c r="BU12" s="45">
        <v>4026</v>
      </c>
      <c r="BV12" s="44">
        <v>2326</v>
      </c>
      <c r="BW12" s="45">
        <v>1515</v>
      </c>
      <c r="BX12" s="44">
        <v>2112</v>
      </c>
      <c r="BY12" s="60">
        <v>357</v>
      </c>
      <c r="BZ12" s="44">
        <v>1905</v>
      </c>
      <c r="CA12" s="60">
        <v>382</v>
      </c>
      <c r="CB12" s="44">
        <v>2064</v>
      </c>
      <c r="CC12" s="60">
        <v>239</v>
      </c>
      <c r="CD12" s="44">
        <v>1902</v>
      </c>
      <c r="CE12" s="60">
        <v>178</v>
      </c>
      <c r="CF12" s="44">
        <v>2337</v>
      </c>
      <c r="CG12" s="60">
        <v>349</v>
      </c>
      <c r="CH12" s="50">
        <v>1387.3</v>
      </c>
      <c r="CI12" s="51">
        <v>2399.0500000000002</v>
      </c>
      <c r="CJ12" s="59">
        <v>1209.8499999999999</v>
      </c>
      <c r="CK12" s="51">
        <v>856.1</v>
      </c>
      <c r="CL12" s="59">
        <v>1999.6</v>
      </c>
      <c r="CM12" s="51">
        <v>1757.95</v>
      </c>
      <c r="CN12" s="59">
        <v>2444.9</v>
      </c>
      <c r="CO12" s="51">
        <v>825.4</v>
      </c>
      <c r="CP12" s="59">
        <v>3822.85</v>
      </c>
      <c r="CQ12" s="51">
        <v>583.04999999999995</v>
      </c>
      <c r="CR12" s="59">
        <v>1488.65</v>
      </c>
      <c r="CS12" s="51">
        <v>725.45</v>
      </c>
      <c r="CT12" s="50">
        <v>1343.8</v>
      </c>
      <c r="CU12" s="51">
        <v>1030.45</v>
      </c>
      <c r="CV12" s="50">
        <v>1909.05</v>
      </c>
      <c r="CW12" s="51">
        <v>539.04999999999995</v>
      </c>
      <c r="CX12" s="50">
        <v>1851.65</v>
      </c>
      <c r="CY12" s="51">
        <v>461.35</v>
      </c>
      <c r="CZ12" s="50">
        <v>2035.5</v>
      </c>
      <c r="DA12" s="51">
        <v>326.7</v>
      </c>
      <c r="DB12" s="50">
        <v>2010.7</v>
      </c>
      <c r="DC12" s="51">
        <v>363.6</v>
      </c>
      <c r="DD12" s="50">
        <v>2362.9499999999998</v>
      </c>
      <c r="DE12" s="51">
        <v>375.15</v>
      </c>
    </row>
    <row r="13" spans="1:109">
      <c r="A13" s="54" t="s">
        <v>126</v>
      </c>
      <c r="B13" s="58">
        <v>217</v>
      </c>
      <c r="C13" s="60">
        <v>618</v>
      </c>
      <c r="D13" s="58">
        <v>0</v>
      </c>
      <c r="E13" s="60">
        <v>0</v>
      </c>
      <c r="F13" s="56">
        <v>0</v>
      </c>
      <c r="G13" s="60">
        <v>1</v>
      </c>
      <c r="H13" s="56">
        <v>2</v>
      </c>
      <c r="I13" s="60">
        <v>83</v>
      </c>
      <c r="J13" s="56">
        <v>0</v>
      </c>
      <c r="K13" s="60">
        <v>0</v>
      </c>
      <c r="L13" s="56">
        <v>249</v>
      </c>
      <c r="M13" s="45">
        <v>1041</v>
      </c>
      <c r="N13" s="56">
        <v>824</v>
      </c>
      <c r="O13" s="60">
        <v>302</v>
      </c>
      <c r="P13" s="55">
        <v>1037</v>
      </c>
      <c r="Q13" s="60">
        <v>282</v>
      </c>
      <c r="R13" s="55">
        <v>1419</v>
      </c>
      <c r="S13" s="60">
        <v>137</v>
      </c>
      <c r="T13" s="56">
        <v>516</v>
      </c>
      <c r="U13" s="60">
        <v>414</v>
      </c>
      <c r="V13" s="56">
        <v>857</v>
      </c>
      <c r="W13" s="60">
        <v>212</v>
      </c>
      <c r="X13" s="56">
        <v>433</v>
      </c>
      <c r="Y13" s="60">
        <v>186</v>
      </c>
      <c r="Z13" s="56">
        <v>619</v>
      </c>
      <c r="AA13" s="60">
        <v>581</v>
      </c>
      <c r="AB13" s="56">
        <v>992</v>
      </c>
      <c r="AC13" s="60">
        <v>125</v>
      </c>
      <c r="AD13" s="56">
        <v>453</v>
      </c>
      <c r="AE13" s="60">
        <v>381</v>
      </c>
      <c r="AF13" s="56">
        <v>140</v>
      </c>
      <c r="AG13" s="60">
        <v>601</v>
      </c>
      <c r="AH13" s="56">
        <v>778</v>
      </c>
      <c r="AI13" s="60">
        <v>575</v>
      </c>
      <c r="AJ13" s="56">
        <v>165</v>
      </c>
      <c r="AK13" s="60">
        <v>604</v>
      </c>
      <c r="AL13" s="56">
        <v>0</v>
      </c>
      <c r="AM13" s="60">
        <v>0</v>
      </c>
      <c r="AN13" s="56">
        <v>0</v>
      </c>
      <c r="AO13" s="61">
        <v>0</v>
      </c>
      <c r="AP13" s="58">
        <v>0</v>
      </c>
      <c r="AQ13" s="60">
        <v>0</v>
      </c>
      <c r="AR13" s="58">
        <v>0</v>
      </c>
      <c r="AS13" s="60">
        <v>0</v>
      </c>
      <c r="AT13" s="58">
        <v>0</v>
      </c>
      <c r="AU13" s="60">
        <v>0</v>
      </c>
      <c r="AV13" s="58">
        <v>0</v>
      </c>
      <c r="AW13" s="60">
        <v>0</v>
      </c>
      <c r="AX13" s="58">
        <v>0</v>
      </c>
      <c r="AY13" s="60">
        <v>0</v>
      </c>
      <c r="AZ13" s="56">
        <v>0</v>
      </c>
      <c r="BA13" s="60">
        <v>0</v>
      </c>
      <c r="BB13" s="58">
        <v>0</v>
      </c>
      <c r="BC13" s="60">
        <v>0</v>
      </c>
      <c r="BD13" s="58">
        <v>0</v>
      </c>
      <c r="BE13" s="60">
        <v>0</v>
      </c>
      <c r="BF13" s="58">
        <v>0</v>
      </c>
      <c r="BG13" s="60">
        <v>0</v>
      </c>
      <c r="BH13" s="58">
        <v>0</v>
      </c>
      <c r="BI13" s="60">
        <v>0</v>
      </c>
      <c r="BJ13" s="44">
        <v>0</v>
      </c>
      <c r="BK13" s="45">
        <v>0</v>
      </c>
      <c r="BL13" s="44">
        <v>0</v>
      </c>
      <c r="BM13" s="45">
        <v>0</v>
      </c>
      <c r="BN13" s="44">
        <v>0</v>
      </c>
      <c r="BO13" s="45">
        <v>0</v>
      </c>
      <c r="BP13" s="44">
        <v>0</v>
      </c>
      <c r="BQ13" s="45">
        <v>0</v>
      </c>
      <c r="BR13" s="44">
        <v>0</v>
      </c>
      <c r="BS13" s="45">
        <v>0</v>
      </c>
      <c r="BT13" s="44">
        <v>0</v>
      </c>
      <c r="BU13" s="45">
        <v>0</v>
      </c>
      <c r="BV13" s="58">
        <v>0</v>
      </c>
      <c r="BW13" s="60">
        <v>0</v>
      </c>
      <c r="BX13" s="58">
        <v>0</v>
      </c>
      <c r="BY13" s="60">
        <v>0</v>
      </c>
      <c r="BZ13" s="58">
        <v>0</v>
      </c>
      <c r="CA13" s="60">
        <v>0</v>
      </c>
      <c r="CB13" s="58">
        <v>0</v>
      </c>
      <c r="CC13" s="60">
        <v>0</v>
      </c>
      <c r="CD13" s="58">
        <v>0</v>
      </c>
      <c r="CE13" s="60">
        <v>0</v>
      </c>
      <c r="CF13" s="58">
        <v>0</v>
      </c>
      <c r="CG13" s="60">
        <v>0</v>
      </c>
      <c r="CH13" s="50">
        <v>0</v>
      </c>
      <c r="CI13" s="51">
        <v>0</v>
      </c>
      <c r="CJ13" s="59">
        <v>0</v>
      </c>
      <c r="CK13" s="51">
        <v>0</v>
      </c>
      <c r="CL13" s="59">
        <v>0</v>
      </c>
      <c r="CM13" s="51">
        <v>0</v>
      </c>
      <c r="CN13" s="59">
        <v>0</v>
      </c>
      <c r="CO13" s="51">
        <v>0</v>
      </c>
      <c r="CP13" s="59">
        <v>0</v>
      </c>
      <c r="CQ13" s="51">
        <v>0</v>
      </c>
      <c r="CR13" s="59">
        <v>0</v>
      </c>
      <c r="CS13" s="51">
        <v>0</v>
      </c>
      <c r="CT13" s="50">
        <v>0</v>
      </c>
      <c r="CU13" s="51">
        <v>0</v>
      </c>
      <c r="CV13" s="59">
        <v>0</v>
      </c>
      <c r="CW13" s="51">
        <v>0</v>
      </c>
      <c r="CX13" s="59">
        <v>0</v>
      </c>
      <c r="CY13" s="51">
        <v>0</v>
      </c>
      <c r="CZ13" s="59">
        <v>0</v>
      </c>
      <c r="DA13" s="51">
        <v>0</v>
      </c>
      <c r="DB13" s="59">
        <v>0</v>
      </c>
      <c r="DC13" s="51">
        <v>0</v>
      </c>
      <c r="DD13" s="59">
        <v>0</v>
      </c>
      <c r="DE13" s="51">
        <v>0</v>
      </c>
    </row>
    <row r="14" spans="1:109">
      <c r="A14" s="54" t="s">
        <v>127</v>
      </c>
      <c r="B14" s="58">
        <v>221</v>
      </c>
      <c r="C14" s="60">
        <v>590</v>
      </c>
      <c r="D14" s="58">
        <v>0</v>
      </c>
      <c r="E14" s="60">
        <v>0</v>
      </c>
      <c r="F14" s="56">
        <v>0</v>
      </c>
      <c r="G14" s="60">
        <v>0</v>
      </c>
      <c r="H14" s="56">
        <v>0</v>
      </c>
      <c r="I14" s="60">
        <v>0</v>
      </c>
      <c r="J14" s="56">
        <v>0</v>
      </c>
      <c r="K14" s="60">
        <v>0</v>
      </c>
      <c r="L14" s="56">
        <v>144</v>
      </c>
      <c r="M14" s="45">
        <v>1042</v>
      </c>
      <c r="N14" s="56">
        <v>47</v>
      </c>
      <c r="O14" s="45">
        <v>1387</v>
      </c>
      <c r="P14" s="56">
        <v>227</v>
      </c>
      <c r="Q14" s="60">
        <v>459</v>
      </c>
      <c r="R14" s="55">
        <v>1002</v>
      </c>
      <c r="S14" s="60">
        <v>349</v>
      </c>
      <c r="T14" s="56">
        <v>445</v>
      </c>
      <c r="U14" s="45">
        <v>1122</v>
      </c>
      <c r="V14" s="56">
        <v>862</v>
      </c>
      <c r="W14" s="60">
        <v>471</v>
      </c>
      <c r="X14" s="56">
        <v>327</v>
      </c>
      <c r="Y14" s="60">
        <v>491</v>
      </c>
      <c r="Z14" s="56">
        <v>236</v>
      </c>
      <c r="AA14" s="60">
        <v>552</v>
      </c>
      <c r="AB14" s="56">
        <v>707</v>
      </c>
      <c r="AC14" s="60">
        <v>54</v>
      </c>
      <c r="AD14" s="56">
        <v>500</v>
      </c>
      <c r="AE14" s="60">
        <v>964</v>
      </c>
      <c r="AF14" s="56">
        <v>306</v>
      </c>
      <c r="AG14" s="60">
        <v>972</v>
      </c>
      <c r="AH14" s="55">
        <v>1242</v>
      </c>
      <c r="AI14" s="60">
        <v>401</v>
      </c>
      <c r="AJ14" s="56">
        <v>311</v>
      </c>
      <c r="AK14" s="60">
        <v>748</v>
      </c>
      <c r="AL14" s="56">
        <v>0</v>
      </c>
      <c r="AM14" s="60">
        <v>0</v>
      </c>
      <c r="AN14" s="56">
        <v>0</v>
      </c>
      <c r="AO14" s="61">
        <v>0</v>
      </c>
      <c r="AP14" s="58">
        <v>0</v>
      </c>
      <c r="AQ14" s="60">
        <v>0</v>
      </c>
      <c r="AR14" s="58">
        <v>0</v>
      </c>
      <c r="AS14" s="60">
        <v>0</v>
      </c>
      <c r="AT14" s="58">
        <v>0</v>
      </c>
      <c r="AU14" s="60">
        <v>0</v>
      </c>
      <c r="AV14" s="58">
        <v>0</v>
      </c>
      <c r="AW14" s="60">
        <v>0</v>
      </c>
      <c r="AX14" s="58">
        <v>0</v>
      </c>
      <c r="AY14" s="60">
        <v>0</v>
      </c>
      <c r="AZ14" s="56">
        <v>0</v>
      </c>
      <c r="BA14" s="60">
        <v>0</v>
      </c>
      <c r="BB14" s="58">
        <v>0</v>
      </c>
      <c r="BC14" s="60">
        <v>0</v>
      </c>
      <c r="BD14" s="58">
        <v>0</v>
      </c>
      <c r="BE14" s="60">
        <v>0</v>
      </c>
      <c r="BF14" s="58">
        <v>0</v>
      </c>
      <c r="BG14" s="60">
        <v>0</v>
      </c>
      <c r="BH14" s="58">
        <v>0</v>
      </c>
      <c r="BI14" s="60">
        <v>0</v>
      </c>
      <c r="BJ14" s="44">
        <v>0</v>
      </c>
      <c r="BK14" s="45">
        <v>0</v>
      </c>
      <c r="BL14" s="44">
        <v>0</v>
      </c>
      <c r="BM14" s="45">
        <v>0</v>
      </c>
      <c r="BN14" s="44">
        <v>0</v>
      </c>
      <c r="BO14" s="45">
        <v>0</v>
      </c>
      <c r="BP14" s="44">
        <v>0</v>
      </c>
      <c r="BQ14" s="45">
        <v>0</v>
      </c>
      <c r="BR14" s="44">
        <v>0</v>
      </c>
      <c r="BS14" s="45">
        <v>0</v>
      </c>
      <c r="BT14" s="44">
        <v>0</v>
      </c>
      <c r="BU14" s="45">
        <v>0</v>
      </c>
      <c r="BV14" s="58">
        <v>0</v>
      </c>
      <c r="BW14" s="60">
        <v>0</v>
      </c>
      <c r="BX14" s="58">
        <v>0</v>
      </c>
      <c r="BY14" s="60">
        <v>0</v>
      </c>
      <c r="BZ14" s="58">
        <v>0</v>
      </c>
      <c r="CA14" s="60">
        <v>0</v>
      </c>
      <c r="CB14" s="58">
        <v>0</v>
      </c>
      <c r="CC14" s="60">
        <v>0</v>
      </c>
      <c r="CD14" s="58">
        <v>0</v>
      </c>
      <c r="CE14" s="60">
        <v>0</v>
      </c>
      <c r="CF14" s="58">
        <v>0</v>
      </c>
      <c r="CG14" s="60">
        <v>0</v>
      </c>
      <c r="CH14" s="50">
        <v>0</v>
      </c>
      <c r="CI14" s="51">
        <v>0</v>
      </c>
      <c r="CJ14" s="59">
        <v>0</v>
      </c>
      <c r="CK14" s="51">
        <v>0</v>
      </c>
      <c r="CL14" s="59">
        <v>0</v>
      </c>
      <c r="CM14" s="51">
        <v>0</v>
      </c>
      <c r="CN14" s="59">
        <v>0</v>
      </c>
      <c r="CO14" s="51">
        <v>0</v>
      </c>
      <c r="CP14" s="59">
        <v>0</v>
      </c>
      <c r="CQ14" s="51">
        <v>0</v>
      </c>
      <c r="CR14" s="59">
        <v>0</v>
      </c>
      <c r="CS14" s="51">
        <v>0</v>
      </c>
      <c r="CT14" s="50">
        <v>0</v>
      </c>
      <c r="CU14" s="51">
        <v>0</v>
      </c>
      <c r="CV14" s="59">
        <v>0</v>
      </c>
      <c r="CW14" s="51">
        <v>0</v>
      </c>
      <c r="CX14" s="59">
        <v>0</v>
      </c>
      <c r="CY14" s="51">
        <v>0</v>
      </c>
      <c r="CZ14" s="59">
        <v>0</v>
      </c>
      <c r="DA14" s="51">
        <v>0</v>
      </c>
      <c r="DB14" s="59">
        <v>0</v>
      </c>
      <c r="DC14" s="51">
        <v>0</v>
      </c>
      <c r="DD14" s="59">
        <v>0</v>
      </c>
      <c r="DE14" s="51">
        <v>0</v>
      </c>
    </row>
    <row r="15" spans="1:109">
      <c r="A15" s="54" t="s">
        <v>128</v>
      </c>
      <c r="B15" s="58">
        <v>77</v>
      </c>
      <c r="C15" s="60">
        <v>860</v>
      </c>
      <c r="D15" s="58">
        <v>0</v>
      </c>
      <c r="E15" s="60">
        <v>0</v>
      </c>
      <c r="F15" s="56">
        <v>0</v>
      </c>
      <c r="G15" s="60">
        <v>2</v>
      </c>
      <c r="H15" s="56">
        <v>3</v>
      </c>
      <c r="I15" s="60">
        <v>54</v>
      </c>
      <c r="J15" s="56">
        <v>0</v>
      </c>
      <c r="K15" s="60">
        <v>0</v>
      </c>
      <c r="L15" s="56">
        <v>411</v>
      </c>
      <c r="M15" s="60">
        <v>476</v>
      </c>
      <c r="N15" s="56">
        <v>468</v>
      </c>
      <c r="O15" s="60">
        <v>206</v>
      </c>
      <c r="P15" s="56">
        <v>963</v>
      </c>
      <c r="Q15" s="60">
        <v>510</v>
      </c>
      <c r="R15" s="55">
        <v>1749</v>
      </c>
      <c r="S15" s="60">
        <v>44</v>
      </c>
      <c r="T15" s="56">
        <v>914</v>
      </c>
      <c r="U15" s="60">
        <v>422</v>
      </c>
      <c r="V15" s="55">
        <v>1220</v>
      </c>
      <c r="W15" s="60">
        <v>324</v>
      </c>
      <c r="X15" s="56">
        <v>210</v>
      </c>
      <c r="Y15" s="60">
        <v>230</v>
      </c>
      <c r="Z15" s="56">
        <v>851</v>
      </c>
      <c r="AA15" s="60">
        <v>164</v>
      </c>
      <c r="AB15" s="55">
        <v>1816</v>
      </c>
      <c r="AC15" s="60">
        <v>119</v>
      </c>
      <c r="AD15" s="56">
        <v>864</v>
      </c>
      <c r="AE15" s="60">
        <v>125</v>
      </c>
      <c r="AF15" s="56">
        <v>281</v>
      </c>
      <c r="AG15" s="60">
        <v>474</v>
      </c>
      <c r="AH15" s="56">
        <v>44</v>
      </c>
      <c r="AI15" s="60">
        <v>356</v>
      </c>
      <c r="AJ15" s="56">
        <v>635</v>
      </c>
      <c r="AK15" s="60">
        <v>214</v>
      </c>
      <c r="AL15" s="56">
        <v>0</v>
      </c>
      <c r="AM15" s="60">
        <v>0</v>
      </c>
      <c r="AN15" s="56">
        <v>0</v>
      </c>
      <c r="AO15" s="61">
        <v>0</v>
      </c>
      <c r="AP15" s="58">
        <v>0</v>
      </c>
      <c r="AQ15" s="60">
        <v>0</v>
      </c>
      <c r="AR15" s="58">
        <v>0</v>
      </c>
      <c r="AS15" s="60">
        <v>0</v>
      </c>
      <c r="AT15" s="58">
        <v>0</v>
      </c>
      <c r="AU15" s="60">
        <v>0</v>
      </c>
      <c r="AV15" s="58">
        <v>0</v>
      </c>
      <c r="AW15" s="60">
        <v>0</v>
      </c>
      <c r="AX15" s="58">
        <v>0</v>
      </c>
      <c r="AY15" s="60">
        <v>0</v>
      </c>
      <c r="AZ15" s="56">
        <v>0</v>
      </c>
      <c r="BA15" s="60">
        <v>0</v>
      </c>
      <c r="BB15" s="58">
        <v>0</v>
      </c>
      <c r="BC15" s="60">
        <v>0</v>
      </c>
      <c r="BD15" s="58">
        <v>0</v>
      </c>
      <c r="BE15" s="60">
        <v>0</v>
      </c>
      <c r="BF15" s="58">
        <v>0</v>
      </c>
      <c r="BG15" s="60">
        <v>0</v>
      </c>
      <c r="BH15" s="58">
        <v>0</v>
      </c>
      <c r="BI15" s="60">
        <v>0</v>
      </c>
      <c r="BJ15" s="44">
        <v>0</v>
      </c>
      <c r="BK15" s="45">
        <v>0</v>
      </c>
      <c r="BL15" s="44">
        <v>0</v>
      </c>
      <c r="BM15" s="45">
        <v>0</v>
      </c>
      <c r="BN15" s="44">
        <v>0</v>
      </c>
      <c r="BO15" s="45">
        <v>0</v>
      </c>
      <c r="BP15" s="44">
        <v>0</v>
      </c>
      <c r="BQ15" s="45">
        <v>0</v>
      </c>
      <c r="BR15" s="44">
        <v>0</v>
      </c>
      <c r="BS15" s="45">
        <v>0</v>
      </c>
      <c r="BT15" s="44">
        <v>0</v>
      </c>
      <c r="BU15" s="45">
        <v>0</v>
      </c>
      <c r="BV15" s="58">
        <v>0</v>
      </c>
      <c r="BW15" s="60">
        <v>0</v>
      </c>
      <c r="BX15" s="58">
        <v>0</v>
      </c>
      <c r="BY15" s="60">
        <v>0</v>
      </c>
      <c r="BZ15" s="58">
        <v>0</v>
      </c>
      <c r="CA15" s="60">
        <v>0</v>
      </c>
      <c r="CB15" s="58">
        <v>0</v>
      </c>
      <c r="CC15" s="60">
        <v>0</v>
      </c>
      <c r="CD15" s="58">
        <v>0</v>
      </c>
      <c r="CE15" s="60">
        <v>0</v>
      </c>
      <c r="CF15" s="58">
        <v>0</v>
      </c>
      <c r="CG15" s="60">
        <v>0</v>
      </c>
      <c r="CH15" s="50">
        <v>0</v>
      </c>
      <c r="CI15" s="51">
        <v>0</v>
      </c>
      <c r="CJ15" s="59">
        <v>0</v>
      </c>
      <c r="CK15" s="51">
        <v>0</v>
      </c>
      <c r="CL15" s="59">
        <v>0</v>
      </c>
      <c r="CM15" s="51">
        <v>0</v>
      </c>
      <c r="CN15" s="59">
        <v>0</v>
      </c>
      <c r="CO15" s="51">
        <v>0</v>
      </c>
      <c r="CP15" s="59">
        <v>0</v>
      </c>
      <c r="CQ15" s="51">
        <v>0</v>
      </c>
      <c r="CR15" s="59">
        <v>0</v>
      </c>
      <c r="CS15" s="51">
        <v>0</v>
      </c>
      <c r="CT15" s="50">
        <v>0</v>
      </c>
      <c r="CU15" s="51">
        <v>0</v>
      </c>
      <c r="CV15" s="59">
        <v>0</v>
      </c>
      <c r="CW15" s="51">
        <v>0</v>
      </c>
      <c r="CX15" s="59">
        <v>0</v>
      </c>
      <c r="CY15" s="51">
        <v>0</v>
      </c>
      <c r="CZ15" s="59">
        <v>0</v>
      </c>
      <c r="DA15" s="51">
        <v>0</v>
      </c>
      <c r="DB15" s="59">
        <v>0</v>
      </c>
      <c r="DC15" s="51">
        <v>0</v>
      </c>
      <c r="DD15" s="59">
        <v>0</v>
      </c>
      <c r="DE15" s="51">
        <v>0</v>
      </c>
    </row>
    <row r="16" spans="1:109">
      <c r="A16" s="54" t="s">
        <v>129</v>
      </c>
      <c r="B16" s="44">
        <v>1570</v>
      </c>
      <c r="C16" s="45">
        <v>1521</v>
      </c>
      <c r="D16" s="58">
        <v>322</v>
      </c>
      <c r="E16" s="45">
        <v>2462</v>
      </c>
      <c r="F16" s="55">
        <v>1646</v>
      </c>
      <c r="G16" s="60">
        <v>853</v>
      </c>
      <c r="H16" s="56">
        <v>637</v>
      </c>
      <c r="I16" s="60">
        <v>193</v>
      </c>
      <c r="J16" s="56">
        <v>716</v>
      </c>
      <c r="K16" s="60">
        <v>16</v>
      </c>
      <c r="L16" s="56">
        <v>516</v>
      </c>
      <c r="M16" s="60">
        <v>248</v>
      </c>
      <c r="N16" s="56">
        <v>528</v>
      </c>
      <c r="O16" s="60">
        <v>301</v>
      </c>
      <c r="P16" s="55">
        <v>1421</v>
      </c>
      <c r="Q16" s="60">
        <v>150</v>
      </c>
      <c r="R16" s="56">
        <v>941</v>
      </c>
      <c r="S16" s="60">
        <v>108</v>
      </c>
      <c r="T16" s="56">
        <v>734</v>
      </c>
      <c r="U16" s="60">
        <v>432</v>
      </c>
      <c r="V16" s="55">
        <v>1853</v>
      </c>
      <c r="W16" s="60">
        <v>152</v>
      </c>
      <c r="X16" s="56">
        <v>867</v>
      </c>
      <c r="Y16" s="60">
        <v>343</v>
      </c>
      <c r="Z16" s="55">
        <v>1135</v>
      </c>
      <c r="AA16" s="60">
        <v>622</v>
      </c>
      <c r="AB16" s="55">
        <v>3370</v>
      </c>
      <c r="AC16" s="60">
        <v>106</v>
      </c>
      <c r="AD16" s="56">
        <v>710</v>
      </c>
      <c r="AE16" s="60">
        <v>326</v>
      </c>
      <c r="AF16" s="56">
        <v>592</v>
      </c>
      <c r="AG16" s="60">
        <v>549</v>
      </c>
      <c r="AH16" s="56">
        <v>411</v>
      </c>
      <c r="AI16" s="60">
        <v>307</v>
      </c>
      <c r="AJ16" s="56">
        <v>788</v>
      </c>
      <c r="AK16" s="60">
        <v>419</v>
      </c>
      <c r="AL16" s="56">
        <v>0</v>
      </c>
      <c r="AM16" s="60">
        <v>0</v>
      </c>
      <c r="AN16" s="56">
        <v>0</v>
      </c>
      <c r="AO16" s="61">
        <v>0</v>
      </c>
      <c r="AP16" s="58">
        <v>0</v>
      </c>
      <c r="AQ16" s="60">
        <v>0</v>
      </c>
      <c r="AR16" s="58">
        <v>0</v>
      </c>
      <c r="AS16" s="60">
        <v>0</v>
      </c>
      <c r="AT16" s="58">
        <v>0</v>
      </c>
      <c r="AU16" s="60">
        <v>0</v>
      </c>
      <c r="AV16" s="58">
        <v>0</v>
      </c>
      <c r="AW16" s="60">
        <v>0</v>
      </c>
      <c r="AX16" s="58">
        <v>0</v>
      </c>
      <c r="AY16" s="60">
        <v>0</v>
      </c>
      <c r="AZ16" s="56">
        <v>0</v>
      </c>
      <c r="BA16" s="60">
        <v>0</v>
      </c>
      <c r="BB16" s="58">
        <v>0</v>
      </c>
      <c r="BC16" s="60">
        <v>0</v>
      </c>
      <c r="BD16" s="58">
        <v>0</v>
      </c>
      <c r="BE16" s="60">
        <v>0</v>
      </c>
      <c r="BF16" s="58">
        <v>0</v>
      </c>
      <c r="BG16" s="60">
        <v>0</v>
      </c>
      <c r="BH16" s="58">
        <v>0</v>
      </c>
      <c r="BI16" s="60">
        <v>0</v>
      </c>
      <c r="BJ16" s="44">
        <v>0</v>
      </c>
      <c r="BK16" s="45">
        <v>0</v>
      </c>
      <c r="BL16" s="44">
        <v>0</v>
      </c>
      <c r="BM16" s="45">
        <v>0</v>
      </c>
      <c r="BN16" s="44">
        <v>0</v>
      </c>
      <c r="BO16" s="45">
        <v>0</v>
      </c>
      <c r="BP16" s="44">
        <v>0</v>
      </c>
      <c r="BQ16" s="45">
        <v>0</v>
      </c>
      <c r="BR16" s="44">
        <v>0</v>
      </c>
      <c r="BS16" s="45">
        <v>0</v>
      </c>
      <c r="BT16" s="44">
        <v>0</v>
      </c>
      <c r="BU16" s="45">
        <v>0</v>
      </c>
      <c r="BV16" s="58">
        <v>0</v>
      </c>
      <c r="BW16" s="60">
        <v>0</v>
      </c>
      <c r="BX16" s="58">
        <v>0</v>
      </c>
      <c r="BY16" s="60">
        <v>0</v>
      </c>
      <c r="BZ16" s="58">
        <v>0</v>
      </c>
      <c r="CA16" s="60">
        <v>0</v>
      </c>
      <c r="CB16" s="58">
        <v>0</v>
      </c>
      <c r="CC16" s="60">
        <v>0</v>
      </c>
      <c r="CD16" s="58">
        <v>0</v>
      </c>
      <c r="CE16" s="60">
        <v>0</v>
      </c>
      <c r="CF16" s="58">
        <v>0</v>
      </c>
      <c r="CG16" s="60">
        <v>0</v>
      </c>
      <c r="CH16" s="50">
        <v>0</v>
      </c>
      <c r="CI16" s="51">
        <v>0</v>
      </c>
      <c r="CJ16" s="59">
        <v>0</v>
      </c>
      <c r="CK16" s="51">
        <v>0</v>
      </c>
      <c r="CL16" s="59">
        <v>0</v>
      </c>
      <c r="CM16" s="51">
        <v>0</v>
      </c>
      <c r="CN16" s="59">
        <v>0</v>
      </c>
      <c r="CO16" s="51">
        <v>0</v>
      </c>
      <c r="CP16" s="59">
        <v>0</v>
      </c>
      <c r="CQ16" s="51">
        <v>0</v>
      </c>
      <c r="CR16" s="59">
        <v>0</v>
      </c>
      <c r="CS16" s="51">
        <v>0</v>
      </c>
      <c r="CT16" s="50">
        <v>0</v>
      </c>
      <c r="CU16" s="51">
        <v>0</v>
      </c>
      <c r="CV16" s="59">
        <v>0</v>
      </c>
      <c r="CW16" s="51">
        <v>0</v>
      </c>
      <c r="CX16" s="59">
        <v>0</v>
      </c>
      <c r="CY16" s="51">
        <v>0</v>
      </c>
      <c r="CZ16" s="59">
        <v>0</v>
      </c>
      <c r="DA16" s="51">
        <v>0</v>
      </c>
      <c r="DB16" s="59">
        <v>0</v>
      </c>
      <c r="DC16" s="51">
        <v>0</v>
      </c>
      <c r="DD16" s="59">
        <v>0</v>
      </c>
      <c r="DE16" s="51">
        <v>0</v>
      </c>
    </row>
    <row r="17" spans="1:109">
      <c r="A17" s="54" t="s">
        <v>130</v>
      </c>
      <c r="B17" s="44">
        <v>1420</v>
      </c>
      <c r="C17" s="45">
        <v>1487</v>
      </c>
      <c r="D17" s="58">
        <v>323</v>
      </c>
      <c r="E17" s="45">
        <v>2048</v>
      </c>
      <c r="F17" s="56">
        <v>958</v>
      </c>
      <c r="G17" s="45">
        <v>1385</v>
      </c>
      <c r="H17" s="56">
        <v>39</v>
      </c>
      <c r="I17" s="60">
        <v>892</v>
      </c>
      <c r="J17" s="56">
        <v>751</v>
      </c>
      <c r="K17" s="60">
        <v>55</v>
      </c>
      <c r="L17" s="56">
        <v>244</v>
      </c>
      <c r="M17" s="60">
        <v>218</v>
      </c>
      <c r="N17" s="56">
        <v>353</v>
      </c>
      <c r="O17" s="60">
        <v>523</v>
      </c>
      <c r="P17" s="55">
        <v>1044</v>
      </c>
      <c r="Q17" s="60">
        <v>342</v>
      </c>
      <c r="R17" s="55">
        <v>1025</v>
      </c>
      <c r="S17" s="60">
        <v>375</v>
      </c>
      <c r="T17" s="56">
        <v>276</v>
      </c>
      <c r="U17" s="45">
        <v>1002</v>
      </c>
      <c r="V17" s="56">
        <v>601</v>
      </c>
      <c r="W17" s="60">
        <v>363</v>
      </c>
      <c r="X17" s="56">
        <v>802</v>
      </c>
      <c r="Y17" s="60">
        <v>414</v>
      </c>
      <c r="Z17" s="56">
        <v>417</v>
      </c>
      <c r="AA17" s="60">
        <v>948</v>
      </c>
      <c r="AB17" s="55">
        <v>2305</v>
      </c>
      <c r="AC17" s="60">
        <v>345</v>
      </c>
      <c r="AD17" s="56">
        <v>332</v>
      </c>
      <c r="AE17" s="60">
        <v>701</v>
      </c>
      <c r="AF17" s="56">
        <v>15</v>
      </c>
      <c r="AG17" s="60">
        <v>70</v>
      </c>
      <c r="AH17" s="56">
        <v>500</v>
      </c>
      <c r="AI17" s="60">
        <v>201</v>
      </c>
      <c r="AJ17" s="56">
        <v>221</v>
      </c>
      <c r="AK17" s="60">
        <v>264</v>
      </c>
      <c r="AL17" s="56">
        <v>0</v>
      </c>
      <c r="AM17" s="60">
        <v>0</v>
      </c>
      <c r="AN17" s="56">
        <v>0</v>
      </c>
      <c r="AO17" s="61">
        <v>0</v>
      </c>
      <c r="AP17" s="58">
        <v>0</v>
      </c>
      <c r="AQ17" s="60">
        <v>0</v>
      </c>
      <c r="AR17" s="58">
        <v>0</v>
      </c>
      <c r="AS17" s="60">
        <v>0</v>
      </c>
      <c r="AT17" s="58">
        <v>0</v>
      </c>
      <c r="AU17" s="60">
        <v>0</v>
      </c>
      <c r="AV17" s="58">
        <v>0</v>
      </c>
      <c r="AW17" s="60">
        <v>0</v>
      </c>
      <c r="AX17" s="58">
        <v>0</v>
      </c>
      <c r="AY17" s="60">
        <v>0</v>
      </c>
      <c r="AZ17" s="56">
        <v>0</v>
      </c>
      <c r="BA17" s="60">
        <v>0</v>
      </c>
      <c r="BB17" s="58">
        <v>0</v>
      </c>
      <c r="BC17" s="60">
        <v>0</v>
      </c>
      <c r="BD17" s="58">
        <v>0</v>
      </c>
      <c r="BE17" s="60">
        <v>0</v>
      </c>
      <c r="BF17" s="58">
        <v>0</v>
      </c>
      <c r="BG17" s="60">
        <v>0</v>
      </c>
      <c r="BH17" s="58">
        <v>0</v>
      </c>
      <c r="BI17" s="60">
        <v>0</v>
      </c>
      <c r="BJ17" s="44">
        <v>0</v>
      </c>
      <c r="BK17" s="45">
        <v>0</v>
      </c>
      <c r="BL17" s="44">
        <v>0</v>
      </c>
      <c r="BM17" s="45">
        <v>0</v>
      </c>
      <c r="BN17" s="44">
        <v>0</v>
      </c>
      <c r="BO17" s="45">
        <v>0</v>
      </c>
      <c r="BP17" s="44">
        <v>0</v>
      </c>
      <c r="BQ17" s="45">
        <v>0</v>
      </c>
      <c r="BR17" s="44">
        <v>0</v>
      </c>
      <c r="BS17" s="45">
        <v>0</v>
      </c>
      <c r="BT17" s="44">
        <v>0</v>
      </c>
      <c r="BU17" s="45">
        <v>0</v>
      </c>
      <c r="BV17" s="58">
        <v>0</v>
      </c>
      <c r="BW17" s="60">
        <v>0</v>
      </c>
      <c r="BX17" s="58">
        <v>0</v>
      </c>
      <c r="BY17" s="60">
        <v>0</v>
      </c>
      <c r="BZ17" s="58">
        <v>0</v>
      </c>
      <c r="CA17" s="60">
        <v>0</v>
      </c>
      <c r="CB17" s="58">
        <v>0</v>
      </c>
      <c r="CC17" s="60">
        <v>0</v>
      </c>
      <c r="CD17" s="58">
        <v>0</v>
      </c>
      <c r="CE17" s="60">
        <v>0</v>
      </c>
      <c r="CF17" s="58">
        <v>0</v>
      </c>
      <c r="CG17" s="60">
        <v>0</v>
      </c>
      <c r="CH17" s="50">
        <v>0</v>
      </c>
      <c r="CI17" s="51">
        <v>0</v>
      </c>
      <c r="CJ17" s="59">
        <v>0</v>
      </c>
      <c r="CK17" s="51">
        <v>0</v>
      </c>
      <c r="CL17" s="59">
        <v>0</v>
      </c>
      <c r="CM17" s="51">
        <v>0</v>
      </c>
      <c r="CN17" s="59">
        <v>0</v>
      </c>
      <c r="CO17" s="51">
        <v>0</v>
      </c>
      <c r="CP17" s="59">
        <v>0</v>
      </c>
      <c r="CQ17" s="51">
        <v>0</v>
      </c>
      <c r="CR17" s="59">
        <v>0</v>
      </c>
      <c r="CS17" s="51">
        <v>0</v>
      </c>
      <c r="CT17" s="50">
        <v>0</v>
      </c>
      <c r="CU17" s="51">
        <v>0</v>
      </c>
      <c r="CV17" s="59">
        <v>0</v>
      </c>
      <c r="CW17" s="51">
        <v>0</v>
      </c>
      <c r="CX17" s="59">
        <v>0</v>
      </c>
      <c r="CY17" s="51">
        <v>0</v>
      </c>
      <c r="CZ17" s="59">
        <v>0</v>
      </c>
      <c r="DA17" s="51">
        <v>0</v>
      </c>
      <c r="DB17" s="59">
        <v>0</v>
      </c>
      <c r="DC17" s="51">
        <v>0</v>
      </c>
      <c r="DD17" s="59">
        <v>0</v>
      </c>
      <c r="DE17" s="51">
        <v>0</v>
      </c>
    </row>
    <row r="18" spans="1:109">
      <c r="A18" s="54" t="s">
        <v>131</v>
      </c>
      <c r="B18" s="44">
        <v>1456</v>
      </c>
      <c r="C18" s="45">
        <v>2103</v>
      </c>
      <c r="D18" s="58">
        <v>123</v>
      </c>
      <c r="E18" s="45">
        <v>3528</v>
      </c>
      <c r="F18" s="56">
        <v>753</v>
      </c>
      <c r="G18" s="45">
        <v>1632</v>
      </c>
      <c r="H18" s="56">
        <v>48</v>
      </c>
      <c r="I18" s="45">
        <v>1225</v>
      </c>
      <c r="J18" s="56">
        <v>427</v>
      </c>
      <c r="K18" s="60">
        <v>26</v>
      </c>
      <c r="L18" s="56">
        <v>160</v>
      </c>
      <c r="M18" s="60">
        <v>479</v>
      </c>
      <c r="N18" s="56">
        <v>129</v>
      </c>
      <c r="O18" s="45">
        <v>1299</v>
      </c>
      <c r="P18" s="56">
        <v>926</v>
      </c>
      <c r="Q18" s="60">
        <v>786</v>
      </c>
      <c r="R18" s="56">
        <v>393</v>
      </c>
      <c r="S18" s="60">
        <v>590</v>
      </c>
      <c r="T18" s="56">
        <v>943</v>
      </c>
      <c r="U18" s="45">
        <v>1082</v>
      </c>
      <c r="V18" s="55">
        <v>1435</v>
      </c>
      <c r="W18" s="60">
        <v>507</v>
      </c>
      <c r="X18" s="56">
        <v>213</v>
      </c>
      <c r="Y18" s="45">
        <v>1790</v>
      </c>
      <c r="Z18" s="56">
        <v>216</v>
      </c>
      <c r="AA18" s="45">
        <v>1291</v>
      </c>
      <c r="AB18" s="55">
        <v>2313</v>
      </c>
      <c r="AC18" s="60">
        <v>280</v>
      </c>
      <c r="AD18" s="56">
        <v>58</v>
      </c>
      <c r="AE18" s="45">
        <v>1428</v>
      </c>
      <c r="AF18" s="56">
        <v>2</v>
      </c>
      <c r="AG18" s="60">
        <v>140</v>
      </c>
      <c r="AH18" s="56">
        <v>302</v>
      </c>
      <c r="AI18" s="60">
        <v>633</v>
      </c>
      <c r="AJ18" s="56">
        <v>118</v>
      </c>
      <c r="AK18" s="45">
        <v>1198</v>
      </c>
      <c r="AL18" s="56">
        <v>0</v>
      </c>
      <c r="AM18" s="60">
        <v>0</v>
      </c>
      <c r="AN18" s="56">
        <v>0</v>
      </c>
      <c r="AO18" s="61">
        <v>0</v>
      </c>
      <c r="AP18" s="58">
        <v>0</v>
      </c>
      <c r="AQ18" s="60">
        <v>0</v>
      </c>
      <c r="AR18" s="58">
        <v>0</v>
      </c>
      <c r="AS18" s="60">
        <v>0</v>
      </c>
      <c r="AT18" s="58">
        <v>0</v>
      </c>
      <c r="AU18" s="60">
        <v>0</v>
      </c>
      <c r="AV18" s="58">
        <v>0</v>
      </c>
      <c r="AW18" s="60">
        <v>0</v>
      </c>
      <c r="AX18" s="58">
        <v>0</v>
      </c>
      <c r="AY18" s="60">
        <v>0</v>
      </c>
      <c r="AZ18" s="56">
        <v>0</v>
      </c>
      <c r="BA18" s="60">
        <v>0</v>
      </c>
      <c r="BB18" s="58">
        <v>0</v>
      </c>
      <c r="BC18" s="60">
        <v>0</v>
      </c>
      <c r="BD18" s="58">
        <v>0</v>
      </c>
      <c r="BE18" s="60">
        <v>0</v>
      </c>
      <c r="BF18" s="58">
        <v>0</v>
      </c>
      <c r="BG18" s="60">
        <v>0</v>
      </c>
      <c r="BH18" s="58">
        <v>0</v>
      </c>
      <c r="BI18" s="60">
        <v>0</v>
      </c>
      <c r="BJ18" s="44">
        <v>0</v>
      </c>
      <c r="BK18" s="45">
        <v>0</v>
      </c>
      <c r="BL18" s="44">
        <v>0</v>
      </c>
      <c r="BM18" s="45">
        <v>0</v>
      </c>
      <c r="BN18" s="44">
        <v>0</v>
      </c>
      <c r="BO18" s="45">
        <v>0</v>
      </c>
      <c r="BP18" s="44">
        <v>0</v>
      </c>
      <c r="BQ18" s="45">
        <v>0</v>
      </c>
      <c r="BR18" s="44">
        <v>0</v>
      </c>
      <c r="BS18" s="45">
        <v>0</v>
      </c>
      <c r="BT18" s="44">
        <v>0</v>
      </c>
      <c r="BU18" s="45">
        <v>0</v>
      </c>
      <c r="BV18" s="58">
        <v>0</v>
      </c>
      <c r="BW18" s="60">
        <v>0</v>
      </c>
      <c r="BX18" s="58">
        <v>0</v>
      </c>
      <c r="BY18" s="60">
        <v>0</v>
      </c>
      <c r="BZ18" s="58">
        <v>0</v>
      </c>
      <c r="CA18" s="60">
        <v>0</v>
      </c>
      <c r="CB18" s="58">
        <v>0</v>
      </c>
      <c r="CC18" s="60">
        <v>0</v>
      </c>
      <c r="CD18" s="58">
        <v>0</v>
      </c>
      <c r="CE18" s="60">
        <v>0</v>
      </c>
      <c r="CF18" s="58">
        <v>0</v>
      </c>
      <c r="CG18" s="60">
        <v>0</v>
      </c>
      <c r="CH18" s="50">
        <v>0</v>
      </c>
      <c r="CI18" s="51">
        <v>0</v>
      </c>
      <c r="CJ18" s="59">
        <v>0</v>
      </c>
      <c r="CK18" s="51">
        <v>0</v>
      </c>
      <c r="CL18" s="59">
        <v>0</v>
      </c>
      <c r="CM18" s="51">
        <v>0</v>
      </c>
      <c r="CN18" s="59">
        <v>0</v>
      </c>
      <c r="CO18" s="51">
        <v>0</v>
      </c>
      <c r="CP18" s="59">
        <v>0</v>
      </c>
      <c r="CQ18" s="51">
        <v>0</v>
      </c>
      <c r="CR18" s="59">
        <v>0</v>
      </c>
      <c r="CS18" s="51">
        <v>0</v>
      </c>
      <c r="CT18" s="50">
        <v>0</v>
      </c>
      <c r="CU18" s="51">
        <v>0</v>
      </c>
      <c r="CV18" s="59">
        <v>0</v>
      </c>
      <c r="CW18" s="51">
        <v>0</v>
      </c>
      <c r="CX18" s="59">
        <v>0</v>
      </c>
      <c r="CY18" s="51">
        <v>0</v>
      </c>
      <c r="CZ18" s="59">
        <v>0</v>
      </c>
      <c r="DA18" s="51">
        <v>0</v>
      </c>
      <c r="DB18" s="59">
        <v>0</v>
      </c>
      <c r="DC18" s="51">
        <v>0</v>
      </c>
      <c r="DD18" s="59">
        <v>0</v>
      </c>
      <c r="DE18" s="51">
        <v>0</v>
      </c>
    </row>
    <row r="19" spans="1:109">
      <c r="A19" t="s">
        <v>6</v>
      </c>
      <c r="B19" s="44">
        <v>0</v>
      </c>
      <c r="C19" s="45">
        <v>0</v>
      </c>
      <c r="D19" s="58">
        <v>0</v>
      </c>
      <c r="E19" s="45">
        <v>0</v>
      </c>
      <c r="F19" s="56">
        <v>0</v>
      </c>
      <c r="G19" s="45">
        <v>0</v>
      </c>
      <c r="H19" s="56">
        <v>0</v>
      </c>
      <c r="I19" s="45">
        <v>0</v>
      </c>
      <c r="J19" s="56">
        <v>0</v>
      </c>
      <c r="K19" s="60">
        <v>0</v>
      </c>
      <c r="L19" s="56">
        <v>0</v>
      </c>
      <c r="M19" s="60">
        <v>0</v>
      </c>
      <c r="N19" s="56">
        <v>0</v>
      </c>
      <c r="O19" s="45">
        <v>0</v>
      </c>
      <c r="P19" s="56">
        <v>0</v>
      </c>
      <c r="Q19" s="60">
        <v>0</v>
      </c>
      <c r="R19" s="56">
        <v>0</v>
      </c>
      <c r="S19" s="60">
        <v>0</v>
      </c>
      <c r="T19" s="56">
        <v>0</v>
      </c>
      <c r="U19" s="45">
        <v>0</v>
      </c>
      <c r="V19" s="55">
        <v>0</v>
      </c>
      <c r="W19" s="60">
        <v>0</v>
      </c>
      <c r="X19" s="56">
        <v>0</v>
      </c>
      <c r="Y19" s="45">
        <v>0</v>
      </c>
      <c r="Z19" s="56">
        <v>0</v>
      </c>
      <c r="AA19" s="45">
        <v>0</v>
      </c>
      <c r="AB19" s="55">
        <v>0</v>
      </c>
      <c r="AC19" s="60">
        <v>0</v>
      </c>
      <c r="AD19" s="56">
        <v>0</v>
      </c>
      <c r="AE19" s="45">
        <v>0</v>
      </c>
      <c r="AF19" s="56">
        <v>0</v>
      </c>
      <c r="AG19" s="60">
        <v>0</v>
      </c>
      <c r="AH19" s="56">
        <v>0</v>
      </c>
      <c r="AI19" s="60">
        <v>0</v>
      </c>
      <c r="AJ19" s="56">
        <v>0</v>
      </c>
      <c r="AK19" s="45">
        <v>0</v>
      </c>
      <c r="AL19" s="56">
        <v>0</v>
      </c>
      <c r="AM19" s="60">
        <v>0</v>
      </c>
      <c r="AN19" s="56">
        <v>0</v>
      </c>
      <c r="AO19" s="61">
        <v>0</v>
      </c>
      <c r="AP19" s="58">
        <v>0</v>
      </c>
      <c r="AQ19" s="60">
        <v>0</v>
      </c>
      <c r="AR19" s="58">
        <v>0</v>
      </c>
      <c r="AS19" s="60">
        <v>0</v>
      </c>
      <c r="AT19" s="58">
        <v>0</v>
      </c>
      <c r="AU19" s="60">
        <v>0</v>
      </c>
      <c r="AV19" s="58">
        <v>0</v>
      </c>
      <c r="AW19" s="60">
        <v>0</v>
      </c>
      <c r="AX19" s="58">
        <v>0</v>
      </c>
      <c r="AY19" s="60">
        <v>0</v>
      </c>
      <c r="AZ19" s="56">
        <v>0</v>
      </c>
      <c r="BA19" s="60">
        <v>0</v>
      </c>
      <c r="BB19" s="58">
        <v>0</v>
      </c>
      <c r="BC19" s="60">
        <v>0</v>
      </c>
      <c r="BD19" s="58">
        <v>0</v>
      </c>
      <c r="BE19" s="60">
        <v>0</v>
      </c>
      <c r="BF19" s="58">
        <v>0</v>
      </c>
      <c r="BG19" s="60">
        <v>0</v>
      </c>
      <c r="BH19" s="58">
        <v>0</v>
      </c>
      <c r="BI19" s="60">
        <v>0</v>
      </c>
      <c r="BJ19" s="44">
        <v>0</v>
      </c>
      <c r="BK19" s="45">
        <v>0</v>
      </c>
      <c r="BL19" s="44">
        <v>0</v>
      </c>
      <c r="BM19" s="45">
        <v>0</v>
      </c>
      <c r="BN19" s="44">
        <v>0</v>
      </c>
      <c r="BO19" s="45">
        <v>0</v>
      </c>
      <c r="BP19" s="44">
        <v>0</v>
      </c>
      <c r="BQ19" s="45">
        <v>0</v>
      </c>
      <c r="BR19" s="44">
        <v>0</v>
      </c>
      <c r="BS19" s="45">
        <v>0</v>
      </c>
      <c r="BT19" s="44">
        <v>0</v>
      </c>
      <c r="BU19" s="45">
        <v>0</v>
      </c>
      <c r="BV19" s="44">
        <v>1114</v>
      </c>
      <c r="BW19" s="45">
        <v>5215</v>
      </c>
      <c r="BX19" s="44">
        <v>1155</v>
      </c>
      <c r="BY19" s="45">
        <v>3234</v>
      </c>
      <c r="BZ19" s="58">
        <v>696</v>
      </c>
      <c r="CA19" s="45">
        <v>3223</v>
      </c>
      <c r="CB19" s="44">
        <v>1356</v>
      </c>
      <c r="CC19" s="45">
        <v>2587</v>
      </c>
      <c r="CD19" s="58">
        <v>641</v>
      </c>
      <c r="CE19" s="45">
        <v>2586</v>
      </c>
      <c r="CF19" s="44">
        <v>1032</v>
      </c>
      <c r="CG19" s="45">
        <v>2519</v>
      </c>
      <c r="CH19" s="50">
        <v>1484.2</v>
      </c>
      <c r="CI19" s="51">
        <v>4329.92</v>
      </c>
      <c r="CJ19" s="59">
        <v>1113.6600000000001</v>
      </c>
      <c r="CK19" s="51">
        <v>2862.53</v>
      </c>
      <c r="CL19" s="59">
        <v>2120.83</v>
      </c>
      <c r="CM19" s="51">
        <v>4303.09</v>
      </c>
      <c r="CN19" s="59">
        <v>1622.31</v>
      </c>
      <c r="CO19" s="51">
        <v>4153.05</v>
      </c>
      <c r="CP19" s="59">
        <v>2145.87</v>
      </c>
      <c r="CQ19" s="51">
        <v>3558.04</v>
      </c>
      <c r="CR19" s="59">
        <v>928.91</v>
      </c>
      <c r="CS19" s="51">
        <v>4366.76</v>
      </c>
      <c r="CT19" s="50">
        <v>1265.32</v>
      </c>
      <c r="CU19" s="51">
        <v>3868.71</v>
      </c>
      <c r="CV19" s="50">
        <v>922.37</v>
      </c>
      <c r="CW19" s="51">
        <v>1900.27</v>
      </c>
      <c r="CX19" s="50">
        <v>835.62</v>
      </c>
      <c r="CY19" s="51">
        <v>3771.17</v>
      </c>
      <c r="CZ19" s="50">
        <v>860.33</v>
      </c>
      <c r="DA19" s="51">
        <v>2853.85</v>
      </c>
      <c r="DB19" s="50">
        <v>772.67</v>
      </c>
      <c r="DC19" s="51">
        <v>2698.43</v>
      </c>
      <c r="DD19" s="50">
        <v>907.14</v>
      </c>
      <c r="DE19" s="51">
        <v>2937.44</v>
      </c>
    </row>
    <row r="20" spans="1:109">
      <c r="A20" s="54" t="s">
        <v>16</v>
      </c>
      <c r="B20" s="44">
        <v>4546</v>
      </c>
      <c r="C20" s="45">
        <v>19494</v>
      </c>
      <c r="D20" s="44">
        <v>2738</v>
      </c>
      <c r="E20" s="45">
        <v>34497</v>
      </c>
      <c r="F20" s="55">
        <v>3477</v>
      </c>
      <c r="G20" s="45">
        <v>31208</v>
      </c>
      <c r="H20" s="55">
        <v>1734</v>
      </c>
      <c r="I20" s="45">
        <v>19463</v>
      </c>
      <c r="J20" s="56">
        <v>396</v>
      </c>
      <c r="K20" s="45">
        <v>4625</v>
      </c>
      <c r="L20" s="55">
        <v>2002</v>
      </c>
      <c r="M20" s="45">
        <v>11780</v>
      </c>
      <c r="N20" s="55">
        <v>5589</v>
      </c>
      <c r="O20" s="45">
        <v>7524</v>
      </c>
      <c r="P20" s="55">
        <v>4786</v>
      </c>
      <c r="Q20" s="45">
        <v>14858</v>
      </c>
      <c r="R20" s="55">
        <v>4180</v>
      </c>
      <c r="S20" s="45">
        <v>22654</v>
      </c>
      <c r="T20" s="55">
        <v>6465</v>
      </c>
      <c r="U20" s="45">
        <v>12887</v>
      </c>
      <c r="V20" s="55">
        <v>7297</v>
      </c>
      <c r="W20" s="45">
        <v>19831</v>
      </c>
      <c r="X20" s="55">
        <v>4877</v>
      </c>
      <c r="Y20" s="45">
        <v>24329</v>
      </c>
      <c r="Z20" s="56">
        <v>0</v>
      </c>
      <c r="AA20" s="60">
        <v>0</v>
      </c>
      <c r="AB20" s="56">
        <v>0</v>
      </c>
      <c r="AC20" s="60">
        <v>0</v>
      </c>
      <c r="AD20" s="56">
        <v>0</v>
      </c>
      <c r="AE20" s="60">
        <v>0</v>
      </c>
      <c r="AF20" s="56">
        <v>0</v>
      </c>
      <c r="AG20" s="60">
        <v>0</v>
      </c>
      <c r="AH20" s="56">
        <v>76</v>
      </c>
      <c r="AI20" s="45">
        <v>1766</v>
      </c>
      <c r="AJ20" s="55">
        <v>1289</v>
      </c>
      <c r="AK20" s="45">
        <v>15253</v>
      </c>
      <c r="AL20" s="55">
        <v>3318</v>
      </c>
      <c r="AM20" s="45">
        <v>21495</v>
      </c>
      <c r="AN20" s="55">
        <v>6402</v>
      </c>
      <c r="AO20" s="57">
        <v>19577</v>
      </c>
      <c r="AP20" s="44">
        <v>7508</v>
      </c>
      <c r="AQ20" s="45">
        <v>10185</v>
      </c>
      <c r="AR20" s="44">
        <v>3811</v>
      </c>
      <c r="AS20" s="45">
        <v>10117</v>
      </c>
      <c r="AT20" s="44">
        <v>6086</v>
      </c>
      <c r="AU20" s="45">
        <v>21934</v>
      </c>
      <c r="AV20" s="44">
        <v>4350</v>
      </c>
      <c r="AW20" s="45">
        <v>23548</v>
      </c>
      <c r="AX20" s="44">
        <v>3237</v>
      </c>
      <c r="AY20" s="45">
        <v>31109</v>
      </c>
      <c r="AZ20" s="55">
        <v>3375</v>
      </c>
      <c r="BA20" s="45">
        <v>26915</v>
      </c>
      <c r="BB20" s="44">
        <v>2270</v>
      </c>
      <c r="BC20" s="45">
        <v>9535</v>
      </c>
      <c r="BD20" s="44">
        <v>2293</v>
      </c>
      <c r="BE20" s="45">
        <v>24608</v>
      </c>
      <c r="BF20" s="44">
        <v>2232</v>
      </c>
      <c r="BG20" s="45">
        <v>22779</v>
      </c>
      <c r="BH20" s="44">
        <v>1913</v>
      </c>
      <c r="BI20" s="45">
        <v>35962</v>
      </c>
      <c r="BJ20" s="44">
        <v>4750</v>
      </c>
      <c r="BK20" s="45">
        <v>27879</v>
      </c>
      <c r="BL20" s="44">
        <v>2716</v>
      </c>
      <c r="BM20" s="45">
        <v>16267</v>
      </c>
      <c r="BN20" s="44">
        <v>5805</v>
      </c>
      <c r="BO20" s="45">
        <v>14119</v>
      </c>
      <c r="BP20" s="44">
        <v>2348</v>
      </c>
      <c r="BQ20" s="45">
        <v>18132</v>
      </c>
      <c r="BR20" s="44">
        <v>2087</v>
      </c>
      <c r="BS20" s="45">
        <v>17761</v>
      </c>
      <c r="BT20" s="44">
        <v>1528</v>
      </c>
      <c r="BU20" s="45">
        <v>35076</v>
      </c>
      <c r="BV20" s="44">
        <v>3548</v>
      </c>
      <c r="BW20" s="45">
        <v>28546</v>
      </c>
      <c r="BX20" s="44">
        <v>1415</v>
      </c>
      <c r="BY20" s="45">
        <v>31452</v>
      </c>
      <c r="BZ20" s="44">
        <v>1041</v>
      </c>
      <c r="CA20" s="45">
        <v>26045</v>
      </c>
      <c r="CB20" s="44">
        <v>2991</v>
      </c>
      <c r="CC20" s="45">
        <v>31442</v>
      </c>
      <c r="CD20" s="44">
        <v>3477</v>
      </c>
      <c r="CE20" s="45">
        <v>27608</v>
      </c>
      <c r="CF20" s="44">
        <v>3044</v>
      </c>
      <c r="CG20" s="45">
        <v>36006</v>
      </c>
      <c r="CH20" s="50">
        <v>6045.39</v>
      </c>
      <c r="CI20" s="51">
        <v>23643.09</v>
      </c>
      <c r="CJ20" s="59">
        <v>5589.36</v>
      </c>
      <c r="CK20" s="51">
        <v>17896.68</v>
      </c>
      <c r="CL20" s="59">
        <v>5181.03</v>
      </c>
      <c r="CM20" s="51">
        <v>28990.080000000002</v>
      </c>
      <c r="CN20" s="59">
        <v>7753.32</v>
      </c>
      <c r="CO20" s="51">
        <v>18641.07</v>
      </c>
      <c r="CP20" s="59">
        <v>7509.96</v>
      </c>
      <c r="CQ20" s="51">
        <v>24020.37</v>
      </c>
      <c r="CR20" s="59">
        <v>3430.8</v>
      </c>
      <c r="CS20" s="51">
        <v>11590.38</v>
      </c>
      <c r="CT20" s="50">
        <v>2153.34</v>
      </c>
      <c r="CU20" s="51">
        <v>1109.07</v>
      </c>
      <c r="CV20" s="50">
        <v>444.96</v>
      </c>
      <c r="CW20" s="51">
        <v>3762.36</v>
      </c>
      <c r="CX20" s="50">
        <v>5353.65</v>
      </c>
      <c r="CY20" s="51">
        <v>18731.61</v>
      </c>
      <c r="CZ20" s="50">
        <v>1010.61</v>
      </c>
      <c r="DA20" s="51">
        <v>8594.73</v>
      </c>
      <c r="DB20" s="50">
        <v>1725.66</v>
      </c>
      <c r="DC20" s="51">
        <v>13707.45</v>
      </c>
      <c r="DD20" s="50">
        <v>1484.82</v>
      </c>
      <c r="DE20" s="51">
        <v>19525.41</v>
      </c>
    </row>
    <row r="21" spans="1:109">
      <c r="A21" s="54" t="s">
        <v>22</v>
      </c>
      <c r="B21" s="44">
        <v>6379</v>
      </c>
      <c r="C21" s="45">
        <v>15614</v>
      </c>
      <c r="D21" s="44">
        <v>4602</v>
      </c>
      <c r="E21" s="45">
        <v>13116</v>
      </c>
      <c r="F21" s="55">
        <v>6344</v>
      </c>
      <c r="G21" s="45">
        <v>10679</v>
      </c>
      <c r="H21" s="55">
        <v>4338</v>
      </c>
      <c r="I21" s="45">
        <v>11176</v>
      </c>
      <c r="J21" s="55">
        <v>3028</v>
      </c>
      <c r="K21" s="45">
        <v>6482</v>
      </c>
      <c r="L21" s="55">
        <v>4920</v>
      </c>
      <c r="M21" s="45">
        <v>14058</v>
      </c>
      <c r="N21" s="55">
        <v>11186</v>
      </c>
      <c r="O21" s="45">
        <v>5778</v>
      </c>
      <c r="P21" s="55">
        <v>20239</v>
      </c>
      <c r="Q21" s="45">
        <v>2899</v>
      </c>
      <c r="R21" s="55">
        <v>21204</v>
      </c>
      <c r="S21" s="45">
        <v>2405</v>
      </c>
      <c r="T21" s="55">
        <v>8735</v>
      </c>
      <c r="U21" s="45">
        <v>12478</v>
      </c>
      <c r="V21" s="55">
        <v>2406</v>
      </c>
      <c r="W21" s="45">
        <v>10567</v>
      </c>
      <c r="X21" s="55">
        <v>2261</v>
      </c>
      <c r="Y21" s="45">
        <v>6166</v>
      </c>
      <c r="Z21" s="55">
        <v>2194</v>
      </c>
      <c r="AA21" s="45">
        <v>9933</v>
      </c>
      <c r="AB21" s="55">
        <v>2961</v>
      </c>
      <c r="AC21" s="45">
        <v>9876</v>
      </c>
      <c r="AD21" s="55">
        <v>2453</v>
      </c>
      <c r="AE21" s="45">
        <v>1939</v>
      </c>
      <c r="AF21" s="55">
        <v>2369</v>
      </c>
      <c r="AG21" s="45">
        <v>14007</v>
      </c>
      <c r="AH21" s="55">
        <v>1648</v>
      </c>
      <c r="AI21" s="45">
        <v>12442</v>
      </c>
      <c r="AJ21" s="55">
        <v>2813</v>
      </c>
      <c r="AK21" s="45">
        <v>6601</v>
      </c>
      <c r="AL21" s="55">
        <v>4192</v>
      </c>
      <c r="AM21" s="45">
        <v>6081</v>
      </c>
      <c r="AN21" s="55">
        <v>3349</v>
      </c>
      <c r="AO21" s="57">
        <v>8794</v>
      </c>
      <c r="AP21" s="44">
        <v>1646</v>
      </c>
      <c r="AQ21" s="45">
        <v>11113</v>
      </c>
      <c r="AR21" s="44">
        <v>1532</v>
      </c>
      <c r="AS21" s="45">
        <v>5600</v>
      </c>
      <c r="AT21" s="44">
        <v>5492</v>
      </c>
      <c r="AU21" s="45">
        <v>7351</v>
      </c>
      <c r="AV21" s="44">
        <v>2500</v>
      </c>
      <c r="AW21" s="45">
        <v>8951</v>
      </c>
      <c r="AX21" s="44">
        <v>0</v>
      </c>
      <c r="AY21" s="45">
        <v>0</v>
      </c>
      <c r="AZ21" s="55">
        <v>5136</v>
      </c>
      <c r="BA21" s="60">
        <v>993</v>
      </c>
      <c r="BB21" s="44">
        <v>8061</v>
      </c>
      <c r="BC21" s="45">
        <v>9829</v>
      </c>
      <c r="BD21" s="44">
        <v>2521</v>
      </c>
      <c r="BE21" s="45">
        <v>17768</v>
      </c>
      <c r="BF21" s="44">
        <v>4841</v>
      </c>
      <c r="BG21" s="45">
        <v>10251</v>
      </c>
      <c r="BH21" s="44">
        <v>4652</v>
      </c>
      <c r="BI21" s="45">
        <v>10411</v>
      </c>
      <c r="BJ21" s="44">
        <v>5071</v>
      </c>
      <c r="BK21" s="45">
        <v>7657</v>
      </c>
      <c r="BL21" s="44">
        <v>11816</v>
      </c>
      <c r="BM21" s="45">
        <v>8872</v>
      </c>
      <c r="BN21" s="44">
        <v>3692</v>
      </c>
      <c r="BO21" s="45">
        <v>16625</v>
      </c>
      <c r="BP21" s="44">
        <v>9564</v>
      </c>
      <c r="BQ21" s="45">
        <v>6826</v>
      </c>
      <c r="BR21" s="44">
        <v>9771</v>
      </c>
      <c r="BS21" s="45">
        <v>5585</v>
      </c>
      <c r="BT21" s="44">
        <v>5683</v>
      </c>
      <c r="BU21" s="45">
        <v>8597</v>
      </c>
      <c r="BV21" s="44">
        <v>5231</v>
      </c>
      <c r="BW21" s="45">
        <v>13299</v>
      </c>
      <c r="BX21" s="44">
        <v>5282</v>
      </c>
      <c r="BY21" s="45">
        <v>15009</v>
      </c>
      <c r="BZ21" s="44">
        <v>6341</v>
      </c>
      <c r="CA21" s="45">
        <v>10325</v>
      </c>
      <c r="CB21" s="44">
        <v>2968</v>
      </c>
      <c r="CC21" s="45">
        <v>17317</v>
      </c>
      <c r="CD21" s="44">
        <v>3325</v>
      </c>
      <c r="CE21" s="45">
        <v>11084</v>
      </c>
      <c r="CF21" s="44">
        <v>3243</v>
      </c>
      <c r="CG21" s="45">
        <v>6520</v>
      </c>
      <c r="CH21" s="50">
        <v>7626.34</v>
      </c>
      <c r="CI21" s="51">
        <v>6482.64</v>
      </c>
      <c r="CJ21" s="59">
        <v>6806.46</v>
      </c>
      <c r="CK21" s="51">
        <v>8742.89</v>
      </c>
      <c r="CL21" s="59">
        <v>7292.88</v>
      </c>
      <c r="CM21" s="51">
        <v>9662.6299999999992</v>
      </c>
      <c r="CN21" s="59">
        <v>6696.84</v>
      </c>
      <c r="CO21" s="51">
        <v>10592.19</v>
      </c>
      <c r="CP21" s="59">
        <v>3846.4</v>
      </c>
      <c r="CQ21" s="51">
        <v>12358.58</v>
      </c>
      <c r="CR21" s="59">
        <v>4513.95</v>
      </c>
      <c r="CS21" s="51">
        <v>14057.69</v>
      </c>
      <c r="CT21" s="50">
        <v>5730.92</v>
      </c>
      <c r="CU21" s="51">
        <v>6465.75</v>
      </c>
      <c r="CV21" s="50">
        <v>4720.6499999999996</v>
      </c>
      <c r="CW21" s="51">
        <v>11022.35</v>
      </c>
      <c r="CX21" s="50">
        <v>4587.72</v>
      </c>
      <c r="CY21" s="51">
        <v>10524.4</v>
      </c>
      <c r="CZ21" s="50">
        <v>3463.17</v>
      </c>
      <c r="DA21" s="51">
        <v>12243.86</v>
      </c>
      <c r="DB21" s="50">
        <v>1840.67</v>
      </c>
      <c r="DC21" s="51">
        <v>1832.1</v>
      </c>
      <c r="DD21" s="50">
        <v>0</v>
      </c>
      <c r="DE21" s="51">
        <v>0</v>
      </c>
    </row>
    <row r="22" spans="1:109">
      <c r="A22" s="54" t="s">
        <v>23</v>
      </c>
      <c r="B22" s="44">
        <v>6233</v>
      </c>
      <c r="C22" s="45">
        <v>12955</v>
      </c>
      <c r="D22" s="44">
        <v>3910</v>
      </c>
      <c r="E22" s="45">
        <v>12289</v>
      </c>
      <c r="F22" s="55">
        <v>6917</v>
      </c>
      <c r="G22" s="45">
        <v>11557</v>
      </c>
      <c r="H22" s="55">
        <v>3333</v>
      </c>
      <c r="I22" s="45">
        <v>12551</v>
      </c>
      <c r="J22" s="55">
        <v>2789</v>
      </c>
      <c r="K22" s="45">
        <v>9081</v>
      </c>
      <c r="L22" s="55">
        <v>5064</v>
      </c>
      <c r="M22" s="45">
        <v>12324</v>
      </c>
      <c r="N22" s="55">
        <v>12117</v>
      </c>
      <c r="O22" s="45">
        <v>4993</v>
      </c>
      <c r="P22" s="55">
        <v>19734</v>
      </c>
      <c r="Q22" s="45">
        <v>3060</v>
      </c>
      <c r="R22" s="55">
        <v>20788</v>
      </c>
      <c r="S22" s="45">
        <v>2839</v>
      </c>
      <c r="T22" s="55">
        <v>2984</v>
      </c>
      <c r="U22" s="45">
        <v>2381</v>
      </c>
      <c r="V22" s="55">
        <v>3500</v>
      </c>
      <c r="W22" s="45">
        <v>12829</v>
      </c>
      <c r="X22" s="55">
        <v>4256</v>
      </c>
      <c r="Y22" s="45">
        <v>9098</v>
      </c>
      <c r="Z22" s="55">
        <v>2430</v>
      </c>
      <c r="AA22" s="45">
        <v>10767</v>
      </c>
      <c r="AB22" s="55">
        <v>2441</v>
      </c>
      <c r="AC22" s="45">
        <v>11757</v>
      </c>
      <c r="AD22" s="55">
        <v>5219</v>
      </c>
      <c r="AE22" s="45">
        <v>8613</v>
      </c>
      <c r="AF22" s="55">
        <v>2394</v>
      </c>
      <c r="AG22" s="45">
        <v>12628</v>
      </c>
      <c r="AH22" s="56">
        <v>862</v>
      </c>
      <c r="AI22" s="45">
        <v>14565</v>
      </c>
      <c r="AJ22" s="55">
        <v>2568</v>
      </c>
      <c r="AK22" s="45">
        <v>6124</v>
      </c>
      <c r="AL22" s="55">
        <v>3772</v>
      </c>
      <c r="AM22" s="45">
        <v>6765</v>
      </c>
      <c r="AN22" s="55">
        <v>3050</v>
      </c>
      <c r="AO22" s="57">
        <v>8933</v>
      </c>
      <c r="AP22" s="44">
        <v>1582</v>
      </c>
      <c r="AQ22" s="45">
        <v>10369</v>
      </c>
      <c r="AR22" s="44">
        <v>1735</v>
      </c>
      <c r="AS22" s="45">
        <v>3354</v>
      </c>
      <c r="AT22" s="44">
        <v>1306</v>
      </c>
      <c r="AU22" s="45">
        <v>4145</v>
      </c>
      <c r="AV22" s="44">
        <v>3162</v>
      </c>
      <c r="AW22" s="45">
        <v>8619</v>
      </c>
      <c r="AX22" s="44">
        <v>6344</v>
      </c>
      <c r="AY22" s="45">
        <v>18972</v>
      </c>
      <c r="AZ22" s="55">
        <v>4184</v>
      </c>
      <c r="BA22" s="45">
        <v>14439</v>
      </c>
      <c r="BB22" s="44">
        <v>8601</v>
      </c>
      <c r="BC22" s="45">
        <v>14351</v>
      </c>
      <c r="BD22" s="44">
        <v>2213</v>
      </c>
      <c r="BE22" s="45">
        <v>11090</v>
      </c>
      <c r="BF22" s="44">
        <v>4317</v>
      </c>
      <c r="BG22" s="45">
        <v>15817</v>
      </c>
      <c r="BH22" s="44">
        <v>4031</v>
      </c>
      <c r="BI22" s="45">
        <v>15810</v>
      </c>
      <c r="BJ22" s="44">
        <v>4562</v>
      </c>
      <c r="BK22" s="45">
        <v>9075</v>
      </c>
      <c r="BL22" s="44">
        <v>9047</v>
      </c>
      <c r="BM22" s="45">
        <v>6942</v>
      </c>
      <c r="BN22" s="44">
        <v>1887</v>
      </c>
      <c r="BO22" s="45">
        <v>5565</v>
      </c>
      <c r="BP22" s="44">
        <v>8195</v>
      </c>
      <c r="BQ22" s="45">
        <v>6355</v>
      </c>
      <c r="BR22" s="44">
        <v>9871</v>
      </c>
      <c r="BS22" s="45">
        <v>6047</v>
      </c>
      <c r="BT22" s="44">
        <v>5153</v>
      </c>
      <c r="BU22" s="45">
        <v>9969</v>
      </c>
      <c r="BV22" s="44">
        <v>3369</v>
      </c>
      <c r="BW22" s="45">
        <v>3956</v>
      </c>
      <c r="BX22" s="58">
        <v>0</v>
      </c>
      <c r="BY22" s="60">
        <v>0</v>
      </c>
      <c r="BZ22" s="58">
        <v>0</v>
      </c>
      <c r="CA22" s="60">
        <v>0</v>
      </c>
      <c r="CB22" s="44">
        <v>3073</v>
      </c>
      <c r="CC22" s="45">
        <v>10796</v>
      </c>
      <c r="CD22" s="44">
        <v>3531</v>
      </c>
      <c r="CE22" s="45">
        <v>12447</v>
      </c>
      <c r="CF22" s="44">
        <v>4542</v>
      </c>
      <c r="CG22" s="45">
        <v>14585</v>
      </c>
      <c r="CH22" s="50">
        <v>6843.19</v>
      </c>
      <c r="CI22" s="51">
        <v>7010.26</v>
      </c>
      <c r="CJ22" s="59">
        <v>6654.38</v>
      </c>
      <c r="CK22" s="51">
        <v>6068.16</v>
      </c>
      <c r="CL22" s="59">
        <v>5422.41</v>
      </c>
      <c r="CM22" s="51">
        <v>11128.26</v>
      </c>
      <c r="CN22" s="59">
        <v>5774.9</v>
      </c>
      <c r="CO22" s="51">
        <v>13435.7</v>
      </c>
      <c r="CP22" s="59">
        <v>5375.85</v>
      </c>
      <c r="CQ22" s="51">
        <v>11744.27</v>
      </c>
      <c r="CR22" s="59">
        <v>4859.88</v>
      </c>
      <c r="CS22" s="51">
        <v>15045.35</v>
      </c>
      <c r="CT22" s="50">
        <v>6746.1</v>
      </c>
      <c r="CU22" s="51">
        <v>9280.9699999999993</v>
      </c>
      <c r="CV22" s="50">
        <v>5838.53</v>
      </c>
      <c r="CW22" s="51">
        <v>13408.1</v>
      </c>
      <c r="CX22" s="50">
        <v>4694.07</v>
      </c>
      <c r="CY22" s="51">
        <v>12842.49</v>
      </c>
      <c r="CZ22" s="50">
        <v>3568.51</v>
      </c>
      <c r="DA22" s="51">
        <v>13195.73</v>
      </c>
      <c r="DB22" s="50">
        <v>4583.82</v>
      </c>
      <c r="DC22" s="51">
        <v>6871.6</v>
      </c>
      <c r="DD22" s="50">
        <v>3957.09</v>
      </c>
      <c r="DE22" s="51">
        <v>5300.69</v>
      </c>
    </row>
    <row r="23" spans="1:109">
      <c r="A23" s="54" t="s">
        <v>24</v>
      </c>
      <c r="B23" s="58">
        <v>228</v>
      </c>
      <c r="C23" s="60">
        <v>50</v>
      </c>
      <c r="D23" s="44">
        <v>4887</v>
      </c>
      <c r="E23" s="45">
        <v>13545</v>
      </c>
      <c r="F23" s="55">
        <v>5464</v>
      </c>
      <c r="G23" s="45">
        <v>11876</v>
      </c>
      <c r="H23" s="55">
        <v>5661</v>
      </c>
      <c r="I23" s="45">
        <v>8194</v>
      </c>
      <c r="J23" s="55">
        <v>2795</v>
      </c>
      <c r="K23" s="45">
        <v>13117</v>
      </c>
      <c r="L23" s="55">
        <v>6070</v>
      </c>
      <c r="M23" s="45">
        <v>6405</v>
      </c>
      <c r="N23" s="55">
        <v>12034</v>
      </c>
      <c r="O23" s="45">
        <v>7083</v>
      </c>
      <c r="P23" s="55">
        <v>8852</v>
      </c>
      <c r="Q23" s="45">
        <v>3920</v>
      </c>
      <c r="R23" s="56">
        <v>127</v>
      </c>
      <c r="S23" s="60">
        <v>0</v>
      </c>
      <c r="T23" s="56">
        <v>0</v>
      </c>
      <c r="U23" s="60">
        <v>0</v>
      </c>
      <c r="V23" s="56">
        <v>940</v>
      </c>
      <c r="W23" s="45">
        <v>4252</v>
      </c>
      <c r="X23" s="55">
        <v>2304</v>
      </c>
      <c r="Y23" s="45">
        <v>9669</v>
      </c>
      <c r="Z23" s="55">
        <v>2371</v>
      </c>
      <c r="AA23" s="45">
        <v>9692</v>
      </c>
      <c r="AB23" s="55">
        <v>3044</v>
      </c>
      <c r="AC23" s="45">
        <v>5830</v>
      </c>
      <c r="AD23" s="55">
        <v>6781</v>
      </c>
      <c r="AE23" s="45">
        <v>7642</v>
      </c>
      <c r="AF23" s="56">
        <v>0</v>
      </c>
      <c r="AG23" s="60">
        <v>0</v>
      </c>
      <c r="AH23" s="56">
        <v>161</v>
      </c>
      <c r="AI23" s="45">
        <v>9585</v>
      </c>
      <c r="AJ23" s="55">
        <v>3026</v>
      </c>
      <c r="AK23" s="45">
        <v>5659</v>
      </c>
      <c r="AL23" s="55">
        <v>3196</v>
      </c>
      <c r="AM23" s="45">
        <v>6663</v>
      </c>
      <c r="AN23" s="55">
        <v>2562</v>
      </c>
      <c r="AO23" s="57">
        <v>11565</v>
      </c>
      <c r="AP23" s="44">
        <v>1508</v>
      </c>
      <c r="AQ23" s="45">
        <v>10823</v>
      </c>
      <c r="AR23" s="44">
        <v>1411</v>
      </c>
      <c r="AS23" s="45">
        <v>5378</v>
      </c>
      <c r="AT23" s="44">
        <v>5426</v>
      </c>
      <c r="AU23" s="45">
        <v>9164</v>
      </c>
      <c r="AV23" s="44">
        <v>2893</v>
      </c>
      <c r="AW23" s="45">
        <v>12947</v>
      </c>
      <c r="AX23" s="44">
        <v>6251</v>
      </c>
      <c r="AY23" s="45">
        <v>18205</v>
      </c>
      <c r="AZ23" s="55">
        <v>4369</v>
      </c>
      <c r="BA23" s="45">
        <v>17537</v>
      </c>
      <c r="BB23" s="44">
        <v>6004</v>
      </c>
      <c r="BC23" s="45">
        <v>10153</v>
      </c>
      <c r="BD23" s="44">
        <v>2864</v>
      </c>
      <c r="BE23" s="45">
        <v>16795</v>
      </c>
      <c r="BF23" s="44">
        <v>4139</v>
      </c>
      <c r="BG23" s="45">
        <v>10177</v>
      </c>
      <c r="BH23" s="44">
        <v>4018</v>
      </c>
      <c r="BI23" s="45">
        <v>15778</v>
      </c>
      <c r="BJ23" s="44">
        <v>4819</v>
      </c>
      <c r="BK23" s="45">
        <v>11707</v>
      </c>
      <c r="BL23" s="44">
        <v>9685</v>
      </c>
      <c r="BM23" s="45">
        <v>9832</v>
      </c>
      <c r="BN23" s="44">
        <v>2435</v>
      </c>
      <c r="BO23" s="45">
        <v>6211</v>
      </c>
      <c r="BP23" s="44">
        <v>8629</v>
      </c>
      <c r="BQ23" s="45">
        <v>5969</v>
      </c>
      <c r="BR23" s="44">
        <v>6850</v>
      </c>
      <c r="BS23" s="45">
        <v>3988</v>
      </c>
      <c r="BT23" s="44">
        <v>4940</v>
      </c>
      <c r="BU23" s="45">
        <v>6348</v>
      </c>
      <c r="BV23" s="44">
        <v>4769</v>
      </c>
      <c r="BW23" s="45">
        <v>13100</v>
      </c>
      <c r="BX23" s="44">
        <v>4637</v>
      </c>
      <c r="BY23" s="45">
        <v>15732</v>
      </c>
      <c r="BZ23" s="44">
        <v>6224</v>
      </c>
      <c r="CA23" s="45">
        <v>11855</v>
      </c>
      <c r="CB23" s="44">
        <v>3677</v>
      </c>
      <c r="CC23" s="45">
        <v>16491</v>
      </c>
      <c r="CD23" s="44">
        <v>3397</v>
      </c>
      <c r="CE23" s="45">
        <v>13344</v>
      </c>
      <c r="CF23" s="44">
        <v>4697</v>
      </c>
      <c r="CG23" s="45">
        <v>12883</v>
      </c>
      <c r="CH23" s="50">
        <v>6738.54</v>
      </c>
      <c r="CI23" s="51">
        <v>8250.7999999999993</v>
      </c>
      <c r="CJ23" s="59">
        <v>5902.85</v>
      </c>
      <c r="CK23" s="51">
        <v>9177.7099999999991</v>
      </c>
      <c r="CL23" s="59">
        <v>6834.05</v>
      </c>
      <c r="CM23" s="51">
        <v>10165.620000000001</v>
      </c>
      <c r="CN23" s="59">
        <v>7260.88</v>
      </c>
      <c r="CO23" s="51">
        <v>10719.45</v>
      </c>
      <c r="CP23" s="59">
        <v>3821.9</v>
      </c>
      <c r="CQ23" s="51">
        <v>11709.94</v>
      </c>
      <c r="CR23" s="59">
        <v>5802.62</v>
      </c>
      <c r="CS23" s="51">
        <v>14892.38</v>
      </c>
      <c r="CT23" s="50">
        <v>5303.47</v>
      </c>
      <c r="CU23" s="51">
        <v>9821.83</v>
      </c>
      <c r="CV23" s="50">
        <v>2723.81</v>
      </c>
      <c r="CW23" s="51">
        <v>7834.3</v>
      </c>
      <c r="CX23" s="50">
        <v>3000.12</v>
      </c>
      <c r="CY23" s="51">
        <v>6041.83</v>
      </c>
      <c r="CZ23" s="50">
        <v>3279.72</v>
      </c>
      <c r="DA23" s="51">
        <v>16866.61</v>
      </c>
      <c r="DB23" s="50">
        <v>4640.01</v>
      </c>
      <c r="DC23" s="51">
        <v>7101.68</v>
      </c>
      <c r="DD23" s="50">
        <v>2660.87</v>
      </c>
      <c r="DE23" s="51">
        <v>10393.68</v>
      </c>
    </row>
    <row r="24" spans="1:109">
      <c r="A24" s="54" t="s">
        <v>25</v>
      </c>
      <c r="B24" s="44">
        <v>6784</v>
      </c>
      <c r="C24" s="45">
        <v>14257</v>
      </c>
      <c r="D24" s="44">
        <v>2599</v>
      </c>
      <c r="E24" s="45">
        <v>13686</v>
      </c>
      <c r="F24" s="55">
        <v>5165</v>
      </c>
      <c r="G24" s="45">
        <v>12015</v>
      </c>
      <c r="H24" s="55">
        <v>4944</v>
      </c>
      <c r="I24" s="45">
        <v>12303</v>
      </c>
      <c r="J24" s="55">
        <v>3142</v>
      </c>
      <c r="K24" s="45">
        <v>10528</v>
      </c>
      <c r="L24" s="56">
        <v>972</v>
      </c>
      <c r="M24" s="45">
        <v>2956</v>
      </c>
      <c r="N24" s="56">
        <v>682</v>
      </c>
      <c r="O24" s="60">
        <v>0</v>
      </c>
      <c r="P24" s="55">
        <v>9214</v>
      </c>
      <c r="Q24" s="60">
        <v>507</v>
      </c>
      <c r="R24" s="55">
        <v>20537</v>
      </c>
      <c r="S24" s="45">
        <v>3599</v>
      </c>
      <c r="T24" s="55">
        <v>7999</v>
      </c>
      <c r="U24" s="45">
        <v>11188</v>
      </c>
      <c r="V24" s="55">
        <v>2395</v>
      </c>
      <c r="W24" s="45">
        <v>13961</v>
      </c>
      <c r="X24" s="55">
        <v>2039</v>
      </c>
      <c r="Y24" s="45">
        <v>10469</v>
      </c>
      <c r="Z24" s="55">
        <v>1967</v>
      </c>
      <c r="AA24" s="45">
        <v>9763</v>
      </c>
      <c r="AB24" s="55">
        <v>2368</v>
      </c>
      <c r="AC24" s="45">
        <v>13340</v>
      </c>
      <c r="AD24" s="55">
        <v>5141</v>
      </c>
      <c r="AE24" s="45">
        <v>11167</v>
      </c>
      <c r="AF24" s="55">
        <v>3466</v>
      </c>
      <c r="AG24" s="45">
        <v>14629</v>
      </c>
      <c r="AH24" s="55">
        <v>1418</v>
      </c>
      <c r="AI24" s="45">
        <v>14974</v>
      </c>
      <c r="AJ24" s="55">
        <v>1682</v>
      </c>
      <c r="AK24" s="45">
        <v>5658</v>
      </c>
      <c r="AL24" s="55">
        <v>1379</v>
      </c>
      <c r="AM24" s="45">
        <v>4565</v>
      </c>
      <c r="AN24" s="55">
        <v>3154</v>
      </c>
      <c r="AO24" s="57">
        <v>10083</v>
      </c>
      <c r="AP24" s="44">
        <v>1253</v>
      </c>
      <c r="AQ24" s="45">
        <v>11237</v>
      </c>
      <c r="AR24" s="44">
        <v>1544</v>
      </c>
      <c r="AS24" s="45">
        <v>4843</v>
      </c>
      <c r="AT24" s="44">
        <v>3501</v>
      </c>
      <c r="AU24" s="45">
        <v>9105</v>
      </c>
      <c r="AV24" s="44">
        <v>2586</v>
      </c>
      <c r="AW24" s="45">
        <v>11512</v>
      </c>
      <c r="AX24" s="44">
        <v>6848</v>
      </c>
      <c r="AY24" s="45">
        <v>19084</v>
      </c>
      <c r="AZ24" s="55">
        <v>3212</v>
      </c>
      <c r="BA24" s="45">
        <v>15356</v>
      </c>
      <c r="BB24" s="44">
        <v>8320</v>
      </c>
      <c r="BC24" s="45">
        <v>13419</v>
      </c>
      <c r="BD24" s="44">
        <v>2089</v>
      </c>
      <c r="BE24" s="45">
        <v>12586</v>
      </c>
      <c r="BF24" s="44">
        <v>3989</v>
      </c>
      <c r="BG24" s="45">
        <v>15591</v>
      </c>
      <c r="BH24" s="44">
        <v>3977</v>
      </c>
      <c r="BI24" s="45">
        <v>13888</v>
      </c>
      <c r="BJ24" s="44">
        <v>2694</v>
      </c>
      <c r="BK24" s="45">
        <v>6606</v>
      </c>
      <c r="BL24" s="44">
        <v>676</v>
      </c>
      <c r="BM24" s="45">
        <v>956</v>
      </c>
      <c r="BN24" s="44">
        <v>3001</v>
      </c>
      <c r="BO24" s="45">
        <v>18753</v>
      </c>
      <c r="BP24" s="44">
        <v>9009</v>
      </c>
      <c r="BQ24" s="45">
        <v>5646</v>
      </c>
      <c r="BR24" s="44">
        <v>7491</v>
      </c>
      <c r="BS24" s="45">
        <v>7799</v>
      </c>
      <c r="BT24" s="44">
        <v>7946</v>
      </c>
      <c r="BU24" s="45">
        <v>8012</v>
      </c>
      <c r="BV24" s="44">
        <v>5448</v>
      </c>
      <c r="BW24" s="45">
        <v>13995</v>
      </c>
      <c r="BX24" s="44">
        <v>2504</v>
      </c>
      <c r="BY24" s="45">
        <v>8468</v>
      </c>
      <c r="BZ24" s="44">
        <v>5173</v>
      </c>
      <c r="CA24" s="45">
        <v>10989</v>
      </c>
      <c r="CB24" s="44">
        <v>4702</v>
      </c>
      <c r="CC24" s="45">
        <v>16581</v>
      </c>
      <c r="CD24" s="44">
        <v>2970</v>
      </c>
      <c r="CE24" s="45">
        <v>14287</v>
      </c>
      <c r="CF24" s="44">
        <v>4411</v>
      </c>
      <c r="CG24" s="45">
        <v>15698</v>
      </c>
      <c r="CH24" s="50">
        <v>8456.49</v>
      </c>
      <c r="CI24" s="51">
        <v>7330.49</v>
      </c>
      <c r="CJ24" s="59">
        <v>7196.68</v>
      </c>
      <c r="CK24" s="51">
        <v>9567.75</v>
      </c>
      <c r="CL24" s="59">
        <v>6691.99</v>
      </c>
      <c r="CM24" s="51">
        <v>9905.43</v>
      </c>
      <c r="CN24" s="59">
        <v>962.83</v>
      </c>
      <c r="CO24" s="51">
        <v>2338.12</v>
      </c>
      <c r="CP24" s="59">
        <v>638.76</v>
      </c>
      <c r="CQ24" s="51">
        <v>656.71</v>
      </c>
      <c r="CR24" s="59">
        <v>4565.74</v>
      </c>
      <c r="CS24" s="51">
        <v>14497.94</v>
      </c>
      <c r="CT24" s="50">
        <v>4782.46</v>
      </c>
      <c r="CU24" s="51">
        <v>9358.9</v>
      </c>
      <c r="CV24" s="50">
        <v>4917.91</v>
      </c>
      <c r="CW24" s="51">
        <v>13774.76</v>
      </c>
      <c r="CX24" s="50">
        <v>3418.13</v>
      </c>
      <c r="CY24" s="51">
        <v>10976.36</v>
      </c>
      <c r="CZ24" s="50">
        <v>2504.38</v>
      </c>
      <c r="DA24" s="51">
        <v>14110.93</v>
      </c>
      <c r="DB24" s="50">
        <v>3797.07</v>
      </c>
      <c r="DC24" s="51">
        <v>5085.1099999999997</v>
      </c>
      <c r="DD24" s="50">
        <v>2144.02</v>
      </c>
      <c r="DE24" s="51">
        <v>10189.18</v>
      </c>
    </row>
    <row r="25" spans="1:109">
      <c r="A25" s="54" t="s">
        <v>17</v>
      </c>
      <c r="B25" s="44">
        <v>4829</v>
      </c>
      <c r="C25" s="45">
        <v>6085</v>
      </c>
      <c r="D25" s="44">
        <v>3942</v>
      </c>
      <c r="E25" s="45">
        <v>11545</v>
      </c>
      <c r="F25" s="55">
        <v>5199</v>
      </c>
      <c r="G25" s="45">
        <v>5002</v>
      </c>
      <c r="H25" s="55">
        <v>4647</v>
      </c>
      <c r="I25" s="45">
        <v>9003</v>
      </c>
      <c r="J25" s="55">
        <v>3120</v>
      </c>
      <c r="K25" s="45">
        <v>5522</v>
      </c>
      <c r="L25" s="55">
        <v>6435</v>
      </c>
      <c r="M25" s="45">
        <v>9457</v>
      </c>
      <c r="N25" s="55">
        <v>4859</v>
      </c>
      <c r="O25" s="45">
        <v>8004</v>
      </c>
      <c r="P25" s="55">
        <v>5105</v>
      </c>
      <c r="Q25" s="45">
        <v>4967</v>
      </c>
      <c r="R25" s="56">
        <v>769</v>
      </c>
      <c r="S25" s="45">
        <v>4851</v>
      </c>
      <c r="T25" s="55">
        <v>1138</v>
      </c>
      <c r="U25" s="45">
        <v>8185</v>
      </c>
      <c r="V25" s="56">
        <v>640</v>
      </c>
      <c r="W25" s="45">
        <v>8491</v>
      </c>
      <c r="X25" s="55">
        <v>4507</v>
      </c>
      <c r="Y25" s="45">
        <v>6532</v>
      </c>
      <c r="Z25" s="55">
        <v>7460</v>
      </c>
      <c r="AA25" s="45">
        <v>8960</v>
      </c>
      <c r="AB25" s="55">
        <v>2317</v>
      </c>
      <c r="AC25" s="45">
        <v>17638</v>
      </c>
      <c r="AD25" s="55">
        <v>3524</v>
      </c>
      <c r="AE25" s="45">
        <v>13519</v>
      </c>
      <c r="AF25" s="55">
        <v>5224</v>
      </c>
      <c r="AG25" s="45">
        <v>7335</v>
      </c>
      <c r="AH25" s="55">
        <v>5363</v>
      </c>
      <c r="AI25" s="45">
        <v>6209</v>
      </c>
      <c r="AJ25" s="55">
        <v>3290</v>
      </c>
      <c r="AK25" s="45">
        <v>8888</v>
      </c>
      <c r="AL25" s="55">
        <v>3294</v>
      </c>
      <c r="AM25" s="45">
        <v>7476</v>
      </c>
      <c r="AN25" s="55">
        <v>2986</v>
      </c>
      <c r="AO25" s="57">
        <v>12103</v>
      </c>
      <c r="AP25" s="58">
        <v>970</v>
      </c>
      <c r="AQ25" s="60">
        <v>175</v>
      </c>
      <c r="AR25" s="44">
        <v>3688</v>
      </c>
      <c r="AS25" s="45">
        <v>2802</v>
      </c>
      <c r="AT25" s="44">
        <v>3306</v>
      </c>
      <c r="AU25" s="45">
        <v>4481</v>
      </c>
      <c r="AV25" s="44">
        <v>3259</v>
      </c>
      <c r="AW25" s="45">
        <v>9733</v>
      </c>
      <c r="AX25" s="44">
        <v>6093</v>
      </c>
      <c r="AY25" s="45">
        <v>9187</v>
      </c>
      <c r="AZ25" s="44">
        <v>6046</v>
      </c>
      <c r="BA25" s="45">
        <v>10610</v>
      </c>
      <c r="BB25" s="44">
        <v>3300</v>
      </c>
      <c r="BC25" s="45">
        <v>12413</v>
      </c>
      <c r="BD25" s="44">
        <v>3071</v>
      </c>
      <c r="BE25" s="45">
        <v>14056</v>
      </c>
      <c r="BF25" s="44">
        <v>3148</v>
      </c>
      <c r="BG25" s="45">
        <v>8223</v>
      </c>
      <c r="BH25" s="44">
        <v>1634</v>
      </c>
      <c r="BI25" s="45">
        <v>11419</v>
      </c>
      <c r="BJ25" s="44">
        <v>5227</v>
      </c>
      <c r="BK25" s="45">
        <v>8438</v>
      </c>
      <c r="BL25" s="44">
        <v>5687</v>
      </c>
      <c r="BM25" s="45">
        <v>5655</v>
      </c>
      <c r="BN25" s="44">
        <v>1133</v>
      </c>
      <c r="BO25" s="45">
        <v>1766</v>
      </c>
      <c r="BP25" s="44">
        <v>2203</v>
      </c>
      <c r="BQ25" s="45">
        <v>3697</v>
      </c>
      <c r="BR25" s="44">
        <v>4875</v>
      </c>
      <c r="BS25" s="45">
        <v>4549</v>
      </c>
      <c r="BT25" s="44">
        <v>1679</v>
      </c>
      <c r="BU25" s="45">
        <v>8560</v>
      </c>
      <c r="BV25" s="44">
        <v>2489</v>
      </c>
      <c r="BW25" s="45">
        <v>8003</v>
      </c>
      <c r="BX25" s="44">
        <v>2679</v>
      </c>
      <c r="BY25" s="45">
        <v>2366</v>
      </c>
      <c r="BZ25" s="58">
        <v>654</v>
      </c>
      <c r="CA25" s="45">
        <v>6074</v>
      </c>
      <c r="CB25" s="58">
        <v>601</v>
      </c>
      <c r="CC25" s="45">
        <v>6002</v>
      </c>
      <c r="CD25" s="44">
        <v>1335</v>
      </c>
      <c r="CE25" s="45">
        <v>8207</v>
      </c>
      <c r="CF25" s="58">
        <v>439</v>
      </c>
      <c r="CG25" s="45">
        <v>7156</v>
      </c>
      <c r="CH25" s="50">
        <v>2372.81</v>
      </c>
      <c r="CI25" s="51">
        <v>1732.32</v>
      </c>
      <c r="CJ25" s="59">
        <v>3910.13</v>
      </c>
      <c r="CK25" s="51">
        <v>1854.6</v>
      </c>
      <c r="CL25" s="59">
        <v>2474.7399999999998</v>
      </c>
      <c r="CM25" s="51">
        <v>3724.2</v>
      </c>
      <c r="CN25" s="59">
        <v>4598.28</v>
      </c>
      <c r="CO25" s="51">
        <v>8832.84</v>
      </c>
      <c r="CP25" s="59">
        <v>4138.9399999999996</v>
      </c>
      <c r="CQ25" s="51">
        <v>3853.7</v>
      </c>
      <c r="CR25" s="59">
        <v>1223.23</v>
      </c>
      <c r="CS25" s="51">
        <v>3090.07</v>
      </c>
      <c r="CT25" s="50">
        <v>2489.71</v>
      </c>
      <c r="CU25" s="51">
        <v>5753.66</v>
      </c>
      <c r="CV25" s="50">
        <v>1598.76</v>
      </c>
      <c r="CW25" s="51">
        <v>2661.86</v>
      </c>
      <c r="CX25" s="50">
        <v>964.44</v>
      </c>
      <c r="CY25" s="51">
        <v>1940.95</v>
      </c>
      <c r="CZ25" s="50">
        <v>922.73</v>
      </c>
      <c r="DA25" s="51">
        <v>1413.29</v>
      </c>
      <c r="DB25" s="50">
        <v>1079.74</v>
      </c>
      <c r="DC25" s="51">
        <v>2246.02</v>
      </c>
      <c r="DD25" s="50">
        <v>1031.1099999999999</v>
      </c>
      <c r="DE25" s="51">
        <v>3824.81</v>
      </c>
    </row>
    <row r="26" spans="1:109">
      <c r="A26" s="54" t="s">
        <v>18</v>
      </c>
      <c r="B26" s="44">
        <v>0</v>
      </c>
      <c r="C26" s="45">
        <v>0</v>
      </c>
      <c r="D26" s="44">
        <v>0</v>
      </c>
      <c r="E26" s="45">
        <v>0</v>
      </c>
      <c r="F26" s="55">
        <v>0</v>
      </c>
      <c r="G26" s="45">
        <v>0</v>
      </c>
      <c r="H26" s="55">
        <v>0</v>
      </c>
      <c r="I26" s="45">
        <v>0</v>
      </c>
      <c r="J26" s="55">
        <v>0</v>
      </c>
      <c r="K26" s="45">
        <v>0</v>
      </c>
      <c r="L26" s="55">
        <v>0</v>
      </c>
      <c r="M26" s="45">
        <v>0</v>
      </c>
      <c r="N26" s="55">
        <v>0</v>
      </c>
      <c r="O26" s="45">
        <v>0</v>
      </c>
      <c r="P26" s="55">
        <v>0</v>
      </c>
      <c r="Q26" s="45">
        <v>0</v>
      </c>
      <c r="R26" s="56">
        <v>0</v>
      </c>
      <c r="S26" s="45">
        <v>0</v>
      </c>
      <c r="T26" s="55">
        <v>0</v>
      </c>
      <c r="U26" s="45">
        <v>0</v>
      </c>
      <c r="V26" s="56">
        <v>0</v>
      </c>
      <c r="W26" s="45">
        <v>0</v>
      </c>
      <c r="X26" s="55">
        <v>0</v>
      </c>
      <c r="Y26" s="45">
        <v>0</v>
      </c>
      <c r="Z26" s="55">
        <v>0</v>
      </c>
      <c r="AA26" s="45">
        <v>0</v>
      </c>
      <c r="AB26" s="55">
        <v>0</v>
      </c>
      <c r="AC26" s="45">
        <v>0</v>
      </c>
      <c r="AD26" s="55">
        <v>0</v>
      </c>
      <c r="AE26" s="45">
        <v>0</v>
      </c>
      <c r="AF26" s="55">
        <v>0</v>
      </c>
      <c r="AG26" s="45">
        <v>0</v>
      </c>
      <c r="AH26" s="55">
        <v>0</v>
      </c>
      <c r="AI26" s="45">
        <v>0</v>
      </c>
      <c r="AJ26" s="55">
        <v>0</v>
      </c>
      <c r="AK26" s="45">
        <v>0</v>
      </c>
      <c r="AL26" s="55">
        <v>4851</v>
      </c>
      <c r="AM26" s="45">
        <v>2137</v>
      </c>
      <c r="AN26" s="55">
        <v>2167</v>
      </c>
      <c r="AO26" s="57">
        <v>4152</v>
      </c>
      <c r="AP26" s="44">
        <v>6748</v>
      </c>
      <c r="AQ26" s="60">
        <v>773</v>
      </c>
      <c r="AR26" s="44">
        <v>6034</v>
      </c>
      <c r="AS26" s="45">
        <v>2063</v>
      </c>
      <c r="AT26" s="44">
        <v>2478</v>
      </c>
      <c r="AU26" s="45">
        <v>5070</v>
      </c>
      <c r="AV26" s="44">
        <v>2643</v>
      </c>
      <c r="AW26" s="45">
        <v>3910</v>
      </c>
      <c r="AX26" s="44">
        <v>374</v>
      </c>
      <c r="AY26" s="45">
        <v>966</v>
      </c>
      <c r="AZ26" s="44">
        <v>1975</v>
      </c>
      <c r="BA26" s="45">
        <v>1824</v>
      </c>
      <c r="BB26" s="44">
        <v>2195</v>
      </c>
      <c r="BC26" s="45">
        <v>6267</v>
      </c>
      <c r="BD26" s="44">
        <v>1990</v>
      </c>
      <c r="BE26" s="45">
        <v>4695</v>
      </c>
      <c r="BF26" s="44">
        <v>2366</v>
      </c>
      <c r="BG26" s="45">
        <v>3417</v>
      </c>
      <c r="BH26" s="44">
        <v>4225</v>
      </c>
      <c r="BI26" s="45">
        <v>5562</v>
      </c>
      <c r="BJ26" s="44">
        <v>4084</v>
      </c>
      <c r="BK26" s="45">
        <v>2659</v>
      </c>
      <c r="BL26" s="44">
        <v>2789</v>
      </c>
      <c r="BM26" s="45">
        <v>7081</v>
      </c>
      <c r="BN26" s="44">
        <v>2868</v>
      </c>
      <c r="BO26" s="45">
        <v>4348</v>
      </c>
      <c r="BP26" s="44">
        <v>3976</v>
      </c>
      <c r="BQ26" s="45">
        <v>5247</v>
      </c>
      <c r="BR26" s="44">
        <v>3981</v>
      </c>
      <c r="BS26" s="45">
        <v>6903</v>
      </c>
      <c r="BT26" s="44">
        <v>5292</v>
      </c>
      <c r="BU26" s="45">
        <v>8028</v>
      </c>
      <c r="BV26" s="44">
        <v>3483</v>
      </c>
      <c r="BW26" s="45">
        <v>10883</v>
      </c>
      <c r="BX26" s="44">
        <v>5545</v>
      </c>
      <c r="BY26" s="45">
        <v>7806</v>
      </c>
      <c r="BZ26" s="44">
        <v>1628</v>
      </c>
      <c r="CA26" s="45">
        <v>5749</v>
      </c>
      <c r="CB26" s="44">
        <v>2096</v>
      </c>
      <c r="CC26" s="45">
        <v>8269</v>
      </c>
      <c r="CD26" s="44">
        <v>3206</v>
      </c>
      <c r="CE26" s="45">
        <v>9005</v>
      </c>
      <c r="CF26" s="44">
        <v>2621</v>
      </c>
      <c r="CG26" s="45">
        <v>10026</v>
      </c>
      <c r="CH26" s="50">
        <v>7688.6</v>
      </c>
      <c r="CI26" s="51">
        <v>3369.9</v>
      </c>
      <c r="CJ26" s="59">
        <v>9626.7000000000007</v>
      </c>
      <c r="CK26" s="51">
        <v>2857.95</v>
      </c>
      <c r="CL26" s="59">
        <v>7385</v>
      </c>
      <c r="CM26" s="51">
        <v>4480.1499999999996</v>
      </c>
      <c r="CN26" s="59">
        <v>6944</v>
      </c>
      <c r="CO26" s="51">
        <v>6265.3</v>
      </c>
      <c r="CP26" s="59">
        <v>1377.05</v>
      </c>
      <c r="CQ26" s="51">
        <v>4031.65</v>
      </c>
      <c r="CR26" s="59">
        <v>0</v>
      </c>
      <c r="CS26" s="51">
        <v>0</v>
      </c>
      <c r="CT26" s="50">
        <v>3540.5</v>
      </c>
      <c r="CU26" s="51">
        <v>3819.35</v>
      </c>
      <c r="CV26" s="50">
        <v>7215.3</v>
      </c>
      <c r="CW26" s="51">
        <v>6168</v>
      </c>
      <c r="CX26" s="50">
        <v>3364.05</v>
      </c>
      <c r="CY26" s="51">
        <v>5578.95</v>
      </c>
      <c r="CZ26" s="50">
        <v>1162.8499999999999</v>
      </c>
      <c r="DA26" s="51">
        <v>7497.6</v>
      </c>
      <c r="DB26" s="50">
        <v>1664.15</v>
      </c>
      <c r="DC26" s="51">
        <v>7016.15</v>
      </c>
      <c r="DD26" s="50">
        <v>3768.1</v>
      </c>
      <c r="DE26" s="51">
        <v>8115.9</v>
      </c>
    </row>
    <row r="27" spans="1:109">
      <c r="A27" s="54" t="s">
        <v>65</v>
      </c>
      <c r="B27" s="58">
        <v>217</v>
      </c>
      <c r="C27" s="45">
        <v>8960</v>
      </c>
      <c r="D27" s="44">
        <v>1145</v>
      </c>
      <c r="E27" s="45">
        <v>15663</v>
      </c>
      <c r="F27" s="56">
        <v>640</v>
      </c>
      <c r="G27" s="45">
        <v>12216</v>
      </c>
      <c r="H27" s="56">
        <v>576</v>
      </c>
      <c r="I27" s="45">
        <v>11285</v>
      </c>
      <c r="J27" s="56">
        <v>298</v>
      </c>
      <c r="K27" s="45">
        <v>5686</v>
      </c>
      <c r="L27" s="55">
        <v>1642</v>
      </c>
      <c r="M27" s="45">
        <v>7501</v>
      </c>
      <c r="N27" s="55">
        <v>4070</v>
      </c>
      <c r="O27" s="45">
        <v>10157</v>
      </c>
      <c r="P27" s="55">
        <v>4972</v>
      </c>
      <c r="Q27" s="45">
        <v>4835</v>
      </c>
      <c r="R27" s="55">
        <v>2270</v>
      </c>
      <c r="S27" s="45">
        <v>5654</v>
      </c>
      <c r="T27" s="55">
        <v>1811</v>
      </c>
      <c r="U27" s="45">
        <v>11572</v>
      </c>
      <c r="V27" s="55">
        <v>1507</v>
      </c>
      <c r="W27" s="45">
        <v>12465</v>
      </c>
      <c r="X27" s="56">
        <v>987</v>
      </c>
      <c r="Y27" s="45">
        <v>23550</v>
      </c>
      <c r="Z27" s="55">
        <v>1125</v>
      </c>
      <c r="AA27" s="45">
        <v>12148</v>
      </c>
      <c r="AB27" s="55">
        <v>2015</v>
      </c>
      <c r="AC27" s="45">
        <v>25471</v>
      </c>
      <c r="AD27" s="55">
        <v>3319</v>
      </c>
      <c r="AE27" s="45">
        <v>21467</v>
      </c>
      <c r="AF27" s="55">
        <v>2324</v>
      </c>
      <c r="AG27" s="45">
        <v>34775</v>
      </c>
      <c r="AH27" s="55">
        <v>1230</v>
      </c>
      <c r="AI27" s="45">
        <v>25206</v>
      </c>
      <c r="AJ27" s="55">
        <v>2017</v>
      </c>
      <c r="AK27" s="45">
        <v>21122</v>
      </c>
      <c r="AL27" s="55">
        <v>2298</v>
      </c>
      <c r="AM27" s="45">
        <v>15394</v>
      </c>
      <c r="AN27" s="55">
        <v>2432</v>
      </c>
      <c r="AO27" s="57">
        <v>15095</v>
      </c>
      <c r="AP27" s="44">
        <v>1163</v>
      </c>
      <c r="AQ27" s="45">
        <v>9306</v>
      </c>
      <c r="AR27" s="44">
        <v>2097</v>
      </c>
      <c r="AS27" s="45">
        <v>6167</v>
      </c>
      <c r="AT27" s="44">
        <v>1664</v>
      </c>
      <c r="AU27" s="45">
        <v>14138</v>
      </c>
      <c r="AV27" s="44">
        <v>2884</v>
      </c>
      <c r="AW27" s="45">
        <v>19151</v>
      </c>
      <c r="AX27" s="44">
        <v>2251</v>
      </c>
      <c r="AY27" s="45">
        <v>21181</v>
      </c>
      <c r="AZ27" s="44">
        <v>1238</v>
      </c>
      <c r="BA27" s="45">
        <v>23309</v>
      </c>
      <c r="BB27" s="44">
        <v>1174</v>
      </c>
      <c r="BC27" s="45">
        <v>22752</v>
      </c>
      <c r="BD27" s="58">
        <v>850</v>
      </c>
      <c r="BE27" s="45">
        <v>16813</v>
      </c>
      <c r="BF27" s="44">
        <v>1390</v>
      </c>
      <c r="BG27" s="45">
        <v>10578</v>
      </c>
      <c r="BH27" s="44">
        <v>3440</v>
      </c>
      <c r="BI27" s="45">
        <v>12484</v>
      </c>
      <c r="BJ27" s="44">
        <v>3962</v>
      </c>
      <c r="BK27" s="45">
        <v>12183</v>
      </c>
      <c r="BL27" s="44">
        <v>2375</v>
      </c>
      <c r="BM27" s="45">
        <v>11521</v>
      </c>
      <c r="BN27" s="44">
        <v>879</v>
      </c>
      <c r="BO27" s="45">
        <v>13559</v>
      </c>
      <c r="BP27" s="44">
        <v>1515</v>
      </c>
      <c r="BQ27" s="45">
        <v>11771</v>
      </c>
      <c r="BR27" s="44">
        <v>2537</v>
      </c>
      <c r="BS27" s="45">
        <v>12970</v>
      </c>
      <c r="BT27" s="44">
        <v>2039</v>
      </c>
      <c r="BU27" s="45">
        <v>12770</v>
      </c>
      <c r="BV27" s="44">
        <v>1730</v>
      </c>
      <c r="BW27" s="45">
        <v>16688</v>
      </c>
      <c r="BX27" s="44">
        <v>2956</v>
      </c>
      <c r="BY27" s="45">
        <v>11968</v>
      </c>
      <c r="BZ27" s="44">
        <v>3386</v>
      </c>
      <c r="CA27" s="45">
        <v>16089</v>
      </c>
      <c r="CB27" s="44">
        <v>3423</v>
      </c>
      <c r="CC27" s="45">
        <v>16078</v>
      </c>
      <c r="CD27" s="44">
        <v>1060</v>
      </c>
      <c r="CE27" s="45">
        <v>23150</v>
      </c>
      <c r="CF27" s="44">
        <v>1156</v>
      </c>
      <c r="CG27" s="45">
        <v>21918</v>
      </c>
      <c r="CH27" s="50">
        <v>0</v>
      </c>
      <c r="CI27" s="51">
        <v>0</v>
      </c>
      <c r="CJ27" s="59">
        <v>858.33</v>
      </c>
      <c r="CK27" s="51">
        <v>1124.82</v>
      </c>
      <c r="CL27" s="59">
        <v>830.16</v>
      </c>
      <c r="CM27" s="51">
        <v>9931.77</v>
      </c>
      <c r="CN27" s="59">
        <v>2077.7399999999998</v>
      </c>
      <c r="CO27" s="51">
        <v>13060.35</v>
      </c>
      <c r="CP27" s="59">
        <v>1371.96</v>
      </c>
      <c r="CQ27" s="51">
        <v>15251.31</v>
      </c>
      <c r="CR27" s="59">
        <v>1615.95</v>
      </c>
      <c r="CS27" s="51">
        <v>16020.45</v>
      </c>
      <c r="CT27" s="50">
        <v>2923.92</v>
      </c>
      <c r="CU27" s="51">
        <v>12042.9</v>
      </c>
      <c r="CV27" s="50">
        <v>2284.1999999999998</v>
      </c>
      <c r="CW27" s="51">
        <v>17598.509999999998</v>
      </c>
      <c r="CX27" s="50">
        <v>4154.22</v>
      </c>
      <c r="CY27" s="51">
        <v>17198.189999999999</v>
      </c>
      <c r="CZ27" s="50">
        <v>707.85</v>
      </c>
      <c r="DA27" s="51">
        <v>30493.26</v>
      </c>
      <c r="DB27" s="50">
        <v>1374.48</v>
      </c>
      <c r="DC27" s="51">
        <v>31678.11</v>
      </c>
      <c r="DD27" s="50">
        <v>4444.5600000000004</v>
      </c>
      <c r="DE27" s="51">
        <v>18717.21</v>
      </c>
    </row>
    <row r="28" spans="1:109">
      <c r="A28" s="54" t="s">
        <v>66</v>
      </c>
      <c r="B28" s="44">
        <v>2943</v>
      </c>
      <c r="C28" s="45">
        <v>30575</v>
      </c>
      <c r="D28" s="44">
        <v>1296</v>
      </c>
      <c r="E28" s="45">
        <v>29258</v>
      </c>
      <c r="F28" s="55">
        <v>1657</v>
      </c>
      <c r="G28" s="45">
        <v>23119</v>
      </c>
      <c r="H28" s="56">
        <v>410</v>
      </c>
      <c r="I28" s="45">
        <v>25914</v>
      </c>
      <c r="J28" s="56">
        <v>870</v>
      </c>
      <c r="K28" s="45">
        <v>15673</v>
      </c>
      <c r="L28" s="56">
        <v>514</v>
      </c>
      <c r="M28" s="45">
        <v>22579</v>
      </c>
      <c r="N28" s="55">
        <v>3125</v>
      </c>
      <c r="O28" s="45">
        <v>9287</v>
      </c>
      <c r="P28" s="55">
        <v>11059</v>
      </c>
      <c r="Q28" s="45">
        <v>10558</v>
      </c>
      <c r="R28" s="55">
        <v>4348</v>
      </c>
      <c r="S28" s="45">
        <v>16931</v>
      </c>
      <c r="T28" s="55">
        <v>2525</v>
      </c>
      <c r="U28" s="45">
        <v>14289</v>
      </c>
      <c r="V28" s="55">
        <v>2157</v>
      </c>
      <c r="W28" s="45">
        <v>5959</v>
      </c>
      <c r="X28" s="55">
        <v>2907</v>
      </c>
      <c r="Y28" s="45">
        <v>21984</v>
      </c>
      <c r="Z28" s="55">
        <v>2407</v>
      </c>
      <c r="AA28" s="45">
        <v>21674</v>
      </c>
      <c r="AB28" s="55">
        <v>1629</v>
      </c>
      <c r="AC28" s="45">
        <v>31285</v>
      </c>
      <c r="AD28" s="55">
        <v>5227</v>
      </c>
      <c r="AE28" s="45">
        <v>24937</v>
      </c>
      <c r="AF28" s="55">
        <v>2218</v>
      </c>
      <c r="AG28" s="45">
        <v>23522</v>
      </c>
      <c r="AH28" s="55">
        <v>2135</v>
      </c>
      <c r="AI28" s="45">
        <v>27958</v>
      </c>
      <c r="AJ28" s="55">
        <v>2150</v>
      </c>
      <c r="AK28" s="45">
        <v>21731</v>
      </c>
      <c r="AL28" s="56">
        <v>761</v>
      </c>
      <c r="AM28" s="45">
        <v>7773</v>
      </c>
      <c r="AN28" s="56">
        <v>858</v>
      </c>
      <c r="AO28" s="57">
        <v>7705</v>
      </c>
      <c r="AP28" s="58">
        <v>464</v>
      </c>
      <c r="AQ28" s="45">
        <v>4805</v>
      </c>
      <c r="AR28" s="44">
        <v>1455</v>
      </c>
      <c r="AS28" s="45">
        <v>8979</v>
      </c>
      <c r="AT28" s="58">
        <v>0</v>
      </c>
      <c r="AU28" s="60">
        <v>0</v>
      </c>
      <c r="AV28" s="58">
        <v>0</v>
      </c>
      <c r="AW28" s="60">
        <v>0</v>
      </c>
      <c r="AX28" s="44">
        <v>825</v>
      </c>
      <c r="AY28" s="45">
        <v>16062</v>
      </c>
      <c r="AZ28" s="44">
        <v>2002</v>
      </c>
      <c r="BA28" s="45">
        <v>18108</v>
      </c>
      <c r="BB28" s="44">
        <v>3366</v>
      </c>
      <c r="BC28" s="45">
        <v>26303</v>
      </c>
      <c r="BD28" s="44">
        <v>2220</v>
      </c>
      <c r="BE28" s="45">
        <v>25296</v>
      </c>
      <c r="BF28" s="44">
        <v>1182</v>
      </c>
      <c r="BG28" s="45">
        <v>17059</v>
      </c>
      <c r="BH28" s="44">
        <v>2249</v>
      </c>
      <c r="BI28" s="45">
        <v>19161</v>
      </c>
      <c r="BJ28" s="44">
        <v>2227</v>
      </c>
      <c r="BK28" s="45">
        <v>16812</v>
      </c>
      <c r="BL28" s="44">
        <v>2103</v>
      </c>
      <c r="BM28" s="45">
        <v>13391</v>
      </c>
      <c r="BN28" s="44">
        <v>1447</v>
      </c>
      <c r="BO28" s="45">
        <v>12865</v>
      </c>
      <c r="BP28" s="44">
        <v>1856</v>
      </c>
      <c r="BQ28" s="45">
        <v>12145</v>
      </c>
      <c r="BR28" s="44">
        <v>2841</v>
      </c>
      <c r="BS28" s="45">
        <v>19349</v>
      </c>
      <c r="BT28" s="44">
        <v>1256</v>
      </c>
      <c r="BU28" s="45">
        <v>17722</v>
      </c>
      <c r="BV28" s="44">
        <v>1451</v>
      </c>
      <c r="BW28" s="45">
        <v>24471</v>
      </c>
      <c r="BX28" s="44">
        <v>2264</v>
      </c>
      <c r="BY28" s="45">
        <v>22270</v>
      </c>
      <c r="BZ28" s="44">
        <v>3651</v>
      </c>
      <c r="CA28" s="45">
        <v>20327</v>
      </c>
      <c r="CB28" s="44">
        <v>2132</v>
      </c>
      <c r="CC28" s="45">
        <v>22651</v>
      </c>
      <c r="CD28" s="44">
        <v>2416</v>
      </c>
      <c r="CE28" s="45">
        <v>17578</v>
      </c>
      <c r="CF28" s="44">
        <v>1589</v>
      </c>
      <c r="CG28" s="45">
        <v>27249</v>
      </c>
      <c r="CH28" s="50">
        <v>1163.6099999999999</v>
      </c>
      <c r="CI28" s="51">
        <v>15898.05</v>
      </c>
      <c r="CJ28" s="59">
        <v>900.09</v>
      </c>
      <c r="CK28" s="51">
        <v>6231.24</v>
      </c>
      <c r="CL28" s="59">
        <v>1686.15</v>
      </c>
      <c r="CM28" s="51">
        <v>14296.86</v>
      </c>
      <c r="CN28" s="59">
        <v>1450.62</v>
      </c>
      <c r="CO28" s="51">
        <v>12216.96</v>
      </c>
      <c r="CP28" s="59">
        <v>2060.19</v>
      </c>
      <c r="CQ28" s="51">
        <v>10230.209999999999</v>
      </c>
      <c r="CR28" s="59">
        <v>4999.68</v>
      </c>
      <c r="CS28" s="51">
        <v>12623.58</v>
      </c>
      <c r="CT28" s="50">
        <v>3077.1</v>
      </c>
      <c r="CU28" s="51">
        <v>14120.28</v>
      </c>
      <c r="CV28" s="50">
        <v>4906.17</v>
      </c>
      <c r="CW28" s="51">
        <v>20630.34</v>
      </c>
      <c r="CX28" s="50">
        <v>5164.74</v>
      </c>
      <c r="CY28" s="51">
        <v>18112.86</v>
      </c>
      <c r="CZ28" s="50">
        <v>1120.5</v>
      </c>
      <c r="DA28" s="51">
        <v>25123.5</v>
      </c>
      <c r="DB28" s="50">
        <v>1226.52</v>
      </c>
      <c r="DC28" s="51">
        <v>21604.59</v>
      </c>
      <c r="DD28" s="50">
        <v>0</v>
      </c>
      <c r="DE28" s="51">
        <v>0</v>
      </c>
    </row>
    <row r="29" spans="1:109">
      <c r="A29" s="54" t="s">
        <v>67</v>
      </c>
      <c r="B29" s="44">
        <v>2518</v>
      </c>
      <c r="C29" s="45">
        <v>27190</v>
      </c>
      <c r="D29" s="44">
        <v>1288</v>
      </c>
      <c r="E29" s="45">
        <v>26227</v>
      </c>
      <c r="F29" s="55">
        <v>1170</v>
      </c>
      <c r="G29" s="45">
        <v>10653</v>
      </c>
      <c r="H29" s="55">
        <v>1288</v>
      </c>
      <c r="I29" s="45">
        <v>25869</v>
      </c>
      <c r="J29" s="55">
        <v>1591</v>
      </c>
      <c r="K29" s="45">
        <v>9596</v>
      </c>
      <c r="L29" s="55">
        <v>1992</v>
      </c>
      <c r="M29" s="45">
        <v>16537</v>
      </c>
      <c r="N29" s="55">
        <v>5427</v>
      </c>
      <c r="O29" s="45">
        <v>6113</v>
      </c>
      <c r="P29" s="55">
        <v>6468</v>
      </c>
      <c r="Q29" s="45">
        <v>7028</v>
      </c>
      <c r="R29" s="55">
        <v>3343</v>
      </c>
      <c r="S29" s="45">
        <v>7466</v>
      </c>
      <c r="T29" s="55">
        <v>2991</v>
      </c>
      <c r="U29" s="45">
        <v>14196</v>
      </c>
      <c r="V29" s="55">
        <v>2603</v>
      </c>
      <c r="W29" s="45">
        <v>13657</v>
      </c>
      <c r="X29" s="55">
        <v>1516</v>
      </c>
      <c r="Y29" s="45">
        <v>22896</v>
      </c>
      <c r="Z29" s="55">
        <v>1830</v>
      </c>
      <c r="AA29" s="45">
        <v>17757</v>
      </c>
      <c r="AB29" s="55">
        <v>1224</v>
      </c>
      <c r="AC29" s="45">
        <v>28783</v>
      </c>
      <c r="AD29" s="55">
        <v>3077</v>
      </c>
      <c r="AE29" s="45">
        <v>15878</v>
      </c>
      <c r="AF29" s="55">
        <v>3648</v>
      </c>
      <c r="AG29" s="45">
        <v>5015</v>
      </c>
      <c r="AH29" s="55">
        <v>3283</v>
      </c>
      <c r="AI29" s="45">
        <v>5288</v>
      </c>
      <c r="AJ29" s="55">
        <v>1571</v>
      </c>
      <c r="AK29" s="45">
        <v>6076</v>
      </c>
      <c r="AL29" s="56">
        <v>0</v>
      </c>
      <c r="AM29" s="60">
        <v>0</v>
      </c>
      <c r="AN29" s="56">
        <v>0</v>
      </c>
      <c r="AO29" s="61">
        <v>0</v>
      </c>
      <c r="AP29" s="58">
        <v>335</v>
      </c>
      <c r="AQ29" s="60">
        <v>987</v>
      </c>
      <c r="AR29" s="44">
        <v>1622</v>
      </c>
      <c r="AS29" s="45">
        <v>4979</v>
      </c>
      <c r="AT29" s="44">
        <v>1923</v>
      </c>
      <c r="AU29" s="45">
        <v>8932</v>
      </c>
      <c r="AV29" s="44">
        <v>1629</v>
      </c>
      <c r="AW29" s="45">
        <v>21373</v>
      </c>
      <c r="AX29" s="44">
        <v>2442</v>
      </c>
      <c r="AY29" s="45">
        <v>17740</v>
      </c>
      <c r="AZ29" s="58">
        <v>639</v>
      </c>
      <c r="BA29" s="45">
        <v>17935</v>
      </c>
      <c r="BB29" s="44">
        <v>3034</v>
      </c>
      <c r="BC29" s="45">
        <v>20356</v>
      </c>
      <c r="BD29" s="44">
        <v>2340</v>
      </c>
      <c r="BE29" s="45">
        <v>24998</v>
      </c>
      <c r="BF29" s="44">
        <v>2015</v>
      </c>
      <c r="BG29" s="45">
        <v>22263</v>
      </c>
      <c r="BH29" s="44">
        <v>2849</v>
      </c>
      <c r="BI29" s="45">
        <v>17578</v>
      </c>
      <c r="BJ29" s="44">
        <v>3456</v>
      </c>
      <c r="BK29" s="45">
        <v>13537</v>
      </c>
      <c r="BL29" s="44">
        <v>1571</v>
      </c>
      <c r="BM29" s="45">
        <v>10145</v>
      </c>
      <c r="BN29" s="44">
        <v>1554</v>
      </c>
      <c r="BO29" s="45">
        <v>9812</v>
      </c>
      <c r="BP29" s="44">
        <v>1512</v>
      </c>
      <c r="BQ29" s="45">
        <v>10795</v>
      </c>
      <c r="BR29" s="44">
        <v>1255</v>
      </c>
      <c r="BS29" s="45">
        <v>14351</v>
      </c>
      <c r="BT29" s="44">
        <v>700</v>
      </c>
      <c r="BU29" s="45">
        <v>23074</v>
      </c>
      <c r="BV29" s="44">
        <v>3096</v>
      </c>
      <c r="BW29" s="45">
        <v>20871</v>
      </c>
      <c r="BX29" s="44">
        <v>1942</v>
      </c>
      <c r="BY29" s="45">
        <v>18954</v>
      </c>
      <c r="BZ29" s="44">
        <v>3532</v>
      </c>
      <c r="CA29" s="45">
        <v>16204</v>
      </c>
      <c r="CB29" s="44">
        <v>3402</v>
      </c>
      <c r="CC29" s="45">
        <v>23361</v>
      </c>
      <c r="CD29" s="58">
        <v>768</v>
      </c>
      <c r="CE29" s="45">
        <v>21643</v>
      </c>
      <c r="CF29" s="44">
        <v>1815</v>
      </c>
      <c r="CG29" s="45">
        <v>23021</v>
      </c>
      <c r="CH29" s="50">
        <v>3423.24</v>
      </c>
      <c r="CI29" s="51">
        <v>18035.64</v>
      </c>
      <c r="CJ29" s="59">
        <v>1759.05</v>
      </c>
      <c r="CK29" s="51">
        <v>14451.48</v>
      </c>
      <c r="CL29" s="59">
        <v>3958.02</v>
      </c>
      <c r="CM29" s="51">
        <v>12470.76</v>
      </c>
      <c r="CN29" s="59">
        <v>3618.27</v>
      </c>
      <c r="CO29" s="51">
        <v>12499.38</v>
      </c>
      <c r="CP29" s="59">
        <v>2653.47</v>
      </c>
      <c r="CQ29" s="51">
        <v>11079.27</v>
      </c>
      <c r="CR29" s="59">
        <v>2506.23</v>
      </c>
      <c r="CS29" s="51">
        <v>12359.97</v>
      </c>
      <c r="CT29" s="50">
        <v>3779.01</v>
      </c>
      <c r="CU29" s="51">
        <v>12507.3</v>
      </c>
      <c r="CV29" s="50">
        <v>2795.94</v>
      </c>
      <c r="CW29" s="51">
        <v>17757.54</v>
      </c>
      <c r="CX29" s="50">
        <v>2597.7600000000002</v>
      </c>
      <c r="CY29" s="51">
        <v>13489.11</v>
      </c>
      <c r="CZ29" s="50">
        <v>873.72</v>
      </c>
      <c r="DA29" s="51">
        <v>23360.94</v>
      </c>
      <c r="DB29" s="50">
        <v>2222.1</v>
      </c>
      <c r="DC29" s="51">
        <v>23482.53</v>
      </c>
      <c r="DD29" s="50">
        <v>4164.93</v>
      </c>
      <c r="DE29" s="51">
        <v>9901.98</v>
      </c>
    </row>
    <row r="30" spans="1:109">
      <c r="A30" s="54" t="s">
        <v>68</v>
      </c>
      <c r="B30" s="58">
        <v>940</v>
      </c>
      <c r="C30" s="45">
        <v>16216</v>
      </c>
      <c r="D30" s="58">
        <v>577</v>
      </c>
      <c r="E30" s="45">
        <v>8546</v>
      </c>
      <c r="F30" s="56">
        <v>660</v>
      </c>
      <c r="G30" s="45">
        <v>8890</v>
      </c>
      <c r="H30" s="56">
        <v>443</v>
      </c>
      <c r="I30" s="45">
        <v>5186</v>
      </c>
      <c r="J30" s="56">
        <v>218</v>
      </c>
      <c r="K30" s="60">
        <v>553</v>
      </c>
      <c r="L30" s="55">
        <v>1733</v>
      </c>
      <c r="M30" s="45">
        <v>5149</v>
      </c>
      <c r="N30" s="56">
        <v>0</v>
      </c>
      <c r="O30" s="60">
        <v>0</v>
      </c>
      <c r="P30" s="56">
        <v>0</v>
      </c>
      <c r="Q30" s="60">
        <v>0</v>
      </c>
      <c r="R30" s="55">
        <v>3316</v>
      </c>
      <c r="S30" s="45">
        <v>7938</v>
      </c>
      <c r="T30" s="55">
        <v>1569</v>
      </c>
      <c r="U30" s="45">
        <v>7116</v>
      </c>
      <c r="V30" s="56">
        <v>488</v>
      </c>
      <c r="W30" s="45">
        <v>6077</v>
      </c>
      <c r="X30" s="56">
        <v>677</v>
      </c>
      <c r="Y30" s="45">
        <v>12865</v>
      </c>
      <c r="Z30" s="56">
        <v>991</v>
      </c>
      <c r="AA30" s="45">
        <v>3047</v>
      </c>
      <c r="AB30" s="55">
        <v>1872</v>
      </c>
      <c r="AC30" s="45">
        <v>16491</v>
      </c>
      <c r="AD30" s="55">
        <v>5065</v>
      </c>
      <c r="AE30" s="45">
        <v>19988</v>
      </c>
      <c r="AF30" s="55">
        <v>2632</v>
      </c>
      <c r="AG30" s="45">
        <v>30859</v>
      </c>
      <c r="AH30" s="55">
        <v>1344</v>
      </c>
      <c r="AI30" s="45">
        <v>20192</v>
      </c>
      <c r="AJ30" s="55">
        <v>2261</v>
      </c>
      <c r="AK30" s="45">
        <v>10362</v>
      </c>
      <c r="AL30" s="55">
        <v>1046</v>
      </c>
      <c r="AM30" s="45">
        <v>12331</v>
      </c>
      <c r="AN30" s="55">
        <v>1412</v>
      </c>
      <c r="AO30" s="57">
        <v>12674</v>
      </c>
      <c r="AP30" s="44">
        <v>2754</v>
      </c>
      <c r="AQ30" s="45">
        <v>9117</v>
      </c>
      <c r="AR30" s="44">
        <v>1684</v>
      </c>
      <c r="AS30" s="45">
        <v>7881</v>
      </c>
      <c r="AT30" s="44">
        <v>1592</v>
      </c>
      <c r="AU30" s="45">
        <v>13317</v>
      </c>
      <c r="AV30" s="44">
        <v>2260</v>
      </c>
      <c r="AW30" s="45">
        <v>22136</v>
      </c>
      <c r="AX30" s="44">
        <v>1803</v>
      </c>
      <c r="AY30" s="45">
        <v>21814</v>
      </c>
      <c r="AZ30" s="44">
        <v>1443</v>
      </c>
      <c r="BA30" s="45">
        <v>20213</v>
      </c>
      <c r="BB30" s="44">
        <v>2125</v>
      </c>
      <c r="BC30" s="45">
        <v>19627</v>
      </c>
      <c r="BD30" s="44">
        <v>2134</v>
      </c>
      <c r="BE30" s="45">
        <v>23796</v>
      </c>
      <c r="BF30" s="44">
        <v>1930</v>
      </c>
      <c r="BG30" s="45">
        <v>27461</v>
      </c>
      <c r="BH30" s="44">
        <v>2422</v>
      </c>
      <c r="BI30" s="45">
        <v>18082</v>
      </c>
      <c r="BJ30" s="44">
        <v>1882</v>
      </c>
      <c r="BK30" s="45">
        <v>12689</v>
      </c>
      <c r="BL30" s="44">
        <v>3064</v>
      </c>
      <c r="BM30" s="45">
        <v>4872</v>
      </c>
      <c r="BN30" s="44">
        <v>796</v>
      </c>
      <c r="BO30" s="45">
        <v>1750</v>
      </c>
      <c r="BP30" s="44">
        <v>0</v>
      </c>
      <c r="BQ30" s="45">
        <v>0</v>
      </c>
      <c r="BR30" s="44">
        <v>0</v>
      </c>
      <c r="BS30" s="45">
        <v>0</v>
      </c>
      <c r="BT30" s="44">
        <v>130</v>
      </c>
      <c r="BU30" s="45">
        <v>0</v>
      </c>
      <c r="BV30" s="44">
        <v>1014</v>
      </c>
      <c r="BW30" s="45">
        <v>8964</v>
      </c>
      <c r="BX30" s="44">
        <v>1408</v>
      </c>
      <c r="BY30" s="45">
        <v>8268</v>
      </c>
      <c r="BZ30" s="44">
        <v>1812</v>
      </c>
      <c r="CA30" s="45">
        <v>15062</v>
      </c>
      <c r="CB30" s="58">
        <v>176</v>
      </c>
      <c r="CC30" s="60">
        <v>595</v>
      </c>
      <c r="CD30" s="44">
        <v>1450</v>
      </c>
      <c r="CE30" s="45">
        <v>23432</v>
      </c>
      <c r="CF30" s="44">
        <v>1541</v>
      </c>
      <c r="CG30" s="45">
        <v>25428</v>
      </c>
      <c r="CH30" s="50">
        <v>1090.6199999999999</v>
      </c>
      <c r="CI30" s="51">
        <v>18123.84</v>
      </c>
      <c r="CJ30" s="59">
        <v>1759.05</v>
      </c>
      <c r="CK30" s="51">
        <v>10528.83</v>
      </c>
      <c r="CL30" s="59">
        <v>4706.46</v>
      </c>
      <c r="CM30" s="51">
        <v>8155.71</v>
      </c>
      <c r="CN30" s="59">
        <v>3302.37</v>
      </c>
      <c r="CO30" s="51">
        <v>7135.38</v>
      </c>
      <c r="CP30" s="59">
        <v>1331.1</v>
      </c>
      <c r="CQ30" s="51">
        <v>10508.04</v>
      </c>
      <c r="CR30" s="59">
        <v>2905.47</v>
      </c>
      <c r="CS30" s="51">
        <v>12542.85</v>
      </c>
      <c r="CT30" s="50">
        <v>3241.8</v>
      </c>
      <c r="CU30" s="51">
        <v>10399.86</v>
      </c>
      <c r="CV30" s="50">
        <v>3056.94</v>
      </c>
      <c r="CW30" s="51">
        <v>15407.19</v>
      </c>
      <c r="CX30" s="50">
        <v>4516.47</v>
      </c>
      <c r="CY30" s="51">
        <v>16687.71</v>
      </c>
      <c r="CZ30" s="50">
        <v>1924.38</v>
      </c>
      <c r="DA30" s="51">
        <v>18328.14</v>
      </c>
      <c r="DB30" s="50">
        <v>1677.96</v>
      </c>
      <c r="DC30" s="51">
        <v>25184.16</v>
      </c>
      <c r="DD30" s="50">
        <v>2158.4699999999998</v>
      </c>
      <c r="DE30" s="51">
        <v>34405.74</v>
      </c>
    </row>
    <row r="31" spans="1:109">
      <c r="A31" s="54" t="s">
        <v>75</v>
      </c>
      <c r="B31" s="58">
        <v>0</v>
      </c>
      <c r="C31" s="60">
        <v>0</v>
      </c>
      <c r="D31" s="58">
        <v>0</v>
      </c>
      <c r="E31" s="60">
        <v>0</v>
      </c>
      <c r="F31" s="56">
        <v>0</v>
      </c>
      <c r="G31" s="60">
        <v>16</v>
      </c>
      <c r="H31" s="56">
        <v>0</v>
      </c>
      <c r="I31" s="60">
        <v>33</v>
      </c>
      <c r="J31" s="56">
        <v>0</v>
      </c>
      <c r="K31" s="60">
        <v>14</v>
      </c>
      <c r="L31" s="56">
        <v>0</v>
      </c>
      <c r="M31" s="60">
        <v>0</v>
      </c>
      <c r="N31" s="56">
        <v>0</v>
      </c>
      <c r="O31" s="60">
        <v>63</v>
      </c>
      <c r="P31" s="56">
        <v>0</v>
      </c>
      <c r="Q31" s="60">
        <v>23</v>
      </c>
      <c r="R31" s="56">
        <v>0</v>
      </c>
      <c r="S31" s="60">
        <v>67</v>
      </c>
      <c r="T31" s="56">
        <v>0</v>
      </c>
      <c r="U31" s="60">
        <v>21</v>
      </c>
      <c r="V31" s="56">
        <v>0</v>
      </c>
      <c r="W31" s="60">
        <v>13</v>
      </c>
      <c r="X31" s="56">
        <v>0</v>
      </c>
      <c r="Y31" s="60">
        <v>0</v>
      </c>
      <c r="Z31" s="56">
        <v>0</v>
      </c>
      <c r="AA31" s="60">
        <v>74</v>
      </c>
      <c r="AB31" s="56">
        <v>0</v>
      </c>
      <c r="AC31" s="60">
        <v>45</v>
      </c>
      <c r="AD31" s="56">
        <v>0</v>
      </c>
      <c r="AE31" s="60">
        <v>0</v>
      </c>
      <c r="AF31" s="56">
        <v>0</v>
      </c>
      <c r="AG31" s="60">
        <v>52</v>
      </c>
      <c r="AH31" s="56">
        <v>0</v>
      </c>
      <c r="AI31" s="60">
        <v>45</v>
      </c>
      <c r="AJ31" s="56">
        <v>0</v>
      </c>
      <c r="AK31" s="60">
        <v>0</v>
      </c>
      <c r="AL31" s="56">
        <v>0</v>
      </c>
      <c r="AM31" s="60">
        <v>35</v>
      </c>
      <c r="AN31" s="56">
        <v>0</v>
      </c>
      <c r="AO31" s="61">
        <v>16</v>
      </c>
      <c r="AP31" s="58">
        <v>0</v>
      </c>
      <c r="AQ31" s="60">
        <v>8</v>
      </c>
      <c r="AR31" s="58">
        <v>0</v>
      </c>
      <c r="AS31" s="60">
        <v>14</v>
      </c>
      <c r="AT31" s="58">
        <v>0</v>
      </c>
      <c r="AU31" s="60">
        <v>0</v>
      </c>
      <c r="AV31" s="58">
        <v>0</v>
      </c>
      <c r="AW31" s="60">
        <v>1</v>
      </c>
      <c r="AX31" s="58">
        <v>0</v>
      </c>
      <c r="AY31" s="60">
        <v>61</v>
      </c>
      <c r="AZ31" s="58">
        <v>0</v>
      </c>
      <c r="BA31" s="60">
        <v>137</v>
      </c>
      <c r="BB31" s="58">
        <v>0</v>
      </c>
      <c r="BC31" s="60">
        <v>143</v>
      </c>
      <c r="BD31" s="58">
        <v>0</v>
      </c>
      <c r="BE31" s="60">
        <v>215</v>
      </c>
      <c r="BF31" s="58">
        <v>0</v>
      </c>
      <c r="BG31" s="60">
        <v>162</v>
      </c>
      <c r="BH31" s="58">
        <v>0</v>
      </c>
      <c r="BI31" s="60">
        <v>14</v>
      </c>
      <c r="BJ31" s="44">
        <v>0</v>
      </c>
      <c r="BK31" s="45">
        <v>0</v>
      </c>
      <c r="BL31" s="44">
        <v>0</v>
      </c>
      <c r="BM31" s="45">
        <v>20</v>
      </c>
      <c r="BN31" s="44">
        <v>0</v>
      </c>
      <c r="BO31" s="45">
        <v>0</v>
      </c>
      <c r="BP31" s="44">
        <v>0</v>
      </c>
      <c r="BQ31" s="45">
        <v>30</v>
      </c>
      <c r="BR31" s="44">
        <v>0</v>
      </c>
      <c r="BS31" s="45">
        <v>58</v>
      </c>
      <c r="BT31" s="44">
        <v>0</v>
      </c>
      <c r="BU31" s="45">
        <v>14</v>
      </c>
      <c r="BV31" s="58">
        <v>0</v>
      </c>
      <c r="BW31" s="60">
        <v>0</v>
      </c>
      <c r="BX31" s="58">
        <v>0</v>
      </c>
      <c r="BY31" s="60">
        <v>0</v>
      </c>
      <c r="BZ31" s="58">
        <v>0</v>
      </c>
      <c r="CA31" s="60">
        <v>54</v>
      </c>
      <c r="CB31" s="58">
        <v>0</v>
      </c>
      <c r="CC31" s="60">
        <v>61</v>
      </c>
      <c r="CD31" s="58">
        <v>0</v>
      </c>
      <c r="CE31" s="60">
        <v>0</v>
      </c>
      <c r="CF31" s="58">
        <v>0</v>
      </c>
      <c r="CG31" s="60">
        <v>3</v>
      </c>
      <c r="CH31" s="50">
        <v>0</v>
      </c>
      <c r="CI31" s="51">
        <v>0</v>
      </c>
      <c r="CJ31" s="59">
        <v>0.01</v>
      </c>
      <c r="CK31" s="51">
        <v>0</v>
      </c>
      <c r="CL31" s="59">
        <v>0.01</v>
      </c>
      <c r="CM31" s="51">
        <v>8.14</v>
      </c>
      <c r="CN31" s="59">
        <v>0.01</v>
      </c>
      <c r="CO31" s="51">
        <v>0</v>
      </c>
      <c r="CP31" s="59">
        <v>0</v>
      </c>
      <c r="CQ31" s="51">
        <v>6.65</v>
      </c>
      <c r="CR31" s="59">
        <v>0</v>
      </c>
      <c r="CS31" s="51">
        <v>0</v>
      </c>
      <c r="CT31" s="50">
        <v>0</v>
      </c>
      <c r="CU31" s="51">
        <v>2.63</v>
      </c>
      <c r="CV31" s="50">
        <v>0.01</v>
      </c>
      <c r="CW31" s="51">
        <v>12.86</v>
      </c>
      <c r="CX31" s="50">
        <v>0</v>
      </c>
      <c r="CY31" s="51">
        <v>21.04</v>
      </c>
      <c r="CZ31" s="50">
        <v>0</v>
      </c>
      <c r="DA31" s="51">
        <v>73.33</v>
      </c>
      <c r="DB31" s="50">
        <v>0.01</v>
      </c>
      <c r="DC31" s="51">
        <v>65.45</v>
      </c>
      <c r="DD31" s="50">
        <v>0.02</v>
      </c>
      <c r="DE31" s="51">
        <v>23.95</v>
      </c>
    </row>
    <row r="32" spans="1:109">
      <c r="A32" s="54" t="s">
        <v>76</v>
      </c>
      <c r="B32" s="58">
        <v>0</v>
      </c>
      <c r="C32" s="60">
        <v>0</v>
      </c>
      <c r="D32" s="58">
        <v>0</v>
      </c>
      <c r="E32" s="60">
        <v>0</v>
      </c>
      <c r="F32" s="56">
        <v>0</v>
      </c>
      <c r="G32" s="60">
        <v>0</v>
      </c>
      <c r="H32" s="56">
        <v>0</v>
      </c>
      <c r="I32" s="60">
        <v>0</v>
      </c>
      <c r="J32" s="56">
        <v>0</v>
      </c>
      <c r="K32" s="60">
        <v>0</v>
      </c>
      <c r="L32" s="56">
        <v>0</v>
      </c>
      <c r="M32" s="60">
        <v>0</v>
      </c>
      <c r="N32" s="56">
        <v>0</v>
      </c>
      <c r="O32" s="60">
        <v>0</v>
      </c>
      <c r="P32" s="56">
        <v>0</v>
      </c>
      <c r="Q32" s="60">
        <v>0</v>
      </c>
      <c r="R32" s="56">
        <v>0</v>
      </c>
      <c r="S32" s="60">
        <v>0</v>
      </c>
      <c r="T32" s="56">
        <v>0</v>
      </c>
      <c r="U32" s="60">
        <v>0</v>
      </c>
      <c r="V32" s="56">
        <v>0</v>
      </c>
      <c r="W32" s="60">
        <v>0</v>
      </c>
      <c r="X32" s="56">
        <v>0</v>
      </c>
      <c r="Y32" s="60">
        <v>0</v>
      </c>
      <c r="Z32" s="56">
        <v>0</v>
      </c>
      <c r="AA32" s="60">
        <v>0</v>
      </c>
      <c r="AB32" s="56">
        <v>0</v>
      </c>
      <c r="AC32" s="60">
        <v>0</v>
      </c>
      <c r="AD32" s="56">
        <v>0</v>
      </c>
      <c r="AE32" s="60">
        <v>0</v>
      </c>
      <c r="AF32" s="56">
        <v>0</v>
      </c>
      <c r="AG32" s="60">
        <v>0</v>
      </c>
      <c r="AH32" s="56">
        <v>0</v>
      </c>
      <c r="AI32" s="60">
        <v>0</v>
      </c>
      <c r="AJ32" s="56">
        <v>0</v>
      </c>
      <c r="AK32" s="60">
        <v>0</v>
      </c>
      <c r="AL32" s="56">
        <v>0</v>
      </c>
      <c r="AM32" s="60">
        <v>0</v>
      </c>
      <c r="AN32" s="56">
        <v>0</v>
      </c>
      <c r="AO32" s="61">
        <v>0</v>
      </c>
      <c r="AP32" s="58">
        <v>0</v>
      </c>
      <c r="AQ32" s="60">
        <v>0</v>
      </c>
      <c r="AR32" s="58">
        <v>0</v>
      </c>
      <c r="AS32" s="60">
        <v>0</v>
      </c>
      <c r="AT32" s="58">
        <v>0</v>
      </c>
      <c r="AU32" s="60">
        <v>0</v>
      </c>
      <c r="AV32" s="58">
        <v>0</v>
      </c>
      <c r="AW32" s="60">
        <v>0</v>
      </c>
      <c r="AX32" s="58">
        <v>0</v>
      </c>
      <c r="AY32" s="60">
        <v>0</v>
      </c>
      <c r="AZ32" s="58">
        <v>0</v>
      </c>
      <c r="BA32" s="60">
        <v>0</v>
      </c>
      <c r="BB32" s="58">
        <v>0</v>
      </c>
      <c r="BC32" s="60">
        <v>0</v>
      </c>
      <c r="BD32" s="58">
        <v>0</v>
      </c>
      <c r="BE32" s="60">
        <v>0</v>
      </c>
      <c r="BF32" s="58">
        <v>0</v>
      </c>
      <c r="BG32" s="60">
        <v>0</v>
      </c>
      <c r="BH32" s="58">
        <v>0</v>
      </c>
      <c r="BI32" s="60">
        <v>0</v>
      </c>
      <c r="BJ32" s="44">
        <v>0</v>
      </c>
      <c r="BK32" s="45">
        <v>0</v>
      </c>
      <c r="BL32" s="44">
        <v>0</v>
      </c>
      <c r="BM32" s="45">
        <v>0</v>
      </c>
      <c r="BN32" s="44">
        <v>0</v>
      </c>
      <c r="BO32" s="45">
        <v>0</v>
      </c>
      <c r="BP32" s="44">
        <v>0</v>
      </c>
      <c r="BQ32" s="45">
        <v>0</v>
      </c>
      <c r="BR32" s="44">
        <v>0</v>
      </c>
      <c r="BS32" s="45">
        <v>0</v>
      </c>
      <c r="BT32" s="44">
        <v>0</v>
      </c>
      <c r="BU32" s="45">
        <v>0</v>
      </c>
      <c r="BV32" s="58">
        <v>0</v>
      </c>
      <c r="BW32" s="60">
        <v>0</v>
      </c>
      <c r="BX32" s="58">
        <v>0</v>
      </c>
      <c r="BY32" s="60">
        <v>0</v>
      </c>
      <c r="BZ32" s="58">
        <v>0</v>
      </c>
      <c r="CA32" s="60">
        <v>0</v>
      </c>
      <c r="CB32" s="58">
        <v>0</v>
      </c>
      <c r="CC32" s="60">
        <v>0</v>
      </c>
      <c r="CD32" s="58">
        <v>0</v>
      </c>
      <c r="CE32" s="60">
        <v>0</v>
      </c>
      <c r="CF32" s="58">
        <v>0</v>
      </c>
      <c r="CG32" s="60">
        <v>0</v>
      </c>
      <c r="CH32" s="50">
        <v>0</v>
      </c>
      <c r="CI32" s="51">
        <v>0</v>
      </c>
      <c r="CJ32" s="59">
        <v>0</v>
      </c>
      <c r="CK32" s="51">
        <v>0</v>
      </c>
      <c r="CL32" s="59">
        <v>0</v>
      </c>
      <c r="CM32" s="51">
        <v>0</v>
      </c>
      <c r="CN32" s="59">
        <v>0</v>
      </c>
      <c r="CO32" s="51">
        <v>0</v>
      </c>
      <c r="CP32" s="59">
        <v>0</v>
      </c>
      <c r="CQ32" s="51">
        <v>0</v>
      </c>
      <c r="CR32" s="59">
        <v>0</v>
      </c>
      <c r="CS32" s="51">
        <v>0</v>
      </c>
      <c r="CT32" s="50">
        <v>0</v>
      </c>
      <c r="CU32" s="51">
        <v>0</v>
      </c>
      <c r="CV32" s="50">
        <v>0</v>
      </c>
      <c r="CW32" s="51">
        <v>0</v>
      </c>
      <c r="CX32" s="50">
        <v>0</v>
      </c>
      <c r="CY32" s="51">
        <v>0</v>
      </c>
      <c r="CZ32" s="50">
        <v>0</v>
      </c>
      <c r="DA32" s="51">
        <v>0</v>
      </c>
      <c r="DB32" s="50">
        <v>0</v>
      </c>
      <c r="DC32" s="51">
        <v>0</v>
      </c>
      <c r="DD32" s="50">
        <v>0</v>
      </c>
      <c r="DE32" s="51">
        <v>0</v>
      </c>
    </row>
    <row r="33" spans="1:109">
      <c r="A33" s="54" t="s">
        <v>19</v>
      </c>
      <c r="B33" s="58">
        <v>0</v>
      </c>
      <c r="C33" s="60">
        <v>0</v>
      </c>
      <c r="D33" s="58">
        <v>0</v>
      </c>
      <c r="E33" s="60">
        <v>0</v>
      </c>
      <c r="F33" s="56">
        <v>0</v>
      </c>
      <c r="G33" s="60">
        <v>0</v>
      </c>
      <c r="H33" s="56">
        <v>0</v>
      </c>
      <c r="I33" s="60">
        <v>0</v>
      </c>
      <c r="J33" s="56">
        <v>0</v>
      </c>
      <c r="K33" s="60">
        <v>0</v>
      </c>
      <c r="L33" s="56">
        <v>0</v>
      </c>
      <c r="M33" s="60">
        <v>0</v>
      </c>
      <c r="N33" s="55">
        <v>21400</v>
      </c>
      <c r="O33" s="45">
        <v>5494</v>
      </c>
      <c r="P33" s="55">
        <v>15311</v>
      </c>
      <c r="Q33" s="45">
        <v>6056</v>
      </c>
      <c r="R33" s="55">
        <v>8953</v>
      </c>
      <c r="S33" s="45">
        <v>8082</v>
      </c>
      <c r="T33" s="55">
        <v>11584</v>
      </c>
      <c r="U33" s="45">
        <v>12872</v>
      </c>
      <c r="V33" s="55">
        <v>27036</v>
      </c>
      <c r="W33" s="45">
        <v>13961</v>
      </c>
      <c r="X33" s="55">
        <v>25606</v>
      </c>
      <c r="Y33" s="45">
        <v>9620</v>
      </c>
      <c r="Z33" s="55">
        <v>24613</v>
      </c>
      <c r="AA33" s="45">
        <v>14091</v>
      </c>
      <c r="AB33" s="55">
        <v>18327</v>
      </c>
      <c r="AC33" s="45">
        <v>18804</v>
      </c>
      <c r="AD33" s="55">
        <v>19200</v>
      </c>
      <c r="AE33" s="45">
        <v>23380</v>
      </c>
      <c r="AF33" s="55">
        <v>19304</v>
      </c>
      <c r="AG33" s="45">
        <v>18418</v>
      </c>
      <c r="AH33" s="55">
        <v>20337</v>
      </c>
      <c r="AI33" s="45">
        <v>9265</v>
      </c>
      <c r="AJ33" s="55">
        <v>14814</v>
      </c>
      <c r="AK33" s="45">
        <v>8533</v>
      </c>
      <c r="AL33" s="55">
        <v>13371</v>
      </c>
      <c r="AM33" s="45">
        <v>8681</v>
      </c>
      <c r="AN33" s="55">
        <v>21397</v>
      </c>
      <c r="AO33" s="57">
        <v>8244</v>
      </c>
      <c r="AP33" s="44">
        <v>23293</v>
      </c>
      <c r="AQ33" s="45">
        <v>10306</v>
      </c>
      <c r="AR33" s="44">
        <v>26052</v>
      </c>
      <c r="AS33" s="45">
        <v>10295</v>
      </c>
      <c r="AT33" s="44">
        <v>16110</v>
      </c>
      <c r="AU33" s="45">
        <v>10371</v>
      </c>
      <c r="AV33" s="44">
        <v>21625</v>
      </c>
      <c r="AW33" s="45">
        <v>15719</v>
      </c>
      <c r="AX33" s="44">
        <v>12300</v>
      </c>
      <c r="AY33" s="45">
        <v>15531</v>
      </c>
      <c r="AZ33" s="44">
        <v>14932</v>
      </c>
      <c r="BA33" s="45">
        <v>14381</v>
      </c>
      <c r="BB33" s="44">
        <v>10304</v>
      </c>
      <c r="BC33" s="45">
        <v>15832</v>
      </c>
      <c r="BD33" s="44">
        <v>15386</v>
      </c>
      <c r="BE33" s="45">
        <v>21538</v>
      </c>
      <c r="BF33" s="44">
        <v>16160</v>
      </c>
      <c r="BG33" s="45">
        <v>23006</v>
      </c>
      <c r="BH33" s="44">
        <v>17185</v>
      </c>
      <c r="BI33" s="45">
        <v>12518</v>
      </c>
      <c r="BJ33" s="44">
        <v>8034</v>
      </c>
      <c r="BK33" s="45">
        <v>7194</v>
      </c>
      <c r="BL33" s="44">
        <v>19796</v>
      </c>
      <c r="BM33" s="45">
        <v>9523</v>
      </c>
      <c r="BN33" s="44">
        <v>14614</v>
      </c>
      <c r="BO33" s="45">
        <v>19062</v>
      </c>
      <c r="BP33" s="44">
        <v>19335</v>
      </c>
      <c r="BQ33" s="45">
        <v>18881</v>
      </c>
      <c r="BR33" s="44">
        <v>18937</v>
      </c>
      <c r="BS33" s="45">
        <v>20277</v>
      </c>
      <c r="BT33" s="44">
        <v>22791</v>
      </c>
      <c r="BU33" s="45">
        <v>16695</v>
      </c>
      <c r="BV33" s="44">
        <v>17775</v>
      </c>
      <c r="BW33" s="45">
        <v>21828</v>
      </c>
      <c r="BX33" s="44">
        <v>15574</v>
      </c>
      <c r="BY33" s="45">
        <v>23994</v>
      </c>
      <c r="BZ33" s="44">
        <v>12345</v>
      </c>
      <c r="CA33" s="45">
        <v>25301</v>
      </c>
      <c r="CB33" s="44">
        <v>11044</v>
      </c>
      <c r="CC33" s="45">
        <v>32610</v>
      </c>
      <c r="CD33" s="44">
        <v>13905</v>
      </c>
      <c r="CE33" s="45">
        <v>26322</v>
      </c>
      <c r="CF33" s="44">
        <v>10136</v>
      </c>
      <c r="CG33" s="45">
        <v>25602</v>
      </c>
      <c r="CH33" s="50">
        <v>2585.9299999999998</v>
      </c>
      <c r="CI33" s="51">
        <v>3375.81</v>
      </c>
      <c r="CJ33" s="59">
        <v>15111.23</v>
      </c>
      <c r="CK33" s="51">
        <v>9480.3799999999992</v>
      </c>
      <c r="CL33" s="59">
        <v>23299.79</v>
      </c>
      <c r="CM33" s="51">
        <v>13503.11</v>
      </c>
      <c r="CN33" s="59">
        <v>24650.87</v>
      </c>
      <c r="CO33" s="51">
        <v>16214.04</v>
      </c>
      <c r="CP33" s="59">
        <v>10298.34</v>
      </c>
      <c r="CQ33" s="51">
        <v>18723.830000000002</v>
      </c>
      <c r="CR33" s="59">
        <v>27673.38</v>
      </c>
      <c r="CS33" s="51">
        <v>17947.849999999999</v>
      </c>
      <c r="CT33" s="50">
        <v>20051.689999999999</v>
      </c>
      <c r="CU33" s="51">
        <v>23783.360000000001</v>
      </c>
      <c r="CV33" s="50">
        <v>20148.48</v>
      </c>
      <c r="CW33" s="51">
        <v>17163.77</v>
      </c>
      <c r="CX33" s="50">
        <v>17862.259999999998</v>
      </c>
      <c r="CY33" s="51">
        <v>16465.82</v>
      </c>
      <c r="CZ33" s="50">
        <v>12069.95</v>
      </c>
      <c r="DA33" s="51">
        <v>15748.43</v>
      </c>
      <c r="DB33" s="50">
        <v>12017.7</v>
      </c>
      <c r="DC33" s="51">
        <v>13275.5</v>
      </c>
      <c r="DD33" s="50">
        <v>10050.89</v>
      </c>
      <c r="DE33" s="51">
        <v>14480.91</v>
      </c>
    </row>
    <row r="34" spans="1:109">
      <c r="A34" s="54" t="s">
        <v>20</v>
      </c>
      <c r="B34" s="44">
        <v>7876</v>
      </c>
      <c r="C34" s="45">
        <v>14680</v>
      </c>
      <c r="D34" s="44">
        <v>4688</v>
      </c>
      <c r="E34" s="45">
        <v>19009</v>
      </c>
      <c r="F34" s="55">
        <v>10334</v>
      </c>
      <c r="G34" s="45">
        <v>23212</v>
      </c>
      <c r="H34" s="55">
        <v>6662</v>
      </c>
      <c r="I34" s="45">
        <v>19495</v>
      </c>
      <c r="J34" s="55">
        <v>5750</v>
      </c>
      <c r="K34" s="45">
        <v>13639</v>
      </c>
      <c r="L34" s="55">
        <v>10256</v>
      </c>
      <c r="M34" s="45">
        <v>24478</v>
      </c>
      <c r="N34" s="55">
        <v>19461</v>
      </c>
      <c r="O34" s="45">
        <v>5243</v>
      </c>
      <c r="P34" s="55">
        <v>39219</v>
      </c>
      <c r="Q34" s="45">
        <v>2181</v>
      </c>
      <c r="R34" s="55">
        <v>26857</v>
      </c>
      <c r="S34" s="45">
        <v>6970</v>
      </c>
      <c r="T34" s="55">
        <v>10373</v>
      </c>
      <c r="U34" s="45">
        <v>14453</v>
      </c>
      <c r="V34" s="55">
        <v>5336</v>
      </c>
      <c r="W34" s="45">
        <v>24386</v>
      </c>
      <c r="X34" s="55">
        <v>3473</v>
      </c>
      <c r="Y34" s="45">
        <v>25145</v>
      </c>
      <c r="Z34" s="55">
        <v>4949</v>
      </c>
      <c r="AA34" s="45">
        <v>20244</v>
      </c>
      <c r="AB34" s="55">
        <v>7106</v>
      </c>
      <c r="AC34" s="45">
        <v>14594</v>
      </c>
      <c r="AD34" s="55">
        <v>11774</v>
      </c>
      <c r="AE34" s="45">
        <v>9637</v>
      </c>
      <c r="AF34" s="55">
        <v>6720</v>
      </c>
      <c r="AG34" s="45">
        <v>31793</v>
      </c>
      <c r="AH34" s="55">
        <v>1146</v>
      </c>
      <c r="AI34" s="45">
        <v>27709</v>
      </c>
      <c r="AJ34" s="55">
        <v>4671</v>
      </c>
      <c r="AK34" s="45">
        <v>23129</v>
      </c>
      <c r="AL34" s="56">
        <v>0</v>
      </c>
      <c r="AM34" s="60">
        <v>0</v>
      </c>
      <c r="AN34" s="55">
        <v>1794</v>
      </c>
      <c r="AO34" s="57">
        <v>10131</v>
      </c>
      <c r="AP34" s="44">
        <v>4052</v>
      </c>
      <c r="AQ34" s="45">
        <v>8292</v>
      </c>
      <c r="AR34" s="44">
        <v>7554</v>
      </c>
      <c r="AS34" s="45">
        <v>7874</v>
      </c>
      <c r="AT34" s="44">
        <v>5037</v>
      </c>
      <c r="AU34" s="45">
        <v>7695</v>
      </c>
      <c r="AV34" s="44">
        <v>3799</v>
      </c>
      <c r="AW34" s="45">
        <v>12829</v>
      </c>
      <c r="AX34" s="44">
        <v>7917</v>
      </c>
      <c r="AY34" s="45">
        <v>17754</v>
      </c>
      <c r="AZ34" s="44">
        <v>4970</v>
      </c>
      <c r="BA34" s="45">
        <v>18063</v>
      </c>
      <c r="BB34" s="44">
        <v>1028</v>
      </c>
      <c r="BC34" s="45">
        <v>11580</v>
      </c>
      <c r="BD34" s="58">
        <v>435</v>
      </c>
      <c r="BE34" s="45">
        <v>13900</v>
      </c>
      <c r="BF34" s="44">
        <v>1467</v>
      </c>
      <c r="BG34" s="45">
        <v>16607</v>
      </c>
      <c r="BH34" s="44">
        <v>2494</v>
      </c>
      <c r="BI34" s="45">
        <v>11289</v>
      </c>
      <c r="BJ34" s="44">
        <v>2445</v>
      </c>
      <c r="BK34" s="45">
        <v>3787</v>
      </c>
      <c r="BL34" s="44">
        <v>2244</v>
      </c>
      <c r="BM34" s="45">
        <v>6409</v>
      </c>
      <c r="BN34" s="44">
        <v>1152</v>
      </c>
      <c r="BO34" s="45">
        <v>11657</v>
      </c>
      <c r="BP34" s="44">
        <v>9843</v>
      </c>
      <c r="BQ34" s="45">
        <v>4719</v>
      </c>
      <c r="BR34" s="44">
        <v>9229</v>
      </c>
      <c r="BS34" s="45">
        <v>10601</v>
      </c>
      <c r="BT34" s="44">
        <v>5423</v>
      </c>
      <c r="BU34" s="45">
        <v>10534</v>
      </c>
      <c r="BV34" s="44">
        <v>6844</v>
      </c>
      <c r="BW34" s="45">
        <v>18676</v>
      </c>
      <c r="BX34" s="44">
        <v>4956</v>
      </c>
      <c r="BY34" s="45">
        <v>17790</v>
      </c>
      <c r="BZ34" s="44">
        <v>1820</v>
      </c>
      <c r="CA34" s="45">
        <v>15630</v>
      </c>
      <c r="CB34" s="44">
        <v>3253</v>
      </c>
      <c r="CC34" s="45">
        <v>18798</v>
      </c>
      <c r="CD34" s="44">
        <v>4148</v>
      </c>
      <c r="CE34" s="45">
        <v>20003</v>
      </c>
      <c r="CF34" s="44">
        <v>4332</v>
      </c>
      <c r="CG34" s="45">
        <v>19383</v>
      </c>
      <c r="CH34" s="50">
        <v>8551.2000000000007</v>
      </c>
      <c r="CI34" s="51">
        <v>11264.3</v>
      </c>
      <c r="CJ34" s="59">
        <v>12268.3</v>
      </c>
      <c r="CK34" s="51">
        <v>13105.9</v>
      </c>
      <c r="CL34" s="59">
        <v>7305.4</v>
      </c>
      <c r="CM34" s="51">
        <v>17133.95</v>
      </c>
      <c r="CN34" s="59">
        <v>12810</v>
      </c>
      <c r="CO34" s="51">
        <v>15714.75</v>
      </c>
      <c r="CP34" s="59">
        <v>6840.55</v>
      </c>
      <c r="CQ34" s="51">
        <v>18681.650000000001</v>
      </c>
      <c r="CR34" s="59">
        <v>5348.1</v>
      </c>
      <c r="CS34" s="51">
        <v>16126.25</v>
      </c>
      <c r="CT34" s="50">
        <v>10556.7</v>
      </c>
      <c r="CU34" s="51">
        <v>11477.3</v>
      </c>
      <c r="CV34" s="50">
        <v>8269</v>
      </c>
      <c r="CW34" s="51">
        <v>18239.5</v>
      </c>
      <c r="CX34" s="50">
        <v>2679.55</v>
      </c>
      <c r="CY34" s="51">
        <v>13571.35</v>
      </c>
      <c r="CZ34" s="50">
        <v>3205.1</v>
      </c>
      <c r="DA34" s="51">
        <v>16410.7</v>
      </c>
      <c r="DB34" s="50">
        <v>1808.25</v>
      </c>
      <c r="DC34" s="51">
        <v>7876.7</v>
      </c>
      <c r="DD34" s="50">
        <v>2095.15</v>
      </c>
      <c r="DE34" s="51">
        <v>6626.45</v>
      </c>
    </row>
    <row r="35" spans="1:109">
      <c r="A35" s="54" t="s">
        <v>21</v>
      </c>
      <c r="B35" s="44">
        <v>2249</v>
      </c>
      <c r="C35" s="45">
        <v>1189</v>
      </c>
      <c r="D35" s="44">
        <v>2181</v>
      </c>
      <c r="E35" s="45">
        <v>2053</v>
      </c>
      <c r="F35" s="55">
        <v>2483</v>
      </c>
      <c r="G35" s="45">
        <v>4674</v>
      </c>
      <c r="H35" s="55">
        <v>1951</v>
      </c>
      <c r="I35" s="45">
        <v>8470</v>
      </c>
      <c r="J35" s="55">
        <v>2025</v>
      </c>
      <c r="K35" s="45">
        <v>6931</v>
      </c>
      <c r="L35" s="55">
        <v>1463</v>
      </c>
      <c r="M35" s="45">
        <v>7782</v>
      </c>
      <c r="N35" s="55">
        <v>1561</v>
      </c>
      <c r="O35" s="45">
        <v>5192</v>
      </c>
      <c r="P35" s="55">
        <v>2370</v>
      </c>
      <c r="Q35" s="45">
        <v>4014</v>
      </c>
      <c r="R35" s="55">
        <v>1437</v>
      </c>
      <c r="S35" s="45">
        <v>6629</v>
      </c>
      <c r="T35" s="55">
        <v>5545</v>
      </c>
      <c r="U35" s="45">
        <v>1976</v>
      </c>
      <c r="V35" s="55">
        <v>2580</v>
      </c>
      <c r="W35" s="45">
        <v>4588</v>
      </c>
      <c r="X35" s="55">
        <v>6900</v>
      </c>
      <c r="Y35" s="45">
        <v>1168</v>
      </c>
      <c r="Z35" s="55">
        <v>4981</v>
      </c>
      <c r="AA35" s="45">
        <v>2778</v>
      </c>
      <c r="AB35" s="55">
        <v>7145</v>
      </c>
      <c r="AC35" s="45">
        <v>1603</v>
      </c>
      <c r="AD35" s="55">
        <v>1901</v>
      </c>
      <c r="AE35" s="45">
        <v>8589</v>
      </c>
      <c r="AF35" s="55">
        <v>2051</v>
      </c>
      <c r="AG35" s="45">
        <v>6204</v>
      </c>
      <c r="AH35" s="55">
        <v>1367</v>
      </c>
      <c r="AI35" s="45">
        <v>5605</v>
      </c>
      <c r="AJ35" s="55">
        <v>1140</v>
      </c>
      <c r="AK35" s="45">
        <v>9683</v>
      </c>
      <c r="AL35" s="55">
        <v>4223</v>
      </c>
      <c r="AM35" s="45">
        <v>3204</v>
      </c>
      <c r="AN35" s="55">
        <v>4245</v>
      </c>
      <c r="AO35" s="57">
        <v>2950</v>
      </c>
      <c r="AP35" s="44">
        <v>3337</v>
      </c>
      <c r="AQ35" s="45">
        <v>3121</v>
      </c>
      <c r="AR35" s="44">
        <v>3823</v>
      </c>
      <c r="AS35" s="45">
        <v>3222</v>
      </c>
      <c r="AT35" s="44">
        <v>2197</v>
      </c>
      <c r="AU35" s="45">
        <v>5921</v>
      </c>
      <c r="AV35" s="44">
        <v>3695</v>
      </c>
      <c r="AW35" s="45">
        <v>3850</v>
      </c>
      <c r="AX35" s="44">
        <v>339</v>
      </c>
      <c r="AY35" s="45">
        <v>8820</v>
      </c>
      <c r="AZ35" s="44">
        <v>3486</v>
      </c>
      <c r="BA35" s="45">
        <v>4960</v>
      </c>
      <c r="BB35" s="44">
        <v>3544</v>
      </c>
      <c r="BC35" s="45">
        <v>3930</v>
      </c>
      <c r="BD35" s="44">
        <v>1792</v>
      </c>
      <c r="BE35" s="45">
        <v>7209</v>
      </c>
      <c r="BF35" s="44">
        <v>3136</v>
      </c>
      <c r="BG35" s="45">
        <v>3629</v>
      </c>
      <c r="BH35" s="44">
        <v>2452</v>
      </c>
      <c r="BI35" s="45">
        <v>4006</v>
      </c>
      <c r="BJ35" s="44">
        <v>2623</v>
      </c>
      <c r="BK35" s="45">
        <v>3118</v>
      </c>
      <c r="BL35" s="44">
        <v>1868</v>
      </c>
      <c r="BM35" s="45">
        <v>3569</v>
      </c>
      <c r="BN35" s="44">
        <v>3475</v>
      </c>
      <c r="BO35" s="45">
        <v>4948</v>
      </c>
      <c r="BP35" s="44">
        <v>3044</v>
      </c>
      <c r="BQ35" s="45">
        <v>7405</v>
      </c>
      <c r="BR35" s="44">
        <v>4701</v>
      </c>
      <c r="BS35" s="45">
        <v>6208</v>
      </c>
      <c r="BT35" s="44">
        <v>2862</v>
      </c>
      <c r="BU35" s="45">
        <v>6888</v>
      </c>
      <c r="BV35" s="44">
        <v>5937</v>
      </c>
      <c r="BW35" s="45">
        <v>6611</v>
      </c>
      <c r="BX35" s="44">
        <v>5306</v>
      </c>
      <c r="BY35" s="45">
        <v>2801</v>
      </c>
      <c r="BZ35" s="44">
        <v>3122</v>
      </c>
      <c r="CA35" s="45">
        <v>11005</v>
      </c>
      <c r="CB35" s="44">
        <v>3353</v>
      </c>
      <c r="CC35" s="45">
        <v>9555</v>
      </c>
      <c r="CD35" s="44">
        <v>3086</v>
      </c>
      <c r="CE35" s="45">
        <v>12946</v>
      </c>
      <c r="CF35" s="44">
        <v>4512</v>
      </c>
      <c r="CG35" s="45">
        <v>9009</v>
      </c>
      <c r="CH35" s="50">
        <v>1823.73</v>
      </c>
      <c r="CI35" s="51">
        <v>12436.2</v>
      </c>
      <c r="CJ35" s="59">
        <v>1519.7</v>
      </c>
      <c r="CK35" s="51">
        <v>7991.88</v>
      </c>
      <c r="CL35" s="59">
        <v>3839.28</v>
      </c>
      <c r="CM35" s="51">
        <v>16079.2</v>
      </c>
      <c r="CN35" s="59">
        <v>3709.73</v>
      </c>
      <c r="CO35" s="51">
        <v>7464.34</v>
      </c>
      <c r="CP35" s="59">
        <v>4852.38</v>
      </c>
      <c r="CQ35" s="51">
        <v>5648.34</v>
      </c>
      <c r="CR35" s="59">
        <v>4580</v>
      </c>
      <c r="CS35" s="51">
        <v>5055.22</v>
      </c>
      <c r="CT35" s="50">
        <v>995.88</v>
      </c>
      <c r="CU35" s="51">
        <v>14575.05</v>
      </c>
      <c r="CV35" s="50">
        <v>543.19000000000005</v>
      </c>
      <c r="CW35" s="51">
        <v>10428.620000000001</v>
      </c>
      <c r="CX35" s="50">
        <v>638.82000000000005</v>
      </c>
      <c r="CY35" s="51">
        <v>13296.02</v>
      </c>
      <c r="CZ35" s="50">
        <v>1832.09</v>
      </c>
      <c r="DA35" s="51">
        <v>12579.48</v>
      </c>
      <c r="DB35" s="50">
        <v>2362.4499999999998</v>
      </c>
      <c r="DC35" s="51">
        <v>7360.91</v>
      </c>
      <c r="DD35" s="50">
        <v>1041.55</v>
      </c>
      <c r="DE35" s="51">
        <v>5168.88</v>
      </c>
    </row>
    <row r="36" spans="1:109">
      <c r="A36" s="54" t="s">
        <v>77</v>
      </c>
      <c r="B36" s="58">
        <v>0</v>
      </c>
      <c r="C36" s="60">
        <v>4</v>
      </c>
      <c r="D36" s="58">
        <v>0</v>
      </c>
      <c r="E36" s="60">
        <v>0</v>
      </c>
      <c r="F36" s="56">
        <v>0</v>
      </c>
      <c r="G36" s="60">
        <v>0</v>
      </c>
      <c r="H36" s="56">
        <v>0</v>
      </c>
      <c r="I36" s="60">
        <v>10</v>
      </c>
      <c r="J36" s="56">
        <v>0</v>
      </c>
      <c r="K36" s="60">
        <v>0</v>
      </c>
      <c r="L36" s="56">
        <v>0</v>
      </c>
      <c r="M36" s="60">
        <v>0</v>
      </c>
      <c r="N36" s="56">
        <v>0</v>
      </c>
      <c r="O36" s="60">
        <v>0</v>
      </c>
      <c r="P36" s="56">
        <v>0</v>
      </c>
      <c r="Q36" s="60">
        <v>0</v>
      </c>
      <c r="R36" s="56">
        <v>0</v>
      </c>
      <c r="S36" s="60">
        <v>0</v>
      </c>
      <c r="T36" s="56">
        <v>0</v>
      </c>
      <c r="U36" s="60">
        <v>0</v>
      </c>
      <c r="V36" s="56">
        <v>0</v>
      </c>
      <c r="W36" s="60">
        <v>0</v>
      </c>
      <c r="X36" s="56">
        <v>0</v>
      </c>
      <c r="Y36" s="60">
        <v>0</v>
      </c>
      <c r="Z36" s="56">
        <v>0</v>
      </c>
      <c r="AA36" s="60">
        <v>0</v>
      </c>
      <c r="AB36" s="56">
        <v>0</v>
      </c>
      <c r="AC36" s="60">
        <v>0</v>
      </c>
      <c r="AD36" s="56">
        <v>0</v>
      </c>
      <c r="AE36" s="60">
        <v>0</v>
      </c>
      <c r="AF36" s="56">
        <v>0</v>
      </c>
      <c r="AG36" s="60">
        <v>0</v>
      </c>
      <c r="AH36" s="56">
        <v>0</v>
      </c>
      <c r="AI36" s="60">
        <v>0</v>
      </c>
      <c r="AJ36" s="56">
        <v>0</v>
      </c>
      <c r="AK36" s="60">
        <v>0</v>
      </c>
      <c r="AL36" s="56">
        <v>0</v>
      </c>
      <c r="AM36" s="60">
        <v>0</v>
      </c>
      <c r="AN36" s="56">
        <v>0</v>
      </c>
      <c r="AO36" s="61">
        <v>0</v>
      </c>
      <c r="AP36" s="58">
        <v>0</v>
      </c>
      <c r="AQ36" s="60">
        <v>0</v>
      </c>
      <c r="AR36" s="58">
        <v>0</v>
      </c>
      <c r="AS36" s="60">
        <v>0</v>
      </c>
      <c r="AT36" s="58">
        <v>0</v>
      </c>
      <c r="AU36" s="60">
        <v>0</v>
      </c>
      <c r="AV36" s="58">
        <v>0</v>
      </c>
      <c r="AW36" s="60">
        <v>0</v>
      </c>
      <c r="AX36" s="58">
        <v>0</v>
      </c>
      <c r="AY36" s="60">
        <v>0</v>
      </c>
      <c r="AZ36" s="58">
        <v>0</v>
      </c>
      <c r="BA36" s="60">
        <v>0</v>
      </c>
      <c r="BB36" s="58">
        <v>0</v>
      </c>
      <c r="BC36" s="60">
        <v>0</v>
      </c>
      <c r="BD36" s="58">
        <v>0</v>
      </c>
      <c r="BE36" s="60">
        <v>0</v>
      </c>
      <c r="BF36" s="58">
        <v>0</v>
      </c>
      <c r="BG36" s="60">
        <v>0</v>
      </c>
      <c r="BH36" s="58">
        <v>0</v>
      </c>
      <c r="BI36" s="60">
        <v>0</v>
      </c>
      <c r="BJ36" s="44">
        <v>0</v>
      </c>
      <c r="BK36" s="45">
        <v>0</v>
      </c>
      <c r="BL36" s="44">
        <v>0</v>
      </c>
      <c r="BM36" s="45">
        <v>0</v>
      </c>
      <c r="BN36" s="44">
        <v>0</v>
      </c>
      <c r="BO36" s="45">
        <v>0</v>
      </c>
      <c r="BP36" s="44">
        <v>0</v>
      </c>
      <c r="BQ36" s="45">
        <v>0</v>
      </c>
      <c r="BR36" s="44">
        <v>0</v>
      </c>
      <c r="BS36" s="45">
        <v>0</v>
      </c>
      <c r="BT36" s="44">
        <v>0</v>
      </c>
      <c r="BU36" s="45">
        <v>0</v>
      </c>
      <c r="BV36" s="58">
        <v>0</v>
      </c>
      <c r="BW36" s="60">
        <v>0</v>
      </c>
      <c r="BX36" s="58">
        <v>0</v>
      </c>
      <c r="BY36" s="60">
        <v>0</v>
      </c>
      <c r="BZ36" s="58">
        <v>0</v>
      </c>
      <c r="CA36" s="60">
        <v>0</v>
      </c>
      <c r="CB36" s="58">
        <v>0</v>
      </c>
      <c r="CC36" s="60">
        <v>0</v>
      </c>
      <c r="CD36" s="58">
        <v>0</v>
      </c>
      <c r="CE36" s="60">
        <v>0</v>
      </c>
      <c r="CF36" s="58">
        <v>0</v>
      </c>
      <c r="CG36" s="60">
        <v>0</v>
      </c>
      <c r="CH36" s="50">
        <v>0</v>
      </c>
      <c r="CI36" s="51">
        <v>0</v>
      </c>
      <c r="CJ36" s="59">
        <v>0</v>
      </c>
      <c r="CK36" s="51">
        <v>0</v>
      </c>
      <c r="CL36" s="59">
        <v>0</v>
      </c>
      <c r="CM36" s="51">
        <v>0</v>
      </c>
      <c r="CN36" s="59">
        <v>0</v>
      </c>
      <c r="CO36" s="51">
        <v>0</v>
      </c>
      <c r="CP36" s="59">
        <v>0</v>
      </c>
      <c r="CQ36" s="51">
        <v>0</v>
      </c>
      <c r="CR36" s="59">
        <v>0</v>
      </c>
      <c r="CS36" s="51">
        <v>0</v>
      </c>
      <c r="CT36" s="50">
        <v>0</v>
      </c>
      <c r="CU36" s="51">
        <v>0</v>
      </c>
      <c r="CV36" s="50">
        <v>0</v>
      </c>
      <c r="CW36" s="51">
        <v>0</v>
      </c>
      <c r="CX36" s="50">
        <v>0</v>
      </c>
      <c r="CY36" s="51">
        <v>0</v>
      </c>
      <c r="CZ36" s="50">
        <v>0</v>
      </c>
      <c r="DA36" s="51">
        <v>0</v>
      </c>
      <c r="DB36" s="50">
        <v>0</v>
      </c>
      <c r="DC36" s="51">
        <v>0</v>
      </c>
      <c r="DD36" s="50">
        <v>0</v>
      </c>
      <c r="DE36" s="51">
        <v>0</v>
      </c>
    </row>
    <row r="37" spans="1:109">
      <c r="A37" s="54" t="s">
        <v>78</v>
      </c>
      <c r="B37" s="44">
        <v>5672</v>
      </c>
      <c r="C37" s="45">
        <v>8645</v>
      </c>
      <c r="D37" s="44">
        <v>4363</v>
      </c>
      <c r="E37" s="45">
        <v>3632</v>
      </c>
      <c r="F37" s="55">
        <v>4214</v>
      </c>
      <c r="G37" s="45">
        <v>8074</v>
      </c>
      <c r="H37" s="55">
        <v>2809</v>
      </c>
      <c r="I37" s="45">
        <v>8266</v>
      </c>
      <c r="J37" s="55">
        <v>2222</v>
      </c>
      <c r="K37" s="45">
        <v>10050</v>
      </c>
      <c r="L37" s="55">
        <v>5423</v>
      </c>
      <c r="M37" s="45">
        <v>6968</v>
      </c>
      <c r="N37" s="55">
        <v>4067</v>
      </c>
      <c r="O37" s="45">
        <v>3186</v>
      </c>
      <c r="P37" s="55">
        <v>5275</v>
      </c>
      <c r="Q37" s="45">
        <v>2049</v>
      </c>
      <c r="R37" s="55">
        <v>1662</v>
      </c>
      <c r="S37" s="45">
        <v>2566</v>
      </c>
      <c r="T37" s="56">
        <v>0</v>
      </c>
      <c r="U37" s="60">
        <v>0</v>
      </c>
      <c r="V37" s="56">
        <v>0</v>
      </c>
      <c r="W37" s="60">
        <v>0</v>
      </c>
      <c r="X37" s="56">
        <v>0</v>
      </c>
      <c r="Y37" s="60">
        <v>0</v>
      </c>
      <c r="Z37" s="56">
        <v>0</v>
      </c>
      <c r="AA37" s="60">
        <v>0</v>
      </c>
      <c r="AB37" s="56">
        <v>121</v>
      </c>
      <c r="AC37" s="60">
        <v>584</v>
      </c>
      <c r="AD37" s="56">
        <v>0</v>
      </c>
      <c r="AE37" s="60">
        <v>74</v>
      </c>
      <c r="AF37" s="56">
        <v>0</v>
      </c>
      <c r="AG37" s="60">
        <v>222</v>
      </c>
      <c r="AH37" s="56">
        <v>0</v>
      </c>
      <c r="AI37" s="60">
        <v>6</v>
      </c>
      <c r="AJ37" s="56">
        <v>0</v>
      </c>
      <c r="AK37" s="60">
        <v>0</v>
      </c>
      <c r="AL37" s="56">
        <v>0</v>
      </c>
      <c r="AM37" s="60">
        <v>0</v>
      </c>
      <c r="AN37" s="56">
        <v>0</v>
      </c>
      <c r="AO37" s="61">
        <v>0</v>
      </c>
      <c r="AP37" s="44">
        <v>2256</v>
      </c>
      <c r="AQ37" s="45">
        <v>3257</v>
      </c>
      <c r="AR37" s="44">
        <v>12158</v>
      </c>
      <c r="AS37" s="45">
        <v>13532</v>
      </c>
      <c r="AT37" s="44">
        <v>6104</v>
      </c>
      <c r="AU37" s="45">
        <v>8588</v>
      </c>
      <c r="AV37" s="44">
        <v>4460</v>
      </c>
      <c r="AW37" s="45">
        <v>13887</v>
      </c>
      <c r="AX37" s="44">
        <v>15003</v>
      </c>
      <c r="AY37" s="45">
        <v>24495</v>
      </c>
      <c r="AZ37" s="44">
        <v>10576</v>
      </c>
      <c r="BA37" s="45">
        <v>10042</v>
      </c>
      <c r="BB37" s="44">
        <v>7010</v>
      </c>
      <c r="BC37" s="45">
        <v>14284</v>
      </c>
      <c r="BD37" s="44">
        <v>7280</v>
      </c>
      <c r="BE37" s="45">
        <v>12985</v>
      </c>
      <c r="BF37" s="44">
        <v>5717</v>
      </c>
      <c r="BG37" s="45">
        <v>13059</v>
      </c>
      <c r="BH37" s="44">
        <v>7173</v>
      </c>
      <c r="BI37" s="45">
        <v>6375</v>
      </c>
      <c r="BJ37" s="44">
        <v>11157</v>
      </c>
      <c r="BK37" s="45">
        <v>2755</v>
      </c>
      <c r="BL37" s="44">
        <v>12429</v>
      </c>
      <c r="BM37" s="45">
        <v>1134</v>
      </c>
      <c r="BN37" s="44">
        <v>7341</v>
      </c>
      <c r="BO37" s="45">
        <v>4096</v>
      </c>
      <c r="BP37" s="44">
        <v>10596</v>
      </c>
      <c r="BQ37" s="45">
        <v>3737</v>
      </c>
      <c r="BR37" s="44">
        <v>2717</v>
      </c>
      <c r="BS37" s="45">
        <v>373</v>
      </c>
      <c r="BT37" s="44">
        <v>9485</v>
      </c>
      <c r="BU37" s="45">
        <v>8307</v>
      </c>
      <c r="BV37" s="44">
        <v>6459</v>
      </c>
      <c r="BW37" s="45">
        <v>7137</v>
      </c>
      <c r="BX37" s="44">
        <v>13753</v>
      </c>
      <c r="BY37" s="45">
        <v>6455</v>
      </c>
      <c r="BZ37" s="44">
        <v>5957</v>
      </c>
      <c r="CA37" s="45">
        <v>7335</v>
      </c>
      <c r="CB37" s="44">
        <v>15021</v>
      </c>
      <c r="CC37" s="45">
        <v>12255</v>
      </c>
      <c r="CD37" s="44">
        <v>9284</v>
      </c>
      <c r="CE37" s="45">
        <v>11126</v>
      </c>
      <c r="CF37" s="44">
        <v>4004</v>
      </c>
      <c r="CG37" s="45">
        <v>6237</v>
      </c>
      <c r="CH37" s="50">
        <v>14.6</v>
      </c>
      <c r="CI37" s="51">
        <v>269.89999999999998</v>
      </c>
      <c r="CJ37" s="59">
        <v>15369.95</v>
      </c>
      <c r="CK37" s="51">
        <v>1017.65</v>
      </c>
      <c r="CL37" s="59">
        <v>12852.65</v>
      </c>
      <c r="CM37" s="51">
        <v>1681.65</v>
      </c>
      <c r="CN37" s="59">
        <v>5052.6000000000004</v>
      </c>
      <c r="CO37" s="51">
        <v>3267.05</v>
      </c>
      <c r="CP37" s="59">
        <v>809.2</v>
      </c>
      <c r="CQ37" s="51">
        <v>6187.75</v>
      </c>
      <c r="CR37" s="59">
        <v>5062.3999999999996</v>
      </c>
      <c r="CS37" s="51">
        <v>4728.2</v>
      </c>
      <c r="CT37" s="50">
        <v>10087.5</v>
      </c>
      <c r="CU37" s="51">
        <v>7510.8</v>
      </c>
      <c r="CV37" s="50">
        <v>11111.9</v>
      </c>
      <c r="CW37" s="51">
        <v>1543.7</v>
      </c>
      <c r="CX37" s="50">
        <v>9475.4500000000007</v>
      </c>
      <c r="CY37" s="51">
        <v>1003.3</v>
      </c>
      <c r="CZ37" s="50">
        <v>2419.35</v>
      </c>
      <c r="DA37" s="51">
        <v>11673.75</v>
      </c>
      <c r="DB37" s="50">
        <v>4983.7</v>
      </c>
      <c r="DC37" s="51">
        <v>7147.8</v>
      </c>
      <c r="DD37" s="50">
        <v>6852.65</v>
      </c>
      <c r="DE37" s="51">
        <v>9252.85</v>
      </c>
    </row>
    <row r="38" spans="1:109">
      <c r="A38" s="54" t="s">
        <v>79</v>
      </c>
      <c r="B38" s="58">
        <v>0</v>
      </c>
      <c r="C38" s="60">
        <v>8</v>
      </c>
      <c r="D38" s="58">
        <v>0</v>
      </c>
      <c r="E38" s="60">
        <v>0</v>
      </c>
      <c r="F38" s="56">
        <v>0</v>
      </c>
      <c r="G38" s="60">
        <v>0</v>
      </c>
      <c r="H38" s="56">
        <v>0</v>
      </c>
      <c r="I38" s="60">
        <v>10</v>
      </c>
      <c r="J38" s="56">
        <v>0</v>
      </c>
      <c r="K38" s="60">
        <v>4</v>
      </c>
      <c r="L38" s="56">
        <v>0</v>
      </c>
      <c r="M38" s="60">
        <v>0</v>
      </c>
      <c r="N38" s="56">
        <v>0</v>
      </c>
      <c r="O38" s="60">
        <v>0</v>
      </c>
      <c r="P38" s="56">
        <v>0</v>
      </c>
      <c r="Q38" s="60">
        <v>0</v>
      </c>
      <c r="R38" s="56">
        <v>0</v>
      </c>
      <c r="S38" s="60">
        <v>0</v>
      </c>
      <c r="T38" s="56">
        <v>839</v>
      </c>
      <c r="U38" s="60">
        <v>0</v>
      </c>
      <c r="V38" s="56">
        <v>0</v>
      </c>
      <c r="W38" s="60">
        <v>0</v>
      </c>
      <c r="X38" s="56">
        <v>0</v>
      </c>
      <c r="Y38" s="60">
        <v>0</v>
      </c>
      <c r="Z38" s="56">
        <v>0</v>
      </c>
      <c r="AA38" s="60">
        <v>0</v>
      </c>
      <c r="AB38" s="56">
        <v>0</v>
      </c>
      <c r="AC38" s="60">
        <v>4</v>
      </c>
      <c r="AD38" s="56">
        <v>0</v>
      </c>
      <c r="AE38" s="60">
        <v>0</v>
      </c>
      <c r="AF38" s="56">
        <v>0</v>
      </c>
      <c r="AG38" s="60">
        <v>2</v>
      </c>
      <c r="AH38" s="56">
        <v>0</v>
      </c>
      <c r="AI38" s="60">
        <v>0</v>
      </c>
      <c r="AJ38" s="56">
        <v>0</v>
      </c>
      <c r="AK38" s="60">
        <v>0</v>
      </c>
      <c r="AL38" s="56">
        <v>0</v>
      </c>
      <c r="AM38" s="60">
        <v>0</v>
      </c>
      <c r="AN38" s="56">
        <v>0</v>
      </c>
      <c r="AO38" s="61">
        <v>0</v>
      </c>
      <c r="AP38" s="58">
        <v>0</v>
      </c>
      <c r="AQ38" s="60">
        <v>0</v>
      </c>
      <c r="AR38" s="58">
        <v>0</v>
      </c>
      <c r="AS38" s="60">
        <v>0</v>
      </c>
      <c r="AT38" s="58">
        <v>0</v>
      </c>
      <c r="AU38" s="60">
        <v>0</v>
      </c>
      <c r="AV38" s="58">
        <v>0</v>
      </c>
      <c r="AW38" s="60">
        <v>0</v>
      </c>
      <c r="AX38" s="58">
        <v>0</v>
      </c>
      <c r="AY38" s="60">
        <v>0</v>
      </c>
      <c r="AZ38" s="58">
        <v>0</v>
      </c>
      <c r="BA38" s="60">
        <v>0</v>
      </c>
      <c r="BB38" s="58">
        <v>0</v>
      </c>
      <c r="BC38" s="60">
        <v>2</v>
      </c>
      <c r="BD38" s="58">
        <v>0</v>
      </c>
      <c r="BE38" s="60">
        <v>0</v>
      </c>
      <c r="BF38" s="58">
        <v>0</v>
      </c>
      <c r="BG38" s="60">
        <v>0</v>
      </c>
      <c r="BH38" s="58">
        <v>0</v>
      </c>
      <c r="BI38" s="60">
        <v>0</v>
      </c>
      <c r="BJ38" s="44">
        <v>0</v>
      </c>
      <c r="BK38" s="45">
        <v>0</v>
      </c>
      <c r="BL38" s="44">
        <v>0</v>
      </c>
      <c r="BM38" s="45">
        <v>0</v>
      </c>
      <c r="BN38" s="44">
        <v>0</v>
      </c>
      <c r="BO38" s="45">
        <v>0</v>
      </c>
      <c r="BP38" s="44">
        <v>0</v>
      </c>
      <c r="BQ38" s="45">
        <v>3</v>
      </c>
      <c r="BR38" s="44">
        <v>0</v>
      </c>
      <c r="BS38" s="45">
        <v>0</v>
      </c>
      <c r="BT38" s="44">
        <v>0</v>
      </c>
      <c r="BU38" s="45">
        <v>0</v>
      </c>
      <c r="BV38" s="58">
        <v>0</v>
      </c>
      <c r="BW38" s="60">
        <v>0</v>
      </c>
      <c r="BX38" s="58">
        <v>0</v>
      </c>
      <c r="BY38" s="60">
        <v>0</v>
      </c>
      <c r="BZ38" s="58">
        <v>0</v>
      </c>
      <c r="CA38" s="60">
        <v>0</v>
      </c>
      <c r="CB38" s="58">
        <v>0</v>
      </c>
      <c r="CC38" s="60">
        <v>0</v>
      </c>
      <c r="CD38" s="58">
        <v>0</v>
      </c>
      <c r="CE38" s="60">
        <v>0</v>
      </c>
      <c r="CF38" s="58">
        <v>0</v>
      </c>
      <c r="CG38" s="60">
        <v>0</v>
      </c>
      <c r="CH38" s="50">
        <v>0</v>
      </c>
      <c r="CI38" s="51">
        <v>0</v>
      </c>
      <c r="CJ38" s="59">
        <v>0</v>
      </c>
      <c r="CK38" s="51">
        <v>0</v>
      </c>
      <c r="CL38" s="59">
        <v>0</v>
      </c>
      <c r="CM38" s="51">
        <v>0</v>
      </c>
      <c r="CN38" s="59">
        <v>0</v>
      </c>
      <c r="CO38" s="51">
        <v>0</v>
      </c>
      <c r="CP38" s="59">
        <v>0</v>
      </c>
      <c r="CQ38" s="51">
        <v>0</v>
      </c>
      <c r="CR38" s="59">
        <v>0</v>
      </c>
      <c r="CS38" s="51">
        <v>0</v>
      </c>
      <c r="CT38" s="50">
        <v>0</v>
      </c>
      <c r="CU38" s="51">
        <v>0</v>
      </c>
      <c r="CV38" s="50">
        <v>0</v>
      </c>
      <c r="CW38" s="51">
        <v>0</v>
      </c>
      <c r="CX38" s="50">
        <v>0</v>
      </c>
      <c r="CY38" s="51">
        <v>0</v>
      </c>
      <c r="CZ38" s="50">
        <v>0</v>
      </c>
      <c r="DA38" s="51">
        <v>0</v>
      </c>
      <c r="DB38" s="50">
        <v>0</v>
      </c>
      <c r="DC38" s="51">
        <v>0</v>
      </c>
      <c r="DD38" s="50">
        <v>0</v>
      </c>
      <c r="DE38" s="51">
        <v>0</v>
      </c>
    </row>
    <row r="39" spans="1:109">
      <c r="A39" s="54" t="s">
        <v>80</v>
      </c>
      <c r="B39" s="44">
        <v>17335</v>
      </c>
      <c r="C39" s="60">
        <v>708</v>
      </c>
      <c r="D39" s="44">
        <v>15029</v>
      </c>
      <c r="E39" s="60">
        <v>520</v>
      </c>
      <c r="F39" s="55">
        <v>15013</v>
      </c>
      <c r="G39" s="60">
        <v>487</v>
      </c>
      <c r="H39" s="55">
        <v>31926</v>
      </c>
      <c r="I39" s="60">
        <v>229</v>
      </c>
      <c r="J39" s="55">
        <v>26597</v>
      </c>
      <c r="K39" s="60">
        <v>435</v>
      </c>
      <c r="L39" s="55">
        <v>11852</v>
      </c>
      <c r="M39" s="60">
        <v>346</v>
      </c>
      <c r="N39" s="56">
        <v>0</v>
      </c>
      <c r="O39" s="60">
        <v>0</v>
      </c>
      <c r="P39" s="56">
        <v>0</v>
      </c>
      <c r="Q39" s="60">
        <v>0</v>
      </c>
      <c r="R39" s="56">
        <v>0</v>
      </c>
      <c r="S39" s="60">
        <v>0</v>
      </c>
      <c r="T39" s="56">
        <v>784</v>
      </c>
      <c r="U39" s="60">
        <v>398</v>
      </c>
      <c r="V39" s="55">
        <v>1817</v>
      </c>
      <c r="W39" s="45">
        <v>2272</v>
      </c>
      <c r="X39" s="55">
        <v>2417</v>
      </c>
      <c r="Y39" s="45">
        <v>2117</v>
      </c>
      <c r="Z39" s="56">
        <v>0</v>
      </c>
      <c r="AA39" s="60">
        <v>0</v>
      </c>
      <c r="AB39" s="56">
        <v>0</v>
      </c>
      <c r="AC39" s="60">
        <v>0</v>
      </c>
      <c r="AD39" s="55">
        <v>1371</v>
      </c>
      <c r="AE39" s="45">
        <v>6236</v>
      </c>
      <c r="AF39" s="55">
        <v>6590</v>
      </c>
      <c r="AG39" s="45">
        <v>10274</v>
      </c>
      <c r="AH39" s="55">
        <v>7076</v>
      </c>
      <c r="AI39" s="45">
        <v>5158</v>
      </c>
      <c r="AJ39" s="55">
        <v>3430</v>
      </c>
      <c r="AK39" s="45">
        <v>5981</v>
      </c>
      <c r="AL39" s="55">
        <v>1999</v>
      </c>
      <c r="AM39" s="45">
        <v>3002</v>
      </c>
      <c r="AN39" s="55">
        <v>6281</v>
      </c>
      <c r="AO39" s="57">
        <v>4532</v>
      </c>
      <c r="AP39" s="44">
        <v>3619</v>
      </c>
      <c r="AQ39" s="45">
        <v>7540</v>
      </c>
      <c r="AR39" s="44">
        <v>7299</v>
      </c>
      <c r="AS39" s="45">
        <v>6088</v>
      </c>
      <c r="AT39" s="44">
        <v>9220</v>
      </c>
      <c r="AU39" s="45">
        <v>5749</v>
      </c>
      <c r="AV39" s="44">
        <v>6683</v>
      </c>
      <c r="AW39" s="45">
        <v>12686</v>
      </c>
      <c r="AX39" s="44">
        <v>0</v>
      </c>
      <c r="AY39" s="45">
        <v>0</v>
      </c>
      <c r="AZ39" s="44">
        <v>10032</v>
      </c>
      <c r="BA39" s="45">
        <v>7408</v>
      </c>
      <c r="BB39" s="44">
        <v>6828</v>
      </c>
      <c r="BC39" s="45">
        <v>10059</v>
      </c>
      <c r="BD39" s="44">
        <v>10136</v>
      </c>
      <c r="BE39" s="45">
        <v>9776</v>
      </c>
      <c r="BF39" s="44">
        <v>7392</v>
      </c>
      <c r="BG39" s="45">
        <v>9107</v>
      </c>
      <c r="BH39" s="44">
        <v>8444</v>
      </c>
      <c r="BI39" s="45">
        <v>3984</v>
      </c>
      <c r="BJ39" s="44">
        <v>8466</v>
      </c>
      <c r="BK39" s="45">
        <v>2383</v>
      </c>
      <c r="BL39" s="44">
        <v>11315</v>
      </c>
      <c r="BM39" s="45">
        <v>641</v>
      </c>
      <c r="BN39" s="44">
        <v>6406</v>
      </c>
      <c r="BO39" s="45">
        <v>4981</v>
      </c>
      <c r="BP39" s="44">
        <v>10970</v>
      </c>
      <c r="BQ39" s="45">
        <v>3634</v>
      </c>
      <c r="BR39" s="44">
        <v>11380</v>
      </c>
      <c r="BS39" s="45">
        <v>8946</v>
      </c>
      <c r="BT39" s="44">
        <v>0</v>
      </c>
      <c r="BU39" s="45">
        <v>0</v>
      </c>
      <c r="BV39" s="44">
        <v>8527</v>
      </c>
      <c r="BW39" s="45">
        <v>4105</v>
      </c>
      <c r="BX39" s="44">
        <v>15458</v>
      </c>
      <c r="BY39" s="45">
        <v>4349</v>
      </c>
      <c r="BZ39" s="44">
        <v>13385</v>
      </c>
      <c r="CA39" s="45">
        <v>7008</v>
      </c>
      <c r="CB39" s="44">
        <v>8737</v>
      </c>
      <c r="CC39" s="45">
        <v>10104</v>
      </c>
      <c r="CD39" s="44">
        <v>2825</v>
      </c>
      <c r="CE39" s="45">
        <v>3660</v>
      </c>
      <c r="CF39" s="44">
        <v>1023</v>
      </c>
      <c r="CG39" s="45">
        <v>5753</v>
      </c>
      <c r="CH39" s="50">
        <v>1195.5999999999999</v>
      </c>
      <c r="CI39" s="51">
        <v>375.6</v>
      </c>
      <c r="CJ39" s="59">
        <v>12392.05</v>
      </c>
      <c r="CK39" s="51">
        <v>682.45</v>
      </c>
      <c r="CL39" s="59">
        <v>9528</v>
      </c>
      <c r="CM39" s="51">
        <v>1477.3</v>
      </c>
      <c r="CN39" s="59">
        <v>6716.5</v>
      </c>
      <c r="CO39" s="51">
        <v>3058.35</v>
      </c>
      <c r="CP39" s="59">
        <v>192.65</v>
      </c>
      <c r="CQ39" s="51">
        <v>1091.55</v>
      </c>
      <c r="CR39" s="59">
        <v>0</v>
      </c>
      <c r="CS39" s="51">
        <v>0</v>
      </c>
      <c r="CT39" s="50">
        <v>1835.35</v>
      </c>
      <c r="CU39" s="51">
        <v>1320.35</v>
      </c>
      <c r="CV39" s="50">
        <v>5404.4</v>
      </c>
      <c r="CW39" s="51">
        <v>5602.8</v>
      </c>
      <c r="CX39" s="50">
        <v>10086.65</v>
      </c>
      <c r="CY39" s="51">
        <v>5328.6</v>
      </c>
      <c r="CZ39" s="50">
        <v>4344.8999999999996</v>
      </c>
      <c r="DA39" s="51">
        <v>7347.55</v>
      </c>
      <c r="DB39" s="50">
        <v>15636.05</v>
      </c>
      <c r="DC39" s="51">
        <v>2934.6</v>
      </c>
      <c r="DD39" s="50">
        <v>19341.75</v>
      </c>
      <c r="DE39" s="51">
        <v>590.79999999999995</v>
      </c>
    </row>
    <row r="40" spans="1:109">
      <c r="A40" s="54" t="s">
        <v>81</v>
      </c>
      <c r="B40" s="58">
        <v>0</v>
      </c>
      <c r="C40" s="60">
        <v>6</v>
      </c>
      <c r="D40" s="58">
        <v>0</v>
      </c>
      <c r="E40" s="60">
        <v>0</v>
      </c>
      <c r="F40" s="56">
        <v>0</v>
      </c>
      <c r="G40" s="60">
        <v>0</v>
      </c>
      <c r="H40" s="56">
        <v>0</v>
      </c>
      <c r="I40" s="60">
        <v>6</v>
      </c>
      <c r="J40" s="56">
        <v>0</v>
      </c>
      <c r="K40" s="60">
        <v>0</v>
      </c>
      <c r="L40" s="56">
        <v>0</v>
      </c>
      <c r="M40" s="60">
        <v>0</v>
      </c>
      <c r="N40" s="56">
        <v>0</v>
      </c>
      <c r="O40" s="60">
        <v>0</v>
      </c>
      <c r="P40" s="56">
        <v>0</v>
      </c>
      <c r="Q40" s="60">
        <v>0</v>
      </c>
      <c r="R40" s="56">
        <v>0</v>
      </c>
      <c r="S40" s="60">
        <v>3</v>
      </c>
      <c r="T40" s="56">
        <v>0</v>
      </c>
      <c r="U40" s="60">
        <v>0</v>
      </c>
      <c r="V40" s="56">
        <v>0</v>
      </c>
      <c r="W40" s="60">
        <v>0</v>
      </c>
      <c r="X40" s="56">
        <v>0</v>
      </c>
      <c r="Y40" s="60">
        <v>0</v>
      </c>
      <c r="Z40" s="56">
        <v>0</v>
      </c>
      <c r="AA40" s="60">
        <v>0</v>
      </c>
      <c r="AB40" s="56">
        <v>0</v>
      </c>
      <c r="AC40" s="60">
        <v>2</v>
      </c>
      <c r="AD40" s="56">
        <v>0</v>
      </c>
      <c r="AE40" s="60">
        <v>0</v>
      </c>
      <c r="AF40" s="56">
        <v>0</v>
      </c>
      <c r="AG40" s="60">
        <v>4</v>
      </c>
      <c r="AH40" s="56">
        <v>0</v>
      </c>
      <c r="AI40" s="60">
        <v>0</v>
      </c>
      <c r="AJ40" s="56">
        <v>0</v>
      </c>
      <c r="AK40" s="60">
        <v>0</v>
      </c>
      <c r="AL40" s="56">
        <v>0</v>
      </c>
      <c r="AM40" s="60">
        <v>0</v>
      </c>
      <c r="AN40" s="56">
        <v>0</v>
      </c>
      <c r="AO40" s="61">
        <v>0</v>
      </c>
      <c r="AP40" s="58">
        <v>0</v>
      </c>
      <c r="AQ40" s="60">
        <v>0</v>
      </c>
      <c r="AR40" s="58">
        <v>0</v>
      </c>
      <c r="AS40" s="60">
        <v>0</v>
      </c>
      <c r="AT40" s="58">
        <v>0</v>
      </c>
      <c r="AU40" s="60">
        <v>0</v>
      </c>
      <c r="AV40" s="58">
        <v>0</v>
      </c>
      <c r="AW40" s="60">
        <v>0</v>
      </c>
      <c r="AX40" s="58">
        <v>0</v>
      </c>
      <c r="AY40" s="60">
        <v>0</v>
      </c>
      <c r="AZ40" s="58">
        <v>0</v>
      </c>
      <c r="BA40" s="60">
        <v>0</v>
      </c>
      <c r="BB40" s="58">
        <v>0</v>
      </c>
      <c r="BC40" s="60">
        <v>7</v>
      </c>
      <c r="BD40" s="58">
        <v>0</v>
      </c>
      <c r="BE40" s="60">
        <v>5</v>
      </c>
      <c r="BF40" s="58">
        <v>0</v>
      </c>
      <c r="BG40" s="60">
        <v>0</v>
      </c>
      <c r="BH40" s="58">
        <v>0</v>
      </c>
      <c r="BI40" s="60">
        <v>0</v>
      </c>
      <c r="BJ40" s="44">
        <v>0</v>
      </c>
      <c r="BK40" s="45">
        <v>0</v>
      </c>
      <c r="BL40" s="44">
        <v>0</v>
      </c>
      <c r="BM40" s="45">
        <v>0</v>
      </c>
      <c r="BN40" s="44">
        <v>0</v>
      </c>
      <c r="BO40" s="45">
        <v>0</v>
      </c>
      <c r="BP40" s="44">
        <v>0</v>
      </c>
      <c r="BQ40" s="45">
        <v>0</v>
      </c>
      <c r="BR40" s="44">
        <v>0</v>
      </c>
      <c r="BS40" s="45">
        <v>0</v>
      </c>
      <c r="BT40" s="44">
        <v>0</v>
      </c>
      <c r="BU40" s="45">
        <v>0</v>
      </c>
      <c r="BV40" s="58">
        <v>0</v>
      </c>
      <c r="BW40" s="60">
        <v>0</v>
      </c>
      <c r="BX40" s="58">
        <v>0</v>
      </c>
      <c r="BY40" s="60">
        <v>0</v>
      </c>
      <c r="BZ40" s="58">
        <v>0</v>
      </c>
      <c r="CA40" s="60">
        <v>0</v>
      </c>
      <c r="CB40" s="58">
        <v>0</v>
      </c>
      <c r="CC40" s="60">
        <v>0</v>
      </c>
      <c r="CD40" s="58">
        <v>0</v>
      </c>
      <c r="CE40" s="60">
        <v>0</v>
      </c>
      <c r="CF40" s="58">
        <v>0</v>
      </c>
      <c r="CG40" s="60">
        <v>0</v>
      </c>
      <c r="CH40" s="50">
        <v>0</v>
      </c>
      <c r="CI40" s="51">
        <v>0</v>
      </c>
      <c r="CJ40" s="59">
        <v>0</v>
      </c>
      <c r="CK40" s="51">
        <v>0</v>
      </c>
      <c r="CL40" s="59">
        <v>0</v>
      </c>
      <c r="CM40" s="51">
        <v>0</v>
      </c>
      <c r="CN40" s="59">
        <v>0</v>
      </c>
      <c r="CO40" s="51">
        <v>0</v>
      </c>
      <c r="CP40" s="59">
        <v>0</v>
      </c>
      <c r="CQ40" s="51">
        <v>0</v>
      </c>
      <c r="CR40" s="59">
        <v>0</v>
      </c>
      <c r="CS40" s="51">
        <v>0</v>
      </c>
      <c r="CT40" s="50">
        <v>0</v>
      </c>
      <c r="CU40" s="51">
        <v>0</v>
      </c>
      <c r="CV40" s="50">
        <v>0</v>
      </c>
      <c r="CW40" s="51">
        <v>0</v>
      </c>
      <c r="CX40" s="50">
        <v>0</v>
      </c>
      <c r="CY40" s="51">
        <v>0</v>
      </c>
      <c r="CZ40" s="50">
        <v>0</v>
      </c>
      <c r="DA40" s="51">
        <v>0</v>
      </c>
      <c r="DB40" s="50">
        <v>0</v>
      </c>
      <c r="DC40" s="51">
        <v>3.92</v>
      </c>
      <c r="DD40" s="50">
        <v>0</v>
      </c>
      <c r="DE40" s="51">
        <v>0</v>
      </c>
    </row>
    <row r="41" spans="1:109">
      <c r="A41" s="54" t="s">
        <v>82</v>
      </c>
      <c r="B41" s="44">
        <v>11873</v>
      </c>
      <c r="C41" s="45">
        <v>9933</v>
      </c>
      <c r="D41" s="44">
        <v>7083</v>
      </c>
      <c r="E41" s="45">
        <v>8039</v>
      </c>
      <c r="F41" s="55">
        <v>5139</v>
      </c>
      <c r="G41" s="45">
        <v>7077</v>
      </c>
      <c r="H41" s="55">
        <v>3428</v>
      </c>
      <c r="I41" s="45">
        <v>13278</v>
      </c>
      <c r="J41" s="55">
        <v>6358</v>
      </c>
      <c r="K41" s="45">
        <v>3948</v>
      </c>
      <c r="L41" s="55">
        <v>5601</v>
      </c>
      <c r="M41" s="45">
        <v>9984</v>
      </c>
      <c r="N41" s="55">
        <v>6597</v>
      </c>
      <c r="O41" s="45">
        <v>4000</v>
      </c>
      <c r="P41" s="55">
        <v>8233</v>
      </c>
      <c r="Q41" s="45">
        <v>1426</v>
      </c>
      <c r="R41" s="55">
        <v>2534</v>
      </c>
      <c r="S41" s="45">
        <v>8018</v>
      </c>
      <c r="T41" s="55">
        <v>5170</v>
      </c>
      <c r="U41" s="45">
        <v>5885</v>
      </c>
      <c r="V41" s="55">
        <v>5003</v>
      </c>
      <c r="W41" s="45">
        <v>1981</v>
      </c>
      <c r="X41" s="55">
        <v>9408</v>
      </c>
      <c r="Y41" s="45">
        <v>8095</v>
      </c>
      <c r="Z41" s="55">
        <v>5011</v>
      </c>
      <c r="AA41" s="45">
        <v>7951</v>
      </c>
      <c r="AB41" s="55">
        <v>4770</v>
      </c>
      <c r="AC41" s="45">
        <v>10876</v>
      </c>
      <c r="AD41" s="55">
        <v>8138</v>
      </c>
      <c r="AE41" s="45">
        <v>10689</v>
      </c>
      <c r="AF41" s="55">
        <v>5640</v>
      </c>
      <c r="AG41" s="45">
        <v>16818</v>
      </c>
      <c r="AH41" s="55">
        <v>5322</v>
      </c>
      <c r="AI41" s="45">
        <v>7912</v>
      </c>
      <c r="AJ41" s="55">
        <v>6461</v>
      </c>
      <c r="AK41" s="45">
        <v>9074</v>
      </c>
      <c r="AL41" s="55">
        <v>2527</v>
      </c>
      <c r="AM41" s="45">
        <v>7448</v>
      </c>
      <c r="AN41" s="56">
        <v>240</v>
      </c>
      <c r="AO41" s="57">
        <v>5970</v>
      </c>
      <c r="AP41" s="44">
        <v>2182</v>
      </c>
      <c r="AQ41" s="45">
        <v>7136</v>
      </c>
      <c r="AR41" s="44">
        <v>6016</v>
      </c>
      <c r="AS41" s="45">
        <v>9108</v>
      </c>
      <c r="AT41" s="44">
        <v>1905</v>
      </c>
      <c r="AU41" s="60">
        <v>954</v>
      </c>
      <c r="AV41" s="58">
        <v>0</v>
      </c>
      <c r="AW41" s="60">
        <v>0</v>
      </c>
      <c r="AX41" s="44">
        <v>0</v>
      </c>
      <c r="AY41" s="45">
        <v>0</v>
      </c>
      <c r="AZ41" s="58">
        <v>0</v>
      </c>
      <c r="BA41" s="60">
        <v>0</v>
      </c>
      <c r="BB41" s="44">
        <v>2170</v>
      </c>
      <c r="BC41" s="45">
        <v>10133</v>
      </c>
      <c r="BD41" s="44">
        <v>4578</v>
      </c>
      <c r="BE41" s="45">
        <v>9246</v>
      </c>
      <c r="BF41" s="44">
        <v>4175</v>
      </c>
      <c r="BG41" s="45">
        <v>18557</v>
      </c>
      <c r="BH41" s="44">
        <v>5855</v>
      </c>
      <c r="BI41" s="45">
        <v>5313</v>
      </c>
      <c r="BJ41" s="44">
        <v>5943</v>
      </c>
      <c r="BK41" s="45">
        <v>2547</v>
      </c>
      <c r="BL41" s="44">
        <v>12113</v>
      </c>
      <c r="BM41" s="45">
        <v>1022</v>
      </c>
      <c r="BN41" s="44">
        <v>3319</v>
      </c>
      <c r="BO41" s="45">
        <v>3346</v>
      </c>
      <c r="BP41" s="44">
        <v>1472</v>
      </c>
      <c r="BQ41" s="45">
        <v>588</v>
      </c>
      <c r="BR41" s="44">
        <v>12646</v>
      </c>
      <c r="BS41" s="45">
        <v>12409</v>
      </c>
      <c r="BT41" s="44">
        <v>9316</v>
      </c>
      <c r="BU41" s="45">
        <v>6218</v>
      </c>
      <c r="BV41" s="44">
        <v>1879</v>
      </c>
      <c r="BW41" s="45">
        <v>3586</v>
      </c>
      <c r="BX41" s="44">
        <v>6496</v>
      </c>
      <c r="BY41" s="45">
        <v>4552</v>
      </c>
      <c r="BZ41" s="44">
        <v>8885</v>
      </c>
      <c r="CA41" s="45">
        <v>8236</v>
      </c>
      <c r="CB41" s="44">
        <v>3188</v>
      </c>
      <c r="CC41" s="45">
        <v>2047</v>
      </c>
      <c r="CD41" s="44">
        <v>11642</v>
      </c>
      <c r="CE41" s="45">
        <v>11581</v>
      </c>
      <c r="CF41" s="44">
        <v>2848</v>
      </c>
      <c r="CG41" s="45">
        <v>4337</v>
      </c>
      <c r="CH41" s="50">
        <v>2517.35</v>
      </c>
      <c r="CI41" s="51">
        <v>1148.25</v>
      </c>
      <c r="CJ41" s="59">
        <v>0</v>
      </c>
      <c r="CK41" s="51">
        <v>0</v>
      </c>
      <c r="CL41" s="59">
        <v>0</v>
      </c>
      <c r="CM41" s="51">
        <v>0</v>
      </c>
      <c r="CN41" s="59">
        <v>0</v>
      </c>
      <c r="CO41" s="51">
        <v>0</v>
      </c>
      <c r="CP41" s="59">
        <v>0</v>
      </c>
      <c r="CQ41" s="51">
        <v>0</v>
      </c>
      <c r="CR41" s="59">
        <v>0</v>
      </c>
      <c r="CS41" s="51">
        <v>0</v>
      </c>
      <c r="CT41" s="50">
        <v>6419.05</v>
      </c>
      <c r="CU41" s="51">
        <v>4630.5</v>
      </c>
      <c r="CV41" s="50">
        <v>8864.4500000000007</v>
      </c>
      <c r="CW41" s="51">
        <v>5220.3999999999996</v>
      </c>
      <c r="CX41" s="50">
        <v>20751.849999999999</v>
      </c>
      <c r="CY41" s="51">
        <v>7515.95</v>
      </c>
      <c r="CZ41" s="50">
        <v>5421.3</v>
      </c>
      <c r="DA41" s="51">
        <v>10404.9</v>
      </c>
      <c r="DB41" s="50">
        <v>10625.35</v>
      </c>
      <c r="DC41" s="51">
        <v>13642.4</v>
      </c>
      <c r="DD41" s="50">
        <v>10138.6</v>
      </c>
      <c r="DE41" s="51">
        <v>11232.1</v>
      </c>
    </row>
    <row r="42" spans="1:109">
      <c r="A42" s="54" t="s">
        <v>83</v>
      </c>
      <c r="B42" s="58">
        <v>0</v>
      </c>
      <c r="C42" s="60">
        <v>6</v>
      </c>
      <c r="D42" s="58">
        <v>0</v>
      </c>
      <c r="E42" s="60">
        <v>0</v>
      </c>
      <c r="F42" s="56">
        <v>0</v>
      </c>
      <c r="G42" s="60">
        <v>0</v>
      </c>
      <c r="H42" s="56">
        <v>0</v>
      </c>
      <c r="I42" s="60">
        <v>2</v>
      </c>
      <c r="J42" s="56">
        <v>0</v>
      </c>
      <c r="K42" s="60">
        <v>4</v>
      </c>
      <c r="L42" s="56">
        <v>0</v>
      </c>
      <c r="M42" s="60">
        <v>89</v>
      </c>
      <c r="N42" s="56">
        <v>0</v>
      </c>
      <c r="O42" s="60">
        <v>0</v>
      </c>
      <c r="P42" s="56">
        <v>0</v>
      </c>
      <c r="Q42" s="60">
        <v>0</v>
      </c>
      <c r="R42" s="56">
        <v>0</v>
      </c>
      <c r="S42" s="60">
        <v>10</v>
      </c>
      <c r="T42" s="56">
        <v>0</v>
      </c>
      <c r="U42" s="60">
        <v>0</v>
      </c>
      <c r="V42" s="56">
        <v>0</v>
      </c>
      <c r="W42" s="60">
        <v>0</v>
      </c>
      <c r="X42" s="56">
        <v>0</v>
      </c>
      <c r="Y42" s="60">
        <v>0</v>
      </c>
      <c r="Z42" s="56">
        <v>0</v>
      </c>
      <c r="AA42" s="60">
        <v>0</v>
      </c>
      <c r="AB42" s="56">
        <v>0</v>
      </c>
      <c r="AC42" s="60">
        <v>0</v>
      </c>
      <c r="AD42" s="56">
        <v>0</v>
      </c>
      <c r="AE42" s="60">
        <v>0</v>
      </c>
      <c r="AF42" s="56">
        <v>0</v>
      </c>
      <c r="AG42" s="60">
        <v>3</v>
      </c>
      <c r="AH42" s="56">
        <v>0</v>
      </c>
      <c r="AI42" s="60">
        <v>0</v>
      </c>
      <c r="AJ42" s="56">
        <v>0</v>
      </c>
      <c r="AK42" s="60">
        <v>0</v>
      </c>
      <c r="AL42" s="56">
        <v>0</v>
      </c>
      <c r="AM42" s="60">
        <v>0</v>
      </c>
      <c r="AN42" s="56">
        <v>0</v>
      </c>
      <c r="AO42" s="61">
        <v>0</v>
      </c>
      <c r="AP42" s="58">
        <v>0</v>
      </c>
      <c r="AQ42" s="60">
        <v>0</v>
      </c>
      <c r="AR42" s="58">
        <v>0</v>
      </c>
      <c r="AS42" s="60">
        <v>0</v>
      </c>
      <c r="AT42" s="58">
        <v>0</v>
      </c>
      <c r="AU42" s="60">
        <v>0</v>
      </c>
      <c r="AV42" s="58">
        <v>0</v>
      </c>
      <c r="AW42" s="60">
        <v>0</v>
      </c>
      <c r="AX42" s="58">
        <v>0</v>
      </c>
      <c r="AY42" s="60">
        <v>0</v>
      </c>
      <c r="AZ42" s="58">
        <v>0</v>
      </c>
      <c r="BA42" s="60">
        <v>0</v>
      </c>
      <c r="BB42" s="58">
        <v>0</v>
      </c>
      <c r="BC42" s="60">
        <v>5</v>
      </c>
      <c r="BD42" s="58">
        <v>0</v>
      </c>
      <c r="BE42" s="60">
        <v>0</v>
      </c>
      <c r="BF42" s="58">
        <v>0</v>
      </c>
      <c r="BG42" s="60">
        <v>0</v>
      </c>
      <c r="BH42" s="58">
        <v>0</v>
      </c>
      <c r="BI42" s="60">
        <v>0</v>
      </c>
      <c r="BJ42" s="44">
        <v>0</v>
      </c>
      <c r="BK42" s="45">
        <v>0</v>
      </c>
      <c r="BL42" s="44">
        <v>0</v>
      </c>
      <c r="BM42" s="45">
        <v>0</v>
      </c>
      <c r="BN42" s="44">
        <v>0</v>
      </c>
      <c r="BO42" s="45">
        <v>0</v>
      </c>
      <c r="BP42" s="44">
        <v>0</v>
      </c>
      <c r="BQ42" s="45">
        <v>0</v>
      </c>
      <c r="BR42" s="44">
        <v>0</v>
      </c>
      <c r="BS42" s="45">
        <v>0</v>
      </c>
      <c r="BT42" s="44">
        <v>0</v>
      </c>
      <c r="BU42" s="45">
        <v>0</v>
      </c>
      <c r="BV42" s="58">
        <v>0</v>
      </c>
      <c r="BW42" s="60">
        <v>0</v>
      </c>
      <c r="BX42" s="58">
        <v>0</v>
      </c>
      <c r="BY42" s="60">
        <v>0</v>
      </c>
      <c r="BZ42" s="58">
        <v>0</v>
      </c>
      <c r="CA42" s="60">
        <v>0</v>
      </c>
      <c r="CB42" s="58">
        <v>0</v>
      </c>
      <c r="CC42" s="60">
        <v>0</v>
      </c>
      <c r="CD42" s="58">
        <v>0</v>
      </c>
      <c r="CE42" s="60">
        <v>0</v>
      </c>
      <c r="CF42" s="58">
        <v>0</v>
      </c>
      <c r="CG42" s="60">
        <v>0</v>
      </c>
      <c r="CH42" s="50">
        <v>0</v>
      </c>
      <c r="CI42" s="51">
        <v>0</v>
      </c>
      <c r="CJ42" s="59">
        <v>0</v>
      </c>
      <c r="CK42" s="51">
        <v>0</v>
      </c>
      <c r="CL42" s="59">
        <v>0</v>
      </c>
      <c r="CM42" s="51">
        <v>0</v>
      </c>
      <c r="CN42" s="59">
        <v>0</v>
      </c>
      <c r="CO42" s="51">
        <v>0</v>
      </c>
      <c r="CP42" s="59">
        <v>0</v>
      </c>
      <c r="CQ42" s="51">
        <v>0</v>
      </c>
      <c r="CR42" s="59">
        <v>0</v>
      </c>
      <c r="CS42" s="51">
        <v>0</v>
      </c>
      <c r="CT42" s="50">
        <v>0</v>
      </c>
      <c r="CU42" s="51">
        <v>0</v>
      </c>
      <c r="CV42" s="50">
        <v>0</v>
      </c>
      <c r="CW42" s="51">
        <v>0</v>
      </c>
      <c r="CX42" s="50">
        <v>0</v>
      </c>
      <c r="CY42" s="51">
        <v>0</v>
      </c>
      <c r="CZ42" s="50">
        <v>0</v>
      </c>
      <c r="DA42" s="51">
        <v>0</v>
      </c>
      <c r="DB42" s="50">
        <v>0</v>
      </c>
      <c r="DC42" s="51">
        <v>9.15</v>
      </c>
      <c r="DD42" s="50">
        <v>0</v>
      </c>
      <c r="DE42" s="51">
        <v>0</v>
      </c>
    </row>
    <row r="43" spans="1:109">
      <c r="A43" s="54" t="s">
        <v>84</v>
      </c>
      <c r="B43" s="44">
        <v>8164</v>
      </c>
      <c r="C43" s="45">
        <v>5248</v>
      </c>
      <c r="D43" s="44">
        <v>3876</v>
      </c>
      <c r="E43" s="45">
        <v>8781</v>
      </c>
      <c r="F43" s="55">
        <v>1836</v>
      </c>
      <c r="G43" s="45">
        <v>4418</v>
      </c>
      <c r="H43" s="55">
        <v>3232</v>
      </c>
      <c r="I43" s="45">
        <v>11126</v>
      </c>
      <c r="J43" s="55">
        <v>5137</v>
      </c>
      <c r="K43" s="45">
        <v>7519</v>
      </c>
      <c r="L43" s="55">
        <v>6816</v>
      </c>
      <c r="M43" s="45">
        <v>9798</v>
      </c>
      <c r="N43" s="55">
        <v>7713</v>
      </c>
      <c r="O43" s="45">
        <v>5015</v>
      </c>
      <c r="P43" s="55">
        <v>7131</v>
      </c>
      <c r="Q43" s="45">
        <v>5897</v>
      </c>
      <c r="R43" s="55">
        <v>3655</v>
      </c>
      <c r="S43" s="45">
        <v>6669</v>
      </c>
      <c r="T43" s="55">
        <v>1411</v>
      </c>
      <c r="U43" s="45">
        <v>11998</v>
      </c>
      <c r="V43" s="55">
        <v>1816</v>
      </c>
      <c r="W43" s="45">
        <v>2923</v>
      </c>
      <c r="X43" s="55">
        <v>5829</v>
      </c>
      <c r="Y43" s="45">
        <v>8680</v>
      </c>
      <c r="Z43" s="55">
        <v>2184</v>
      </c>
      <c r="AA43" s="45">
        <v>4888</v>
      </c>
      <c r="AB43" s="55">
        <v>2846</v>
      </c>
      <c r="AC43" s="45">
        <v>9067</v>
      </c>
      <c r="AD43" s="55">
        <v>6471</v>
      </c>
      <c r="AE43" s="45">
        <v>15671</v>
      </c>
      <c r="AF43" s="55">
        <v>3846</v>
      </c>
      <c r="AG43" s="45">
        <v>16682</v>
      </c>
      <c r="AH43" s="55">
        <v>6049</v>
      </c>
      <c r="AI43" s="45">
        <v>10025</v>
      </c>
      <c r="AJ43" s="55">
        <v>2781</v>
      </c>
      <c r="AK43" s="45">
        <v>8502</v>
      </c>
      <c r="AL43" s="55">
        <v>1244</v>
      </c>
      <c r="AM43" s="45">
        <v>2442</v>
      </c>
      <c r="AN43" s="55">
        <v>3264</v>
      </c>
      <c r="AO43" s="57">
        <v>5753</v>
      </c>
      <c r="AP43" s="58">
        <v>841</v>
      </c>
      <c r="AQ43" s="45">
        <v>1956</v>
      </c>
      <c r="AR43" s="58">
        <v>0</v>
      </c>
      <c r="AS43" s="60">
        <v>0</v>
      </c>
      <c r="AT43" s="58">
        <v>0</v>
      </c>
      <c r="AU43" s="60">
        <v>0</v>
      </c>
      <c r="AV43" s="58">
        <v>0</v>
      </c>
      <c r="AW43" s="60">
        <v>0</v>
      </c>
      <c r="AX43" s="44">
        <v>0</v>
      </c>
      <c r="AY43" s="45">
        <v>0</v>
      </c>
      <c r="AZ43" s="44">
        <v>4881</v>
      </c>
      <c r="BA43" s="45">
        <v>1402</v>
      </c>
      <c r="BB43" s="44">
        <v>7457</v>
      </c>
      <c r="BC43" s="45">
        <v>13870</v>
      </c>
      <c r="BD43" s="44">
        <v>4117</v>
      </c>
      <c r="BE43" s="45">
        <v>16871</v>
      </c>
      <c r="BF43" s="44">
        <v>3876</v>
      </c>
      <c r="BG43" s="45">
        <v>18191</v>
      </c>
      <c r="BH43" s="44">
        <v>10290</v>
      </c>
      <c r="BI43" s="45">
        <v>8255</v>
      </c>
      <c r="BJ43" s="44">
        <v>8829</v>
      </c>
      <c r="BK43" s="45">
        <v>2968</v>
      </c>
      <c r="BL43" s="44">
        <v>8810</v>
      </c>
      <c r="BM43" s="45">
        <v>1525</v>
      </c>
      <c r="BN43" s="44">
        <v>10185</v>
      </c>
      <c r="BO43" s="45">
        <v>8083</v>
      </c>
      <c r="BP43" s="44">
        <v>17372</v>
      </c>
      <c r="BQ43" s="45">
        <v>4969</v>
      </c>
      <c r="BR43" s="44">
        <v>16340</v>
      </c>
      <c r="BS43" s="45">
        <v>12401</v>
      </c>
      <c r="BT43" s="44">
        <v>15111</v>
      </c>
      <c r="BU43" s="45">
        <v>8754</v>
      </c>
      <c r="BV43" s="44">
        <v>15855</v>
      </c>
      <c r="BW43" s="45">
        <v>9944</v>
      </c>
      <c r="BX43" s="44">
        <v>12714</v>
      </c>
      <c r="BY43" s="45">
        <v>15500</v>
      </c>
      <c r="BZ43" s="44">
        <v>15383</v>
      </c>
      <c r="CA43" s="45">
        <v>8718</v>
      </c>
      <c r="CB43" s="44">
        <v>10966</v>
      </c>
      <c r="CC43" s="45">
        <v>7563</v>
      </c>
      <c r="CD43" s="44">
        <v>8993</v>
      </c>
      <c r="CE43" s="45">
        <v>9956</v>
      </c>
      <c r="CF43" s="44">
        <v>4420</v>
      </c>
      <c r="CG43" s="45">
        <v>7975</v>
      </c>
      <c r="CH43" s="50">
        <v>1000.3</v>
      </c>
      <c r="CI43" s="51">
        <v>669.9</v>
      </c>
      <c r="CJ43" s="59">
        <v>23845.65</v>
      </c>
      <c r="CK43" s="51">
        <v>1384.35</v>
      </c>
      <c r="CL43" s="59">
        <v>13947.75</v>
      </c>
      <c r="CM43" s="51">
        <v>2352.75</v>
      </c>
      <c r="CN43" s="59">
        <v>0</v>
      </c>
      <c r="CO43" s="51">
        <v>0</v>
      </c>
      <c r="CP43" s="59">
        <v>1213.5</v>
      </c>
      <c r="CQ43" s="51">
        <v>4960.6000000000004</v>
      </c>
      <c r="CR43" s="59">
        <v>5333.6</v>
      </c>
      <c r="CS43" s="51">
        <v>6263.75</v>
      </c>
      <c r="CT43" s="50">
        <v>11631.2</v>
      </c>
      <c r="CU43" s="51">
        <v>7385</v>
      </c>
      <c r="CV43" s="50">
        <v>8795.9</v>
      </c>
      <c r="CW43" s="51">
        <v>9597.7999999999993</v>
      </c>
      <c r="CX43" s="50">
        <v>15219.6</v>
      </c>
      <c r="CY43" s="51">
        <v>7853.8</v>
      </c>
      <c r="CZ43" s="50">
        <v>7008.55</v>
      </c>
      <c r="DA43" s="51">
        <v>13201.85</v>
      </c>
      <c r="DB43" s="50">
        <v>6558.15</v>
      </c>
      <c r="DC43" s="51">
        <v>13011.6</v>
      </c>
      <c r="DD43" s="50">
        <v>9265.4500000000007</v>
      </c>
      <c r="DE43" s="51">
        <v>10030.700000000001</v>
      </c>
    </row>
    <row r="44" spans="1:109">
      <c r="A44" s="54" t="s">
        <v>85</v>
      </c>
      <c r="B44" s="44">
        <v>21342</v>
      </c>
      <c r="C44" s="45">
        <v>14475</v>
      </c>
      <c r="D44" s="44">
        <v>12366</v>
      </c>
      <c r="E44" s="45">
        <v>8579</v>
      </c>
      <c r="F44" s="55">
        <v>15305</v>
      </c>
      <c r="G44" s="45">
        <v>11545</v>
      </c>
      <c r="H44" s="55">
        <v>6202</v>
      </c>
      <c r="I44" s="45">
        <v>21359</v>
      </c>
      <c r="J44" s="55">
        <v>13531</v>
      </c>
      <c r="K44" s="45">
        <v>7988</v>
      </c>
      <c r="L44" s="55">
        <v>7448</v>
      </c>
      <c r="M44" s="45">
        <v>16164</v>
      </c>
      <c r="N44" s="55">
        <v>15822</v>
      </c>
      <c r="O44" s="45">
        <v>6009</v>
      </c>
      <c r="P44" s="55">
        <v>21269</v>
      </c>
      <c r="Q44" s="45">
        <v>2912</v>
      </c>
      <c r="R44" s="55">
        <v>6098</v>
      </c>
      <c r="S44" s="45">
        <v>7552</v>
      </c>
      <c r="T44" s="55">
        <v>11382</v>
      </c>
      <c r="U44" s="45">
        <v>21402</v>
      </c>
      <c r="V44" s="55">
        <v>23800</v>
      </c>
      <c r="W44" s="45">
        <v>13331</v>
      </c>
      <c r="X44" s="55">
        <v>19505</v>
      </c>
      <c r="Y44" s="45">
        <v>12774</v>
      </c>
      <c r="Z44" s="55">
        <v>15410</v>
      </c>
      <c r="AA44" s="45">
        <v>11575</v>
      </c>
      <c r="AB44" s="55">
        <v>11380</v>
      </c>
      <c r="AC44" s="45">
        <v>17804</v>
      </c>
      <c r="AD44" s="55">
        <v>9528</v>
      </c>
      <c r="AE44" s="45">
        <v>12547</v>
      </c>
      <c r="AF44" s="55">
        <v>12892</v>
      </c>
      <c r="AG44" s="45">
        <v>19882</v>
      </c>
      <c r="AH44" s="55">
        <v>16162</v>
      </c>
      <c r="AI44" s="45">
        <v>15780</v>
      </c>
      <c r="AJ44" s="55">
        <v>16201</v>
      </c>
      <c r="AK44" s="45">
        <v>14911</v>
      </c>
      <c r="AL44" s="55">
        <v>17418</v>
      </c>
      <c r="AM44" s="45">
        <v>13553</v>
      </c>
      <c r="AN44" s="55">
        <v>20700</v>
      </c>
      <c r="AO44" s="57">
        <v>13585</v>
      </c>
      <c r="AP44" s="44">
        <v>27477</v>
      </c>
      <c r="AQ44" s="45">
        <v>11924</v>
      </c>
      <c r="AR44" s="44">
        <v>13235</v>
      </c>
      <c r="AS44" s="45">
        <v>11070</v>
      </c>
      <c r="AT44" s="44">
        <v>9980</v>
      </c>
      <c r="AU44" s="45">
        <v>9017</v>
      </c>
      <c r="AV44" s="58">
        <v>71</v>
      </c>
      <c r="AW44" s="60">
        <v>0</v>
      </c>
      <c r="AX44" s="44">
        <v>3029</v>
      </c>
      <c r="AY44" s="45">
        <v>3229</v>
      </c>
      <c r="AZ44" s="44">
        <v>15919</v>
      </c>
      <c r="BA44" s="45">
        <v>10499</v>
      </c>
      <c r="BB44" s="44">
        <v>13985</v>
      </c>
      <c r="BC44" s="45">
        <v>22463</v>
      </c>
      <c r="BD44" s="44">
        <v>8565</v>
      </c>
      <c r="BE44" s="45">
        <v>31327</v>
      </c>
      <c r="BF44" s="44">
        <v>6485</v>
      </c>
      <c r="BG44" s="45">
        <v>22984</v>
      </c>
      <c r="BH44" s="44">
        <v>17170</v>
      </c>
      <c r="BI44" s="45">
        <v>12720</v>
      </c>
      <c r="BJ44" s="44">
        <v>19365</v>
      </c>
      <c r="BK44" s="45">
        <v>5245</v>
      </c>
      <c r="BL44" s="44">
        <v>27569</v>
      </c>
      <c r="BM44" s="45">
        <v>3921</v>
      </c>
      <c r="BN44" s="44">
        <v>29809</v>
      </c>
      <c r="BO44" s="45">
        <v>12130</v>
      </c>
      <c r="BP44" s="44">
        <v>34319</v>
      </c>
      <c r="BQ44" s="45">
        <v>8973</v>
      </c>
      <c r="BR44" s="44">
        <v>12253</v>
      </c>
      <c r="BS44" s="45">
        <v>3055</v>
      </c>
      <c r="BT44" s="44">
        <v>25242</v>
      </c>
      <c r="BU44" s="45">
        <v>13734</v>
      </c>
      <c r="BV44" s="44">
        <v>25757</v>
      </c>
      <c r="BW44" s="45">
        <v>12063</v>
      </c>
      <c r="BX44" s="44">
        <v>24372</v>
      </c>
      <c r="BY44" s="45">
        <v>9050</v>
      </c>
      <c r="BZ44" s="44">
        <v>24524</v>
      </c>
      <c r="CA44" s="45">
        <v>12274</v>
      </c>
      <c r="CB44" s="44">
        <v>19187</v>
      </c>
      <c r="CC44" s="45">
        <v>10784</v>
      </c>
      <c r="CD44" s="44">
        <v>19957</v>
      </c>
      <c r="CE44" s="45">
        <v>18223</v>
      </c>
      <c r="CF44" s="44">
        <v>16992</v>
      </c>
      <c r="CG44" s="45">
        <v>11702</v>
      </c>
      <c r="CH44" s="50">
        <v>35394.5</v>
      </c>
      <c r="CI44" s="51">
        <v>12826.1</v>
      </c>
      <c r="CJ44" s="59">
        <v>45988.1</v>
      </c>
      <c r="CK44" s="51">
        <v>6460.55</v>
      </c>
      <c r="CL44" s="59">
        <v>26096.25</v>
      </c>
      <c r="CM44" s="51">
        <v>5721.25</v>
      </c>
      <c r="CN44" s="59">
        <v>36567.949999999997</v>
      </c>
      <c r="CO44" s="51">
        <v>11177.35</v>
      </c>
      <c r="CP44" s="59">
        <v>21727.15</v>
      </c>
      <c r="CQ44" s="51">
        <v>17021.849999999999</v>
      </c>
      <c r="CR44" s="59">
        <v>28381.45</v>
      </c>
      <c r="CS44" s="51">
        <v>13215.45</v>
      </c>
      <c r="CT44" s="50">
        <v>23307.35</v>
      </c>
      <c r="CU44" s="51">
        <v>8057.5</v>
      </c>
      <c r="CV44" s="50">
        <v>17682.400000000001</v>
      </c>
      <c r="CW44" s="51">
        <v>11672.75</v>
      </c>
      <c r="CX44" s="50">
        <v>18998.5</v>
      </c>
      <c r="CY44" s="51">
        <v>10404.049999999999</v>
      </c>
      <c r="CZ44" s="50">
        <v>161.30000000000001</v>
      </c>
      <c r="DA44" s="51">
        <v>0</v>
      </c>
      <c r="DB44" s="50">
        <v>1154.8499999999999</v>
      </c>
      <c r="DC44" s="51">
        <v>1577.85</v>
      </c>
      <c r="DD44" s="50">
        <v>672.3</v>
      </c>
      <c r="DE44" s="51">
        <v>61.05</v>
      </c>
    </row>
    <row r="45" spans="1:109">
      <c r="A45" s="54" t="s">
        <v>86</v>
      </c>
      <c r="B45" s="44">
        <v>14926</v>
      </c>
      <c r="C45" s="45">
        <v>3232</v>
      </c>
      <c r="D45" s="44">
        <v>17457</v>
      </c>
      <c r="E45" s="45">
        <v>8642</v>
      </c>
      <c r="F45" s="55">
        <v>18178</v>
      </c>
      <c r="G45" s="45">
        <v>11033</v>
      </c>
      <c r="H45" s="55">
        <v>8635</v>
      </c>
      <c r="I45" s="45">
        <v>19082</v>
      </c>
      <c r="J45" s="55">
        <v>17462</v>
      </c>
      <c r="K45" s="45">
        <v>8646</v>
      </c>
      <c r="L45" s="55">
        <v>7465</v>
      </c>
      <c r="M45" s="45">
        <v>13011</v>
      </c>
      <c r="N45" s="55">
        <v>19646</v>
      </c>
      <c r="O45" s="45">
        <v>7610</v>
      </c>
      <c r="P45" s="55">
        <v>32585</v>
      </c>
      <c r="Q45" s="45">
        <v>3287</v>
      </c>
      <c r="R45" s="55">
        <v>20038</v>
      </c>
      <c r="S45" s="45">
        <v>10367</v>
      </c>
      <c r="T45" s="55">
        <v>14346</v>
      </c>
      <c r="U45" s="45">
        <v>17363</v>
      </c>
      <c r="V45" s="55">
        <v>1994</v>
      </c>
      <c r="W45" s="45">
        <v>2060</v>
      </c>
      <c r="X45" s="55">
        <v>18595</v>
      </c>
      <c r="Y45" s="45">
        <v>13371</v>
      </c>
      <c r="Z45" s="55">
        <v>15081</v>
      </c>
      <c r="AA45" s="45">
        <v>10134</v>
      </c>
      <c r="AB45" s="55">
        <v>8844</v>
      </c>
      <c r="AC45" s="45">
        <v>18644</v>
      </c>
      <c r="AD45" s="55">
        <v>10517</v>
      </c>
      <c r="AE45" s="45">
        <v>16910</v>
      </c>
      <c r="AF45" s="55">
        <v>18788</v>
      </c>
      <c r="AG45" s="45">
        <v>21427</v>
      </c>
      <c r="AH45" s="55">
        <v>16962</v>
      </c>
      <c r="AI45" s="45">
        <v>17053</v>
      </c>
      <c r="AJ45" s="55">
        <v>16506</v>
      </c>
      <c r="AK45" s="45">
        <v>14950</v>
      </c>
      <c r="AL45" s="55">
        <v>16157</v>
      </c>
      <c r="AM45" s="45">
        <v>13856</v>
      </c>
      <c r="AN45" s="55">
        <v>20280</v>
      </c>
      <c r="AO45" s="57">
        <v>9192</v>
      </c>
      <c r="AP45" s="44">
        <v>27640</v>
      </c>
      <c r="AQ45" s="45">
        <v>11374</v>
      </c>
      <c r="AR45" s="44">
        <v>25383</v>
      </c>
      <c r="AS45" s="45">
        <v>15040</v>
      </c>
      <c r="AT45" s="44">
        <v>19010</v>
      </c>
      <c r="AU45" s="45">
        <v>10456</v>
      </c>
      <c r="AV45" s="44">
        <v>15811</v>
      </c>
      <c r="AW45" s="45">
        <v>18359</v>
      </c>
      <c r="AX45" s="44">
        <v>22362</v>
      </c>
      <c r="AY45" s="45">
        <v>28065</v>
      </c>
      <c r="AZ45" s="44">
        <v>19026</v>
      </c>
      <c r="BA45" s="45">
        <v>13467</v>
      </c>
      <c r="BB45" s="44">
        <v>15501</v>
      </c>
      <c r="BC45" s="45">
        <v>18338</v>
      </c>
      <c r="BD45" s="44">
        <v>18999</v>
      </c>
      <c r="BE45" s="45">
        <v>20645</v>
      </c>
      <c r="BF45" s="44">
        <v>17107</v>
      </c>
      <c r="BG45" s="45">
        <v>15431</v>
      </c>
      <c r="BH45" s="44">
        <v>17785</v>
      </c>
      <c r="BI45" s="45">
        <v>6073</v>
      </c>
      <c r="BJ45" s="44">
        <v>26480</v>
      </c>
      <c r="BK45" s="45">
        <v>4726</v>
      </c>
      <c r="BL45" s="44">
        <v>33047</v>
      </c>
      <c r="BM45" s="45">
        <v>3042</v>
      </c>
      <c r="BN45" s="44">
        <v>34061</v>
      </c>
      <c r="BO45" s="45">
        <v>8692</v>
      </c>
      <c r="BP45" s="44">
        <v>39320</v>
      </c>
      <c r="BQ45" s="45">
        <v>6700</v>
      </c>
      <c r="BR45" s="44">
        <v>20393</v>
      </c>
      <c r="BS45" s="45">
        <v>4873</v>
      </c>
      <c r="BT45" s="44">
        <v>28945</v>
      </c>
      <c r="BU45" s="45">
        <v>14415</v>
      </c>
      <c r="BV45" s="44">
        <v>30017</v>
      </c>
      <c r="BW45" s="45">
        <v>9940</v>
      </c>
      <c r="BX45" s="44">
        <v>28567</v>
      </c>
      <c r="BY45" s="45">
        <v>7384</v>
      </c>
      <c r="BZ45" s="44">
        <v>28364</v>
      </c>
      <c r="CA45" s="45">
        <v>9809</v>
      </c>
      <c r="CB45" s="44">
        <v>29483</v>
      </c>
      <c r="CC45" s="45">
        <v>14439</v>
      </c>
      <c r="CD45" s="44">
        <v>20649</v>
      </c>
      <c r="CE45" s="45">
        <v>15536</v>
      </c>
      <c r="CF45" s="44">
        <v>9153</v>
      </c>
      <c r="CG45" s="45">
        <v>8570</v>
      </c>
      <c r="CH45" s="50">
        <v>50.95</v>
      </c>
      <c r="CI45" s="51">
        <v>67.55</v>
      </c>
      <c r="CJ45" s="59">
        <v>29224.3</v>
      </c>
      <c r="CK45" s="51">
        <v>5032.6000000000004</v>
      </c>
      <c r="CL45" s="59">
        <v>40999.1</v>
      </c>
      <c r="CM45" s="51">
        <v>6172.7</v>
      </c>
      <c r="CN45" s="59">
        <v>28577.75</v>
      </c>
      <c r="CO45" s="51">
        <v>9909.75</v>
      </c>
      <c r="CP45" s="59">
        <v>21294</v>
      </c>
      <c r="CQ45" s="51">
        <v>16943.099999999999</v>
      </c>
      <c r="CR45" s="59">
        <v>30341.5</v>
      </c>
      <c r="CS45" s="51">
        <v>13799.85</v>
      </c>
      <c r="CT45" s="50">
        <v>30506.45</v>
      </c>
      <c r="CU45" s="51">
        <v>8098.15</v>
      </c>
      <c r="CV45" s="50">
        <v>19467</v>
      </c>
      <c r="CW45" s="51">
        <v>10501.45</v>
      </c>
      <c r="CX45" s="50">
        <v>27985.65</v>
      </c>
      <c r="CY45" s="51">
        <v>10301.65</v>
      </c>
      <c r="CZ45" s="50">
        <v>25309.15</v>
      </c>
      <c r="DA45" s="51">
        <v>18339.95</v>
      </c>
      <c r="DB45" s="50">
        <v>25589.45</v>
      </c>
      <c r="DC45" s="51">
        <v>13107.25</v>
      </c>
      <c r="DD45" s="50">
        <v>20083.7</v>
      </c>
      <c r="DE45" s="51">
        <v>8325.2999999999993</v>
      </c>
    </row>
    <row r="46" spans="1:109">
      <c r="A46" s="54" t="s">
        <v>115</v>
      </c>
      <c r="B46" s="44">
        <v>13053</v>
      </c>
      <c r="C46" s="60">
        <v>495</v>
      </c>
      <c r="D46" s="44">
        <v>19108</v>
      </c>
      <c r="E46" s="60">
        <v>156</v>
      </c>
      <c r="F46" s="55">
        <v>14428</v>
      </c>
      <c r="G46" s="60">
        <v>574</v>
      </c>
      <c r="H46" s="55">
        <v>9464</v>
      </c>
      <c r="I46" s="60">
        <v>895</v>
      </c>
      <c r="J46" s="55">
        <v>9129</v>
      </c>
      <c r="K46" s="60">
        <v>342</v>
      </c>
      <c r="L46" s="55">
        <v>5802</v>
      </c>
      <c r="M46" s="60">
        <v>354</v>
      </c>
      <c r="N46" s="56">
        <v>661</v>
      </c>
      <c r="O46" s="60">
        <v>0</v>
      </c>
      <c r="P46" s="55">
        <v>4334</v>
      </c>
      <c r="Q46" s="60">
        <v>14</v>
      </c>
      <c r="R46" s="55">
        <v>5730</v>
      </c>
      <c r="S46" s="60">
        <v>354</v>
      </c>
      <c r="T46" s="55">
        <v>9739</v>
      </c>
      <c r="U46" s="60">
        <v>950</v>
      </c>
      <c r="V46" s="55">
        <v>9195</v>
      </c>
      <c r="W46" s="45">
        <v>1534</v>
      </c>
      <c r="X46" s="55">
        <v>5418</v>
      </c>
      <c r="Y46" s="60">
        <v>810</v>
      </c>
      <c r="Z46" s="55">
        <v>9201</v>
      </c>
      <c r="AA46" s="60">
        <v>416</v>
      </c>
      <c r="AB46" s="55">
        <v>8418</v>
      </c>
      <c r="AC46" s="60">
        <v>430</v>
      </c>
      <c r="AD46" s="55">
        <v>6194</v>
      </c>
      <c r="AE46" s="60">
        <v>842</v>
      </c>
      <c r="AF46" s="55">
        <v>12445</v>
      </c>
      <c r="AG46" s="60">
        <v>105</v>
      </c>
      <c r="AH46" s="55">
        <v>8205</v>
      </c>
      <c r="AI46" s="60">
        <v>322</v>
      </c>
      <c r="AJ46" s="55">
        <v>2883</v>
      </c>
      <c r="AK46" s="60">
        <v>443</v>
      </c>
      <c r="AL46" s="55">
        <v>5647</v>
      </c>
      <c r="AM46" s="45">
        <v>1148</v>
      </c>
      <c r="AN46" s="55">
        <v>10012</v>
      </c>
      <c r="AO46" s="57">
        <v>1342</v>
      </c>
      <c r="AP46" s="44">
        <v>9486</v>
      </c>
      <c r="AQ46" s="45">
        <v>1445</v>
      </c>
      <c r="AR46" s="44">
        <v>10000</v>
      </c>
      <c r="AS46" s="45">
        <v>1842</v>
      </c>
      <c r="AT46" s="44">
        <v>7815</v>
      </c>
      <c r="AU46" s="45">
        <v>2244</v>
      </c>
      <c r="AV46" s="44">
        <v>6138</v>
      </c>
      <c r="AW46" s="45">
        <v>3894</v>
      </c>
      <c r="AX46" s="44">
        <v>14867</v>
      </c>
      <c r="AY46" s="45">
        <v>352</v>
      </c>
      <c r="AZ46" s="44">
        <v>7394</v>
      </c>
      <c r="BA46" s="60">
        <v>96</v>
      </c>
      <c r="BB46" s="44">
        <v>6840</v>
      </c>
      <c r="BC46" s="60">
        <v>176</v>
      </c>
      <c r="BD46" s="44">
        <v>10258</v>
      </c>
      <c r="BE46" s="60">
        <v>499</v>
      </c>
      <c r="BF46" s="44">
        <v>7255</v>
      </c>
      <c r="BG46" s="60">
        <v>110</v>
      </c>
      <c r="BH46" s="44">
        <v>13989</v>
      </c>
      <c r="BI46" s="60">
        <v>57</v>
      </c>
      <c r="BJ46" s="44">
        <v>9339</v>
      </c>
      <c r="BK46" s="45">
        <v>203</v>
      </c>
      <c r="BL46" s="44">
        <v>7383</v>
      </c>
      <c r="BM46" s="45">
        <v>1104</v>
      </c>
      <c r="BN46" s="44">
        <v>7146</v>
      </c>
      <c r="BO46" s="45">
        <v>967</v>
      </c>
      <c r="BP46" s="44">
        <v>8561</v>
      </c>
      <c r="BQ46" s="45">
        <v>1263</v>
      </c>
      <c r="BR46" s="44">
        <v>7958</v>
      </c>
      <c r="BS46" s="45">
        <v>523</v>
      </c>
      <c r="BT46" s="44">
        <v>6838</v>
      </c>
      <c r="BU46" s="45">
        <v>1012</v>
      </c>
      <c r="BV46" s="44">
        <v>11752</v>
      </c>
      <c r="BW46" s="60">
        <v>532</v>
      </c>
      <c r="BX46" s="44">
        <v>15033</v>
      </c>
      <c r="BY46" s="60">
        <v>129</v>
      </c>
      <c r="BZ46" s="44">
        <v>11379</v>
      </c>
      <c r="CA46" s="60">
        <v>79</v>
      </c>
      <c r="CB46" s="44">
        <v>12032</v>
      </c>
      <c r="CC46" s="60">
        <v>68</v>
      </c>
      <c r="CD46" s="44">
        <v>9251</v>
      </c>
      <c r="CE46" s="60">
        <v>189</v>
      </c>
      <c r="CF46" s="44">
        <v>8680</v>
      </c>
      <c r="CG46" s="60">
        <v>280</v>
      </c>
      <c r="CH46" s="50">
        <v>1016.2</v>
      </c>
      <c r="CI46" s="51">
        <v>0</v>
      </c>
      <c r="CJ46" s="59">
        <v>154.9</v>
      </c>
      <c r="CK46" s="51">
        <v>0</v>
      </c>
      <c r="CL46" s="59">
        <v>1611.35</v>
      </c>
      <c r="CM46" s="51">
        <v>0</v>
      </c>
      <c r="CN46" s="59">
        <v>1669.6</v>
      </c>
      <c r="CO46" s="51">
        <v>0</v>
      </c>
      <c r="CP46" s="59">
        <v>688.05</v>
      </c>
      <c r="CQ46" s="51">
        <v>0</v>
      </c>
      <c r="CR46" s="59">
        <v>1513.65</v>
      </c>
      <c r="CS46" s="51">
        <v>0</v>
      </c>
      <c r="CT46" s="50">
        <v>1587.85</v>
      </c>
      <c r="CU46" s="51">
        <v>0</v>
      </c>
      <c r="CV46" s="50">
        <v>2070.75</v>
      </c>
      <c r="CW46" s="51">
        <v>421.75</v>
      </c>
      <c r="CX46" s="50">
        <v>2181.4499999999998</v>
      </c>
      <c r="CY46" s="51">
        <v>527.29999999999995</v>
      </c>
      <c r="CZ46" s="50">
        <v>2161.4</v>
      </c>
      <c r="DA46" s="51">
        <v>815.15</v>
      </c>
      <c r="DB46" s="50">
        <v>2560.3000000000002</v>
      </c>
      <c r="DC46" s="51">
        <v>637.79999999999995</v>
      </c>
      <c r="DD46" s="50">
        <v>3208.7</v>
      </c>
      <c r="DE46" s="51">
        <v>1232.9000000000001</v>
      </c>
    </row>
    <row r="47" spans="1:109">
      <c r="A47" s="54" t="s">
        <v>116</v>
      </c>
      <c r="B47" s="44">
        <v>11912</v>
      </c>
      <c r="C47" s="60">
        <v>331</v>
      </c>
      <c r="D47" s="44">
        <v>9810</v>
      </c>
      <c r="E47" s="60">
        <v>334</v>
      </c>
      <c r="F47" s="55">
        <v>11934</v>
      </c>
      <c r="G47" s="60">
        <v>373</v>
      </c>
      <c r="H47" s="55">
        <v>10419</v>
      </c>
      <c r="I47" s="60">
        <v>909</v>
      </c>
      <c r="J47" s="55">
        <v>17499</v>
      </c>
      <c r="K47" s="60">
        <v>284</v>
      </c>
      <c r="L47" s="55">
        <v>15362</v>
      </c>
      <c r="M47" s="60">
        <v>503</v>
      </c>
      <c r="N47" s="55">
        <v>5509</v>
      </c>
      <c r="O47" s="60">
        <v>201</v>
      </c>
      <c r="P47" s="55">
        <v>7614</v>
      </c>
      <c r="Q47" s="60">
        <v>112</v>
      </c>
      <c r="R47" s="55">
        <v>11753</v>
      </c>
      <c r="S47" s="60">
        <v>671</v>
      </c>
      <c r="T47" s="55">
        <v>12273</v>
      </c>
      <c r="U47" s="60">
        <v>467</v>
      </c>
      <c r="V47" s="55">
        <v>9359</v>
      </c>
      <c r="W47" s="45">
        <v>1051</v>
      </c>
      <c r="X47" s="55">
        <v>7831</v>
      </c>
      <c r="Y47" s="45">
        <v>2013</v>
      </c>
      <c r="Z47" s="55">
        <v>11067</v>
      </c>
      <c r="AA47" s="45">
        <v>1937</v>
      </c>
      <c r="AB47" s="55">
        <v>5356</v>
      </c>
      <c r="AC47" s="60">
        <v>838</v>
      </c>
      <c r="AD47" s="55">
        <v>6033</v>
      </c>
      <c r="AE47" s="60">
        <v>982</v>
      </c>
      <c r="AF47" s="55">
        <v>11049</v>
      </c>
      <c r="AG47" s="60">
        <v>452</v>
      </c>
      <c r="AH47" s="55">
        <v>4819</v>
      </c>
      <c r="AI47" s="45">
        <v>1310</v>
      </c>
      <c r="AJ47" s="55">
        <v>6356</v>
      </c>
      <c r="AK47" s="45">
        <v>1698</v>
      </c>
      <c r="AL47" s="55">
        <v>2969</v>
      </c>
      <c r="AM47" s="45">
        <v>2842</v>
      </c>
      <c r="AN47" s="55">
        <v>5917</v>
      </c>
      <c r="AO47" s="57">
        <v>1297</v>
      </c>
      <c r="AP47" s="44">
        <v>6305</v>
      </c>
      <c r="AQ47" s="60">
        <v>759</v>
      </c>
      <c r="AR47" s="44">
        <v>4652</v>
      </c>
      <c r="AS47" s="45">
        <v>1162</v>
      </c>
      <c r="AT47" s="44">
        <v>3350</v>
      </c>
      <c r="AU47" s="45">
        <v>1076</v>
      </c>
      <c r="AV47" s="44">
        <v>3846</v>
      </c>
      <c r="AW47" s="45">
        <v>1652</v>
      </c>
      <c r="AX47" s="44">
        <v>7825</v>
      </c>
      <c r="AY47" s="45">
        <v>1126</v>
      </c>
      <c r="AZ47" s="44">
        <v>12760</v>
      </c>
      <c r="BA47" s="60">
        <v>915</v>
      </c>
      <c r="BB47" s="44">
        <v>9291</v>
      </c>
      <c r="BC47" s="45">
        <v>1883</v>
      </c>
      <c r="BD47" s="44">
        <v>7438</v>
      </c>
      <c r="BE47" s="45">
        <v>1168</v>
      </c>
      <c r="BF47" s="44">
        <v>3313</v>
      </c>
      <c r="BG47" s="60">
        <v>258</v>
      </c>
      <c r="BH47" s="44">
        <v>6537</v>
      </c>
      <c r="BI47" s="60">
        <v>229</v>
      </c>
      <c r="BJ47" s="44">
        <v>376</v>
      </c>
      <c r="BK47" s="45">
        <v>0</v>
      </c>
      <c r="BL47" s="44">
        <v>0</v>
      </c>
      <c r="BM47" s="45">
        <v>0</v>
      </c>
      <c r="BN47" s="44">
        <v>0</v>
      </c>
      <c r="BO47" s="45">
        <v>0</v>
      </c>
      <c r="BP47" s="44">
        <v>0</v>
      </c>
      <c r="BQ47" s="45">
        <v>0</v>
      </c>
      <c r="BR47" s="44">
        <v>40</v>
      </c>
      <c r="BS47" s="45">
        <v>0</v>
      </c>
      <c r="BT47" s="44">
        <v>725</v>
      </c>
      <c r="BU47" s="45">
        <v>257</v>
      </c>
      <c r="BV47" s="44">
        <v>5022</v>
      </c>
      <c r="BW47" s="60">
        <v>783</v>
      </c>
      <c r="BX47" s="44">
        <v>4084</v>
      </c>
      <c r="BY47" s="60">
        <v>107</v>
      </c>
      <c r="BZ47" s="44">
        <v>3180</v>
      </c>
      <c r="CA47" s="60">
        <v>135</v>
      </c>
      <c r="CB47" s="44">
        <v>4724</v>
      </c>
      <c r="CC47" s="60">
        <v>217</v>
      </c>
      <c r="CD47" s="44">
        <v>4314</v>
      </c>
      <c r="CE47" s="60">
        <v>312</v>
      </c>
      <c r="CF47" s="44">
        <v>6407</v>
      </c>
      <c r="CG47" s="60">
        <v>454</v>
      </c>
      <c r="CH47" s="50">
        <v>12982</v>
      </c>
      <c r="CI47" s="51">
        <v>64.45</v>
      </c>
      <c r="CJ47" s="59">
        <v>13904.35</v>
      </c>
      <c r="CK47" s="51">
        <v>67.400000000000006</v>
      </c>
      <c r="CL47" s="59">
        <v>14452.8</v>
      </c>
      <c r="CM47" s="51">
        <v>507.45</v>
      </c>
      <c r="CN47" s="59">
        <v>15497.7</v>
      </c>
      <c r="CO47" s="51">
        <v>158</v>
      </c>
      <c r="CP47" s="59">
        <v>11398.1</v>
      </c>
      <c r="CQ47" s="51">
        <v>305.25</v>
      </c>
      <c r="CR47" s="59">
        <v>13641.15</v>
      </c>
      <c r="CS47" s="51">
        <v>248.4</v>
      </c>
      <c r="CT47" s="50">
        <v>12314.15</v>
      </c>
      <c r="CU47" s="51">
        <v>255.1</v>
      </c>
      <c r="CV47" s="50">
        <v>6018.2</v>
      </c>
      <c r="CW47" s="51">
        <v>2648.5</v>
      </c>
      <c r="CX47" s="50">
        <v>4183.6499999999996</v>
      </c>
      <c r="CY47" s="51">
        <v>1400.85</v>
      </c>
      <c r="CZ47" s="50">
        <v>3020.25</v>
      </c>
      <c r="DA47" s="51">
        <v>1555.7</v>
      </c>
      <c r="DB47" s="50">
        <v>2992.35</v>
      </c>
      <c r="DC47" s="51">
        <v>419.45</v>
      </c>
      <c r="DD47" s="50">
        <v>4916.3500000000004</v>
      </c>
      <c r="DE47" s="51">
        <v>889.65</v>
      </c>
    </row>
    <row r="48" spans="1:109">
      <c r="A48" s="54" t="s">
        <v>117</v>
      </c>
      <c r="B48" s="44">
        <v>19003</v>
      </c>
      <c r="C48" s="60">
        <v>859</v>
      </c>
      <c r="D48" s="44">
        <v>18010</v>
      </c>
      <c r="E48" s="60">
        <v>784</v>
      </c>
      <c r="F48" s="55">
        <v>19898</v>
      </c>
      <c r="G48" s="45">
        <v>1383</v>
      </c>
      <c r="H48" s="55">
        <v>17832</v>
      </c>
      <c r="I48" s="45">
        <v>1267</v>
      </c>
      <c r="J48" s="55">
        <v>8486</v>
      </c>
      <c r="K48" s="60">
        <v>723</v>
      </c>
      <c r="L48" s="55">
        <v>10383</v>
      </c>
      <c r="M48" s="45">
        <v>1123</v>
      </c>
      <c r="N48" s="55">
        <v>12282</v>
      </c>
      <c r="O48" s="60">
        <v>461</v>
      </c>
      <c r="P48" s="55">
        <v>10458</v>
      </c>
      <c r="Q48" s="60">
        <v>410</v>
      </c>
      <c r="R48" s="55">
        <v>9120</v>
      </c>
      <c r="S48" s="60">
        <v>406</v>
      </c>
      <c r="T48" s="55">
        <v>9044</v>
      </c>
      <c r="U48" s="60">
        <v>150</v>
      </c>
      <c r="V48" s="55">
        <v>8319</v>
      </c>
      <c r="W48" s="60">
        <v>325</v>
      </c>
      <c r="X48" s="55">
        <v>6564</v>
      </c>
      <c r="Y48" s="60">
        <v>394</v>
      </c>
      <c r="Z48" s="55">
        <v>3935</v>
      </c>
      <c r="AA48" s="60">
        <v>386</v>
      </c>
      <c r="AB48" s="55">
        <v>6558</v>
      </c>
      <c r="AC48" s="60">
        <v>424</v>
      </c>
      <c r="AD48" s="55">
        <v>5785</v>
      </c>
      <c r="AE48" s="45">
        <v>3569</v>
      </c>
      <c r="AF48" s="55">
        <v>10941</v>
      </c>
      <c r="AG48" s="45">
        <v>2292</v>
      </c>
      <c r="AH48" s="55">
        <v>5541</v>
      </c>
      <c r="AI48" s="45">
        <v>2146</v>
      </c>
      <c r="AJ48" s="55">
        <v>7639</v>
      </c>
      <c r="AK48" s="45">
        <v>1379</v>
      </c>
      <c r="AL48" s="55">
        <v>4386</v>
      </c>
      <c r="AM48" s="45">
        <v>2225</v>
      </c>
      <c r="AN48" s="55">
        <v>12083</v>
      </c>
      <c r="AO48" s="57">
        <v>2895</v>
      </c>
      <c r="AP48" s="44">
        <v>11915</v>
      </c>
      <c r="AQ48" s="60">
        <v>855</v>
      </c>
      <c r="AR48" s="44">
        <v>12192</v>
      </c>
      <c r="AS48" s="60">
        <v>440</v>
      </c>
      <c r="AT48" s="44">
        <v>7102</v>
      </c>
      <c r="AU48" s="45">
        <v>1244</v>
      </c>
      <c r="AV48" s="44">
        <v>10072</v>
      </c>
      <c r="AW48" s="45">
        <v>1591</v>
      </c>
      <c r="AX48" s="44">
        <v>19767</v>
      </c>
      <c r="AY48" s="45">
        <v>1106</v>
      </c>
      <c r="AZ48" s="44">
        <v>14119</v>
      </c>
      <c r="BA48" s="60">
        <v>217</v>
      </c>
      <c r="BB48" s="44">
        <v>11188</v>
      </c>
      <c r="BC48" s="60">
        <v>356</v>
      </c>
      <c r="BD48" s="44">
        <v>12972</v>
      </c>
      <c r="BE48" s="60">
        <v>286</v>
      </c>
      <c r="BF48" s="44">
        <v>10165</v>
      </c>
      <c r="BG48" s="60">
        <v>313</v>
      </c>
      <c r="BH48" s="44">
        <v>3114</v>
      </c>
      <c r="BI48" s="60">
        <v>237</v>
      </c>
      <c r="BJ48" s="44">
        <v>328</v>
      </c>
      <c r="BK48" s="45">
        <v>0</v>
      </c>
      <c r="BL48" s="44">
        <v>717</v>
      </c>
      <c r="BM48" s="45">
        <v>0</v>
      </c>
      <c r="BN48" s="44">
        <v>698</v>
      </c>
      <c r="BO48" s="45">
        <v>0</v>
      </c>
      <c r="BP48" s="44">
        <v>734</v>
      </c>
      <c r="BQ48" s="45">
        <v>0</v>
      </c>
      <c r="BR48" s="44">
        <v>5239</v>
      </c>
      <c r="BS48" s="45">
        <v>854</v>
      </c>
      <c r="BT48" s="44">
        <v>9195</v>
      </c>
      <c r="BU48" s="45">
        <v>1554</v>
      </c>
      <c r="BV48" s="44">
        <v>4511</v>
      </c>
      <c r="BW48" s="60">
        <v>655</v>
      </c>
      <c r="BX48" s="44">
        <v>7883</v>
      </c>
      <c r="BY48" s="60">
        <v>462</v>
      </c>
      <c r="BZ48" s="44">
        <v>7338</v>
      </c>
      <c r="CA48" s="60">
        <v>595</v>
      </c>
      <c r="CB48" s="44">
        <v>5264</v>
      </c>
      <c r="CC48" s="60">
        <v>628</v>
      </c>
      <c r="CD48" s="44">
        <v>4291</v>
      </c>
      <c r="CE48" s="60">
        <v>477</v>
      </c>
      <c r="CF48" s="44">
        <v>5032</v>
      </c>
      <c r="CG48" s="60">
        <v>579</v>
      </c>
      <c r="CH48" s="50">
        <v>4190.95</v>
      </c>
      <c r="CI48" s="51">
        <v>777.1</v>
      </c>
      <c r="CJ48" s="59">
        <v>10522.4</v>
      </c>
      <c r="CK48" s="51">
        <v>478.55</v>
      </c>
      <c r="CL48" s="59">
        <v>11447.7</v>
      </c>
      <c r="CM48" s="51">
        <v>656.85</v>
      </c>
      <c r="CN48" s="59">
        <v>11009</v>
      </c>
      <c r="CO48" s="51">
        <v>943.05</v>
      </c>
      <c r="CP48" s="59">
        <v>8428.6</v>
      </c>
      <c r="CQ48" s="51">
        <v>824.35</v>
      </c>
      <c r="CR48" s="59">
        <v>5381.4</v>
      </c>
      <c r="CS48" s="51">
        <v>1544.25</v>
      </c>
      <c r="CT48" s="50">
        <v>5952.9</v>
      </c>
      <c r="CU48" s="51">
        <v>1686.3</v>
      </c>
      <c r="CV48" s="50">
        <v>6104.15</v>
      </c>
      <c r="CW48" s="51">
        <v>1532</v>
      </c>
      <c r="CX48" s="50">
        <v>6177.25</v>
      </c>
      <c r="CY48" s="51">
        <v>1185.1500000000001</v>
      </c>
      <c r="CZ48" s="50">
        <v>4352.1000000000004</v>
      </c>
      <c r="DA48" s="51">
        <v>1570.9</v>
      </c>
      <c r="DB48" s="50">
        <v>5718.65</v>
      </c>
      <c r="DC48" s="51">
        <v>2386.1999999999998</v>
      </c>
      <c r="DD48" s="50">
        <v>6308.7</v>
      </c>
      <c r="DE48" s="51">
        <v>2223.9</v>
      </c>
    </row>
    <row r="49" spans="1:109">
      <c r="A49" s="54" t="s">
        <v>118</v>
      </c>
      <c r="B49" s="44">
        <v>15194</v>
      </c>
      <c r="C49" s="60">
        <v>835</v>
      </c>
      <c r="D49" s="44">
        <v>13909</v>
      </c>
      <c r="E49" s="60">
        <v>883</v>
      </c>
      <c r="F49" s="55">
        <v>6553</v>
      </c>
      <c r="G49" s="45">
        <v>1044</v>
      </c>
      <c r="H49" s="55">
        <v>4263</v>
      </c>
      <c r="I49" s="60">
        <v>664</v>
      </c>
      <c r="J49" s="55">
        <v>5717</v>
      </c>
      <c r="K49" s="45">
        <v>1017</v>
      </c>
      <c r="L49" s="55">
        <v>6815</v>
      </c>
      <c r="M49" s="45">
        <v>1257</v>
      </c>
      <c r="N49" s="55">
        <v>9941</v>
      </c>
      <c r="O49" s="60">
        <v>803</v>
      </c>
      <c r="P49" s="55">
        <v>4732</v>
      </c>
      <c r="Q49" s="60">
        <v>326</v>
      </c>
      <c r="R49" s="55">
        <v>10180</v>
      </c>
      <c r="S49" s="45">
        <v>1207</v>
      </c>
      <c r="T49" s="55">
        <v>2503</v>
      </c>
      <c r="U49" s="60">
        <v>656</v>
      </c>
      <c r="V49" s="55">
        <v>5647</v>
      </c>
      <c r="W49" s="60">
        <v>983</v>
      </c>
      <c r="X49" s="55">
        <v>3904</v>
      </c>
      <c r="Y49" s="45">
        <v>3251</v>
      </c>
      <c r="Z49" s="55">
        <v>6800</v>
      </c>
      <c r="AA49" s="45">
        <v>1479</v>
      </c>
      <c r="AB49" s="55">
        <v>6072</v>
      </c>
      <c r="AC49" s="60">
        <v>906</v>
      </c>
      <c r="AD49" s="55">
        <v>4351</v>
      </c>
      <c r="AE49" s="45">
        <v>1582</v>
      </c>
      <c r="AF49" s="55">
        <v>8454</v>
      </c>
      <c r="AG49" s="60">
        <v>492</v>
      </c>
      <c r="AH49" s="55">
        <v>8164</v>
      </c>
      <c r="AI49" s="45">
        <v>1079</v>
      </c>
      <c r="AJ49" s="55">
        <v>3372</v>
      </c>
      <c r="AK49" s="60">
        <v>357</v>
      </c>
      <c r="AL49" s="56">
        <v>0</v>
      </c>
      <c r="AM49" s="60">
        <v>0</v>
      </c>
      <c r="AN49" s="56">
        <v>0</v>
      </c>
      <c r="AO49" s="61">
        <v>0</v>
      </c>
      <c r="AP49" s="58">
        <v>0</v>
      </c>
      <c r="AQ49" s="60">
        <v>0</v>
      </c>
      <c r="AR49" s="58">
        <v>0</v>
      </c>
      <c r="AS49" s="60">
        <v>0</v>
      </c>
      <c r="AT49" s="58">
        <v>0</v>
      </c>
      <c r="AU49" s="60">
        <v>0</v>
      </c>
      <c r="AV49" s="58">
        <v>0</v>
      </c>
      <c r="AW49" s="60">
        <v>0</v>
      </c>
      <c r="AX49" s="58">
        <v>959</v>
      </c>
      <c r="AY49" s="60">
        <v>82</v>
      </c>
      <c r="AZ49" s="44">
        <v>9028</v>
      </c>
      <c r="BA49" s="60">
        <v>673</v>
      </c>
      <c r="BB49" s="44">
        <v>6599</v>
      </c>
      <c r="BC49" s="45">
        <v>1140</v>
      </c>
      <c r="BD49" s="44">
        <v>4256</v>
      </c>
      <c r="BE49" s="60">
        <v>770</v>
      </c>
      <c r="BF49" s="44">
        <v>5554</v>
      </c>
      <c r="BG49" s="60">
        <v>776</v>
      </c>
      <c r="BH49" s="44">
        <v>4763</v>
      </c>
      <c r="BI49" s="60">
        <v>386</v>
      </c>
      <c r="BJ49" s="44">
        <v>3822</v>
      </c>
      <c r="BK49" s="45">
        <v>1551</v>
      </c>
      <c r="BL49" s="44">
        <v>3721</v>
      </c>
      <c r="BM49" s="45">
        <v>1408</v>
      </c>
      <c r="BN49" s="44">
        <v>2694</v>
      </c>
      <c r="BO49" s="45">
        <v>1908</v>
      </c>
      <c r="BP49" s="44">
        <v>3466</v>
      </c>
      <c r="BQ49" s="45">
        <v>1866</v>
      </c>
      <c r="BR49" s="44">
        <v>5811</v>
      </c>
      <c r="BS49" s="45">
        <v>1174</v>
      </c>
      <c r="BT49" s="44">
        <v>7028</v>
      </c>
      <c r="BU49" s="45">
        <v>1524</v>
      </c>
      <c r="BV49" s="44">
        <v>6563</v>
      </c>
      <c r="BW49" s="45">
        <v>3373</v>
      </c>
      <c r="BX49" s="44">
        <v>9942</v>
      </c>
      <c r="BY49" s="45">
        <v>1442</v>
      </c>
      <c r="BZ49" s="44">
        <v>6444</v>
      </c>
      <c r="CA49" s="45">
        <v>2060</v>
      </c>
      <c r="CB49" s="44">
        <v>5130</v>
      </c>
      <c r="CC49" s="45">
        <v>2601</v>
      </c>
      <c r="CD49" s="44">
        <v>2862</v>
      </c>
      <c r="CE49" s="45">
        <v>3286</v>
      </c>
      <c r="CF49" s="44">
        <v>3088</v>
      </c>
      <c r="CG49" s="45">
        <v>3359</v>
      </c>
      <c r="CH49" s="50">
        <v>5422</v>
      </c>
      <c r="CI49" s="51">
        <v>1888.9</v>
      </c>
      <c r="CJ49" s="59">
        <v>5652.75</v>
      </c>
      <c r="CK49" s="51">
        <v>934.45</v>
      </c>
      <c r="CL49" s="59">
        <v>6863.55</v>
      </c>
      <c r="CM49" s="51">
        <v>2269.35</v>
      </c>
      <c r="CN49" s="59">
        <v>6028.45</v>
      </c>
      <c r="CO49" s="51">
        <v>2131.15</v>
      </c>
      <c r="CP49" s="59">
        <v>5276.6</v>
      </c>
      <c r="CQ49" s="51">
        <v>1508.05</v>
      </c>
      <c r="CR49" s="59">
        <v>1912.15</v>
      </c>
      <c r="CS49" s="51">
        <v>1000.5</v>
      </c>
      <c r="CT49" s="50">
        <v>9947.7999999999993</v>
      </c>
      <c r="CU49" s="51">
        <v>1137.45</v>
      </c>
      <c r="CV49" s="50">
        <v>3390</v>
      </c>
      <c r="CW49" s="51">
        <v>1138.7</v>
      </c>
      <c r="CX49" s="50">
        <v>7536.25</v>
      </c>
      <c r="CY49" s="51">
        <v>1036.8499999999999</v>
      </c>
      <c r="CZ49" s="50">
        <v>6179.85</v>
      </c>
      <c r="DA49" s="51">
        <v>1146.25</v>
      </c>
      <c r="DB49" s="50">
        <v>5630.1</v>
      </c>
      <c r="DC49" s="51">
        <v>894.1</v>
      </c>
      <c r="DD49" s="50">
        <v>6569.05</v>
      </c>
      <c r="DE49" s="51">
        <v>1074.3499999999999</v>
      </c>
    </row>
    <row r="50" spans="1:109">
      <c r="A50" s="54" t="s">
        <v>119</v>
      </c>
      <c r="B50" s="44">
        <v>8515</v>
      </c>
      <c r="C50" s="60">
        <v>580</v>
      </c>
      <c r="D50" s="44">
        <v>7580</v>
      </c>
      <c r="E50" s="60">
        <v>254</v>
      </c>
      <c r="F50" s="55">
        <v>3806</v>
      </c>
      <c r="G50" s="60">
        <v>409</v>
      </c>
      <c r="H50" s="55">
        <v>4105</v>
      </c>
      <c r="I50" s="60">
        <v>544</v>
      </c>
      <c r="J50" s="55">
        <v>3211</v>
      </c>
      <c r="K50" s="60">
        <v>439</v>
      </c>
      <c r="L50" s="55">
        <v>5330</v>
      </c>
      <c r="M50" s="60">
        <v>781</v>
      </c>
      <c r="N50" s="55">
        <v>8182</v>
      </c>
      <c r="O50" s="60">
        <v>335</v>
      </c>
      <c r="P50" s="55">
        <v>5265</v>
      </c>
      <c r="Q50" s="60">
        <v>32</v>
      </c>
      <c r="R50" s="56">
        <v>0</v>
      </c>
      <c r="S50" s="60">
        <v>0</v>
      </c>
      <c r="T50" s="56">
        <v>94</v>
      </c>
      <c r="U50" s="60">
        <v>0</v>
      </c>
      <c r="V50" s="55">
        <v>2125</v>
      </c>
      <c r="W50" s="60">
        <v>100</v>
      </c>
      <c r="X50" s="55">
        <v>2037</v>
      </c>
      <c r="Y50" s="60">
        <v>267</v>
      </c>
      <c r="Z50" s="55">
        <v>1938</v>
      </c>
      <c r="AA50" s="60">
        <v>65</v>
      </c>
      <c r="AB50" s="55">
        <v>8294</v>
      </c>
      <c r="AC50" s="45">
        <v>1127</v>
      </c>
      <c r="AD50" s="55">
        <v>4275</v>
      </c>
      <c r="AE50" s="45">
        <v>4853</v>
      </c>
      <c r="AF50" s="55">
        <v>9577</v>
      </c>
      <c r="AG50" s="45">
        <v>2135</v>
      </c>
      <c r="AH50" s="55">
        <v>4423</v>
      </c>
      <c r="AI50" s="45">
        <v>1195</v>
      </c>
      <c r="AJ50" s="55">
        <v>2231</v>
      </c>
      <c r="AK50" s="45">
        <v>2131</v>
      </c>
      <c r="AL50" s="55">
        <v>2503</v>
      </c>
      <c r="AM50" s="45">
        <v>3276</v>
      </c>
      <c r="AN50" s="55">
        <v>8462</v>
      </c>
      <c r="AO50" s="57">
        <v>3112</v>
      </c>
      <c r="AP50" s="44">
        <v>8552</v>
      </c>
      <c r="AQ50" s="45">
        <v>2412</v>
      </c>
      <c r="AR50" s="44">
        <v>4770</v>
      </c>
      <c r="AS50" s="45">
        <v>2360</v>
      </c>
      <c r="AT50" s="44">
        <v>3106</v>
      </c>
      <c r="AU50" s="45">
        <v>2488</v>
      </c>
      <c r="AV50" s="44">
        <v>4145</v>
      </c>
      <c r="AW50" s="45">
        <v>2734</v>
      </c>
      <c r="AX50" s="44">
        <v>6093</v>
      </c>
      <c r="AY50" s="45">
        <v>390</v>
      </c>
      <c r="AZ50" s="44">
        <v>13540</v>
      </c>
      <c r="BA50" s="60">
        <v>199</v>
      </c>
      <c r="BB50" s="44">
        <v>9204</v>
      </c>
      <c r="BC50" s="60">
        <v>833</v>
      </c>
      <c r="BD50" s="44">
        <v>11024</v>
      </c>
      <c r="BE50" s="60">
        <v>948</v>
      </c>
      <c r="BF50" s="44">
        <v>6872</v>
      </c>
      <c r="BG50" s="45">
        <v>1229</v>
      </c>
      <c r="BH50" s="44">
        <v>11705</v>
      </c>
      <c r="BI50" s="45">
        <v>1461</v>
      </c>
      <c r="BJ50" s="44">
        <v>5538</v>
      </c>
      <c r="BK50" s="45">
        <v>1346</v>
      </c>
      <c r="BL50" s="44">
        <v>3494</v>
      </c>
      <c r="BM50" s="45">
        <v>3189</v>
      </c>
      <c r="BN50" s="44">
        <v>4001</v>
      </c>
      <c r="BO50" s="45">
        <v>3317</v>
      </c>
      <c r="BP50" s="44">
        <v>6021</v>
      </c>
      <c r="BQ50" s="45">
        <v>2111</v>
      </c>
      <c r="BR50" s="44">
        <v>5850</v>
      </c>
      <c r="BS50" s="45">
        <v>921</v>
      </c>
      <c r="BT50" s="44">
        <v>6518</v>
      </c>
      <c r="BU50" s="45">
        <v>2262</v>
      </c>
      <c r="BV50" s="44">
        <v>3882</v>
      </c>
      <c r="BW50" s="45">
        <v>2601</v>
      </c>
      <c r="BX50" s="44">
        <v>9159</v>
      </c>
      <c r="BY50" s="45">
        <v>1007</v>
      </c>
      <c r="BZ50" s="44">
        <v>5456</v>
      </c>
      <c r="CA50" s="60">
        <v>533</v>
      </c>
      <c r="CB50" s="44">
        <v>5521</v>
      </c>
      <c r="CC50" s="45">
        <v>1571</v>
      </c>
      <c r="CD50" s="44">
        <v>8205</v>
      </c>
      <c r="CE50" s="45">
        <v>2681</v>
      </c>
      <c r="CF50" s="44">
        <v>8201</v>
      </c>
      <c r="CG50" s="45">
        <v>2057</v>
      </c>
      <c r="CH50" s="50">
        <v>1074.3499999999999</v>
      </c>
      <c r="CI50" s="51">
        <v>0</v>
      </c>
      <c r="CJ50" s="59">
        <v>1105</v>
      </c>
      <c r="CK50" s="51">
        <v>0</v>
      </c>
      <c r="CL50" s="59">
        <v>6.45</v>
      </c>
      <c r="CM50" s="51">
        <v>0</v>
      </c>
      <c r="CN50" s="59">
        <v>145.75</v>
      </c>
      <c r="CO50" s="51">
        <v>0</v>
      </c>
      <c r="CP50" s="59">
        <v>1054.9000000000001</v>
      </c>
      <c r="CQ50" s="51">
        <v>0</v>
      </c>
      <c r="CR50" s="59">
        <v>1283.45</v>
      </c>
      <c r="CS50" s="51">
        <v>0</v>
      </c>
      <c r="CT50" s="50">
        <v>1255.5999999999999</v>
      </c>
      <c r="CU50" s="51">
        <v>0</v>
      </c>
      <c r="CV50" s="50">
        <v>3712.4</v>
      </c>
      <c r="CW50" s="51">
        <v>44.65</v>
      </c>
      <c r="CX50" s="50">
        <v>2843.2</v>
      </c>
      <c r="CY50" s="51">
        <v>170.85</v>
      </c>
      <c r="CZ50" s="50">
        <v>2274.5500000000002</v>
      </c>
      <c r="DA50" s="51">
        <v>587.5</v>
      </c>
      <c r="DB50" s="50">
        <v>2391.3000000000002</v>
      </c>
      <c r="DC50" s="51">
        <v>51.55</v>
      </c>
      <c r="DD50" s="50">
        <v>5091.1499999999996</v>
      </c>
      <c r="DE50" s="51">
        <v>393.4</v>
      </c>
    </row>
    <row r="51" spans="1:109">
      <c r="A51" s="54" t="s">
        <v>120</v>
      </c>
      <c r="B51" s="44">
        <v>4451</v>
      </c>
      <c r="C51" s="60">
        <v>889</v>
      </c>
      <c r="D51" s="44">
        <v>4944</v>
      </c>
      <c r="E51" s="60">
        <v>549</v>
      </c>
      <c r="F51" s="55">
        <v>6531</v>
      </c>
      <c r="G51" s="45">
        <v>1033</v>
      </c>
      <c r="H51" s="55">
        <v>7062</v>
      </c>
      <c r="I51" s="45">
        <v>1484</v>
      </c>
      <c r="J51" s="55">
        <v>6925</v>
      </c>
      <c r="K51" s="60">
        <v>953</v>
      </c>
      <c r="L51" s="55">
        <v>7620</v>
      </c>
      <c r="M51" s="60">
        <v>618</v>
      </c>
      <c r="N51" s="55">
        <v>7358</v>
      </c>
      <c r="O51" s="60">
        <v>444</v>
      </c>
      <c r="P51" s="55">
        <v>12995</v>
      </c>
      <c r="Q51" s="60">
        <v>714</v>
      </c>
      <c r="R51" s="55">
        <v>3258</v>
      </c>
      <c r="S51" s="60">
        <v>299</v>
      </c>
      <c r="T51" s="55">
        <v>3541</v>
      </c>
      <c r="U51" s="60">
        <v>184</v>
      </c>
      <c r="V51" s="55">
        <v>3072</v>
      </c>
      <c r="W51" s="60">
        <v>185</v>
      </c>
      <c r="X51" s="55">
        <v>2885</v>
      </c>
      <c r="Y51" s="60">
        <v>277</v>
      </c>
      <c r="Z51" s="55">
        <v>9636</v>
      </c>
      <c r="AA51" s="45">
        <v>2410</v>
      </c>
      <c r="AB51" s="55">
        <v>9074</v>
      </c>
      <c r="AC51" s="45">
        <v>1457</v>
      </c>
      <c r="AD51" s="55">
        <v>4336</v>
      </c>
      <c r="AE51" s="45">
        <v>3310</v>
      </c>
      <c r="AF51" s="55">
        <v>10699</v>
      </c>
      <c r="AG51" s="60">
        <v>643</v>
      </c>
      <c r="AH51" s="55">
        <v>2520</v>
      </c>
      <c r="AI51" s="60">
        <v>389</v>
      </c>
      <c r="AJ51" s="55">
        <v>7243</v>
      </c>
      <c r="AK51" s="60">
        <v>497</v>
      </c>
      <c r="AL51" s="56">
        <v>0</v>
      </c>
      <c r="AM51" s="60">
        <v>0</v>
      </c>
      <c r="AN51" s="56">
        <v>0</v>
      </c>
      <c r="AO51" s="61">
        <v>0</v>
      </c>
      <c r="AP51" s="58">
        <v>0</v>
      </c>
      <c r="AQ51" s="60">
        <v>0</v>
      </c>
      <c r="AR51" s="58">
        <v>0</v>
      </c>
      <c r="AS51" s="60">
        <v>0</v>
      </c>
      <c r="AT51" s="58">
        <v>0</v>
      </c>
      <c r="AU51" s="60">
        <v>0</v>
      </c>
      <c r="AV51" s="58">
        <v>0</v>
      </c>
      <c r="AW51" s="60">
        <v>0</v>
      </c>
      <c r="AX51" s="58">
        <v>0</v>
      </c>
      <c r="AY51" s="60">
        <v>0</v>
      </c>
      <c r="AZ51" s="58">
        <v>239</v>
      </c>
      <c r="BA51" s="60">
        <v>0</v>
      </c>
      <c r="BB51" s="44">
        <v>3525</v>
      </c>
      <c r="BC51" s="60">
        <v>105</v>
      </c>
      <c r="BD51" s="44">
        <v>4264</v>
      </c>
      <c r="BE51" s="60">
        <v>490</v>
      </c>
      <c r="BF51" s="44">
        <v>7870</v>
      </c>
      <c r="BG51" s="45">
        <v>1224</v>
      </c>
      <c r="BH51" s="44">
        <v>6078</v>
      </c>
      <c r="BI51" s="60">
        <v>531</v>
      </c>
      <c r="BJ51" s="44">
        <v>4595</v>
      </c>
      <c r="BK51" s="45">
        <v>1132</v>
      </c>
      <c r="BL51" s="44">
        <v>2592</v>
      </c>
      <c r="BM51" s="45">
        <v>1443</v>
      </c>
      <c r="BN51" s="44">
        <v>3304</v>
      </c>
      <c r="BO51" s="45">
        <v>1152</v>
      </c>
      <c r="BP51" s="44">
        <v>6156</v>
      </c>
      <c r="BQ51" s="45">
        <v>481</v>
      </c>
      <c r="BR51" s="44">
        <v>5869</v>
      </c>
      <c r="BS51" s="45">
        <v>444</v>
      </c>
      <c r="BT51" s="44">
        <v>3930</v>
      </c>
      <c r="BU51" s="45">
        <v>1243</v>
      </c>
      <c r="BV51" s="44">
        <v>5852</v>
      </c>
      <c r="BW51" s="45">
        <v>1098</v>
      </c>
      <c r="BX51" s="44">
        <v>7267</v>
      </c>
      <c r="BY51" s="60">
        <v>137</v>
      </c>
      <c r="BZ51" s="44">
        <v>5557</v>
      </c>
      <c r="CA51" s="45">
        <v>2337</v>
      </c>
      <c r="CB51" s="44">
        <v>5905</v>
      </c>
      <c r="CC51" s="45">
        <v>1409</v>
      </c>
      <c r="CD51" s="44">
        <v>2527</v>
      </c>
      <c r="CE51" s="60">
        <v>667</v>
      </c>
      <c r="CF51" s="44">
        <v>3387</v>
      </c>
      <c r="CG51" s="60">
        <v>521</v>
      </c>
      <c r="CH51" s="50">
        <v>6944.95</v>
      </c>
      <c r="CI51" s="51">
        <v>797.2</v>
      </c>
      <c r="CJ51" s="59">
        <v>6275.2</v>
      </c>
      <c r="CK51" s="51">
        <v>451.05</v>
      </c>
      <c r="CL51" s="59">
        <v>6498.4</v>
      </c>
      <c r="CM51" s="51">
        <v>500</v>
      </c>
      <c r="CN51" s="59">
        <v>7660.2</v>
      </c>
      <c r="CO51" s="51">
        <v>149.19999999999999</v>
      </c>
      <c r="CP51" s="59">
        <v>4135.8500000000004</v>
      </c>
      <c r="CQ51" s="51">
        <v>303.64999999999998</v>
      </c>
      <c r="CR51" s="59">
        <v>6865.7</v>
      </c>
      <c r="CS51" s="51">
        <v>982.6</v>
      </c>
      <c r="CT51" s="50">
        <v>3082.35</v>
      </c>
      <c r="CU51" s="51">
        <v>1143.2</v>
      </c>
      <c r="CV51" s="50">
        <v>6512.15</v>
      </c>
      <c r="CW51" s="51">
        <v>2416.85</v>
      </c>
      <c r="CX51" s="50">
        <v>5561.85</v>
      </c>
      <c r="CY51" s="51">
        <v>1860.7</v>
      </c>
      <c r="CZ51" s="50">
        <v>3085.95</v>
      </c>
      <c r="DA51" s="51">
        <v>2187.35</v>
      </c>
      <c r="DB51" s="50">
        <v>3994.05</v>
      </c>
      <c r="DC51" s="51">
        <v>1314.2</v>
      </c>
      <c r="DD51" s="50">
        <v>4155.3500000000004</v>
      </c>
      <c r="DE51" s="51">
        <v>1457.7</v>
      </c>
    </row>
    <row r="52" spans="1:109">
      <c r="A52" s="54" t="s">
        <v>99</v>
      </c>
      <c r="B52" s="58">
        <v>0</v>
      </c>
      <c r="C52" s="60">
        <v>0</v>
      </c>
      <c r="D52" s="58">
        <v>297</v>
      </c>
      <c r="E52" s="45">
        <v>26005</v>
      </c>
      <c r="F52" s="55">
        <v>15435</v>
      </c>
      <c r="G52" s="45">
        <v>8854</v>
      </c>
      <c r="H52" s="55">
        <v>7747</v>
      </c>
      <c r="I52" s="45">
        <v>13985</v>
      </c>
      <c r="J52" s="55">
        <v>6342</v>
      </c>
      <c r="K52" s="45">
        <v>8139</v>
      </c>
      <c r="L52" s="55">
        <v>8793</v>
      </c>
      <c r="M52" s="45">
        <v>13178</v>
      </c>
      <c r="N52" s="55">
        <v>20321</v>
      </c>
      <c r="O52" s="45">
        <v>1496</v>
      </c>
      <c r="P52" s="55">
        <v>21318</v>
      </c>
      <c r="Q52" s="45">
        <v>1068</v>
      </c>
      <c r="R52" s="55">
        <v>28703</v>
      </c>
      <c r="S52" s="45">
        <v>1557</v>
      </c>
      <c r="T52" s="55">
        <v>20830</v>
      </c>
      <c r="U52" s="45">
        <v>3765</v>
      </c>
      <c r="V52" s="55">
        <v>13215</v>
      </c>
      <c r="W52" s="45">
        <v>11647</v>
      </c>
      <c r="X52" s="56">
        <v>0</v>
      </c>
      <c r="Y52" s="60">
        <v>0</v>
      </c>
      <c r="Z52" s="55">
        <v>3847</v>
      </c>
      <c r="AA52" s="45">
        <v>2179</v>
      </c>
      <c r="AB52" s="55">
        <v>10488</v>
      </c>
      <c r="AC52" s="45">
        <v>6414</v>
      </c>
      <c r="AD52" s="55">
        <v>14896</v>
      </c>
      <c r="AE52" s="45">
        <v>5712</v>
      </c>
      <c r="AF52" s="55">
        <v>5211</v>
      </c>
      <c r="AG52" s="45">
        <v>2392</v>
      </c>
      <c r="AH52" s="55">
        <v>1585</v>
      </c>
      <c r="AI52" s="45">
        <v>1301</v>
      </c>
      <c r="AJ52" s="56">
        <v>0</v>
      </c>
      <c r="AK52" s="60">
        <v>0</v>
      </c>
      <c r="AL52" s="55">
        <v>1974</v>
      </c>
      <c r="AM52" s="45">
        <v>1616</v>
      </c>
      <c r="AN52" s="55">
        <v>5189</v>
      </c>
      <c r="AO52" s="57">
        <v>4678</v>
      </c>
      <c r="AP52" s="44">
        <v>11076</v>
      </c>
      <c r="AQ52" s="45">
        <v>3468</v>
      </c>
      <c r="AR52" s="44">
        <v>17973</v>
      </c>
      <c r="AS52" s="45">
        <v>6880</v>
      </c>
      <c r="AT52" s="44">
        <v>17186</v>
      </c>
      <c r="AU52" s="60">
        <v>628</v>
      </c>
      <c r="AV52" s="44">
        <v>14942</v>
      </c>
      <c r="AW52" s="45">
        <v>3700</v>
      </c>
      <c r="AX52" s="44">
        <v>11875</v>
      </c>
      <c r="AY52" s="45">
        <v>8718</v>
      </c>
      <c r="AZ52" s="44">
        <v>3939</v>
      </c>
      <c r="BA52" s="45">
        <v>17632</v>
      </c>
      <c r="BB52" s="44">
        <v>4202</v>
      </c>
      <c r="BC52" s="45">
        <v>5691</v>
      </c>
      <c r="BD52" s="44">
        <v>14360</v>
      </c>
      <c r="BE52" s="45">
        <v>4864</v>
      </c>
      <c r="BF52" s="44">
        <v>9276</v>
      </c>
      <c r="BG52" s="45">
        <v>1475</v>
      </c>
      <c r="BH52" s="58">
        <v>0</v>
      </c>
      <c r="BI52" s="60">
        <v>0</v>
      </c>
      <c r="BJ52" s="44">
        <v>0</v>
      </c>
      <c r="BK52" s="45">
        <v>0</v>
      </c>
      <c r="BL52" s="44">
        <v>14388</v>
      </c>
      <c r="BM52" s="45">
        <v>3814</v>
      </c>
      <c r="BN52" s="44">
        <v>22164</v>
      </c>
      <c r="BO52" s="45">
        <v>7220</v>
      </c>
      <c r="BP52" s="44">
        <v>9664</v>
      </c>
      <c r="BQ52" s="45">
        <v>1279</v>
      </c>
      <c r="BR52" s="44">
        <v>18547</v>
      </c>
      <c r="BS52" s="45">
        <v>3600</v>
      </c>
      <c r="BT52" s="44">
        <v>17091</v>
      </c>
      <c r="BU52" s="45">
        <v>6182</v>
      </c>
      <c r="BV52" s="44">
        <v>4495</v>
      </c>
      <c r="BW52" s="45">
        <v>4722</v>
      </c>
      <c r="BX52" s="44">
        <v>7374</v>
      </c>
      <c r="BY52" s="45">
        <v>20581</v>
      </c>
      <c r="BZ52" s="44">
        <v>4785</v>
      </c>
      <c r="CA52" s="45">
        <v>12656</v>
      </c>
      <c r="CB52" s="44">
        <v>9289</v>
      </c>
      <c r="CC52" s="45">
        <v>20523</v>
      </c>
      <c r="CD52" s="44">
        <v>7835</v>
      </c>
      <c r="CE52" s="45">
        <v>6903</v>
      </c>
      <c r="CF52" s="44">
        <v>17443</v>
      </c>
      <c r="CG52" s="45">
        <v>11316</v>
      </c>
      <c r="CH52" s="50">
        <v>21636.9</v>
      </c>
      <c r="CI52" s="51">
        <v>7381.8</v>
      </c>
      <c r="CJ52" s="59">
        <v>15646.1</v>
      </c>
      <c r="CK52" s="51">
        <v>703.15</v>
      </c>
      <c r="CL52" s="59">
        <v>7397.5</v>
      </c>
      <c r="CM52" s="51">
        <v>2286.3000000000002</v>
      </c>
      <c r="CN52" s="59">
        <v>0</v>
      </c>
      <c r="CO52" s="51">
        <v>0</v>
      </c>
      <c r="CP52" s="59">
        <v>13089.95</v>
      </c>
      <c r="CQ52" s="51">
        <v>6360.85</v>
      </c>
      <c r="CR52" s="59">
        <v>18966.05</v>
      </c>
      <c r="CS52" s="51">
        <v>5883</v>
      </c>
      <c r="CT52" s="50">
        <v>6888.5</v>
      </c>
      <c r="CU52" s="51">
        <v>4749.3500000000004</v>
      </c>
      <c r="CV52" s="50">
        <v>9649.4500000000007</v>
      </c>
      <c r="CW52" s="51">
        <v>18565.3</v>
      </c>
      <c r="CX52" s="50">
        <v>12630.55</v>
      </c>
      <c r="CY52" s="51">
        <v>20178.599999999999</v>
      </c>
      <c r="CZ52" s="50">
        <v>10008.75</v>
      </c>
      <c r="DA52" s="51">
        <v>13294.3</v>
      </c>
      <c r="DB52" s="50">
        <v>10887.3</v>
      </c>
      <c r="DC52" s="51">
        <v>8237.25</v>
      </c>
      <c r="DD52" s="50">
        <v>5725.8</v>
      </c>
      <c r="DE52" s="51">
        <v>2842.45</v>
      </c>
    </row>
    <row r="53" spans="1:109">
      <c r="A53" s="54" t="s">
        <v>100</v>
      </c>
      <c r="B53" s="44">
        <v>14904</v>
      </c>
      <c r="C53" s="45">
        <v>4193</v>
      </c>
      <c r="D53" s="44">
        <v>12515</v>
      </c>
      <c r="E53" s="45">
        <v>5195</v>
      </c>
      <c r="F53" s="55">
        <v>15677</v>
      </c>
      <c r="G53" s="45">
        <v>4233</v>
      </c>
      <c r="H53" s="55">
        <v>7176</v>
      </c>
      <c r="I53" s="45">
        <v>8436</v>
      </c>
      <c r="J53" s="55">
        <v>6481</v>
      </c>
      <c r="K53" s="45">
        <v>5254</v>
      </c>
      <c r="L53" s="56">
        <v>0</v>
      </c>
      <c r="M53" s="60">
        <v>392</v>
      </c>
      <c r="N53" s="55">
        <v>20394</v>
      </c>
      <c r="O53" s="45">
        <v>1464</v>
      </c>
      <c r="P53" s="55">
        <v>30675</v>
      </c>
      <c r="Q53" s="45">
        <v>1313</v>
      </c>
      <c r="R53" s="55">
        <v>24935</v>
      </c>
      <c r="S53" s="45">
        <v>1554</v>
      </c>
      <c r="T53" s="55">
        <v>8759</v>
      </c>
      <c r="U53" s="45">
        <v>2250</v>
      </c>
      <c r="V53" s="55">
        <v>22577</v>
      </c>
      <c r="W53" s="45">
        <v>6337</v>
      </c>
      <c r="X53" s="55">
        <v>13863</v>
      </c>
      <c r="Y53" s="45">
        <v>2187</v>
      </c>
      <c r="Z53" s="55">
        <v>15858</v>
      </c>
      <c r="AA53" s="45">
        <v>1786</v>
      </c>
      <c r="AB53" s="55">
        <v>10593</v>
      </c>
      <c r="AC53" s="45">
        <v>2112</v>
      </c>
      <c r="AD53" s="55">
        <v>11986</v>
      </c>
      <c r="AE53" s="45">
        <v>6314</v>
      </c>
      <c r="AF53" s="55">
        <v>8636</v>
      </c>
      <c r="AG53" s="45">
        <v>3233</v>
      </c>
      <c r="AH53" s="55">
        <v>16303</v>
      </c>
      <c r="AI53" s="45">
        <v>3555</v>
      </c>
      <c r="AJ53" s="55">
        <v>6740</v>
      </c>
      <c r="AK53" s="45">
        <v>2408</v>
      </c>
      <c r="AL53" s="55">
        <v>16777</v>
      </c>
      <c r="AM53" s="45">
        <v>3475</v>
      </c>
      <c r="AN53" s="55">
        <v>19840</v>
      </c>
      <c r="AO53" s="57">
        <v>2048</v>
      </c>
      <c r="AP53" s="44">
        <v>5600</v>
      </c>
      <c r="AQ53" s="45">
        <v>1576</v>
      </c>
      <c r="AR53" s="44">
        <v>22995</v>
      </c>
      <c r="AS53" s="45">
        <v>2616</v>
      </c>
      <c r="AT53" s="44">
        <v>2641</v>
      </c>
      <c r="AU53" s="60">
        <v>89</v>
      </c>
      <c r="AV53" s="58">
        <v>0</v>
      </c>
      <c r="AW53" s="60">
        <v>0</v>
      </c>
      <c r="AX53" s="44">
        <v>0</v>
      </c>
      <c r="AY53" s="45">
        <v>0</v>
      </c>
      <c r="AZ53" s="44">
        <v>5326</v>
      </c>
      <c r="BA53" s="45">
        <v>12494</v>
      </c>
      <c r="BB53" s="44">
        <v>9429</v>
      </c>
      <c r="BC53" s="45">
        <v>6144</v>
      </c>
      <c r="BD53" s="44">
        <v>15227</v>
      </c>
      <c r="BE53" s="45">
        <v>5051</v>
      </c>
      <c r="BF53" s="44">
        <v>19409</v>
      </c>
      <c r="BG53" s="45">
        <v>2576</v>
      </c>
      <c r="BH53" s="44">
        <v>11484</v>
      </c>
      <c r="BI53" s="45">
        <v>1619</v>
      </c>
      <c r="BJ53" s="44">
        <v>14534</v>
      </c>
      <c r="BK53" s="45">
        <v>1343</v>
      </c>
      <c r="BL53" s="44">
        <v>27109</v>
      </c>
      <c r="BM53" s="45">
        <v>3482</v>
      </c>
      <c r="BN53" s="44">
        <v>22547</v>
      </c>
      <c r="BO53" s="45">
        <v>6816</v>
      </c>
      <c r="BP53" s="44">
        <v>23640</v>
      </c>
      <c r="BQ53" s="45">
        <v>4446</v>
      </c>
      <c r="BR53" s="44">
        <v>12879</v>
      </c>
      <c r="BS53" s="45">
        <v>1412</v>
      </c>
      <c r="BT53" s="44">
        <v>21562</v>
      </c>
      <c r="BU53" s="45">
        <v>5219</v>
      </c>
      <c r="BV53" s="44">
        <v>22811</v>
      </c>
      <c r="BW53" s="45">
        <v>6714</v>
      </c>
      <c r="BX53" s="44">
        <v>10346</v>
      </c>
      <c r="BY53" s="45">
        <v>12056</v>
      </c>
      <c r="BZ53" s="58">
        <v>899</v>
      </c>
      <c r="CA53" s="45">
        <v>19179</v>
      </c>
      <c r="CB53" s="44">
        <v>12244</v>
      </c>
      <c r="CC53" s="45">
        <v>18834</v>
      </c>
      <c r="CD53" s="44">
        <v>13030</v>
      </c>
      <c r="CE53" s="45">
        <v>10699</v>
      </c>
      <c r="CF53" s="44">
        <v>4801</v>
      </c>
      <c r="CG53" s="45">
        <v>5959</v>
      </c>
      <c r="CH53" s="50">
        <v>7535.85</v>
      </c>
      <c r="CI53" s="51">
        <v>2306.5</v>
      </c>
      <c r="CJ53" s="59">
        <v>26649.65</v>
      </c>
      <c r="CK53" s="51">
        <v>4055.1</v>
      </c>
      <c r="CL53" s="59">
        <v>28959.75</v>
      </c>
      <c r="CM53" s="51">
        <v>3622.45</v>
      </c>
      <c r="CN53" s="59">
        <v>19446</v>
      </c>
      <c r="CO53" s="51">
        <v>7643.45</v>
      </c>
      <c r="CP53" s="59">
        <v>8732.15</v>
      </c>
      <c r="CQ53" s="51">
        <v>2994.4</v>
      </c>
      <c r="CR53" s="59">
        <v>14643.95</v>
      </c>
      <c r="CS53" s="51">
        <v>4064.55</v>
      </c>
      <c r="CT53" s="50">
        <v>18184.05</v>
      </c>
      <c r="CU53" s="51">
        <v>12220</v>
      </c>
      <c r="CV53" s="50">
        <v>10160.6</v>
      </c>
      <c r="CW53" s="51">
        <v>12932.2</v>
      </c>
      <c r="CX53" s="50">
        <v>16562.7</v>
      </c>
      <c r="CY53" s="51">
        <v>17371.55</v>
      </c>
      <c r="CZ53" s="50">
        <v>6776.4</v>
      </c>
      <c r="DA53" s="51">
        <v>9148.9500000000007</v>
      </c>
      <c r="DB53" s="50">
        <v>13049.1</v>
      </c>
      <c r="DC53" s="51">
        <v>11947.55</v>
      </c>
      <c r="DD53" s="50">
        <v>17086.599999999999</v>
      </c>
      <c r="DE53" s="51">
        <v>9698.25</v>
      </c>
    </row>
    <row r="54" spans="1:109">
      <c r="A54" s="54" t="s">
        <v>26</v>
      </c>
      <c r="B54" s="44">
        <v>1724</v>
      </c>
      <c r="C54" s="45">
        <v>68333</v>
      </c>
      <c r="D54" s="44">
        <v>5893</v>
      </c>
      <c r="E54" s="45">
        <v>41685</v>
      </c>
      <c r="F54" s="55">
        <v>5716</v>
      </c>
      <c r="G54" s="45">
        <v>51187</v>
      </c>
      <c r="H54" s="55">
        <v>4345</v>
      </c>
      <c r="I54" s="45">
        <v>54419</v>
      </c>
      <c r="J54" s="55">
        <v>3507</v>
      </c>
      <c r="K54" s="45">
        <v>58920</v>
      </c>
      <c r="L54" s="55">
        <v>2465</v>
      </c>
      <c r="M54" s="45">
        <v>70957</v>
      </c>
      <c r="N54" s="55">
        <v>3263</v>
      </c>
      <c r="O54" s="45">
        <v>37732</v>
      </c>
      <c r="P54" s="55">
        <v>11134</v>
      </c>
      <c r="Q54" s="45">
        <v>37542</v>
      </c>
      <c r="R54" s="56">
        <v>0</v>
      </c>
      <c r="S54" s="60">
        <v>0</v>
      </c>
      <c r="T54" s="56">
        <v>0</v>
      </c>
      <c r="U54" s="60">
        <v>0</v>
      </c>
      <c r="V54" s="56">
        <v>759</v>
      </c>
      <c r="W54" s="60">
        <v>236</v>
      </c>
      <c r="X54" s="55">
        <v>3075</v>
      </c>
      <c r="Y54" s="45">
        <v>7800</v>
      </c>
      <c r="Z54" s="55">
        <v>1714</v>
      </c>
      <c r="AA54" s="45">
        <v>10959</v>
      </c>
      <c r="AB54" s="55">
        <v>3724</v>
      </c>
      <c r="AC54" s="45">
        <v>38865</v>
      </c>
      <c r="AD54" s="55">
        <v>5531</v>
      </c>
      <c r="AE54" s="45">
        <v>33422</v>
      </c>
      <c r="AF54" s="55">
        <v>3032</v>
      </c>
      <c r="AG54" s="45">
        <v>45442</v>
      </c>
      <c r="AH54" s="55">
        <v>1566</v>
      </c>
      <c r="AI54" s="45">
        <v>38036</v>
      </c>
      <c r="AJ54" s="55">
        <v>1514</v>
      </c>
      <c r="AK54" s="45">
        <v>22390</v>
      </c>
      <c r="AL54" s="55">
        <v>6567</v>
      </c>
      <c r="AM54" s="45">
        <v>37552</v>
      </c>
      <c r="AN54" s="55">
        <v>3494</v>
      </c>
      <c r="AO54" s="57">
        <v>32237</v>
      </c>
      <c r="AP54" s="44">
        <v>9794</v>
      </c>
      <c r="AQ54" s="45">
        <v>24731</v>
      </c>
      <c r="AR54" s="44">
        <v>11657</v>
      </c>
      <c r="AS54" s="45">
        <v>33634</v>
      </c>
      <c r="AT54" s="44">
        <v>7276</v>
      </c>
      <c r="AU54" s="45">
        <v>38116</v>
      </c>
      <c r="AV54" s="44">
        <v>4700</v>
      </c>
      <c r="AW54" s="45">
        <v>30104</v>
      </c>
      <c r="AX54" s="44">
        <v>7617</v>
      </c>
      <c r="AY54" s="45">
        <v>38787</v>
      </c>
      <c r="AZ54" s="44">
        <v>7602</v>
      </c>
      <c r="BA54" s="45">
        <v>32524</v>
      </c>
      <c r="BB54" s="44">
        <v>4847</v>
      </c>
      <c r="BC54" s="45">
        <v>28203</v>
      </c>
      <c r="BD54" s="44">
        <v>5734</v>
      </c>
      <c r="BE54" s="45">
        <v>29601</v>
      </c>
      <c r="BF54" s="44">
        <v>3570</v>
      </c>
      <c r="BG54" s="45">
        <v>35574</v>
      </c>
      <c r="BH54" s="44">
        <v>4463</v>
      </c>
      <c r="BI54" s="45">
        <v>24976</v>
      </c>
      <c r="BJ54" s="44">
        <v>4806</v>
      </c>
      <c r="BK54" s="45">
        <v>26466</v>
      </c>
      <c r="BL54" s="44">
        <v>4027</v>
      </c>
      <c r="BM54" s="45">
        <v>24363</v>
      </c>
      <c r="BN54" s="44">
        <v>5589</v>
      </c>
      <c r="BO54" s="45">
        <v>26183</v>
      </c>
      <c r="BP54" s="44">
        <v>6620</v>
      </c>
      <c r="BQ54" s="45">
        <v>33051</v>
      </c>
      <c r="BR54" s="44">
        <v>5674</v>
      </c>
      <c r="BS54" s="45">
        <v>28647</v>
      </c>
      <c r="BT54" s="44">
        <v>2883</v>
      </c>
      <c r="BU54" s="45">
        <v>31894</v>
      </c>
      <c r="BV54" s="44">
        <v>6470</v>
      </c>
      <c r="BW54" s="45">
        <v>29328</v>
      </c>
      <c r="BX54" s="44">
        <v>7360</v>
      </c>
      <c r="BY54" s="45">
        <v>25368</v>
      </c>
      <c r="BZ54" s="44">
        <v>7489</v>
      </c>
      <c r="CA54" s="45">
        <v>21102</v>
      </c>
      <c r="CB54" s="44">
        <v>8225</v>
      </c>
      <c r="CC54" s="45">
        <v>25313</v>
      </c>
      <c r="CD54" s="44">
        <v>6691</v>
      </c>
      <c r="CE54" s="45">
        <v>25291</v>
      </c>
      <c r="CF54" s="44">
        <v>4066</v>
      </c>
      <c r="CG54" s="45">
        <v>25513</v>
      </c>
      <c r="CH54" s="50">
        <v>9183.65</v>
      </c>
      <c r="CI54" s="51">
        <v>17472.5</v>
      </c>
      <c r="CJ54" s="59">
        <v>8810.2999999999993</v>
      </c>
      <c r="CK54" s="51">
        <v>13489.75</v>
      </c>
      <c r="CL54" s="59">
        <v>10828.75</v>
      </c>
      <c r="CM54" s="51">
        <v>25955.65</v>
      </c>
      <c r="CN54" s="59">
        <v>2288.5</v>
      </c>
      <c r="CO54" s="51">
        <v>8033.2</v>
      </c>
      <c r="CP54" s="59">
        <v>0</v>
      </c>
      <c r="CQ54" s="51">
        <v>0</v>
      </c>
      <c r="CR54" s="59">
        <v>2354.9499999999998</v>
      </c>
      <c r="CS54" s="51">
        <v>9560.4500000000007</v>
      </c>
      <c r="CT54" s="50">
        <v>4238.95</v>
      </c>
      <c r="CU54" s="51">
        <v>26822.1</v>
      </c>
      <c r="CV54" s="50">
        <v>4253.7</v>
      </c>
      <c r="CW54" s="51">
        <v>38509.199999999997</v>
      </c>
      <c r="CX54" s="50">
        <v>6912.3</v>
      </c>
      <c r="CY54" s="51">
        <v>27937.200000000001</v>
      </c>
      <c r="CZ54" s="50">
        <v>5816.75</v>
      </c>
      <c r="DA54" s="51">
        <v>31263.75</v>
      </c>
      <c r="DB54" s="50">
        <v>5113.8</v>
      </c>
      <c r="DC54" s="51">
        <v>30781.05</v>
      </c>
      <c r="DD54" s="50">
        <v>7739.2</v>
      </c>
      <c r="DE54" s="51">
        <v>29603.7</v>
      </c>
    </row>
    <row r="55" spans="1:109">
      <c r="A55" s="54" t="s">
        <v>27</v>
      </c>
      <c r="B55" s="44">
        <v>3202</v>
      </c>
      <c r="C55" s="45">
        <v>49721</v>
      </c>
      <c r="D55" s="44">
        <v>5971</v>
      </c>
      <c r="E55" s="45">
        <v>55109</v>
      </c>
      <c r="F55" s="55">
        <v>4510</v>
      </c>
      <c r="G55" s="45">
        <v>52098</v>
      </c>
      <c r="H55" s="55">
        <v>3407</v>
      </c>
      <c r="I55" s="45">
        <v>64927</v>
      </c>
      <c r="J55" s="55">
        <v>1221</v>
      </c>
      <c r="K55" s="45">
        <v>61058</v>
      </c>
      <c r="L55" s="55">
        <v>1247</v>
      </c>
      <c r="M55" s="45">
        <v>71160</v>
      </c>
      <c r="N55" s="55">
        <v>4488</v>
      </c>
      <c r="O55" s="45">
        <v>41533</v>
      </c>
      <c r="P55" s="55">
        <v>2853</v>
      </c>
      <c r="Q55" s="45">
        <v>36142</v>
      </c>
      <c r="R55" s="55">
        <v>5195</v>
      </c>
      <c r="S55" s="45">
        <v>49404</v>
      </c>
      <c r="T55" s="55">
        <v>3070</v>
      </c>
      <c r="U55" s="45">
        <v>41222</v>
      </c>
      <c r="V55" s="55">
        <v>7021</v>
      </c>
      <c r="W55" s="45">
        <v>35679</v>
      </c>
      <c r="X55" s="55">
        <v>1560</v>
      </c>
      <c r="Y55" s="45">
        <v>37102</v>
      </c>
      <c r="Z55" s="56">
        <v>421</v>
      </c>
      <c r="AA55" s="45">
        <v>28728</v>
      </c>
      <c r="AB55" s="56">
        <v>332</v>
      </c>
      <c r="AC55" s="45">
        <v>31272</v>
      </c>
      <c r="AD55" s="56">
        <v>923</v>
      </c>
      <c r="AE55" s="45">
        <v>30600</v>
      </c>
      <c r="AF55" s="55">
        <v>2146</v>
      </c>
      <c r="AG55" s="45">
        <v>50498</v>
      </c>
      <c r="AH55" s="56">
        <v>927</v>
      </c>
      <c r="AI55" s="45">
        <v>37555</v>
      </c>
      <c r="AJ55" s="56">
        <v>509</v>
      </c>
      <c r="AK55" s="45">
        <v>19201</v>
      </c>
      <c r="AL55" s="56">
        <v>256</v>
      </c>
      <c r="AM55" s="45">
        <v>20562</v>
      </c>
      <c r="AN55" s="55">
        <v>2112</v>
      </c>
      <c r="AO55" s="57">
        <v>38778</v>
      </c>
      <c r="AP55" s="44">
        <v>4375</v>
      </c>
      <c r="AQ55" s="45">
        <v>17527</v>
      </c>
      <c r="AR55" s="44">
        <v>2920</v>
      </c>
      <c r="AS55" s="45">
        <v>5611</v>
      </c>
      <c r="AT55" s="44">
        <v>1984</v>
      </c>
      <c r="AU55" s="45">
        <v>2962</v>
      </c>
      <c r="AV55" s="44">
        <v>6004</v>
      </c>
      <c r="AW55" s="45">
        <v>15840</v>
      </c>
      <c r="AX55" s="44">
        <v>6300</v>
      </c>
      <c r="AY55" s="45">
        <v>43020</v>
      </c>
      <c r="AZ55" s="44">
        <v>4046</v>
      </c>
      <c r="BA55" s="45">
        <v>25325</v>
      </c>
      <c r="BB55" s="44">
        <v>6593</v>
      </c>
      <c r="BC55" s="45">
        <v>34006</v>
      </c>
      <c r="BD55" s="44">
        <v>2663</v>
      </c>
      <c r="BE55" s="45">
        <v>34651</v>
      </c>
      <c r="BF55" s="44">
        <v>3200</v>
      </c>
      <c r="BG55" s="45">
        <v>33323</v>
      </c>
      <c r="BH55" s="44">
        <v>3493</v>
      </c>
      <c r="BI55" s="45">
        <v>27044</v>
      </c>
      <c r="BJ55" s="44">
        <v>4973</v>
      </c>
      <c r="BK55" s="45">
        <v>24462</v>
      </c>
      <c r="BL55" s="44">
        <v>0</v>
      </c>
      <c r="BM55" s="45">
        <v>0</v>
      </c>
      <c r="BN55" s="44">
        <v>0</v>
      </c>
      <c r="BO55" s="45">
        <v>0</v>
      </c>
      <c r="BP55" s="44">
        <v>2724</v>
      </c>
      <c r="BQ55" s="45">
        <v>2658</v>
      </c>
      <c r="BR55" s="44">
        <v>8841</v>
      </c>
      <c r="BS55" s="45">
        <v>20529</v>
      </c>
      <c r="BT55" s="44">
        <v>3638</v>
      </c>
      <c r="BU55" s="45">
        <v>37602</v>
      </c>
      <c r="BV55" s="44">
        <v>5671</v>
      </c>
      <c r="BW55" s="45">
        <v>29173</v>
      </c>
      <c r="BX55" s="44">
        <v>5580</v>
      </c>
      <c r="BY55" s="45">
        <v>24120</v>
      </c>
      <c r="BZ55" s="44">
        <v>8681</v>
      </c>
      <c r="CA55" s="45">
        <v>22127</v>
      </c>
      <c r="CB55" s="44">
        <v>6611</v>
      </c>
      <c r="CC55" s="45">
        <v>23414</v>
      </c>
      <c r="CD55" s="44">
        <v>5925</v>
      </c>
      <c r="CE55" s="45">
        <v>23934</v>
      </c>
      <c r="CF55" s="44">
        <v>8686</v>
      </c>
      <c r="CG55" s="45">
        <v>32202</v>
      </c>
      <c r="CH55" s="50">
        <v>8369.4500000000007</v>
      </c>
      <c r="CI55" s="51">
        <v>18873.95</v>
      </c>
      <c r="CJ55" s="59">
        <v>11331.75</v>
      </c>
      <c r="CK55" s="51">
        <v>18900.400000000001</v>
      </c>
      <c r="CL55" s="59">
        <v>8449.85</v>
      </c>
      <c r="CM55" s="51">
        <v>24207.9</v>
      </c>
      <c r="CN55" s="59">
        <v>6246.35</v>
      </c>
      <c r="CO55" s="51">
        <v>24055.65</v>
      </c>
      <c r="CP55" s="59">
        <v>5289.9</v>
      </c>
      <c r="CQ55" s="51">
        <v>23827.4</v>
      </c>
      <c r="CR55" s="59">
        <v>7629.7</v>
      </c>
      <c r="CS55" s="51">
        <v>37796.9</v>
      </c>
      <c r="CT55" s="50">
        <v>6199.4</v>
      </c>
      <c r="CU55" s="51">
        <v>33510.75</v>
      </c>
      <c r="CV55" s="50">
        <v>4815.1000000000004</v>
      </c>
      <c r="CW55" s="51">
        <v>37173.050000000003</v>
      </c>
      <c r="CX55" s="50">
        <v>8160.95</v>
      </c>
      <c r="CY55" s="51">
        <v>31159.1</v>
      </c>
      <c r="CZ55" s="50">
        <v>6243.6</v>
      </c>
      <c r="DA55" s="51">
        <v>30179.599999999999</v>
      </c>
      <c r="DB55" s="50">
        <v>4800.5</v>
      </c>
      <c r="DC55" s="51">
        <v>30346.2</v>
      </c>
      <c r="DD55" s="50">
        <v>4917.1499999999996</v>
      </c>
      <c r="DE55" s="51">
        <v>25680.85</v>
      </c>
    </row>
    <row r="56" spans="1:109">
      <c r="A56" s="54" t="s">
        <v>28</v>
      </c>
      <c r="B56" s="44">
        <v>10522</v>
      </c>
      <c r="C56" s="45">
        <v>8696</v>
      </c>
      <c r="D56" s="44">
        <v>21347</v>
      </c>
      <c r="E56" s="45">
        <v>5155</v>
      </c>
      <c r="F56" s="55">
        <v>20082</v>
      </c>
      <c r="G56" s="45">
        <v>3705</v>
      </c>
      <c r="H56" s="55">
        <v>25482</v>
      </c>
      <c r="I56" s="45">
        <v>2808</v>
      </c>
      <c r="J56" s="55">
        <v>23924</v>
      </c>
      <c r="K56" s="45">
        <v>2267</v>
      </c>
      <c r="L56" s="55">
        <v>26953</v>
      </c>
      <c r="M56" s="45">
        <v>4763</v>
      </c>
      <c r="N56" s="55">
        <v>14467</v>
      </c>
      <c r="O56" s="45">
        <v>8152</v>
      </c>
      <c r="P56" s="55">
        <v>14416</v>
      </c>
      <c r="Q56" s="45">
        <v>3264</v>
      </c>
      <c r="R56" s="55">
        <v>22575</v>
      </c>
      <c r="S56" s="45">
        <v>2693</v>
      </c>
      <c r="T56" s="55">
        <v>19710</v>
      </c>
      <c r="U56" s="45">
        <v>3642</v>
      </c>
      <c r="V56" s="55">
        <v>12020</v>
      </c>
      <c r="W56" s="45">
        <v>10217</v>
      </c>
      <c r="X56" s="55">
        <v>10528</v>
      </c>
      <c r="Y56" s="45">
        <v>7598</v>
      </c>
      <c r="Z56" s="55">
        <v>9049</v>
      </c>
      <c r="AA56" s="45">
        <v>9919</v>
      </c>
      <c r="AB56" s="55">
        <v>18107</v>
      </c>
      <c r="AC56" s="45">
        <v>6952</v>
      </c>
      <c r="AD56" s="55">
        <v>20083</v>
      </c>
      <c r="AE56" s="45">
        <v>3842</v>
      </c>
      <c r="AF56" s="55">
        <v>12746</v>
      </c>
      <c r="AG56" s="45">
        <v>9352</v>
      </c>
      <c r="AH56" s="55">
        <v>8938</v>
      </c>
      <c r="AI56" s="45">
        <v>10102</v>
      </c>
      <c r="AJ56" s="55">
        <v>10393</v>
      </c>
      <c r="AK56" s="45">
        <v>7866</v>
      </c>
      <c r="AL56" s="55">
        <v>16089</v>
      </c>
      <c r="AM56" s="45">
        <v>9266</v>
      </c>
      <c r="AN56" s="55">
        <v>9311</v>
      </c>
      <c r="AO56" s="57">
        <v>8446</v>
      </c>
      <c r="AP56" s="58">
        <v>0</v>
      </c>
      <c r="AQ56" s="60">
        <v>0</v>
      </c>
      <c r="AR56" s="44">
        <v>8769</v>
      </c>
      <c r="AS56" s="45">
        <v>6032</v>
      </c>
      <c r="AT56" s="44">
        <v>3588</v>
      </c>
      <c r="AU56" s="45">
        <v>30793</v>
      </c>
      <c r="AV56" s="44">
        <v>2667</v>
      </c>
      <c r="AW56" s="45">
        <v>25584</v>
      </c>
      <c r="AX56" s="44">
        <v>4503</v>
      </c>
      <c r="AY56" s="45">
        <v>29870</v>
      </c>
      <c r="AZ56" s="44">
        <v>4410</v>
      </c>
      <c r="BA56" s="45">
        <v>27855</v>
      </c>
      <c r="BB56" s="44">
        <v>3867</v>
      </c>
      <c r="BC56" s="45">
        <v>22201</v>
      </c>
      <c r="BD56" s="44">
        <v>4723</v>
      </c>
      <c r="BE56" s="45">
        <v>28526</v>
      </c>
      <c r="BF56" s="44">
        <v>5547</v>
      </c>
      <c r="BG56" s="45">
        <v>32201</v>
      </c>
      <c r="BH56" s="44">
        <v>4890</v>
      </c>
      <c r="BI56" s="45">
        <v>30333</v>
      </c>
      <c r="BJ56" s="44">
        <v>2139</v>
      </c>
      <c r="BK56" s="45">
        <v>26436</v>
      </c>
      <c r="BL56" s="44">
        <v>5730</v>
      </c>
      <c r="BM56" s="45">
        <v>32286</v>
      </c>
      <c r="BN56" s="44">
        <v>4091</v>
      </c>
      <c r="BO56" s="45">
        <v>29348</v>
      </c>
      <c r="BP56" s="44">
        <v>2184</v>
      </c>
      <c r="BQ56" s="45">
        <v>11182</v>
      </c>
      <c r="BR56" s="44">
        <v>0</v>
      </c>
      <c r="BS56" s="45">
        <v>0</v>
      </c>
      <c r="BT56" s="44">
        <v>718</v>
      </c>
      <c r="BU56" s="45">
        <v>11782</v>
      </c>
      <c r="BV56" s="44">
        <v>5626</v>
      </c>
      <c r="BW56" s="45">
        <v>24621</v>
      </c>
      <c r="BX56" s="44">
        <v>4421</v>
      </c>
      <c r="BY56" s="45">
        <v>25886</v>
      </c>
      <c r="BZ56" s="44">
        <v>10470</v>
      </c>
      <c r="CA56" s="45">
        <v>16178</v>
      </c>
      <c r="CB56" s="44">
        <v>7857</v>
      </c>
      <c r="CC56" s="45">
        <v>25351</v>
      </c>
      <c r="CD56" s="44">
        <v>5604</v>
      </c>
      <c r="CE56" s="45">
        <v>23520</v>
      </c>
      <c r="CF56" s="44">
        <v>6705</v>
      </c>
      <c r="CG56" s="45">
        <v>29778</v>
      </c>
      <c r="CH56" s="50">
        <v>5821.05</v>
      </c>
      <c r="CI56" s="51">
        <v>16807.650000000001</v>
      </c>
      <c r="CJ56" s="59">
        <v>11432.7</v>
      </c>
      <c r="CK56" s="51">
        <v>17459.05</v>
      </c>
      <c r="CL56" s="59">
        <v>8984.25</v>
      </c>
      <c r="CM56" s="51">
        <v>20825.11</v>
      </c>
      <c r="CN56" s="59">
        <v>10877.05</v>
      </c>
      <c r="CO56" s="51">
        <v>27380.400000000001</v>
      </c>
      <c r="CP56" s="59">
        <v>5789.55</v>
      </c>
      <c r="CQ56" s="51">
        <v>28593.25</v>
      </c>
      <c r="CR56" s="59">
        <v>5089.8</v>
      </c>
      <c r="CS56" s="51">
        <v>31767.35</v>
      </c>
      <c r="CT56" s="50">
        <v>9107.15</v>
      </c>
      <c r="CU56" s="51">
        <v>741.45</v>
      </c>
      <c r="CV56" s="50">
        <v>0</v>
      </c>
      <c r="CW56" s="51">
        <v>0</v>
      </c>
      <c r="CX56" s="50">
        <v>7414.2</v>
      </c>
      <c r="CY56" s="51">
        <v>911.8</v>
      </c>
      <c r="CZ56" s="50">
        <v>12061.35</v>
      </c>
      <c r="DA56" s="51">
        <v>17568.22</v>
      </c>
      <c r="DB56" s="50">
        <v>3594.95</v>
      </c>
      <c r="DC56" s="51">
        <v>16267.75</v>
      </c>
      <c r="DD56" s="50">
        <v>5962.6</v>
      </c>
      <c r="DE56" s="51">
        <v>7156.2</v>
      </c>
    </row>
    <row r="57" spans="1:109">
      <c r="A57" s="54" t="s">
        <v>29</v>
      </c>
      <c r="B57" s="44">
        <v>3146</v>
      </c>
      <c r="C57" s="45">
        <v>63540</v>
      </c>
      <c r="D57" s="44">
        <v>6680</v>
      </c>
      <c r="E57" s="45">
        <v>61540</v>
      </c>
      <c r="F57" s="55">
        <v>4250</v>
      </c>
      <c r="G57" s="45">
        <v>46459</v>
      </c>
      <c r="H57" s="55">
        <v>4886</v>
      </c>
      <c r="I57" s="45">
        <v>59531</v>
      </c>
      <c r="J57" s="55">
        <v>3465</v>
      </c>
      <c r="K57" s="45">
        <v>47053</v>
      </c>
      <c r="L57" s="55">
        <v>5316</v>
      </c>
      <c r="M57" s="45">
        <v>49074</v>
      </c>
      <c r="N57" s="55">
        <v>9047</v>
      </c>
      <c r="O57" s="45">
        <v>38824</v>
      </c>
      <c r="P57" s="55">
        <v>11348</v>
      </c>
      <c r="Q57" s="45">
        <v>40185</v>
      </c>
      <c r="R57" s="55">
        <v>8835</v>
      </c>
      <c r="S57" s="45">
        <v>34328</v>
      </c>
      <c r="T57" s="55">
        <v>6733</v>
      </c>
      <c r="U57" s="45">
        <v>33210</v>
      </c>
      <c r="V57" s="55">
        <v>2451</v>
      </c>
      <c r="W57" s="45">
        <v>25547</v>
      </c>
      <c r="X57" s="55">
        <v>6238</v>
      </c>
      <c r="Y57" s="45">
        <v>35617</v>
      </c>
      <c r="Z57" s="55">
        <v>7102</v>
      </c>
      <c r="AA57" s="45">
        <v>42228</v>
      </c>
      <c r="AB57" s="55">
        <v>5352</v>
      </c>
      <c r="AC57" s="45">
        <v>37828</v>
      </c>
      <c r="AD57" s="55">
        <v>5657</v>
      </c>
      <c r="AE57" s="45">
        <v>29141</v>
      </c>
      <c r="AF57" s="55">
        <v>6341</v>
      </c>
      <c r="AG57" s="45">
        <v>42189</v>
      </c>
      <c r="AH57" s="55">
        <v>2814</v>
      </c>
      <c r="AI57" s="45">
        <v>38998</v>
      </c>
      <c r="AJ57" s="55">
        <v>8134</v>
      </c>
      <c r="AK57" s="45">
        <v>37365</v>
      </c>
      <c r="AL57" s="55">
        <v>5456</v>
      </c>
      <c r="AM57" s="45">
        <v>26152</v>
      </c>
      <c r="AN57" s="55">
        <v>5777</v>
      </c>
      <c r="AO57" s="57">
        <v>37700</v>
      </c>
      <c r="AP57" s="44">
        <v>10933</v>
      </c>
      <c r="AQ57" s="45">
        <v>24191</v>
      </c>
      <c r="AR57" s="58">
        <v>933</v>
      </c>
      <c r="AS57" s="45">
        <v>6027</v>
      </c>
      <c r="AT57" s="58">
        <v>0</v>
      </c>
      <c r="AU57" s="60">
        <v>0</v>
      </c>
      <c r="AV57" s="44">
        <v>5178</v>
      </c>
      <c r="AW57" s="45">
        <v>24034</v>
      </c>
      <c r="AX57" s="44">
        <v>5464</v>
      </c>
      <c r="AY57" s="45">
        <v>30556</v>
      </c>
      <c r="AZ57" s="44">
        <v>6904</v>
      </c>
      <c r="BA57" s="45">
        <v>33487</v>
      </c>
      <c r="BB57" s="44">
        <v>4386</v>
      </c>
      <c r="BC57" s="45">
        <v>29973</v>
      </c>
      <c r="BD57" s="44">
        <v>3036</v>
      </c>
      <c r="BE57" s="45">
        <v>36626</v>
      </c>
      <c r="BF57" s="44">
        <v>5289</v>
      </c>
      <c r="BG57" s="45">
        <v>36277</v>
      </c>
      <c r="BH57" s="44">
        <v>8136</v>
      </c>
      <c r="BI57" s="45">
        <v>31845</v>
      </c>
      <c r="BJ57" s="44">
        <v>7983</v>
      </c>
      <c r="BK57" s="45">
        <v>29198</v>
      </c>
      <c r="BL57" s="44">
        <v>4429</v>
      </c>
      <c r="BM57" s="45">
        <v>26082</v>
      </c>
      <c r="BN57" s="44">
        <v>6545</v>
      </c>
      <c r="BO57" s="45">
        <v>33382</v>
      </c>
      <c r="BP57" s="44">
        <v>7619</v>
      </c>
      <c r="BQ57" s="45">
        <v>34722</v>
      </c>
      <c r="BR57" s="44">
        <v>6352</v>
      </c>
      <c r="BS57" s="45">
        <v>20450</v>
      </c>
      <c r="BT57" s="44">
        <v>4324</v>
      </c>
      <c r="BU57" s="45">
        <v>34506</v>
      </c>
      <c r="BV57" s="44">
        <v>7292</v>
      </c>
      <c r="BW57" s="45">
        <v>26881</v>
      </c>
      <c r="BX57" s="44">
        <v>6603</v>
      </c>
      <c r="BY57" s="45">
        <v>22107</v>
      </c>
      <c r="BZ57" s="44">
        <v>7750</v>
      </c>
      <c r="CA57" s="45">
        <v>21265</v>
      </c>
      <c r="CB57" s="44">
        <v>5606</v>
      </c>
      <c r="CC57" s="45">
        <v>26064</v>
      </c>
      <c r="CD57" s="44">
        <v>6066</v>
      </c>
      <c r="CE57" s="45">
        <v>20671</v>
      </c>
      <c r="CF57" s="44">
        <v>9632</v>
      </c>
      <c r="CG57" s="45">
        <v>30232</v>
      </c>
      <c r="CH57" s="50">
        <v>8707.4</v>
      </c>
      <c r="CI57" s="51">
        <v>19679.7</v>
      </c>
      <c r="CJ57" s="59">
        <v>10533.1</v>
      </c>
      <c r="CK57" s="51">
        <v>28823.85</v>
      </c>
      <c r="CL57" s="59">
        <v>8470.9</v>
      </c>
      <c r="CM57" s="51">
        <v>23941.1</v>
      </c>
      <c r="CN57" s="59">
        <v>10822</v>
      </c>
      <c r="CO57" s="51">
        <v>26458.25</v>
      </c>
      <c r="CP57" s="59">
        <v>7949.25</v>
      </c>
      <c r="CQ57" s="51">
        <v>31508.45</v>
      </c>
      <c r="CR57" s="59">
        <v>8357.65</v>
      </c>
      <c r="CS57" s="51">
        <v>28082.400000000001</v>
      </c>
      <c r="CT57" s="50">
        <v>6369.7</v>
      </c>
      <c r="CU57" s="51">
        <v>27469.65</v>
      </c>
      <c r="CV57" s="50">
        <v>6193.25</v>
      </c>
      <c r="CW57" s="51">
        <v>30312.9</v>
      </c>
      <c r="CX57" s="50">
        <v>8370.2999999999993</v>
      </c>
      <c r="CY57" s="51">
        <v>28323.77</v>
      </c>
      <c r="CZ57" s="50">
        <v>6585</v>
      </c>
      <c r="DA57" s="51">
        <v>23275.06</v>
      </c>
      <c r="DB57" s="50">
        <v>4384</v>
      </c>
      <c r="DC57" s="51">
        <v>29749.9</v>
      </c>
      <c r="DD57" s="50">
        <v>6321.55</v>
      </c>
      <c r="DE57" s="51">
        <v>26672.5</v>
      </c>
    </row>
    <row r="58" spans="1:109">
      <c r="A58" s="54" t="s">
        <v>30</v>
      </c>
      <c r="B58" s="44">
        <v>3739</v>
      </c>
      <c r="C58" s="45">
        <v>62626</v>
      </c>
      <c r="D58" s="44">
        <v>5685</v>
      </c>
      <c r="E58" s="45">
        <v>53386</v>
      </c>
      <c r="F58" s="55">
        <v>6552</v>
      </c>
      <c r="G58" s="45">
        <v>43952</v>
      </c>
      <c r="H58" s="55">
        <v>5168</v>
      </c>
      <c r="I58" s="45">
        <v>55960</v>
      </c>
      <c r="J58" s="55">
        <v>2370</v>
      </c>
      <c r="K58" s="45">
        <v>45336</v>
      </c>
      <c r="L58" s="55">
        <v>2823</v>
      </c>
      <c r="M58" s="45">
        <v>49614</v>
      </c>
      <c r="N58" s="55">
        <v>3957</v>
      </c>
      <c r="O58" s="45">
        <v>39422</v>
      </c>
      <c r="P58" s="55">
        <v>4662</v>
      </c>
      <c r="Q58" s="45">
        <v>42216</v>
      </c>
      <c r="R58" s="55">
        <v>4708</v>
      </c>
      <c r="S58" s="45">
        <v>40249</v>
      </c>
      <c r="T58" s="55">
        <v>6435</v>
      </c>
      <c r="U58" s="45">
        <v>35218</v>
      </c>
      <c r="V58" s="55">
        <v>3580</v>
      </c>
      <c r="W58" s="45">
        <v>17774</v>
      </c>
      <c r="X58" s="55">
        <v>1970</v>
      </c>
      <c r="Y58" s="45">
        <v>29620</v>
      </c>
      <c r="Z58" s="55">
        <v>3512</v>
      </c>
      <c r="AA58" s="45">
        <v>36215</v>
      </c>
      <c r="AB58" s="55">
        <v>1631</v>
      </c>
      <c r="AC58" s="45">
        <v>37793</v>
      </c>
      <c r="AD58" s="55">
        <v>4879</v>
      </c>
      <c r="AE58" s="45">
        <v>27005</v>
      </c>
      <c r="AF58" s="55">
        <v>2605</v>
      </c>
      <c r="AG58" s="45">
        <v>34705</v>
      </c>
      <c r="AH58" s="55">
        <v>2210</v>
      </c>
      <c r="AI58" s="45">
        <v>30203</v>
      </c>
      <c r="AJ58" s="55">
        <v>1674</v>
      </c>
      <c r="AK58" s="45">
        <v>16194</v>
      </c>
      <c r="AL58" s="55">
        <v>1936</v>
      </c>
      <c r="AM58" s="45">
        <v>27552</v>
      </c>
      <c r="AN58" s="55">
        <v>3289</v>
      </c>
      <c r="AO58" s="57">
        <v>25305</v>
      </c>
      <c r="AP58" s="44">
        <v>2328</v>
      </c>
      <c r="AQ58" s="45">
        <v>23118</v>
      </c>
      <c r="AR58" s="44">
        <v>13192</v>
      </c>
      <c r="AS58" s="45">
        <v>34007</v>
      </c>
      <c r="AT58" s="44">
        <v>8691</v>
      </c>
      <c r="AU58" s="45">
        <v>22385</v>
      </c>
      <c r="AV58" s="44">
        <v>1559</v>
      </c>
      <c r="AW58" s="45">
        <v>16357</v>
      </c>
      <c r="AX58" s="44">
        <v>4062</v>
      </c>
      <c r="AY58" s="45">
        <v>19279</v>
      </c>
      <c r="AZ58" s="44">
        <v>5519</v>
      </c>
      <c r="BA58" s="45">
        <v>28918</v>
      </c>
      <c r="BB58" s="44">
        <v>7531</v>
      </c>
      <c r="BC58" s="45">
        <v>22569</v>
      </c>
      <c r="BD58" s="44">
        <v>5819</v>
      </c>
      <c r="BE58" s="45">
        <v>31293</v>
      </c>
      <c r="BF58" s="44">
        <v>3841</v>
      </c>
      <c r="BG58" s="45">
        <v>35342</v>
      </c>
      <c r="BH58" s="44">
        <v>5172</v>
      </c>
      <c r="BI58" s="45">
        <v>32700</v>
      </c>
      <c r="BJ58" s="44">
        <v>7555</v>
      </c>
      <c r="BK58" s="45">
        <v>28100</v>
      </c>
      <c r="BL58" s="44">
        <v>5967</v>
      </c>
      <c r="BM58" s="45">
        <v>26547</v>
      </c>
      <c r="BN58" s="44">
        <v>4689</v>
      </c>
      <c r="BO58" s="45">
        <v>42106</v>
      </c>
      <c r="BP58" s="44">
        <v>6981</v>
      </c>
      <c r="BQ58" s="45">
        <v>33912</v>
      </c>
      <c r="BR58" s="44">
        <v>6849</v>
      </c>
      <c r="BS58" s="45">
        <v>23246</v>
      </c>
      <c r="BT58" s="44">
        <v>3223</v>
      </c>
      <c r="BU58" s="45">
        <v>26357</v>
      </c>
      <c r="BV58" s="44">
        <v>5791</v>
      </c>
      <c r="BW58" s="45">
        <v>25780</v>
      </c>
      <c r="BX58" s="44">
        <v>4786</v>
      </c>
      <c r="BY58" s="45">
        <v>21465</v>
      </c>
      <c r="BZ58" s="44">
        <v>10652</v>
      </c>
      <c r="CA58" s="45">
        <v>22344</v>
      </c>
      <c r="CB58" s="44">
        <v>8335</v>
      </c>
      <c r="CC58" s="45">
        <v>26101</v>
      </c>
      <c r="CD58" s="44">
        <v>4864</v>
      </c>
      <c r="CE58" s="45">
        <v>23480</v>
      </c>
      <c r="CF58" s="44">
        <v>6402</v>
      </c>
      <c r="CG58" s="45">
        <v>31540</v>
      </c>
      <c r="CH58" s="50">
        <v>6831.8</v>
      </c>
      <c r="CI58" s="51">
        <v>14242.25</v>
      </c>
      <c r="CJ58" s="59">
        <v>0</v>
      </c>
      <c r="CK58" s="51">
        <v>0</v>
      </c>
      <c r="CL58" s="59">
        <v>0</v>
      </c>
      <c r="CM58" s="51">
        <v>0</v>
      </c>
      <c r="CN58" s="59">
        <v>0</v>
      </c>
      <c r="CO58" s="51">
        <v>0</v>
      </c>
      <c r="CP58" s="59">
        <v>5615</v>
      </c>
      <c r="CQ58" s="51">
        <v>15511.3</v>
      </c>
      <c r="CR58" s="59">
        <v>8065.2</v>
      </c>
      <c r="CS58" s="51">
        <v>30148.2</v>
      </c>
      <c r="CT58" s="50">
        <v>5573.8</v>
      </c>
      <c r="CU58" s="51">
        <v>25376.799999999999</v>
      </c>
      <c r="CV58" s="50">
        <v>6608.2</v>
      </c>
      <c r="CW58" s="51">
        <v>33521.4</v>
      </c>
      <c r="CX58" s="50">
        <v>7672.6</v>
      </c>
      <c r="CY58" s="51">
        <v>28173.4</v>
      </c>
      <c r="CZ58" s="50">
        <v>7603.25</v>
      </c>
      <c r="DA58" s="51">
        <v>33549.449999999997</v>
      </c>
      <c r="DB58" s="50">
        <v>5139.5</v>
      </c>
      <c r="DC58" s="51">
        <v>29477.8</v>
      </c>
      <c r="DD58" s="50">
        <v>8902.9500000000007</v>
      </c>
      <c r="DE58" s="51">
        <v>29483.8</v>
      </c>
    </row>
    <row r="59" spans="1:109">
      <c r="A59" s="54" t="s">
        <v>31</v>
      </c>
      <c r="B59" s="44">
        <v>5010</v>
      </c>
      <c r="C59" s="45">
        <v>60048</v>
      </c>
      <c r="D59" s="44">
        <v>5773</v>
      </c>
      <c r="E59" s="45">
        <v>54913</v>
      </c>
      <c r="F59" s="55">
        <v>5994</v>
      </c>
      <c r="G59" s="45">
        <v>41859</v>
      </c>
      <c r="H59" s="55">
        <v>5603</v>
      </c>
      <c r="I59" s="45">
        <v>56328</v>
      </c>
      <c r="J59" s="55">
        <v>2218</v>
      </c>
      <c r="K59" s="45">
        <v>45728</v>
      </c>
      <c r="L59" s="55">
        <v>3722</v>
      </c>
      <c r="M59" s="45">
        <v>47018</v>
      </c>
      <c r="N59" s="55">
        <v>1691</v>
      </c>
      <c r="O59" s="45">
        <v>19051</v>
      </c>
      <c r="P59" s="55">
        <v>2068</v>
      </c>
      <c r="Q59" s="45">
        <v>3025</v>
      </c>
      <c r="R59" s="55">
        <v>1910</v>
      </c>
      <c r="S59" s="45">
        <v>34339</v>
      </c>
      <c r="T59" s="55">
        <v>5291</v>
      </c>
      <c r="U59" s="45">
        <v>35491</v>
      </c>
      <c r="V59" s="55">
        <v>7740</v>
      </c>
      <c r="W59" s="45">
        <v>38865</v>
      </c>
      <c r="X59" s="55">
        <v>4576</v>
      </c>
      <c r="Y59" s="45">
        <v>37716</v>
      </c>
      <c r="Z59" s="55">
        <v>3319</v>
      </c>
      <c r="AA59" s="45">
        <v>30565</v>
      </c>
      <c r="AB59" s="55">
        <v>2212</v>
      </c>
      <c r="AC59" s="45">
        <v>37617</v>
      </c>
      <c r="AD59" s="55">
        <v>5031</v>
      </c>
      <c r="AE59" s="45">
        <v>28391</v>
      </c>
      <c r="AF59" s="55">
        <v>2478</v>
      </c>
      <c r="AG59" s="45">
        <v>41021</v>
      </c>
      <c r="AH59" s="55">
        <v>4022</v>
      </c>
      <c r="AI59" s="45">
        <v>33209</v>
      </c>
      <c r="AJ59" s="55">
        <v>1569</v>
      </c>
      <c r="AK59" s="45">
        <v>27818</v>
      </c>
      <c r="AL59" s="55">
        <v>1157</v>
      </c>
      <c r="AM59" s="45">
        <v>28457</v>
      </c>
      <c r="AN59" s="55">
        <v>2104</v>
      </c>
      <c r="AO59" s="57">
        <v>34655</v>
      </c>
      <c r="AP59" s="44">
        <v>5304</v>
      </c>
      <c r="AQ59" s="45">
        <v>17487</v>
      </c>
      <c r="AR59" s="44">
        <v>2536</v>
      </c>
      <c r="AS59" s="45">
        <v>19131</v>
      </c>
      <c r="AT59" s="44">
        <v>4523</v>
      </c>
      <c r="AU59" s="45">
        <v>27085</v>
      </c>
      <c r="AV59" s="44">
        <v>6185</v>
      </c>
      <c r="AW59" s="45">
        <v>39734</v>
      </c>
      <c r="AX59" s="44">
        <v>5752</v>
      </c>
      <c r="AY59" s="45">
        <v>39552</v>
      </c>
      <c r="AZ59" s="44">
        <v>3695</v>
      </c>
      <c r="BA59" s="45">
        <v>23276</v>
      </c>
      <c r="BB59" s="44">
        <v>6664</v>
      </c>
      <c r="BC59" s="45">
        <v>29236</v>
      </c>
      <c r="BD59" s="44">
        <v>5042</v>
      </c>
      <c r="BE59" s="45">
        <v>30313</v>
      </c>
      <c r="BF59" s="44">
        <v>3789</v>
      </c>
      <c r="BG59" s="45">
        <v>28524</v>
      </c>
      <c r="BH59" s="44">
        <v>8099</v>
      </c>
      <c r="BI59" s="45">
        <v>32952</v>
      </c>
      <c r="BJ59" s="44">
        <v>5759</v>
      </c>
      <c r="BK59" s="45">
        <v>34621</v>
      </c>
      <c r="BL59" s="44">
        <v>4259</v>
      </c>
      <c r="BM59" s="45">
        <v>28042</v>
      </c>
      <c r="BN59" s="44">
        <v>4662</v>
      </c>
      <c r="BO59" s="45">
        <v>38945</v>
      </c>
      <c r="BP59" s="44">
        <v>8570</v>
      </c>
      <c r="BQ59" s="45">
        <v>36481</v>
      </c>
      <c r="BR59" s="44">
        <v>5810</v>
      </c>
      <c r="BS59" s="45">
        <v>26287</v>
      </c>
      <c r="BT59" s="44">
        <v>4369</v>
      </c>
      <c r="BU59" s="45">
        <v>35627</v>
      </c>
      <c r="BV59" s="44">
        <v>7241</v>
      </c>
      <c r="BW59" s="45">
        <v>27598</v>
      </c>
      <c r="BX59" s="44">
        <v>6289</v>
      </c>
      <c r="BY59" s="45">
        <v>22933</v>
      </c>
      <c r="BZ59" s="44">
        <v>7658</v>
      </c>
      <c r="CA59" s="45">
        <v>20496</v>
      </c>
      <c r="CB59" s="44">
        <v>7599</v>
      </c>
      <c r="CC59" s="45">
        <v>26414</v>
      </c>
      <c r="CD59" s="44">
        <v>5966</v>
      </c>
      <c r="CE59" s="45">
        <v>27484</v>
      </c>
      <c r="CF59" s="44">
        <v>7337</v>
      </c>
      <c r="CG59" s="45">
        <v>29779</v>
      </c>
      <c r="CH59" s="50">
        <v>10380.799999999999</v>
      </c>
      <c r="CI59" s="51">
        <v>19638.95</v>
      </c>
      <c r="CJ59" s="59">
        <v>3995.1</v>
      </c>
      <c r="CK59" s="51">
        <v>10038.85</v>
      </c>
      <c r="CL59" s="59">
        <v>8612.15</v>
      </c>
      <c r="CM59" s="51">
        <v>30278.25</v>
      </c>
      <c r="CN59" s="59">
        <v>12645.3</v>
      </c>
      <c r="CO59" s="51">
        <v>28628.6</v>
      </c>
      <c r="CP59" s="59">
        <v>6870.6</v>
      </c>
      <c r="CQ59" s="51">
        <v>32093.45</v>
      </c>
      <c r="CR59" s="59">
        <v>8481.4500000000007</v>
      </c>
      <c r="CS59" s="51">
        <v>33775.050000000003</v>
      </c>
      <c r="CT59" s="50">
        <v>5806.8</v>
      </c>
      <c r="CU59" s="51">
        <v>26298.75</v>
      </c>
      <c r="CV59" s="50">
        <v>6110.85</v>
      </c>
      <c r="CW59" s="51">
        <v>29141.1</v>
      </c>
      <c r="CX59" s="50">
        <v>7302.85</v>
      </c>
      <c r="CY59" s="51">
        <v>26363.75</v>
      </c>
      <c r="CZ59" s="50">
        <v>6100.7</v>
      </c>
      <c r="DA59" s="51">
        <v>29482</v>
      </c>
      <c r="DB59" s="50">
        <v>5245.1</v>
      </c>
      <c r="DC59" s="51">
        <v>33042.15</v>
      </c>
      <c r="DD59" s="50">
        <v>9221.7999999999993</v>
      </c>
      <c r="DE59" s="51">
        <v>30736.05</v>
      </c>
    </row>
    <row r="60" spans="1:109">
      <c r="A60" s="54" t="s">
        <v>32</v>
      </c>
      <c r="B60" s="58">
        <v>0</v>
      </c>
      <c r="C60" s="60">
        <v>0</v>
      </c>
      <c r="D60" s="58">
        <v>0</v>
      </c>
      <c r="E60" s="60">
        <v>0</v>
      </c>
      <c r="F60" s="56">
        <v>0</v>
      </c>
      <c r="G60" s="60">
        <v>0</v>
      </c>
      <c r="H60" s="56">
        <v>0</v>
      </c>
      <c r="I60" s="60">
        <v>0</v>
      </c>
      <c r="J60" s="56">
        <v>0</v>
      </c>
      <c r="K60" s="60">
        <v>0</v>
      </c>
      <c r="L60" s="56">
        <v>0</v>
      </c>
      <c r="M60" s="60">
        <v>0</v>
      </c>
      <c r="N60" s="56">
        <v>0</v>
      </c>
      <c r="O60" s="60">
        <v>13</v>
      </c>
      <c r="P60" s="56">
        <v>0</v>
      </c>
      <c r="Q60" s="60">
        <v>0</v>
      </c>
      <c r="R60" s="56">
        <v>0</v>
      </c>
      <c r="S60" s="60">
        <v>24</v>
      </c>
      <c r="T60" s="56">
        <v>0</v>
      </c>
      <c r="U60" s="60">
        <v>0</v>
      </c>
      <c r="V60" s="56">
        <v>0</v>
      </c>
      <c r="W60" s="60">
        <v>0</v>
      </c>
      <c r="X60" s="56">
        <v>0</v>
      </c>
      <c r="Y60" s="60">
        <v>0</v>
      </c>
      <c r="Z60" s="56">
        <v>0</v>
      </c>
      <c r="AA60" s="60">
        <v>0</v>
      </c>
      <c r="AB60" s="56">
        <v>0</v>
      </c>
      <c r="AC60" s="60">
        <v>0</v>
      </c>
      <c r="AD60" s="56">
        <v>0</v>
      </c>
      <c r="AE60" s="60">
        <v>0</v>
      </c>
      <c r="AF60" s="56">
        <v>0</v>
      </c>
      <c r="AG60" s="60">
        <v>0</v>
      </c>
      <c r="AH60" s="56">
        <v>0</v>
      </c>
      <c r="AI60" s="60">
        <v>0</v>
      </c>
      <c r="AJ60" s="56">
        <v>0</v>
      </c>
      <c r="AK60" s="60">
        <v>0</v>
      </c>
      <c r="AL60" s="56">
        <v>5</v>
      </c>
      <c r="AM60" s="60">
        <v>8</v>
      </c>
      <c r="AN60" s="56">
        <v>0</v>
      </c>
      <c r="AO60" s="61">
        <v>5</v>
      </c>
      <c r="AP60" s="58">
        <v>0</v>
      </c>
      <c r="AQ60" s="60">
        <v>0</v>
      </c>
      <c r="AR60" s="58">
        <v>0</v>
      </c>
      <c r="AS60" s="60">
        <v>0</v>
      </c>
      <c r="AT60" s="58">
        <v>0</v>
      </c>
      <c r="AU60" s="60">
        <v>7</v>
      </c>
      <c r="AV60" s="58">
        <v>0</v>
      </c>
      <c r="AW60" s="60">
        <v>9</v>
      </c>
      <c r="AX60" s="58">
        <v>0</v>
      </c>
      <c r="AY60" s="60">
        <v>8</v>
      </c>
      <c r="AZ60" s="58">
        <v>0</v>
      </c>
      <c r="BA60" s="60">
        <v>0</v>
      </c>
      <c r="BB60" s="58">
        <v>37</v>
      </c>
      <c r="BC60" s="60">
        <v>11</v>
      </c>
      <c r="BD60" s="58">
        <v>0</v>
      </c>
      <c r="BE60" s="60">
        <v>11</v>
      </c>
      <c r="BF60" s="58">
        <v>0</v>
      </c>
      <c r="BG60" s="60">
        <v>11</v>
      </c>
      <c r="BH60" s="58">
        <v>0</v>
      </c>
      <c r="BI60" s="60">
        <v>2</v>
      </c>
      <c r="BJ60" s="44">
        <v>0</v>
      </c>
      <c r="BK60" s="45">
        <v>18</v>
      </c>
      <c r="BL60" s="44">
        <v>0</v>
      </c>
      <c r="BM60" s="45">
        <v>2</v>
      </c>
      <c r="BN60" s="44">
        <v>0</v>
      </c>
      <c r="BO60" s="45">
        <v>0</v>
      </c>
      <c r="BP60" s="44">
        <v>0</v>
      </c>
      <c r="BQ60" s="45">
        <v>18</v>
      </c>
      <c r="BR60" s="44">
        <v>0</v>
      </c>
      <c r="BS60" s="45">
        <v>0</v>
      </c>
      <c r="BT60" s="44">
        <v>0</v>
      </c>
      <c r="BU60" s="45">
        <v>2</v>
      </c>
      <c r="BV60" s="58">
        <v>0</v>
      </c>
      <c r="BW60" s="60">
        <v>8</v>
      </c>
      <c r="BX60" s="58">
        <v>0</v>
      </c>
      <c r="BY60" s="60">
        <v>0</v>
      </c>
      <c r="BZ60" s="58">
        <v>0</v>
      </c>
      <c r="CA60" s="60">
        <v>3</v>
      </c>
      <c r="CB60" s="58">
        <v>0</v>
      </c>
      <c r="CC60" s="60">
        <v>5</v>
      </c>
      <c r="CD60" s="58">
        <v>3</v>
      </c>
      <c r="CE60" s="60">
        <v>4</v>
      </c>
      <c r="CF60" s="58">
        <v>0</v>
      </c>
      <c r="CG60" s="60">
        <v>7</v>
      </c>
      <c r="CH60" s="50">
        <v>0</v>
      </c>
      <c r="CI60" s="51">
        <v>0</v>
      </c>
      <c r="CJ60" s="59">
        <v>0</v>
      </c>
      <c r="CK60" s="51">
        <v>0</v>
      </c>
      <c r="CL60" s="59">
        <v>0</v>
      </c>
      <c r="CM60" s="51">
        <v>1.94</v>
      </c>
      <c r="CN60" s="59">
        <v>0</v>
      </c>
      <c r="CO60" s="51">
        <v>0</v>
      </c>
      <c r="CP60" s="59">
        <v>0</v>
      </c>
      <c r="CQ60" s="51">
        <v>0</v>
      </c>
      <c r="CR60" s="59">
        <v>0</v>
      </c>
      <c r="CS60" s="51">
        <v>0</v>
      </c>
      <c r="CT60" s="50">
        <v>0</v>
      </c>
      <c r="CU60" s="51">
        <v>1.55</v>
      </c>
      <c r="CV60" s="50">
        <v>0</v>
      </c>
      <c r="CW60" s="51">
        <v>7.56</v>
      </c>
      <c r="CX60" s="50">
        <v>0</v>
      </c>
      <c r="CY60" s="51">
        <v>7.39</v>
      </c>
      <c r="CZ60" s="50">
        <v>0</v>
      </c>
      <c r="DA60" s="51">
        <v>6.96</v>
      </c>
      <c r="DB60" s="50">
        <v>0</v>
      </c>
      <c r="DC60" s="51">
        <v>0</v>
      </c>
      <c r="DD60" s="50">
        <v>0</v>
      </c>
      <c r="DE60" s="51">
        <v>0</v>
      </c>
    </row>
    <row r="61" spans="1:109">
      <c r="A61" s="54" t="s">
        <v>33</v>
      </c>
      <c r="B61" s="58">
        <v>0</v>
      </c>
      <c r="C61" s="60">
        <v>0</v>
      </c>
      <c r="D61" s="58">
        <v>0</v>
      </c>
      <c r="E61" s="60">
        <v>0</v>
      </c>
      <c r="F61" s="56">
        <v>0</v>
      </c>
      <c r="G61" s="60">
        <v>0</v>
      </c>
      <c r="H61" s="56">
        <v>0</v>
      </c>
      <c r="I61" s="60">
        <v>0</v>
      </c>
      <c r="J61" s="56">
        <v>0</v>
      </c>
      <c r="K61" s="60">
        <v>0</v>
      </c>
      <c r="L61" s="56">
        <v>0</v>
      </c>
      <c r="M61" s="60">
        <v>0</v>
      </c>
      <c r="N61" s="56">
        <v>0</v>
      </c>
      <c r="O61" s="60">
        <v>2</v>
      </c>
      <c r="P61" s="56">
        <v>0</v>
      </c>
      <c r="Q61" s="60">
        <v>0</v>
      </c>
      <c r="R61" s="56">
        <v>0</v>
      </c>
      <c r="S61" s="60">
        <v>39</v>
      </c>
      <c r="T61" s="56">
        <v>0</v>
      </c>
      <c r="U61" s="60">
        <v>0</v>
      </c>
      <c r="V61" s="56">
        <v>0</v>
      </c>
      <c r="W61" s="60">
        <v>0</v>
      </c>
      <c r="X61" s="56">
        <v>0</v>
      </c>
      <c r="Y61" s="60">
        <v>0</v>
      </c>
      <c r="Z61" s="56">
        <v>0</v>
      </c>
      <c r="AA61" s="60">
        <v>0</v>
      </c>
      <c r="AB61" s="56">
        <v>0</v>
      </c>
      <c r="AC61" s="60">
        <v>0</v>
      </c>
      <c r="AD61" s="56">
        <v>0</v>
      </c>
      <c r="AE61" s="60">
        <v>0</v>
      </c>
      <c r="AF61" s="56">
        <v>0</v>
      </c>
      <c r="AG61" s="60">
        <v>0</v>
      </c>
      <c r="AH61" s="56">
        <v>0</v>
      </c>
      <c r="AI61" s="60">
        <v>0</v>
      </c>
      <c r="AJ61" s="56">
        <v>0</v>
      </c>
      <c r="AK61" s="60">
        <v>0</v>
      </c>
      <c r="AL61" s="56">
        <v>0</v>
      </c>
      <c r="AM61" s="60">
        <v>0</v>
      </c>
      <c r="AN61" s="56">
        <v>0</v>
      </c>
      <c r="AO61" s="61">
        <v>0</v>
      </c>
      <c r="AP61" s="58">
        <v>0</v>
      </c>
      <c r="AQ61" s="60">
        <v>0</v>
      </c>
      <c r="AR61" s="58">
        <v>0</v>
      </c>
      <c r="AS61" s="60">
        <v>0</v>
      </c>
      <c r="AT61" s="58">
        <v>0</v>
      </c>
      <c r="AU61" s="60">
        <v>9</v>
      </c>
      <c r="AV61" s="58">
        <v>0</v>
      </c>
      <c r="AW61" s="60">
        <v>0</v>
      </c>
      <c r="AX61" s="58">
        <v>0</v>
      </c>
      <c r="AY61" s="60">
        <v>0</v>
      </c>
      <c r="AZ61" s="58">
        <v>0</v>
      </c>
      <c r="BA61" s="60">
        <v>0</v>
      </c>
      <c r="BB61" s="58">
        <v>0</v>
      </c>
      <c r="BC61" s="60">
        <v>9</v>
      </c>
      <c r="BD61" s="58">
        <v>0</v>
      </c>
      <c r="BE61" s="60">
        <v>0</v>
      </c>
      <c r="BF61" s="58">
        <v>9</v>
      </c>
      <c r="BG61" s="60">
        <v>3</v>
      </c>
      <c r="BH61" s="58">
        <v>0</v>
      </c>
      <c r="BI61" s="60">
        <v>0</v>
      </c>
      <c r="BJ61" s="44">
        <v>0</v>
      </c>
      <c r="BK61" s="45">
        <v>0</v>
      </c>
      <c r="BL61" s="44">
        <v>1</v>
      </c>
      <c r="BM61" s="45">
        <v>3</v>
      </c>
      <c r="BN61" s="44">
        <v>0</v>
      </c>
      <c r="BO61" s="45">
        <v>0</v>
      </c>
      <c r="BP61" s="44">
        <v>0</v>
      </c>
      <c r="BQ61" s="45">
        <v>0</v>
      </c>
      <c r="BR61" s="44">
        <v>0</v>
      </c>
      <c r="BS61" s="45">
        <v>0</v>
      </c>
      <c r="BT61" s="44">
        <v>0</v>
      </c>
      <c r="BU61" s="45">
        <v>0</v>
      </c>
      <c r="BV61" s="58">
        <v>0</v>
      </c>
      <c r="BW61" s="60">
        <v>0</v>
      </c>
      <c r="BX61" s="58">
        <v>0</v>
      </c>
      <c r="BY61" s="60">
        <v>0</v>
      </c>
      <c r="BZ61" s="58">
        <v>0</v>
      </c>
      <c r="CA61" s="60">
        <v>0</v>
      </c>
      <c r="CB61" s="58">
        <v>31</v>
      </c>
      <c r="CC61" s="60">
        <v>0</v>
      </c>
      <c r="CD61" s="58">
        <v>11</v>
      </c>
      <c r="CE61" s="60">
        <v>0</v>
      </c>
      <c r="CF61" s="58">
        <v>0</v>
      </c>
      <c r="CG61" s="60">
        <v>0</v>
      </c>
      <c r="CH61" s="50">
        <v>0</v>
      </c>
      <c r="CI61" s="51">
        <v>0</v>
      </c>
      <c r="CJ61" s="59">
        <v>0</v>
      </c>
      <c r="CK61" s="51">
        <v>0</v>
      </c>
      <c r="CL61" s="59">
        <v>0</v>
      </c>
      <c r="CM61" s="51">
        <v>0</v>
      </c>
      <c r="CN61" s="59">
        <v>0</v>
      </c>
      <c r="CO61" s="51">
        <v>0</v>
      </c>
      <c r="CP61" s="59">
        <v>0</v>
      </c>
      <c r="CQ61" s="51">
        <v>0</v>
      </c>
      <c r="CR61" s="59">
        <v>0</v>
      </c>
      <c r="CS61" s="51">
        <v>0</v>
      </c>
      <c r="CT61" s="50">
        <v>0</v>
      </c>
      <c r="CU61" s="51">
        <v>0</v>
      </c>
      <c r="CV61" s="50">
        <v>0</v>
      </c>
      <c r="CW61" s="51">
        <v>0</v>
      </c>
      <c r="CX61" s="50">
        <v>0</v>
      </c>
      <c r="CY61" s="51">
        <v>8.68</v>
      </c>
      <c r="CZ61" s="50">
        <v>4.43</v>
      </c>
      <c r="DA61" s="51">
        <v>20.190000000000001</v>
      </c>
      <c r="DB61" s="50">
        <v>0</v>
      </c>
      <c r="DC61" s="51">
        <v>0</v>
      </c>
      <c r="DD61" s="50">
        <v>0</v>
      </c>
      <c r="DE61" s="51">
        <v>0</v>
      </c>
    </row>
    <row r="62" spans="1:109">
      <c r="A62" s="54" t="s">
        <v>34</v>
      </c>
      <c r="B62" s="58">
        <v>0</v>
      </c>
      <c r="C62" s="60">
        <v>0</v>
      </c>
      <c r="D62" s="58">
        <v>0</v>
      </c>
      <c r="E62" s="60">
        <v>0</v>
      </c>
      <c r="F62" s="56">
        <v>0</v>
      </c>
      <c r="G62" s="60">
        <v>0</v>
      </c>
      <c r="H62" s="56">
        <v>0</v>
      </c>
      <c r="I62" s="60">
        <v>0</v>
      </c>
      <c r="J62" s="56">
        <v>0</v>
      </c>
      <c r="K62" s="60">
        <v>0</v>
      </c>
      <c r="L62" s="56">
        <v>0</v>
      </c>
      <c r="M62" s="60">
        <v>0</v>
      </c>
      <c r="N62" s="56">
        <v>0</v>
      </c>
      <c r="O62" s="60">
        <v>0</v>
      </c>
      <c r="P62" s="56">
        <v>0</v>
      </c>
      <c r="Q62" s="60">
        <v>0</v>
      </c>
      <c r="R62" s="56">
        <v>0</v>
      </c>
      <c r="S62" s="60">
        <v>0</v>
      </c>
      <c r="T62" s="56">
        <v>0</v>
      </c>
      <c r="U62" s="60">
        <v>0</v>
      </c>
      <c r="V62" s="56">
        <v>0</v>
      </c>
      <c r="W62" s="60">
        <v>0</v>
      </c>
      <c r="X62" s="56">
        <v>0</v>
      </c>
      <c r="Y62" s="60">
        <v>0</v>
      </c>
      <c r="Z62" s="56">
        <v>0</v>
      </c>
      <c r="AA62" s="60">
        <v>0</v>
      </c>
      <c r="AB62" s="56">
        <v>0</v>
      </c>
      <c r="AC62" s="60">
        <v>0</v>
      </c>
      <c r="AD62" s="56">
        <v>0</v>
      </c>
      <c r="AE62" s="60">
        <v>0</v>
      </c>
      <c r="AF62" s="56">
        <v>0</v>
      </c>
      <c r="AG62" s="60">
        <v>0</v>
      </c>
      <c r="AH62" s="56">
        <v>0</v>
      </c>
      <c r="AI62" s="60">
        <v>0</v>
      </c>
      <c r="AJ62" s="56">
        <v>0</v>
      </c>
      <c r="AK62" s="60">
        <v>0</v>
      </c>
      <c r="AL62" s="56">
        <v>5</v>
      </c>
      <c r="AM62" s="60">
        <v>2</v>
      </c>
      <c r="AN62" s="56">
        <v>4</v>
      </c>
      <c r="AO62" s="61">
        <v>0</v>
      </c>
      <c r="AP62" s="58">
        <v>0</v>
      </c>
      <c r="AQ62" s="60">
        <v>0</v>
      </c>
      <c r="AR62" s="58">
        <v>0</v>
      </c>
      <c r="AS62" s="60">
        <v>0</v>
      </c>
      <c r="AT62" s="58">
        <v>0</v>
      </c>
      <c r="AU62" s="60">
        <v>2</v>
      </c>
      <c r="AV62" s="58">
        <v>0</v>
      </c>
      <c r="AW62" s="60">
        <v>0</v>
      </c>
      <c r="AX62" s="58">
        <v>0</v>
      </c>
      <c r="AY62" s="60">
        <v>0</v>
      </c>
      <c r="AZ62" s="58">
        <v>0</v>
      </c>
      <c r="BA62" s="60">
        <v>0</v>
      </c>
      <c r="BB62" s="58">
        <v>0</v>
      </c>
      <c r="BC62" s="60">
        <v>0</v>
      </c>
      <c r="BD62" s="58">
        <v>0</v>
      </c>
      <c r="BE62" s="60">
        <v>0</v>
      </c>
      <c r="BF62" s="58">
        <v>7</v>
      </c>
      <c r="BG62" s="60">
        <v>2</v>
      </c>
      <c r="BH62" s="58">
        <v>0</v>
      </c>
      <c r="BI62" s="60">
        <v>0</v>
      </c>
      <c r="BJ62" s="44">
        <v>0</v>
      </c>
      <c r="BK62" s="45">
        <v>0</v>
      </c>
      <c r="BL62" s="44">
        <v>0</v>
      </c>
      <c r="BM62" s="45">
        <v>0</v>
      </c>
      <c r="BN62" s="44">
        <v>0</v>
      </c>
      <c r="BO62" s="45">
        <v>0</v>
      </c>
      <c r="BP62" s="44">
        <v>0</v>
      </c>
      <c r="BQ62" s="45">
        <v>0</v>
      </c>
      <c r="BR62" s="44">
        <v>0</v>
      </c>
      <c r="BS62" s="45">
        <v>0</v>
      </c>
      <c r="BT62" s="44">
        <v>0</v>
      </c>
      <c r="BU62" s="45">
        <v>0</v>
      </c>
      <c r="BV62" s="58">
        <v>0</v>
      </c>
      <c r="BW62" s="60">
        <v>0</v>
      </c>
      <c r="BX62" s="58">
        <v>0</v>
      </c>
      <c r="BY62" s="60">
        <v>0</v>
      </c>
      <c r="BZ62" s="58">
        <v>0</v>
      </c>
      <c r="CA62" s="60">
        <v>0</v>
      </c>
      <c r="CB62" s="58">
        <v>0</v>
      </c>
      <c r="CC62" s="60">
        <v>0</v>
      </c>
      <c r="CD62" s="58">
        <v>0</v>
      </c>
      <c r="CE62" s="60">
        <v>0</v>
      </c>
      <c r="CF62" s="58">
        <v>0</v>
      </c>
      <c r="CG62" s="60">
        <v>0</v>
      </c>
      <c r="CH62" s="50">
        <v>0</v>
      </c>
      <c r="CI62" s="51">
        <v>0</v>
      </c>
      <c r="CJ62" s="59">
        <v>0</v>
      </c>
      <c r="CK62" s="51">
        <v>0</v>
      </c>
      <c r="CL62" s="59">
        <v>0</v>
      </c>
      <c r="CM62" s="51">
        <v>0</v>
      </c>
      <c r="CN62" s="59">
        <v>0</v>
      </c>
      <c r="CO62" s="51">
        <v>0</v>
      </c>
      <c r="CP62" s="59">
        <v>0</v>
      </c>
      <c r="CQ62" s="51">
        <v>0</v>
      </c>
      <c r="CR62" s="59">
        <v>0</v>
      </c>
      <c r="CS62" s="51">
        <v>0</v>
      </c>
      <c r="CT62" s="50">
        <v>0</v>
      </c>
      <c r="CU62" s="51">
        <v>0</v>
      </c>
      <c r="CV62" s="50">
        <v>0</v>
      </c>
      <c r="CW62" s="51">
        <v>0</v>
      </c>
      <c r="CX62" s="50">
        <v>6.01</v>
      </c>
      <c r="CY62" s="51">
        <v>0</v>
      </c>
      <c r="CZ62" s="50">
        <v>0</v>
      </c>
      <c r="DA62" s="51">
        <v>0</v>
      </c>
      <c r="DB62" s="50">
        <v>0</v>
      </c>
      <c r="DC62" s="51">
        <v>0</v>
      </c>
      <c r="DD62" s="50">
        <v>0</v>
      </c>
      <c r="DE62" s="51">
        <v>0</v>
      </c>
    </row>
    <row r="63" spans="1:109">
      <c r="A63" s="54" t="s">
        <v>232</v>
      </c>
      <c r="B63" s="44">
        <v>4016</v>
      </c>
      <c r="C63" s="45">
        <v>6198</v>
      </c>
      <c r="D63" s="44">
        <v>3475</v>
      </c>
      <c r="E63" s="45">
        <v>9957</v>
      </c>
      <c r="F63" s="55">
        <v>6502</v>
      </c>
      <c r="G63" s="45">
        <v>7632</v>
      </c>
      <c r="H63" s="55">
        <v>2089</v>
      </c>
      <c r="I63" s="45">
        <v>8162</v>
      </c>
      <c r="J63" s="55">
        <v>3992</v>
      </c>
      <c r="K63" s="45">
        <v>3641</v>
      </c>
      <c r="L63" s="55">
        <v>2706</v>
      </c>
      <c r="M63" s="45">
        <v>10262</v>
      </c>
      <c r="N63" s="55">
        <v>4184</v>
      </c>
      <c r="O63" s="45">
        <v>4779</v>
      </c>
      <c r="P63" s="55">
        <v>1400</v>
      </c>
      <c r="Q63" s="45">
        <v>3567</v>
      </c>
      <c r="R63" s="55">
        <v>1164</v>
      </c>
      <c r="S63" s="45">
        <v>3359</v>
      </c>
      <c r="T63" s="55">
        <v>1434</v>
      </c>
      <c r="U63" s="45">
        <v>4763</v>
      </c>
      <c r="V63" s="55">
        <v>3701</v>
      </c>
      <c r="W63" s="45">
        <v>4096</v>
      </c>
      <c r="X63" s="55">
        <v>2592</v>
      </c>
      <c r="Y63" s="45">
        <v>5199</v>
      </c>
      <c r="Z63" s="55">
        <v>1183</v>
      </c>
      <c r="AA63" s="45">
        <v>2627</v>
      </c>
      <c r="AB63" s="55">
        <v>3126</v>
      </c>
      <c r="AC63" s="45">
        <v>9502</v>
      </c>
      <c r="AD63" s="55">
        <v>3109</v>
      </c>
      <c r="AE63" s="45">
        <v>8630</v>
      </c>
      <c r="AF63" s="55">
        <v>2804</v>
      </c>
      <c r="AG63" s="45">
        <v>9333</v>
      </c>
      <c r="AH63" s="55">
        <v>3425</v>
      </c>
      <c r="AI63" s="45">
        <v>7348</v>
      </c>
      <c r="AJ63" s="55">
        <v>2859</v>
      </c>
      <c r="AK63" s="45">
        <v>6509</v>
      </c>
      <c r="AL63" s="55">
        <v>5154</v>
      </c>
      <c r="AM63" s="45">
        <v>12074</v>
      </c>
      <c r="AN63" s="55">
        <v>5574</v>
      </c>
      <c r="AO63" s="57">
        <v>10175</v>
      </c>
      <c r="AP63" s="44">
        <v>1620</v>
      </c>
      <c r="AQ63" s="45">
        <v>7849</v>
      </c>
      <c r="AR63" s="44">
        <v>2857</v>
      </c>
      <c r="AS63" s="45">
        <v>5232</v>
      </c>
      <c r="AT63" s="58">
        <v>791</v>
      </c>
      <c r="AU63" s="60">
        <v>584</v>
      </c>
      <c r="AV63" s="44">
        <v>7534</v>
      </c>
      <c r="AW63" s="45">
        <v>5528</v>
      </c>
      <c r="AX63" s="44">
        <v>4541</v>
      </c>
      <c r="AY63" s="45">
        <v>7423</v>
      </c>
      <c r="AZ63" s="44">
        <v>1326</v>
      </c>
      <c r="BA63" s="45">
        <v>4339</v>
      </c>
      <c r="BB63" s="44">
        <v>2027</v>
      </c>
      <c r="BC63" s="45">
        <v>7168</v>
      </c>
      <c r="BD63" s="44">
        <v>3365</v>
      </c>
      <c r="BE63" s="45">
        <v>13576</v>
      </c>
      <c r="BF63" s="44">
        <v>3225</v>
      </c>
      <c r="BG63" s="45">
        <v>12568</v>
      </c>
      <c r="BH63" s="58">
        <v>392</v>
      </c>
      <c r="BI63" s="45">
        <v>3023</v>
      </c>
      <c r="BJ63" s="44">
        <v>0</v>
      </c>
      <c r="BK63" s="45">
        <v>0</v>
      </c>
      <c r="BL63" s="44">
        <v>0</v>
      </c>
      <c r="BM63" s="45">
        <v>0</v>
      </c>
      <c r="BN63" s="44">
        <v>0</v>
      </c>
      <c r="BO63" s="45">
        <v>0</v>
      </c>
      <c r="BP63" s="44">
        <v>0</v>
      </c>
      <c r="BQ63" s="45">
        <v>0</v>
      </c>
      <c r="BR63" s="44">
        <v>0</v>
      </c>
      <c r="BS63" s="45">
        <v>0</v>
      </c>
      <c r="BT63" s="44">
        <v>0</v>
      </c>
      <c r="BU63" s="45">
        <v>0</v>
      </c>
      <c r="BV63" s="58">
        <v>0</v>
      </c>
      <c r="BW63" s="60">
        <v>0</v>
      </c>
      <c r="BX63" s="58">
        <v>0</v>
      </c>
      <c r="BY63" s="60">
        <v>0</v>
      </c>
      <c r="BZ63" s="58">
        <v>0</v>
      </c>
      <c r="CA63" s="60">
        <v>0</v>
      </c>
      <c r="CB63" s="58">
        <v>0</v>
      </c>
      <c r="CC63" s="60">
        <v>0</v>
      </c>
      <c r="CD63" s="58">
        <v>0</v>
      </c>
      <c r="CE63" s="60">
        <v>0</v>
      </c>
      <c r="CF63" s="58">
        <v>0</v>
      </c>
      <c r="CG63" s="60">
        <v>0</v>
      </c>
      <c r="CH63" s="50">
        <v>0</v>
      </c>
      <c r="CI63" s="51">
        <v>0</v>
      </c>
      <c r="CJ63" s="59">
        <v>0</v>
      </c>
      <c r="CK63" s="51">
        <v>0</v>
      </c>
      <c r="CL63" s="59">
        <v>0</v>
      </c>
      <c r="CM63" s="51">
        <v>1.94</v>
      </c>
      <c r="CN63" s="59">
        <v>0</v>
      </c>
      <c r="CO63" s="51">
        <v>0</v>
      </c>
      <c r="CP63" s="59">
        <v>0</v>
      </c>
      <c r="CQ63" s="51">
        <v>0</v>
      </c>
      <c r="CR63" s="59">
        <v>0</v>
      </c>
      <c r="CS63" s="51">
        <v>0</v>
      </c>
      <c r="CT63" s="50">
        <v>0</v>
      </c>
      <c r="CU63" s="51">
        <v>0</v>
      </c>
      <c r="CV63" s="59">
        <v>0</v>
      </c>
      <c r="CW63" s="51">
        <v>0</v>
      </c>
      <c r="CX63" s="59">
        <v>0</v>
      </c>
      <c r="CY63" s="51">
        <v>0</v>
      </c>
      <c r="CZ63" s="59">
        <v>0</v>
      </c>
      <c r="DA63" s="51">
        <v>0</v>
      </c>
      <c r="DB63" s="59">
        <v>0</v>
      </c>
      <c r="DC63" s="51">
        <v>0</v>
      </c>
      <c r="DD63" s="59">
        <v>0</v>
      </c>
      <c r="DE63" s="51">
        <v>0</v>
      </c>
    </row>
    <row r="64" spans="1:109">
      <c r="A64" s="54" t="s">
        <v>233</v>
      </c>
      <c r="B64" s="44">
        <v>5815</v>
      </c>
      <c r="C64" s="45">
        <v>7057</v>
      </c>
      <c r="D64" s="44">
        <v>3072</v>
      </c>
      <c r="E64" s="45">
        <v>10930</v>
      </c>
      <c r="F64" s="55">
        <v>5615</v>
      </c>
      <c r="G64" s="45">
        <v>8870</v>
      </c>
      <c r="H64" s="55">
        <v>2863</v>
      </c>
      <c r="I64" s="45">
        <v>8895</v>
      </c>
      <c r="J64" s="55">
        <v>4321</v>
      </c>
      <c r="K64" s="45">
        <v>3568</v>
      </c>
      <c r="L64" s="55">
        <v>2220</v>
      </c>
      <c r="M64" s="45">
        <v>7864</v>
      </c>
      <c r="N64" s="55">
        <v>2156</v>
      </c>
      <c r="O64" s="45">
        <v>3618</v>
      </c>
      <c r="P64" s="55">
        <v>2829</v>
      </c>
      <c r="Q64" s="45">
        <v>3871</v>
      </c>
      <c r="R64" s="55">
        <v>1514</v>
      </c>
      <c r="S64" s="45">
        <v>5112</v>
      </c>
      <c r="T64" s="55">
        <v>1627</v>
      </c>
      <c r="U64" s="45">
        <v>6651</v>
      </c>
      <c r="V64" s="55">
        <v>2035</v>
      </c>
      <c r="W64" s="45">
        <v>1254</v>
      </c>
      <c r="X64" s="55">
        <v>2435</v>
      </c>
      <c r="Y64" s="45">
        <v>5123</v>
      </c>
      <c r="Z64" s="55">
        <v>2790</v>
      </c>
      <c r="AA64" s="45">
        <v>5582</v>
      </c>
      <c r="AB64" s="55">
        <v>4742</v>
      </c>
      <c r="AC64" s="45">
        <v>9486</v>
      </c>
      <c r="AD64" s="55">
        <v>5329</v>
      </c>
      <c r="AE64" s="45">
        <v>8093</v>
      </c>
      <c r="AF64" s="55">
        <v>2550</v>
      </c>
      <c r="AG64" s="45">
        <v>12746</v>
      </c>
      <c r="AH64" s="55">
        <v>1838</v>
      </c>
      <c r="AI64" s="45">
        <v>6933</v>
      </c>
      <c r="AJ64" s="55">
        <v>2819</v>
      </c>
      <c r="AK64" s="45">
        <v>5091</v>
      </c>
      <c r="AL64" s="56">
        <v>0</v>
      </c>
      <c r="AM64" s="60">
        <v>0</v>
      </c>
      <c r="AN64" s="56">
        <v>0</v>
      </c>
      <c r="AO64" s="61">
        <v>0</v>
      </c>
      <c r="AP64" s="58">
        <v>0</v>
      </c>
      <c r="AQ64" s="60">
        <v>0</v>
      </c>
      <c r="AR64" s="58">
        <v>0</v>
      </c>
      <c r="AS64" s="60">
        <v>0</v>
      </c>
      <c r="AT64" s="58">
        <v>0</v>
      </c>
      <c r="AU64" s="60">
        <v>0</v>
      </c>
      <c r="AV64" s="58">
        <v>307</v>
      </c>
      <c r="AW64" s="60">
        <v>325</v>
      </c>
      <c r="AX64" s="44">
        <v>3717</v>
      </c>
      <c r="AY64" s="45">
        <v>7728</v>
      </c>
      <c r="AZ64" s="58">
        <v>884</v>
      </c>
      <c r="BA64" s="45">
        <v>2634</v>
      </c>
      <c r="BB64" s="44">
        <v>2826</v>
      </c>
      <c r="BC64" s="45">
        <v>6131</v>
      </c>
      <c r="BD64" s="44">
        <v>3587</v>
      </c>
      <c r="BE64" s="45">
        <v>10219</v>
      </c>
      <c r="BF64" s="44">
        <v>2757</v>
      </c>
      <c r="BG64" s="45">
        <v>10117</v>
      </c>
      <c r="BH64" s="44">
        <v>1251</v>
      </c>
      <c r="BI64" s="45">
        <v>3077</v>
      </c>
      <c r="BJ64" s="44">
        <v>0</v>
      </c>
      <c r="BK64" s="45">
        <v>0</v>
      </c>
      <c r="BL64" s="44">
        <v>0</v>
      </c>
      <c r="BM64" s="45">
        <v>0</v>
      </c>
      <c r="BN64" s="44">
        <v>0</v>
      </c>
      <c r="BO64" s="45">
        <v>0</v>
      </c>
      <c r="BP64" s="44">
        <v>0</v>
      </c>
      <c r="BQ64" s="45">
        <v>0</v>
      </c>
      <c r="BR64" s="44">
        <v>0</v>
      </c>
      <c r="BS64" s="45">
        <v>0</v>
      </c>
      <c r="BT64" s="44">
        <v>0</v>
      </c>
      <c r="BU64" s="45">
        <v>0</v>
      </c>
      <c r="BV64" s="58">
        <v>0</v>
      </c>
      <c r="BW64" s="60">
        <v>0</v>
      </c>
      <c r="BX64" s="58">
        <v>0</v>
      </c>
      <c r="BY64" s="60">
        <v>0</v>
      </c>
      <c r="BZ64" s="58">
        <v>0</v>
      </c>
      <c r="CA64" s="60">
        <v>0</v>
      </c>
      <c r="CB64" s="58">
        <v>0</v>
      </c>
      <c r="CC64" s="60">
        <v>0</v>
      </c>
      <c r="CD64" s="58">
        <v>0</v>
      </c>
      <c r="CE64" s="60">
        <v>0</v>
      </c>
      <c r="CF64" s="58">
        <v>0</v>
      </c>
      <c r="CG64" s="60">
        <v>0</v>
      </c>
      <c r="CH64" s="50">
        <v>0</v>
      </c>
      <c r="CI64" s="51">
        <v>0</v>
      </c>
      <c r="CJ64" s="59">
        <v>0</v>
      </c>
      <c r="CK64" s="51">
        <v>0</v>
      </c>
      <c r="CL64" s="59">
        <v>0</v>
      </c>
      <c r="CM64" s="51">
        <v>0</v>
      </c>
      <c r="CN64" s="59">
        <v>0</v>
      </c>
      <c r="CO64" s="51">
        <v>0</v>
      </c>
      <c r="CP64" s="59">
        <v>0</v>
      </c>
      <c r="CQ64" s="51">
        <v>0</v>
      </c>
      <c r="CR64" s="59">
        <v>0</v>
      </c>
      <c r="CS64" s="51">
        <v>0</v>
      </c>
      <c r="CT64" s="50">
        <v>0</v>
      </c>
      <c r="CU64" s="51">
        <v>0</v>
      </c>
      <c r="CV64" s="59">
        <v>0</v>
      </c>
      <c r="CW64" s="51">
        <v>0</v>
      </c>
      <c r="CX64" s="59">
        <v>0</v>
      </c>
      <c r="CY64" s="51">
        <v>0</v>
      </c>
      <c r="CZ64" s="59">
        <v>0</v>
      </c>
      <c r="DA64" s="51">
        <v>0</v>
      </c>
      <c r="DB64" s="59">
        <v>0</v>
      </c>
      <c r="DC64" s="51">
        <v>0</v>
      </c>
      <c r="DD64" s="59">
        <v>0</v>
      </c>
      <c r="DE64" s="51">
        <v>0</v>
      </c>
    </row>
    <row r="65" spans="1:109">
      <c r="A65" s="54" t="s">
        <v>234</v>
      </c>
      <c r="B65" s="44">
        <v>2715</v>
      </c>
      <c r="C65" s="45">
        <v>10004</v>
      </c>
      <c r="D65" s="44">
        <v>2739</v>
      </c>
      <c r="E65" s="45">
        <v>14115</v>
      </c>
      <c r="F65" s="55">
        <v>1863</v>
      </c>
      <c r="G65" s="45">
        <v>14356</v>
      </c>
      <c r="H65" s="56">
        <v>726</v>
      </c>
      <c r="I65" s="45">
        <v>8236</v>
      </c>
      <c r="J65" s="55">
        <v>2141</v>
      </c>
      <c r="K65" s="45">
        <v>4835</v>
      </c>
      <c r="L65" s="55">
        <v>2244</v>
      </c>
      <c r="M65" s="45">
        <v>17574</v>
      </c>
      <c r="N65" s="55">
        <v>1403</v>
      </c>
      <c r="O65" s="45">
        <v>5379</v>
      </c>
      <c r="P65" s="56">
        <v>308</v>
      </c>
      <c r="Q65" s="60">
        <v>860</v>
      </c>
      <c r="R65" s="56">
        <v>0</v>
      </c>
      <c r="S65" s="60">
        <v>0</v>
      </c>
      <c r="T65" s="55">
        <v>2485</v>
      </c>
      <c r="U65" s="45">
        <v>10036</v>
      </c>
      <c r="V65" s="55">
        <v>1574</v>
      </c>
      <c r="W65" s="45">
        <v>7667</v>
      </c>
      <c r="X65" s="55">
        <v>1552</v>
      </c>
      <c r="Y65" s="45">
        <v>12148</v>
      </c>
      <c r="Z65" s="55">
        <v>1164</v>
      </c>
      <c r="AA65" s="45">
        <v>8075</v>
      </c>
      <c r="AB65" s="55">
        <v>2217</v>
      </c>
      <c r="AC65" s="45">
        <v>17921</v>
      </c>
      <c r="AD65" s="55">
        <v>1907</v>
      </c>
      <c r="AE65" s="45">
        <v>13095</v>
      </c>
      <c r="AF65" s="55">
        <v>2282</v>
      </c>
      <c r="AG65" s="45">
        <v>17805</v>
      </c>
      <c r="AH65" s="55">
        <v>1524</v>
      </c>
      <c r="AI65" s="45">
        <v>11827</v>
      </c>
      <c r="AJ65" s="56">
        <v>0</v>
      </c>
      <c r="AK65" s="60">
        <v>0</v>
      </c>
      <c r="AL65" s="56">
        <v>0</v>
      </c>
      <c r="AM65" s="60">
        <v>0</v>
      </c>
      <c r="AN65" s="56">
        <v>0</v>
      </c>
      <c r="AO65" s="61">
        <v>0</v>
      </c>
      <c r="AP65" s="58">
        <v>0</v>
      </c>
      <c r="AQ65" s="60">
        <v>0</v>
      </c>
      <c r="AR65" s="58">
        <v>0</v>
      </c>
      <c r="AS65" s="60">
        <v>0</v>
      </c>
      <c r="AT65" s="58">
        <v>0</v>
      </c>
      <c r="AU65" s="60">
        <v>0</v>
      </c>
      <c r="AV65" s="58">
        <v>0</v>
      </c>
      <c r="AW65" s="60">
        <v>0</v>
      </c>
      <c r="AX65" s="58">
        <v>0</v>
      </c>
      <c r="AY65" s="60">
        <v>0</v>
      </c>
      <c r="AZ65" s="58">
        <v>0</v>
      </c>
      <c r="BA65" s="60">
        <v>0</v>
      </c>
      <c r="BB65" s="58">
        <v>0</v>
      </c>
      <c r="BC65" s="60">
        <v>0</v>
      </c>
      <c r="BD65" s="58">
        <v>0</v>
      </c>
      <c r="BE65" s="60">
        <v>0</v>
      </c>
      <c r="BF65" s="58">
        <v>0</v>
      </c>
      <c r="BG65" s="60">
        <v>0</v>
      </c>
      <c r="BH65" s="58">
        <v>0</v>
      </c>
      <c r="BI65" s="60">
        <v>0</v>
      </c>
      <c r="BJ65" s="44">
        <v>0</v>
      </c>
      <c r="BK65" s="45">
        <v>0</v>
      </c>
      <c r="BL65" s="44">
        <v>0</v>
      </c>
      <c r="BM65" s="45">
        <v>0</v>
      </c>
      <c r="BN65" s="44">
        <v>0</v>
      </c>
      <c r="BO65" s="45">
        <v>0</v>
      </c>
      <c r="BP65" s="44">
        <v>0</v>
      </c>
      <c r="BQ65" s="45">
        <v>0</v>
      </c>
      <c r="BR65" s="44">
        <v>0</v>
      </c>
      <c r="BS65" s="45">
        <v>0</v>
      </c>
      <c r="BT65" s="44">
        <v>0</v>
      </c>
      <c r="BU65" s="45">
        <v>0</v>
      </c>
      <c r="BV65" s="58">
        <v>0</v>
      </c>
      <c r="BW65" s="60">
        <v>0</v>
      </c>
      <c r="BX65" s="58">
        <v>0</v>
      </c>
      <c r="BY65" s="60">
        <v>0</v>
      </c>
      <c r="BZ65" s="58">
        <v>0</v>
      </c>
      <c r="CA65" s="60">
        <v>0</v>
      </c>
      <c r="CB65" s="58">
        <v>0</v>
      </c>
      <c r="CC65" s="60">
        <v>0</v>
      </c>
      <c r="CD65" s="58">
        <v>0</v>
      </c>
      <c r="CE65" s="60">
        <v>0</v>
      </c>
      <c r="CF65" s="58">
        <v>0</v>
      </c>
      <c r="CG65" s="60">
        <v>0</v>
      </c>
      <c r="CH65" s="50">
        <v>0</v>
      </c>
      <c r="CI65" s="51">
        <v>0</v>
      </c>
      <c r="CJ65" s="59">
        <v>0</v>
      </c>
      <c r="CK65" s="51">
        <v>0</v>
      </c>
      <c r="CL65" s="59">
        <v>0</v>
      </c>
      <c r="CM65" s="51">
        <v>0</v>
      </c>
      <c r="CN65" s="59">
        <v>0</v>
      </c>
      <c r="CO65" s="51">
        <v>0</v>
      </c>
      <c r="CP65" s="59">
        <v>0</v>
      </c>
      <c r="CQ65" s="51">
        <v>0</v>
      </c>
      <c r="CR65" s="59">
        <v>0</v>
      </c>
      <c r="CS65" s="51">
        <v>0</v>
      </c>
      <c r="CT65" s="50">
        <v>0</v>
      </c>
      <c r="CU65" s="51">
        <v>0</v>
      </c>
      <c r="CV65" s="59">
        <v>0</v>
      </c>
      <c r="CW65" s="51">
        <v>0</v>
      </c>
      <c r="CX65" s="59">
        <v>0</v>
      </c>
      <c r="CY65" s="51">
        <v>0</v>
      </c>
      <c r="CZ65" s="59">
        <v>0</v>
      </c>
      <c r="DA65" s="51">
        <v>0</v>
      </c>
      <c r="DB65" s="59">
        <v>0</v>
      </c>
      <c r="DC65" s="51">
        <v>0</v>
      </c>
      <c r="DD65" s="59">
        <v>0</v>
      </c>
      <c r="DE65" s="51">
        <v>0</v>
      </c>
    </row>
    <row r="66" spans="1:109">
      <c r="A66" s="54" t="s">
        <v>132</v>
      </c>
      <c r="B66" s="44">
        <v>1118</v>
      </c>
      <c r="C66" s="45">
        <v>3951</v>
      </c>
      <c r="D66" s="44">
        <v>1232</v>
      </c>
      <c r="E66" s="45">
        <v>1398</v>
      </c>
      <c r="F66" s="56">
        <v>634</v>
      </c>
      <c r="G66" s="45">
        <v>4031</v>
      </c>
      <c r="H66" s="56">
        <v>64</v>
      </c>
      <c r="I66" s="45">
        <v>4989</v>
      </c>
      <c r="J66" s="56">
        <v>253</v>
      </c>
      <c r="K66" s="45">
        <v>1476</v>
      </c>
      <c r="L66" s="56">
        <v>546</v>
      </c>
      <c r="M66" s="45">
        <v>4422</v>
      </c>
      <c r="N66" s="55">
        <v>6118</v>
      </c>
      <c r="O66" s="60">
        <v>870</v>
      </c>
      <c r="P66" s="55">
        <v>1106</v>
      </c>
      <c r="Q66" s="45">
        <v>1014</v>
      </c>
      <c r="R66" s="56">
        <v>0</v>
      </c>
      <c r="S66" s="60">
        <v>0</v>
      </c>
      <c r="T66" s="56">
        <v>0</v>
      </c>
      <c r="U66" s="60">
        <v>0</v>
      </c>
      <c r="V66" s="56">
        <v>0</v>
      </c>
      <c r="W66" s="60">
        <v>0</v>
      </c>
      <c r="X66" s="55">
        <v>1545</v>
      </c>
      <c r="Y66" s="60">
        <v>478</v>
      </c>
      <c r="Z66" s="55">
        <v>1602</v>
      </c>
      <c r="AA66" s="45">
        <v>3339</v>
      </c>
      <c r="AB66" s="56">
        <v>374</v>
      </c>
      <c r="AC66" s="45">
        <v>4507</v>
      </c>
      <c r="AD66" s="56">
        <v>831</v>
      </c>
      <c r="AE66" s="45">
        <v>5893</v>
      </c>
      <c r="AF66" s="56">
        <v>126</v>
      </c>
      <c r="AG66" s="45">
        <v>5389</v>
      </c>
      <c r="AH66" s="55">
        <v>1899</v>
      </c>
      <c r="AI66" s="45">
        <v>1384</v>
      </c>
      <c r="AJ66" s="55">
        <v>6114</v>
      </c>
      <c r="AK66" s="60">
        <v>382</v>
      </c>
      <c r="AL66" s="55">
        <v>1704</v>
      </c>
      <c r="AM66" s="45">
        <v>1721</v>
      </c>
      <c r="AN66" s="56">
        <v>0</v>
      </c>
      <c r="AO66" s="61">
        <v>0</v>
      </c>
      <c r="AP66" s="44">
        <v>1618</v>
      </c>
      <c r="AQ66" s="60">
        <v>150</v>
      </c>
      <c r="AR66" s="44">
        <v>2733</v>
      </c>
      <c r="AS66" s="45">
        <v>1823</v>
      </c>
      <c r="AT66" s="44">
        <v>6481</v>
      </c>
      <c r="AU66" s="60">
        <v>519</v>
      </c>
      <c r="AV66" s="44">
        <v>5933</v>
      </c>
      <c r="AW66" s="60">
        <v>697</v>
      </c>
      <c r="AX66" s="44">
        <v>1620</v>
      </c>
      <c r="AY66" s="45">
        <v>2310</v>
      </c>
      <c r="AZ66" s="58">
        <v>903</v>
      </c>
      <c r="BA66" s="45">
        <v>3599</v>
      </c>
      <c r="BB66" s="44">
        <v>3145</v>
      </c>
      <c r="BC66" s="45">
        <v>2732</v>
      </c>
      <c r="BD66" s="44">
        <v>4012</v>
      </c>
      <c r="BE66" s="45">
        <v>1032</v>
      </c>
      <c r="BF66" s="44">
        <v>5022</v>
      </c>
      <c r="BG66" s="60">
        <v>968</v>
      </c>
      <c r="BH66" s="44">
        <v>2184</v>
      </c>
      <c r="BI66" s="45">
        <v>1198</v>
      </c>
      <c r="BJ66" s="44">
        <v>8920</v>
      </c>
      <c r="BK66" s="45">
        <v>302</v>
      </c>
      <c r="BL66" s="44">
        <v>4441</v>
      </c>
      <c r="BM66" s="45">
        <v>141</v>
      </c>
      <c r="BN66" s="44">
        <v>3320</v>
      </c>
      <c r="BO66" s="45">
        <v>2888</v>
      </c>
      <c r="BP66" s="44">
        <v>6184</v>
      </c>
      <c r="BQ66" s="45">
        <v>1033</v>
      </c>
      <c r="BR66" s="44">
        <v>8074</v>
      </c>
      <c r="BS66" s="45">
        <v>1042</v>
      </c>
      <c r="BT66" s="44">
        <v>3750</v>
      </c>
      <c r="BU66" s="45">
        <v>1514</v>
      </c>
      <c r="BV66" s="44">
        <v>1141</v>
      </c>
      <c r="BW66" s="45">
        <v>4356</v>
      </c>
      <c r="BX66" s="58">
        <v>595</v>
      </c>
      <c r="BY66" s="45">
        <v>5819</v>
      </c>
      <c r="BZ66" s="58">
        <v>89</v>
      </c>
      <c r="CA66" s="45">
        <v>6319</v>
      </c>
      <c r="CB66" s="58">
        <v>219</v>
      </c>
      <c r="CC66" s="45">
        <v>10977</v>
      </c>
      <c r="CD66" s="58">
        <v>367</v>
      </c>
      <c r="CE66" s="45">
        <v>2005</v>
      </c>
      <c r="CF66" s="44">
        <v>3305</v>
      </c>
      <c r="CG66" s="45">
        <v>2559</v>
      </c>
      <c r="CH66" s="50">
        <v>2598.35</v>
      </c>
      <c r="CI66" s="51">
        <v>1190.3499999999999</v>
      </c>
      <c r="CJ66" s="59">
        <v>0</v>
      </c>
      <c r="CK66" s="51">
        <v>0</v>
      </c>
      <c r="CL66" s="59">
        <v>0</v>
      </c>
      <c r="CM66" s="51">
        <v>0</v>
      </c>
      <c r="CN66" s="59">
        <v>0</v>
      </c>
      <c r="CO66" s="51">
        <v>136</v>
      </c>
      <c r="CP66" s="59">
        <v>4366.03</v>
      </c>
      <c r="CQ66" s="51">
        <v>902.38</v>
      </c>
      <c r="CR66" s="59">
        <v>4798.83</v>
      </c>
      <c r="CS66" s="51">
        <v>1317.08</v>
      </c>
      <c r="CT66" s="50">
        <v>736.18</v>
      </c>
      <c r="CU66" s="51">
        <v>2911.83</v>
      </c>
      <c r="CV66" s="50">
        <v>531.53</v>
      </c>
      <c r="CW66" s="51">
        <v>3909.15</v>
      </c>
      <c r="CX66" s="50">
        <v>1363.85</v>
      </c>
      <c r="CY66" s="51">
        <v>6137.05</v>
      </c>
      <c r="CZ66" s="50">
        <v>1437.6</v>
      </c>
      <c r="DA66" s="51">
        <v>6131.58</v>
      </c>
      <c r="DB66" s="50">
        <v>141.30000000000001</v>
      </c>
      <c r="DC66" s="51">
        <v>989.9</v>
      </c>
      <c r="DD66" s="50">
        <v>3900.5</v>
      </c>
      <c r="DE66" s="51">
        <v>2878.48</v>
      </c>
    </row>
    <row r="67" spans="1:109">
      <c r="A67" s="54" t="s">
        <v>133</v>
      </c>
      <c r="B67" s="44">
        <v>1346</v>
      </c>
      <c r="C67" s="45">
        <v>6470</v>
      </c>
      <c r="D67" s="58">
        <v>120</v>
      </c>
      <c r="E67" s="45">
        <v>3164</v>
      </c>
      <c r="F67" s="56">
        <v>174</v>
      </c>
      <c r="G67" s="45">
        <v>6959</v>
      </c>
      <c r="H67" s="56">
        <v>42</v>
      </c>
      <c r="I67" s="45">
        <v>5661</v>
      </c>
      <c r="J67" s="56">
        <v>84</v>
      </c>
      <c r="K67" s="45">
        <v>3931</v>
      </c>
      <c r="L67" s="56">
        <v>117</v>
      </c>
      <c r="M67" s="45">
        <v>8730</v>
      </c>
      <c r="N67" s="55">
        <v>3636</v>
      </c>
      <c r="O67" s="45">
        <v>2531</v>
      </c>
      <c r="P67" s="56">
        <v>414</v>
      </c>
      <c r="Q67" s="45">
        <v>2371</v>
      </c>
      <c r="R67" s="56">
        <v>0</v>
      </c>
      <c r="S67" s="60">
        <v>0</v>
      </c>
      <c r="T67" s="56">
        <v>0</v>
      </c>
      <c r="U67" s="60">
        <v>0</v>
      </c>
      <c r="V67" s="56">
        <v>0</v>
      </c>
      <c r="W67" s="60">
        <v>0</v>
      </c>
      <c r="X67" s="56">
        <v>0</v>
      </c>
      <c r="Y67" s="60">
        <v>0</v>
      </c>
      <c r="Z67" s="56">
        <v>0</v>
      </c>
      <c r="AA67" s="60">
        <v>0</v>
      </c>
      <c r="AB67" s="56">
        <v>0</v>
      </c>
      <c r="AC67" s="60">
        <v>0</v>
      </c>
      <c r="AD67" s="56">
        <v>0</v>
      </c>
      <c r="AE67" s="60">
        <v>0</v>
      </c>
      <c r="AF67" s="56">
        <v>0</v>
      </c>
      <c r="AG67" s="60">
        <v>100</v>
      </c>
      <c r="AH67" s="56">
        <v>616</v>
      </c>
      <c r="AI67" s="45">
        <v>3079</v>
      </c>
      <c r="AJ67" s="55">
        <v>3314</v>
      </c>
      <c r="AK67" s="45">
        <v>1505</v>
      </c>
      <c r="AL67" s="56">
        <v>438</v>
      </c>
      <c r="AM67" s="45">
        <v>3789</v>
      </c>
      <c r="AN67" s="56">
        <v>0</v>
      </c>
      <c r="AO67" s="61">
        <v>0</v>
      </c>
      <c r="AP67" s="58">
        <v>644</v>
      </c>
      <c r="AQ67" s="45">
        <v>2580</v>
      </c>
      <c r="AR67" s="44">
        <v>1624</v>
      </c>
      <c r="AS67" s="45">
        <v>2834</v>
      </c>
      <c r="AT67" s="44">
        <v>4690</v>
      </c>
      <c r="AU67" s="45">
        <v>1486</v>
      </c>
      <c r="AV67" s="44">
        <v>3100</v>
      </c>
      <c r="AW67" s="45">
        <v>1382</v>
      </c>
      <c r="AX67" s="44">
        <v>1232</v>
      </c>
      <c r="AY67" s="45">
        <v>2571</v>
      </c>
      <c r="AZ67" s="58">
        <v>580</v>
      </c>
      <c r="BA67" s="45">
        <v>5696</v>
      </c>
      <c r="BB67" s="44">
        <v>1970</v>
      </c>
      <c r="BC67" s="45">
        <v>2916</v>
      </c>
      <c r="BD67" s="44">
        <v>2576</v>
      </c>
      <c r="BE67" s="45">
        <v>2119</v>
      </c>
      <c r="BF67" s="44">
        <v>3745</v>
      </c>
      <c r="BG67" s="45">
        <v>1562</v>
      </c>
      <c r="BH67" s="44">
        <v>1624</v>
      </c>
      <c r="BI67" s="45">
        <v>2374</v>
      </c>
      <c r="BJ67" s="44">
        <v>7806</v>
      </c>
      <c r="BK67" s="45">
        <v>477</v>
      </c>
      <c r="BL67" s="44">
        <v>4748</v>
      </c>
      <c r="BM67" s="45">
        <v>106</v>
      </c>
      <c r="BN67" s="44">
        <v>4428</v>
      </c>
      <c r="BO67" s="45">
        <v>2201</v>
      </c>
      <c r="BP67" s="44">
        <v>1508</v>
      </c>
      <c r="BQ67" s="45">
        <v>749</v>
      </c>
      <c r="BR67" s="44">
        <v>4685</v>
      </c>
      <c r="BS67" s="45">
        <v>1489</v>
      </c>
      <c r="BT67" s="44">
        <v>2046</v>
      </c>
      <c r="BU67" s="45">
        <v>2394</v>
      </c>
      <c r="BV67" s="44">
        <v>4041</v>
      </c>
      <c r="BW67" s="45">
        <v>2092</v>
      </c>
      <c r="BX67" s="44">
        <v>1019</v>
      </c>
      <c r="BY67" s="45">
        <v>5781</v>
      </c>
      <c r="BZ67" s="58">
        <v>213</v>
      </c>
      <c r="CA67" s="45">
        <v>6726</v>
      </c>
      <c r="CB67" s="58">
        <v>630</v>
      </c>
      <c r="CC67" s="45">
        <v>8074</v>
      </c>
      <c r="CD67" s="44">
        <v>2540</v>
      </c>
      <c r="CE67" s="45">
        <v>3746</v>
      </c>
      <c r="CF67" s="44">
        <v>2292</v>
      </c>
      <c r="CG67" s="45">
        <v>2708</v>
      </c>
      <c r="CH67" s="50">
        <v>1820.68</v>
      </c>
      <c r="CI67" s="51">
        <v>2308.08</v>
      </c>
      <c r="CJ67" s="59">
        <v>0</v>
      </c>
      <c r="CK67" s="51">
        <v>0</v>
      </c>
      <c r="CL67" s="59">
        <v>3374.23</v>
      </c>
      <c r="CM67" s="51">
        <v>2606.8000000000002</v>
      </c>
      <c r="CN67" s="59">
        <v>3009.85</v>
      </c>
      <c r="CO67" s="51">
        <v>2635.63</v>
      </c>
      <c r="CP67" s="59">
        <v>3976.58</v>
      </c>
      <c r="CQ67" s="51">
        <v>706.68</v>
      </c>
      <c r="CR67" s="59">
        <v>3467.45</v>
      </c>
      <c r="CS67" s="51">
        <v>1280.1300000000001</v>
      </c>
      <c r="CT67" s="50">
        <v>329.58</v>
      </c>
      <c r="CU67" s="51">
        <v>3295.45</v>
      </c>
      <c r="CV67" s="50">
        <v>788.65</v>
      </c>
      <c r="CW67" s="51">
        <v>6446.95</v>
      </c>
      <c r="CX67" s="50">
        <v>1188.58</v>
      </c>
      <c r="CY67" s="51">
        <v>7634.13</v>
      </c>
      <c r="CZ67" s="50">
        <v>985.58</v>
      </c>
      <c r="DA67" s="51">
        <v>6806.48</v>
      </c>
      <c r="DB67" s="50">
        <v>21.9</v>
      </c>
      <c r="DC67" s="51">
        <v>521.04999999999995</v>
      </c>
      <c r="DD67" s="50">
        <v>3263.15</v>
      </c>
      <c r="DE67" s="51">
        <v>3321.85</v>
      </c>
    </row>
    <row r="68" spans="1:109">
      <c r="A68" s="54" t="s">
        <v>134</v>
      </c>
      <c r="B68" s="44">
        <v>1653</v>
      </c>
      <c r="C68" s="45">
        <v>2680</v>
      </c>
      <c r="D68" s="44">
        <v>1730</v>
      </c>
      <c r="E68" s="45">
        <v>1153</v>
      </c>
      <c r="F68" s="55">
        <v>1052</v>
      </c>
      <c r="G68" s="45">
        <v>4769</v>
      </c>
      <c r="H68" s="55">
        <v>1143</v>
      </c>
      <c r="I68" s="45">
        <v>3090</v>
      </c>
      <c r="J68" s="56">
        <v>486</v>
      </c>
      <c r="K68" s="45">
        <v>4655</v>
      </c>
      <c r="L68" s="56">
        <v>909</v>
      </c>
      <c r="M68" s="45">
        <v>5433</v>
      </c>
      <c r="N68" s="55">
        <v>8570</v>
      </c>
      <c r="O68" s="60">
        <v>849</v>
      </c>
      <c r="P68" s="56">
        <v>0</v>
      </c>
      <c r="Q68" s="60">
        <v>0</v>
      </c>
      <c r="R68" s="55">
        <v>1484</v>
      </c>
      <c r="S68" s="60">
        <v>370</v>
      </c>
      <c r="T68" s="55">
        <v>2848</v>
      </c>
      <c r="U68" s="45">
        <v>5176</v>
      </c>
      <c r="V68" s="56">
        <v>652</v>
      </c>
      <c r="W68" s="45">
        <v>5549</v>
      </c>
      <c r="X68" s="55">
        <v>3611</v>
      </c>
      <c r="Y68" s="60">
        <v>876</v>
      </c>
      <c r="Z68" s="55">
        <v>4546</v>
      </c>
      <c r="AA68" s="45">
        <v>1377</v>
      </c>
      <c r="AB68" s="55">
        <v>1762</v>
      </c>
      <c r="AC68" s="45">
        <v>2173</v>
      </c>
      <c r="AD68" s="55">
        <v>1612</v>
      </c>
      <c r="AE68" s="45">
        <v>3993</v>
      </c>
      <c r="AF68" s="55">
        <v>1080</v>
      </c>
      <c r="AG68" s="45">
        <v>3754</v>
      </c>
      <c r="AH68" s="55">
        <v>1714</v>
      </c>
      <c r="AI68" s="45">
        <v>3319</v>
      </c>
      <c r="AJ68" s="55">
        <v>8420</v>
      </c>
      <c r="AK68" s="60">
        <v>362</v>
      </c>
      <c r="AL68" s="55">
        <v>1803</v>
      </c>
      <c r="AM68" s="45">
        <v>1985</v>
      </c>
      <c r="AN68" s="55">
        <v>3346</v>
      </c>
      <c r="AO68" s="57">
        <v>3364</v>
      </c>
      <c r="AP68" s="44">
        <v>2021</v>
      </c>
      <c r="AQ68" s="60">
        <v>987</v>
      </c>
      <c r="AR68" s="44">
        <v>2469</v>
      </c>
      <c r="AS68" s="45">
        <v>1688</v>
      </c>
      <c r="AT68" s="44">
        <v>6692</v>
      </c>
      <c r="AU68" s="60">
        <v>714</v>
      </c>
      <c r="AV68" s="44">
        <v>6264</v>
      </c>
      <c r="AW68" s="45">
        <v>1192</v>
      </c>
      <c r="AX68" s="44">
        <v>2512</v>
      </c>
      <c r="AY68" s="45">
        <v>1069</v>
      </c>
      <c r="AZ68" s="58">
        <v>718</v>
      </c>
      <c r="BA68" s="45">
        <v>3318</v>
      </c>
      <c r="BB68" s="44">
        <v>3993</v>
      </c>
      <c r="BC68" s="45">
        <v>1662</v>
      </c>
      <c r="BD68" s="44">
        <v>4372</v>
      </c>
      <c r="BE68" s="45">
        <v>1134</v>
      </c>
      <c r="BF68" s="44">
        <v>3793</v>
      </c>
      <c r="BG68" s="45">
        <v>1337</v>
      </c>
      <c r="BH68" s="44">
        <v>3320</v>
      </c>
      <c r="BI68" s="60">
        <v>503</v>
      </c>
      <c r="BJ68" s="44">
        <v>710</v>
      </c>
      <c r="BK68" s="45">
        <v>5</v>
      </c>
      <c r="BL68" s="44">
        <v>0</v>
      </c>
      <c r="BM68" s="45">
        <v>0</v>
      </c>
      <c r="BN68" s="44">
        <v>2329</v>
      </c>
      <c r="BO68" s="45">
        <v>1883</v>
      </c>
      <c r="BP68" s="44">
        <v>2416</v>
      </c>
      <c r="BQ68" s="45">
        <v>1084</v>
      </c>
      <c r="BR68" s="44">
        <v>6068</v>
      </c>
      <c r="BS68" s="45">
        <v>922</v>
      </c>
      <c r="BT68" s="44">
        <v>4695</v>
      </c>
      <c r="BU68" s="45">
        <v>704</v>
      </c>
      <c r="BV68" s="44">
        <v>3883</v>
      </c>
      <c r="BW68" s="45">
        <v>1056</v>
      </c>
      <c r="BX68" s="58">
        <v>832</v>
      </c>
      <c r="BY68" s="45">
        <v>6316</v>
      </c>
      <c r="BZ68" s="58">
        <v>560</v>
      </c>
      <c r="CA68" s="45">
        <v>4889</v>
      </c>
      <c r="CB68" s="44">
        <v>1442</v>
      </c>
      <c r="CC68" s="45">
        <v>6899</v>
      </c>
      <c r="CD68" s="44">
        <v>2784</v>
      </c>
      <c r="CE68" s="45">
        <v>2475</v>
      </c>
      <c r="CF68" s="44">
        <v>4672</v>
      </c>
      <c r="CG68" s="60">
        <v>987</v>
      </c>
      <c r="CH68" s="50">
        <v>4459.28</v>
      </c>
      <c r="CI68" s="51">
        <v>2947.13</v>
      </c>
      <c r="CJ68" s="59">
        <v>3389.75</v>
      </c>
      <c r="CK68" s="51">
        <v>3793.8</v>
      </c>
      <c r="CL68" s="59">
        <v>6716.98</v>
      </c>
      <c r="CM68" s="51">
        <v>787.93</v>
      </c>
      <c r="CN68" s="59">
        <v>4434.6000000000004</v>
      </c>
      <c r="CO68" s="51">
        <v>973.63</v>
      </c>
      <c r="CP68" s="59">
        <v>7617.9</v>
      </c>
      <c r="CQ68" s="51">
        <v>311.13</v>
      </c>
      <c r="CR68" s="59">
        <v>5661.68</v>
      </c>
      <c r="CS68" s="51">
        <v>574.48</v>
      </c>
      <c r="CT68" s="50">
        <v>1170.7</v>
      </c>
      <c r="CU68" s="51">
        <v>1474.2</v>
      </c>
      <c r="CV68" s="50">
        <v>1227.25</v>
      </c>
      <c r="CW68" s="51">
        <v>2922.28</v>
      </c>
      <c r="CX68" s="50">
        <v>2549.7800000000002</v>
      </c>
      <c r="CY68" s="51">
        <v>4077.68</v>
      </c>
      <c r="CZ68" s="50">
        <v>2852.68</v>
      </c>
      <c r="DA68" s="51">
        <v>3553.1</v>
      </c>
      <c r="DB68" s="50">
        <v>151.05000000000001</v>
      </c>
      <c r="DC68" s="51">
        <v>1.6</v>
      </c>
      <c r="DD68" s="50">
        <v>3913.03</v>
      </c>
      <c r="DE68" s="51">
        <v>1065.5999999999999</v>
      </c>
    </row>
    <row r="69" spans="1:109">
      <c r="A69" s="54" t="s">
        <v>135</v>
      </c>
      <c r="B69" s="44">
        <v>1929</v>
      </c>
      <c r="C69" s="45">
        <v>2358</v>
      </c>
      <c r="D69" s="44">
        <v>3254</v>
      </c>
      <c r="E69" s="60">
        <v>461</v>
      </c>
      <c r="F69" s="55">
        <v>1065</v>
      </c>
      <c r="G69" s="45">
        <v>3379</v>
      </c>
      <c r="H69" s="55">
        <v>2431</v>
      </c>
      <c r="I69" s="45">
        <v>1164</v>
      </c>
      <c r="J69" s="55">
        <v>1352</v>
      </c>
      <c r="K69" s="60">
        <v>996</v>
      </c>
      <c r="L69" s="55">
        <v>1458</v>
      </c>
      <c r="M69" s="45">
        <v>2740</v>
      </c>
      <c r="N69" s="55">
        <v>10533</v>
      </c>
      <c r="O69" s="60">
        <v>388</v>
      </c>
      <c r="P69" s="56">
        <v>0</v>
      </c>
      <c r="Q69" s="60">
        <v>0</v>
      </c>
      <c r="R69" s="55">
        <v>1523</v>
      </c>
      <c r="S69" s="60">
        <v>130</v>
      </c>
      <c r="T69" s="55">
        <v>2840</v>
      </c>
      <c r="U69" s="45">
        <v>2676</v>
      </c>
      <c r="V69" s="55">
        <v>1488</v>
      </c>
      <c r="W69" s="45">
        <v>2919</v>
      </c>
      <c r="X69" s="55">
        <v>5806</v>
      </c>
      <c r="Y69" s="60">
        <v>251</v>
      </c>
      <c r="Z69" s="55">
        <v>5787</v>
      </c>
      <c r="AA69" s="60">
        <v>742</v>
      </c>
      <c r="AB69" s="55">
        <v>1716</v>
      </c>
      <c r="AC69" s="45">
        <v>2413</v>
      </c>
      <c r="AD69" s="55">
        <v>4124</v>
      </c>
      <c r="AE69" s="45">
        <v>2286</v>
      </c>
      <c r="AF69" s="55">
        <v>3266</v>
      </c>
      <c r="AG69" s="60">
        <v>922</v>
      </c>
      <c r="AH69" s="55">
        <v>2930</v>
      </c>
      <c r="AI69" s="45">
        <v>1134</v>
      </c>
      <c r="AJ69" s="55">
        <v>11229</v>
      </c>
      <c r="AK69" s="60">
        <v>563</v>
      </c>
      <c r="AL69" s="55">
        <v>3639</v>
      </c>
      <c r="AM69" s="45">
        <v>1508</v>
      </c>
      <c r="AN69" s="55">
        <v>5364</v>
      </c>
      <c r="AO69" s="57">
        <v>1383</v>
      </c>
      <c r="AP69" s="44">
        <v>4706</v>
      </c>
      <c r="AQ69" s="60">
        <v>699</v>
      </c>
      <c r="AR69" s="44">
        <v>5920</v>
      </c>
      <c r="AS69" s="60">
        <v>368</v>
      </c>
      <c r="AT69" s="44">
        <v>9892</v>
      </c>
      <c r="AU69" s="60">
        <v>450</v>
      </c>
      <c r="AV69" s="44">
        <v>5704</v>
      </c>
      <c r="AW69" s="60">
        <v>848</v>
      </c>
      <c r="AX69" s="44">
        <v>2615</v>
      </c>
      <c r="AY69" s="45">
        <v>700</v>
      </c>
      <c r="AZ69" s="44">
        <v>1853</v>
      </c>
      <c r="BA69" s="45">
        <v>1454</v>
      </c>
      <c r="BB69" s="44">
        <v>6261</v>
      </c>
      <c r="BC69" s="45">
        <v>1009</v>
      </c>
      <c r="BD69" s="44">
        <v>6854</v>
      </c>
      <c r="BE69" s="60">
        <v>807</v>
      </c>
      <c r="BF69" s="44">
        <v>6095</v>
      </c>
      <c r="BG69" s="60">
        <v>709</v>
      </c>
      <c r="BH69" s="44">
        <v>6011</v>
      </c>
      <c r="BI69" s="60">
        <v>93</v>
      </c>
      <c r="BJ69" s="44">
        <v>725</v>
      </c>
      <c r="BK69" s="45">
        <v>40</v>
      </c>
      <c r="BL69" s="44">
        <v>151</v>
      </c>
      <c r="BM69" s="45">
        <v>27</v>
      </c>
      <c r="BN69" s="44">
        <v>2529</v>
      </c>
      <c r="BO69" s="45">
        <v>3855</v>
      </c>
      <c r="BP69" s="44">
        <v>7976</v>
      </c>
      <c r="BQ69" s="45">
        <v>682</v>
      </c>
      <c r="BR69" s="44">
        <v>8971</v>
      </c>
      <c r="BS69" s="45">
        <v>547</v>
      </c>
      <c r="BT69" s="44">
        <v>7648</v>
      </c>
      <c r="BU69" s="45">
        <v>193</v>
      </c>
      <c r="BV69" s="44">
        <v>5935</v>
      </c>
      <c r="BW69" s="45">
        <v>1055</v>
      </c>
      <c r="BX69" s="44">
        <v>2041</v>
      </c>
      <c r="BY69" s="45">
        <v>2828</v>
      </c>
      <c r="BZ69" s="58">
        <v>917</v>
      </c>
      <c r="CA69" s="45">
        <v>2347</v>
      </c>
      <c r="CB69" s="44">
        <v>2355</v>
      </c>
      <c r="CC69" s="45">
        <v>4786</v>
      </c>
      <c r="CD69" s="44">
        <v>5138</v>
      </c>
      <c r="CE69" s="60">
        <v>906</v>
      </c>
      <c r="CF69" s="44">
        <v>5627</v>
      </c>
      <c r="CG69" s="45">
        <v>1013</v>
      </c>
      <c r="CH69" s="50">
        <v>6307.73</v>
      </c>
      <c r="CI69" s="51">
        <v>1144.93</v>
      </c>
      <c r="CJ69" s="59">
        <v>5117.33</v>
      </c>
      <c r="CK69" s="51">
        <v>1778.38</v>
      </c>
      <c r="CL69" s="59">
        <v>184.38</v>
      </c>
      <c r="CM69" s="51">
        <v>0.03</v>
      </c>
      <c r="CN69" s="59">
        <v>537.1</v>
      </c>
      <c r="CO69" s="51">
        <v>841.4</v>
      </c>
      <c r="CP69" s="59">
        <v>1243.1500000000001</v>
      </c>
      <c r="CQ69" s="51">
        <v>302.55</v>
      </c>
      <c r="CR69" s="59">
        <v>7187.53</v>
      </c>
      <c r="CS69" s="51">
        <v>264.45</v>
      </c>
      <c r="CT69" s="50">
        <v>1600.6</v>
      </c>
      <c r="CU69" s="51">
        <v>2201.73</v>
      </c>
      <c r="CV69" s="50">
        <v>1655.63</v>
      </c>
      <c r="CW69" s="51">
        <v>1144.9000000000001</v>
      </c>
      <c r="CX69" s="50">
        <v>3269.25</v>
      </c>
      <c r="CY69" s="51">
        <v>3229.23</v>
      </c>
      <c r="CZ69" s="50">
        <v>4348.8</v>
      </c>
      <c r="DA69" s="51">
        <v>2347.6799999999998</v>
      </c>
      <c r="DB69" s="50">
        <v>464.88</v>
      </c>
      <c r="DC69" s="51">
        <v>167.03</v>
      </c>
      <c r="DD69" s="50">
        <v>505.28</v>
      </c>
      <c r="DE69" s="51">
        <v>3411.93</v>
      </c>
    </row>
    <row r="70" spans="1:109">
      <c r="A70" s="54" t="s">
        <v>35</v>
      </c>
      <c r="B70" s="44">
        <v>0</v>
      </c>
      <c r="C70" s="45">
        <v>0</v>
      </c>
      <c r="D70" s="44">
        <v>0</v>
      </c>
      <c r="E70" s="60">
        <v>0</v>
      </c>
      <c r="F70" s="55">
        <v>0</v>
      </c>
      <c r="G70" s="45">
        <v>0</v>
      </c>
      <c r="H70" s="55">
        <v>0</v>
      </c>
      <c r="I70" s="45">
        <v>0</v>
      </c>
      <c r="J70" s="55">
        <v>0</v>
      </c>
      <c r="K70" s="60">
        <v>0</v>
      </c>
      <c r="L70" s="55">
        <v>0</v>
      </c>
      <c r="M70" s="45">
        <v>0</v>
      </c>
      <c r="N70" s="55">
        <v>0</v>
      </c>
      <c r="O70" s="60">
        <v>0</v>
      </c>
      <c r="P70" s="56">
        <v>0</v>
      </c>
      <c r="Q70" s="60">
        <v>0</v>
      </c>
      <c r="R70" s="55">
        <v>0</v>
      </c>
      <c r="S70" s="60">
        <v>0</v>
      </c>
      <c r="T70" s="55">
        <v>0</v>
      </c>
      <c r="U70" s="45">
        <v>0</v>
      </c>
      <c r="V70" s="55">
        <v>0</v>
      </c>
      <c r="W70" s="45">
        <v>0</v>
      </c>
      <c r="X70" s="55">
        <v>0</v>
      </c>
      <c r="Y70" s="60">
        <v>0</v>
      </c>
      <c r="Z70" s="56">
        <v>0</v>
      </c>
      <c r="AA70" s="60">
        <v>0</v>
      </c>
      <c r="AB70" s="55">
        <v>2103</v>
      </c>
      <c r="AC70" s="45">
        <v>2219</v>
      </c>
      <c r="AD70" s="56">
        <v>367</v>
      </c>
      <c r="AE70" s="45">
        <v>5760</v>
      </c>
      <c r="AF70" s="56">
        <v>737</v>
      </c>
      <c r="AG70" s="45">
        <v>2218</v>
      </c>
      <c r="AH70" s="55">
        <v>1089</v>
      </c>
      <c r="AI70" s="45">
        <v>2851</v>
      </c>
      <c r="AJ70" s="55">
        <v>4554</v>
      </c>
      <c r="AK70" s="45">
        <v>7441</v>
      </c>
      <c r="AL70" s="55">
        <v>2383</v>
      </c>
      <c r="AM70" s="45">
        <v>8529</v>
      </c>
      <c r="AN70" s="55">
        <v>2843</v>
      </c>
      <c r="AO70" s="57">
        <v>9288</v>
      </c>
      <c r="AP70" s="44">
        <v>3635</v>
      </c>
      <c r="AQ70" s="45">
        <v>5632</v>
      </c>
      <c r="AR70" s="44">
        <v>3063</v>
      </c>
      <c r="AS70" s="45">
        <v>7271</v>
      </c>
      <c r="AT70" s="44">
        <v>1087</v>
      </c>
      <c r="AU70" s="45">
        <v>5052</v>
      </c>
      <c r="AV70" s="44">
        <v>1405</v>
      </c>
      <c r="AW70" s="45">
        <v>3727</v>
      </c>
      <c r="AX70" s="44">
        <v>4689</v>
      </c>
      <c r="AY70" s="45">
        <v>13149</v>
      </c>
      <c r="AZ70" s="44">
        <v>4628</v>
      </c>
      <c r="BA70" s="45">
        <v>7529</v>
      </c>
      <c r="BB70" s="44">
        <v>6717</v>
      </c>
      <c r="BC70" s="45">
        <v>11768</v>
      </c>
      <c r="BD70" s="44">
        <v>3148</v>
      </c>
      <c r="BE70" s="45">
        <v>3261</v>
      </c>
      <c r="BF70" s="44">
        <v>4349</v>
      </c>
      <c r="BG70" s="45">
        <v>10638</v>
      </c>
      <c r="BH70" s="44">
        <v>3593</v>
      </c>
      <c r="BI70" s="45">
        <v>7717</v>
      </c>
      <c r="BJ70" s="44">
        <v>6230</v>
      </c>
      <c r="BK70" s="45">
        <v>5867</v>
      </c>
      <c r="BL70" s="44">
        <v>6469</v>
      </c>
      <c r="BM70" s="45">
        <v>9131</v>
      </c>
      <c r="BN70" s="44">
        <v>6598</v>
      </c>
      <c r="BO70" s="45">
        <v>14871</v>
      </c>
      <c r="BP70" s="44">
        <v>4984</v>
      </c>
      <c r="BQ70" s="45">
        <v>13408</v>
      </c>
      <c r="BR70" s="44">
        <v>6897</v>
      </c>
      <c r="BS70" s="45">
        <v>20158</v>
      </c>
      <c r="BT70" s="44">
        <v>4415</v>
      </c>
      <c r="BU70" s="45">
        <v>16860</v>
      </c>
      <c r="BV70" s="44">
        <v>3182</v>
      </c>
      <c r="BW70" s="45">
        <v>19522</v>
      </c>
      <c r="BX70" s="44">
        <v>5676</v>
      </c>
      <c r="BY70" s="45">
        <v>23647</v>
      </c>
      <c r="BZ70" s="44">
        <v>6743</v>
      </c>
      <c r="CA70" s="45">
        <v>19874</v>
      </c>
      <c r="CB70" s="44">
        <v>8132</v>
      </c>
      <c r="CC70" s="45">
        <v>21663</v>
      </c>
      <c r="CD70" s="44">
        <v>7911</v>
      </c>
      <c r="CE70" s="45">
        <v>18854</v>
      </c>
      <c r="CF70" s="44">
        <v>5872</v>
      </c>
      <c r="CG70" s="45">
        <v>22995</v>
      </c>
      <c r="CH70" s="50">
        <v>9534.02</v>
      </c>
      <c r="CI70" s="51">
        <v>11476.8</v>
      </c>
      <c r="CJ70" s="59">
        <v>11746.37</v>
      </c>
      <c r="CK70" s="51">
        <v>9786.31</v>
      </c>
      <c r="CL70" s="59">
        <v>8632.3700000000008</v>
      </c>
      <c r="CM70" s="51">
        <v>11773.66</v>
      </c>
      <c r="CN70" s="59">
        <v>10271.16</v>
      </c>
      <c r="CO70" s="51">
        <v>11680.06</v>
      </c>
      <c r="CP70" s="59">
        <v>7126.56</v>
      </c>
      <c r="CQ70" s="51">
        <v>13787.5</v>
      </c>
      <c r="CR70" s="59">
        <v>10347.98</v>
      </c>
      <c r="CS70" s="51">
        <v>13510.73</v>
      </c>
      <c r="CT70" s="50">
        <v>5798.59</v>
      </c>
      <c r="CU70" s="51">
        <v>1123.27</v>
      </c>
      <c r="CV70" s="50">
        <v>206.35</v>
      </c>
      <c r="CW70" s="51">
        <v>928.66</v>
      </c>
      <c r="CX70" s="50">
        <v>2313.4299999999998</v>
      </c>
      <c r="CY70" s="51">
        <v>2761.56</v>
      </c>
      <c r="CZ70" s="50">
        <v>3180.1</v>
      </c>
      <c r="DA70" s="51">
        <v>13542.84</v>
      </c>
      <c r="DB70" s="50">
        <v>3812.69</v>
      </c>
      <c r="DC70" s="51">
        <v>21572.5</v>
      </c>
      <c r="DD70" s="50">
        <v>6630.05</v>
      </c>
      <c r="DE70" s="51">
        <v>12665.74</v>
      </c>
    </row>
    <row r="71" spans="1:109">
      <c r="A71" s="54" t="s">
        <v>12</v>
      </c>
      <c r="B71" s="44">
        <v>1430</v>
      </c>
      <c r="C71" s="45">
        <v>27854</v>
      </c>
      <c r="D71" s="58">
        <v>45</v>
      </c>
      <c r="E71" s="45">
        <v>3712</v>
      </c>
      <c r="F71" s="55">
        <v>1451</v>
      </c>
      <c r="G71" s="45">
        <v>5078</v>
      </c>
      <c r="H71" s="55">
        <v>2667</v>
      </c>
      <c r="I71" s="45">
        <v>20109</v>
      </c>
      <c r="J71" s="55">
        <v>1618</v>
      </c>
      <c r="K71" s="45">
        <v>25822</v>
      </c>
      <c r="L71" s="55">
        <v>2563</v>
      </c>
      <c r="M71" s="45">
        <v>26059</v>
      </c>
      <c r="N71" s="55">
        <v>3900</v>
      </c>
      <c r="O71" s="45">
        <v>26098</v>
      </c>
      <c r="P71" s="55">
        <v>4760</v>
      </c>
      <c r="Q71" s="45">
        <v>16647</v>
      </c>
      <c r="R71" s="55">
        <v>2532</v>
      </c>
      <c r="S71" s="45">
        <v>24755</v>
      </c>
      <c r="T71" s="55">
        <v>3180</v>
      </c>
      <c r="U71" s="45">
        <v>21442</v>
      </c>
      <c r="V71" s="55">
        <v>18102</v>
      </c>
      <c r="W71" s="45">
        <v>20018</v>
      </c>
      <c r="X71" s="55">
        <v>3629</v>
      </c>
      <c r="Y71" s="45">
        <v>22276</v>
      </c>
      <c r="Z71" s="56">
        <v>936</v>
      </c>
      <c r="AA71" s="45">
        <v>17049</v>
      </c>
      <c r="AB71" s="55">
        <v>1778</v>
      </c>
      <c r="AC71" s="45">
        <v>25526</v>
      </c>
      <c r="AD71" s="55">
        <v>3320</v>
      </c>
      <c r="AE71" s="45">
        <v>15639</v>
      </c>
      <c r="AF71" s="55">
        <v>2289</v>
      </c>
      <c r="AG71" s="45">
        <v>18634</v>
      </c>
      <c r="AH71" s="55">
        <v>1160</v>
      </c>
      <c r="AI71" s="45">
        <v>15925</v>
      </c>
      <c r="AJ71" s="55">
        <v>1820</v>
      </c>
      <c r="AK71" s="45">
        <v>15962</v>
      </c>
      <c r="AL71" s="55">
        <v>1795</v>
      </c>
      <c r="AM71" s="45">
        <v>6145</v>
      </c>
      <c r="AN71" s="56">
        <v>992</v>
      </c>
      <c r="AO71" s="57">
        <v>5057</v>
      </c>
      <c r="AP71" s="58">
        <v>0</v>
      </c>
      <c r="AQ71" s="60">
        <v>0</v>
      </c>
      <c r="AR71" s="58">
        <v>0</v>
      </c>
      <c r="AS71" s="60">
        <v>0</v>
      </c>
      <c r="AT71" s="58">
        <v>22</v>
      </c>
      <c r="AU71" s="60">
        <v>494</v>
      </c>
      <c r="AV71" s="44">
        <v>2425</v>
      </c>
      <c r="AW71" s="45">
        <v>13425</v>
      </c>
      <c r="AX71" s="44">
        <v>3415</v>
      </c>
      <c r="AY71" s="45">
        <v>23823</v>
      </c>
      <c r="AZ71" s="44">
        <v>3446</v>
      </c>
      <c r="BA71" s="45">
        <v>18293</v>
      </c>
      <c r="BB71" s="44">
        <v>1893</v>
      </c>
      <c r="BC71" s="45">
        <v>10001</v>
      </c>
      <c r="BD71" s="44">
        <v>5612</v>
      </c>
      <c r="BE71" s="45">
        <v>12420</v>
      </c>
      <c r="BF71" s="44">
        <v>2281</v>
      </c>
      <c r="BG71" s="45">
        <v>5111</v>
      </c>
      <c r="BH71" s="44">
        <v>1609</v>
      </c>
      <c r="BI71" s="45">
        <v>2585</v>
      </c>
      <c r="BJ71" s="44">
        <v>2249</v>
      </c>
      <c r="BK71" s="45">
        <v>7818</v>
      </c>
      <c r="BL71" s="44">
        <v>2657</v>
      </c>
      <c r="BM71" s="45">
        <v>8403</v>
      </c>
      <c r="BN71" s="44">
        <v>836</v>
      </c>
      <c r="BO71" s="45">
        <v>11135</v>
      </c>
      <c r="BP71" s="44">
        <v>3244</v>
      </c>
      <c r="BQ71" s="45">
        <v>13238</v>
      </c>
      <c r="BR71" s="44">
        <v>2170</v>
      </c>
      <c r="BS71" s="45">
        <v>9773</v>
      </c>
      <c r="BT71" s="44">
        <v>1420</v>
      </c>
      <c r="BU71" s="45">
        <v>8877</v>
      </c>
      <c r="BV71" s="44">
        <v>2947</v>
      </c>
      <c r="BW71" s="45">
        <v>20211</v>
      </c>
      <c r="BX71" s="44">
        <v>3088</v>
      </c>
      <c r="BY71" s="45">
        <v>20310</v>
      </c>
      <c r="BZ71" s="44">
        <v>4834</v>
      </c>
      <c r="CA71" s="45">
        <v>8553</v>
      </c>
      <c r="CB71" s="44">
        <v>4562</v>
      </c>
      <c r="CC71" s="45">
        <v>11873</v>
      </c>
      <c r="CD71" s="44">
        <v>4597</v>
      </c>
      <c r="CE71" s="45">
        <v>9155</v>
      </c>
      <c r="CF71" s="44">
        <v>4497</v>
      </c>
      <c r="CG71" s="45">
        <v>11610</v>
      </c>
      <c r="CH71" s="50">
        <v>3154.3</v>
      </c>
      <c r="CI71" s="51">
        <v>6159.9</v>
      </c>
      <c r="CJ71" s="59">
        <v>3012.35</v>
      </c>
      <c r="CK71" s="51">
        <v>4673.8999999999996</v>
      </c>
      <c r="CL71" s="59">
        <v>959.65</v>
      </c>
      <c r="CM71" s="51">
        <v>3144.7</v>
      </c>
      <c r="CN71" s="59">
        <v>1381.9</v>
      </c>
      <c r="CO71" s="51">
        <v>6627.75</v>
      </c>
      <c r="CP71" s="59">
        <v>1079.55</v>
      </c>
      <c r="CQ71" s="51">
        <v>8672.9500000000007</v>
      </c>
      <c r="CR71" s="59">
        <v>1154.0999999999999</v>
      </c>
      <c r="CS71" s="51">
        <v>2810.2</v>
      </c>
      <c r="CT71" s="50">
        <v>1914.1</v>
      </c>
      <c r="CU71" s="51">
        <v>5150.8999999999996</v>
      </c>
      <c r="CV71" s="50">
        <v>1028.05</v>
      </c>
      <c r="CW71" s="51">
        <v>7338.8</v>
      </c>
      <c r="CX71" s="50">
        <v>2801.6</v>
      </c>
      <c r="CY71" s="51">
        <v>11134.7</v>
      </c>
      <c r="CZ71" s="50">
        <v>3566.45</v>
      </c>
      <c r="DA71" s="51">
        <v>10219.049999999999</v>
      </c>
      <c r="DB71" s="50">
        <v>3906.55</v>
      </c>
      <c r="DC71" s="51">
        <v>11701.5</v>
      </c>
      <c r="DD71" s="50">
        <v>3071.15</v>
      </c>
      <c r="DE71" s="51">
        <v>5613.15</v>
      </c>
    </row>
    <row r="72" spans="1:109">
      <c r="A72" s="54" t="s">
        <v>13</v>
      </c>
      <c r="B72" s="44">
        <v>1003</v>
      </c>
      <c r="C72" s="45">
        <v>20584</v>
      </c>
      <c r="D72" s="44">
        <v>2383</v>
      </c>
      <c r="E72" s="45">
        <v>25770</v>
      </c>
      <c r="F72" s="55">
        <v>2259</v>
      </c>
      <c r="G72" s="45">
        <v>15248</v>
      </c>
      <c r="H72" s="55">
        <v>1120</v>
      </c>
      <c r="I72" s="45">
        <v>23435</v>
      </c>
      <c r="J72" s="55">
        <v>1946</v>
      </c>
      <c r="K72" s="45">
        <v>21208</v>
      </c>
      <c r="L72" s="55">
        <v>2358</v>
      </c>
      <c r="M72" s="45">
        <v>21601</v>
      </c>
      <c r="N72" s="55">
        <v>1984</v>
      </c>
      <c r="O72" s="45">
        <v>17860</v>
      </c>
      <c r="P72" s="55">
        <v>2502</v>
      </c>
      <c r="Q72" s="45">
        <v>18178</v>
      </c>
      <c r="R72" s="55">
        <v>12532</v>
      </c>
      <c r="S72" s="45">
        <v>18626</v>
      </c>
      <c r="T72" s="55">
        <v>1783</v>
      </c>
      <c r="U72" s="45">
        <v>15763</v>
      </c>
      <c r="V72" s="55">
        <v>3784</v>
      </c>
      <c r="W72" s="45">
        <v>14652</v>
      </c>
      <c r="X72" s="56">
        <v>0</v>
      </c>
      <c r="Y72" s="60">
        <v>0</v>
      </c>
      <c r="Z72" s="55">
        <v>1254</v>
      </c>
      <c r="AA72" s="45">
        <v>14674</v>
      </c>
      <c r="AB72" s="55">
        <v>2771</v>
      </c>
      <c r="AC72" s="45">
        <v>23832</v>
      </c>
      <c r="AD72" s="55">
        <v>1767</v>
      </c>
      <c r="AE72" s="45">
        <v>14225</v>
      </c>
      <c r="AF72" s="55">
        <v>3066</v>
      </c>
      <c r="AG72" s="45">
        <v>16329</v>
      </c>
      <c r="AH72" s="56">
        <v>902</v>
      </c>
      <c r="AI72" s="45">
        <v>12319</v>
      </c>
      <c r="AJ72" s="55">
        <v>1164</v>
      </c>
      <c r="AK72" s="45">
        <v>10226</v>
      </c>
      <c r="AL72" s="55">
        <v>1340</v>
      </c>
      <c r="AM72" s="45">
        <v>8440</v>
      </c>
      <c r="AN72" s="55">
        <v>2140</v>
      </c>
      <c r="AO72" s="57">
        <v>8584</v>
      </c>
      <c r="AP72" s="44">
        <v>3852</v>
      </c>
      <c r="AQ72" s="45">
        <v>13266</v>
      </c>
      <c r="AR72" s="44">
        <v>2617</v>
      </c>
      <c r="AS72" s="45">
        <v>9906</v>
      </c>
      <c r="AT72" s="58">
        <v>475</v>
      </c>
      <c r="AU72" s="45">
        <v>2348</v>
      </c>
      <c r="AV72" s="58">
        <v>657</v>
      </c>
      <c r="AW72" s="45">
        <v>1388</v>
      </c>
      <c r="AX72" s="44">
        <v>2621</v>
      </c>
      <c r="AY72" s="45">
        <v>17080</v>
      </c>
      <c r="AZ72" s="44">
        <v>3424</v>
      </c>
      <c r="BA72" s="45">
        <v>20305</v>
      </c>
      <c r="BB72" s="44">
        <v>4233</v>
      </c>
      <c r="BC72" s="45">
        <v>11917</v>
      </c>
      <c r="BD72" s="44">
        <v>3711</v>
      </c>
      <c r="BE72" s="45">
        <v>12413</v>
      </c>
      <c r="BF72" s="44">
        <v>1530</v>
      </c>
      <c r="BG72" s="45">
        <v>3017</v>
      </c>
      <c r="BH72" s="44">
        <v>2395</v>
      </c>
      <c r="BI72" s="45">
        <v>6196</v>
      </c>
      <c r="BJ72" s="44">
        <v>1458</v>
      </c>
      <c r="BK72" s="45">
        <v>3373</v>
      </c>
      <c r="BL72" s="44">
        <v>1139</v>
      </c>
      <c r="BM72" s="45">
        <v>3516</v>
      </c>
      <c r="BN72" s="44">
        <v>402</v>
      </c>
      <c r="BO72" s="45">
        <v>7427</v>
      </c>
      <c r="BP72" s="44">
        <v>2050</v>
      </c>
      <c r="BQ72" s="45">
        <v>10558</v>
      </c>
      <c r="BR72" s="44">
        <v>1284</v>
      </c>
      <c r="BS72" s="45">
        <v>7180</v>
      </c>
      <c r="BT72" s="44">
        <v>2045</v>
      </c>
      <c r="BU72" s="45">
        <v>6577</v>
      </c>
      <c r="BV72" s="44">
        <v>2473</v>
      </c>
      <c r="BW72" s="45">
        <v>14305</v>
      </c>
      <c r="BX72" s="44">
        <v>2230</v>
      </c>
      <c r="BY72" s="45">
        <v>17666</v>
      </c>
      <c r="BZ72" s="44">
        <v>2894</v>
      </c>
      <c r="CA72" s="45">
        <v>9108</v>
      </c>
      <c r="CB72" s="44">
        <v>2902</v>
      </c>
      <c r="CC72" s="45">
        <v>10502</v>
      </c>
      <c r="CD72" s="44">
        <v>3924</v>
      </c>
      <c r="CE72" s="45">
        <v>10515</v>
      </c>
      <c r="CF72" s="44">
        <v>2424</v>
      </c>
      <c r="CG72" s="45">
        <v>8781</v>
      </c>
      <c r="CH72" s="50">
        <v>5196.5</v>
      </c>
      <c r="CI72" s="51">
        <v>6247.1</v>
      </c>
      <c r="CJ72" s="59">
        <v>727.1</v>
      </c>
      <c r="CK72" s="51">
        <v>289.39999999999998</v>
      </c>
      <c r="CL72" s="59">
        <v>0</v>
      </c>
      <c r="CM72" s="51">
        <v>0</v>
      </c>
      <c r="CN72" s="59">
        <v>698.25</v>
      </c>
      <c r="CO72" s="51">
        <v>3269.15</v>
      </c>
      <c r="CP72" s="59">
        <v>1085.7</v>
      </c>
      <c r="CQ72" s="51">
        <v>13370.6</v>
      </c>
      <c r="CR72" s="59">
        <v>3092.2</v>
      </c>
      <c r="CS72" s="51">
        <v>11611.6</v>
      </c>
      <c r="CT72" s="50">
        <v>1272.9000000000001</v>
      </c>
      <c r="CU72" s="51">
        <v>4793.3</v>
      </c>
      <c r="CV72" s="50">
        <v>2050.9</v>
      </c>
      <c r="CW72" s="51">
        <v>9218.2999999999993</v>
      </c>
      <c r="CX72" s="50">
        <v>2706.2</v>
      </c>
      <c r="CY72" s="51">
        <v>10792.95</v>
      </c>
      <c r="CZ72" s="50">
        <v>2778.9</v>
      </c>
      <c r="DA72" s="51">
        <v>5008.8999999999996</v>
      </c>
      <c r="DB72" s="50">
        <v>2630.2</v>
      </c>
      <c r="DC72" s="51">
        <v>7869.55</v>
      </c>
      <c r="DD72" s="50">
        <v>1854.1</v>
      </c>
      <c r="DE72" s="51">
        <v>6104</v>
      </c>
    </row>
    <row r="73" spans="1:109">
      <c r="A73" s="54" t="s">
        <v>14</v>
      </c>
      <c r="B73" s="58">
        <v>640</v>
      </c>
      <c r="C73" s="60">
        <v>297</v>
      </c>
      <c r="D73" s="44">
        <v>1691</v>
      </c>
      <c r="E73" s="45">
        <v>13858</v>
      </c>
      <c r="F73" s="56">
        <v>935</v>
      </c>
      <c r="G73" s="45">
        <v>6168</v>
      </c>
      <c r="H73" s="56">
        <v>0</v>
      </c>
      <c r="I73" s="60">
        <v>0</v>
      </c>
      <c r="J73" s="56">
        <v>0</v>
      </c>
      <c r="K73" s="60">
        <v>0</v>
      </c>
      <c r="L73" s="55">
        <v>2233</v>
      </c>
      <c r="M73" s="45">
        <v>14987</v>
      </c>
      <c r="N73" s="55">
        <v>2705</v>
      </c>
      <c r="O73" s="45">
        <v>20626</v>
      </c>
      <c r="P73" s="55">
        <v>4277</v>
      </c>
      <c r="Q73" s="45">
        <v>16722</v>
      </c>
      <c r="R73" s="55">
        <v>5171</v>
      </c>
      <c r="S73" s="45">
        <v>26758</v>
      </c>
      <c r="T73" s="55">
        <v>4994</v>
      </c>
      <c r="U73" s="45">
        <v>19717</v>
      </c>
      <c r="V73" s="56">
        <v>0</v>
      </c>
      <c r="W73" s="60">
        <v>0</v>
      </c>
      <c r="X73" s="55">
        <v>1281</v>
      </c>
      <c r="Y73" s="45">
        <v>6506</v>
      </c>
      <c r="Z73" s="55">
        <v>3174</v>
      </c>
      <c r="AA73" s="45">
        <v>22679</v>
      </c>
      <c r="AB73" s="55">
        <v>1914</v>
      </c>
      <c r="AC73" s="45">
        <v>33395</v>
      </c>
      <c r="AD73" s="55">
        <v>3598</v>
      </c>
      <c r="AE73" s="45">
        <v>19784</v>
      </c>
      <c r="AF73" s="55">
        <v>1081</v>
      </c>
      <c r="AG73" s="45">
        <v>26912</v>
      </c>
      <c r="AH73" s="55">
        <v>2556</v>
      </c>
      <c r="AI73" s="45">
        <v>14257</v>
      </c>
      <c r="AJ73" s="55">
        <v>1553</v>
      </c>
      <c r="AK73" s="45">
        <v>11799</v>
      </c>
      <c r="AL73" s="56">
        <v>0</v>
      </c>
      <c r="AM73" s="60">
        <v>0</v>
      </c>
      <c r="AN73" s="56">
        <v>977</v>
      </c>
      <c r="AO73" s="57">
        <v>3302</v>
      </c>
      <c r="AP73" s="58">
        <v>0</v>
      </c>
      <c r="AQ73" s="60">
        <v>0</v>
      </c>
      <c r="AR73" s="58">
        <v>0</v>
      </c>
      <c r="AS73" s="60">
        <v>0</v>
      </c>
      <c r="AT73" s="58">
        <v>0</v>
      </c>
      <c r="AU73" s="60">
        <v>0</v>
      </c>
      <c r="AV73" s="58">
        <v>0</v>
      </c>
      <c r="AW73" s="60">
        <v>0</v>
      </c>
      <c r="AX73" s="44">
        <v>3625</v>
      </c>
      <c r="AY73" s="45">
        <v>23667</v>
      </c>
      <c r="AZ73" s="58">
        <v>394</v>
      </c>
      <c r="BA73" s="45">
        <v>43666</v>
      </c>
      <c r="BB73" s="44">
        <v>5354</v>
      </c>
      <c r="BC73" s="45">
        <v>19310</v>
      </c>
      <c r="BD73" s="44">
        <v>3271</v>
      </c>
      <c r="BE73" s="45">
        <v>15768</v>
      </c>
      <c r="BF73" s="44">
        <v>2228</v>
      </c>
      <c r="BG73" s="45">
        <v>11505</v>
      </c>
      <c r="BH73" s="44">
        <v>3832</v>
      </c>
      <c r="BI73" s="45">
        <v>7844</v>
      </c>
      <c r="BJ73" s="44">
        <v>505</v>
      </c>
      <c r="BK73" s="45">
        <v>6345</v>
      </c>
      <c r="BL73" s="44">
        <v>0</v>
      </c>
      <c r="BM73" s="45">
        <v>0</v>
      </c>
      <c r="BN73" s="44">
        <v>0</v>
      </c>
      <c r="BO73" s="45">
        <v>0</v>
      </c>
      <c r="BP73" s="44">
        <v>0</v>
      </c>
      <c r="BQ73" s="45">
        <v>0</v>
      </c>
      <c r="BR73" s="44">
        <v>1615</v>
      </c>
      <c r="BS73" s="45">
        <v>5679</v>
      </c>
      <c r="BT73" s="44">
        <v>2506</v>
      </c>
      <c r="BU73" s="45">
        <v>9710</v>
      </c>
      <c r="BV73" s="44">
        <v>4789</v>
      </c>
      <c r="BW73" s="45">
        <v>18534</v>
      </c>
      <c r="BX73" s="44">
        <v>4501</v>
      </c>
      <c r="BY73" s="45">
        <v>20503</v>
      </c>
      <c r="BZ73" s="44">
        <v>6103</v>
      </c>
      <c r="CA73" s="45">
        <v>13774</v>
      </c>
      <c r="CB73" s="44">
        <v>5884</v>
      </c>
      <c r="CC73" s="45">
        <v>22223</v>
      </c>
      <c r="CD73" s="44">
        <v>5764</v>
      </c>
      <c r="CE73" s="45">
        <v>18787</v>
      </c>
      <c r="CF73" s="44">
        <v>1793</v>
      </c>
      <c r="CG73" s="45">
        <v>6647</v>
      </c>
      <c r="CH73" s="50">
        <v>9279.1</v>
      </c>
      <c r="CI73" s="51">
        <v>10882.3</v>
      </c>
      <c r="CJ73" s="59">
        <v>6421.55</v>
      </c>
      <c r="CK73" s="51">
        <v>8675.2999999999993</v>
      </c>
      <c r="CL73" s="59">
        <v>6154.7</v>
      </c>
      <c r="CM73" s="51">
        <v>11973.35</v>
      </c>
      <c r="CN73" s="59">
        <v>6353.55</v>
      </c>
      <c r="CO73" s="51">
        <v>12972.45</v>
      </c>
      <c r="CP73" s="59">
        <v>2214.4499999999998</v>
      </c>
      <c r="CQ73" s="51">
        <v>18711.2</v>
      </c>
      <c r="CR73" s="59">
        <v>3248.85</v>
      </c>
      <c r="CS73" s="51">
        <v>14840.3</v>
      </c>
      <c r="CT73" s="50">
        <v>2364.35</v>
      </c>
      <c r="CU73" s="51">
        <v>13136.75</v>
      </c>
      <c r="CV73" s="50">
        <v>3113.2</v>
      </c>
      <c r="CW73" s="51">
        <v>15253.6</v>
      </c>
      <c r="CX73" s="50">
        <v>5139.8500000000004</v>
      </c>
      <c r="CY73" s="51">
        <v>15397.8</v>
      </c>
      <c r="CZ73" s="50">
        <v>5508.6</v>
      </c>
      <c r="DA73" s="51">
        <v>13452.65</v>
      </c>
      <c r="DB73" s="50">
        <v>3439.65</v>
      </c>
      <c r="DC73" s="51">
        <v>11392.75</v>
      </c>
      <c r="DD73" s="50">
        <v>3890.7</v>
      </c>
      <c r="DE73" s="51">
        <v>12727.6</v>
      </c>
    </row>
    <row r="74" spans="1:109">
      <c r="A74" s="54" t="s">
        <v>15</v>
      </c>
      <c r="B74" s="44">
        <v>1452</v>
      </c>
      <c r="C74" s="45">
        <v>27976</v>
      </c>
      <c r="D74" s="58">
        <v>657</v>
      </c>
      <c r="E74" s="45">
        <v>20453</v>
      </c>
      <c r="F74" s="55">
        <v>2028</v>
      </c>
      <c r="G74" s="45">
        <v>21329</v>
      </c>
      <c r="H74" s="55">
        <v>1945</v>
      </c>
      <c r="I74" s="45">
        <v>30114</v>
      </c>
      <c r="J74" s="55">
        <v>2382</v>
      </c>
      <c r="K74" s="45">
        <v>25400</v>
      </c>
      <c r="L74" s="55">
        <v>1540</v>
      </c>
      <c r="M74" s="45">
        <v>24077</v>
      </c>
      <c r="N74" s="55">
        <v>2261</v>
      </c>
      <c r="O74" s="45">
        <v>19447</v>
      </c>
      <c r="P74" s="55">
        <v>1465</v>
      </c>
      <c r="Q74" s="45">
        <v>10702</v>
      </c>
      <c r="R74" s="56">
        <v>0</v>
      </c>
      <c r="S74" s="60">
        <v>0</v>
      </c>
      <c r="T74" s="56">
        <v>0</v>
      </c>
      <c r="U74" s="60">
        <v>0</v>
      </c>
      <c r="V74" s="55">
        <v>1107</v>
      </c>
      <c r="W74" s="45">
        <v>7992</v>
      </c>
      <c r="X74" s="55">
        <v>2794</v>
      </c>
      <c r="Y74" s="45">
        <v>17014</v>
      </c>
      <c r="Z74" s="55">
        <v>2757</v>
      </c>
      <c r="AA74" s="45">
        <v>23234</v>
      </c>
      <c r="AB74" s="55">
        <v>2748</v>
      </c>
      <c r="AC74" s="45">
        <v>29553</v>
      </c>
      <c r="AD74" s="55">
        <v>2236</v>
      </c>
      <c r="AE74" s="45">
        <v>16497</v>
      </c>
      <c r="AF74" s="55">
        <v>1492</v>
      </c>
      <c r="AG74" s="45">
        <v>21772</v>
      </c>
      <c r="AH74" s="55">
        <v>2725</v>
      </c>
      <c r="AI74" s="45">
        <v>18608</v>
      </c>
      <c r="AJ74" s="55">
        <v>1677</v>
      </c>
      <c r="AK74" s="45">
        <v>14752</v>
      </c>
      <c r="AL74" s="55">
        <v>1317</v>
      </c>
      <c r="AM74" s="45">
        <v>8812</v>
      </c>
      <c r="AN74" s="55">
        <v>1377</v>
      </c>
      <c r="AO74" s="57">
        <v>8373</v>
      </c>
      <c r="AP74" s="44">
        <v>2784</v>
      </c>
      <c r="AQ74" s="45">
        <v>13697</v>
      </c>
      <c r="AR74" s="44">
        <v>1325</v>
      </c>
      <c r="AS74" s="45">
        <v>6150</v>
      </c>
      <c r="AT74" s="58">
        <v>324</v>
      </c>
      <c r="AU74" s="45">
        <v>6448</v>
      </c>
      <c r="AV74" s="44">
        <v>3886</v>
      </c>
      <c r="AW74" s="45">
        <v>19261</v>
      </c>
      <c r="AX74" s="44">
        <v>3494</v>
      </c>
      <c r="AY74" s="45">
        <v>21861</v>
      </c>
      <c r="AZ74" s="44">
        <v>2987</v>
      </c>
      <c r="BA74" s="45">
        <v>20002</v>
      </c>
      <c r="BB74" s="44">
        <v>4749</v>
      </c>
      <c r="BC74" s="45">
        <v>19356</v>
      </c>
      <c r="BD74" s="44">
        <v>5561</v>
      </c>
      <c r="BE74" s="45">
        <v>16822</v>
      </c>
      <c r="BF74" s="44">
        <v>2907</v>
      </c>
      <c r="BG74" s="45">
        <v>15019</v>
      </c>
      <c r="BH74" s="58">
        <v>752</v>
      </c>
      <c r="BI74" s="45">
        <v>6124</v>
      </c>
      <c r="BJ74" s="44">
        <v>1102</v>
      </c>
      <c r="BK74" s="45">
        <v>13923</v>
      </c>
      <c r="BL74" s="44">
        <v>2125</v>
      </c>
      <c r="BM74" s="45">
        <v>12544</v>
      </c>
      <c r="BN74" s="44">
        <v>1561</v>
      </c>
      <c r="BO74" s="45">
        <v>12992</v>
      </c>
      <c r="BP74" s="44">
        <v>853</v>
      </c>
      <c r="BQ74" s="45">
        <v>6608</v>
      </c>
      <c r="BR74" s="44">
        <v>0</v>
      </c>
      <c r="BS74" s="45">
        <v>0</v>
      </c>
      <c r="BT74" s="44">
        <v>617</v>
      </c>
      <c r="BU74" s="45">
        <v>4619</v>
      </c>
      <c r="BV74" s="44">
        <v>5158</v>
      </c>
      <c r="BW74" s="45">
        <v>17415</v>
      </c>
      <c r="BX74" s="44">
        <v>3342</v>
      </c>
      <c r="BY74" s="45">
        <v>19893</v>
      </c>
      <c r="BZ74" s="44">
        <v>7865</v>
      </c>
      <c r="CA74" s="45">
        <v>17151</v>
      </c>
      <c r="CB74" s="44">
        <v>4448</v>
      </c>
      <c r="CC74" s="45">
        <v>21884</v>
      </c>
      <c r="CD74" s="44">
        <v>4339</v>
      </c>
      <c r="CE74" s="45">
        <v>17848</v>
      </c>
      <c r="CF74" s="44">
        <v>4033</v>
      </c>
      <c r="CG74" s="45">
        <v>21274</v>
      </c>
      <c r="CH74" s="50">
        <v>401.1</v>
      </c>
      <c r="CI74" s="51">
        <v>2600.4499999999998</v>
      </c>
      <c r="CJ74" s="59">
        <v>3019.4</v>
      </c>
      <c r="CK74" s="51">
        <v>11327.25</v>
      </c>
      <c r="CL74" s="59">
        <v>2618.65</v>
      </c>
      <c r="CM74" s="51">
        <v>16695.900000000001</v>
      </c>
      <c r="CN74" s="59">
        <v>4612.95</v>
      </c>
      <c r="CO74" s="51">
        <v>14315.75</v>
      </c>
      <c r="CP74" s="59">
        <v>2062.6</v>
      </c>
      <c r="CQ74" s="51">
        <v>14990.65</v>
      </c>
      <c r="CR74" s="59">
        <v>1548.8</v>
      </c>
      <c r="CS74" s="51">
        <v>14364.85</v>
      </c>
      <c r="CT74" s="50">
        <v>3897.5</v>
      </c>
      <c r="CU74" s="51">
        <v>12502.25</v>
      </c>
      <c r="CV74" s="50">
        <v>2348.3000000000002</v>
      </c>
      <c r="CW74" s="51">
        <v>15710</v>
      </c>
      <c r="CX74" s="50">
        <v>907.5</v>
      </c>
      <c r="CY74" s="51">
        <v>7112.75</v>
      </c>
      <c r="CZ74" s="50">
        <v>3896.15</v>
      </c>
      <c r="DA74" s="51">
        <v>10351.799999999999</v>
      </c>
      <c r="DB74" s="50">
        <v>3335.8</v>
      </c>
      <c r="DC74" s="51">
        <v>12208.6</v>
      </c>
      <c r="DD74" s="50">
        <v>3106.3</v>
      </c>
      <c r="DE74" s="51">
        <v>11228.8</v>
      </c>
    </row>
    <row r="75" spans="1:109">
      <c r="A75" s="54" t="s">
        <v>88</v>
      </c>
      <c r="B75" s="58">
        <v>321</v>
      </c>
      <c r="C75" s="45">
        <v>1127</v>
      </c>
      <c r="D75" s="58">
        <v>297</v>
      </c>
      <c r="E75" s="45">
        <v>1309</v>
      </c>
      <c r="F75" s="56">
        <v>181</v>
      </c>
      <c r="G75" s="60">
        <v>949</v>
      </c>
      <c r="H75" s="56">
        <v>185</v>
      </c>
      <c r="I75" s="45">
        <v>1564</v>
      </c>
      <c r="J75" s="56">
        <v>143</v>
      </c>
      <c r="K75" s="60">
        <v>189</v>
      </c>
      <c r="L75" s="55">
        <v>1060</v>
      </c>
      <c r="M75" s="45">
        <v>1632</v>
      </c>
      <c r="N75" s="56">
        <v>0</v>
      </c>
      <c r="O75" s="60">
        <v>0</v>
      </c>
      <c r="P75" s="56">
        <v>0</v>
      </c>
      <c r="Q75" s="60">
        <v>0</v>
      </c>
      <c r="R75" s="56">
        <v>182</v>
      </c>
      <c r="S75" s="60">
        <v>616</v>
      </c>
      <c r="T75" s="56">
        <v>31</v>
      </c>
      <c r="U75" s="60">
        <v>915</v>
      </c>
      <c r="V75" s="56">
        <v>496</v>
      </c>
      <c r="W75" s="45">
        <v>1521</v>
      </c>
      <c r="X75" s="56">
        <v>75</v>
      </c>
      <c r="Y75" s="60">
        <v>34</v>
      </c>
      <c r="Z75" s="56">
        <v>142</v>
      </c>
      <c r="AA75" s="60">
        <v>262</v>
      </c>
      <c r="AB75" s="56">
        <v>130</v>
      </c>
      <c r="AC75" s="45">
        <v>1993</v>
      </c>
      <c r="AD75" s="56">
        <v>166</v>
      </c>
      <c r="AE75" s="45">
        <v>2012</v>
      </c>
      <c r="AF75" s="56">
        <v>123</v>
      </c>
      <c r="AG75" s="45">
        <v>2797</v>
      </c>
      <c r="AH75" s="56">
        <v>35</v>
      </c>
      <c r="AI75" s="60">
        <v>505</v>
      </c>
      <c r="AJ75" s="56">
        <v>60</v>
      </c>
      <c r="AK75" s="45">
        <v>1905</v>
      </c>
      <c r="AL75" s="56">
        <v>0</v>
      </c>
      <c r="AM75" s="60">
        <v>0</v>
      </c>
      <c r="AN75" s="56">
        <v>0</v>
      </c>
      <c r="AO75" s="61">
        <v>0</v>
      </c>
      <c r="AP75" s="58">
        <v>0</v>
      </c>
      <c r="AQ75" s="60">
        <v>0</v>
      </c>
      <c r="AR75" s="58">
        <v>0</v>
      </c>
      <c r="AS75" s="60">
        <v>0</v>
      </c>
      <c r="AT75" s="58">
        <v>0</v>
      </c>
      <c r="AU75" s="60">
        <v>0</v>
      </c>
      <c r="AV75" s="58">
        <v>3</v>
      </c>
      <c r="AW75" s="60">
        <v>60</v>
      </c>
      <c r="AX75" s="58">
        <v>0</v>
      </c>
      <c r="AY75" s="60">
        <v>0</v>
      </c>
      <c r="AZ75" s="58">
        <v>0</v>
      </c>
      <c r="BA75" s="60">
        <v>0</v>
      </c>
      <c r="BB75" s="58">
        <v>0</v>
      </c>
      <c r="BC75" s="60">
        <v>0</v>
      </c>
      <c r="BD75" s="58">
        <v>0</v>
      </c>
      <c r="BE75" s="60">
        <v>0</v>
      </c>
      <c r="BF75" s="58">
        <v>0</v>
      </c>
      <c r="BG75" s="60">
        <v>0</v>
      </c>
      <c r="BH75" s="58">
        <v>0</v>
      </c>
      <c r="BI75" s="60">
        <v>0</v>
      </c>
      <c r="BJ75" s="44">
        <v>0</v>
      </c>
      <c r="BK75" s="45">
        <v>0</v>
      </c>
      <c r="BL75" s="44">
        <v>0</v>
      </c>
      <c r="BM75" s="45">
        <v>0</v>
      </c>
      <c r="BN75" s="44">
        <v>0</v>
      </c>
      <c r="BO75" s="45">
        <v>0</v>
      </c>
      <c r="BP75" s="44">
        <v>0</v>
      </c>
      <c r="BQ75" s="45">
        <v>0</v>
      </c>
      <c r="BR75" s="44">
        <v>0</v>
      </c>
      <c r="BS75" s="45">
        <v>0</v>
      </c>
      <c r="BT75" s="44">
        <v>0</v>
      </c>
      <c r="BU75" s="45">
        <v>0</v>
      </c>
      <c r="BV75" s="58">
        <v>0</v>
      </c>
      <c r="BW75" s="60">
        <v>0</v>
      </c>
      <c r="BX75" s="58">
        <v>0</v>
      </c>
      <c r="BY75" s="60">
        <v>0</v>
      </c>
      <c r="BZ75" s="58">
        <v>0</v>
      </c>
      <c r="CA75" s="60">
        <v>0</v>
      </c>
      <c r="CB75" s="58">
        <v>0</v>
      </c>
      <c r="CC75" s="60">
        <v>0</v>
      </c>
      <c r="CD75" s="58">
        <v>0</v>
      </c>
      <c r="CE75" s="60">
        <v>0</v>
      </c>
      <c r="CF75" s="58">
        <v>0</v>
      </c>
      <c r="CG75" s="60">
        <v>0</v>
      </c>
      <c r="CH75" s="50">
        <v>14</v>
      </c>
      <c r="CI75" s="51">
        <v>22.8</v>
      </c>
      <c r="CJ75" s="59">
        <v>1.5</v>
      </c>
      <c r="CK75" s="51">
        <v>96</v>
      </c>
      <c r="CL75" s="59">
        <v>70.2</v>
      </c>
      <c r="CM75" s="51">
        <v>145.15</v>
      </c>
      <c r="CN75" s="59">
        <v>7.15</v>
      </c>
      <c r="CO75" s="51">
        <v>55.15</v>
      </c>
      <c r="CP75" s="59">
        <v>241.55</v>
      </c>
      <c r="CQ75" s="51">
        <v>7.65</v>
      </c>
      <c r="CR75" s="59">
        <v>21.8</v>
      </c>
      <c r="CS75" s="51">
        <v>1.2</v>
      </c>
      <c r="CT75" s="50">
        <v>140.15</v>
      </c>
      <c r="CU75" s="51">
        <v>1082.8</v>
      </c>
      <c r="CV75" s="50">
        <v>56.6</v>
      </c>
      <c r="CW75" s="51">
        <v>878</v>
      </c>
      <c r="CX75" s="50">
        <v>0</v>
      </c>
      <c r="CY75" s="51">
        <v>629.35</v>
      </c>
      <c r="CZ75" s="50">
        <v>110.95</v>
      </c>
      <c r="DA75" s="51">
        <v>40.4</v>
      </c>
      <c r="DB75" s="50">
        <v>1296.5</v>
      </c>
      <c r="DC75" s="51">
        <v>1467.7</v>
      </c>
      <c r="DD75" s="50">
        <v>750.1</v>
      </c>
      <c r="DE75" s="51">
        <v>1266.3499999999999</v>
      </c>
    </row>
    <row r="76" spans="1:109">
      <c r="A76" s="54" t="s">
        <v>98</v>
      </c>
      <c r="B76" s="44">
        <v>2703</v>
      </c>
      <c r="C76" s="60">
        <v>136</v>
      </c>
      <c r="D76" s="44">
        <v>1158</v>
      </c>
      <c r="E76" s="60">
        <v>224</v>
      </c>
      <c r="F76" s="56">
        <v>349</v>
      </c>
      <c r="G76" s="60">
        <v>593</v>
      </c>
      <c r="H76" s="56">
        <v>28</v>
      </c>
      <c r="I76" s="60">
        <v>47</v>
      </c>
      <c r="J76" s="56">
        <v>0</v>
      </c>
      <c r="K76" s="60">
        <v>0</v>
      </c>
      <c r="L76" s="56">
        <v>0</v>
      </c>
      <c r="M76" s="60">
        <v>0</v>
      </c>
      <c r="N76" s="56">
        <v>0</v>
      </c>
      <c r="O76" s="60">
        <v>0</v>
      </c>
      <c r="P76" s="56">
        <v>0</v>
      </c>
      <c r="Q76" s="60">
        <v>0</v>
      </c>
      <c r="R76" s="56">
        <v>0</v>
      </c>
      <c r="S76" s="60">
        <v>21</v>
      </c>
      <c r="T76" s="56">
        <v>0</v>
      </c>
      <c r="U76" s="60">
        <v>0</v>
      </c>
      <c r="V76" s="56">
        <v>0</v>
      </c>
      <c r="W76" s="60">
        <v>0</v>
      </c>
      <c r="X76" s="56">
        <v>0</v>
      </c>
      <c r="Y76" s="60">
        <v>0</v>
      </c>
      <c r="Z76" s="56">
        <v>0</v>
      </c>
      <c r="AA76" s="60">
        <v>0</v>
      </c>
      <c r="AB76" s="56">
        <v>0</v>
      </c>
      <c r="AC76" s="60">
        <v>0</v>
      </c>
      <c r="AD76" s="56">
        <v>0</v>
      </c>
      <c r="AE76" s="60">
        <v>0</v>
      </c>
      <c r="AF76" s="56">
        <v>0</v>
      </c>
      <c r="AG76" s="60">
        <v>0</v>
      </c>
      <c r="AH76" s="56">
        <v>4</v>
      </c>
      <c r="AI76" s="60">
        <v>50</v>
      </c>
      <c r="AJ76" s="56">
        <v>694</v>
      </c>
      <c r="AK76" s="60">
        <v>203</v>
      </c>
      <c r="AL76" s="55">
        <v>2547</v>
      </c>
      <c r="AM76" s="60">
        <v>283</v>
      </c>
      <c r="AN76" s="55">
        <v>3043</v>
      </c>
      <c r="AO76" s="61">
        <v>400</v>
      </c>
      <c r="AP76" s="44">
        <v>1321</v>
      </c>
      <c r="AQ76" s="60">
        <v>706</v>
      </c>
      <c r="AR76" s="58">
        <v>414</v>
      </c>
      <c r="AS76" s="60">
        <v>695</v>
      </c>
      <c r="AT76" s="58">
        <v>584</v>
      </c>
      <c r="AU76" s="60">
        <v>929</v>
      </c>
      <c r="AV76" s="58">
        <v>161</v>
      </c>
      <c r="AW76" s="60">
        <v>398</v>
      </c>
      <c r="AX76" s="44">
        <v>3131</v>
      </c>
      <c r="AY76" s="45">
        <v>61</v>
      </c>
      <c r="AZ76" s="58">
        <v>922</v>
      </c>
      <c r="BA76" s="60">
        <v>610</v>
      </c>
      <c r="BB76" s="44">
        <v>1562</v>
      </c>
      <c r="BC76" s="60">
        <v>299</v>
      </c>
      <c r="BD76" s="44">
        <v>1130</v>
      </c>
      <c r="BE76" s="60">
        <v>548</v>
      </c>
      <c r="BF76" s="44">
        <v>1410</v>
      </c>
      <c r="BG76" s="60">
        <v>140</v>
      </c>
      <c r="BH76" s="44">
        <v>1074</v>
      </c>
      <c r="BI76" s="60">
        <v>127</v>
      </c>
      <c r="BJ76" s="44">
        <v>496</v>
      </c>
      <c r="BK76" s="45">
        <v>837</v>
      </c>
      <c r="BL76" s="44">
        <v>464</v>
      </c>
      <c r="BM76" s="45">
        <v>896</v>
      </c>
      <c r="BN76" s="44">
        <v>363</v>
      </c>
      <c r="BO76" s="45">
        <v>652</v>
      </c>
      <c r="BP76" s="44">
        <v>11</v>
      </c>
      <c r="BQ76" s="45">
        <v>1175</v>
      </c>
      <c r="BR76" s="44">
        <v>10</v>
      </c>
      <c r="BS76" s="45">
        <v>18</v>
      </c>
      <c r="BT76" s="44">
        <v>1634</v>
      </c>
      <c r="BU76" s="45">
        <v>57</v>
      </c>
      <c r="BV76" s="44">
        <v>2673</v>
      </c>
      <c r="BW76" s="60">
        <v>29</v>
      </c>
      <c r="BX76" s="44">
        <v>1197</v>
      </c>
      <c r="BY76" s="60">
        <v>190</v>
      </c>
      <c r="BZ76" s="44">
        <v>1854</v>
      </c>
      <c r="CA76" s="60">
        <v>150</v>
      </c>
      <c r="CB76" s="44">
        <v>1173</v>
      </c>
      <c r="CC76" s="60">
        <v>429</v>
      </c>
      <c r="CD76" s="44">
        <v>1583</v>
      </c>
      <c r="CE76" s="60">
        <v>178</v>
      </c>
      <c r="CF76" s="44">
        <v>1752</v>
      </c>
      <c r="CG76" s="60">
        <v>754</v>
      </c>
      <c r="CH76" s="50">
        <v>604.78</v>
      </c>
      <c r="CI76" s="51">
        <v>2218.1799999999998</v>
      </c>
      <c r="CJ76" s="59">
        <v>230.14</v>
      </c>
      <c r="CK76" s="51">
        <v>2036</v>
      </c>
      <c r="CL76" s="59">
        <v>2434.04</v>
      </c>
      <c r="CM76" s="51">
        <v>1038.18</v>
      </c>
      <c r="CN76" s="59">
        <v>302.32</v>
      </c>
      <c r="CO76" s="51">
        <v>2108.04</v>
      </c>
      <c r="CP76" s="59">
        <v>3278.12</v>
      </c>
      <c r="CQ76" s="51">
        <v>1101.96</v>
      </c>
      <c r="CR76" s="59">
        <v>5183.76</v>
      </c>
      <c r="CS76" s="51">
        <v>17.98</v>
      </c>
      <c r="CT76" s="50">
        <v>8434.84</v>
      </c>
      <c r="CU76" s="51">
        <v>2.68</v>
      </c>
      <c r="CV76" s="50">
        <v>8782.98</v>
      </c>
      <c r="CW76" s="51">
        <v>319.62</v>
      </c>
      <c r="CX76" s="50">
        <v>1977.88</v>
      </c>
      <c r="CY76" s="51">
        <v>496.48</v>
      </c>
      <c r="CZ76" s="50">
        <v>2055.6999999999998</v>
      </c>
      <c r="DA76" s="51">
        <v>495.42</v>
      </c>
      <c r="DB76" s="50">
        <v>721.12</v>
      </c>
      <c r="DC76" s="51">
        <v>1180.32</v>
      </c>
      <c r="DD76" s="50">
        <v>3605.16</v>
      </c>
      <c r="DE76" s="51">
        <v>85.12</v>
      </c>
    </row>
    <row r="77" spans="1:109">
      <c r="A77" s="54" t="s">
        <v>57</v>
      </c>
      <c r="B77" s="44">
        <v>3572</v>
      </c>
      <c r="C77" s="60">
        <v>579</v>
      </c>
      <c r="D77" s="44">
        <v>1900</v>
      </c>
      <c r="E77" s="45">
        <v>1339</v>
      </c>
      <c r="F77" s="55">
        <v>4238</v>
      </c>
      <c r="G77" s="60">
        <v>706</v>
      </c>
      <c r="H77" s="55">
        <v>1372</v>
      </c>
      <c r="I77" s="45">
        <v>2776</v>
      </c>
      <c r="J77" s="55">
        <v>1171</v>
      </c>
      <c r="K77" s="45">
        <v>1359</v>
      </c>
      <c r="L77" s="55">
        <v>1048</v>
      </c>
      <c r="M77" s="60">
        <v>559</v>
      </c>
      <c r="N77" s="56">
        <v>0</v>
      </c>
      <c r="O77" s="60">
        <v>0</v>
      </c>
      <c r="P77" s="56">
        <v>731</v>
      </c>
      <c r="Q77" s="60">
        <v>618</v>
      </c>
      <c r="R77" s="55">
        <v>2439</v>
      </c>
      <c r="S77" s="45">
        <v>1914</v>
      </c>
      <c r="T77" s="55">
        <v>1988</v>
      </c>
      <c r="U77" s="45">
        <v>2344</v>
      </c>
      <c r="V77" s="55">
        <v>2717</v>
      </c>
      <c r="W77" s="60">
        <v>403</v>
      </c>
      <c r="X77" s="55">
        <v>1669</v>
      </c>
      <c r="Y77" s="45">
        <v>1652</v>
      </c>
      <c r="Z77" s="55">
        <v>2584</v>
      </c>
      <c r="AA77" s="45">
        <v>2764</v>
      </c>
      <c r="AB77" s="56">
        <v>725</v>
      </c>
      <c r="AC77" s="45">
        <v>6418</v>
      </c>
      <c r="AD77" s="56">
        <v>196</v>
      </c>
      <c r="AE77" s="45">
        <v>10604</v>
      </c>
      <c r="AF77" s="56">
        <v>10</v>
      </c>
      <c r="AG77" s="45">
        <v>13801</v>
      </c>
      <c r="AH77" s="56">
        <v>84</v>
      </c>
      <c r="AI77" s="45">
        <v>9784</v>
      </c>
      <c r="AJ77" s="56">
        <v>92</v>
      </c>
      <c r="AK77" s="45">
        <v>10863</v>
      </c>
      <c r="AL77" s="56">
        <v>342</v>
      </c>
      <c r="AM77" s="45">
        <v>6655</v>
      </c>
      <c r="AN77" s="55">
        <v>1298</v>
      </c>
      <c r="AO77" s="57">
        <v>4855</v>
      </c>
      <c r="AP77" s="58">
        <v>695</v>
      </c>
      <c r="AQ77" s="45">
        <v>4837</v>
      </c>
      <c r="AR77" s="44">
        <v>1123</v>
      </c>
      <c r="AS77" s="45">
        <v>5640</v>
      </c>
      <c r="AT77" s="58">
        <v>797</v>
      </c>
      <c r="AU77" s="45">
        <v>4898</v>
      </c>
      <c r="AV77" s="58">
        <v>56</v>
      </c>
      <c r="AW77" s="45">
        <v>12265</v>
      </c>
      <c r="AX77" s="44">
        <v>22</v>
      </c>
      <c r="AY77" s="45">
        <v>8011</v>
      </c>
      <c r="AZ77" s="44">
        <v>2615</v>
      </c>
      <c r="BA77" s="45">
        <v>3281</v>
      </c>
      <c r="BB77" s="58">
        <v>813</v>
      </c>
      <c r="BC77" s="45">
        <v>7196</v>
      </c>
      <c r="BD77" s="58">
        <v>156</v>
      </c>
      <c r="BE77" s="45">
        <v>10530</v>
      </c>
      <c r="BF77" s="58">
        <v>27</v>
      </c>
      <c r="BG77" s="45">
        <v>10173</v>
      </c>
      <c r="BH77" s="58">
        <v>89</v>
      </c>
      <c r="BI77" s="45">
        <v>10331</v>
      </c>
      <c r="BJ77" s="44">
        <v>2</v>
      </c>
      <c r="BK77" s="45">
        <v>18999</v>
      </c>
      <c r="BL77" s="44">
        <v>0</v>
      </c>
      <c r="BM77" s="45">
        <v>18084</v>
      </c>
      <c r="BN77" s="44">
        <v>4</v>
      </c>
      <c r="BO77" s="45">
        <v>14335</v>
      </c>
      <c r="BP77" s="44">
        <v>0</v>
      </c>
      <c r="BQ77" s="45">
        <v>21800</v>
      </c>
      <c r="BR77" s="44">
        <v>0</v>
      </c>
      <c r="BS77" s="45">
        <v>24374</v>
      </c>
      <c r="BT77" s="44">
        <v>0</v>
      </c>
      <c r="BU77" s="45">
        <v>26852</v>
      </c>
      <c r="BV77" s="58">
        <v>0</v>
      </c>
      <c r="BW77" s="45">
        <v>20536</v>
      </c>
      <c r="BX77" s="58">
        <v>0</v>
      </c>
      <c r="BY77" s="45">
        <v>20824</v>
      </c>
      <c r="BZ77" s="58">
        <v>0</v>
      </c>
      <c r="CA77" s="45">
        <v>20112</v>
      </c>
      <c r="CB77" s="58">
        <v>0</v>
      </c>
      <c r="CC77" s="45">
        <v>21204</v>
      </c>
      <c r="CD77" s="58">
        <v>0</v>
      </c>
      <c r="CE77" s="45">
        <v>18217</v>
      </c>
      <c r="CF77" s="58">
        <v>0</v>
      </c>
      <c r="CG77" s="45">
        <v>23579</v>
      </c>
      <c r="CH77" s="50">
        <v>0</v>
      </c>
      <c r="CI77" s="51">
        <v>22544.05</v>
      </c>
      <c r="CJ77" s="59">
        <v>0</v>
      </c>
      <c r="CK77" s="51">
        <v>20610.84</v>
      </c>
      <c r="CL77" s="59">
        <v>114.06</v>
      </c>
      <c r="CM77" s="51">
        <v>11302.33</v>
      </c>
      <c r="CN77" s="59">
        <v>324.08999999999997</v>
      </c>
      <c r="CO77" s="51">
        <v>5740.88</v>
      </c>
      <c r="CP77" s="59">
        <v>83.06</v>
      </c>
      <c r="CQ77" s="51">
        <v>9943.8700000000008</v>
      </c>
      <c r="CR77" s="59">
        <v>33.68</v>
      </c>
      <c r="CS77" s="51">
        <v>11406.02</v>
      </c>
      <c r="CT77" s="50">
        <v>13.24</v>
      </c>
      <c r="CU77" s="51">
        <v>12036.98</v>
      </c>
      <c r="CV77" s="50">
        <v>4.1900000000000004</v>
      </c>
      <c r="CW77" s="51">
        <v>15613.78</v>
      </c>
      <c r="CX77" s="50">
        <v>2.62</v>
      </c>
      <c r="CY77" s="51">
        <v>17988.36</v>
      </c>
      <c r="CZ77" s="50">
        <v>2.2999999999999998</v>
      </c>
      <c r="DA77" s="51">
        <v>17264.419999999998</v>
      </c>
      <c r="DB77" s="50">
        <v>0</v>
      </c>
      <c r="DC77" s="51">
        <v>11178.71</v>
      </c>
      <c r="DD77" s="50">
        <v>0</v>
      </c>
      <c r="DE77" s="51">
        <v>11710.6</v>
      </c>
    </row>
    <row r="78" spans="1:109">
      <c r="A78" s="54" t="s">
        <v>36</v>
      </c>
      <c r="B78" s="44">
        <v>2332</v>
      </c>
      <c r="C78" s="45">
        <v>28729</v>
      </c>
      <c r="D78" s="44">
        <v>1590</v>
      </c>
      <c r="E78" s="45">
        <v>19231</v>
      </c>
      <c r="F78" s="56">
        <v>780</v>
      </c>
      <c r="G78" s="45">
        <v>2408</v>
      </c>
      <c r="H78" s="55">
        <v>1597</v>
      </c>
      <c r="I78" s="45">
        <v>15016</v>
      </c>
      <c r="J78" s="55">
        <v>1694</v>
      </c>
      <c r="K78" s="45">
        <v>13744</v>
      </c>
      <c r="L78" s="55">
        <v>3711</v>
      </c>
      <c r="M78" s="45">
        <v>18622</v>
      </c>
      <c r="N78" s="55">
        <v>3526</v>
      </c>
      <c r="O78" s="45">
        <v>24159</v>
      </c>
      <c r="P78" s="55">
        <v>1679</v>
      </c>
      <c r="Q78" s="45">
        <v>11480</v>
      </c>
      <c r="R78" s="55">
        <v>1921</v>
      </c>
      <c r="S78" s="45">
        <v>17870</v>
      </c>
      <c r="T78" s="55">
        <v>2329</v>
      </c>
      <c r="U78" s="45">
        <v>15209</v>
      </c>
      <c r="V78" s="55">
        <v>1451</v>
      </c>
      <c r="W78" s="45">
        <v>5581</v>
      </c>
      <c r="X78" s="55">
        <v>3118</v>
      </c>
      <c r="Y78" s="45">
        <v>10777</v>
      </c>
      <c r="Z78" s="55">
        <v>1683</v>
      </c>
      <c r="AA78" s="45">
        <v>5256</v>
      </c>
      <c r="AB78" s="55">
        <v>1350</v>
      </c>
      <c r="AC78" s="45">
        <v>12086</v>
      </c>
      <c r="AD78" s="55">
        <v>5835</v>
      </c>
      <c r="AE78" s="45">
        <v>11960</v>
      </c>
      <c r="AF78" s="55">
        <v>1422</v>
      </c>
      <c r="AG78" s="45">
        <v>14292</v>
      </c>
      <c r="AH78" s="55">
        <v>2425</v>
      </c>
      <c r="AI78" s="45">
        <v>5928</v>
      </c>
      <c r="AJ78" s="55">
        <v>1894</v>
      </c>
      <c r="AK78" s="45">
        <v>6336</v>
      </c>
      <c r="AL78" s="55">
        <v>1345</v>
      </c>
      <c r="AM78" s="45">
        <v>8161</v>
      </c>
      <c r="AN78" s="56">
        <v>825</v>
      </c>
      <c r="AO78" s="57">
        <v>11038</v>
      </c>
      <c r="AP78" s="44">
        <v>2287</v>
      </c>
      <c r="AQ78" s="45">
        <v>7404</v>
      </c>
      <c r="AR78" s="44">
        <v>2507</v>
      </c>
      <c r="AS78" s="45">
        <v>9284</v>
      </c>
      <c r="AT78" s="58">
        <v>866</v>
      </c>
      <c r="AU78" s="45">
        <v>12581</v>
      </c>
      <c r="AV78" s="44">
        <v>2637</v>
      </c>
      <c r="AW78" s="45">
        <v>16788</v>
      </c>
      <c r="AX78" s="44">
        <v>2536</v>
      </c>
      <c r="AY78" s="45">
        <v>13793</v>
      </c>
      <c r="AZ78" s="44">
        <v>3111</v>
      </c>
      <c r="BA78" s="45">
        <v>9274</v>
      </c>
      <c r="BB78" s="44">
        <v>2967</v>
      </c>
      <c r="BC78" s="45">
        <v>16011</v>
      </c>
      <c r="BD78" s="44">
        <v>2316</v>
      </c>
      <c r="BE78" s="45">
        <v>13806</v>
      </c>
      <c r="BF78" s="44">
        <v>4099</v>
      </c>
      <c r="BG78" s="45">
        <v>7461</v>
      </c>
      <c r="BH78" s="44">
        <v>4467</v>
      </c>
      <c r="BI78" s="45">
        <v>5006</v>
      </c>
      <c r="BJ78" s="44">
        <v>3953</v>
      </c>
      <c r="BK78" s="45">
        <v>5400</v>
      </c>
      <c r="BL78" s="44">
        <v>4662</v>
      </c>
      <c r="BM78" s="45">
        <v>3852</v>
      </c>
      <c r="BN78" s="44">
        <v>1961</v>
      </c>
      <c r="BO78" s="45">
        <v>9349</v>
      </c>
      <c r="BP78" s="44">
        <v>2858</v>
      </c>
      <c r="BQ78" s="45">
        <v>10206</v>
      </c>
      <c r="BR78" s="44">
        <v>1302</v>
      </c>
      <c r="BS78" s="45">
        <v>10993</v>
      </c>
      <c r="BT78" s="44">
        <v>1125</v>
      </c>
      <c r="BU78" s="45">
        <v>7770</v>
      </c>
      <c r="BV78" s="44">
        <v>2047</v>
      </c>
      <c r="BW78" s="45">
        <v>9007</v>
      </c>
      <c r="BX78" s="44">
        <v>2988</v>
      </c>
      <c r="BY78" s="45">
        <v>12132</v>
      </c>
      <c r="BZ78" s="44">
        <v>5304</v>
      </c>
      <c r="CA78" s="45">
        <v>11687</v>
      </c>
      <c r="CB78" s="44">
        <v>2866</v>
      </c>
      <c r="CC78" s="45">
        <v>12552</v>
      </c>
      <c r="CD78" s="44">
        <v>3399</v>
      </c>
      <c r="CE78" s="45">
        <v>9525</v>
      </c>
      <c r="CF78" s="44">
        <v>5002</v>
      </c>
      <c r="CG78" s="45">
        <v>10566</v>
      </c>
      <c r="CH78" s="50">
        <v>2841.23</v>
      </c>
      <c r="CI78" s="51">
        <v>8834.5499999999993</v>
      </c>
      <c r="CJ78" s="59">
        <v>1149.53</v>
      </c>
      <c r="CK78" s="51">
        <v>1086.98</v>
      </c>
      <c r="CL78" s="59">
        <v>0</v>
      </c>
      <c r="CM78" s="51">
        <v>0</v>
      </c>
      <c r="CN78" s="59">
        <v>0</v>
      </c>
      <c r="CO78" s="51">
        <v>0</v>
      </c>
      <c r="CP78" s="59">
        <v>1550.48</v>
      </c>
      <c r="CQ78" s="51">
        <v>8478.9</v>
      </c>
      <c r="CR78" s="59">
        <v>0</v>
      </c>
      <c r="CS78" s="51">
        <v>0</v>
      </c>
      <c r="CT78" s="50">
        <v>1024.28</v>
      </c>
      <c r="CU78" s="51">
        <v>2818.58</v>
      </c>
      <c r="CV78" s="50">
        <v>3815.18</v>
      </c>
      <c r="CW78" s="51">
        <v>7842.23</v>
      </c>
      <c r="CX78" s="50">
        <v>3377.03</v>
      </c>
      <c r="CY78" s="51">
        <v>4352.3999999999996</v>
      </c>
      <c r="CZ78" s="50">
        <v>5035.5</v>
      </c>
      <c r="DA78" s="51">
        <v>12558.75</v>
      </c>
      <c r="DB78" s="50">
        <v>5034</v>
      </c>
      <c r="DC78" s="51">
        <v>11023.5</v>
      </c>
      <c r="DD78" s="50">
        <v>5143.6499999999996</v>
      </c>
      <c r="DE78" s="51">
        <v>10755.3</v>
      </c>
    </row>
    <row r="79" spans="1:109">
      <c r="A79" s="54" t="s">
        <v>37</v>
      </c>
      <c r="B79" s="44">
        <v>1169</v>
      </c>
      <c r="C79" s="45">
        <v>32924</v>
      </c>
      <c r="D79" s="44">
        <v>2757</v>
      </c>
      <c r="E79" s="45">
        <v>26766</v>
      </c>
      <c r="F79" s="55">
        <v>2110</v>
      </c>
      <c r="G79" s="45">
        <v>21125</v>
      </c>
      <c r="H79" s="55">
        <v>3191</v>
      </c>
      <c r="I79" s="45">
        <v>18123</v>
      </c>
      <c r="J79" s="55">
        <v>2466</v>
      </c>
      <c r="K79" s="45">
        <v>8045</v>
      </c>
      <c r="L79" s="55">
        <v>1890</v>
      </c>
      <c r="M79" s="45">
        <v>6950</v>
      </c>
      <c r="N79" s="56">
        <v>323</v>
      </c>
      <c r="O79" s="45">
        <v>11064</v>
      </c>
      <c r="P79" s="55">
        <v>1951</v>
      </c>
      <c r="Q79" s="45">
        <v>13026</v>
      </c>
      <c r="R79" s="56">
        <v>941</v>
      </c>
      <c r="S79" s="45">
        <v>11766</v>
      </c>
      <c r="T79" s="55">
        <v>1272</v>
      </c>
      <c r="U79" s="45">
        <v>8584</v>
      </c>
      <c r="V79" s="56">
        <v>286</v>
      </c>
      <c r="W79" s="45">
        <v>1969</v>
      </c>
      <c r="X79" s="55">
        <v>2895</v>
      </c>
      <c r="Y79" s="45">
        <v>9502</v>
      </c>
      <c r="Z79" s="55">
        <v>1517</v>
      </c>
      <c r="AA79" s="45">
        <v>10824</v>
      </c>
      <c r="AB79" s="55">
        <v>2327</v>
      </c>
      <c r="AC79" s="45">
        <v>15178</v>
      </c>
      <c r="AD79" s="55">
        <v>6039</v>
      </c>
      <c r="AE79" s="45">
        <v>11203</v>
      </c>
      <c r="AF79" s="55">
        <v>1860</v>
      </c>
      <c r="AG79" s="45">
        <v>11087</v>
      </c>
      <c r="AH79" s="55">
        <v>2383</v>
      </c>
      <c r="AI79" s="45">
        <v>8467</v>
      </c>
      <c r="AJ79" s="55">
        <v>2054</v>
      </c>
      <c r="AK79" s="45">
        <v>9544</v>
      </c>
      <c r="AL79" s="55">
        <v>1021</v>
      </c>
      <c r="AM79" s="45">
        <v>8372</v>
      </c>
      <c r="AN79" s="55">
        <v>1557</v>
      </c>
      <c r="AO79" s="57">
        <v>8719</v>
      </c>
      <c r="AP79" s="44">
        <v>2848</v>
      </c>
      <c r="AQ79" s="45">
        <v>5336</v>
      </c>
      <c r="AR79" s="44">
        <v>2410</v>
      </c>
      <c r="AS79" s="45">
        <v>7466</v>
      </c>
      <c r="AT79" s="44">
        <v>1344</v>
      </c>
      <c r="AU79" s="45">
        <v>14996</v>
      </c>
      <c r="AV79" s="44">
        <v>1492</v>
      </c>
      <c r="AW79" s="45">
        <v>13902</v>
      </c>
      <c r="AX79" s="44">
        <v>1338</v>
      </c>
      <c r="AY79" s="45">
        <v>10995</v>
      </c>
      <c r="AZ79" s="44">
        <v>2374</v>
      </c>
      <c r="BA79" s="45">
        <v>11625</v>
      </c>
      <c r="BB79" s="44">
        <v>2177</v>
      </c>
      <c r="BC79" s="45">
        <v>12906</v>
      </c>
      <c r="BD79" s="44">
        <v>3549</v>
      </c>
      <c r="BE79" s="45">
        <v>9158</v>
      </c>
      <c r="BF79" s="44">
        <v>2996</v>
      </c>
      <c r="BG79" s="45">
        <v>6376</v>
      </c>
      <c r="BH79" s="44">
        <v>4941</v>
      </c>
      <c r="BI79" s="45">
        <v>3780</v>
      </c>
      <c r="BJ79" s="44">
        <v>2508</v>
      </c>
      <c r="BK79" s="45">
        <v>3646</v>
      </c>
      <c r="BL79" s="44">
        <v>4125</v>
      </c>
      <c r="BM79" s="45">
        <v>2237</v>
      </c>
      <c r="BN79" s="44">
        <v>1487</v>
      </c>
      <c r="BO79" s="45">
        <v>6588</v>
      </c>
      <c r="BP79" s="44">
        <v>0</v>
      </c>
      <c r="BQ79" s="45">
        <v>0</v>
      </c>
      <c r="BR79" s="44">
        <v>0</v>
      </c>
      <c r="BS79" s="45">
        <v>0</v>
      </c>
      <c r="BT79" s="44">
        <v>0</v>
      </c>
      <c r="BU79" s="45">
        <v>0</v>
      </c>
      <c r="BV79" s="44">
        <v>2406</v>
      </c>
      <c r="BW79" s="45">
        <v>8357</v>
      </c>
      <c r="BX79" s="44">
        <v>2457</v>
      </c>
      <c r="BY79" s="45">
        <v>9891</v>
      </c>
      <c r="BZ79" s="44">
        <v>6417</v>
      </c>
      <c r="CA79" s="45">
        <v>12326</v>
      </c>
      <c r="CB79" s="44">
        <v>5239</v>
      </c>
      <c r="CC79" s="45">
        <v>11102</v>
      </c>
      <c r="CD79" s="44">
        <v>3661</v>
      </c>
      <c r="CE79" s="45">
        <v>10450</v>
      </c>
      <c r="CF79" s="44">
        <v>5054</v>
      </c>
      <c r="CG79" s="45">
        <v>10130</v>
      </c>
      <c r="CH79" s="50">
        <v>8660.7800000000007</v>
      </c>
      <c r="CI79" s="51">
        <v>7629.6</v>
      </c>
      <c r="CJ79" s="59">
        <v>3975.83</v>
      </c>
      <c r="CK79" s="51">
        <v>7258.35</v>
      </c>
      <c r="CL79" s="59">
        <v>3099.9</v>
      </c>
      <c r="CM79" s="51">
        <v>9687.4500000000007</v>
      </c>
      <c r="CN79" s="59">
        <v>2323.58</v>
      </c>
      <c r="CO79" s="51">
        <v>8135.63</v>
      </c>
      <c r="CP79" s="59">
        <v>2239.0500000000002</v>
      </c>
      <c r="CQ79" s="51">
        <v>9503.93</v>
      </c>
      <c r="CR79" s="59">
        <v>4373.3999999999996</v>
      </c>
      <c r="CS79" s="51">
        <v>9873.4500000000007</v>
      </c>
      <c r="CT79" s="50">
        <v>2230.5</v>
      </c>
      <c r="CU79" s="51">
        <v>8639.48</v>
      </c>
      <c r="CV79" s="50">
        <v>4141.28</v>
      </c>
      <c r="CW79" s="51">
        <v>6350.55</v>
      </c>
      <c r="CX79" s="50">
        <v>4747.43</v>
      </c>
      <c r="CY79" s="51">
        <v>6787.35</v>
      </c>
      <c r="CZ79" s="50">
        <v>5474.48</v>
      </c>
      <c r="DA79" s="51">
        <v>12160.35</v>
      </c>
      <c r="DB79" s="50">
        <v>4872.1499999999996</v>
      </c>
      <c r="DC79" s="51">
        <v>12128.18</v>
      </c>
      <c r="DD79" s="50">
        <v>2044.13</v>
      </c>
      <c r="DE79" s="51">
        <v>6503.33</v>
      </c>
    </row>
    <row r="80" spans="1:109">
      <c r="A80" s="54" t="s">
        <v>38</v>
      </c>
      <c r="B80" s="58">
        <v>994</v>
      </c>
      <c r="C80" s="45">
        <v>24990</v>
      </c>
      <c r="D80" s="44">
        <v>2862</v>
      </c>
      <c r="E80" s="45">
        <v>22638</v>
      </c>
      <c r="F80" s="55">
        <v>1276</v>
      </c>
      <c r="G80" s="45">
        <v>13045</v>
      </c>
      <c r="H80" s="55">
        <v>2657</v>
      </c>
      <c r="I80" s="45">
        <v>20162</v>
      </c>
      <c r="J80" s="55">
        <v>2392</v>
      </c>
      <c r="K80" s="45">
        <v>10821</v>
      </c>
      <c r="L80" s="55">
        <v>1917</v>
      </c>
      <c r="M80" s="45">
        <v>10725</v>
      </c>
      <c r="N80" s="56">
        <v>101</v>
      </c>
      <c r="O80" s="45">
        <v>3024</v>
      </c>
      <c r="P80" s="55">
        <v>2450</v>
      </c>
      <c r="Q80" s="60">
        <v>4</v>
      </c>
      <c r="R80" s="56">
        <v>0</v>
      </c>
      <c r="S80" s="60">
        <v>0</v>
      </c>
      <c r="T80" s="55">
        <v>2201</v>
      </c>
      <c r="U80" s="45">
        <v>7650</v>
      </c>
      <c r="V80" s="55">
        <v>3647</v>
      </c>
      <c r="W80" s="45">
        <v>16519</v>
      </c>
      <c r="X80" s="55">
        <v>1914</v>
      </c>
      <c r="Y80" s="45">
        <v>9037</v>
      </c>
      <c r="Z80" s="55">
        <v>2273</v>
      </c>
      <c r="AA80" s="45">
        <v>13203</v>
      </c>
      <c r="AB80" s="55">
        <v>2530</v>
      </c>
      <c r="AC80" s="45">
        <v>17011</v>
      </c>
      <c r="AD80" s="55">
        <v>3637</v>
      </c>
      <c r="AE80" s="45">
        <v>11336</v>
      </c>
      <c r="AF80" s="55">
        <v>1076</v>
      </c>
      <c r="AG80" s="45">
        <v>12739</v>
      </c>
      <c r="AH80" s="55">
        <v>1693</v>
      </c>
      <c r="AI80" s="45">
        <v>9694</v>
      </c>
      <c r="AJ80" s="55">
        <v>2600</v>
      </c>
      <c r="AK80" s="45">
        <v>10905</v>
      </c>
      <c r="AL80" s="55">
        <v>1109</v>
      </c>
      <c r="AM80" s="45">
        <v>11769</v>
      </c>
      <c r="AN80" s="55">
        <v>2119</v>
      </c>
      <c r="AO80" s="57">
        <v>8666</v>
      </c>
      <c r="AP80" s="44">
        <v>1099</v>
      </c>
      <c r="AQ80" s="45">
        <v>7222</v>
      </c>
      <c r="AR80" s="44">
        <v>1651</v>
      </c>
      <c r="AS80" s="45">
        <v>4625</v>
      </c>
      <c r="AT80" s="58">
        <v>0</v>
      </c>
      <c r="AU80" s="60">
        <v>0</v>
      </c>
      <c r="AV80" s="44">
        <v>1040</v>
      </c>
      <c r="AW80" s="45">
        <v>10605</v>
      </c>
      <c r="AX80" s="44">
        <v>1237</v>
      </c>
      <c r="AY80" s="45">
        <v>12302</v>
      </c>
      <c r="AZ80" s="44">
        <v>1625</v>
      </c>
      <c r="BA80" s="45">
        <v>10003</v>
      </c>
      <c r="BB80" s="44">
        <v>2525</v>
      </c>
      <c r="BC80" s="45">
        <v>16293</v>
      </c>
      <c r="BD80" s="44">
        <v>2986</v>
      </c>
      <c r="BE80" s="45">
        <v>13527</v>
      </c>
      <c r="BF80" s="44">
        <v>3066</v>
      </c>
      <c r="BG80" s="45">
        <v>12013</v>
      </c>
      <c r="BH80" s="44">
        <v>3650</v>
      </c>
      <c r="BI80" s="45">
        <v>7393</v>
      </c>
      <c r="BJ80" s="44">
        <v>1555</v>
      </c>
      <c r="BK80" s="45">
        <v>5395</v>
      </c>
      <c r="BL80" s="44">
        <v>0</v>
      </c>
      <c r="BM80" s="45">
        <v>0</v>
      </c>
      <c r="BN80" s="44">
        <v>998</v>
      </c>
      <c r="BO80" s="45">
        <v>5583</v>
      </c>
      <c r="BP80" s="44">
        <v>2187</v>
      </c>
      <c r="BQ80" s="45">
        <v>11655</v>
      </c>
      <c r="BR80" s="44">
        <v>924</v>
      </c>
      <c r="BS80" s="45">
        <v>11028</v>
      </c>
      <c r="BT80" s="44">
        <v>804</v>
      </c>
      <c r="BU80" s="45">
        <v>14561</v>
      </c>
      <c r="BV80" s="44">
        <v>1072</v>
      </c>
      <c r="BW80" s="45">
        <v>16263</v>
      </c>
      <c r="BX80" s="44">
        <v>1160</v>
      </c>
      <c r="BY80" s="45">
        <v>12620</v>
      </c>
      <c r="BZ80" s="44">
        <v>4372</v>
      </c>
      <c r="CA80" s="45">
        <v>11082</v>
      </c>
      <c r="CB80" s="44">
        <v>2604</v>
      </c>
      <c r="CC80" s="45">
        <v>13923</v>
      </c>
      <c r="CD80" s="44">
        <v>2848</v>
      </c>
      <c r="CE80" s="45">
        <v>10632</v>
      </c>
      <c r="CF80" s="44">
        <v>2926</v>
      </c>
      <c r="CG80" s="45">
        <v>7308</v>
      </c>
      <c r="CH80" s="50">
        <v>3794.1</v>
      </c>
      <c r="CI80" s="51">
        <v>10233</v>
      </c>
      <c r="CJ80" s="59">
        <v>930.38</v>
      </c>
      <c r="CK80" s="51">
        <v>9325.7999999999993</v>
      </c>
      <c r="CL80" s="59">
        <v>1150.8800000000001</v>
      </c>
      <c r="CM80" s="51">
        <v>10763.33</v>
      </c>
      <c r="CN80" s="59">
        <v>1519.2</v>
      </c>
      <c r="CO80" s="51">
        <v>12889.5</v>
      </c>
      <c r="CP80" s="59">
        <v>1196.6300000000001</v>
      </c>
      <c r="CQ80" s="51">
        <v>10730.33</v>
      </c>
      <c r="CR80" s="59">
        <v>3858.38</v>
      </c>
      <c r="CS80" s="51">
        <v>11937.38</v>
      </c>
      <c r="CT80" s="50">
        <v>1464.38</v>
      </c>
      <c r="CU80" s="51">
        <v>8825.7800000000007</v>
      </c>
      <c r="CV80" s="50">
        <v>2380.35</v>
      </c>
      <c r="CW80" s="51">
        <v>9150.83</v>
      </c>
      <c r="CX80" s="50">
        <v>3301.5</v>
      </c>
      <c r="CY80" s="51">
        <v>7609.13</v>
      </c>
      <c r="CZ80" s="50">
        <v>2897.55</v>
      </c>
      <c r="DA80" s="51">
        <v>11464.73</v>
      </c>
      <c r="DB80" s="50">
        <v>1099.1300000000001</v>
      </c>
      <c r="DC80" s="51">
        <v>1638.53</v>
      </c>
      <c r="DD80" s="50">
        <v>3891.08</v>
      </c>
      <c r="DE80" s="51">
        <v>12338.03</v>
      </c>
    </row>
    <row r="81" spans="1:109">
      <c r="A81" s="54" t="s">
        <v>39</v>
      </c>
      <c r="B81" s="44">
        <v>2483</v>
      </c>
      <c r="C81" s="45">
        <v>27332</v>
      </c>
      <c r="D81" s="44">
        <v>1105</v>
      </c>
      <c r="E81" s="45">
        <v>27173</v>
      </c>
      <c r="F81" s="56">
        <v>485</v>
      </c>
      <c r="G81" s="45">
        <v>11444</v>
      </c>
      <c r="H81" s="55">
        <v>2180</v>
      </c>
      <c r="I81" s="45">
        <v>7630</v>
      </c>
      <c r="J81" s="55">
        <v>1342</v>
      </c>
      <c r="K81" s="45">
        <v>4320</v>
      </c>
      <c r="L81" s="55">
        <v>3038</v>
      </c>
      <c r="M81" s="45">
        <v>18609</v>
      </c>
      <c r="N81" s="55">
        <v>4309</v>
      </c>
      <c r="O81" s="45">
        <v>26072</v>
      </c>
      <c r="P81" s="55">
        <v>20528</v>
      </c>
      <c r="Q81" s="45">
        <v>16110</v>
      </c>
      <c r="R81" s="56">
        <v>663</v>
      </c>
      <c r="S81" s="45">
        <v>11792</v>
      </c>
      <c r="T81" s="56">
        <v>576</v>
      </c>
      <c r="U81" s="45">
        <v>6870</v>
      </c>
      <c r="V81" s="55">
        <v>1630</v>
      </c>
      <c r="W81" s="45">
        <v>13389</v>
      </c>
      <c r="X81" s="55">
        <v>1283</v>
      </c>
      <c r="Y81" s="45">
        <v>7607</v>
      </c>
      <c r="Z81" s="56">
        <v>702</v>
      </c>
      <c r="AA81" s="45">
        <v>8378</v>
      </c>
      <c r="AB81" s="55">
        <v>1713</v>
      </c>
      <c r="AC81" s="45">
        <v>10727</v>
      </c>
      <c r="AD81" s="55">
        <v>2438</v>
      </c>
      <c r="AE81" s="45">
        <v>6692</v>
      </c>
      <c r="AF81" s="55">
        <v>1720</v>
      </c>
      <c r="AG81" s="45">
        <v>9956</v>
      </c>
      <c r="AH81" s="56">
        <v>773</v>
      </c>
      <c r="AI81" s="45">
        <v>9122</v>
      </c>
      <c r="AJ81" s="55">
        <v>1139</v>
      </c>
      <c r="AK81" s="45">
        <v>6868</v>
      </c>
      <c r="AL81" s="56">
        <v>31</v>
      </c>
      <c r="AM81" s="60">
        <v>160</v>
      </c>
      <c r="AN81" s="56">
        <v>0</v>
      </c>
      <c r="AO81" s="61">
        <v>0</v>
      </c>
      <c r="AP81" s="58">
        <v>0</v>
      </c>
      <c r="AQ81" s="60">
        <v>0</v>
      </c>
      <c r="AR81" s="58">
        <v>937</v>
      </c>
      <c r="AS81" s="45">
        <v>5760</v>
      </c>
      <c r="AT81" s="58">
        <v>485</v>
      </c>
      <c r="AU81" s="45">
        <v>18171</v>
      </c>
      <c r="AV81" s="44">
        <v>1277</v>
      </c>
      <c r="AW81" s="45">
        <v>17020</v>
      </c>
      <c r="AX81" s="44">
        <v>1131</v>
      </c>
      <c r="AY81" s="45">
        <v>14467</v>
      </c>
      <c r="AZ81" s="44">
        <v>1395</v>
      </c>
      <c r="BA81" s="45">
        <v>15518</v>
      </c>
      <c r="BB81" s="44">
        <v>2113</v>
      </c>
      <c r="BC81" s="45">
        <v>13661</v>
      </c>
      <c r="BD81" s="44">
        <v>2742</v>
      </c>
      <c r="BE81" s="45">
        <v>12597</v>
      </c>
      <c r="BF81" s="44">
        <v>3155</v>
      </c>
      <c r="BG81" s="45">
        <v>9427</v>
      </c>
      <c r="BH81" s="44">
        <v>4137</v>
      </c>
      <c r="BI81" s="45">
        <v>6803</v>
      </c>
      <c r="BJ81" s="44">
        <v>2268</v>
      </c>
      <c r="BK81" s="45">
        <v>5689</v>
      </c>
      <c r="BL81" s="44">
        <v>3336</v>
      </c>
      <c r="BM81" s="45">
        <v>5485</v>
      </c>
      <c r="BN81" s="44">
        <v>2120</v>
      </c>
      <c r="BO81" s="45">
        <v>7860</v>
      </c>
      <c r="BP81" s="44">
        <v>3035</v>
      </c>
      <c r="BQ81" s="45">
        <v>8787</v>
      </c>
      <c r="BR81" s="44">
        <v>783</v>
      </c>
      <c r="BS81" s="45">
        <v>12074</v>
      </c>
      <c r="BT81" s="44">
        <v>792</v>
      </c>
      <c r="BU81" s="45">
        <v>10876</v>
      </c>
      <c r="BV81" s="44">
        <v>1631</v>
      </c>
      <c r="BW81" s="45">
        <v>12635</v>
      </c>
      <c r="BX81" s="44">
        <v>1346</v>
      </c>
      <c r="BY81" s="45">
        <v>9053</v>
      </c>
      <c r="BZ81" s="44">
        <v>3276</v>
      </c>
      <c r="CA81" s="45">
        <v>9891</v>
      </c>
      <c r="CB81" s="44">
        <v>2832</v>
      </c>
      <c r="CC81" s="45">
        <v>11773</v>
      </c>
      <c r="CD81" s="44">
        <v>3152</v>
      </c>
      <c r="CE81" s="45">
        <v>6972</v>
      </c>
      <c r="CF81" s="44">
        <v>4077</v>
      </c>
      <c r="CG81" s="45">
        <v>9927</v>
      </c>
      <c r="CH81" s="50">
        <v>1509.9</v>
      </c>
      <c r="CI81" s="51">
        <v>3763.65</v>
      </c>
      <c r="CJ81" s="59">
        <v>1321.2</v>
      </c>
      <c r="CK81" s="51">
        <v>8020.95</v>
      </c>
      <c r="CL81" s="59">
        <v>1216.73</v>
      </c>
      <c r="CM81" s="51">
        <v>9182.7000000000007</v>
      </c>
      <c r="CN81" s="59">
        <v>1788.23</v>
      </c>
      <c r="CO81" s="51">
        <v>8518.35</v>
      </c>
      <c r="CP81" s="59">
        <v>941.18</v>
      </c>
      <c r="CQ81" s="51">
        <v>7184.48</v>
      </c>
      <c r="CR81" s="59">
        <v>2307.08</v>
      </c>
      <c r="CS81" s="51">
        <v>3547.2</v>
      </c>
      <c r="CT81" s="50">
        <v>1036.6500000000001</v>
      </c>
      <c r="CU81" s="51">
        <v>5640.38</v>
      </c>
      <c r="CV81" s="50">
        <v>1848.9</v>
      </c>
      <c r="CW81" s="51">
        <v>6697.8</v>
      </c>
      <c r="CX81" s="50">
        <v>2036.25</v>
      </c>
      <c r="CY81" s="51">
        <v>7456.2</v>
      </c>
      <c r="CZ81" s="50">
        <v>2590.73</v>
      </c>
      <c r="DA81" s="51">
        <v>9903.2999999999993</v>
      </c>
      <c r="DB81" s="50">
        <v>4834.58</v>
      </c>
      <c r="DC81" s="51">
        <v>9682.58</v>
      </c>
      <c r="DD81" s="50">
        <v>1661.25</v>
      </c>
      <c r="DE81" s="51">
        <v>2015.03</v>
      </c>
    </row>
    <row r="82" spans="1:109">
      <c r="A82" s="54" t="s">
        <v>121</v>
      </c>
      <c r="B82" s="58">
        <v>847</v>
      </c>
      <c r="C82" s="45">
        <v>1094</v>
      </c>
      <c r="D82" s="44">
        <v>1934</v>
      </c>
      <c r="E82" s="45">
        <v>1355</v>
      </c>
      <c r="F82" s="56">
        <v>319</v>
      </c>
      <c r="G82" s="60">
        <v>950</v>
      </c>
      <c r="H82" s="56">
        <v>228</v>
      </c>
      <c r="I82" s="60">
        <v>767</v>
      </c>
      <c r="J82" s="56">
        <v>164</v>
      </c>
      <c r="K82" s="60">
        <v>414</v>
      </c>
      <c r="L82" s="56">
        <v>215</v>
      </c>
      <c r="M82" s="60">
        <v>504</v>
      </c>
      <c r="N82" s="56">
        <v>277</v>
      </c>
      <c r="O82" s="60">
        <v>702</v>
      </c>
      <c r="P82" s="56">
        <v>528</v>
      </c>
      <c r="Q82" s="60">
        <v>414</v>
      </c>
      <c r="R82" s="56">
        <v>904</v>
      </c>
      <c r="S82" s="60">
        <v>472</v>
      </c>
      <c r="T82" s="56">
        <v>585</v>
      </c>
      <c r="U82" s="60">
        <v>360</v>
      </c>
      <c r="V82" s="56">
        <v>422</v>
      </c>
      <c r="W82" s="60">
        <v>686</v>
      </c>
      <c r="X82" s="56">
        <v>49</v>
      </c>
      <c r="Y82" s="60">
        <v>147</v>
      </c>
      <c r="Z82" s="56">
        <v>0</v>
      </c>
      <c r="AA82" s="60">
        <v>0</v>
      </c>
      <c r="AB82" s="56">
        <v>4</v>
      </c>
      <c r="AC82" s="60">
        <v>47</v>
      </c>
      <c r="AD82" s="56">
        <v>322</v>
      </c>
      <c r="AE82" s="45">
        <v>1043</v>
      </c>
      <c r="AF82" s="56">
        <v>359</v>
      </c>
      <c r="AG82" s="60">
        <v>723</v>
      </c>
      <c r="AH82" s="56">
        <v>337</v>
      </c>
      <c r="AI82" s="60">
        <v>711</v>
      </c>
      <c r="AJ82" s="56">
        <v>181</v>
      </c>
      <c r="AK82" s="60">
        <v>751</v>
      </c>
      <c r="AL82" s="56">
        <v>0</v>
      </c>
      <c r="AM82" s="60">
        <v>0</v>
      </c>
      <c r="AN82" s="56">
        <v>0</v>
      </c>
      <c r="AO82" s="61">
        <v>0</v>
      </c>
      <c r="AP82" s="58">
        <v>0</v>
      </c>
      <c r="AQ82" s="60">
        <v>0</v>
      </c>
      <c r="AR82" s="58">
        <v>0</v>
      </c>
      <c r="AS82" s="60">
        <v>0</v>
      </c>
      <c r="AT82" s="58">
        <v>0</v>
      </c>
      <c r="AU82" s="60">
        <v>0</v>
      </c>
      <c r="AV82" s="58">
        <v>0</v>
      </c>
      <c r="AW82" s="60">
        <v>0</v>
      </c>
      <c r="AX82" s="58">
        <v>0</v>
      </c>
      <c r="AY82" s="60">
        <v>0</v>
      </c>
      <c r="AZ82" s="58">
        <v>0</v>
      </c>
      <c r="BA82" s="60">
        <v>0</v>
      </c>
      <c r="BB82" s="58">
        <v>0</v>
      </c>
      <c r="BC82" s="60">
        <v>0</v>
      </c>
      <c r="BD82" s="58">
        <v>0</v>
      </c>
      <c r="BE82" s="60">
        <v>0</v>
      </c>
      <c r="BF82" s="58">
        <v>0</v>
      </c>
      <c r="BG82" s="60">
        <v>0</v>
      </c>
      <c r="BH82" s="58">
        <v>124</v>
      </c>
      <c r="BI82" s="60">
        <v>163</v>
      </c>
      <c r="BJ82" s="44">
        <v>159</v>
      </c>
      <c r="BK82" s="45">
        <v>428</v>
      </c>
      <c r="BL82" s="44">
        <v>135</v>
      </c>
      <c r="BM82" s="45">
        <v>624</v>
      </c>
      <c r="BN82" s="44">
        <v>223</v>
      </c>
      <c r="BO82" s="45">
        <v>581</v>
      </c>
      <c r="BP82" s="44">
        <v>146</v>
      </c>
      <c r="BQ82" s="45">
        <v>862</v>
      </c>
      <c r="BR82" s="44">
        <v>907</v>
      </c>
      <c r="BS82" s="45">
        <v>454</v>
      </c>
      <c r="BT82" s="44">
        <v>894</v>
      </c>
      <c r="BU82" s="45">
        <v>326</v>
      </c>
      <c r="BV82" s="58">
        <v>821</v>
      </c>
      <c r="BW82" s="45">
        <v>1060</v>
      </c>
      <c r="BX82" s="58">
        <v>574</v>
      </c>
      <c r="BY82" s="45">
        <v>1073</v>
      </c>
      <c r="BZ82" s="58">
        <v>168</v>
      </c>
      <c r="CA82" s="60">
        <v>970</v>
      </c>
      <c r="CB82" s="58">
        <v>159</v>
      </c>
      <c r="CC82" s="60">
        <v>955</v>
      </c>
      <c r="CD82" s="58">
        <v>64</v>
      </c>
      <c r="CE82" s="60">
        <v>744</v>
      </c>
      <c r="CF82" s="58">
        <v>190</v>
      </c>
      <c r="CG82" s="60">
        <v>770</v>
      </c>
      <c r="CH82" s="50">
        <v>128.94</v>
      </c>
      <c r="CI82" s="51">
        <v>928.01</v>
      </c>
      <c r="CJ82" s="59">
        <v>132.19999999999999</v>
      </c>
      <c r="CK82" s="51">
        <v>709.93</v>
      </c>
      <c r="CL82" s="59">
        <v>134.1</v>
      </c>
      <c r="CM82" s="51">
        <v>467.82</v>
      </c>
      <c r="CN82" s="59">
        <v>172.06</v>
      </c>
      <c r="CO82" s="51">
        <v>1255.6099999999999</v>
      </c>
      <c r="CP82" s="59">
        <v>307.04000000000002</v>
      </c>
      <c r="CQ82" s="51">
        <v>1300.3800000000001</v>
      </c>
      <c r="CR82" s="59">
        <v>400.76</v>
      </c>
      <c r="CS82" s="51">
        <v>1700.72</v>
      </c>
      <c r="CT82" s="50">
        <v>607.12</v>
      </c>
      <c r="CU82" s="51">
        <v>1316.57</v>
      </c>
      <c r="CV82" s="50">
        <v>302.52999999999997</v>
      </c>
      <c r="CW82" s="51">
        <v>609.97</v>
      </c>
      <c r="CX82" s="50">
        <v>500.24</v>
      </c>
      <c r="CY82" s="51">
        <v>1301.83</v>
      </c>
      <c r="CZ82" s="50">
        <v>707.58</v>
      </c>
      <c r="DA82" s="51">
        <v>1860.63</v>
      </c>
      <c r="DB82" s="50">
        <v>189.3</v>
      </c>
      <c r="DC82" s="51">
        <v>1078.8599999999999</v>
      </c>
      <c r="DD82" s="50">
        <v>469.03</v>
      </c>
      <c r="DE82" s="51">
        <v>971.29</v>
      </c>
    </row>
    <row r="83" spans="1:109">
      <c r="A83" s="54" t="s">
        <v>122</v>
      </c>
      <c r="B83" s="58">
        <v>349</v>
      </c>
      <c r="C83" s="45">
        <v>1415</v>
      </c>
      <c r="D83" s="58">
        <v>512</v>
      </c>
      <c r="E83" s="45">
        <v>1595</v>
      </c>
      <c r="F83" s="56">
        <v>310</v>
      </c>
      <c r="G83" s="45">
        <v>1382</v>
      </c>
      <c r="H83" s="56">
        <v>241</v>
      </c>
      <c r="I83" s="45">
        <v>1318</v>
      </c>
      <c r="J83" s="56">
        <v>161</v>
      </c>
      <c r="K83" s="45">
        <v>1103</v>
      </c>
      <c r="L83" s="56">
        <v>283</v>
      </c>
      <c r="M83" s="45">
        <v>1112</v>
      </c>
      <c r="N83" s="56">
        <v>37</v>
      </c>
      <c r="O83" s="45">
        <v>1056</v>
      </c>
      <c r="P83" s="56">
        <v>149</v>
      </c>
      <c r="Q83" s="45">
        <v>1153</v>
      </c>
      <c r="R83" s="56">
        <v>97</v>
      </c>
      <c r="S83" s="45">
        <v>1312</v>
      </c>
      <c r="T83" s="56">
        <v>239</v>
      </c>
      <c r="U83" s="45">
        <v>1271</v>
      </c>
      <c r="V83" s="56">
        <v>108</v>
      </c>
      <c r="W83" s="45">
        <v>1048</v>
      </c>
      <c r="X83" s="56">
        <v>3</v>
      </c>
      <c r="Y83" s="60">
        <v>259</v>
      </c>
      <c r="Z83" s="56">
        <v>0</v>
      </c>
      <c r="AA83" s="60">
        <v>0</v>
      </c>
      <c r="AB83" s="56">
        <v>0</v>
      </c>
      <c r="AC83" s="60">
        <v>0</v>
      </c>
      <c r="AD83" s="56">
        <v>0</v>
      </c>
      <c r="AE83" s="60">
        <v>0</v>
      </c>
      <c r="AF83" s="56">
        <v>0</v>
      </c>
      <c r="AG83" s="60">
        <v>0</v>
      </c>
      <c r="AH83" s="56">
        <v>65</v>
      </c>
      <c r="AI83" s="60">
        <v>327</v>
      </c>
      <c r="AJ83" s="56">
        <v>72</v>
      </c>
      <c r="AK83" s="60">
        <v>434</v>
      </c>
      <c r="AL83" s="56">
        <v>87</v>
      </c>
      <c r="AM83" s="60">
        <v>715</v>
      </c>
      <c r="AN83" s="56">
        <v>172</v>
      </c>
      <c r="AO83" s="57">
        <v>1190</v>
      </c>
      <c r="AP83" s="58">
        <v>235</v>
      </c>
      <c r="AQ83" s="45">
        <v>1021</v>
      </c>
      <c r="AR83" s="58">
        <v>762</v>
      </c>
      <c r="AS83" s="60">
        <v>801</v>
      </c>
      <c r="AT83" s="44">
        <v>1671</v>
      </c>
      <c r="AU83" s="60">
        <v>178</v>
      </c>
      <c r="AV83" s="44">
        <v>1342</v>
      </c>
      <c r="AW83" s="60">
        <v>157</v>
      </c>
      <c r="AX83" s="44">
        <v>1579</v>
      </c>
      <c r="AY83" s="45">
        <v>366</v>
      </c>
      <c r="AZ83" s="44">
        <v>1599</v>
      </c>
      <c r="BA83" s="60">
        <v>163</v>
      </c>
      <c r="BB83" s="44">
        <v>1387</v>
      </c>
      <c r="BC83" s="60">
        <v>176</v>
      </c>
      <c r="BD83" s="44">
        <v>1408</v>
      </c>
      <c r="BE83" s="60">
        <v>139</v>
      </c>
      <c r="BF83" s="44">
        <v>1076</v>
      </c>
      <c r="BG83" s="60">
        <v>65</v>
      </c>
      <c r="BH83" s="58">
        <v>638</v>
      </c>
      <c r="BI83" s="60">
        <v>105</v>
      </c>
      <c r="BJ83" s="44">
        <v>2413</v>
      </c>
      <c r="BK83" s="45">
        <v>254</v>
      </c>
      <c r="BL83" s="44">
        <v>1947</v>
      </c>
      <c r="BM83" s="45">
        <v>149</v>
      </c>
      <c r="BN83" s="44">
        <v>1793</v>
      </c>
      <c r="BO83" s="45">
        <v>74</v>
      </c>
      <c r="BP83" s="44">
        <v>2036</v>
      </c>
      <c r="BQ83" s="45">
        <v>121</v>
      </c>
      <c r="BR83" s="44">
        <v>990</v>
      </c>
      <c r="BS83" s="45">
        <v>352</v>
      </c>
      <c r="BT83" s="44">
        <v>601</v>
      </c>
      <c r="BU83" s="45">
        <v>221</v>
      </c>
      <c r="BV83" s="44">
        <v>1235</v>
      </c>
      <c r="BW83" s="60">
        <v>298</v>
      </c>
      <c r="BX83" s="44">
        <v>1280</v>
      </c>
      <c r="BY83" s="60">
        <v>513</v>
      </c>
      <c r="BZ83" s="44">
        <v>2114</v>
      </c>
      <c r="CA83" s="60">
        <v>417</v>
      </c>
      <c r="CB83" s="44">
        <v>1650</v>
      </c>
      <c r="CC83" s="60">
        <v>592</v>
      </c>
      <c r="CD83" s="44">
        <v>1912</v>
      </c>
      <c r="CE83" s="60">
        <v>527</v>
      </c>
      <c r="CF83" s="44">
        <v>2088</v>
      </c>
      <c r="CG83" s="60">
        <v>520</v>
      </c>
      <c r="CH83" s="50">
        <v>911.24</v>
      </c>
      <c r="CI83" s="51">
        <v>186.84</v>
      </c>
      <c r="CJ83" s="59">
        <v>642.77</v>
      </c>
      <c r="CK83" s="51">
        <v>52.56</v>
      </c>
      <c r="CL83" s="59">
        <v>637.65</v>
      </c>
      <c r="CM83" s="51">
        <v>112.27</v>
      </c>
      <c r="CN83" s="59">
        <v>730.41</v>
      </c>
      <c r="CO83" s="51">
        <v>146.99</v>
      </c>
      <c r="CP83" s="59">
        <v>1040.9100000000001</v>
      </c>
      <c r="CQ83" s="51">
        <v>159.06</v>
      </c>
      <c r="CR83" s="59">
        <v>2112.58</v>
      </c>
      <c r="CS83" s="51">
        <v>185.37</v>
      </c>
      <c r="CT83" s="50">
        <v>830.59</v>
      </c>
      <c r="CU83" s="51">
        <v>197.03</v>
      </c>
      <c r="CV83" s="50">
        <v>960.05</v>
      </c>
      <c r="CW83" s="51">
        <v>206.83</v>
      </c>
      <c r="CX83" s="50">
        <v>1155.49</v>
      </c>
      <c r="CY83" s="51">
        <v>174.01</v>
      </c>
      <c r="CZ83" s="50">
        <v>1022.44</v>
      </c>
      <c r="DA83" s="51">
        <v>176.95</v>
      </c>
      <c r="DB83" s="50">
        <v>1362.97</v>
      </c>
      <c r="DC83" s="51">
        <v>250.8</v>
      </c>
      <c r="DD83" s="50">
        <v>1034.53</v>
      </c>
      <c r="DE83" s="51">
        <v>419.8</v>
      </c>
    </row>
    <row r="84" spans="1:109">
      <c r="A84" s="54" t="s">
        <v>123</v>
      </c>
      <c r="B84" s="58">
        <v>720</v>
      </c>
      <c r="C84" s="60">
        <v>150</v>
      </c>
      <c r="D84" s="44">
        <v>1528</v>
      </c>
      <c r="E84" s="60">
        <v>498</v>
      </c>
      <c r="F84" s="55">
        <v>1416</v>
      </c>
      <c r="G84" s="60">
        <v>434</v>
      </c>
      <c r="H84" s="55">
        <v>1240</v>
      </c>
      <c r="I84" s="60">
        <v>389</v>
      </c>
      <c r="J84" s="55">
        <v>1722</v>
      </c>
      <c r="K84" s="60">
        <v>335</v>
      </c>
      <c r="L84" s="55">
        <v>1458</v>
      </c>
      <c r="M84" s="60">
        <v>222</v>
      </c>
      <c r="N84" s="55">
        <v>1246</v>
      </c>
      <c r="O84" s="60">
        <v>107</v>
      </c>
      <c r="P84" s="56">
        <v>967</v>
      </c>
      <c r="Q84" s="60">
        <v>26</v>
      </c>
      <c r="R84" s="56">
        <v>612</v>
      </c>
      <c r="S84" s="60">
        <v>23</v>
      </c>
      <c r="T84" s="56">
        <v>794</v>
      </c>
      <c r="U84" s="60">
        <v>40</v>
      </c>
      <c r="V84" s="55">
        <v>1035</v>
      </c>
      <c r="W84" s="60">
        <v>43</v>
      </c>
      <c r="X84" s="55">
        <v>1247</v>
      </c>
      <c r="Y84" s="60">
        <v>406</v>
      </c>
      <c r="Z84" s="55">
        <v>1759</v>
      </c>
      <c r="AA84" s="60">
        <v>547</v>
      </c>
      <c r="AB84" s="56">
        <v>874</v>
      </c>
      <c r="AC84" s="60">
        <v>500</v>
      </c>
      <c r="AD84" s="55">
        <v>1203</v>
      </c>
      <c r="AE84" s="60">
        <v>47</v>
      </c>
      <c r="AF84" s="56">
        <v>555</v>
      </c>
      <c r="AG84" s="60">
        <v>518</v>
      </c>
      <c r="AH84" s="55">
        <v>1610</v>
      </c>
      <c r="AI84" s="60">
        <v>107</v>
      </c>
      <c r="AJ84" s="55">
        <v>1374</v>
      </c>
      <c r="AK84" s="60">
        <v>103</v>
      </c>
      <c r="AL84" s="55">
        <v>1431</v>
      </c>
      <c r="AM84" s="60">
        <v>632</v>
      </c>
      <c r="AN84" s="55">
        <v>1792</v>
      </c>
      <c r="AO84" s="61">
        <v>606</v>
      </c>
      <c r="AP84" s="44">
        <v>1709</v>
      </c>
      <c r="AQ84" s="60">
        <v>516</v>
      </c>
      <c r="AR84" s="58">
        <v>774</v>
      </c>
      <c r="AS84" s="60">
        <v>123</v>
      </c>
      <c r="AT84" s="44">
        <v>1656</v>
      </c>
      <c r="AU84" s="60">
        <v>245</v>
      </c>
      <c r="AV84" s="44">
        <v>1479</v>
      </c>
      <c r="AW84" s="60">
        <v>335</v>
      </c>
      <c r="AX84" s="44">
        <v>1019</v>
      </c>
      <c r="AY84" s="45">
        <v>210</v>
      </c>
      <c r="AZ84" s="44">
        <v>1826</v>
      </c>
      <c r="BA84" s="60">
        <v>83</v>
      </c>
      <c r="BB84" s="44">
        <v>1291</v>
      </c>
      <c r="BC84" s="60">
        <v>380</v>
      </c>
      <c r="BD84" s="44">
        <v>1849</v>
      </c>
      <c r="BE84" s="60">
        <v>488</v>
      </c>
      <c r="BF84" s="44">
        <v>1796</v>
      </c>
      <c r="BG84" s="60">
        <v>658</v>
      </c>
      <c r="BH84" s="44">
        <v>1638</v>
      </c>
      <c r="BI84" s="60">
        <v>475</v>
      </c>
      <c r="BJ84" s="44">
        <v>0</v>
      </c>
      <c r="BK84" s="45">
        <v>0</v>
      </c>
      <c r="BL84" s="44">
        <v>0</v>
      </c>
      <c r="BM84" s="45">
        <v>0</v>
      </c>
      <c r="BN84" s="44">
        <v>0</v>
      </c>
      <c r="BO84" s="45">
        <v>0</v>
      </c>
      <c r="BP84" s="44">
        <v>0</v>
      </c>
      <c r="BQ84" s="45">
        <v>0</v>
      </c>
      <c r="BR84" s="44">
        <v>0</v>
      </c>
      <c r="BS84" s="45">
        <v>0</v>
      </c>
      <c r="BT84" s="44">
        <v>0</v>
      </c>
      <c r="BU84" s="45">
        <v>0</v>
      </c>
      <c r="BV84" s="58">
        <v>118</v>
      </c>
      <c r="BW84" s="60">
        <v>27</v>
      </c>
      <c r="BX84" s="58">
        <v>838</v>
      </c>
      <c r="BY84" s="60">
        <v>64</v>
      </c>
      <c r="BZ84" s="58">
        <v>644</v>
      </c>
      <c r="CA84" s="60">
        <v>24</v>
      </c>
      <c r="CB84" s="58">
        <v>626</v>
      </c>
      <c r="CC84" s="60">
        <v>33</v>
      </c>
      <c r="CD84" s="58">
        <v>538</v>
      </c>
      <c r="CE84" s="60">
        <v>20</v>
      </c>
      <c r="CF84" s="58">
        <v>440</v>
      </c>
      <c r="CG84" s="60">
        <v>34</v>
      </c>
      <c r="CH84" s="50">
        <v>1599.97</v>
      </c>
      <c r="CI84" s="51">
        <v>138.69999999999999</v>
      </c>
      <c r="CJ84" s="59">
        <v>2356.7600000000002</v>
      </c>
      <c r="CK84" s="51">
        <v>154.07</v>
      </c>
      <c r="CL84" s="59">
        <v>2299.86</v>
      </c>
      <c r="CM84" s="51">
        <v>70.099999999999994</v>
      </c>
      <c r="CN84" s="59">
        <v>2201.31</v>
      </c>
      <c r="CO84" s="51">
        <v>44.65</v>
      </c>
      <c r="CP84" s="59">
        <v>1147.1500000000001</v>
      </c>
      <c r="CQ84" s="51">
        <v>15.11</v>
      </c>
      <c r="CR84" s="59">
        <v>0</v>
      </c>
      <c r="CS84" s="51">
        <v>0</v>
      </c>
      <c r="CT84" s="50">
        <v>380.92</v>
      </c>
      <c r="CU84" s="51">
        <v>0</v>
      </c>
      <c r="CV84" s="50">
        <v>1372.58</v>
      </c>
      <c r="CW84" s="51">
        <v>0</v>
      </c>
      <c r="CX84" s="50">
        <v>3426.5</v>
      </c>
      <c r="CY84" s="51">
        <v>0</v>
      </c>
      <c r="CZ84" s="50">
        <v>2446.92</v>
      </c>
      <c r="DA84" s="51">
        <v>0</v>
      </c>
      <c r="DB84" s="50">
        <v>3259.17</v>
      </c>
      <c r="DC84" s="51">
        <v>0</v>
      </c>
      <c r="DD84" s="50">
        <v>2900.74</v>
      </c>
      <c r="DE84" s="51">
        <v>0</v>
      </c>
    </row>
    <row r="85" spans="1:109">
      <c r="A85" s="54" t="s">
        <v>124</v>
      </c>
      <c r="B85" s="44">
        <v>1529</v>
      </c>
      <c r="C85" s="60">
        <v>289</v>
      </c>
      <c r="D85" s="58">
        <v>762</v>
      </c>
      <c r="E85" s="60">
        <v>218</v>
      </c>
      <c r="F85" s="55">
        <v>2064</v>
      </c>
      <c r="G85" s="60">
        <v>381</v>
      </c>
      <c r="H85" s="55">
        <v>2750</v>
      </c>
      <c r="I85" s="60">
        <v>631</v>
      </c>
      <c r="J85" s="55">
        <v>2213</v>
      </c>
      <c r="K85" s="60">
        <v>305</v>
      </c>
      <c r="L85" s="55">
        <v>1666</v>
      </c>
      <c r="M85" s="60">
        <v>123</v>
      </c>
      <c r="N85" s="55">
        <v>2043</v>
      </c>
      <c r="O85" s="60">
        <v>128</v>
      </c>
      <c r="P85" s="56">
        <v>720</v>
      </c>
      <c r="Q85" s="60">
        <v>32</v>
      </c>
      <c r="R85" s="56">
        <v>587</v>
      </c>
      <c r="S85" s="60">
        <v>66</v>
      </c>
      <c r="T85" s="56">
        <v>923</v>
      </c>
      <c r="U85" s="60">
        <v>36</v>
      </c>
      <c r="V85" s="56">
        <v>987</v>
      </c>
      <c r="W85" s="60">
        <v>45</v>
      </c>
      <c r="X85" s="56">
        <v>839</v>
      </c>
      <c r="Y85" s="60">
        <v>44</v>
      </c>
      <c r="Z85" s="55">
        <v>1189</v>
      </c>
      <c r="AA85" s="60">
        <v>18</v>
      </c>
      <c r="AB85" s="55">
        <v>2006</v>
      </c>
      <c r="AC85" s="60">
        <v>43</v>
      </c>
      <c r="AD85" s="56">
        <v>935</v>
      </c>
      <c r="AE85" s="60">
        <v>203</v>
      </c>
      <c r="AF85" s="55">
        <v>2202</v>
      </c>
      <c r="AG85" s="60">
        <v>191</v>
      </c>
      <c r="AH85" s="55">
        <v>1954</v>
      </c>
      <c r="AI85" s="60">
        <v>362</v>
      </c>
      <c r="AJ85" s="55">
        <v>1409</v>
      </c>
      <c r="AK85" s="60">
        <v>313</v>
      </c>
      <c r="AL85" s="55">
        <v>1367</v>
      </c>
      <c r="AM85" s="60">
        <v>68</v>
      </c>
      <c r="AN85" s="55">
        <v>1798</v>
      </c>
      <c r="AO85" s="61">
        <v>218</v>
      </c>
      <c r="AP85" s="44">
        <v>1608</v>
      </c>
      <c r="AQ85" s="60">
        <v>72</v>
      </c>
      <c r="AR85" s="58">
        <v>599</v>
      </c>
      <c r="AS85" s="60">
        <v>81</v>
      </c>
      <c r="AT85" s="44">
        <v>1272</v>
      </c>
      <c r="AU85" s="60">
        <v>241</v>
      </c>
      <c r="AV85" s="44">
        <v>1776</v>
      </c>
      <c r="AW85" s="60">
        <v>259</v>
      </c>
      <c r="AX85" s="44">
        <v>2035</v>
      </c>
      <c r="AY85" s="60">
        <v>255</v>
      </c>
      <c r="AZ85" s="44">
        <v>1712</v>
      </c>
      <c r="BA85" s="60">
        <v>691</v>
      </c>
      <c r="BB85" s="44">
        <v>2803</v>
      </c>
      <c r="BC85" s="60">
        <v>598</v>
      </c>
      <c r="BD85" s="44">
        <v>1861</v>
      </c>
      <c r="BE85" s="60">
        <v>623</v>
      </c>
      <c r="BF85" s="44">
        <v>1470</v>
      </c>
      <c r="BG85" s="60">
        <v>268</v>
      </c>
      <c r="BH85" s="44">
        <v>1492</v>
      </c>
      <c r="BI85" s="60">
        <v>44</v>
      </c>
      <c r="BJ85" s="44">
        <v>1704</v>
      </c>
      <c r="BK85" s="45">
        <v>101</v>
      </c>
      <c r="BL85" s="44">
        <v>1277</v>
      </c>
      <c r="BM85" s="45">
        <v>45</v>
      </c>
      <c r="BN85" s="44">
        <v>1447</v>
      </c>
      <c r="BO85" s="45">
        <v>44</v>
      </c>
      <c r="BP85" s="44">
        <v>1373</v>
      </c>
      <c r="BQ85" s="45">
        <v>17</v>
      </c>
      <c r="BR85" s="44">
        <v>1435</v>
      </c>
      <c r="BS85" s="45">
        <v>24</v>
      </c>
      <c r="BT85" s="44">
        <v>1503</v>
      </c>
      <c r="BU85" s="45">
        <v>79</v>
      </c>
      <c r="BV85" s="44">
        <v>1557</v>
      </c>
      <c r="BW85" s="60">
        <v>67</v>
      </c>
      <c r="BX85" s="44">
        <v>1400</v>
      </c>
      <c r="BY85" s="60">
        <v>76</v>
      </c>
      <c r="BZ85" s="44">
        <v>1301</v>
      </c>
      <c r="CA85" s="60">
        <v>58</v>
      </c>
      <c r="CB85" s="44">
        <v>1154</v>
      </c>
      <c r="CC85" s="60">
        <v>78</v>
      </c>
      <c r="CD85" s="58">
        <v>834</v>
      </c>
      <c r="CE85" s="60">
        <v>52</v>
      </c>
      <c r="CF85" s="58">
        <v>849</v>
      </c>
      <c r="CG85" s="60">
        <v>55</v>
      </c>
      <c r="CH85" s="50">
        <v>0</v>
      </c>
      <c r="CI85" s="51">
        <v>0</v>
      </c>
      <c r="CJ85" s="59">
        <v>0</v>
      </c>
      <c r="CK85" s="51">
        <v>0</v>
      </c>
      <c r="CL85" s="59">
        <v>0</v>
      </c>
      <c r="CM85" s="51">
        <v>0</v>
      </c>
      <c r="CN85" s="59">
        <v>0</v>
      </c>
      <c r="CO85" s="51">
        <v>0</v>
      </c>
      <c r="CP85" s="59">
        <v>0</v>
      </c>
      <c r="CQ85" s="51">
        <v>0</v>
      </c>
      <c r="CR85" s="59">
        <v>0</v>
      </c>
      <c r="CS85" s="51">
        <v>0</v>
      </c>
      <c r="CT85" s="50">
        <v>2</v>
      </c>
      <c r="CU85" s="51">
        <v>0</v>
      </c>
      <c r="CV85" s="50">
        <v>0</v>
      </c>
      <c r="CW85" s="51">
        <v>1.87</v>
      </c>
      <c r="CX85" s="50">
        <v>0</v>
      </c>
      <c r="CY85" s="51">
        <v>27.02</v>
      </c>
      <c r="CZ85" s="50">
        <v>0</v>
      </c>
      <c r="DA85" s="51">
        <v>34.340000000000003</v>
      </c>
      <c r="DB85" s="50">
        <v>0</v>
      </c>
      <c r="DC85" s="51">
        <v>32.49</v>
      </c>
      <c r="DD85" s="50">
        <v>0</v>
      </c>
      <c r="DE85" s="51">
        <v>24.6</v>
      </c>
    </row>
    <row r="86" spans="1:109">
      <c r="A86" s="54" t="s">
        <v>40</v>
      </c>
      <c r="B86" s="44">
        <v>6920</v>
      </c>
      <c r="C86" s="45">
        <v>6831</v>
      </c>
      <c r="D86" s="44">
        <v>6357</v>
      </c>
      <c r="E86" s="45">
        <v>6368</v>
      </c>
      <c r="F86" s="55">
        <v>6056</v>
      </c>
      <c r="G86" s="45">
        <v>3650</v>
      </c>
      <c r="H86" s="55">
        <v>9490</v>
      </c>
      <c r="I86" s="45">
        <v>2805</v>
      </c>
      <c r="J86" s="55">
        <v>6580</v>
      </c>
      <c r="K86" s="45">
        <v>2002</v>
      </c>
      <c r="L86" s="55">
        <v>8575</v>
      </c>
      <c r="M86" s="45">
        <v>4118</v>
      </c>
      <c r="N86" s="55">
        <v>7629</v>
      </c>
      <c r="O86" s="60">
        <v>764</v>
      </c>
      <c r="P86" s="55">
        <v>20368</v>
      </c>
      <c r="Q86" s="45">
        <v>5649</v>
      </c>
      <c r="R86" s="55">
        <v>7596</v>
      </c>
      <c r="S86" s="45">
        <v>4104</v>
      </c>
      <c r="T86" s="55">
        <v>5387</v>
      </c>
      <c r="U86" s="45">
        <v>1610</v>
      </c>
      <c r="V86" s="55">
        <v>4526</v>
      </c>
      <c r="W86" s="45">
        <v>3757</v>
      </c>
      <c r="X86" s="55">
        <v>5336</v>
      </c>
      <c r="Y86" s="45">
        <v>2137</v>
      </c>
      <c r="Z86" s="55">
        <v>2042</v>
      </c>
      <c r="AA86" s="60">
        <v>948</v>
      </c>
      <c r="AB86" s="55">
        <v>4234</v>
      </c>
      <c r="AC86" s="45">
        <v>4605</v>
      </c>
      <c r="AD86" s="55">
        <v>5218</v>
      </c>
      <c r="AE86" s="45">
        <v>3456</v>
      </c>
      <c r="AF86" s="55">
        <v>5714</v>
      </c>
      <c r="AG86" s="45">
        <v>2832</v>
      </c>
      <c r="AH86" s="55">
        <v>1764</v>
      </c>
      <c r="AI86" s="60">
        <v>620</v>
      </c>
      <c r="AJ86" s="55">
        <v>2640</v>
      </c>
      <c r="AK86" s="45">
        <v>1811</v>
      </c>
      <c r="AL86" s="55">
        <v>3723</v>
      </c>
      <c r="AM86" s="45">
        <v>1280</v>
      </c>
      <c r="AN86" s="56">
        <v>352</v>
      </c>
      <c r="AO86" s="61">
        <v>6</v>
      </c>
      <c r="AP86" s="58">
        <v>0</v>
      </c>
      <c r="AQ86" s="60">
        <v>0</v>
      </c>
      <c r="AR86" s="58">
        <v>0</v>
      </c>
      <c r="AS86" s="60">
        <v>0</v>
      </c>
      <c r="AT86" s="44">
        <v>3881</v>
      </c>
      <c r="AU86" s="45">
        <v>2162</v>
      </c>
      <c r="AV86" s="44">
        <v>6579</v>
      </c>
      <c r="AW86" s="45">
        <v>3888</v>
      </c>
      <c r="AX86" s="44">
        <v>6174</v>
      </c>
      <c r="AY86" s="45">
        <v>3670</v>
      </c>
      <c r="AZ86" s="44">
        <v>4521</v>
      </c>
      <c r="BA86" s="45">
        <v>2283</v>
      </c>
      <c r="BB86" s="44">
        <v>4086</v>
      </c>
      <c r="BC86" s="45">
        <v>2073</v>
      </c>
      <c r="BD86" s="44">
        <v>5219</v>
      </c>
      <c r="BE86" s="45">
        <v>4822</v>
      </c>
      <c r="BF86" s="44">
        <v>3367</v>
      </c>
      <c r="BG86" s="45">
        <v>4162</v>
      </c>
      <c r="BH86" s="44">
        <v>7232</v>
      </c>
      <c r="BI86" s="45">
        <v>1678</v>
      </c>
      <c r="BJ86" s="44">
        <v>6026</v>
      </c>
      <c r="BK86" s="45">
        <v>927</v>
      </c>
      <c r="BL86" s="44">
        <v>5494</v>
      </c>
      <c r="BM86" s="45">
        <v>1329</v>
      </c>
      <c r="BN86" s="44">
        <v>3431</v>
      </c>
      <c r="BO86" s="45">
        <v>1165</v>
      </c>
      <c r="BP86" s="44">
        <v>3483</v>
      </c>
      <c r="BQ86" s="45">
        <v>1575</v>
      </c>
      <c r="BR86" s="44">
        <v>5627</v>
      </c>
      <c r="BS86" s="45">
        <v>2212</v>
      </c>
      <c r="BT86" s="44">
        <v>3401</v>
      </c>
      <c r="BU86" s="45">
        <v>1964</v>
      </c>
      <c r="BV86" s="44">
        <v>8333</v>
      </c>
      <c r="BW86" s="60">
        <v>915</v>
      </c>
      <c r="BX86" s="44">
        <v>8748</v>
      </c>
      <c r="BY86" s="45">
        <v>2890</v>
      </c>
      <c r="BZ86" s="44">
        <v>10717</v>
      </c>
      <c r="CA86" s="45">
        <v>2808</v>
      </c>
      <c r="CB86" s="44">
        <v>7005</v>
      </c>
      <c r="CC86" s="45">
        <v>2594</v>
      </c>
      <c r="CD86" s="44">
        <v>8377</v>
      </c>
      <c r="CE86" s="45">
        <v>1278</v>
      </c>
      <c r="CF86" s="44">
        <v>11691</v>
      </c>
      <c r="CG86" s="60">
        <v>848</v>
      </c>
      <c r="CH86" s="50">
        <v>106.88</v>
      </c>
      <c r="CI86" s="51">
        <v>161.47999999999999</v>
      </c>
      <c r="CJ86" s="59">
        <v>0</v>
      </c>
      <c r="CK86" s="51">
        <v>0</v>
      </c>
      <c r="CL86" s="59">
        <v>2178.9</v>
      </c>
      <c r="CM86" s="51">
        <v>250.2</v>
      </c>
      <c r="CN86" s="59">
        <v>4236.75</v>
      </c>
      <c r="CO86" s="51">
        <v>1719.75</v>
      </c>
      <c r="CP86" s="59">
        <v>4065.45</v>
      </c>
      <c r="CQ86" s="51">
        <v>3959.85</v>
      </c>
      <c r="CR86" s="59">
        <v>5032.28</v>
      </c>
      <c r="CS86" s="51">
        <v>2296.73</v>
      </c>
      <c r="CT86" s="50">
        <v>5337</v>
      </c>
      <c r="CU86" s="51">
        <v>948.83</v>
      </c>
      <c r="CV86" s="50">
        <v>5935.65</v>
      </c>
      <c r="CW86" s="51">
        <v>2871.3</v>
      </c>
      <c r="CX86" s="50">
        <v>5029.95</v>
      </c>
      <c r="CY86" s="51">
        <v>2987.93</v>
      </c>
      <c r="CZ86" s="50">
        <v>5466.68</v>
      </c>
      <c r="DA86" s="51">
        <v>3693.15</v>
      </c>
      <c r="DB86" s="50">
        <v>8515.0499999999993</v>
      </c>
      <c r="DC86" s="51">
        <v>2042.03</v>
      </c>
      <c r="DD86" s="50">
        <v>7681.05</v>
      </c>
      <c r="DE86" s="51">
        <v>1990.58</v>
      </c>
    </row>
    <row r="87" spans="1:109">
      <c r="A87" s="54" t="s">
        <v>41</v>
      </c>
      <c r="B87" s="44">
        <v>6793</v>
      </c>
      <c r="C87" s="45">
        <v>10000</v>
      </c>
      <c r="D87" s="44">
        <v>5476</v>
      </c>
      <c r="E87" s="45">
        <v>9049</v>
      </c>
      <c r="F87" s="55">
        <v>2485</v>
      </c>
      <c r="G87" s="45">
        <v>6592</v>
      </c>
      <c r="H87" s="55">
        <v>4669</v>
      </c>
      <c r="I87" s="45">
        <v>4589</v>
      </c>
      <c r="J87" s="55">
        <v>8010</v>
      </c>
      <c r="K87" s="45">
        <v>3922</v>
      </c>
      <c r="L87" s="55">
        <v>6272</v>
      </c>
      <c r="M87" s="45">
        <v>4934</v>
      </c>
      <c r="N87" s="55">
        <v>5665</v>
      </c>
      <c r="O87" s="45">
        <v>2785</v>
      </c>
      <c r="P87" s="56">
        <v>0</v>
      </c>
      <c r="Q87" s="60">
        <v>0</v>
      </c>
      <c r="R87" s="56">
        <v>26</v>
      </c>
      <c r="S87" s="60">
        <v>24</v>
      </c>
      <c r="T87" s="55">
        <v>7977</v>
      </c>
      <c r="U87" s="45">
        <v>1621</v>
      </c>
      <c r="V87" s="55">
        <v>5593</v>
      </c>
      <c r="W87" s="45">
        <v>5559</v>
      </c>
      <c r="X87" s="55">
        <v>4033</v>
      </c>
      <c r="Y87" s="45">
        <v>1981</v>
      </c>
      <c r="Z87" s="55">
        <v>9317</v>
      </c>
      <c r="AA87" s="45">
        <v>3113</v>
      </c>
      <c r="AB87" s="55">
        <v>2399</v>
      </c>
      <c r="AC87" s="45">
        <v>2694</v>
      </c>
      <c r="AD87" s="55">
        <v>8335</v>
      </c>
      <c r="AE87" s="45">
        <v>4359</v>
      </c>
      <c r="AF87" s="55">
        <v>2930</v>
      </c>
      <c r="AG87" s="45">
        <v>4405</v>
      </c>
      <c r="AH87" s="55">
        <v>2925</v>
      </c>
      <c r="AI87" s="45">
        <v>1570</v>
      </c>
      <c r="AJ87" s="55">
        <v>5221</v>
      </c>
      <c r="AK87" s="45">
        <v>2728</v>
      </c>
      <c r="AL87" s="55">
        <v>2664</v>
      </c>
      <c r="AM87" s="45">
        <v>1198</v>
      </c>
      <c r="AN87" s="56">
        <v>895</v>
      </c>
      <c r="AO87" s="61">
        <v>29</v>
      </c>
      <c r="AP87" s="44">
        <v>3885</v>
      </c>
      <c r="AQ87" s="60">
        <v>962</v>
      </c>
      <c r="AR87" s="44">
        <v>7667</v>
      </c>
      <c r="AS87" s="45">
        <v>1031</v>
      </c>
      <c r="AT87" s="44">
        <v>5423</v>
      </c>
      <c r="AU87" s="45">
        <v>1890</v>
      </c>
      <c r="AV87" s="44">
        <v>3425</v>
      </c>
      <c r="AW87" s="45">
        <v>5111</v>
      </c>
      <c r="AX87" s="44">
        <v>4329</v>
      </c>
      <c r="AY87" s="45">
        <v>4982</v>
      </c>
      <c r="AZ87" s="44">
        <v>2988</v>
      </c>
      <c r="BA87" s="45">
        <v>2624</v>
      </c>
      <c r="BB87" s="44">
        <v>3834</v>
      </c>
      <c r="BC87" s="45">
        <v>3286</v>
      </c>
      <c r="BD87" s="44">
        <v>5223</v>
      </c>
      <c r="BE87" s="45">
        <v>4368</v>
      </c>
      <c r="BF87" s="44">
        <v>5328</v>
      </c>
      <c r="BG87" s="45">
        <v>3934</v>
      </c>
      <c r="BH87" s="44">
        <v>6425</v>
      </c>
      <c r="BI87" s="45">
        <v>4138</v>
      </c>
      <c r="BJ87" s="44">
        <v>5134</v>
      </c>
      <c r="BK87" s="45">
        <v>1618</v>
      </c>
      <c r="BL87" s="44">
        <v>3079</v>
      </c>
      <c r="BM87" s="45">
        <v>182</v>
      </c>
      <c r="BN87" s="44">
        <v>0</v>
      </c>
      <c r="BO87" s="45">
        <v>0</v>
      </c>
      <c r="BP87" s="44">
        <v>0</v>
      </c>
      <c r="BQ87" s="45">
        <v>0</v>
      </c>
      <c r="BR87" s="44">
        <v>0</v>
      </c>
      <c r="BS87" s="45">
        <v>0</v>
      </c>
      <c r="BT87" s="44">
        <v>0</v>
      </c>
      <c r="BU87" s="45">
        <v>0</v>
      </c>
      <c r="BV87" s="58">
        <v>6</v>
      </c>
      <c r="BW87" s="60">
        <v>180</v>
      </c>
      <c r="BX87" s="58">
        <v>0</v>
      </c>
      <c r="BY87" s="60">
        <v>0</v>
      </c>
      <c r="BZ87" s="58">
        <v>0</v>
      </c>
      <c r="CA87" s="60">
        <v>0</v>
      </c>
      <c r="CB87" s="44">
        <v>7694</v>
      </c>
      <c r="CC87" s="45">
        <v>2828</v>
      </c>
      <c r="CD87" s="44">
        <v>9817</v>
      </c>
      <c r="CE87" s="45">
        <v>2402</v>
      </c>
      <c r="CF87" s="44">
        <v>8662</v>
      </c>
      <c r="CG87" s="45">
        <v>3198</v>
      </c>
      <c r="CH87" s="50">
        <v>6190.28</v>
      </c>
      <c r="CI87" s="51">
        <v>1467.68</v>
      </c>
      <c r="CJ87" s="59">
        <v>5239.13</v>
      </c>
      <c r="CK87" s="51">
        <v>2433</v>
      </c>
      <c r="CL87" s="59">
        <v>4458.38</v>
      </c>
      <c r="CM87" s="51">
        <v>2575.88</v>
      </c>
      <c r="CN87" s="59">
        <v>6580.88</v>
      </c>
      <c r="CO87" s="51">
        <v>2028.68</v>
      </c>
      <c r="CP87" s="59">
        <v>4902.75</v>
      </c>
      <c r="CQ87" s="51">
        <v>3535.2</v>
      </c>
      <c r="CR87" s="59">
        <v>5438.7</v>
      </c>
      <c r="CS87" s="51">
        <v>2800.28</v>
      </c>
      <c r="CT87" s="50">
        <v>5323.8</v>
      </c>
      <c r="CU87" s="51">
        <v>1216.2</v>
      </c>
      <c r="CV87" s="50">
        <v>6622.5</v>
      </c>
      <c r="CW87" s="51">
        <v>4433.1000000000004</v>
      </c>
      <c r="CX87" s="50">
        <v>4113.9799999999996</v>
      </c>
      <c r="CY87" s="51">
        <v>3491.93</v>
      </c>
      <c r="CZ87" s="50">
        <v>4475.33</v>
      </c>
      <c r="DA87" s="51">
        <v>5328.3</v>
      </c>
      <c r="DB87" s="50">
        <v>5877.45</v>
      </c>
      <c r="DC87" s="51">
        <v>4536.2299999999996</v>
      </c>
      <c r="DD87" s="50">
        <v>6043.05</v>
      </c>
      <c r="DE87" s="51">
        <v>2750.03</v>
      </c>
    </row>
    <row r="88" spans="1:109">
      <c r="A88" s="54" t="s">
        <v>42</v>
      </c>
      <c r="B88" s="44">
        <v>15003</v>
      </c>
      <c r="C88" s="45">
        <v>1593</v>
      </c>
      <c r="D88" s="44">
        <v>20508</v>
      </c>
      <c r="E88" s="60">
        <v>258</v>
      </c>
      <c r="F88" s="55">
        <v>18684</v>
      </c>
      <c r="G88" s="60">
        <v>505</v>
      </c>
      <c r="H88" s="55">
        <v>8027</v>
      </c>
      <c r="I88" s="60">
        <v>700</v>
      </c>
      <c r="J88" s="55">
        <v>10885</v>
      </c>
      <c r="K88" s="45">
        <v>1669</v>
      </c>
      <c r="L88" s="55">
        <v>17577</v>
      </c>
      <c r="M88" s="45">
        <v>2472</v>
      </c>
      <c r="N88" s="55">
        <v>7447</v>
      </c>
      <c r="O88" s="60">
        <v>219</v>
      </c>
      <c r="P88" s="55">
        <v>10283</v>
      </c>
      <c r="Q88" s="60">
        <v>745</v>
      </c>
      <c r="R88" s="55">
        <v>10337</v>
      </c>
      <c r="S88" s="60">
        <v>257</v>
      </c>
      <c r="T88" s="56">
        <v>0</v>
      </c>
      <c r="U88" s="60">
        <v>0</v>
      </c>
      <c r="V88" s="56">
        <v>0</v>
      </c>
      <c r="W88" s="60">
        <v>0</v>
      </c>
      <c r="X88" s="56">
        <v>0</v>
      </c>
      <c r="Y88" s="60">
        <v>0</v>
      </c>
      <c r="Z88" s="55">
        <v>10084</v>
      </c>
      <c r="AA88" s="60">
        <v>111</v>
      </c>
      <c r="AB88" s="55">
        <v>23768</v>
      </c>
      <c r="AC88" s="60">
        <v>447</v>
      </c>
      <c r="AD88" s="55">
        <v>10117</v>
      </c>
      <c r="AE88" s="60">
        <v>395</v>
      </c>
      <c r="AF88" s="55">
        <v>6887</v>
      </c>
      <c r="AG88" s="60">
        <v>284</v>
      </c>
      <c r="AH88" s="55">
        <v>4563</v>
      </c>
      <c r="AI88" s="60">
        <v>197</v>
      </c>
      <c r="AJ88" s="55">
        <v>12508</v>
      </c>
      <c r="AK88" s="60">
        <v>20</v>
      </c>
      <c r="AL88" s="55">
        <v>6952</v>
      </c>
      <c r="AM88" s="60">
        <v>107</v>
      </c>
      <c r="AN88" s="55">
        <v>7494</v>
      </c>
      <c r="AO88" s="61">
        <v>613</v>
      </c>
      <c r="AP88" s="44">
        <v>6004</v>
      </c>
      <c r="AQ88" s="60">
        <v>351</v>
      </c>
      <c r="AR88" s="44">
        <v>18150</v>
      </c>
      <c r="AS88" s="60">
        <v>502</v>
      </c>
      <c r="AT88" s="44">
        <v>13202</v>
      </c>
      <c r="AU88" s="60">
        <v>108</v>
      </c>
      <c r="AV88" s="44">
        <v>16682</v>
      </c>
      <c r="AW88" s="60">
        <v>486</v>
      </c>
      <c r="AX88" s="44">
        <v>17022</v>
      </c>
      <c r="AY88" s="45">
        <v>98</v>
      </c>
      <c r="AZ88" s="44">
        <v>12562</v>
      </c>
      <c r="BA88" s="60">
        <v>134</v>
      </c>
      <c r="BB88" s="44">
        <v>10447</v>
      </c>
      <c r="BC88" s="60">
        <v>264</v>
      </c>
      <c r="BD88" s="44">
        <v>21523</v>
      </c>
      <c r="BE88" s="60">
        <v>282</v>
      </c>
      <c r="BF88" s="44">
        <v>30506</v>
      </c>
      <c r="BG88" s="60">
        <v>25</v>
      </c>
      <c r="BH88" s="44">
        <v>20254</v>
      </c>
      <c r="BI88" s="60">
        <v>99</v>
      </c>
      <c r="BJ88" s="44">
        <v>0</v>
      </c>
      <c r="BK88" s="45">
        <v>0</v>
      </c>
      <c r="BL88" s="44">
        <v>0</v>
      </c>
      <c r="BM88" s="45">
        <v>0</v>
      </c>
      <c r="BN88" s="44">
        <v>2919</v>
      </c>
      <c r="BO88" s="45">
        <v>862</v>
      </c>
      <c r="BP88" s="44">
        <v>4835</v>
      </c>
      <c r="BQ88" s="45">
        <v>1285</v>
      </c>
      <c r="BR88" s="44">
        <v>5619</v>
      </c>
      <c r="BS88" s="45">
        <v>1623</v>
      </c>
      <c r="BT88" s="44">
        <v>6355</v>
      </c>
      <c r="BU88" s="45">
        <v>1149</v>
      </c>
      <c r="BV88" s="44">
        <v>9816</v>
      </c>
      <c r="BW88" s="60">
        <v>999</v>
      </c>
      <c r="BX88" s="44">
        <v>11081</v>
      </c>
      <c r="BY88" s="45">
        <v>1025</v>
      </c>
      <c r="BZ88" s="44">
        <v>24614</v>
      </c>
      <c r="CA88" s="60">
        <v>759</v>
      </c>
      <c r="CB88" s="44">
        <v>20061</v>
      </c>
      <c r="CC88" s="45">
        <v>1196</v>
      </c>
      <c r="CD88" s="44">
        <v>16139</v>
      </c>
      <c r="CE88" s="60">
        <v>509</v>
      </c>
      <c r="CF88" s="44">
        <v>20381</v>
      </c>
      <c r="CG88" s="60">
        <v>908</v>
      </c>
      <c r="CH88" s="50">
        <v>15014.18</v>
      </c>
      <c r="CI88" s="51">
        <v>794.25</v>
      </c>
      <c r="CJ88" s="59">
        <v>4375.7299999999996</v>
      </c>
      <c r="CK88" s="51">
        <v>1816.35</v>
      </c>
      <c r="CL88" s="59">
        <v>4777.58</v>
      </c>
      <c r="CM88" s="51">
        <v>3423.53</v>
      </c>
      <c r="CN88" s="59">
        <v>4774.6499999999996</v>
      </c>
      <c r="CO88" s="51">
        <v>2652.3</v>
      </c>
      <c r="CP88" s="59">
        <v>5391.98</v>
      </c>
      <c r="CQ88" s="51">
        <v>4869.68</v>
      </c>
      <c r="CR88" s="59">
        <v>2938.5</v>
      </c>
      <c r="CS88" s="51">
        <v>1448.93</v>
      </c>
      <c r="CT88" s="50">
        <v>102.68</v>
      </c>
      <c r="CU88" s="51">
        <v>19.73</v>
      </c>
      <c r="CV88" s="50">
        <v>5975.1</v>
      </c>
      <c r="CW88" s="51">
        <v>2704.35</v>
      </c>
      <c r="CX88" s="50">
        <v>11022.75</v>
      </c>
      <c r="CY88" s="51">
        <v>3202.43</v>
      </c>
      <c r="CZ88" s="50">
        <v>5278.58</v>
      </c>
      <c r="DA88" s="51">
        <v>4276.28</v>
      </c>
      <c r="DB88" s="50">
        <v>6511.35</v>
      </c>
      <c r="DC88" s="51">
        <v>3436.05</v>
      </c>
      <c r="DD88" s="50">
        <v>13878.9</v>
      </c>
      <c r="DE88" s="51">
        <v>1502.7</v>
      </c>
    </row>
    <row r="89" spans="1:109">
      <c r="A89" s="54" t="s">
        <v>43</v>
      </c>
      <c r="B89" s="58">
        <v>0</v>
      </c>
      <c r="C89" s="60">
        <v>0</v>
      </c>
      <c r="D89" s="44">
        <v>1591</v>
      </c>
      <c r="E89" s="60">
        <v>0</v>
      </c>
      <c r="F89" s="55">
        <v>9359</v>
      </c>
      <c r="G89" s="45">
        <v>1994</v>
      </c>
      <c r="H89" s="55">
        <v>7765</v>
      </c>
      <c r="I89" s="45">
        <v>5978</v>
      </c>
      <c r="J89" s="55">
        <v>7211</v>
      </c>
      <c r="K89" s="45">
        <v>4800</v>
      </c>
      <c r="L89" s="55">
        <v>11120</v>
      </c>
      <c r="M89" s="45">
        <v>5421</v>
      </c>
      <c r="N89" s="55">
        <v>12546</v>
      </c>
      <c r="O89" s="45">
        <v>4039</v>
      </c>
      <c r="P89" s="55">
        <v>23522</v>
      </c>
      <c r="Q89" s="45">
        <v>2679</v>
      </c>
      <c r="R89" s="55">
        <v>10121</v>
      </c>
      <c r="S89" s="45">
        <v>5492</v>
      </c>
      <c r="T89" s="55">
        <v>8458</v>
      </c>
      <c r="U89" s="45">
        <v>3609</v>
      </c>
      <c r="V89" s="55">
        <v>6339</v>
      </c>
      <c r="W89" s="45">
        <v>6901</v>
      </c>
      <c r="X89" s="55">
        <v>7729</v>
      </c>
      <c r="Y89" s="45">
        <v>2401</v>
      </c>
      <c r="Z89" s="55">
        <v>9465</v>
      </c>
      <c r="AA89" s="45">
        <v>4176</v>
      </c>
      <c r="AB89" s="55">
        <v>2903</v>
      </c>
      <c r="AC89" s="45">
        <v>2433</v>
      </c>
      <c r="AD89" s="55">
        <v>6797</v>
      </c>
      <c r="AE89" s="45">
        <v>6082</v>
      </c>
      <c r="AF89" s="55">
        <v>5546</v>
      </c>
      <c r="AG89" s="45">
        <v>3449</v>
      </c>
      <c r="AH89" s="55">
        <v>7367</v>
      </c>
      <c r="AI89" s="45">
        <v>1093</v>
      </c>
      <c r="AJ89" s="55">
        <v>8070</v>
      </c>
      <c r="AK89" s="60">
        <v>848</v>
      </c>
      <c r="AL89" s="55">
        <v>8059</v>
      </c>
      <c r="AM89" s="60">
        <v>623</v>
      </c>
      <c r="AN89" s="55">
        <v>5603</v>
      </c>
      <c r="AO89" s="61">
        <v>701</v>
      </c>
      <c r="AP89" s="44">
        <v>9796</v>
      </c>
      <c r="AQ89" s="60">
        <v>203</v>
      </c>
      <c r="AR89" s="44">
        <v>4995</v>
      </c>
      <c r="AS89" s="60">
        <v>979</v>
      </c>
      <c r="AT89" s="58">
        <v>0</v>
      </c>
      <c r="AU89" s="60">
        <v>0</v>
      </c>
      <c r="AV89" s="44">
        <v>4513</v>
      </c>
      <c r="AW89" s="60">
        <v>376</v>
      </c>
      <c r="AX89" s="44">
        <v>10657</v>
      </c>
      <c r="AY89" s="45">
        <v>3492</v>
      </c>
      <c r="AZ89" s="44">
        <v>4752</v>
      </c>
      <c r="BA89" s="45">
        <v>3412</v>
      </c>
      <c r="BB89" s="44">
        <v>4079</v>
      </c>
      <c r="BC89" s="45">
        <v>5057</v>
      </c>
      <c r="BD89" s="44">
        <v>6126</v>
      </c>
      <c r="BE89" s="45">
        <v>3428</v>
      </c>
      <c r="BF89" s="44">
        <v>4011</v>
      </c>
      <c r="BG89" s="45">
        <v>5027</v>
      </c>
      <c r="BH89" s="44">
        <v>7123</v>
      </c>
      <c r="BI89" s="45">
        <v>3110</v>
      </c>
      <c r="BJ89" s="44">
        <v>8442</v>
      </c>
      <c r="BK89" s="45">
        <v>2101</v>
      </c>
      <c r="BL89" s="44">
        <v>4424</v>
      </c>
      <c r="BM89" s="45">
        <v>3348</v>
      </c>
      <c r="BN89" s="44">
        <v>3850</v>
      </c>
      <c r="BO89" s="45">
        <v>1735</v>
      </c>
      <c r="BP89" s="44">
        <v>4842</v>
      </c>
      <c r="BQ89" s="45">
        <v>2820</v>
      </c>
      <c r="BR89" s="44">
        <v>4192</v>
      </c>
      <c r="BS89" s="45">
        <v>1498</v>
      </c>
      <c r="BT89" s="44">
        <v>4038</v>
      </c>
      <c r="BU89" s="45">
        <v>2740</v>
      </c>
      <c r="BV89" s="44">
        <v>9272</v>
      </c>
      <c r="BW89" s="45">
        <v>2709</v>
      </c>
      <c r="BX89" s="44">
        <v>7611</v>
      </c>
      <c r="BY89" s="45">
        <v>4448</v>
      </c>
      <c r="BZ89" s="44">
        <v>10719</v>
      </c>
      <c r="CA89" s="45">
        <v>4298</v>
      </c>
      <c r="CB89" s="44">
        <v>7850</v>
      </c>
      <c r="CC89" s="45">
        <v>3961</v>
      </c>
      <c r="CD89" s="44">
        <v>6952</v>
      </c>
      <c r="CE89" s="45">
        <v>2915</v>
      </c>
      <c r="CF89" s="44">
        <v>8270</v>
      </c>
      <c r="CG89" s="45">
        <v>3458</v>
      </c>
      <c r="CH89" s="50">
        <v>3726.83</v>
      </c>
      <c r="CI89" s="51">
        <v>920.85</v>
      </c>
      <c r="CJ89" s="59">
        <v>0</v>
      </c>
      <c r="CK89" s="51">
        <v>0</v>
      </c>
      <c r="CL89" s="59">
        <v>0</v>
      </c>
      <c r="CM89" s="51">
        <v>0</v>
      </c>
      <c r="CN89" s="59">
        <v>0</v>
      </c>
      <c r="CO89" s="51">
        <v>0</v>
      </c>
      <c r="CP89" s="59">
        <v>0</v>
      </c>
      <c r="CQ89" s="51">
        <v>0</v>
      </c>
      <c r="CR89" s="59">
        <v>3513</v>
      </c>
      <c r="CS89" s="51">
        <v>2091.6</v>
      </c>
      <c r="CT89" s="50">
        <v>5436.9</v>
      </c>
      <c r="CU89" s="51">
        <v>3424.43</v>
      </c>
      <c r="CV89" s="50">
        <v>9103.65</v>
      </c>
      <c r="CW89" s="51">
        <v>4640.63</v>
      </c>
      <c r="CX89" s="50">
        <v>6484.73</v>
      </c>
      <c r="CY89" s="51">
        <v>5142.83</v>
      </c>
      <c r="CZ89" s="50">
        <v>5568.75</v>
      </c>
      <c r="DA89" s="51">
        <v>5354.85</v>
      </c>
      <c r="DB89" s="50">
        <v>5922.6</v>
      </c>
      <c r="DC89" s="51">
        <v>4290.38</v>
      </c>
      <c r="DD89" s="50">
        <v>7414.43</v>
      </c>
      <c r="DE89" s="51">
        <v>4358.4799999999996</v>
      </c>
    </row>
    <row r="90" spans="1:109">
      <c r="A90" s="54" t="s">
        <v>235</v>
      </c>
      <c r="B90" s="58">
        <v>0</v>
      </c>
      <c r="C90" s="60">
        <v>0</v>
      </c>
      <c r="D90" s="44">
        <v>0</v>
      </c>
      <c r="E90" s="60">
        <v>0</v>
      </c>
      <c r="F90" s="55">
        <v>0</v>
      </c>
      <c r="G90" s="45">
        <v>0</v>
      </c>
      <c r="H90" s="55">
        <v>0</v>
      </c>
      <c r="I90" s="45">
        <v>0</v>
      </c>
      <c r="J90" s="55">
        <v>0</v>
      </c>
      <c r="K90" s="45">
        <v>0</v>
      </c>
      <c r="L90" s="55">
        <v>0</v>
      </c>
      <c r="M90" s="45">
        <v>0</v>
      </c>
      <c r="N90" s="55">
        <v>3193</v>
      </c>
      <c r="O90" s="60">
        <v>901</v>
      </c>
      <c r="P90" s="55">
        <v>1802</v>
      </c>
      <c r="Q90" s="45">
        <v>1191</v>
      </c>
      <c r="R90" s="56">
        <v>751</v>
      </c>
      <c r="S90" s="60">
        <v>853</v>
      </c>
      <c r="T90" s="55">
        <v>1074</v>
      </c>
      <c r="U90" s="60">
        <v>987</v>
      </c>
      <c r="V90" s="55">
        <v>2220</v>
      </c>
      <c r="W90" s="60">
        <v>882</v>
      </c>
      <c r="X90" s="56">
        <v>367</v>
      </c>
      <c r="Y90" s="60">
        <v>472</v>
      </c>
      <c r="Z90" s="56">
        <v>505</v>
      </c>
      <c r="AA90" s="60">
        <v>859</v>
      </c>
      <c r="AB90" s="55">
        <v>1147</v>
      </c>
      <c r="AC90" s="45">
        <v>1294</v>
      </c>
      <c r="AD90" s="56">
        <v>688</v>
      </c>
      <c r="AE90" s="60">
        <v>812</v>
      </c>
      <c r="AF90" s="55">
        <v>1683</v>
      </c>
      <c r="AG90" s="45">
        <v>1567</v>
      </c>
      <c r="AH90" s="55">
        <v>3596</v>
      </c>
      <c r="AI90" s="60">
        <v>51</v>
      </c>
      <c r="AJ90" s="56">
        <v>0</v>
      </c>
      <c r="AK90" s="60">
        <v>0</v>
      </c>
      <c r="AL90" s="56">
        <v>122</v>
      </c>
      <c r="AM90" s="60">
        <v>20</v>
      </c>
      <c r="AN90" s="56">
        <v>0</v>
      </c>
      <c r="AO90" s="61">
        <v>0</v>
      </c>
      <c r="AP90" s="58">
        <v>0</v>
      </c>
      <c r="AQ90" s="60">
        <v>0</v>
      </c>
      <c r="AR90" s="58">
        <v>0</v>
      </c>
      <c r="AS90" s="60">
        <v>0</v>
      </c>
      <c r="AT90" s="58">
        <v>0</v>
      </c>
      <c r="AU90" s="60">
        <v>0</v>
      </c>
      <c r="AV90" s="58">
        <v>0</v>
      </c>
      <c r="AW90" s="60">
        <v>0</v>
      </c>
      <c r="AX90" s="58">
        <v>0</v>
      </c>
      <c r="AY90" s="60">
        <v>0</v>
      </c>
      <c r="AZ90" s="58">
        <v>14</v>
      </c>
      <c r="BA90" s="60">
        <v>68</v>
      </c>
      <c r="BB90" s="58">
        <v>14</v>
      </c>
      <c r="BC90" s="60">
        <v>47</v>
      </c>
      <c r="BD90" s="58">
        <v>0</v>
      </c>
      <c r="BE90" s="60">
        <v>0</v>
      </c>
      <c r="BF90" s="58">
        <v>0</v>
      </c>
      <c r="BG90" s="60">
        <v>0</v>
      </c>
      <c r="BH90" s="58">
        <v>0</v>
      </c>
      <c r="BI90" s="60">
        <v>0</v>
      </c>
      <c r="BJ90" s="44">
        <v>0</v>
      </c>
      <c r="BK90" s="45">
        <v>0</v>
      </c>
      <c r="BL90" s="44">
        <v>0</v>
      </c>
      <c r="BM90" s="45">
        <v>0</v>
      </c>
      <c r="BN90" s="44">
        <v>0</v>
      </c>
      <c r="BO90" s="45">
        <v>0</v>
      </c>
      <c r="BP90" s="44">
        <v>0</v>
      </c>
      <c r="BQ90" s="45">
        <v>0</v>
      </c>
      <c r="BR90" s="44">
        <v>0</v>
      </c>
      <c r="BS90" s="45">
        <v>0</v>
      </c>
      <c r="BT90" s="44">
        <v>0</v>
      </c>
      <c r="BU90" s="45">
        <v>0</v>
      </c>
      <c r="BV90" s="58">
        <v>0</v>
      </c>
      <c r="BW90" s="60">
        <v>0</v>
      </c>
      <c r="BX90" s="58">
        <v>0</v>
      </c>
      <c r="BY90" s="60">
        <v>0</v>
      </c>
      <c r="BZ90" s="58">
        <v>517</v>
      </c>
      <c r="CA90" s="60">
        <v>420</v>
      </c>
      <c r="CB90" s="44">
        <v>1814</v>
      </c>
      <c r="CC90" s="60">
        <v>523</v>
      </c>
      <c r="CD90" s="58">
        <v>671</v>
      </c>
      <c r="CE90" s="60">
        <v>581</v>
      </c>
      <c r="CF90" s="58">
        <v>558</v>
      </c>
      <c r="CG90" s="60">
        <v>473</v>
      </c>
      <c r="CH90" s="50">
        <v>0</v>
      </c>
      <c r="CI90" s="51">
        <v>0</v>
      </c>
      <c r="CJ90" s="59">
        <v>41.2</v>
      </c>
      <c r="CK90" s="51">
        <v>48.8</v>
      </c>
      <c r="CL90" s="59">
        <v>0</v>
      </c>
      <c r="CM90" s="51">
        <v>0</v>
      </c>
      <c r="CN90" s="59">
        <v>0</v>
      </c>
      <c r="CO90" s="51">
        <v>0</v>
      </c>
      <c r="CP90" s="59">
        <v>0</v>
      </c>
      <c r="CQ90" s="51">
        <v>0</v>
      </c>
      <c r="CR90" s="59">
        <v>0</v>
      </c>
      <c r="CS90" s="51">
        <v>0</v>
      </c>
      <c r="CT90" s="50">
        <v>0</v>
      </c>
      <c r="CU90" s="51">
        <v>0</v>
      </c>
      <c r="CV90" s="59">
        <v>0</v>
      </c>
      <c r="CW90" s="51">
        <v>0</v>
      </c>
      <c r="CX90" s="59">
        <v>0</v>
      </c>
      <c r="CY90" s="51">
        <v>0</v>
      </c>
      <c r="CZ90" s="59">
        <v>0</v>
      </c>
      <c r="DA90" s="51">
        <v>0</v>
      </c>
      <c r="DB90" s="59">
        <v>0</v>
      </c>
      <c r="DC90" s="51">
        <v>0</v>
      </c>
      <c r="DD90" s="59">
        <v>0</v>
      </c>
      <c r="DE90" s="51">
        <v>0</v>
      </c>
    </row>
    <row r="91" spans="1:109">
      <c r="A91" s="54" t="s">
        <v>236</v>
      </c>
      <c r="B91" s="58">
        <v>0</v>
      </c>
      <c r="C91" s="60">
        <v>0</v>
      </c>
      <c r="D91" s="44">
        <v>0</v>
      </c>
      <c r="E91" s="60">
        <v>0</v>
      </c>
      <c r="F91" s="55">
        <v>0</v>
      </c>
      <c r="G91" s="45">
        <v>0</v>
      </c>
      <c r="H91" s="55">
        <v>0</v>
      </c>
      <c r="I91" s="45">
        <v>0</v>
      </c>
      <c r="J91" s="55">
        <v>0</v>
      </c>
      <c r="K91" s="45">
        <v>0</v>
      </c>
      <c r="L91" s="55">
        <v>0</v>
      </c>
      <c r="M91" s="45">
        <v>0</v>
      </c>
      <c r="N91" s="56">
        <v>0</v>
      </c>
      <c r="O91" s="60">
        <v>0</v>
      </c>
      <c r="P91" s="56">
        <v>0</v>
      </c>
      <c r="Q91" s="60">
        <v>0</v>
      </c>
      <c r="R91" s="56">
        <v>0</v>
      </c>
      <c r="S91" s="60">
        <v>0</v>
      </c>
      <c r="T91" s="56">
        <v>0</v>
      </c>
      <c r="U91" s="60">
        <v>0</v>
      </c>
      <c r="V91" s="56">
        <v>0</v>
      </c>
      <c r="W91" s="60">
        <v>0</v>
      </c>
      <c r="X91" s="56">
        <v>0</v>
      </c>
      <c r="Y91" s="60">
        <v>0</v>
      </c>
      <c r="Z91" s="56">
        <v>0</v>
      </c>
      <c r="AA91" s="60">
        <v>0</v>
      </c>
      <c r="AB91" s="56">
        <v>141</v>
      </c>
      <c r="AC91" s="60">
        <v>338</v>
      </c>
      <c r="AD91" s="56">
        <v>425</v>
      </c>
      <c r="AE91" s="45">
        <v>1033</v>
      </c>
      <c r="AF91" s="56">
        <v>993</v>
      </c>
      <c r="AG91" s="45">
        <v>4699</v>
      </c>
      <c r="AH91" s="55">
        <v>1085</v>
      </c>
      <c r="AI91" s="60">
        <v>933</v>
      </c>
      <c r="AJ91" s="56">
        <v>0</v>
      </c>
      <c r="AK91" s="60">
        <v>0</v>
      </c>
      <c r="AL91" s="56">
        <v>47</v>
      </c>
      <c r="AM91" s="60">
        <v>9</v>
      </c>
      <c r="AN91" s="56">
        <v>0</v>
      </c>
      <c r="AO91" s="61">
        <v>0</v>
      </c>
      <c r="AP91" s="58">
        <v>0</v>
      </c>
      <c r="AQ91" s="60">
        <v>0</v>
      </c>
      <c r="AR91" s="58">
        <v>0</v>
      </c>
      <c r="AS91" s="60">
        <v>0</v>
      </c>
      <c r="AT91" s="58">
        <v>0</v>
      </c>
      <c r="AU91" s="60">
        <v>0</v>
      </c>
      <c r="AV91" s="58">
        <v>0</v>
      </c>
      <c r="AW91" s="60">
        <v>0</v>
      </c>
      <c r="AX91" s="58">
        <v>0</v>
      </c>
      <c r="AY91" s="60">
        <v>0</v>
      </c>
      <c r="AZ91" s="58">
        <v>0</v>
      </c>
      <c r="BA91" s="60">
        <v>0</v>
      </c>
      <c r="BB91" s="58">
        <v>0</v>
      </c>
      <c r="BC91" s="60">
        <v>129</v>
      </c>
      <c r="BD91" s="58">
        <v>0</v>
      </c>
      <c r="BE91" s="60">
        <v>0</v>
      </c>
      <c r="BF91" s="58">
        <v>0</v>
      </c>
      <c r="BG91" s="60">
        <v>0</v>
      </c>
      <c r="BH91" s="58">
        <v>0</v>
      </c>
      <c r="BI91" s="60">
        <v>0</v>
      </c>
      <c r="BJ91" s="44">
        <v>0</v>
      </c>
      <c r="BK91" s="45">
        <v>0</v>
      </c>
      <c r="BL91" s="44">
        <v>0</v>
      </c>
      <c r="BM91" s="45">
        <v>0</v>
      </c>
      <c r="BN91" s="44">
        <v>0</v>
      </c>
      <c r="BO91" s="45">
        <v>0</v>
      </c>
      <c r="BP91" s="44">
        <v>0</v>
      </c>
      <c r="BQ91" s="45">
        <v>0</v>
      </c>
      <c r="BR91" s="44">
        <v>0</v>
      </c>
      <c r="BS91" s="45">
        <v>0</v>
      </c>
      <c r="BT91" s="44">
        <v>0</v>
      </c>
      <c r="BU91" s="45">
        <v>0</v>
      </c>
      <c r="BV91" s="58">
        <v>0</v>
      </c>
      <c r="BW91" s="60">
        <v>0</v>
      </c>
      <c r="BX91" s="58">
        <v>54</v>
      </c>
      <c r="BY91" s="60">
        <v>6</v>
      </c>
      <c r="BZ91" s="44">
        <v>2231</v>
      </c>
      <c r="CA91" s="60">
        <v>259</v>
      </c>
      <c r="CB91" s="44">
        <v>2211</v>
      </c>
      <c r="CC91" s="60">
        <v>279</v>
      </c>
      <c r="CD91" s="58">
        <v>479</v>
      </c>
      <c r="CE91" s="60">
        <v>762</v>
      </c>
      <c r="CF91" s="58">
        <v>98</v>
      </c>
      <c r="CG91" s="60">
        <v>224</v>
      </c>
      <c r="CH91" s="50">
        <v>0</v>
      </c>
      <c r="CI91" s="51">
        <v>0</v>
      </c>
      <c r="CJ91" s="59">
        <v>43.3</v>
      </c>
      <c r="CK91" s="51">
        <v>50.6</v>
      </c>
      <c r="CL91" s="59">
        <v>0</v>
      </c>
      <c r="CM91" s="51">
        <v>0</v>
      </c>
      <c r="CN91" s="59">
        <v>0</v>
      </c>
      <c r="CO91" s="51">
        <v>0</v>
      </c>
      <c r="CP91" s="59">
        <v>0</v>
      </c>
      <c r="CQ91" s="51">
        <v>0</v>
      </c>
      <c r="CR91" s="59">
        <v>0</v>
      </c>
      <c r="CS91" s="51">
        <v>0</v>
      </c>
      <c r="CT91" s="50">
        <v>0</v>
      </c>
      <c r="CU91" s="51">
        <v>0</v>
      </c>
      <c r="CV91" s="59">
        <v>0</v>
      </c>
      <c r="CW91" s="51">
        <v>0</v>
      </c>
      <c r="CX91" s="59">
        <v>0</v>
      </c>
      <c r="CY91" s="51">
        <v>0</v>
      </c>
      <c r="CZ91" s="59">
        <v>0</v>
      </c>
      <c r="DA91" s="51">
        <v>0</v>
      </c>
      <c r="DB91" s="59">
        <v>0</v>
      </c>
      <c r="DC91" s="51">
        <v>0</v>
      </c>
      <c r="DD91" s="59">
        <v>0</v>
      </c>
      <c r="DE91" s="51">
        <v>0</v>
      </c>
    </row>
    <row r="92" spans="1:109">
      <c r="A92" s="54" t="s">
        <v>237</v>
      </c>
      <c r="B92" s="58">
        <v>0</v>
      </c>
      <c r="C92" s="60">
        <v>0</v>
      </c>
      <c r="D92" s="44">
        <v>0</v>
      </c>
      <c r="E92" s="60">
        <v>0</v>
      </c>
      <c r="F92" s="55">
        <v>0</v>
      </c>
      <c r="G92" s="45">
        <v>0</v>
      </c>
      <c r="H92" s="55">
        <v>0</v>
      </c>
      <c r="I92" s="45">
        <v>0</v>
      </c>
      <c r="J92" s="55">
        <v>0</v>
      </c>
      <c r="K92" s="45">
        <v>0</v>
      </c>
      <c r="L92" s="55">
        <v>0</v>
      </c>
      <c r="M92" s="45">
        <v>0</v>
      </c>
      <c r="N92" s="56">
        <v>0</v>
      </c>
      <c r="O92" s="60">
        <v>0</v>
      </c>
      <c r="P92" s="56">
        <v>0</v>
      </c>
      <c r="Q92" s="60">
        <v>0</v>
      </c>
      <c r="R92" s="56">
        <v>0</v>
      </c>
      <c r="S92" s="60">
        <v>0</v>
      </c>
      <c r="T92" s="56">
        <v>0</v>
      </c>
      <c r="U92" s="60">
        <v>0</v>
      </c>
      <c r="V92" s="56">
        <v>0</v>
      </c>
      <c r="W92" s="60">
        <v>0</v>
      </c>
      <c r="X92" s="56">
        <v>0</v>
      </c>
      <c r="Y92" s="60">
        <v>0</v>
      </c>
      <c r="Z92" s="56">
        <v>0</v>
      </c>
      <c r="AA92" s="60">
        <v>0</v>
      </c>
      <c r="AB92" s="56">
        <v>103</v>
      </c>
      <c r="AC92" s="60">
        <v>198</v>
      </c>
      <c r="AD92" s="56">
        <v>935</v>
      </c>
      <c r="AE92" s="45">
        <v>3008</v>
      </c>
      <c r="AF92" s="55">
        <v>1692</v>
      </c>
      <c r="AG92" s="45">
        <v>1833</v>
      </c>
      <c r="AH92" s="56">
        <v>909</v>
      </c>
      <c r="AI92" s="60">
        <v>369</v>
      </c>
      <c r="AJ92" s="56">
        <v>0</v>
      </c>
      <c r="AK92" s="60">
        <v>0</v>
      </c>
      <c r="AL92" s="56">
        <v>11</v>
      </c>
      <c r="AM92" s="60">
        <v>9</v>
      </c>
      <c r="AN92" s="56">
        <v>0</v>
      </c>
      <c r="AO92" s="61">
        <v>0</v>
      </c>
      <c r="AP92" s="58">
        <v>0</v>
      </c>
      <c r="AQ92" s="60">
        <v>0</v>
      </c>
      <c r="AR92" s="58">
        <v>0</v>
      </c>
      <c r="AS92" s="60">
        <v>0</v>
      </c>
      <c r="AT92" s="58">
        <v>0</v>
      </c>
      <c r="AU92" s="60">
        <v>0</v>
      </c>
      <c r="AV92" s="58">
        <v>0</v>
      </c>
      <c r="AW92" s="60">
        <v>0</v>
      </c>
      <c r="AX92" s="58">
        <v>0</v>
      </c>
      <c r="AY92" s="60">
        <v>0</v>
      </c>
      <c r="AZ92" s="58">
        <v>0</v>
      </c>
      <c r="BA92" s="60">
        <v>0</v>
      </c>
      <c r="BB92" s="58">
        <v>0</v>
      </c>
      <c r="BC92" s="60">
        <v>0</v>
      </c>
      <c r="BD92" s="58">
        <v>0</v>
      </c>
      <c r="BE92" s="60">
        <v>0</v>
      </c>
      <c r="BF92" s="58">
        <v>0</v>
      </c>
      <c r="BG92" s="60">
        <v>0</v>
      </c>
      <c r="BH92" s="58">
        <v>0</v>
      </c>
      <c r="BI92" s="60">
        <v>0</v>
      </c>
      <c r="BJ92" s="44">
        <v>0</v>
      </c>
      <c r="BK92" s="45">
        <v>0</v>
      </c>
      <c r="BL92" s="44">
        <v>0</v>
      </c>
      <c r="BM92" s="45">
        <v>0</v>
      </c>
      <c r="BN92" s="44">
        <v>0</v>
      </c>
      <c r="BO92" s="45">
        <v>0</v>
      </c>
      <c r="BP92" s="44">
        <v>0</v>
      </c>
      <c r="BQ92" s="45">
        <v>0</v>
      </c>
      <c r="BR92" s="44">
        <v>0</v>
      </c>
      <c r="BS92" s="45">
        <v>0</v>
      </c>
      <c r="BT92" s="44">
        <v>0</v>
      </c>
      <c r="BU92" s="45">
        <v>0</v>
      </c>
      <c r="BV92" s="58">
        <v>0</v>
      </c>
      <c r="BW92" s="60">
        <v>0</v>
      </c>
      <c r="BX92" s="58">
        <v>0</v>
      </c>
      <c r="BY92" s="60">
        <v>0</v>
      </c>
      <c r="BZ92" s="58">
        <v>0</v>
      </c>
      <c r="CA92" s="60">
        <v>0</v>
      </c>
      <c r="CB92" s="58">
        <v>0</v>
      </c>
      <c r="CC92" s="60">
        <v>0</v>
      </c>
      <c r="CD92" s="58">
        <v>0</v>
      </c>
      <c r="CE92" s="60">
        <v>0</v>
      </c>
      <c r="CF92" s="58">
        <v>0</v>
      </c>
      <c r="CG92" s="60">
        <v>0</v>
      </c>
      <c r="CH92" s="50">
        <v>0</v>
      </c>
      <c r="CI92" s="51">
        <v>0</v>
      </c>
      <c r="CJ92" s="59">
        <v>0</v>
      </c>
      <c r="CK92" s="51">
        <v>0</v>
      </c>
      <c r="CL92" s="59">
        <v>0</v>
      </c>
      <c r="CM92" s="51">
        <v>0</v>
      </c>
      <c r="CN92" s="59">
        <v>0</v>
      </c>
      <c r="CO92" s="51">
        <v>0</v>
      </c>
      <c r="CP92" s="59">
        <v>0</v>
      </c>
      <c r="CQ92" s="51">
        <v>0</v>
      </c>
      <c r="CR92" s="59">
        <v>0</v>
      </c>
      <c r="CS92" s="51">
        <v>0</v>
      </c>
      <c r="CT92" s="50">
        <v>0</v>
      </c>
      <c r="CU92" s="51">
        <v>0</v>
      </c>
      <c r="CV92" s="59">
        <v>0</v>
      </c>
      <c r="CW92" s="51">
        <v>0</v>
      </c>
      <c r="CX92" s="59">
        <v>0</v>
      </c>
      <c r="CY92" s="51">
        <v>0</v>
      </c>
      <c r="CZ92" s="59">
        <v>0</v>
      </c>
      <c r="DA92" s="51">
        <v>0</v>
      </c>
      <c r="DB92" s="59">
        <v>0</v>
      </c>
      <c r="DC92" s="51">
        <v>0</v>
      </c>
      <c r="DD92" s="59">
        <v>0</v>
      </c>
      <c r="DE92" s="51">
        <v>0</v>
      </c>
    </row>
    <row r="93" spans="1:109">
      <c r="A93" s="54" t="s">
        <v>145</v>
      </c>
      <c r="B93" s="58">
        <v>16</v>
      </c>
      <c r="C93" s="60">
        <v>174</v>
      </c>
      <c r="D93" s="58">
        <v>36</v>
      </c>
      <c r="E93" s="60">
        <v>915</v>
      </c>
      <c r="F93" s="56">
        <v>418</v>
      </c>
      <c r="G93" s="60">
        <v>664</v>
      </c>
      <c r="H93" s="56">
        <v>373</v>
      </c>
      <c r="I93" s="60">
        <v>866</v>
      </c>
      <c r="J93" s="56">
        <v>0</v>
      </c>
      <c r="K93" s="60">
        <v>0</v>
      </c>
      <c r="L93" s="56">
        <v>630</v>
      </c>
      <c r="M93" s="45">
        <v>1309</v>
      </c>
      <c r="N93" s="56">
        <v>68</v>
      </c>
      <c r="O93" s="60">
        <v>64</v>
      </c>
      <c r="P93" s="56">
        <v>664</v>
      </c>
      <c r="Q93" s="60">
        <v>415</v>
      </c>
      <c r="R93" s="56">
        <v>373</v>
      </c>
      <c r="S93" s="45">
        <v>1439</v>
      </c>
      <c r="T93" s="56">
        <v>0</v>
      </c>
      <c r="U93" s="60">
        <v>0</v>
      </c>
      <c r="V93" s="56">
        <v>0</v>
      </c>
      <c r="W93" s="60">
        <v>0</v>
      </c>
      <c r="X93" s="56">
        <v>0</v>
      </c>
      <c r="Y93" s="60">
        <v>0</v>
      </c>
      <c r="Z93" s="56">
        <v>507</v>
      </c>
      <c r="AA93" s="60">
        <v>499</v>
      </c>
      <c r="AB93" s="56">
        <v>59</v>
      </c>
      <c r="AC93" s="60">
        <v>105</v>
      </c>
      <c r="AD93" s="56">
        <v>557</v>
      </c>
      <c r="AE93" s="45">
        <v>1753</v>
      </c>
      <c r="AF93" s="56">
        <v>390</v>
      </c>
      <c r="AG93" s="45">
        <v>1117</v>
      </c>
      <c r="AH93" s="56">
        <v>13</v>
      </c>
      <c r="AI93" s="60">
        <v>219</v>
      </c>
      <c r="AJ93" s="56">
        <v>0</v>
      </c>
      <c r="AK93" s="60">
        <v>0</v>
      </c>
      <c r="AL93" s="56">
        <v>0</v>
      </c>
      <c r="AM93" s="60">
        <v>0</v>
      </c>
      <c r="AN93" s="56">
        <v>156</v>
      </c>
      <c r="AO93" s="61">
        <v>400</v>
      </c>
      <c r="AP93" s="58">
        <v>0</v>
      </c>
      <c r="AQ93" s="60">
        <v>0</v>
      </c>
      <c r="AR93" s="58">
        <v>0</v>
      </c>
      <c r="AS93" s="60">
        <v>0</v>
      </c>
      <c r="AT93" s="58">
        <v>7</v>
      </c>
      <c r="AU93" s="60">
        <v>53</v>
      </c>
      <c r="AV93" s="58">
        <v>58</v>
      </c>
      <c r="AW93" s="60">
        <v>522</v>
      </c>
      <c r="AX93" s="58">
        <v>7</v>
      </c>
      <c r="AY93" s="60">
        <v>390</v>
      </c>
      <c r="AZ93" s="58">
        <v>56</v>
      </c>
      <c r="BA93" s="60">
        <v>906</v>
      </c>
      <c r="BB93" s="58">
        <v>32</v>
      </c>
      <c r="BC93" s="45">
        <v>1199</v>
      </c>
      <c r="BD93" s="58">
        <v>60</v>
      </c>
      <c r="BE93" s="60">
        <v>729</v>
      </c>
      <c r="BF93" s="58">
        <v>0</v>
      </c>
      <c r="BG93" s="60">
        <v>0</v>
      </c>
      <c r="BH93" s="58">
        <v>0</v>
      </c>
      <c r="BI93" s="60">
        <v>0</v>
      </c>
      <c r="BJ93" s="44">
        <v>0</v>
      </c>
      <c r="BK93" s="45">
        <v>0</v>
      </c>
      <c r="BL93" s="44">
        <v>0</v>
      </c>
      <c r="BM93" s="45">
        <v>0</v>
      </c>
      <c r="BN93" s="44">
        <v>0</v>
      </c>
      <c r="BO93" s="45">
        <v>0</v>
      </c>
      <c r="BP93" s="44">
        <v>0</v>
      </c>
      <c r="BQ93" s="45">
        <v>0</v>
      </c>
      <c r="BR93" s="44">
        <v>0</v>
      </c>
      <c r="BS93" s="45">
        <v>0</v>
      </c>
      <c r="BT93" s="44">
        <v>2</v>
      </c>
      <c r="BU93" s="45">
        <v>78</v>
      </c>
      <c r="BV93" s="58">
        <v>40</v>
      </c>
      <c r="BW93" s="60">
        <v>700</v>
      </c>
      <c r="BX93" s="58">
        <v>114</v>
      </c>
      <c r="BY93" s="60">
        <v>881</v>
      </c>
      <c r="BZ93" s="58">
        <v>146</v>
      </c>
      <c r="CA93" s="45">
        <v>4554</v>
      </c>
      <c r="CB93" s="58">
        <v>76</v>
      </c>
      <c r="CC93" s="45">
        <v>1242</v>
      </c>
      <c r="CD93" s="58">
        <v>0</v>
      </c>
      <c r="CE93" s="60">
        <v>0</v>
      </c>
      <c r="CF93" s="58">
        <v>0</v>
      </c>
      <c r="CG93" s="60">
        <v>0</v>
      </c>
      <c r="CH93" s="50">
        <v>0</v>
      </c>
      <c r="CI93" s="51">
        <v>0</v>
      </c>
      <c r="CJ93" s="59">
        <v>0</v>
      </c>
      <c r="CK93" s="51">
        <v>0</v>
      </c>
      <c r="CL93" s="59">
        <v>0</v>
      </c>
      <c r="CM93" s="51">
        <v>0</v>
      </c>
      <c r="CN93" s="59">
        <v>0</v>
      </c>
      <c r="CO93" s="51">
        <v>0</v>
      </c>
      <c r="CP93" s="59">
        <v>0</v>
      </c>
      <c r="CQ93" s="51">
        <v>0</v>
      </c>
      <c r="CR93" s="59">
        <v>0</v>
      </c>
      <c r="CS93" s="51">
        <v>0</v>
      </c>
      <c r="CT93" s="50">
        <v>0</v>
      </c>
      <c r="CU93" s="51">
        <v>0</v>
      </c>
      <c r="CV93" s="50">
        <v>308.88</v>
      </c>
      <c r="CW93" s="51">
        <v>60.39</v>
      </c>
      <c r="CX93" s="50">
        <v>250.65</v>
      </c>
      <c r="CY93" s="51">
        <v>2329.83</v>
      </c>
      <c r="CZ93" s="50">
        <v>0</v>
      </c>
      <c r="DA93" s="51">
        <v>0</v>
      </c>
      <c r="DB93" s="50">
        <v>0</v>
      </c>
      <c r="DC93" s="51">
        <v>0</v>
      </c>
      <c r="DD93" s="50">
        <v>190.8</v>
      </c>
      <c r="DE93" s="51">
        <v>279.54000000000002</v>
      </c>
    </row>
    <row r="94" spans="1:109">
      <c r="A94" s="54" t="s">
        <v>147</v>
      </c>
      <c r="B94" s="44">
        <v>1217</v>
      </c>
      <c r="C94" s="60">
        <v>269</v>
      </c>
      <c r="D94" s="58">
        <v>96</v>
      </c>
      <c r="E94" s="60">
        <v>273</v>
      </c>
      <c r="F94" s="56">
        <v>307</v>
      </c>
      <c r="G94" s="60">
        <v>387</v>
      </c>
      <c r="H94" s="55">
        <v>1099</v>
      </c>
      <c r="I94" s="60">
        <v>357</v>
      </c>
      <c r="J94" s="56">
        <v>149</v>
      </c>
      <c r="K94" s="60">
        <v>559</v>
      </c>
      <c r="L94" s="56">
        <v>0</v>
      </c>
      <c r="M94" s="60">
        <v>0</v>
      </c>
      <c r="N94" s="56">
        <v>319</v>
      </c>
      <c r="O94" s="60">
        <v>31</v>
      </c>
      <c r="P94" s="56">
        <v>0</v>
      </c>
      <c r="Q94" s="60">
        <v>0</v>
      </c>
      <c r="R94" s="56">
        <v>340</v>
      </c>
      <c r="S94" s="60">
        <v>73</v>
      </c>
      <c r="T94" s="56">
        <v>75</v>
      </c>
      <c r="U94" s="60">
        <v>16</v>
      </c>
      <c r="V94" s="56">
        <v>61</v>
      </c>
      <c r="W94" s="60">
        <v>692</v>
      </c>
      <c r="X94" s="56">
        <v>147</v>
      </c>
      <c r="Y94" s="60">
        <v>41</v>
      </c>
      <c r="Z94" s="56">
        <v>35</v>
      </c>
      <c r="AA94" s="60">
        <v>23</v>
      </c>
      <c r="AB94" s="56">
        <v>362</v>
      </c>
      <c r="AC94" s="60">
        <v>581</v>
      </c>
      <c r="AD94" s="56">
        <v>628</v>
      </c>
      <c r="AE94" s="45">
        <v>1900</v>
      </c>
      <c r="AF94" s="55">
        <v>2316</v>
      </c>
      <c r="AG94" s="45">
        <v>2138</v>
      </c>
      <c r="AH94" s="56">
        <v>0</v>
      </c>
      <c r="AI94" s="60">
        <v>0</v>
      </c>
      <c r="AJ94" s="56">
        <v>0</v>
      </c>
      <c r="AK94" s="60">
        <v>0</v>
      </c>
      <c r="AL94" s="56">
        <v>0</v>
      </c>
      <c r="AM94" s="60">
        <v>0</v>
      </c>
      <c r="AN94" s="56">
        <v>0</v>
      </c>
      <c r="AO94" s="61">
        <v>0</v>
      </c>
      <c r="AP94" s="58">
        <v>0</v>
      </c>
      <c r="AQ94" s="60">
        <v>0</v>
      </c>
      <c r="AR94" s="58">
        <v>0</v>
      </c>
      <c r="AS94" s="60">
        <v>0</v>
      </c>
      <c r="AT94" s="58">
        <v>0</v>
      </c>
      <c r="AU94" s="60">
        <v>0</v>
      </c>
      <c r="AV94" s="58">
        <v>1</v>
      </c>
      <c r="AW94" s="60">
        <v>0</v>
      </c>
      <c r="AX94" s="58">
        <v>0</v>
      </c>
      <c r="AY94" s="60">
        <v>0</v>
      </c>
      <c r="AZ94" s="58">
        <v>0</v>
      </c>
      <c r="BA94" s="60">
        <v>0</v>
      </c>
      <c r="BB94" s="58">
        <v>0</v>
      </c>
      <c r="BC94" s="60">
        <v>0</v>
      </c>
      <c r="BD94" s="58">
        <v>0</v>
      </c>
      <c r="BE94" s="60">
        <v>0</v>
      </c>
      <c r="BF94" s="58">
        <v>0</v>
      </c>
      <c r="BG94" s="60">
        <v>0</v>
      </c>
      <c r="BH94" s="58">
        <v>0</v>
      </c>
      <c r="BI94" s="60">
        <v>0</v>
      </c>
      <c r="BJ94" s="44">
        <v>0</v>
      </c>
      <c r="BK94" s="45">
        <v>0</v>
      </c>
      <c r="BL94" s="44">
        <v>0</v>
      </c>
      <c r="BM94" s="45">
        <v>0</v>
      </c>
      <c r="BN94" s="44">
        <v>0</v>
      </c>
      <c r="BO94" s="45">
        <v>0</v>
      </c>
      <c r="BP94" s="44">
        <v>0</v>
      </c>
      <c r="BQ94" s="45">
        <v>0</v>
      </c>
      <c r="BR94" s="44">
        <v>0</v>
      </c>
      <c r="BS94" s="45">
        <v>0</v>
      </c>
      <c r="BT94" s="44">
        <v>0</v>
      </c>
      <c r="BU94" s="45">
        <v>0</v>
      </c>
      <c r="BV94" s="58">
        <v>0</v>
      </c>
      <c r="BW94" s="60">
        <v>0</v>
      </c>
      <c r="BX94" s="58">
        <v>0</v>
      </c>
      <c r="BY94" s="60">
        <v>0</v>
      </c>
      <c r="BZ94" s="58">
        <v>496</v>
      </c>
      <c r="CA94" s="60">
        <v>928</v>
      </c>
      <c r="CB94" s="58">
        <v>290</v>
      </c>
      <c r="CC94" s="60">
        <v>120</v>
      </c>
      <c r="CD94" s="58">
        <v>0</v>
      </c>
      <c r="CE94" s="60">
        <v>0</v>
      </c>
      <c r="CF94" s="58">
        <v>0</v>
      </c>
      <c r="CG94" s="60">
        <v>0</v>
      </c>
      <c r="CH94" s="50">
        <v>0</v>
      </c>
      <c r="CI94" s="51">
        <v>0</v>
      </c>
      <c r="CJ94" s="59">
        <v>0</v>
      </c>
      <c r="CK94" s="51">
        <v>0</v>
      </c>
      <c r="CL94" s="59">
        <v>0</v>
      </c>
      <c r="CM94" s="51">
        <v>0</v>
      </c>
      <c r="CN94" s="59">
        <v>0</v>
      </c>
      <c r="CO94" s="51">
        <v>0</v>
      </c>
      <c r="CP94" s="59">
        <v>0</v>
      </c>
      <c r="CQ94" s="51">
        <v>0</v>
      </c>
      <c r="CR94" s="59">
        <v>0</v>
      </c>
      <c r="CS94" s="51">
        <v>0</v>
      </c>
      <c r="CT94" s="50">
        <v>1665</v>
      </c>
      <c r="CU94" s="51">
        <v>1423.44</v>
      </c>
      <c r="CV94" s="50">
        <v>476.64</v>
      </c>
      <c r="CW94" s="51">
        <v>2630.43</v>
      </c>
      <c r="CX94" s="50">
        <v>798.03</v>
      </c>
      <c r="CY94" s="51">
        <v>2231.64</v>
      </c>
      <c r="CZ94" s="50">
        <v>0</v>
      </c>
      <c r="DA94" s="51">
        <v>0</v>
      </c>
      <c r="DB94" s="50">
        <v>715.05</v>
      </c>
      <c r="DC94" s="51">
        <v>737.37</v>
      </c>
      <c r="DD94" s="50">
        <v>4016.61</v>
      </c>
      <c r="DE94" s="51">
        <v>1969.2</v>
      </c>
    </row>
    <row r="95" spans="1:109">
      <c r="A95" t="s">
        <v>59</v>
      </c>
      <c r="B95" s="44">
        <v>0</v>
      </c>
      <c r="C95" s="60">
        <v>0</v>
      </c>
      <c r="D95" s="58">
        <v>0</v>
      </c>
      <c r="E95" s="60">
        <v>0</v>
      </c>
      <c r="F95" s="56">
        <v>0</v>
      </c>
      <c r="G95" s="60">
        <v>0</v>
      </c>
      <c r="H95" s="55">
        <v>0</v>
      </c>
      <c r="I95" s="60">
        <v>0</v>
      </c>
      <c r="J95" s="56">
        <v>0</v>
      </c>
      <c r="K95" s="60">
        <v>0</v>
      </c>
      <c r="L95" s="56">
        <v>0</v>
      </c>
      <c r="M95" s="60">
        <v>0</v>
      </c>
      <c r="N95" s="56">
        <v>0</v>
      </c>
      <c r="O95" s="60">
        <v>0</v>
      </c>
      <c r="P95" s="56">
        <v>0</v>
      </c>
      <c r="Q95" s="60">
        <v>0</v>
      </c>
      <c r="R95" s="56">
        <v>0</v>
      </c>
      <c r="S95" s="60">
        <v>0</v>
      </c>
      <c r="T95" s="56">
        <v>0</v>
      </c>
      <c r="U95" s="60">
        <v>0</v>
      </c>
      <c r="V95" s="56">
        <v>0</v>
      </c>
      <c r="W95" s="60">
        <v>0</v>
      </c>
      <c r="X95" s="56">
        <v>0</v>
      </c>
      <c r="Y95" s="60">
        <v>0</v>
      </c>
      <c r="Z95" s="56">
        <v>0</v>
      </c>
      <c r="AA95" s="60">
        <v>0</v>
      </c>
      <c r="AB95" s="56">
        <v>0</v>
      </c>
      <c r="AC95" s="60">
        <v>0</v>
      </c>
      <c r="AD95" s="56">
        <v>0</v>
      </c>
      <c r="AE95" s="45">
        <v>0</v>
      </c>
      <c r="AF95" s="55">
        <v>0</v>
      </c>
      <c r="AG95" s="45">
        <v>0</v>
      </c>
      <c r="AH95" s="56">
        <v>0</v>
      </c>
      <c r="AI95" s="60">
        <v>0</v>
      </c>
      <c r="AJ95" s="56">
        <v>0</v>
      </c>
      <c r="AK95" s="60">
        <v>0</v>
      </c>
      <c r="AL95" s="56">
        <v>0</v>
      </c>
      <c r="AM95" s="60">
        <v>0</v>
      </c>
      <c r="AN95" s="56">
        <v>0</v>
      </c>
      <c r="AO95" s="61">
        <v>0</v>
      </c>
      <c r="AP95" s="58">
        <v>0</v>
      </c>
      <c r="AQ95" s="60">
        <v>0</v>
      </c>
      <c r="AR95" s="58">
        <v>0</v>
      </c>
      <c r="AS95" s="60">
        <v>0</v>
      </c>
      <c r="AT95" s="58">
        <v>0</v>
      </c>
      <c r="AU95" s="60">
        <v>0</v>
      </c>
      <c r="AV95" s="58">
        <v>0</v>
      </c>
      <c r="AW95" s="60">
        <v>0</v>
      </c>
      <c r="AX95" s="58">
        <v>0</v>
      </c>
      <c r="AY95" s="60">
        <v>0</v>
      </c>
      <c r="AZ95" s="58">
        <v>0</v>
      </c>
      <c r="BA95" s="60">
        <v>0</v>
      </c>
      <c r="BB95" s="58">
        <v>0</v>
      </c>
      <c r="BC95" s="60">
        <v>0</v>
      </c>
      <c r="BD95" s="58">
        <v>0</v>
      </c>
      <c r="BE95" s="60">
        <v>0</v>
      </c>
      <c r="BF95" s="58">
        <v>0</v>
      </c>
      <c r="BG95" s="60">
        <v>0</v>
      </c>
      <c r="BH95" s="58">
        <v>0</v>
      </c>
      <c r="BI95" s="60">
        <v>0</v>
      </c>
      <c r="BJ95" s="44">
        <v>0</v>
      </c>
      <c r="BK95" s="45">
        <v>0</v>
      </c>
      <c r="BL95" s="44">
        <v>0</v>
      </c>
      <c r="BM95" s="45">
        <v>0</v>
      </c>
      <c r="BN95" s="44">
        <v>0</v>
      </c>
      <c r="BO95" s="45">
        <v>0</v>
      </c>
      <c r="BP95" s="44">
        <v>0</v>
      </c>
      <c r="BQ95" s="45">
        <v>0</v>
      </c>
      <c r="BR95" s="44">
        <v>0</v>
      </c>
      <c r="BS95" s="45">
        <v>0</v>
      </c>
      <c r="BT95" s="44">
        <v>0</v>
      </c>
      <c r="BU95" s="45">
        <v>0</v>
      </c>
      <c r="BV95" s="58">
        <v>0</v>
      </c>
      <c r="BW95" s="60">
        <v>0</v>
      </c>
      <c r="BX95" s="58">
        <v>0</v>
      </c>
      <c r="BY95" s="60">
        <v>0</v>
      </c>
      <c r="BZ95" s="58">
        <v>0</v>
      </c>
      <c r="CA95" s="60">
        <v>0</v>
      </c>
      <c r="CB95" s="58">
        <v>0</v>
      </c>
      <c r="CC95" s="60">
        <v>0</v>
      </c>
      <c r="CD95" s="58">
        <v>0</v>
      </c>
      <c r="CE95" s="60">
        <v>0</v>
      </c>
      <c r="CF95" s="58">
        <v>0</v>
      </c>
      <c r="CG95" s="60">
        <v>0</v>
      </c>
      <c r="CH95" s="50">
        <v>4.3</v>
      </c>
      <c r="CI95" s="51">
        <v>11652.8</v>
      </c>
      <c r="CJ95" s="59">
        <v>0</v>
      </c>
      <c r="CK95" s="51">
        <v>0</v>
      </c>
      <c r="CL95" s="59">
        <v>4512.6000000000004</v>
      </c>
      <c r="CM95" s="51">
        <v>5629</v>
      </c>
      <c r="CN95" s="59">
        <v>5929.9</v>
      </c>
      <c r="CO95" s="51">
        <v>5875.9</v>
      </c>
      <c r="CP95" s="59">
        <v>7172.6</v>
      </c>
      <c r="CQ95" s="51">
        <v>5057.3999999999996</v>
      </c>
      <c r="CR95" s="59">
        <v>7823.5</v>
      </c>
      <c r="CS95" s="51">
        <v>3034.8</v>
      </c>
      <c r="CT95" s="50">
        <v>8182.8</v>
      </c>
      <c r="CU95" s="51">
        <v>3920.7</v>
      </c>
      <c r="CV95" s="50">
        <v>8460.4</v>
      </c>
      <c r="CW95" s="51">
        <v>8294.9</v>
      </c>
      <c r="CX95" s="50">
        <v>3552.2</v>
      </c>
      <c r="CY95" s="51">
        <v>4796.5</v>
      </c>
      <c r="CZ95" s="50">
        <v>5577.2</v>
      </c>
      <c r="DA95" s="51">
        <v>3496.2</v>
      </c>
      <c r="DB95" s="50">
        <v>3387.1</v>
      </c>
      <c r="DC95" s="51">
        <v>2615.6999999999998</v>
      </c>
      <c r="DD95" s="50">
        <v>5647.9</v>
      </c>
      <c r="DE95" s="51">
        <v>2270.6999999999998</v>
      </c>
    </row>
    <row r="96" spans="1:109">
      <c r="A96" s="54" t="s">
        <v>101</v>
      </c>
      <c r="B96" s="44">
        <v>2467</v>
      </c>
      <c r="C96" s="45">
        <v>83310</v>
      </c>
      <c r="D96" s="44">
        <v>2916</v>
      </c>
      <c r="E96" s="45">
        <v>55438</v>
      </c>
      <c r="F96" s="55">
        <v>4179</v>
      </c>
      <c r="G96" s="45">
        <v>59425</v>
      </c>
      <c r="H96" s="55">
        <v>2703</v>
      </c>
      <c r="I96" s="45">
        <v>72562</v>
      </c>
      <c r="J96" s="55">
        <v>1757</v>
      </c>
      <c r="K96" s="45">
        <v>56489</v>
      </c>
      <c r="L96" s="55">
        <v>2516</v>
      </c>
      <c r="M96" s="45">
        <v>58169</v>
      </c>
      <c r="N96" s="55">
        <v>1913</v>
      </c>
      <c r="O96" s="45">
        <v>52779</v>
      </c>
      <c r="P96" s="55">
        <v>3590</v>
      </c>
      <c r="Q96" s="45">
        <v>37982</v>
      </c>
      <c r="R96" s="55">
        <v>3786</v>
      </c>
      <c r="S96" s="45">
        <v>49404</v>
      </c>
      <c r="T96" s="55">
        <v>2559</v>
      </c>
      <c r="U96" s="45">
        <v>53702</v>
      </c>
      <c r="V96" s="55">
        <v>2162</v>
      </c>
      <c r="W96" s="45">
        <v>43428</v>
      </c>
      <c r="X96" s="56">
        <v>5</v>
      </c>
      <c r="Y96" s="60">
        <v>0</v>
      </c>
      <c r="Z96" s="55">
        <v>1301</v>
      </c>
      <c r="AA96" s="45">
        <v>50103</v>
      </c>
      <c r="AB96" s="56">
        <v>588</v>
      </c>
      <c r="AC96" s="45">
        <v>6374</v>
      </c>
      <c r="AD96" s="55">
        <v>5260</v>
      </c>
      <c r="AE96" s="45">
        <v>44347</v>
      </c>
      <c r="AF96" s="55">
        <v>8240</v>
      </c>
      <c r="AG96" s="45">
        <v>43382</v>
      </c>
      <c r="AH96" s="55">
        <v>19114</v>
      </c>
      <c r="AI96" s="45">
        <v>34094</v>
      </c>
      <c r="AJ96" s="55">
        <v>8197</v>
      </c>
      <c r="AK96" s="45">
        <v>13431</v>
      </c>
      <c r="AL96" s="55">
        <v>8597</v>
      </c>
      <c r="AM96" s="45">
        <v>18786</v>
      </c>
      <c r="AN96" s="55">
        <v>16635</v>
      </c>
      <c r="AO96" s="57">
        <v>43888</v>
      </c>
      <c r="AP96" s="44">
        <v>18432</v>
      </c>
      <c r="AQ96" s="45">
        <v>30020</v>
      </c>
      <c r="AR96" s="44">
        <v>23333</v>
      </c>
      <c r="AS96" s="45">
        <v>26073</v>
      </c>
      <c r="AT96" s="44">
        <v>19380</v>
      </c>
      <c r="AU96" s="45">
        <v>28191</v>
      </c>
      <c r="AV96" s="44">
        <v>8539</v>
      </c>
      <c r="AW96" s="45">
        <v>21862</v>
      </c>
      <c r="AX96" s="44">
        <v>6759</v>
      </c>
      <c r="AY96" s="45">
        <v>60523</v>
      </c>
      <c r="AZ96" s="44">
        <v>2768</v>
      </c>
      <c r="BA96" s="45">
        <v>67116</v>
      </c>
      <c r="BB96" s="44">
        <v>5402</v>
      </c>
      <c r="BC96" s="45">
        <v>52321</v>
      </c>
      <c r="BD96" s="44">
        <v>1854</v>
      </c>
      <c r="BE96" s="45">
        <v>60934</v>
      </c>
      <c r="BF96" s="44">
        <v>1148</v>
      </c>
      <c r="BG96" s="45">
        <v>70632</v>
      </c>
      <c r="BH96" s="44">
        <v>3200</v>
      </c>
      <c r="BI96" s="45">
        <v>36447</v>
      </c>
      <c r="BJ96" s="44">
        <v>8011</v>
      </c>
      <c r="BK96" s="45">
        <v>37270</v>
      </c>
      <c r="BL96" s="44">
        <v>7732</v>
      </c>
      <c r="BM96" s="45">
        <v>22719</v>
      </c>
      <c r="BN96" s="44">
        <v>7100</v>
      </c>
      <c r="BO96" s="45">
        <v>28097</v>
      </c>
      <c r="BP96" s="44">
        <v>5844</v>
      </c>
      <c r="BQ96" s="45">
        <v>35895</v>
      </c>
      <c r="BR96" s="44">
        <v>6560</v>
      </c>
      <c r="BS96" s="45">
        <v>25108</v>
      </c>
      <c r="BT96" s="44">
        <v>3257</v>
      </c>
      <c r="BU96" s="45">
        <v>18587</v>
      </c>
      <c r="BV96" s="44">
        <v>9527</v>
      </c>
      <c r="BW96" s="45">
        <v>31276</v>
      </c>
      <c r="BX96" s="58">
        <v>13</v>
      </c>
      <c r="BY96" s="60">
        <v>0</v>
      </c>
      <c r="BZ96" s="58">
        <v>26</v>
      </c>
      <c r="CA96" s="60">
        <v>0</v>
      </c>
      <c r="CB96" s="58">
        <v>19</v>
      </c>
      <c r="CC96" s="60">
        <v>0</v>
      </c>
      <c r="CD96" s="44">
        <v>2818</v>
      </c>
      <c r="CE96" s="45">
        <v>24301</v>
      </c>
      <c r="CF96" s="44">
        <v>10903</v>
      </c>
      <c r="CG96" s="45">
        <v>43654</v>
      </c>
      <c r="CH96" s="50">
        <v>12585.55</v>
      </c>
      <c r="CI96" s="51">
        <v>31534.7</v>
      </c>
      <c r="CJ96" s="59">
        <v>22356.85</v>
      </c>
      <c r="CK96" s="51">
        <v>26026.25</v>
      </c>
      <c r="CL96" s="59">
        <v>21918.75</v>
      </c>
      <c r="CM96" s="51">
        <v>33747.1</v>
      </c>
      <c r="CN96" s="59">
        <v>18470.099999999999</v>
      </c>
      <c r="CO96" s="51">
        <v>29852.45</v>
      </c>
      <c r="CP96" s="59">
        <v>10727.1</v>
      </c>
      <c r="CQ96" s="51">
        <v>50033.95</v>
      </c>
      <c r="CR96" s="59">
        <v>432.45</v>
      </c>
      <c r="CS96" s="51">
        <v>3216.4</v>
      </c>
      <c r="CT96" s="50">
        <v>5.15</v>
      </c>
      <c r="CU96" s="51">
        <v>9.75</v>
      </c>
      <c r="CV96" s="50">
        <v>11.55</v>
      </c>
      <c r="CW96" s="51">
        <v>0</v>
      </c>
      <c r="CX96" s="50">
        <v>2405.25</v>
      </c>
      <c r="CY96" s="51">
        <v>4116.55</v>
      </c>
      <c r="CZ96" s="50">
        <v>5299.8</v>
      </c>
      <c r="DA96" s="51">
        <v>45238.9</v>
      </c>
      <c r="DB96" s="50">
        <v>7318.55</v>
      </c>
      <c r="DC96" s="51">
        <v>44406.3</v>
      </c>
      <c r="DD96" s="50">
        <v>7559.9</v>
      </c>
      <c r="DE96" s="51">
        <v>44556.5</v>
      </c>
    </row>
    <row r="97" spans="1:109">
      <c r="A97" s="54" t="s">
        <v>102</v>
      </c>
      <c r="B97" s="58">
        <v>981</v>
      </c>
      <c r="C97" s="45">
        <v>50686</v>
      </c>
      <c r="D97" s="44">
        <v>4625</v>
      </c>
      <c r="E97" s="45">
        <v>72079</v>
      </c>
      <c r="F97" s="55">
        <v>3606</v>
      </c>
      <c r="G97" s="45">
        <v>69778</v>
      </c>
      <c r="H97" s="55">
        <v>1746</v>
      </c>
      <c r="I97" s="45">
        <v>69478</v>
      </c>
      <c r="J97" s="55">
        <v>1590</v>
      </c>
      <c r="K97" s="45">
        <v>56444</v>
      </c>
      <c r="L97" s="55">
        <v>2692</v>
      </c>
      <c r="M97" s="45">
        <v>54249</v>
      </c>
      <c r="N97" s="55">
        <v>2145</v>
      </c>
      <c r="O97" s="45">
        <v>33647</v>
      </c>
      <c r="P97" s="55">
        <v>6303</v>
      </c>
      <c r="Q97" s="45">
        <v>43253</v>
      </c>
      <c r="R97" s="55">
        <v>4635</v>
      </c>
      <c r="S97" s="45">
        <v>63518</v>
      </c>
      <c r="T97" s="55">
        <v>2014</v>
      </c>
      <c r="U97" s="45">
        <v>41866</v>
      </c>
      <c r="V97" s="55">
        <v>3650</v>
      </c>
      <c r="W97" s="45">
        <v>51584</v>
      </c>
      <c r="X97" s="55">
        <v>2081</v>
      </c>
      <c r="Y97" s="45">
        <v>58250</v>
      </c>
      <c r="Z97" s="55">
        <v>2253</v>
      </c>
      <c r="AA97" s="45">
        <v>62472</v>
      </c>
      <c r="AB97" s="55">
        <v>4210</v>
      </c>
      <c r="AC97" s="45">
        <v>60911</v>
      </c>
      <c r="AD97" s="55">
        <v>3639</v>
      </c>
      <c r="AE97" s="45">
        <v>27066</v>
      </c>
      <c r="AF97" s="55">
        <v>2453</v>
      </c>
      <c r="AG97" s="45">
        <v>54391</v>
      </c>
      <c r="AH97" s="55">
        <v>5466</v>
      </c>
      <c r="AI97" s="45">
        <v>48656</v>
      </c>
      <c r="AJ97" s="55">
        <v>14798</v>
      </c>
      <c r="AK97" s="45">
        <v>30749</v>
      </c>
      <c r="AL97" s="55">
        <v>12931</v>
      </c>
      <c r="AM97" s="45">
        <v>22502</v>
      </c>
      <c r="AN97" s="55">
        <v>3723</v>
      </c>
      <c r="AO97" s="57">
        <v>15298</v>
      </c>
      <c r="AP97" s="58">
        <v>8</v>
      </c>
      <c r="AQ97" s="60">
        <v>0</v>
      </c>
      <c r="AR97" s="44">
        <v>4109</v>
      </c>
      <c r="AS97" s="45">
        <v>2537</v>
      </c>
      <c r="AT97" s="44">
        <v>20140</v>
      </c>
      <c r="AU97" s="45">
        <v>26081</v>
      </c>
      <c r="AV97" s="44">
        <v>18591</v>
      </c>
      <c r="AW97" s="45">
        <v>43134</v>
      </c>
      <c r="AX97" s="44">
        <v>6621</v>
      </c>
      <c r="AY97" s="45">
        <v>57226</v>
      </c>
      <c r="AZ97" s="44">
        <v>2599</v>
      </c>
      <c r="BA97" s="45">
        <v>62375</v>
      </c>
      <c r="BB97" s="58">
        <v>828</v>
      </c>
      <c r="BC97" s="45">
        <v>28444</v>
      </c>
      <c r="BD97" s="44">
        <v>1029</v>
      </c>
      <c r="BE97" s="45">
        <v>48169</v>
      </c>
      <c r="BF97" s="44">
        <v>1529</v>
      </c>
      <c r="BG97" s="45">
        <v>65664</v>
      </c>
      <c r="BH97" s="44">
        <v>3618</v>
      </c>
      <c r="BI97" s="45">
        <v>57290</v>
      </c>
      <c r="BJ97" s="44">
        <v>8955</v>
      </c>
      <c r="BK97" s="45">
        <v>35040</v>
      </c>
      <c r="BL97" s="44">
        <v>8247</v>
      </c>
      <c r="BM97" s="45">
        <v>21462</v>
      </c>
      <c r="BN97" s="44">
        <v>2078</v>
      </c>
      <c r="BO97" s="45">
        <v>9225</v>
      </c>
      <c r="BP97" s="44">
        <v>7488</v>
      </c>
      <c r="BQ97" s="45">
        <v>27349</v>
      </c>
      <c r="BR97" s="44">
        <v>6896</v>
      </c>
      <c r="BS97" s="45">
        <v>22323</v>
      </c>
      <c r="BT97" s="44">
        <v>7029</v>
      </c>
      <c r="BU97" s="45">
        <v>25116</v>
      </c>
      <c r="BV97" s="44">
        <v>8568</v>
      </c>
      <c r="BW97" s="45">
        <v>31940</v>
      </c>
      <c r="BX97" s="58">
        <v>4</v>
      </c>
      <c r="BY97" s="60">
        <v>0</v>
      </c>
      <c r="BZ97" s="58">
        <v>23</v>
      </c>
      <c r="CA97" s="60">
        <v>0</v>
      </c>
      <c r="CB97" s="58">
        <v>0</v>
      </c>
      <c r="CC97" s="60">
        <v>0</v>
      </c>
      <c r="CD97" s="44">
        <v>1572</v>
      </c>
      <c r="CE97" s="45">
        <v>18169</v>
      </c>
      <c r="CF97" s="44">
        <v>10787</v>
      </c>
      <c r="CG97" s="45">
        <v>47953</v>
      </c>
      <c r="CH97" s="50">
        <v>9852.5</v>
      </c>
      <c r="CI97" s="51">
        <v>34394.1</v>
      </c>
      <c r="CJ97" s="59">
        <v>22484.9</v>
      </c>
      <c r="CK97" s="51">
        <v>24812.15</v>
      </c>
      <c r="CL97" s="59">
        <v>10406.35</v>
      </c>
      <c r="CM97" s="51">
        <v>22813.25</v>
      </c>
      <c r="CN97" s="59">
        <v>10761</v>
      </c>
      <c r="CO97" s="51">
        <v>23746.85</v>
      </c>
      <c r="CP97" s="59">
        <v>5.85</v>
      </c>
      <c r="CQ97" s="51">
        <v>0</v>
      </c>
      <c r="CR97" s="59">
        <v>0</v>
      </c>
      <c r="CS97" s="51">
        <v>0</v>
      </c>
      <c r="CT97" s="50">
        <v>17.95</v>
      </c>
      <c r="CU97" s="51">
        <v>0</v>
      </c>
      <c r="CV97" s="50">
        <v>3.85</v>
      </c>
      <c r="CW97" s="51">
        <v>0</v>
      </c>
      <c r="CX97" s="50">
        <v>2639.7</v>
      </c>
      <c r="CY97" s="51">
        <v>13112.9</v>
      </c>
      <c r="CZ97" s="50">
        <v>4828</v>
      </c>
      <c r="DA97" s="51">
        <v>40974.400000000001</v>
      </c>
      <c r="DB97" s="50">
        <v>5.45</v>
      </c>
      <c r="DC97" s="51">
        <v>0</v>
      </c>
      <c r="DD97" s="50">
        <v>3.5</v>
      </c>
      <c r="DE97" s="51">
        <v>0.55000000000000004</v>
      </c>
    </row>
    <row r="98" spans="1:109">
      <c r="A98" s="54" t="s">
        <v>103</v>
      </c>
      <c r="B98" s="44">
        <v>2782</v>
      </c>
      <c r="C98" s="45">
        <v>74025</v>
      </c>
      <c r="D98" s="44">
        <v>3100</v>
      </c>
      <c r="E98" s="45">
        <v>61246</v>
      </c>
      <c r="F98" s="55">
        <v>1959</v>
      </c>
      <c r="G98" s="45">
        <v>57518</v>
      </c>
      <c r="H98" s="55">
        <v>1824</v>
      </c>
      <c r="I98" s="45">
        <v>58787</v>
      </c>
      <c r="J98" s="55">
        <v>2489</v>
      </c>
      <c r="K98" s="45">
        <v>44399</v>
      </c>
      <c r="L98" s="55">
        <v>2877</v>
      </c>
      <c r="M98" s="45">
        <v>46782</v>
      </c>
      <c r="N98" s="55">
        <v>1704</v>
      </c>
      <c r="O98" s="45">
        <v>44893</v>
      </c>
      <c r="P98" s="55">
        <v>4775</v>
      </c>
      <c r="Q98" s="45">
        <v>38493</v>
      </c>
      <c r="R98" s="55">
        <v>4377</v>
      </c>
      <c r="S98" s="45">
        <v>43765</v>
      </c>
      <c r="T98" s="55">
        <v>3921</v>
      </c>
      <c r="U98" s="45">
        <v>49127</v>
      </c>
      <c r="V98" s="55">
        <v>4281</v>
      </c>
      <c r="W98" s="45">
        <v>40964</v>
      </c>
      <c r="X98" s="55">
        <v>1457</v>
      </c>
      <c r="Y98" s="45">
        <v>33607</v>
      </c>
      <c r="Z98" s="55">
        <v>2181</v>
      </c>
      <c r="AA98" s="45">
        <v>52202</v>
      </c>
      <c r="AB98" s="55">
        <v>3112</v>
      </c>
      <c r="AC98" s="45">
        <v>55265</v>
      </c>
      <c r="AD98" s="55">
        <v>4976</v>
      </c>
      <c r="AE98" s="45">
        <v>36544</v>
      </c>
      <c r="AF98" s="55">
        <v>3299</v>
      </c>
      <c r="AG98" s="45">
        <v>50410</v>
      </c>
      <c r="AH98" s="56">
        <v>0</v>
      </c>
      <c r="AI98" s="45">
        <v>75720</v>
      </c>
      <c r="AJ98" s="56">
        <v>0</v>
      </c>
      <c r="AK98" s="45">
        <v>80229</v>
      </c>
      <c r="AL98" s="56">
        <v>0</v>
      </c>
      <c r="AM98" s="45">
        <v>88754</v>
      </c>
      <c r="AN98" s="56">
        <v>0</v>
      </c>
      <c r="AO98" s="57">
        <v>105318</v>
      </c>
      <c r="AP98" s="58">
        <v>0</v>
      </c>
      <c r="AQ98" s="45">
        <v>88256</v>
      </c>
      <c r="AR98" s="58">
        <v>0</v>
      </c>
      <c r="AS98" s="45">
        <v>85100</v>
      </c>
      <c r="AT98" s="44">
        <v>1485</v>
      </c>
      <c r="AU98" s="45">
        <v>72271</v>
      </c>
      <c r="AV98" s="58">
        <v>181</v>
      </c>
      <c r="AW98" s="45">
        <v>31473</v>
      </c>
      <c r="AX98" s="44">
        <v>0</v>
      </c>
      <c r="AY98" s="45">
        <v>4757</v>
      </c>
      <c r="AZ98" s="44">
        <v>4943</v>
      </c>
      <c r="BA98" s="45">
        <v>16402</v>
      </c>
      <c r="BB98" s="44">
        <v>5685</v>
      </c>
      <c r="BC98" s="45">
        <v>49382</v>
      </c>
      <c r="BD98" s="44">
        <v>1902</v>
      </c>
      <c r="BE98" s="45">
        <v>56404</v>
      </c>
      <c r="BF98" s="44">
        <v>62574</v>
      </c>
      <c r="BG98" s="60">
        <v>663</v>
      </c>
      <c r="BH98" s="44">
        <v>56423</v>
      </c>
      <c r="BI98" s="60">
        <v>0</v>
      </c>
      <c r="BJ98" s="44">
        <v>7597</v>
      </c>
      <c r="BK98" s="45">
        <v>30481</v>
      </c>
      <c r="BL98" s="44">
        <v>7249</v>
      </c>
      <c r="BM98" s="45">
        <v>18681</v>
      </c>
      <c r="BN98" s="44">
        <v>5513</v>
      </c>
      <c r="BO98" s="45">
        <v>24549</v>
      </c>
      <c r="BP98" s="44">
        <v>7285</v>
      </c>
      <c r="BQ98" s="45">
        <v>30752</v>
      </c>
      <c r="BR98" s="44">
        <v>5995</v>
      </c>
      <c r="BS98" s="45">
        <v>15446</v>
      </c>
      <c r="BT98" s="44">
        <v>7166</v>
      </c>
      <c r="BU98" s="45">
        <v>21827</v>
      </c>
      <c r="BV98" s="44">
        <v>8460</v>
      </c>
      <c r="BW98" s="45">
        <v>37359</v>
      </c>
      <c r="BX98" s="44">
        <v>8484</v>
      </c>
      <c r="BY98" s="45">
        <v>70551</v>
      </c>
      <c r="BZ98" s="44">
        <v>13951</v>
      </c>
      <c r="CA98" s="45">
        <v>64560</v>
      </c>
      <c r="CB98" s="44">
        <v>13877</v>
      </c>
      <c r="CC98" s="45">
        <v>67718</v>
      </c>
      <c r="CD98" s="44">
        <v>7576</v>
      </c>
      <c r="CE98" s="45">
        <v>58969</v>
      </c>
      <c r="CF98" s="44">
        <v>7446</v>
      </c>
      <c r="CG98" s="45">
        <v>44933</v>
      </c>
      <c r="CH98" s="50">
        <v>12539</v>
      </c>
      <c r="CI98" s="51">
        <v>28204.5</v>
      </c>
      <c r="CJ98" s="59">
        <v>12037.7</v>
      </c>
      <c r="CK98" s="51">
        <v>16676.650000000001</v>
      </c>
      <c r="CL98" s="59">
        <v>11123.05</v>
      </c>
      <c r="CM98" s="51">
        <v>18031.55</v>
      </c>
      <c r="CN98" s="59">
        <v>4049.75</v>
      </c>
      <c r="CO98" s="51">
        <v>7629</v>
      </c>
      <c r="CP98" s="59">
        <v>5141.55</v>
      </c>
      <c r="CQ98" s="51">
        <v>7474.25</v>
      </c>
      <c r="CR98" s="59">
        <v>8814.9</v>
      </c>
      <c r="CS98" s="51">
        <v>58541.55</v>
      </c>
      <c r="CT98" s="50">
        <v>12569.45</v>
      </c>
      <c r="CU98" s="51">
        <v>60214.400000000001</v>
      </c>
      <c r="CV98" s="50">
        <v>10622.65</v>
      </c>
      <c r="CW98" s="51">
        <v>64904.75</v>
      </c>
      <c r="CX98" s="50">
        <v>8633.7000000000007</v>
      </c>
      <c r="CY98" s="51">
        <v>50279.199999999997</v>
      </c>
      <c r="CZ98" s="50">
        <v>4200.8999999999996</v>
      </c>
      <c r="DA98" s="51">
        <v>38030.300000000003</v>
      </c>
      <c r="DB98" s="50">
        <v>7318.4</v>
      </c>
      <c r="DC98" s="51">
        <v>40666.449999999997</v>
      </c>
      <c r="DD98" s="50">
        <v>7562.75</v>
      </c>
      <c r="DE98" s="51">
        <v>43159.85</v>
      </c>
    </row>
    <row r="99" spans="1:109">
      <c r="A99" s="54" t="s">
        <v>104</v>
      </c>
      <c r="B99" s="44">
        <v>2295</v>
      </c>
      <c r="C99" s="45">
        <v>53405</v>
      </c>
      <c r="D99" s="44">
        <v>3372</v>
      </c>
      <c r="E99" s="45">
        <v>49593</v>
      </c>
      <c r="F99" s="55">
        <v>2335</v>
      </c>
      <c r="G99" s="45">
        <v>47901</v>
      </c>
      <c r="H99" s="55">
        <v>1382</v>
      </c>
      <c r="I99" s="45">
        <v>50881</v>
      </c>
      <c r="J99" s="55">
        <v>1340</v>
      </c>
      <c r="K99" s="45">
        <v>40836</v>
      </c>
      <c r="L99" s="55">
        <v>3001</v>
      </c>
      <c r="M99" s="45">
        <v>55073</v>
      </c>
      <c r="N99" s="55">
        <v>2894</v>
      </c>
      <c r="O99" s="45">
        <v>31570</v>
      </c>
      <c r="P99" s="56">
        <v>894</v>
      </c>
      <c r="Q99" s="45">
        <v>11308</v>
      </c>
      <c r="R99" s="56">
        <v>389</v>
      </c>
      <c r="S99" s="45">
        <v>2804</v>
      </c>
      <c r="T99" s="55">
        <v>2810</v>
      </c>
      <c r="U99" s="45">
        <v>32274</v>
      </c>
      <c r="V99" s="55">
        <v>1946</v>
      </c>
      <c r="W99" s="45">
        <v>21365</v>
      </c>
      <c r="X99" s="55">
        <v>1739</v>
      </c>
      <c r="Y99" s="45">
        <v>34655</v>
      </c>
      <c r="Z99" s="55">
        <v>2268</v>
      </c>
      <c r="AA99" s="45">
        <v>50236</v>
      </c>
      <c r="AB99" s="55">
        <v>5930</v>
      </c>
      <c r="AC99" s="45">
        <v>54879</v>
      </c>
      <c r="AD99" s="55">
        <v>5371</v>
      </c>
      <c r="AE99" s="45">
        <v>40862</v>
      </c>
      <c r="AF99" s="55">
        <v>3575</v>
      </c>
      <c r="AG99" s="45">
        <v>58262</v>
      </c>
      <c r="AH99" s="55">
        <v>6392</v>
      </c>
      <c r="AI99" s="45">
        <v>39357</v>
      </c>
      <c r="AJ99" s="55">
        <v>14819</v>
      </c>
      <c r="AK99" s="45">
        <v>25702</v>
      </c>
      <c r="AL99" s="55">
        <v>10339</v>
      </c>
      <c r="AM99" s="45">
        <v>29101</v>
      </c>
      <c r="AN99" s="55">
        <v>15106</v>
      </c>
      <c r="AO99" s="57">
        <v>32514</v>
      </c>
      <c r="AP99" s="44">
        <v>15245</v>
      </c>
      <c r="AQ99" s="45">
        <v>24228</v>
      </c>
      <c r="AR99" s="44">
        <v>26389</v>
      </c>
      <c r="AS99" s="45">
        <v>21111</v>
      </c>
      <c r="AT99" s="44">
        <v>22411</v>
      </c>
      <c r="AU99" s="45">
        <v>23079</v>
      </c>
      <c r="AV99" s="44">
        <v>12404</v>
      </c>
      <c r="AW99" s="45">
        <v>23602</v>
      </c>
      <c r="AX99" s="44">
        <v>8025</v>
      </c>
      <c r="AY99" s="45">
        <v>53218</v>
      </c>
      <c r="AZ99" s="44">
        <v>4364</v>
      </c>
      <c r="BA99" s="45">
        <v>60167</v>
      </c>
      <c r="BB99" s="44">
        <v>6899</v>
      </c>
      <c r="BC99" s="45">
        <v>50014</v>
      </c>
      <c r="BD99" s="44">
        <v>3426</v>
      </c>
      <c r="BE99" s="45">
        <v>54109</v>
      </c>
      <c r="BF99" s="44">
        <v>1613</v>
      </c>
      <c r="BG99" s="45">
        <v>56896</v>
      </c>
      <c r="BH99" s="44">
        <v>4620</v>
      </c>
      <c r="BI99" s="45">
        <v>51564</v>
      </c>
      <c r="BJ99" s="44">
        <v>1535</v>
      </c>
      <c r="BK99" s="45">
        <v>5937</v>
      </c>
      <c r="BL99" s="44">
        <v>6975</v>
      </c>
      <c r="BM99" s="45">
        <v>20704</v>
      </c>
      <c r="BN99" s="44">
        <v>6170</v>
      </c>
      <c r="BO99" s="45">
        <v>26049</v>
      </c>
      <c r="BP99" s="44">
        <v>7803</v>
      </c>
      <c r="BQ99" s="45">
        <v>30190</v>
      </c>
      <c r="BR99" s="44">
        <v>8094</v>
      </c>
      <c r="BS99" s="45">
        <v>20620</v>
      </c>
      <c r="BT99" s="44">
        <v>8018</v>
      </c>
      <c r="BU99" s="45">
        <v>21070</v>
      </c>
      <c r="BV99" s="44">
        <v>14863</v>
      </c>
      <c r="BW99" s="45">
        <v>3427</v>
      </c>
      <c r="BX99" s="44">
        <v>24900</v>
      </c>
      <c r="BY99" s="45">
        <v>2409</v>
      </c>
      <c r="BZ99" s="44">
        <v>24600</v>
      </c>
      <c r="CA99" s="45">
        <v>1301</v>
      </c>
      <c r="CB99" s="44">
        <v>31951</v>
      </c>
      <c r="CC99" s="60">
        <v>122</v>
      </c>
      <c r="CD99" s="44">
        <v>37219</v>
      </c>
      <c r="CE99" s="60">
        <v>136</v>
      </c>
      <c r="CF99" s="44">
        <v>24933</v>
      </c>
      <c r="CG99" s="45">
        <v>3799</v>
      </c>
      <c r="CH99" s="50">
        <v>153.15</v>
      </c>
      <c r="CI99" s="51">
        <v>659.65</v>
      </c>
      <c r="CJ99" s="59">
        <v>14027.6</v>
      </c>
      <c r="CK99" s="51">
        <v>7919.35</v>
      </c>
      <c r="CL99" s="59">
        <v>23200.05</v>
      </c>
      <c r="CM99" s="51">
        <v>26449.200000000001</v>
      </c>
      <c r="CN99" s="59">
        <v>15728.75</v>
      </c>
      <c r="CO99" s="51">
        <v>27604.05</v>
      </c>
      <c r="CP99" s="59">
        <v>9557.5499999999993</v>
      </c>
      <c r="CQ99" s="51">
        <v>45592.15</v>
      </c>
      <c r="CR99" s="59">
        <v>9200.5</v>
      </c>
      <c r="CS99" s="51">
        <v>58918.95</v>
      </c>
      <c r="CT99" s="50">
        <v>14188.7</v>
      </c>
      <c r="CU99" s="51">
        <v>60129.1</v>
      </c>
      <c r="CV99" s="50">
        <v>8506.65</v>
      </c>
      <c r="CW99" s="51">
        <v>38753.949999999997</v>
      </c>
      <c r="CX99" s="50">
        <v>6965.3</v>
      </c>
      <c r="CY99" s="51">
        <v>40959.1</v>
      </c>
      <c r="CZ99" s="50">
        <v>5209.6499999999996</v>
      </c>
      <c r="DA99" s="51">
        <v>40548.5</v>
      </c>
      <c r="DB99" s="50">
        <v>4920.7</v>
      </c>
      <c r="DC99" s="51">
        <v>32778.1</v>
      </c>
      <c r="DD99" s="50">
        <v>5802.05</v>
      </c>
      <c r="DE99" s="51">
        <v>42980.05</v>
      </c>
    </row>
    <row r="100" spans="1:109">
      <c r="A100" s="54" t="s">
        <v>105</v>
      </c>
      <c r="B100" s="44">
        <v>21014</v>
      </c>
      <c r="C100" s="45">
        <v>1919</v>
      </c>
      <c r="D100" s="44">
        <v>29851</v>
      </c>
      <c r="E100" s="45">
        <v>4367</v>
      </c>
      <c r="F100" s="55">
        <v>32690</v>
      </c>
      <c r="G100" s="45">
        <v>7349</v>
      </c>
      <c r="H100" s="55">
        <v>16271</v>
      </c>
      <c r="I100" s="45">
        <v>9128</v>
      </c>
      <c r="J100" s="55">
        <v>24119</v>
      </c>
      <c r="K100" s="45">
        <v>3513</v>
      </c>
      <c r="L100" s="55">
        <v>22285</v>
      </c>
      <c r="M100" s="45">
        <v>5904</v>
      </c>
      <c r="N100" s="55">
        <v>10255</v>
      </c>
      <c r="O100" s="45">
        <v>15464</v>
      </c>
      <c r="P100" s="55">
        <v>2843</v>
      </c>
      <c r="Q100" s="45">
        <v>28685</v>
      </c>
      <c r="R100" s="55">
        <v>10262</v>
      </c>
      <c r="S100" s="45">
        <v>2071</v>
      </c>
      <c r="T100" s="55">
        <v>4124</v>
      </c>
      <c r="U100" s="45">
        <v>9872</v>
      </c>
      <c r="V100" s="55">
        <v>10793</v>
      </c>
      <c r="W100" s="45">
        <v>3253</v>
      </c>
      <c r="X100" s="55">
        <v>13560</v>
      </c>
      <c r="Y100" s="45">
        <v>2803</v>
      </c>
      <c r="Z100" s="55">
        <v>11593</v>
      </c>
      <c r="AA100" s="45">
        <v>4956</v>
      </c>
      <c r="AB100" s="55">
        <v>11034</v>
      </c>
      <c r="AC100" s="45">
        <v>5170</v>
      </c>
      <c r="AD100" s="56">
        <v>690</v>
      </c>
      <c r="AE100" s="45">
        <v>26142</v>
      </c>
      <c r="AF100" s="55">
        <v>7955</v>
      </c>
      <c r="AG100" s="45">
        <v>7590</v>
      </c>
      <c r="AH100" s="55">
        <v>5806</v>
      </c>
      <c r="AI100" s="45">
        <v>6785</v>
      </c>
      <c r="AJ100" s="55">
        <v>6152</v>
      </c>
      <c r="AK100" s="45">
        <v>6901</v>
      </c>
      <c r="AL100" s="55">
        <v>6824</v>
      </c>
      <c r="AM100" s="45">
        <v>4764</v>
      </c>
      <c r="AN100" s="55">
        <v>8988</v>
      </c>
      <c r="AO100" s="57">
        <v>2514</v>
      </c>
      <c r="AP100" s="44">
        <v>28472</v>
      </c>
      <c r="AQ100" s="60">
        <v>672</v>
      </c>
      <c r="AR100" s="44">
        <v>38391</v>
      </c>
      <c r="AS100" s="45">
        <v>1860</v>
      </c>
      <c r="AT100" s="44">
        <v>32784</v>
      </c>
      <c r="AU100" s="45">
        <v>2457</v>
      </c>
      <c r="AV100" s="44">
        <v>36802</v>
      </c>
      <c r="AW100" s="45">
        <v>3325</v>
      </c>
      <c r="AX100" s="44">
        <v>28218</v>
      </c>
      <c r="AY100" s="45">
        <v>8166</v>
      </c>
      <c r="AZ100" s="44">
        <v>23932</v>
      </c>
      <c r="BA100" s="45">
        <v>5672</v>
      </c>
      <c r="BB100" s="44">
        <v>14351</v>
      </c>
      <c r="BC100" s="45">
        <v>9199</v>
      </c>
      <c r="BD100" s="44">
        <v>15240</v>
      </c>
      <c r="BE100" s="45">
        <v>6401</v>
      </c>
      <c r="BF100" s="44">
        <v>13663</v>
      </c>
      <c r="BG100" s="45">
        <v>4049</v>
      </c>
      <c r="BH100" s="44">
        <v>18588</v>
      </c>
      <c r="BI100" s="45">
        <v>2993</v>
      </c>
      <c r="BJ100" s="44">
        <v>13983</v>
      </c>
      <c r="BK100" s="45">
        <v>8193</v>
      </c>
      <c r="BL100" s="44">
        <v>27221</v>
      </c>
      <c r="BM100" s="45">
        <v>4057</v>
      </c>
      <c r="BN100" s="44">
        <v>30437</v>
      </c>
      <c r="BO100" s="45">
        <v>3723</v>
      </c>
      <c r="BP100" s="44">
        <v>26998</v>
      </c>
      <c r="BQ100" s="45">
        <v>5885</v>
      </c>
      <c r="BR100" s="44">
        <v>3434</v>
      </c>
      <c r="BS100" s="45">
        <v>2363</v>
      </c>
      <c r="BT100" s="44">
        <v>0</v>
      </c>
      <c r="BU100" s="45">
        <v>0</v>
      </c>
      <c r="BV100" s="44">
        <v>4094</v>
      </c>
      <c r="BW100" s="45">
        <v>3091</v>
      </c>
      <c r="BX100" s="44">
        <v>19409</v>
      </c>
      <c r="BY100" s="45">
        <v>5373</v>
      </c>
      <c r="BZ100" s="44">
        <v>16634</v>
      </c>
      <c r="CA100" s="45">
        <v>7373</v>
      </c>
      <c r="CB100" s="44">
        <v>19493</v>
      </c>
      <c r="CC100" s="45">
        <v>8285</v>
      </c>
      <c r="CD100" s="44">
        <v>14252</v>
      </c>
      <c r="CE100" s="45">
        <v>6357</v>
      </c>
      <c r="CF100" s="44">
        <v>9555</v>
      </c>
      <c r="CG100" s="45">
        <v>1218</v>
      </c>
      <c r="CH100" s="50">
        <v>14385.9</v>
      </c>
      <c r="CI100" s="51">
        <v>8295.4500000000007</v>
      </c>
      <c r="CJ100" s="59">
        <v>20498</v>
      </c>
      <c r="CK100" s="51">
        <v>4461.6499999999996</v>
      </c>
      <c r="CL100" s="59">
        <v>16027.65</v>
      </c>
      <c r="CM100" s="51">
        <v>3579.8</v>
      </c>
      <c r="CN100" s="59">
        <v>24168.55</v>
      </c>
      <c r="CO100" s="51">
        <v>2598.6999999999998</v>
      </c>
      <c r="CP100" s="59">
        <v>24847</v>
      </c>
      <c r="CQ100" s="51">
        <v>6769.4</v>
      </c>
      <c r="CR100" s="59">
        <v>25804.3</v>
      </c>
      <c r="CS100" s="51">
        <v>3593.45</v>
      </c>
      <c r="CT100" s="50">
        <v>21400.05</v>
      </c>
      <c r="CU100" s="51">
        <v>7965.25</v>
      </c>
      <c r="CV100" s="50">
        <v>16600.25</v>
      </c>
      <c r="CW100" s="51">
        <v>6993.9</v>
      </c>
      <c r="CX100" s="50">
        <v>11638.4</v>
      </c>
      <c r="CY100" s="51">
        <v>8003.65</v>
      </c>
      <c r="CZ100" s="50">
        <v>11959</v>
      </c>
      <c r="DA100" s="51">
        <v>9221.5</v>
      </c>
      <c r="DB100" s="50">
        <v>11816.15</v>
      </c>
      <c r="DC100" s="51">
        <v>6363.25</v>
      </c>
      <c r="DD100" s="50">
        <v>15579.3</v>
      </c>
      <c r="DE100" s="51">
        <v>4238.95</v>
      </c>
    </row>
    <row r="101" spans="1:109">
      <c r="A101" s="54" t="s">
        <v>106</v>
      </c>
      <c r="B101" s="44">
        <v>28911</v>
      </c>
      <c r="C101" s="45">
        <v>8937</v>
      </c>
      <c r="D101" s="44">
        <v>29883</v>
      </c>
      <c r="E101" s="45">
        <v>5348</v>
      </c>
      <c r="F101" s="55">
        <v>9233</v>
      </c>
      <c r="G101" s="45">
        <v>2386</v>
      </c>
      <c r="H101" s="55">
        <v>7833</v>
      </c>
      <c r="I101" s="45">
        <v>8436</v>
      </c>
      <c r="J101" s="55">
        <v>17974</v>
      </c>
      <c r="K101" s="45">
        <v>7139</v>
      </c>
      <c r="L101" s="55">
        <v>21952</v>
      </c>
      <c r="M101" s="45">
        <v>4683</v>
      </c>
      <c r="N101" s="55">
        <v>39920</v>
      </c>
      <c r="O101" s="45">
        <v>1557</v>
      </c>
      <c r="P101" s="55">
        <v>62841</v>
      </c>
      <c r="Q101" s="45">
        <v>3167</v>
      </c>
      <c r="R101" s="55">
        <v>42559</v>
      </c>
      <c r="S101" s="45">
        <v>4220</v>
      </c>
      <c r="T101" s="55">
        <v>41170</v>
      </c>
      <c r="U101" s="45">
        <v>9051</v>
      </c>
      <c r="V101" s="55">
        <v>34117</v>
      </c>
      <c r="W101" s="45">
        <v>10457</v>
      </c>
      <c r="X101" s="55">
        <v>33168</v>
      </c>
      <c r="Y101" s="45">
        <v>7843</v>
      </c>
      <c r="Z101" s="55">
        <v>26290</v>
      </c>
      <c r="AA101" s="45">
        <v>6451</v>
      </c>
      <c r="AB101" s="55">
        <v>18642</v>
      </c>
      <c r="AC101" s="45">
        <v>6469</v>
      </c>
      <c r="AD101" s="55">
        <v>27736</v>
      </c>
      <c r="AE101" s="45">
        <v>8283</v>
      </c>
      <c r="AF101" s="55">
        <v>16105</v>
      </c>
      <c r="AG101" s="45">
        <v>16863</v>
      </c>
      <c r="AH101" s="55">
        <v>17620</v>
      </c>
      <c r="AI101" s="45">
        <v>7035</v>
      </c>
      <c r="AJ101" s="55">
        <v>13595</v>
      </c>
      <c r="AK101" s="45">
        <v>2149</v>
      </c>
      <c r="AL101" s="55">
        <v>18791</v>
      </c>
      <c r="AM101" s="45">
        <v>5233</v>
      </c>
      <c r="AN101" s="55">
        <v>24204</v>
      </c>
      <c r="AO101" s="57">
        <v>7356</v>
      </c>
      <c r="AP101" s="44">
        <v>37323</v>
      </c>
      <c r="AQ101" s="45">
        <v>1605</v>
      </c>
      <c r="AR101" s="44">
        <v>39277</v>
      </c>
      <c r="AS101" s="45">
        <v>3094</v>
      </c>
      <c r="AT101" s="44">
        <v>33457</v>
      </c>
      <c r="AU101" s="45">
        <v>2876</v>
      </c>
      <c r="AV101" s="44">
        <v>7625</v>
      </c>
      <c r="AW101" s="60">
        <v>660</v>
      </c>
      <c r="AX101" s="44">
        <v>267</v>
      </c>
      <c r="AY101" s="45">
        <v>48</v>
      </c>
      <c r="AZ101" s="58">
        <v>224</v>
      </c>
      <c r="BA101" s="60">
        <v>83</v>
      </c>
      <c r="BB101" s="44">
        <v>15338</v>
      </c>
      <c r="BC101" s="45">
        <v>4463</v>
      </c>
      <c r="BD101" s="44">
        <v>17254</v>
      </c>
      <c r="BE101" s="45">
        <v>5549</v>
      </c>
      <c r="BF101" s="44">
        <v>14232</v>
      </c>
      <c r="BG101" s="45">
        <v>4742</v>
      </c>
      <c r="BH101" s="44">
        <v>18288</v>
      </c>
      <c r="BI101" s="45">
        <v>2542</v>
      </c>
      <c r="BJ101" s="44">
        <v>13485</v>
      </c>
      <c r="BK101" s="45">
        <v>4522</v>
      </c>
      <c r="BL101" s="44">
        <v>24953</v>
      </c>
      <c r="BM101" s="45">
        <v>1774</v>
      </c>
      <c r="BN101" s="44">
        <v>28182</v>
      </c>
      <c r="BO101" s="45">
        <v>3344</v>
      </c>
      <c r="BP101" s="44">
        <v>24303</v>
      </c>
      <c r="BQ101" s="45">
        <v>6052</v>
      </c>
      <c r="BR101" s="44">
        <v>16082</v>
      </c>
      <c r="BS101" s="45">
        <v>12682</v>
      </c>
      <c r="BT101" s="44">
        <v>28645</v>
      </c>
      <c r="BU101" s="45">
        <v>10285</v>
      </c>
      <c r="BV101" s="44">
        <v>16707</v>
      </c>
      <c r="BW101" s="45">
        <v>11279</v>
      </c>
      <c r="BX101" s="44">
        <v>20960</v>
      </c>
      <c r="BY101" s="45">
        <v>4480</v>
      </c>
      <c r="BZ101" s="44">
        <v>16633</v>
      </c>
      <c r="CA101" s="45">
        <v>6461</v>
      </c>
      <c r="CB101" s="44">
        <v>18325</v>
      </c>
      <c r="CC101" s="45">
        <v>4025</v>
      </c>
      <c r="CD101" s="44">
        <v>10648</v>
      </c>
      <c r="CE101" s="45">
        <v>9517</v>
      </c>
      <c r="CF101" s="44">
        <v>15389</v>
      </c>
      <c r="CG101" s="45">
        <v>6089</v>
      </c>
      <c r="CH101" s="50">
        <v>20112.400000000001</v>
      </c>
      <c r="CI101" s="51">
        <v>7662.4</v>
      </c>
      <c r="CJ101" s="59">
        <v>15069.35</v>
      </c>
      <c r="CK101" s="51">
        <v>4848.6000000000004</v>
      </c>
      <c r="CL101" s="59">
        <v>19747.3</v>
      </c>
      <c r="CM101" s="51">
        <v>3622.4</v>
      </c>
      <c r="CN101" s="59">
        <v>30434.9</v>
      </c>
      <c r="CO101" s="51">
        <v>1602.1</v>
      </c>
      <c r="CP101" s="59">
        <v>25959.15</v>
      </c>
      <c r="CQ101" s="51">
        <v>5919.9</v>
      </c>
      <c r="CR101" s="59">
        <v>24890.1</v>
      </c>
      <c r="CS101" s="51">
        <v>2706.05</v>
      </c>
      <c r="CT101" s="50">
        <v>15067.65</v>
      </c>
      <c r="CU101" s="51">
        <v>3086.05</v>
      </c>
      <c r="CV101" s="50">
        <v>16927.55</v>
      </c>
      <c r="CW101" s="51">
        <v>5899.55</v>
      </c>
      <c r="CX101" s="50">
        <v>17608.25</v>
      </c>
      <c r="CY101" s="51">
        <v>6553.05</v>
      </c>
      <c r="CZ101" s="50">
        <v>16729.95</v>
      </c>
      <c r="DA101" s="51">
        <v>8287</v>
      </c>
      <c r="DB101" s="50">
        <v>14108.4</v>
      </c>
      <c r="DC101" s="51">
        <v>6570.4</v>
      </c>
      <c r="DD101" s="50">
        <v>16302.8</v>
      </c>
      <c r="DE101" s="51">
        <v>4821.3500000000004</v>
      </c>
    </row>
    <row r="102" spans="1:109">
      <c r="A102" s="54" t="s">
        <v>238</v>
      </c>
      <c r="B102" s="44">
        <v>11153</v>
      </c>
      <c r="C102" s="60">
        <v>289</v>
      </c>
      <c r="D102" s="44">
        <v>5507</v>
      </c>
      <c r="E102" s="60">
        <v>837</v>
      </c>
      <c r="F102" s="55">
        <v>2027</v>
      </c>
      <c r="G102" s="45">
        <v>2703</v>
      </c>
      <c r="H102" s="56">
        <v>783</v>
      </c>
      <c r="I102" s="45">
        <v>2234</v>
      </c>
      <c r="J102" s="56">
        <v>638</v>
      </c>
      <c r="K102" s="45">
        <v>1109</v>
      </c>
      <c r="L102" s="55">
        <v>1181</v>
      </c>
      <c r="M102" s="45">
        <v>1270</v>
      </c>
      <c r="N102" s="56">
        <v>578</v>
      </c>
      <c r="O102" s="45">
        <v>1740</v>
      </c>
      <c r="P102" s="56">
        <v>398</v>
      </c>
      <c r="Q102" s="60">
        <v>877</v>
      </c>
      <c r="R102" s="56">
        <v>494</v>
      </c>
      <c r="S102" s="60">
        <v>634</v>
      </c>
      <c r="T102" s="56">
        <v>231</v>
      </c>
      <c r="U102" s="60">
        <v>369</v>
      </c>
      <c r="V102" s="56">
        <v>890</v>
      </c>
      <c r="W102" s="60">
        <v>966</v>
      </c>
      <c r="X102" s="56">
        <v>530</v>
      </c>
      <c r="Y102" s="45">
        <v>1231</v>
      </c>
      <c r="Z102" s="56">
        <v>442</v>
      </c>
      <c r="AA102" s="60">
        <v>337</v>
      </c>
      <c r="AB102" s="56">
        <v>563</v>
      </c>
      <c r="AC102" s="45">
        <v>1792</v>
      </c>
      <c r="AD102" s="55">
        <v>1935</v>
      </c>
      <c r="AE102" s="45">
        <v>1041</v>
      </c>
      <c r="AF102" s="55">
        <v>2206</v>
      </c>
      <c r="AG102" s="60">
        <v>810</v>
      </c>
      <c r="AH102" s="56">
        <v>642</v>
      </c>
      <c r="AI102" s="45">
        <v>1017</v>
      </c>
      <c r="AJ102" s="55">
        <v>2407</v>
      </c>
      <c r="AK102" s="60">
        <v>986</v>
      </c>
      <c r="AL102" s="55">
        <v>1660</v>
      </c>
      <c r="AM102" s="45">
        <v>2225</v>
      </c>
      <c r="AN102" s="55">
        <v>1286</v>
      </c>
      <c r="AO102" s="57">
        <v>2305</v>
      </c>
      <c r="AP102" s="44">
        <v>1256</v>
      </c>
      <c r="AQ102" s="45">
        <v>1202</v>
      </c>
      <c r="AR102" s="58">
        <v>657</v>
      </c>
      <c r="AS102" s="60">
        <v>584</v>
      </c>
      <c r="AT102" s="58">
        <v>946</v>
      </c>
      <c r="AU102" s="45">
        <v>1326</v>
      </c>
      <c r="AV102" s="44">
        <v>1925</v>
      </c>
      <c r="AW102" s="45">
        <v>1966</v>
      </c>
      <c r="AX102" s="44">
        <v>1190</v>
      </c>
      <c r="AY102" s="45">
        <v>2197</v>
      </c>
      <c r="AZ102" s="58">
        <v>921</v>
      </c>
      <c r="BA102" s="60">
        <v>883</v>
      </c>
      <c r="BB102" s="58">
        <v>461</v>
      </c>
      <c r="BC102" s="45">
        <v>1968</v>
      </c>
      <c r="BD102" s="44">
        <v>1121</v>
      </c>
      <c r="BE102" s="45">
        <v>3031</v>
      </c>
      <c r="BF102" s="58">
        <v>162</v>
      </c>
      <c r="BG102" s="60">
        <v>391</v>
      </c>
      <c r="BH102" s="58">
        <v>0</v>
      </c>
      <c r="BI102" s="60">
        <v>0</v>
      </c>
      <c r="BJ102" s="44">
        <v>0</v>
      </c>
      <c r="BK102" s="45">
        <v>0</v>
      </c>
      <c r="BL102" s="44">
        <v>0</v>
      </c>
      <c r="BM102" s="45">
        <v>0</v>
      </c>
      <c r="BN102" s="44">
        <v>0</v>
      </c>
      <c r="BO102" s="45">
        <v>0</v>
      </c>
      <c r="BP102" s="44">
        <v>0</v>
      </c>
      <c r="BQ102" s="45">
        <v>0</v>
      </c>
      <c r="BR102" s="44">
        <v>0</v>
      </c>
      <c r="BS102" s="45">
        <v>0</v>
      </c>
      <c r="BT102" s="44">
        <v>0</v>
      </c>
      <c r="BU102" s="45">
        <v>0</v>
      </c>
      <c r="BV102" s="44">
        <v>0</v>
      </c>
      <c r="BW102" s="45">
        <v>0</v>
      </c>
      <c r="BX102" s="44">
        <v>0</v>
      </c>
      <c r="BY102" s="45">
        <v>0</v>
      </c>
      <c r="BZ102" s="44">
        <v>0</v>
      </c>
      <c r="CA102" s="45">
        <v>0</v>
      </c>
      <c r="CB102" s="44">
        <v>0</v>
      </c>
      <c r="CC102" s="45">
        <v>0</v>
      </c>
      <c r="CD102" s="44">
        <v>0</v>
      </c>
      <c r="CE102" s="45">
        <v>0</v>
      </c>
      <c r="CF102" s="44">
        <v>0</v>
      </c>
      <c r="CG102" s="45">
        <v>0</v>
      </c>
      <c r="CH102" s="50">
        <v>0</v>
      </c>
      <c r="CI102" s="51">
        <v>0</v>
      </c>
      <c r="CJ102" s="59">
        <v>0</v>
      </c>
      <c r="CK102" s="51">
        <v>0</v>
      </c>
      <c r="CL102" s="59">
        <v>0</v>
      </c>
      <c r="CM102" s="51">
        <v>0</v>
      </c>
      <c r="CN102" s="59">
        <v>0</v>
      </c>
      <c r="CO102" s="51">
        <v>0</v>
      </c>
      <c r="CP102" s="59">
        <v>0</v>
      </c>
      <c r="CQ102" s="51">
        <v>0</v>
      </c>
      <c r="CR102" s="59">
        <v>0</v>
      </c>
      <c r="CS102" s="51">
        <v>0</v>
      </c>
      <c r="CT102" s="50">
        <v>0</v>
      </c>
      <c r="CU102" s="51">
        <v>0</v>
      </c>
      <c r="CV102" s="59">
        <v>0</v>
      </c>
      <c r="CW102" s="51">
        <v>0</v>
      </c>
      <c r="CX102" s="59">
        <v>0</v>
      </c>
      <c r="CY102" s="51">
        <v>0</v>
      </c>
      <c r="CZ102" s="59">
        <v>0</v>
      </c>
      <c r="DA102" s="51">
        <v>0</v>
      </c>
      <c r="DB102" s="59">
        <v>0</v>
      </c>
      <c r="DC102" s="51">
        <v>0</v>
      </c>
      <c r="DD102" s="59">
        <v>0</v>
      </c>
      <c r="DE102" s="51">
        <v>0</v>
      </c>
    </row>
    <row r="103" spans="1:109">
      <c r="A103" s="54" t="s">
        <v>239</v>
      </c>
      <c r="B103" s="44">
        <v>1419</v>
      </c>
      <c r="C103" s="45">
        <v>5582</v>
      </c>
      <c r="D103" s="44">
        <v>1134</v>
      </c>
      <c r="E103" s="45">
        <v>2996</v>
      </c>
      <c r="F103" s="55">
        <v>3099</v>
      </c>
      <c r="G103" s="45">
        <v>2310</v>
      </c>
      <c r="H103" s="55">
        <v>1436</v>
      </c>
      <c r="I103" s="45">
        <v>1219</v>
      </c>
      <c r="J103" s="56">
        <v>726</v>
      </c>
      <c r="K103" s="60">
        <v>710</v>
      </c>
      <c r="L103" s="56">
        <v>712</v>
      </c>
      <c r="M103" s="45">
        <v>1729</v>
      </c>
      <c r="N103" s="56">
        <v>940</v>
      </c>
      <c r="O103" s="45">
        <v>1036</v>
      </c>
      <c r="P103" s="56">
        <v>401</v>
      </c>
      <c r="Q103" s="60">
        <v>525</v>
      </c>
      <c r="R103" s="56">
        <v>750</v>
      </c>
      <c r="S103" s="60">
        <v>611</v>
      </c>
      <c r="T103" s="56">
        <v>166</v>
      </c>
      <c r="U103" s="60">
        <v>219</v>
      </c>
      <c r="V103" s="55">
        <v>3962</v>
      </c>
      <c r="W103" s="60">
        <v>76</v>
      </c>
      <c r="X103" s="55">
        <v>3766</v>
      </c>
      <c r="Y103" s="60">
        <v>31</v>
      </c>
      <c r="Z103" s="55">
        <v>1025</v>
      </c>
      <c r="AA103" s="60">
        <v>14</v>
      </c>
      <c r="AB103" s="55">
        <v>6048</v>
      </c>
      <c r="AC103" s="60">
        <v>18</v>
      </c>
      <c r="AD103" s="55">
        <v>4977</v>
      </c>
      <c r="AE103" s="60">
        <v>5</v>
      </c>
      <c r="AF103" s="55">
        <v>14017</v>
      </c>
      <c r="AG103" s="60">
        <v>28</v>
      </c>
      <c r="AH103" s="55">
        <v>1972</v>
      </c>
      <c r="AI103" s="60">
        <v>231</v>
      </c>
      <c r="AJ103" s="55">
        <v>3432</v>
      </c>
      <c r="AK103" s="60">
        <v>408</v>
      </c>
      <c r="AL103" s="56">
        <v>0</v>
      </c>
      <c r="AM103" s="60">
        <v>0</v>
      </c>
      <c r="AN103" s="56">
        <v>0</v>
      </c>
      <c r="AO103" s="61">
        <v>0</v>
      </c>
      <c r="AP103" s="44">
        <v>2137</v>
      </c>
      <c r="AQ103" s="60">
        <v>487</v>
      </c>
      <c r="AR103" s="44">
        <v>1151</v>
      </c>
      <c r="AS103" s="60">
        <v>974</v>
      </c>
      <c r="AT103" s="44">
        <v>2110</v>
      </c>
      <c r="AU103" s="60">
        <v>821</v>
      </c>
      <c r="AV103" s="44">
        <v>2031</v>
      </c>
      <c r="AW103" s="45">
        <v>2141</v>
      </c>
      <c r="AX103" s="44">
        <v>1009</v>
      </c>
      <c r="AY103" s="45">
        <v>3013</v>
      </c>
      <c r="AZ103" s="58">
        <v>402</v>
      </c>
      <c r="BA103" s="60">
        <v>265</v>
      </c>
      <c r="BB103" s="58">
        <v>225</v>
      </c>
      <c r="BC103" s="60">
        <v>328</v>
      </c>
      <c r="BD103" s="58">
        <v>454</v>
      </c>
      <c r="BE103" s="45">
        <v>1471</v>
      </c>
      <c r="BF103" s="58">
        <v>961</v>
      </c>
      <c r="BG103" s="60">
        <v>844</v>
      </c>
      <c r="BH103" s="58">
        <v>951</v>
      </c>
      <c r="BI103" s="60">
        <v>406</v>
      </c>
      <c r="BJ103" s="44">
        <v>0</v>
      </c>
      <c r="BK103" s="45">
        <v>0</v>
      </c>
      <c r="BL103" s="44">
        <v>0</v>
      </c>
      <c r="BM103" s="45">
        <v>0</v>
      </c>
      <c r="BN103" s="44">
        <v>0</v>
      </c>
      <c r="BO103" s="45">
        <v>0</v>
      </c>
      <c r="BP103" s="44">
        <v>0</v>
      </c>
      <c r="BQ103" s="45">
        <v>0</v>
      </c>
      <c r="BR103" s="44">
        <v>0</v>
      </c>
      <c r="BS103" s="45">
        <v>0</v>
      </c>
      <c r="BT103" s="44">
        <v>0</v>
      </c>
      <c r="BU103" s="45">
        <v>0</v>
      </c>
      <c r="BV103" s="44">
        <v>0</v>
      </c>
      <c r="BW103" s="45">
        <v>0</v>
      </c>
      <c r="BX103" s="44">
        <v>0</v>
      </c>
      <c r="BY103" s="45">
        <v>0</v>
      </c>
      <c r="BZ103" s="44">
        <v>0</v>
      </c>
      <c r="CA103" s="45">
        <v>0</v>
      </c>
      <c r="CB103" s="44">
        <v>0</v>
      </c>
      <c r="CC103" s="45">
        <v>0</v>
      </c>
      <c r="CD103" s="44">
        <v>0</v>
      </c>
      <c r="CE103" s="45">
        <v>0</v>
      </c>
      <c r="CF103" s="44">
        <v>0</v>
      </c>
      <c r="CG103" s="45">
        <v>0</v>
      </c>
      <c r="CH103" s="50">
        <v>0</v>
      </c>
      <c r="CI103" s="51">
        <v>0</v>
      </c>
      <c r="CJ103" s="59">
        <v>0</v>
      </c>
      <c r="CK103" s="51">
        <v>0</v>
      </c>
      <c r="CL103" s="59">
        <v>0</v>
      </c>
      <c r="CM103" s="51">
        <v>0</v>
      </c>
      <c r="CN103" s="59">
        <v>0</v>
      </c>
      <c r="CO103" s="51">
        <v>0</v>
      </c>
      <c r="CP103" s="59">
        <v>0</v>
      </c>
      <c r="CQ103" s="51">
        <v>0</v>
      </c>
      <c r="CR103" s="59">
        <v>0</v>
      </c>
      <c r="CS103" s="51">
        <v>0</v>
      </c>
      <c r="CT103" s="50">
        <v>0</v>
      </c>
      <c r="CU103" s="51">
        <v>0</v>
      </c>
      <c r="CV103" s="59">
        <v>0</v>
      </c>
      <c r="CW103" s="51">
        <v>0</v>
      </c>
      <c r="CX103" s="59">
        <v>0</v>
      </c>
      <c r="CY103" s="51">
        <v>0</v>
      </c>
      <c r="CZ103" s="59">
        <v>0</v>
      </c>
      <c r="DA103" s="51">
        <v>0</v>
      </c>
      <c r="DB103" s="59">
        <v>0</v>
      </c>
      <c r="DC103" s="51">
        <v>0</v>
      </c>
      <c r="DD103" s="59">
        <v>0</v>
      </c>
      <c r="DE103" s="51">
        <v>0</v>
      </c>
    </row>
    <row r="104" spans="1:109">
      <c r="A104" s="54" t="s">
        <v>240</v>
      </c>
      <c r="B104" s="44">
        <v>2068</v>
      </c>
      <c r="C104" s="45">
        <v>2790</v>
      </c>
      <c r="D104" s="44">
        <v>1502</v>
      </c>
      <c r="E104" s="45">
        <v>2525</v>
      </c>
      <c r="F104" s="55">
        <v>1220</v>
      </c>
      <c r="G104" s="45">
        <v>4549</v>
      </c>
      <c r="H104" s="56">
        <v>341</v>
      </c>
      <c r="I104" s="45">
        <v>1870</v>
      </c>
      <c r="J104" s="56">
        <v>342</v>
      </c>
      <c r="K104" s="60">
        <v>673</v>
      </c>
      <c r="L104" s="56">
        <v>989</v>
      </c>
      <c r="M104" s="60">
        <v>795</v>
      </c>
      <c r="N104" s="56">
        <v>615</v>
      </c>
      <c r="O104" s="60">
        <v>870</v>
      </c>
      <c r="P104" s="56">
        <v>51</v>
      </c>
      <c r="Q104" s="60">
        <v>218</v>
      </c>
      <c r="R104" s="56">
        <v>0</v>
      </c>
      <c r="S104" s="60">
        <v>0</v>
      </c>
      <c r="T104" s="56">
        <v>281</v>
      </c>
      <c r="U104" s="60">
        <v>58</v>
      </c>
      <c r="V104" s="56">
        <v>967</v>
      </c>
      <c r="W104" s="60">
        <v>385</v>
      </c>
      <c r="X104" s="55">
        <v>1114</v>
      </c>
      <c r="Y104" s="60">
        <v>316</v>
      </c>
      <c r="Z104" s="56">
        <v>530</v>
      </c>
      <c r="AA104" s="60">
        <v>220</v>
      </c>
      <c r="AB104" s="56">
        <v>974</v>
      </c>
      <c r="AC104" s="60">
        <v>833</v>
      </c>
      <c r="AD104" s="56">
        <v>744</v>
      </c>
      <c r="AE104" s="45">
        <v>1832</v>
      </c>
      <c r="AF104" s="56">
        <v>844</v>
      </c>
      <c r="AG104" s="45">
        <v>3398</v>
      </c>
      <c r="AH104" s="56">
        <v>174</v>
      </c>
      <c r="AI104" s="45">
        <v>1070</v>
      </c>
      <c r="AJ104" s="56">
        <v>911</v>
      </c>
      <c r="AK104" s="45">
        <v>2435</v>
      </c>
      <c r="AL104" s="56">
        <v>885</v>
      </c>
      <c r="AM104" s="45">
        <v>2233</v>
      </c>
      <c r="AN104" s="55">
        <v>1029</v>
      </c>
      <c r="AO104" s="57">
        <v>2643</v>
      </c>
      <c r="AP104" s="58">
        <v>594</v>
      </c>
      <c r="AQ104" s="45">
        <v>1789</v>
      </c>
      <c r="AR104" s="58">
        <v>760</v>
      </c>
      <c r="AS104" s="45">
        <v>1554</v>
      </c>
      <c r="AT104" s="44">
        <v>1039</v>
      </c>
      <c r="AU104" s="45">
        <v>1173</v>
      </c>
      <c r="AV104" s="44">
        <v>1032</v>
      </c>
      <c r="AW104" s="45">
        <v>2066</v>
      </c>
      <c r="AX104" s="44">
        <v>1303</v>
      </c>
      <c r="AY104" s="45">
        <v>2889</v>
      </c>
      <c r="AZ104" s="58">
        <v>602</v>
      </c>
      <c r="BA104" s="60">
        <v>667</v>
      </c>
      <c r="BB104" s="58">
        <v>284</v>
      </c>
      <c r="BC104" s="60">
        <v>954</v>
      </c>
      <c r="BD104" s="58">
        <v>667</v>
      </c>
      <c r="BE104" s="45">
        <v>2024</v>
      </c>
      <c r="BF104" s="58">
        <v>747</v>
      </c>
      <c r="BG104" s="60">
        <v>908</v>
      </c>
      <c r="BH104" s="58">
        <v>719</v>
      </c>
      <c r="BI104" s="60">
        <v>716</v>
      </c>
      <c r="BJ104" s="44">
        <v>0</v>
      </c>
      <c r="BK104" s="45">
        <v>0</v>
      </c>
      <c r="BL104" s="44">
        <v>0</v>
      </c>
      <c r="BM104" s="45">
        <v>0</v>
      </c>
      <c r="BN104" s="44">
        <v>0</v>
      </c>
      <c r="BO104" s="45">
        <v>0</v>
      </c>
      <c r="BP104" s="44">
        <v>0</v>
      </c>
      <c r="BQ104" s="45">
        <v>0</v>
      </c>
      <c r="BR104" s="44">
        <v>0</v>
      </c>
      <c r="BS104" s="45">
        <v>0</v>
      </c>
      <c r="BT104" s="44">
        <v>0</v>
      </c>
      <c r="BU104" s="45">
        <v>0</v>
      </c>
      <c r="BV104" s="44">
        <v>0</v>
      </c>
      <c r="BW104" s="45">
        <v>0</v>
      </c>
      <c r="BX104" s="44">
        <v>0</v>
      </c>
      <c r="BY104" s="45">
        <v>0</v>
      </c>
      <c r="BZ104" s="44">
        <v>0</v>
      </c>
      <c r="CA104" s="45">
        <v>0</v>
      </c>
      <c r="CB104" s="44">
        <v>0</v>
      </c>
      <c r="CC104" s="45">
        <v>0</v>
      </c>
      <c r="CD104" s="44">
        <v>0</v>
      </c>
      <c r="CE104" s="45">
        <v>0</v>
      </c>
      <c r="CF104" s="44">
        <v>0</v>
      </c>
      <c r="CG104" s="45">
        <v>0</v>
      </c>
      <c r="CH104" s="50">
        <v>0</v>
      </c>
      <c r="CI104" s="51">
        <v>0</v>
      </c>
      <c r="CJ104" s="59">
        <v>0</v>
      </c>
      <c r="CK104" s="51">
        <v>0</v>
      </c>
      <c r="CL104" s="59">
        <v>0</v>
      </c>
      <c r="CM104" s="51">
        <v>0</v>
      </c>
      <c r="CN104" s="59">
        <v>0</v>
      </c>
      <c r="CO104" s="51">
        <v>0</v>
      </c>
      <c r="CP104" s="59">
        <v>0</v>
      </c>
      <c r="CQ104" s="51">
        <v>0</v>
      </c>
      <c r="CR104" s="59">
        <v>0</v>
      </c>
      <c r="CS104" s="51">
        <v>0</v>
      </c>
      <c r="CT104" s="50">
        <v>0</v>
      </c>
      <c r="CU104" s="51">
        <v>0</v>
      </c>
      <c r="CV104" s="59">
        <v>0</v>
      </c>
      <c r="CW104" s="51">
        <v>0</v>
      </c>
      <c r="CX104" s="59">
        <v>0</v>
      </c>
      <c r="CY104" s="51">
        <v>0</v>
      </c>
      <c r="CZ104" s="59">
        <v>0</v>
      </c>
      <c r="DA104" s="51">
        <v>0</v>
      </c>
      <c r="DB104" s="59">
        <v>0</v>
      </c>
      <c r="DC104" s="51">
        <v>0</v>
      </c>
      <c r="DD104" s="59">
        <v>0</v>
      </c>
      <c r="DE104" s="51">
        <v>0</v>
      </c>
    </row>
    <row r="105" spans="1:109">
      <c r="A105" s="54" t="s">
        <v>241</v>
      </c>
      <c r="B105" s="44">
        <v>7527</v>
      </c>
      <c r="C105" s="60">
        <v>279</v>
      </c>
      <c r="D105" s="44">
        <v>11687</v>
      </c>
      <c r="E105" s="60">
        <v>106</v>
      </c>
      <c r="F105" s="55">
        <v>13074</v>
      </c>
      <c r="G105" s="60">
        <v>165</v>
      </c>
      <c r="H105" s="55">
        <v>4313</v>
      </c>
      <c r="I105" s="60">
        <v>176</v>
      </c>
      <c r="J105" s="55">
        <v>3225</v>
      </c>
      <c r="K105" s="60">
        <v>155</v>
      </c>
      <c r="L105" s="55">
        <v>3804</v>
      </c>
      <c r="M105" s="60">
        <v>225</v>
      </c>
      <c r="N105" s="55">
        <v>3234</v>
      </c>
      <c r="O105" s="60">
        <v>202</v>
      </c>
      <c r="P105" s="56">
        <v>988</v>
      </c>
      <c r="Q105" s="60">
        <v>74</v>
      </c>
      <c r="R105" s="55">
        <v>2440</v>
      </c>
      <c r="S105" s="60">
        <v>229</v>
      </c>
      <c r="T105" s="55">
        <v>3079</v>
      </c>
      <c r="U105" s="60">
        <v>136</v>
      </c>
      <c r="V105" s="55">
        <v>1841</v>
      </c>
      <c r="W105" s="60">
        <v>95</v>
      </c>
      <c r="X105" s="56">
        <v>640</v>
      </c>
      <c r="Y105" s="60">
        <v>109</v>
      </c>
      <c r="Z105" s="55">
        <v>1830</v>
      </c>
      <c r="AA105" s="60">
        <v>68</v>
      </c>
      <c r="AB105" s="55">
        <v>3069</v>
      </c>
      <c r="AC105" s="60">
        <v>317</v>
      </c>
      <c r="AD105" s="55">
        <v>3747</v>
      </c>
      <c r="AE105" s="60">
        <v>123</v>
      </c>
      <c r="AF105" s="56">
        <v>0</v>
      </c>
      <c r="AG105" s="60">
        <v>0</v>
      </c>
      <c r="AH105" s="56">
        <v>0</v>
      </c>
      <c r="AI105" s="60">
        <v>0</v>
      </c>
      <c r="AJ105" s="56">
        <v>0</v>
      </c>
      <c r="AK105" s="60">
        <v>0</v>
      </c>
      <c r="AL105" s="56">
        <v>0</v>
      </c>
      <c r="AM105" s="60">
        <v>0</v>
      </c>
      <c r="AN105" s="56">
        <v>0</v>
      </c>
      <c r="AO105" s="61">
        <v>0</v>
      </c>
      <c r="AP105" s="58">
        <v>0</v>
      </c>
      <c r="AQ105" s="60">
        <v>0</v>
      </c>
      <c r="AR105" s="58">
        <v>0</v>
      </c>
      <c r="AS105" s="60">
        <v>0</v>
      </c>
      <c r="AT105" s="58">
        <v>0</v>
      </c>
      <c r="AU105" s="60">
        <v>0</v>
      </c>
      <c r="AV105" s="58">
        <v>0</v>
      </c>
      <c r="AW105" s="60">
        <v>0</v>
      </c>
      <c r="AX105" s="58">
        <v>0</v>
      </c>
      <c r="AY105" s="60">
        <v>0</v>
      </c>
      <c r="AZ105" s="58">
        <v>0</v>
      </c>
      <c r="BA105" s="60">
        <v>0</v>
      </c>
      <c r="BB105" s="58">
        <v>0</v>
      </c>
      <c r="BC105" s="60">
        <v>0</v>
      </c>
      <c r="BD105" s="58">
        <v>0</v>
      </c>
      <c r="BE105" s="60">
        <v>0</v>
      </c>
      <c r="BF105" s="58">
        <v>0</v>
      </c>
      <c r="BG105" s="60">
        <v>0</v>
      </c>
      <c r="BH105" s="58">
        <v>0</v>
      </c>
      <c r="BI105" s="60">
        <v>0</v>
      </c>
      <c r="BJ105" s="44">
        <v>0</v>
      </c>
      <c r="BK105" s="45">
        <v>0</v>
      </c>
      <c r="BL105" s="44">
        <v>0</v>
      </c>
      <c r="BM105" s="45">
        <v>0</v>
      </c>
      <c r="BN105" s="44">
        <v>0</v>
      </c>
      <c r="BO105" s="45">
        <v>0</v>
      </c>
      <c r="BP105" s="44">
        <v>0</v>
      </c>
      <c r="BQ105" s="45">
        <v>0</v>
      </c>
      <c r="BR105" s="44">
        <v>0</v>
      </c>
      <c r="BS105" s="45">
        <v>0</v>
      </c>
      <c r="BT105" s="44">
        <v>0</v>
      </c>
      <c r="BU105" s="45">
        <v>0</v>
      </c>
      <c r="BV105" s="44">
        <v>0</v>
      </c>
      <c r="BW105" s="45">
        <v>0</v>
      </c>
      <c r="BX105" s="44">
        <v>0</v>
      </c>
      <c r="BY105" s="45">
        <v>0</v>
      </c>
      <c r="BZ105" s="44">
        <v>0</v>
      </c>
      <c r="CA105" s="45">
        <v>0</v>
      </c>
      <c r="CB105" s="44">
        <v>0</v>
      </c>
      <c r="CC105" s="45">
        <v>0</v>
      </c>
      <c r="CD105" s="44">
        <v>0</v>
      </c>
      <c r="CE105" s="45">
        <v>0</v>
      </c>
      <c r="CF105" s="44">
        <v>0</v>
      </c>
      <c r="CG105" s="45">
        <v>0</v>
      </c>
      <c r="CH105" s="50">
        <v>0</v>
      </c>
      <c r="CI105" s="51">
        <v>0</v>
      </c>
      <c r="CJ105" s="59">
        <v>0</v>
      </c>
      <c r="CK105" s="51">
        <v>0</v>
      </c>
      <c r="CL105" s="59">
        <v>0</v>
      </c>
      <c r="CM105" s="51">
        <v>0</v>
      </c>
      <c r="CN105" s="59">
        <v>0</v>
      </c>
      <c r="CO105" s="51">
        <v>0</v>
      </c>
      <c r="CP105" s="59">
        <v>0</v>
      </c>
      <c r="CQ105" s="51">
        <v>0</v>
      </c>
      <c r="CR105" s="59">
        <v>0</v>
      </c>
      <c r="CS105" s="51">
        <v>0</v>
      </c>
      <c r="CT105" s="50">
        <v>0</v>
      </c>
      <c r="CU105" s="51">
        <v>0</v>
      </c>
      <c r="CV105" s="59">
        <v>0</v>
      </c>
      <c r="CW105" s="51">
        <v>0</v>
      </c>
      <c r="CX105" s="59">
        <v>0</v>
      </c>
      <c r="CY105" s="51">
        <v>0</v>
      </c>
      <c r="CZ105" s="59">
        <v>0</v>
      </c>
      <c r="DA105" s="51">
        <v>0</v>
      </c>
      <c r="DB105" s="59">
        <v>0</v>
      </c>
      <c r="DC105" s="51">
        <v>0</v>
      </c>
      <c r="DD105" s="59">
        <v>0</v>
      </c>
      <c r="DE105" s="51">
        <v>0</v>
      </c>
    </row>
    <row r="106" spans="1:109">
      <c r="A106" s="54" t="s">
        <v>242</v>
      </c>
      <c r="B106" s="58">
        <v>335</v>
      </c>
      <c r="C106" s="45">
        <v>5051</v>
      </c>
      <c r="D106" s="58">
        <v>901</v>
      </c>
      <c r="E106" s="45">
        <v>3829</v>
      </c>
      <c r="F106" s="55">
        <v>2877</v>
      </c>
      <c r="G106" s="45">
        <v>2181</v>
      </c>
      <c r="H106" s="55">
        <v>3514</v>
      </c>
      <c r="I106" s="60">
        <v>320</v>
      </c>
      <c r="J106" s="55">
        <v>2038</v>
      </c>
      <c r="K106" s="60">
        <v>147</v>
      </c>
      <c r="L106" s="55">
        <v>7464</v>
      </c>
      <c r="M106" s="60">
        <v>369</v>
      </c>
      <c r="N106" s="55">
        <v>23727</v>
      </c>
      <c r="O106" s="60">
        <v>233</v>
      </c>
      <c r="P106" s="55">
        <v>13951</v>
      </c>
      <c r="Q106" s="60">
        <v>62</v>
      </c>
      <c r="R106" s="55">
        <v>17264</v>
      </c>
      <c r="S106" s="60">
        <v>261</v>
      </c>
      <c r="T106" s="55">
        <v>26529</v>
      </c>
      <c r="U106" s="60">
        <v>294</v>
      </c>
      <c r="V106" s="55">
        <v>5888</v>
      </c>
      <c r="W106" s="60">
        <v>38</v>
      </c>
      <c r="X106" s="55">
        <v>1704</v>
      </c>
      <c r="Y106" s="60">
        <v>360</v>
      </c>
      <c r="Z106" s="55">
        <v>2965</v>
      </c>
      <c r="AA106" s="60">
        <v>226</v>
      </c>
      <c r="AB106" s="55">
        <v>3117</v>
      </c>
      <c r="AC106" s="60">
        <v>294</v>
      </c>
      <c r="AD106" s="55">
        <v>4981</v>
      </c>
      <c r="AE106" s="60">
        <v>353</v>
      </c>
      <c r="AF106" s="55">
        <v>9353</v>
      </c>
      <c r="AG106" s="60">
        <v>177</v>
      </c>
      <c r="AH106" s="55">
        <v>1430</v>
      </c>
      <c r="AI106" s="60">
        <v>337</v>
      </c>
      <c r="AJ106" s="55">
        <v>2555</v>
      </c>
      <c r="AK106" s="45">
        <v>1915</v>
      </c>
      <c r="AL106" s="56">
        <v>0</v>
      </c>
      <c r="AM106" s="60">
        <v>0</v>
      </c>
      <c r="AN106" s="56">
        <v>0</v>
      </c>
      <c r="AO106" s="61">
        <v>0</v>
      </c>
      <c r="AP106" s="44">
        <v>3039</v>
      </c>
      <c r="AQ106" s="60">
        <v>282</v>
      </c>
      <c r="AR106" s="44">
        <v>6673</v>
      </c>
      <c r="AS106" s="60">
        <v>135</v>
      </c>
      <c r="AT106" s="44">
        <v>3515</v>
      </c>
      <c r="AU106" s="60">
        <v>216</v>
      </c>
      <c r="AV106" s="44">
        <v>6331</v>
      </c>
      <c r="AW106" s="60">
        <v>698</v>
      </c>
      <c r="AX106" s="44">
        <v>6413</v>
      </c>
      <c r="AY106" s="45">
        <v>131</v>
      </c>
      <c r="AZ106" s="44">
        <v>1582</v>
      </c>
      <c r="BA106" s="60">
        <v>202</v>
      </c>
      <c r="BB106" s="44">
        <v>1516</v>
      </c>
      <c r="BC106" s="60">
        <v>86</v>
      </c>
      <c r="BD106" s="44">
        <v>3489</v>
      </c>
      <c r="BE106" s="60">
        <v>147</v>
      </c>
      <c r="BF106" s="44">
        <v>2706</v>
      </c>
      <c r="BG106" s="60">
        <v>273</v>
      </c>
      <c r="BH106" s="58">
        <v>451</v>
      </c>
      <c r="BI106" s="60">
        <v>270</v>
      </c>
      <c r="BJ106" s="44">
        <v>0</v>
      </c>
      <c r="BK106" s="45">
        <v>0</v>
      </c>
      <c r="BL106" s="44">
        <v>0</v>
      </c>
      <c r="BM106" s="45">
        <v>0</v>
      </c>
      <c r="BN106" s="44">
        <v>0</v>
      </c>
      <c r="BO106" s="45">
        <v>0</v>
      </c>
      <c r="BP106" s="44">
        <v>0</v>
      </c>
      <c r="BQ106" s="45">
        <v>0</v>
      </c>
      <c r="BR106" s="44">
        <v>0</v>
      </c>
      <c r="BS106" s="45">
        <v>0</v>
      </c>
      <c r="BT106" s="44">
        <v>0</v>
      </c>
      <c r="BU106" s="45">
        <v>0</v>
      </c>
      <c r="BV106" s="44">
        <v>0</v>
      </c>
      <c r="BW106" s="45">
        <v>0</v>
      </c>
      <c r="BX106" s="44">
        <v>0</v>
      </c>
      <c r="BY106" s="45">
        <v>0</v>
      </c>
      <c r="BZ106" s="44">
        <v>0</v>
      </c>
      <c r="CA106" s="45">
        <v>0</v>
      </c>
      <c r="CB106" s="44">
        <v>0</v>
      </c>
      <c r="CC106" s="45">
        <v>0</v>
      </c>
      <c r="CD106" s="44">
        <v>0</v>
      </c>
      <c r="CE106" s="45">
        <v>0</v>
      </c>
      <c r="CF106" s="44">
        <v>0</v>
      </c>
      <c r="CG106" s="45">
        <v>0</v>
      </c>
      <c r="CH106" s="50">
        <v>0</v>
      </c>
      <c r="CI106" s="51">
        <v>0</v>
      </c>
      <c r="CJ106" s="59">
        <v>0</v>
      </c>
      <c r="CK106" s="51">
        <v>0</v>
      </c>
      <c r="CL106" s="59">
        <v>0</v>
      </c>
      <c r="CM106" s="51">
        <v>0</v>
      </c>
      <c r="CN106" s="59">
        <v>0</v>
      </c>
      <c r="CO106" s="51">
        <v>0</v>
      </c>
      <c r="CP106" s="59">
        <v>0</v>
      </c>
      <c r="CQ106" s="51">
        <v>0</v>
      </c>
      <c r="CR106" s="59">
        <v>0</v>
      </c>
      <c r="CS106" s="51">
        <v>0</v>
      </c>
      <c r="CT106" s="50">
        <v>0</v>
      </c>
      <c r="CU106" s="51">
        <v>0</v>
      </c>
      <c r="CV106" s="59">
        <v>0</v>
      </c>
      <c r="CW106" s="51">
        <v>0</v>
      </c>
      <c r="CX106" s="59">
        <v>0</v>
      </c>
      <c r="CY106" s="51">
        <v>0</v>
      </c>
      <c r="CZ106" s="59">
        <v>0</v>
      </c>
      <c r="DA106" s="51">
        <v>0</v>
      </c>
      <c r="DB106" s="59">
        <v>0</v>
      </c>
      <c r="DC106" s="51">
        <v>0</v>
      </c>
      <c r="DD106" s="59">
        <v>0</v>
      </c>
      <c r="DE106" s="51">
        <v>0</v>
      </c>
    </row>
    <row r="107" spans="1:109">
      <c r="A107" s="54" t="s">
        <v>107</v>
      </c>
      <c r="B107" s="58">
        <v>441</v>
      </c>
      <c r="C107" s="45">
        <v>84640</v>
      </c>
      <c r="D107" s="58">
        <v>530</v>
      </c>
      <c r="E107" s="45">
        <v>54419</v>
      </c>
      <c r="F107" s="56">
        <v>907</v>
      </c>
      <c r="G107" s="45">
        <v>63460</v>
      </c>
      <c r="H107" s="56">
        <v>380</v>
      </c>
      <c r="I107" s="45">
        <v>71966</v>
      </c>
      <c r="J107" s="56">
        <v>278</v>
      </c>
      <c r="K107" s="45">
        <v>73337</v>
      </c>
      <c r="L107" s="55">
        <v>22182</v>
      </c>
      <c r="M107" s="45">
        <v>74994</v>
      </c>
      <c r="N107" s="56">
        <v>37</v>
      </c>
      <c r="O107" s="45">
        <v>21291</v>
      </c>
      <c r="P107" s="56">
        <v>330</v>
      </c>
      <c r="Q107" s="45">
        <v>5392</v>
      </c>
      <c r="R107" s="55">
        <v>2154</v>
      </c>
      <c r="S107" s="45">
        <v>48778</v>
      </c>
      <c r="T107" s="55">
        <v>1933</v>
      </c>
      <c r="U107" s="45">
        <v>58156</v>
      </c>
      <c r="V107" s="56">
        <v>542</v>
      </c>
      <c r="W107" s="45">
        <v>64557</v>
      </c>
      <c r="X107" s="56">
        <v>357</v>
      </c>
      <c r="Y107" s="45">
        <v>44617</v>
      </c>
      <c r="Z107" s="56">
        <v>69</v>
      </c>
      <c r="AA107" s="45">
        <v>29340</v>
      </c>
      <c r="AB107" s="56">
        <v>50</v>
      </c>
      <c r="AC107" s="45">
        <v>85580</v>
      </c>
      <c r="AD107" s="56">
        <v>799</v>
      </c>
      <c r="AE107" s="45">
        <v>74496</v>
      </c>
      <c r="AF107" s="56">
        <v>723</v>
      </c>
      <c r="AG107" s="45">
        <v>76326</v>
      </c>
      <c r="AH107" s="56">
        <v>823</v>
      </c>
      <c r="AI107" s="45">
        <v>57673</v>
      </c>
      <c r="AJ107" s="55">
        <v>1305</v>
      </c>
      <c r="AK107" s="45">
        <v>44141</v>
      </c>
      <c r="AL107" s="56">
        <v>623</v>
      </c>
      <c r="AM107" s="45">
        <v>59138</v>
      </c>
      <c r="AN107" s="55">
        <v>3762</v>
      </c>
      <c r="AO107" s="57">
        <v>50577</v>
      </c>
      <c r="AP107" s="44">
        <v>2051</v>
      </c>
      <c r="AQ107" s="45">
        <v>41764</v>
      </c>
      <c r="AR107" s="58">
        <v>568</v>
      </c>
      <c r="AS107" s="45">
        <v>43818</v>
      </c>
      <c r="AT107" s="44">
        <v>1555</v>
      </c>
      <c r="AU107" s="45">
        <v>53751</v>
      </c>
      <c r="AV107" s="44">
        <v>1102</v>
      </c>
      <c r="AW107" s="45">
        <v>62928</v>
      </c>
      <c r="AX107" s="44">
        <v>1434</v>
      </c>
      <c r="AY107" s="45">
        <v>55082</v>
      </c>
      <c r="AZ107" s="58">
        <v>714</v>
      </c>
      <c r="BA107" s="45">
        <v>39087</v>
      </c>
      <c r="BB107" s="44">
        <v>1939</v>
      </c>
      <c r="BC107" s="45">
        <v>48572</v>
      </c>
      <c r="BD107" s="44">
        <v>2332</v>
      </c>
      <c r="BE107" s="45">
        <v>55887</v>
      </c>
      <c r="BF107" s="44">
        <v>1158</v>
      </c>
      <c r="BG107" s="45">
        <v>55348</v>
      </c>
      <c r="BH107" s="44">
        <v>1354</v>
      </c>
      <c r="BI107" s="45">
        <v>29510</v>
      </c>
      <c r="BJ107" s="44">
        <v>1423</v>
      </c>
      <c r="BK107" s="45">
        <v>45408</v>
      </c>
      <c r="BL107" s="44">
        <v>9752</v>
      </c>
      <c r="BM107" s="45">
        <v>38359</v>
      </c>
      <c r="BN107" s="44">
        <v>6283</v>
      </c>
      <c r="BO107" s="45">
        <v>55159</v>
      </c>
      <c r="BP107" s="44">
        <v>358</v>
      </c>
      <c r="BQ107" s="45">
        <v>36556</v>
      </c>
      <c r="BR107" s="44">
        <v>1387</v>
      </c>
      <c r="BS107" s="45">
        <v>81383</v>
      </c>
      <c r="BT107" s="44">
        <v>621</v>
      </c>
      <c r="BU107" s="45">
        <v>54237</v>
      </c>
      <c r="BV107" s="44">
        <v>6612</v>
      </c>
      <c r="BW107" s="45">
        <v>55181</v>
      </c>
      <c r="BX107" s="44">
        <v>5636</v>
      </c>
      <c r="BY107" s="45">
        <v>65678</v>
      </c>
      <c r="BZ107" s="44">
        <v>13726</v>
      </c>
      <c r="CA107" s="45">
        <v>53670</v>
      </c>
      <c r="CB107" s="44">
        <v>7441</v>
      </c>
      <c r="CC107" s="45">
        <v>52763</v>
      </c>
      <c r="CD107" s="44">
        <v>4781</v>
      </c>
      <c r="CE107" s="45">
        <v>34164</v>
      </c>
      <c r="CF107" s="44">
        <v>4762</v>
      </c>
      <c r="CG107" s="45">
        <v>59359</v>
      </c>
      <c r="CH107" s="50">
        <v>7089.45</v>
      </c>
      <c r="CI107" s="51">
        <v>46856.55</v>
      </c>
      <c r="CJ107" s="59">
        <v>4842</v>
      </c>
      <c r="CK107" s="51">
        <v>34054.050000000003</v>
      </c>
      <c r="CL107" s="59">
        <v>1.25</v>
      </c>
      <c r="CM107" s="51">
        <v>0</v>
      </c>
      <c r="CN107" s="59">
        <v>17.350000000000001</v>
      </c>
      <c r="CO107" s="51">
        <v>0</v>
      </c>
      <c r="CP107" s="59">
        <v>9.85</v>
      </c>
      <c r="CQ107" s="51">
        <v>0</v>
      </c>
      <c r="CR107" s="59">
        <v>0</v>
      </c>
      <c r="CS107" s="51">
        <v>0</v>
      </c>
      <c r="CT107" s="50">
        <v>0</v>
      </c>
      <c r="CU107" s="51">
        <v>0</v>
      </c>
      <c r="CV107" s="50">
        <v>29.15</v>
      </c>
      <c r="CW107" s="51">
        <v>0</v>
      </c>
      <c r="CX107" s="50">
        <v>1679.9</v>
      </c>
      <c r="CY107" s="51">
        <v>5930.1</v>
      </c>
      <c r="CZ107" s="50">
        <v>3764.8</v>
      </c>
      <c r="DA107" s="51">
        <v>35515.4</v>
      </c>
      <c r="DB107" s="50">
        <v>6297.15</v>
      </c>
      <c r="DC107" s="51">
        <v>36243.550000000003</v>
      </c>
      <c r="DD107" s="50">
        <v>9492.1</v>
      </c>
      <c r="DE107" s="51">
        <v>7264.6</v>
      </c>
    </row>
    <row r="108" spans="1:109">
      <c r="A108" s="54" t="s">
        <v>108</v>
      </c>
      <c r="B108" s="58">
        <v>407</v>
      </c>
      <c r="C108" s="45">
        <v>61252</v>
      </c>
      <c r="D108" s="58">
        <v>497</v>
      </c>
      <c r="E108" s="45">
        <v>96086</v>
      </c>
      <c r="F108" s="56">
        <v>622</v>
      </c>
      <c r="G108" s="45">
        <v>63666</v>
      </c>
      <c r="H108" s="56">
        <v>575</v>
      </c>
      <c r="I108" s="45">
        <v>72354</v>
      </c>
      <c r="J108" s="56">
        <v>363</v>
      </c>
      <c r="K108" s="45">
        <v>52722</v>
      </c>
      <c r="L108" s="55">
        <v>1207</v>
      </c>
      <c r="M108" s="45">
        <v>65969</v>
      </c>
      <c r="N108" s="55">
        <v>1021</v>
      </c>
      <c r="O108" s="45">
        <v>64144</v>
      </c>
      <c r="P108" s="55">
        <v>1623</v>
      </c>
      <c r="Q108" s="45">
        <v>69860</v>
      </c>
      <c r="R108" s="55">
        <v>1289</v>
      </c>
      <c r="S108" s="45">
        <v>50356</v>
      </c>
      <c r="T108" s="55">
        <v>1469</v>
      </c>
      <c r="U108" s="45">
        <v>35722</v>
      </c>
      <c r="V108" s="56">
        <v>540</v>
      </c>
      <c r="W108" s="45">
        <v>62788</v>
      </c>
      <c r="X108" s="56">
        <v>250</v>
      </c>
      <c r="Y108" s="45">
        <v>45497</v>
      </c>
      <c r="Z108" s="56">
        <v>423</v>
      </c>
      <c r="AA108" s="45">
        <v>87316</v>
      </c>
      <c r="AB108" s="56">
        <v>116</v>
      </c>
      <c r="AC108" s="45">
        <v>74788</v>
      </c>
      <c r="AD108" s="55">
        <v>1071</v>
      </c>
      <c r="AE108" s="45">
        <v>31711</v>
      </c>
      <c r="AF108" s="56">
        <v>773</v>
      </c>
      <c r="AG108" s="45">
        <v>70896</v>
      </c>
      <c r="AH108" s="55">
        <v>1149</v>
      </c>
      <c r="AI108" s="45">
        <v>71064</v>
      </c>
      <c r="AJ108" s="55">
        <v>1427</v>
      </c>
      <c r="AK108" s="45">
        <v>61544</v>
      </c>
      <c r="AL108" s="56">
        <v>428</v>
      </c>
      <c r="AM108" s="45">
        <v>54142</v>
      </c>
      <c r="AN108" s="55">
        <v>1396</v>
      </c>
      <c r="AO108" s="57">
        <v>54616</v>
      </c>
      <c r="AP108" s="44">
        <v>2320</v>
      </c>
      <c r="AQ108" s="45">
        <v>39330</v>
      </c>
      <c r="AR108" s="44">
        <v>2871</v>
      </c>
      <c r="AS108" s="45">
        <v>53399</v>
      </c>
      <c r="AT108" s="44">
        <v>1804</v>
      </c>
      <c r="AU108" s="45">
        <v>51866</v>
      </c>
      <c r="AV108" s="44">
        <v>1100</v>
      </c>
      <c r="AW108" s="45">
        <v>34324</v>
      </c>
      <c r="AX108" s="44">
        <v>2569</v>
      </c>
      <c r="AY108" s="45">
        <v>50225</v>
      </c>
      <c r="AZ108" s="44">
        <v>1810</v>
      </c>
      <c r="BA108" s="45">
        <v>70935</v>
      </c>
      <c r="BB108" s="44">
        <v>3279</v>
      </c>
      <c r="BC108" s="45">
        <v>48122</v>
      </c>
      <c r="BD108" s="44">
        <v>1538</v>
      </c>
      <c r="BE108" s="45">
        <v>45136</v>
      </c>
      <c r="BF108" s="58">
        <v>576</v>
      </c>
      <c r="BG108" s="45">
        <v>49926</v>
      </c>
      <c r="BH108" s="44">
        <v>2160</v>
      </c>
      <c r="BI108" s="45">
        <v>47382</v>
      </c>
      <c r="BJ108" s="44">
        <v>1738</v>
      </c>
      <c r="BK108" s="45">
        <v>41880</v>
      </c>
      <c r="BL108" s="44">
        <v>82</v>
      </c>
      <c r="BM108" s="45">
        <v>2020</v>
      </c>
      <c r="BN108" s="44">
        <v>912</v>
      </c>
      <c r="BO108" s="45">
        <v>7722</v>
      </c>
      <c r="BP108" s="44">
        <v>4366</v>
      </c>
      <c r="BQ108" s="45">
        <v>3324</v>
      </c>
      <c r="BR108" s="44">
        <v>38762</v>
      </c>
      <c r="BS108" s="45">
        <v>314</v>
      </c>
      <c r="BT108" s="44">
        <v>34582</v>
      </c>
      <c r="BU108" s="45">
        <v>145</v>
      </c>
      <c r="BV108" s="44">
        <v>56765</v>
      </c>
      <c r="BW108" s="60">
        <v>46</v>
      </c>
      <c r="BX108" s="44">
        <v>39338</v>
      </c>
      <c r="BY108" s="60">
        <v>80</v>
      </c>
      <c r="BZ108" s="44">
        <v>16598</v>
      </c>
      <c r="CA108" s="60">
        <v>180</v>
      </c>
      <c r="CB108" s="44">
        <v>32133</v>
      </c>
      <c r="CC108" s="60">
        <v>584</v>
      </c>
      <c r="CD108" s="44">
        <v>29187</v>
      </c>
      <c r="CE108" s="60">
        <v>181</v>
      </c>
      <c r="CF108" s="44">
        <v>27117</v>
      </c>
      <c r="CG108" s="60">
        <v>1</v>
      </c>
      <c r="CH108" s="50">
        <v>17000</v>
      </c>
      <c r="CI108" s="51">
        <v>169.75</v>
      </c>
      <c r="CJ108" s="59">
        <v>31615.05</v>
      </c>
      <c r="CK108" s="51">
        <v>591.85</v>
      </c>
      <c r="CL108" s="59">
        <v>31125.25</v>
      </c>
      <c r="CM108" s="51">
        <v>1634.5</v>
      </c>
      <c r="CN108" s="59">
        <v>35178.85</v>
      </c>
      <c r="CO108" s="51">
        <v>2164.9499999999998</v>
      </c>
      <c r="CP108" s="59">
        <v>27001.9</v>
      </c>
      <c r="CQ108" s="51">
        <v>2743.9</v>
      </c>
      <c r="CR108" s="59">
        <v>11242.1</v>
      </c>
      <c r="CS108" s="51">
        <v>566.4</v>
      </c>
      <c r="CT108" s="50">
        <v>26.1</v>
      </c>
      <c r="CU108" s="51">
        <v>0</v>
      </c>
      <c r="CV108" s="50">
        <v>38.1</v>
      </c>
      <c r="CW108" s="51">
        <v>0</v>
      </c>
      <c r="CX108" s="50">
        <v>10344.35</v>
      </c>
      <c r="CY108" s="51">
        <v>3056.05</v>
      </c>
      <c r="CZ108" s="50">
        <v>18420.099999999999</v>
      </c>
      <c r="DA108" s="51">
        <v>1447.1</v>
      </c>
      <c r="DB108" s="50">
        <v>16252.3</v>
      </c>
      <c r="DC108" s="51">
        <v>1998.1</v>
      </c>
      <c r="DD108" s="50">
        <v>18773.650000000001</v>
      </c>
      <c r="DE108" s="51">
        <v>1987.65</v>
      </c>
    </row>
    <row r="109" spans="1:109">
      <c r="A109" t="s">
        <v>62</v>
      </c>
      <c r="B109" s="56">
        <v>0</v>
      </c>
      <c r="C109" s="60">
        <v>0</v>
      </c>
      <c r="D109" s="56">
        <v>0</v>
      </c>
      <c r="E109" s="60">
        <v>0</v>
      </c>
      <c r="F109" s="56">
        <v>0</v>
      </c>
      <c r="G109" s="60">
        <v>0</v>
      </c>
      <c r="H109" s="56">
        <v>0</v>
      </c>
      <c r="I109" s="60">
        <v>0</v>
      </c>
      <c r="J109" s="56">
        <v>0</v>
      </c>
      <c r="K109" s="60">
        <v>0</v>
      </c>
      <c r="L109" s="56">
        <v>0</v>
      </c>
      <c r="M109" s="60">
        <v>0</v>
      </c>
      <c r="N109" s="56">
        <v>0</v>
      </c>
      <c r="O109" s="56">
        <v>0</v>
      </c>
      <c r="P109" s="60">
        <v>0</v>
      </c>
      <c r="Q109" s="56">
        <v>0</v>
      </c>
      <c r="R109" s="56">
        <v>0</v>
      </c>
      <c r="S109" s="60">
        <v>0</v>
      </c>
      <c r="T109" s="56">
        <v>0</v>
      </c>
      <c r="U109" s="60">
        <v>0</v>
      </c>
      <c r="V109" s="56">
        <v>0</v>
      </c>
      <c r="W109" s="60">
        <v>0</v>
      </c>
      <c r="X109" s="56">
        <v>0</v>
      </c>
      <c r="Y109" s="60">
        <v>0</v>
      </c>
      <c r="Z109" s="56">
        <v>0</v>
      </c>
      <c r="AA109" s="60">
        <v>0</v>
      </c>
      <c r="AB109" s="56">
        <v>0</v>
      </c>
      <c r="AC109" s="60">
        <v>0</v>
      </c>
      <c r="AD109" s="56">
        <v>0</v>
      </c>
      <c r="AE109" s="45">
        <v>0</v>
      </c>
      <c r="AF109" s="55">
        <v>0</v>
      </c>
      <c r="AG109" s="45">
        <v>0</v>
      </c>
      <c r="AH109" s="56">
        <v>0</v>
      </c>
      <c r="AI109" s="60">
        <v>0</v>
      </c>
      <c r="AJ109" s="56">
        <v>0</v>
      </c>
      <c r="AK109" s="60">
        <v>0</v>
      </c>
      <c r="AL109" s="56">
        <v>0</v>
      </c>
      <c r="AM109" s="60">
        <v>0</v>
      </c>
      <c r="AN109" s="56">
        <v>0</v>
      </c>
      <c r="AO109" s="61">
        <v>0</v>
      </c>
      <c r="AP109" s="58">
        <v>0</v>
      </c>
      <c r="AQ109" s="60">
        <v>0</v>
      </c>
      <c r="AR109" s="58">
        <v>0</v>
      </c>
      <c r="AS109" s="60">
        <v>0</v>
      </c>
      <c r="AT109" s="58">
        <v>0</v>
      </c>
      <c r="AU109" s="60">
        <v>0</v>
      </c>
      <c r="AV109" s="58">
        <v>0</v>
      </c>
      <c r="AW109" s="60">
        <v>0</v>
      </c>
      <c r="AX109" s="58">
        <v>0</v>
      </c>
      <c r="AY109" s="60">
        <v>0</v>
      </c>
      <c r="AZ109" s="58">
        <v>0</v>
      </c>
      <c r="BA109" s="60">
        <v>0</v>
      </c>
      <c r="BB109" s="58">
        <v>0</v>
      </c>
      <c r="BC109" s="60">
        <v>0</v>
      </c>
      <c r="BD109" s="58">
        <v>0</v>
      </c>
      <c r="BE109" s="60">
        <v>0</v>
      </c>
      <c r="BF109" s="58">
        <v>0</v>
      </c>
      <c r="BG109" s="60">
        <v>0</v>
      </c>
      <c r="BH109" s="58">
        <v>0</v>
      </c>
      <c r="BI109" s="60">
        <v>0</v>
      </c>
      <c r="BJ109" s="44">
        <v>0</v>
      </c>
      <c r="BK109" s="45">
        <v>0</v>
      </c>
      <c r="BL109" s="44">
        <v>0</v>
      </c>
      <c r="BM109" s="45">
        <v>0</v>
      </c>
      <c r="BN109" s="44">
        <v>0</v>
      </c>
      <c r="BO109" s="45">
        <v>0</v>
      </c>
      <c r="BP109" s="44">
        <v>0</v>
      </c>
      <c r="BQ109" s="45">
        <v>0</v>
      </c>
      <c r="BR109" s="44">
        <v>0</v>
      </c>
      <c r="BS109" s="45">
        <v>0</v>
      </c>
      <c r="BT109" s="44">
        <v>0</v>
      </c>
      <c r="BU109" s="45">
        <v>0</v>
      </c>
      <c r="BV109" s="44">
        <v>0</v>
      </c>
      <c r="BW109" s="45">
        <v>0</v>
      </c>
      <c r="BX109" s="44">
        <v>0</v>
      </c>
      <c r="BY109" s="45">
        <v>0</v>
      </c>
      <c r="BZ109" s="44">
        <v>0</v>
      </c>
      <c r="CA109" s="45">
        <v>0</v>
      </c>
      <c r="CB109" s="44">
        <v>0</v>
      </c>
      <c r="CC109" s="45">
        <v>0</v>
      </c>
      <c r="CD109" s="44">
        <v>0</v>
      </c>
      <c r="CE109" s="45">
        <v>0</v>
      </c>
      <c r="CF109" s="44">
        <v>0</v>
      </c>
      <c r="CG109" s="45">
        <v>0</v>
      </c>
      <c r="CH109" s="50">
        <v>0</v>
      </c>
      <c r="CI109" s="51">
        <v>0</v>
      </c>
      <c r="CJ109" s="59">
        <v>0</v>
      </c>
      <c r="CK109" s="51">
        <v>0</v>
      </c>
      <c r="CL109" s="59">
        <v>0</v>
      </c>
      <c r="CM109" s="51">
        <v>0</v>
      </c>
      <c r="CN109" s="59">
        <v>0</v>
      </c>
      <c r="CO109" s="51">
        <v>0</v>
      </c>
      <c r="CP109" s="59">
        <v>0</v>
      </c>
      <c r="CQ109" s="51">
        <v>0</v>
      </c>
      <c r="CR109" s="59">
        <v>0</v>
      </c>
      <c r="CS109" s="51">
        <v>0</v>
      </c>
      <c r="CT109" s="50">
        <v>0</v>
      </c>
      <c r="CU109" s="51">
        <v>0</v>
      </c>
      <c r="CV109" s="50">
        <v>0</v>
      </c>
      <c r="CW109" s="51">
        <v>0</v>
      </c>
      <c r="CX109" s="50">
        <v>19591.099999999999</v>
      </c>
      <c r="CY109" s="51">
        <v>0</v>
      </c>
      <c r="CZ109" s="50">
        <v>19267.95</v>
      </c>
      <c r="DA109" s="51">
        <v>0</v>
      </c>
      <c r="DB109" s="50">
        <v>15753</v>
      </c>
      <c r="DC109" s="51">
        <v>0</v>
      </c>
      <c r="DD109" s="50">
        <v>20784.650000000001</v>
      </c>
      <c r="DE109" s="51">
        <v>0</v>
      </c>
    </row>
    <row r="110" spans="1:109">
      <c r="A110" s="54" t="s">
        <v>63</v>
      </c>
      <c r="B110" s="58">
        <v>390</v>
      </c>
      <c r="C110" s="60">
        <v>757</v>
      </c>
      <c r="D110" s="44">
        <v>1015</v>
      </c>
      <c r="E110" s="45">
        <v>4815</v>
      </c>
      <c r="F110" s="56">
        <v>447</v>
      </c>
      <c r="G110" s="45">
        <v>2052</v>
      </c>
      <c r="H110" s="55">
        <v>2832</v>
      </c>
      <c r="I110" s="45">
        <v>10118</v>
      </c>
      <c r="J110" s="55">
        <v>2830</v>
      </c>
      <c r="K110" s="45">
        <v>4786</v>
      </c>
      <c r="L110" s="55">
        <v>5538</v>
      </c>
      <c r="M110" s="45">
        <v>9514</v>
      </c>
      <c r="N110" s="55">
        <v>7359</v>
      </c>
      <c r="O110" s="45">
        <v>1985</v>
      </c>
      <c r="P110" s="55">
        <v>5287</v>
      </c>
      <c r="Q110" s="45">
        <v>1611</v>
      </c>
      <c r="R110" s="56">
        <v>0</v>
      </c>
      <c r="S110" s="60">
        <v>0</v>
      </c>
      <c r="T110" s="56">
        <v>0</v>
      </c>
      <c r="U110" s="60">
        <v>0</v>
      </c>
      <c r="V110" s="55">
        <v>1299</v>
      </c>
      <c r="W110" s="45">
        <v>1663</v>
      </c>
      <c r="X110" s="55">
        <v>3987</v>
      </c>
      <c r="Y110" s="45">
        <v>4759</v>
      </c>
      <c r="Z110" s="55">
        <v>1926</v>
      </c>
      <c r="AA110" s="45">
        <v>4113</v>
      </c>
      <c r="AB110" s="55">
        <v>3258</v>
      </c>
      <c r="AC110" s="45">
        <v>14584</v>
      </c>
      <c r="AD110" s="55">
        <v>3137</v>
      </c>
      <c r="AE110" s="45">
        <v>13829</v>
      </c>
      <c r="AF110" s="55">
        <v>2905</v>
      </c>
      <c r="AG110" s="45">
        <v>14352</v>
      </c>
      <c r="AH110" s="55">
        <v>2837</v>
      </c>
      <c r="AI110" s="45">
        <v>17032</v>
      </c>
      <c r="AJ110" s="55">
        <v>6184</v>
      </c>
      <c r="AK110" s="45">
        <v>4269</v>
      </c>
      <c r="AL110" s="55">
        <v>4512</v>
      </c>
      <c r="AM110" s="45">
        <v>5639</v>
      </c>
      <c r="AN110" s="55">
        <v>4330</v>
      </c>
      <c r="AO110" s="57">
        <v>12571</v>
      </c>
      <c r="AP110" s="44">
        <v>2887</v>
      </c>
      <c r="AQ110" s="45">
        <v>6028</v>
      </c>
      <c r="AR110" s="44">
        <v>4916</v>
      </c>
      <c r="AS110" s="45">
        <v>5019</v>
      </c>
      <c r="AT110" s="44">
        <v>5255</v>
      </c>
      <c r="AU110" s="45">
        <v>7867</v>
      </c>
      <c r="AV110" s="44">
        <v>3372</v>
      </c>
      <c r="AW110" s="45">
        <v>6442</v>
      </c>
      <c r="AX110" s="44">
        <v>2148</v>
      </c>
      <c r="AY110" s="45">
        <v>25360</v>
      </c>
      <c r="AZ110" s="44">
        <v>1517</v>
      </c>
      <c r="BA110" s="45">
        <v>12054</v>
      </c>
      <c r="BB110" s="44">
        <v>2063</v>
      </c>
      <c r="BC110" s="45">
        <v>20772</v>
      </c>
      <c r="BD110" s="44">
        <v>1603</v>
      </c>
      <c r="BE110" s="45">
        <v>26743</v>
      </c>
      <c r="BF110" s="44">
        <v>1660</v>
      </c>
      <c r="BG110" s="45">
        <v>21663</v>
      </c>
      <c r="BH110" s="44">
        <v>4577</v>
      </c>
      <c r="BI110" s="45">
        <v>14173</v>
      </c>
      <c r="BJ110" s="44">
        <v>4971</v>
      </c>
      <c r="BK110" s="45">
        <v>11151</v>
      </c>
      <c r="BL110" s="44">
        <v>6085</v>
      </c>
      <c r="BM110" s="45">
        <v>1699</v>
      </c>
      <c r="BN110" s="44">
        <v>3111</v>
      </c>
      <c r="BO110" s="45">
        <v>5600</v>
      </c>
      <c r="BP110" s="44">
        <v>2044</v>
      </c>
      <c r="BQ110" s="45">
        <v>3379</v>
      </c>
      <c r="BR110" s="44">
        <v>6002</v>
      </c>
      <c r="BS110" s="45">
        <v>6148</v>
      </c>
      <c r="BT110" s="44">
        <v>8656</v>
      </c>
      <c r="BU110" s="45">
        <v>3478</v>
      </c>
      <c r="BV110" s="44">
        <v>7828</v>
      </c>
      <c r="BW110" s="45">
        <v>2586</v>
      </c>
      <c r="BX110" s="44">
        <v>6097</v>
      </c>
      <c r="BY110" s="45">
        <v>2093</v>
      </c>
      <c r="BZ110" s="44">
        <v>3382</v>
      </c>
      <c r="CA110" s="45">
        <v>1060</v>
      </c>
      <c r="CB110" s="44">
        <v>3466</v>
      </c>
      <c r="CC110" s="45">
        <v>6591</v>
      </c>
      <c r="CD110" s="44">
        <v>4016</v>
      </c>
      <c r="CE110" s="45">
        <v>6591</v>
      </c>
      <c r="CF110" s="44">
        <v>6130</v>
      </c>
      <c r="CG110" s="45">
        <v>4801</v>
      </c>
      <c r="CH110" s="50">
        <v>6479.5</v>
      </c>
      <c r="CI110" s="51">
        <v>1933.7</v>
      </c>
      <c r="CJ110" s="59">
        <v>4586.55</v>
      </c>
      <c r="CK110" s="51">
        <v>666.85</v>
      </c>
      <c r="CL110" s="59">
        <v>412.95</v>
      </c>
      <c r="CM110" s="51">
        <v>673.25</v>
      </c>
      <c r="CN110" s="59">
        <v>3205.4</v>
      </c>
      <c r="CO110" s="51">
        <v>1009.55</v>
      </c>
      <c r="CP110" s="59">
        <v>4517.3999999999996</v>
      </c>
      <c r="CQ110" s="51">
        <v>2961.75</v>
      </c>
      <c r="CR110" s="59">
        <v>4332.05</v>
      </c>
      <c r="CS110" s="51">
        <v>4242</v>
      </c>
      <c r="CT110" s="50">
        <v>6586.95</v>
      </c>
      <c r="CU110" s="51">
        <v>4058.2</v>
      </c>
      <c r="CV110" s="50">
        <v>6825.55</v>
      </c>
      <c r="CW110" s="51">
        <v>5596.3</v>
      </c>
      <c r="CX110" s="50">
        <v>7243.45</v>
      </c>
      <c r="CY110" s="51">
        <v>1928.55</v>
      </c>
      <c r="CZ110" s="50">
        <v>36275.599999999999</v>
      </c>
      <c r="DA110" s="51">
        <v>528.4</v>
      </c>
      <c r="DB110" s="50">
        <v>27544.55</v>
      </c>
      <c r="DC110" s="51">
        <v>224.7</v>
      </c>
      <c r="DD110" s="50">
        <v>39022.9</v>
      </c>
      <c r="DE110" s="51">
        <v>48</v>
      </c>
    </row>
    <row r="111" spans="1:109">
      <c r="A111" s="54" t="s">
        <v>64</v>
      </c>
      <c r="B111" s="44">
        <v>2074</v>
      </c>
      <c r="C111" s="45">
        <v>6822</v>
      </c>
      <c r="D111" s="44">
        <v>1044</v>
      </c>
      <c r="E111" s="45">
        <v>3781</v>
      </c>
      <c r="F111" s="56">
        <v>218</v>
      </c>
      <c r="G111" s="45">
        <v>1603</v>
      </c>
      <c r="H111" s="55">
        <v>3610</v>
      </c>
      <c r="I111" s="45">
        <v>9814</v>
      </c>
      <c r="J111" s="55">
        <v>3515</v>
      </c>
      <c r="K111" s="45">
        <v>10920</v>
      </c>
      <c r="L111" s="56">
        <v>0</v>
      </c>
      <c r="M111" s="60">
        <v>0</v>
      </c>
      <c r="N111" s="55">
        <v>3296</v>
      </c>
      <c r="O111" s="60">
        <v>677</v>
      </c>
      <c r="P111" s="55">
        <v>6171</v>
      </c>
      <c r="Q111" s="45">
        <v>3372</v>
      </c>
      <c r="R111" s="55">
        <v>4748</v>
      </c>
      <c r="S111" s="45">
        <v>1868</v>
      </c>
      <c r="T111" s="55">
        <v>1709</v>
      </c>
      <c r="U111" s="45">
        <v>2898</v>
      </c>
      <c r="V111" s="56">
        <v>0</v>
      </c>
      <c r="W111" s="60">
        <v>0</v>
      </c>
      <c r="X111" s="56">
        <v>52</v>
      </c>
      <c r="Y111" s="60">
        <v>166</v>
      </c>
      <c r="Z111" s="55">
        <v>4037</v>
      </c>
      <c r="AA111" s="45">
        <v>2060</v>
      </c>
      <c r="AB111" s="55">
        <v>21350</v>
      </c>
      <c r="AC111" s="45">
        <v>1175</v>
      </c>
      <c r="AD111" s="55">
        <v>26261</v>
      </c>
      <c r="AE111" s="45">
        <v>1464</v>
      </c>
      <c r="AF111" s="55">
        <v>19944</v>
      </c>
      <c r="AG111" s="45">
        <v>1159</v>
      </c>
      <c r="AH111" s="55">
        <v>21851</v>
      </c>
      <c r="AI111" s="60">
        <v>642</v>
      </c>
      <c r="AJ111" s="55">
        <v>3848</v>
      </c>
      <c r="AK111" s="45">
        <v>4822</v>
      </c>
      <c r="AL111" s="55">
        <v>5522</v>
      </c>
      <c r="AM111" s="45">
        <v>7499</v>
      </c>
      <c r="AN111" s="55">
        <v>1828</v>
      </c>
      <c r="AO111" s="57">
        <v>18290</v>
      </c>
      <c r="AP111" s="44">
        <v>2626</v>
      </c>
      <c r="AQ111" s="45">
        <v>7316</v>
      </c>
      <c r="AR111" s="44">
        <v>6030</v>
      </c>
      <c r="AS111" s="45">
        <v>7369</v>
      </c>
      <c r="AT111" s="44">
        <v>4368</v>
      </c>
      <c r="AU111" s="45">
        <v>7183</v>
      </c>
      <c r="AV111" s="44">
        <v>4821</v>
      </c>
      <c r="AW111" s="45">
        <v>9739</v>
      </c>
      <c r="AX111" s="44">
        <v>2487</v>
      </c>
      <c r="AY111" s="45">
        <v>22155</v>
      </c>
      <c r="AZ111" s="44">
        <v>2427</v>
      </c>
      <c r="BA111" s="45">
        <v>10616</v>
      </c>
      <c r="BB111" s="44">
        <v>2669</v>
      </c>
      <c r="BC111" s="45">
        <v>4946</v>
      </c>
      <c r="BD111" s="44">
        <v>3718</v>
      </c>
      <c r="BE111" s="45">
        <v>10014</v>
      </c>
      <c r="BF111" s="44">
        <v>4820</v>
      </c>
      <c r="BG111" s="45">
        <v>8514</v>
      </c>
      <c r="BH111" s="44">
        <v>4260</v>
      </c>
      <c r="BI111" s="45">
        <v>5253</v>
      </c>
      <c r="BJ111" s="44">
        <v>4338</v>
      </c>
      <c r="BK111" s="45">
        <v>6700</v>
      </c>
      <c r="BL111" s="44">
        <v>4260</v>
      </c>
      <c r="BM111" s="45">
        <v>4658</v>
      </c>
      <c r="BN111" s="44">
        <v>3440</v>
      </c>
      <c r="BO111" s="45">
        <v>5356</v>
      </c>
      <c r="BP111" s="44">
        <v>0</v>
      </c>
      <c r="BQ111" s="45">
        <v>0</v>
      </c>
      <c r="BR111" s="44">
        <v>0</v>
      </c>
      <c r="BS111" s="45">
        <v>0</v>
      </c>
      <c r="BT111" s="44">
        <v>1410</v>
      </c>
      <c r="BU111" s="45">
        <v>6604</v>
      </c>
      <c r="BV111" s="44">
        <v>2530</v>
      </c>
      <c r="BW111" s="45">
        <v>24695</v>
      </c>
      <c r="BX111" s="44">
        <v>2321</v>
      </c>
      <c r="BY111" s="45">
        <v>10607</v>
      </c>
      <c r="BZ111" s="44">
        <v>1843</v>
      </c>
      <c r="CA111" s="45">
        <v>12445</v>
      </c>
      <c r="CB111" s="44">
        <v>1859</v>
      </c>
      <c r="CC111" s="45">
        <v>11874</v>
      </c>
      <c r="CD111" s="44">
        <v>1375</v>
      </c>
      <c r="CE111" s="45">
        <v>15814</v>
      </c>
      <c r="CF111" s="44">
        <v>1568</v>
      </c>
      <c r="CG111" s="45">
        <v>21048</v>
      </c>
      <c r="CH111" s="50">
        <v>3292.65</v>
      </c>
      <c r="CI111" s="51">
        <v>5137.3999999999996</v>
      </c>
      <c r="CJ111" s="59">
        <v>7682.3</v>
      </c>
      <c r="CK111" s="51">
        <v>4634</v>
      </c>
      <c r="CL111" s="59">
        <v>1432.75</v>
      </c>
      <c r="CM111" s="51">
        <v>10824.85</v>
      </c>
      <c r="CN111" s="59">
        <v>1505.5</v>
      </c>
      <c r="CO111" s="51">
        <v>2877.85</v>
      </c>
      <c r="CP111" s="59">
        <v>917.6</v>
      </c>
      <c r="CQ111" s="51">
        <v>1556.85</v>
      </c>
      <c r="CR111" s="59">
        <v>5805.35</v>
      </c>
      <c r="CS111" s="51">
        <v>2672.7</v>
      </c>
      <c r="CT111" s="50">
        <v>7091</v>
      </c>
      <c r="CU111" s="51">
        <v>5580.1</v>
      </c>
      <c r="CV111" s="50">
        <v>2874.9</v>
      </c>
      <c r="CW111" s="51">
        <v>18084.2</v>
      </c>
      <c r="CX111" s="50">
        <v>1573.3</v>
      </c>
      <c r="CY111" s="51">
        <v>12587.4</v>
      </c>
      <c r="CZ111" s="50">
        <v>2416.9499999999998</v>
      </c>
      <c r="DA111" s="51">
        <v>29369.85</v>
      </c>
      <c r="DB111" s="50">
        <v>3458.4</v>
      </c>
      <c r="DC111" s="51">
        <v>16425.75</v>
      </c>
      <c r="DD111" s="50">
        <v>3634.2</v>
      </c>
      <c r="DE111" s="51">
        <v>24843.65</v>
      </c>
    </row>
    <row r="112" spans="1:109">
      <c r="A112" s="54" t="s">
        <v>69</v>
      </c>
      <c r="B112" s="58">
        <v>483</v>
      </c>
      <c r="C112" s="45">
        <v>61665</v>
      </c>
      <c r="D112" s="44">
        <v>1133</v>
      </c>
      <c r="E112" s="45">
        <v>69785</v>
      </c>
      <c r="F112" s="56">
        <v>444</v>
      </c>
      <c r="G112" s="45">
        <v>55101</v>
      </c>
      <c r="H112" s="56">
        <v>724</v>
      </c>
      <c r="I112" s="45">
        <v>43776</v>
      </c>
      <c r="J112" s="55">
        <v>1109</v>
      </c>
      <c r="K112" s="45">
        <v>41131</v>
      </c>
      <c r="L112" s="56">
        <v>673</v>
      </c>
      <c r="M112" s="45">
        <v>42991</v>
      </c>
      <c r="N112" s="55">
        <v>4528</v>
      </c>
      <c r="O112" s="45">
        <v>34770</v>
      </c>
      <c r="P112" s="55">
        <v>6594</v>
      </c>
      <c r="Q112" s="45">
        <v>26308</v>
      </c>
      <c r="R112" s="55">
        <v>3104</v>
      </c>
      <c r="S112" s="45">
        <v>44822</v>
      </c>
      <c r="T112" s="56">
        <v>3</v>
      </c>
      <c r="U112" s="60">
        <v>53</v>
      </c>
      <c r="V112" s="55">
        <v>7895</v>
      </c>
      <c r="W112" s="45">
        <v>29866</v>
      </c>
      <c r="X112" s="55">
        <v>2581</v>
      </c>
      <c r="Y112" s="45">
        <v>38145</v>
      </c>
      <c r="Z112" s="55">
        <v>3048</v>
      </c>
      <c r="AA112" s="45">
        <v>46941</v>
      </c>
      <c r="AB112" s="55">
        <v>5034</v>
      </c>
      <c r="AC112" s="45">
        <v>62549</v>
      </c>
      <c r="AD112" s="55">
        <v>3139</v>
      </c>
      <c r="AE112" s="45">
        <v>44995</v>
      </c>
      <c r="AF112" s="55">
        <v>3219</v>
      </c>
      <c r="AG112" s="45">
        <v>67180</v>
      </c>
      <c r="AH112" s="55">
        <v>2092</v>
      </c>
      <c r="AI112" s="45">
        <v>57862</v>
      </c>
      <c r="AJ112" s="55">
        <v>6439</v>
      </c>
      <c r="AK112" s="45">
        <v>56978</v>
      </c>
      <c r="AL112" s="55">
        <v>6174</v>
      </c>
      <c r="AM112" s="45">
        <v>50268</v>
      </c>
      <c r="AN112" s="55">
        <v>3481</v>
      </c>
      <c r="AO112" s="57">
        <v>66223</v>
      </c>
      <c r="AP112" s="44">
        <v>6749</v>
      </c>
      <c r="AQ112" s="45">
        <v>33618</v>
      </c>
      <c r="AR112" s="44">
        <v>4682</v>
      </c>
      <c r="AS112" s="45">
        <v>50005</v>
      </c>
      <c r="AT112" s="44">
        <v>3590</v>
      </c>
      <c r="AU112" s="45">
        <v>24015</v>
      </c>
      <c r="AV112" s="58">
        <v>50</v>
      </c>
      <c r="AW112" s="45">
        <v>2510</v>
      </c>
      <c r="AX112" s="44">
        <v>4764</v>
      </c>
      <c r="AY112" s="45">
        <v>61276</v>
      </c>
      <c r="AZ112" s="44">
        <v>5675</v>
      </c>
      <c r="BA112" s="45">
        <v>51061</v>
      </c>
      <c r="BB112" s="44">
        <v>6368</v>
      </c>
      <c r="BC112" s="45">
        <v>44197</v>
      </c>
      <c r="BD112" s="44">
        <v>1781</v>
      </c>
      <c r="BE112" s="45">
        <v>66408</v>
      </c>
      <c r="BF112" s="44">
        <v>2331</v>
      </c>
      <c r="BG112" s="45">
        <v>61584</v>
      </c>
      <c r="BH112" s="44">
        <v>4532</v>
      </c>
      <c r="BI112" s="45">
        <v>65519</v>
      </c>
      <c r="BJ112" s="44">
        <v>2341</v>
      </c>
      <c r="BK112" s="45">
        <v>60406</v>
      </c>
      <c r="BL112" s="44">
        <v>3592</v>
      </c>
      <c r="BM112" s="45">
        <v>40028</v>
      </c>
      <c r="BN112" s="44">
        <v>2154</v>
      </c>
      <c r="BO112" s="45">
        <v>50693</v>
      </c>
      <c r="BP112" s="44">
        <v>4048</v>
      </c>
      <c r="BQ112" s="45">
        <v>52920</v>
      </c>
      <c r="BR112" s="44">
        <v>3717</v>
      </c>
      <c r="BS112" s="45">
        <v>25403</v>
      </c>
      <c r="BT112" s="44">
        <v>2146</v>
      </c>
      <c r="BU112" s="45">
        <v>39333</v>
      </c>
      <c r="BV112" s="44">
        <v>5333</v>
      </c>
      <c r="BW112" s="45">
        <v>57447</v>
      </c>
      <c r="BX112" s="44">
        <v>4273</v>
      </c>
      <c r="BY112" s="45">
        <v>54837</v>
      </c>
      <c r="BZ112" s="44">
        <v>6696</v>
      </c>
      <c r="CA112" s="45">
        <v>37264</v>
      </c>
      <c r="CB112" s="44">
        <v>2824</v>
      </c>
      <c r="CC112" s="45">
        <v>55535</v>
      </c>
      <c r="CD112" s="44">
        <v>2351</v>
      </c>
      <c r="CE112" s="45">
        <v>48255</v>
      </c>
      <c r="CF112" s="44">
        <v>3561</v>
      </c>
      <c r="CG112" s="45">
        <v>66605</v>
      </c>
      <c r="CH112" s="50">
        <v>5232.1000000000004</v>
      </c>
      <c r="CI112" s="51">
        <v>39788.400000000001</v>
      </c>
      <c r="CJ112" s="59">
        <v>11133.75</v>
      </c>
      <c r="CK112" s="51">
        <v>32782.400000000001</v>
      </c>
      <c r="CL112" s="59">
        <v>966.05</v>
      </c>
      <c r="CM112" s="51">
        <v>5772.5</v>
      </c>
      <c r="CN112" s="59">
        <v>3.7</v>
      </c>
      <c r="CO112" s="51">
        <v>61.8</v>
      </c>
      <c r="CP112" s="59">
        <v>3992.4</v>
      </c>
      <c r="CQ112" s="51">
        <v>46062.8</v>
      </c>
      <c r="CR112" s="59">
        <v>6492.05</v>
      </c>
      <c r="CS112" s="51">
        <v>45914.7</v>
      </c>
      <c r="CT112" s="50">
        <v>4416.8</v>
      </c>
      <c r="CU112" s="51">
        <v>45998.65</v>
      </c>
      <c r="CV112" s="50">
        <v>5952.6</v>
      </c>
      <c r="CW112" s="51">
        <v>59500.5</v>
      </c>
      <c r="CX112" s="50">
        <v>3341.1</v>
      </c>
      <c r="CY112" s="51">
        <v>43312.6</v>
      </c>
      <c r="CZ112" s="50">
        <v>5304</v>
      </c>
      <c r="DA112" s="51">
        <v>64185</v>
      </c>
      <c r="DB112" s="50">
        <v>2802.65</v>
      </c>
      <c r="DC112" s="51">
        <v>57888.95</v>
      </c>
      <c r="DD112" s="50">
        <v>4170.3</v>
      </c>
      <c r="DE112" s="51">
        <v>60308.9</v>
      </c>
    </row>
    <row r="113" spans="1:109">
      <c r="A113" s="54" t="s">
        <v>148</v>
      </c>
      <c r="B113" s="44">
        <v>1344</v>
      </c>
      <c r="C113" s="45">
        <v>54183</v>
      </c>
      <c r="D113" s="58">
        <v>975</v>
      </c>
      <c r="E113" s="45">
        <v>50120</v>
      </c>
      <c r="F113" s="56">
        <v>742</v>
      </c>
      <c r="G113" s="45">
        <v>34727</v>
      </c>
      <c r="H113" s="56">
        <v>845</v>
      </c>
      <c r="I113" s="45">
        <v>29354</v>
      </c>
      <c r="J113" s="55">
        <v>1046</v>
      </c>
      <c r="K113" s="45">
        <v>20817</v>
      </c>
      <c r="L113" s="56">
        <v>979</v>
      </c>
      <c r="M113" s="45">
        <v>36195</v>
      </c>
      <c r="N113" s="56">
        <v>0</v>
      </c>
      <c r="O113" s="45">
        <v>1714</v>
      </c>
      <c r="P113" s="55">
        <v>10106</v>
      </c>
      <c r="Q113" s="45">
        <v>16648</v>
      </c>
      <c r="R113" s="55">
        <v>1597</v>
      </c>
      <c r="S113" s="45">
        <v>17363</v>
      </c>
      <c r="T113" s="55">
        <v>2053</v>
      </c>
      <c r="U113" s="45">
        <v>21441</v>
      </c>
      <c r="V113" s="55">
        <v>1395</v>
      </c>
      <c r="W113" s="45">
        <v>25528</v>
      </c>
      <c r="X113" s="55">
        <v>1842</v>
      </c>
      <c r="Y113" s="45">
        <v>25145</v>
      </c>
      <c r="Z113" s="56">
        <v>541</v>
      </c>
      <c r="AA113" s="45">
        <v>7134</v>
      </c>
      <c r="AB113" s="55">
        <v>1273</v>
      </c>
      <c r="AC113" s="45">
        <v>19741</v>
      </c>
      <c r="AD113" s="56">
        <v>282</v>
      </c>
      <c r="AE113" s="45">
        <v>16243</v>
      </c>
      <c r="AF113" s="56">
        <v>969</v>
      </c>
      <c r="AG113" s="45">
        <v>14465</v>
      </c>
      <c r="AH113" s="56">
        <v>845</v>
      </c>
      <c r="AI113" s="45">
        <v>13180</v>
      </c>
      <c r="AJ113" s="55">
        <v>1142</v>
      </c>
      <c r="AK113" s="45">
        <v>1531</v>
      </c>
      <c r="AL113" s="55">
        <v>2277</v>
      </c>
      <c r="AM113" s="45">
        <v>26872</v>
      </c>
      <c r="AN113" s="55">
        <v>3424</v>
      </c>
      <c r="AO113" s="57">
        <v>21288</v>
      </c>
      <c r="AP113" s="44">
        <v>4797</v>
      </c>
      <c r="AQ113" s="45">
        <v>14067</v>
      </c>
      <c r="AR113" s="44">
        <v>2924</v>
      </c>
      <c r="AS113" s="45">
        <v>24451</v>
      </c>
      <c r="AT113" s="44">
        <v>4303</v>
      </c>
      <c r="AU113" s="45">
        <v>24019</v>
      </c>
      <c r="AV113" s="44">
        <v>2233</v>
      </c>
      <c r="AW113" s="45">
        <v>20560</v>
      </c>
      <c r="AX113" s="44">
        <v>1360</v>
      </c>
      <c r="AY113" s="45">
        <v>18926</v>
      </c>
      <c r="AZ113" s="44">
        <v>1044</v>
      </c>
      <c r="BA113" s="45">
        <v>24613</v>
      </c>
      <c r="BB113" s="44">
        <v>1660</v>
      </c>
      <c r="BC113" s="45">
        <v>11116</v>
      </c>
      <c r="BD113" s="44">
        <v>1222</v>
      </c>
      <c r="BE113" s="45">
        <v>12751</v>
      </c>
      <c r="BF113" s="44">
        <v>1296</v>
      </c>
      <c r="BG113" s="45">
        <v>4740</v>
      </c>
      <c r="BH113" s="44">
        <v>1202</v>
      </c>
      <c r="BI113" s="45">
        <v>2171</v>
      </c>
      <c r="BJ113" s="44">
        <v>0</v>
      </c>
      <c r="BK113" s="45">
        <v>0</v>
      </c>
      <c r="BL113" s="44">
        <v>0</v>
      </c>
      <c r="BM113" s="45">
        <v>0</v>
      </c>
      <c r="BN113" s="44">
        <v>0</v>
      </c>
      <c r="BO113" s="45">
        <v>0</v>
      </c>
      <c r="BP113" s="44">
        <v>0</v>
      </c>
      <c r="BQ113" s="45">
        <v>0</v>
      </c>
      <c r="BR113" s="44">
        <v>0</v>
      </c>
      <c r="BS113" s="45">
        <v>0</v>
      </c>
      <c r="BT113" s="44">
        <v>0</v>
      </c>
      <c r="BU113" s="45">
        <v>0</v>
      </c>
      <c r="BV113" s="58">
        <v>0</v>
      </c>
      <c r="BW113" s="60">
        <v>0</v>
      </c>
      <c r="BX113" s="58">
        <v>38</v>
      </c>
      <c r="BY113" s="60">
        <v>6</v>
      </c>
      <c r="BZ113" s="58">
        <v>39</v>
      </c>
      <c r="CA113" s="60">
        <v>4</v>
      </c>
      <c r="CB113" s="58">
        <v>38</v>
      </c>
      <c r="CC113" s="60">
        <v>39</v>
      </c>
      <c r="CD113" s="58">
        <v>17</v>
      </c>
      <c r="CE113" s="60">
        <v>0</v>
      </c>
      <c r="CF113" s="58">
        <v>49</v>
      </c>
      <c r="CG113" s="60">
        <v>49</v>
      </c>
      <c r="CH113" s="50">
        <v>0</v>
      </c>
      <c r="CI113" s="51">
        <v>0</v>
      </c>
      <c r="CJ113" s="59">
        <v>0</v>
      </c>
      <c r="CK113" s="51">
        <v>0</v>
      </c>
      <c r="CL113" s="59">
        <v>0</v>
      </c>
      <c r="CM113" s="51">
        <v>0</v>
      </c>
      <c r="CN113" s="59">
        <v>0</v>
      </c>
      <c r="CO113" s="51">
        <v>0</v>
      </c>
      <c r="CP113" s="59">
        <v>0</v>
      </c>
      <c r="CQ113" s="51">
        <v>0</v>
      </c>
      <c r="CR113" s="59">
        <v>0</v>
      </c>
      <c r="CS113" s="51">
        <v>0</v>
      </c>
      <c r="CT113" s="50">
        <v>0</v>
      </c>
      <c r="CU113" s="51">
        <v>0</v>
      </c>
      <c r="CV113" s="50">
        <v>0</v>
      </c>
      <c r="CW113" s="51">
        <v>0</v>
      </c>
      <c r="CX113" s="50">
        <v>0</v>
      </c>
      <c r="CY113" s="51">
        <v>0</v>
      </c>
      <c r="CZ113" s="50">
        <v>0</v>
      </c>
      <c r="DA113" s="51">
        <v>0</v>
      </c>
      <c r="DB113" s="50">
        <v>0</v>
      </c>
      <c r="DC113" s="51">
        <v>0</v>
      </c>
      <c r="DD113" s="50">
        <v>0</v>
      </c>
      <c r="DE113" s="51">
        <v>0</v>
      </c>
    </row>
    <row r="114" spans="1:109">
      <c r="A114" s="54" t="s">
        <v>149</v>
      </c>
      <c r="B114" s="44">
        <v>1036</v>
      </c>
      <c r="C114" s="45">
        <v>49086</v>
      </c>
      <c r="D114" s="44">
        <v>1260</v>
      </c>
      <c r="E114" s="45">
        <v>46119</v>
      </c>
      <c r="F114" s="55">
        <v>1432</v>
      </c>
      <c r="G114" s="45">
        <v>42975</v>
      </c>
      <c r="H114" s="55">
        <v>1058</v>
      </c>
      <c r="I114" s="45">
        <v>33071</v>
      </c>
      <c r="J114" s="55">
        <v>1582</v>
      </c>
      <c r="K114" s="45">
        <v>19312</v>
      </c>
      <c r="L114" s="55">
        <v>1176</v>
      </c>
      <c r="M114" s="45">
        <v>37247</v>
      </c>
      <c r="N114" s="55">
        <v>7499</v>
      </c>
      <c r="O114" s="45">
        <v>15742</v>
      </c>
      <c r="P114" s="56">
        <v>881</v>
      </c>
      <c r="Q114" s="45">
        <v>5283</v>
      </c>
      <c r="R114" s="56">
        <v>172</v>
      </c>
      <c r="S114" s="45">
        <v>2840</v>
      </c>
      <c r="T114" s="55">
        <v>2593</v>
      </c>
      <c r="U114" s="45">
        <v>25313</v>
      </c>
      <c r="V114" s="55">
        <v>2066</v>
      </c>
      <c r="W114" s="45">
        <v>15142</v>
      </c>
      <c r="X114" s="55">
        <v>2048</v>
      </c>
      <c r="Y114" s="45">
        <v>24448</v>
      </c>
      <c r="Z114" s="55">
        <v>2647</v>
      </c>
      <c r="AA114" s="45">
        <v>23451</v>
      </c>
      <c r="AB114" s="56">
        <v>892</v>
      </c>
      <c r="AC114" s="45">
        <v>11347</v>
      </c>
      <c r="AD114" s="55">
        <v>2449</v>
      </c>
      <c r="AE114" s="45">
        <v>25107</v>
      </c>
      <c r="AF114" s="55">
        <v>1539</v>
      </c>
      <c r="AG114" s="45">
        <v>32878</v>
      </c>
      <c r="AH114" s="55">
        <v>1186</v>
      </c>
      <c r="AI114" s="45">
        <v>21599</v>
      </c>
      <c r="AJ114" s="55">
        <v>1635</v>
      </c>
      <c r="AK114" s="45">
        <v>20066</v>
      </c>
      <c r="AL114" s="56">
        <v>0</v>
      </c>
      <c r="AM114" s="60">
        <v>0</v>
      </c>
      <c r="AN114" s="56">
        <v>0</v>
      </c>
      <c r="AO114" s="61">
        <v>0</v>
      </c>
      <c r="AP114" s="58">
        <v>0</v>
      </c>
      <c r="AQ114" s="60">
        <v>0</v>
      </c>
      <c r="AR114" s="58">
        <v>0</v>
      </c>
      <c r="AS114" s="60">
        <v>0</v>
      </c>
      <c r="AT114" s="58">
        <v>0</v>
      </c>
      <c r="AU114" s="60">
        <v>0</v>
      </c>
      <c r="AV114" s="58">
        <v>0</v>
      </c>
      <c r="AW114" s="60">
        <v>0</v>
      </c>
      <c r="AX114" s="58">
        <v>0</v>
      </c>
      <c r="AY114" s="60">
        <v>0</v>
      </c>
      <c r="AZ114" s="58">
        <v>0</v>
      </c>
      <c r="BA114" s="60">
        <v>0</v>
      </c>
      <c r="BB114" s="58">
        <v>0</v>
      </c>
      <c r="BC114" s="60">
        <v>0</v>
      </c>
      <c r="BD114" s="58">
        <v>0</v>
      </c>
      <c r="BE114" s="60">
        <v>0</v>
      </c>
      <c r="BF114" s="58">
        <v>0</v>
      </c>
      <c r="BG114" s="60">
        <v>0</v>
      </c>
      <c r="BH114" s="58">
        <v>0</v>
      </c>
      <c r="BI114" s="60">
        <v>0</v>
      </c>
      <c r="BJ114" s="44">
        <v>0</v>
      </c>
      <c r="BK114" s="45">
        <v>0</v>
      </c>
      <c r="BL114" s="44">
        <v>0</v>
      </c>
      <c r="BM114" s="45">
        <v>0</v>
      </c>
      <c r="BN114" s="44">
        <v>0</v>
      </c>
      <c r="BO114" s="45">
        <v>0</v>
      </c>
      <c r="BP114" s="44">
        <v>0</v>
      </c>
      <c r="BQ114" s="45">
        <v>0</v>
      </c>
      <c r="BR114" s="44">
        <v>0</v>
      </c>
      <c r="BS114" s="45">
        <v>0</v>
      </c>
      <c r="BT114" s="44">
        <v>0</v>
      </c>
      <c r="BU114" s="45">
        <v>0</v>
      </c>
      <c r="BV114" s="58">
        <v>0</v>
      </c>
      <c r="BW114" s="60">
        <v>0</v>
      </c>
      <c r="BX114" s="58">
        <v>41</v>
      </c>
      <c r="BY114" s="60">
        <v>0</v>
      </c>
      <c r="BZ114" s="58">
        <v>42</v>
      </c>
      <c r="CA114" s="60">
        <v>0</v>
      </c>
      <c r="CB114" s="58">
        <v>1</v>
      </c>
      <c r="CC114" s="60">
        <v>7</v>
      </c>
      <c r="CD114" s="58">
        <v>0</v>
      </c>
      <c r="CE114" s="60">
        <v>0</v>
      </c>
      <c r="CF114" s="58">
        <v>21</v>
      </c>
      <c r="CG114" s="60">
        <v>0</v>
      </c>
      <c r="CH114" s="50">
        <v>0</v>
      </c>
      <c r="CI114" s="51">
        <v>0</v>
      </c>
      <c r="CJ114" s="59">
        <v>0</v>
      </c>
      <c r="CK114" s="51">
        <v>0</v>
      </c>
      <c r="CL114" s="59">
        <v>0</v>
      </c>
      <c r="CM114" s="51">
        <v>0</v>
      </c>
      <c r="CN114" s="59">
        <v>0</v>
      </c>
      <c r="CO114" s="51">
        <v>0</v>
      </c>
      <c r="CP114" s="59">
        <v>0</v>
      </c>
      <c r="CQ114" s="51">
        <v>0</v>
      </c>
      <c r="CR114" s="59">
        <v>0</v>
      </c>
      <c r="CS114" s="51">
        <v>0</v>
      </c>
      <c r="CT114" s="50">
        <v>0</v>
      </c>
      <c r="CU114" s="51">
        <v>0</v>
      </c>
      <c r="CV114" s="50">
        <v>0</v>
      </c>
      <c r="CW114" s="51">
        <v>0</v>
      </c>
      <c r="CX114" s="50">
        <v>0</v>
      </c>
      <c r="CY114" s="51">
        <v>0</v>
      </c>
      <c r="CZ114" s="50">
        <v>0</v>
      </c>
      <c r="DA114" s="51">
        <v>0</v>
      </c>
      <c r="DB114" s="50">
        <v>0</v>
      </c>
      <c r="DC114" s="51">
        <v>0</v>
      </c>
      <c r="DD114" s="50">
        <v>0</v>
      </c>
      <c r="DE114" s="51">
        <v>0</v>
      </c>
    </row>
    <row r="115" spans="1:109">
      <c r="A115" s="54" t="s">
        <v>125</v>
      </c>
      <c r="B115" s="58">
        <v>918</v>
      </c>
      <c r="C115" s="45">
        <v>66265</v>
      </c>
      <c r="D115" s="44">
        <v>1268</v>
      </c>
      <c r="E115" s="45">
        <v>46461</v>
      </c>
      <c r="F115" s="55">
        <v>1651</v>
      </c>
      <c r="G115" s="45">
        <v>48738</v>
      </c>
      <c r="H115" s="55">
        <v>1668</v>
      </c>
      <c r="I115" s="45">
        <v>50409</v>
      </c>
      <c r="J115" s="55">
        <v>1130</v>
      </c>
      <c r="K115" s="45">
        <v>26308</v>
      </c>
      <c r="L115" s="55">
        <v>1224</v>
      </c>
      <c r="M115" s="45">
        <v>32320</v>
      </c>
      <c r="N115" s="55">
        <v>5060</v>
      </c>
      <c r="O115" s="45">
        <v>23028</v>
      </c>
      <c r="P115" s="55">
        <v>3995</v>
      </c>
      <c r="Q115" s="45">
        <v>5015</v>
      </c>
      <c r="R115" s="55">
        <v>2947</v>
      </c>
      <c r="S115" s="45">
        <v>26565</v>
      </c>
      <c r="T115" s="55">
        <v>3886</v>
      </c>
      <c r="U115" s="45">
        <v>24648</v>
      </c>
      <c r="V115" s="55">
        <v>1786</v>
      </c>
      <c r="W115" s="45">
        <v>22812</v>
      </c>
      <c r="X115" s="55">
        <v>1979</v>
      </c>
      <c r="Y115" s="45">
        <v>21889</v>
      </c>
      <c r="Z115" s="55">
        <v>2473</v>
      </c>
      <c r="AA115" s="45">
        <v>24612</v>
      </c>
      <c r="AB115" s="55">
        <v>1334</v>
      </c>
      <c r="AC115" s="45">
        <v>22428</v>
      </c>
      <c r="AD115" s="55">
        <v>1716</v>
      </c>
      <c r="AE115" s="45">
        <v>15519</v>
      </c>
      <c r="AF115" s="55">
        <v>1189</v>
      </c>
      <c r="AG115" s="45">
        <v>27938</v>
      </c>
      <c r="AH115" s="56">
        <v>488</v>
      </c>
      <c r="AI115" s="45">
        <v>3515</v>
      </c>
      <c r="AJ115" s="55">
        <v>2413</v>
      </c>
      <c r="AK115" s="45">
        <v>17342</v>
      </c>
      <c r="AL115" s="55">
        <v>2387</v>
      </c>
      <c r="AM115" s="45">
        <v>18064</v>
      </c>
      <c r="AN115" s="55">
        <v>3583</v>
      </c>
      <c r="AO115" s="57">
        <v>20867</v>
      </c>
      <c r="AP115" s="44">
        <v>4440</v>
      </c>
      <c r="AQ115" s="45">
        <v>13978</v>
      </c>
      <c r="AR115" s="44">
        <v>3079</v>
      </c>
      <c r="AS115" s="45">
        <v>15713</v>
      </c>
      <c r="AT115" s="44">
        <v>3408</v>
      </c>
      <c r="AU115" s="45">
        <v>24374</v>
      </c>
      <c r="AV115" s="44">
        <v>2562</v>
      </c>
      <c r="AW115" s="45">
        <v>40068</v>
      </c>
      <c r="AX115" s="44">
        <v>1742</v>
      </c>
      <c r="AY115" s="45">
        <v>40205</v>
      </c>
      <c r="AZ115" s="58">
        <v>901</v>
      </c>
      <c r="BA115" s="45">
        <v>41219</v>
      </c>
      <c r="BB115" s="58">
        <v>961</v>
      </c>
      <c r="BC115" s="45">
        <v>36289</v>
      </c>
      <c r="BD115" s="58">
        <v>409</v>
      </c>
      <c r="BE115" s="45">
        <v>15128</v>
      </c>
      <c r="BF115" s="58">
        <v>244</v>
      </c>
      <c r="BG115" s="60">
        <v>250</v>
      </c>
      <c r="BH115" s="58">
        <v>424</v>
      </c>
      <c r="BI115" s="45">
        <v>2703</v>
      </c>
      <c r="BJ115" s="44">
        <v>4091</v>
      </c>
      <c r="BK115" s="45">
        <v>24000</v>
      </c>
      <c r="BL115" s="44">
        <v>1679</v>
      </c>
      <c r="BM115" s="45">
        <v>11846</v>
      </c>
      <c r="BN115" s="44">
        <v>2902</v>
      </c>
      <c r="BO115" s="45">
        <v>19924</v>
      </c>
      <c r="BP115" s="44">
        <v>338</v>
      </c>
      <c r="BQ115" s="45">
        <v>0</v>
      </c>
      <c r="BR115" s="44">
        <v>4551</v>
      </c>
      <c r="BS115" s="45">
        <v>18657</v>
      </c>
      <c r="BT115" s="44">
        <v>2062</v>
      </c>
      <c r="BU115" s="45">
        <v>21668</v>
      </c>
      <c r="BV115" s="44">
        <v>5702</v>
      </c>
      <c r="BW115" s="45">
        <v>29247</v>
      </c>
      <c r="BX115" s="44">
        <v>10353</v>
      </c>
      <c r="BY115" s="45">
        <v>39808</v>
      </c>
      <c r="BZ115" s="44">
        <v>2089</v>
      </c>
      <c r="CA115" s="45">
        <v>16309</v>
      </c>
      <c r="CB115" s="44">
        <v>1299</v>
      </c>
      <c r="CC115" s="45">
        <v>8774</v>
      </c>
      <c r="CD115" s="44">
        <v>1185</v>
      </c>
      <c r="CE115" s="45">
        <v>2013</v>
      </c>
      <c r="CF115" s="44">
        <v>2090</v>
      </c>
      <c r="CG115" s="45">
        <v>13586</v>
      </c>
      <c r="CH115" s="50">
        <v>3679.9</v>
      </c>
      <c r="CI115" s="51">
        <v>13940.25</v>
      </c>
      <c r="CJ115" s="59">
        <v>7479.85</v>
      </c>
      <c r="CK115" s="51">
        <v>11914.3</v>
      </c>
      <c r="CL115" s="59">
        <v>1108.7</v>
      </c>
      <c r="CM115" s="51">
        <v>3475.45</v>
      </c>
      <c r="CN115" s="59">
        <v>5828.4</v>
      </c>
      <c r="CO115" s="51">
        <v>12806.85</v>
      </c>
      <c r="CP115" s="59">
        <v>3797.9</v>
      </c>
      <c r="CQ115" s="51">
        <v>27127.85</v>
      </c>
      <c r="CR115" s="59">
        <v>5486.5</v>
      </c>
      <c r="CS115" s="51">
        <v>21269.599999999999</v>
      </c>
      <c r="CT115" s="50">
        <v>3364.6</v>
      </c>
      <c r="CU115" s="51">
        <v>21105.65</v>
      </c>
      <c r="CV115" s="50">
        <v>4093.35</v>
      </c>
      <c r="CW115" s="51">
        <v>26970.55</v>
      </c>
      <c r="CX115" s="50">
        <v>1787.8</v>
      </c>
      <c r="CY115" s="51">
        <v>18549.099999999999</v>
      </c>
      <c r="CZ115" s="50">
        <v>2989.45</v>
      </c>
      <c r="DA115" s="51">
        <v>29803.95</v>
      </c>
      <c r="DB115" s="50">
        <v>2335.1</v>
      </c>
      <c r="DC115" s="51">
        <v>24762.2</v>
      </c>
      <c r="DD115" s="50">
        <v>3656.85</v>
      </c>
      <c r="DE115" s="51">
        <v>24597.1</v>
      </c>
    </row>
    <row r="116" spans="1:109">
      <c r="A116" s="54" t="s">
        <v>150</v>
      </c>
      <c r="B116" s="58">
        <v>0</v>
      </c>
      <c r="C116" s="60">
        <v>0</v>
      </c>
      <c r="D116" s="44">
        <v>3048</v>
      </c>
      <c r="E116" s="45">
        <v>6770</v>
      </c>
      <c r="F116" s="55">
        <v>10804</v>
      </c>
      <c r="G116" s="45">
        <v>6949</v>
      </c>
      <c r="H116" s="55">
        <v>7185</v>
      </c>
      <c r="I116" s="45">
        <v>10389</v>
      </c>
      <c r="J116" s="55">
        <v>9220</v>
      </c>
      <c r="K116" s="45">
        <v>5245</v>
      </c>
      <c r="L116" s="55">
        <v>7458</v>
      </c>
      <c r="M116" s="45">
        <v>9898</v>
      </c>
      <c r="N116" s="55">
        <v>9788</v>
      </c>
      <c r="O116" s="45">
        <v>1487</v>
      </c>
      <c r="P116" s="55">
        <v>11840</v>
      </c>
      <c r="Q116" s="45">
        <v>1906</v>
      </c>
      <c r="R116" s="55">
        <v>6565</v>
      </c>
      <c r="S116" s="45">
        <v>5725</v>
      </c>
      <c r="T116" s="55">
        <v>8819</v>
      </c>
      <c r="U116" s="45">
        <v>8270</v>
      </c>
      <c r="V116" s="55">
        <v>11683</v>
      </c>
      <c r="W116" s="45">
        <v>3805</v>
      </c>
      <c r="X116" s="55">
        <v>8288</v>
      </c>
      <c r="Y116" s="45">
        <v>2977</v>
      </c>
      <c r="Z116" s="55">
        <v>6052</v>
      </c>
      <c r="AA116" s="45">
        <v>5410</v>
      </c>
      <c r="AB116" s="55">
        <v>4861</v>
      </c>
      <c r="AC116" s="45">
        <v>10040</v>
      </c>
      <c r="AD116" s="55">
        <v>4385</v>
      </c>
      <c r="AE116" s="45">
        <v>4997</v>
      </c>
      <c r="AF116" s="55">
        <v>6389</v>
      </c>
      <c r="AG116" s="45">
        <v>14890</v>
      </c>
      <c r="AH116" s="55">
        <v>5925</v>
      </c>
      <c r="AI116" s="45">
        <v>8883</v>
      </c>
      <c r="AJ116" s="55">
        <v>5633</v>
      </c>
      <c r="AK116" s="45">
        <v>1324</v>
      </c>
      <c r="AL116" s="55">
        <v>6059</v>
      </c>
      <c r="AM116" s="45">
        <v>3416</v>
      </c>
      <c r="AN116" s="55">
        <v>3880</v>
      </c>
      <c r="AO116" s="57">
        <v>2878</v>
      </c>
      <c r="AP116" s="44">
        <v>4256</v>
      </c>
      <c r="AQ116" s="45">
        <v>3814</v>
      </c>
      <c r="AR116" s="44">
        <v>9766</v>
      </c>
      <c r="AS116" s="45">
        <v>7388</v>
      </c>
      <c r="AT116" s="44">
        <v>5604</v>
      </c>
      <c r="AU116" s="45">
        <v>5870</v>
      </c>
      <c r="AV116" s="44">
        <v>1859</v>
      </c>
      <c r="AW116" s="45">
        <v>2834</v>
      </c>
      <c r="AX116" s="44">
        <v>125</v>
      </c>
      <c r="AY116" s="45">
        <v>36</v>
      </c>
      <c r="AZ116" s="58">
        <v>293</v>
      </c>
      <c r="BA116" s="60">
        <v>34</v>
      </c>
      <c r="BB116" s="58">
        <v>185</v>
      </c>
      <c r="BC116" s="60">
        <v>3</v>
      </c>
      <c r="BD116" s="58">
        <v>508</v>
      </c>
      <c r="BE116" s="60">
        <v>11</v>
      </c>
      <c r="BF116" s="58">
        <v>489</v>
      </c>
      <c r="BG116" s="60">
        <v>0</v>
      </c>
      <c r="BH116" s="58">
        <v>391</v>
      </c>
      <c r="BI116" s="60">
        <v>0</v>
      </c>
      <c r="BJ116" s="44">
        <v>538</v>
      </c>
      <c r="BK116" s="45">
        <v>0</v>
      </c>
      <c r="BL116" s="44">
        <v>357</v>
      </c>
      <c r="BM116" s="45">
        <v>0</v>
      </c>
      <c r="BN116" s="44">
        <v>311</v>
      </c>
      <c r="BO116" s="45">
        <v>0</v>
      </c>
      <c r="BP116" s="44">
        <v>488</v>
      </c>
      <c r="BQ116" s="45">
        <v>0</v>
      </c>
      <c r="BR116" s="44">
        <v>276</v>
      </c>
      <c r="BS116" s="45">
        <v>10</v>
      </c>
      <c r="BT116" s="44">
        <v>66</v>
      </c>
      <c r="BU116" s="45">
        <v>0</v>
      </c>
      <c r="BV116" s="58">
        <v>460</v>
      </c>
      <c r="BW116" s="60">
        <v>0</v>
      </c>
      <c r="BX116" s="58">
        <v>406</v>
      </c>
      <c r="BY116" s="60">
        <v>10</v>
      </c>
      <c r="BZ116" s="58">
        <v>427</v>
      </c>
      <c r="CA116" s="60">
        <v>3</v>
      </c>
      <c r="CB116" s="58">
        <v>448</v>
      </c>
      <c r="CC116" s="60">
        <v>2</v>
      </c>
      <c r="CD116" s="58">
        <v>85</v>
      </c>
      <c r="CE116" s="60">
        <v>0</v>
      </c>
      <c r="CF116" s="58">
        <v>249</v>
      </c>
      <c r="CG116" s="60">
        <v>9</v>
      </c>
      <c r="CH116" s="50">
        <v>22430.07</v>
      </c>
      <c r="CI116" s="51">
        <v>170.01</v>
      </c>
      <c r="CJ116" s="59">
        <v>15409.8</v>
      </c>
      <c r="CK116" s="51">
        <v>104.04</v>
      </c>
      <c r="CL116" s="59">
        <v>16288.38</v>
      </c>
      <c r="CM116" s="51">
        <v>1147.32</v>
      </c>
      <c r="CN116" s="59">
        <v>0</v>
      </c>
      <c r="CO116" s="51">
        <v>0</v>
      </c>
      <c r="CP116" s="59">
        <v>0</v>
      </c>
      <c r="CQ116" s="51">
        <v>0</v>
      </c>
      <c r="CR116" s="59">
        <v>0</v>
      </c>
      <c r="CS116" s="51">
        <v>0</v>
      </c>
      <c r="CT116" s="50">
        <v>2283.0300000000002</v>
      </c>
      <c r="CU116" s="51">
        <v>4814.1000000000004</v>
      </c>
      <c r="CV116" s="50">
        <v>8659.17</v>
      </c>
      <c r="CW116" s="51">
        <v>6049.17</v>
      </c>
      <c r="CX116" s="50">
        <v>8398.17</v>
      </c>
      <c r="CY116" s="51">
        <v>8975.52</v>
      </c>
      <c r="CZ116" s="50">
        <v>2882.43</v>
      </c>
      <c r="DA116" s="51">
        <v>7289.19</v>
      </c>
      <c r="DB116" s="50">
        <v>5224.7700000000004</v>
      </c>
      <c r="DC116" s="51">
        <v>11620.08</v>
      </c>
      <c r="DD116" s="50">
        <v>4977.54</v>
      </c>
      <c r="DE116" s="51">
        <v>8024.31</v>
      </c>
    </row>
    <row r="117" spans="1:109">
      <c r="A117" s="54" t="s">
        <v>151</v>
      </c>
      <c r="B117" s="44">
        <v>3791</v>
      </c>
      <c r="C117" s="45">
        <v>3425</v>
      </c>
      <c r="D117" s="44">
        <v>7324</v>
      </c>
      <c r="E117" s="45">
        <v>9824</v>
      </c>
      <c r="F117" s="55">
        <v>4164</v>
      </c>
      <c r="G117" s="45">
        <v>5285</v>
      </c>
      <c r="H117" s="55">
        <v>10274</v>
      </c>
      <c r="I117" s="45">
        <v>10855</v>
      </c>
      <c r="J117" s="55">
        <v>10199</v>
      </c>
      <c r="K117" s="45">
        <v>4628</v>
      </c>
      <c r="L117" s="55">
        <v>6107</v>
      </c>
      <c r="M117" s="45">
        <v>8431</v>
      </c>
      <c r="N117" s="55">
        <v>1701</v>
      </c>
      <c r="O117" s="60">
        <v>457</v>
      </c>
      <c r="P117" s="56">
        <v>0</v>
      </c>
      <c r="Q117" s="60">
        <v>0</v>
      </c>
      <c r="R117" s="56">
        <v>0</v>
      </c>
      <c r="S117" s="60">
        <v>0</v>
      </c>
      <c r="T117" s="56">
        <v>0</v>
      </c>
      <c r="U117" s="60">
        <v>0</v>
      </c>
      <c r="V117" s="55">
        <v>9041</v>
      </c>
      <c r="W117" s="45">
        <v>2318</v>
      </c>
      <c r="X117" s="55">
        <v>5277</v>
      </c>
      <c r="Y117" s="45">
        <v>4151</v>
      </c>
      <c r="Z117" s="55">
        <v>4427</v>
      </c>
      <c r="AA117" s="45">
        <v>2850</v>
      </c>
      <c r="AB117" s="55">
        <v>6131</v>
      </c>
      <c r="AC117" s="45">
        <v>10288</v>
      </c>
      <c r="AD117" s="55">
        <v>10803</v>
      </c>
      <c r="AE117" s="45">
        <v>8299</v>
      </c>
      <c r="AF117" s="55">
        <v>9145</v>
      </c>
      <c r="AG117" s="45">
        <v>12040</v>
      </c>
      <c r="AH117" s="55">
        <v>4433</v>
      </c>
      <c r="AI117" s="45">
        <v>3430</v>
      </c>
      <c r="AJ117" s="55">
        <v>2400</v>
      </c>
      <c r="AK117" s="45">
        <v>1544</v>
      </c>
      <c r="AL117" s="55">
        <v>6711</v>
      </c>
      <c r="AM117" s="45">
        <v>1861</v>
      </c>
      <c r="AN117" s="55">
        <v>5152</v>
      </c>
      <c r="AO117" s="57">
        <v>2511</v>
      </c>
      <c r="AP117" s="44">
        <v>7716</v>
      </c>
      <c r="AQ117" s="45">
        <v>1254</v>
      </c>
      <c r="AR117" s="44">
        <v>8473</v>
      </c>
      <c r="AS117" s="45">
        <v>1679</v>
      </c>
      <c r="AT117" s="44">
        <v>6333</v>
      </c>
      <c r="AU117" s="45">
        <v>2049</v>
      </c>
      <c r="AV117" s="44">
        <v>4624</v>
      </c>
      <c r="AW117" s="45">
        <v>4017</v>
      </c>
      <c r="AX117" s="44">
        <v>6990</v>
      </c>
      <c r="AY117" s="45">
        <v>2883</v>
      </c>
      <c r="AZ117" s="44">
        <v>3558</v>
      </c>
      <c r="BA117" s="45">
        <v>8785</v>
      </c>
      <c r="BB117" s="44">
        <v>3753</v>
      </c>
      <c r="BC117" s="45">
        <v>7761</v>
      </c>
      <c r="BD117" s="44">
        <v>6681</v>
      </c>
      <c r="BE117" s="45">
        <v>3787</v>
      </c>
      <c r="BF117" s="44">
        <v>5979</v>
      </c>
      <c r="BG117" s="45">
        <v>5067</v>
      </c>
      <c r="BH117" s="58">
        <v>0</v>
      </c>
      <c r="BI117" s="60">
        <v>0</v>
      </c>
      <c r="BJ117" s="44">
        <v>11358</v>
      </c>
      <c r="BK117" s="45">
        <v>1461</v>
      </c>
      <c r="BL117" s="44">
        <v>6716</v>
      </c>
      <c r="BM117" s="45">
        <v>2252</v>
      </c>
      <c r="BN117" s="44">
        <v>6303</v>
      </c>
      <c r="BO117" s="45">
        <v>555</v>
      </c>
      <c r="BP117" s="44">
        <v>7477</v>
      </c>
      <c r="BQ117" s="45">
        <v>5757</v>
      </c>
      <c r="BR117" s="44">
        <v>11551</v>
      </c>
      <c r="BS117" s="45">
        <v>4957</v>
      </c>
      <c r="BT117" s="44">
        <v>8303</v>
      </c>
      <c r="BU117" s="45">
        <v>5510</v>
      </c>
      <c r="BV117" s="58">
        <v>0</v>
      </c>
      <c r="BW117" s="60">
        <v>0</v>
      </c>
      <c r="BX117" s="44">
        <v>14820</v>
      </c>
      <c r="BY117" s="45">
        <v>3229</v>
      </c>
      <c r="BZ117" s="44">
        <v>48813</v>
      </c>
      <c r="CA117" s="60">
        <v>33</v>
      </c>
      <c r="CB117" s="44">
        <v>34639</v>
      </c>
      <c r="CC117" s="60">
        <v>249</v>
      </c>
      <c r="CD117" s="44">
        <v>11890</v>
      </c>
      <c r="CE117" s="60">
        <v>786</v>
      </c>
      <c r="CF117" s="44">
        <v>27731</v>
      </c>
      <c r="CG117" s="60">
        <v>264</v>
      </c>
      <c r="CH117" s="50">
        <v>27751.14</v>
      </c>
      <c r="CI117" s="51">
        <v>101.52</v>
      </c>
      <c r="CJ117" s="59">
        <v>17605.8</v>
      </c>
      <c r="CK117" s="51">
        <v>433.62</v>
      </c>
      <c r="CL117" s="59">
        <v>19551.150000000001</v>
      </c>
      <c r="CM117" s="51">
        <v>705.69</v>
      </c>
      <c r="CN117" s="59">
        <v>9674.4599999999991</v>
      </c>
      <c r="CO117" s="51">
        <v>2754.18</v>
      </c>
      <c r="CP117" s="59">
        <v>12826.98</v>
      </c>
      <c r="CQ117" s="51">
        <v>1289.52</v>
      </c>
      <c r="CR117" s="59">
        <v>17115.21</v>
      </c>
      <c r="CS117" s="51">
        <v>547.20000000000005</v>
      </c>
      <c r="CT117" s="50">
        <v>13269.96</v>
      </c>
      <c r="CU117" s="51">
        <v>1859.67</v>
      </c>
      <c r="CV117" s="50">
        <v>20931.66</v>
      </c>
      <c r="CW117" s="51">
        <v>1226.79</v>
      </c>
      <c r="CX117" s="50">
        <v>9752.31</v>
      </c>
      <c r="CY117" s="51">
        <v>2112.75</v>
      </c>
      <c r="CZ117" s="50">
        <v>5937.03</v>
      </c>
      <c r="DA117" s="51">
        <v>1251.54</v>
      </c>
      <c r="DB117" s="50">
        <v>5656.68</v>
      </c>
      <c r="DC117" s="51">
        <v>4539.6000000000004</v>
      </c>
      <c r="DD117" s="50">
        <v>10219.68</v>
      </c>
      <c r="DE117" s="51">
        <v>3192.93</v>
      </c>
    </row>
    <row r="118" spans="1:109">
      <c r="A118" s="54" t="s">
        <v>152</v>
      </c>
      <c r="B118" s="44">
        <v>6235</v>
      </c>
      <c r="C118" s="45">
        <v>8420</v>
      </c>
      <c r="D118" s="44">
        <v>3646</v>
      </c>
      <c r="E118" s="45">
        <v>11817</v>
      </c>
      <c r="F118" s="55">
        <v>2270</v>
      </c>
      <c r="G118" s="45">
        <v>7274</v>
      </c>
      <c r="H118" s="55">
        <v>9509</v>
      </c>
      <c r="I118" s="45">
        <v>11758</v>
      </c>
      <c r="J118" s="55">
        <v>6316</v>
      </c>
      <c r="K118" s="45">
        <v>6478</v>
      </c>
      <c r="L118" s="55">
        <v>6317</v>
      </c>
      <c r="M118" s="45">
        <v>11192</v>
      </c>
      <c r="N118" s="55">
        <v>8818</v>
      </c>
      <c r="O118" s="45">
        <v>2524</v>
      </c>
      <c r="P118" s="55">
        <v>10693</v>
      </c>
      <c r="Q118" s="45">
        <v>4598</v>
      </c>
      <c r="R118" s="55">
        <v>8348</v>
      </c>
      <c r="S118" s="45">
        <v>6351</v>
      </c>
      <c r="T118" s="55">
        <v>70853</v>
      </c>
      <c r="U118" s="45">
        <v>7393</v>
      </c>
      <c r="V118" s="55">
        <v>6966</v>
      </c>
      <c r="W118" s="45">
        <v>9010</v>
      </c>
      <c r="X118" s="55">
        <v>6131</v>
      </c>
      <c r="Y118" s="45">
        <v>6505</v>
      </c>
      <c r="Z118" s="55">
        <v>5251</v>
      </c>
      <c r="AA118" s="45">
        <v>7295</v>
      </c>
      <c r="AB118" s="55">
        <v>11460</v>
      </c>
      <c r="AC118" s="45">
        <v>11464</v>
      </c>
      <c r="AD118" s="55">
        <v>8696</v>
      </c>
      <c r="AE118" s="45">
        <v>8651</v>
      </c>
      <c r="AF118" s="55">
        <v>9493</v>
      </c>
      <c r="AG118" s="45">
        <v>14936</v>
      </c>
      <c r="AH118" s="55">
        <v>8509</v>
      </c>
      <c r="AI118" s="45">
        <v>6661</v>
      </c>
      <c r="AJ118" s="55">
        <v>6023</v>
      </c>
      <c r="AK118" s="45">
        <v>2968</v>
      </c>
      <c r="AL118" s="55">
        <v>5669</v>
      </c>
      <c r="AM118" s="45">
        <v>1114</v>
      </c>
      <c r="AN118" s="55">
        <v>9368</v>
      </c>
      <c r="AO118" s="57">
        <v>1734</v>
      </c>
      <c r="AP118" s="44">
        <v>5311</v>
      </c>
      <c r="AQ118" s="45">
        <v>4523</v>
      </c>
      <c r="AR118" s="44">
        <v>8411</v>
      </c>
      <c r="AS118" s="45">
        <v>8871</v>
      </c>
      <c r="AT118" s="44">
        <v>4074</v>
      </c>
      <c r="AU118" s="45">
        <v>8125</v>
      </c>
      <c r="AV118" s="44">
        <v>4878</v>
      </c>
      <c r="AW118" s="45">
        <v>8478</v>
      </c>
      <c r="AX118" s="44">
        <v>2666</v>
      </c>
      <c r="AY118" s="45">
        <v>6669</v>
      </c>
      <c r="AZ118" s="44">
        <v>4967</v>
      </c>
      <c r="BA118" s="45">
        <v>10585</v>
      </c>
      <c r="BB118" s="44">
        <v>2033</v>
      </c>
      <c r="BC118" s="45">
        <v>14614</v>
      </c>
      <c r="BD118" s="44">
        <v>6068</v>
      </c>
      <c r="BE118" s="45">
        <v>8757</v>
      </c>
      <c r="BF118" s="44">
        <v>6872</v>
      </c>
      <c r="BG118" s="45">
        <v>9777</v>
      </c>
      <c r="BH118" s="44">
        <v>4686</v>
      </c>
      <c r="BI118" s="45">
        <v>10327</v>
      </c>
      <c r="BJ118" s="44">
        <v>11226</v>
      </c>
      <c r="BK118" s="45">
        <v>4069</v>
      </c>
      <c r="BL118" s="44">
        <v>12623</v>
      </c>
      <c r="BM118" s="45">
        <v>1159</v>
      </c>
      <c r="BN118" s="44">
        <v>11082</v>
      </c>
      <c r="BO118" s="45">
        <v>7503</v>
      </c>
      <c r="BP118" s="44">
        <v>2399</v>
      </c>
      <c r="BQ118" s="45">
        <v>2113</v>
      </c>
      <c r="BR118" s="44">
        <v>0</v>
      </c>
      <c r="BS118" s="45">
        <v>0</v>
      </c>
      <c r="BT118" s="44">
        <v>0</v>
      </c>
      <c r="BU118" s="45">
        <v>0</v>
      </c>
      <c r="BV118" s="44">
        <v>1256</v>
      </c>
      <c r="BW118" s="60">
        <v>243</v>
      </c>
      <c r="BX118" s="44">
        <v>6045</v>
      </c>
      <c r="BY118" s="45">
        <v>10110</v>
      </c>
      <c r="BZ118" s="44">
        <v>3876</v>
      </c>
      <c r="CA118" s="45">
        <v>12788</v>
      </c>
      <c r="CB118" s="44">
        <v>5448</v>
      </c>
      <c r="CC118" s="45">
        <v>12915</v>
      </c>
      <c r="CD118" s="44">
        <v>8357</v>
      </c>
      <c r="CE118" s="45">
        <v>10374</v>
      </c>
      <c r="CF118" s="44">
        <v>3588</v>
      </c>
      <c r="CG118" s="45">
        <v>14150</v>
      </c>
      <c r="CH118" s="50">
        <v>2079.27</v>
      </c>
      <c r="CI118" s="51">
        <v>1975.05</v>
      </c>
      <c r="CJ118" s="59">
        <v>9683.4599999999991</v>
      </c>
      <c r="CK118" s="51">
        <v>3693.06</v>
      </c>
      <c r="CL118" s="59">
        <v>9387.4500000000007</v>
      </c>
      <c r="CM118" s="51">
        <v>2803.05</v>
      </c>
      <c r="CN118" s="59">
        <v>1342.44</v>
      </c>
      <c r="CO118" s="51">
        <v>7122.6</v>
      </c>
      <c r="CP118" s="59">
        <v>4115.7</v>
      </c>
      <c r="CQ118" s="51">
        <v>6332.67</v>
      </c>
      <c r="CR118" s="59">
        <v>6383.34</v>
      </c>
      <c r="CS118" s="51">
        <v>5703.12</v>
      </c>
      <c r="CT118" s="50">
        <v>4445.01</v>
      </c>
      <c r="CU118" s="51">
        <v>11322.72</v>
      </c>
      <c r="CV118" s="50">
        <v>8154.9</v>
      </c>
      <c r="CW118" s="51">
        <v>6328.8</v>
      </c>
      <c r="CX118" s="50">
        <v>6144.3</v>
      </c>
      <c r="CY118" s="51">
        <v>11491.29</v>
      </c>
      <c r="CZ118" s="50">
        <v>5540.94</v>
      </c>
      <c r="DA118" s="51">
        <v>12512.52</v>
      </c>
      <c r="DB118" s="50">
        <v>3900.69</v>
      </c>
      <c r="DC118" s="51">
        <v>11019.69</v>
      </c>
      <c r="DD118" s="50">
        <v>5705.82</v>
      </c>
      <c r="DE118" s="51">
        <v>7140.69</v>
      </c>
    </row>
    <row r="119" spans="1:109">
      <c r="A119" s="54" t="s">
        <v>153</v>
      </c>
      <c r="B119" s="58">
        <v>0</v>
      </c>
      <c r="C119" s="60">
        <v>0</v>
      </c>
      <c r="D119" s="58">
        <v>0</v>
      </c>
      <c r="E119" s="60">
        <v>0</v>
      </c>
      <c r="F119" s="56">
        <v>0</v>
      </c>
      <c r="G119" s="60">
        <v>0</v>
      </c>
      <c r="H119" s="56">
        <v>0</v>
      </c>
      <c r="I119" s="60">
        <v>0</v>
      </c>
      <c r="J119" s="56">
        <v>0</v>
      </c>
      <c r="K119" s="60">
        <v>0</v>
      </c>
      <c r="L119" s="56">
        <v>0</v>
      </c>
      <c r="M119" s="60">
        <v>0</v>
      </c>
      <c r="N119" s="56">
        <v>0</v>
      </c>
      <c r="O119" s="60">
        <v>0</v>
      </c>
      <c r="P119" s="56">
        <v>0</v>
      </c>
      <c r="Q119" s="60">
        <v>0</v>
      </c>
      <c r="R119" s="56">
        <v>0</v>
      </c>
      <c r="S119" s="60">
        <v>0</v>
      </c>
      <c r="T119" s="56">
        <v>0</v>
      </c>
      <c r="U119" s="60">
        <v>0</v>
      </c>
      <c r="V119" s="56">
        <v>0</v>
      </c>
      <c r="W119" s="60">
        <v>0</v>
      </c>
      <c r="X119" s="56">
        <v>0</v>
      </c>
      <c r="Y119" s="60">
        <v>0</v>
      </c>
      <c r="Z119" s="56">
        <v>0</v>
      </c>
      <c r="AA119" s="60">
        <v>0</v>
      </c>
      <c r="AB119" s="56">
        <v>0</v>
      </c>
      <c r="AC119" s="60">
        <v>0</v>
      </c>
      <c r="AD119" s="56">
        <v>0</v>
      </c>
      <c r="AE119" s="60">
        <v>0</v>
      </c>
      <c r="AF119" s="56">
        <v>0</v>
      </c>
      <c r="AG119" s="60">
        <v>0</v>
      </c>
      <c r="AH119" s="56">
        <v>0</v>
      </c>
      <c r="AI119" s="60">
        <v>0</v>
      </c>
      <c r="AJ119" s="56">
        <v>0</v>
      </c>
      <c r="AK119" s="60">
        <v>0</v>
      </c>
      <c r="AL119" s="56">
        <v>0</v>
      </c>
      <c r="AM119" s="60">
        <v>0</v>
      </c>
      <c r="AN119" s="56">
        <v>0</v>
      </c>
      <c r="AO119" s="61">
        <v>0</v>
      </c>
      <c r="AP119" s="58">
        <v>0</v>
      </c>
      <c r="AQ119" s="60">
        <v>0</v>
      </c>
      <c r="AR119" s="58">
        <v>0</v>
      </c>
      <c r="AS119" s="60">
        <v>0</v>
      </c>
      <c r="AT119" s="58">
        <v>0</v>
      </c>
      <c r="AU119" s="60">
        <v>0</v>
      </c>
      <c r="AV119" s="58">
        <v>795</v>
      </c>
      <c r="AW119" s="45">
        <v>1714</v>
      </c>
      <c r="AX119" s="58">
        <v>37</v>
      </c>
      <c r="AY119" s="45">
        <v>47</v>
      </c>
      <c r="AZ119" s="58">
        <v>9</v>
      </c>
      <c r="BA119" s="60">
        <v>169</v>
      </c>
      <c r="BB119" s="58">
        <v>42</v>
      </c>
      <c r="BC119" s="60">
        <v>168</v>
      </c>
      <c r="BD119" s="58">
        <v>108</v>
      </c>
      <c r="BE119" s="60">
        <v>110</v>
      </c>
      <c r="BF119" s="58">
        <v>62</v>
      </c>
      <c r="BG119" s="60">
        <v>171</v>
      </c>
      <c r="BH119" s="58">
        <v>114</v>
      </c>
      <c r="BI119" s="60">
        <v>117</v>
      </c>
      <c r="BJ119" s="44">
        <v>127</v>
      </c>
      <c r="BK119" s="45">
        <v>43</v>
      </c>
      <c r="BL119" s="44">
        <v>114</v>
      </c>
      <c r="BM119" s="45">
        <v>96</v>
      </c>
      <c r="BN119" s="44">
        <v>100</v>
      </c>
      <c r="BO119" s="45">
        <v>98</v>
      </c>
      <c r="BP119" s="44">
        <v>149</v>
      </c>
      <c r="BQ119" s="45">
        <v>46</v>
      </c>
      <c r="BR119" s="44">
        <v>242</v>
      </c>
      <c r="BS119" s="45">
        <v>149</v>
      </c>
      <c r="BT119" s="44">
        <v>64</v>
      </c>
      <c r="BU119" s="45">
        <v>2</v>
      </c>
      <c r="BV119" s="58">
        <v>180</v>
      </c>
      <c r="BW119" s="60">
        <v>119</v>
      </c>
      <c r="BX119" s="58">
        <v>188</v>
      </c>
      <c r="BY119" s="60">
        <v>239</v>
      </c>
      <c r="BZ119" s="58">
        <v>51</v>
      </c>
      <c r="CA119" s="60">
        <v>249</v>
      </c>
      <c r="CB119" s="58">
        <v>53</v>
      </c>
      <c r="CC119" s="60">
        <v>284</v>
      </c>
      <c r="CD119" s="58">
        <v>2</v>
      </c>
      <c r="CE119" s="60">
        <v>44</v>
      </c>
      <c r="CF119" s="58">
        <v>46</v>
      </c>
      <c r="CG119" s="60">
        <v>325</v>
      </c>
      <c r="CH119" s="50">
        <v>16285.5</v>
      </c>
      <c r="CI119" s="51">
        <v>1060.47</v>
      </c>
      <c r="CJ119" s="59">
        <v>7927.56</v>
      </c>
      <c r="CK119" s="51">
        <v>466.65</v>
      </c>
      <c r="CL119" s="59">
        <v>9993.7800000000007</v>
      </c>
      <c r="CM119" s="51">
        <v>1637.91</v>
      </c>
      <c r="CN119" s="59">
        <v>6373.08</v>
      </c>
      <c r="CO119" s="51">
        <v>1787.22</v>
      </c>
      <c r="CP119" s="59">
        <v>7359.84</v>
      </c>
      <c r="CQ119" s="51">
        <v>1284.48</v>
      </c>
      <c r="CR119" s="59">
        <v>6306.57</v>
      </c>
      <c r="CS119" s="51">
        <v>1530.27</v>
      </c>
      <c r="CT119" s="50">
        <v>3539.16</v>
      </c>
      <c r="CU119" s="51">
        <v>6679.98</v>
      </c>
      <c r="CV119" s="50">
        <v>8778.51</v>
      </c>
      <c r="CW119" s="51">
        <v>4876.29</v>
      </c>
      <c r="CX119" s="50">
        <v>12364.2</v>
      </c>
      <c r="CY119" s="51">
        <v>3562.92</v>
      </c>
      <c r="CZ119" s="50">
        <v>7566.93</v>
      </c>
      <c r="DA119" s="51">
        <v>5667.84</v>
      </c>
      <c r="DB119" s="50">
        <v>18581.849999999999</v>
      </c>
      <c r="DC119" s="51">
        <v>500.49</v>
      </c>
      <c r="DD119" s="50">
        <v>16906.95</v>
      </c>
      <c r="DE119" s="51">
        <v>1009.26</v>
      </c>
    </row>
    <row r="120" spans="1:109">
      <c r="A120" s="54" t="s">
        <v>7</v>
      </c>
      <c r="B120" s="44">
        <v>2229</v>
      </c>
      <c r="C120" s="45">
        <v>8193</v>
      </c>
      <c r="D120" s="44">
        <v>2504</v>
      </c>
      <c r="E120" s="45">
        <v>14952</v>
      </c>
      <c r="F120" s="55">
        <v>2224</v>
      </c>
      <c r="G120" s="45">
        <v>7584</v>
      </c>
      <c r="H120" s="56">
        <v>783</v>
      </c>
      <c r="I120" s="45">
        <v>9187</v>
      </c>
      <c r="J120" s="55">
        <v>2050</v>
      </c>
      <c r="K120" s="45">
        <v>8215</v>
      </c>
      <c r="L120" s="55">
        <v>3431</v>
      </c>
      <c r="M120" s="45">
        <v>11808</v>
      </c>
      <c r="N120" s="55">
        <v>5335</v>
      </c>
      <c r="O120" s="45">
        <v>7294</v>
      </c>
      <c r="P120" s="55">
        <v>8813</v>
      </c>
      <c r="Q120" s="45">
        <v>7220</v>
      </c>
      <c r="R120" s="55">
        <v>2475</v>
      </c>
      <c r="S120" s="45">
        <v>4107</v>
      </c>
      <c r="T120" s="55">
        <v>4034</v>
      </c>
      <c r="U120" s="45">
        <v>10739</v>
      </c>
      <c r="V120" s="55">
        <v>6893</v>
      </c>
      <c r="W120" s="45">
        <v>8079</v>
      </c>
      <c r="X120" s="56">
        <v>928</v>
      </c>
      <c r="Y120" s="45">
        <v>1232</v>
      </c>
      <c r="Z120" s="55">
        <v>2209</v>
      </c>
      <c r="AA120" s="45">
        <v>12284</v>
      </c>
      <c r="AB120" s="55">
        <v>1750</v>
      </c>
      <c r="AC120" s="45">
        <v>24231</v>
      </c>
      <c r="AD120" s="55">
        <v>3715</v>
      </c>
      <c r="AE120" s="45">
        <v>21753</v>
      </c>
      <c r="AF120" s="55">
        <v>3267</v>
      </c>
      <c r="AG120" s="45">
        <v>18980</v>
      </c>
      <c r="AH120" s="55">
        <v>6160</v>
      </c>
      <c r="AI120" s="45">
        <v>14746</v>
      </c>
      <c r="AJ120" s="55">
        <v>5427</v>
      </c>
      <c r="AK120" s="45">
        <v>17368</v>
      </c>
      <c r="AL120" s="55">
        <v>4770</v>
      </c>
      <c r="AM120" s="45">
        <v>12095</v>
      </c>
      <c r="AN120" s="55">
        <v>6110</v>
      </c>
      <c r="AO120" s="57">
        <v>10223</v>
      </c>
      <c r="AP120" s="44">
        <v>5271</v>
      </c>
      <c r="AQ120" s="45">
        <v>9097</v>
      </c>
      <c r="AR120" s="44">
        <v>4732</v>
      </c>
      <c r="AS120" s="45">
        <v>2192</v>
      </c>
      <c r="AT120" s="58">
        <v>536</v>
      </c>
      <c r="AU120" s="60">
        <v>0</v>
      </c>
      <c r="AV120" s="44">
        <v>5494</v>
      </c>
      <c r="AW120" s="60">
        <v>0</v>
      </c>
      <c r="AX120" s="44">
        <v>4824</v>
      </c>
      <c r="AY120" s="45">
        <v>0</v>
      </c>
      <c r="AZ120" s="44">
        <v>6944</v>
      </c>
      <c r="BA120" s="60">
        <v>0</v>
      </c>
      <c r="BB120" s="44">
        <v>6469</v>
      </c>
      <c r="BC120" s="60">
        <v>0</v>
      </c>
      <c r="BD120" s="44">
        <v>5488</v>
      </c>
      <c r="BE120" s="60">
        <v>0</v>
      </c>
      <c r="BF120" s="44">
        <v>4753</v>
      </c>
      <c r="BG120" s="60">
        <v>0</v>
      </c>
      <c r="BH120" s="44">
        <v>5461</v>
      </c>
      <c r="BI120" s="60">
        <v>0</v>
      </c>
      <c r="BJ120" s="44">
        <v>5028</v>
      </c>
      <c r="BK120" s="45">
        <v>0</v>
      </c>
      <c r="BL120" s="44">
        <v>6483</v>
      </c>
      <c r="BM120" s="45">
        <v>0</v>
      </c>
      <c r="BN120" s="44">
        <v>3397</v>
      </c>
      <c r="BO120" s="45">
        <v>0</v>
      </c>
      <c r="BP120" s="44">
        <v>6553</v>
      </c>
      <c r="BQ120" s="45">
        <v>0</v>
      </c>
      <c r="BR120" s="44">
        <v>1198</v>
      </c>
      <c r="BS120" s="45">
        <v>0</v>
      </c>
      <c r="BT120" s="44">
        <v>4381</v>
      </c>
      <c r="BU120" s="45">
        <v>0</v>
      </c>
      <c r="BV120" s="44">
        <v>5603</v>
      </c>
      <c r="BW120" s="60">
        <v>0</v>
      </c>
      <c r="BX120" s="44">
        <v>5274</v>
      </c>
      <c r="BY120" s="60">
        <v>0</v>
      </c>
      <c r="BZ120" s="44">
        <v>4797</v>
      </c>
      <c r="CA120" s="60">
        <v>0</v>
      </c>
      <c r="CB120" s="44">
        <v>5347</v>
      </c>
      <c r="CC120" s="60">
        <v>0</v>
      </c>
      <c r="CD120" s="44">
        <v>3775</v>
      </c>
      <c r="CE120" s="60">
        <v>0</v>
      </c>
      <c r="CF120" s="44">
        <v>4858</v>
      </c>
      <c r="CG120" s="60">
        <v>0</v>
      </c>
      <c r="CH120" s="50">
        <v>4460.8</v>
      </c>
      <c r="CI120" s="51">
        <v>0</v>
      </c>
      <c r="CJ120" s="59">
        <v>1630.5</v>
      </c>
      <c r="CK120" s="51">
        <v>0</v>
      </c>
      <c r="CL120" s="59">
        <v>4017.7</v>
      </c>
      <c r="CM120" s="51">
        <v>0</v>
      </c>
      <c r="CN120" s="59">
        <v>4143.8</v>
      </c>
      <c r="CO120" s="51">
        <v>0</v>
      </c>
      <c r="CP120" s="59">
        <v>2954</v>
      </c>
      <c r="CQ120" s="51">
        <v>0</v>
      </c>
      <c r="CR120" s="59">
        <v>3764</v>
      </c>
      <c r="CS120" s="51">
        <v>0</v>
      </c>
      <c r="CT120" s="50">
        <v>4553.7</v>
      </c>
      <c r="CU120" s="51">
        <v>0</v>
      </c>
      <c r="CV120" s="50">
        <v>444.6</v>
      </c>
      <c r="CW120" s="51">
        <v>0</v>
      </c>
      <c r="CX120" s="50">
        <v>0</v>
      </c>
      <c r="CY120" s="51">
        <v>0</v>
      </c>
      <c r="CZ120" s="50">
        <v>0</v>
      </c>
      <c r="DA120" s="51">
        <v>0</v>
      </c>
      <c r="DB120" s="50">
        <v>0</v>
      </c>
      <c r="DC120" s="51">
        <v>0</v>
      </c>
      <c r="DD120" s="50">
        <v>0</v>
      </c>
      <c r="DE120" s="51">
        <v>0</v>
      </c>
    </row>
    <row r="121" spans="1:109">
      <c r="A121" s="54" t="s">
        <v>89</v>
      </c>
      <c r="B121" s="44">
        <v>7479</v>
      </c>
      <c r="C121" s="45">
        <v>46780</v>
      </c>
      <c r="D121" s="44">
        <v>1732</v>
      </c>
      <c r="E121" s="45">
        <v>34302</v>
      </c>
      <c r="F121" s="55">
        <v>4548</v>
      </c>
      <c r="G121" s="45">
        <v>36547</v>
      </c>
      <c r="H121" s="55">
        <v>3083</v>
      </c>
      <c r="I121" s="45">
        <v>40292</v>
      </c>
      <c r="J121" s="56">
        <v>632</v>
      </c>
      <c r="K121" s="45">
        <v>49430</v>
      </c>
      <c r="L121" s="55">
        <v>1879</v>
      </c>
      <c r="M121" s="45">
        <v>53470</v>
      </c>
      <c r="N121" s="55">
        <v>2706</v>
      </c>
      <c r="O121" s="45">
        <v>26742</v>
      </c>
      <c r="P121" s="55">
        <v>4511</v>
      </c>
      <c r="Q121" s="45">
        <v>15038</v>
      </c>
      <c r="R121" s="55">
        <v>1617</v>
      </c>
      <c r="S121" s="45">
        <v>47431</v>
      </c>
      <c r="T121" s="55">
        <v>2726</v>
      </c>
      <c r="U121" s="45">
        <v>54329</v>
      </c>
      <c r="V121" s="55">
        <v>3645</v>
      </c>
      <c r="W121" s="45">
        <v>34126</v>
      </c>
      <c r="X121" s="55">
        <v>1604</v>
      </c>
      <c r="Y121" s="45">
        <v>1142</v>
      </c>
      <c r="Z121" s="55">
        <v>5472</v>
      </c>
      <c r="AA121" s="45">
        <v>26580</v>
      </c>
      <c r="AB121" s="55">
        <v>1141</v>
      </c>
      <c r="AC121" s="45">
        <v>69148</v>
      </c>
      <c r="AD121" s="56">
        <v>916</v>
      </c>
      <c r="AE121" s="45">
        <v>53424</v>
      </c>
      <c r="AF121" s="55">
        <v>1258</v>
      </c>
      <c r="AG121" s="45">
        <v>76189</v>
      </c>
      <c r="AH121" s="55">
        <v>1256</v>
      </c>
      <c r="AI121" s="45">
        <v>55683</v>
      </c>
      <c r="AJ121" s="55">
        <v>3834</v>
      </c>
      <c r="AK121" s="45">
        <v>48584</v>
      </c>
      <c r="AL121" s="55">
        <v>3396</v>
      </c>
      <c r="AM121" s="45">
        <v>33466</v>
      </c>
      <c r="AN121" s="55">
        <v>5292</v>
      </c>
      <c r="AO121" s="57">
        <v>17700</v>
      </c>
      <c r="AP121" s="44">
        <v>14327</v>
      </c>
      <c r="AQ121" s="45">
        <v>18600</v>
      </c>
      <c r="AR121" s="44">
        <v>8122</v>
      </c>
      <c r="AS121" s="45">
        <v>16264</v>
      </c>
      <c r="AT121" s="44">
        <v>7067</v>
      </c>
      <c r="AU121" s="45">
        <v>22628</v>
      </c>
      <c r="AV121" s="44">
        <v>5672</v>
      </c>
      <c r="AW121" s="45">
        <v>49669</v>
      </c>
      <c r="AX121" s="44">
        <v>6972</v>
      </c>
      <c r="AY121" s="45">
        <v>39568</v>
      </c>
      <c r="AZ121" s="44">
        <v>1112</v>
      </c>
      <c r="BA121" s="45">
        <v>9577</v>
      </c>
      <c r="BB121" s="44">
        <v>4790</v>
      </c>
      <c r="BC121" s="45">
        <v>37575</v>
      </c>
      <c r="BD121" s="44">
        <v>2804</v>
      </c>
      <c r="BE121" s="45">
        <v>55546</v>
      </c>
      <c r="BF121" s="44">
        <v>2198</v>
      </c>
      <c r="BG121" s="45">
        <v>54541</v>
      </c>
      <c r="BH121" s="44">
        <v>4924</v>
      </c>
      <c r="BI121" s="45">
        <v>30598</v>
      </c>
      <c r="BJ121" s="44">
        <v>4749</v>
      </c>
      <c r="BK121" s="45">
        <v>27527</v>
      </c>
      <c r="BL121" s="44">
        <v>12888</v>
      </c>
      <c r="BM121" s="45">
        <v>8585</v>
      </c>
      <c r="BN121" s="44">
        <v>6966</v>
      </c>
      <c r="BO121" s="45">
        <v>24253</v>
      </c>
      <c r="BP121" s="44">
        <v>8702</v>
      </c>
      <c r="BQ121" s="45">
        <v>25437</v>
      </c>
      <c r="BR121" s="44">
        <v>9306</v>
      </c>
      <c r="BS121" s="45">
        <v>35052</v>
      </c>
      <c r="BT121" s="44">
        <v>4740</v>
      </c>
      <c r="BU121" s="45">
        <v>33493</v>
      </c>
      <c r="BV121" s="44">
        <v>5574</v>
      </c>
      <c r="BW121" s="45">
        <v>50908</v>
      </c>
      <c r="BX121" s="44">
        <v>6208</v>
      </c>
      <c r="BY121" s="45">
        <v>37352</v>
      </c>
      <c r="BZ121" s="44">
        <v>1687</v>
      </c>
      <c r="CA121" s="45">
        <v>47528</v>
      </c>
      <c r="CB121" s="44">
        <v>3521</v>
      </c>
      <c r="CC121" s="45">
        <v>57963</v>
      </c>
      <c r="CD121" s="44">
        <v>1250</v>
      </c>
      <c r="CE121" s="45">
        <v>21516</v>
      </c>
      <c r="CF121" s="44">
        <v>2644</v>
      </c>
      <c r="CG121" s="45">
        <v>46207</v>
      </c>
      <c r="CH121" s="50">
        <v>2783.75</v>
      </c>
      <c r="CI121" s="51">
        <v>63439.35</v>
      </c>
      <c r="CJ121" s="59">
        <v>16824</v>
      </c>
      <c r="CK121" s="51">
        <v>22194.05</v>
      </c>
      <c r="CL121" s="59">
        <v>22090.1</v>
      </c>
      <c r="CM121" s="51">
        <v>28293.45</v>
      </c>
      <c r="CN121" s="59">
        <v>17940.05</v>
      </c>
      <c r="CO121" s="51">
        <v>35360.949999999997</v>
      </c>
      <c r="CP121" s="59">
        <v>8868</v>
      </c>
      <c r="CQ121" s="51">
        <v>37369.5</v>
      </c>
      <c r="CR121" s="59">
        <v>5930.3</v>
      </c>
      <c r="CS121" s="51">
        <v>46109.2</v>
      </c>
      <c r="CT121" s="50">
        <v>5620.75</v>
      </c>
      <c r="CU121" s="51">
        <v>49455.15</v>
      </c>
      <c r="CV121" s="50">
        <v>7255.5</v>
      </c>
      <c r="CW121" s="51">
        <v>53803.8</v>
      </c>
      <c r="CX121" s="50">
        <v>3004.8</v>
      </c>
      <c r="CY121" s="51">
        <v>69166.55</v>
      </c>
      <c r="CZ121" s="50">
        <v>1548.45</v>
      </c>
      <c r="DA121" s="51">
        <v>43084.7</v>
      </c>
      <c r="DB121" s="50">
        <v>0</v>
      </c>
      <c r="DC121" s="51">
        <v>0</v>
      </c>
      <c r="DD121" s="50">
        <v>0</v>
      </c>
      <c r="DE121" s="51">
        <v>724.4</v>
      </c>
    </row>
    <row r="122" spans="1:109">
      <c r="A122" s="54" t="s">
        <v>90</v>
      </c>
      <c r="B122" s="58">
        <v>0</v>
      </c>
      <c r="C122" s="60">
        <v>0</v>
      </c>
      <c r="D122" s="58">
        <v>0</v>
      </c>
      <c r="E122" s="60">
        <v>12</v>
      </c>
      <c r="F122" s="56">
        <v>0</v>
      </c>
      <c r="G122" s="60">
        <v>0</v>
      </c>
      <c r="H122" s="56">
        <v>0</v>
      </c>
      <c r="I122" s="60">
        <v>0</v>
      </c>
      <c r="J122" s="56">
        <v>0</v>
      </c>
      <c r="K122" s="60">
        <v>0</v>
      </c>
      <c r="L122" s="56">
        <v>0</v>
      </c>
      <c r="M122" s="60">
        <v>0</v>
      </c>
      <c r="N122" s="56">
        <v>0</v>
      </c>
      <c r="O122" s="60">
        <v>0</v>
      </c>
      <c r="P122" s="56">
        <v>0</v>
      </c>
      <c r="Q122" s="60">
        <v>0</v>
      </c>
      <c r="R122" s="56">
        <v>0</v>
      </c>
      <c r="S122" s="60">
        <v>0</v>
      </c>
      <c r="T122" s="56">
        <v>0</v>
      </c>
      <c r="U122" s="60">
        <v>0</v>
      </c>
      <c r="V122" s="56">
        <v>0</v>
      </c>
      <c r="W122" s="60">
        <v>0</v>
      </c>
      <c r="X122" s="56">
        <v>0</v>
      </c>
      <c r="Y122" s="60">
        <v>0</v>
      </c>
      <c r="Z122" s="56">
        <v>0</v>
      </c>
      <c r="AA122" s="60">
        <v>0</v>
      </c>
      <c r="AB122" s="56">
        <v>0</v>
      </c>
      <c r="AC122" s="60">
        <v>0</v>
      </c>
      <c r="AD122" s="56">
        <v>0</v>
      </c>
      <c r="AE122" s="60">
        <v>0</v>
      </c>
      <c r="AF122" s="56">
        <v>0</v>
      </c>
      <c r="AG122" s="60">
        <v>0</v>
      </c>
      <c r="AH122" s="56">
        <v>0</v>
      </c>
      <c r="AI122" s="60">
        <v>0</v>
      </c>
      <c r="AJ122" s="56">
        <v>0</v>
      </c>
      <c r="AK122" s="60">
        <v>0</v>
      </c>
      <c r="AL122" s="56">
        <v>0</v>
      </c>
      <c r="AM122" s="60">
        <v>0</v>
      </c>
      <c r="AN122" s="56">
        <v>0</v>
      </c>
      <c r="AO122" s="61">
        <v>0</v>
      </c>
      <c r="AP122" s="58">
        <v>0</v>
      </c>
      <c r="AQ122" s="60">
        <v>0</v>
      </c>
      <c r="AR122" s="58">
        <v>3</v>
      </c>
      <c r="AS122" s="60">
        <v>0</v>
      </c>
      <c r="AT122" s="58">
        <v>0</v>
      </c>
      <c r="AU122" s="60">
        <v>0</v>
      </c>
      <c r="AV122" s="58">
        <v>0</v>
      </c>
      <c r="AW122" s="60">
        <v>5</v>
      </c>
      <c r="AX122" s="58">
        <v>0</v>
      </c>
      <c r="AY122" s="60">
        <v>0</v>
      </c>
      <c r="AZ122" s="58">
        <v>0</v>
      </c>
      <c r="BA122" s="60">
        <v>0</v>
      </c>
      <c r="BB122" s="58">
        <v>0</v>
      </c>
      <c r="BC122" s="60">
        <v>0</v>
      </c>
      <c r="BD122" s="58">
        <v>0</v>
      </c>
      <c r="BE122" s="60">
        <v>0</v>
      </c>
      <c r="BF122" s="58">
        <v>0</v>
      </c>
      <c r="BG122" s="60">
        <v>0</v>
      </c>
      <c r="BH122" s="58">
        <v>0</v>
      </c>
      <c r="BI122" s="60">
        <v>0</v>
      </c>
      <c r="BJ122" s="44">
        <v>0</v>
      </c>
      <c r="BK122" s="45">
        <v>0</v>
      </c>
      <c r="BL122" s="44">
        <v>0</v>
      </c>
      <c r="BM122" s="45">
        <v>0</v>
      </c>
      <c r="BN122" s="44">
        <v>0</v>
      </c>
      <c r="BO122" s="45">
        <v>0</v>
      </c>
      <c r="BP122" s="44">
        <v>2</v>
      </c>
      <c r="BQ122" s="45">
        <v>4</v>
      </c>
      <c r="BR122" s="44">
        <v>0</v>
      </c>
      <c r="BS122" s="45">
        <v>0</v>
      </c>
      <c r="BT122" s="44">
        <v>0</v>
      </c>
      <c r="BU122" s="45">
        <v>0</v>
      </c>
      <c r="BV122" s="58">
        <v>0</v>
      </c>
      <c r="BW122" s="60">
        <v>0</v>
      </c>
      <c r="BX122" s="58">
        <v>0</v>
      </c>
      <c r="BY122" s="60">
        <v>0</v>
      </c>
      <c r="BZ122" s="58">
        <v>0</v>
      </c>
      <c r="CA122" s="60">
        <v>0</v>
      </c>
      <c r="CB122" s="58">
        <v>0</v>
      </c>
      <c r="CC122" s="60">
        <v>0</v>
      </c>
      <c r="CD122" s="58">
        <v>0</v>
      </c>
      <c r="CE122" s="60">
        <v>0</v>
      </c>
      <c r="CF122" s="58">
        <v>0</v>
      </c>
      <c r="CG122" s="60">
        <v>0</v>
      </c>
      <c r="CH122" s="50">
        <v>0</v>
      </c>
      <c r="CI122" s="51">
        <v>0</v>
      </c>
      <c r="CJ122" s="59">
        <v>0</v>
      </c>
      <c r="CK122" s="51">
        <v>0</v>
      </c>
      <c r="CL122" s="59">
        <v>0</v>
      </c>
      <c r="CM122" s="51">
        <v>0</v>
      </c>
      <c r="CN122" s="59">
        <v>0</v>
      </c>
      <c r="CO122" s="51">
        <v>0</v>
      </c>
      <c r="CP122" s="59">
        <v>0</v>
      </c>
      <c r="CQ122" s="51">
        <v>0</v>
      </c>
      <c r="CR122" s="59">
        <v>0</v>
      </c>
      <c r="CS122" s="51">
        <v>0</v>
      </c>
      <c r="CT122" s="50">
        <v>0</v>
      </c>
      <c r="CU122" s="51">
        <v>0</v>
      </c>
      <c r="CV122" s="50">
        <v>0</v>
      </c>
      <c r="CW122" s="51">
        <v>0</v>
      </c>
      <c r="CX122" s="50">
        <v>0</v>
      </c>
      <c r="CY122" s="51">
        <v>0</v>
      </c>
      <c r="CZ122" s="50">
        <v>0</v>
      </c>
      <c r="DA122" s="51">
        <v>0</v>
      </c>
      <c r="DB122" s="50">
        <v>0</v>
      </c>
      <c r="DC122" s="51">
        <v>0</v>
      </c>
      <c r="DD122" s="50">
        <v>0</v>
      </c>
      <c r="DE122" s="51">
        <v>0</v>
      </c>
    </row>
    <row r="123" spans="1:109">
      <c r="A123" s="54" t="s">
        <v>91</v>
      </c>
      <c r="B123" s="58">
        <v>752</v>
      </c>
      <c r="C123" s="45">
        <v>2070</v>
      </c>
      <c r="D123" s="58">
        <v>558</v>
      </c>
      <c r="E123" s="45">
        <v>5019</v>
      </c>
      <c r="F123" s="56">
        <v>392</v>
      </c>
      <c r="G123" s="45">
        <v>4815</v>
      </c>
      <c r="H123" s="55">
        <v>2159</v>
      </c>
      <c r="I123" s="45">
        <v>7973</v>
      </c>
      <c r="J123" s="56">
        <v>416</v>
      </c>
      <c r="K123" s="45">
        <v>4535</v>
      </c>
      <c r="L123" s="55">
        <v>1136</v>
      </c>
      <c r="M123" s="45">
        <v>3679</v>
      </c>
      <c r="N123" s="56">
        <v>727</v>
      </c>
      <c r="O123" s="45">
        <v>2144</v>
      </c>
      <c r="P123" s="56">
        <v>191</v>
      </c>
      <c r="Q123" s="60">
        <v>770</v>
      </c>
      <c r="R123" s="56">
        <v>86</v>
      </c>
      <c r="S123" s="60">
        <v>258</v>
      </c>
      <c r="T123" s="55">
        <v>1093</v>
      </c>
      <c r="U123" s="45">
        <v>6566</v>
      </c>
      <c r="V123" s="56">
        <v>0</v>
      </c>
      <c r="W123" s="60">
        <v>881</v>
      </c>
      <c r="X123" s="56">
        <v>201</v>
      </c>
      <c r="Y123" s="60">
        <v>748</v>
      </c>
      <c r="Z123" s="56">
        <v>24</v>
      </c>
      <c r="AA123" s="60">
        <v>898</v>
      </c>
      <c r="AB123" s="56">
        <v>276</v>
      </c>
      <c r="AC123" s="60">
        <v>548</v>
      </c>
      <c r="AD123" s="56">
        <v>0</v>
      </c>
      <c r="AE123" s="60">
        <v>0</v>
      </c>
      <c r="AF123" s="56">
        <v>304</v>
      </c>
      <c r="AG123" s="45">
        <v>1986</v>
      </c>
      <c r="AH123" s="56">
        <v>321</v>
      </c>
      <c r="AI123" s="60">
        <v>578</v>
      </c>
      <c r="AJ123" s="56">
        <v>0</v>
      </c>
      <c r="AK123" s="60">
        <v>0</v>
      </c>
      <c r="AL123" s="56">
        <v>0</v>
      </c>
      <c r="AM123" s="60">
        <v>0</v>
      </c>
      <c r="AN123" s="56">
        <v>93</v>
      </c>
      <c r="AO123" s="61">
        <v>938</v>
      </c>
      <c r="AP123" s="58">
        <v>0</v>
      </c>
      <c r="AQ123" s="60">
        <v>0</v>
      </c>
      <c r="AR123" s="58">
        <v>0</v>
      </c>
      <c r="AS123" s="45">
        <v>1251</v>
      </c>
      <c r="AT123" s="58">
        <v>585</v>
      </c>
      <c r="AU123" s="60">
        <v>661</v>
      </c>
      <c r="AV123" s="58">
        <v>709</v>
      </c>
      <c r="AW123" s="45">
        <v>3768</v>
      </c>
      <c r="AX123" s="44">
        <v>254</v>
      </c>
      <c r="AY123" s="45">
        <v>1376</v>
      </c>
      <c r="AZ123" s="58">
        <v>589</v>
      </c>
      <c r="BA123" s="45">
        <v>3573</v>
      </c>
      <c r="BB123" s="58">
        <v>253</v>
      </c>
      <c r="BC123" s="45">
        <v>1462</v>
      </c>
      <c r="BD123" s="58">
        <v>42</v>
      </c>
      <c r="BE123" s="45">
        <v>1937</v>
      </c>
      <c r="BF123" s="58">
        <v>411</v>
      </c>
      <c r="BG123" s="60">
        <v>483</v>
      </c>
      <c r="BH123" s="58">
        <v>52</v>
      </c>
      <c r="BI123" s="60">
        <v>95</v>
      </c>
      <c r="BJ123" s="44">
        <v>0</v>
      </c>
      <c r="BK123" s="45">
        <v>0</v>
      </c>
      <c r="BL123" s="44">
        <v>0</v>
      </c>
      <c r="BM123" s="45">
        <v>0</v>
      </c>
      <c r="BN123" s="44">
        <v>3</v>
      </c>
      <c r="BO123" s="45">
        <v>850</v>
      </c>
      <c r="BP123" s="44">
        <v>548</v>
      </c>
      <c r="BQ123" s="45">
        <v>2151</v>
      </c>
      <c r="BR123" s="44">
        <v>270</v>
      </c>
      <c r="BS123" s="45">
        <v>3931</v>
      </c>
      <c r="BT123" s="44">
        <v>84</v>
      </c>
      <c r="BU123" s="45">
        <v>335</v>
      </c>
      <c r="BV123" s="58">
        <v>5</v>
      </c>
      <c r="BW123" s="60">
        <v>49</v>
      </c>
      <c r="BX123" s="58">
        <v>130</v>
      </c>
      <c r="BY123" s="45">
        <v>1616</v>
      </c>
      <c r="BZ123" s="58">
        <v>176</v>
      </c>
      <c r="CA123" s="45">
        <v>2702</v>
      </c>
      <c r="CB123" s="58">
        <v>53</v>
      </c>
      <c r="CC123" s="45">
        <v>4532</v>
      </c>
      <c r="CD123" s="58">
        <v>0</v>
      </c>
      <c r="CE123" s="60">
        <v>0</v>
      </c>
      <c r="CF123" s="58">
        <v>0</v>
      </c>
      <c r="CG123" s="60">
        <v>0</v>
      </c>
      <c r="CH123" s="50">
        <v>0</v>
      </c>
      <c r="CI123" s="51">
        <v>0</v>
      </c>
      <c r="CJ123" s="59">
        <v>0</v>
      </c>
      <c r="CK123" s="51">
        <v>0</v>
      </c>
      <c r="CL123" s="59">
        <v>0</v>
      </c>
      <c r="CM123" s="51">
        <v>0</v>
      </c>
      <c r="CN123" s="59">
        <v>53.2</v>
      </c>
      <c r="CO123" s="51">
        <v>10.9</v>
      </c>
      <c r="CP123" s="59">
        <v>90.5</v>
      </c>
      <c r="CQ123" s="51">
        <v>154.15</v>
      </c>
      <c r="CR123" s="59">
        <v>0</v>
      </c>
      <c r="CS123" s="51">
        <v>0</v>
      </c>
      <c r="CT123" s="50">
        <v>20.75</v>
      </c>
      <c r="CU123" s="51">
        <v>329.2</v>
      </c>
      <c r="CV123" s="50">
        <v>136.80000000000001</v>
      </c>
      <c r="CW123" s="51">
        <v>217.75</v>
      </c>
      <c r="CX123" s="50">
        <v>176.3</v>
      </c>
      <c r="CY123" s="51">
        <v>2224.3000000000002</v>
      </c>
      <c r="CZ123" s="50">
        <v>0</v>
      </c>
      <c r="DA123" s="51">
        <v>0</v>
      </c>
      <c r="DB123" s="50">
        <v>372.05</v>
      </c>
      <c r="DC123" s="51">
        <v>2200.35</v>
      </c>
      <c r="DD123" s="50">
        <v>1376.55</v>
      </c>
      <c r="DE123" s="51">
        <v>4141.8</v>
      </c>
    </row>
    <row r="124" spans="1:109">
      <c r="A124" s="54" t="s">
        <v>92</v>
      </c>
      <c r="B124" s="58">
        <v>0</v>
      </c>
      <c r="C124" s="60">
        <v>1</v>
      </c>
      <c r="D124" s="58">
        <v>0</v>
      </c>
      <c r="E124" s="60">
        <v>4</v>
      </c>
      <c r="F124" s="56">
        <v>0</v>
      </c>
      <c r="G124" s="60">
        <v>0</v>
      </c>
      <c r="H124" s="56">
        <v>0</v>
      </c>
      <c r="I124" s="60">
        <v>6</v>
      </c>
      <c r="J124" s="56">
        <v>0</v>
      </c>
      <c r="K124" s="60">
        <v>0</v>
      </c>
      <c r="L124" s="56">
        <v>0</v>
      </c>
      <c r="M124" s="60">
        <v>0</v>
      </c>
      <c r="N124" s="56">
        <v>0</v>
      </c>
      <c r="O124" s="60">
        <v>0</v>
      </c>
      <c r="P124" s="56">
        <v>0</v>
      </c>
      <c r="Q124" s="60">
        <v>0</v>
      </c>
      <c r="R124" s="56">
        <v>0</v>
      </c>
      <c r="S124" s="60">
        <v>0</v>
      </c>
      <c r="T124" s="56">
        <v>0</v>
      </c>
      <c r="U124" s="60">
        <v>0</v>
      </c>
      <c r="V124" s="56">
        <v>0</v>
      </c>
      <c r="W124" s="60">
        <v>0</v>
      </c>
      <c r="X124" s="56">
        <v>0</v>
      </c>
      <c r="Y124" s="60">
        <v>0</v>
      </c>
      <c r="Z124" s="56">
        <v>0</v>
      </c>
      <c r="AA124" s="60">
        <v>0</v>
      </c>
      <c r="AB124" s="56">
        <v>0</v>
      </c>
      <c r="AC124" s="60">
        <v>0</v>
      </c>
      <c r="AD124" s="56">
        <v>0</v>
      </c>
      <c r="AE124" s="60">
        <v>0</v>
      </c>
      <c r="AF124" s="56">
        <v>0</v>
      </c>
      <c r="AG124" s="60">
        <v>0</v>
      </c>
      <c r="AH124" s="56">
        <v>0</v>
      </c>
      <c r="AI124" s="60">
        <v>0</v>
      </c>
      <c r="AJ124" s="56">
        <v>0</v>
      </c>
      <c r="AK124" s="60">
        <v>0</v>
      </c>
      <c r="AL124" s="56">
        <v>0</v>
      </c>
      <c r="AM124" s="60">
        <v>0</v>
      </c>
      <c r="AN124" s="56">
        <v>0</v>
      </c>
      <c r="AO124" s="61">
        <v>0</v>
      </c>
      <c r="AP124" s="58">
        <v>7</v>
      </c>
      <c r="AQ124" s="60">
        <v>7</v>
      </c>
      <c r="AR124" s="58">
        <v>0</v>
      </c>
      <c r="AS124" s="60">
        <v>0</v>
      </c>
      <c r="AT124" s="58">
        <v>0</v>
      </c>
      <c r="AU124" s="60">
        <v>0</v>
      </c>
      <c r="AV124" s="58">
        <v>0</v>
      </c>
      <c r="AW124" s="60">
        <v>0</v>
      </c>
      <c r="AX124" s="58">
        <v>0</v>
      </c>
      <c r="AY124" s="60">
        <v>0</v>
      </c>
      <c r="AZ124" s="58">
        <v>0</v>
      </c>
      <c r="BA124" s="60">
        <v>0</v>
      </c>
      <c r="BB124" s="58">
        <v>0</v>
      </c>
      <c r="BC124" s="60">
        <v>0</v>
      </c>
      <c r="BD124" s="58">
        <v>0</v>
      </c>
      <c r="BE124" s="60">
        <v>0</v>
      </c>
      <c r="BF124" s="58">
        <v>0</v>
      </c>
      <c r="BG124" s="60">
        <v>0</v>
      </c>
      <c r="BH124" s="58">
        <v>0</v>
      </c>
      <c r="BI124" s="60">
        <v>0</v>
      </c>
      <c r="BJ124" s="44">
        <v>0</v>
      </c>
      <c r="BK124" s="45">
        <v>0</v>
      </c>
      <c r="BL124" s="44">
        <v>0</v>
      </c>
      <c r="BM124" s="45">
        <v>0</v>
      </c>
      <c r="BN124" s="44">
        <v>0</v>
      </c>
      <c r="BO124" s="45">
        <v>0</v>
      </c>
      <c r="BP124" s="44">
        <v>0</v>
      </c>
      <c r="BQ124" s="45">
        <v>0</v>
      </c>
      <c r="BR124" s="44">
        <v>0</v>
      </c>
      <c r="BS124" s="45">
        <v>0</v>
      </c>
      <c r="BT124" s="44">
        <v>0</v>
      </c>
      <c r="BU124" s="45">
        <v>0</v>
      </c>
      <c r="BV124" s="58">
        <v>0</v>
      </c>
      <c r="BW124" s="60">
        <v>0</v>
      </c>
      <c r="BX124" s="58">
        <v>0</v>
      </c>
      <c r="BY124" s="60">
        <v>0</v>
      </c>
      <c r="BZ124" s="58">
        <v>0</v>
      </c>
      <c r="CA124" s="60">
        <v>0</v>
      </c>
      <c r="CB124" s="58">
        <v>0</v>
      </c>
      <c r="CC124" s="60">
        <v>0</v>
      </c>
      <c r="CD124" s="58">
        <v>0</v>
      </c>
      <c r="CE124" s="60">
        <v>0</v>
      </c>
      <c r="CF124" s="58">
        <v>0</v>
      </c>
      <c r="CG124" s="60">
        <v>0</v>
      </c>
      <c r="CH124" s="50">
        <v>0</v>
      </c>
      <c r="CI124" s="51">
        <v>0</v>
      </c>
      <c r="CJ124" s="59">
        <v>0</v>
      </c>
      <c r="CK124" s="51">
        <v>0</v>
      </c>
      <c r="CL124" s="59">
        <v>0</v>
      </c>
      <c r="CM124" s="51">
        <v>0</v>
      </c>
      <c r="CN124" s="59">
        <v>8.5399999999999991</v>
      </c>
      <c r="CO124" s="51">
        <v>3.44</v>
      </c>
      <c r="CP124" s="59">
        <v>3.03</v>
      </c>
      <c r="CQ124" s="51">
        <v>0</v>
      </c>
      <c r="CR124" s="59">
        <v>0</v>
      </c>
      <c r="CS124" s="51">
        <v>0</v>
      </c>
      <c r="CT124" s="50">
        <v>0</v>
      </c>
      <c r="CU124" s="51">
        <v>0</v>
      </c>
      <c r="CV124" s="50">
        <v>0</v>
      </c>
      <c r="CW124" s="51">
        <v>0</v>
      </c>
      <c r="CX124" s="50">
        <v>6.43</v>
      </c>
      <c r="CY124" s="51">
        <v>0</v>
      </c>
      <c r="CZ124" s="50">
        <v>2.78</v>
      </c>
      <c r="DA124" s="51">
        <v>0</v>
      </c>
      <c r="DB124" s="50">
        <v>0</v>
      </c>
      <c r="DC124" s="51">
        <v>0</v>
      </c>
      <c r="DD124" s="50">
        <v>0</v>
      </c>
      <c r="DE124" s="51">
        <v>0</v>
      </c>
    </row>
    <row r="125" spans="1:109">
      <c r="A125" s="54" t="s">
        <v>93</v>
      </c>
      <c r="B125" s="58">
        <v>0</v>
      </c>
      <c r="C125" s="60">
        <v>0</v>
      </c>
      <c r="D125" s="58">
        <v>0</v>
      </c>
      <c r="E125" s="60">
        <v>0</v>
      </c>
      <c r="F125" s="56">
        <v>0</v>
      </c>
      <c r="G125" s="60">
        <v>0</v>
      </c>
      <c r="H125" s="56">
        <v>0</v>
      </c>
      <c r="I125" s="60">
        <v>0</v>
      </c>
      <c r="J125" s="56">
        <v>0</v>
      </c>
      <c r="K125" s="60">
        <v>0</v>
      </c>
      <c r="L125" s="56">
        <v>0</v>
      </c>
      <c r="M125" s="60">
        <v>0</v>
      </c>
      <c r="N125" s="56">
        <v>0</v>
      </c>
      <c r="O125" s="60">
        <v>0</v>
      </c>
      <c r="P125" s="56">
        <v>0</v>
      </c>
      <c r="Q125" s="60">
        <v>0</v>
      </c>
      <c r="R125" s="56">
        <v>0</v>
      </c>
      <c r="S125" s="60">
        <v>0</v>
      </c>
      <c r="T125" s="56">
        <v>0</v>
      </c>
      <c r="U125" s="60">
        <v>0</v>
      </c>
      <c r="V125" s="56">
        <v>0</v>
      </c>
      <c r="W125" s="60">
        <v>0</v>
      </c>
      <c r="X125" s="56">
        <v>0</v>
      </c>
      <c r="Y125" s="60">
        <v>0</v>
      </c>
      <c r="Z125" s="56">
        <v>0</v>
      </c>
      <c r="AA125" s="60">
        <v>0</v>
      </c>
      <c r="AB125" s="56">
        <v>36</v>
      </c>
      <c r="AC125" s="60">
        <v>444</v>
      </c>
      <c r="AD125" s="56">
        <v>819</v>
      </c>
      <c r="AE125" s="45">
        <v>3592</v>
      </c>
      <c r="AF125" s="56">
        <v>162</v>
      </c>
      <c r="AG125" s="60">
        <v>932</v>
      </c>
      <c r="AH125" s="56">
        <v>0</v>
      </c>
      <c r="AI125" s="60">
        <v>0</v>
      </c>
      <c r="AJ125" s="56">
        <v>7</v>
      </c>
      <c r="AK125" s="60">
        <v>8</v>
      </c>
      <c r="AL125" s="56">
        <v>0</v>
      </c>
      <c r="AM125" s="60">
        <v>0</v>
      </c>
      <c r="AN125" s="56">
        <v>0</v>
      </c>
      <c r="AO125" s="61">
        <v>0</v>
      </c>
      <c r="AP125" s="58">
        <v>93</v>
      </c>
      <c r="AQ125" s="60">
        <v>52</v>
      </c>
      <c r="AR125" s="58">
        <v>0</v>
      </c>
      <c r="AS125" s="60">
        <v>0</v>
      </c>
      <c r="AT125" s="58">
        <v>0</v>
      </c>
      <c r="AU125" s="60">
        <v>0</v>
      </c>
      <c r="AV125" s="58">
        <v>56</v>
      </c>
      <c r="AW125" s="60">
        <v>74</v>
      </c>
      <c r="AX125" s="58">
        <v>686</v>
      </c>
      <c r="AY125" s="60">
        <v>965</v>
      </c>
      <c r="AZ125" s="58">
        <v>434</v>
      </c>
      <c r="BA125" s="45">
        <v>1872</v>
      </c>
      <c r="BB125" s="58">
        <v>132</v>
      </c>
      <c r="BC125" s="60">
        <v>963</v>
      </c>
      <c r="BD125" s="58">
        <v>204</v>
      </c>
      <c r="BE125" s="60">
        <v>122</v>
      </c>
      <c r="BF125" s="58">
        <v>17</v>
      </c>
      <c r="BG125" s="60">
        <v>100</v>
      </c>
      <c r="BH125" s="58">
        <v>258</v>
      </c>
      <c r="BI125" s="60">
        <v>0</v>
      </c>
      <c r="BJ125" s="44">
        <v>287</v>
      </c>
      <c r="BK125" s="45">
        <v>0</v>
      </c>
      <c r="BL125" s="44">
        <v>0</v>
      </c>
      <c r="BM125" s="45">
        <v>0</v>
      </c>
      <c r="BN125" s="44">
        <v>0</v>
      </c>
      <c r="BO125" s="45">
        <v>0</v>
      </c>
      <c r="BP125" s="44">
        <v>8</v>
      </c>
      <c r="BQ125" s="45">
        <v>307</v>
      </c>
      <c r="BR125" s="44">
        <v>1</v>
      </c>
      <c r="BS125" s="45">
        <v>1769</v>
      </c>
      <c r="BT125" s="44">
        <v>0</v>
      </c>
      <c r="BU125" s="45">
        <v>0</v>
      </c>
      <c r="BV125" s="44">
        <v>1156</v>
      </c>
      <c r="BW125" s="60">
        <v>780</v>
      </c>
      <c r="BX125" s="58">
        <v>18</v>
      </c>
      <c r="BY125" s="60">
        <v>507</v>
      </c>
      <c r="BZ125" s="58">
        <v>31</v>
      </c>
      <c r="CA125" s="60">
        <v>574</v>
      </c>
      <c r="CB125" s="58">
        <v>0</v>
      </c>
      <c r="CC125" s="60">
        <v>0</v>
      </c>
      <c r="CD125" s="58">
        <v>0</v>
      </c>
      <c r="CE125" s="60">
        <v>0</v>
      </c>
      <c r="CF125" s="58">
        <v>12</v>
      </c>
      <c r="CG125" s="45">
        <v>2741</v>
      </c>
      <c r="CH125" s="50">
        <v>0</v>
      </c>
      <c r="CI125" s="51">
        <v>0</v>
      </c>
      <c r="CJ125" s="59">
        <v>0</v>
      </c>
      <c r="CK125" s="51">
        <v>0</v>
      </c>
      <c r="CL125" s="59">
        <v>282.25</v>
      </c>
      <c r="CM125" s="51">
        <v>235.1</v>
      </c>
      <c r="CN125" s="59">
        <v>0</v>
      </c>
      <c r="CO125" s="51">
        <v>0</v>
      </c>
      <c r="CP125" s="59">
        <v>171.25</v>
      </c>
      <c r="CQ125" s="51">
        <v>27.4</v>
      </c>
      <c r="CR125" s="59">
        <v>364.85</v>
      </c>
      <c r="CS125" s="51">
        <v>421</v>
      </c>
      <c r="CT125" s="50">
        <v>65.05</v>
      </c>
      <c r="CU125" s="51">
        <v>1984.05</v>
      </c>
      <c r="CV125" s="50">
        <v>356.35</v>
      </c>
      <c r="CW125" s="51">
        <v>1490.15</v>
      </c>
      <c r="CX125" s="50">
        <v>63.95</v>
      </c>
      <c r="CY125" s="51">
        <v>63.35</v>
      </c>
      <c r="CZ125" s="50">
        <v>0</v>
      </c>
      <c r="DA125" s="51">
        <v>0</v>
      </c>
      <c r="DB125" s="50">
        <v>528.4</v>
      </c>
      <c r="DC125" s="51">
        <v>2574.4499999999998</v>
      </c>
      <c r="DD125" s="50">
        <v>92</v>
      </c>
      <c r="DE125" s="51">
        <v>1388.7</v>
      </c>
    </row>
    <row r="126" spans="1:109">
      <c r="A126" s="54" t="s">
        <v>94</v>
      </c>
      <c r="B126" s="58">
        <v>0</v>
      </c>
      <c r="C126" s="60">
        <v>0</v>
      </c>
      <c r="D126" s="58">
        <v>0</v>
      </c>
      <c r="E126" s="60">
        <v>0</v>
      </c>
      <c r="F126" s="56">
        <v>0</v>
      </c>
      <c r="G126" s="60">
        <v>0</v>
      </c>
      <c r="H126" s="56">
        <v>0</v>
      </c>
      <c r="I126" s="60">
        <v>0</v>
      </c>
      <c r="J126" s="56">
        <v>1</v>
      </c>
      <c r="K126" s="60">
        <v>0</v>
      </c>
      <c r="L126" s="56">
        <v>0</v>
      </c>
      <c r="M126" s="60">
        <v>0</v>
      </c>
      <c r="N126" s="55">
        <v>0</v>
      </c>
      <c r="O126" s="45">
        <v>0</v>
      </c>
      <c r="P126" s="55">
        <v>0</v>
      </c>
      <c r="Q126" s="45">
        <v>0</v>
      </c>
      <c r="R126" s="55">
        <v>0</v>
      </c>
      <c r="S126" s="45">
        <v>0</v>
      </c>
      <c r="T126" s="55">
        <v>0</v>
      </c>
      <c r="U126" s="45">
        <v>0</v>
      </c>
      <c r="V126" s="55">
        <v>0</v>
      </c>
      <c r="W126" s="45">
        <v>0</v>
      </c>
      <c r="X126" s="55">
        <v>0</v>
      </c>
      <c r="Y126" s="60">
        <v>0</v>
      </c>
      <c r="Z126" s="56">
        <v>0</v>
      </c>
      <c r="AA126" s="60">
        <v>0</v>
      </c>
      <c r="AB126" s="56">
        <v>0</v>
      </c>
      <c r="AC126" s="60">
        <v>0</v>
      </c>
      <c r="AD126" s="56">
        <v>0</v>
      </c>
      <c r="AE126" s="60">
        <v>0</v>
      </c>
      <c r="AF126" s="56">
        <v>0</v>
      </c>
      <c r="AG126" s="60">
        <v>0</v>
      </c>
      <c r="AH126" s="56">
        <v>0</v>
      </c>
      <c r="AI126" s="60">
        <v>0</v>
      </c>
      <c r="AJ126" s="56">
        <v>0</v>
      </c>
      <c r="AK126" s="60">
        <v>0</v>
      </c>
      <c r="AL126" s="56">
        <v>0</v>
      </c>
      <c r="AM126" s="60">
        <v>3</v>
      </c>
      <c r="AN126" s="56">
        <v>0</v>
      </c>
      <c r="AO126" s="61">
        <v>0</v>
      </c>
      <c r="AP126" s="58">
        <v>0</v>
      </c>
      <c r="AQ126" s="60">
        <v>0</v>
      </c>
      <c r="AR126" s="58">
        <v>0</v>
      </c>
      <c r="AS126" s="60">
        <v>0</v>
      </c>
      <c r="AT126" s="58">
        <v>0</v>
      </c>
      <c r="AU126" s="60">
        <v>0</v>
      </c>
      <c r="AV126" s="58">
        <v>1</v>
      </c>
      <c r="AW126" s="60">
        <v>0</v>
      </c>
      <c r="AX126" s="58">
        <v>0</v>
      </c>
      <c r="AY126" s="60">
        <v>0</v>
      </c>
      <c r="AZ126" s="58">
        <v>0</v>
      </c>
      <c r="BA126" s="60">
        <v>0</v>
      </c>
      <c r="BB126" s="58">
        <v>5</v>
      </c>
      <c r="BC126" s="60">
        <v>0</v>
      </c>
      <c r="BD126" s="58">
        <v>0</v>
      </c>
      <c r="BE126" s="60">
        <v>0</v>
      </c>
      <c r="BF126" s="58">
        <v>0</v>
      </c>
      <c r="BG126" s="60">
        <v>0</v>
      </c>
      <c r="BH126" s="58">
        <v>0</v>
      </c>
      <c r="BI126" s="60">
        <v>0</v>
      </c>
      <c r="BJ126" s="44">
        <v>0</v>
      </c>
      <c r="BK126" s="45">
        <v>0</v>
      </c>
      <c r="BL126" s="44">
        <v>2</v>
      </c>
      <c r="BM126" s="45">
        <v>0</v>
      </c>
      <c r="BN126" s="44">
        <v>0</v>
      </c>
      <c r="BO126" s="45">
        <v>0</v>
      </c>
      <c r="BP126" s="44">
        <v>0</v>
      </c>
      <c r="BQ126" s="45">
        <v>0</v>
      </c>
      <c r="BR126" s="44">
        <v>2</v>
      </c>
      <c r="BS126" s="45">
        <v>0</v>
      </c>
      <c r="BT126" s="44">
        <v>0</v>
      </c>
      <c r="BU126" s="45">
        <v>0</v>
      </c>
      <c r="BV126" s="58">
        <v>1</v>
      </c>
      <c r="BW126" s="60">
        <v>0</v>
      </c>
      <c r="BX126" s="58">
        <v>0</v>
      </c>
      <c r="BY126" s="60">
        <v>0</v>
      </c>
      <c r="BZ126" s="58">
        <v>0</v>
      </c>
      <c r="CA126" s="60">
        <v>0</v>
      </c>
      <c r="CB126" s="58">
        <v>0</v>
      </c>
      <c r="CC126" s="60">
        <v>0</v>
      </c>
      <c r="CD126" s="58">
        <v>0</v>
      </c>
      <c r="CE126" s="60">
        <v>0</v>
      </c>
      <c r="CF126" s="58">
        <v>0</v>
      </c>
      <c r="CG126" s="60">
        <v>0</v>
      </c>
      <c r="CH126" s="50">
        <v>1.73</v>
      </c>
      <c r="CI126" s="51">
        <v>0</v>
      </c>
      <c r="CJ126" s="59">
        <v>0</v>
      </c>
      <c r="CK126" s="51">
        <v>0</v>
      </c>
      <c r="CL126" s="59">
        <v>0</v>
      </c>
      <c r="CM126" s="51">
        <v>0</v>
      </c>
      <c r="CN126" s="59">
        <v>2.56</v>
      </c>
      <c r="CO126" s="51">
        <v>0</v>
      </c>
      <c r="CP126" s="59">
        <v>0</v>
      </c>
      <c r="CQ126" s="51">
        <v>0</v>
      </c>
      <c r="CR126" s="59">
        <v>6.52</v>
      </c>
      <c r="CS126" s="51">
        <v>0</v>
      </c>
      <c r="CT126" s="50">
        <v>2.0499999999999998</v>
      </c>
      <c r="CU126" s="51">
        <v>0</v>
      </c>
      <c r="CV126" s="50">
        <v>0</v>
      </c>
      <c r="CW126" s="51">
        <v>0</v>
      </c>
      <c r="CX126" s="50">
        <v>0</v>
      </c>
      <c r="CY126" s="51">
        <v>0</v>
      </c>
      <c r="CZ126" s="50">
        <v>6.96</v>
      </c>
      <c r="DA126" s="51">
        <v>0.41</v>
      </c>
      <c r="DB126" s="50">
        <v>8.61</v>
      </c>
      <c r="DC126" s="51">
        <v>0.61</v>
      </c>
      <c r="DD126" s="50">
        <v>0.82</v>
      </c>
      <c r="DE126" s="51">
        <v>0.7</v>
      </c>
    </row>
    <row r="127" spans="1:109">
      <c r="A127" s="54" t="s">
        <v>71</v>
      </c>
      <c r="B127" s="44">
        <v>24860</v>
      </c>
      <c r="C127" s="45">
        <v>7282</v>
      </c>
      <c r="D127" s="44">
        <v>13548</v>
      </c>
      <c r="E127" s="45">
        <v>12485</v>
      </c>
      <c r="F127" s="55">
        <v>19832</v>
      </c>
      <c r="G127" s="45">
        <v>12725</v>
      </c>
      <c r="H127" s="55">
        <v>14201</v>
      </c>
      <c r="I127" s="45">
        <v>15043</v>
      </c>
      <c r="J127" s="55">
        <v>17902</v>
      </c>
      <c r="K127" s="45">
        <v>9578</v>
      </c>
      <c r="L127" s="55">
        <v>10996</v>
      </c>
      <c r="M127" s="45">
        <v>7123</v>
      </c>
      <c r="N127" s="55">
        <v>24413</v>
      </c>
      <c r="O127" s="45">
        <v>4554</v>
      </c>
      <c r="P127" s="55">
        <v>27759</v>
      </c>
      <c r="Q127" s="45">
        <v>6622</v>
      </c>
      <c r="R127" s="55">
        <v>28935</v>
      </c>
      <c r="S127" s="45">
        <v>6896</v>
      </c>
      <c r="T127" s="55">
        <v>23249</v>
      </c>
      <c r="U127" s="45">
        <v>12891</v>
      </c>
      <c r="V127" s="55">
        <v>2144</v>
      </c>
      <c r="W127" s="45">
        <v>1059</v>
      </c>
      <c r="X127" s="55">
        <v>1677</v>
      </c>
      <c r="Y127" s="60">
        <v>424</v>
      </c>
      <c r="Z127" s="55">
        <v>31363</v>
      </c>
      <c r="AA127" s="45">
        <v>6898</v>
      </c>
      <c r="AB127" s="55">
        <v>28188</v>
      </c>
      <c r="AC127" s="45">
        <v>8335</v>
      </c>
      <c r="AD127" s="55">
        <v>23988</v>
      </c>
      <c r="AE127" s="45">
        <v>7836</v>
      </c>
      <c r="AF127" s="55">
        <v>29900</v>
      </c>
      <c r="AG127" s="45">
        <v>5775</v>
      </c>
      <c r="AH127" s="55">
        <v>10401</v>
      </c>
      <c r="AI127" s="45">
        <v>4046</v>
      </c>
      <c r="AJ127" s="55">
        <v>23162</v>
      </c>
      <c r="AK127" s="45">
        <v>7404</v>
      </c>
      <c r="AL127" s="55">
        <v>18243</v>
      </c>
      <c r="AM127" s="45">
        <v>7540</v>
      </c>
      <c r="AN127" s="55">
        <v>21148</v>
      </c>
      <c r="AO127" s="57">
        <v>7049</v>
      </c>
      <c r="AP127" s="44">
        <v>23505</v>
      </c>
      <c r="AQ127" s="45">
        <v>5506</v>
      </c>
      <c r="AR127" s="44">
        <v>8160</v>
      </c>
      <c r="AS127" s="45">
        <v>4663</v>
      </c>
      <c r="AT127" s="44">
        <v>26664</v>
      </c>
      <c r="AU127" s="45">
        <v>5695</v>
      </c>
      <c r="AV127" s="44">
        <v>25053</v>
      </c>
      <c r="AW127" s="45">
        <v>8116</v>
      </c>
      <c r="AX127" s="44">
        <v>19737</v>
      </c>
      <c r="AY127" s="45">
        <v>8662</v>
      </c>
      <c r="AZ127" s="44">
        <v>22582</v>
      </c>
      <c r="BA127" s="45">
        <v>12192</v>
      </c>
      <c r="BB127" s="44">
        <v>25311</v>
      </c>
      <c r="BC127" s="45">
        <v>8500</v>
      </c>
      <c r="BD127" s="44">
        <v>25352</v>
      </c>
      <c r="BE127" s="45">
        <v>8024</v>
      </c>
      <c r="BF127" s="44">
        <v>36950</v>
      </c>
      <c r="BG127" s="45">
        <v>5820</v>
      </c>
      <c r="BH127" s="44">
        <v>27288</v>
      </c>
      <c r="BI127" s="45">
        <v>6378</v>
      </c>
      <c r="BJ127" s="44">
        <v>23869</v>
      </c>
      <c r="BK127" s="45">
        <v>4672</v>
      </c>
      <c r="BL127" s="44">
        <v>23391</v>
      </c>
      <c r="BM127" s="45">
        <v>5614</v>
      </c>
      <c r="BN127" s="44">
        <v>24549</v>
      </c>
      <c r="BO127" s="45">
        <v>14727</v>
      </c>
      <c r="BP127" s="44">
        <v>3869</v>
      </c>
      <c r="BQ127" s="45">
        <v>678</v>
      </c>
      <c r="BR127" s="44">
        <v>4198</v>
      </c>
      <c r="BS127" s="45">
        <v>1007</v>
      </c>
      <c r="BT127" s="44">
        <v>29612</v>
      </c>
      <c r="BU127" s="45">
        <v>10146</v>
      </c>
      <c r="BV127" s="44">
        <v>22164</v>
      </c>
      <c r="BW127" s="45">
        <v>11570</v>
      </c>
      <c r="BX127" s="44">
        <v>21708</v>
      </c>
      <c r="BY127" s="45">
        <v>14038</v>
      </c>
      <c r="BZ127" s="44">
        <v>25032</v>
      </c>
      <c r="CA127" s="45">
        <v>15323</v>
      </c>
      <c r="CB127" s="44">
        <v>21875</v>
      </c>
      <c r="CC127" s="45">
        <v>19982</v>
      </c>
      <c r="CD127" s="44">
        <v>21198</v>
      </c>
      <c r="CE127" s="45">
        <v>15805</v>
      </c>
      <c r="CF127" s="44">
        <v>20428</v>
      </c>
      <c r="CG127" s="45">
        <v>13802</v>
      </c>
      <c r="CH127" s="50">
        <v>36562.699999999997</v>
      </c>
      <c r="CI127" s="51">
        <v>5641.2</v>
      </c>
      <c r="CJ127" s="59">
        <v>37120.5</v>
      </c>
      <c r="CK127" s="51">
        <v>6027.9</v>
      </c>
      <c r="CL127" s="59">
        <v>35326.699999999997</v>
      </c>
      <c r="CM127" s="51">
        <v>7044</v>
      </c>
      <c r="CN127" s="59">
        <v>26431.8</v>
      </c>
      <c r="CO127" s="51">
        <v>12516</v>
      </c>
      <c r="CP127" s="59">
        <v>21221.200000000001</v>
      </c>
      <c r="CQ127" s="51">
        <v>13061</v>
      </c>
      <c r="CR127" s="59">
        <v>27570.5</v>
      </c>
      <c r="CS127" s="51">
        <v>12653.4</v>
      </c>
      <c r="CT127" s="50">
        <v>1604.9</v>
      </c>
      <c r="CU127" s="51">
        <v>961.3</v>
      </c>
      <c r="CV127" s="50">
        <v>22518.799999999999</v>
      </c>
      <c r="CW127" s="51">
        <v>13348.9</v>
      </c>
      <c r="CX127" s="50">
        <v>30590.5</v>
      </c>
      <c r="CY127" s="51">
        <v>14068.4</v>
      </c>
      <c r="CZ127" s="50">
        <v>20026.400000000001</v>
      </c>
      <c r="DA127" s="51">
        <v>21240.9</v>
      </c>
      <c r="DB127" s="50">
        <v>20839.3</v>
      </c>
      <c r="DC127" s="51">
        <v>14869.3</v>
      </c>
      <c r="DD127" s="50">
        <v>20505.900000000001</v>
      </c>
      <c r="DE127" s="51">
        <v>11080.6</v>
      </c>
    </row>
    <row r="128" spans="1:109">
      <c r="A128" s="54" t="s">
        <v>136</v>
      </c>
      <c r="B128" s="44">
        <v>3238</v>
      </c>
      <c r="C128" s="45">
        <v>16866</v>
      </c>
      <c r="D128" s="44">
        <v>1972</v>
      </c>
      <c r="E128" s="45">
        <v>17571</v>
      </c>
      <c r="F128" s="55">
        <v>1814</v>
      </c>
      <c r="G128" s="45">
        <v>14190</v>
      </c>
      <c r="H128" s="56">
        <v>437</v>
      </c>
      <c r="I128" s="45">
        <v>22275</v>
      </c>
      <c r="J128" s="56">
        <v>281</v>
      </c>
      <c r="K128" s="45">
        <v>27211</v>
      </c>
      <c r="L128" s="55">
        <v>4510</v>
      </c>
      <c r="M128" s="45">
        <v>13790</v>
      </c>
      <c r="N128" s="55">
        <v>2201</v>
      </c>
      <c r="O128" s="45">
        <v>15401</v>
      </c>
      <c r="P128" s="55">
        <v>2911</v>
      </c>
      <c r="Q128" s="45">
        <v>17392</v>
      </c>
      <c r="R128" s="55">
        <v>1080</v>
      </c>
      <c r="S128" s="60">
        <v>119</v>
      </c>
      <c r="T128" s="55">
        <v>3021</v>
      </c>
      <c r="U128" s="45">
        <v>4983</v>
      </c>
      <c r="V128" s="55">
        <v>5851</v>
      </c>
      <c r="W128" s="45">
        <v>9634</v>
      </c>
      <c r="X128" s="55">
        <v>4639</v>
      </c>
      <c r="Y128" s="45">
        <v>9865</v>
      </c>
      <c r="Z128" s="55">
        <v>4034</v>
      </c>
      <c r="AA128" s="45">
        <v>9958</v>
      </c>
      <c r="AB128" s="55">
        <v>3038</v>
      </c>
      <c r="AC128" s="45">
        <v>12958</v>
      </c>
      <c r="AD128" s="55">
        <v>6835</v>
      </c>
      <c r="AE128" s="45">
        <v>8979</v>
      </c>
      <c r="AF128" s="55">
        <v>3562</v>
      </c>
      <c r="AG128" s="45">
        <v>15683</v>
      </c>
      <c r="AH128" s="56">
        <v>266</v>
      </c>
      <c r="AI128" s="45">
        <v>12634</v>
      </c>
      <c r="AJ128" s="56">
        <v>185</v>
      </c>
      <c r="AK128" s="45">
        <v>28487</v>
      </c>
      <c r="AL128" s="55">
        <v>1308</v>
      </c>
      <c r="AM128" s="45">
        <v>14644</v>
      </c>
      <c r="AN128" s="55">
        <v>4301</v>
      </c>
      <c r="AO128" s="57">
        <v>7841</v>
      </c>
      <c r="AP128" s="44">
        <v>3693</v>
      </c>
      <c r="AQ128" s="45">
        <v>13039</v>
      </c>
      <c r="AR128" s="44">
        <v>5977</v>
      </c>
      <c r="AS128" s="45">
        <v>13365</v>
      </c>
      <c r="AT128" s="44">
        <v>1873</v>
      </c>
      <c r="AU128" s="45">
        <v>8226</v>
      </c>
      <c r="AV128" s="44">
        <v>4617</v>
      </c>
      <c r="AW128" s="45">
        <v>7400</v>
      </c>
      <c r="AX128" s="44">
        <v>2422</v>
      </c>
      <c r="AY128" s="45">
        <v>10585</v>
      </c>
      <c r="AZ128" s="44">
        <v>2984</v>
      </c>
      <c r="BA128" s="45">
        <v>7943</v>
      </c>
      <c r="BB128" s="44">
        <v>3868</v>
      </c>
      <c r="BC128" s="45">
        <v>9580</v>
      </c>
      <c r="BD128" s="44">
        <v>2956</v>
      </c>
      <c r="BE128" s="45">
        <v>4090</v>
      </c>
      <c r="BF128" s="44">
        <v>1889</v>
      </c>
      <c r="BG128" s="45">
        <v>6540</v>
      </c>
      <c r="BH128" s="58">
        <v>4</v>
      </c>
      <c r="BI128" s="45">
        <v>1239</v>
      </c>
      <c r="BJ128" s="44">
        <v>7847</v>
      </c>
      <c r="BK128" s="45">
        <v>3743</v>
      </c>
      <c r="BL128" s="44">
        <v>6098</v>
      </c>
      <c r="BM128" s="45">
        <v>4182</v>
      </c>
      <c r="BN128" s="44">
        <v>5181</v>
      </c>
      <c r="BO128" s="45">
        <v>6191</v>
      </c>
      <c r="BP128" s="44">
        <v>5191</v>
      </c>
      <c r="BQ128" s="45">
        <v>7179</v>
      </c>
      <c r="BR128" s="44">
        <v>6159</v>
      </c>
      <c r="BS128" s="45">
        <v>8732</v>
      </c>
      <c r="BT128" s="44">
        <v>5438</v>
      </c>
      <c r="BU128" s="45">
        <v>5425</v>
      </c>
      <c r="BV128" s="44">
        <v>6761</v>
      </c>
      <c r="BW128" s="45">
        <v>10230</v>
      </c>
      <c r="BX128" s="44">
        <v>4448</v>
      </c>
      <c r="BY128" s="45">
        <v>11102</v>
      </c>
      <c r="BZ128" s="44">
        <v>5884</v>
      </c>
      <c r="CA128" s="45">
        <v>8330</v>
      </c>
      <c r="CB128" s="44">
        <v>4970</v>
      </c>
      <c r="CC128" s="45">
        <v>12204</v>
      </c>
      <c r="CD128" s="44">
        <v>5639</v>
      </c>
      <c r="CE128" s="45">
        <v>11532</v>
      </c>
      <c r="CF128" s="44">
        <v>2166</v>
      </c>
      <c r="CG128" s="45">
        <v>16361</v>
      </c>
      <c r="CH128" s="50">
        <v>3464.78</v>
      </c>
      <c r="CI128" s="51">
        <v>10214.58</v>
      </c>
      <c r="CJ128" s="59">
        <v>3772.05</v>
      </c>
      <c r="CK128" s="51">
        <v>6815.73</v>
      </c>
      <c r="CL128" s="59">
        <v>0</v>
      </c>
      <c r="CM128" s="51">
        <v>0</v>
      </c>
      <c r="CN128" s="59">
        <v>0</v>
      </c>
      <c r="CO128" s="51">
        <v>0</v>
      </c>
      <c r="CP128" s="59">
        <v>0</v>
      </c>
      <c r="CQ128" s="51">
        <v>0</v>
      </c>
      <c r="CR128" s="59">
        <v>0</v>
      </c>
      <c r="CS128" s="51">
        <v>0</v>
      </c>
      <c r="CT128" s="50">
        <v>0</v>
      </c>
      <c r="CU128" s="51">
        <v>0</v>
      </c>
      <c r="CV128" s="50">
        <v>0</v>
      </c>
      <c r="CW128" s="51">
        <v>0</v>
      </c>
      <c r="CX128" s="50">
        <v>0</v>
      </c>
      <c r="CY128" s="51">
        <v>0</v>
      </c>
      <c r="CZ128" s="50">
        <v>0</v>
      </c>
      <c r="DA128" s="51">
        <v>0</v>
      </c>
      <c r="DB128" s="50">
        <v>0</v>
      </c>
      <c r="DC128" s="51">
        <v>0</v>
      </c>
      <c r="DD128" s="50">
        <v>0</v>
      </c>
      <c r="DE128" s="51">
        <v>0</v>
      </c>
    </row>
    <row r="129" spans="1:109">
      <c r="A129" s="54" t="s">
        <v>137</v>
      </c>
      <c r="B129" s="44">
        <v>3189</v>
      </c>
      <c r="C129" s="45">
        <v>20434</v>
      </c>
      <c r="D129" s="44">
        <v>2250</v>
      </c>
      <c r="E129" s="45">
        <v>14441</v>
      </c>
      <c r="F129" s="55">
        <v>1524</v>
      </c>
      <c r="G129" s="45">
        <v>14770</v>
      </c>
      <c r="H129" s="56">
        <v>721</v>
      </c>
      <c r="I129" s="45">
        <v>24466</v>
      </c>
      <c r="J129" s="56">
        <v>321</v>
      </c>
      <c r="K129" s="45">
        <v>24179</v>
      </c>
      <c r="L129" s="55">
        <v>4956</v>
      </c>
      <c r="M129" s="45">
        <v>11756</v>
      </c>
      <c r="N129" s="55">
        <v>2522</v>
      </c>
      <c r="O129" s="45">
        <v>9976</v>
      </c>
      <c r="P129" s="55">
        <v>3610</v>
      </c>
      <c r="Q129" s="45">
        <v>12227</v>
      </c>
      <c r="R129" s="55">
        <v>4454</v>
      </c>
      <c r="S129" s="45">
        <v>16621</v>
      </c>
      <c r="T129" s="55">
        <v>6948</v>
      </c>
      <c r="U129" s="45">
        <v>14658</v>
      </c>
      <c r="V129" s="55">
        <v>5466</v>
      </c>
      <c r="W129" s="45">
        <v>6193</v>
      </c>
      <c r="X129" s="55">
        <v>4002</v>
      </c>
      <c r="Y129" s="45">
        <v>10387</v>
      </c>
      <c r="Z129" s="55">
        <v>7469</v>
      </c>
      <c r="AA129" s="45">
        <v>6452</v>
      </c>
      <c r="AB129" s="55">
        <v>5061</v>
      </c>
      <c r="AC129" s="45">
        <v>9570</v>
      </c>
      <c r="AD129" s="55">
        <v>5956</v>
      </c>
      <c r="AE129" s="45">
        <v>8038</v>
      </c>
      <c r="AF129" s="55">
        <v>5968</v>
      </c>
      <c r="AG129" s="45">
        <v>7056</v>
      </c>
      <c r="AH129" s="55">
        <v>2049</v>
      </c>
      <c r="AI129" s="45">
        <v>9550</v>
      </c>
      <c r="AJ129" s="55">
        <v>4266</v>
      </c>
      <c r="AK129" s="45">
        <v>9437</v>
      </c>
      <c r="AL129" s="55">
        <v>6465</v>
      </c>
      <c r="AM129" s="45">
        <v>6016</v>
      </c>
      <c r="AN129" s="55">
        <v>8903</v>
      </c>
      <c r="AO129" s="57">
        <v>4489</v>
      </c>
      <c r="AP129" s="44">
        <v>3348</v>
      </c>
      <c r="AQ129" s="60">
        <v>504</v>
      </c>
      <c r="AR129" s="44">
        <v>6442</v>
      </c>
      <c r="AS129" s="45">
        <v>3864</v>
      </c>
      <c r="AT129" s="44">
        <v>5693</v>
      </c>
      <c r="AU129" s="45">
        <v>5217</v>
      </c>
      <c r="AV129" s="44">
        <v>7274</v>
      </c>
      <c r="AW129" s="45">
        <v>4622</v>
      </c>
      <c r="AX129" s="44">
        <v>5884</v>
      </c>
      <c r="AY129" s="45">
        <v>5341</v>
      </c>
      <c r="AZ129" s="44">
        <v>4618</v>
      </c>
      <c r="BA129" s="45">
        <v>8981</v>
      </c>
      <c r="BB129" s="44">
        <v>5565</v>
      </c>
      <c r="BC129" s="45">
        <v>6042</v>
      </c>
      <c r="BD129" s="44">
        <v>4697</v>
      </c>
      <c r="BE129" s="45">
        <v>13886</v>
      </c>
      <c r="BF129" s="44">
        <v>1972</v>
      </c>
      <c r="BG129" s="45">
        <v>8000</v>
      </c>
      <c r="BH129" s="44">
        <v>2760</v>
      </c>
      <c r="BI129" s="45">
        <v>3183</v>
      </c>
      <c r="BJ129" s="44">
        <v>3948</v>
      </c>
      <c r="BK129" s="45">
        <v>11196</v>
      </c>
      <c r="BL129" s="44">
        <v>3458</v>
      </c>
      <c r="BM129" s="45">
        <v>9613</v>
      </c>
      <c r="BN129" s="44">
        <v>2342</v>
      </c>
      <c r="BO129" s="45">
        <v>12395</v>
      </c>
      <c r="BP129" s="44">
        <v>5279</v>
      </c>
      <c r="BQ129" s="45">
        <v>9653</v>
      </c>
      <c r="BR129" s="44">
        <v>4941</v>
      </c>
      <c r="BS129" s="45">
        <v>10830</v>
      </c>
      <c r="BT129" s="44">
        <v>2018</v>
      </c>
      <c r="BU129" s="45">
        <v>9891</v>
      </c>
      <c r="BV129" s="44">
        <v>3345</v>
      </c>
      <c r="BW129" s="45">
        <v>12674</v>
      </c>
      <c r="BX129" s="44">
        <v>2486</v>
      </c>
      <c r="BY129" s="45">
        <v>16075</v>
      </c>
      <c r="BZ129" s="44">
        <v>4308</v>
      </c>
      <c r="CA129" s="45">
        <v>13647</v>
      </c>
      <c r="CB129" s="44">
        <v>6116</v>
      </c>
      <c r="CC129" s="45">
        <v>13015</v>
      </c>
      <c r="CD129" s="44">
        <v>2151</v>
      </c>
      <c r="CE129" s="45">
        <v>15510</v>
      </c>
      <c r="CF129" s="44">
        <v>2922</v>
      </c>
      <c r="CG129" s="45">
        <v>20233</v>
      </c>
      <c r="CH129" s="50">
        <v>4092.13</v>
      </c>
      <c r="CI129" s="51">
        <v>14055.28</v>
      </c>
      <c r="CJ129" s="59">
        <v>2664.98</v>
      </c>
      <c r="CK129" s="51">
        <v>19973.23</v>
      </c>
      <c r="CL129" s="59">
        <v>2925.5</v>
      </c>
      <c r="CM129" s="51">
        <v>14254.03</v>
      </c>
      <c r="CN129" s="59">
        <v>5615.45</v>
      </c>
      <c r="CO129" s="51">
        <v>12764.8</v>
      </c>
      <c r="CP129" s="59">
        <v>2745.88</v>
      </c>
      <c r="CQ129" s="51">
        <v>17973.3</v>
      </c>
      <c r="CR129" s="59">
        <v>3245.65</v>
      </c>
      <c r="CS129" s="51">
        <v>17406.900000000001</v>
      </c>
      <c r="CT129" s="50">
        <v>6849.78</v>
      </c>
      <c r="CU129" s="51">
        <v>11570.15</v>
      </c>
      <c r="CV129" s="50">
        <v>3503.85</v>
      </c>
      <c r="CW129" s="51">
        <v>19345.3</v>
      </c>
      <c r="CX129" s="50">
        <v>4658.63</v>
      </c>
      <c r="CY129" s="51">
        <v>16222.43</v>
      </c>
      <c r="CZ129" s="50">
        <v>4371.93</v>
      </c>
      <c r="DA129" s="51">
        <v>14257.75</v>
      </c>
      <c r="DB129" s="50">
        <v>2194.5500000000002</v>
      </c>
      <c r="DC129" s="51">
        <v>18857.38</v>
      </c>
      <c r="DD129" s="50">
        <v>6051.98</v>
      </c>
      <c r="DE129" s="51">
        <v>7814.63</v>
      </c>
    </row>
    <row r="130" spans="1:109">
      <c r="A130" s="54" t="s">
        <v>144</v>
      </c>
      <c r="B130" s="44">
        <v>6267</v>
      </c>
      <c r="C130" s="45">
        <v>18163</v>
      </c>
      <c r="D130" s="44">
        <v>1938</v>
      </c>
      <c r="E130" s="45">
        <v>9491</v>
      </c>
      <c r="F130" s="55">
        <v>1305</v>
      </c>
      <c r="G130" s="45">
        <v>2828</v>
      </c>
      <c r="H130" s="55">
        <v>1920</v>
      </c>
      <c r="I130" s="45">
        <v>7666</v>
      </c>
      <c r="J130" s="55">
        <v>3983</v>
      </c>
      <c r="K130" s="45">
        <v>2357</v>
      </c>
      <c r="L130" s="55">
        <v>4149</v>
      </c>
      <c r="M130" s="45">
        <v>9902</v>
      </c>
      <c r="N130" s="55">
        <v>6366</v>
      </c>
      <c r="O130" s="45">
        <v>5059</v>
      </c>
      <c r="P130" s="55">
        <v>9229</v>
      </c>
      <c r="Q130" s="45">
        <v>4050</v>
      </c>
      <c r="R130" s="55">
        <v>3314</v>
      </c>
      <c r="S130" s="45">
        <v>6983</v>
      </c>
      <c r="T130" s="55">
        <v>2690</v>
      </c>
      <c r="U130" s="45">
        <v>5820</v>
      </c>
      <c r="V130" s="55">
        <v>5391</v>
      </c>
      <c r="W130" s="45">
        <v>4853</v>
      </c>
      <c r="X130" s="55">
        <v>5134</v>
      </c>
      <c r="Y130" s="45">
        <v>11146</v>
      </c>
      <c r="Z130" s="55">
        <v>2816</v>
      </c>
      <c r="AA130" s="45">
        <v>9542</v>
      </c>
      <c r="AB130" s="55">
        <v>3830</v>
      </c>
      <c r="AC130" s="45">
        <v>6489</v>
      </c>
      <c r="AD130" s="55">
        <v>4491</v>
      </c>
      <c r="AE130" s="45">
        <v>6017</v>
      </c>
      <c r="AF130" s="55">
        <v>3228</v>
      </c>
      <c r="AG130" s="45">
        <v>6550</v>
      </c>
      <c r="AH130" s="55">
        <v>5032</v>
      </c>
      <c r="AI130" s="45">
        <v>3150</v>
      </c>
      <c r="AJ130" s="55">
        <v>4224</v>
      </c>
      <c r="AK130" s="45">
        <v>3870</v>
      </c>
      <c r="AL130" s="55">
        <v>7362</v>
      </c>
      <c r="AM130" s="45">
        <v>3040</v>
      </c>
      <c r="AN130" s="55">
        <v>5629</v>
      </c>
      <c r="AO130" s="57">
        <v>6882</v>
      </c>
      <c r="AP130" s="44">
        <v>1944</v>
      </c>
      <c r="AQ130" s="45">
        <v>2468</v>
      </c>
      <c r="AR130" s="44">
        <v>6121</v>
      </c>
      <c r="AS130" s="45">
        <v>2822</v>
      </c>
      <c r="AT130" s="44">
        <v>3808</v>
      </c>
      <c r="AU130" s="45">
        <v>5169</v>
      </c>
      <c r="AV130" s="44">
        <v>3898</v>
      </c>
      <c r="AW130" s="45">
        <v>12484</v>
      </c>
      <c r="AX130" s="44">
        <v>4115</v>
      </c>
      <c r="AY130" s="45">
        <v>9569</v>
      </c>
      <c r="AZ130" s="44">
        <v>3351</v>
      </c>
      <c r="BA130" s="45">
        <v>3158</v>
      </c>
      <c r="BB130" s="44">
        <v>2739</v>
      </c>
      <c r="BC130" s="45">
        <v>4529</v>
      </c>
      <c r="BD130" s="44">
        <v>2543</v>
      </c>
      <c r="BE130" s="45">
        <v>5380</v>
      </c>
      <c r="BF130" s="44">
        <v>2464</v>
      </c>
      <c r="BG130" s="45">
        <v>3358</v>
      </c>
      <c r="BH130" s="44">
        <v>3209</v>
      </c>
      <c r="BI130" s="45">
        <v>2304</v>
      </c>
      <c r="BJ130" s="44">
        <v>1722</v>
      </c>
      <c r="BK130" s="45">
        <v>3542</v>
      </c>
      <c r="BL130" s="44">
        <v>2194</v>
      </c>
      <c r="BM130" s="45">
        <v>2806</v>
      </c>
      <c r="BN130" s="44">
        <v>784</v>
      </c>
      <c r="BO130" s="45">
        <v>1124</v>
      </c>
      <c r="BP130" s="44">
        <v>3117</v>
      </c>
      <c r="BQ130" s="45">
        <v>2902</v>
      </c>
      <c r="BR130" s="44">
        <v>2629</v>
      </c>
      <c r="BS130" s="45">
        <v>7540</v>
      </c>
      <c r="BT130" s="44">
        <v>4914</v>
      </c>
      <c r="BU130" s="45">
        <v>5342</v>
      </c>
      <c r="BV130" s="44">
        <v>2035</v>
      </c>
      <c r="BW130" s="45">
        <v>5258</v>
      </c>
      <c r="BX130" s="44">
        <v>1624</v>
      </c>
      <c r="BY130" s="45">
        <v>3528</v>
      </c>
      <c r="BZ130" s="44">
        <v>1700</v>
      </c>
      <c r="CA130" s="45">
        <v>2837</v>
      </c>
      <c r="CB130" s="44">
        <v>1174</v>
      </c>
      <c r="CC130" s="45">
        <v>2289</v>
      </c>
      <c r="CD130" s="44">
        <v>1253</v>
      </c>
      <c r="CE130" s="45">
        <v>1339</v>
      </c>
      <c r="CF130" s="44">
        <v>2164</v>
      </c>
      <c r="CG130" s="45">
        <v>5053</v>
      </c>
      <c r="CH130" s="50">
        <v>5234.8100000000004</v>
      </c>
      <c r="CI130" s="51">
        <v>2761.13</v>
      </c>
      <c r="CJ130" s="59">
        <v>2420.9499999999998</v>
      </c>
      <c r="CK130" s="51">
        <v>6024.86</v>
      </c>
      <c r="CL130" s="59">
        <v>330.65</v>
      </c>
      <c r="CM130" s="51">
        <v>1842.07</v>
      </c>
      <c r="CN130" s="59">
        <v>1163.23</v>
      </c>
      <c r="CO130" s="51">
        <v>358.56</v>
      </c>
      <c r="CP130" s="59">
        <v>7555.92</v>
      </c>
      <c r="CQ130" s="51">
        <v>8137.34</v>
      </c>
      <c r="CR130" s="59">
        <v>745.54</v>
      </c>
      <c r="CS130" s="51">
        <v>4854.26</v>
      </c>
      <c r="CT130" s="50">
        <v>3492.14</v>
      </c>
      <c r="CU130" s="51">
        <v>1230.3800000000001</v>
      </c>
      <c r="CV130" s="50">
        <v>1257.24</v>
      </c>
      <c r="CW130" s="51">
        <v>1926.86</v>
      </c>
      <c r="CX130" s="50">
        <v>2406.62</v>
      </c>
      <c r="CY130" s="51">
        <v>2802.29</v>
      </c>
      <c r="CZ130" s="50">
        <v>2370.41</v>
      </c>
      <c r="DA130" s="51">
        <v>2378.11</v>
      </c>
      <c r="DB130" s="50">
        <v>1195.92</v>
      </c>
      <c r="DC130" s="51">
        <v>4085.28</v>
      </c>
      <c r="DD130" s="50">
        <v>2760.46</v>
      </c>
      <c r="DE130" s="51">
        <v>5512.78</v>
      </c>
    </row>
    <row r="131" spans="1:109">
      <c r="A131" s="54" t="s">
        <v>154</v>
      </c>
      <c r="B131" s="44">
        <v>5506</v>
      </c>
      <c r="C131" s="45">
        <v>26933</v>
      </c>
      <c r="D131" s="44">
        <v>2311</v>
      </c>
      <c r="E131" s="45">
        <v>24584</v>
      </c>
      <c r="F131" s="55">
        <v>5963</v>
      </c>
      <c r="G131" s="45">
        <v>18273</v>
      </c>
      <c r="H131" s="55">
        <v>3755</v>
      </c>
      <c r="I131" s="45">
        <v>22784</v>
      </c>
      <c r="J131" s="55">
        <v>2851</v>
      </c>
      <c r="K131" s="45">
        <v>14740</v>
      </c>
      <c r="L131" s="56">
        <v>0</v>
      </c>
      <c r="M131" s="60">
        <v>0</v>
      </c>
      <c r="N131" s="55">
        <v>3087</v>
      </c>
      <c r="O131" s="45">
        <v>7571</v>
      </c>
      <c r="P131" s="55">
        <v>3002</v>
      </c>
      <c r="Q131" s="45">
        <v>7485</v>
      </c>
      <c r="R131" s="56">
        <v>978</v>
      </c>
      <c r="S131" s="45">
        <v>17842</v>
      </c>
      <c r="T131" s="55">
        <v>1597</v>
      </c>
      <c r="U131" s="45">
        <v>18702</v>
      </c>
      <c r="V131" s="55">
        <v>6428</v>
      </c>
      <c r="W131" s="45">
        <v>11852</v>
      </c>
      <c r="X131" s="55">
        <v>2172</v>
      </c>
      <c r="Y131" s="45">
        <v>14028</v>
      </c>
      <c r="Z131" s="55">
        <v>4568</v>
      </c>
      <c r="AA131" s="45">
        <v>20683</v>
      </c>
      <c r="AB131" s="55">
        <v>5172</v>
      </c>
      <c r="AC131" s="45">
        <v>32266</v>
      </c>
      <c r="AD131" s="55">
        <v>4490</v>
      </c>
      <c r="AE131" s="45">
        <v>28590</v>
      </c>
      <c r="AF131" s="55">
        <v>3631</v>
      </c>
      <c r="AG131" s="45">
        <v>39505</v>
      </c>
      <c r="AH131" s="55">
        <v>3988</v>
      </c>
      <c r="AI131" s="45">
        <v>22460</v>
      </c>
      <c r="AJ131" s="55">
        <v>1666</v>
      </c>
      <c r="AK131" s="45">
        <v>16430</v>
      </c>
      <c r="AL131" s="55">
        <v>3525</v>
      </c>
      <c r="AM131" s="45">
        <v>11135</v>
      </c>
      <c r="AN131" s="55">
        <v>8097</v>
      </c>
      <c r="AO131" s="57">
        <v>9058</v>
      </c>
      <c r="AP131" s="44">
        <v>9500</v>
      </c>
      <c r="AQ131" s="45">
        <v>12387</v>
      </c>
      <c r="AR131" s="44">
        <v>6497</v>
      </c>
      <c r="AS131" s="45">
        <v>13030</v>
      </c>
      <c r="AT131" s="44">
        <v>10620</v>
      </c>
      <c r="AU131" s="45">
        <v>7112</v>
      </c>
      <c r="AV131" s="44">
        <v>4677</v>
      </c>
      <c r="AW131" s="45">
        <v>9309</v>
      </c>
      <c r="AX131" s="44">
        <v>7125</v>
      </c>
      <c r="AY131" s="45">
        <v>22841</v>
      </c>
      <c r="AZ131" s="44">
        <v>7533</v>
      </c>
      <c r="BA131" s="45">
        <v>20842</v>
      </c>
      <c r="BB131" s="44">
        <v>7095</v>
      </c>
      <c r="BC131" s="45">
        <v>22219</v>
      </c>
      <c r="BD131" s="44">
        <v>8449</v>
      </c>
      <c r="BE131" s="45">
        <v>32771</v>
      </c>
      <c r="BF131" s="44">
        <v>2553</v>
      </c>
      <c r="BG131" s="45">
        <v>31474</v>
      </c>
      <c r="BH131" s="44">
        <v>6618</v>
      </c>
      <c r="BI131" s="45">
        <v>14686</v>
      </c>
      <c r="BJ131" s="44">
        <v>9626</v>
      </c>
      <c r="BK131" s="45">
        <v>14907</v>
      </c>
      <c r="BL131" s="44">
        <v>11773</v>
      </c>
      <c r="BM131" s="45">
        <v>10741</v>
      </c>
      <c r="BN131" s="44">
        <v>9231</v>
      </c>
      <c r="BO131" s="45">
        <v>15077</v>
      </c>
      <c r="BP131" s="44">
        <v>4054</v>
      </c>
      <c r="BQ131" s="45">
        <v>7048</v>
      </c>
      <c r="BR131" s="44">
        <v>5618</v>
      </c>
      <c r="BS131" s="45">
        <v>27562</v>
      </c>
      <c r="BT131" s="44">
        <v>2270</v>
      </c>
      <c r="BU131" s="45">
        <v>30555</v>
      </c>
      <c r="BV131" s="44">
        <v>3907</v>
      </c>
      <c r="BW131" s="45">
        <v>24725</v>
      </c>
      <c r="BX131" s="44">
        <v>7436</v>
      </c>
      <c r="BY131" s="45">
        <v>5691</v>
      </c>
      <c r="BZ131" s="44">
        <v>2758</v>
      </c>
      <c r="CA131" s="45">
        <v>7651</v>
      </c>
      <c r="CB131" s="44">
        <v>4481</v>
      </c>
      <c r="CC131" s="45">
        <v>9366</v>
      </c>
      <c r="CD131" s="44">
        <v>2474</v>
      </c>
      <c r="CE131" s="45">
        <v>6789</v>
      </c>
      <c r="CF131" s="44">
        <v>6507</v>
      </c>
      <c r="CG131" s="45">
        <v>9871</v>
      </c>
      <c r="CH131" s="50">
        <v>0</v>
      </c>
      <c r="CI131" s="51">
        <v>6387.39</v>
      </c>
      <c r="CJ131" s="59">
        <v>0</v>
      </c>
      <c r="CK131" s="51">
        <v>0</v>
      </c>
      <c r="CL131" s="59">
        <v>0</v>
      </c>
      <c r="CM131" s="51">
        <v>0</v>
      </c>
      <c r="CN131" s="59">
        <v>574.65</v>
      </c>
      <c r="CO131" s="51">
        <v>3522.06</v>
      </c>
      <c r="CP131" s="59">
        <v>3407.22</v>
      </c>
      <c r="CQ131" s="51">
        <v>16361.1</v>
      </c>
      <c r="CR131" s="59">
        <v>8597.7000000000007</v>
      </c>
      <c r="CS131" s="51">
        <v>12885.66</v>
      </c>
      <c r="CT131" s="50">
        <v>22054.41</v>
      </c>
      <c r="CU131" s="51">
        <v>10401.209999999999</v>
      </c>
      <c r="CV131" s="50">
        <v>20373.75</v>
      </c>
      <c r="CW131" s="51">
        <v>8537.49</v>
      </c>
      <c r="CX131" s="50">
        <v>4663.62</v>
      </c>
      <c r="CY131" s="51">
        <v>18480.330000000002</v>
      </c>
      <c r="CZ131" s="50">
        <v>5804.82</v>
      </c>
      <c r="DA131" s="51">
        <v>21305.97</v>
      </c>
      <c r="DB131" s="50">
        <v>1847.43</v>
      </c>
      <c r="DC131" s="51">
        <v>36146.160000000003</v>
      </c>
      <c r="DD131" s="50">
        <v>4765.5</v>
      </c>
      <c r="DE131" s="51">
        <v>24410.16</v>
      </c>
    </row>
    <row r="132" spans="1:109">
      <c r="A132" s="54" t="s">
        <v>155</v>
      </c>
      <c r="B132" s="44">
        <v>2909</v>
      </c>
      <c r="C132" s="45">
        <v>32285</v>
      </c>
      <c r="D132" s="44">
        <v>2232</v>
      </c>
      <c r="E132" s="45">
        <v>31311</v>
      </c>
      <c r="F132" s="55">
        <v>2499</v>
      </c>
      <c r="G132" s="45">
        <v>15425</v>
      </c>
      <c r="H132" s="56">
        <v>686</v>
      </c>
      <c r="I132" s="45">
        <v>33976</v>
      </c>
      <c r="J132" s="55">
        <v>1441</v>
      </c>
      <c r="K132" s="45">
        <v>32180</v>
      </c>
      <c r="L132" s="55">
        <v>1703</v>
      </c>
      <c r="M132" s="45">
        <v>35138</v>
      </c>
      <c r="N132" s="55">
        <v>2598</v>
      </c>
      <c r="O132" s="45">
        <v>21664</v>
      </c>
      <c r="P132" s="55">
        <v>7682</v>
      </c>
      <c r="Q132" s="45">
        <v>9023</v>
      </c>
      <c r="R132" s="55">
        <v>5757</v>
      </c>
      <c r="S132" s="45">
        <v>19937</v>
      </c>
      <c r="T132" s="55">
        <v>1761</v>
      </c>
      <c r="U132" s="45">
        <v>14072</v>
      </c>
      <c r="V132" s="55">
        <v>7361</v>
      </c>
      <c r="W132" s="45">
        <v>3903</v>
      </c>
      <c r="X132" s="56">
        <v>630</v>
      </c>
      <c r="Y132" s="45">
        <v>9210</v>
      </c>
      <c r="Z132" s="55">
        <v>6088</v>
      </c>
      <c r="AA132" s="45">
        <v>16294</v>
      </c>
      <c r="AB132" s="55">
        <v>4479</v>
      </c>
      <c r="AC132" s="45">
        <v>23503</v>
      </c>
      <c r="AD132" s="55">
        <v>2776</v>
      </c>
      <c r="AE132" s="45">
        <v>26706</v>
      </c>
      <c r="AF132" s="55">
        <v>4223</v>
      </c>
      <c r="AG132" s="45">
        <v>36898</v>
      </c>
      <c r="AH132" s="55">
        <v>2885</v>
      </c>
      <c r="AI132" s="45">
        <v>20989</v>
      </c>
      <c r="AJ132" s="55">
        <v>3523</v>
      </c>
      <c r="AK132" s="45">
        <v>17987</v>
      </c>
      <c r="AL132" s="56">
        <v>0</v>
      </c>
      <c r="AM132" s="60">
        <v>0</v>
      </c>
      <c r="AN132" s="56">
        <v>0</v>
      </c>
      <c r="AO132" s="61">
        <v>0</v>
      </c>
      <c r="AP132" s="58">
        <v>979</v>
      </c>
      <c r="AQ132" s="45">
        <v>2212</v>
      </c>
      <c r="AR132" s="44">
        <v>2646</v>
      </c>
      <c r="AS132" s="45">
        <v>1286</v>
      </c>
      <c r="AT132" s="58">
        <v>660</v>
      </c>
      <c r="AU132" s="45">
        <v>1133</v>
      </c>
      <c r="AV132" s="44">
        <v>5714</v>
      </c>
      <c r="AW132" s="45">
        <v>3418</v>
      </c>
      <c r="AX132" s="44">
        <v>3652</v>
      </c>
      <c r="AY132" s="45">
        <v>16193</v>
      </c>
      <c r="AZ132" s="44">
        <v>6054</v>
      </c>
      <c r="BA132" s="45">
        <v>24448</v>
      </c>
      <c r="BB132" s="44">
        <v>5409</v>
      </c>
      <c r="BC132" s="45">
        <v>22490</v>
      </c>
      <c r="BD132" s="44">
        <v>5740</v>
      </c>
      <c r="BE132" s="45">
        <v>33606</v>
      </c>
      <c r="BF132" s="44">
        <v>1767</v>
      </c>
      <c r="BG132" s="45">
        <v>27199</v>
      </c>
      <c r="BH132" s="44">
        <v>9231</v>
      </c>
      <c r="BI132" s="45">
        <v>20402</v>
      </c>
      <c r="BJ132" s="44">
        <v>5003</v>
      </c>
      <c r="BK132" s="45">
        <v>18935</v>
      </c>
      <c r="BL132" s="44">
        <v>9402</v>
      </c>
      <c r="BM132" s="45">
        <v>13189</v>
      </c>
      <c r="BN132" s="44">
        <v>7380</v>
      </c>
      <c r="BO132" s="45">
        <v>14548</v>
      </c>
      <c r="BP132" s="44">
        <v>12524</v>
      </c>
      <c r="BQ132" s="45">
        <v>5402</v>
      </c>
      <c r="BR132" s="44">
        <v>4882</v>
      </c>
      <c r="BS132" s="45">
        <v>1755</v>
      </c>
      <c r="BT132" s="44">
        <v>5753</v>
      </c>
      <c r="BU132" s="45">
        <v>11228</v>
      </c>
      <c r="BV132" s="44">
        <v>5636</v>
      </c>
      <c r="BW132" s="45">
        <v>30362</v>
      </c>
      <c r="BX132" s="44">
        <v>3753</v>
      </c>
      <c r="BY132" s="45">
        <v>28599</v>
      </c>
      <c r="BZ132" s="44">
        <v>1320</v>
      </c>
      <c r="CA132" s="45">
        <v>26170</v>
      </c>
      <c r="CB132" s="44">
        <v>1243</v>
      </c>
      <c r="CC132" s="45">
        <v>39864</v>
      </c>
      <c r="CD132" s="44">
        <v>2895</v>
      </c>
      <c r="CE132" s="45">
        <v>30087</v>
      </c>
      <c r="CF132" s="44">
        <v>5000</v>
      </c>
      <c r="CG132" s="45">
        <v>39724</v>
      </c>
      <c r="CH132" s="50">
        <v>8900.73</v>
      </c>
      <c r="CI132" s="51">
        <v>7770.87</v>
      </c>
      <c r="CJ132" s="59">
        <v>4884.66</v>
      </c>
      <c r="CK132" s="51">
        <v>4654.26</v>
      </c>
      <c r="CL132" s="59">
        <v>4324.68</v>
      </c>
      <c r="CM132" s="51">
        <v>8744.2199999999993</v>
      </c>
      <c r="CN132" s="59">
        <v>450.72</v>
      </c>
      <c r="CO132" s="51">
        <v>2519.2800000000002</v>
      </c>
      <c r="CP132" s="59">
        <v>0</v>
      </c>
      <c r="CQ132" s="51">
        <v>0</v>
      </c>
      <c r="CR132" s="59">
        <v>0</v>
      </c>
      <c r="CS132" s="51">
        <v>0</v>
      </c>
      <c r="CT132" s="50">
        <v>2035.98</v>
      </c>
      <c r="CU132" s="51">
        <v>39392.28</v>
      </c>
      <c r="CV132" s="50">
        <v>251.55</v>
      </c>
      <c r="CW132" s="51">
        <v>54934.02</v>
      </c>
      <c r="CX132" s="50">
        <v>15.39</v>
      </c>
      <c r="CY132" s="51">
        <v>49107.78</v>
      </c>
      <c r="CZ132" s="50">
        <v>96.93</v>
      </c>
      <c r="DA132" s="51">
        <v>55522.71</v>
      </c>
      <c r="DB132" s="50">
        <v>18.989999999999998</v>
      </c>
      <c r="DC132" s="51">
        <v>44091.18</v>
      </c>
      <c r="DD132" s="50">
        <v>161.82</v>
      </c>
      <c r="DE132" s="51">
        <v>51032.160000000003</v>
      </c>
    </row>
    <row r="133" spans="1:109">
      <c r="A133" s="54" t="s">
        <v>156</v>
      </c>
      <c r="B133" s="58">
        <v>543</v>
      </c>
      <c r="C133" s="45">
        <v>18802</v>
      </c>
      <c r="D133" s="58">
        <v>777</v>
      </c>
      <c r="E133" s="45">
        <v>8593</v>
      </c>
      <c r="F133" s="55">
        <v>2843</v>
      </c>
      <c r="G133" s="45">
        <v>21720</v>
      </c>
      <c r="H133" s="55">
        <v>1949</v>
      </c>
      <c r="I133" s="45">
        <v>30578</v>
      </c>
      <c r="J133" s="55">
        <v>2750</v>
      </c>
      <c r="K133" s="45">
        <v>24227</v>
      </c>
      <c r="L133" s="55">
        <v>1554</v>
      </c>
      <c r="M133" s="45">
        <v>34134</v>
      </c>
      <c r="N133" s="55">
        <v>1862</v>
      </c>
      <c r="O133" s="45">
        <v>14736</v>
      </c>
      <c r="P133" s="55">
        <v>1837</v>
      </c>
      <c r="Q133" s="45">
        <v>6609</v>
      </c>
      <c r="R133" s="56">
        <v>608</v>
      </c>
      <c r="S133" s="45">
        <v>9540</v>
      </c>
      <c r="T133" s="55">
        <v>1273</v>
      </c>
      <c r="U133" s="45">
        <v>11963</v>
      </c>
      <c r="V133" s="55">
        <v>1490</v>
      </c>
      <c r="W133" s="45">
        <v>9355</v>
      </c>
      <c r="X133" s="55">
        <v>1093</v>
      </c>
      <c r="Y133" s="45">
        <v>13156</v>
      </c>
      <c r="Z133" s="55">
        <v>2061</v>
      </c>
      <c r="AA133" s="45">
        <v>8660</v>
      </c>
      <c r="AB133" s="55">
        <v>1582</v>
      </c>
      <c r="AC133" s="45">
        <v>30551</v>
      </c>
      <c r="AD133" s="55">
        <v>3459</v>
      </c>
      <c r="AE133" s="45">
        <v>29137</v>
      </c>
      <c r="AF133" s="55">
        <v>1247</v>
      </c>
      <c r="AG133" s="45">
        <v>31613</v>
      </c>
      <c r="AH133" s="56">
        <v>632</v>
      </c>
      <c r="AI133" s="45">
        <v>25592</v>
      </c>
      <c r="AJ133" s="56">
        <v>867</v>
      </c>
      <c r="AK133" s="45">
        <v>13772</v>
      </c>
      <c r="AL133" s="55">
        <v>1291</v>
      </c>
      <c r="AM133" s="45">
        <v>16912</v>
      </c>
      <c r="AN133" s="55">
        <v>3583</v>
      </c>
      <c r="AO133" s="57">
        <v>15450</v>
      </c>
      <c r="AP133" s="44">
        <v>5831</v>
      </c>
      <c r="AQ133" s="45">
        <v>12211</v>
      </c>
      <c r="AR133" s="44">
        <v>6037</v>
      </c>
      <c r="AS133" s="45">
        <v>13239</v>
      </c>
      <c r="AT133" s="44">
        <v>3199</v>
      </c>
      <c r="AU133" s="45">
        <v>15002</v>
      </c>
      <c r="AV133" s="44">
        <v>4263</v>
      </c>
      <c r="AW133" s="45">
        <v>21572</v>
      </c>
      <c r="AX133" s="44">
        <v>3869</v>
      </c>
      <c r="AY133" s="45">
        <v>25000</v>
      </c>
      <c r="AZ133" s="44">
        <v>3286</v>
      </c>
      <c r="BA133" s="45">
        <v>28436</v>
      </c>
      <c r="BB133" s="44">
        <v>4900</v>
      </c>
      <c r="BC133" s="45">
        <v>28052</v>
      </c>
      <c r="BD133" s="44">
        <v>2889</v>
      </c>
      <c r="BE133" s="45">
        <v>36032</v>
      </c>
      <c r="BF133" s="44">
        <v>1989</v>
      </c>
      <c r="BG133" s="45">
        <v>32489</v>
      </c>
      <c r="BH133" s="44">
        <v>4952</v>
      </c>
      <c r="BI133" s="45">
        <v>20570</v>
      </c>
      <c r="BJ133" s="44">
        <v>55</v>
      </c>
      <c r="BK133" s="45">
        <v>3353</v>
      </c>
      <c r="BL133" s="44">
        <v>0</v>
      </c>
      <c r="BM133" s="45">
        <v>0</v>
      </c>
      <c r="BN133" s="44">
        <v>2170</v>
      </c>
      <c r="BO133" s="45">
        <v>2799</v>
      </c>
      <c r="BP133" s="44">
        <v>10901</v>
      </c>
      <c r="BQ133" s="45">
        <v>10346</v>
      </c>
      <c r="BR133" s="44">
        <v>4866</v>
      </c>
      <c r="BS133" s="45">
        <v>21742</v>
      </c>
      <c r="BT133" s="44">
        <v>2533</v>
      </c>
      <c r="BU133" s="45">
        <v>15608</v>
      </c>
      <c r="BV133" s="44">
        <v>8581</v>
      </c>
      <c r="BW133" s="45">
        <v>30055</v>
      </c>
      <c r="BX133" s="44">
        <v>3868</v>
      </c>
      <c r="BY133" s="45">
        <v>20130</v>
      </c>
      <c r="BZ133" s="44">
        <v>1394</v>
      </c>
      <c r="CA133" s="45">
        <v>25639</v>
      </c>
      <c r="CB133" s="44">
        <v>1310</v>
      </c>
      <c r="CC133" s="45">
        <v>30030</v>
      </c>
      <c r="CD133" s="44">
        <v>3013</v>
      </c>
      <c r="CE133" s="45">
        <v>36010</v>
      </c>
      <c r="CF133" s="44">
        <v>3186</v>
      </c>
      <c r="CG133" s="45">
        <v>33977</v>
      </c>
      <c r="CH133" s="50">
        <v>6060.42</v>
      </c>
      <c r="CI133" s="51">
        <v>19099.53</v>
      </c>
      <c r="CJ133" s="59">
        <v>11119.32</v>
      </c>
      <c r="CK133" s="51">
        <v>10953.81</v>
      </c>
      <c r="CL133" s="59">
        <v>9770.85</v>
      </c>
      <c r="CM133" s="51">
        <v>16238.61</v>
      </c>
      <c r="CN133" s="59">
        <v>4203.72</v>
      </c>
      <c r="CO133" s="51">
        <v>16826.939999999999</v>
      </c>
      <c r="CP133" s="59">
        <v>1683.36</v>
      </c>
      <c r="CQ133" s="51">
        <v>6349.32</v>
      </c>
      <c r="CR133" s="59">
        <v>0</v>
      </c>
      <c r="CS133" s="51">
        <v>0</v>
      </c>
      <c r="CT133" s="50">
        <v>2486.88</v>
      </c>
      <c r="CU133" s="51">
        <v>3336.57</v>
      </c>
      <c r="CV133" s="50">
        <v>5994.45</v>
      </c>
      <c r="CW133" s="51">
        <v>15098.49</v>
      </c>
      <c r="CX133" s="50">
        <v>9378.09</v>
      </c>
      <c r="CY133" s="51">
        <v>6031.8</v>
      </c>
      <c r="CZ133" s="50">
        <v>6687.18</v>
      </c>
      <c r="DA133" s="51">
        <v>3182.13</v>
      </c>
      <c r="DB133" s="50">
        <v>4277.25</v>
      </c>
      <c r="DC133" s="51">
        <v>4558.5</v>
      </c>
      <c r="DD133" s="50">
        <v>5638.86</v>
      </c>
      <c r="DE133" s="51">
        <v>4968.18</v>
      </c>
    </row>
    <row r="134" spans="1:109">
      <c r="A134" s="54" t="s">
        <v>157</v>
      </c>
      <c r="B134" s="58">
        <v>999</v>
      </c>
      <c r="C134" s="45">
        <v>21114</v>
      </c>
      <c r="D134" s="44">
        <v>2593</v>
      </c>
      <c r="E134" s="45">
        <v>22746</v>
      </c>
      <c r="F134" s="55">
        <v>1829</v>
      </c>
      <c r="G134" s="45">
        <v>7601</v>
      </c>
      <c r="H134" s="55">
        <v>1447</v>
      </c>
      <c r="I134" s="45">
        <v>19828</v>
      </c>
      <c r="J134" s="56">
        <v>412</v>
      </c>
      <c r="K134" s="45">
        <v>10256</v>
      </c>
      <c r="L134" s="56">
        <v>885</v>
      </c>
      <c r="M134" s="45">
        <v>4832</v>
      </c>
      <c r="N134" s="55">
        <v>1554</v>
      </c>
      <c r="O134" s="45">
        <v>14545</v>
      </c>
      <c r="P134" s="55">
        <v>1202</v>
      </c>
      <c r="Q134" s="45">
        <v>7067</v>
      </c>
      <c r="R134" s="55">
        <v>2008</v>
      </c>
      <c r="S134" s="45">
        <v>6797</v>
      </c>
      <c r="T134" s="56">
        <v>633</v>
      </c>
      <c r="U134" s="45">
        <v>6731</v>
      </c>
      <c r="V134" s="56">
        <v>0</v>
      </c>
      <c r="W134" s="60">
        <v>0</v>
      </c>
      <c r="X134" s="56">
        <v>903</v>
      </c>
      <c r="Y134" s="45">
        <v>8286</v>
      </c>
      <c r="Z134" s="55">
        <v>2513</v>
      </c>
      <c r="AA134" s="45">
        <v>11101</v>
      </c>
      <c r="AB134" s="56">
        <v>162</v>
      </c>
      <c r="AC134" s="45">
        <v>1026</v>
      </c>
      <c r="AD134" s="56">
        <v>0</v>
      </c>
      <c r="AE134" s="60">
        <v>0</v>
      </c>
      <c r="AF134" s="56">
        <v>0</v>
      </c>
      <c r="AG134" s="60">
        <v>0</v>
      </c>
      <c r="AH134" s="55">
        <v>1143</v>
      </c>
      <c r="AI134" s="45">
        <v>13840</v>
      </c>
      <c r="AJ134" s="55">
        <v>1922</v>
      </c>
      <c r="AK134" s="45">
        <v>17470</v>
      </c>
      <c r="AL134" s="55">
        <v>2390</v>
      </c>
      <c r="AM134" s="45">
        <v>13899</v>
      </c>
      <c r="AN134" s="55">
        <v>5392</v>
      </c>
      <c r="AO134" s="57">
        <v>15082</v>
      </c>
      <c r="AP134" s="44">
        <v>8817</v>
      </c>
      <c r="AQ134" s="45">
        <v>11534</v>
      </c>
      <c r="AR134" s="44">
        <v>5421</v>
      </c>
      <c r="AS134" s="45">
        <v>13742</v>
      </c>
      <c r="AT134" s="44">
        <v>4766</v>
      </c>
      <c r="AU134" s="45">
        <v>7690</v>
      </c>
      <c r="AV134" s="44">
        <v>5952</v>
      </c>
      <c r="AW134" s="45">
        <v>24908</v>
      </c>
      <c r="AX134" s="44">
        <v>3352</v>
      </c>
      <c r="AY134" s="45">
        <v>23858</v>
      </c>
      <c r="AZ134" s="44">
        <v>5076</v>
      </c>
      <c r="BA134" s="45">
        <v>25919</v>
      </c>
      <c r="BB134" s="44">
        <v>1890</v>
      </c>
      <c r="BC134" s="45">
        <v>19733</v>
      </c>
      <c r="BD134" s="44">
        <v>3727</v>
      </c>
      <c r="BE134" s="45">
        <v>30414</v>
      </c>
      <c r="BF134" s="44">
        <v>2303</v>
      </c>
      <c r="BG134" s="45">
        <v>30645</v>
      </c>
      <c r="BH134" s="44">
        <v>7283</v>
      </c>
      <c r="BI134" s="45">
        <v>17540</v>
      </c>
      <c r="BJ134" s="44">
        <v>3320</v>
      </c>
      <c r="BK134" s="45">
        <v>18167</v>
      </c>
      <c r="BL134" s="44">
        <v>8481</v>
      </c>
      <c r="BM134" s="45">
        <v>11040</v>
      </c>
      <c r="BN134" s="44">
        <v>5454</v>
      </c>
      <c r="BO134" s="45">
        <v>15480</v>
      </c>
      <c r="BP134" s="44">
        <v>11944</v>
      </c>
      <c r="BQ134" s="45">
        <v>11888</v>
      </c>
      <c r="BR134" s="44">
        <v>2184</v>
      </c>
      <c r="BS134" s="45">
        <v>2378</v>
      </c>
      <c r="BT134" s="44">
        <v>3550</v>
      </c>
      <c r="BU134" s="45">
        <v>18150</v>
      </c>
      <c r="BV134" s="44">
        <v>6479</v>
      </c>
      <c r="BW134" s="45">
        <v>30305</v>
      </c>
      <c r="BX134" s="44">
        <v>4281</v>
      </c>
      <c r="BY134" s="45">
        <v>29900</v>
      </c>
      <c r="BZ134" s="44">
        <v>1499</v>
      </c>
      <c r="CA134" s="45">
        <v>32661</v>
      </c>
      <c r="CB134" s="44">
        <v>2935</v>
      </c>
      <c r="CC134" s="45">
        <v>35373</v>
      </c>
      <c r="CD134" s="44">
        <v>2824</v>
      </c>
      <c r="CE134" s="45">
        <v>41194</v>
      </c>
      <c r="CF134" s="44">
        <v>1351</v>
      </c>
      <c r="CG134" s="45">
        <v>43954</v>
      </c>
      <c r="CH134" s="50">
        <v>7382.79</v>
      </c>
      <c r="CI134" s="51">
        <v>18710.189999999999</v>
      </c>
      <c r="CJ134" s="59">
        <v>10249.11</v>
      </c>
      <c r="CK134" s="51">
        <v>13289.22</v>
      </c>
      <c r="CL134" s="59">
        <v>6756.21</v>
      </c>
      <c r="CM134" s="51">
        <v>10524.33</v>
      </c>
      <c r="CN134" s="59">
        <v>6446.34</v>
      </c>
      <c r="CO134" s="51">
        <v>20799.09</v>
      </c>
      <c r="CP134" s="59">
        <v>3816.18</v>
      </c>
      <c r="CQ134" s="51">
        <v>27276.48</v>
      </c>
      <c r="CR134" s="59">
        <v>7825.95</v>
      </c>
      <c r="CS134" s="51">
        <v>28899.63</v>
      </c>
      <c r="CT134" s="50">
        <v>6890.31</v>
      </c>
      <c r="CU134" s="51">
        <v>17619.48</v>
      </c>
      <c r="CV134" s="50">
        <v>7570.8</v>
      </c>
      <c r="CW134" s="51">
        <v>15168.78</v>
      </c>
      <c r="CX134" s="50">
        <v>7055.01</v>
      </c>
      <c r="CY134" s="51">
        <v>16564.59</v>
      </c>
      <c r="CZ134" s="50">
        <v>3117.51</v>
      </c>
      <c r="DA134" s="51">
        <v>32267.7</v>
      </c>
      <c r="DB134" s="50">
        <v>2710.26</v>
      </c>
      <c r="DC134" s="51">
        <v>35516.79</v>
      </c>
      <c r="DD134" s="50">
        <v>1628.55</v>
      </c>
      <c r="DE134" s="51">
        <v>30518.28</v>
      </c>
    </row>
    <row r="135" spans="1:109">
      <c r="A135" s="54" t="s">
        <v>161</v>
      </c>
      <c r="B135" s="58">
        <v>0</v>
      </c>
      <c r="C135" s="60">
        <v>0</v>
      </c>
      <c r="D135" s="44">
        <v>6270</v>
      </c>
      <c r="E135" s="45">
        <v>8109</v>
      </c>
      <c r="F135" s="55">
        <v>12100</v>
      </c>
      <c r="G135" s="45">
        <v>20584</v>
      </c>
      <c r="H135" s="55">
        <v>11693</v>
      </c>
      <c r="I135" s="45">
        <v>17608</v>
      </c>
      <c r="J135" s="55">
        <v>10345</v>
      </c>
      <c r="K135" s="45">
        <v>14149</v>
      </c>
      <c r="L135" s="55">
        <v>14858</v>
      </c>
      <c r="M135" s="45">
        <v>10137</v>
      </c>
      <c r="N135" s="55">
        <v>19157</v>
      </c>
      <c r="O135" s="45">
        <v>14814</v>
      </c>
      <c r="P135" s="55">
        <v>30874</v>
      </c>
      <c r="Q135" s="45">
        <v>6797</v>
      </c>
      <c r="R135" s="55">
        <v>20835</v>
      </c>
      <c r="S135" s="45">
        <v>9696</v>
      </c>
      <c r="T135" s="55">
        <v>14039</v>
      </c>
      <c r="U135" s="45">
        <v>8887</v>
      </c>
      <c r="V135" s="55">
        <v>7499</v>
      </c>
      <c r="W135" s="45">
        <v>11348</v>
      </c>
      <c r="X135" s="55">
        <v>8403</v>
      </c>
      <c r="Y135" s="45">
        <v>8368</v>
      </c>
      <c r="Z135" s="55">
        <v>8624</v>
      </c>
      <c r="AA135" s="45">
        <v>14395</v>
      </c>
      <c r="AB135" s="55">
        <v>7034</v>
      </c>
      <c r="AC135" s="45">
        <v>15589</v>
      </c>
      <c r="AD135" s="55">
        <v>10767</v>
      </c>
      <c r="AE135" s="45">
        <v>13467</v>
      </c>
      <c r="AF135" s="55">
        <v>8321</v>
      </c>
      <c r="AG135" s="45">
        <v>18712</v>
      </c>
      <c r="AH135" s="55">
        <v>8269</v>
      </c>
      <c r="AI135" s="45">
        <v>17636</v>
      </c>
      <c r="AJ135" s="55">
        <v>12743</v>
      </c>
      <c r="AK135" s="45">
        <v>10380</v>
      </c>
      <c r="AL135" s="55">
        <v>15472</v>
      </c>
      <c r="AM135" s="45">
        <v>7410</v>
      </c>
      <c r="AN135" s="55">
        <v>10880</v>
      </c>
      <c r="AO135" s="57">
        <v>3526</v>
      </c>
      <c r="AP135" s="44">
        <v>6113</v>
      </c>
      <c r="AQ135" s="45">
        <v>1409</v>
      </c>
      <c r="AR135" s="44">
        <v>20053</v>
      </c>
      <c r="AS135" s="45">
        <v>5827</v>
      </c>
      <c r="AT135" s="44">
        <v>20958</v>
      </c>
      <c r="AU135" s="45">
        <v>4365</v>
      </c>
      <c r="AV135" s="44">
        <v>17872</v>
      </c>
      <c r="AW135" s="45">
        <v>11109</v>
      </c>
      <c r="AX135" s="44">
        <v>11947</v>
      </c>
      <c r="AY135" s="45">
        <v>15860</v>
      </c>
      <c r="AZ135" s="44">
        <v>9224</v>
      </c>
      <c r="BA135" s="45">
        <v>13093</v>
      </c>
      <c r="BB135" s="44">
        <v>16648</v>
      </c>
      <c r="BC135" s="45">
        <v>14522</v>
      </c>
      <c r="BD135" s="44">
        <v>11257</v>
      </c>
      <c r="BE135" s="45">
        <v>22317</v>
      </c>
      <c r="BF135" s="44">
        <v>10071</v>
      </c>
      <c r="BG135" s="45">
        <v>10012</v>
      </c>
      <c r="BH135" s="44">
        <v>11003</v>
      </c>
      <c r="BI135" s="45">
        <v>13005</v>
      </c>
      <c r="BJ135" s="44">
        <v>15561</v>
      </c>
      <c r="BK135" s="45">
        <v>7427</v>
      </c>
      <c r="BL135" s="44">
        <v>9966</v>
      </c>
      <c r="BM135" s="45">
        <v>7534</v>
      </c>
      <c r="BN135" s="44">
        <v>10590</v>
      </c>
      <c r="BO135" s="45">
        <v>9455</v>
      </c>
      <c r="BP135" s="44">
        <v>13545</v>
      </c>
      <c r="BQ135" s="45">
        <v>7678</v>
      </c>
      <c r="BR135" s="44">
        <v>18302</v>
      </c>
      <c r="BS135" s="45">
        <v>8281</v>
      </c>
      <c r="BT135" s="44">
        <v>3706</v>
      </c>
      <c r="BU135" s="45">
        <v>4057</v>
      </c>
      <c r="BV135" s="44">
        <v>7413</v>
      </c>
      <c r="BW135" s="45">
        <v>11290</v>
      </c>
      <c r="BX135" s="44">
        <v>13665</v>
      </c>
      <c r="BY135" s="45">
        <v>11302</v>
      </c>
      <c r="BZ135" s="44">
        <v>13814</v>
      </c>
      <c r="CA135" s="45">
        <v>11261</v>
      </c>
      <c r="CB135" s="44">
        <v>15564</v>
      </c>
      <c r="CC135" s="45">
        <v>13873</v>
      </c>
      <c r="CD135" s="44">
        <v>13002</v>
      </c>
      <c r="CE135" s="45">
        <v>11381</v>
      </c>
      <c r="CF135" s="44">
        <v>16119</v>
      </c>
      <c r="CG135" s="45">
        <v>11064</v>
      </c>
      <c r="CH135" s="50">
        <v>38577.33</v>
      </c>
      <c r="CI135" s="51">
        <v>4217.13</v>
      </c>
      <c r="CJ135" s="59">
        <v>36247.370000000003</v>
      </c>
      <c r="CK135" s="51">
        <v>3217.19</v>
      </c>
      <c r="CL135" s="59">
        <v>38885.94</v>
      </c>
      <c r="CM135" s="51">
        <v>5606.28</v>
      </c>
      <c r="CN135" s="59">
        <v>17442.54</v>
      </c>
      <c r="CO135" s="51">
        <v>6706.4</v>
      </c>
      <c r="CP135" s="59">
        <v>16809.12</v>
      </c>
      <c r="CQ135" s="51">
        <v>7825.01</v>
      </c>
      <c r="CR135" s="59">
        <v>19027.849999999999</v>
      </c>
      <c r="CS135" s="51">
        <v>6009.53</v>
      </c>
      <c r="CT135" s="50">
        <v>18019.259999999998</v>
      </c>
      <c r="CU135" s="51">
        <v>8465.99</v>
      </c>
      <c r="CV135" s="50">
        <v>12455.64</v>
      </c>
      <c r="CW135" s="51">
        <v>7338.74</v>
      </c>
      <c r="CX135" s="50">
        <v>15760.85</v>
      </c>
      <c r="CY135" s="51">
        <v>8586.81</v>
      </c>
      <c r="CZ135" s="50">
        <v>9339.0300000000007</v>
      </c>
      <c r="DA135" s="51">
        <v>10965.51</v>
      </c>
      <c r="DB135" s="50">
        <v>8050.86</v>
      </c>
      <c r="DC135" s="51">
        <v>9008.15</v>
      </c>
      <c r="DD135" s="50">
        <v>8822.7900000000009</v>
      </c>
      <c r="DE135" s="51">
        <v>9011.39</v>
      </c>
    </row>
    <row r="136" spans="1:109">
      <c r="A136" s="54" t="s">
        <v>70</v>
      </c>
      <c r="B136" s="58">
        <v>422</v>
      </c>
      <c r="C136" s="45">
        <v>5445</v>
      </c>
      <c r="D136" s="58">
        <v>31</v>
      </c>
      <c r="E136" s="45">
        <v>4614</v>
      </c>
      <c r="F136" s="55">
        <v>1169</v>
      </c>
      <c r="G136" s="45">
        <v>2685</v>
      </c>
      <c r="H136" s="56">
        <v>19</v>
      </c>
      <c r="I136" s="45">
        <v>5575</v>
      </c>
      <c r="J136" s="56">
        <v>850</v>
      </c>
      <c r="K136" s="45">
        <v>2008</v>
      </c>
      <c r="L136" s="55">
        <v>1490</v>
      </c>
      <c r="M136" s="60">
        <v>944</v>
      </c>
      <c r="N136" s="55">
        <v>1535</v>
      </c>
      <c r="O136" s="45">
        <v>3861</v>
      </c>
      <c r="P136" s="56">
        <v>545</v>
      </c>
      <c r="Q136" s="45">
        <v>4986</v>
      </c>
      <c r="R136" s="56">
        <v>354</v>
      </c>
      <c r="S136" s="45">
        <v>4413</v>
      </c>
      <c r="T136" s="56">
        <v>732</v>
      </c>
      <c r="U136" s="45">
        <v>5502</v>
      </c>
      <c r="V136" s="55">
        <v>2118</v>
      </c>
      <c r="W136" s="45">
        <v>1584</v>
      </c>
      <c r="X136" s="56">
        <v>0</v>
      </c>
      <c r="Y136" s="60">
        <v>0</v>
      </c>
      <c r="Z136" s="55">
        <v>1014</v>
      </c>
      <c r="AA136" s="45">
        <v>1939</v>
      </c>
      <c r="AB136" s="56">
        <v>935</v>
      </c>
      <c r="AC136" s="45">
        <v>2933</v>
      </c>
      <c r="AD136" s="55">
        <v>1438</v>
      </c>
      <c r="AE136" s="45">
        <v>3816</v>
      </c>
      <c r="AF136" s="56">
        <v>444</v>
      </c>
      <c r="AG136" s="45">
        <v>5095</v>
      </c>
      <c r="AH136" s="56">
        <v>898</v>
      </c>
      <c r="AI136" s="45">
        <v>4519</v>
      </c>
      <c r="AJ136" s="56">
        <v>791</v>
      </c>
      <c r="AK136" s="45">
        <v>1956</v>
      </c>
      <c r="AL136" s="56">
        <v>965</v>
      </c>
      <c r="AM136" s="45">
        <v>1103</v>
      </c>
      <c r="AN136" s="55">
        <v>3568</v>
      </c>
      <c r="AO136" s="57">
        <v>1660</v>
      </c>
      <c r="AP136" s="44">
        <v>5491</v>
      </c>
      <c r="AQ136" s="45">
        <v>1649</v>
      </c>
      <c r="AR136" s="44">
        <v>6105</v>
      </c>
      <c r="AS136" s="60">
        <v>835</v>
      </c>
      <c r="AT136" s="44">
        <v>5211</v>
      </c>
      <c r="AU136" s="45">
        <v>1148</v>
      </c>
      <c r="AV136" s="58">
        <v>659</v>
      </c>
      <c r="AW136" s="45">
        <v>4759</v>
      </c>
      <c r="AX136" s="44">
        <v>376</v>
      </c>
      <c r="AY136" s="45">
        <v>6471</v>
      </c>
      <c r="AZ136" s="58">
        <v>858</v>
      </c>
      <c r="BA136" s="45">
        <v>1647</v>
      </c>
      <c r="BB136" s="58">
        <v>0</v>
      </c>
      <c r="BC136" s="60">
        <v>0</v>
      </c>
      <c r="BD136" s="58">
        <v>0</v>
      </c>
      <c r="BE136" s="60">
        <v>0</v>
      </c>
      <c r="BF136" s="58">
        <v>0</v>
      </c>
      <c r="BG136" s="60">
        <v>0</v>
      </c>
      <c r="BH136" s="58">
        <v>157</v>
      </c>
      <c r="BI136" s="60">
        <v>161</v>
      </c>
      <c r="BJ136" s="44">
        <v>0</v>
      </c>
      <c r="BK136" s="45">
        <v>0</v>
      </c>
      <c r="BL136" s="44">
        <v>0</v>
      </c>
      <c r="BM136" s="45">
        <v>0</v>
      </c>
      <c r="BN136" s="44">
        <v>1068</v>
      </c>
      <c r="BO136" s="45">
        <v>2102</v>
      </c>
      <c r="BP136" s="44">
        <v>1168</v>
      </c>
      <c r="BQ136" s="45">
        <v>2466</v>
      </c>
      <c r="BR136" s="44">
        <v>911</v>
      </c>
      <c r="BS136" s="45">
        <v>2604</v>
      </c>
      <c r="BT136" s="44">
        <v>448</v>
      </c>
      <c r="BU136" s="45">
        <v>4495</v>
      </c>
      <c r="BV136" s="58">
        <v>19</v>
      </c>
      <c r="BW136" s="45">
        <v>5530</v>
      </c>
      <c r="BX136" s="58">
        <v>7</v>
      </c>
      <c r="BY136" s="45">
        <v>8323</v>
      </c>
      <c r="BZ136" s="58">
        <v>163</v>
      </c>
      <c r="CA136" s="45">
        <v>8363</v>
      </c>
      <c r="CB136" s="58">
        <v>0</v>
      </c>
      <c r="CC136" s="45">
        <v>13232</v>
      </c>
      <c r="CD136" s="58">
        <v>2</v>
      </c>
      <c r="CE136" s="45">
        <v>6156</v>
      </c>
      <c r="CF136" s="58">
        <v>74</v>
      </c>
      <c r="CG136" s="45">
        <v>4245</v>
      </c>
      <c r="CH136" s="50">
        <v>0</v>
      </c>
      <c r="CI136" s="51">
        <v>0</v>
      </c>
      <c r="CJ136" s="59">
        <v>24.74</v>
      </c>
      <c r="CK136" s="51">
        <v>6414.47</v>
      </c>
      <c r="CL136" s="59">
        <v>292.93</v>
      </c>
      <c r="CM136" s="51">
        <v>5229.04</v>
      </c>
      <c r="CN136" s="59">
        <v>102.08</v>
      </c>
      <c r="CO136" s="51">
        <v>8354.23</v>
      </c>
      <c r="CP136" s="59">
        <v>1358.38</v>
      </c>
      <c r="CQ136" s="51">
        <v>5427.09</v>
      </c>
      <c r="CR136" s="59">
        <v>1263.78</v>
      </c>
      <c r="CS136" s="51">
        <v>246.85</v>
      </c>
      <c r="CT136" s="50">
        <v>153.26</v>
      </c>
      <c r="CU136" s="51">
        <v>4035.24</v>
      </c>
      <c r="CV136" s="50">
        <v>331.32</v>
      </c>
      <c r="CW136" s="51">
        <v>4163.05</v>
      </c>
      <c r="CX136" s="50">
        <v>391.85</v>
      </c>
      <c r="CY136" s="51">
        <v>3075.29</v>
      </c>
      <c r="CZ136" s="50">
        <v>228.31</v>
      </c>
      <c r="DA136" s="51">
        <v>3183.28</v>
      </c>
      <c r="DB136" s="50">
        <v>167.01</v>
      </c>
      <c r="DC136" s="51">
        <v>4037.27</v>
      </c>
      <c r="DD136" s="50">
        <v>433.31</v>
      </c>
      <c r="DE136" s="51">
        <v>6073.31</v>
      </c>
    </row>
    <row r="137" spans="1:109">
      <c r="A137" s="54" t="s">
        <v>243</v>
      </c>
      <c r="B137" s="58">
        <v>0</v>
      </c>
      <c r="C137" s="60">
        <v>0</v>
      </c>
      <c r="D137" s="58">
        <v>0</v>
      </c>
      <c r="E137" s="60">
        <v>0</v>
      </c>
      <c r="F137" s="56">
        <v>0</v>
      </c>
      <c r="G137" s="60">
        <v>0</v>
      </c>
      <c r="H137" s="56">
        <v>0</v>
      </c>
      <c r="I137" s="60">
        <v>14</v>
      </c>
      <c r="J137" s="56">
        <v>0</v>
      </c>
      <c r="K137" s="60">
        <v>0</v>
      </c>
      <c r="L137" s="56">
        <v>0</v>
      </c>
      <c r="M137" s="60">
        <v>4</v>
      </c>
      <c r="N137" s="56">
        <v>0</v>
      </c>
      <c r="O137" s="60">
        <v>40</v>
      </c>
      <c r="P137" s="56">
        <v>0</v>
      </c>
      <c r="Q137" s="60">
        <v>5</v>
      </c>
      <c r="R137" s="56">
        <v>0</v>
      </c>
      <c r="S137" s="60">
        <v>30</v>
      </c>
      <c r="T137" s="56">
        <v>0</v>
      </c>
      <c r="U137" s="60">
        <v>0</v>
      </c>
      <c r="V137" s="56">
        <v>0</v>
      </c>
      <c r="W137" s="60">
        <v>21</v>
      </c>
      <c r="X137" s="56">
        <v>0</v>
      </c>
      <c r="Y137" s="60">
        <v>0</v>
      </c>
      <c r="Z137" s="56">
        <v>0</v>
      </c>
      <c r="AA137" s="60">
        <v>0</v>
      </c>
      <c r="AB137" s="56">
        <v>0</v>
      </c>
      <c r="AC137" s="60">
        <v>0</v>
      </c>
      <c r="AD137" s="56">
        <v>0</v>
      </c>
      <c r="AE137" s="60">
        <v>18</v>
      </c>
      <c r="AF137" s="56">
        <v>0</v>
      </c>
      <c r="AG137" s="60">
        <v>17</v>
      </c>
      <c r="AH137" s="56">
        <v>0</v>
      </c>
      <c r="AI137" s="60">
        <v>10</v>
      </c>
      <c r="AJ137" s="56">
        <v>0</v>
      </c>
      <c r="AK137" s="60">
        <v>3</v>
      </c>
      <c r="AL137" s="56">
        <v>0</v>
      </c>
      <c r="AM137" s="60">
        <v>13</v>
      </c>
      <c r="AN137" s="56">
        <v>5</v>
      </c>
      <c r="AO137" s="61">
        <v>13</v>
      </c>
      <c r="AP137" s="58">
        <v>0</v>
      </c>
      <c r="AQ137" s="60">
        <v>4</v>
      </c>
      <c r="AR137" s="58">
        <v>0</v>
      </c>
      <c r="AS137" s="60">
        <v>16</v>
      </c>
      <c r="AT137" s="58">
        <v>0</v>
      </c>
      <c r="AU137" s="60">
        <v>4</v>
      </c>
      <c r="AV137" s="58">
        <v>0</v>
      </c>
      <c r="AW137" s="60">
        <v>30</v>
      </c>
      <c r="AX137" s="58">
        <v>0</v>
      </c>
      <c r="AY137" s="60">
        <v>20</v>
      </c>
      <c r="AZ137" s="58">
        <v>0</v>
      </c>
      <c r="BA137" s="60">
        <v>29</v>
      </c>
      <c r="BB137" s="58">
        <v>0</v>
      </c>
      <c r="BC137" s="60">
        <v>21</v>
      </c>
      <c r="BD137" s="58">
        <v>0</v>
      </c>
      <c r="BE137" s="60">
        <v>16</v>
      </c>
      <c r="BF137" s="58">
        <v>0</v>
      </c>
      <c r="BG137" s="60">
        <v>34</v>
      </c>
      <c r="BH137" s="58">
        <v>0</v>
      </c>
      <c r="BI137" s="60">
        <v>11</v>
      </c>
      <c r="BJ137" s="44">
        <v>0</v>
      </c>
      <c r="BK137" s="45">
        <v>37</v>
      </c>
      <c r="BL137" s="44">
        <v>0</v>
      </c>
      <c r="BM137" s="45">
        <v>10</v>
      </c>
      <c r="BN137" s="44">
        <v>0</v>
      </c>
      <c r="BO137" s="45">
        <v>13</v>
      </c>
      <c r="BP137" s="44">
        <v>0</v>
      </c>
      <c r="BQ137" s="45">
        <v>21</v>
      </c>
      <c r="BR137" s="44">
        <v>0</v>
      </c>
      <c r="BS137" s="45">
        <v>85</v>
      </c>
      <c r="BT137" s="44">
        <v>0</v>
      </c>
      <c r="BU137" s="45">
        <v>0</v>
      </c>
      <c r="BV137" s="58">
        <v>0</v>
      </c>
      <c r="BW137" s="60">
        <v>24</v>
      </c>
      <c r="BX137" s="58">
        <v>0</v>
      </c>
      <c r="BY137" s="60">
        <v>41</v>
      </c>
      <c r="BZ137" s="58">
        <v>0</v>
      </c>
      <c r="CA137" s="60">
        <v>15</v>
      </c>
      <c r="CB137" s="58">
        <v>0</v>
      </c>
      <c r="CC137" s="60">
        <v>49</v>
      </c>
      <c r="CD137" s="58">
        <v>0</v>
      </c>
      <c r="CE137" s="60">
        <v>31</v>
      </c>
      <c r="CF137" s="58">
        <v>0</v>
      </c>
      <c r="CG137" s="60">
        <v>21</v>
      </c>
      <c r="CH137" s="50">
        <v>0</v>
      </c>
      <c r="CI137" s="51">
        <v>0</v>
      </c>
      <c r="CJ137" s="59">
        <v>0</v>
      </c>
      <c r="CK137" s="51">
        <v>0</v>
      </c>
      <c r="CL137" s="59">
        <v>0.21</v>
      </c>
      <c r="CM137" s="51">
        <v>13.26</v>
      </c>
      <c r="CN137" s="59">
        <v>0</v>
      </c>
      <c r="CO137" s="51">
        <v>29.78</v>
      </c>
      <c r="CP137" s="59">
        <v>0</v>
      </c>
      <c r="CQ137" s="51">
        <v>9.6999999999999993</v>
      </c>
      <c r="CR137" s="59">
        <v>0</v>
      </c>
      <c r="CS137" s="51">
        <v>6.11</v>
      </c>
      <c r="CT137" s="50">
        <v>0</v>
      </c>
      <c r="CU137" s="51">
        <v>25.89</v>
      </c>
      <c r="CV137" s="50">
        <v>0</v>
      </c>
      <c r="CW137" s="51">
        <v>36.5</v>
      </c>
      <c r="CX137" s="50">
        <v>0</v>
      </c>
      <c r="CY137" s="51">
        <v>19.98</v>
      </c>
      <c r="CZ137" s="50">
        <v>0</v>
      </c>
      <c r="DA137" s="51">
        <v>33.69</v>
      </c>
      <c r="DB137" s="50">
        <v>0</v>
      </c>
      <c r="DC137" s="51">
        <v>47.84</v>
      </c>
      <c r="DD137" s="50">
        <v>0</v>
      </c>
      <c r="DE137" s="51">
        <v>38.89</v>
      </c>
    </row>
    <row r="138" spans="1:109">
      <c r="A138" s="54" t="s">
        <v>244</v>
      </c>
      <c r="B138" s="44">
        <v>1146</v>
      </c>
      <c r="C138" s="45">
        <v>5382</v>
      </c>
      <c r="D138" s="58">
        <v>0</v>
      </c>
      <c r="E138" s="60">
        <v>0</v>
      </c>
      <c r="F138" s="55">
        <v>1922</v>
      </c>
      <c r="G138" s="45">
        <v>1837</v>
      </c>
      <c r="H138" s="55">
        <v>5894</v>
      </c>
      <c r="I138" s="45">
        <v>10006</v>
      </c>
      <c r="J138" s="55">
        <v>7649</v>
      </c>
      <c r="K138" s="45">
        <v>6791</v>
      </c>
      <c r="L138" s="55">
        <v>4742</v>
      </c>
      <c r="M138" s="45">
        <v>13799</v>
      </c>
      <c r="N138" s="55">
        <v>6578</v>
      </c>
      <c r="O138" s="45">
        <v>10431</v>
      </c>
      <c r="P138" s="55">
        <v>4234</v>
      </c>
      <c r="Q138" s="45">
        <v>8026</v>
      </c>
      <c r="R138" s="55">
        <v>5255</v>
      </c>
      <c r="S138" s="45">
        <v>11892</v>
      </c>
      <c r="T138" s="55">
        <v>3275</v>
      </c>
      <c r="U138" s="45">
        <v>11042</v>
      </c>
      <c r="V138" s="55">
        <v>4122</v>
      </c>
      <c r="W138" s="45">
        <v>9253</v>
      </c>
      <c r="X138" s="55">
        <v>2057</v>
      </c>
      <c r="Y138" s="45">
        <v>4316</v>
      </c>
      <c r="Z138" s="55">
        <v>4291</v>
      </c>
      <c r="AA138" s="45">
        <v>8708</v>
      </c>
      <c r="AB138" s="55">
        <v>2661</v>
      </c>
      <c r="AC138" s="45">
        <v>19285</v>
      </c>
      <c r="AD138" s="55">
        <v>6513</v>
      </c>
      <c r="AE138" s="45">
        <v>16032</v>
      </c>
      <c r="AF138" s="55">
        <v>4525</v>
      </c>
      <c r="AG138" s="45">
        <v>17697</v>
      </c>
      <c r="AH138" s="55">
        <v>6266</v>
      </c>
      <c r="AI138" s="45">
        <v>11633</v>
      </c>
      <c r="AJ138" s="55">
        <v>4982</v>
      </c>
      <c r="AK138" s="45">
        <v>8001</v>
      </c>
      <c r="AL138" s="55">
        <v>5061</v>
      </c>
      <c r="AM138" s="45">
        <v>9332</v>
      </c>
      <c r="AN138" s="55">
        <v>1984</v>
      </c>
      <c r="AO138" s="57">
        <v>7616</v>
      </c>
      <c r="AP138" s="44">
        <v>2151</v>
      </c>
      <c r="AQ138" s="45">
        <v>11523</v>
      </c>
      <c r="AR138" s="44">
        <v>4266</v>
      </c>
      <c r="AS138" s="45">
        <v>9137</v>
      </c>
      <c r="AT138" s="44">
        <v>4138</v>
      </c>
      <c r="AU138" s="45">
        <v>11400</v>
      </c>
      <c r="AV138" s="44">
        <v>4733</v>
      </c>
      <c r="AW138" s="45">
        <v>16556</v>
      </c>
      <c r="AX138" s="44">
        <v>2575</v>
      </c>
      <c r="AY138" s="45">
        <v>15237</v>
      </c>
      <c r="AZ138" s="44">
        <v>4296</v>
      </c>
      <c r="BA138" s="45">
        <v>16589</v>
      </c>
      <c r="BB138" s="44">
        <v>2759</v>
      </c>
      <c r="BC138" s="45">
        <v>22476</v>
      </c>
      <c r="BD138" s="44">
        <v>1572</v>
      </c>
      <c r="BE138" s="45">
        <v>19444</v>
      </c>
      <c r="BF138" s="44">
        <v>2216</v>
      </c>
      <c r="BG138" s="45">
        <v>7207</v>
      </c>
      <c r="BH138" s="58">
        <v>0</v>
      </c>
      <c r="BI138" s="60">
        <v>0</v>
      </c>
      <c r="BJ138" s="44">
        <v>1657</v>
      </c>
      <c r="BK138" s="45">
        <v>14929</v>
      </c>
      <c r="BL138" s="44">
        <v>3897</v>
      </c>
      <c r="BM138" s="45">
        <v>7365</v>
      </c>
      <c r="BN138" s="44">
        <v>1826</v>
      </c>
      <c r="BO138" s="45">
        <v>12028</v>
      </c>
      <c r="BP138" s="44">
        <v>3996</v>
      </c>
      <c r="BQ138" s="45">
        <v>14157</v>
      </c>
      <c r="BR138" s="44">
        <v>3900</v>
      </c>
      <c r="BS138" s="45">
        <v>20581</v>
      </c>
      <c r="BT138" s="44">
        <v>3585</v>
      </c>
      <c r="BU138" s="45">
        <v>25140</v>
      </c>
      <c r="BV138" s="44">
        <v>3206</v>
      </c>
      <c r="BW138" s="45">
        <v>31788</v>
      </c>
      <c r="BX138" s="44">
        <v>3572</v>
      </c>
      <c r="BY138" s="45">
        <v>20414</v>
      </c>
      <c r="BZ138" s="44">
        <v>3255</v>
      </c>
      <c r="CA138" s="45">
        <v>16242</v>
      </c>
      <c r="CB138" s="44">
        <v>3736</v>
      </c>
      <c r="CC138" s="45">
        <v>25463</v>
      </c>
      <c r="CD138" s="44">
        <v>2307</v>
      </c>
      <c r="CE138" s="45">
        <v>22339</v>
      </c>
      <c r="CF138" s="44">
        <v>1741</v>
      </c>
      <c r="CG138" s="45">
        <v>28353</v>
      </c>
      <c r="CH138" s="50">
        <v>6511.95</v>
      </c>
      <c r="CI138" s="51">
        <v>12039.1</v>
      </c>
      <c r="CJ138" s="59">
        <v>1434.45</v>
      </c>
      <c r="CK138" s="51">
        <v>5671.75</v>
      </c>
      <c r="CL138" s="59">
        <v>0</v>
      </c>
      <c r="CM138" s="51">
        <v>0</v>
      </c>
      <c r="CN138" s="59">
        <v>0</v>
      </c>
      <c r="CO138" s="51">
        <v>0</v>
      </c>
      <c r="CP138" s="59">
        <v>1266.1500000000001</v>
      </c>
      <c r="CQ138" s="51">
        <v>8972.67</v>
      </c>
      <c r="CR138" s="59">
        <v>3853.65</v>
      </c>
      <c r="CS138" s="51">
        <v>16745.29</v>
      </c>
      <c r="CT138" s="50">
        <v>5531.9</v>
      </c>
      <c r="CU138" s="51">
        <v>8723.52</v>
      </c>
      <c r="CV138" s="50">
        <v>3632.35</v>
      </c>
      <c r="CW138" s="51">
        <v>6792.84</v>
      </c>
      <c r="CX138" s="50">
        <v>1049</v>
      </c>
      <c r="CY138" s="51">
        <v>1628.25</v>
      </c>
      <c r="CZ138" s="50">
        <v>2922.55</v>
      </c>
      <c r="DA138" s="51">
        <v>24282.52</v>
      </c>
      <c r="DB138" s="50">
        <v>3583.95</v>
      </c>
      <c r="DC138" s="51">
        <v>17120.73</v>
      </c>
      <c r="DD138" s="50">
        <v>3557.3</v>
      </c>
      <c r="DE138" s="51">
        <v>19719.04</v>
      </c>
    </row>
    <row r="139" spans="1:109">
      <c r="A139" s="54" t="s">
        <v>245</v>
      </c>
      <c r="B139" s="58">
        <v>0</v>
      </c>
      <c r="C139" s="60">
        <v>0</v>
      </c>
      <c r="D139" s="58">
        <v>0</v>
      </c>
      <c r="E139" s="60">
        <v>0</v>
      </c>
      <c r="F139" s="56">
        <v>0</v>
      </c>
      <c r="G139" s="60">
        <v>3</v>
      </c>
      <c r="H139" s="56">
        <v>0</v>
      </c>
      <c r="I139" s="60">
        <v>0</v>
      </c>
      <c r="J139" s="56">
        <v>0</v>
      </c>
      <c r="K139" s="60">
        <v>0</v>
      </c>
      <c r="L139" s="56">
        <v>20</v>
      </c>
      <c r="M139" s="60">
        <v>7</v>
      </c>
      <c r="N139" s="56">
        <v>92</v>
      </c>
      <c r="O139" s="60">
        <v>92</v>
      </c>
      <c r="P139" s="56">
        <v>6</v>
      </c>
      <c r="Q139" s="60">
        <v>9</v>
      </c>
      <c r="R139" s="56">
        <v>88</v>
      </c>
      <c r="S139" s="60">
        <v>3</v>
      </c>
      <c r="T139" s="56">
        <v>29</v>
      </c>
      <c r="U139" s="60">
        <v>0</v>
      </c>
      <c r="V139" s="56">
        <v>5</v>
      </c>
      <c r="W139" s="60">
        <v>0</v>
      </c>
      <c r="X139" s="56">
        <v>575</v>
      </c>
      <c r="Y139" s="60">
        <v>0</v>
      </c>
      <c r="Z139" s="56">
        <v>568</v>
      </c>
      <c r="AA139" s="60">
        <v>12</v>
      </c>
      <c r="AB139" s="56">
        <v>3</v>
      </c>
      <c r="AC139" s="60">
        <v>3</v>
      </c>
      <c r="AD139" s="56">
        <v>100</v>
      </c>
      <c r="AE139" s="60">
        <v>49</v>
      </c>
      <c r="AF139" s="56">
        <v>123</v>
      </c>
      <c r="AG139" s="60">
        <v>55</v>
      </c>
      <c r="AH139" s="56">
        <v>66</v>
      </c>
      <c r="AI139" s="60">
        <v>20</v>
      </c>
      <c r="AJ139" s="56">
        <v>0</v>
      </c>
      <c r="AK139" s="60">
        <v>16</v>
      </c>
      <c r="AL139" s="56">
        <v>0</v>
      </c>
      <c r="AM139" s="60">
        <v>0</v>
      </c>
      <c r="AN139" s="56">
        <v>3</v>
      </c>
      <c r="AO139" s="61">
        <v>22</v>
      </c>
      <c r="AP139" s="58">
        <v>0</v>
      </c>
      <c r="AQ139" s="60">
        <v>3</v>
      </c>
      <c r="AR139" s="58">
        <v>0</v>
      </c>
      <c r="AS139" s="60">
        <v>72</v>
      </c>
      <c r="AT139" s="58">
        <v>0</v>
      </c>
      <c r="AU139" s="60">
        <v>15</v>
      </c>
      <c r="AV139" s="58">
        <v>0</v>
      </c>
      <c r="AW139" s="60">
        <v>63</v>
      </c>
      <c r="AX139" s="58">
        <v>0</v>
      </c>
      <c r="AY139" s="60">
        <v>58</v>
      </c>
      <c r="AZ139" s="58">
        <v>0</v>
      </c>
      <c r="BA139" s="60">
        <v>64</v>
      </c>
      <c r="BB139" s="58">
        <v>0</v>
      </c>
      <c r="BC139" s="60">
        <v>43</v>
      </c>
      <c r="BD139" s="58">
        <v>0</v>
      </c>
      <c r="BE139" s="60">
        <v>69</v>
      </c>
      <c r="BF139" s="58">
        <v>0</v>
      </c>
      <c r="BG139" s="60">
        <v>17</v>
      </c>
      <c r="BH139" s="58">
        <v>0</v>
      </c>
      <c r="BI139" s="60">
        <v>0</v>
      </c>
      <c r="BJ139" s="44">
        <v>0</v>
      </c>
      <c r="BK139" s="45">
        <v>0</v>
      </c>
      <c r="BL139" s="44">
        <v>0</v>
      </c>
      <c r="BM139" s="45">
        <v>0</v>
      </c>
      <c r="BN139" s="44">
        <v>0</v>
      </c>
      <c r="BO139" s="45">
        <v>0</v>
      </c>
      <c r="BP139" s="44">
        <v>0</v>
      </c>
      <c r="BQ139" s="45">
        <v>20</v>
      </c>
      <c r="BR139" s="44">
        <v>0</v>
      </c>
      <c r="BS139" s="45">
        <v>130</v>
      </c>
      <c r="BT139" s="44">
        <v>0</v>
      </c>
      <c r="BU139" s="45">
        <v>0</v>
      </c>
      <c r="BV139" s="58">
        <v>0</v>
      </c>
      <c r="BW139" s="60">
        <v>12</v>
      </c>
      <c r="BX139" s="58">
        <v>0</v>
      </c>
      <c r="BY139" s="60">
        <v>80</v>
      </c>
      <c r="BZ139" s="58">
        <v>0</v>
      </c>
      <c r="CA139" s="60">
        <v>40</v>
      </c>
      <c r="CB139" s="58">
        <v>0</v>
      </c>
      <c r="CC139" s="60">
        <v>54</v>
      </c>
      <c r="CD139" s="58">
        <v>0</v>
      </c>
      <c r="CE139" s="60">
        <v>46</v>
      </c>
      <c r="CF139" s="58">
        <v>0</v>
      </c>
      <c r="CG139" s="60">
        <v>82</v>
      </c>
      <c r="CH139" s="50">
        <v>0</v>
      </c>
      <c r="CI139" s="51">
        <v>90.56</v>
      </c>
      <c r="CJ139" s="59">
        <v>0</v>
      </c>
      <c r="CK139" s="51">
        <v>7.19</v>
      </c>
      <c r="CL139" s="59">
        <v>0</v>
      </c>
      <c r="CM139" s="51">
        <v>30.93</v>
      </c>
      <c r="CN139" s="59">
        <v>0.01</v>
      </c>
      <c r="CO139" s="51">
        <v>23.66</v>
      </c>
      <c r="CP139" s="59">
        <v>0</v>
      </c>
      <c r="CQ139" s="51">
        <v>14.4</v>
      </c>
      <c r="CR139" s="59">
        <v>0</v>
      </c>
      <c r="CS139" s="51">
        <v>26.04</v>
      </c>
      <c r="CT139" s="50">
        <v>0</v>
      </c>
      <c r="CU139" s="51">
        <v>53.78</v>
      </c>
      <c r="CV139" s="50">
        <v>0</v>
      </c>
      <c r="CW139" s="51">
        <v>84.99</v>
      </c>
      <c r="CX139" s="50">
        <v>0</v>
      </c>
      <c r="CY139" s="51">
        <v>40.42</v>
      </c>
      <c r="CZ139" s="50">
        <v>0</v>
      </c>
      <c r="DA139" s="51">
        <v>99.75</v>
      </c>
      <c r="DB139" s="50">
        <v>0</v>
      </c>
      <c r="DC139" s="51">
        <v>95.1</v>
      </c>
      <c r="DD139" s="50">
        <v>0</v>
      </c>
      <c r="DE139" s="51">
        <v>56.01</v>
      </c>
    </row>
    <row r="140" spans="1:109">
      <c r="A140" s="54" t="s">
        <v>246</v>
      </c>
      <c r="B140" s="44">
        <v>2420</v>
      </c>
      <c r="C140" s="45">
        <v>7751</v>
      </c>
      <c r="D140" s="44">
        <v>2127</v>
      </c>
      <c r="E140" s="45">
        <v>10057</v>
      </c>
      <c r="F140" s="55">
        <v>1441</v>
      </c>
      <c r="G140" s="45">
        <v>4507</v>
      </c>
      <c r="H140" s="55">
        <v>7618</v>
      </c>
      <c r="I140" s="45">
        <v>8972</v>
      </c>
      <c r="J140" s="55">
        <v>4581</v>
      </c>
      <c r="K140" s="45">
        <v>6151</v>
      </c>
      <c r="L140" s="55">
        <v>4689</v>
      </c>
      <c r="M140" s="45">
        <v>14928</v>
      </c>
      <c r="N140" s="55">
        <v>5722</v>
      </c>
      <c r="O140" s="45">
        <v>10527</v>
      </c>
      <c r="P140" s="55">
        <v>10104</v>
      </c>
      <c r="Q140" s="45">
        <v>6764</v>
      </c>
      <c r="R140" s="55">
        <v>6582</v>
      </c>
      <c r="S140" s="45">
        <v>9959</v>
      </c>
      <c r="T140" s="55">
        <v>8684</v>
      </c>
      <c r="U140" s="45">
        <v>10790</v>
      </c>
      <c r="V140" s="55">
        <v>10403</v>
      </c>
      <c r="W140" s="45">
        <v>8314</v>
      </c>
      <c r="X140" s="55">
        <v>6541</v>
      </c>
      <c r="Y140" s="45">
        <v>10522</v>
      </c>
      <c r="Z140" s="55">
        <v>4185</v>
      </c>
      <c r="AA140" s="45">
        <v>16920</v>
      </c>
      <c r="AB140" s="55">
        <v>4615</v>
      </c>
      <c r="AC140" s="45">
        <v>18120</v>
      </c>
      <c r="AD140" s="55">
        <v>8219</v>
      </c>
      <c r="AE140" s="45">
        <v>15668</v>
      </c>
      <c r="AF140" s="55">
        <v>5669</v>
      </c>
      <c r="AG140" s="45">
        <v>21050</v>
      </c>
      <c r="AH140" s="55">
        <v>4543</v>
      </c>
      <c r="AI140" s="45">
        <v>16373</v>
      </c>
      <c r="AJ140" s="55">
        <v>4204</v>
      </c>
      <c r="AK140" s="45">
        <v>8187</v>
      </c>
      <c r="AL140" s="55">
        <v>2849</v>
      </c>
      <c r="AM140" s="45">
        <v>1591</v>
      </c>
      <c r="AN140" s="56">
        <v>0</v>
      </c>
      <c r="AO140" s="61">
        <v>0</v>
      </c>
      <c r="AP140" s="58">
        <v>0</v>
      </c>
      <c r="AQ140" s="60">
        <v>0</v>
      </c>
      <c r="AR140" s="44">
        <v>3210</v>
      </c>
      <c r="AS140" s="45">
        <v>5969</v>
      </c>
      <c r="AT140" s="44">
        <v>2424</v>
      </c>
      <c r="AU140" s="45">
        <v>12089</v>
      </c>
      <c r="AV140" s="58">
        <v>372</v>
      </c>
      <c r="AW140" s="45">
        <v>2083</v>
      </c>
      <c r="AX140" s="44">
        <v>3473</v>
      </c>
      <c r="AY140" s="45">
        <v>21507</v>
      </c>
      <c r="AZ140" s="44">
        <v>6126</v>
      </c>
      <c r="BA140" s="45">
        <v>12047</v>
      </c>
      <c r="BB140" s="44">
        <v>3743</v>
      </c>
      <c r="BC140" s="45">
        <v>23391</v>
      </c>
      <c r="BD140" s="44">
        <v>3533</v>
      </c>
      <c r="BE140" s="45">
        <v>21938</v>
      </c>
      <c r="BF140" s="44">
        <v>2189</v>
      </c>
      <c r="BG140" s="45">
        <v>13886</v>
      </c>
      <c r="BH140" s="44">
        <v>2385</v>
      </c>
      <c r="BI140" s="45">
        <v>14463</v>
      </c>
      <c r="BJ140" s="44">
        <v>2271</v>
      </c>
      <c r="BK140" s="45">
        <v>13603</v>
      </c>
      <c r="BL140" s="44">
        <v>4486</v>
      </c>
      <c r="BM140" s="45">
        <v>4672</v>
      </c>
      <c r="BN140" s="44">
        <v>2202</v>
      </c>
      <c r="BO140" s="45">
        <v>14347</v>
      </c>
      <c r="BP140" s="44">
        <v>5799</v>
      </c>
      <c r="BQ140" s="45">
        <v>15045</v>
      </c>
      <c r="BR140" s="44">
        <v>5470</v>
      </c>
      <c r="BS140" s="45">
        <v>19200</v>
      </c>
      <c r="BT140" s="44">
        <v>3392</v>
      </c>
      <c r="BU140" s="45">
        <v>27230</v>
      </c>
      <c r="BV140" s="44">
        <v>4415</v>
      </c>
      <c r="BW140" s="45">
        <v>29977</v>
      </c>
      <c r="BX140" s="44">
        <v>3022</v>
      </c>
      <c r="BY140" s="45">
        <v>18287</v>
      </c>
      <c r="BZ140" s="44">
        <v>4865</v>
      </c>
      <c r="CA140" s="45">
        <v>25003</v>
      </c>
      <c r="CB140" s="44">
        <v>3545</v>
      </c>
      <c r="CC140" s="45">
        <v>29807</v>
      </c>
      <c r="CD140" s="44">
        <v>3534</v>
      </c>
      <c r="CE140" s="45">
        <v>21991</v>
      </c>
      <c r="CF140" s="44">
        <v>2383</v>
      </c>
      <c r="CG140" s="45">
        <v>31672</v>
      </c>
      <c r="CH140" s="50">
        <v>6364.4</v>
      </c>
      <c r="CI140" s="51">
        <v>10575.18</v>
      </c>
      <c r="CJ140" s="59">
        <v>3776.7</v>
      </c>
      <c r="CK140" s="51">
        <v>11554.24</v>
      </c>
      <c r="CL140" s="59">
        <v>2325</v>
      </c>
      <c r="CM140" s="51">
        <v>8126.97</v>
      </c>
      <c r="CN140" s="59">
        <v>3903.04</v>
      </c>
      <c r="CO140" s="51">
        <v>13534.71</v>
      </c>
      <c r="CP140" s="59">
        <v>4027.45</v>
      </c>
      <c r="CQ140" s="51">
        <v>13071.53</v>
      </c>
      <c r="CR140" s="59">
        <v>4164.55</v>
      </c>
      <c r="CS140" s="51">
        <v>19052.060000000001</v>
      </c>
      <c r="CT140" s="50">
        <v>5240.45</v>
      </c>
      <c r="CU140" s="51">
        <v>7660.22</v>
      </c>
      <c r="CV140" s="50">
        <v>3802.6</v>
      </c>
      <c r="CW140" s="51">
        <v>8431.57</v>
      </c>
      <c r="CX140" s="50">
        <v>7264.65</v>
      </c>
      <c r="CY140" s="51">
        <v>8087.98</v>
      </c>
      <c r="CZ140" s="50">
        <v>1920.6</v>
      </c>
      <c r="DA140" s="51">
        <v>17093.509999999998</v>
      </c>
      <c r="DB140" s="50">
        <v>3964</v>
      </c>
      <c r="DC140" s="51">
        <v>16187.26</v>
      </c>
      <c r="DD140" s="50">
        <v>4895.3500000000004</v>
      </c>
      <c r="DE140" s="51">
        <v>20265.05</v>
      </c>
    </row>
    <row r="141" spans="1:109">
      <c r="A141" s="54" t="s">
        <v>56</v>
      </c>
      <c r="B141" s="44">
        <v>25117</v>
      </c>
      <c r="C141" s="45">
        <v>39328</v>
      </c>
      <c r="D141" s="44">
        <v>10867</v>
      </c>
      <c r="E141" s="45">
        <v>35311</v>
      </c>
      <c r="F141" s="55">
        <v>22089</v>
      </c>
      <c r="G141" s="45">
        <v>25632</v>
      </c>
      <c r="H141" s="55">
        <v>13404</v>
      </c>
      <c r="I141" s="45">
        <v>37863</v>
      </c>
      <c r="J141" s="55">
        <v>15254</v>
      </c>
      <c r="K141" s="45">
        <v>20305</v>
      </c>
      <c r="L141" s="55">
        <v>7903</v>
      </c>
      <c r="M141" s="45">
        <v>32356</v>
      </c>
      <c r="N141" s="55">
        <v>18106</v>
      </c>
      <c r="O141" s="45">
        <v>12511</v>
      </c>
      <c r="P141" s="55">
        <v>20886</v>
      </c>
      <c r="Q141" s="45">
        <v>10261</v>
      </c>
      <c r="R141" s="55">
        <v>15070</v>
      </c>
      <c r="S141" s="45">
        <v>21141</v>
      </c>
      <c r="T141" s="55">
        <v>16323</v>
      </c>
      <c r="U141" s="45">
        <v>39563</v>
      </c>
      <c r="V141" s="55">
        <v>21820</v>
      </c>
      <c r="W141" s="45">
        <v>23441</v>
      </c>
      <c r="X141" s="55">
        <v>24870</v>
      </c>
      <c r="Y141" s="45">
        <v>30495</v>
      </c>
      <c r="Z141" s="56">
        <v>0</v>
      </c>
      <c r="AA141" s="60">
        <v>0</v>
      </c>
      <c r="AB141" s="55">
        <v>9936</v>
      </c>
      <c r="AC141" s="45">
        <v>50168</v>
      </c>
      <c r="AD141" s="55">
        <v>5257</v>
      </c>
      <c r="AE141" s="45">
        <v>32426</v>
      </c>
      <c r="AF141" s="55">
        <v>3148</v>
      </c>
      <c r="AG141" s="45">
        <v>29620</v>
      </c>
      <c r="AH141" s="55">
        <v>6959</v>
      </c>
      <c r="AI141" s="45">
        <v>22284</v>
      </c>
      <c r="AJ141" s="55">
        <v>18354</v>
      </c>
      <c r="AK141" s="45">
        <v>23379</v>
      </c>
      <c r="AL141" s="55">
        <v>12702</v>
      </c>
      <c r="AM141" s="45">
        <v>21112</v>
      </c>
      <c r="AN141" s="55">
        <v>22983</v>
      </c>
      <c r="AO141" s="57">
        <v>9777</v>
      </c>
      <c r="AP141" s="44">
        <v>9779</v>
      </c>
      <c r="AQ141" s="45">
        <v>5699</v>
      </c>
      <c r="AR141" s="44">
        <v>18107</v>
      </c>
      <c r="AS141" s="45">
        <v>21529</v>
      </c>
      <c r="AT141" s="44">
        <v>10300</v>
      </c>
      <c r="AU141" s="45">
        <v>21669</v>
      </c>
      <c r="AV141" s="44">
        <v>3958</v>
      </c>
      <c r="AW141" s="45">
        <v>36845</v>
      </c>
      <c r="AX141" s="44">
        <v>6978</v>
      </c>
      <c r="AY141" s="45">
        <v>33436</v>
      </c>
      <c r="AZ141" s="44">
        <v>6525</v>
      </c>
      <c r="BA141" s="45">
        <v>21959</v>
      </c>
      <c r="BB141" s="44">
        <v>9163</v>
      </c>
      <c r="BC141" s="45">
        <v>26869</v>
      </c>
      <c r="BD141" s="44">
        <v>6946</v>
      </c>
      <c r="BE141" s="45">
        <v>39896</v>
      </c>
      <c r="BF141" s="44">
        <v>6587</v>
      </c>
      <c r="BG141" s="45">
        <v>35331</v>
      </c>
      <c r="BH141" s="44">
        <v>10893</v>
      </c>
      <c r="BI141" s="45">
        <v>26073</v>
      </c>
      <c r="BJ141" s="44">
        <v>9995</v>
      </c>
      <c r="BK141" s="45">
        <v>20283</v>
      </c>
      <c r="BL141" s="44">
        <v>5650</v>
      </c>
      <c r="BM141" s="45">
        <v>13158</v>
      </c>
      <c r="BN141" s="44">
        <v>8200</v>
      </c>
      <c r="BO141" s="45">
        <v>27900</v>
      </c>
      <c r="BP141" s="44">
        <v>10655</v>
      </c>
      <c r="BQ141" s="45">
        <v>28393</v>
      </c>
      <c r="BR141" s="44">
        <v>11122</v>
      </c>
      <c r="BS141" s="45">
        <v>33383</v>
      </c>
      <c r="BT141" s="44">
        <v>7539</v>
      </c>
      <c r="BU141" s="45">
        <v>36072</v>
      </c>
      <c r="BV141" s="44">
        <v>7210</v>
      </c>
      <c r="BW141" s="45">
        <v>42659</v>
      </c>
      <c r="BX141" s="44">
        <v>3961</v>
      </c>
      <c r="BY141" s="45">
        <v>36709</v>
      </c>
      <c r="BZ141" s="44">
        <v>1273</v>
      </c>
      <c r="CA141" s="45">
        <v>42315</v>
      </c>
      <c r="CB141" s="44">
        <v>2742</v>
      </c>
      <c r="CC141" s="45">
        <v>39595</v>
      </c>
      <c r="CD141" s="44">
        <v>6075</v>
      </c>
      <c r="CE141" s="45">
        <v>36613</v>
      </c>
      <c r="CF141" s="44">
        <v>6938</v>
      </c>
      <c r="CG141" s="45">
        <v>50408</v>
      </c>
      <c r="CH141" s="50">
        <v>12411.77</v>
      </c>
      <c r="CI141" s="51">
        <v>21872.43</v>
      </c>
      <c r="CJ141" s="59">
        <v>21009.65</v>
      </c>
      <c r="CK141" s="51">
        <v>11499.3</v>
      </c>
      <c r="CL141" s="59">
        <v>3697.52</v>
      </c>
      <c r="CM141" s="51">
        <v>69.66</v>
      </c>
      <c r="CN141" s="59">
        <v>13801.59</v>
      </c>
      <c r="CO141" s="51">
        <v>14775.08</v>
      </c>
      <c r="CP141" s="59">
        <v>6466.23</v>
      </c>
      <c r="CQ141" s="51">
        <v>30788.91</v>
      </c>
      <c r="CR141" s="59">
        <v>3516.35</v>
      </c>
      <c r="CS141" s="51">
        <v>34291.49</v>
      </c>
      <c r="CT141" s="50">
        <v>16244.01</v>
      </c>
      <c r="CU141" s="51">
        <v>28094.720000000001</v>
      </c>
      <c r="CV141" s="50">
        <v>4669.25</v>
      </c>
      <c r="CW141" s="51">
        <v>32927.040000000001</v>
      </c>
      <c r="CX141" s="50">
        <v>2335.23</v>
      </c>
      <c r="CY141" s="51">
        <v>27054.54</v>
      </c>
      <c r="CZ141" s="50">
        <v>1750.68</v>
      </c>
      <c r="DA141" s="51">
        <v>39226.01</v>
      </c>
      <c r="DB141" s="50">
        <v>1151.28</v>
      </c>
      <c r="DC141" s="51">
        <v>40012.11</v>
      </c>
      <c r="DD141" s="50">
        <v>6160.86</v>
      </c>
      <c r="DE141" s="51">
        <v>25660.400000000001</v>
      </c>
    </row>
    <row r="142" spans="1:109">
      <c r="A142" s="54" t="s">
        <v>166</v>
      </c>
      <c r="B142" s="55">
        <v>0</v>
      </c>
      <c r="C142" s="45">
        <v>0</v>
      </c>
      <c r="D142" s="55">
        <v>0</v>
      </c>
      <c r="E142" s="45">
        <v>0</v>
      </c>
      <c r="F142" s="55">
        <v>0</v>
      </c>
      <c r="G142" s="45">
        <v>0</v>
      </c>
      <c r="H142" s="55">
        <v>0</v>
      </c>
      <c r="I142" s="45">
        <v>0</v>
      </c>
      <c r="J142" s="55">
        <v>0</v>
      </c>
      <c r="K142" s="45">
        <v>0</v>
      </c>
      <c r="L142" s="55">
        <v>0</v>
      </c>
      <c r="M142" s="45">
        <v>0</v>
      </c>
      <c r="N142" s="55">
        <v>0</v>
      </c>
      <c r="O142" s="45">
        <v>0</v>
      </c>
      <c r="P142" s="55">
        <v>0</v>
      </c>
      <c r="Q142" s="45">
        <v>0</v>
      </c>
      <c r="R142" s="55">
        <v>0</v>
      </c>
      <c r="S142" s="45">
        <v>0</v>
      </c>
      <c r="T142" s="55">
        <v>0</v>
      </c>
      <c r="U142" s="45">
        <v>0</v>
      </c>
      <c r="V142" s="55">
        <v>0</v>
      </c>
      <c r="W142" s="45">
        <v>0</v>
      </c>
      <c r="X142" s="55">
        <v>0</v>
      </c>
      <c r="Y142" s="45">
        <v>0</v>
      </c>
      <c r="Z142" s="55">
        <v>0</v>
      </c>
      <c r="AA142" s="45">
        <v>0</v>
      </c>
      <c r="AB142" s="55">
        <v>0</v>
      </c>
      <c r="AC142" s="45">
        <v>0</v>
      </c>
      <c r="AD142" s="55">
        <v>0</v>
      </c>
      <c r="AE142" s="45">
        <v>0</v>
      </c>
      <c r="AF142" s="55">
        <v>0</v>
      </c>
      <c r="AG142" s="45">
        <v>0</v>
      </c>
      <c r="AH142" s="55">
        <v>0</v>
      </c>
      <c r="AI142" s="45">
        <v>0</v>
      </c>
      <c r="AJ142" s="55">
        <v>0</v>
      </c>
      <c r="AK142" s="45">
        <v>0</v>
      </c>
      <c r="AL142" s="55">
        <v>0</v>
      </c>
      <c r="AM142" s="45">
        <v>0</v>
      </c>
      <c r="AN142" s="55">
        <v>0</v>
      </c>
      <c r="AO142" s="57">
        <v>0</v>
      </c>
      <c r="AP142" s="44">
        <v>0</v>
      </c>
      <c r="AQ142" s="45">
        <v>0</v>
      </c>
      <c r="AR142" s="44">
        <v>0</v>
      </c>
      <c r="AS142" s="45">
        <v>0</v>
      </c>
      <c r="AT142" s="44">
        <v>0</v>
      </c>
      <c r="AU142" s="45">
        <v>0</v>
      </c>
      <c r="AV142" s="44">
        <v>0</v>
      </c>
      <c r="AW142" s="45">
        <v>0</v>
      </c>
      <c r="AX142" s="44">
        <v>0</v>
      </c>
      <c r="AY142" s="45">
        <v>0</v>
      </c>
      <c r="AZ142" s="44">
        <v>0</v>
      </c>
      <c r="BA142" s="45">
        <v>0</v>
      </c>
      <c r="BB142" s="44">
        <v>0</v>
      </c>
      <c r="BC142" s="45">
        <v>0</v>
      </c>
      <c r="BD142" s="44">
        <v>0</v>
      </c>
      <c r="BE142" s="45">
        <v>0</v>
      </c>
      <c r="BF142" s="44">
        <v>0</v>
      </c>
      <c r="BG142" s="45">
        <v>0</v>
      </c>
      <c r="BH142" s="44">
        <v>0</v>
      </c>
      <c r="BI142" s="45">
        <v>0</v>
      </c>
      <c r="BJ142" s="44">
        <v>2103</v>
      </c>
      <c r="BK142" s="45">
        <v>3815</v>
      </c>
      <c r="BL142" s="44">
        <v>1494</v>
      </c>
      <c r="BM142" s="45">
        <v>4985</v>
      </c>
      <c r="BN142" s="44">
        <v>1338</v>
      </c>
      <c r="BO142" s="45">
        <v>2945</v>
      </c>
      <c r="BP142" s="44">
        <v>1524</v>
      </c>
      <c r="BQ142" s="45">
        <v>2472</v>
      </c>
      <c r="BR142" s="44">
        <v>1087</v>
      </c>
      <c r="BS142" s="45">
        <v>4758</v>
      </c>
      <c r="BT142" s="44">
        <v>1640</v>
      </c>
      <c r="BU142" s="45">
        <v>4871</v>
      </c>
      <c r="BV142" s="44">
        <v>3051</v>
      </c>
      <c r="BW142" s="45">
        <v>1642</v>
      </c>
      <c r="BX142" s="44">
        <v>2529</v>
      </c>
      <c r="BY142" s="45">
        <v>4865</v>
      </c>
      <c r="BZ142" s="44">
        <v>3374</v>
      </c>
      <c r="CA142" s="45">
        <v>1145</v>
      </c>
      <c r="CB142" s="44">
        <v>2393</v>
      </c>
      <c r="CC142" s="45">
        <v>3573</v>
      </c>
      <c r="CD142" s="44">
        <v>2333</v>
      </c>
      <c r="CE142" s="45">
        <v>2308</v>
      </c>
      <c r="CF142" s="44">
        <v>5798</v>
      </c>
      <c r="CG142" s="60">
        <v>23</v>
      </c>
      <c r="CH142" s="50">
        <v>2216.3000000000002</v>
      </c>
      <c r="CI142" s="51">
        <v>831.75</v>
      </c>
      <c r="CJ142" s="59">
        <v>2895.85</v>
      </c>
      <c r="CK142" s="51">
        <v>421.66</v>
      </c>
      <c r="CL142" s="59">
        <v>262.89999999999998</v>
      </c>
      <c r="CM142" s="51">
        <v>550.48</v>
      </c>
      <c r="CN142" s="59">
        <v>3811.75</v>
      </c>
      <c r="CO142" s="51">
        <v>3324.62</v>
      </c>
      <c r="CP142" s="59">
        <v>1985.3</v>
      </c>
      <c r="CQ142" s="51">
        <v>2587.0500000000002</v>
      </c>
      <c r="CR142" s="59">
        <v>1008.6</v>
      </c>
      <c r="CS142" s="51">
        <v>1650.42</v>
      </c>
      <c r="CT142" s="50">
        <v>761.9</v>
      </c>
      <c r="CU142" s="51">
        <v>1569.94</v>
      </c>
      <c r="CV142" s="50">
        <v>1828.95</v>
      </c>
      <c r="CW142" s="51">
        <v>2889.03</v>
      </c>
      <c r="CX142" s="50">
        <v>2518.5500000000002</v>
      </c>
      <c r="CY142" s="51">
        <v>2233.79</v>
      </c>
      <c r="CZ142" s="50">
        <v>1482.25</v>
      </c>
      <c r="DA142" s="51">
        <v>2328.83</v>
      </c>
      <c r="DB142" s="50">
        <v>2577.8000000000002</v>
      </c>
      <c r="DC142" s="51">
        <v>255.52</v>
      </c>
      <c r="DD142" s="50">
        <v>2616.5</v>
      </c>
      <c r="DE142" s="51">
        <v>4416.43</v>
      </c>
    </row>
    <row r="143" spans="1:109">
      <c r="A143" s="54" t="s">
        <v>167</v>
      </c>
      <c r="B143" s="55">
        <v>0</v>
      </c>
      <c r="C143" s="45">
        <v>0</v>
      </c>
      <c r="D143" s="55">
        <v>0</v>
      </c>
      <c r="E143" s="45">
        <v>0</v>
      </c>
      <c r="F143" s="55">
        <v>0</v>
      </c>
      <c r="G143" s="45">
        <v>0</v>
      </c>
      <c r="H143" s="55">
        <v>0</v>
      </c>
      <c r="I143" s="45">
        <v>0</v>
      </c>
      <c r="J143" s="55">
        <v>0</v>
      </c>
      <c r="K143" s="45">
        <v>0</v>
      </c>
      <c r="L143" s="55">
        <v>0</v>
      </c>
      <c r="M143" s="45">
        <v>0</v>
      </c>
      <c r="N143" s="55">
        <v>0</v>
      </c>
      <c r="O143" s="45">
        <v>0</v>
      </c>
      <c r="P143" s="55">
        <v>0</v>
      </c>
      <c r="Q143" s="45">
        <v>0</v>
      </c>
      <c r="R143" s="55">
        <v>0</v>
      </c>
      <c r="S143" s="45">
        <v>0</v>
      </c>
      <c r="T143" s="55">
        <v>0</v>
      </c>
      <c r="U143" s="45">
        <v>0</v>
      </c>
      <c r="V143" s="55">
        <v>0</v>
      </c>
      <c r="W143" s="45">
        <v>0</v>
      </c>
      <c r="X143" s="55">
        <v>0</v>
      </c>
      <c r="Y143" s="45">
        <v>0</v>
      </c>
      <c r="Z143" s="55">
        <v>0</v>
      </c>
      <c r="AA143" s="45">
        <v>0</v>
      </c>
      <c r="AB143" s="55">
        <v>0</v>
      </c>
      <c r="AC143" s="45">
        <v>0</v>
      </c>
      <c r="AD143" s="55">
        <v>0</v>
      </c>
      <c r="AE143" s="45">
        <v>0</v>
      </c>
      <c r="AF143" s="55">
        <v>0</v>
      </c>
      <c r="AG143" s="45">
        <v>0</v>
      </c>
      <c r="AH143" s="55">
        <v>0</v>
      </c>
      <c r="AI143" s="45">
        <v>0</v>
      </c>
      <c r="AJ143" s="55">
        <v>0</v>
      </c>
      <c r="AK143" s="45">
        <v>0</v>
      </c>
      <c r="AL143" s="55">
        <v>0</v>
      </c>
      <c r="AM143" s="45">
        <v>0</v>
      </c>
      <c r="AN143" s="55">
        <v>0</v>
      </c>
      <c r="AO143" s="57">
        <v>0</v>
      </c>
      <c r="AP143" s="44">
        <v>0</v>
      </c>
      <c r="AQ143" s="45">
        <v>0</v>
      </c>
      <c r="AR143" s="44">
        <v>0</v>
      </c>
      <c r="AS143" s="45">
        <v>0</v>
      </c>
      <c r="AT143" s="44">
        <v>0</v>
      </c>
      <c r="AU143" s="45">
        <v>0</v>
      </c>
      <c r="AV143" s="44">
        <v>0</v>
      </c>
      <c r="AW143" s="45">
        <v>0</v>
      </c>
      <c r="AX143" s="44">
        <v>0</v>
      </c>
      <c r="AY143" s="45">
        <v>0</v>
      </c>
      <c r="AZ143" s="44">
        <v>0</v>
      </c>
      <c r="BA143" s="45">
        <v>0</v>
      </c>
      <c r="BB143" s="44">
        <v>0</v>
      </c>
      <c r="BC143" s="45">
        <v>0</v>
      </c>
      <c r="BD143" s="44">
        <v>0</v>
      </c>
      <c r="BE143" s="45">
        <v>0</v>
      </c>
      <c r="BF143" s="44">
        <v>0</v>
      </c>
      <c r="BG143" s="45">
        <v>0</v>
      </c>
      <c r="BH143" s="44">
        <v>0</v>
      </c>
      <c r="BI143" s="45">
        <v>0</v>
      </c>
      <c r="BJ143" s="44">
        <v>2201</v>
      </c>
      <c r="BK143" s="45">
        <v>5377</v>
      </c>
      <c r="BL143" s="44">
        <v>3640</v>
      </c>
      <c r="BM143" s="45">
        <v>3168</v>
      </c>
      <c r="BN143" s="44">
        <v>2870</v>
      </c>
      <c r="BO143" s="45">
        <v>6227</v>
      </c>
      <c r="BP143" s="44">
        <v>640</v>
      </c>
      <c r="BQ143" s="45">
        <v>8915</v>
      </c>
      <c r="BR143" s="44">
        <v>6521</v>
      </c>
      <c r="BS143" s="45">
        <v>3862</v>
      </c>
      <c r="BT143" s="44">
        <v>4002</v>
      </c>
      <c r="BU143" s="45">
        <v>5949</v>
      </c>
      <c r="BV143" s="44">
        <v>5235</v>
      </c>
      <c r="BW143" s="45">
        <v>4479</v>
      </c>
      <c r="BX143" s="44">
        <v>1353</v>
      </c>
      <c r="BY143" s="45">
        <v>6363</v>
      </c>
      <c r="BZ143" s="44">
        <v>5617</v>
      </c>
      <c r="CA143" s="45">
        <v>2898</v>
      </c>
      <c r="CB143" s="44">
        <v>5845</v>
      </c>
      <c r="CC143" s="45">
        <v>3539</v>
      </c>
      <c r="CD143" s="44">
        <v>2171</v>
      </c>
      <c r="CE143" s="45">
        <v>4187</v>
      </c>
      <c r="CF143" s="44">
        <v>2564</v>
      </c>
      <c r="CG143" s="45">
        <v>2141</v>
      </c>
      <c r="CH143" s="50">
        <v>2231.5</v>
      </c>
      <c r="CI143" s="51">
        <v>4124.8</v>
      </c>
      <c r="CJ143" s="59">
        <v>6390.8</v>
      </c>
      <c r="CK143" s="51">
        <v>2162.25</v>
      </c>
      <c r="CL143" s="59">
        <v>1110.5999999999999</v>
      </c>
      <c r="CM143" s="51">
        <v>3893.9</v>
      </c>
      <c r="CN143" s="59">
        <v>2802.85</v>
      </c>
      <c r="CO143" s="51">
        <v>709.9</v>
      </c>
      <c r="CP143" s="59">
        <v>1502.95</v>
      </c>
      <c r="CQ143" s="51">
        <v>5682.3</v>
      </c>
      <c r="CR143" s="59">
        <v>1962.45</v>
      </c>
      <c r="CS143" s="51">
        <v>5389.8</v>
      </c>
      <c r="CT143" s="50">
        <v>1442.35</v>
      </c>
      <c r="CU143" s="51">
        <v>7453.15</v>
      </c>
      <c r="CV143" s="50">
        <v>2196.5</v>
      </c>
      <c r="CW143" s="51">
        <v>5472</v>
      </c>
      <c r="CX143" s="50">
        <v>3511.9</v>
      </c>
      <c r="CY143" s="51">
        <v>7173</v>
      </c>
      <c r="CZ143" s="50">
        <v>1593.6</v>
      </c>
      <c r="DA143" s="51">
        <v>7656.75</v>
      </c>
      <c r="DB143" s="50">
        <v>1620.25</v>
      </c>
      <c r="DC143" s="51">
        <v>5156.7</v>
      </c>
      <c r="DD143" s="50">
        <v>904.45</v>
      </c>
      <c r="DE143" s="51">
        <v>6253.5</v>
      </c>
    </row>
    <row r="144" spans="1:109">
      <c r="A144" s="54" t="s">
        <v>168</v>
      </c>
      <c r="B144" s="55">
        <v>0</v>
      </c>
      <c r="C144" s="45">
        <v>0</v>
      </c>
      <c r="D144" s="55">
        <v>0</v>
      </c>
      <c r="E144" s="45">
        <v>0</v>
      </c>
      <c r="F144" s="55">
        <v>0</v>
      </c>
      <c r="G144" s="45">
        <v>0</v>
      </c>
      <c r="H144" s="55">
        <v>0</v>
      </c>
      <c r="I144" s="45">
        <v>0</v>
      </c>
      <c r="J144" s="55">
        <v>0</v>
      </c>
      <c r="K144" s="45">
        <v>0</v>
      </c>
      <c r="L144" s="55">
        <v>0</v>
      </c>
      <c r="M144" s="45">
        <v>0</v>
      </c>
      <c r="N144" s="55">
        <v>0</v>
      </c>
      <c r="O144" s="45">
        <v>0</v>
      </c>
      <c r="P144" s="55">
        <v>0</v>
      </c>
      <c r="Q144" s="45">
        <v>0</v>
      </c>
      <c r="R144" s="55">
        <v>0</v>
      </c>
      <c r="S144" s="45">
        <v>0</v>
      </c>
      <c r="T144" s="55">
        <v>0</v>
      </c>
      <c r="U144" s="45">
        <v>0</v>
      </c>
      <c r="V144" s="55">
        <v>0</v>
      </c>
      <c r="W144" s="45">
        <v>0</v>
      </c>
      <c r="X144" s="55">
        <v>0</v>
      </c>
      <c r="Y144" s="45">
        <v>0</v>
      </c>
      <c r="Z144" s="55">
        <v>0</v>
      </c>
      <c r="AA144" s="45">
        <v>0</v>
      </c>
      <c r="AB144" s="55">
        <v>0</v>
      </c>
      <c r="AC144" s="45">
        <v>0</v>
      </c>
      <c r="AD144" s="55">
        <v>0</v>
      </c>
      <c r="AE144" s="45">
        <v>0</v>
      </c>
      <c r="AF144" s="55">
        <v>0</v>
      </c>
      <c r="AG144" s="45">
        <v>0</v>
      </c>
      <c r="AH144" s="55">
        <v>0</v>
      </c>
      <c r="AI144" s="45">
        <v>0</v>
      </c>
      <c r="AJ144" s="55">
        <v>0</v>
      </c>
      <c r="AK144" s="45">
        <v>0</v>
      </c>
      <c r="AL144" s="55">
        <v>0</v>
      </c>
      <c r="AM144" s="45">
        <v>0</v>
      </c>
      <c r="AN144" s="55">
        <v>0</v>
      </c>
      <c r="AO144" s="57">
        <v>0</v>
      </c>
      <c r="AP144" s="44">
        <v>0</v>
      </c>
      <c r="AQ144" s="45">
        <v>0</v>
      </c>
      <c r="AR144" s="44">
        <v>0</v>
      </c>
      <c r="AS144" s="45">
        <v>0</v>
      </c>
      <c r="AT144" s="44">
        <v>0</v>
      </c>
      <c r="AU144" s="45">
        <v>0</v>
      </c>
      <c r="AV144" s="44">
        <v>0</v>
      </c>
      <c r="AW144" s="45">
        <v>0</v>
      </c>
      <c r="AX144" s="44">
        <v>0</v>
      </c>
      <c r="AY144" s="45">
        <v>0</v>
      </c>
      <c r="AZ144" s="44">
        <v>0</v>
      </c>
      <c r="BA144" s="45">
        <v>0</v>
      </c>
      <c r="BB144" s="44">
        <v>0</v>
      </c>
      <c r="BC144" s="45">
        <v>0</v>
      </c>
      <c r="BD144" s="44">
        <v>0</v>
      </c>
      <c r="BE144" s="45">
        <v>0</v>
      </c>
      <c r="BF144" s="44">
        <v>0</v>
      </c>
      <c r="BG144" s="45">
        <v>0</v>
      </c>
      <c r="BH144" s="44">
        <v>0</v>
      </c>
      <c r="BI144" s="45">
        <v>0</v>
      </c>
      <c r="BJ144" s="44">
        <v>2398</v>
      </c>
      <c r="BK144" s="45">
        <v>2915</v>
      </c>
      <c r="BL144" s="44">
        <v>2309</v>
      </c>
      <c r="BM144" s="45">
        <v>4424</v>
      </c>
      <c r="BN144" s="44">
        <v>1418</v>
      </c>
      <c r="BO144" s="45">
        <v>4000</v>
      </c>
      <c r="BP144" s="44">
        <v>1579</v>
      </c>
      <c r="BQ144" s="45">
        <v>8862</v>
      </c>
      <c r="BR144" s="44">
        <v>251</v>
      </c>
      <c r="BS144" s="45">
        <v>2517</v>
      </c>
      <c r="BT144" s="44">
        <v>882</v>
      </c>
      <c r="BU144" s="45">
        <v>4220</v>
      </c>
      <c r="BV144" s="44">
        <v>1489</v>
      </c>
      <c r="BW144" s="45">
        <v>2203</v>
      </c>
      <c r="BX144" s="44">
        <v>1431</v>
      </c>
      <c r="BY144" s="45">
        <v>2936</v>
      </c>
      <c r="BZ144" s="44">
        <v>2133</v>
      </c>
      <c r="CA144" s="60">
        <v>792</v>
      </c>
      <c r="CB144" s="44">
        <v>2861</v>
      </c>
      <c r="CC144" s="45">
        <v>2828</v>
      </c>
      <c r="CD144" s="44">
        <v>1061</v>
      </c>
      <c r="CE144" s="45">
        <v>2574</v>
      </c>
      <c r="CF144" s="58">
        <v>560</v>
      </c>
      <c r="CG144" s="45">
        <v>1387</v>
      </c>
      <c r="CH144" s="50">
        <v>2034.4</v>
      </c>
      <c r="CI144" s="51">
        <v>1866.37</v>
      </c>
      <c r="CJ144" s="59">
        <v>2437.4</v>
      </c>
      <c r="CK144" s="51">
        <v>3655.67</v>
      </c>
      <c r="CL144" s="59">
        <v>3440.85</v>
      </c>
      <c r="CM144" s="51">
        <v>2608.42</v>
      </c>
      <c r="CN144" s="59">
        <v>4717.1000000000004</v>
      </c>
      <c r="CO144" s="51">
        <v>275.8</v>
      </c>
      <c r="CP144" s="59">
        <v>1403.2</v>
      </c>
      <c r="CQ144" s="51">
        <v>2708.57</v>
      </c>
      <c r="CR144" s="59">
        <v>1201.25</v>
      </c>
      <c r="CS144" s="51">
        <v>1732.14</v>
      </c>
      <c r="CT144" s="50">
        <v>538.1</v>
      </c>
      <c r="CU144" s="51">
        <v>3985.65</v>
      </c>
      <c r="CV144" s="50">
        <v>4025.25</v>
      </c>
      <c r="CW144" s="51">
        <v>5298.19</v>
      </c>
      <c r="CX144" s="50">
        <v>3007.3</v>
      </c>
      <c r="CY144" s="51">
        <v>1898.77</v>
      </c>
      <c r="CZ144" s="50">
        <v>1412.85</v>
      </c>
      <c r="DA144" s="51">
        <v>1854.41</v>
      </c>
      <c r="DB144" s="50">
        <v>1310.05</v>
      </c>
      <c r="DC144" s="51">
        <v>1801.97</v>
      </c>
      <c r="DD144" s="50">
        <v>753.95</v>
      </c>
      <c r="DE144" s="51">
        <v>2030.07</v>
      </c>
    </row>
    <row r="145" spans="1:109">
      <c r="A145" s="54" t="s">
        <v>170</v>
      </c>
      <c r="B145" s="44">
        <v>11480</v>
      </c>
      <c r="C145" s="45">
        <v>13375</v>
      </c>
      <c r="D145" s="44">
        <v>5462</v>
      </c>
      <c r="E145" s="45">
        <v>7325</v>
      </c>
      <c r="F145" s="55">
        <v>7971</v>
      </c>
      <c r="G145" s="45">
        <v>10421</v>
      </c>
      <c r="H145" s="55">
        <v>8163</v>
      </c>
      <c r="I145" s="45">
        <v>11503</v>
      </c>
      <c r="J145" s="55">
        <v>4910</v>
      </c>
      <c r="K145" s="45">
        <v>10377</v>
      </c>
      <c r="L145" s="55">
        <v>3751</v>
      </c>
      <c r="M145" s="45">
        <v>8232</v>
      </c>
      <c r="N145" s="55">
        <v>8946</v>
      </c>
      <c r="O145" s="45">
        <v>5141</v>
      </c>
      <c r="P145" s="55">
        <v>12333</v>
      </c>
      <c r="Q145" s="45">
        <v>3213</v>
      </c>
      <c r="R145" s="55">
        <v>5234</v>
      </c>
      <c r="S145" s="45">
        <v>8391</v>
      </c>
      <c r="T145" s="55">
        <v>6193</v>
      </c>
      <c r="U145" s="45">
        <v>10339</v>
      </c>
      <c r="V145" s="55">
        <v>14598</v>
      </c>
      <c r="W145" s="45">
        <v>5399</v>
      </c>
      <c r="X145" s="56">
        <v>561</v>
      </c>
      <c r="Y145" s="45">
        <v>1767</v>
      </c>
      <c r="Z145" s="56">
        <v>0</v>
      </c>
      <c r="AA145" s="60">
        <v>0</v>
      </c>
      <c r="AB145" s="55">
        <v>4160</v>
      </c>
      <c r="AC145" s="45">
        <v>9875</v>
      </c>
      <c r="AD145" s="55">
        <v>16178</v>
      </c>
      <c r="AE145" s="45">
        <v>10317</v>
      </c>
      <c r="AF145" s="55">
        <v>7898</v>
      </c>
      <c r="AG145" s="45">
        <v>12134</v>
      </c>
      <c r="AH145" s="55">
        <v>6641</v>
      </c>
      <c r="AI145" s="45">
        <v>12709</v>
      </c>
      <c r="AJ145" s="55">
        <v>11300</v>
      </c>
      <c r="AK145" s="45">
        <v>10143</v>
      </c>
      <c r="AL145" s="55">
        <v>15523</v>
      </c>
      <c r="AM145" s="45">
        <v>3432</v>
      </c>
      <c r="AN145" s="55">
        <v>13220</v>
      </c>
      <c r="AO145" s="57">
        <v>8430</v>
      </c>
      <c r="AP145" s="44">
        <v>16184</v>
      </c>
      <c r="AQ145" s="45">
        <v>5507</v>
      </c>
      <c r="AR145" s="44">
        <v>14573</v>
      </c>
      <c r="AS145" s="45">
        <v>7762</v>
      </c>
      <c r="AT145" s="44">
        <v>9891</v>
      </c>
      <c r="AU145" s="45">
        <v>13139</v>
      </c>
      <c r="AV145" s="44">
        <v>5903</v>
      </c>
      <c r="AW145" s="45">
        <v>11897</v>
      </c>
      <c r="AX145" s="44">
        <v>10400</v>
      </c>
      <c r="AY145" s="45">
        <v>11623</v>
      </c>
      <c r="AZ145" s="44">
        <v>11333</v>
      </c>
      <c r="BA145" s="45">
        <v>7411</v>
      </c>
      <c r="BB145" s="44">
        <v>10558</v>
      </c>
      <c r="BC145" s="45">
        <v>12863</v>
      </c>
      <c r="BD145" s="44">
        <v>6793</v>
      </c>
      <c r="BE145" s="45">
        <v>10451</v>
      </c>
      <c r="BF145" s="44">
        <v>4387</v>
      </c>
      <c r="BG145" s="45">
        <v>10408</v>
      </c>
      <c r="BH145" s="44">
        <v>3956</v>
      </c>
      <c r="BI145" s="45">
        <v>11394</v>
      </c>
      <c r="BJ145" s="44">
        <v>5198</v>
      </c>
      <c r="BK145" s="45">
        <v>5995</v>
      </c>
      <c r="BL145" s="44">
        <v>8186</v>
      </c>
      <c r="BM145" s="45">
        <v>4292</v>
      </c>
      <c r="BN145" s="44">
        <v>8761</v>
      </c>
      <c r="BO145" s="45">
        <v>16884</v>
      </c>
      <c r="BP145" s="44">
        <v>8725</v>
      </c>
      <c r="BQ145" s="45">
        <v>13939</v>
      </c>
      <c r="BR145" s="44">
        <v>12567</v>
      </c>
      <c r="BS145" s="45">
        <v>14231</v>
      </c>
      <c r="BT145" s="44">
        <v>7957</v>
      </c>
      <c r="BU145" s="45">
        <v>11843</v>
      </c>
      <c r="BV145" s="44">
        <v>10486</v>
      </c>
      <c r="BW145" s="45">
        <v>18645</v>
      </c>
      <c r="BX145" s="44">
        <v>6031</v>
      </c>
      <c r="BY145" s="45">
        <v>14440</v>
      </c>
      <c r="BZ145" s="44">
        <v>3519</v>
      </c>
      <c r="CA145" s="45">
        <v>13282</v>
      </c>
      <c r="CB145" s="44">
        <v>6534</v>
      </c>
      <c r="CC145" s="45">
        <v>15776</v>
      </c>
      <c r="CD145" s="44">
        <v>4017</v>
      </c>
      <c r="CE145" s="45">
        <v>16800</v>
      </c>
      <c r="CF145" s="44">
        <v>7880</v>
      </c>
      <c r="CG145" s="45">
        <v>11824</v>
      </c>
      <c r="CH145" s="50">
        <v>9576.6299999999992</v>
      </c>
      <c r="CI145" s="51">
        <v>12272.45</v>
      </c>
      <c r="CJ145" s="59">
        <v>16037.19</v>
      </c>
      <c r="CK145" s="51">
        <v>6444.77</v>
      </c>
      <c r="CL145" s="59">
        <v>8067.6</v>
      </c>
      <c r="CM145" s="51">
        <v>12113.82</v>
      </c>
      <c r="CN145" s="59">
        <v>10219.91</v>
      </c>
      <c r="CO145" s="51">
        <v>9347</v>
      </c>
      <c r="CP145" s="59">
        <v>4050.81</v>
      </c>
      <c r="CQ145" s="51">
        <v>6132.92</v>
      </c>
      <c r="CR145" s="59">
        <v>4642.92</v>
      </c>
      <c r="CS145" s="51">
        <v>3959.55</v>
      </c>
      <c r="CT145" s="50">
        <v>4826.5200000000004</v>
      </c>
      <c r="CU145" s="51">
        <v>12552.57</v>
      </c>
      <c r="CV145" s="50">
        <v>5768.96</v>
      </c>
      <c r="CW145" s="51">
        <v>11762.15</v>
      </c>
      <c r="CX145" s="50">
        <v>3146.99</v>
      </c>
      <c r="CY145" s="51">
        <v>9102.11</v>
      </c>
      <c r="CZ145" s="50">
        <v>3181.41</v>
      </c>
      <c r="DA145" s="51">
        <v>9054.7199999999993</v>
      </c>
      <c r="DB145" s="50">
        <v>2424.87</v>
      </c>
      <c r="DC145" s="51">
        <v>15968.48</v>
      </c>
      <c r="DD145" s="50">
        <v>8821.7099999999991</v>
      </c>
      <c r="DE145" s="51">
        <v>11816.15</v>
      </c>
    </row>
    <row r="146" spans="1:109">
      <c r="A146" s="54" t="s">
        <v>171</v>
      </c>
      <c r="B146" s="44">
        <v>0</v>
      </c>
      <c r="C146" s="45">
        <v>0</v>
      </c>
      <c r="D146" s="44">
        <v>0</v>
      </c>
      <c r="E146" s="45">
        <v>0</v>
      </c>
      <c r="F146" s="55">
        <v>0</v>
      </c>
      <c r="G146" s="45">
        <v>0</v>
      </c>
      <c r="H146" s="55">
        <v>0</v>
      </c>
      <c r="I146" s="45">
        <v>0</v>
      </c>
      <c r="J146" s="55">
        <v>0</v>
      </c>
      <c r="K146" s="45">
        <v>0</v>
      </c>
      <c r="L146" s="55">
        <v>0</v>
      </c>
      <c r="M146" s="45">
        <v>0</v>
      </c>
      <c r="N146" s="55">
        <v>13940</v>
      </c>
      <c r="O146" s="60">
        <v>686</v>
      </c>
      <c r="P146" s="55">
        <v>13981</v>
      </c>
      <c r="Q146" s="45">
        <v>3375</v>
      </c>
      <c r="R146" s="55">
        <v>5282</v>
      </c>
      <c r="S146" s="45">
        <v>2320</v>
      </c>
      <c r="T146" s="55">
        <v>15436</v>
      </c>
      <c r="U146" s="45">
        <v>6240</v>
      </c>
      <c r="V146" s="55">
        <v>20041</v>
      </c>
      <c r="W146" s="45">
        <v>2355</v>
      </c>
      <c r="X146" s="55">
        <v>2230</v>
      </c>
      <c r="Y146" s="45">
        <v>1591</v>
      </c>
      <c r="Z146" s="55">
        <v>6299</v>
      </c>
      <c r="AA146" s="45">
        <v>3667</v>
      </c>
      <c r="AB146" s="55">
        <v>5195</v>
      </c>
      <c r="AC146" s="45">
        <v>7416</v>
      </c>
      <c r="AD146" s="55">
        <v>10914</v>
      </c>
      <c r="AE146" s="45">
        <v>9648</v>
      </c>
      <c r="AF146" s="55">
        <v>5100</v>
      </c>
      <c r="AG146" s="45">
        <v>13380</v>
      </c>
      <c r="AH146" s="55">
        <v>6360</v>
      </c>
      <c r="AI146" s="45">
        <v>8114</v>
      </c>
      <c r="AJ146" s="55">
        <v>7293</v>
      </c>
      <c r="AK146" s="45">
        <v>4306</v>
      </c>
      <c r="AL146" s="55">
        <v>20400</v>
      </c>
      <c r="AM146" s="45">
        <v>1007</v>
      </c>
      <c r="AN146" s="55">
        <v>12249</v>
      </c>
      <c r="AO146" s="57">
        <v>4987</v>
      </c>
      <c r="AP146" s="44">
        <v>17037</v>
      </c>
      <c r="AQ146" s="45">
        <v>5721</v>
      </c>
      <c r="AR146" s="44">
        <v>11794</v>
      </c>
      <c r="AS146" s="45">
        <v>7843</v>
      </c>
      <c r="AT146" s="44">
        <v>4789</v>
      </c>
      <c r="AU146" s="45">
        <v>1154</v>
      </c>
      <c r="AV146" s="44">
        <v>11232</v>
      </c>
      <c r="AW146" s="45">
        <v>13012</v>
      </c>
      <c r="AX146" s="44">
        <v>5151</v>
      </c>
      <c r="AY146" s="45">
        <v>9412</v>
      </c>
      <c r="AZ146" s="44">
        <v>11296</v>
      </c>
      <c r="BA146" s="45">
        <v>4482</v>
      </c>
      <c r="BB146" s="44">
        <v>9267</v>
      </c>
      <c r="BC146" s="45">
        <v>4988</v>
      </c>
      <c r="BD146" s="44">
        <v>5631</v>
      </c>
      <c r="BE146" s="45">
        <v>5694</v>
      </c>
      <c r="BF146" s="44">
        <v>4933</v>
      </c>
      <c r="BG146" s="45">
        <v>3416</v>
      </c>
      <c r="BH146" s="44">
        <v>4899</v>
      </c>
      <c r="BI146" s="45">
        <v>3048</v>
      </c>
      <c r="BJ146" s="44">
        <v>4619</v>
      </c>
      <c r="BK146" s="45">
        <v>5405</v>
      </c>
      <c r="BL146" s="44">
        <v>7653</v>
      </c>
      <c r="BM146" s="45">
        <v>2551</v>
      </c>
      <c r="BN146" s="44">
        <v>6018</v>
      </c>
      <c r="BO146" s="45">
        <v>8571</v>
      </c>
      <c r="BP146" s="44">
        <v>5841</v>
      </c>
      <c r="BQ146" s="45">
        <v>8901</v>
      </c>
      <c r="BR146" s="44">
        <v>7094</v>
      </c>
      <c r="BS146" s="45">
        <v>11343</v>
      </c>
      <c r="BT146" s="44">
        <v>11443</v>
      </c>
      <c r="BU146" s="45">
        <v>5367</v>
      </c>
      <c r="BV146" s="58">
        <v>4</v>
      </c>
      <c r="BW146" s="60">
        <v>28</v>
      </c>
      <c r="BX146" s="44">
        <v>4920</v>
      </c>
      <c r="BY146" s="45">
        <v>5058</v>
      </c>
      <c r="BZ146" s="44">
        <v>5881</v>
      </c>
      <c r="CA146" s="45">
        <v>5116</v>
      </c>
      <c r="CB146" s="44">
        <v>6246</v>
      </c>
      <c r="CC146" s="45">
        <v>7159</v>
      </c>
      <c r="CD146" s="44">
        <v>3531</v>
      </c>
      <c r="CE146" s="45">
        <v>10385</v>
      </c>
      <c r="CF146" s="44">
        <v>7228</v>
      </c>
      <c r="CG146" s="45">
        <v>10872</v>
      </c>
      <c r="CH146" s="50">
        <v>16725.169999999998</v>
      </c>
      <c r="CI146" s="51">
        <v>6313.21</v>
      </c>
      <c r="CJ146" s="59">
        <v>10305.790000000001</v>
      </c>
      <c r="CK146" s="51">
        <v>4510.0600000000004</v>
      </c>
      <c r="CL146" s="59">
        <v>11140.11</v>
      </c>
      <c r="CM146" s="51">
        <v>6021.43</v>
      </c>
      <c r="CN146" s="59">
        <v>9387.51</v>
      </c>
      <c r="CO146" s="51">
        <v>5880.48</v>
      </c>
      <c r="CP146" s="59">
        <v>5490.35</v>
      </c>
      <c r="CQ146" s="51">
        <v>8866.9599999999991</v>
      </c>
      <c r="CR146" s="59">
        <v>6297.67</v>
      </c>
      <c r="CS146" s="51">
        <v>3290.74</v>
      </c>
      <c r="CT146" s="50">
        <v>11301.59</v>
      </c>
      <c r="CU146" s="51">
        <v>4089</v>
      </c>
      <c r="CV146" s="50">
        <v>5703.84</v>
      </c>
      <c r="CW146" s="51">
        <v>6651.19</v>
      </c>
      <c r="CX146" s="50">
        <v>6058.46</v>
      </c>
      <c r="CY146" s="51">
        <v>1667.88</v>
      </c>
      <c r="CZ146" s="50">
        <v>3515.46</v>
      </c>
      <c r="DA146" s="51">
        <v>4037.46</v>
      </c>
      <c r="DB146" s="50">
        <v>7603.48</v>
      </c>
      <c r="DC146" s="51">
        <v>4056.96</v>
      </c>
      <c r="DD146" s="50">
        <v>6526.68</v>
      </c>
      <c r="DE146" s="51">
        <v>6818.96</v>
      </c>
    </row>
    <row r="147" spans="1:109">
      <c r="A147" s="54" t="s">
        <v>60</v>
      </c>
      <c r="B147" s="44">
        <v>3441</v>
      </c>
      <c r="C147" s="45">
        <v>6569</v>
      </c>
      <c r="D147" s="44">
        <v>4954</v>
      </c>
      <c r="E147" s="45">
        <v>11788</v>
      </c>
      <c r="F147" s="55">
        <v>7141</v>
      </c>
      <c r="G147" s="45">
        <v>8267</v>
      </c>
      <c r="H147" s="55">
        <v>5670</v>
      </c>
      <c r="I147" s="45">
        <v>14693</v>
      </c>
      <c r="J147" s="55">
        <v>5173</v>
      </c>
      <c r="K147" s="45">
        <v>12993</v>
      </c>
      <c r="L147" s="55">
        <v>4068</v>
      </c>
      <c r="M147" s="45">
        <v>11453</v>
      </c>
      <c r="N147" s="56">
        <v>0</v>
      </c>
      <c r="O147" s="60">
        <v>0</v>
      </c>
      <c r="P147" s="55">
        <v>1414</v>
      </c>
      <c r="Q147" s="60">
        <v>411</v>
      </c>
      <c r="R147" s="55">
        <v>6805</v>
      </c>
      <c r="S147" s="45">
        <v>7741</v>
      </c>
      <c r="T147" s="55">
        <v>6536</v>
      </c>
      <c r="U147" s="45">
        <v>7933</v>
      </c>
      <c r="V147" s="55">
        <v>6340</v>
      </c>
      <c r="W147" s="45">
        <v>6347</v>
      </c>
      <c r="X147" s="55">
        <v>5108</v>
      </c>
      <c r="Y147" s="45">
        <v>3605</v>
      </c>
      <c r="Z147" s="55">
        <v>8944</v>
      </c>
      <c r="AA147" s="45">
        <v>7798</v>
      </c>
      <c r="AB147" s="55">
        <v>6483</v>
      </c>
      <c r="AC147" s="45">
        <v>9586</v>
      </c>
      <c r="AD147" s="55">
        <v>12040</v>
      </c>
      <c r="AE147" s="45">
        <v>4575</v>
      </c>
      <c r="AF147" s="55">
        <v>5881</v>
      </c>
      <c r="AG147" s="45">
        <v>9525</v>
      </c>
      <c r="AH147" s="55">
        <v>5178</v>
      </c>
      <c r="AI147" s="45">
        <v>7843</v>
      </c>
      <c r="AJ147" s="55">
        <v>6635</v>
      </c>
      <c r="AK147" s="45">
        <v>7334</v>
      </c>
      <c r="AL147" s="55">
        <v>4768</v>
      </c>
      <c r="AM147" s="45">
        <v>6812</v>
      </c>
      <c r="AN147" s="55">
        <v>5778</v>
      </c>
      <c r="AO147" s="57">
        <v>4326</v>
      </c>
      <c r="AP147" s="44">
        <v>7212</v>
      </c>
      <c r="AQ147" s="45">
        <v>3202</v>
      </c>
      <c r="AR147" s="44">
        <v>11850</v>
      </c>
      <c r="AS147" s="45">
        <v>8584</v>
      </c>
      <c r="AT147" s="44">
        <v>6940</v>
      </c>
      <c r="AU147" s="45">
        <v>7938</v>
      </c>
      <c r="AV147" s="44">
        <v>2494</v>
      </c>
      <c r="AW147" s="45">
        <v>17504</v>
      </c>
      <c r="AX147" s="44">
        <v>4769</v>
      </c>
      <c r="AY147" s="45">
        <v>15309</v>
      </c>
      <c r="AZ147" s="44">
        <v>5854</v>
      </c>
      <c r="BA147" s="45">
        <v>11685</v>
      </c>
      <c r="BB147" s="44">
        <v>6280</v>
      </c>
      <c r="BC147" s="45">
        <v>9237</v>
      </c>
      <c r="BD147" s="44">
        <v>4908</v>
      </c>
      <c r="BE147" s="45">
        <v>12105</v>
      </c>
      <c r="BF147" s="44">
        <v>3193</v>
      </c>
      <c r="BG147" s="45">
        <v>13949</v>
      </c>
      <c r="BH147" s="44">
        <v>5592</v>
      </c>
      <c r="BI147" s="45">
        <v>13189</v>
      </c>
      <c r="BJ147" s="44">
        <v>0</v>
      </c>
      <c r="BK147" s="45">
        <v>0</v>
      </c>
      <c r="BL147" s="44">
        <v>4835</v>
      </c>
      <c r="BM147" s="45">
        <v>4726</v>
      </c>
      <c r="BN147" s="44">
        <v>5882</v>
      </c>
      <c r="BO147" s="45">
        <v>8763</v>
      </c>
      <c r="BP147" s="44">
        <v>5557</v>
      </c>
      <c r="BQ147" s="45">
        <v>11650</v>
      </c>
      <c r="BR147" s="44">
        <v>4707</v>
      </c>
      <c r="BS147" s="45">
        <v>10075</v>
      </c>
      <c r="BT147" s="44">
        <v>4037</v>
      </c>
      <c r="BU147" s="45">
        <v>13630</v>
      </c>
      <c r="BV147" s="44">
        <v>5705</v>
      </c>
      <c r="BW147" s="45">
        <v>10383</v>
      </c>
      <c r="BX147" s="44">
        <v>5942</v>
      </c>
      <c r="BY147" s="45">
        <v>7447</v>
      </c>
      <c r="BZ147" s="44">
        <v>7932</v>
      </c>
      <c r="CA147" s="45">
        <v>6380</v>
      </c>
      <c r="CB147" s="44">
        <v>5194</v>
      </c>
      <c r="CC147" s="45">
        <v>9743</v>
      </c>
      <c r="CD147" s="44">
        <v>3689</v>
      </c>
      <c r="CE147" s="45">
        <v>12260</v>
      </c>
      <c r="CF147" s="44">
        <v>4906</v>
      </c>
      <c r="CG147" s="45">
        <v>14469</v>
      </c>
      <c r="CH147" s="50">
        <v>9326.1</v>
      </c>
      <c r="CI147" s="51">
        <v>6978.3</v>
      </c>
      <c r="CJ147" s="59">
        <v>6658.7</v>
      </c>
      <c r="CK147" s="51">
        <v>4977.3999999999996</v>
      </c>
      <c r="CL147" s="59">
        <v>7752.3</v>
      </c>
      <c r="CM147" s="51">
        <v>6082.6</v>
      </c>
      <c r="CN147" s="59">
        <v>8003.2</v>
      </c>
      <c r="CO147" s="51">
        <v>8488.1</v>
      </c>
      <c r="CP147" s="59">
        <v>5564.3</v>
      </c>
      <c r="CQ147" s="51">
        <v>11313.6</v>
      </c>
      <c r="CR147" s="59">
        <v>3795.7</v>
      </c>
      <c r="CS147" s="51">
        <v>13471.6</v>
      </c>
      <c r="CT147" s="50">
        <v>5034.7</v>
      </c>
      <c r="CU147" s="51">
        <v>13379.6</v>
      </c>
      <c r="CV147" s="50">
        <v>5008.8</v>
      </c>
      <c r="CW147" s="51">
        <v>11534.2</v>
      </c>
      <c r="CX147" s="50">
        <v>7608.2</v>
      </c>
      <c r="CY147" s="51">
        <v>9661.1</v>
      </c>
      <c r="CZ147" s="50">
        <v>6378.2</v>
      </c>
      <c r="DA147" s="51">
        <v>18848.599999999999</v>
      </c>
      <c r="DB147" s="50">
        <v>2354.5</v>
      </c>
      <c r="DC147" s="51">
        <v>14480.1</v>
      </c>
      <c r="DD147" s="50">
        <v>4612.8999999999996</v>
      </c>
      <c r="DE147" s="51">
        <v>16163.6</v>
      </c>
    </row>
    <row r="148" spans="1:109">
      <c r="A148" s="54" t="s">
        <v>61</v>
      </c>
      <c r="B148" s="44">
        <v>2908</v>
      </c>
      <c r="C148" s="45">
        <v>17676</v>
      </c>
      <c r="D148" s="44">
        <v>4105</v>
      </c>
      <c r="E148" s="45">
        <v>5930</v>
      </c>
      <c r="F148" s="55">
        <v>5526</v>
      </c>
      <c r="G148" s="45">
        <v>2272</v>
      </c>
      <c r="H148" s="55">
        <v>6019</v>
      </c>
      <c r="I148" s="45">
        <v>4929</v>
      </c>
      <c r="J148" s="55">
        <v>1733</v>
      </c>
      <c r="K148" s="60">
        <v>261</v>
      </c>
      <c r="L148" s="55">
        <v>4888</v>
      </c>
      <c r="M148" s="45">
        <v>9891</v>
      </c>
      <c r="N148" s="55">
        <v>7627</v>
      </c>
      <c r="O148" s="45">
        <v>6760</v>
      </c>
      <c r="P148" s="55">
        <v>3228</v>
      </c>
      <c r="Q148" s="45">
        <v>2564</v>
      </c>
      <c r="R148" s="55">
        <v>7300</v>
      </c>
      <c r="S148" s="45">
        <v>6101</v>
      </c>
      <c r="T148" s="55">
        <v>6433</v>
      </c>
      <c r="U148" s="45">
        <v>5379</v>
      </c>
      <c r="V148" s="55">
        <v>5710</v>
      </c>
      <c r="W148" s="45">
        <v>6850</v>
      </c>
      <c r="X148" s="55">
        <v>5727</v>
      </c>
      <c r="Y148" s="45">
        <v>4757</v>
      </c>
      <c r="Z148" s="55">
        <v>6374</v>
      </c>
      <c r="AA148" s="45">
        <v>7220</v>
      </c>
      <c r="AB148" s="55">
        <v>3952</v>
      </c>
      <c r="AC148" s="45">
        <v>7830</v>
      </c>
      <c r="AD148" s="55">
        <v>9918</v>
      </c>
      <c r="AE148" s="45">
        <v>4421</v>
      </c>
      <c r="AF148" s="55">
        <v>6284</v>
      </c>
      <c r="AG148" s="45">
        <v>6085</v>
      </c>
      <c r="AH148" s="55">
        <v>4346</v>
      </c>
      <c r="AI148" s="45">
        <v>8386</v>
      </c>
      <c r="AJ148" s="55">
        <v>5492</v>
      </c>
      <c r="AK148" s="45">
        <v>6289</v>
      </c>
      <c r="AL148" s="55">
        <v>4859</v>
      </c>
      <c r="AM148" s="45">
        <v>5862</v>
      </c>
      <c r="AN148" s="55">
        <v>7061</v>
      </c>
      <c r="AO148" s="57">
        <v>5253</v>
      </c>
      <c r="AP148" s="44">
        <v>6929</v>
      </c>
      <c r="AQ148" s="45">
        <v>4524</v>
      </c>
      <c r="AR148" s="44">
        <v>8174</v>
      </c>
      <c r="AS148" s="45">
        <v>3431</v>
      </c>
      <c r="AT148" s="44">
        <v>5457</v>
      </c>
      <c r="AU148" s="45">
        <v>6958</v>
      </c>
      <c r="AV148" s="44">
        <v>2136</v>
      </c>
      <c r="AW148" s="45">
        <v>16600</v>
      </c>
      <c r="AX148" s="44">
        <v>2138</v>
      </c>
      <c r="AY148" s="45">
        <v>16289</v>
      </c>
      <c r="AZ148" s="44">
        <v>2585</v>
      </c>
      <c r="BA148" s="45">
        <v>14139</v>
      </c>
      <c r="BB148" s="44">
        <v>3888</v>
      </c>
      <c r="BC148" s="45">
        <v>9715</v>
      </c>
      <c r="BD148" s="44">
        <v>2418</v>
      </c>
      <c r="BE148" s="45">
        <v>12958</v>
      </c>
      <c r="BF148" s="44">
        <v>1517</v>
      </c>
      <c r="BG148" s="45">
        <v>11855</v>
      </c>
      <c r="BH148" s="44">
        <v>2031</v>
      </c>
      <c r="BI148" s="45">
        <v>3916</v>
      </c>
      <c r="BJ148" s="44">
        <v>0</v>
      </c>
      <c r="BK148" s="45">
        <v>0</v>
      </c>
      <c r="BL148" s="44">
        <v>5331</v>
      </c>
      <c r="BM148" s="45">
        <v>3209</v>
      </c>
      <c r="BN148" s="44">
        <v>3234</v>
      </c>
      <c r="BO148" s="45">
        <v>10228</v>
      </c>
      <c r="BP148" s="44">
        <v>3109</v>
      </c>
      <c r="BQ148" s="45">
        <v>9825</v>
      </c>
      <c r="BR148" s="44">
        <v>3280</v>
      </c>
      <c r="BS148" s="45">
        <v>10952</v>
      </c>
      <c r="BT148" s="44">
        <v>2165</v>
      </c>
      <c r="BU148" s="45">
        <v>15913</v>
      </c>
      <c r="BV148" s="44">
        <v>4268</v>
      </c>
      <c r="BW148" s="45">
        <v>10148</v>
      </c>
      <c r="BX148" s="44">
        <v>4401</v>
      </c>
      <c r="BY148" s="45">
        <v>9960</v>
      </c>
      <c r="BZ148" s="44">
        <v>5168</v>
      </c>
      <c r="CA148" s="45">
        <v>9105</v>
      </c>
      <c r="CB148" s="44">
        <v>3063</v>
      </c>
      <c r="CC148" s="45">
        <v>11577</v>
      </c>
      <c r="CD148" s="44">
        <v>2959</v>
      </c>
      <c r="CE148" s="45">
        <v>10390</v>
      </c>
      <c r="CF148" s="44">
        <v>2369</v>
      </c>
      <c r="CG148" s="45">
        <v>11783</v>
      </c>
      <c r="CH148" s="50">
        <v>5723.8</v>
      </c>
      <c r="CI148" s="51">
        <v>5825.4</v>
      </c>
      <c r="CJ148" s="59">
        <v>7524.4</v>
      </c>
      <c r="CK148" s="51">
        <v>3572.8</v>
      </c>
      <c r="CL148" s="59">
        <v>6142.1</v>
      </c>
      <c r="CM148" s="51">
        <v>6141.8</v>
      </c>
      <c r="CN148" s="59">
        <v>7147.7</v>
      </c>
      <c r="CO148" s="51">
        <v>8180.5</v>
      </c>
      <c r="CP148" s="59">
        <v>3230.7</v>
      </c>
      <c r="CQ148" s="51">
        <v>13739.1</v>
      </c>
      <c r="CR148" s="59">
        <v>4007.9</v>
      </c>
      <c r="CS148" s="51">
        <v>12309.3</v>
      </c>
      <c r="CT148" s="50">
        <v>4438.2</v>
      </c>
      <c r="CU148" s="51">
        <v>11390.7</v>
      </c>
      <c r="CV148" s="50">
        <v>5178.5</v>
      </c>
      <c r="CW148" s="51">
        <v>8172.9</v>
      </c>
      <c r="CX148" s="50">
        <v>3001.6</v>
      </c>
      <c r="CY148" s="51">
        <v>7318.6</v>
      </c>
      <c r="CZ148" s="50">
        <v>3440.3</v>
      </c>
      <c r="DA148" s="51">
        <v>18146.400000000001</v>
      </c>
      <c r="DB148" s="50">
        <v>1737.9</v>
      </c>
      <c r="DC148" s="51">
        <v>13389</v>
      </c>
      <c r="DD148" s="50">
        <v>1836.4</v>
      </c>
      <c r="DE148" s="51">
        <v>18246.599999999999</v>
      </c>
    </row>
    <row r="149" spans="1:109">
      <c r="A149" s="54" t="s">
        <v>169</v>
      </c>
      <c r="B149" s="44">
        <v>0</v>
      </c>
      <c r="C149" s="45">
        <v>0</v>
      </c>
      <c r="D149" s="44">
        <v>0</v>
      </c>
      <c r="E149" s="45">
        <v>0</v>
      </c>
      <c r="F149" s="55">
        <v>0</v>
      </c>
      <c r="G149" s="45">
        <v>0</v>
      </c>
      <c r="H149" s="55">
        <v>0</v>
      </c>
      <c r="I149" s="45">
        <v>0</v>
      </c>
      <c r="J149" s="55">
        <v>0</v>
      </c>
      <c r="K149" s="60">
        <v>0</v>
      </c>
      <c r="L149" s="55">
        <v>0</v>
      </c>
      <c r="M149" s="45">
        <v>0</v>
      </c>
      <c r="N149" s="55">
        <v>0</v>
      </c>
      <c r="O149" s="45">
        <v>0</v>
      </c>
      <c r="P149" s="55">
        <v>0</v>
      </c>
      <c r="Q149" s="45">
        <v>0</v>
      </c>
      <c r="R149" s="55">
        <v>0</v>
      </c>
      <c r="S149" s="45">
        <v>0</v>
      </c>
      <c r="T149" s="55">
        <v>0</v>
      </c>
      <c r="U149" s="45">
        <v>0</v>
      </c>
      <c r="V149" s="55">
        <v>0</v>
      </c>
      <c r="W149" s="45">
        <v>0</v>
      </c>
      <c r="X149" s="55">
        <v>0</v>
      </c>
      <c r="Y149" s="45">
        <v>0</v>
      </c>
      <c r="Z149" s="55">
        <v>0</v>
      </c>
      <c r="AA149" s="45">
        <v>0</v>
      </c>
      <c r="AB149" s="55">
        <v>0</v>
      </c>
      <c r="AC149" s="45">
        <v>0</v>
      </c>
      <c r="AD149" s="55">
        <v>0</v>
      </c>
      <c r="AE149" s="45">
        <v>0</v>
      </c>
      <c r="AF149" s="55">
        <v>0</v>
      </c>
      <c r="AG149" s="45">
        <v>0</v>
      </c>
      <c r="AH149" s="55">
        <v>0</v>
      </c>
      <c r="AI149" s="45">
        <v>0</v>
      </c>
      <c r="AJ149" s="55">
        <v>0</v>
      </c>
      <c r="AK149" s="45">
        <v>0</v>
      </c>
      <c r="AL149" s="55">
        <v>0</v>
      </c>
      <c r="AM149" s="45">
        <v>0</v>
      </c>
      <c r="AN149" s="55">
        <v>0</v>
      </c>
      <c r="AO149" s="57">
        <v>0</v>
      </c>
      <c r="AP149" s="44">
        <v>0</v>
      </c>
      <c r="AQ149" s="45">
        <v>0</v>
      </c>
      <c r="AR149" s="44">
        <v>0</v>
      </c>
      <c r="AS149" s="45">
        <v>0</v>
      </c>
      <c r="AT149" s="44">
        <v>0</v>
      </c>
      <c r="AU149" s="45">
        <v>0</v>
      </c>
      <c r="AV149" s="44">
        <v>0</v>
      </c>
      <c r="AW149" s="45">
        <v>0</v>
      </c>
      <c r="AX149" s="44">
        <v>6993</v>
      </c>
      <c r="AY149" s="45">
        <v>4046</v>
      </c>
      <c r="AZ149" s="44">
        <v>7702</v>
      </c>
      <c r="BA149" s="45">
        <v>2412</v>
      </c>
      <c r="BB149" s="44">
        <v>2604</v>
      </c>
      <c r="BC149" s="45">
        <v>2165</v>
      </c>
      <c r="BD149" s="44">
        <v>3829</v>
      </c>
      <c r="BE149" s="45">
        <v>5821</v>
      </c>
      <c r="BF149" s="44">
        <v>2519</v>
      </c>
      <c r="BG149" s="45">
        <v>3789</v>
      </c>
      <c r="BH149" s="44">
        <v>4797</v>
      </c>
      <c r="BI149" s="45">
        <v>4945</v>
      </c>
      <c r="BJ149" s="44">
        <v>4469</v>
      </c>
      <c r="BK149" s="45">
        <v>3272</v>
      </c>
      <c r="BL149" s="44">
        <v>3618</v>
      </c>
      <c r="BM149" s="45">
        <v>6244</v>
      </c>
      <c r="BN149" s="44">
        <v>6870</v>
      </c>
      <c r="BO149" s="45">
        <v>3512</v>
      </c>
      <c r="BP149" s="44">
        <v>4627</v>
      </c>
      <c r="BQ149" s="45">
        <v>4951</v>
      </c>
      <c r="BR149" s="44">
        <v>3599</v>
      </c>
      <c r="BS149" s="45">
        <v>4704</v>
      </c>
      <c r="BT149" s="44">
        <v>4818</v>
      </c>
      <c r="BU149" s="45">
        <v>4345</v>
      </c>
      <c r="BV149" s="44">
        <v>1229</v>
      </c>
      <c r="BW149" s="45">
        <v>1989</v>
      </c>
      <c r="BX149" s="58">
        <v>519</v>
      </c>
      <c r="BY149" s="60">
        <v>119</v>
      </c>
      <c r="BZ149" s="44">
        <v>5976</v>
      </c>
      <c r="CA149" s="45">
        <v>2788</v>
      </c>
      <c r="CB149" s="44">
        <v>6239</v>
      </c>
      <c r="CC149" s="45">
        <v>2959</v>
      </c>
      <c r="CD149" s="44">
        <v>5005</v>
      </c>
      <c r="CE149" s="45">
        <v>2994</v>
      </c>
      <c r="CF149" s="44">
        <v>4267</v>
      </c>
      <c r="CG149" s="45">
        <v>4889</v>
      </c>
      <c r="CH149" s="50">
        <v>6013.9</v>
      </c>
      <c r="CI149" s="51">
        <v>3209.8</v>
      </c>
      <c r="CJ149" s="59">
        <v>4216.1000000000004</v>
      </c>
      <c r="CK149" s="51">
        <v>4650</v>
      </c>
      <c r="CL149" s="59">
        <v>3136.3</v>
      </c>
      <c r="CM149" s="51">
        <v>7912.4</v>
      </c>
      <c r="CN149" s="59">
        <v>3144.4</v>
      </c>
      <c r="CO149" s="51">
        <v>4883.8</v>
      </c>
      <c r="CP149" s="59">
        <v>5389.4</v>
      </c>
      <c r="CQ149" s="51">
        <v>2438.9</v>
      </c>
      <c r="CR149" s="59">
        <v>3631.6</v>
      </c>
      <c r="CS149" s="51">
        <v>2987.7</v>
      </c>
      <c r="CT149" s="50">
        <v>25566.3</v>
      </c>
      <c r="CU149" s="51">
        <v>610</v>
      </c>
      <c r="CV149" s="50">
        <v>18230.400000000001</v>
      </c>
      <c r="CW149" s="51">
        <v>1030.2</v>
      </c>
      <c r="CX149" s="50">
        <v>16368</v>
      </c>
      <c r="CY149" s="51">
        <v>587.1</v>
      </c>
      <c r="CZ149" s="50">
        <v>15216</v>
      </c>
      <c r="DA149" s="51">
        <v>762.6</v>
      </c>
      <c r="DB149" s="50">
        <v>10376.9</v>
      </c>
      <c r="DC149" s="51">
        <v>1111.8</v>
      </c>
      <c r="DD149" s="50">
        <v>10432.9</v>
      </c>
      <c r="DE149" s="51">
        <v>1445.7</v>
      </c>
    </row>
    <row r="150" spans="1:109">
      <c r="A150" s="54" t="s">
        <v>172</v>
      </c>
      <c r="B150" s="44">
        <v>0</v>
      </c>
      <c r="C150" s="45">
        <v>0</v>
      </c>
      <c r="D150" s="44">
        <v>0</v>
      </c>
      <c r="E150" s="45">
        <v>0</v>
      </c>
      <c r="F150" s="55">
        <v>0</v>
      </c>
      <c r="G150" s="45">
        <v>0</v>
      </c>
      <c r="H150" s="55">
        <v>0</v>
      </c>
      <c r="I150" s="45">
        <v>0</v>
      </c>
      <c r="J150" s="55">
        <v>0</v>
      </c>
      <c r="K150" s="60">
        <v>0</v>
      </c>
      <c r="L150" s="55">
        <v>0</v>
      </c>
      <c r="M150" s="45">
        <v>0</v>
      </c>
      <c r="N150" s="55">
        <v>0</v>
      </c>
      <c r="O150" s="45">
        <v>0</v>
      </c>
      <c r="P150" s="55">
        <v>0</v>
      </c>
      <c r="Q150" s="45">
        <v>0</v>
      </c>
      <c r="R150" s="55">
        <v>0</v>
      </c>
      <c r="S150" s="45">
        <v>0</v>
      </c>
      <c r="T150" s="55">
        <v>0</v>
      </c>
      <c r="U150" s="45">
        <v>0</v>
      </c>
      <c r="V150" s="55">
        <v>0</v>
      </c>
      <c r="W150" s="45">
        <v>0</v>
      </c>
      <c r="X150" s="55">
        <v>0</v>
      </c>
      <c r="Y150" s="45">
        <v>0</v>
      </c>
      <c r="Z150" s="55">
        <v>0</v>
      </c>
      <c r="AA150" s="45">
        <v>0</v>
      </c>
      <c r="AB150" s="55">
        <v>0</v>
      </c>
      <c r="AC150" s="45">
        <v>0</v>
      </c>
      <c r="AD150" s="55">
        <v>0</v>
      </c>
      <c r="AE150" s="45">
        <v>0</v>
      </c>
      <c r="AF150" s="55">
        <v>0</v>
      </c>
      <c r="AG150" s="45">
        <v>0</v>
      </c>
      <c r="AH150" s="55">
        <v>0</v>
      </c>
      <c r="AI150" s="45">
        <v>0</v>
      </c>
      <c r="AJ150" s="55">
        <v>0</v>
      </c>
      <c r="AK150" s="45">
        <v>0</v>
      </c>
      <c r="AL150" s="55">
        <v>0</v>
      </c>
      <c r="AM150" s="45">
        <v>0</v>
      </c>
      <c r="AN150" s="55">
        <v>0</v>
      </c>
      <c r="AO150" s="57">
        <v>0</v>
      </c>
      <c r="AP150" s="44">
        <v>0</v>
      </c>
      <c r="AQ150" s="45">
        <v>0</v>
      </c>
      <c r="AR150" s="44">
        <v>0</v>
      </c>
      <c r="AS150" s="45">
        <v>0</v>
      </c>
      <c r="AT150" s="44">
        <v>0</v>
      </c>
      <c r="AU150" s="45">
        <v>0</v>
      </c>
      <c r="AV150" s="44">
        <v>0</v>
      </c>
      <c r="AW150" s="45">
        <v>0</v>
      </c>
      <c r="AX150" s="44">
        <v>0</v>
      </c>
      <c r="AY150" s="45">
        <v>0</v>
      </c>
      <c r="AZ150" s="44">
        <v>0</v>
      </c>
      <c r="BA150" s="45">
        <v>0</v>
      </c>
      <c r="BB150" s="44">
        <v>0</v>
      </c>
      <c r="BC150" s="45">
        <v>0</v>
      </c>
      <c r="BD150" s="44">
        <v>0</v>
      </c>
      <c r="BE150" s="45">
        <v>0</v>
      </c>
      <c r="BF150" s="44">
        <v>0</v>
      </c>
      <c r="BG150" s="45">
        <v>0</v>
      </c>
      <c r="BH150" s="44">
        <v>0</v>
      </c>
      <c r="BI150" s="45">
        <v>0</v>
      </c>
      <c r="BJ150" s="44">
        <v>0</v>
      </c>
      <c r="BK150" s="45">
        <v>0</v>
      </c>
      <c r="BL150" s="44">
        <v>0</v>
      </c>
      <c r="BM150" s="45">
        <v>0</v>
      </c>
      <c r="BN150" s="44">
        <v>0</v>
      </c>
      <c r="BO150" s="45">
        <v>0</v>
      </c>
      <c r="BP150" s="44">
        <v>0</v>
      </c>
      <c r="BQ150" s="45">
        <v>0</v>
      </c>
      <c r="BR150" s="44">
        <v>0</v>
      </c>
      <c r="BS150" s="45">
        <v>0</v>
      </c>
      <c r="BT150" s="44">
        <v>0</v>
      </c>
      <c r="BU150" s="45">
        <v>0</v>
      </c>
      <c r="BV150" s="44">
        <v>0</v>
      </c>
      <c r="BW150" s="45">
        <v>0</v>
      </c>
      <c r="BX150" s="44">
        <v>0</v>
      </c>
      <c r="BY150" s="45">
        <v>0</v>
      </c>
      <c r="BZ150" s="44">
        <v>0</v>
      </c>
      <c r="CA150" s="45">
        <v>0</v>
      </c>
      <c r="CB150" s="44">
        <v>0</v>
      </c>
      <c r="CC150" s="45">
        <v>0</v>
      </c>
      <c r="CD150" s="44">
        <v>0</v>
      </c>
      <c r="CE150" s="45">
        <v>0</v>
      </c>
      <c r="CF150" s="44">
        <v>0</v>
      </c>
      <c r="CG150" s="45">
        <v>0</v>
      </c>
      <c r="CH150" s="44">
        <v>0</v>
      </c>
      <c r="CI150" s="45">
        <v>0</v>
      </c>
      <c r="CJ150" s="44">
        <v>0</v>
      </c>
      <c r="CK150" s="45">
        <v>0</v>
      </c>
      <c r="CL150" s="44">
        <v>0</v>
      </c>
      <c r="CM150" s="45">
        <v>0</v>
      </c>
      <c r="CN150" s="44">
        <v>0</v>
      </c>
      <c r="CO150" s="45">
        <v>0</v>
      </c>
      <c r="CP150" s="44">
        <v>0</v>
      </c>
      <c r="CQ150" s="45">
        <v>0</v>
      </c>
      <c r="CR150" s="44">
        <v>0</v>
      </c>
      <c r="CS150" s="45">
        <v>0</v>
      </c>
      <c r="CT150" s="50">
        <v>373.9</v>
      </c>
      <c r="CU150" s="51">
        <v>1609.1</v>
      </c>
      <c r="CV150" s="50">
        <v>443.6</v>
      </c>
      <c r="CW150" s="51">
        <v>4475.8999999999996</v>
      </c>
      <c r="CX150" s="50">
        <v>653.79999999999995</v>
      </c>
      <c r="CY150" s="51">
        <v>5279.3</v>
      </c>
      <c r="CZ150" s="50">
        <v>909.9</v>
      </c>
      <c r="DA150" s="51">
        <v>4150.7</v>
      </c>
      <c r="DB150" s="50">
        <v>415.1</v>
      </c>
      <c r="DC150" s="51">
        <v>3942.5</v>
      </c>
      <c r="DD150" s="50">
        <v>229.2</v>
      </c>
      <c r="DE150" s="51">
        <v>3841.8</v>
      </c>
    </row>
    <row r="151" spans="1:109">
      <c r="A151" s="54" t="s">
        <v>111</v>
      </c>
      <c r="B151" s="58">
        <v>373</v>
      </c>
      <c r="C151" s="45">
        <v>7244</v>
      </c>
      <c r="D151" s="44">
        <v>4564</v>
      </c>
      <c r="E151" s="45">
        <v>30614</v>
      </c>
      <c r="F151" s="55">
        <v>4871</v>
      </c>
      <c r="G151" s="45">
        <v>22628</v>
      </c>
      <c r="H151" s="55">
        <v>3723</v>
      </c>
      <c r="I151" s="45">
        <v>30676</v>
      </c>
      <c r="J151" s="55">
        <v>4306</v>
      </c>
      <c r="K151" s="45">
        <v>25142</v>
      </c>
      <c r="L151" s="55">
        <v>5633</v>
      </c>
      <c r="M151" s="45">
        <v>29634</v>
      </c>
      <c r="N151" s="55">
        <v>7557</v>
      </c>
      <c r="O151" s="45">
        <v>11439</v>
      </c>
      <c r="P151" s="55">
        <v>2708</v>
      </c>
      <c r="Q151" s="45">
        <v>1815</v>
      </c>
      <c r="R151" s="55">
        <v>4251</v>
      </c>
      <c r="S151" s="45">
        <v>10455</v>
      </c>
      <c r="T151" s="55">
        <v>7783</v>
      </c>
      <c r="U151" s="45">
        <v>17959</v>
      </c>
      <c r="V151" s="55">
        <v>8500</v>
      </c>
      <c r="W151" s="45">
        <v>12060</v>
      </c>
      <c r="X151" s="55">
        <v>2629</v>
      </c>
      <c r="Y151" s="45">
        <v>6151</v>
      </c>
      <c r="Z151" s="55">
        <v>4597</v>
      </c>
      <c r="AA151" s="45">
        <v>12557</v>
      </c>
      <c r="AB151" s="55">
        <v>3862</v>
      </c>
      <c r="AC151" s="45">
        <v>24835</v>
      </c>
      <c r="AD151" s="55">
        <v>4985</v>
      </c>
      <c r="AE151" s="45">
        <v>23814</v>
      </c>
      <c r="AF151" s="55">
        <v>4497</v>
      </c>
      <c r="AG151" s="45">
        <v>26422</v>
      </c>
      <c r="AH151" s="55">
        <v>2822</v>
      </c>
      <c r="AI151" s="45">
        <v>15189</v>
      </c>
      <c r="AJ151" s="55">
        <v>7977</v>
      </c>
      <c r="AK151" s="45">
        <v>16697</v>
      </c>
      <c r="AL151" s="55">
        <v>5841</v>
      </c>
      <c r="AM151" s="45">
        <v>10404</v>
      </c>
      <c r="AN151" s="56">
        <v>160</v>
      </c>
      <c r="AO151" s="57">
        <v>1070</v>
      </c>
      <c r="AP151" s="44">
        <v>11348</v>
      </c>
      <c r="AQ151" s="45">
        <v>6094</v>
      </c>
      <c r="AR151" s="44">
        <v>9825</v>
      </c>
      <c r="AS151" s="45">
        <v>9384</v>
      </c>
      <c r="AT151" s="44">
        <v>10984</v>
      </c>
      <c r="AU151" s="45">
        <v>8402</v>
      </c>
      <c r="AV151" s="44">
        <v>7187</v>
      </c>
      <c r="AW151" s="45">
        <v>16739</v>
      </c>
      <c r="AX151" s="44">
        <v>5545</v>
      </c>
      <c r="AY151" s="45">
        <v>30713</v>
      </c>
      <c r="AZ151" s="44">
        <v>4336</v>
      </c>
      <c r="BA151" s="45">
        <v>12819</v>
      </c>
      <c r="BB151" s="44">
        <v>5570</v>
      </c>
      <c r="BC151" s="45">
        <v>16784</v>
      </c>
      <c r="BD151" s="44">
        <v>3010</v>
      </c>
      <c r="BE151" s="45">
        <v>18619</v>
      </c>
      <c r="BF151" s="44">
        <v>3022</v>
      </c>
      <c r="BG151" s="45">
        <v>15342</v>
      </c>
      <c r="BH151" s="44">
        <v>3476</v>
      </c>
      <c r="BI151" s="45">
        <v>11313</v>
      </c>
      <c r="BJ151" s="44">
        <v>4234</v>
      </c>
      <c r="BK151" s="45">
        <v>12064</v>
      </c>
      <c r="BL151" s="44">
        <v>6979</v>
      </c>
      <c r="BM151" s="45">
        <v>3117</v>
      </c>
      <c r="BN151" s="44">
        <v>11617</v>
      </c>
      <c r="BO151" s="45">
        <v>8887</v>
      </c>
      <c r="BP151" s="44">
        <v>11304</v>
      </c>
      <c r="BQ151" s="45">
        <v>9898</v>
      </c>
      <c r="BR151" s="44">
        <v>8553</v>
      </c>
      <c r="BS151" s="45">
        <v>10179</v>
      </c>
      <c r="BT151" s="44">
        <v>7724</v>
      </c>
      <c r="BU151" s="45">
        <v>10663</v>
      </c>
      <c r="BV151" s="58">
        <v>657</v>
      </c>
      <c r="BW151" s="45">
        <v>3049</v>
      </c>
      <c r="BX151" s="58">
        <v>736</v>
      </c>
      <c r="BY151" s="45">
        <v>12805</v>
      </c>
      <c r="BZ151" s="44">
        <v>4613</v>
      </c>
      <c r="CA151" s="45">
        <v>17629</v>
      </c>
      <c r="CB151" s="44">
        <v>1894</v>
      </c>
      <c r="CC151" s="45">
        <v>23157</v>
      </c>
      <c r="CD151" s="44">
        <v>1611</v>
      </c>
      <c r="CE151" s="45">
        <v>25969</v>
      </c>
      <c r="CF151" s="44">
        <v>1650</v>
      </c>
      <c r="CG151" s="45">
        <v>26678</v>
      </c>
      <c r="CH151" s="50">
        <v>4327.6000000000004</v>
      </c>
      <c r="CI151" s="51">
        <v>5370.45</v>
      </c>
      <c r="CJ151" s="59">
        <v>0</v>
      </c>
      <c r="CK151" s="51">
        <v>0</v>
      </c>
      <c r="CL151" s="59">
        <v>2746.8</v>
      </c>
      <c r="CM151" s="51">
        <v>9047.4</v>
      </c>
      <c r="CN151" s="59">
        <v>8815.7000000000007</v>
      </c>
      <c r="CO151" s="51">
        <v>16365.4</v>
      </c>
      <c r="CP151" s="59">
        <v>6162.2</v>
      </c>
      <c r="CQ151" s="51">
        <v>28893.55</v>
      </c>
      <c r="CR151" s="59">
        <v>10674.25</v>
      </c>
      <c r="CS151" s="51">
        <v>24934.85</v>
      </c>
      <c r="CT151" s="50">
        <v>4204.8999999999996</v>
      </c>
      <c r="CU151" s="51">
        <v>17509.5</v>
      </c>
      <c r="CV151" s="50">
        <v>8357.4500000000007</v>
      </c>
      <c r="CW151" s="51">
        <v>27408.400000000001</v>
      </c>
      <c r="CX151" s="50">
        <v>7990.5</v>
      </c>
      <c r="CY151" s="51">
        <v>18579.150000000001</v>
      </c>
      <c r="CZ151" s="50">
        <v>2649.25</v>
      </c>
      <c r="DA151" s="51">
        <v>31180.799999999999</v>
      </c>
      <c r="DB151" s="50">
        <v>3467.05</v>
      </c>
      <c r="DC151" s="51">
        <v>36694.050000000003</v>
      </c>
      <c r="DD151" s="50">
        <v>8813.0499999999993</v>
      </c>
      <c r="DE151" s="51">
        <v>23137.8</v>
      </c>
    </row>
    <row r="152" spans="1:109">
      <c r="A152" s="54" t="s">
        <v>112</v>
      </c>
      <c r="B152" s="58">
        <v>214</v>
      </c>
      <c r="C152" s="45">
        <v>6072</v>
      </c>
      <c r="D152" s="44">
        <v>5405</v>
      </c>
      <c r="E152" s="45">
        <v>24746</v>
      </c>
      <c r="F152" s="55">
        <v>6015</v>
      </c>
      <c r="G152" s="45">
        <v>20598</v>
      </c>
      <c r="H152" s="55">
        <v>3279</v>
      </c>
      <c r="I152" s="45">
        <v>31476</v>
      </c>
      <c r="J152" s="55">
        <v>3189</v>
      </c>
      <c r="K152" s="45">
        <v>27894</v>
      </c>
      <c r="L152" s="55">
        <v>6142</v>
      </c>
      <c r="M152" s="45">
        <v>28355</v>
      </c>
      <c r="N152" s="55">
        <v>7956</v>
      </c>
      <c r="O152" s="45">
        <v>11092</v>
      </c>
      <c r="P152" s="55">
        <v>3381</v>
      </c>
      <c r="Q152" s="45">
        <v>1396</v>
      </c>
      <c r="R152" s="55">
        <v>4604</v>
      </c>
      <c r="S152" s="45">
        <v>9718</v>
      </c>
      <c r="T152" s="55">
        <v>9144</v>
      </c>
      <c r="U152" s="45">
        <v>11700</v>
      </c>
      <c r="V152" s="55">
        <v>11122</v>
      </c>
      <c r="W152" s="45">
        <v>8762</v>
      </c>
      <c r="X152" s="55">
        <v>4752</v>
      </c>
      <c r="Y152" s="45">
        <v>4002</v>
      </c>
      <c r="Z152" s="55">
        <v>6443</v>
      </c>
      <c r="AA152" s="45">
        <v>11297</v>
      </c>
      <c r="AB152" s="55">
        <v>20589</v>
      </c>
      <c r="AC152" s="45">
        <v>70479</v>
      </c>
      <c r="AD152" s="55">
        <v>6466</v>
      </c>
      <c r="AE152" s="45">
        <v>20889</v>
      </c>
      <c r="AF152" s="55">
        <v>5066</v>
      </c>
      <c r="AG152" s="45">
        <v>24906</v>
      </c>
      <c r="AH152" s="55">
        <v>3981</v>
      </c>
      <c r="AI152" s="45">
        <v>12184</v>
      </c>
      <c r="AJ152" s="55">
        <v>10037</v>
      </c>
      <c r="AK152" s="45">
        <v>12631</v>
      </c>
      <c r="AL152" s="55">
        <v>4326</v>
      </c>
      <c r="AM152" s="45">
        <v>3772</v>
      </c>
      <c r="AN152" s="56">
        <v>15</v>
      </c>
      <c r="AO152" s="61">
        <v>642</v>
      </c>
      <c r="AP152" s="44">
        <v>6712</v>
      </c>
      <c r="AQ152" s="45">
        <v>2503</v>
      </c>
      <c r="AR152" s="44">
        <v>12295</v>
      </c>
      <c r="AS152" s="45">
        <v>7354</v>
      </c>
      <c r="AT152" s="44">
        <v>16715</v>
      </c>
      <c r="AU152" s="45">
        <v>5474</v>
      </c>
      <c r="AV152" s="44">
        <v>10532</v>
      </c>
      <c r="AW152" s="45">
        <v>11994</v>
      </c>
      <c r="AX152" s="44">
        <v>6374</v>
      </c>
      <c r="AY152" s="45">
        <v>27372</v>
      </c>
      <c r="AZ152" s="44">
        <v>7099</v>
      </c>
      <c r="BA152" s="45">
        <v>8903</v>
      </c>
      <c r="BB152" s="44">
        <v>6469</v>
      </c>
      <c r="BC152" s="45">
        <v>15300</v>
      </c>
      <c r="BD152" s="44">
        <v>3813</v>
      </c>
      <c r="BE152" s="45">
        <v>17261</v>
      </c>
      <c r="BF152" s="44">
        <v>3442</v>
      </c>
      <c r="BG152" s="45">
        <v>14279</v>
      </c>
      <c r="BH152" s="44">
        <v>4815</v>
      </c>
      <c r="BI152" s="45">
        <v>9602</v>
      </c>
      <c r="BJ152" s="44">
        <v>5027</v>
      </c>
      <c r="BK152" s="45">
        <v>10594</v>
      </c>
      <c r="BL152" s="44">
        <v>8583</v>
      </c>
      <c r="BM152" s="45">
        <v>2404</v>
      </c>
      <c r="BN152" s="44">
        <v>14690</v>
      </c>
      <c r="BO152" s="45">
        <v>7138</v>
      </c>
      <c r="BP152" s="44">
        <v>13252</v>
      </c>
      <c r="BQ152" s="45">
        <v>8364</v>
      </c>
      <c r="BR152" s="44">
        <v>10753</v>
      </c>
      <c r="BS152" s="45">
        <v>8424</v>
      </c>
      <c r="BT152" s="44">
        <v>6544</v>
      </c>
      <c r="BU152" s="45">
        <v>11938</v>
      </c>
      <c r="BV152" s="58">
        <v>755</v>
      </c>
      <c r="BW152" s="45">
        <v>2017</v>
      </c>
      <c r="BX152" s="44">
        <v>1578</v>
      </c>
      <c r="BY152" s="45">
        <v>9176</v>
      </c>
      <c r="BZ152" s="44">
        <v>4119</v>
      </c>
      <c r="CA152" s="45">
        <v>19139</v>
      </c>
      <c r="CB152" s="44">
        <v>1463</v>
      </c>
      <c r="CC152" s="45">
        <v>25605</v>
      </c>
      <c r="CD152" s="44">
        <v>2366</v>
      </c>
      <c r="CE152" s="45">
        <v>23057</v>
      </c>
      <c r="CF152" s="44">
        <v>1966</v>
      </c>
      <c r="CG152" s="45">
        <v>25837</v>
      </c>
      <c r="CH152" s="50">
        <v>8837.2999999999993</v>
      </c>
      <c r="CI152" s="51">
        <v>11966.1</v>
      </c>
      <c r="CJ152" s="59">
        <v>79114.149999999994</v>
      </c>
      <c r="CK152" s="51">
        <v>826.1</v>
      </c>
      <c r="CL152" s="59">
        <v>81169.3</v>
      </c>
      <c r="CM152" s="51">
        <v>0</v>
      </c>
      <c r="CN152" s="59">
        <v>69646.399999999994</v>
      </c>
      <c r="CO152" s="51">
        <v>0.3</v>
      </c>
      <c r="CP152" s="59">
        <v>64664.1</v>
      </c>
      <c r="CQ152" s="51">
        <v>0</v>
      </c>
      <c r="CR152" s="59">
        <v>60929.2</v>
      </c>
      <c r="CS152" s="51">
        <v>0</v>
      </c>
      <c r="CT152" s="50">
        <v>47544.45</v>
      </c>
      <c r="CU152" s="51">
        <v>723.2</v>
      </c>
      <c r="CV152" s="50">
        <v>22284.400000000001</v>
      </c>
      <c r="CW152" s="51">
        <v>693.3</v>
      </c>
      <c r="CX152" s="50">
        <v>18578.3</v>
      </c>
      <c r="CY152" s="51">
        <v>1099.4000000000001</v>
      </c>
      <c r="CZ152" s="50">
        <v>16329.45</v>
      </c>
      <c r="DA152" s="51">
        <v>1382.5</v>
      </c>
      <c r="DB152" s="50">
        <v>16245</v>
      </c>
      <c r="DC152" s="51">
        <v>2052.4499999999998</v>
      </c>
      <c r="DD152" s="50">
        <v>15201.15</v>
      </c>
      <c r="DE152" s="51">
        <v>1371.25</v>
      </c>
    </row>
    <row r="153" spans="1:109">
      <c r="A153" s="54" t="s">
        <v>138</v>
      </c>
      <c r="B153" s="44">
        <v>2619</v>
      </c>
      <c r="C153" s="45">
        <v>18863</v>
      </c>
      <c r="D153" s="58">
        <v>773</v>
      </c>
      <c r="E153" s="45">
        <v>10443</v>
      </c>
      <c r="F153" s="55">
        <v>2432</v>
      </c>
      <c r="G153" s="45">
        <v>6459</v>
      </c>
      <c r="H153" s="55">
        <v>1516</v>
      </c>
      <c r="I153" s="45">
        <v>9784</v>
      </c>
      <c r="J153" s="55">
        <v>1098</v>
      </c>
      <c r="K153" s="45">
        <v>6960</v>
      </c>
      <c r="L153" s="56">
        <v>910</v>
      </c>
      <c r="M153" s="45">
        <v>8475</v>
      </c>
      <c r="N153" s="55">
        <v>5138</v>
      </c>
      <c r="O153" s="45">
        <v>3231</v>
      </c>
      <c r="P153" s="55">
        <v>5419</v>
      </c>
      <c r="Q153" s="45">
        <v>8091</v>
      </c>
      <c r="R153" s="55">
        <v>3258</v>
      </c>
      <c r="S153" s="45">
        <v>3842</v>
      </c>
      <c r="T153" s="55">
        <v>1034</v>
      </c>
      <c r="U153" s="45">
        <v>6504</v>
      </c>
      <c r="V153" s="55">
        <v>2034</v>
      </c>
      <c r="W153" s="45">
        <v>4132</v>
      </c>
      <c r="X153" s="55">
        <v>3521</v>
      </c>
      <c r="Y153" s="45">
        <v>1981</v>
      </c>
      <c r="Z153" s="55">
        <v>2422</v>
      </c>
      <c r="AA153" s="45">
        <v>5323</v>
      </c>
      <c r="AB153" s="55">
        <v>1395</v>
      </c>
      <c r="AC153" s="45">
        <v>8194</v>
      </c>
      <c r="AD153" s="55">
        <v>2069</v>
      </c>
      <c r="AE153" s="45">
        <v>8868</v>
      </c>
      <c r="AF153" s="55">
        <v>1385</v>
      </c>
      <c r="AG153" s="45">
        <v>9048</v>
      </c>
      <c r="AH153" s="55">
        <v>2805</v>
      </c>
      <c r="AI153" s="45">
        <v>5243</v>
      </c>
      <c r="AJ153" s="55">
        <v>5165</v>
      </c>
      <c r="AK153" s="45">
        <v>4125</v>
      </c>
      <c r="AL153" s="55">
        <v>2358</v>
      </c>
      <c r="AM153" s="45">
        <v>5054</v>
      </c>
      <c r="AN153" s="55">
        <v>6228</v>
      </c>
      <c r="AO153" s="61">
        <v>275</v>
      </c>
      <c r="AP153" s="44">
        <v>3355</v>
      </c>
      <c r="AQ153" s="60">
        <v>875</v>
      </c>
      <c r="AR153" s="58">
        <v>0</v>
      </c>
      <c r="AS153" s="60">
        <v>0</v>
      </c>
      <c r="AT153" s="58">
        <v>335</v>
      </c>
      <c r="AU153" s="60">
        <v>884</v>
      </c>
      <c r="AV153" s="58">
        <v>55</v>
      </c>
      <c r="AW153" s="45">
        <v>1423</v>
      </c>
      <c r="AX153" s="44">
        <v>1193</v>
      </c>
      <c r="AY153" s="45">
        <v>9071</v>
      </c>
      <c r="AZ153" s="44">
        <v>1049</v>
      </c>
      <c r="BA153" s="45">
        <v>5699</v>
      </c>
      <c r="BB153" s="44">
        <v>1742</v>
      </c>
      <c r="BC153" s="45">
        <v>5174</v>
      </c>
      <c r="BD153" s="44">
        <v>3927</v>
      </c>
      <c r="BE153" s="45">
        <v>4209</v>
      </c>
      <c r="BF153" s="58">
        <v>287</v>
      </c>
      <c r="BG153" s="45">
        <v>8621</v>
      </c>
      <c r="BH153" s="44">
        <v>1731</v>
      </c>
      <c r="BI153" s="45">
        <v>4941</v>
      </c>
      <c r="BJ153" s="44">
        <v>800</v>
      </c>
      <c r="BK153" s="45">
        <v>5083</v>
      </c>
      <c r="BL153" s="44">
        <v>2512</v>
      </c>
      <c r="BM153" s="45">
        <v>2834</v>
      </c>
      <c r="BN153" s="44">
        <v>2782</v>
      </c>
      <c r="BO153" s="45">
        <v>5777</v>
      </c>
      <c r="BP153" s="44">
        <v>1836</v>
      </c>
      <c r="BQ153" s="45">
        <v>5698</v>
      </c>
      <c r="BR153" s="44">
        <v>3690</v>
      </c>
      <c r="BS153" s="45">
        <v>3595</v>
      </c>
      <c r="BT153" s="44">
        <v>1783</v>
      </c>
      <c r="BU153" s="45">
        <v>5752</v>
      </c>
      <c r="BV153" s="44">
        <v>3778</v>
      </c>
      <c r="BW153" s="45">
        <v>13764</v>
      </c>
      <c r="BX153" s="44">
        <v>1494</v>
      </c>
      <c r="BY153" s="45">
        <v>11157</v>
      </c>
      <c r="BZ153" s="44">
        <v>1278</v>
      </c>
      <c r="CA153" s="45">
        <v>3777</v>
      </c>
      <c r="CB153" s="44">
        <v>1233</v>
      </c>
      <c r="CC153" s="45">
        <v>5921</v>
      </c>
      <c r="CD153" s="44">
        <v>1201</v>
      </c>
      <c r="CE153" s="45">
        <v>9887</v>
      </c>
      <c r="CF153" s="44">
        <v>1578</v>
      </c>
      <c r="CG153" s="45">
        <v>3956</v>
      </c>
      <c r="CH153" s="50">
        <v>0</v>
      </c>
      <c r="CI153" s="51">
        <v>0</v>
      </c>
      <c r="CJ153" s="59">
        <v>0</v>
      </c>
      <c r="CK153" s="51">
        <v>0</v>
      </c>
      <c r="CL153" s="59">
        <v>0</v>
      </c>
      <c r="CM153" s="51">
        <v>0</v>
      </c>
      <c r="CN153" s="59">
        <v>0</v>
      </c>
      <c r="CO153" s="51">
        <v>0</v>
      </c>
      <c r="CP153" s="59">
        <v>0</v>
      </c>
      <c r="CQ153" s="51">
        <v>0</v>
      </c>
      <c r="CR153" s="59">
        <v>0</v>
      </c>
      <c r="CS153" s="51">
        <v>0</v>
      </c>
      <c r="CT153" s="50">
        <v>0</v>
      </c>
      <c r="CU153" s="51">
        <v>0.5</v>
      </c>
      <c r="CV153" s="50">
        <v>0</v>
      </c>
      <c r="CW153" s="51">
        <v>0.1</v>
      </c>
      <c r="CX153" s="50">
        <v>659.48</v>
      </c>
      <c r="CY153" s="51">
        <v>8438.2000000000007</v>
      </c>
      <c r="CZ153" s="50">
        <v>536.63</v>
      </c>
      <c r="DA153" s="51">
        <v>8269.0300000000007</v>
      </c>
      <c r="DB153" s="50">
        <v>674.45</v>
      </c>
      <c r="DC153" s="51">
        <v>14183.3</v>
      </c>
      <c r="DD153" s="50">
        <v>2634.58</v>
      </c>
      <c r="DE153" s="51">
        <v>13518.63</v>
      </c>
    </row>
    <row r="154" spans="1:109">
      <c r="A154" s="54" t="s">
        <v>139</v>
      </c>
      <c r="B154" s="44">
        <v>2642</v>
      </c>
      <c r="C154" s="45">
        <v>17185</v>
      </c>
      <c r="D154" s="44">
        <v>1726</v>
      </c>
      <c r="E154" s="45">
        <v>6888</v>
      </c>
      <c r="F154" s="55">
        <v>3539</v>
      </c>
      <c r="G154" s="45">
        <v>5013</v>
      </c>
      <c r="H154" s="55">
        <v>1756</v>
      </c>
      <c r="I154" s="45">
        <v>9754</v>
      </c>
      <c r="J154" s="55">
        <v>1082</v>
      </c>
      <c r="K154" s="45">
        <v>6741</v>
      </c>
      <c r="L154" s="55">
        <v>1574</v>
      </c>
      <c r="M154" s="45">
        <v>5975</v>
      </c>
      <c r="N154" s="56">
        <v>0</v>
      </c>
      <c r="O154" s="60">
        <v>0</v>
      </c>
      <c r="P154" s="56">
        <v>0</v>
      </c>
      <c r="Q154" s="60">
        <v>0</v>
      </c>
      <c r="R154" s="56">
        <v>0</v>
      </c>
      <c r="S154" s="60">
        <v>0</v>
      </c>
      <c r="T154" s="55">
        <v>1385</v>
      </c>
      <c r="U154" s="45">
        <v>1136</v>
      </c>
      <c r="V154" s="55">
        <v>4184</v>
      </c>
      <c r="W154" s="45">
        <v>4211</v>
      </c>
      <c r="X154" s="55">
        <v>3034</v>
      </c>
      <c r="Y154" s="45">
        <v>1685</v>
      </c>
      <c r="Z154" s="55">
        <v>3144</v>
      </c>
      <c r="AA154" s="45">
        <v>5387</v>
      </c>
      <c r="AB154" s="55">
        <v>1600</v>
      </c>
      <c r="AC154" s="45">
        <v>9120</v>
      </c>
      <c r="AD154" s="55">
        <v>1860</v>
      </c>
      <c r="AE154" s="45">
        <v>9432</v>
      </c>
      <c r="AF154" s="55">
        <v>1484</v>
      </c>
      <c r="AG154" s="45">
        <v>9339</v>
      </c>
      <c r="AH154" s="55">
        <v>6772</v>
      </c>
      <c r="AI154" s="45">
        <v>2798</v>
      </c>
      <c r="AJ154" s="55">
        <v>1244</v>
      </c>
      <c r="AK154" s="45">
        <v>6715</v>
      </c>
      <c r="AL154" s="55">
        <v>1223</v>
      </c>
      <c r="AM154" s="60">
        <v>160</v>
      </c>
      <c r="AN154" s="56">
        <v>0</v>
      </c>
      <c r="AO154" s="61">
        <v>0</v>
      </c>
      <c r="AP154" s="58">
        <v>0</v>
      </c>
      <c r="AQ154" s="60">
        <v>0</v>
      </c>
      <c r="AR154" s="58">
        <v>0</v>
      </c>
      <c r="AS154" s="60">
        <v>0</v>
      </c>
      <c r="AT154" s="58">
        <v>0</v>
      </c>
      <c r="AU154" s="60">
        <v>0</v>
      </c>
      <c r="AV154" s="58">
        <v>0</v>
      </c>
      <c r="AW154" s="60">
        <v>0</v>
      </c>
      <c r="AX154" s="44">
        <v>1297</v>
      </c>
      <c r="AY154" s="45">
        <v>7030</v>
      </c>
      <c r="AZ154" s="44">
        <v>2504</v>
      </c>
      <c r="BA154" s="45">
        <v>2616</v>
      </c>
      <c r="BB154" s="44">
        <v>2630</v>
      </c>
      <c r="BC154" s="45">
        <v>4552</v>
      </c>
      <c r="BD154" s="44">
        <v>4148</v>
      </c>
      <c r="BE154" s="45">
        <v>3422</v>
      </c>
      <c r="BF154" s="44">
        <v>1087</v>
      </c>
      <c r="BG154" s="45">
        <v>4153</v>
      </c>
      <c r="BH154" s="44">
        <v>1918</v>
      </c>
      <c r="BI154" s="45">
        <v>4846</v>
      </c>
      <c r="BJ154" s="44">
        <v>2258</v>
      </c>
      <c r="BK154" s="45">
        <v>5566</v>
      </c>
      <c r="BL154" s="44">
        <v>6820</v>
      </c>
      <c r="BM154" s="45">
        <v>2187</v>
      </c>
      <c r="BN154" s="44">
        <v>372</v>
      </c>
      <c r="BO154" s="45">
        <v>580</v>
      </c>
      <c r="BP154" s="44">
        <v>1966</v>
      </c>
      <c r="BQ154" s="45">
        <v>1223</v>
      </c>
      <c r="BR154" s="44">
        <v>3323</v>
      </c>
      <c r="BS154" s="45">
        <v>3275</v>
      </c>
      <c r="BT154" s="44">
        <v>1537</v>
      </c>
      <c r="BU154" s="45">
        <v>3878</v>
      </c>
      <c r="BV154" s="44">
        <v>3063</v>
      </c>
      <c r="BW154" s="45">
        <v>4580</v>
      </c>
      <c r="BX154" s="44">
        <v>2366</v>
      </c>
      <c r="BY154" s="45">
        <v>2239</v>
      </c>
      <c r="BZ154" s="44">
        <v>1881</v>
      </c>
      <c r="CA154" s="45">
        <v>2799</v>
      </c>
      <c r="CB154" s="44">
        <v>1188</v>
      </c>
      <c r="CC154" s="45">
        <v>3231</v>
      </c>
      <c r="CD154" s="58">
        <v>813</v>
      </c>
      <c r="CE154" s="45">
        <v>8270</v>
      </c>
      <c r="CF154" s="44">
        <v>1751</v>
      </c>
      <c r="CG154" s="45">
        <v>6980</v>
      </c>
      <c r="CH154" s="50">
        <v>993.63</v>
      </c>
      <c r="CI154" s="51">
        <v>9858.5499999999993</v>
      </c>
      <c r="CJ154" s="59">
        <v>3631.65</v>
      </c>
      <c r="CK154" s="51">
        <v>2266.0500000000002</v>
      </c>
      <c r="CL154" s="59">
        <v>3311.15</v>
      </c>
      <c r="CM154" s="51">
        <v>16369.25</v>
      </c>
      <c r="CN154" s="59">
        <v>1893.28</v>
      </c>
      <c r="CO154" s="51">
        <v>5479.48</v>
      </c>
      <c r="CP154" s="59">
        <v>1100.8499999999999</v>
      </c>
      <c r="CQ154" s="51">
        <v>7592.28</v>
      </c>
      <c r="CR154" s="59">
        <v>2405.23</v>
      </c>
      <c r="CS154" s="51">
        <v>6274.3</v>
      </c>
      <c r="CT154" s="50">
        <v>5804.35</v>
      </c>
      <c r="CU154" s="51">
        <v>8443.4500000000007</v>
      </c>
      <c r="CV154" s="50">
        <v>2621.55</v>
      </c>
      <c r="CW154" s="51">
        <v>10576.8</v>
      </c>
      <c r="CX154" s="50">
        <v>3139.05</v>
      </c>
      <c r="CY154" s="51">
        <v>6171.23</v>
      </c>
      <c r="CZ154" s="50">
        <v>1947.48</v>
      </c>
      <c r="DA154" s="51">
        <v>8651.25</v>
      </c>
      <c r="DB154" s="50">
        <v>1425.6</v>
      </c>
      <c r="DC154" s="51">
        <v>13657.05</v>
      </c>
      <c r="DD154" s="50">
        <v>1754.28</v>
      </c>
      <c r="DE154" s="51">
        <v>12173.6</v>
      </c>
    </row>
    <row r="155" spans="1:109">
      <c r="A155" t="s">
        <v>173</v>
      </c>
      <c r="B155" s="44">
        <v>0</v>
      </c>
      <c r="C155" s="45">
        <v>0</v>
      </c>
      <c r="D155" s="44">
        <v>0</v>
      </c>
      <c r="E155" s="45">
        <v>0</v>
      </c>
      <c r="F155" s="55">
        <v>0</v>
      </c>
      <c r="G155" s="45">
        <v>0</v>
      </c>
      <c r="H155" s="55">
        <v>0</v>
      </c>
      <c r="I155" s="45">
        <v>0</v>
      </c>
      <c r="J155" s="55">
        <v>0</v>
      </c>
      <c r="K155" s="60">
        <v>0</v>
      </c>
      <c r="L155" s="55">
        <v>0</v>
      </c>
      <c r="M155" s="45">
        <v>0</v>
      </c>
      <c r="N155" s="55">
        <v>0</v>
      </c>
      <c r="O155" s="45">
        <v>0</v>
      </c>
      <c r="P155" s="55">
        <v>0</v>
      </c>
      <c r="Q155" s="45">
        <v>0</v>
      </c>
      <c r="R155" s="55">
        <v>0</v>
      </c>
      <c r="S155" s="45">
        <v>0</v>
      </c>
      <c r="T155" s="55">
        <v>0</v>
      </c>
      <c r="U155" s="45">
        <v>0</v>
      </c>
      <c r="V155" s="55">
        <v>0</v>
      </c>
      <c r="W155" s="45">
        <v>0</v>
      </c>
      <c r="X155" s="55">
        <v>0</v>
      </c>
      <c r="Y155" s="45">
        <v>0</v>
      </c>
      <c r="Z155" s="55">
        <v>0</v>
      </c>
      <c r="AA155" s="45">
        <v>0</v>
      </c>
      <c r="AB155" s="55">
        <v>0</v>
      </c>
      <c r="AC155" s="45">
        <v>0</v>
      </c>
      <c r="AD155" s="55">
        <v>0</v>
      </c>
      <c r="AE155" s="45">
        <v>0</v>
      </c>
      <c r="AF155" s="55">
        <v>0</v>
      </c>
      <c r="AG155" s="45">
        <v>0</v>
      </c>
      <c r="AH155" s="55">
        <v>0</v>
      </c>
      <c r="AI155" s="45">
        <v>0</v>
      </c>
      <c r="AJ155" s="55">
        <v>0</v>
      </c>
      <c r="AK155" s="45">
        <v>0</v>
      </c>
      <c r="AL155" s="55">
        <v>0</v>
      </c>
      <c r="AM155" s="45">
        <v>0</v>
      </c>
      <c r="AN155" s="55">
        <v>0</v>
      </c>
      <c r="AO155" s="57">
        <v>0</v>
      </c>
      <c r="AP155" s="44">
        <v>0</v>
      </c>
      <c r="AQ155" s="45">
        <v>0</v>
      </c>
      <c r="AR155" s="44">
        <v>0</v>
      </c>
      <c r="AS155" s="45">
        <v>0</v>
      </c>
      <c r="AT155" s="44">
        <v>0</v>
      </c>
      <c r="AU155" s="45">
        <v>0</v>
      </c>
      <c r="AV155" s="44">
        <v>0</v>
      </c>
      <c r="AW155" s="45">
        <v>0</v>
      </c>
      <c r="AX155" s="44">
        <v>0</v>
      </c>
      <c r="AY155" s="45">
        <v>0</v>
      </c>
      <c r="AZ155" s="44">
        <v>0</v>
      </c>
      <c r="BA155" s="45">
        <v>0</v>
      </c>
      <c r="BB155" s="44">
        <v>0</v>
      </c>
      <c r="BC155" s="45">
        <v>0</v>
      </c>
      <c r="BD155" s="44">
        <v>0</v>
      </c>
      <c r="BE155" s="45">
        <v>0</v>
      </c>
      <c r="BF155" s="44">
        <v>0</v>
      </c>
      <c r="BG155" s="45">
        <v>0</v>
      </c>
      <c r="BH155" s="44">
        <v>0</v>
      </c>
      <c r="BI155" s="45">
        <v>0</v>
      </c>
      <c r="BJ155" s="44">
        <v>0</v>
      </c>
      <c r="BK155" s="45">
        <v>0</v>
      </c>
      <c r="BL155" s="44">
        <v>0</v>
      </c>
      <c r="BM155" s="45">
        <v>0</v>
      </c>
      <c r="BN155" s="44">
        <v>0</v>
      </c>
      <c r="BO155" s="45">
        <v>0</v>
      </c>
      <c r="BP155" s="44">
        <v>0</v>
      </c>
      <c r="BQ155" s="45">
        <v>0</v>
      </c>
      <c r="BR155" s="44">
        <v>0</v>
      </c>
      <c r="BS155" s="45">
        <v>0</v>
      </c>
      <c r="BT155" s="44">
        <v>0</v>
      </c>
      <c r="BU155" s="45">
        <v>0</v>
      </c>
      <c r="BV155" s="44">
        <v>0</v>
      </c>
      <c r="BW155" s="45">
        <v>0</v>
      </c>
      <c r="BX155" s="44">
        <v>0</v>
      </c>
      <c r="BY155" s="45">
        <v>0</v>
      </c>
      <c r="BZ155" s="44">
        <v>0</v>
      </c>
      <c r="CA155" s="45">
        <v>0</v>
      </c>
      <c r="CB155" s="44">
        <v>0</v>
      </c>
      <c r="CC155" s="45">
        <v>0</v>
      </c>
      <c r="CD155" s="44">
        <v>0</v>
      </c>
      <c r="CE155" s="45">
        <v>0</v>
      </c>
      <c r="CF155" s="44">
        <v>0</v>
      </c>
      <c r="CG155" s="45">
        <v>0</v>
      </c>
      <c r="CH155" s="44">
        <v>0</v>
      </c>
      <c r="CI155" s="45">
        <v>0</v>
      </c>
      <c r="CJ155" s="44">
        <v>0</v>
      </c>
      <c r="CK155" s="45">
        <v>0</v>
      </c>
      <c r="CL155" s="44">
        <v>0</v>
      </c>
      <c r="CM155" s="45">
        <v>0</v>
      </c>
      <c r="CN155" s="44">
        <v>0</v>
      </c>
      <c r="CO155" s="45">
        <v>0</v>
      </c>
      <c r="CP155" s="44">
        <v>0</v>
      </c>
      <c r="CQ155" s="45">
        <v>0</v>
      </c>
      <c r="CR155" s="44">
        <v>0</v>
      </c>
      <c r="CS155" s="45">
        <v>0</v>
      </c>
      <c r="CT155" s="50">
        <v>12062.55</v>
      </c>
      <c r="CU155" s="51">
        <v>8188.35</v>
      </c>
      <c r="CV155" s="50">
        <v>7497.5</v>
      </c>
      <c r="CW155" s="51">
        <v>9752.6</v>
      </c>
      <c r="CX155" s="50">
        <v>4553.8999999999996</v>
      </c>
      <c r="CY155" s="51">
        <v>23835.9</v>
      </c>
      <c r="CZ155" s="50">
        <v>1343.85</v>
      </c>
      <c r="DA155" s="51">
        <v>38907.65</v>
      </c>
      <c r="DB155" s="50">
        <v>4319.5</v>
      </c>
      <c r="DC155" s="51">
        <v>28961.1</v>
      </c>
      <c r="DD155" s="50">
        <v>1952.1</v>
      </c>
      <c r="DE155" s="51">
        <v>38781.65</v>
      </c>
    </row>
    <row r="156" spans="1:109">
      <c r="A156" s="54" t="s">
        <v>213</v>
      </c>
      <c r="B156" s="44">
        <v>16250</v>
      </c>
      <c r="C156" s="45">
        <v>52815</v>
      </c>
      <c r="D156" s="44">
        <v>6203</v>
      </c>
      <c r="E156" s="45">
        <v>43720</v>
      </c>
      <c r="F156" s="55">
        <v>8620</v>
      </c>
      <c r="G156" s="45">
        <v>36829</v>
      </c>
      <c r="H156" s="55">
        <v>6463</v>
      </c>
      <c r="I156" s="45">
        <v>42608</v>
      </c>
      <c r="J156" s="55">
        <v>4088</v>
      </c>
      <c r="K156" s="45">
        <v>29458</v>
      </c>
      <c r="L156" s="55">
        <v>5637</v>
      </c>
      <c r="M156" s="45">
        <v>27641</v>
      </c>
      <c r="N156" s="55">
        <v>12340</v>
      </c>
      <c r="O156" s="45">
        <v>11996</v>
      </c>
      <c r="P156" s="55">
        <v>15558</v>
      </c>
      <c r="Q156" s="45">
        <v>15312</v>
      </c>
      <c r="R156" s="55">
        <v>10531</v>
      </c>
      <c r="S156" s="45">
        <v>28711</v>
      </c>
      <c r="T156" s="55">
        <v>2739</v>
      </c>
      <c r="U156" s="45">
        <v>16439</v>
      </c>
      <c r="V156" s="55">
        <v>10621</v>
      </c>
      <c r="W156" s="45">
        <v>20958</v>
      </c>
      <c r="X156" s="55">
        <v>9491</v>
      </c>
      <c r="Y156" s="45">
        <v>23178</v>
      </c>
      <c r="Z156" s="55">
        <v>10503</v>
      </c>
      <c r="AA156" s="45">
        <v>21120</v>
      </c>
      <c r="AB156" s="55">
        <v>5788</v>
      </c>
      <c r="AC156" s="45">
        <v>48801</v>
      </c>
      <c r="AD156" s="55">
        <v>5757</v>
      </c>
      <c r="AE156" s="45">
        <v>43542</v>
      </c>
      <c r="AF156" s="55">
        <v>5150</v>
      </c>
      <c r="AG156" s="45">
        <v>46005</v>
      </c>
      <c r="AH156" s="55">
        <v>5708</v>
      </c>
      <c r="AI156" s="45">
        <v>27187</v>
      </c>
      <c r="AJ156" s="55">
        <v>10217</v>
      </c>
      <c r="AK156" s="45">
        <v>24255</v>
      </c>
      <c r="AL156" s="55">
        <v>9270</v>
      </c>
      <c r="AM156" s="45">
        <v>16319</v>
      </c>
      <c r="AN156" s="55">
        <v>8166</v>
      </c>
      <c r="AO156" s="57">
        <v>11156</v>
      </c>
      <c r="AP156" s="44">
        <v>8784</v>
      </c>
      <c r="AQ156" s="45">
        <v>7959</v>
      </c>
      <c r="AR156" s="44">
        <v>11644</v>
      </c>
      <c r="AS156" s="45">
        <v>15063</v>
      </c>
      <c r="AT156" s="44">
        <v>10363</v>
      </c>
      <c r="AU156" s="45">
        <v>16011</v>
      </c>
      <c r="AV156" s="44">
        <v>8669</v>
      </c>
      <c r="AW156" s="45">
        <v>24627</v>
      </c>
      <c r="AX156" s="44">
        <v>8370</v>
      </c>
      <c r="AY156" s="45">
        <v>31447</v>
      </c>
      <c r="AZ156" s="44">
        <v>7199</v>
      </c>
      <c r="BA156" s="45">
        <v>18990</v>
      </c>
      <c r="BB156" s="44">
        <v>6804</v>
      </c>
      <c r="BC156" s="45">
        <v>20878</v>
      </c>
      <c r="BD156" s="44">
        <v>5773</v>
      </c>
      <c r="BE156" s="45">
        <v>34474</v>
      </c>
      <c r="BF156" s="44">
        <v>4601</v>
      </c>
      <c r="BG156" s="45">
        <v>27961</v>
      </c>
      <c r="BH156" s="58">
        <v>813</v>
      </c>
      <c r="BI156" s="45">
        <v>7965</v>
      </c>
      <c r="BJ156" s="44">
        <v>4849</v>
      </c>
      <c r="BK156" s="45">
        <v>16339</v>
      </c>
      <c r="BL156" s="44">
        <v>9480</v>
      </c>
      <c r="BM156" s="45">
        <v>8786</v>
      </c>
      <c r="BN156" s="44">
        <v>7619</v>
      </c>
      <c r="BO156" s="45">
        <v>16308</v>
      </c>
      <c r="BP156" s="44">
        <v>9414</v>
      </c>
      <c r="BQ156" s="45">
        <v>15747</v>
      </c>
      <c r="BR156" s="44">
        <v>7731</v>
      </c>
      <c r="BS156" s="45">
        <v>22635</v>
      </c>
      <c r="BT156" s="44">
        <v>7222</v>
      </c>
      <c r="BU156" s="45">
        <v>17570</v>
      </c>
      <c r="BV156" s="44">
        <v>7534</v>
      </c>
      <c r="BW156" s="45">
        <v>33966</v>
      </c>
      <c r="BX156" s="44">
        <v>6679</v>
      </c>
      <c r="BY156" s="45">
        <v>19662</v>
      </c>
      <c r="BZ156" s="44">
        <v>4399</v>
      </c>
      <c r="CA156" s="45">
        <v>22316</v>
      </c>
      <c r="CB156" s="44">
        <v>5340</v>
      </c>
      <c r="CC156" s="45">
        <v>31193</v>
      </c>
      <c r="CD156" s="44">
        <v>3052</v>
      </c>
      <c r="CE156" s="45">
        <v>38860</v>
      </c>
      <c r="CF156" s="44">
        <v>3995</v>
      </c>
      <c r="CG156" s="45">
        <v>14865</v>
      </c>
      <c r="CH156" s="50">
        <v>11916.45</v>
      </c>
      <c r="CI156" s="51">
        <v>22944.6</v>
      </c>
      <c r="CJ156" s="59">
        <v>17021.61</v>
      </c>
      <c r="CK156" s="51">
        <v>14527.62</v>
      </c>
      <c r="CL156" s="59">
        <v>11930.09</v>
      </c>
      <c r="CM156" s="51">
        <v>19050.12</v>
      </c>
      <c r="CN156" s="59">
        <v>14454.32</v>
      </c>
      <c r="CO156" s="51">
        <v>24463.08</v>
      </c>
      <c r="CP156" s="59">
        <v>7610.49</v>
      </c>
      <c r="CQ156" s="51">
        <v>34050.51</v>
      </c>
      <c r="CR156" s="59">
        <v>11002.5</v>
      </c>
      <c r="CS156" s="51">
        <v>43266.69</v>
      </c>
      <c r="CT156" s="50">
        <v>8545.23</v>
      </c>
      <c r="CU156" s="51">
        <v>33986.79</v>
      </c>
      <c r="CV156" s="50">
        <v>7393.14</v>
      </c>
      <c r="CW156" s="51">
        <v>43146.41</v>
      </c>
      <c r="CX156" s="50">
        <v>10195.34</v>
      </c>
      <c r="CY156" s="51">
        <v>34236.949999999997</v>
      </c>
      <c r="CZ156" s="50">
        <v>6197.45</v>
      </c>
      <c r="DA156" s="51">
        <v>46928.03</v>
      </c>
      <c r="DB156" s="50">
        <v>3178.31</v>
      </c>
      <c r="DC156" s="51">
        <v>55276.29</v>
      </c>
      <c r="DD156" s="50">
        <v>0</v>
      </c>
      <c r="DE156" s="51">
        <v>0</v>
      </c>
    </row>
    <row r="157" spans="1:109">
      <c r="A157" s="54" t="s">
        <v>158</v>
      </c>
      <c r="B157" s="58">
        <v>0</v>
      </c>
      <c r="C157" s="60">
        <v>2</v>
      </c>
      <c r="D157" s="58">
        <v>16</v>
      </c>
      <c r="E157" s="60">
        <v>9</v>
      </c>
      <c r="F157" s="56">
        <v>0</v>
      </c>
      <c r="G157" s="60">
        <v>20</v>
      </c>
      <c r="H157" s="56">
        <v>1</v>
      </c>
      <c r="I157" s="60">
        <v>39</v>
      </c>
      <c r="J157" s="56">
        <v>0</v>
      </c>
      <c r="K157" s="60">
        <v>8</v>
      </c>
      <c r="L157" s="56">
        <v>0</v>
      </c>
      <c r="M157" s="60">
        <v>6</v>
      </c>
      <c r="N157" s="56">
        <v>1</v>
      </c>
      <c r="O157" s="60">
        <v>94</v>
      </c>
      <c r="P157" s="56">
        <v>0</v>
      </c>
      <c r="Q157" s="60">
        <v>18</v>
      </c>
      <c r="R157" s="56">
        <v>0</v>
      </c>
      <c r="S157" s="60">
        <v>41</v>
      </c>
      <c r="T157" s="56">
        <v>0</v>
      </c>
      <c r="U157" s="60">
        <v>10</v>
      </c>
      <c r="V157" s="56">
        <v>0</v>
      </c>
      <c r="W157" s="60">
        <v>61</v>
      </c>
      <c r="X157" s="56">
        <v>0</v>
      </c>
      <c r="Y157" s="60">
        <v>0</v>
      </c>
      <c r="Z157" s="55">
        <v>1177</v>
      </c>
      <c r="AA157" s="60">
        <v>13</v>
      </c>
      <c r="AB157" s="56">
        <v>740</v>
      </c>
      <c r="AC157" s="45">
        <v>1025</v>
      </c>
      <c r="AD157" s="56">
        <v>0</v>
      </c>
      <c r="AE157" s="60">
        <v>12</v>
      </c>
      <c r="AF157" s="56">
        <v>4</v>
      </c>
      <c r="AG157" s="60">
        <v>59</v>
      </c>
      <c r="AH157" s="56">
        <v>2</v>
      </c>
      <c r="AI157" s="60">
        <v>4</v>
      </c>
      <c r="AJ157" s="56">
        <v>0</v>
      </c>
      <c r="AK157" s="60">
        <v>0</v>
      </c>
      <c r="AL157" s="56">
        <v>2</v>
      </c>
      <c r="AM157" s="60">
        <v>27</v>
      </c>
      <c r="AN157" s="56">
        <v>27</v>
      </c>
      <c r="AO157" s="61">
        <v>1</v>
      </c>
      <c r="AP157" s="58">
        <v>0</v>
      </c>
      <c r="AQ157" s="60">
        <v>2</v>
      </c>
      <c r="AR157" s="58">
        <v>0</v>
      </c>
      <c r="AS157" s="60">
        <v>0</v>
      </c>
      <c r="AT157" s="58">
        <v>0</v>
      </c>
      <c r="AU157" s="60">
        <v>9</v>
      </c>
      <c r="AV157" s="58">
        <v>0</v>
      </c>
      <c r="AW157" s="60">
        <v>2</v>
      </c>
      <c r="AX157" s="58">
        <v>0</v>
      </c>
      <c r="AY157" s="60">
        <v>29</v>
      </c>
      <c r="AZ157" s="58">
        <v>0</v>
      </c>
      <c r="BA157" s="60">
        <v>42</v>
      </c>
      <c r="BB157" s="58">
        <v>1</v>
      </c>
      <c r="BC157" s="60">
        <v>94</v>
      </c>
      <c r="BD157" s="58">
        <v>5</v>
      </c>
      <c r="BE157" s="60">
        <v>12</v>
      </c>
      <c r="BF157" s="58">
        <v>2</v>
      </c>
      <c r="BG157" s="60">
        <v>11</v>
      </c>
      <c r="BH157" s="58">
        <v>0</v>
      </c>
      <c r="BI157" s="60">
        <v>10</v>
      </c>
      <c r="BJ157" s="58">
        <v>6</v>
      </c>
      <c r="BK157" s="45">
        <v>38</v>
      </c>
      <c r="BL157" s="44">
        <v>4</v>
      </c>
      <c r="BM157" s="45">
        <v>1</v>
      </c>
      <c r="BN157" s="44">
        <v>0</v>
      </c>
      <c r="BO157" s="45">
        <v>2</v>
      </c>
      <c r="BP157" s="44">
        <v>0</v>
      </c>
      <c r="BQ157" s="45">
        <v>14</v>
      </c>
      <c r="BR157" s="44">
        <v>0</v>
      </c>
      <c r="BS157" s="45">
        <v>77</v>
      </c>
      <c r="BT157" s="44">
        <v>0</v>
      </c>
      <c r="BU157" s="45">
        <v>3</v>
      </c>
      <c r="BV157" s="58">
        <v>0</v>
      </c>
      <c r="BW157" s="60">
        <v>24</v>
      </c>
      <c r="BX157" s="58">
        <v>0</v>
      </c>
      <c r="BY157" s="60">
        <v>0</v>
      </c>
      <c r="BZ157" s="58">
        <v>0</v>
      </c>
      <c r="CA157" s="60">
        <v>45</v>
      </c>
      <c r="CB157" s="58">
        <v>1</v>
      </c>
      <c r="CC157" s="60">
        <v>98</v>
      </c>
      <c r="CD157" s="58">
        <v>8</v>
      </c>
      <c r="CE157" s="60">
        <v>358</v>
      </c>
      <c r="CF157" s="58">
        <v>0</v>
      </c>
      <c r="CG157" s="60">
        <v>51</v>
      </c>
      <c r="CH157" s="50">
        <v>0</v>
      </c>
      <c r="CI157" s="51">
        <v>0</v>
      </c>
      <c r="CJ157" s="59">
        <v>56.32</v>
      </c>
      <c r="CK157" s="51">
        <v>6.26</v>
      </c>
      <c r="CL157" s="59">
        <v>0</v>
      </c>
      <c r="CM157" s="51">
        <v>0</v>
      </c>
      <c r="CN157" s="59">
        <v>0</v>
      </c>
      <c r="CO157" s="51">
        <v>0</v>
      </c>
      <c r="CP157" s="59">
        <v>0</v>
      </c>
      <c r="CQ157" s="51">
        <v>25.78</v>
      </c>
      <c r="CR157" s="59">
        <v>0.1</v>
      </c>
      <c r="CS157" s="51">
        <v>0.1</v>
      </c>
      <c r="CT157" s="50">
        <v>4.68</v>
      </c>
      <c r="CU157" s="51">
        <v>0.26</v>
      </c>
      <c r="CV157" s="50">
        <v>5.54</v>
      </c>
      <c r="CW157" s="51">
        <v>19.88</v>
      </c>
      <c r="CX157" s="50">
        <v>0</v>
      </c>
      <c r="CY157" s="51">
        <v>0</v>
      </c>
      <c r="CZ157" s="50">
        <v>0.48</v>
      </c>
      <c r="DA157" s="51">
        <v>33.68</v>
      </c>
      <c r="DB157" s="50">
        <v>4.4800000000000004</v>
      </c>
      <c r="DC157" s="51">
        <v>60.02</v>
      </c>
      <c r="DD157" s="50">
        <v>1.18</v>
      </c>
      <c r="DE157" s="51">
        <v>24</v>
      </c>
    </row>
    <row r="158" spans="1:109">
      <c r="A158" s="54" t="s">
        <v>159</v>
      </c>
      <c r="B158" s="58">
        <v>0</v>
      </c>
      <c r="C158" s="60">
        <v>1</v>
      </c>
      <c r="D158" s="58">
        <v>3</v>
      </c>
      <c r="E158" s="60">
        <v>2</v>
      </c>
      <c r="F158" s="56">
        <v>1</v>
      </c>
      <c r="G158" s="60">
        <v>9</v>
      </c>
      <c r="H158" s="56">
        <v>7</v>
      </c>
      <c r="I158" s="60">
        <v>11</v>
      </c>
      <c r="J158" s="56">
        <v>2</v>
      </c>
      <c r="K158" s="60">
        <v>2</v>
      </c>
      <c r="L158" s="56">
        <v>2</v>
      </c>
      <c r="M158" s="60">
        <v>1</v>
      </c>
      <c r="N158" s="56">
        <v>20</v>
      </c>
      <c r="O158" s="60">
        <v>34</v>
      </c>
      <c r="P158" s="56">
        <v>6</v>
      </c>
      <c r="Q158" s="60">
        <v>13</v>
      </c>
      <c r="R158" s="56">
        <v>1</v>
      </c>
      <c r="S158" s="60">
        <v>2</v>
      </c>
      <c r="T158" s="56">
        <v>5</v>
      </c>
      <c r="U158" s="60">
        <v>2</v>
      </c>
      <c r="V158" s="56">
        <v>17</v>
      </c>
      <c r="W158" s="60">
        <v>2</v>
      </c>
      <c r="X158" s="56">
        <v>5</v>
      </c>
      <c r="Y158" s="60">
        <v>0</v>
      </c>
      <c r="Z158" s="56">
        <v>8</v>
      </c>
      <c r="AA158" s="60">
        <v>9</v>
      </c>
      <c r="AB158" s="55">
        <v>1769</v>
      </c>
      <c r="AC158" s="60">
        <v>11</v>
      </c>
      <c r="AD158" s="56">
        <v>2</v>
      </c>
      <c r="AE158" s="60">
        <v>4</v>
      </c>
      <c r="AF158" s="56">
        <v>8</v>
      </c>
      <c r="AG158" s="60">
        <v>34</v>
      </c>
      <c r="AH158" s="56">
        <v>0</v>
      </c>
      <c r="AI158" s="60">
        <v>3</v>
      </c>
      <c r="AJ158" s="56">
        <v>0</v>
      </c>
      <c r="AK158" s="60">
        <v>0</v>
      </c>
      <c r="AL158" s="56">
        <v>7</v>
      </c>
      <c r="AM158" s="60">
        <v>8</v>
      </c>
      <c r="AN158" s="56">
        <v>26</v>
      </c>
      <c r="AO158" s="61">
        <v>1</v>
      </c>
      <c r="AP158" s="58">
        <v>1</v>
      </c>
      <c r="AQ158" s="60">
        <v>4</v>
      </c>
      <c r="AR158" s="58">
        <v>1</v>
      </c>
      <c r="AS158" s="60">
        <v>1</v>
      </c>
      <c r="AT158" s="58">
        <v>0</v>
      </c>
      <c r="AU158" s="60">
        <v>3</v>
      </c>
      <c r="AV158" s="58">
        <v>2</v>
      </c>
      <c r="AW158" s="60">
        <v>4</v>
      </c>
      <c r="AX158" s="58">
        <v>5</v>
      </c>
      <c r="AY158" s="60">
        <v>51</v>
      </c>
      <c r="AZ158" s="58">
        <v>0</v>
      </c>
      <c r="BA158" s="60">
        <v>19</v>
      </c>
      <c r="BB158" s="58">
        <v>16</v>
      </c>
      <c r="BC158" s="60">
        <v>12</v>
      </c>
      <c r="BD158" s="58">
        <v>2</v>
      </c>
      <c r="BE158" s="60">
        <v>16</v>
      </c>
      <c r="BF158" s="58">
        <v>30</v>
      </c>
      <c r="BG158" s="60">
        <v>4</v>
      </c>
      <c r="BH158" s="58">
        <v>0</v>
      </c>
      <c r="BI158" s="60">
        <v>5</v>
      </c>
      <c r="BJ158" s="58">
        <v>3</v>
      </c>
      <c r="BK158" s="45">
        <v>25</v>
      </c>
      <c r="BL158" s="44">
        <v>4</v>
      </c>
      <c r="BM158" s="45">
        <v>6</v>
      </c>
      <c r="BN158" s="44">
        <v>5</v>
      </c>
      <c r="BO158" s="45">
        <v>2</v>
      </c>
      <c r="BP158" s="44">
        <v>0</v>
      </c>
      <c r="BQ158" s="45">
        <v>4</v>
      </c>
      <c r="BR158" s="44">
        <v>9</v>
      </c>
      <c r="BS158" s="45">
        <v>33</v>
      </c>
      <c r="BT158" s="44">
        <v>0</v>
      </c>
      <c r="BU158" s="45">
        <v>0</v>
      </c>
      <c r="BV158" s="58">
        <v>0</v>
      </c>
      <c r="BW158" s="60">
        <v>8</v>
      </c>
      <c r="BX158" s="58">
        <v>0</v>
      </c>
      <c r="BY158" s="60">
        <v>0</v>
      </c>
      <c r="BZ158" s="58">
        <v>13</v>
      </c>
      <c r="CA158" s="60">
        <v>9</v>
      </c>
      <c r="CB158" s="58">
        <v>5</v>
      </c>
      <c r="CC158" s="60">
        <v>55</v>
      </c>
      <c r="CD158" s="58">
        <v>4</v>
      </c>
      <c r="CE158" s="60">
        <v>171</v>
      </c>
      <c r="CF158" s="58">
        <v>0</v>
      </c>
      <c r="CG158" s="60">
        <v>25</v>
      </c>
      <c r="CH158" s="50">
        <v>0.53</v>
      </c>
      <c r="CI158" s="51">
        <v>7.4</v>
      </c>
      <c r="CJ158" s="59">
        <v>0.02</v>
      </c>
      <c r="CK158" s="51">
        <v>2.38</v>
      </c>
      <c r="CL158" s="59">
        <v>0</v>
      </c>
      <c r="CM158" s="51">
        <v>0</v>
      </c>
      <c r="CN158" s="59">
        <v>0</v>
      </c>
      <c r="CO158" s="51">
        <v>0</v>
      </c>
      <c r="CP158" s="59">
        <v>4.2699999999999996</v>
      </c>
      <c r="CQ158" s="51">
        <v>2.65</v>
      </c>
      <c r="CR158" s="59">
        <v>0.05</v>
      </c>
      <c r="CS158" s="51">
        <v>0</v>
      </c>
      <c r="CT158" s="50">
        <v>12.4</v>
      </c>
      <c r="CU158" s="51">
        <v>11.59</v>
      </c>
      <c r="CV158" s="50">
        <v>0</v>
      </c>
      <c r="CW158" s="51">
        <v>0</v>
      </c>
      <c r="CX158" s="50">
        <v>0</v>
      </c>
      <c r="CY158" s="51">
        <v>0</v>
      </c>
      <c r="CZ158" s="50">
        <v>0</v>
      </c>
      <c r="DA158" s="51">
        <v>3.73</v>
      </c>
      <c r="DB158" s="50">
        <v>19.149999999999999</v>
      </c>
      <c r="DC158" s="51">
        <v>22.55</v>
      </c>
      <c r="DD158" s="50">
        <v>16.52</v>
      </c>
      <c r="DE158" s="51">
        <v>4.8099999999999996</v>
      </c>
    </row>
    <row r="159" spans="1:109">
      <c r="A159" s="54" t="s">
        <v>214</v>
      </c>
      <c r="B159" s="44">
        <v>1498</v>
      </c>
      <c r="C159" s="45">
        <v>48098</v>
      </c>
      <c r="D159" s="44">
        <v>3500</v>
      </c>
      <c r="E159" s="45">
        <v>37308</v>
      </c>
      <c r="F159" s="55">
        <v>5519</v>
      </c>
      <c r="G159" s="45">
        <v>29671</v>
      </c>
      <c r="H159" s="55">
        <v>3342</v>
      </c>
      <c r="I159" s="45">
        <v>31580</v>
      </c>
      <c r="J159" s="55">
        <v>4241</v>
      </c>
      <c r="K159" s="45">
        <v>22475</v>
      </c>
      <c r="L159" s="55">
        <v>5873</v>
      </c>
      <c r="M159" s="45">
        <v>21046</v>
      </c>
      <c r="N159" s="55">
        <v>6064</v>
      </c>
      <c r="O159" s="45">
        <v>16171</v>
      </c>
      <c r="P159" s="55">
        <v>5290</v>
      </c>
      <c r="Q159" s="45">
        <v>20796</v>
      </c>
      <c r="R159" s="55">
        <v>8161</v>
      </c>
      <c r="S159" s="45">
        <v>15517</v>
      </c>
      <c r="T159" s="55">
        <v>5865</v>
      </c>
      <c r="U159" s="45">
        <v>20547</v>
      </c>
      <c r="V159" s="55">
        <v>2254</v>
      </c>
      <c r="W159" s="45">
        <v>3356</v>
      </c>
      <c r="X159" s="55">
        <v>1909</v>
      </c>
      <c r="Y159" s="45">
        <v>14577</v>
      </c>
      <c r="Z159" s="55">
        <v>3913</v>
      </c>
      <c r="AA159" s="45">
        <v>28135</v>
      </c>
      <c r="AB159" s="55">
        <v>1057</v>
      </c>
      <c r="AC159" s="45">
        <v>34110</v>
      </c>
      <c r="AD159" s="55">
        <v>6009</v>
      </c>
      <c r="AE159" s="45">
        <v>24676</v>
      </c>
      <c r="AF159" s="55">
        <v>2816</v>
      </c>
      <c r="AG159" s="45">
        <v>32076</v>
      </c>
      <c r="AH159" s="55">
        <v>3181</v>
      </c>
      <c r="AI159" s="45">
        <v>26272</v>
      </c>
      <c r="AJ159" s="55">
        <v>3597</v>
      </c>
      <c r="AK159" s="45">
        <v>22538</v>
      </c>
      <c r="AL159" s="55">
        <v>3641</v>
      </c>
      <c r="AM159" s="45">
        <v>16589</v>
      </c>
      <c r="AN159" s="55">
        <v>5004</v>
      </c>
      <c r="AO159" s="57">
        <v>17042</v>
      </c>
      <c r="AP159" s="44">
        <v>5762</v>
      </c>
      <c r="AQ159" s="45">
        <v>6693</v>
      </c>
      <c r="AR159" s="44">
        <v>5525</v>
      </c>
      <c r="AS159" s="45">
        <v>16743</v>
      </c>
      <c r="AT159" s="44">
        <v>4468</v>
      </c>
      <c r="AU159" s="45">
        <v>19550</v>
      </c>
      <c r="AV159" s="44">
        <v>4120</v>
      </c>
      <c r="AW159" s="45">
        <v>21144</v>
      </c>
      <c r="AX159" s="44">
        <v>3396</v>
      </c>
      <c r="AY159" s="45">
        <v>18061</v>
      </c>
      <c r="AZ159" s="44">
        <v>5306</v>
      </c>
      <c r="BA159" s="45">
        <v>22952</v>
      </c>
      <c r="BB159" s="44">
        <v>8403</v>
      </c>
      <c r="BC159" s="45">
        <v>19951</v>
      </c>
      <c r="BD159" s="44">
        <v>6292</v>
      </c>
      <c r="BE159" s="45">
        <v>25674</v>
      </c>
      <c r="BF159" s="44">
        <v>3559</v>
      </c>
      <c r="BG159" s="45">
        <v>18619</v>
      </c>
      <c r="BH159" s="44">
        <v>6322</v>
      </c>
      <c r="BI159" s="45">
        <v>13089</v>
      </c>
      <c r="BJ159" s="44">
        <v>4248</v>
      </c>
      <c r="BK159" s="45">
        <v>14768</v>
      </c>
      <c r="BL159" s="44">
        <v>11543</v>
      </c>
      <c r="BM159" s="45">
        <v>9485</v>
      </c>
      <c r="BN159" s="44">
        <v>5398</v>
      </c>
      <c r="BO159" s="45">
        <v>15196</v>
      </c>
      <c r="BP159" s="44">
        <v>2090</v>
      </c>
      <c r="BQ159" s="45">
        <v>55621</v>
      </c>
      <c r="BR159" s="44">
        <v>2244</v>
      </c>
      <c r="BS159" s="45">
        <v>26169</v>
      </c>
      <c r="BT159" s="44">
        <v>2813</v>
      </c>
      <c r="BU159" s="45">
        <v>38860</v>
      </c>
      <c r="BV159" s="44">
        <v>3678</v>
      </c>
      <c r="BW159" s="45">
        <v>23226</v>
      </c>
      <c r="BX159" s="44">
        <v>9351</v>
      </c>
      <c r="BY159" s="45">
        <v>23703</v>
      </c>
      <c r="BZ159" s="44">
        <v>13144</v>
      </c>
      <c r="CA159" s="45">
        <v>12863</v>
      </c>
      <c r="CB159" s="44">
        <v>9345</v>
      </c>
      <c r="CC159" s="45">
        <v>14467</v>
      </c>
      <c r="CD159" s="44">
        <v>6280</v>
      </c>
      <c r="CE159" s="45">
        <v>15599</v>
      </c>
      <c r="CF159" s="44">
        <v>9579</v>
      </c>
      <c r="CG159" s="45">
        <v>10655</v>
      </c>
      <c r="CH159" s="50">
        <v>15271.55</v>
      </c>
      <c r="CI159" s="51">
        <v>3895.75</v>
      </c>
      <c r="CJ159" s="59">
        <v>6979.05</v>
      </c>
      <c r="CK159" s="51">
        <v>4204.8</v>
      </c>
      <c r="CL159" s="59">
        <v>7509.7</v>
      </c>
      <c r="CM159" s="51">
        <v>16640.7</v>
      </c>
      <c r="CN159" s="59">
        <v>5597.2</v>
      </c>
      <c r="CO159" s="51">
        <v>9322.4</v>
      </c>
      <c r="CP159" s="59">
        <v>9454.2000000000007</v>
      </c>
      <c r="CQ159" s="51">
        <v>14006.5</v>
      </c>
      <c r="CR159" s="59">
        <v>7954.9</v>
      </c>
      <c r="CS159" s="51">
        <v>14471.05</v>
      </c>
      <c r="CT159" s="50">
        <v>7505.8</v>
      </c>
      <c r="CU159" s="51">
        <v>15872.2</v>
      </c>
      <c r="CV159" s="50">
        <v>7110.8</v>
      </c>
      <c r="CW159" s="51">
        <v>25100.48</v>
      </c>
      <c r="CX159" s="50">
        <v>9559.1</v>
      </c>
      <c r="CY159" s="51">
        <v>18608.900000000001</v>
      </c>
      <c r="CZ159" s="50">
        <v>5274.2</v>
      </c>
      <c r="DA159" s="51">
        <v>17284.900000000001</v>
      </c>
      <c r="DB159" s="50">
        <v>4626.7</v>
      </c>
      <c r="DC159" s="51">
        <v>9682.25</v>
      </c>
      <c r="DD159" s="50">
        <v>6495.2</v>
      </c>
      <c r="DE159" s="51">
        <v>13134.5</v>
      </c>
    </row>
    <row r="160" spans="1:109">
      <c r="A160" s="54" t="s">
        <v>215</v>
      </c>
      <c r="B160" s="58">
        <v>392</v>
      </c>
      <c r="C160" s="45">
        <v>46930</v>
      </c>
      <c r="D160" s="44">
        <v>1598</v>
      </c>
      <c r="E160" s="45">
        <v>29174</v>
      </c>
      <c r="F160" s="55">
        <v>4182</v>
      </c>
      <c r="G160" s="45">
        <v>28083</v>
      </c>
      <c r="H160" s="55">
        <v>2920</v>
      </c>
      <c r="I160" s="45">
        <v>24061</v>
      </c>
      <c r="J160" s="55">
        <v>5440</v>
      </c>
      <c r="K160" s="45">
        <v>17613</v>
      </c>
      <c r="L160" s="55">
        <v>5050</v>
      </c>
      <c r="M160" s="45">
        <v>18451</v>
      </c>
      <c r="N160" s="55">
        <v>6126</v>
      </c>
      <c r="O160" s="45">
        <v>17347</v>
      </c>
      <c r="P160" s="55">
        <v>3822</v>
      </c>
      <c r="Q160" s="45">
        <v>17534</v>
      </c>
      <c r="R160" s="55">
        <v>6897</v>
      </c>
      <c r="S160" s="45">
        <v>14952</v>
      </c>
      <c r="T160" s="55">
        <v>5839</v>
      </c>
      <c r="U160" s="45">
        <v>18054</v>
      </c>
      <c r="V160" s="55">
        <v>3850</v>
      </c>
      <c r="W160" s="45">
        <v>11217</v>
      </c>
      <c r="X160" s="55">
        <v>3643</v>
      </c>
      <c r="Y160" s="45">
        <v>18429</v>
      </c>
      <c r="Z160" s="55">
        <v>2552</v>
      </c>
      <c r="AA160" s="45">
        <v>23654</v>
      </c>
      <c r="AB160" s="55">
        <v>2887</v>
      </c>
      <c r="AC160" s="45">
        <v>21403</v>
      </c>
      <c r="AD160" s="55">
        <v>4888</v>
      </c>
      <c r="AE160" s="45">
        <v>12378</v>
      </c>
      <c r="AF160" s="55">
        <v>3131</v>
      </c>
      <c r="AG160" s="45">
        <v>14478</v>
      </c>
      <c r="AH160" s="55">
        <v>1402</v>
      </c>
      <c r="AI160" s="45">
        <v>16420</v>
      </c>
      <c r="AJ160" s="55">
        <v>2861</v>
      </c>
      <c r="AK160" s="45">
        <v>16402</v>
      </c>
      <c r="AL160" s="55">
        <v>1106</v>
      </c>
      <c r="AM160" s="45">
        <v>8933</v>
      </c>
      <c r="AN160" s="55">
        <v>3067</v>
      </c>
      <c r="AO160" s="57">
        <v>12158</v>
      </c>
      <c r="AP160" s="44">
        <v>3108</v>
      </c>
      <c r="AQ160" s="45">
        <v>9202</v>
      </c>
      <c r="AR160" s="44">
        <v>5624</v>
      </c>
      <c r="AS160" s="45">
        <v>10193</v>
      </c>
      <c r="AT160" s="44">
        <v>5431</v>
      </c>
      <c r="AU160" s="45">
        <v>14274</v>
      </c>
      <c r="AV160" s="44">
        <v>4098</v>
      </c>
      <c r="AW160" s="45">
        <v>15365</v>
      </c>
      <c r="AX160" s="44">
        <v>3525</v>
      </c>
      <c r="AY160" s="45">
        <v>15709</v>
      </c>
      <c r="AZ160" s="44">
        <v>5228</v>
      </c>
      <c r="BA160" s="45">
        <v>19804</v>
      </c>
      <c r="BB160" s="44">
        <v>5436</v>
      </c>
      <c r="BC160" s="45">
        <v>15379</v>
      </c>
      <c r="BD160" s="44">
        <v>4718</v>
      </c>
      <c r="BE160" s="45">
        <v>20421</v>
      </c>
      <c r="BF160" s="44">
        <v>2514</v>
      </c>
      <c r="BG160" s="45">
        <v>17482</v>
      </c>
      <c r="BH160" s="44">
        <v>3668</v>
      </c>
      <c r="BI160" s="45">
        <v>14201</v>
      </c>
      <c r="BJ160" s="44">
        <v>978</v>
      </c>
      <c r="BK160" s="45">
        <v>9422</v>
      </c>
      <c r="BL160" s="44">
        <v>8187</v>
      </c>
      <c r="BM160" s="45">
        <v>10288</v>
      </c>
      <c r="BN160" s="44">
        <v>2834</v>
      </c>
      <c r="BO160" s="45">
        <v>14275</v>
      </c>
      <c r="BP160" s="44">
        <v>1479</v>
      </c>
      <c r="BQ160" s="45">
        <v>50682</v>
      </c>
      <c r="BR160" s="44">
        <v>1805</v>
      </c>
      <c r="BS160" s="45">
        <v>26985</v>
      </c>
      <c r="BT160" s="44">
        <v>3004</v>
      </c>
      <c r="BU160" s="45">
        <v>27309</v>
      </c>
      <c r="BV160" s="44">
        <v>3598</v>
      </c>
      <c r="BW160" s="45">
        <v>17841</v>
      </c>
      <c r="BX160" s="44">
        <v>8484</v>
      </c>
      <c r="BY160" s="45">
        <v>9938</v>
      </c>
      <c r="BZ160" s="44">
        <v>17161</v>
      </c>
      <c r="CA160" s="45">
        <v>6577</v>
      </c>
      <c r="CB160" s="44">
        <v>11132</v>
      </c>
      <c r="CC160" s="45">
        <v>9193</v>
      </c>
      <c r="CD160" s="44">
        <v>5929</v>
      </c>
      <c r="CE160" s="45">
        <v>9523</v>
      </c>
      <c r="CF160" s="44">
        <v>10661</v>
      </c>
      <c r="CG160" s="45">
        <v>6903</v>
      </c>
      <c r="CH160" s="50">
        <v>16523.5</v>
      </c>
      <c r="CI160" s="51">
        <v>3396.2</v>
      </c>
      <c r="CJ160" s="59">
        <v>18331.7</v>
      </c>
      <c r="CK160" s="51">
        <v>1573.3</v>
      </c>
      <c r="CL160" s="59">
        <v>12086.3</v>
      </c>
      <c r="CM160" s="51">
        <v>11982.4</v>
      </c>
      <c r="CN160" s="59">
        <v>8712.75</v>
      </c>
      <c r="CO160" s="51">
        <v>7805.6</v>
      </c>
      <c r="CP160" s="59">
        <v>12481.5</v>
      </c>
      <c r="CQ160" s="51">
        <v>11855.5</v>
      </c>
      <c r="CR160" s="59">
        <v>5794.25</v>
      </c>
      <c r="CS160" s="51">
        <v>16627.75</v>
      </c>
      <c r="CT160" s="50">
        <v>4894.8999999999996</v>
      </c>
      <c r="CU160" s="51">
        <v>19609.849999999999</v>
      </c>
      <c r="CV160" s="50">
        <v>4385.3999999999996</v>
      </c>
      <c r="CW160" s="51">
        <v>25364.37</v>
      </c>
      <c r="CX160" s="50">
        <v>10663.65</v>
      </c>
      <c r="CY160" s="51">
        <v>15075.25</v>
      </c>
      <c r="CZ160" s="50">
        <v>7758.25</v>
      </c>
      <c r="DA160" s="51">
        <v>13773.1</v>
      </c>
      <c r="DB160" s="50">
        <v>4720.2</v>
      </c>
      <c r="DC160" s="51">
        <v>12540.3</v>
      </c>
      <c r="DD160" s="50">
        <v>6354.2</v>
      </c>
      <c r="DE160" s="51">
        <v>13544.15</v>
      </c>
    </row>
    <row r="161" spans="1:109">
      <c r="A161" s="54" t="s">
        <v>95</v>
      </c>
      <c r="B161" s="44">
        <v>7157</v>
      </c>
      <c r="C161" s="45">
        <v>3922</v>
      </c>
      <c r="D161" s="44">
        <v>3896</v>
      </c>
      <c r="E161" s="45">
        <v>9885</v>
      </c>
      <c r="F161" s="55">
        <v>8091</v>
      </c>
      <c r="G161" s="45">
        <v>9303</v>
      </c>
      <c r="H161" s="55">
        <v>6221</v>
      </c>
      <c r="I161" s="45">
        <v>10328</v>
      </c>
      <c r="J161" s="55">
        <v>7877</v>
      </c>
      <c r="K161" s="45">
        <v>6243</v>
      </c>
      <c r="L161" s="55">
        <v>5673</v>
      </c>
      <c r="M161" s="45">
        <v>8326</v>
      </c>
      <c r="N161" s="55">
        <v>6905</v>
      </c>
      <c r="O161" s="45">
        <v>4915</v>
      </c>
      <c r="P161" s="55">
        <v>8844</v>
      </c>
      <c r="Q161" s="45">
        <v>2203</v>
      </c>
      <c r="R161" s="55">
        <v>9256</v>
      </c>
      <c r="S161" s="45">
        <v>5871</v>
      </c>
      <c r="T161" s="55">
        <v>5707</v>
      </c>
      <c r="U161" s="45">
        <v>9899</v>
      </c>
      <c r="V161" s="55">
        <v>7417</v>
      </c>
      <c r="W161" s="45">
        <v>10348</v>
      </c>
      <c r="X161" s="55">
        <v>6119</v>
      </c>
      <c r="Y161" s="45">
        <v>7104</v>
      </c>
      <c r="Z161" s="55">
        <v>5606</v>
      </c>
      <c r="AA161" s="45">
        <v>14734</v>
      </c>
      <c r="AB161" s="55">
        <v>3830</v>
      </c>
      <c r="AC161" s="45">
        <v>19848</v>
      </c>
      <c r="AD161" s="55">
        <v>3642</v>
      </c>
      <c r="AE161" s="45">
        <v>10858</v>
      </c>
      <c r="AF161" s="55">
        <v>4074</v>
      </c>
      <c r="AG161" s="45">
        <v>14951</v>
      </c>
      <c r="AH161" s="55">
        <v>4703</v>
      </c>
      <c r="AI161" s="45">
        <v>3540</v>
      </c>
      <c r="AJ161" s="55">
        <v>6377</v>
      </c>
      <c r="AK161" s="45">
        <v>6036</v>
      </c>
      <c r="AL161" s="55">
        <v>4733</v>
      </c>
      <c r="AM161" s="45">
        <v>4835</v>
      </c>
      <c r="AN161" s="55">
        <v>2902</v>
      </c>
      <c r="AO161" s="57">
        <v>3485</v>
      </c>
      <c r="AP161" s="44">
        <v>2317</v>
      </c>
      <c r="AQ161" s="45">
        <v>4561</v>
      </c>
      <c r="AR161" s="44">
        <v>7644</v>
      </c>
      <c r="AS161" s="45">
        <v>5605</v>
      </c>
      <c r="AT161" s="44">
        <v>5916</v>
      </c>
      <c r="AU161" s="45">
        <v>6378</v>
      </c>
      <c r="AV161" s="58">
        <v>0</v>
      </c>
      <c r="AW161" s="60">
        <v>0</v>
      </c>
      <c r="AX161" s="44">
        <v>1785</v>
      </c>
      <c r="AY161" s="45">
        <v>5974</v>
      </c>
      <c r="AZ161" s="44">
        <v>5281</v>
      </c>
      <c r="BA161" s="45">
        <v>9188</v>
      </c>
      <c r="BB161" s="44">
        <v>6061</v>
      </c>
      <c r="BC161" s="45">
        <v>8647</v>
      </c>
      <c r="BD161" s="44">
        <v>5626</v>
      </c>
      <c r="BE161" s="45">
        <v>8392</v>
      </c>
      <c r="BF161" s="44">
        <v>2752</v>
      </c>
      <c r="BG161" s="45">
        <v>8953</v>
      </c>
      <c r="BH161" s="44">
        <v>7688</v>
      </c>
      <c r="BI161" s="45">
        <v>3949</v>
      </c>
      <c r="BJ161" s="44">
        <v>4693</v>
      </c>
      <c r="BK161" s="45">
        <v>1761</v>
      </c>
      <c r="BL161" s="44">
        <v>9266</v>
      </c>
      <c r="BM161" s="45">
        <v>2083</v>
      </c>
      <c r="BN161" s="44">
        <v>5632</v>
      </c>
      <c r="BO161" s="45">
        <v>5588</v>
      </c>
      <c r="BP161" s="44">
        <v>6854</v>
      </c>
      <c r="BQ161" s="45">
        <v>7777</v>
      </c>
      <c r="BR161" s="44">
        <v>4425</v>
      </c>
      <c r="BS161" s="45">
        <v>4997</v>
      </c>
      <c r="BT161" s="44">
        <v>7494</v>
      </c>
      <c r="BU161" s="45">
        <v>7183</v>
      </c>
      <c r="BV161" s="44">
        <v>3952</v>
      </c>
      <c r="BW161" s="45">
        <v>8316</v>
      </c>
      <c r="BX161" s="44">
        <v>5969</v>
      </c>
      <c r="BY161" s="45">
        <v>7792</v>
      </c>
      <c r="BZ161" s="44">
        <v>6400</v>
      </c>
      <c r="CA161" s="45">
        <v>6410</v>
      </c>
      <c r="CB161" s="44">
        <v>3867</v>
      </c>
      <c r="CC161" s="45">
        <v>10150</v>
      </c>
      <c r="CD161" s="44">
        <v>4387</v>
      </c>
      <c r="CE161" s="45">
        <v>7936</v>
      </c>
      <c r="CF161" s="44">
        <v>2169</v>
      </c>
      <c r="CG161" s="45">
        <v>9614</v>
      </c>
      <c r="CH161" s="50">
        <v>6728.56</v>
      </c>
      <c r="CI161" s="51">
        <v>3860.84</v>
      </c>
      <c r="CJ161" s="59">
        <v>4066.36</v>
      </c>
      <c r="CK161" s="51">
        <v>2143.7199999999998</v>
      </c>
      <c r="CL161" s="59">
        <v>0</v>
      </c>
      <c r="CM161" s="51">
        <v>0</v>
      </c>
      <c r="CN161" s="59">
        <v>0</v>
      </c>
      <c r="CO161" s="51">
        <v>0</v>
      </c>
      <c r="CP161" s="59">
        <v>0</v>
      </c>
      <c r="CQ161" s="51">
        <v>0</v>
      </c>
      <c r="CR161" s="59">
        <v>0</v>
      </c>
      <c r="CS161" s="51">
        <v>0</v>
      </c>
      <c r="CT161" s="50">
        <v>1938.72</v>
      </c>
      <c r="CU161" s="51">
        <v>558.08000000000004</v>
      </c>
      <c r="CV161" s="50">
        <v>3677.84</v>
      </c>
      <c r="CW161" s="51">
        <v>9893.36</v>
      </c>
      <c r="CX161" s="50">
        <v>4717.88</v>
      </c>
      <c r="CY161" s="51">
        <v>11844.84</v>
      </c>
      <c r="CZ161" s="50">
        <v>5291.04</v>
      </c>
      <c r="DA161" s="51">
        <v>9793.6</v>
      </c>
      <c r="DB161" s="50">
        <v>3831.8</v>
      </c>
      <c r="DC161" s="51">
        <v>10181.6</v>
      </c>
      <c r="DD161" s="50">
        <v>8585.68</v>
      </c>
      <c r="DE161" s="51">
        <v>9319.68</v>
      </c>
    </row>
    <row r="162" spans="1:109">
      <c r="A162" s="54" t="s">
        <v>96</v>
      </c>
      <c r="B162" s="44">
        <v>7481</v>
      </c>
      <c r="C162" s="45">
        <v>7065</v>
      </c>
      <c r="D162" s="44">
        <v>7457</v>
      </c>
      <c r="E162" s="45">
        <v>4951</v>
      </c>
      <c r="F162" s="55">
        <v>2328</v>
      </c>
      <c r="G162" s="45">
        <v>4448</v>
      </c>
      <c r="H162" s="55">
        <v>3976</v>
      </c>
      <c r="I162" s="45">
        <v>6860</v>
      </c>
      <c r="J162" s="55">
        <v>6899</v>
      </c>
      <c r="K162" s="45">
        <v>4881</v>
      </c>
      <c r="L162" s="55">
        <v>3917</v>
      </c>
      <c r="M162" s="45">
        <v>5166</v>
      </c>
      <c r="N162" s="55">
        <v>6042</v>
      </c>
      <c r="O162" s="45">
        <v>9260</v>
      </c>
      <c r="P162" s="55">
        <v>6382</v>
      </c>
      <c r="Q162" s="45">
        <v>5701</v>
      </c>
      <c r="R162" s="55">
        <v>3407</v>
      </c>
      <c r="S162" s="45">
        <v>7627</v>
      </c>
      <c r="T162" s="55">
        <v>1243</v>
      </c>
      <c r="U162" s="45">
        <v>3599</v>
      </c>
      <c r="V162" s="56">
        <v>0</v>
      </c>
      <c r="W162" s="60">
        <v>0</v>
      </c>
      <c r="X162" s="56">
        <v>0</v>
      </c>
      <c r="Y162" s="60">
        <v>0</v>
      </c>
      <c r="Z162" s="56">
        <v>0</v>
      </c>
      <c r="AA162" s="60">
        <v>0</v>
      </c>
      <c r="AB162" s="56">
        <v>136</v>
      </c>
      <c r="AC162" s="60">
        <v>765</v>
      </c>
      <c r="AD162" s="55">
        <v>4335</v>
      </c>
      <c r="AE162" s="45">
        <v>9682</v>
      </c>
      <c r="AF162" s="55">
        <v>6030</v>
      </c>
      <c r="AG162" s="45">
        <v>5006</v>
      </c>
      <c r="AH162" s="55">
        <v>3153</v>
      </c>
      <c r="AI162" s="45">
        <v>6891</v>
      </c>
      <c r="AJ162" s="55">
        <v>2340</v>
      </c>
      <c r="AK162" s="45">
        <v>3087</v>
      </c>
      <c r="AL162" s="55">
        <v>10512</v>
      </c>
      <c r="AM162" s="45">
        <v>1920</v>
      </c>
      <c r="AN162" s="55">
        <v>8417</v>
      </c>
      <c r="AO162" s="57">
        <v>2794</v>
      </c>
      <c r="AP162" s="44">
        <v>1438</v>
      </c>
      <c r="AQ162" s="45">
        <v>5098</v>
      </c>
      <c r="AR162" s="44">
        <v>5005</v>
      </c>
      <c r="AS162" s="45">
        <v>6938</v>
      </c>
      <c r="AT162" s="44">
        <v>4655</v>
      </c>
      <c r="AU162" s="45">
        <v>6131</v>
      </c>
      <c r="AV162" s="44">
        <v>4764</v>
      </c>
      <c r="AW162" s="45">
        <v>6306</v>
      </c>
      <c r="AX162" s="44">
        <v>4580</v>
      </c>
      <c r="AY162" s="45">
        <v>8710</v>
      </c>
      <c r="AZ162" s="44">
        <v>4119</v>
      </c>
      <c r="BA162" s="45">
        <v>6067</v>
      </c>
      <c r="BB162" s="44">
        <v>4896</v>
      </c>
      <c r="BC162" s="45">
        <v>9468</v>
      </c>
      <c r="BD162" s="44">
        <v>3992</v>
      </c>
      <c r="BE162" s="45">
        <v>9501</v>
      </c>
      <c r="BF162" s="44">
        <v>2334</v>
      </c>
      <c r="BG162" s="45">
        <v>11527</v>
      </c>
      <c r="BH162" s="58">
        <v>0</v>
      </c>
      <c r="BI162" s="60">
        <v>0</v>
      </c>
      <c r="BJ162" s="44">
        <v>1190</v>
      </c>
      <c r="BK162" s="45">
        <v>4829</v>
      </c>
      <c r="BL162" s="44">
        <v>7839</v>
      </c>
      <c r="BM162" s="45">
        <v>1804</v>
      </c>
      <c r="BN162" s="44">
        <v>5779</v>
      </c>
      <c r="BO162" s="45">
        <v>6693</v>
      </c>
      <c r="BP162" s="44">
        <v>3055</v>
      </c>
      <c r="BQ162" s="45">
        <v>2366</v>
      </c>
      <c r="BR162" s="44">
        <v>1956</v>
      </c>
      <c r="BS162" s="45">
        <v>287</v>
      </c>
      <c r="BT162" s="44">
        <v>4639</v>
      </c>
      <c r="BU162" s="45">
        <v>7643</v>
      </c>
      <c r="BV162" s="44">
        <v>6643</v>
      </c>
      <c r="BW162" s="45">
        <v>5475</v>
      </c>
      <c r="BX162" s="44">
        <v>5262</v>
      </c>
      <c r="BY162" s="45">
        <v>7332</v>
      </c>
      <c r="BZ162" s="44">
        <v>3828</v>
      </c>
      <c r="CA162" s="45">
        <v>9680</v>
      </c>
      <c r="CB162" s="44">
        <v>3483</v>
      </c>
      <c r="CC162" s="45">
        <v>12244</v>
      </c>
      <c r="CD162" s="44">
        <v>4588</v>
      </c>
      <c r="CE162" s="45">
        <v>6365</v>
      </c>
      <c r="CF162" s="44">
        <v>3655</v>
      </c>
      <c r="CG162" s="45">
        <v>6610</v>
      </c>
      <c r="CH162" s="50">
        <v>4724.84</v>
      </c>
      <c r="CI162" s="51">
        <v>4779.4399999999996</v>
      </c>
      <c r="CJ162" s="59">
        <v>6470.44</v>
      </c>
      <c r="CK162" s="51">
        <v>3408.92</v>
      </c>
      <c r="CL162" s="59">
        <v>5091.6400000000003</v>
      </c>
      <c r="CM162" s="51">
        <v>4065.4</v>
      </c>
      <c r="CN162" s="59">
        <v>3886.2</v>
      </c>
      <c r="CO162" s="51">
        <v>5801.96</v>
      </c>
      <c r="CP162" s="59">
        <v>5754.36</v>
      </c>
      <c r="CQ162" s="51">
        <v>3228</v>
      </c>
      <c r="CR162" s="59">
        <v>1449.88</v>
      </c>
      <c r="CS162" s="51">
        <v>4948.3599999999997</v>
      </c>
      <c r="CT162" s="50">
        <v>0</v>
      </c>
      <c r="CU162" s="51">
        <v>0</v>
      </c>
      <c r="CV162" s="50">
        <v>3969.84</v>
      </c>
      <c r="CW162" s="51">
        <v>8589.56</v>
      </c>
      <c r="CX162" s="50">
        <v>7128.32</v>
      </c>
      <c r="CY162" s="51">
        <v>4628</v>
      </c>
      <c r="CZ162" s="50">
        <v>5366.36</v>
      </c>
      <c r="DA162" s="51">
        <v>2902.88</v>
      </c>
      <c r="DB162" s="50">
        <v>174.6</v>
      </c>
      <c r="DC162" s="51">
        <v>589.91999999999996</v>
      </c>
      <c r="DD162" s="50">
        <v>3459.8</v>
      </c>
      <c r="DE162" s="51">
        <v>6124.12</v>
      </c>
    </row>
    <row r="163" spans="1:109">
      <c r="A163" s="54" t="s">
        <v>97</v>
      </c>
      <c r="B163" s="44">
        <v>0</v>
      </c>
      <c r="C163" s="45">
        <v>0</v>
      </c>
      <c r="D163" s="44">
        <v>0</v>
      </c>
      <c r="E163" s="45">
        <v>0</v>
      </c>
      <c r="F163" s="55">
        <v>0</v>
      </c>
      <c r="G163" s="45">
        <v>0</v>
      </c>
      <c r="H163" s="55">
        <v>0</v>
      </c>
      <c r="I163" s="45">
        <v>0</v>
      </c>
      <c r="J163" s="55">
        <v>0</v>
      </c>
      <c r="K163" s="45">
        <v>0</v>
      </c>
      <c r="L163" s="55">
        <v>0</v>
      </c>
      <c r="M163" s="45">
        <v>0</v>
      </c>
      <c r="N163" s="55">
        <v>0</v>
      </c>
      <c r="O163" s="45">
        <v>0</v>
      </c>
      <c r="P163" s="55">
        <v>0</v>
      </c>
      <c r="Q163" s="45">
        <v>0</v>
      </c>
      <c r="R163" s="55">
        <v>0</v>
      </c>
      <c r="S163" s="45">
        <v>0</v>
      </c>
      <c r="T163" s="55">
        <v>0</v>
      </c>
      <c r="U163" s="45">
        <v>0</v>
      </c>
      <c r="V163" s="56">
        <v>0</v>
      </c>
      <c r="W163" s="60">
        <v>0</v>
      </c>
      <c r="X163" s="56">
        <v>0</v>
      </c>
      <c r="Y163" s="60">
        <v>0</v>
      </c>
      <c r="Z163" s="55">
        <v>6892</v>
      </c>
      <c r="AA163" s="45">
        <v>16628</v>
      </c>
      <c r="AB163" s="55">
        <v>2859</v>
      </c>
      <c r="AC163" s="45">
        <v>17888</v>
      </c>
      <c r="AD163" s="55">
        <v>1262</v>
      </c>
      <c r="AE163" s="45">
        <v>8036</v>
      </c>
      <c r="AF163" s="56">
        <v>0</v>
      </c>
      <c r="AG163" s="60">
        <v>0</v>
      </c>
      <c r="AH163" s="55">
        <v>2934</v>
      </c>
      <c r="AI163" s="45">
        <v>6670</v>
      </c>
      <c r="AJ163" s="55">
        <v>6198</v>
      </c>
      <c r="AK163" s="45">
        <v>7128</v>
      </c>
      <c r="AL163" s="55">
        <v>1275</v>
      </c>
      <c r="AM163" s="45">
        <v>5021</v>
      </c>
      <c r="AN163" s="55">
        <v>3177</v>
      </c>
      <c r="AO163" s="57">
        <v>6720</v>
      </c>
      <c r="AP163" s="44">
        <v>1728</v>
      </c>
      <c r="AQ163" s="45">
        <v>6270</v>
      </c>
      <c r="AR163" s="44">
        <v>1784</v>
      </c>
      <c r="AS163" s="45">
        <v>4033</v>
      </c>
      <c r="AT163" s="44">
        <v>3060</v>
      </c>
      <c r="AU163" s="45">
        <v>8330</v>
      </c>
      <c r="AV163" s="44">
        <v>2169</v>
      </c>
      <c r="AW163" s="45">
        <v>12484</v>
      </c>
      <c r="AX163" s="44">
        <v>1683</v>
      </c>
      <c r="AY163" s="45">
        <v>12113</v>
      </c>
      <c r="AZ163" s="44">
        <v>2496</v>
      </c>
      <c r="BA163" s="45">
        <v>9597</v>
      </c>
      <c r="BB163" s="44">
        <v>1594</v>
      </c>
      <c r="BC163" s="45">
        <v>7745</v>
      </c>
      <c r="BD163" s="44">
        <v>2296</v>
      </c>
      <c r="BE163" s="45">
        <v>13932</v>
      </c>
      <c r="BF163" s="44">
        <v>2220</v>
      </c>
      <c r="BG163" s="45">
        <v>11752</v>
      </c>
      <c r="BH163" s="44">
        <v>7041</v>
      </c>
      <c r="BI163" s="45">
        <v>6027</v>
      </c>
      <c r="BJ163" s="44">
        <v>3610</v>
      </c>
      <c r="BK163" s="45">
        <v>2740</v>
      </c>
      <c r="BL163" s="44">
        <v>6796</v>
      </c>
      <c r="BM163" s="45">
        <v>1901</v>
      </c>
      <c r="BN163" s="44">
        <v>0</v>
      </c>
      <c r="BO163" s="45">
        <v>0</v>
      </c>
      <c r="BP163" s="44">
        <v>0</v>
      </c>
      <c r="BQ163" s="45">
        <v>0</v>
      </c>
      <c r="BR163" s="44">
        <v>1487</v>
      </c>
      <c r="BS163" s="45">
        <v>1788</v>
      </c>
      <c r="BT163" s="44">
        <v>2963</v>
      </c>
      <c r="BU163" s="45">
        <v>6053</v>
      </c>
      <c r="BV163" s="44">
        <v>4964</v>
      </c>
      <c r="BW163" s="45">
        <v>6981</v>
      </c>
      <c r="BX163" s="44">
        <v>5271</v>
      </c>
      <c r="BY163" s="45">
        <v>13646</v>
      </c>
      <c r="BZ163" s="44">
        <v>3003</v>
      </c>
      <c r="CA163" s="45">
        <v>4197</v>
      </c>
      <c r="CB163" s="44">
        <v>5003</v>
      </c>
      <c r="CC163" s="45">
        <v>11380</v>
      </c>
      <c r="CD163" s="44">
        <v>2612</v>
      </c>
      <c r="CE163" s="45">
        <v>12029</v>
      </c>
      <c r="CF163" s="44">
        <v>2564</v>
      </c>
      <c r="CG163" s="45">
        <v>9478</v>
      </c>
      <c r="CH163" s="50">
        <v>4583.76</v>
      </c>
      <c r="CI163" s="51">
        <v>4403.76</v>
      </c>
      <c r="CJ163" s="59">
        <v>5822.44</v>
      </c>
      <c r="CK163" s="51">
        <v>5335.36</v>
      </c>
      <c r="CL163" s="59">
        <v>2134.6</v>
      </c>
      <c r="CM163" s="51">
        <v>6854.36</v>
      </c>
      <c r="CN163" s="59">
        <v>3160.04</v>
      </c>
      <c r="CO163" s="51">
        <v>9809.2800000000007</v>
      </c>
      <c r="CP163" s="59">
        <v>4934.8</v>
      </c>
      <c r="CQ163" s="51">
        <v>13152.16</v>
      </c>
      <c r="CR163" s="59">
        <v>5839.96</v>
      </c>
      <c r="CS163" s="51">
        <v>11764.16</v>
      </c>
      <c r="CT163" s="50">
        <v>3936.2</v>
      </c>
      <c r="CU163" s="51">
        <v>9164.6</v>
      </c>
      <c r="CV163" s="50">
        <v>3229.76</v>
      </c>
      <c r="CW163" s="51">
        <v>11613.04</v>
      </c>
      <c r="CX163" s="50">
        <v>3145.92</v>
      </c>
      <c r="CY163" s="51">
        <v>12154.88</v>
      </c>
      <c r="CZ163" s="50">
        <v>2685.64</v>
      </c>
      <c r="DA163" s="51">
        <v>12624.36</v>
      </c>
      <c r="DB163" s="50">
        <v>2509.84</v>
      </c>
      <c r="DC163" s="51">
        <v>12553.68</v>
      </c>
      <c r="DD163" s="50">
        <v>7055.12</v>
      </c>
      <c r="DE163" s="51">
        <v>10299.4</v>
      </c>
    </row>
    <row r="164" spans="1:109">
      <c r="A164" s="62" t="s">
        <v>216</v>
      </c>
      <c r="B164" s="44">
        <v>0</v>
      </c>
      <c r="C164" s="45">
        <v>0</v>
      </c>
      <c r="D164" s="44">
        <v>0</v>
      </c>
      <c r="E164" s="45">
        <v>0</v>
      </c>
      <c r="F164" s="55">
        <v>0</v>
      </c>
      <c r="G164" s="45">
        <v>0</v>
      </c>
      <c r="H164" s="55">
        <v>0</v>
      </c>
      <c r="I164" s="45">
        <v>0</v>
      </c>
      <c r="J164" s="55">
        <v>0</v>
      </c>
      <c r="K164" s="60">
        <v>0</v>
      </c>
      <c r="L164" s="55">
        <v>0</v>
      </c>
      <c r="M164" s="45">
        <v>0</v>
      </c>
      <c r="N164" s="55">
        <v>0</v>
      </c>
      <c r="O164" s="45">
        <v>0</v>
      </c>
      <c r="P164" s="55">
        <v>0</v>
      </c>
      <c r="Q164" s="45">
        <v>0</v>
      </c>
      <c r="R164" s="55">
        <v>0</v>
      </c>
      <c r="S164" s="45">
        <v>0</v>
      </c>
      <c r="T164" s="55">
        <v>0</v>
      </c>
      <c r="U164" s="45">
        <v>0</v>
      </c>
      <c r="V164" s="55">
        <v>0</v>
      </c>
      <c r="W164" s="45">
        <v>0</v>
      </c>
      <c r="X164" s="55">
        <v>0</v>
      </c>
      <c r="Y164" s="45">
        <v>0</v>
      </c>
      <c r="Z164" s="55">
        <v>0</v>
      </c>
      <c r="AA164" s="45">
        <v>0</v>
      </c>
      <c r="AB164" s="55">
        <v>0</v>
      </c>
      <c r="AC164" s="45">
        <v>0</v>
      </c>
      <c r="AD164" s="55">
        <v>0</v>
      </c>
      <c r="AE164" s="45">
        <v>0</v>
      </c>
      <c r="AF164" s="55">
        <v>0</v>
      </c>
      <c r="AG164" s="45">
        <v>0</v>
      </c>
      <c r="AH164" s="55">
        <v>0</v>
      </c>
      <c r="AI164" s="45">
        <v>0</v>
      </c>
      <c r="AJ164" s="55">
        <v>0</v>
      </c>
      <c r="AK164" s="45">
        <v>0</v>
      </c>
      <c r="AL164" s="55">
        <v>0</v>
      </c>
      <c r="AM164" s="45">
        <v>0</v>
      </c>
      <c r="AN164" s="55">
        <v>0</v>
      </c>
      <c r="AO164" s="57">
        <v>0</v>
      </c>
      <c r="AP164" s="44">
        <v>0</v>
      </c>
      <c r="AQ164" s="45">
        <v>0</v>
      </c>
      <c r="AR164" s="44">
        <v>0</v>
      </c>
      <c r="AS164" s="45">
        <v>0</v>
      </c>
      <c r="AT164" s="44">
        <v>0</v>
      </c>
      <c r="AU164" s="45">
        <v>0</v>
      </c>
      <c r="AV164" s="44">
        <v>0</v>
      </c>
      <c r="AW164" s="45">
        <v>0</v>
      </c>
      <c r="AX164" s="44">
        <v>0</v>
      </c>
      <c r="AY164" s="45">
        <v>0</v>
      </c>
      <c r="AZ164" s="44">
        <v>0</v>
      </c>
      <c r="BA164" s="45">
        <v>0</v>
      </c>
      <c r="BB164" s="44">
        <v>0</v>
      </c>
      <c r="BC164" s="45">
        <v>0</v>
      </c>
      <c r="BD164" s="44">
        <v>0</v>
      </c>
      <c r="BE164" s="45">
        <v>0</v>
      </c>
      <c r="BF164" s="44">
        <v>0</v>
      </c>
      <c r="BG164" s="45">
        <v>0</v>
      </c>
      <c r="BH164" s="44">
        <v>0</v>
      </c>
      <c r="BI164" s="45">
        <v>0</v>
      </c>
      <c r="BJ164" s="44">
        <v>0</v>
      </c>
      <c r="BK164" s="45">
        <v>0</v>
      </c>
      <c r="BL164" s="44">
        <v>0</v>
      </c>
      <c r="BM164" s="45">
        <v>0</v>
      </c>
      <c r="BN164" s="44">
        <v>0</v>
      </c>
      <c r="BO164" s="45">
        <v>0</v>
      </c>
      <c r="BP164" s="44">
        <v>0</v>
      </c>
      <c r="BQ164" s="45">
        <v>0</v>
      </c>
      <c r="BR164" s="44">
        <v>0</v>
      </c>
      <c r="BS164" s="45">
        <v>0</v>
      </c>
      <c r="BT164" s="44">
        <v>0</v>
      </c>
      <c r="BU164" s="45">
        <v>0</v>
      </c>
      <c r="BV164" s="44">
        <v>0</v>
      </c>
      <c r="BW164" s="45">
        <v>0</v>
      </c>
      <c r="BX164" s="44">
        <v>0</v>
      </c>
      <c r="BY164" s="45">
        <v>0</v>
      </c>
      <c r="BZ164" s="44">
        <v>0</v>
      </c>
      <c r="CA164" s="45">
        <v>0</v>
      </c>
      <c r="CB164" s="44">
        <v>0</v>
      </c>
      <c r="CC164" s="45">
        <v>0</v>
      </c>
      <c r="CD164" s="44">
        <v>0</v>
      </c>
      <c r="CE164" s="45">
        <v>0</v>
      </c>
      <c r="CF164" s="44">
        <v>0</v>
      </c>
      <c r="CG164" s="45">
        <v>0</v>
      </c>
      <c r="CH164" s="44">
        <v>0</v>
      </c>
      <c r="CI164" s="45">
        <v>0</v>
      </c>
      <c r="CJ164" s="44">
        <v>0</v>
      </c>
      <c r="CK164" s="45">
        <v>0</v>
      </c>
      <c r="CL164" s="44">
        <v>0</v>
      </c>
      <c r="CM164" s="45">
        <v>0</v>
      </c>
      <c r="CN164" s="44">
        <v>0</v>
      </c>
      <c r="CO164" s="45">
        <v>0</v>
      </c>
      <c r="CP164" s="44">
        <v>0</v>
      </c>
      <c r="CQ164" s="45">
        <v>0</v>
      </c>
      <c r="CR164" s="44">
        <v>0</v>
      </c>
      <c r="CS164" s="45">
        <v>0</v>
      </c>
      <c r="CT164" s="50">
        <v>1300.9000000000001</v>
      </c>
      <c r="CU164" s="51">
        <v>995.9</v>
      </c>
      <c r="CV164" s="50">
        <v>0</v>
      </c>
      <c r="CW164" s="51">
        <v>0</v>
      </c>
      <c r="CX164" s="50">
        <v>0</v>
      </c>
      <c r="CY164" s="51">
        <v>0</v>
      </c>
      <c r="CZ164" s="50">
        <v>0</v>
      </c>
      <c r="DA164" s="51">
        <v>0</v>
      </c>
      <c r="DB164" s="50">
        <v>1014.5</v>
      </c>
      <c r="DC164" s="51">
        <v>1243.2</v>
      </c>
      <c r="DD164" s="50">
        <v>1236.5999999999999</v>
      </c>
      <c r="DE164" s="51">
        <v>1658.6</v>
      </c>
    </row>
    <row r="165" spans="1:109">
      <c r="A165" s="62" t="s">
        <v>217</v>
      </c>
      <c r="B165" s="44">
        <v>0</v>
      </c>
      <c r="C165" s="45">
        <v>0</v>
      </c>
      <c r="D165" s="44">
        <v>0</v>
      </c>
      <c r="E165" s="45">
        <v>0</v>
      </c>
      <c r="F165" s="55">
        <v>0</v>
      </c>
      <c r="G165" s="45">
        <v>0</v>
      </c>
      <c r="H165" s="55">
        <v>0</v>
      </c>
      <c r="I165" s="45">
        <v>0</v>
      </c>
      <c r="J165" s="55">
        <v>0</v>
      </c>
      <c r="K165" s="60">
        <v>0</v>
      </c>
      <c r="L165" s="55">
        <v>0</v>
      </c>
      <c r="M165" s="45">
        <v>0</v>
      </c>
      <c r="N165" s="55">
        <v>0</v>
      </c>
      <c r="O165" s="45">
        <v>0</v>
      </c>
      <c r="P165" s="55">
        <v>0</v>
      </c>
      <c r="Q165" s="45">
        <v>0</v>
      </c>
      <c r="R165" s="55">
        <v>0</v>
      </c>
      <c r="S165" s="45">
        <v>0</v>
      </c>
      <c r="T165" s="55">
        <v>0</v>
      </c>
      <c r="U165" s="45">
        <v>0</v>
      </c>
      <c r="V165" s="55">
        <v>0</v>
      </c>
      <c r="W165" s="45">
        <v>0</v>
      </c>
      <c r="X165" s="55">
        <v>0</v>
      </c>
      <c r="Y165" s="45">
        <v>0</v>
      </c>
      <c r="Z165" s="55">
        <v>0</v>
      </c>
      <c r="AA165" s="45">
        <v>0</v>
      </c>
      <c r="AB165" s="55">
        <v>0</v>
      </c>
      <c r="AC165" s="45">
        <v>0</v>
      </c>
      <c r="AD165" s="55">
        <v>0</v>
      </c>
      <c r="AE165" s="45">
        <v>0</v>
      </c>
      <c r="AF165" s="55">
        <v>0</v>
      </c>
      <c r="AG165" s="45">
        <v>0</v>
      </c>
      <c r="AH165" s="55">
        <v>0</v>
      </c>
      <c r="AI165" s="45">
        <v>0</v>
      </c>
      <c r="AJ165" s="55">
        <v>0</v>
      </c>
      <c r="AK165" s="45">
        <v>0</v>
      </c>
      <c r="AL165" s="55">
        <v>0</v>
      </c>
      <c r="AM165" s="45">
        <v>0</v>
      </c>
      <c r="AN165" s="55">
        <v>0</v>
      </c>
      <c r="AO165" s="57">
        <v>0</v>
      </c>
      <c r="AP165" s="44">
        <v>0</v>
      </c>
      <c r="AQ165" s="45">
        <v>0</v>
      </c>
      <c r="AR165" s="44">
        <v>0</v>
      </c>
      <c r="AS165" s="45">
        <v>0</v>
      </c>
      <c r="AT165" s="44">
        <v>0</v>
      </c>
      <c r="AU165" s="45">
        <v>0</v>
      </c>
      <c r="AV165" s="44">
        <v>0</v>
      </c>
      <c r="AW165" s="45">
        <v>0</v>
      </c>
      <c r="AX165" s="44">
        <v>0</v>
      </c>
      <c r="AY165" s="45">
        <v>0</v>
      </c>
      <c r="AZ165" s="44">
        <v>0</v>
      </c>
      <c r="BA165" s="45">
        <v>0</v>
      </c>
      <c r="BB165" s="44">
        <v>0</v>
      </c>
      <c r="BC165" s="45">
        <v>0</v>
      </c>
      <c r="BD165" s="44">
        <v>0</v>
      </c>
      <c r="BE165" s="45">
        <v>0</v>
      </c>
      <c r="BF165" s="44">
        <v>0</v>
      </c>
      <c r="BG165" s="45">
        <v>0</v>
      </c>
      <c r="BH165" s="44">
        <v>0</v>
      </c>
      <c r="BI165" s="45">
        <v>0</v>
      </c>
      <c r="BJ165" s="44">
        <v>0</v>
      </c>
      <c r="BK165" s="45">
        <v>0</v>
      </c>
      <c r="BL165" s="44">
        <v>0</v>
      </c>
      <c r="BM165" s="45">
        <v>0</v>
      </c>
      <c r="BN165" s="44">
        <v>0</v>
      </c>
      <c r="BO165" s="45">
        <v>0</v>
      </c>
      <c r="BP165" s="44">
        <v>0</v>
      </c>
      <c r="BQ165" s="45">
        <v>0</v>
      </c>
      <c r="BR165" s="44">
        <v>0</v>
      </c>
      <c r="BS165" s="45">
        <v>0</v>
      </c>
      <c r="BT165" s="44">
        <v>0</v>
      </c>
      <c r="BU165" s="45">
        <v>0</v>
      </c>
      <c r="BV165" s="44">
        <v>0</v>
      </c>
      <c r="BW165" s="45">
        <v>0</v>
      </c>
      <c r="BX165" s="44">
        <v>0</v>
      </c>
      <c r="BY165" s="45">
        <v>0</v>
      </c>
      <c r="BZ165" s="44">
        <v>0</v>
      </c>
      <c r="CA165" s="45">
        <v>0</v>
      </c>
      <c r="CB165" s="44">
        <v>0</v>
      </c>
      <c r="CC165" s="45">
        <v>0</v>
      </c>
      <c r="CD165" s="44">
        <v>0</v>
      </c>
      <c r="CE165" s="45">
        <v>0</v>
      </c>
      <c r="CF165" s="44">
        <v>0</v>
      </c>
      <c r="CG165" s="45">
        <v>0</v>
      </c>
      <c r="CH165" s="44">
        <v>0</v>
      </c>
      <c r="CI165" s="45">
        <v>0</v>
      </c>
      <c r="CJ165" s="44">
        <v>0</v>
      </c>
      <c r="CK165" s="45">
        <v>0</v>
      </c>
      <c r="CL165" s="44">
        <v>0</v>
      </c>
      <c r="CM165" s="45">
        <v>0</v>
      </c>
      <c r="CN165" s="44">
        <v>0</v>
      </c>
      <c r="CO165" s="45">
        <v>0</v>
      </c>
      <c r="CP165" s="44">
        <v>0</v>
      </c>
      <c r="CQ165" s="45">
        <v>0</v>
      </c>
      <c r="CR165" s="44">
        <v>0</v>
      </c>
      <c r="CS165" s="45">
        <v>0</v>
      </c>
      <c r="CT165" s="50">
        <v>0</v>
      </c>
      <c r="CU165" s="51">
        <v>0</v>
      </c>
      <c r="CV165" s="50">
        <v>0</v>
      </c>
      <c r="CW165" s="51">
        <v>0</v>
      </c>
      <c r="CX165" s="50">
        <v>0</v>
      </c>
      <c r="CY165" s="51">
        <v>0</v>
      </c>
      <c r="CZ165" s="50">
        <v>348.9</v>
      </c>
      <c r="DA165" s="51">
        <v>173.3</v>
      </c>
      <c r="DB165" s="50">
        <v>133.5</v>
      </c>
      <c r="DC165" s="51">
        <v>32.9</v>
      </c>
      <c r="DD165" s="50">
        <v>0</v>
      </c>
      <c r="DE165" s="51">
        <v>0</v>
      </c>
    </row>
    <row r="166" spans="1:109">
      <c r="A166" s="62" t="s">
        <v>218</v>
      </c>
      <c r="B166" s="44">
        <v>0</v>
      </c>
      <c r="C166" s="45">
        <v>0</v>
      </c>
      <c r="D166" s="44">
        <v>0</v>
      </c>
      <c r="E166" s="45">
        <v>0</v>
      </c>
      <c r="F166" s="55">
        <v>0</v>
      </c>
      <c r="G166" s="45">
        <v>0</v>
      </c>
      <c r="H166" s="55">
        <v>0</v>
      </c>
      <c r="I166" s="45">
        <v>0</v>
      </c>
      <c r="J166" s="55">
        <v>0</v>
      </c>
      <c r="K166" s="60">
        <v>0</v>
      </c>
      <c r="L166" s="55">
        <v>0</v>
      </c>
      <c r="M166" s="45">
        <v>0</v>
      </c>
      <c r="N166" s="55">
        <v>0</v>
      </c>
      <c r="O166" s="45">
        <v>0</v>
      </c>
      <c r="P166" s="55">
        <v>0</v>
      </c>
      <c r="Q166" s="45">
        <v>0</v>
      </c>
      <c r="R166" s="55">
        <v>0</v>
      </c>
      <c r="S166" s="45">
        <v>0</v>
      </c>
      <c r="T166" s="55">
        <v>0</v>
      </c>
      <c r="U166" s="45">
        <v>0</v>
      </c>
      <c r="V166" s="55">
        <v>0</v>
      </c>
      <c r="W166" s="45">
        <v>0</v>
      </c>
      <c r="X166" s="55">
        <v>0</v>
      </c>
      <c r="Y166" s="45">
        <v>0</v>
      </c>
      <c r="Z166" s="55">
        <v>0</v>
      </c>
      <c r="AA166" s="45">
        <v>0</v>
      </c>
      <c r="AB166" s="55">
        <v>0</v>
      </c>
      <c r="AC166" s="45">
        <v>0</v>
      </c>
      <c r="AD166" s="55">
        <v>0</v>
      </c>
      <c r="AE166" s="45">
        <v>0</v>
      </c>
      <c r="AF166" s="55">
        <v>0</v>
      </c>
      <c r="AG166" s="45">
        <v>0</v>
      </c>
      <c r="AH166" s="55">
        <v>0</v>
      </c>
      <c r="AI166" s="45">
        <v>0</v>
      </c>
      <c r="AJ166" s="55">
        <v>0</v>
      </c>
      <c r="AK166" s="45">
        <v>0</v>
      </c>
      <c r="AL166" s="55">
        <v>0</v>
      </c>
      <c r="AM166" s="45">
        <v>0</v>
      </c>
      <c r="AN166" s="55">
        <v>0</v>
      </c>
      <c r="AO166" s="57">
        <v>0</v>
      </c>
      <c r="AP166" s="44">
        <v>0</v>
      </c>
      <c r="AQ166" s="45">
        <v>0</v>
      </c>
      <c r="AR166" s="44">
        <v>0</v>
      </c>
      <c r="AS166" s="45">
        <v>0</v>
      </c>
      <c r="AT166" s="44">
        <v>0</v>
      </c>
      <c r="AU166" s="45">
        <v>0</v>
      </c>
      <c r="AV166" s="44">
        <v>0</v>
      </c>
      <c r="AW166" s="45">
        <v>0</v>
      </c>
      <c r="AX166" s="44">
        <v>0</v>
      </c>
      <c r="AY166" s="45">
        <v>0</v>
      </c>
      <c r="AZ166" s="44">
        <v>0</v>
      </c>
      <c r="BA166" s="45">
        <v>0</v>
      </c>
      <c r="BB166" s="44">
        <v>0</v>
      </c>
      <c r="BC166" s="45">
        <v>0</v>
      </c>
      <c r="BD166" s="44">
        <v>0</v>
      </c>
      <c r="BE166" s="45">
        <v>0</v>
      </c>
      <c r="BF166" s="44">
        <v>0</v>
      </c>
      <c r="BG166" s="45">
        <v>0</v>
      </c>
      <c r="BH166" s="44">
        <v>0</v>
      </c>
      <c r="BI166" s="45">
        <v>0</v>
      </c>
      <c r="BJ166" s="44">
        <v>0</v>
      </c>
      <c r="BK166" s="45">
        <v>0</v>
      </c>
      <c r="BL166" s="44">
        <v>0</v>
      </c>
      <c r="BM166" s="45">
        <v>0</v>
      </c>
      <c r="BN166" s="44">
        <v>0</v>
      </c>
      <c r="BO166" s="45">
        <v>0</v>
      </c>
      <c r="BP166" s="44">
        <v>0</v>
      </c>
      <c r="BQ166" s="45">
        <v>0</v>
      </c>
      <c r="BR166" s="44">
        <v>0</v>
      </c>
      <c r="BS166" s="45">
        <v>0</v>
      </c>
      <c r="BT166" s="44">
        <v>0</v>
      </c>
      <c r="BU166" s="45">
        <v>0</v>
      </c>
      <c r="BV166" s="44">
        <v>0</v>
      </c>
      <c r="BW166" s="45">
        <v>0</v>
      </c>
      <c r="BX166" s="44">
        <v>0</v>
      </c>
      <c r="BY166" s="45">
        <v>0</v>
      </c>
      <c r="BZ166" s="44">
        <v>0</v>
      </c>
      <c r="CA166" s="45">
        <v>0</v>
      </c>
      <c r="CB166" s="44">
        <v>0</v>
      </c>
      <c r="CC166" s="45">
        <v>0</v>
      </c>
      <c r="CD166" s="44">
        <v>0</v>
      </c>
      <c r="CE166" s="45">
        <v>0</v>
      </c>
      <c r="CF166" s="44">
        <v>0</v>
      </c>
      <c r="CG166" s="45">
        <v>0</v>
      </c>
      <c r="CH166" s="44">
        <v>0</v>
      </c>
      <c r="CI166" s="45">
        <v>0</v>
      </c>
      <c r="CJ166" s="44">
        <v>0</v>
      </c>
      <c r="CK166" s="45">
        <v>0</v>
      </c>
      <c r="CL166" s="44">
        <v>0</v>
      </c>
      <c r="CM166" s="45">
        <v>0</v>
      </c>
      <c r="CN166" s="44">
        <v>0</v>
      </c>
      <c r="CO166" s="45">
        <v>0</v>
      </c>
      <c r="CP166" s="44">
        <v>0</v>
      </c>
      <c r="CQ166" s="45">
        <v>0</v>
      </c>
      <c r="CR166" s="44">
        <v>0</v>
      </c>
      <c r="CS166" s="45">
        <v>0</v>
      </c>
      <c r="CT166" s="50">
        <v>0</v>
      </c>
      <c r="CU166" s="51">
        <v>0</v>
      </c>
      <c r="CV166" s="50">
        <v>0</v>
      </c>
      <c r="CW166" s="51">
        <v>0</v>
      </c>
      <c r="CX166" s="50">
        <v>526.70000000000005</v>
      </c>
      <c r="CY166" s="51">
        <v>577.1</v>
      </c>
      <c r="CZ166" s="50">
        <v>1334.6</v>
      </c>
      <c r="DA166" s="51">
        <v>1476.7</v>
      </c>
      <c r="DB166" s="50">
        <v>1207.0999999999999</v>
      </c>
      <c r="DC166" s="51">
        <v>926.4</v>
      </c>
      <c r="DD166" s="50">
        <v>1089.2</v>
      </c>
      <c r="DE166" s="51">
        <v>2025.9</v>
      </c>
    </row>
    <row r="167" spans="1:109">
      <c r="A167" s="54" t="s">
        <v>219</v>
      </c>
      <c r="B167" s="58">
        <v>468</v>
      </c>
      <c r="C167" s="45">
        <v>20410</v>
      </c>
      <c r="D167" s="58">
        <v>363</v>
      </c>
      <c r="E167" s="45">
        <v>10791</v>
      </c>
      <c r="F167" s="56">
        <v>320</v>
      </c>
      <c r="G167" s="45">
        <v>16906</v>
      </c>
      <c r="H167" s="55">
        <v>1196</v>
      </c>
      <c r="I167" s="45">
        <v>44759</v>
      </c>
      <c r="J167" s="56">
        <v>585</v>
      </c>
      <c r="K167" s="45">
        <v>41072</v>
      </c>
      <c r="L167" s="55">
        <v>1557</v>
      </c>
      <c r="M167" s="45">
        <v>34804</v>
      </c>
      <c r="N167" s="55">
        <v>1218</v>
      </c>
      <c r="O167" s="45">
        <v>29010</v>
      </c>
      <c r="P167" s="56">
        <v>885</v>
      </c>
      <c r="Q167" s="45">
        <v>27737</v>
      </c>
      <c r="R167" s="56">
        <v>645</v>
      </c>
      <c r="S167" s="45">
        <v>23800</v>
      </c>
      <c r="T167" s="56">
        <v>0</v>
      </c>
      <c r="U167" s="60">
        <v>0</v>
      </c>
      <c r="V167" s="56">
        <v>0</v>
      </c>
      <c r="W167" s="60">
        <v>0</v>
      </c>
      <c r="X167" s="56">
        <v>933</v>
      </c>
      <c r="Y167" s="45">
        <v>20980</v>
      </c>
      <c r="Z167" s="55">
        <v>1173</v>
      </c>
      <c r="AA167" s="45">
        <v>32470</v>
      </c>
      <c r="AB167" s="56">
        <v>909</v>
      </c>
      <c r="AC167" s="45">
        <v>49202</v>
      </c>
      <c r="AD167" s="55">
        <v>1902</v>
      </c>
      <c r="AE167" s="45">
        <v>38106</v>
      </c>
      <c r="AF167" s="55">
        <v>1461</v>
      </c>
      <c r="AG167" s="45">
        <v>57870</v>
      </c>
      <c r="AH167" s="55">
        <v>1678</v>
      </c>
      <c r="AI167" s="45">
        <v>39074</v>
      </c>
      <c r="AJ167" s="56">
        <v>499</v>
      </c>
      <c r="AK167" s="45">
        <v>39558</v>
      </c>
      <c r="AL167" s="55">
        <v>1465</v>
      </c>
      <c r="AM167" s="45">
        <v>16755</v>
      </c>
      <c r="AN167" s="56">
        <v>948</v>
      </c>
      <c r="AO167" s="57">
        <v>27622</v>
      </c>
      <c r="AP167" s="58">
        <v>498</v>
      </c>
      <c r="AQ167" s="45">
        <v>22780</v>
      </c>
      <c r="AR167" s="58">
        <v>352</v>
      </c>
      <c r="AS167" s="45">
        <v>30934</v>
      </c>
      <c r="AT167" s="58">
        <v>406</v>
      </c>
      <c r="AU167" s="45">
        <v>32514</v>
      </c>
      <c r="AV167" s="58">
        <v>764</v>
      </c>
      <c r="AW167" s="45">
        <v>40037</v>
      </c>
      <c r="AX167" s="44">
        <v>416</v>
      </c>
      <c r="AY167" s="45">
        <v>43983</v>
      </c>
      <c r="AZ167" s="58">
        <v>283</v>
      </c>
      <c r="BA167" s="45">
        <v>42481</v>
      </c>
      <c r="BB167" s="58">
        <v>551</v>
      </c>
      <c r="BC167" s="45">
        <v>34495</v>
      </c>
      <c r="BD167" s="58">
        <v>663</v>
      </c>
      <c r="BE167" s="45">
        <v>50872</v>
      </c>
      <c r="BF167" s="44">
        <v>1172</v>
      </c>
      <c r="BG167" s="45">
        <v>47886</v>
      </c>
      <c r="BH167" s="44">
        <v>1657</v>
      </c>
      <c r="BI167" s="45">
        <v>44252</v>
      </c>
      <c r="BJ167" s="44">
        <v>307</v>
      </c>
      <c r="BK167" s="45">
        <v>13635</v>
      </c>
      <c r="BL167" s="44">
        <v>0</v>
      </c>
      <c r="BM167" s="45">
        <v>0</v>
      </c>
      <c r="BN167" s="44">
        <v>286</v>
      </c>
      <c r="BO167" s="45">
        <v>21093</v>
      </c>
      <c r="BP167" s="44">
        <v>437</v>
      </c>
      <c r="BQ167" s="45">
        <v>25217</v>
      </c>
      <c r="BR167" s="44">
        <v>204</v>
      </c>
      <c r="BS167" s="45">
        <v>31884</v>
      </c>
      <c r="BT167" s="44">
        <v>366</v>
      </c>
      <c r="BU167" s="45">
        <v>25663</v>
      </c>
      <c r="BV167" s="58">
        <v>116</v>
      </c>
      <c r="BW167" s="45">
        <v>32668</v>
      </c>
      <c r="BX167" s="58">
        <v>462</v>
      </c>
      <c r="BY167" s="45">
        <v>22343</v>
      </c>
      <c r="BZ167" s="44">
        <v>1706</v>
      </c>
      <c r="CA167" s="45">
        <v>27961</v>
      </c>
      <c r="CB167" s="44">
        <v>1559</v>
      </c>
      <c r="CC167" s="45">
        <v>38675</v>
      </c>
      <c r="CD167" s="58">
        <v>374</v>
      </c>
      <c r="CE167" s="45">
        <v>36198</v>
      </c>
      <c r="CF167" s="58">
        <v>790</v>
      </c>
      <c r="CG167" s="45">
        <v>55646</v>
      </c>
      <c r="CH167" s="50">
        <v>728.75</v>
      </c>
      <c r="CI167" s="51">
        <v>33963.050000000003</v>
      </c>
      <c r="CJ167" s="59">
        <v>1282.95</v>
      </c>
      <c r="CK167" s="51">
        <v>18439.099999999999</v>
      </c>
      <c r="CL167" s="59">
        <v>841.9</v>
      </c>
      <c r="CM167" s="51">
        <v>35475.599999999999</v>
      </c>
      <c r="CN167" s="59">
        <v>1307.7</v>
      </c>
      <c r="CO167" s="51">
        <v>33631</v>
      </c>
      <c r="CP167" s="59">
        <v>566.75</v>
      </c>
      <c r="CQ167" s="51">
        <v>40561.800000000003</v>
      </c>
      <c r="CR167" s="59">
        <v>817.5</v>
      </c>
      <c r="CS167" s="51">
        <v>36453.75</v>
      </c>
      <c r="CT167" s="50">
        <v>170.1</v>
      </c>
      <c r="CU167" s="51">
        <v>38365.35</v>
      </c>
      <c r="CV167" s="50">
        <v>1418.95</v>
      </c>
      <c r="CW167" s="51">
        <v>33342.1</v>
      </c>
      <c r="CX167" s="50">
        <v>585.29999999999995</v>
      </c>
      <c r="CY167" s="51">
        <v>27728.799999999999</v>
      </c>
      <c r="CZ167" s="50">
        <v>603.04999999999995</v>
      </c>
      <c r="DA167" s="51">
        <v>39308.85</v>
      </c>
      <c r="DB167" s="50">
        <v>571.20000000000005</v>
      </c>
      <c r="DC167" s="51">
        <v>40210</v>
      </c>
      <c r="DD167" s="50">
        <v>373.45</v>
      </c>
      <c r="DE167" s="51">
        <v>45538.400000000001</v>
      </c>
    </row>
    <row r="168" spans="1:109">
      <c r="A168" s="54" t="s">
        <v>220</v>
      </c>
      <c r="B168" s="58">
        <v>816</v>
      </c>
      <c r="C168" s="45">
        <v>35409</v>
      </c>
      <c r="D168" s="58">
        <v>566</v>
      </c>
      <c r="E168" s="45">
        <v>45038</v>
      </c>
      <c r="F168" s="56">
        <v>388</v>
      </c>
      <c r="G168" s="45">
        <v>32835</v>
      </c>
      <c r="H168" s="55">
        <v>1560</v>
      </c>
      <c r="I168" s="45">
        <v>49979</v>
      </c>
      <c r="J168" s="55">
        <v>1255</v>
      </c>
      <c r="K168" s="45">
        <v>43893</v>
      </c>
      <c r="L168" s="55">
        <v>1817</v>
      </c>
      <c r="M168" s="45">
        <v>48941</v>
      </c>
      <c r="N168" s="55">
        <v>2074</v>
      </c>
      <c r="O168" s="45">
        <v>39402</v>
      </c>
      <c r="P168" s="55">
        <v>5753</v>
      </c>
      <c r="Q168" s="45">
        <v>30823</v>
      </c>
      <c r="R168" s="55">
        <v>1181</v>
      </c>
      <c r="S168" s="45">
        <v>42698</v>
      </c>
      <c r="T168" s="55">
        <v>1313</v>
      </c>
      <c r="U168" s="45">
        <v>38175</v>
      </c>
      <c r="V168" s="56">
        <v>189</v>
      </c>
      <c r="W168" s="45">
        <v>5462</v>
      </c>
      <c r="X168" s="55">
        <v>1950</v>
      </c>
      <c r="Y168" s="45">
        <v>37415</v>
      </c>
      <c r="Z168" s="56">
        <v>648</v>
      </c>
      <c r="AA168" s="45">
        <v>46452</v>
      </c>
      <c r="AB168" s="55">
        <v>1564</v>
      </c>
      <c r="AC168" s="45">
        <v>52382</v>
      </c>
      <c r="AD168" s="55">
        <v>2220</v>
      </c>
      <c r="AE168" s="45">
        <v>44987</v>
      </c>
      <c r="AF168" s="55">
        <v>1597</v>
      </c>
      <c r="AG168" s="45">
        <v>55697</v>
      </c>
      <c r="AH168" s="55">
        <v>1974</v>
      </c>
      <c r="AI168" s="45">
        <v>46035</v>
      </c>
      <c r="AJ168" s="55">
        <v>1133</v>
      </c>
      <c r="AK168" s="45">
        <v>43775</v>
      </c>
      <c r="AL168" s="55">
        <v>1105</v>
      </c>
      <c r="AM168" s="45">
        <v>17208</v>
      </c>
      <c r="AN168" s="55">
        <v>1196</v>
      </c>
      <c r="AO168" s="57">
        <v>25984</v>
      </c>
      <c r="AP168" s="58">
        <v>783</v>
      </c>
      <c r="AQ168" s="45">
        <v>28811</v>
      </c>
      <c r="AR168" s="58">
        <v>405</v>
      </c>
      <c r="AS168" s="45">
        <v>33765</v>
      </c>
      <c r="AT168" s="58">
        <v>606</v>
      </c>
      <c r="AU168" s="45">
        <v>39264</v>
      </c>
      <c r="AV168" s="58">
        <v>608</v>
      </c>
      <c r="AW168" s="45">
        <v>33799</v>
      </c>
      <c r="AX168" s="44">
        <v>347</v>
      </c>
      <c r="AY168" s="45">
        <v>47280</v>
      </c>
      <c r="AZ168" s="58">
        <v>292</v>
      </c>
      <c r="BA168" s="45">
        <v>50544</v>
      </c>
      <c r="BB168" s="58">
        <v>897</v>
      </c>
      <c r="BC168" s="45">
        <v>38275</v>
      </c>
      <c r="BD168" s="44">
        <v>1503</v>
      </c>
      <c r="BE168" s="45">
        <v>40952</v>
      </c>
      <c r="BF168" s="44">
        <v>1371</v>
      </c>
      <c r="BG168" s="45">
        <v>52498</v>
      </c>
      <c r="BH168" s="58">
        <v>433</v>
      </c>
      <c r="BI168" s="45">
        <v>12183</v>
      </c>
      <c r="BJ168" s="44">
        <v>0</v>
      </c>
      <c r="BK168" s="45">
        <v>0</v>
      </c>
      <c r="BL168" s="44">
        <v>0</v>
      </c>
      <c r="BM168" s="45">
        <v>0</v>
      </c>
      <c r="BN168" s="44">
        <v>512</v>
      </c>
      <c r="BO168" s="45">
        <v>23892</v>
      </c>
      <c r="BP168" s="44">
        <v>516</v>
      </c>
      <c r="BQ168" s="45">
        <v>26491</v>
      </c>
      <c r="BR168" s="44">
        <v>608</v>
      </c>
      <c r="BS168" s="45">
        <v>26393</v>
      </c>
      <c r="BT168" s="44">
        <v>544</v>
      </c>
      <c r="BU168" s="45">
        <v>39112</v>
      </c>
      <c r="BV168" s="58">
        <v>747</v>
      </c>
      <c r="BW168" s="45">
        <v>45677</v>
      </c>
      <c r="BX168" s="58">
        <v>414</v>
      </c>
      <c r="BY168" s="45">
        <v>35176</v>
      </c>
      <c r="BZ168" s="44">
        <v>1019</v>
      </c>
      <c r="CA168" s="45">
        <v>36789</v>
      </c>
      <c r="CB168" s="44">
        <v>1135</v>
      </c>
      <c r="CC168" s="45">
        <v>40864</v>
      </c>
      <c r="CD168" s="58">
        <v>554</v>
      </c>
      <c r="CE168" s="45">
        <v>45258</v>
      </c>
      <c r="CF168" s="58">
        <v>816</v>
      </c>
      <c r="CG168" s="45">
        <v>44383</v>
      </c>
      <c r="CH168" s="50">
        <v>846.4</v>
      </c>
      <c r="CI168" s="51">
        <v>38173.800000000003</v>
      </c>
      <c r="CJ168" s="59">
        <v>1305.5</v>
      </c>
      <c r="CK168" s="51">
        <v>29245.35</v>
      </c>
      <c r="CL168" s="59">
        <v>1305.1500000000001</v>
      </c>
      <c r="CM168" s="51">
        <v>36627.599999999999</v>
      </c>
      <c r="CN168" s="59">
        <v>1550.4</v>
      </c>
      <c r="CO168" s="51">
        <v>32381.25</v>
      </c>
      <c r="CP168" s="59">
        <v>579.54999999999995</v>
      </c>
      <c r="CQ168" s="51">
        <v>31895.75</v>
      </c>
      <c r="CR168" s="59">
        <v>1419.6</v>
      </c>
      <c r="CS168" s="51">
        <v>43711.85</v>
      </c>
      <c r="CT168" s="50">
        <v>951.65</v>
      </c>
      <c r="CU168" s="51">
        <v>39956.949999999997</v>
      </c>
      <c r="CV168" s="50">
        <v>1020.95</v>
      </c>
      <c r="CW168" s="51">
        <v>43567.55</v>
      </c>
      <c r="CX168" s="50">
        <v>1148.3499999999999</v>
      </c>
      <c r="CY168" s="51">
        <v>37716.050000000003</v>
      </c>
      <c r="CZ168" s="50">
        <v>324.7</v>
      </c>
      <c r="DA168" s="51">
        <v>46499.1</v>
      </c>
      <c r="DB168" s="50">
        <v>651.20000000000005</v>
      </c>
      <c r="DC168" s="51">
        <v>48141.25</v>
      </c>
      <c r="DD168" s="50">
        <v>618.65</v>
      </c>
      <c r="DE168" s="51">
        <v>59495.199999999997</v>
      </c>
    </row>
    <row r="169" spans="1:109">
      <c r="A169" s="54" t="s">
        <v>221</v>
      </c>
      <c r="B169" s="58">
        <v>548</v>
      </c>
      <c r="C169" s="45">
        <v>32516</v>
      </c>
      <c r="D169" s="58">
        <v>566</v>
      </c>
      <c r="E169" s="45">
        <v>21945</v>
      </c>
      <c r="F169" s="56">
        <v>241</v>
      </c>
      <c r="G169" s="45">
        <v>25778</v>
      </c>
      <c r="H169" s="55">
        <v>1135</v>
      </c>
      <c r="I169" s="45">
        <v>39492</v>
      </c>
      <c r="J169" s="56">
        <v>542</v>
      </c>
      <c r="K169" s="45">
        <v>34058</v>
      </c>
      <c r="L169" s="56">
        <v>559</v>
      </c>
      <c r="M169" s="45">
        <v>56691</v>
      </c>
      <c r="N169" s="55">
        <v>1922</v>
      </c>
      <c r="O169" s="45">
        <v>32368</v>
      </c>
      <c r="P169" s="55">
        <v>2270</v>
      </c>
      <c r="Q169" s="45">
        <v>32838</v>
      </c>
      <c r="R169" s="55">
        <v>1675</v>
      </c>
      <c r="S169" s="45">
        <v>44225</v>
      </c>
      <c r="T169" s="55">
        <v>1229</v>
      </c>
      <c r="U169" s="45">
        <v>41343</v>
      </c>
      <c r="V169" s="56">
        <v>880</v>
      </c>
      <c r="W169" s="45">
        <v>27530</v>
      </c>
      <c r="X169" s="55">
        <v>1949</v>
      </c>
      <c r="Y169" s="45">
        <v>30430</v>
      </c>
      <c r="Z169" s="55">
        <v>1230</v>
      </c>
      <c r="AA169" s="45">
        <v>39041</v>
      </c>
      <c r="AB169" s="56">
        <v>838</v>
      </c>
      <c r="AC169" s="45">
        <v>51419</v>
      </c>
      <c r="AD169" s="55">
        <v>1876</v>
      </c>
      <c r="AE169" s="45">
        <v>40479</v>
      </c>
      <c r="AF169" s="56">
        <v>837</v>
      </c>
      <c r="AG169" s="45">
        <v>51888</v>
      </c>
      <c r="AH169" s="55">
        <v>1041</v>
      </c>
      <c r="AI169" s="45">
        <v>49378</v>
      </c>
      <c r="AJ169" s="55">
        <v>1007</v>
      </c>
      <c r="AK169" s="45">
        <v>46779</v>
      </c>
      <c r="AL169" s="55">
        <v>1283</v>
      </c>
      <c r="AM169" s="45">
        <v>15060</v>
      </c>
      <c r="AN169" s="55">
        <v>1013</v>
      </c>
      <c r="AO169" s="57">
        <v>27411</v>
      </c>
      <c r="AP169" s="44">
        <v>1394</v>
      </c>
      <c r="AQ169" s="45">
        <v>21394</v>
      </c>
      <c r="AR169" s="58">
        <v>67</v>
      </c>
      <c r="AS169" s="45">
        <v>8007</v>
      </c>
      <c r="AT169" s="58">
        <v>0</v>
      </c>
      <c r="AU169" s="60">
        <v>0</v>
      </c>
      <c r="AV169" s="58">
        <v>0</v>
      </c>
      <c r="AW169" s="60">
        <v>0</v>
      </c>
      <c r="AX169" s="44">
        <v>994</v>
      </c>
      <c r="AY169" s="45">
        <v>7524</v>
      </c>
      <c r="AZ169" s="44">
        <v>1126</v>
      </c>
      <c r="BA169" s="45">
        <v>16931</v>
      </c>
      <c r="BB169" s="58">
        <v>488</v>
      </c>
      <c r="BC169" s="45">
        <v>19985</v>
      </c>
      <c r="BD169" s="44">
        <v>1562</v>
      </c>
      <c r="BE169" s="45">
        <v>19462</v>
      </c>
      <c r="BF169" s="44">
        <v>1522</v>
      </c>
      <c r="BG169" s="45">
        <v>22166</v>
      </c>
      <c r="BH169" s="44">
        <v>1115</v>
      </c>
      <c r="BI169" s="45">
        <v>10753</v>
      </c>
      <c r="BJ169" s="44">
        <v>1101</v>
      </c>
      <c r="BK169" s="45">
        <v>35313</v>
      </c>
      <c r="BL169" s="44">
        <v>862</v>
      </c>
      <c r="BM169" s="45">
        <v>24165</v>
      </c>
      <c r="BN169" s="44">
        <v>1026</v>
      </c>
      <c r="BO169" s="45">
        <v>27580</v>
      </c>
      <c r="BP169" s="44">
        <v>271</v>
      </c>
      <c r="BQ169" s="45">
        <v>27873</v>
      </c>
      <c r="BR169" s="44">
        <v>703</v>
      </c>
      <c r="BS169" s="45">
        <v>29094</v>
      </c>
      <c r="BT169" s="44">
        <v>1011</v>
      </c>
      <c r="BU169" s="45">
        <v>29951</v>
      </c>
      <c r="BV169" s="58">
        <v>889</v>
      </c>
      <c r="BW169" s="45">
        <v>46380</v>
      </c>
      <c r="BX169" s="58">
        <v>445</v>
      </c>
      <c r="BY169" s="45">
        <v>39231</v>
      </c>
      <c r="BZ169" s="58">
        <v>542</v>
      </c>
      <c r="CA169" s="45">
        <v>36593</v>
      </c>
      <c r="CB169" s="44">
        <v>1030</v>
      </c>
      <c r="CC169" s="45">
        <v>40080</v>
      </c>
      <c r="CD169" s="58">
        <v>933</v>
      </c>
      <c r="CE169" s="45">
        <v>29943</v>
      </c>
      <c r="CF169" s="58">
        <v>848</v>
      </c>
      <c r="CG169" s="45">
        <v>38623</v>
      </c>
      <c r="CH169" s="50">
        <v>1001.35</v>
      </c>
      <c r="CI169" s="51">
        <v>36499.25</v>
      </c>
      <c r="CJ169" s="59">
        <v>121.85</v>
      </c>
      <c r="CK169" s="51">
        <v>4864.7</v>
      </c>
      <c r="CL169" s="59">
        <v>0</v>
      </c>
      <c r="CM169" s="51">
        <v>0</v>
      </c>
      <c r="CN169" s="59">
        <v>0</v>
      </c>
      <c r="CO169" s="51">
        <v>0</v>
      </c>
      <c r="CP169" s="59">
        <v>508</v>
      </c>
      <c r="CQ169" s="51">
        <v>37757.949999999997</v>
      </c>
      <c r="CR169" s="59">
        <v>1356.45</v>
      </c>
      <c r="CS169" s="51">
        <v>42307.8</v>
      </c>
      <c r="CT169" s="50">
        <v>655.15</v>
      </c>
      <c r="CU169" s="51">
        <v>38609.949999999997</v>
      </c>
      <c r="CV169" s="50">
        <v>1303.45</v>
      </c>
      <c r="CW169" s="51">
        <v>37677.75</v>
      </c>
      <c r="CX169" s="50">
        <v>877.15</v>
      </c>
      <c r="CY169" s="51">
        <v>31009.65</v>
      </c>
      <c r="CZ169" s="50">
        <v>635.04999999999995</v>
      </c>
      <c r="DA169" s="51">
        <v>36906</v>
      </c>
      <c r="DB169" s="50">
        <v>305.89999999999998</v>
      </c>
      <c r="DC169" s="51">
        <v>47453.8</v>
      </c>
      <c r="DD169" s="50">
        <v>922</v>
      </c>
      <c r="DE169" s="51">
        <v>55433.95</v>
      </c>
    </row>
    <row r="170" spans="1:109">
      <c r="A170" s="54" t="s">
        <v>222</v>
      </c>
      <c r="B170" s="58">
        <v>53</v>
      </c>
      <c r="C170" s="45">
        <v>3897</v>
      </c>
      <c r="D170" s="44">
        <v>1437</v>
      </c>
      <c r="E170" s="45">
        <v>13542</v>
      </c>
      <c r="F170" s="56">
        <v>240</v>
      </c>
      <c r="G170" s="45">
        <v>17735</v>
      </c>
      <c r="H170" s="56">
        <v>968</v>
      </c>
      <c r="I170" s="45">
        <v>46251</v>
      </c>
      <c r="J170" s="56">
        <v>871</v>
      </c>
      <c r="K170" s="45">
        <v>43082</v>
      </c>
      <c r="L170" s="56">
        <v>906</v>
      </c>
      <c r="M170" s="45">
        <v>54244</v>
      </c>
      <c r="N170" s="55">
        <v>3135</v>
      </c>
      <c r="O170" s="45">
        <v>37268</v>
      </c>
      <c r="P170" s="55">
        <v>3328</v>
      </c>
      <c r="Q170" s="45">
        <v>28796</v>
      </c>
      <c r="R170" s="55">
        <v>1278</v>
      </c>
      <c r="S170" s="45">
        <v>32371</v>
      </c>
      <c r="T170" s="56">
        <v>857</v>
      </c>
      <c r="U170" s="45">
        <v>30055</v>
      </c>
      <c r="V170" s="55">
        <v>1060</v>
      </c>
      <c r="W170" s="45">
        <v>28244</v>
      </c>
      <c r="X170" s="56">
        <v>936</v>
      </c>
      <c r="Y170" s="45">
        <v>29275</v>
      </c>
      <c r="Z170" s="56">
        <v>671</v>
      </c>
      <c r="AA170" s="45">
        <v>15367</v>
      </c>
      <c r="AB170" s="55">
        <v>1850</v>
      </c>
      <c r="AC170" s="45">
        <v>44428</v>
      </c>
      <c r="AD170" s="55">
        <v>3014</v>
      </c>
      <c r="AE170" s="45">
        <v>46135</v>
      </c>
      <c r="AF170" s="55">
        <v>1467</v>
      </c>
      <c r="AG170" s="45">
        <v>47416</v>
      </c>
      <c r="AH170" s="55">
        <v>1314</v>
      </c>
      <c r="AI170" s="45">
        <v>22679</v>
      </c>
      <c r="AJ170" s="55">
        <v>1173</v>
      </c>
      <c r="AK170" s="45">
        <v>30807</v>
      </c>
      <c r="AL170" s="55">
        <v>1140</v>
      </c>
      <c r="AM170" s="45">
        <v>10552</v>
      </c>
      <c r="AN170" s="56">
        <v>995</v>
      </c>
      <c r="AO170" s="57">
        <v>17820</v>
      </c>
      <c r="AP170" s="58">
        <v>672</v>
      </c>
      <c r="AQ170" s="45">
        <v>13649</v>
      </c>
      <c r="AR170" s="58">
        <v>133</v>
      </c>
      <c r="AS170" s="45">
        <v>4848</v>
      </c>
      <c r="AT170" s="58">
        <v>0</v>
      </c>
      <c r="AU170" s="60">
        <v>0</v>
      </c>
      <c r="AV170" s="58">
        <v>0</v>
      </c>
      <c r="AW170" s="60">
        <v>0</v>
      </c>
      <c r="AX170" s="44">
        <v>1060</v>
      </c>
      <c r="AY170" s="45">
        <v>6682</v>
      </c>
      <c r="AZ170" s="44">
        <v>2274</v>
      </c>
      <c r="BA170" s="45">
        <v>9533</v>
      </c>
      <c r="BB170" s="58">
        <v>520</v>
      </c>
      <c r="BC170" s="45">
        <v>12361</v>
      </c>
      <c r="BD170" s="44">
        <v>1065</v>
      </c>
      <c r="BE170" s="45">
        <v>12334</v>
      </c>
      <c r="BF170" s="58">
        <v>837</v>
      </c>
      <c r="BG170" s="45">
        <v>12126</v>
      </c>
      <c r="BH170" s="58">
        <v>918</v>
      </c>
      <c r="BI170" s="45">
        <v>31525</v>
      </c>
      <c r="BJ170" s="44">
        <v>558</v>
      </c>
      <c r="BK170" s="45">
        <v>25438</v>
      </c>
      <c r="BL170" s="44">
        <v>1418</v>
      </c>
      <c r="BM170" s="45">
        <v>27827</v>
      </c>
      <c r="BN170" s="44">
        <v>819</v>
      </c>
      <c r="BO170" s="45">
        <v>23205</v>
      </c>
      <c r="BP170" s="44">
        <v>1051</v>
      </c>
      <c r="BQ170" s="45">
        <v>24859</v>
      </c>
      <c r="BR170" s="44">
        <v>795</v>
      </c>
      <c r="BS170" s="45">
        <v>22557</v>
      </c>
      <c r="BT170" s="44">
        <v>470</v>
      </c>
      <c r="BU170" s="45">
        <v>28780</v>
      </c>
      <c r="BV170" s="58">
        <v>701</v>
      </c>
      <c r="BW170" s="45">
        <v>33785</v>
      </c>
      <c r="BX170" s="58">
        <v>734</v>
      </c>
      <c r="BY170" s="45">
        <v>36073</v>
      </c>
      <c r="BZ170" s="44">
        <v>1210</v>
      </c>
      <c r="CA170" s="45">
        <v>38896</v>
      </c>
      <c r="CB170" s="44">
        <v>2379</v>
      </c>
      <c r="CC170" s="45">
        <v>42354</v>
      </c>
      <c r="CD170" s="58">
        <v>349</v>
      </c>
      <c r="CE170" s="45">
        <v>50199</v>
      </c>
      <c r="CF170" s="58">
        <v>672</v>
      </c>
      <c r="CG170" s="45">
        <v>51527</v>
      </c>
      <c r="CH170" s="50">
        <v>771.15</v>
      </c>
      <c r="CI170" s="51">
        <v>27840.65</v>
      </c>
      <c r="CJ170" s="59">
        <v>1370.9</v>
      </c>
      <c r="CK170" s="51">
        <v>23902</v>
      </c>
      <c r="CL170" s="59">
        <v>368.1</v>
      </c>
      <c r="CM170" s="51">
        <v>7239.75</v>
      </c>
      <c r="CN170" s="59">
        <v>889.15</v>
      </c>
      <c r="CO170" s="51">
        <v>25597.95</v>
      </c>
      <c r="CP170" s="59">
        <v>453.25</v>
      </c>
      <c r="CQ170" s="51">
        <v>39781.599999999999</v>
      </c>
      <c r="CR170" s="59">
        <v>1744.85</v>
      </c>
      <c r="CS170" s="51">
        <v>30883.05</v>
      </c>
      <c r="CT170" s="50">
        <v>1632.05</v>
      </c>
      <c r="CU170" s="51">
        <v>36364.449999999997</v>
      </c>
      <c r="CV170" s="50">
        <v>1293.8499999999999</v>
      </c>
      <c r="CW170" s="51">
        <v>37275.35</v>
      </c>
      <c r="CX170" s="50">
        <v>863.55</v>
      </c>
      <c r="CY170" s="51">
        <v>26925.200000000001</v>
      </c>
      <c r="CZ170" s="50">
        <v>669.45</v>
      </c>
      <c r="DA170" s="51">
        <v>45526.55</v>
      </c>
      <c r="DB170" s="50">
        <v>1015.55</v>
      </c>
      <c r="DC170" s="51">
        <v>44709.599999999999</v>
      </c>
      <c r="DD170" s="50">
        <v>1035.75</v>
      </c>
      <c r="DE170" s="51">
        <v>52916.5</v>
      </c>
    </row>
    <row r="171" spans="1:109">
      <c r="A171" s="54" t="s">
        <v>140</v>
      </c>
      <c r="B171" s="58">
        <v>0</v>
      </c>
      <c r="C171" s="60">
        <v>0</v>
      </c>
      <c r="D171" s="58">
        <v>0</v>
      </c>
      <c r="E171" s="60">
        <v>0</v>
      </c>
      <c r="F171" s="56">
        <v>0</v>
      </c>
      <c r="G171" s="60">
        <v>0</v>
      </c>
      <c r="H171" s="56">
        <v>0</v>
      </c>
      <c r="I171" s="60">
        <v>0</v>
      </c>
      <c r="J171" s="56">
        <v>0</v>
      </c>
      <c r="K171" s="60">
        <v>0</v>
      </c>
      <c r="L171" s="56">
        <v>0</v>
      </c>
      <c r="M171" s="60">
        <v>0</v>
      </c>
      <c r="N171" s="56">
        <v>0</v>
      </c>
      <c r="O171" s="60">
        <v>0</v>
      </c>
      <c r="P171" s="56">
        <v>0</v>
      </c>
      <c r="Q171" s="60">
        <v>0</v>
      </c>
      <c r="R171" s="56">
        <v>0</v>
      </c>
      <c r="S171" s="60">
        <v>0</v>
      </c>
      <c r="T171" s="56">
        <v>0</v>
      </c>
      <c r="U171" s="60">
        <v>0</v>
      </c>
      <c r="V171" s="55">
        <v>5942</v>
      </c>
      <c r="W171" s="45">
        <v>2722</v>
      </c>
      <c r="X171" s="55">
        <v>5817</v>
      </c>
      <c r="Y171" s="45">
        <v>1196</v>
      </c>
      <c r="Z171" s="55">
        <v>10355</v>
      </c>
      <c r="AA171" s="60">
        <v>634</v>
      </c>
      <c r="AB171" s="55">
        <v>16070</v>
      </c>
      <c r="AC171" s="45">
        <v>1356</v>
      </c>
      <c r="AD171" s="55">
        <v>21294</v>
      </c>
      <c r="AE171" s="60">
        <v>449</v>
      </c>
      <c r="AF171" s="55">
        <v>16823</v>
      </c>
      <c r="AG171" s="60">
        <v>647</v>
      </c>
      <c r="AH171" s="55">
        <v>9553</v>
      </c>
      <c r="AI171" s="45">
        <v>1646</v>
      </c>
      <c r="AJ171" s="55">
        <v>10085</v>
      </c>
      <c r="AK171" s="60">
        <v>474</v>
      </c>
      <c r="AL171" s="55">
        <v>8730</v>
      </c>
      <c r="AM171" s="60">
        <v>726</v>
      </c>
      <c r="AN171" s="55">
        <v>8763</v>
      </c>
      <c r="AO171" s="57">
        <v>1970</v>
      </c>
      <c r="AP171" s="44">
        <v>6648</v>
      </c>
      <c r="AQ171" s="45">
        <v>2117</v>
      </c>
      <c r="AR171" s="44">
        <v>8855</v>
      </c>
      <c r="AS171" s="45">
        <v>1054</v>
      </c>
      <c r="AT171" s="44">
        <v>8652</v>
      </c>
      <c r="AU171" s="45">
        <v>1876</v>
      </c>
      <c r="AV171" s="44">
        <v>9679</v>
      </c>
      <c r="AW171" s="45">
        <v>1855</v>
      </c>
      <c r="AX171" s="44">
        <v>7104</v>
      </c>
      <c r="AY171" s="45">
        <v>1428</v>
      </c>
      <c r="AZ171" s="44">
        <v>6569</v>
      </c>
      <c r="BA171" s="45">
        <v>2154</v>
      </c>
      <c r="BB171" s="44">
        <v>11154</v>
      </c>
      <c r="BC171" s="60">
        <v>721</v>
      </c>
      <c r="BD171" s="44">
        <v>11144</v>
      </c>
      <c r="BE171" s="60">
        <v>886</v>
      </c>
      <c r="BF171" s="44">
        <v>8661</v>
      </c>
      <c r="BG171" s="60">
        <v>790</v>
      </c>
      <c r="BH171" s="44">
        <v>10432</v>
      </c>
      <c r="BI171" s="60">
        <v>773</v>
      </c>
      <c r="BJ171" s="44">
        <v>13286</v>
      </c>
      <c r="BK171" s="45">
        <v>39</v>
      </c>
      <c r="BL171" s="44">
        <v>3859</v>
      </c>
      <c r="BM171" s="45">
        <v>32</v>
      </c>
      <c r="BN171" s="44">
        <v>0</v>
      </c>
      <c r="BO171" s="45">
        <v>0</v>
      </c>
      <c r="BP171" s="44">
        <v>0</v>
      </c>
      <c r="BQ171" s="45">
        <v>0</v>
      </c>
      <c r="BR171" s="44">
        <v>0</v>
      </c>
      <c r="BS171" s="45">
        <v>0</v>
      </c>
      <c r="BT171" s="44">
        <v>0</v>
      </c>
      <c r="BU171" s="45">
        <v>0</v>
      </c>
      <c r="BV171" s="58">
        <v>0</v>
      </c>
      <c r="BW171" s="60">
        <v>0</v>
      </c>
      <c r="BX171" s="58">
        <v>0</v>
      </c>
      <c r="BY171" s="60">
        <v>0</v>
      </c>
      <c r="BZ171" s="58">
        <v>0</v>
      </c>
      <c r="CA171" s="60">
        <v>0</v>
      </c>
      <c r="CB171" s="58">
        <v>0</v>
      </c>
      <c r="CC171" s="60">
        <v>0</v>
      </c>
      <c r="CD171" s="58">
        <v>0</v>
      </c>
      <c r="CE171" s="60">
        <v>0</v>
      </c>
      <c r="CF171" s="58">
        <v>0</v>
      </c>
      <c r="CG171" s="60">
        <v>0</v>
      </c>
      <c r="CH171" s="50">
        <v>0</v>
      </c>
      <c r="CI171" s="51">
        <v>0</v>
      </c>
      <c r="CJ171" s="59">
        <v>4000.28</v>
      </c>
      <c r="CK171" s="51">
        <v>0</v>
      </c>
      <c r="CL171" s="59">
        <v>26324.65</v>
      </c>
      <c r="CM171" s="51">
        <v>19.329999999999998</v>
      </c>
      <c r="CN171" s="59">
        <v>21534.58</v>
      </c>
      <c r="CO171" s="51">
        <v>56.45</v>
      </c>
      <c r="CP171" s="59">
        <v>16330.75</v>
      </c>
      <c r="CQ171" s="51">
        <v>407.1</v>
      </c>
      <c r="CR171" s="59">
        <v>19108.849999999999</v>
      </c>
      <c r="CS171" s="51">
        <v>80.2</v>
      </c>
      <c r="CT171" s="50">
        <v>15543.75</v>
      </c>
      <c r="CU171" s="51">
        <v>216.25</v>
      </c>
      <c r="CV171" s="50">
        <v>18655.330000000002</v>
      </c>
      <c r="CW171" s="51">
        <v>483.43</v>
      </c>
      <c r="CX171" s="50">
        <v>22409.8</v>
      </c>
      <c r="CY171" s="51">
        <v>34.08</v>
      </c>
      <c r="CZ171" s="50">
        <v>13692.08</v>
      </c>
      <c r="DA171" s="51">
        <v>521.33000000000004</v>
      </c>
      <c r="DB171" s="50">
        <v>23169.75</v>
      </c>
      <c r="DC171" s="51">
        <v>12.28</v>
      </c>
      <c r="DD171" s="50">
        <v>23043.3</v>
      </c>
      <c r="DE171" s="51">
        <v>307.05</v>
      </c>
    </row>
    <row r="172" spans="1:109">
      <c r="A172" s="54" t="s">
        <v>141</v>
      </c>
      <c r="B172" s="58">
        <v>0</v>
      </c>
      <c r="C172" s="60">
        <v>0</v>
      </c>
      <c r="D172" s="58">
        <v>0</v>
      </c>
      <c r="E172" s="60">
        <v>0</v>
      </c>
      <c r="F172" s="56">
        <v>0</v>
      </c>
      <c r="G172" s="60">
        <v>0</v>
      </c>
      <c r="H172" s="56">
        <v>0</v>
      </c>
      <c r="I172" s="60">
        <v>0</v>
      </c>
      <c r="J172" s="56">
        <v>0</v>
      </c>
      <c r="K172" s="60">
        <v>0</v>
      </c>
      <c r="L172" s="56">
        <v>0</v>
      </c>
      <c r="M172" s="60">
        <v>0</v>
      </c>
      <c r="N172" s="56">
        <v>0</v>
      </c>
      <c r="O172" s="60">
        <v>0</v>
      </c>
      <c r="P172" s="56">
        <v>0</v>
      </c>
      <c r="Q172" s="60">
        <v>0</v>
      </c>
      <c r="R172" s="56">
        <v>0</v>
      </c>
      <c r="S172" s="60">
        <v>0</v>
      </c>
      <c r="T172" s="56">
        <v>0</v>
      </c>
      <c r="U172" s="60">
        <v>0</v>
      </c>
      <c r="V172" s="55">
        <v>13809</v>
      </c>
      <c r="W172" s="60">
        <v>67</v>
      </c>
      <c r="X172" s="55">
        <v>20300</v>
      </c>
      <c r="Y172" s="60">
        <v>188</v>
      </c>
      <c r="Z172" s="55">
        <v>19592</v>
      </c>
      <c r="AA172" s="60">
        <v>54</v>
      </c>
      <c r="AB172" s="55">
        <v>19439</v>
      </c>
      <c r="AC172" s="60">
        <v>231</v>
      </c>
      <c r="AD172" s="55">
        <v>21507</v>
      </c>
      <c r="AE172" s="60">
        <v>312</v>
      </c>
      <c r="AF172" s="55">
        <v>17383</v>
      </c>
      <c r="AG172" s="60">
        <v>494</v>
      </c>
      <c r="AH172" s="55">
        <v>9054</v>
      </c>
      <c r="AI172" s="45">
        <v>1437</v>
      </c>
      <c r="AJ172" s="55">
        <v>9455</v>
      </c>
      <c r="AK172" s="60">
        <v>584</v>
      </c>
      <c r="AL172" s="55">
        <v>8735</v>
      </c>
      <c r="AM172" s="60">
        <v>633</v>
      </c>
      <c r="AN172" s="55">
        <v>8605</v>
      </c>
      <c r="AO172" s="57">
        <v>2071</v>
      </c>
      <c r="AP172" s="44">
        <v>6255</v>
      </c>
      <c r="AQ172" s="45">
        <v>2083</v>
      </c>
      <c r="AR172" s="44">
        <v>8552</v>
      </c>
      <c r="AS172" s="45">
        <v>1060</v>
      </c>
      <c r="AT172" s="44">
        <v>7235</v>
      </c>
      <c r="AU172" s="45">
        <v>3118</v>
      </c>
      <c r="AV172" s="44">
        <v>7939</v>
      </c>
      <c r="AW172" s="45">
        <v>2518</v>
      </c>
      <c r="AX172" s="44">
        <v>5248</v>
      </c>
      <c r="AY172" s="45">
        <v>2417</v>
      </c>
      <c r="AZ172" s="44">
        <v>8549</v>
      </c>
      <c r="BA172" s="45">
        <v>2832</v>
      </c>
      <c r="BB172" s="44">
        <v>11619</v>
      </c>
      <c r="BC172" s="60">
        <v>579</v>
      </c>
      <c r="BD172" s="44">
        <v>10746</v>
      </c>
      <c r="BE172" s="60">
        <v>898</v>
      </c>
      <c r="BF172" s="44">
        <v>8272</v>
      </c>
      <c r="BG172" s="60">
        <v>947</v>
      </c>
      <c r="BH172" s="44">
        <v>9819</v>
      </c>
      <c r="BI172" s="60">
        <v>811</v>
      </c>
      <c r="BJ172" s="44">
        <v>11815</v>
      </c>
      <c r="BK172" s="45">
        <v>226</v>
      </c>
      <c r="BL172" s="44">
        <v>3664</v>
      </c>
      <c r="BM172" s="45">
        <v>43</v>
      </c>
      <c r="BN172" s="44">
        <v>817</v>
      </c>
      <c r="BO172" s="45">
        <v>693</v>
      </c>
      <c r="BP172" s="44">
        <v>0</v>
      </c>
      <c r="BQ172" s="45">
        <v>0</v>
      </c>
      <c r="BR172" s="44">
        <v>7786</v>
      </c>
      <c r="BS172" s="45">
        <v>920</v>
      </c>
      <c r="BT172" s="44">
        <v>9964</v>
      </c>
      <c r="BU172" s="45">
        <v>612</v>
      </c>
      <c r="BV172" s="44">
        <v>18258</v>
      </c>
      <c r="BW172" s="60">
        <v>267</v>
      </c>
      <c r="BX172" s="44">
        <v>16579</v>
      </c>
      <c r="BY172" s="60">
        <v>457</v>
      </c>
      <c r="BZ172" s="44">
        <v>14236</v>
      </c>
      <c r="CA172" s="60">
        <v>469</v>
      </c>
      <c r="CB172" s="44">
        <v>12663</v>
      </c>
      <c r="CC172" s="60">
        <v>669</v>
      </c>
      <c r="CD172" s="44">
        <v>12312</v>
      </c>
      <c r="CE172" s="60">
        <v>269</v>
      </c>
      <c r="CF172" s="44">
        <v>12438</v>
      </c>
      <c r="CG172" s="60">
        <v>255</v>
      </c>
      <c r="CH172" s="50">
        <v>26279.15</v>
      </c>
      <c r="CI172" s="51">
        <v>153.47999999999999</v>
      </c>
      <c r="CJ172" s="59">
        <v>23539.599999999999</v>
      </c>
      <c r="CK172" s="51">
        <v>90.28</v>
      </c>
      <c r="CL172" s="59">
        <v>12689.2</v>
      </c>
      <c r="CM172" s="51">
        <v>193.35</v>
      </c>
      <c r="CN172" s="59">
        <v>10986.25</v>
      </c>
      <c r="CO172" s="51">
        <v>981.4</v>
      </c>
      <c r="CP172" s="59">
        <v>23296.58</v>
      </c>
      <c r="CQ172" s="51">
        <v>116.73</v>
      </c>
      <c r="CR172" s="59">
        <v>16847.45</v>
      </c>
      <c r="CS172" s="51">
        <v>119.43</v>
      </c>
      <c r="CT172" s="50">
        <v>14856.25</v>
      </c>
      <c r="CU172" s="51">
        <v>1308.83</v>
      </c>
      <c r="CV172" s="50">
        <v>16413.75</v>
      </c>
      <c r="CW172" s="51">
        <v>827.88</v>
      </c>
      <c r="CX172" s="50">
        <v>19049.5</v>
      </c>
      <c r="CY172" s="51">
        <v>53.68</v>
      </c>
      <c r="CZ172" s="50">
        <v>11634.6</v>
      </c>
      <c r="DA172" s="51">
        <v>1073.8</v>
      </c>
      <c r="DB172" s="50">
        <v>1465.53</v>
      </c>
      <c r="DC172" s="51">
        <v>14.85</v>
      </c>
      <c r="DD172" s="50">
        <v>0</v>
      </c>
      <c r="DE172" s="51">
        <v>0</v>
      </c>
    </row>
    <row r="173" spans="1:109">
      <c r="A173" s="54" t="s">
        <v>142</v>
      </c>
      <c r="B173" s="58">
        <v>0</v>
      </c>
      <c r="C173" s="60">
        <v>0</v>
      </c>
      <c r="D173" s="58">
        <v>0</v>
      </c>
      <c r="E173" s="60">
        <v>0</v>
      </c>
      <c r="F173" s="56">
        <v>0</v>
      </c>
      <c r="G173" s="60">
        <v>0</v>
      </c>
      <c r="H173" s="56">
        <v>0</v>
      </c>
      <c r="I173" s="60">
        <v>0</v>
      </c>
      <c r="J173" s="56">
        <v>0</v>
      </c>
      <c r="K173" s="60">
        <v>0</v>
      </c>
      <c r="L173" s="56">
        <v>0</v>
      </c>
      <c r="M173" s="60">
        <v>0</v>
      </c>
      <c r="N173" s="56">
        <v>0</v>
      </c>
      <c r="O173" s="60">
        <v>0</v>
      </c>
      <c r="P173" s="56">
        <v>0</v>
      </c>
      <c r="Q173" s="60">
        <v>0</v>
      </c>
      <c r="R173" s="56">
        <v>0</v>
      </c>
      <c r="S173" s="60">
        <v>0</v>
      </c>
      <c r="T173" s="56">
        <v>0</v>
      </c>
      <c r="U173" s="60">
        <v>0</v>
      </c>
      <c r="V173" s="55">
        <v>2759</v>
      </c>
      <c r="W173" s="60">
        <v>330</v>
      </c>
      <c r="X173" s="55">
        <v>24156</v>
      </c>
      <c r="Y173" s="60">
        <v>0</v>
      </c>
      <c r="Z173" s="55">
        <v>26639</v>
      </c>
      <c r="AA173" s="60">
        <v>20</v>
      </c>
      <c r="AB173" s="55">
        <v>19580</v>
      </c>
      <c r="AC173" s="60">
        <v>311</v>
      </c>
      <c r="AD173" s="55">
        <v>23711</v>
      </c>
      <c r="AE173" s="60">
        <v>65</v>
      </c>
      <c r="AF173" s="55">
        <v>19967</v>
      </c>
      <c r="AG173" s="60">
        <v>426</v>
      </c>
      <c r="AH173" s="55">
        <v>12613</v>
      </c>
      <c r="AI173" s="45">
        <v>2078</v>
      </c>
      <c r="AJ173" s="55">
        <v>13741</v>
      </c>
      <c r="AK173" s="60">
        <v>250</v>
      </c>
      <c r="AL173" s="55">
        <v>9366</v>
      </c>
      <c r="AM173" s="45">
        <v>1384</v>
      </c>
      <c r="AN173" s="55">
        <v>9758</v>
      </c>
      <c r="AO173" s="57">
        <v>2624</v>
      </c>
      <c r="AP173" s="44">
        <v>12590</v>
      </c>
      <c r="AQ173" s="60">
        <v>513</v>
      </c>
      <c r="AR173" s="44">
        <v>10324</v>
      </c>
      <c r="AS173" s="45">
        <v>2316</v>
      </c>
      <c r="AT173" s="44">
        <v>11336</v>
      </c>
      <c r="AU173" s="60">
        <v>781</v>
      </c>
      <c r="AV173" s="44">
        <v>12072</v>
      </c>
      <c r="AW173" s="60">
        <v>507</v>
      </c>
      <c r="AX173" s="44">
        <v>358</v>
      </c>
      <c r="AY173" s="45">
        <v>278</v>
      </c>
      <c r="AZ173" s="58">
        <v>640</v>
      </c>
      <c r="BA173" s="60">
        <v>26</v>
      </c>
      <c r="BB173" s="44">
        <v>14983</v>
      </c>
      <c r="BC173" s="60">
        <v>815</v>
      </c>
      <c r="BD173" s="44">
        <v>9763</v>
      </c>
      <c r="BE173" s="60">
        <v>624</v>
      </c>
      <c r="BF173" s="44">
        <v>5867</v>
      </c>
      <c r="BG173" s="60">
        <v>923</v>
      </c>
      <c r="BH173" s="44">
        <v>15988</v>
      </c>
      <c r="BI173" s="60">
        <v>217</v>
      </c>
      <c r="BJ173" s="44">
        <v>19315</v>
      </c>
      <c r="BK173" s="45">
        <v>11</v>
      </c>
      <c r="BL173" s="44">
        <v>12600</v>
      </c>
      <c r="BM173" s="45">
        <v>1738</v>
      </c>
      <c r="BN173" s="44">
        <v>6486</v>
      </c>
      <c r="BO173" s="45">
        <v>2658</v>
      </c>
      <c r="BP173" s="44">
        <v>9504</v>
      </c>
      <c r="BQ173" s="45">
        <v>587</v>
      </c>
      <c r="BR173" s="44">
        <v>1126</v>
      </c>
      <c r="BS173" s="45">
        <v>0</v>
      </c>
      <c r="BT173" s="44">
        <v>13610</v>
      </c>
      <c r="BU173" s="45">
        <v>520</v>
      </c>
      <c r="BV173" s="44">
        <v>16727</v>
      </c>
      <c r="BW173" s="60">
        <v>710</v>
      </c>
      <c r="BX173" s="44">
        <v>13529</v>
      </c>
      <c r="BY173" s="60">
        <v>543</v>
      </c>
      <c r="BZ173" s="44">
        <v>16760</v>
      </c>
      <c r="CA173" s="60">
        <v>289</v>
      </c>
      <c r="CB173" s="44">
        <v>15063</v>
      </c>
      <c r="CC173" s="60">
        <v>323</v>
      </c>
      <c r="CD173" s="44">
        <v>16660</v>
      </c>
      <c r="CE173" s="60">
        <v>439</v>
      </c>
      <c r="CF173" s="44">
        <v>20496</v>
      </c>
      <c r="CG173" s="60">
        <v>10</v>
      </c>
      <c r="CH173" s="50">
        <v>1320.18</v>
      </c>
      <c r="CI173" s="51">
        <v>0</v>
      </c>
      <c r="CJ173" s="59">
        <v>11518.18</v>
      </c>
      <c r="CK173" s="51">
        <v>17.53</v>
      </c>
      <c r="CL173" s="59">
        <v>15405.65</v>
      </c>
      <c r="CM173" s="51">
        <v>274.33</v>
      </c>
      <c r="CN173" s="59">
        <v>14748.53</v>
      </c>
      <c r="CO173" s="51">
        <v>2297.25</v>
      </c>
      <c r="CP173" s="59">
        <v>18653.900000000001</v>
      </c>
      <c r="CQ173" s="51">
        <v>642.28</v>
      </c>
      <c r="CR173" s="59">
        <v>25491.3</v>
      </c>
      <c r="CS173" s="51">
        <v>5.28</v>
      </c>
      <c r="CT173" s="50">
        <v>19600.75</v>
      </c>
      <c r="CU173" s="51">
        <v>158.94999999999999</v>
      </c>
      <c r="CV173" s="50">
        <v>20396.2</v>
      </c>
      <c r="CW173" s="51">
        <v>249.55</v>
      </c>
      <c r="CX173" s="50">
        <v>21893.13</v>
      </c>
      <c r="CY173" s="51">
        <v>178.55</v>
      </c>
      <c r="CZ173" s="50">
        <v>17965.650000000001</v>
      </c>
      <c r="DA173" s="51">
        <v>675.2</v>
      </c>
      <c r="DB173" s="50">
        <v>17068.349999999999</v>
      </c>
      <c r="DC173" s="51">
        <v>145.44999999999999</v>
      </c>
      <c r="DD173" s="50">
        <v>18835.75</v>
      </c>
      <c r="DE173" s="51">
        <v>249.2</v>
      </c>
    </row>
    <row r="174" spans="1:109" ht="13" thickBot="1">
      <c r="A174" s="63" t="s">
        <v>143</v>
      </c>
      <c r="B174" s="64">
        <v>0</v>
      </c>
      <c r="C174" s="65">
        <v>0</v>
      </c>
      <c r="D174" s="64">
        <v>0</v>
      </c>
      <c r="E174" s="65">
        <v>0</v>
      </c>
      <c r="F174" s="66">
        <v>0</v>
      </c>
      <c r="G174" s="65">
        <v>0</v>
      </c>
      <c r="H174" s="66">
        <v>0</v>
      </c>
      <c r="I174" s="65">
        <v>0</v>
      </c>
      <c r="J174" s="66">
        <v>0</v>
      </c>
      <c r="K174" s="65">
        <v>0</v>
      </c>
      <c r="L174" s="66">
        <v>0</v>
      </c>
      <c r="M174" s="65">
        <v>0</v>
      </c>
      <c r="N174" s="66">
        <v>0</v>
      </c>
      <c r="O174" s="65">
        <v>0</v>
      </c>
      <c r="P174" s="66">
        <v>0</v>
      </c>
      <c r="Q174" s="65">
        <v>0</v>
      </c>
      <c r="R174" s="66">
        <v>0</v>
      </c>
      <c r="S174" s="65">
        <v>0</v>
      </c>
      <c r="T174" s="66">
        <v>0</v>
      </c>
      <c r="U174" s="65">
        <v>0</v>
      </c>
      <c r="V174" s="67">
        <v>7585</v>
      </c>
      <c r="W174" s="65">
        <v>0</v>
      </c>
      <c r="X174" s="67">
        <v>13630</v>
      </c>
      <c r="Y174" s="68">
        <v>3570</v>
      </c>
      <c r="Z174" s="67">
        <v>15118</v>
      </c>
      <c r="AA174" s="65">
        <v>743</v>
      </c>
      <c r="AB174" s="67">
        <v>15491</v>
      </c>
      <c r="AC174" s="65">
        <v>520</v>
      </c>
      <c r="AD174" s="67">
        <v>24894</v>
      </c>
      <c r="AE174" s="65">
        <v>170</v>
      </c>
      <c r="AF174" s="67">
        <v>15024</v>
      </c>
      <c r="AG174" s="68">
        <v>4006</v>
      </c>
      <c r="AH174" s="67">
        <v>15436</v>
      </c>
      <c r="AI174" s="65">
        <v>429</v>
      </c>
      <c r="AJ174" s="67">
        <v>12931</v>
      </c>
      <c r="AK174" s="68">
        <v>1080</v>
      </c>
      <c r="AL174" s="67">
        <v>7542</v>
      </c>
      <c r="AM174" s="68">
        <v>2284</v>
      </c>
      <c r="AN174" s="67">
        <v>17716</v>
      </c>
      <c r="AO174" s="69">
        <v>1644</v>
      </c>
      <c r="AP174" s="70">
        <v>4724</v>
      </c>
      <c r="AQ174" s="68">
        <v>4811</v>
      </c>
      <c r="AR174" s="70">
        <v>5865</v>
      </c>
      <c r="AS174" s="68">
        <v>4779</v>
      </c>
      <c r="AT174" s="70">
        <v>6488</v>
      </c>
      <c r="AU174" s="68">
        <v>4044</v>
      </c>
      <c r="AV174" s="70">
        <v>7105</v>
      </c>
      <c r="AW174" s="68">
        <v>1645</v>
      </c>
      <c r="AX174" s="70">
        <v>454</v>
      </c>
      <c r="AY174" s="68">
        <v>220</v>
      </c>
      <c r="AZ174" s="64">
        <v>0</v>
      </c>
      <c r="BA174" s="65">
        <v>0</v>
      </c>
      <c r="BB174" s="70">
        <v>10785</v>
      </c>
      <c r="BC174" s="68">
        <v>1258</v>
      </c>
      <c r="BD174" s="70">
        <v>10184</v>
      </c>
      <c r="BE174" s="65">
        <v>827</v>
      </c>
      <c r="BF174" s="70">
        <v>4000</v>
      </c>
      <c r="BG174" s="68">
        <v>2351</v>
      </c>
      <c r="BH174" s="70">
        <v>7462</v>
      </c>
      <c r="BI174" s="68">
        <v>2024</v>
      </c>
      <c r="BJ174" s="70">
        <v>5400</v>
      </c>
      <c r="BK174" s="68">
        <v>1741</v>
      </c>
      <c r="BL174" s="70">
        <v>8129</v>
      </c>
      <c r="BM174" s="68">
        <v>3039</v>
      </c>
      <c r="BN174" s="70">
        <v>10909</v>
      </c>
      <c r="BO174" s="68">
        <v>2044</v>
      </c>
      <c r="BP174" s="70">
        <v>8138</v>
      </c>
      <c r="BQ174" s="68">
        <v>1086</v>
      </c>
      <c r="BR174" s="70">
        <v>3465</v>
      </c>
      <c r="BS174" s="68">
        <v>0</v>
      </c>
      <c r="BT174" s="70">
        <v>9334</v>
      </c>
      <c r="BU174" s="68">
        <v>907</v>
      </c>
      <c r="BV174" s="70">
        <v>18681</v>
      </c>
      <c r="BW174" s="65">
        <v>170</v>
      </c>
      <c r="BX174" s="70">
        <v>15718</v>
      </c>
      <c r="BY174" s="68">
        <v>1043</v>
      </c>
      <c r="BZ174" s="70">
        <v>14792</v>
      </c>
      <c r="CA174" s="65">
        <v>980</v>
      </c>
      <c r="CB174" s="70">
        <v>15188</v>
      </c>
      <c r="CC174" s="65">
        <v>282</v>
      </c>
      <c r="CD174" s="70">
        <v>17889</v>
      </c>
      <c r="CE174" s="65">
        <v>291</v>
      </c>
      <c r="CF174" s="70">
        <v>24281</v>
      </c>
      <c r="CG174" s="65">
        <v>14</v>
      </c>
      <c r="CH174" s="71">
        <v>1256.1500000000001</v>
      </c>
      <c r="CI174" s="72">
        <v>0</v>
      </c>
      <c r="CJ174" s="71">
        <v>5583.55</v>
      </c>
      <c r="CK174" s="72">
        <v>390.1</v>
      </c>
      <c r="CL174" s="71">
        <v>19115.099999999999</v>
      </c>
      <c r="CM174" s="72">
        <v>140.03</v>
      </c>
      <c r="CN174" s="71">
        <v>7045.1</v>
      </c>
      <c r="CO174" s="72">
        <v>1776</v>
      </c>
      <c r="CP174" s="71">
        <v>16818.45</v>
      </c>
      <c r="CQ174" s="72">
        <v>57.55</v>
      </c>
      <c r="CR174" s="71">
        <v>9686.75</v>
      </c>
      <c r="CS174" s="73">
        <v>1024.58</v>
      </c>
      <c r="CT174" s="71">
        <v>8959.58</v>
      </c>
      <c r="CU174" s="73">
        <v>2010</v>
      </c>
      <c r="CV174" s="71">
        <v>13525</v>
      </c>
      <c r="CW174" s="73">
        <v>1206.8800000000001</v>
      </c>
      <c r="CX174" s="71">
        <v>12675.38</v>
      </c>
      <c r="CY174" s="73">
        <v>2015.2</v>
      </c>
      <c r="CZ174" s="71">
        <v>11276.15</v>
      </c>
      <c r="DA174" s="73">
        <v>735.23</v>
      </c>
      <c r="DB174" s="71">
        <v>13516.33</v>
      </c>
      <c r="DC174" s="73">
        <v>354.05</v>
      </c>
      <c r="DD174" s="71">
        <v>18651.23</v>
      </c>
      <c r="DE174" s="73">
        <v>594.03</v>
      </c>
    </row>
  </sheetData>
  <dataConsolidate/>
  <mergeCells count="56">
    <mergeCell ref="AX2:AY2"/>
    <mergeCell ref="AZ2:BA2"/>
    <mergeCell ref="BB2:BC2"/>
    <mergeCell ref="BF2:BG2"/>
    <mergeCell ref="BD2:BE2"/>
    <mergeCell ref="BH2:BI2"/>
    <mergeCell ref="CR2:CS2"/>
    <mergeCell ref="CH2:CI2"/>
    <mergeCell ref="CJ2:CK2"/>
    <mergeCell ref="CL2:CM2"/>
    <mergeCell ref="CN2:CO2"/>
    <mergeCell ref="CP2:CQ2"/>
    <mergeCell ref="BZ2:CA2"/>
    <mergeCell ref="CB2:CC2"/>
    <mergeCell ref="CD2:CE2"/>
    <mergeCell ref="CF2:CG2"/>
    <mergeCell ref="BV2:BW2"/>
    <mergeCell ref="BX2:BY2"/>
    <mergeCell ref="BL2:BM2"/>
    <mergeCell ref="BN2:BO2"/>
    <mergeCell ref="BP2:BQ2"/>
    <mergeCell ref="AJ2:AK2"/>
    <mergeCell ref="AV2:AW2"/>
    <mergeCell ref="AT2:AU2"/>
    <mergeCell ref="AN2:AO2"/>
    <mergeCell ref="AL2:AM2"/>
    <mergeCell ref="AR2:AS2"/>
    <mergeCell ref="AP2:AQ2"/>
    <mergeCell ref="H2:I2"/>
    <mergeCell ref="A1:A3"/>
    <mergeCell ref="AH2:AI2"/>
    <mergeCell ref="Z2:AA2"/>
    <mergeCell ref="R2:S2"/>
    <mergeCell ref="T2:U2"/>
    <mergeCell ref="V2:W2"/>
    <mergeCell ref="X2:Y2"/>
    <mergeCell ref="AB2:AC2"/>
    <mergeCell ref="AD2:AE2"/>
    <mergeCell ref="AF2:AG2"/>
    <mergeCell ref="J2:K2"/>
    <mergeCell ref="DD2:DE2"/>
    <mergeCell ref="B1:DE1"/>
    <mergeCell ref="CV2:CW2"/>
    <mergeCell ref="CX2:CY2"/>
    <mergeCell ref="CZ2:DA2"/>
    <mergeCell ref="DB2:DC2"/>
    <mergeCell ref="BR2:BS2"/>
    <mergeCell ref="BT2:BU2"/>
    <mergeCell ref="BJ2:BK2"/>
    <mergeCell ref="CT2:CU2"/>
    <mergeCell ref="L2:M2"/>
    <mergeCell ref="N2:O2"/>
    <mergeCell ref="P2:Q2"/>
    <mergeCell ref="B2:C2"/>
    <mergeCell ref="D2:E2"/>
    <mergeCell ref="F2:G2"/>
  </mergeCells>
  <phoneticPr fontId="0"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E426"/>
  <sheetViews>
    <sheetView workbookViewId="0">
      <pane xSplit="1" ySplit="3" topLeftCell="AA19" activePane="bottomRight" state="frozen"/>
      <selection pane="topRight" activeCell="B1" sqref="B1"/>
      <selection pane="bottomLeft" activeCell="A4" sqref="A4"/>
      <selection pane="bottomRight" activeCell="A23" sqref="A23"/>
    </sheetView>
  </sheetViews>
  <sheetFormatPr defaultRowHeight="12.5"/>
  <cols>
    <col min="1" max="1" width="13.1796875" customWidth="1"/>
  </cols>
  <sheetData>
    <row r="1" spans="1:109" ht="13.5" thickBot="1">
      <c r="A1" s="306" t="s">
        <v>226</v>
      </c>
      <c r="B1" s="310" t="s">
        <v>227</v>
      </c>
      <c r="C1" s="311"/>
      <c r="D1" s="311"/>
      <c r="E1" s="311"/>
      <c r="F1" s="311"/>
      <c r="G1" s="311"/>
      <c r="H1" s="311"/>
      <c r="I1" s="311"/>
      <c r="J1" s="311"/>
      <c r="K1" s="311"/>
      <c r="L1" s="311"/>
      <c r="M1" s="311"/>
      <c r="N1" s="311"/>
      <c r="O1" s="311"/>
      <c r="P1" s="311"/>
      <c r="Q1" s="311"/>
      <c r="R1" s="311"/>
      <c r="S1" s="311"/>
      <c r="T1" s="311"/>
      <c r="U1" s="311"/>
      <c r="V1" s="311"/>
      <c r="W1" s="311"/>
      <c r="X1" s="311"/>
      <c r="Y1" s="311"/>
      <c r="Z1" s="311"/>
      <c r="AA1" s="311"/>
      <c r="AB1" s="311"/>
      <c r="AC1" s="311"/>
      <c r="AD1" s="311"/>
      <c r="AE1" s="311"/>
      <c r="AF1" s="311"/>
      <c r="AG1" s="311"/>
      <c r="AH1" s="311"/>
      <c r="AI1" s="311"/>
      <c r="AJ1" s="311"/>
      <c r="AK1" s="311"/>
      <c r="AL1" s="311"/>
      <c r="AM1" s="311"/>
      <c r="AN1" s="311"/>
      <c r="AO1" s="311"/>
      <c r="AP1" s="311"/>
      <c r="AQ1" s="311"/>
      <c r="AR1" s="311"/>
      <c r="AS1" s="311"/>
      <c r="AT1" s="311"/>
      <c r="AU1" s="311"/>
      <c r="AV1" s="311"/>
      <c r="AW1" s="311"/>
      <c r="AX1" s="311"/>
      <c r="AY1" s="311"/>
      <c r="AZ1" s="311"/>
      <c r="BA1" s="311"/>
      <c r="BB1" s="311"/>
      <c r="BC1" s="311"/>
      <c r="BD1" s="311"/>
      <c r="BE1" s="311"/>
      <c r="BF1" s="311"/>
      <c r="BG1" s="311"/>
      <c r="BH1" s="311"/>
      <c r="BI1" s="311"/>
      <c r="BJ1" s="311"/>
      <c r="BK1" s="311"/>
      <c r="BL1" s="311"/>
      <c r="BM1" s="311"/>
      <c r="BN1" s="311"/>
      <c r="BO1" s="311"/>
      <c r="BP1" s="311"/>
      <c r="BQ1" s="311"/>
      <c r="BR1" s="311"/>
      <c r="BS1" s="311"/>
      <c r="BT1" s="311"/>
      <c r="BU1" s="311"/>
      <c r="BV1" s="311"/>
      <c r="BW1" s="311"/>
      <c r="BX1" s="311"/>
      <c r="BY1" s="311"/>
      <c r="BZ1" s="311"/>
      <c r="CA1" s="311"/>
      <c r="CB1" s="311"/>
      <c r="CC1" s="311"/>
      <c r="CD1" s="311"/>
      <c r="CE1" s="311"/>
      <c r="CF1" s="311"/>
      <c r="CG1" s="311"/>
      <c r="CH1" s="311"/>
      <c r="CI1" s="311"/>
      <c r="CJ1" s="311"/>
      <c r="CK1" s="311"/>
      <c r="CL1" s="311"/>
      <c r="CM1" s="311"/>
      <c r="CN1" s="311"/>
      <c r="CO1" s="311"/>
      <c r="CP1" s="311"/>
      <c r="CQ1" s="311"/>
      <c r="CR1" s="311"/>
      <c r="CS1" s="311"/>
      <c r="CT1" s="311"/>
      <c r="CU1" s="311"/>
      <c r="CV1" s="311"/>
      <c r="CW1" s="311"/>
      <c r="CX1" s="311"/>
      <c r="CY1" s="311"/>
      <c r="CZ1" s="311"/>
      <c r="DA1" s="311"/>
      <c r="DB1" s="311"/>
      <c r="DC1" s="311"/>
      <c r="DD1" s="311"/>
      <c r="DE1" s="311"/>
    </row>
    <row r="2" spans="1:109" ht="13.5" thickBot="1">
      <c r="A2" s="307"/>
      <c r="B2" s="299">
        <v>38443</v>
      </c>
      <c r="C2" s="309"/>
      <c r="D2" s="299">
        <v>38473</v>
      </c>
      <c r="E2" s="309"/>
      <c r="F2" s="299">
        <v>38504</v>
      </c>
      <c r="G2" s="309"/>
      <c r="H2" s="299">
        <v>38534</v>
      </c>
      <c r="I2" s="309"/>
      <c r="J2" s="299">
        <v>38565</v>
      </c>
      <c r="K2" s="309"/>
      <c r="L2" s="299">
        <v>38596</v>
      </c>
      <c r="M2" s="309"/>
      <c r="N2" s="299">
        <v>38626</v>
      </c>
      <c r="O2" s="309"/>
      <c r="P2" s="299">
        <v>38657</v>
      </c>
      <c r="Q2" s="309"/>
      <c r="R2" s="299">
        <v>38687</v>
      </c>
      <c r="S2" s="309"/>
      <c r="T2" s="299">
        <v>38718</v>
      </c>
      <c r="U2" s="309"/>
      <c r="V2" s="299">
        <v>38749</v>
      </c>
      <c r="W2" s="309"/>
      <c r="X2" s="299">
        <v>38777</v>
      </c>
      <c r="Y2" s="309"/>
      <c r="Z2" s="299">
        <v>38808</v>
      </c>
      <c r="AA2" s="309"/>
      <c r="AB2" s="299">
        <v>38838</v>
      </c>
      <c r="AC2" s="309"/>
      <c r="AD2" s="299">
        <v>38869</v>
      </c>
      <c r="AE2" s="309"/>
      <c r="AF2" s="299">
        <v>38899</v>
      </c>
      <c r="AG2" s="309"/>
      <c r="AH2" s="299">
        <v>38930</v>
      </c>
      <c r="AI2" s="309"/>
      <c r="AJ2" s="299">
        <v>38961</v>
      </c>
      <c r="AK2" s="309"/>
    </row>
    <row r="3" spans="1:109" ht="13.5" thickBot="1">
      <c r="A3" s="308"/>
      <c r="B3" s="74" t="s">
        <v>228</v>
      </c>
      <c r="C3" s="75" t="s">
        <v>229</v>
      </c>
      <c r="D3" s="74" t="s">
        <v>228</v>
      </c>
      <c r="E3" s="75" t="s">
        <v>229</v>
      </c>
      <c r="F3" s="76" t="s">
        <v>228</v>
      </c>
      <c r="G3" s="75" t="s">
        <v>229</v>
      </c>
      <c r="H3" s="76" t="s">
        <v>228</v>
      </c>
      <c r="I3" s="75" t="s">
        <v>229</v>
      </c>
      <c r="J3" s="76" t="s">
        <v>228</v>
      </c>
      <c r="K3" s="75" t="s">
        <v>229</v>
      </c>
      <c r="L3" s="76" t="s">
        <v>228</v>
      </c>
      <c r="M3" s="75" t="s">
        <v>229</v>
      </c>
      <c r="N3" s="74" t="s">
        <v>228</v>
      </c>
      <c r="O3" s="75" t="s">
        <v>229</v>
      </c>
      <c r="P3" s="74" t="s">
        <v>228</v>
      </c>
      <c r="Q3" s="75" t="s">
        <v>229</v>
      </c>
      <c r="R3" s="76" t="s">
        <v>228</v>
      </c>
      <c r="S3" s="75" t="s">
        <v>229</v>
      </c>
      <c r="T3" s="76" t="s">
        <v>228</v>
      </c>
      <c r="U3" s="75" t="s">
        <v>229</v>
      </c>
      <c r="V3" s="76" t="s">
        <v>228</v>
      </c>
      <c r="W3" s="75" t="s">
        <v>229</v>
      </c>
      <c r="X3" s="76" t="s">
        <v>228</v>
      </c>
      <c r="Y3" s="75" t="s">
        <v>229</v>
      </c>
      <c r="Z3" s="76" t="s">
        <v>228</v>
      </c>
      <c r="AA3" s="75" t="s">
        <v>229</v>
      </c>
      <c r="AB3" s="76" t="s">
        <v>228</v>
      </c>
      <c r="AC3" s="75" t="s">
        <v>229</v>
      </c>
      <c r="AD3" s="76" t="s">
        <v>228</v>
      </c>
      <c r="AE3" s="75" t="s">
        <v>229</v>
      </c>
      <c r="AF3" s="76" t="s">
        <v>228</v>
      </c>
      <c r="AG3" s="75" t="s">
        <v>229</v>
      </c>
      <c r="AH3" s="76" t="s">
        <v>228</v>
      </c>
      <c r="AI3" s="75" t="s">
        <v>229</v>
      </c>
      <c r="AJ3" s="76" t="s">
        <v>228</v>
      </c>
      <c r="AK3" s="75" t="s">
        <v>229</v>
      </c>
    </row>
    <row r="4" spans="1:109" ht="13">
      <c r="A4" s="2" t="s">
        <v>72</v>
      </c>
      <c r="B4" s="19">
        <v>2794.9</v>
      </c>
      <c r="C4" s="20">
        <v>5431.9</v>
      </c>
      <c r="D4" s="19">
        <v>1609.2</v>
      </c>
      <c r="E4" s="20">
        <v>4342.8</v>
      </c>
      <c r="F4" s="19">
        <v>2210.1999999999998</v>
      </c>
      <c r="G4" s="20">
        <v>5394.3</v>
      </c>
      <c r="H4" s="19">
        <v>171.95</v>
      </c>
      <c r="I4" s="21">
        <v>255.8</v>
      </c>
      <c r="J4" s="19">
        <v>0</v>
      </c>
      <c r="K4" s="21">
        <v>0</v>
      </c>
      <c r="L4" s="19">
        <v>0</v>
      </c>
      <c r="M4" s="21">
        <v>0</v>
      </c>
      <c r="N4" s="19">
        <v>0</v>
      </c>
      <c r="O4" s="20">
        <v>0</v>
      </c>
      <c r="P4" s="19">
        <v>1554.6</v>
      </c>
      <c r="Q4" s="20">
        <v>5164.2</v>
      </c>
      <c r="R4" s="19">
        <v>3973.35</v>
      </c>
      <c r="S4" s="20">
        <v>6792.4</v>
      </c>
      <c r="T4" s="19">
        <v>3103.5</v>
      </c>
      <c r="U4" s="20">
        <v>3862.35</v>
      </c>
      <c r="V4" s="19">
        <v>0</v>
      </c>
      <c r="W4" s="20">
        <v>0</v>
      </c>
      <c r="X4" s="19">
        <v>3841.6</v>
      </c>
      <c r="Y4" s="20">
        <v>3779.7</v>
      </c>
      <c r="Z4" s="19">
        <v>1234.45</v>
      </c>
      <c r="AA4" s="20">
        <v>1713.6</v>
      </c>
      <c r="AB4" s="19">
        <v>7797.35</v>
      </c>
      <c r="AC4" s="20">
        <v>1485.95</v>
      </c>
      <c r="AD4" s="19">
        <v>4351.8500000000004</v>
      </c>
      <c r="AE4" s="20">
        <v>1705.25</v>
      </c>
      <c r="AF4" s="19">
        <v>3120.85</v>
      </c>
      <c r="AG4" s="20">
        <v>3188.8</v>
      </c>
      <c r="AH4" s="19">
        <v>3912.75</v>
      </c>
      <c r="AI4" s="20">
        <v>2986.2</v>
      </c>
      <c r="AJ4" s="19">
        <v>3936.35</v>
      </c>
      <c r="AK4" s="22">
        <v>1797.15</v>
      </c>
    </row>
    <row r="5" spans="1:109" ht="13">
      <c r="A5" s="2" t="s">
        <v>73</v>
      </c>
      <c r="B5" s="19">
        <v>3670.45</v>
      </c>
      <c r="C5" s="20">
        <v>3491.9</v>
      </c>
      <c r="D5" s="19">
        <v>91.7</v>
      </c>
      <c r="E5" s="20">
        <v>4099.8</v>
      </c>
      <c r="F5" s="19">
        <v>655.4</v>
      </c>
      <c r="G5" s="20">
        <v>2508.75</v>
      </c>
      <c r="H5" s="19">
        <v>1022.55</v>
      </c>
      <c r="I5" s="21">
        <v>8088.55</v>
      </c>
      <c r="J5" s="19">
        <v>1765.85</v>
      </c>
      <c r="K5" s="21">
        <v>8972.0499999999993</v>
      </c>
      <c r="L5" s="19">
        <v>2132.4</v>
      </c>
      <c r="M5" s="21">
        <v>10101</v>
      </c>
      <c r="N5" s="19">
        <v>1900.75</v>
      </c>
      <c r="O5" s="20">
        <v>8012.1</v>
      </c>
      <c r="P5" s="19">
        <v>1534.25</v>
      </c>
      <c r="Q5" s="20">
        <v>12607.4</v>
      </c>
      <c r="R5" s="19">
        <v>3840.75</v>
      </c>
      <c r="S5" s="20">
        <v>8068.45</v>
      </c>
      <c r="T5" s="19">
        <v>5942.65</v>
      </c>
      <c r="U5" s="20">
        <v>9920.4</v>
      </c>
      <c r="V5" s="19">
        <v>36345.699999999997</v>
      </c>
      <c r="W5" s="20">
        <v>693.7</v>
      </c>
      <c r="X5" s="19">
        <v>38729.199999999997</v>
      </c>
      <c r="Y5" s="20">
        <v>227.65</v>
      </c>
      <c r="Z5" s="19">
        <v>25514.65</v>
      </c>
      <c r="AA5" s="20">
        <v>15.8</v>
      </c>
      <c r="AB5" s="19">
        <v>16158.05</v>
      </c>
      <c r="AC5" s="20">
        <v>5227.8</v>
      </c>
      <c r="AD5" s="19">
        <v>5039.1499999999996</v>
      </c>
      <c r="AE5" s="20">
        <v>7847.55</v>
      </c>
      <c r="AF5" s="19">
        <v>265.5</v>
      </c>
      <c r="AG5" s="20">
        <v>293.64999999999998</v>
      </c>
      <c r="AH5" s="19">
        <v>5388.2</v>
      </c>
      <c r="AI5" s="20">
        <v>8180</v>
      </c>
      <c r="AJ5" s="19">
        <v>5789.8</v>
      </c>
      <c r="AK5" s="23">
        <v>6021.05</v>
      </c>
    </row>
    <row r="6" spans="1:109" ht="13">
      <c r="A6" s="2" t="s">
        <v>74</v>
      </c>
      <c r="B6" s="19">
        <v>2050.9499999999998</v>
      </c>
      <c r="C6" s="20">
        <v>7045.4</v>
      </c>
      <c r="D6" s="19">
        <v>1796.15</v>
      </c>
      <c r="E6" s="20">
        <v>3149.3</v>
      </c>
      <c r="F6" s="19">
        <v>1044.95</v>
      </c>
      <c r="G6" s="20">
        <v>434.2</v>
      </c>
      <c r="H6" s="19">
        <v>999.95</v>
      </c>
      <c r="I6" s="21">
        <v>7346</v>
      </c>
      <c r="J6" s="19">
        <v>2058.1</v>
      </c>
      <c r="K6" s="21">
        <v>7780.25</v>
      </c>
      <c r="L6" s="19">
        <v>1958.5</v>
      </c>
      <c r="M6" s="21">
        <v>15960</v>
      </c>
      <c r="N6" s="19">
        <v>1558.2</v>
      </c>
      <c r="O6" s="20">
        <v>6662.5</v>
      </c>
      <c r="P6" s="19">
        <v>2616</v>
      </c>
      <c r="Q6" s="20">
        <v>13144.1</v>
      </c>
      <c r="R6" s="19">
        <v>6738.6</v>
      </c>
      <c r="S6" s="20">
        <v>10055.6</v>
      </c>
      <c r="T6" s="19">
        <v>2899.85</v>
      </c>
      <c r="U6" s="20">
        <v>9256.7999999999993</v>
      </c>
      <c r="V6" s="19">
        <v>0</v>
      </c>
      <c r="W6" s="20">
        <v>0</v>
      </c>
      <c r="X6" s="19">
        <v>0</v>
      </c>
      <c r="Y6" s="20">
        <v>0</v>
      </c>
      <c r="Z6" s="19">
        <v>3205.15</v>
      </c>
      <c r="AA6" s="20">
        <v>14792.1</v>
      </c>
      <c r="AB6" s="19">
        <v>11664.35</v>
      </c>
      <c r="AC6" s="20">
        <v>4853.7</v>
      </c>
      <c r="AD6" s="19">
        <v>7162</v>
      </c>
      <c r="AE6" s="20">
        <v>2585.6</v>
      </c>
      <c r="AF6" s="19">
        <v>5608.7</v>
      </c>
      <c r="AG6" s="20">
        <v>7346.1</v>
      </c>
      <c r="AH6" s="19">
        <v>7103.9</v>
      </c>
      <c r="AI6" s="20">
        <v>5508.55</v>
      </c>
      <c r="AJ6" s="19">
        <v>5485.4</v>
      </c>
      <c r="AK6" s="23">
        <v>7433.2</v>
      </c>
    </row>
    <row r="7" spans="1:109" ht="13">
      <c r="A7" s="24" t="s">
        <v>174</v>
      </c>
      <c r="B7" s="19">
        <v>150.84</v>
      </c>
      <c r="C7" s="20">
        <v>1.52</v>
      </c>
      <c r="D7" s="19">
        <v>68.510000000000005</v>
      </c>
      <c r="E7" s="20">
        <v>0.45</v>
      </c>
      <c r="F7" s="19">
        <v>1.86</v>
      </c>
      <c r="G7" s="20">
        <v>1.21</v>
      </c>
      <c r="H7" s="19">
        <v>88.3</v>
      </c>
      <c r="I7" s="21">
        <v>5.84</v>
      </c>
      <c r="J7" s="19">
        <v>5.05</v>
      </c>
      <c r="K7" s="21">
        <v>72.75</v>
      </c>
      <c r="L7" s="19">
        <v>5.94</v>
      </c>
      <c r="M7" s="21">
        <v>56.04</v>
      </c>
      <c r="N7" s="19">
        <v>6.27</v>
      </c>
      <c r="O7" s="20">
        <v>11.13</v>
      </c>
      <c r="P7" s="19">
        <v>14.21</v>
      </c>
      <c r="Q7" s="20">
        <v>188.48</v>
      </c>
      <c r="R7" s="19">
        <v>23.02</v>
      </c>
      <c r="S7" s="20">
        <v>251.85</v>
      </c>
      <c r="T7" s="19">
        <v>32.479999999999997</v>
      </c>
      <c r="U7" s="20">
        <v>500.47</v>
      </c>
      <c r="V7" s="19">
        <v>51.3</v>
      </c>
      <c r="W7" s="20">
        <v>39.17</v>
      </c>
      <c r="X7" s="19">
        <v>24.73</v>
      </c>
      <c r="Y7" s="20">
        <v>2.88</v>
      </c>
      <c r="Z7" s="19">
        <v>8.23</v>
      </c>
      <c r="AA7" s="20">
        <v>3.77</v>
      </c>
      <c r="AB7" s="19">
        <v>6.28</v>
      </c>
      <c r="AC7" s="20">
        <v>9.6</v>
      </c>
      <c r="AD7" s="19">
        <v>3.4</v>
      </c>
      <c r="AE7" s="20">
        <v>14.16</v>
      </c>
      <c r="AF7" s="19">
        <v>6.12</v>
      </c>
      <c r="AG7" s="20">
        <v>4.88</v>
      </c>
      <c r="AH7" s="19">
        <v>2.52</v>
      </c>
      <c r="AI7" s="20">
        <v>5.5</v>
      </c>
      <c r="AJ7" s="19">
        <v>6.49</v>
      </c>
      <c r="AK7" s="23">
        <v>3.32</v>
      </c>
    </row>
    <row r="8" spans="1:109" ht="13">
      <c r="A8" s="2" t="s">
        <v>8</v>
      </c>
      <c r="B8" s="19">
        <v>5295.1</v>
      </c>
      <c r="C8" s="20">
        <v>4846.62</v>
      </c>
      <c r="D8" s="19">
        <v>438.9</v>
      </c>
      <c r="E8" s="20">
        <v>3919.92</v>
      </c>
      <c r="F8" s="19">
        <v>0</v>
      </c>
      <c r="G8" s="20">
        <v>0</v>
      </c>
      <c r="H8" s="19">
        <v>2434.5</v>
      </c>
      <c r="I8" s="21">
        <v>1912.4</v>
      </c>
      <c r="J8" s="19">
        <v>4645.7</v>
      </c>
      <c r="K8" s="21">
        <v>9899.41</v>
      </c>
      <c r="L8" s="19">
        <v>5718.8</v>
      </c>
      <c r="M8" s="21">
        <v>4042.91</v>
      </c>
      <c r="N8" s="19">
        <v>5419.3</v>
      </c>
      <c r="O8" s="20">
        <v>12774.78</v>
      </c>
      <c r="P8" s="19">
        <v>2484.8000000000002</v>
      </c>
      <c r="Q8" s="20">
        <v>4234.24</v>
      </c>
      <c r="R8" s="19">
        <v>5173</v>
      </c>
      <c r="S8" s="20">
        <v>5153.1899999999996</v>
      </c>
      <c r="T8" s="19">
        <v>2500</v>
      </c>
      <c r="U8" s="20">
        <v>8634.25</v>
      </c>
      <c r="V8" s="19">
        <v>4029.5</v>
      </c>
      <c r="W8" s="20">
        <v>12035.6</v>
      </c>
      <c r="X8" s="19">
        <v>3052.4</v>
      </c>
      <c r="Y8" s="20">
        <v>2003.25</v>
      </c>
      <c r="Z8" s="19">
        <v>4125.7</v>
      </c>
      <c r="AA8" s="20">
        <v>7247.49</v>
      </c>
      <c r="AB8" s="19">
        <v>6086.4</v>
      </c>
      <c r="AC8" s="20">
        <v>7243.83</v>
      </c>
      <c r="AD8" s="19">
        <v>9475.2900000000009</v>
      </c>
      <c r="AE8" s="20">
        <v>7110.35</v>
      </c>
      <c r="AF8" s="19">
        <v>4958.3999999999996</v>
      </c>
      <c r="AG8" s="20">
        <v>3929.23</v>
      </c>
      <c r="AH8" s="19">
        <v>6670.46</v>
      </c>
      <c r="AI8" s="20">
        <v>4848.8100000000004</v>
      </c>
      <c r="AJ8" s="19">
        <v>6851.91</v>
      </c>
      <c r="AK8" s="23">
        <v>3657.95</v>
      </c>
    </row>
    <row r="9" spans="1:109" ht="13">
      <c r="A9" s="2" t="s">
        <v>9</v>
      </c>
      <c r="B9" s="19">
        <v>412.62</v>
      </c>
      <c r="C9" s="20">
        <v>81.319999999999993</v>
      </c>
      <c r="D9" s="19">
        <v>366.96</v>
      </c>
      <c r="E9" s="20">
        <v>49.95</v>
      </c>
      <c r="F9" s="19">
        <v>278.07</v>
      </c>
      <c r="G9" s="20">
        <v>164.62</v>
      </c>
      <c r="H9" s="19">
        <v>254.93</v>
      </c>
      <c r="I9" s="21">
        <v>58.12</v>
      </c>
      <c r="J9" s="19">
        <v>197.02</v>
      </c>
      <c r="K9" s="21">
        <v>115.8</v>
      </c>
      <c r="L9" s="19">
        <v>308.17</v>
      </c>
      <c r="M9" s="21">
        <v>53.88</v>
      </c>
      <c r="N9" s="19">
        <v>348.79</v>
      </c>
      <c r="O9" s="20">
        <v>82.52</v>
      </c>
      <c r="P9" s="19">
        <v>256.55</v>
      </c>
      <c r="Q9" s="20">
        <v>80.2</v>
      </c>
      <c r="R9" s="19">
        <v>187.88</v>
      </c>
      <c r="S9" s="20">
        <v>119.73</v>
      </c>
      <c r="T9" s="19">
        <v>193.58</v>
      </c>
      <c r="U9" s="20">
        <v>106.67</v>
      </c>
      <c r="V9" s="19">
        <v>315.52999999999997</v>
      </c>
      <c r="W9" s="20">
        <v>116.63</v>
      </c>
      <c r="X9" s="19">
        <v>95.96</v>
      </c>
      <c r="Y9" s="20">
        <v>248.19</v>
      </c>
      <c r="Z9" s="19">
        <v>136.97</v>
      </c>
      <c r="AA9" s="20">
        <v>83.9</v>
      </c>
      <c r="AB9" s="19">
        <v>0</v>
      </c>
      <c r="AC9" s="20">
        <v>11.03</v>
      </c>
      <c r="AD9" s="19">
        <v>268.95999999999998</v>
      </c>
      <c r="AE9" s="20">
        <v>149.76</v>
      </c>
      <c r="AF9" s="19">
        <v>93.48</v>
      </c>
      <c r="AG9" s="20">
        <v>63.81</v>
      </c>
      <c r="AH9" s="19">
        <v>246.76</v>
      </c>
      <c r="AI9" s="20">
        <v>4.79</v>
      </c>
      <c r="AJ9" s="19">
        <v>0</v>
      </c>
      <c r="AK9" s="23">
        <v>0</v>
      </c>
    </row>
    <row r="10" spans="1:109" ht="13">
      <c r="A10" s="2" t="s">
        <v>10</v>
      </c>
      <c r="B10" s="19">
        <v>17736.8</v>
      </c>
      <c r="C10" s="20">
        <v>3929.15</v>
      </c>
      <c r="D10" s="19">
        <v>18491</v>
      </c>
      <c r="E10" s="20">
        <v>9882.1</v>
      </c>
      <c r="F10" s="19">
        <v>17908.05</v>
      </c>
      <c r="G10" s="20">
        <v>13550.1</v>
      </c>
      <c r="H10" s="19">
        <v>17183.900000000001</v>
      </c>
      <c r="I10" s="21">
        <v>14176.15</v>
      </c>
      <c r="J10" s="19">
        <v>19629.650000000001</v>
      </c>
      <c r="K10" s="21">
        <v>11805.9</v>
      </c>
      <c r="L10" s="19">
        <v>9488.2000000000007</v>
      </c>
      <c r="M10" s="21">
        <v>10123.299999999999</v>
      </c>
      <c r="N10" s="19">
        <v>0</v>
      </c>
      <c r="O10" s="20">
        <v>0</v>
      </c>
      <c r="P10" s="19">
        <v>6296.5</v>
      </c>
      <c r="Q10" s="20">
        <v>8708.1</v>
      </c>
      <c r="R10" s="19">
        <v>18746.7</v>
      </c>
      <c r="S10" s="20">
        <v>10425.85</v>
      </c>
      <c r="T10" s="19">
        <v>11581.65</v>
      </c>
      <c r="U10" s="20">
        <v>10698.45</v>
      </c>
      <c r="V10" s="19">
        <v>8917.2000000000007</v>
      </c>
      <c r="W10" s="20">
        <v>14022.75</v>
      </c>
      <c r="X10" s="19">
        <v>15990.25</v>
      </c>
      <c r="Y10" s="20">
        <v>11768.95</v>
      </c>
      <c r="Z10" s="19">
        <v>7906.6</v>
      </c>
      <c r="AA10" s="20">
        <v>7342.05</v>
      </c>
      <c r="AB10" s="19">
        <v>14279.7</v>
      </c>
      <c r="AC10" s="20">
        <v>5225.1499999999996</v>
      </c>
      <c r="AD10" s="19">
        <v>17377.400000000001</v>
      </c>
      <c r="AE10" s="20">
        <v>8615.9</v>
      </c>
      <c r="AF10" s="19">
        <v>14572.15</v>
      </c>
      <c r="AG10" s="20">
        <v>19372.75</v>
      </c>
      <c r="AH10" s="19">
        <v>16276.75</v>
      </c>
      <c r="AI10" s="20">
        <v>5892.5</v>
      </c>
      <c r="AJ10" s="19">
        <v>14790.75</v>
      </c>
      <c r="AK10" s="23">
        <v>7293.7</v>
      </c>
    </row>
    <row r="11" spans="1:109" ht="13">
      <c r="A11" s="2" t="s">
        <v>11</v>
      </c>
      <c r="B11" s="19">
        <v>15236.1</v>
      </c>
      <c r="C11" s="20">
        <v>4067</v>
      </c>
      <c r="D11" s="19">
        <v>10038.049999999999</v>
      </c>
      <c r="E11" s="20">
        <v>5242.5</v>
      </c>
      <c r="F11" s="19">
        <v>14028.15</v>
      </c>
      <c r="G11" s="20">
        <v>12547.8</v>
      </c>
      <c r="H11" s="19">
        <v>15928.65</v>
      </c>
      <c r="I11" s="21">
        <v>12423.85</v>
      </c>
      <c r="J11" s="19">
        <v>17500.55</v>
      </c>
      <c r="K11" s="21">
        <v>11711.55</v>
      </c>
      <c r="L11" s="19">
        <v>15631.55</v>
      </c>
      <c r="M11" s="21">
        <v>12808.25</v>
      </c>
      <c r="N11" s="19">
        <v>17327.099999999999</v>
      </c>
      <c r="O11" s="20">
        <v>12641.5</v>
      </c>
      <c r="P11" s="19">
        <v>18676.05</v>
      </c>
      <c r="Q11" s="20">
        <v>11139.35</v>
      </c>
      <c r="R11" s="19">
        <v>16402.599999999999</v>
      </c>
      <c r="S11" s="20">
        <v>9039.15</v>
      </c>
      <c r="T11" s="19">
        <v>11059</v>
      </c>
      <c r="U11" s="20">
        <v>9833.7000000000007</v>
      </c>
      <c r="V11" s="19">
        <v>8428.75</v>
      </c>
      <c r="W11" s="20">
        <v>12003.45</v>
      </c>
      <c r="X11" s="19">
        <v>13572.7</v>
      </c>
      <c r="Y11" s="20">
        <v>9782.85</v>
      </c>
      <c r="Z11" s="19">
        <v>7091.6</v>
      </c>
      <c r="AA11" s="20">
        <v>6480.8</v>
      </c>
      <c r="AB11" s="19">
        <v>15172.9</v>
      </c>
      <c r="AC11" s="20">
        <v>5758.8</v>
      </c>
      <c r="AD11" s="19">
        <v>552</v>
      </c>
      <c r="AE11" s="20">
        <v>260.3</v>
      </c>
      <c r="AF11" s="19">
        <v>2063.8000000000002</v>
      </c>
      <c r="AG11" s="20">
        <v>1481.8</v>
      </c>
      <c r="AH11" s="19">
        <v>15290.05</v>
      </c>
      <c r="AI11" s="20">
        <v>4084.75</v>
      </c>
      <c r="AJ11" s="19">
        <v>12663.75</v>
      </c>
      <c r="AK11" s="23">
        <v>7061.75</v>
      </c>
    </row>
    <row r="12" spans="1:109" ht="13">
      <c r="A12" s="2" t="s">
        <v>160</v>
      </c>
      <c r="B12" s="19">
        <v>2322.9499999999998</v>
      </c>
      <c r="C12" s="20">
        <v>666.1</v>
      </c>
      <c r="D12" s="19">
        <v>837.75</v>
      </c>
      <c r="E12" s="20">
        <v>515.45000000000005</v>
      </c>
      <c r="F12" s="19">
        <v>2045.15</v>
      </c>
      <c r="G12" s="20">
        <v>362.5</v>
      </c>
      <c r="H12" s="19">
        <v>1952</v>
      </c>
      <c r="I12" s="21">
        <v>1064.3</v>
      </c>
      <c r="J12" s="19">
        <v>1569.15</v>
      </c>
      <c r="K12" s="21">
        <v>282.7</v>
      </c>
      <c r="L12" s="19">
        <v>1624</v>
      </c>
      <c r="M12" s="21">
        <v>1504.45</v>
      </c>
      <c r="N12" s="19">
        <v>2378.1</v>
      </c>
      <c r="O12" s="20">
        <v>295</v>
      </c>
      <c r="P12" s="19">
        <v>1955.25</v>
      </c>
      <c r="Q12" s="20">
        <v>475.45</v>
      </c>
      <c r="R12" s="19">
        <v>2052</v>
      </c>
      <c r="S12" s="20">
        <v>317.7</v>
      </c>
      <c r="T12" s="19">
        <v>1937.8</v>
      </c>
      <c r="U12" s="20">
        <v>671.7</v>
      </c>
      <c r="V12" s="19">
        <v>1932.8</v>
      </c>
      <c r="W12" s="20">
        <v>357.1</v>
      </c>
      <c r="X12" s="19">
        <v>2362.85</v>
      </c>
      <c r="Y12" s="20">
        <v>159.44999999999999</v>
      </c>
      <c r="Z12" s="19">
        <v>1327.3</v>
      </c>
      <c r="AA12" s="20">
        <v>28.35</v>
      </c>
      <c r="AB12" s="19">
        <v>1221.3</v>
      </c>
      <c r="AC12" s="20">
        <v>0</v>
      </c>
      <c r="AD12" s="19">
        <v>1712.05</v>
      </c>
      <c r="AE12" s="20">
        <v>516.20000000000005</v>
      </c>
      <c r="AF12" s="19">
        <v>1738.9</v>
      </c>
      <c r="AG12" s="20">
        <v>1041.05</v>
      </c>
      <c r="AH12" s="19">
        <v>1651.25</v>
      </c>
      <c r="AI12" s="20">
        <v>280.55</v>
      </c>
      <c r="AJ12" s="19">
        <v>1215.8499999999999</v>
      </c>
      <c r="AK12" s="23">
        <v>912.7</v>
      </c>
    </row>
    <row r="13" spans="1:109" ht="13">
      <c r="A13" s="2" t="s">
        <v>6</v>
      </c>
      <c r="B13" s="19">
        <v>921.61</v>
      </c>
      <c r="C13" s="20">
        <v>3314.76</v>
      </c>
      <c r="D13" s="19">
        <v>290.22000000000003</v>
      </c>
      <c r="E13" s="20">
        <v>1321.11</v>
      </c>
      <c r="F13" s="19">
        <v>1547.86</v>
      </c>
      <c r="G13" s="20">
        <v>3701.54</v>
      </c>
      <c r="H13" s="19">
        <v>639.14</v>
      </c>
      <c r="I13" s="21">
        <v>6009.23</v>
      </c>
      <c r="J13" s="19">
        <v>342.56</v>
      </c>
      <c r="K13" s="21">
        <v>6459.12</v>
      </c>
      <c r="L13" s="19">
        <v>723.79</v>
      </c>
      <c r="M13" s="21">
        <v>3427.06</v>
      </c>
      <c r="N13" s="19">
        <v>1029.99</v>
      </c>
      <c r="O13" s="20">
        <v>3645.41</v>
      </c>
      <c r="P13" s="19">
        <v>500.17</v>
      </c>
      <c r="Q13" s="20">
        <v>3017.96</v>
      </c>
      <c r="R13" s="19">
        <v>774.38</v>
      </c>
      <c r="S13" s="20">
        <v>3226.17</v>
      </c>
      <c r="T13" s="19">
        <v>928.72</v>
      </c>
      <c r="U13" s="20">
        <v>2536.5300000000002</v>
      </c>
      <c r="V13" s="19">
        <v>611.77</v>
      </c>
      <c r="W13" s="20">
        <v>3552.79</v>
      </c>
      <c r="X13" s="19">
        <v>256.27999999999997</v>
      </c>
      <c r="Y13" s="20">
        <v>3297.79</v>
      </c>
      <c r="Z13" s="19">
        <v>349.28</v>
      </c>
      <c r="AA13" s="20">
        <v>1929.35</v>
      </c>
      <c r="AB13" s="19">
        <v>67.040000000000006</v>
      </c>
      <c r="AC13" s="20">
        <v>779.92</v>
      </c>
      <c r="AD13" s="19">
        <v>901.02</v>
      </c>
      <c r="AE13" s="20">
        <v>2776.67</v>
      </c>
      <c r="AF13" s="19">
        <v>1184.5999999999999</v>
      </c>
      <c r="AG13" s="20">
        <v>2995.59</v>
      </c>
      <c r="AH13" s="19">
        <v>24.04</v>
      </c>
      <c r="AI13" s="20">
        <v>580.91999999999996</v>
      </c>
      <c r="AJ13" s="19">
        <v>61.45</v>
      </c>
      <c r="AK13" s="23">
        <v>1664.07</v>
      </c>
    </row>
    <row r="14" spans="1:109" ht="13">
      <c r="A14" s="2" t="s">
        <v>175</v>
      </c>
      <c r="B14" s="19">
        <v>2.57</v>
      </c>
      <c r="C14" s="20">
        <v>0.55000000000000004</v>
      </c>
      <c r="D14" s="19">
        <v>1.51</v>
      </c>
      <c r="E14" s="20">
        <v>226.89</v>
      </c>
      <c r="F14" s="19">
        <v>1.1100000000000001</v>
      </c>
      <c r="G14" s="20">
        <v>172.14</v>
      </c>
      <c r="H14" s="19">
        <v>1.0900000000000001</v>
      </c>
      <c r="I14" s="21">
        <v>54.84</v>
      </c>
      <c r="J14" s="19">
        <v>0.79</v>
      </c>
      <c r="K14" s="21">
        <v>0.12</v>
      </c>
      <c r="L14" s="19">
        <v>2.75</v>
      </c>
      <c r="M14" s="21">
        <v>3.39</v>
      </c>
      <c r="N14" s="19">
        <v>4.13</v>
      </c>
      <c r="O14" s="20">
        <v>209.11</v>
      </c>
      <c r="P14" s="19">
        <v>10.65</v>
      </c>
      <c r="Q14" s="20">
        <v>48.29</v>
      </c>
      <c r="R14" s="19">
        <v>3.97</v>
      </c>
      <c r="S14" s="20">
        <v>0.9</v>
      </c>
      <c r="T14" s="19">
        <v>3.58</v>
      </c>
      <c r="U14" s="20">
        <v>0.67</v>
      </c>
      <c r="V14" s="19">
        <v>2.2400000000000002</v>
      </c>
      <c r="W14" s="20">
        <v>62.58</v>
      </c>
      <c r="X14" s="19">
        <v>0.01</v>
      </c>
      <c r="Y14" s="20">
        <v>75.27</v>
      </c>
      <c r="Z14" s="19">
        <v>0.01</v>
      </c>
      <c r="AA14" s="20">
        <v>119.79</v>
      </c>
      <c r="AB14" s="19">
        <v>0.01</v>
      </c>
      <c r="AC14" s="20">
        <v>62.44</v>
      </c>
      <c r="AD14" s="19">
        <v>0.01</v>
      </c>
      <c r="AE14" s="20">
        <v>75.3</v>
      </c>
      <c r="AF14" s="19">
        <v>0.01</v>
      </c>
      <c r="AG14" s="20">
        <v>85.43</v>
      </c>
      <c r="AH14" s="19">
        <v>0</v>
      </c>
      <c r="AI14" s="20">
        <v>53.06</v>
      </c>
      <c r="AJ14" s="19">
        <v>0</v>
      </c>
      <c r="AK14" s="23">
        <v>18.329999999999998</v>
      </c>
    </row>
    <row r="15" spans="1:109" ht="13">
      <c r="A15" s="2" t="s">
        <v>16</v>
      </c>
      <c r="B15" s="19">
        <v>2545.7399999999998</v>
      </c>
      <c r="C15" s="20">
        <v>18729</v>
      </c>
      <c r="D15" s="19">
        <v>4836.42</v>
      </c>
      <c r="E15" s="20">
        <v>24029.1</v>
      </c>
      <c r="F15" s="19">
        <v>2054.25</v>
      </c>
      <c r="G15" s="20">
        <v>25559.55</v>
      </c>
      <c r="H15" s="19">
        <v>3974.76</v>
      </c>
      <c r="I15" s="21">
        <v>23213.16</v>
      </c>
      <c r="J15" s="19">
        <v>530.73</v>
      </c>
      <c r="K15" s="21">
        <v>6521.58</v>
      </c>
      <c r="L15" s="19">
        <v>3492.72</v>
      </c>
      <c r="M15" s="21">
        <v>20411.82</v>
      </c>
      <c r="N15" s="19">
        <v>3506.94</v>
      </c>
      <c r="O15" s="20">
        <v>24813.360000000001</v>
      </c>
      <c r="P15" s="19">
        <v>1003.23</v>
      </c>
      <c r="Q15" s="20">
        <v>11997.81</v>
      </c>
      <c r="R15" s="19">
        <v>336.24</v>
      </c>
      <c r="S15" s="20">
        <v>9196.02</v>
      </c>
      <c r="T15" s="19">
        <v>569.97</v>
      </c>
      <c r="U15" s="20">
        <v>14605.83</v>
      </c>
      <c r="V15" s="19">
        <v>703.08</v>
      </c>
      <c r="W15" s="20">
        <v>15213.6</v>
      </c>
      <c r="X15" s="19">
        <v>1086.3900000000001</v>
      </c>
      <c r="Y15" s="20">
        <v>17708.580000000002</v>
      </c>
      <c r="Z15" s="19">
        <v>4893.21</v>
      </c>
      <c r="AA15" s="20">
        <v>6470.82</v>
      </c>
      <c r="AB15" s="19">
        <v>1048.4100000000001</v>
      </c>
      <c r="AC15" s="20">
        <v>5441.04</v>
      </c>
      <c r="AD15" s="19">
        <v>3122.01</v>
      </c>
      <c r="AE15" s="20">
        <v>9893.34</v>
      </c>
      <c r="AF15" s="19">
        <v>1862.19</v>
      </c>
      <c r="AG15" s="20">
        <v>16161.84</v>
      </c>
      <c r="AH15" s="19">
        <v>3368.7</v>
      </c>
      <c r="AI15" s="20">
        <v>6779.34</v>
      </c>
      <c r="AJ15" s="19">
        <v>5283.09</v>
      </c>
      <c r="AK15" s="23">
        <v>15330.87</v>
      </c>
    </row>
    <row r="16" spans="1:109" ht="13">
      <c r="A16" s="2" t="s">
        <v>176</v>
      </c>
      <c r="B16" s="19">
        <v>0.01</v>
      </c>
      <c r="C16" s="20">
        <v>246.33</v>
      </c>
      <c r="D16" s="19">
        <v>0</v>
      </c>
      <c r="E16" s="20">
        <v>158.15</v>
      </c>
      <c r="F16" s="19">
        <v>80.069999999999993</v>
      </c>
      <c r="G16" s="20">
        <v>105.6</v>
      </c>
      <c r="H16" s="19">
        <v>11.4</v>
      </c>
      <c r="I16" s="21">
        <v>122.14</v>
      </c>
      <c r="J16" s="19">
        <v>15.08</v>
      </c>
      <c r="K16" s="21">
        <v>106.05</v>
      </c>
      <c r="L16" s="19">
        <v>0</v>
      </c>
      <c r="M16" s="21">
        <v>141.29</v>
      </c>
      <c r="N16" s="19">
        <v>0</v>
      </c>
      <c r="O16" s="20">
        <v>244.19</v>
      </c>
      <c r="P16" s="19">
        <v>0</v>
      </c>
      <c r="Q16" s="20">
        <v>378.82</v>
      </c>
      <c r="R16" s="19">
        <v>0</v>
      </c>
      <c r="S16" s="20">
        <v>250.47</v>
      </c>
      <c r="T16" s="19">
        <v>16.12</v>
      </c>
      <c r="U16" s="20">
        <v>180.54</v>
      </c>
      <c r="V16" s="19">
        <v>0</v>
      </c>
      <c r="W16" s="20">
        <v>377.75</v>
      </c>
      <c r="X16" s="19">
        <v>0.01</v>
      </c>
      <c r="Y16" s="20">
        <v>93.82</v>
      </c>
      <c r="Z16" s="19">
        <v>0.01</v>
      </c>
      <c r="AA16" s="20">
        <v>110.76</v>
      </c>
      <c r="AB16" s="19">
        <v>0.01</v>
      </c>
      <c r="AC16" s="20">
        <v>159.05000000000001</v>
      </c>
      <c r="AD16" s="19">
        <v>0.01</v>
      </c>
      <c r="AE16" s="20">
        <v>115.24</v>
      </c>
      <c r="AF16" s="19">
        <v>0.01</v>
      </c>
      <c r="AG16" s="20">
        <v>130.15</v>
      </c>
      <c r="AH16" s="19">
        <v>0.01</v>
      </c>
      <c r="AI16" s="20">
        <v>116.6</v>
      </c>
      <c r="AJ16" s="19">
        <v>0</v>
      </c>
      <c r="AK16" s="23">
        <v>138.47</v>
      </c>
    </row>
    <row r="17" spans="1:37" ht="13">
      <c r="A17" s="2" t="s">
        <v>177</v>
      </c>
      <c r="B17" s="19">
        <v>0</v>
      </c>
      <c r="C17" s="20">
        <v>0</v>
      </c>
      <c r="D17" s="19">
        <v>0</v>
      </c>
      <c r="E17" s="20">
        <v>0</v>
      </c>
      <c r="F17" s="19">
        <v>0</v>
      </c>
      <c r="G17" s="20">
        <v>0</v>
      </c>
      <c r="H17" s="19">
        <v>0</v>
      </c>
      <c r="I17" s="21">
        <v>0</v>
      </c>
      <c r="J17" s="19">
        <v>0</v>
      </c>
      <c r="K17" s="21">
        <v>0</v>
      </c>
      <c r="L17" s="19">
        <v>0</v>
      </c>
      <c r="M17" s="21">
        <v>0</v>
      </c>
      <c r="N17" s="19">
        <v>0</v>
      </c>
      <c r="O17" s="20">
        <v>0</v>
      </c>
      <c r="P17" s="19">
        <v>0</v>
      </c>
      <c r="Q17" s="20">
        <v>0</v>
      </c>
      <c r="R17" s="19">
        <v>0</v>
      </c>
      <c r="S17" s="20">
        <v>0</v>
      </c>
      <c r="T17" s="19">
        <v>0</v>
      </c>
      <c r="U17" s="20">
        <v>0</v>
      </c>
      <c r="V17" s="19">
        <v>0</v>
      </c>
      <c r="W17" s="20">
        <v>0</v>
      </c>
      <c r="X17" s="19">
        <v>0</v>
      </c>
      <c r="Y17" s="20">
        <v>0</v>
      </c>
      <c r="Z17" s="19">
        <v>0</v>
      </c>
      <c r="AA17" s="20">
        <v>0</v>
      </c>
      <c r="AB17" s="19">
        <v>0</v>
      </c>
      <c r="AC17" s="20">
        <v>0</v>
      </c>
      <c r="AD17" s="19">
        <v>0</v>
      </c>
      <c r="AE17" s="20">
        <v>0</v>
      </c>
      <c r="AF17" s="19">
        <v>0</v>
      </c>
      <c r="AG17" s="20">
        <v>0</v>
      </c>
      <c r="AH17" s="19">
        <v>0</v>
      </c>
      <c r="AI17" s="20">
        <v>0</v>
      </c>
      <c r="AJ17" s="19">
        <v>0</v>
      </c>
      <c r="AK17" s="23">
        <v>0</v>
      </c>
    </row>
    <row r="18" spans="1:37" ht="13">
      <c r="A18" s="2" t="s">
        <v>178</v>
      </c>
      <c r="B18" s="19">
        <v>390.75</v>
      </c>
      <c r="C18" s="20">
        <v>241.42</v>
      </c>
      <c r="D18" s="19">
        <v>427.99</v>
      </c>
      <c r="E18" s="20">
        <v>0</v>
      </c>
      <c r="F18" s="19">
        <v>230.48</v>
      </c>
      <c r="G18" s="20">
        <v>411.49</v>
      </c>
      <c r="H18" s="19">
        <v>138.41999999999999</v>
      </c>
      <c r="I18" s="21">
        <v>88.58</v>
      </c>
      <c r="J18" s="19">
        <v>93.13</v>
      </c>
      <c r="K18" s="21">
        <v>24.4</v>
      </c>
      <c r="L18" s="19">
        <v>185.08</v>
      </c>
      <c r="M18" s="21">
        <v>280.13</v>
      </c>
      <c r="N18" s="19">
        <v>291.85000000000002</v>
      </c>
      <c r="O18" s="20">
        <v>434</v>
      </c>
      <c r="P18" s="19">
        <v>513.5</v>
      </c>
      <c r="Q18" s="20">
        <v>240.7</v>
      </c>
      <c r="R18" s="19">
        <v>393.95</v>
      </c>
      <c r="S18" s="20">
        <v>261.23</v>
      </c>
      <c r="T18" s="19">
        <v>161.01</v>
      </c>
      <c r="U18" s="20">
        <v>537.41</v>
      </c>
      <c r="V18" s="19">
        <v>82.36</v>
      </c>
      <c r="W18" s="20">
        <v>376.6</v>
      </c>
      <c r="X18" s="19">
        <v>164.86</v>
      </c>
      <c r="Y18" s="20">
        <v>379.92</v>
      </c>
      <c r="Z18" s="19">
        <v>295.77999999999997</v>
      </c>
      <c r="AA18" s="20">
        <v>381.03</v>
      </c>
      <c r="AB18" s="19">
        <v>263.58</v>
      </c>
      <c r="AC18" s="20">
        <v>362.47</v>
      </c>
      <c r="AD18" s="19">
        <v>201.72</v>
      </c>
      <c r="AE18" s="20">
        <v>94.29</v>
      </c>
      <c r="AF18" s="19">
        <v>70.97</v>
      </c>
      <c r="AG18" s="20">
        <v>12.86</v>
      </c>
      <c r="AH18" s="19">
        <v>35.61</v>
      </c>
      <c r="AI18" s="20">
        <v>25.02</v>
      </c>
      <c r="AJ18" s="19">
        <v>214.98</v>
      </c>
      <c r="AK18" s="23">
        <v>188.78</v>
      </c>
    </row>
    <row r="19" spans="1:37" ht="13">
      <c r="A19" s="2" t="s">
        <v>179</v>
      </c>
      <c r="B19" s="19">
        <v>202.13</v>
      </c>
      <c r="C19" s="20">
        <v>253.26</v>
      </c>
      <c r="D19" s="19">
        <v>264.41000000000003</v>
      </c>
      <c r="E19" s="20">
        <v>479.98</v>
      </c>
      <c r="F19" s="19">
        <v>225.33</v>
      </c>
      <c r="G19" s="20">
        <v>183.06</v>
      </c>
      <c r="H19" s="19">
        <v>136.91999999999999</v>
      </c>
      <c r="I19" s="21">
        <v>78.650000000000006</v>
      </c>
      <c r="J19" s="19">
        <v>130.88</v>
      </c>
      <c r="K19" s="21">
        <v>92.52</v>
      </c>
      <c r="L19" s="19">
        <v>252.77</v>
      </c>
      <c r="M19" s="21">
        <v>221.75</v>
      </c>
      <c r="N19" s="19">
        <v>289.45</v>
      </c>
      <c r="O19" s="20">
        <v>540.1</v>
      </c>
      <c r="P19" s="19">
        <v>265.83999999999997</v>
      </c>
      <c r="Q19" s="20">
        <v>698.81</v>
      </c>
      <c r="R19" s="19">
        <v>204.86</v>
      </c>
      <c r="S19" s="20">
        <v>378.59</v>
      </c>
      <c r="T19" s="19">
        <v>201.02</v>
      </c>
      <c r="U19" s="20">
        <v>510.89</v>
      </c>
      <c r="V19" s="19">
        <v>164.85</v>
      </c>
      <c r="W19" s="20">
        <v>306.54000000000002</v>
      </c>
      <c r="X19" s="19">
        <v>105.93</v>
      </c>
      <c r="Y19" s="20">
        <v>297.17</v>
      </c>
      <c r="Z19" s="19">
        <v>128.22</v>
      </c>
      <c r="AA19" s="20">
        <v>244.24</v>
      </c>
      <c r="AB19" s="19">
        <v>257.58</v>
      </c>
      <c r="AC19" s="20">
        <v>194.43</v>
      </c>
      <c r="AD19" s="19">
        <v>186.08</v>
      </c>
      <c r="AE19" s="20">
        <v>52.28</v>
      </c>
      <c r="AF19" s="19">
        <v>48.05</v>
      </c>
      <c r="AG19" s="20">
        <v>24.92</v>
      </c>
      <c r="AH19" s="19">
        <v>5</v>
      </c>
      <c r="AI19" s="20">
        <v>11.82</v>
      </c>
      <c r="AJ19" s="19">
        <v>289.37</v>
      </c>
      <c r="AK19" s="23">
        <v>228.33</v>
      </c>
    </row>
    <row r="20" spans="1:37" ht="13">
      <c r="A20" s="2" t="s">
        <v>22</v>
      </c>
      <c r="B20" s="19">
        <v>2748.12</v>
      </c>
      <c r="C20" s="20">
        <v>3371.38</v>
      </c>
      <c r="D20" s="19">
        <v>5301.2</v>
      </c>
      <c r="E20" s="20">
        <v>5804.57</v>
      </c>
      <c r="F20" s="19">
        <v>4974.8599999999997</v>
      </c>
      <c r="G20" s="20">
        <v>3767.59</v>
      </c>
      <c r="H20" s="19">
        <v>5588.6</v>
      </c>
      <c r="I20" s="21">
        <v>5994.83</v>
      </c>
      <c r="J20" s="19">
        <v>4520.12</v>
      </c>
      <c r="K20" s="21">
        <v>7033.76</v>
      </c>
      <c r="L20" s="19">
        <v>2806.78</v>
      </c>
      <c r="M20" s="21">
        <v>9806.08</v>
      </c>
      <c r="N20" s="19">
        <v>4533.7299999999996</v>
      </c>
      <c r="O20" s="20">
        <v>10154.09</v>
      </c>
      <c r="P20" s="19">
        <v>4363.82</v>
      </c>
      <c r="Q20" s="20">
        <v>6961.37</v>
      </c>
      <c r="R20" s="19">
        <v>3874.5</v>
      </c>
      <c r="S20" s="20">
        <v>3019.65</v>
      </c>
      <c r="T20" s="19">
        <v>4847.9799999999996</v>
      </c>
      <c r="U20" s="20">
        <v>2756.5</v>
      </c>
      <c r="V20" s="19">
        <v>4233.41</v>
      </c>
      <c r="W20" s="20">
        <v>4110.0600000000004</v>
      </c>
      <c r="X20" s="19">
        <v>2557.17</v>
      </c>
      <c r="Y20" s="20">
        <v>10048.06</v>
      </c>
      <c r="Z20" s="19">
        <v>0</v>
      </c>
      <c r="AA20" s="20">
        <v>0</v>
      </c>
      <c r="AB20" s="19">
        <v>3171.04</v>
      </c>
      <c r="AC20" s="20">
        <v>2419.83</v>
      </c>
      <c r="AD20" s="19">
        <v>3989.54</v>
      </c>
      <c r="AE20" s="20">
        <v>4379.26</v>
      </c>
      <c r="AF20" s="19">
        <v>2388.52</v>
      </c>
      <c r="AG20" s="20">
        <v>7500.4</v>
      </c>
      <c r="AH20" s="19">
        <v>5105.58</v>
      </c>
      <c r="AI20" s="20">
        <v>3746.48</v>
      </c>
      <c r="AJ20" s="19">
        <v>4035.78</v>
      </c>
      <c r="AK20" s="23">
        <v>3896.87</v>
      </c>
    </row>
    <row r="21" spans="1:37" ht="13">
      <c r="A21" s="2" t="s">
        <v>23</v>
      </c>
      <c r="B21" s="19">
        <v>7188.11</v>
      </c>
      <c r="C21" s="20">
        <v>3187.17</v>
      </c>
      <c r="D21" s="19">
        <v>6263.9</v>
      </c>
      <c r="E21" s="20">
        <v>3603.73</v>
      </c>
      <c r="F21" s="19">
        <v>7041.32</v>
      </c>
      <c r="G21" s="20">
        <v>4858.0600000000004</v>
      </c>
      <c r="H21" s="19">
        <v>5005.3500000000004</v>
      </c>
      <c r="I21" s="21">
        <v>7196.87</v>
      </c>
      <c r="J21" s="19">
        <v>4850.87</v>
      </c>
      <c r="K21" s="21">
        <v>6738.17</v>
      </c>
      <c r="L21" s="19">
        <v>2951.68</v>
      </c>
      <c r="M21" s="21">
        <v>8840.0300000000007</v>
      </c>
      <c r="N21" s="19">
        <v>3.65</v>
      </c>
      <c r="O21" s="20">
        <v>0.06</v>
      </c>
      <c r="P21" s="19">
        <v>3083.22</v>
      </c>
      <c r="Q21" s="20">
        <v>1102.31</v>
      </c>
      <c r="R21" s="19">
        <v>4540.7299999999996</v>
      </c>
      <c r="S21" s="20">
        <v>3030.17</v>
      </c>
      <c r="T21" s="19">
        <v>6778.49</v>
      </c>
      <c r="U21" s="20">
        <v>1559.44</v>
      </c>
      <c r="V21" s="19">
        <v>5569.2</v>
      </c>
      <c r="W21" s="20">
        <v>2140.61</v>
      </c>
      <c r="X21" s="19">
        <v>5957.66</v>
      </c>
      <c r="Y21" s="20">
        <v>2115.29</v>
      </c>
      <c r="Z21" s="19">
        <v>7604.16</v>
      </c>
      <c r="AA21" s="20">
        <v>3111.07</v>
      </c>
      <c r="AB21" s="19">
        <v>7761.29</v>
      </c>
      <c r="AC21" s="20">
        <v>5598.5</v>
      </c>
      <c r="AD21" s="19">
        <v>3351.6</v>
      </c>
      <c r="AE21" s="20">
        <v>4533.7299999999996</v>
      </c>
      <c r="AF21" s="19">
        <v>4136.8999999999996</v>
      </c>
      <c r="AG21" s="20">
        <v>7159.95</v>
      </c>
      <c r="AH21" s="19">
        <v>3271.4</v>
      </c>
      <c r="AI21" s="20">
        <v>4846.3999999999996</v>
      </c>
      <c r="AJ21" s="19">
        <v>4723.43</v>
      </c>
      <c r="AK21" s="23">
        <v>3840.73</v>
      </c>
    </row>
    <row r="22" spans="1:37" ht="13">
      <c r="A22" s="2" t="s">
        <v>24</v>
      </c>
      <c r="B22" s="19">
        <v>6888.29</v>
      </c>
      <c r="C22" s="20">
        <v>4508.09</v>
      </c>
      <c r="D22" s="19">
        <v>4683.67</v>
      </c>
      <c r="E22" s="20">
        <v>4433.4399999999996</v>
      </c>
      <c r="F22" s="19">
        <v>5567</v>
      </c>
      <c r="G22" s="20">
        <v>4796.63</v>
      </c>
      <c r="H22" s="19">
        <v>3117.24</v>
      </c>
      <c r="I22" s="21">
        <v>7158.19</v>
      </c>
      <c r="J22" s="19">
        <v>4731.17</v>
      </c>
      <c r="K22" s="21">
        <v>6498.51</v>
      </c>
      <c r="L22" s="19">
        <v>2626.34</v>
      </c>
      <c r="M22" s="21">
        <v>5718.57</v>
      </c>
      <c r="N22" s="19">
        <v>2640.83</v>
      </c>
      <c r="O22" s="20">
        <v>8430.0300000000007</v>
      </c>
      <c r="P22" s="19">
        <v>3833.74</v>
      </c>
      <c r="Q22" s="20">
        <v>5312.35</v>
      </c>
      <c r="R22" s="19">
        <v>2823.22</v>
      </c>
      <c r="S22" s="20">
        <v>7020.41</v>
      </c>
      <c r="T22" s="19">
        <v>4663.13</v>
      </c>
      <c r="U22" s="20">
        <v>5784.41</v>
      </c>
      <c r="V22" s="19">
        <v>2708.62</v>
      </c>
      <c r="W22" s="20">
        <v>6211.55</v>
      </c>
      <c r="X22" s="19">
        <v>3265.61</v>
      </c>
      <c r="Y22" s="20">
        <v>6774.08</v>
      </c>
      <c r="Z22" s="19">
        <v>7216.84</v>
      </c>
      <c r="AA22" s="20">
        <v>2340.89</v>
      </c>
      <c r="AB22" s="19">
        <v>5006.6099999999997</v>
      </c>
      <c r="AC22" s="20">
        <v>5190.1899999999996</v>
      </c>
      <c r="AD22" s="19">
        <v>1296.8599999999999</v>
      </c>
      <c r="AE22" s="20">
        <v>643.1</v>
      </c>
      <c r="AF22" s="19">
        <v>0</v>
      </c>
      <c r="AG22" s="20">
        <v>0</v>
      </c>
      <c r="AH22" s="19">
        <v>1598.88</v>
      </c>
      <c r="AI22" s="20">
        <v>1709.57</v>
      </c>
      <c r="AJ22" s="19">
        <v>2308.5100000000002</v>
      </c>
      <c r="AK22" s="23">
        <v>1664.96</v>
      </c>
    </row>
    <row r="23" spans="1:37" ht="13">
      <c r="A23" s="2" t="s">
        <v>25</v>
      </c>
      <c r="B23" s="19">
        <v>7376.48</v>
      </c>
      <c r="C23" s="20">
        <v>4278.6499999999996</v>
      </c>
      <c r="D23" s="19">
        <v>6983.36</v>
      </c>
      <c r="E23" s="20">
        <v>4073.83</v>
      </c>
      <c r="F23" s="19">
        <v>4362.0600000000004</v>
      </c>
      <c r="G23" s="20">
        <v>3664.4</v>
      </c>
      <c r="H23" s="19">
        <v>2892.39</v>
      </c>
      <c r="I23" s="21">
        <v>7157.75</v>
      </c>
      <c r="J23" s="19">
        <v>3474.01</v>
      </c>
      <c r="K23" s="21">
        <v>7801.23</v>
      </c>
      <c r="L23" s="19">
        <v>2661.94</v>
      </c>
      <c r="M23" s="21">
        <v>11383.85</v>
      </c>
      <c r="N23" s="19">
        <v>2554.84</v>
      </c>
      <c r="O23" s="20">
        <v>6884.26</v>
      </c>
      <c r="P23" s="19">
        <v>4033.26</v>
      </c>
      <c r="Q23" s="20">
        <v>4887.7299999999996</v>
      </c>
      <c r="R23" s="19">
        <v>3743.52</v>
      </c>
      <c r="S23" s="20">
        <v>5156.49</v>
      </c>
      <c r="T23" s="19">
        <v>4870.28</v>
      </c>
      <c r="U23" s="20">
        <v>6452.78</v>
      </c>
      <c r="V23" s="19">
        <v>3941.53</v>
      </c>
      <c r="W23" s="20">
        <v>3444.97</v>
      </c>
      <c r="X23" s="19">
        <v>1119.07</v>
      </c>
      <c r="Y23" s="20">
        <v>1743.71</v>
      </c>
      <c r="Z23" s="19">
        <v>6728.15</v>
      </c>
      <c r="AA23" s="20">
        <v>4075.91</v>
      </c>
      <c r="AB23" s="19">
        <v>835.44</v>
      </c>
      <c r="AC23" s="20">
        <v>202.67</v>
      </c>
      <c r="AD23" s="19">
        <v>3376.3</v>
      </c>
      <c r="AE23" s="20">
        <v>2169.7199999999998</v>
      </c>
      <c r="AF23" s="19">
        <v>5869.71</v>
      </c>
      <c r="AG23" s="20">
        <v>4181.25</v>
      </c>
      <c r="AH23" s="19">
        <v>5478.29</v>
      </c>
      <c r="AI23" s="20">
        <v>1963.52</v>
      </c>
      <c r="AJ23" s="19">
        <v>3869.71</v>
      </c>
      <c r="AK23" s="23">
        <v>2297.23</v>
      </c>
    </row>
    <row r="24" spans="1:37" ht="13">
      <c r="A24" s="2" t="s">
        <v>44</v>
      </c>
      <c r="B24" s="19">
        <v>0.05</v>
      </c>
      <c r="C24" s="20">
        <v>10320.99</v>
      </c>
      <c r="D24" s="19">
        <v>0</v>
      </c>
      <c r="E24" s="20">
        <v>1308.8499999999999</v>
      </c>
      <c r="F24" s="19">
        <v>7.8</v>
      </c>
      <c r="G24" s="20">
        <v>2121.83</v>
      </c>
      <c r="H24" s="19">
        <v>7.65</v>
      </c>
      <c r="I24" s="21">
        <v>743.1</v>
      </c>
      <c r="J24" s="19">
        <v>0</v>
      </c>
      <c r="K24" s="21">
        <v>777.27</v>
      </c>
      <c r="L24" s="19">
        <v>4.0999999999999996</v>
      </c>
      <c r="M24" s="21">
        <v>1065.7</v>
      </c>
      <c r="N24" s="19">
        <v>3886.8</v>
      </c>
      <c r="O24" s="20">
        <v>1149.17</v>
      </c>
      <c r="P24" s="19">
        <v>3344.95</v>
      </c>
      <c r="Q24" s="20">
        <v>4185.75</v>
      </c>
      <c r="R24" s="19">
        <v>3047.75</v>
      </c>
      <c r="S24" s="20">
        <v>2222.17</v>
      </c>
      <c r="T24" s="19">
        <v>5598.95</v>
      </c>
      <c r="U24" s="20">
        <v>1326.83</v>
      </c>
      <c r="V24" s="19">
        <v>260.89999999999998</v>
      </c>
      <c r="W24" s="20">
        <v>1132.26</v>
      </c>
      <c r="X24" s="19">
        <v>269.35000000000002</v>
      </c>
      <c r="Y24" s="20">
        <v>1718.89</v>
      </c>
      <c r="Z24" s="19">
        <v>5246.1</v>
      </c>
      <c r="AA24" s="20">
        <v>4004.36</v>
      </c>
      <c r="AB24" s="19">
        <v>6211.75</v>
      </c>
      <c r="AC24" s="20">
        <v>1002.92</v>
      </c>
      <c r="AD24" s="19">
        <v>983.75</v>
      </c>
      <c r="AE24" s="20">
        <v>127.63</v>
      </c>
      <c r="AF24" s="19">
        <v>4813.8</v>
      </c>
      <c r="AG24" s="20">
        <v>6193.23</v>
      </c>
      <c r="AH24" s="19">
        <v>3938.55</v>
      </c>
      <c r="AI24" s="20">
        <v>4401.79</v>
      </c>
      <c r="AJ24" s="19">
        <v>88.95</v>
      </c>
      <c r="AK24" s="23">
        <v>6373.92</v>
      </c>
    </row>
    <row r="25" spans="1:37" ht="13">
      <c r="A25" s="2" t="s">
        <v>45</v>
      </c>
      <c r="B25" s="19">
        <v>0</v>
      </c>
      <c r="C25" s="20">
        <v>4972.91</v>
      </c>
      <c r="D25" s="19">
        <v>0</v>
      </c>
      <c r="E25" s="20">
        <v>760.19</v>
      </c>
      <c r="F25" s="19">
        <v>64.349999999999994</v>
      </c>
      <c r="G25" s="20">
        <v>4591.78</v>
      </c>
      <c r="H25" s="19">
        <v>54</v>
      </c>
      <c r="I25" s="21">
        <v>1739.77</v>
      </c>
      <c r="J25" s="19">
        <v>0</v>
      </c>
      <c r="K25" s="21">
        <v>851.7</v>
      </c>
      <c r="L25" s="19">
        <v>4.5</v>
      </c>
      <c r="M25" s="21">
        <v>1433.88</v>
      </c>
      <c r="N25" s="19">
        <v>2058.6999999999998</v>
      </c>
      <c r="O25" s="20">
        <v>835.44</v>
      </c>
      <c r="P25" s="19">
        <v>4882.8999999999996</v>
      </c>
      <c r="Q25" s="20">
        <v>4162.74</v>
      </c>
      <c r="R25" s="19">
        <v>6595.25</v>
      </c>
      <c r="S25" s="20">
        <v>3621.48</v>
      </c>
      <c r="T25" s="19">
        <v>4679.3500000000004</v>
      </c>
      <c r="U25" s="20">
        <v>5472.16</v>
      </c>
      <c r="V25" s="19">
        <v>140.05000000000001</v>
      </c>
      <c r="W25" s="20">
        <v>1069.23</v>
      </c>
      <c r="X25" s="19">
        <v>155.25</v>
      </c>
      <c r="Y25" s="20">
        <v>2320.7399999999998</v>
      </c>
      <c r="Z25" s="19">
        <v>2994.8</v>
      </c>
      <c r="AA25" s="20">
        <v>1700.73</v>
      </c>
      <c r="AB25" s="19">
        <v>1754.85</v>
      </c>
      <c r="AC25" s="20">
        <v>2791.18</v>
      </c>
      <c r="AD25" s="19">
        <v>783.3</v>
      </c>
      <c r="AE25" s="20">
        <v>156.9</v>
      </c>
      <c r="AF25" s="19">
        <v>1908.8</v>
      </c>
      <c r="AG25" s="20">
        <v>4357.46</v>
      </c>
      <c r="AH25" s="19">
        <v>2623.3</v>
      </c>
      <c r="AI25" s="20">
        <v>3229.66</v>
      </c>
      <c r="AJ25" s="19">
        <v>46.6</v>
      </c>
      <c r="AK25" s="23">
        <v>9141.19</v>
      </c>
    </row>
    <row r="26" spans="1:37" ht="13">
      <c r="A26" s="2" t="s">
        <v>46</v>
      </c>
      <c r="B26" s="19">
        <v>0.1</v>
      </c>
      <c r="C26" s="20">
        <v>1052.51</v>
      </c>
      <c r="D26" s="19">
        <v>15.15</v>
      </c>
      <c r="E26" s="20">
        <v>594</v>
      </c>
      <c r="F26" s="19">
        <v>3.6</v>
      </c>
      <c r="G26" s="20">
        <v>42.68</v>
      </c>
      <c r="H26" s="19">
        <v>0</v>
      </c>
      <c r="I26" s="21">
        <v>32.44</v>
      </c>
      <c r="J26" s="19">
        <v>0</v>
      </c>
      <c r="K26" s="21">
        <v>11.23</v>
      </c>
      <c r="L26" s="19">
        <v>0</v>
      </c>
      <c r="M26" s="21">
        <v>19.11</v>
      </c>
      <c r="N26" s="19">
        <v>4792.6499999999996</v>
      </c>
      <c r="O26" s="20">
        <v>7.99</v>
      </c>
      <c r="P26" s="19">
        <v>10560.35</v>
      </c>
      <c r="Q26" s="20">
        <v>41.01</v>
      </c>
      <c r="R26" s="19">
        <v>14724.95</v>
      </c>
      <c r="S26" s="20">
        <v>6.56</v>
      </c>
      <c r="T26" s="19">
        <v>16138.1</v>
      </c>
      <c r="U26" s="20">
        <v>24.43</v>
      </c>
      <c r="V26" s="19">
        <v>296</v>
      </c>
      <c r="W26" s="20">
        <v>5.59</v>
      </c>
      <c r="X26" s="19">
        <v>352.8</v>
      </c>
      <c r="Y26" s="20">
        <v>1.97</v>
      </c>
      <c r="Z26" s="19">
        <v>7022.05</v>
      </c>
      <c r="AA26" s="20">
        <v>14.31</v>
      </c>
      <c r="AB26" s="19">
        <v>15223.7</v>
      </c>
      <c r="AC26" s="20">
        <v>10.79</v>
      </c>
      <c r="AD26" s="19">
        <v>5293.75</v>
      </c>
      <c r="AE26" s="20">
        <v>12.53</v>
      </c>
      <c r="AF26" s="19">
        <v>0</v>
      </c>
      <c r="AG26" s="20">
        <v>0</v>
      </c>
      <c r="AH26" s="19">
        <v>0</v>
      </c>
      <c r="AI26" s="20">
        <v>0</v>
      </c>
      <c r="AJ26" s="19">
        <v>0.25</v>
      </c>
      <c r="AK26" s="23">
        <v>60.55</v>
      </c>
    </row>
    <row r="27" spans="1:37" ht="13">
      <c r="A27" s="2" t="s">
        <v>47</v>
      </c>
      <c r="B27" s="19">
        <v>17</v>
      </c>
      <c r="C27" s="20">
        <v>7.31</v>
      </c>
      <c r="D27" s="19">
        <v>0</v>
      </c>
      <c r="E27" s="20">
        <v>0</v>
      </c>
      <c r="F27" s="19">
        <v>0</v>
      </c>
      <c r="G27" s="20">
        <v>0</v>
      </c>
      <c r="H27" s="19">
        <v>0</v>
      </c>
      <c r="I27" s="21">
        <v>0.09</v>
      </c>
      <c r="J27" s="19">
        <v>20.7</v>
      </c>
      <c r="K27" s="21">
        <v>7.32</v>
      </c>
      <c r="L27" s="19">
        <v>53.25</v>
      </c>
      <c r="M27" s="21">
        <v>57.71</v>
      </c>
      <c r="N27" s="19">
        <v>5701.45</v>
      </c>
      <c r="O27" s="20">
        <v>7.51</v>
      </c>
      <c r="P27" s="19">
        <v>17389.849999999999</v>
      </c>
      <c r="Q27" s="20">
        <v>22.7</v>
      </c>
      <c r="R27" s="19">
        <v>24321</v>
      </c>
      <c r="S27" s="20">
        <v>1.97</v>
      </c>
      <c r="T27" s="19">
        <v>25488.25</v>
      </c>
      <c r="U27" s="20">
        <v>0.03</v>
      </c>
      <c r="V27" s="19">
        <v>451.75</v>
      </c>
      <c r="W27" s="20">
        <v>2.85</v>
      </c>
      <c r="X27" s="19">
        <v>510.2</v>
      </c>
      <c r="Y27" s="20">
        <v>1.1000000000000001</v>
      </c>
      <c r="Z27" s="19">
        <v>17740.599999999999</v>
      </c>
      <c r="AA27" s="20">
        <v>0.52</v>
      </c>
      <c r="AB27" s="19">
        <v>17677.95</v>
      </c>
      <c r="AC27" s="20">
        <v>6.74</v>
      </c>
      <c r="AD27" s="19">
        <v>14379.9</v>
      </c>
      <c r="AE27" s="20">
        <v>16.489999999999998</v>
      </c>
      <c r="AF27" s="19">
        <v>18933.75</v>
      </c>
      <c r="AG27" s="20">
        <v>1.39</v>
      </c>
      <c r="AH27" s="19">
        <v>12183.05</v>
      </c>
      <c r="AI27" s="20">
        <v>0.9</v>
      </c>
      <c r="AJ27" s="19">
        <v>109.55</v>
      </c>
      <c r="AK27" s="23">
        <v>20.079999999999998</v>
      </c>
    </row>
    <row r="28" spans="1:37" ht="13">
      <c r="A28" s="2" t="s">
        <v>17</v>
      </c>
      <c r="B28" s="19">
        <v>1837.13</v>
      </c>
      <c r="C28" s="20">
        <v>923.02</v>
      </c>
      <c r="D28" s="19">
        <v>0</v>
      </c>
      <c r="E28" s="20">
        <v>1.66</v>
      </c>
      <c r="F28" s="19">
        <v>36.5</v>
      </c>
      <c r="G28" s="20">
        <v>92.18</v>
      </c>
      <c r="H28" s="19">
        <v>2106.2399999999998</v>
      </c>
      <c r="I28" s="21">
        <v>3160.7</v>
      </c>
      <c r="J28" s="19">
        <v>701.47</v>
      </c>
      <c r="K28" s="21">
        <v>1669.15</v>
      </c>
      <c r="L28" s="19">
        <v>4785.41</v>
      </c>
      <c r="M28" s="21">
        <v>1941.65</v>
      </c>
      <c r="N28" s="19">
        <v>2386.08</v>
      </c>
      <c r="O28" s="20">
        <v>1806.65</v>
      </c>
      <c r="P28" s="19">
        <v>1018.99</v>
      </c>
      <c r="Q28" s="20">
        <v>3453.96</v>
      </c>
      <c r="R28" s="19">
        <v>1442.21</v>
      </c>
      <c r="S28" s="20">
        <v>1439.16</v>
      </c>
      <c r="T28" s="19">
        <v>824.86</v>
      </c>
      <c r="U28" s="20">
        <v>1618.25</v>
      </c>
      <c r="V28" s="19">
        <v>693.12</v>
      </c>
      <c r="W28" s="20">
        <v>2321.7600000000002</v>
      </c>
      <c r="X28" s="19">
        <v>1281.53</v>
      </c>
      <c r="Y28" s="20">
        <v>2041.99</v>
      </c>
      <c r="Z28" s="19">
        <v>0</v>
      </c>
      <c r="AA28" s="20">
        <v>0</v>
      </c>
      <c r="AB28" s="19">
        <v>628.66</v>
      </c>
      <c r="AC28" s="20">
        <v>255.96</v>
      </c>
      <c r="AD28" s="19">
        <v>1948.2</v>
      </c>
      <c r="AE28" s="20">
        <v>3133.82</v>
      </c>
      <c r="AF28" s="19">
        <v>548.80999999999995</v>
      </c>
      <c r="AG28" s="20">
        <v>1317.24</v>
      </c>
      <c r="AH28" s="19">
        <v>1490.95</v>
      </c>
      <c r="AI28" s="20">
        <v>397.13</v>
      </c>
      <c r="AJ28" s="19">
        <v>2236.42</v>
      </c>
      <c r="AK28" s="23">
        <v>1804.63</v>
      </c>
    </row>
    <row r="29" spans="1:37" ht="13">
      <c r="A29" s="2" t="s">
        <v>18</v>
      </c>
      <c r="B29" s="19">
        <v>7135.85</v>
      </c>
      <c r="C29" s="20">
        <v>2220.65</v>
      </c>
      <c r="D29" s="19">
        <v>8766.2000000000007</v>
      </c>
      <c r="E29" s="20">
        <v>4579.3500000000004</v>
      </c>
      <c r="F29" s="19">
        <v>7895.9</v>
      </c>
      <c r="G29" s="20">
        <v>4879.8500000000004</v>
      </c>
      <c r="H29" s="19">
        <v>9690.0499999999993</v>
      </c>
      <c r="I29" s="21">
        <v>4892.6499999999996</v>
      </c>
      <c r="J29" s="19">
        <v>6221.75</v>
      </c>
      <c r="K29" s="21">
        <v>4654</v>
      </c>
      <c r="L29" s="19">
        <v>7234.85</v>
      </c>
      <c r="M29" s="21">
        <v>5789.75</v>
      </c>
      <c r="N29" s="19">
        <v>5735.7</v>
      </c>
      <c r="O29" s="20">
        <v>7255.5</v>
      </c>
      <c r="P29" s="19">
        <v>4057.25</v>
      </c>
      <c r="Q29" s="20">
        <v>2071.4</v>
      </c>
      <c r="R29" s="19">
        <v>1461.05</v>
      </c>
      <c r="S29" s="20">
        <v>2578.85</v>
      </c>
      <c r="T29" s="19">
        <v>1106.0999999999999</v>
      </c>
      <c r="U29" s="20">
        <v>4502.8500000000004</v>
      </c>
      <c r="V29" s="19">
        <v>1289.3499999999999</v>
      </c>
      <c r="W29" s="20">
        <v>4798.05</v>
      </c>
      <c r="X29" s="19">
        <v>1333.5</v>
      </c>
      <c r="Y29" s="20">
        <v>6197.55</v>
      </c>
      <c r="Z29" s="19">
        <v>1970.2</v>
      </c>
      <c r="AA29" s="20">
        <v>1491.95</v>
      </c>
      <c r="AB29" s="19">
        <v>3107.75</v>
      </c>
      <c r="AC29" s="20">
        <v>2805.3</v>
      </c>
      <c r="AD29" s="19">
        <v>5001.3999999999996</v>
      </c>
      <c r="AE29" s="20">
        <v>4950.3999999999996</v>
      </c>
      <c r="AF29" s="19">
        <v>2949.15</v>
      </c>
      <c r="AG29" s="20">
        <v>5973.1</v>
      </c>
      <c r="AH29" s="19">
        <v>4408.8999999999996</v>
      </c>
      <c r="AI29" s="20">
        <v>2082.75</v>
      </c>
      <c r="AJ29" s="19">
        <v>7802.45</v>
      </c>
      <c r="AK29" s="23">
        <v>3572.1</v>
      </c>
    </row>
    <row r="30" spans="1:37" ht="13">
      <c r="A30" s="2" t="s">
        <v>65</v>
      </c>
      <c r="B30" s="19">
        <v>20752.11</v>
      </c>
      <c r="C30" s="20">
        <v>841.41</v>
      </c>
      <c r="D30" s="19">
        <v>15081.21</v>
      </c>
      <c r="E30" s="20">
        <v>89.55</v>
      </c>
      <c r="F30" s="19">
        <v>19695.689999999999</v>
      </c>
      <c r="G30" s="20">
        <v>302.58</v>
      </c>
      <c r="H30" s="19">
        <v>6867.27</v>
      </c>
      <c r="I30" s="21">
        <v>6103.62</v>
      </c>
      <c r="J30" s="19">
        <v>1909.71</v>
      </c>
      <c r="K30" s="21">
        <v>13347.36</v>
      </c>
      <c r="L30" s="19">
        <v>1493.46</v>
      </c>
      <c r="M30" s="21">
        <v>15715.62</v>
      </c>
      <c r="N30" s="19">
        <v>1181.43</v>
      </c>
      <c r="O30" s="20">
        <v>14529.15</v>
      </c>
      <c r="P30" s="19">
        <v>3551.67</v>
      </c>
      <c r="Q30" s="20">
        <v>14660.01</v>
      </c>
      <c r="R30" s="19">
        <v>3065.85</v>
      </c>
      <c r="S30" s="20">
        <v>12219.93</v>
      </c>
      <c r="T30" s="19">
        <v>2918.88</v>
      </c>
      <c r="U30" s="20">
        <v>12457.98</v>
      </c>
      <c r="V30" s="19">
        <v>1964.61</v>
      </c>
      <c r="W30" s="20">
        <v>22610.79</v>
      </c>
      <c r="X30" s="19">
        <v>2511.1799999999998</v>
      </c>
      <c r="Y30" s="20">
        <v>16909.2</v>
      </c>
      <c r="Z30" s="19">
        <v>1417.77</v>
      </c>
      <c r="AA30" s="20">
        <v>713.7</v>
      </c>
      <c r="AB30" s="19">
        <v>0</v>
      </c>
      <c r="AC30" s="20">
        <v>0</v>
      </c>
      <c r="AD30" s="19">
        <v>0</v>
      </c>
      <c r="AE30" s="20">
        <v>0</v>
      </c>
      <c r="AF30" s="19">
        <v>0</v>
      </c>
      <c r="AG30" s="20">
        <v>0</v>
      </c>
      <c r="AH30" s="19">
        <v>1888.11</v>
      </c>
      <c r="AI30" s="20">
        <v>12624.75</v>
      </c>
      <c r="AJ30" s="19">
        <v>2045.79</v>
      </c>
      <c r="AK30" s="23">
        <v>10589.85</v>
      </c>
    </row>
    <row r="31" spans="1:37" ht="13">
      <c r="A31" s="2" t="s">
        <v>66</v>
      </c>
      <c r="B31" s="19">
        <v>0</v>
      </c>
      <c r="C31" s="20">
        <v>0</v>
      </c>
      <c r="D31" s="19">
        <v>0</v>
      </c>
      <c r="E31" s="20">
        <v>0</v>
      </c>
      <c r="F31" s="19">
        <v>0</v>
      </c>
      <c r="G31" s="20">
        <v>0</v>
      </c>
      <c r="H31" s="19">
        <v>5637.6</v>
      </c>
      <c r="I31" s="21">
        <v>4379.76</v>
      </c>
      <c r="J31" s="19">
        <v>12113.19</v>
      </c>
      <c r="K31" s="21">
        <v>3057.75</v>
      </c>
      <c r="L31" s="19">
        <v>2291.04</v>
      </c>
      <c r="M31" s="21">
        <v>1184.1300000000001</v>
      </c>
      <c r="N31" s="19">
        <v>3657.87</v>
      </c>
      <c r="O31" s="20">
        <v>5396.13</v>
      </c>
      <c r="P31" s="19">
        <v>5107.59</v>
      </c>
      <c r="Q31" s="20">
        <v>10046.43</v>
      </c>
      <c r="R31" s="19">
        <v>3688.02</v>
      </c>
      <c r="S31" s="20">
        <v>13960.08</v>
      </c>
      <c r="T31" s="19">
        <v>3622.23</v>
      </c>
      <c r="U31" s="20">
        <v>11677.05</v>
      </c>
      <c r="V31" s="19">
        <v>2224.98</v>
      </c>
      <c r="W31" s="20">
        <v>21141.72</v>
      </c>
      <c r="X31" s="19">
        <v>3413.16</v>
      </c>
      <c r="Y31" s="20">
        <v>16492.59</v>
      </c>
      <c r="Z31" s="19">
        <v>4353.03</v>
      </c>
      <c r="AA31" s="20">
        <v>5705.01</v>
      </c>
      <c r="AB31" s="19">
        <v>5139.3599999999997</v>
      </c>
      <c r="AC31" s="20">
        <v>6130.53</v>
      </c>
      <c r="AD31" s="19">
        <v>3735.45</v>
      </c>
      <c r="AE31" s="20">
        <v>8511.57</v>
      </c>
      <c r="AF31" s="19">
        <v>2882.25</v>
      </c>
      <c r="AG31" s="20">
        <v>16034.04</v>
      </c>
      <c r="AH31" s="19">
        <v>6023.52</v>
      </c>
      <c r="AI31" s="20">
        <v>7071.3</v>
      </c>
      <c r="AJ31" s="19">
        <v>1494.18</v>
      </c>
      <c r="AK31" s="23">
        <v>12929.85</v>
      </c>
    </row>
    <row r="32" spans="1:37" ht="13">
      <c r="A32" s="2" t="s">
        <v>67</v>
      </c>
      <c r="B32" s="19">
        <v>14021.46</v>
      </c>
      <c r="C32" s="20">
        <v>1933.11</v>
      </c>
      <c r="D32" s="19">
        <v>13319.82</v>
      </c>
      <c r="E32" s="20">
        <v>1868.4</v>
      </c>
      <c r="F32" s="19">
        <v>15147.63</v>
      </c>
      <c r="G32" s="20">
        <v>1988.73</v>
      </c>
      <c r="H32" s="19">
        <v>144</v>
      </c>
      <c r="I32" s="21">
        <v>92.79</v>
      </c>
      <c r="J32" s="19">
        <v>0</v>
      </c>
      <c r="K32" s="21">
        <v>0</v>
      </c>
      <c r="L32" s="19">
        <v>0</v>
      </c>
      <c r="M32" s="21">
        <v>0.18</v>
      </c>
      <c r="N32" s="19">
        <v>0</v>
      </c>
      <c r="O32" s="20">
        <v>0</v>
      </c>
      <c r="P32" s="19">
        <v>2305.5300000000002</v>
      </c>
      <c r="Q32" s="20">
        <v>3366.81</v>
      </c>
      <c r="R32" s="19">
        <v>7493.4</v>
      </c>
      <c r="S32" s="20">
        <v>5098.95</v>
      </c>
      <c r="T32" s="19">
        <v>2986.65</v>
      </c>
      <c r="U32" s="20">
        <v>10789.2</v>
      </c>
      <c r="V32" s="19">
        <v>3690.18</v>
      </c>
      <c r="W32" s="20">
        <v>16850.34</v>
      </c>
      <c r="X32" s="19">
        <v>3068.46</v>
      </c>
      <c r="Y32" s="20">
        <v>16724.07</v>
      </c>
      <c r="Z32" s="19">
        <v>6048.27</v>
      </c>
      <c r="AA32" s="20">
        <v>4729.59</v>
      </c>
      <c r="AB32" s="19">
        <v>6145.47</v>
      </c>
      <c r="AC32" s="20">
        <v>4367.97</v>
      </c>
      <c r="AD32" s="19">
        <v>2806.11</v>
      </c>
      <c r="AE32" s="20">
        <v>8706.24</v>
      </c>
      <c r="AF32" s="19">
        <v>2841.03</v>
      </c>
      <c r="AG32" s="20">
        <v>13454.64</v>
      </c>
      <c r="AH32" s="19">
        <v>3404.88</v>
      </c>
      <c r="AI32" s="20">
        <v>7475.85</v>
      </c>
      <c r="AJ32" s="19">
        <v>1564.11</v>
      </c>
      <c r="AK32" s="23">
        <v>13755.15</v>
      </c>
    </row>
    <row r="33" spans="1:37" ht="13">
      <c r="A33" s="2" t="s">
        <v>68</v>
      </c>
      <c r="B33" s="19">
        <v>3857.58</v>
      </c>
      <c r="C33" s="20">
        <v>21217.95</v>
      </c>
      <c r="D33" s="19">
        <v>3915.9</v>
      </c>
      <c r="E33" s="20">
        <v>17791.47</v>
      </c>
      <c r="F33" s="19">
        <v>3180.51</v>
      </c>
      <c r="G33" s="20">
        <v>6544.98</v>
      </c>
      <c r="H33" s="19">
        <v>578.07000000000005</v>
      </c>
      <c r="I33" s="21">
        <v>4229.01</v>
      </c>
      <c r="J33" s="19">
        <v>1889.91</v>
      </c>
      <c r="K33" s="21">
        <v>10814.94</v>
      </c>
      <c r="L33" s="19">
        <v>1025.0999999999999</v>
      </c>
      <c r="M33" s="21">
        <v>12705.93</v>
      </c>
      <c r="N33" s="19">
        <v>2856.15</v>
      </c>
      <c r="O33" s="20">
        <v>19546.740000000002</v>
      </c>
      <c r="P33" s="19">
        <v>4690.3500000000004</v>
      </c>
      <c r="Q33" s="20">
        <v>13876.83</v>
      </c>
      <c r="R33" s="19">
        <v>3181.59</v>
      </c>
      <c r="S33" s="20">
        <v>13568.04</v>
      </c>
      <c r="T33" s="19">
        <v>1826.91</v>
      </c>
      <c r="U33" s="20">
        <v>10397.34</v>
      </c>
      <c r="V33" s="19">
        <v>1938.6</v>
      </c>
      <c r="W33" s="20">
        <v>21523.23</v>
      </c>
      <c r="X33" s="19">
        <v>3431.79</v>
      </c>
      <c r="Y33" s="20">
        <v>15869.25</v>
      </c>
      <c r="Z33" s="19">
        <v>6552.81</v>
      </c>
      <c r="AA33" s="20">
        <v>4424.49</v>
      </c>
      <c r="AB33" s="19">
        <v>7351.74</v>
      </c>
      <c r="AC33" s="20">
        <v>5236.0200000000004</v>
      </c>
      <c r="AD33" s="19">
        <v>2511.1799999999998</v>
      </c>
      <c r="AE33" s="20">
        <v>4706.46</v>
      </c>
      <c r="AF33" s="19">
        <v>2502</v>
      </c>
      <c r="AG33" s="20">
        <v>9286.2000000000007</v>
      </c>
      <c r="AH33" s="19">
        <v>4713.3900000000003</v>
      </c>
      <c r="AI33" s="20">
        <v>4573.17</v>
      </c>
      <c r="AJ33" s="19">
        <v>1640.25</v>
      </c>
      <c r="AK33" s="23">
        <v>10957.14</v>
      </c>
    </row>
    <row r="34" spans="1:37" ht="13">
      <c r="A34" s="2" t="s">
        <v>75</v>
      </c>
      <c r="B34" s="19">
        <v>0</v>
      </c>
      <c r="C34" s="20">
        <v>14.85</v>
      </c>
      <c r="D34" s="19">
        <v>0</v>
      </c>
      <c r="E34" s="20">
        <v>0</v>
      </c>
      <c r="F34" s="19">
        <v>0</v>
      </c>
      <c r="G34" s="20">
        <v>3.91</v>
      </c>
      <c r="H34" s="19">
        <v>0</v>
      </c>
      <c r="I34" s="21">
        <v>33.880000000000003</v>
      </c>
      <c r="J34" s="19">
        <v>0</v>
      </c>
      <c r="K34" s="21">
        <v>0</v>
      </c>
      <c r="L34" s="19">
        <v>0.01</v>
      </c>
      <c r="M34" s="21">
        <v>60.3</v>
      </c>
      <c r="N34" s="19">
        <v>0.03</v>
      </c>
      <c r="O34" s="20">
        <v>111.68</v>
      </c>
      <c r="P34" s="19">
        <v>0.02</v>
      </c>
      <c r="Q34" s="20">
        <v>137.43</v>
      </c>
      <c r="R34" s="19">
        <v>0.02</v>
      </c>
      <c r="S34" s="20">
        <v>138.91</v>
      </c>
      <c r="T34" s="19">
        <v>0</v>
      </c>
      <c r="U34" s="20">
        <v>48.6</v>
      </c>
      <c r="V34" s="19">
        <v>0</v>
      </c>
      <c r="W34" s="20">
        <v>124.47</v>
      </c>
      <c r="X34" s="19">
        <v>0.01</v>
      </c>
      <c r="Y34" s="20">
        <v>144.91</v>
      </c>
      <c r="Z34" s="19">
        <v>0</v>
      </c>
      <c r="AA34" s="20">
        <v>32.46</v>
      </c>
      <c r="AB34" s="19">
        <v>0</v>
      </c>
      <c r="AC34" s="20">
        <v>0</v>
      </c>
      <c r="AD34" s="19">
        <v>0</v>
      </c>
      <c r="AE34" s="20">
        <v>0</v>
      </c>
      <c r="AF34" s="19">
        <v>0</v>
      </c>
      <c r="AG34" s="20">
        <v>0</v>
      </c>
      <c r="AH34" s="19">
        <v>0</v>
      </c>
      <c r="AI34" s="20">
        <v>0</v>
      </c>
      <c r="AJ34" s="19">
        <v>0</v>
      </c>
      <c r="AK34" s="23">
        <v>0</v>
      </c>
    </row>
    <row r="35" spans="1:37" ht="13">
      <c r="A35" s="2" t="s">
        <v>76</v>
      </c>
      <c r="B35" s="19">
        <v>0</v>
      </c>
      <c r="C35" s="20">
        <v>0</v>
      </c>
      <c r="D35" s="19">
        <v>0</v>
      </c>
      <c r="E35" s="20">
        <v>0</v>
      </c>
      <c r="F35" s="19">
        <v>5.2</v>
      </c>
      <c r="G35" s="20">
        <v>117.76</v>
      </c>
      <c r="H35" s="19">
        <v>0.36</v>
      </c>
      <c r="I35" s="21">
        <v>1.0900000000000001</v>
      </c>
      <c r="J35" s="19">
        <v>0</v>
      </c>
      <c r="K35" s="21">
        <v>1.27</v>
      </c>
      <c r="L35" s="19">
        <v>0.38</v>
      </c>
      <c r="M35" s="21">
        <v>2.7</v>
      </c>
      <c r="N35" s="19">
        <v>6.31</v>
      </c>
      <c r="O35" s="20">
        <v>8.01</v>
      </c>
      <c r="P35" s="19">
        <v>5.72</v>
      </c>
      <c r="Q35" s="20">
        <v>47.84</v>
      </c>
      <c r="R35" s="19">
        <v>12.26</v>
      </c>
      <c r="S35" s="20">
        <v>6.27</v>
      </c>
      <c r="T35" s="19">
        <v>1.1499999999999999</v>
      </c>
      <c r="U35" s="20">
        <v>1.88</v>
      </c>
      <c r="V35" s="19">
        <v>20.3</v>
      </c>
      <c r="W35" s="20">
        <v>3.48</v>
      </c>
      <c r="X35" s="19">
        <v>1.27</v>
      </c>
      <c r="Y35" s="20">
        <v>8.0399999999999991</v>
      </c>
      <c r="Z35" s="19">
        <v>5.16</v>
      </c>
      <c r="AA35" s="20">
        <v>3.91</v>
      </c>
      <c r="AB35" s="19">
        <v>0.44</v>
      </c>
      <c r="AC35" s="20">
        <v>0.21</v>
      </c>
      <c r="AD35" s="19">
        <v>0</v>
      </c>
      <c r="AE35" s="20">
        <v>0</v>
      </c>
      <c r="AF35" s="19">
        <v>0</v>
      </c>
      <c r="AG35" s="20">
        <v>0</v>
      </c>
      <c r="AH35" s="19">
        <v>0</v>
      </c>
      <c r="AI35" s="20">
        <v>0</v>
      </c>
      <c r="AJ35" s="19">
        <v>0</v>
      </c>
      <c r="AK35" s="23">
        <v>0</v>
      </c>
    </row>
    <row r="36" spans="1:37" ht="13">
      <c r="A36" s="2" t="s">
        <v>48</v>
      </c>
      <c r="B36" s="19">
        <v>4144.1400000000003</v>
      </c>
      <c r="C36" s="20">
        <v>337.14</v>
      </c>
      <c r="D36" s="19">
        <v>4645.0600000000004</v>
      </c>
      <c r="E36" s="20">
        <v>193.42</v>
      </c>
      <c r="F36" s="19">
        <v>0</v>
      </c>
      <c r="G36" s="20">
        <v>0</v>
      </c>
      <c r="H36" s="19">
        <v>1308.1400000000001</v>
      </c>
      <c r="I36" s="21">
        <v>58.28</v>
      </c>
      <c r="J36" s="19">
        <v>4515.32</v>
      </c>
      <c r="K36" s="21">
        <v>81.08</v>
      </c>
      <c r="L36" s="19">
        <v>5032.92</v>
      </c>
      <c r="M36" s="21">
        <v>43.22</v>
      </c>
      <c r="N36" s="19">
        <v>5705.58</v>
      </c>
      <c r="O36" s="20">
        <v>40.24</v>
      </c>
      <c r="P36" s="19">
        <v>4166.72</v>
      </c>
      <c r="Q36" s="20">
        <v>16.28</v>
      </c>
      <c r="R36" s="19">
        <v>4756.66</v>
      </c>
      <c r="S36" s="20">
        <v>75.22</v>
      </c>
      <c r="T36" s="19">
        <v>5163.4799999999996</v>
      </c>
      <c r="U36" s="20">
        <v>89.98</v>
      </c>
      <c r="V36" s="19">
        <v>5138.62</v>
      </c>
      <c r="W36" s="20">
        <v>160.46</v>
      </c>
      <c r="X36" s="19">
        <v>3432.3</v>
      </c>
      <c r="Y36" s="20">
        <v>69.959999999999994</v>
      </c>
      <c r="Z36" s="19">
        <v>3676.86</v>
      </c>
      <c r="AA36" s="20">
        <v>207.42</v>
      </c>
      <c r="AB36" s="19">
        <v>4837.62</v>
      </c>
      <c r="AC36" s="20">
        <v>119.56</v>
      </c>
      <c r="AD36" s="19">
        <v>5506.68</v>
      </c>
      <c r="AE36" s="20">
        <v>101.62</v>
      </c>
      <c r="AF36" s="19">
        <v>5977.12</v>
      </c>
      <c r="AG36" s="20">
        <v>134.13999999999999</v>
      </c>
      <c r="AH36" s="19">
        <v>4631.4399999999996</v>
      </c>
      <c r="AI36" s="20">
        <v>222.76</v>
      </c>
      <c r="AJ36" s="19">
        <v>5903.64</v>
      </c>
      <c r="AK36" s="23">
        <v>139.38</v>
      </c>
    </row>
    <row r="37" spans="1:37" ht="13">
      <c r="A37" s="2" t="s">
        <v>49</v>
      </c>
      <c r="B37" s="19">
        <v>3515.33</v>
      </c>
      <c r="C37" s="20">
        <v>361.34</v>
      </c>
      <c r="D37" s="19">
        <v>3932.1</v>
      </c>
      <c r="E37" s="20">
        <v>87.93</v>
      </c>
      <c r="F37" s="19">
        <v>0</v>
      </c>
      <c r="G37" s="20">
        <v>0</v>
      </c>
      <c r="H37" s="19">
        <v>421.88</v>
      </c>
      <c r="I37" s="21">
        <v>1.55</v>
      </c>
      <c r="J37" s="19">
        <v>1491.1</v>
      </c>
      <c r="K37" s="21">
        <v>10</v>
      </c>
      <c r="L37" s="19">
        <v>4494.75</v>
      </c>
      <c r="M37" s="21">
        <v>22.32</v>
      </c>
      <c r="N37" s="19">
        <v>5156.87</v>
      </c>
      <c r="O37" s="20">
        <v>71</v>
      </c>
      <c r="P37" s="19">
        <v>5017.3999999999996</v>
      </c>
      <c r="Q37" s="20">
        <v>44.07</v>
      </c>
      <c r="R37" s="19">
        <v>5683.99</v>
      </c>
      <c r="S37" s="20">
        <v>126.24</v>
      </c>
      <c r="T37" s="19">
        <v>4683.7</v>
      </c>
      <c r="U37" s="20">
        <v>126.72</v>
      </c>
      <c r="V37" s="19">
        <v>4047.21</v>
      </c>
      <c r="W37" s="20">
        <v>144.88999999999999</v>
      </c>
      <c r="X37" s="19">
        <v>2291.41</v>
      </c>
      <c r="Y37" s="20">
        <v>197.11</v>
      </c>
      <c r="Z37" s="19">
        <v>3470.86</v>
      </c>
      <c r="AA37" s="20">
        <v>200.14</v>
      </c>
      <c r="AB37" s="19">
        <v>3192.25</v>
      </c>
      <c r="AC37" s="20">
        <v>168.49</v>
      </c>
      <c r="AD37" s="19">
        <v>2488.12</v>
      </c>
      <c r="AE37" s="20">
        <v>82.8</v>
      </c>
      <c r="AF37" s="19">
        <v>2904.72</v>
      </c>
      <c r="AG37" s="20">
        <v>182.65</v>
      </c>
      <c r="AH37" s="19">
        <v>4365.92</v>
      </c>
      <c r="AI37" s="20">
        <v>284.12</v>
      </c>
      <c r="AJ37" s="19">
        <v>5303.25</v>
      </c>
      <c r="AK37" s="23">
        <v>160.49</v>
      </c>
    </row>
    <row r="38" spans="1:37" ht="13">
      <c r="A38" s="2" t="s">
        <v>50</v>
      </c>
      <c r="B38" s="19">
        <v>0</v>
      </c>
      <c r="C38" s="20">
        <v>0</v>
      </c>
      <c r="D38" s="19">
        <v>0</v>
      </c>
      <c r="E38" s="20">
        <v>0</v>
      </c>
      <c r="F38" s="19">
        <v>4.8</v>
      </c>
      <c r="G38" s="20">
        <v>0</v>
      </c>
      <c r="H38" s="19">
        <v>0</v>
      </c>
      <c r="I38" s="21">
        <v>0</v>
      </c>
      <c r="J38" s="19">
        <v>0</v>
      </c>
      <c r="K38" s="21">
        <v>0</v>
      </c>
      <c r="L38" s="19">
        <v>0</v>
      </c>
      <c r="M38" s="21">
        <v>0</v>
      </c>
      <c r="N38" s="19">
        <v>0</v>
      </c>
      <c r="O38" s="20">
        <v>0</v>
      </c>
      <c r="P38" s="19">
        <v>0</v>
      </c>
      <c r="Q38" s="20">
        <v>0</v>
      </c>
      <c r="R38" s="19">
        <v>69.319999999999993</v>
      </c>
      <c r="S38" s="20">
        <v>0.48</v>
      </c>
      <c r="T38" s="19">
        <v>1167.98</v>
      </c>
      <c r="U38" s="20">
        <v>6.92</v>
      </c>
      <c r="V38" s="19">
        <v>1592.92</v>
      </c>
      <c r="W38" s="20">
        <v>20.3</v>
      </c>
      <c r="X38" s="19">
        <v>3822.2</v>
      </c>
      <c r="Y38" s="20">
        <v>10.74</v>
      </c>
      <c r="Z38" s="19">
        <v>2865.2</v>
      </c>
      <c r="AA38" s="20">
        <v>6.46</v>
      </c>
      <c r="AB38" s="19">
        <v>2527.1</v>
      </c>
      <c r="AC38" s="20">
        <v>6.56</v>
      </c>
      <c r="AD38" s="19">
        <v>1871.2</v>
      </c>
      <c r="AE38" s="20">
        <v>12.76</v>
      </c>
      <c r="AF38" s="19">
        <v>4235.16</v>
      </c>
      <c r="AG38" s="20">
        <v>38.200000000000003</v>
      </c>
      <c r="AH38" s="19">
        <v>3263.74</v>
      </c>
      <c r="AI38" s="20">
        <v>35.68</v>
      </c>
      <c r="AJ38" s="19">
        <v>2011.84</v>
      </c>
      <c r="AK38" s="23">
        <v>120.04</v>
      </c>
    </row>
    <row r="39" spans="1:37" ht="13">
      <c r="A39" s="2" t="s">
        <v>51</v>
      </c>
      <c r="B39" s="19">
        <v>0</v>
      </c>
      <c r="C39" s="20">
        <v>0</v>
      </c>
      <c r="D39" s="19">
        <v>0</v>
      </c>
      <c r="E39" s="20">
        <v>0</v>
      </c>
      <c r="F39" s="19">
        <v>3.94</v>
      </c>
      <c r="G39" s="20">
        <v>0</v>
      </c>
      <c r="H39" s="19">
        <v>0</v>
      </c>
      <c r="I39" s="21">
        <v>0</v>
      </c>
      <c r="J39" s="19">
        <v>0</v>
      </c>
      <c r="K39" s="21">
        <v>0</v>
      </c>
      <c r="L39" s="19">
        <v>0</v>
      </c>
      <c r="M39" s="21">
        <v>0</v>
      </c>
      <c r="N39" s="19">
        <v>0</v>
      </c>
      <c r="O39" s="20">
        <v>0</v>
      </c>
      <c r="P39" s="19">
        <v>0</v>
      </c>
      <c r="Q39" s="20">
        <v>0</v>
      </c>
      <c r="R39" s="19">
        <v>1937.86</v>
      </c>
      <c r="S39" s="20">
        <v>27.36</v>
      </c>
      <c r="T39" s="19">
        <v>4169.7</v>
      </c>
      <c r="U39" s="20">
        <v>22.22</v>
      </c>
      <c r="V39" s="19">
        <v>3633.94</v>
      </c>
      <c r="W39" s="20">
        <v>25.16</v>
      </c>
      <c r="X39" s="19">
        <v>3361.36</v>
      </c>
      <c r="Y39" s="20">
        <v>26.94</v>
      </c>
      <c r="Z39" s="19">
        <v>3001.22</v>
      </c>
      <c r="AA39" s="20">
        <v>26.12</v>
      </c>
      <c r="AB39" s="19">
        <v>2981.34</v>
      </c>
      <c r="AC39" s="20">
        <v>15.52</v>
      </c>
      <c r="AD39" s="19">
        <v>4025.6</v>
      </c>
      <c r="AE39" s="20">
        <v>18.12</v>
      </c>
      <c r="AF39" s="19">
        <v>4327.3999999999996</v>
      </c>
      <c r="AG39" s="20">
        <v>91</v>
      </c>
      <c r="AH39" s="19">
        <v>4534.6400000000003</v>
      </c>
      <c r="AI39" s="20">
        <v>49.2</v>
      </c>
      <c r="AJ39" s="19">
        <v>3764.7</v>
      </c>
      <c r="AK39" s="23">
        <v>22.86</v>
      </c>
    </row>
    <row r="40" spans="1:37" ht="13">
      <c r="A40" s="2" t="s">
        <v>180</v>
      </c>
      <c r="B40" s="19">
        <v>0</v>
      </c>
      <c r="C40" s="20">
        <v>0</v>
      </c>
      <c r="D40" s="19">
        <v>0</v>
      </c>
      <c r="E40" s="20">
        <v>0</v>
      </c>
      <c r="F40" s="19">
        <v>0</v>
      </c>
      <c r="G40" s="20">
        <v>0</v>
      </c>
      <c r="H40" s="19">
        <v>0</v>
      </c>
      <c r="I40" s="21">
        <v>0</v>
      </c>
      <c r="J40" s="19">
        <v>4.16</v>
      </c>
      <c r="K40" s="21">
        <v>14.56</v>
      </c>
      <c r="L40" s="19">
        <v>8.43</v>
      </c>
      <c r="M40" s="21">
        <v>37.51</v>
      </c>
      <c r="N40" s="19">
        <v>9.98</v>
      </c>
      <c r="O40" s="20">
        <v>34.33</v>
      </c>
      <c r="P40" s="19">
        <v>7.57</v>
      </c>
      <c r="Q40" s="20">
        <v>111.51</v>
      </c>
      <c r="R40" s="19">
        <v>8.7100000000000009</v>
      </c>
      <c r="S40" s="20">
        <v>34.380000000000003</v>
      </c>
      <c r="T40" s="19">
        <v>24.67</v>
      </c>
      <c r="U40" s="20">
        <v>78.599999999999994</v>
      </c>
      <c r="V40" s="19">
        <v>6.52</v>
      </c>
      <c r="W40" s="20">
        <v>3.46</v>
      </c>
      <c r="X40" s="19">
        <v>6.23</v>
      </c>
      <c r="Y40" s="20">
        <v>2.2200000000000002</v>
      </c>
      <c r="Z40" s="19">
        <v>9.6999999999999993</v>
      </c>
      <c r="AA40" s="20">
        <v>7.87</v>
      </c>
      <c r="AB40" s="19">
        <v>14.61</v>
      </c>
      <c r="AC40" s="20">
        <v>11.26</v>
      </c>
      <c r="AD40" s="19">
        <v>4.01</v>
      </c>
      <c r="AE40" s="20">
        <v>2.23</v>
      </c>
      <c r="AF40" s="19">
        <v>0.64</v>
      </c>
      <c r="AG40" s="20">
        <v>0.57999999999999996</v>
      </c>
      <c r="AH40" s="19">
        <v>0.34</v>
      </c>
      <c r="AI40" s="20">
        <v>0.23</v>
      </c>
      <c r="AJ40" s="19">
        <v>2.91</v>
      </c>
      <c r="AK40" s="23">
        <v>2.97</v>
      </c>
    </row>
    <row r="41" spans="1:37" ht="13">
      <c r="A41" s="2" t="s">
        <v>19</v>
      </c>
      <c r="B41" s="19">
        <v>4631.72</v>
      </c>
      <c r="C41" s="20">
        <v>1733.81</v>
      </c>
      <c r="D41" s="19">
        <v>3522.83</v>
      </c>
      <c r="E41" s="20">
        <v>4183.38</v>
      </c>
      <c r="F41" s="19">
        <v>20969.419999999998</v>
      </c>
      <c r="G41" s="20">
        <v>13815.77</v>
      </c>
      <c r="H41" s="19">
        <v>20065.86</v>
      </c>
      <c r="I41" s="21">
        <v>17254.89</v>
      </c>
      <c r="J41" s="19">
        <v>20451.150000000001</v>
      </c>
      <c r="K41" s="21">
        <v>13299.53</v>
      </c>
      <c r="L41" s="19">
        <v>27087.89</v>
      </c>
      <c r="M41" s="21">
        <v>13208.94</v>
      </c>
      <c r="N41" s="19">
        <v>24957.59</v>
      </c>
      <c r="O41" s="20">
        <v>12486.15</v>
      </c>
      <c r="P41" s="19">
        <v>16953.57</v>
      </c>
      <c r="Q41" s="20">
        <v>18609.349999999999</v>
      </c>
      <c r="R41" s="19">
        <v>14462.28</v>
      </c>
      <c r="S41" s="20">
        <v>12079.26</v>
      </c>
      <c r="T41" s="19">
        <v>9932.9</v>
      </c>
      <c r="U41" s="20">
        <v>16154.64</v>
      </c>
      <c r="V41" s="19">
        <v>8482.0499999999993</v>
      </c>
      <c r="W41" s="20">
        <v>11222.82</v>
      </c>
      <c r="X41" s="19">
        <v>14721.89</v>
      </c>
      <c r="Y41" s="20">
        <v>10638.81</v>
      </c>
      <c r="Z41" s="19">
        <v>5949.59</v>
      </c>
      <c r="AA41" s="20">
        <v>10463.99</v>
      </c>
      <c r="AB41" s="19">
        <v>4347.54</v>
      </c>
      <c r="AC41" s="20">
        <v>2550.29</v>
      </c>
      <c r="AD41" s="19">
        <v>0</v>
      </c>
      <c r="AE41" s="20">
        <v>0</v>
      </c>
      <c r="AF41" s="19">
        <v>0</v>
      </c>
      <c r="AG41" s="20">
        <v>0</v>
      </c>
      <c r="AH41" s="19">
        <v>19005.3</v>
      </c>
      <c r="AI41" s="20">
        <v>7748.46</v>
      </c>
      <c r="AJ41" s="19">
        <v>17795.16</v>
      </c>
      <c r="AK41" s="23">
        <v>8755.16</v>
      </c>
    </row>
    <row r="42" spans="1:37" ht="13">
      <c r="A42" s="2" t="s">
        <v>181</v>
      </c>
      <c r="B42" s="19">
        <v>213.67</v>
      </c>
      <c r="C42" s="20">
        <v>160.30000000000001</v>
      </c>
      <c r="D42" s="19">
        <v>198.31</v>
      </c>
      <c r="E42" s="20">
        <v>30.1</v>
      </c>
      <c r="F42" s="19">
        <v>271.92</v>
      </c>
      <c r="G42" s="20">
        <v>39.32</v>
      </c>
      <c r="H42" s="19">
        <v>406.36</v>
      </c>
      <c r="I42" s="21">
        <v>48.5</v>
      </c>
      <c r="J42" s="19">
        <v>330.1</v>
      </c>
      <c r="K42" s="21">
        <v>85.11</v>
      </c>
      <c r="L42" s="19">
        <v>377.14</v>
      </c>
      <c r="M42" s="21">
        <v>10.33</v>
      </c>
      <c r="N42" s="19">
        <v>540.44000000000005</v>
      </c>
      <c r="O42" s="20">
        <v>271.43</v>
      </c>
      <c r="P42" s="19">
        <v>103.82</v>
      </c>
      <c r="Q42" s="20">
        <v>235.24</v>
      </c>
      <c r="R42" s="19">
        <v>0</v>
      </c>
      <c r="S42" s="20">
        <v>0</v>
      </c>
      <c r="T42" s="19">
        <v>0</v>
      </c>
      <c r="U42" s="20">
        <v>0</v>
      </c>
      <c r="V42" s="19">
        <v>0</v>
      </c>
      <c r="W42" s="20">
        <v>0</v>
      </c>
      <c r="X42" s="19">
        <v>0</v>
      </c>
      <c r="Y42" s="20">
        <v>0</v>
      </c>
      <c r="Z42" s="19">
        <v>0</v>
      </c>
      <c r="AA42" s="20">
        <v>0</v>
      </c>
      <c r="AB42" s="19">
        <v>0</v>
      </c>
      <c r="AC42" s="20">
        <v>0</v>
      </c>
      <c r="AD42" s="19">
        <v>0</v>
      </c>
      <c r="AE42" s="20">
        <v>0</v>
      </c>
      <c r="AF42" s="19">
        <v>0</v>
      </c>
      <c r="AG42" s="20">
        <v>0</v>
      </c>
      <c r="AH42" s="19">
        <v>0</v>
      </c>
      <c r="AI42" s="20">
        <v>0</v>
      </c>
      <c r="AJ42" s="19">
        <v>0</v>
      </c>
      <c r="AK42" s="23">
        <v>0</v>
      </c>
    </row>
    <row r="43" spans="1:37" ht="13">
      <c r="A43" s="2" t="s">
        <v>20</v>
      </c>
      <c r="B43" s="19">
        <v>6481.05</v>
      </c>
      <c r="C43" s="20">
        <v>7578.35</v>
      </c>
      <c r="D43" s="19">
        <v>7824.5</v>
      </c>
      <c r="E43" s="20">
        <v>10511.25</v>
      </c>
      <c r="F43" s="19">
        <v>5317.05</v>
      </c>
      <c r="G43" s="20">
        <v>5783.15</v>
      </c>
      <c r="H43" s="19">
        <v>6048.45</v>
      </c>
      <c r="I43" s="21">
        <v>8647.1</v>
      </c>
      <c r="J43" s="19">
        <v>4442.75</v>
      </c>
      <c r="K43" s="21">
        <v>9700.6</v>
      </c>
      <c r="L43" s="19">
        <v>4924.25</v>
      </c>
      <c r="M43" s="21">
        <v>11563.9</v>
      </c>
      <c r="N43" s="19">
        <v>2489.85</v>
      </c>
      <c r="O43" s="20">
        <v>17527.05</v>
      </c>
      <c r="P43" s="19">
        <v>3630.9</v>
      </c>
      <c r="Q43" s="20">
        <v>5567</v>
      </c>
      <c r="R43" s="19">
        <v>3039.7</v>
      </c>
      <c r="S43" s="20">
        <v>6876.85</v>
      </c>
      <c r="T43" s="19">
        <v>0</v>
      </c>
      <c r="U43" s="20">
        <v>0</v>
      </c>
      <c r="V43" s="19">
        <v>0</v>
      </c>
      <c r="W43" s="20">
        <v>0</v>
      </c>
      <c r="X43" s="19">
        <v>2157.8000000000002</v>
      </c>
      <c r="Y43" s="20">
        <v>3660.8</v>
      </c>
      <c r="Z43" s="19">
        <v>2992.65</v>
      </c>
      <c r="AA43" s="20">
        <v>1729</v>
      </c>
      <c r="AB43" s="19">
        <v>8324.75</v>
      </c>
      <c r="AC43" s="20">
        <v>4379.5</v>
      </c>
      <c r="AD43" s="19">
        <v>4995.1499999999996</v>
      </c>
      <c r="AE43" s="20">
        <v>5831.75</v>
      </c>
      <c r="AF43" s="19">
        <v>3743.75</v>
      </c>
      <c r="AG43" s="20">
        <v>7277.75</v>
      </c>
      <c r="AH43" s="19">
        <v>5540.2</v>
      </c>
      <c r="AI43" s="20">
        <v>2498.5500000000002</v>
      </c>
      <c r="AJ43" s="19">
        <v>7780.9</v>
      </c>
      <c r="AK43" s="23">
        <v>4579.95</v>
      </c>
    </row>
    <row r="44" spans="1:37" ht="13">
      <c r="A44" s="2" t="s">
        <v>21</v>
      </c>
      <c r="B44" s="19">
        <v>1740.12</v>
      </c>
      <c r="C44" s="20">
        <v>2293.0700000000002</v>
      </c>
      <c r="D44" s="19">
        <v>2327.62</v>
      </c>
      <c r="E44" s="20">
        <v>6295.07</v>
      </c>
      <c r="F44" s="19">
        <v>4040.1</v>
      </c>
      <c r="G44" s="20">
        <v>3666.36</v>
      </c>
      <c r="H44" s="19">
        <v>2500.06</v>
      </c>
      <c r="I44" s="21">
        <v>8683</v>
      </c>
      <c r="J44" s="19">
        <v>596.89</v>
      </c>
      <c r="K44" s="21">
        <v>9537.8700000000008</v>
      </c>
      <c r="L44" s="19">
        <v>2869.11</v>
      </c>
      <c r="M44" s="21">
        <v>6839.31</v>
      </c>
      <c r="N44" s="19">
        <v>3876.54</v>
      </c>
      <c r="O44" s="20">
        <v>3489.04</v>
      </c>
      <c r="P44" s="19">
        <v>1651.54</v>
      </c>
      <c r="Q44" s="20">
        <v>7537.31</v>
      </c>
      <c r="R44" s="19">
        <v>2801.34</v>
      </c>
      <c r="S44" s="20">
        <v>11227.29</v>
      </c>
      <c r="T44" s="19">
        <v>1095.07</v>
      </c>
      <c r="U44" s="20">
        <v>10097.41</v>
      </c>
      <c r="V44" s="19">
        <v>1965.77</v>
      </c>
      <c r="W44" s="20">
        <v>6517.62</v>
      </c>
      <c r="X44" s="19">
        <v>1351.43</v>
      </c>
      <c r="Y44" s="20">
        <v>6298.51</v>
      </c>
      <c r="Z44" s="19">
        <v>136.6</v>
      </c>
      <c r="AA44" s="20">
        <v>10744.82</v>
      </c>
      <c r="AB44" s="19">
        <v>3668.27</v>
      </c>
      <c r="AC44" s="20">
        <v>2872.89</v>
      </c>
      <c r="AD44" s="19">
        <v>1653.7</v>
      </c>
      <c r="AE44" s="20">
        <v>5735.24</v>
      </c>
      <c r="AF44" s="19">
        <v>3350.82</v>
      </c>
      <c r="AG44" s="20">
        <v>6516.58</v>
      </c>
      <c r="AH44" s="19">
        <v>3388.06</v>
      </c>
      <c r="AI44" s="20">
        <v>4494.3999999999996</v>
      </c>
      <c r="AJ44" s="19">
        <v>1145.01</v>
      </c>
      <c r="AK44" s="23">
        <v>8238.1299999999992</v>
      </c>
    </row>
    <row r="45" spans="1:37" ht="13">
      <c r="A45" s="2" t="s">
        <v>77</v>
      </c>
      <c r="B45" s="19">
        <v>0</v>
      </c>
      <c r="C45" s="20">
        <v>6.22</v>
      </c>
      <c r="D45" s="19">
        <v>0</v>
      </c>
      <c r="E45" s="20">
        <v>0</v>
      </c>
      <c r="F45" s="19">
        <v>0</v>
      </c>
      <c r="G45" s="20">
        <v>0</v>
      </c>
      <c r="H45" s="19">
        <v>0</v>
      </c>
      <c r="I45" s="21">
        <v>0</v>
      </c>
      <c r="J45" s="19">
        <v>0</v>
      </c>
      <c r="K45" s="21">
        <v>0</v>
      </c>
      <c r="L45" s="19">
        <v>0</v>
      </c>
      <c r="M45" s="21">
        <v>0</v>
      </c>
      <c r="N45" s="19">
        <v>0</v>
      </c>
      <c r="O45" s="20">
        <v>0</v>
      </c>
      <c r="P45" s="19">
        <v>0</v>
      </c>
      <c r="Q45" s="20">
        <v>0</v>
      </c>
      <c r="R45" s="19">
        <v>0</v>
      </c>
      <c r="S45" s="20">
        <v>0</v>
      </c>
      <c r="T45" s="19">
        <v>0</v>
      </c>
      <c r="U45" s="20">
        <v>0</v>
      </c>
      <c r="V45" s="19">
        <v>0</v>
      </c>
      <c r="W45" s="20">
        <v>0</v>
      </c>
      <c r="X45" s="19">
        <v>0</v>
      </c>
      <c r="Y45" s="20">
        <v>0</v>
      </c>
      <c r="Z45" s="19">
        <v>0</v>
      </c>
      <c r="AA45" s="20">
        <v>0</v>
      </c>
      <c r="AB45" s="19">
        <v>0</v>
      </c>
      <c r="AC45" s="20">
        <v>0</v>
      </c>
      <c r="AD45" s="19">
        <v>0</v>
      </c>
      <c r="AE45" s="20">
        <v>0</v>
      </c>
      <c r="AF45" s="19">
        <v>0</v>
      </c>
      <c r="AG45" s="20">
        <v>0</v>
      </c>
      <c r="AH45" s="19">
        <v>0</v>
      </c>
      <c r="AI45" s="20">
        <v>0</v>
      </c>
      <c r="AJ45" s="19">
        <v>0</v>
      </c>
      <c r="AK45" s="23">
        <v>0</v>
      </c>
    </row>
    <row r="46" spans="1:37" ht="13">
      <c r="A46" s="2" t="s">
        <v>78</v>
      </c>
      <c r="B46" s="19">
        <v>10931.3</v>
      </c>
      <c r="C46" s="20">
        <v>1840.05</v>
      </c>
      <c r="D46" s="19">
        <v>5251.65</v>
      </c>
      <c r="E46" s="20">
        <v>2128.8000000000002</v>
      </c>
      <c r="F46" s="19">
        <v>3855.95</v>
      </c>
      <c r="G46" s="20">
        <v>2082.9</v>
      </c>
      <c r="H46" s="19">
        <v>4612.6499999999996</v>
      </c>
      <c r="I46" s="21">
        <v>2807.25</v>
      </c>
      <c r="J46" s="19">
        <v>2207.0500000000002</v>
      </c>
      <c r="K46" s="21">
        <v>823.45</v>
      </c>
      <c r="L46" s="19">
        <v>960.35</v>
      </c>
      <c r="M46" s="21">
        <v>1484.75</v>
      </c>
      <c r="N46" s="19">
        <v>8620.4</v>
      </c>
      <c r="O46" s="20">
        <v>2524.6</v>
      </c>
      <c r="P46" s="19">
        <v>20018.849999999999</v>
      </c>
      <c r="Q46" s="20">
        <v>670.3</v>
      </c>
      <c r="R46" s="19">
        <v>32508.85</v>
      </c>
      <c r="S46" s="20">
        <v>342.65</v>
      </c>
      <c r="T46" s="19">
        <v>25607.3</v>
      </c>
      <c r="U46" s="20">
        <v>378</v>
      </c>
      <c r="V46" s="19">
        <v>28145.65</v>
      </c>
      <c r="W46" s="20">
        <v>314</v>
      </c>
      <c r="X46" s="19">
        <v>36259.5</v>
      </c>
      <c r="Y46" s="20">
        <v>51.75</v>
      </c>
      <c r="Z46" s="19">
        <v>16254.25</v>
      </c>
      <c r="AA46" s="20">
        <v>104.7</v>
      </c>
      <c r="AB46" s="19">
        <v>20031.099999999999</v>
      </c>
      <c r="AC46" s="20">
        <v>376.5</v>
      </c>
      <c r="AD46" s="19">
        <v>0</v>
      </c>
      <c r="AE46" s="20">
        <v>0</v>
      </c>
      <c r="AF46" s="19">
        <v>0</v>
      </c>
      <c r="AG46" s="20">
        <v>0</v>
      </c>
      <c r="AH46" s="19">
        <v>0</v>
      </c>
      <c r="AI46" s="20">
        <v>0</v>
      </c>
      <c r="AJ46" s="19">
        <v>0</v>
      </c>
      <c r="AK46" s="23">
        <v>0</v>
      </c>
    </row>
    <row r="47" spans="1:37" ht="13">
      <c r="A47" s="2" t="s">
        <v>79</v>
      </c>
      <c r="B47" s="19">
        <v>0</v>
      </c>
      <c r="C47" s="20">
        <v>5.19</v>
      </c>
      <c r="D47" s="19">
        <v>0</v>
      </c>
      <c r="E47" s="20">
        <v>0</v>
      </c>
      <c r="F47" s="19">
        <v>0</v>
      </c>
      <c r="G47" s="20">
        <v>0</v>
      </c>
      <c r="H47" s="19">
        <v>0</v>
      </c>
      <c r="I47" s="21">
        <v>0</v>
      </c>
      <c r="J47" s="19">
        <v>0</v>
      </c>
      <c r="K47" s="21">
        <v>0</v>
      </c>
      <c r="L47" s="19">
        <v>0</v>
      </c>
      <c r="M47" s="21">
        <v>0</v>
      </c>
      <c r="N47" s="19">
        <v>0</v>
      </c>
      <c r="O47" s="20">
        <v>3.39</v>
      </c>
      <c r="P47" s="19">
        <v>0</v>
      </c>
      <c r="Q47" s="20">
        <v>0</v>
      </c>
      <c r="R47" s="19">
        <v>0</v>
      </c>
      <c r="S47" s="20">
        <v>0</v>
      </c>
      <c r="T47" s="19">
        <v>0</v>
      </c>
      <c r="U47" s="20">
        <v>4.8099999999999996</v>
      </c>
      <c r="V47" s="19">
        <v>0</v>
      </c>
      <c r="W47" s="20">
        <v>0</v>
      </c>
      <c r="X47" s="19">
        <v>0</v>
      </c>
      <c r="Y47" s="20">
        <v>6.68</v>
      </c>
      <c r="Z47" s="19">
        <v>0.02</v>
      </c>
      <c r="AA47" s="20">
        <v>4.9800000000000004</v>
      </c>
      <c r="AB47" s="19">
        <v>0</v>
      </c>
      <c r="AC47" s="20">
        <v>2.86</v>
      </c>
      <c r="AD47" s="19">
        <v>0</v>
      </c>
      <c r="AE47" s="20">
        <v>4.43</v>
      </c>
      <c r="AF47" s="19">
        <v>0</v>
      </c>
      <c r="AG47" s="20">
        <v>22.68</v>
      </c>
      <c r="AH47" s="19">
        <v>0</v>
      </c>
      <c r="AI47" s="20">
        <v>0</v>
      </c>
      <c r="AJ47" s="19">
        <v>0</v>
      </c>
      <c r="AK47" s="23">
        <v>0</v>
      </c>
    </row>
    <row r="48" spans="1:37" ht="13">
      <c r="A48" s="2" t="s">
        <v>80</v>
      </c>
      <c r="B48" s="19">
        <v>7696.65</v>
      </c>
      <c r="C48" s="20">
        <v>756</v>
      </c>
      <c r="D48" s="19">
        <v>0</v>
      </c>
      <c r="E48" s="20">
        <v>0</v>
      </c>
      <c r="F48" s="19">
        <v>0</v>
      </c>
      <c r="G48" s="20">
        <v>0</v>
      </c>
      <c r="H48" s="19">
        <v>0</v>
      </c>
      <c r="I48" s="21">
        <v>0</v>
      </c>
      <c r="J48" s="19">
        <v>0</v>
      </c>
      <c r="K48" s="21">
        <v>0</v>
      </c>
      <c r="L48" s="19">
        <v>0</v>
      </c>
      <c r="M48" s="21">
        <v>0</v>
      </c>
      <c r="N48" s="19">
        <v>1989.7</v>
      </c>
      <c r="O48" s="20">
        <v>1155.45</v>
      </c>
      <c r="P48" s="19">
        <v>12757.25</v>
      </c>
      <c r="Q48" s="20">
        <v>1563.6</v>
      </c>
      <c r="R48" s="19">
        <v>14662.1</v>
      </c>
      <c r="S48" s="20">
        <v>685.5</v>
      </c>
      <c r="T48" s="19">
        <v>15889.1</v>
      </c>
      <c r="U48" s="20">
        <v>2699.69</v>
      </c>
      <c r="V48" s="19">
        <v>7799.55</v>
      </c>
      <c r="W48" s="20">
        <v>6372.55</v>
      </c>
      <c r="X48" s="19">
        <v>10314.700000000001</v>
      </c>
      <c r="Y48" s="20">
        <v>4440.47</v>
      </c>
      <c r="Z48" s="19">
        <v>23489.45</v>
      </c>
      <c r="AA48" s="20">
        <v>1612.3</v>
      </c>
      <c r="AB48" s="19">
        <v>14006.65</v>
      </c>
      <c r="AC48" s="20">
        <v>1993.15</v>
      </c>
      <c r="AD48" s="19">
        <v>8050.75</v>
      </c>
      <c r="AE48" s="20">
        <v>2472.17</v>
      </c>
      <c r="AF48" s="19">
        <v>9018.7000000000007</v>
      </c>
      <c r="AG48" s="20">
        <v>5745.87</v>
      </c>
      <c r="AH48" s="19">
        <v>8887.25</v>
      </c>
      <c r="AI48" s="20">
        <v>1260.05</v>
      </c>
      <c r="AJ48" s="19">
        <v>10813.25</v>
      </c>
      <c r="AK48" s="23">
        <v>3726.8</v>
      </c>
    </row>
    <row r="49" spans="1:37" ht="13">
      <c r="A49" s="2" t="s">
        <v>81</v>
      </c>
      <c r="B49" s="19">
        <v>0.01</v>
      </c>
      <c r="C49" s="20">
        <v>1.62</v>
      </c>
      <c r="D49" s="19">
        <v>0</v>
      </c>
      <c r="E49" s="20">
        <v>0</v>
      </c>
      <c r="F49" s="19">
        <v>0</v>
      </c>
      <c r="G49" s="20">
        <v>0</v>
      </c>
      <c r="H49" s="19">
        <v>0</v>
      </c>
      <c r="I49" s="21">
        <v>4.4800000000000004</v>
      </c>
      <c r="J49" s="19">
        <v>0</v>
      </c>
      <c r="K49" s="21">
        <v>0</v>
      </c>
      <c r="L49" s="19">
        <v>0</v>
      </c>
      <c r="M49" s="21">
        <v>0</v>
      </c>
      <c r="N49" s="19">
        <v>0</v>
      </c>
      <c r="O49" s="20">
        <v>1.51</v>
      </c>
      <c r="P49" s="19">
        <v>0</v>
      </c>
      <c r="Q49" s="20">
        <v>0</v>
      </c>
      <c r="R49" s="19">
        <v>0</v>
      </c>
      <c r="S49" s="20">
        <v>1.51</v>
      </c>
      <c r="T49" s="19">
        <v>0</v>
      </c>
      <c r="U49" s="20">
        <v>10.67</v>
      </c>
      <c r="V49" s="19">
        <v>0</v>
      </c>
      <c r="W49" s="20">
        <v>0</v>
      </c>
      <c r="X49" s="19">
        <v>0</v>
      </c>
      <c r="Y49" s="20">
        <v>7.68</v>
      </c>
      <c r="Z49" s="19">
        <v>0</v>
      </c>
      <c r="AA49" s="20">
        <v>6.97</v>
      </c>
      <c r="AB49" s="19">
        <v>0</v>
      </c>
      <c r="AC49" s="20">
        <v>0</v>
      </c>
      <c r="AD49" s="19">
        <v>0</v>
      </c>
      <c r="AE49" s="20">
        <v>0</v>
      </c>
      <c r="AF49" s="19">
        <v>0</v>
      </c>
      <c r="AG49" s="20">
        <v>8.34</v>
      </c>
      <c r="AH49" s="19">
        <v>4.51</v>
      </c>
      <c r="AI49" s="20">
        <v>0</v>
      </c>
      <c r="AJ49" s="19">
        <v>0</v>
      </c>
      <c r="AK49" s="23">
        <v>0</v>
      </c>
    </row>
    <row r="50" spans="1:37" ht="13">
      <c r="A50" s="2" t="s">
        <v>82</v>
      </c>
      <c r="B50" s="19">
        <v>10072</v>
      </c>
      <c r="C50" s="20">
        <v>2013.1</v>
      </c>
      <c r="D50" s="19">
        <v>4450.8999999999996</v>
      </c>
      <c r="E50" s="20">
        <v>939.7</v>
      </c>
      <c r="F50" s="19">
        <v>6163.1</v>
      </c>
      <c r="G50" s="20">
        <v>2934.1</v>
      </c>
      <c r="H50" s="19">
        <v>6419</v>
      </c>
      <c r="I50" s="21">
        <v>3838.22</v>
      </c>
      <c r="J50" s="19">
        <v>5482</v>
      </c>
      <c r="K50" s="21">
        <v>1790.85</v>
      </c>
      <c r="L50" s="19">
        <v>6145.05</v>
      </c>
      <c r="M50" s="21">
        <v>5393.1</v>
      </c>
      <c r="N50" s="19">
        <v>4934</v>
      </c>
      <c r="O50" s="20">
        <v>3280.4</v>
      </c>
      <c r="P50" s="19">
        <v>15562.3</v>
      </c>
      <c r="Q50" s="20">
        <v>5979.65</v>
      </c>
      <c r="R50" s="19">
        <v>16379.7</v>
      </c>
      <c r="S50" s="20">
        <v>4740.4399999999996</v>
      </c>
      <c r="T50" s="19">
        <v>10189.049999999999</v>
      </c>
      <c r="U50" s="20">
        <v>14817.79</v>
      </c>
      <c r="V50" s="19">
        <v>7178.05</v>
      </c>
      <c r="W50" s="20">
        <v>12208.05</v>
      </c>
      <c r="X50" s="19">
        <v>9142.5</v>
      </c>
      <c r="Y50" s="20">
        <v>6555.37</v>
      </c>
      <c r="Z50" s="19">
        <v>6821.5</v>
      </c>
      <c r="AA50" s="20">
        <v>1687.65</v>
      </c>
      <c r="AB50" s="19">
        <v>16039.3</v>
      </c>
      <c r="AC50" s="20">
        <v>3844.05</v>
      </c>
      <c r="AD50" s="19">
        <v>6566.55</v>
      </c>
      <c r="AE50" s="20">
        <v>25446.65</v>
      </c>
      <c r="AF50" s="19">
        <v>8658.15</v>
      </c>
      <c r="AG50" s="20">
        <v>13224.62</v>
      </c>
      <c r="AH50" s="19">
        <v>2594</v>
      </c>
      <c r="AI50" s="20">
        <v>3817.45</v>
      </c>
      <c r="AJ50" s="19">
        <v>0</v>
      </c>
      <c r="AK50" s="23">
        <v>0</v>
      </c>
    </row>
    <row r="51" spans="1:37" ht="13">
      <c r="A51" s="2" t="s">
        <v>83</v>
      </c>
      <c r="B51" s="19">
        <v>0</v>
      </c>
      <c r="C51" s="20">
        <v>1.49</v>
      </c>
      <c r="D51" s="19">
        <v>0</v>
      </c>
      <c r="E51" s="20">
        <v>0</v>
      </c>
      <c r="F51" s="19">
        <v>0</v>
      </c>
      <c r="G51" s="20">
        <v>0</v>
      </c>
      <c r="H51" s="19">
        <v>0</v>
      </c>
      <c r="I51" s="21">
        <v>0</v>
      </c>
      <c r="J51" s="19">
        <v>0</v>
      </c>
      <c r="K51" s="21">
        <v>0</v>
      </c>
      <c r="L51" s="19">
        <v>0</v>
      </c>
      <c r="M51" s="21">
        <v>0</v>
      </c>
      <c r="N51" s="19">
        <v>0</v>
      </c>
      <c r="O51" s="20">
        <v>3.33</v>
      </c>
      <c r="P51" s="19">
        <v>0</v>
      </c>
      <c r="Q51" s="20">
        <v>2.93</v>
      </c>
      <c r="R51" s="19">
        <v>0</v>
      </c>
      <c r="S51" s="20">
        <v>3.54</v>
      </c>
      <c r="T51" s="19">
        <v>0</v>
      </c>
      <c r="U51" s="20">
        <v>8.4600000000000009</v>
      </c>
      <c r="V51" s="19">
        <v>0</v>
      </c>
      <c r="W51" s="20">
        <v>0</v>
      </c>
      <c r="X51" s="19">
        <v>0</v>
      </c>
      <c r="Y51" s="20">
        <v>13.1</v>
      </c>
      <c r="Z51" s="19">
        <v>0</v>
      </c>
      <c r="AA51" s="20">
        <v>0</v>
      </c>
      <c r="AB51" s="19">
        <v>0</v>
      </c>
      <c r="AC51" s="20">
        <v>0</v>
      </c>
      <c r="AD51" s="19">
        <v>0</v>
      </c>
      <c r="AE51" s="20">
        <v>0</v>
      </c>
      <c r="AF51" s="19">
        <v>0</v>
      </c>
      <c r="AG51" s="20">
        <v>12.59</v>
      </c>
      <c r="AH51" s="19">
        <v>4.55</v>
      </c>
      <c r="AI51" s="20">
        <v>1.06</v>
      </c>
      <c r="AJ51" s="19">
        <v>0</v>
      </c>
      <c r="AK51" s="23">
        <v>0</v>
      </c>
    </row>
    <row r="52" spans="1:37" ht="13">
      <c r="A52" s="2" t="s">
        <v>84</v>
      </c>
      <c r="B52" s="19">
        <v>9501.0499999999993</v>
      </c>
      <c r="C52" s="20">
        <v>2880.15</v>
      </c>
      <c r="D52" s="19">
        <v>5849.3</v>
      </c>
      <c r="E52" s="20">
        <v>2371.0500000000002</v>
      </c>
      <c r="F52" s="19">
        <v>5120.45</v>
      </c>
      <c r="G52" s="20">
        <v>2544.65</v>
      </c>
      <c r="H52" s="19">
        <v>1767.8</v>
      </c>
      <c r="I52" s="21">
        <v>3310.95</v>
      </c>
      <c r="J52" s="19">
        <v>721.95</v>
      </c>
      <c r="K52" s="21">
        <v>49.65</v>
      </c>
      <c r="L52" s="19">
        <v>6478</v>
      </c>
      <c r="M52" s="21">
        <v>3644</v>
      </c>
      <c r="N52" s="19">
        <v>4300.95</v>
      </c>
      <c r="O52" s="20">
        <v>4040.75</v>
      </c>
      <c r="P52" s="19">
        <v>11934.25</v>
      </c>
      <c r="Q52" s="20">
        <v>6421.6</v>
      </c>
      <c r="R52" s="19">
        <v>8954.2000000000007</v>
      </c>
      <c r="S52" s="20">
        <v>4484.45</v>
      </c>
      <c r="T52" s="19">
        <v>8106.8</v>
      </c>
      <c r="U52" s="20">
        <v>8652.98</v>
      </c>
      <c r="V52" s="19">
        <v>6594</v>
      </c>
      <c r="W52" s="20">
        <v>13196.1</v>
      </c>
      <c r="X52" s="19">
        <v>9496.5499999999993</v>
      </c>
      <c r="Y52" s="20">
        <v>3922.08</v>
      </c>
      <c r="Z52" s="19">
        <v>8911.65</v>
      </c>
      <c r="AA52" s="20">
        <v>1243.9000000000001</v>
      </c>
      <c r="AB52" s="19">
        <v>11181.1</v>
      </c>
      <c r="AC52" s="20">
        <v>2110.0500000000002</v>
      </c>
      <c r="AD52" s="19">
        <v>3570.25</v>
      </c>
      <c r="AE52" s="20">
        <v>2737.15</v>
      </c>
      <c r="AF52" s="19">
        <v>0</v>
      </c>
      <c r="AG52" s="20">
        <v>0</v>
      </c>
      <c r="AH52" s="19">
        <v>0</v>
      </c>
      <c r="AI52" s="20">
        <v>0</v>
      </c>
      <c r="AJ52" s="19">
        <v>6299</v>
      </c>
      <c r="AK52" s="23">
        <v>3599.15</v>
      </c>
    </row>
    <row r="53" spans="1:37" ht="13">
      <c r="A53" s="2" t="s">
        <v>85</v>
      </c>
      <c r="B53" s="19">
        <v>27562.15</v>
      </c>
      <c r="C53" s="20">
        <v>2683.7</v>
      </c>
      <c r="D53" s="19">
        <v>35755.599999999999</v>
      </c>
      <c r="E53" s="20">
        <v>6877</v>
      </c>
      <c r="F53" s="19">
        <v>33375.65</v>
      </c>
      <c r="G53" s="20">
        <v>8163.5</v>
      </c>
      <c r="H53" s="19">
        <v>32172.3</v>
      </c>
      <c r="I53" s="21">
        <v>9303.5</v>
      </c>
      <c r="J53" s="19">
        <v>43693.599999999999</v>
      </c>
      <c r="K53" s="21">
        <v>3769.65</v>
      </c>
      <c r="L53" s="19">
        <v>35611.300000000003</v>
      </c>
      <c r="M53" s="21">
        <v>7329.95</v>
      </c>
      <c r="N53" s="19">
        <v>20484.349999999999</v>
      </c>
      <c r="O53" s="20">
        <v>14031.65</v>
      </c>
      <c r="P53" s="19">
        <v>26226.9</v>
      </c>
      <c r="Q53" s="20">
        <v>8295.7999999999993</v>
      </c>
      <c r="R53" s="19">
        <v>3739.05</v>
      </c>
      <c r="S53" s="20">
        <v>3192.55</v>
      </c>
      <c r="T53" s="19">
        <v>8759.5499999999993</v>
      </c>
      <c r="U53" s="20">
        <v>9525.2999999999993</v>
      </c>
      <c r="V53" s="19">
        <v>7408.85</v>
      </c>
      <c r="W53" s="20">
        <v>16458</v>
      </c>
      <c r="X53" s="19">
        <v>7598.5</v>
      </c>
      <c r="Y53" s="20">
        <v>6414.95</v>
      </c>
      <c r="Z53" s="19">
        <v>21162.9</v>
      </c>
      <c r="AA53" s="20">
        <v>4383.05</v>
      </c>
      <c r="AB53" s="19">
        <v>7423.45</v>
      </c>
      <c r="AC53" s="20">
        <v>2333.1999999999998</v>
      </c>
      <c r="AD53" s="19">
        <v>22074.35</v>
      </c>
      <c r="AE53" s="20">
        <v>7405.25</v>
      </c>
      <c r="AF53" s="19">
        <v>20754.5</v>
      </c>
      <c r="AG53" s="20">
        <v>12381.8</v>
      </c>
      <c r="AH53" s="19">
        <v>25813.75</v>
      </c>
      <c r="AI53" s="20">
        <v>6662.35</v>
      </c>
      <c r="AJ53" s="19">
        <v>18313.55</v>
      </c>
      <c r="AK53" s="23">
        <v>4608</v>
      </c>
    </row>
    <row r="54" spans="1:37" ht="13">
      <c r="A54" s="2" t="s">
        <v>86</v>
      </c>
      <c r="B54" s="19">
        <v>31471.3</v>
      </c>
      <c r="C54" s="20">
        <v>2346.1999999999998</v>
      </c>
      <c r="D54" s="19">
        <v>41579.5</v>
      </c>
      <c r="E54" s="20">
        <v>3680.75</v>
      </c>
      <c r="F54" s="19">
        <v>42273.7</v>
      </c>
      <c r="G54" s="20">
        <v>6322.35</v>
      </c>
      <c r="H54" s="19">
        <v>35404.050000000003</v>
      </c>
      <c r="I54" s="21">
        <v>7113.9</v>
      </c>
      <c r="J54" s="19">
        <v>47862.9</v>
      </c>
      <c r="K54" s="21">
        <v>2547.15</v>
      </c>
      <c r="L54" s="19">
        <v>37596.550000000003</v>
      </c>
      <c r="M54" s="21">
        <v>6361.95</v>
      </c>
      <c r="N54" s="19">
        <v>26811.4</v>
      </c>
      <c r="O54" s="20">
        <v>11816.35</v>
      </c>
      <c r="P54" s="19">
        <v>33281.550000000003</v>
      </c>
      <c r="Q54" s="20">
        <v>7251.4</v>
      </c>
      <c r="R54" s="19">
        <v>14215.55</v>
      </c>
      <c r="S54" s="20">
        <v>7139.1</v>
      </c>
      <c r="T54" s="19">
        <v>153.4</v>
      </c>
      <c r="U54" s="20">
        <v>73.900000000000006</v>
      </c>
      <c r="V54" s="19">
        <v>0</v>
      </c>
      <c r="W54" s="20">
        <v>0</v>
      </c>
      <c r="X54" s="19">
        <v>0</v>
      </c>
      <c r="Y54" s="20">
        <v>0</v>
      </c>
      <c r="Z54" s="19">
        <v>15581.25</v>
      </c>
      <c r="AA54" s="20">
        <v>1383.5</v>
      </c>
      <c r="AB54" s="19">
        <v>34651</v>
      </c>
      <c r="AC54" s="20">
        <v>2571.25</v>
      </c>
      <c r="AD54" s="19">
        <v>23314.15</v>
      </c>
      <c r="AE54" s="20">
        <v>6519.15</v>
      </c>
      <c r="AF54" s="19">
        <v>21931.5</v>
      </c>
      <c r="AG54" s="20">
        <v>11888.2</v>
      </c>
      <c r="AH54" s="19">
        <v>26369.5</v>
      </c>
      <c r="AI54" s="20">
        <v>5980.1</v>
      </c>
      <c r="AJ54" s="19">
        <v>26650.95</v>
      </c>
      <c r="AK54" s="23">
        <v>8077.65</v>
      </c>
    </row>
    <row r="55" spans="1:37" ht="13">
      <c r="A55" s="2" t="s">
        <v>115</v>
      </c>
      <c r="B55" s="19">
        <v>3250.15</v>
      </c>
      <c r="C55" s="20">
        <v>2157.15</v>
      </c>
      <c r="D55" s="19">
        <v>2892.1</v>
      </c>
      <c r="E55" s="20">
        <v>2231.1999999999998</v>
      </c>
      <c r="F55" s="19">
        <v>4167.6499999999996</v>
      </c>
      <c r="G55" s="20">
        <v>2427.9</v>
      </c>
      <c r="H55" s="19">
        <v>5269.7</v>
      </c>
      <c r="I55" s="21">
        <v>1804.8</v>
      </c>
      <c r="J55" s="19">
        <v>3948.6</v>
      </c>
      <c r="K55" s="21">
        <v>2661.4</v>
      </c>
      <c r="L55" s="19">
        <v>5383.75</v>
      </c>
      <c r="M55" s="21">
        <v>3169.85</v>
      </c>
      <c r="N55" s="19">
        <v>5545.55</v>
      </c>
      <c r="O55" s="20">
        <v>1275</v>
      </c>
      <c r="P55" s="19">
        <v>3567.05</v>
      </c>
      <c r="Q55" s="20">
        <v>2799.45</v>
      </c>
      <c r="R55" s="19">
        <v>8203.5499999999993</v>
      </c>
      <c r="S55" s="20">
        <v>1168.25</v>
      </c>
      <c r="T55" s="19">
        <v>6913.2</v>
      </c>
      <c r="U55" s="20">
        <v>1005</v>
      </c>
      <c r="V55" s="19">
        <v>7742.4</v>
      </c>
      <c r="W55" s="20">
        <v>518.79999999999995</v>
      </c>
      <c r="X55" s="19">
        <v>6647.5</v>
      </c>
      <c r="Y55" s="20">
        <v>981.1</v>
      </c>
      <c r="Z55" s="19">
        <v>4861.55</v>
      </c>
      <c r="AA55" s="20">
        <v>738.7</v>
      </c>
      <c r="AB55" s="19">
        <v>2404</v>
      </c>
      <c r="AC55" s="20">
        <v>870.05</v>
      </c>
      <c r="AD55" s="19">
        <v>7134.75</v>
      </c>
      <c r="AE55" s="20">
        <v>605.5</v>
      </c>
      <c r="AF55" s="19">
        <v>10163.85</v>
      </c>
      <c r="AG55" s="20">
        <v>1853.9</v>
      </c>
      <c r="AH55" s="19">
        <v>10532.4</v>
      </c>
      <c r="AI55" s="20">
        <v>1158.1500000000001</v>
      </c>
      <c r="AJ55" s="19">
        <v>9158.0499999999993</v>
      </c>
      <c r="AK55" s="23">
        <v>1740.95</v>
      </c>
    </row>
    <row r="56" spans="1:37" ht="13">
      <c r="A56" s="2" t="s">
        <v>116</v>
      </c>
      <c r="B56" s="19">
        <v>2983.6</v>
      </c>
      <c r="C56" s="20">
        <v>3693.4</v>
      </c>
      <c r="D56" s="19">
        <v>2726.95</v>
      </c>
      <c r="E56" s="20">
        <v>2041</v>
      </c>
      <c r="F56" s="19">
        <v>4438.5</v>
      </c>
      <c r="G56" s="20">
        <v>627.25</v>
      </c>
      <c r="H56" s="19">
        <v>3391.95</v>
      </c>
      <c r="I56" s="21">
        <v>509.4</v>
      </c>
      <c r="J56" s="19">
        <v>4943.5</v>
      </c>
      <c r="K56" s="21">
        <v>1019.65</v>
      </c>
      <c r="L56" s="19">
        <v>10669.4</v>
      </c>
      <c r="M56" s="21">
        <v>322.7</v>
      </c>
      <c r="N56" s="19">
        <v>8126.15</v>
      </c>
      <c r="O56" s="20">
        <v>712.5</v>
      </c>
      <c r="P56" s="19">
        <v>6782.15</v>
      </c>
      <c r="Q56" s="20">
        <v>937.25</v>
      </c>
      <c r="R56" s="19">
        <v>7173.05</v>
      </c>
      <c r="S56" s="20">
        <v>1060.2</v>
      </c>
      <c r="T56" s="19">
        <v>5742.45</v>
      </c>
      <c r="U56" s="20">
        <v>1403.3</v>
      </c>
      <c r="V56" s="19">
        <v>4513.05</v>
      </c>
      <c r="W56" s="20">
        <v>1044.7</v>
      </c>
      <c r="X56" s="19">
        <v>7121.35</v>
      </c>
      <c r="Y56" s="20">
        <v>1510.4</v>
      </c>
      <c r="Z56" s="19">
        <v>41.4</v>
      </c>
      <c r="AA56" s="20">
        <v>0</v>
      </c>
      <c r="AB56" s="19">
        <v>2584.9499999999998</v>
      </c>
      <c r="AC56" s="20">
        <v>113.5</v>
      </c>
      <c r="AD56" s="19">
        <v>11375.1</v>
      </c>
      <c r="AE56" s="20">
        <v>598.15</v>
      </c>
      <c r="AF56" s="19">
        <v>6276.4</v>
      </c>
      <c r="AG56" s="20">
        <v>598.20000000000005</v>
      </c>
      <c r="AH56" s="19">
        <v>6157.15</v>
      </c>
      <c r="AI56" s="20">
        <v>532.65</v>
      </c>
      <c r="AJ56" s="19">
        <v>7857.05</v>
      </c>
      <c r="AK56" s="23">
        <v>96.45</v>
      </c>
    </row>
    <row r="57" spans="1:37" ht="13">
      <c r="A57" s="2" t="s">
        <v>117</v>
      </c>
      <c r="B57" s="19">
        <v>6033.6</v>
      </c>
      <c r="C57" s="20">
        <v>3319.55</v>
      </c>
      <c r="D57" s="19">
        <v>1557</v>
      </c>
      <c r="E57" s="20">
        <v>1012.3</v>
      </c>
      <c r="F57" s="19">
        <v>4663.6000000000004</v>
      </c>
      <c r="G57" s="20">
        <v>1652.9</v>
      </c>
      <c r="H57" s="19">
        <v>6660.65</v>
      </c>
      <c r="I57" s="21">
        <v>1844.15</v>
      </c>
      <c r="J57" s="19">
        <v>6327.35</v>
      </c>
      <c r="K57" s="21">
        <v>2488.1999999999998</v>
      </c>
      <c r="L57" s="19">
        <v>5732.05</v>
      </c>
      <c r="M57" s="21">
        <v>2572.4499999999998</v>
      </c>
      <c r="N57" s="19">
        <v>6974.35</v>
      </c>
      <c r="O57" s="20">
        <v>1503.95</v>
      </c>
      <c r="P57" s="19">
        <v>5051.95</v>
      </c>
      <c r="Q57" s="20">
        <v>2077.6999999999998</v>
      </c>
      <c r="R57" s="19">
        <v>7499.3</v>
      </c>
      <c r="S57" s="20">
        <v>2212.85</v>
      </c>
      <c r="T57" s="19">
        <v>7498.25</v>
      </c>
      <c r="U57" s="20">
        <v>2967.6</v>
      </c>
      <c r="V57" s="19">
        <v>8021.1</v>
      </c>
      <c r="W57" s="20">
        <v>1838.5</v>
      </c>
      <c r="X57" s="19">
        <v>7503</v>
      </c>
      <c r="Y57" s="20">
        <v>2420.6999999999998</v>
      </c>
      <c r="Z57" s="19">
        <v>13134.25</v>
      </c>
      <c r="AA57" s="20">
        <v>495.1</v>
      </c>
      <c r="AB57" s="19">
        <v>12851.95</v>
      </c>
      <c r="AC57" s="20">
        <v>1211.25</v>
      </c>
      <c r="AD57" s="19">
        <v>5211.5</v>
      </c>
      <c r="AE57" s="20">
        <v>324.3</v>
      </c>
      <c r="AF57" s="19">
        <v>462.45</v>
      </c>
      <c r="AG57" s="20">
        <v>114.9</v>
      </c>
      <c r="AH57" s="19">
        <v>315.35000000000002</v>
      </c>
      <c r="AI57" s="20">
        <v>0</v>
      </c>
      <c r="AJ57" s="19">
        <v>764.4</v>
      </c>
      <c r="AK57" s="23">
        <v>5</v>
      </c>
    </row>
    <row r="58" spans="1:37" ht="13">
      <c r="A58" s="2" t="s">
        <v>118</v>
      </c>
      <c r="B58" s="19">
        <v>286.60000000000002</v>
      </c>
      <c r="C58" s="20">
        <v>0</v>
      </c>
      <c r="D58" s="19">
        <v>0</v>
      </c>
      <c r="E58" s="20">
        <v>0</v>
      </c>
      <c r="F58" s="19">
        <v>6776.8</v>
      </c>
      <c r="G58" s="20">
        <v>365.2</v>
      </c>
      <c r="H58" s="19">
        <v>3787</v>
      </c>
      <c r="I58" s="21">
        <v>137.94999999999999</v>
      </c>
      <c r="J58" s="19">
        <v>2931.5</v>
      </c>
      <c r="K58" s="21">
        <v>115.6</v>
      </c>
      <c r="L58" s="19">
        <v>1373.85</v>
      </c>
      <c r="M58" s="21">
        <v>87</v>
      </c>
      <c r="N58" s="19">
        <v>2551.5500000000002</v>
      </c>
      <c r="O58" s="20">
        <v>1289.7</v>
      </c>
      <c r="P58" s="19">
        <v>4417</v>
      </c>
      <c r="Q58" s="20">
        <v>1925.95</v>
      </c>
      <c r="R58" s="19">
        <v>4609.7</v>
      </c>
      <c r="S58" s="20">
        <v>2216.25</v>
      </c>
      <c r="T58" s="19">
        <v>3858.35</v>
      </c>
      <c r="U58" s="20">
        <v>2942.7</v>
      </c>
      <c r="V58" s="19">
        <v>3852.25</v>
      </c>
      <c r="W58" s="20">
        <v>2588.75</v>
      </c>
      <c r="X58" s="19">
        <v>4464.8</v>
      </c>
      <c r="Y58" s="20">
        <v>3336.1</v>
      </c>
      <c r="Z58" s="19">
        <v>5891.95</v>
      </c>
      <c r="AA58" s="20">
        <v>1263.45</v>
      </c>
      <c r="AB58" s="19">
        <v>5083.8</v>
      </c>
      <c r="AC58" s="20">
        <v>2250</v>
      </c>
      <c r="AD58" s="19">
        <v>6374.8</v>
      </c>
      <c r="AE58" s="20">
        <v>982.85</v>
      </c>
      <c r="AF58" s="19">
        <v>6937.35</v>
      </c>
      <c r="AG58" s="20">
        <v>1505.3</v>
      </c>
      <c r="AH58" s="19">
        <v>9683.9</v>
      </c>
      <c r="AI58" s="20">
        <v>754.05</v>
      </c>
      <c r="AJ58" s="19">
        <v>6363.4</v>
      </c>
      <c r="AK58" s="23">
        <v>1658.4</v>
      </c>
    </row>
    <row r="59" spans="1:37" ht="13">
      <c r="A59" s="2" t="s">
        <v>119</v>
      </c>
      <c r="B59" s="19">
        <v>6880.7</v>
      </c>
      <c r="C59" s="20">
        <v>595.5</v>
      </c>
      <c r="D59" s="19">
        <v>7795.85</v>
      </c>
      <c r="E59" s="20">
        <v>690</v>
      </c>
      <c r="F59" s="19">
        <v>4576.25</v>
      </c>
      <c r="G59" s="20">
        <v>362.95</v>
      </c>
      <c r="H59" s="19">
        <v>8532.5499999999993</v>
      </c>
      <c r="I59" s="21">
        <v>378.75</v>
      </c>
      <c r="J59" s="19">
        <v>9588.9500000000007</v>
      </c>
      <c r="K59" s="21">
        <v>254.25</v>
      </c>
      <c r="L59" s="19">
        <v>3701.1</v>
      </c>
      <c r="M59" s="21">
        <v>962.15</v>
      </c>
      <c r="N59" s="19">
        <v>8443.65</v>
      </c>
      <c r="O59" s="20">
        <v>734.05</v>
      </c>
      <c r="P59" s="19">
        <v>5275.05</v>
      </c>
      <c r="Q59" s="20">
        <v>926.55</v>
      </c>
      <c r="R59" s="19">
        <v>5951.5</v>
      </c>
      <c r="S59" s="20">
        <v>636.04999999999995</v>
      </c>
      <c r="T59" s="19">
        <v>4357.3</v>
      </c>
      <c r="U59" s="20">
        <v>1388.55</v>
      </c>
      <c r="V59" s="19">
        <v>4562.6499999999996</v>
      </c>
      <c r="W59" s="20">
        <v>1214.3499999999999</v>
      </c>
      <c r="X59" s="19">
        <v>4349.6000000000004</v>
      </c>
      <c r="Y59" s="20">
        <v>1010.35</v>
      </c>
      <c r="Z59" s="19">
        <v>6151.95</v>
      </c>
      <c r="AA59" s="20">
        <v>451.9</v>
      </c>
      <c r="AB59" s="19">
        <v>5935</v>
      </c>
      <c r="AC59" s="20">
        <v>938.35</v>
      </c>
      <c r="AD59" s="19">
        <v>7968.3</v>
      </c>
      <c r="AE59" s="20">
        <v>723.65</v>
      </c>
      <c r="AF59" s="19">
        <v>9861</v>
      </c>
      <c r="AG59" s="20">
        <v>699.1</v>
      </c>
      <c r="AH59" s="19">
        <v>6896.55</v>
      </c>
      <c r="AI59" s="20">
        <v>998.05</v>
      </c>
      <c r="AJ59" s="19">
        <v>6759.25</v>
      </c>
      <c r="AK59" s="23">
        <v>637.4</v>
      </c>
    </row>
    <row r="60" spans="1:37" ht="13">
      <c r="A60" s="2" t="s">
        <v>120</v>
      </c>
      <c r="B60" s="19">
        <v>2905.2</v>
      </c>
      <c r="C60" s="20">
        <v>2005.05</v>
      </c>
      <c r="D60" s="19">
        <v>3763</v>
      </c>
      <c r="E60" s="20">
        <v>1077.4000000000001</v>
      </c>
      <c r="F60" s="19">
        <v>1183</v>
      </c>
      <c r="G60" s="20">
        <v>18.55</v>
      </c>
      <c r="H60" s="19">
        <v>0</v>
      </c>
      <c r="I60" s="21">
        <v>0</v>
      </c>
      <c r="J60" s="19">
        <v>0</v>
      </c>
      <c r="K60" s="21">
        <v>0</v>
      </c>
      <c r="L60" s="19">
        <v>1967.9</v>
      </c>
      <c r="M60" s="21">
        <v>15.9</v>
      </c>
      <c r="N60" s="19">
        <v>2905.75</v>
      </c>
      <c r="O60" s="20">
        <v>68.599999999999994</v>
      </c>
      <c r="P60" s="19">
        <v>3317.3</v>
      </c>
      <c r="Q60" s="20">
        <v>1003.3</v>
      </c>
      <c r="R60" s="19">
        <v>4119.3999999999996</v>
      </c>
      <c r="S60" s="20">
        <v>1828.7</v>
      </c>
      <c r="T60" s="19">
        <v>3876.35</v>
      </c>
      <c r="U60" s="20">
        <v>2170.85</v>
      </c>
      <c r="V60" s="19">
        <v>3909.7</v>
      </c>
      <c r="W60" s="20">
        <v>728.15</v>
      </c>
      <c r="X60" s="19">
        <v>4472.05</v>
      </c>
      <c r="Y60" s="20">
        <v>1114.55</v>
      </c>
      <c r="Z60" s="19">
        <v>11728.65</v>
      </c>
      <c r="AA60" s="20">
        <v>52.25</v>
      </c>
      <c r="AB60" s="19">
        <v>8241.65</v>
      </c>
      <c r="AC60" s="20">
        <v>859.65</v>
      </c>
      <c r="AD60" s="19">
        <v>5793.95</v>
      </c>
      <c r="AE60" s="20">
        <v>350.25</v>
      </c>
      <c r="AF60" s="19">
        <v>6902.2</v>
      </c>
      <c r="AG60" s="20">
        <v>630.15</v>
      </c>
      <c r="AH60" s="19">
        <v>5367.85</v>
      </c>
      <c r="AI60" s="20">
        <v>541.1</v>
      </c>
      <c r="AJ60" s="19">
        <v>5515.2</v>
      </c>
      <c r="AK60" s="23">
        <v>559.20000000000005</v>
      </c>
    </row>
    <row r="61" spans="1:37" ht="13">
      <c r="A61" s="2" t="s">
        <v>99</v>
      </c>
      <c r="B61" s="19">
        <v>23038</v>
      </c>
      <c r="C61" s="20">
        <v>4329.2</v>
      </c>
      <c r="D61" s="19">
        <v>12986.8</v>
      </c>
      <c r="E61" s="20">
        <v>9254.4</v>
      </c>
      <c r="F61" s="19">
        <v>9643.25</v>
      </c>
      <c r="G61" s="20">
        <v>4521.95</v>
      </c>
      <c r="H61" s="19">
        <v>14852.75</v>
      </c>
      <c r="I61" s="21">
        <v>9447.7999999999993</v>
      </c>
      <c r="J61" s="19">
        <v>23550.45</v>
      </c>
      <c r="K61" s="21">
        <v>4989.5</v>
      </c>
      <c r="L61" s="19">
        <v>1701.1</v>
      </c>
      <c r="M61" s="21">
        <v>583.9</v>
      </c>
      <c r="N61" s="19">
        <v>3707.35</v>
      </c>
      <c r="O61" s="20">
        <v>2104.85</v>
      </c>
      <c r="P61" s="19">
        <v>8365.85</v>
      </c>
      <c r="Q61" s="20">
        <v>9989.4</v>
      </c>
      <c r="R61" s="19">
        <v>4132.5</v>
      </c>
      <c r="S61" s="20">
        <v>1328.3</v>
      </c>
      <c r="T61" s="19">
        <v>9850.6</v>
      </c>
      <c r="U61" s="20">
        <v>8522.85</v>
      </c>
      <c r="V61" s="19">
        <v>8199.85</v>
      </c>
      <c r="W61" s="20">
        <v>3935.95</v>
      </c>
      <c r="X61" s="19">
        <v>9281.9500000000007</v>
      </c>
      <c r="Y61" s="20">
        <v>14371.1</v>
      </c>
      <c r="Z61" s="19">
        <v>6628.8</v>
      </c>
      <c r="AA61" s="20">
        <v>7737.05</v>
      </c>
      <c r="AB61" s="19">
        <v>3447.65</v>
      </c>
      <c r="AC61" s="20">
        <v>3097.8</v>
      </c>
      <c r="AD61" s="19">
        <v>0</v>
      </c>
      <c r="AE61" s="20">
        <v>0</v>
      </c>
      <c r="AF61" s="19">
        <v>0</v>
      </c>
      <c r="AG61" s="20">
        <v>0</v>
      </c>
      <c r="AH61" s="19">
        <v>8270.4500000000007</v>
      </c>
      <c r="AI61" s="20">
        <v>3408</v>
      </c>
      <c r="AJ61" s="19">
        <v>11050.95</v>
      </c>
      <c r="AK61" s="23">
        <v>4417.75</v>
      </c>
    </row>
    <row r="62" spans="1:37" ht="13">
      <c r="A62" s="2" t="s">
        <v>100</v>
      </c>
      <c r="B62" s="19">
        <v>13001.25</v>
      </c>
      <c r="C62" s="20">
        <v>7949.4</v>
      </c>
      <c r="D62" s="19">
        <v>8431.25</v>
      </c>
      <c r="E62" s="20">
        <v>4189.55</v>
      </c>
      <c r="F62" s="19">
        <v>22248.75</v>
      </c>
      <c r="G62" s="20">
        <v>5008.75</v>
      </c>
      <c r="H62" s="19">
        <v>19173.05</v>
      </c>
      <c r="I62" s="21">
        <v>7857.25</v>
      </c>
      <c r="J62" s="19">
        <v>17945</v>
      </c>
      <c r="K62" s="21">
        <v>3786.8</v>
      </c>
      <c r="L62" s="19">
        <v>0</v>
      </c>
      <c r="M62" s="21">
        <v>0</v>
      </c>
      <c r="N62" s="19">
        <v>0</v>
      </c>
      <c r="O62" s="20">
        <v>0</v>
      </c>
      <c r="P62" s="19">
        <v>0</v>
      </c>
      <c r="Q62" s="20">
        <v>0</v>
      </c>
      <c r="R62" s="19">
        <v>12001.2</v>
      </c>
      <c r="S62" s="20">
        <v>9516.2000000000007</v>
      </c>
      <c r="T62" s="19">
        <v>14058.25</v>
      </c>
      <c r="U62" s="20">
        <v>6149.95</v>
      </c>
      <c r="V62" s="19">
        <v>1139.45</v>
      </c>
      <c r="W62" s="20">
        <v>1131.55</v>
      </c>
      <c r="X62" s="19">
        <v>10279.549999999999</v>
      </c>
      <c r="Y62" s="20">
        <v>8954.25</v>
      </c>
      <c r="Z62" s="19">
        <v>8291.85</v>
      </c>
      <c r="AA62" s="20">
        <v>5682.15</v>
      </c>
      <c r="AB62" s="19">
        <v>8911.25</v>
      </c>
      <c r="AC62" s="20">
        <v>3746.65</v>
      </c>
      <c r="AD62" s="19">
        <v>10423.5</v>
      </c>
      <c r="AE62" s="20">
        <v>2971.7</v>
      </c>
      <c r="AF62" s="19">
        <v>9141.85</v>
      </c>
      <c r="AG62" s="20">
        <v>1401.25</v>
      </c>
      <c r="AH62" s="19">
        <v>15624.3</v>
      </c>
      <c r="AI62" s="20">
        <v>5198.45</v>
      </c>
      <c r="AJ62" s="19">
        <v>17547.5</v>
      </c>
      <c r="AK62" s="23">
        <v>6131.2</v>
      </c>
    </row>
    <row r="63" spans="1:37" ht="13">
      <c r="A63" s="2" t="s">
        <v>26</v>
      </c>
      <c r="B63" s="19">
        <v>8001</v>
      </c>
      <c r="C63" s="20">
        <v>22319.4</v>
      </c>
      <c r="D63" s="19">
        <v>2247.35</v>
      </c>
      <c r="E63" s="20">
        <v>16759</v>
      </c>
      <c r="F63" s="19">
        <v>5689.5</v>
      </c>
      <c r="G63" s="20">
        <v>17176.900000000001</v>
      </c>
      <c r="H63" s="19">
        <v>7373.2</v>
      </c>
      <c r="I63" s="21">
        <v>20246.5</v>
      </c>
      <c r="J63" s="19">
        <v>7680.55</v>
      </c>
      <c r="K63" s="21">
        <v>19753</v>
      </c>
      <c r="L63" s="19">
        <v>6152.85</v>
      </c>
      <c r="M63" s="21">
        <v>20235</v>
      </c>
      <c r="N63" s="19">
        <v>8284.2999999999993</v>
      </c>
      <c r="O63" s="20">
        <v>29285.5</v>
      </c>
      <c r="P63" s="19">
        <v>7350.95</v>
      </c>
      <c r="Q63" s="20">
        <v>29111.15</v>
      </c>
      <c r="R63" s="19">
        <v>6555.15</v>
      </c>
      <c r="S63" s="20">
        <v>21761.4</v>
      </c>
      <c r="T63" s="19">
        <v>7429.25</v>
      </c>
      <c r="U63" s="20">
        <v>21839.25</v>
      </c>
      <c r="V63" s="19">
        <v>4599.75</v>
      </c>
      <c r="W63" s="20">
        <v>21438.35</v>
      </c>
      <c r="X63" s="19">
        <v>4084.8</v>
      </c>
      <c r="Y63" s="20">
        <v>29587.25</v>
      </c>
      <c r="Z63" s="19">
        <v>6463.3</v>
      </c>
      <c r="AA63" s="20">
        <v>25435.05</v>
      </c>
      <c r="AB63" s="19">
        <v>9411.9500000000007</v>
      </c>
      <c r="AC63" s="20">
        <v>15443.15</v>
      </c>
      <c r="AD63" s="19">
        <v>6769.05</v>
      </c>
      <c r="AE63" s="20">
        <v>14639.9</v>
      </c>
      <c r="AF63" s="19">
        <v>7522.5</v>
      </c>
      <c r="AG63" s="20">
        <v>25618.25</v>
      </c>
      <c r="AH63" s="19">
        <v>13493.5</v>
      </c>
      <c r="AI63" s="20">
        <v>9851.35</v>
      </c>
      <c r="AJ63" s="19">
        <v>21809.35</v>
      </c>
      <c r="AK63" s="23">
        <v>8880.6</v>
      </c>
    </row>
    <row r="64" spans="1:37" ht="13">
      <c r="A64" s="2" t="s">
        <v>27</v>
      </c>
      <c r="B64" s="19">
        <v>1401.15</v>
      </c>
      <c r="C64" s="20">
        <v>9576.7000000000007</v>
      </c>
      <c r="D64" s="19">
        <v>4343.2</v>
      </c>
      <c r="E64" s="20">
        <v>17835.099999999999</v>
      </c>
      <c r="F64" s="19">
        <v>7443.05</v>
      </c>
      <c r="G64" s="20">
        <v>17596.55</v>
      </c>
      <c r="H64" s="19">
        <v>8026.3</v>
      </c>
      <c r="I64" s="21">
        <v>31623.7</v>
      </c>
      <c r="J64" s="19">
        <v>7184.85</v>
      </c>
      <c r="K64" s="21">
        <v>20988.3</v>
      </c>
      <c r="L64" s="19">
        <v>9788.25</v>
      </c>
      <c r="M64" s="21">
        <v>25940.3</v>
      </c>
      <c r="N64" s="19">
        <v>7358.25</v>
      </c>
      <c r="O64" s="20">
        <v>33240.400000000001</v>
      </c>
      <c r="P64" s="19">
        <v>6225.8</v>
      </c>
      <c r="Q64" s="20">
        <v>30679.599999999999</v>
      </c>
      <c r="R64" s="19">
        <v>5936.7</v>
      </c>
      <c r="S64" s="20">
        <v>22262.2</v>
      </c>
      <c r="T64" s="19">
        <v>7306.55</v>
      </c>
      <c r="U64" s="20">
        <v>21461.35</v>
      </c>
      <c r="V64" s="19">
        <v>4404.75</v>
      </c>
      <c r="W64" s="20">
        <v>21479.15</v>
      </c>
      <c r="X64" s="19">
        <v>3449.6</v>
      </c>
      <c r="Y64" s="20">
        <v>30269.75</v>
      </c>
      <c r="Z64" s="19">
        <v>6141.6</v>
      </c>
      <c r="AA64" s="20">
        <v>24430.05</v>
      </c>
      <c r="AB64" s="19">
        <v>10001.6</v>
      </c>
      <c r="AC64" s="20">
        <v>16264.2</v>
      </c>
      <c r="AD64" s="19">
        <v>8480.15</v>
      </c>
      <c r="AE64" s="20">
        <v>17912.849999999999</v>
      </c>
      <c r="AF64" s="19">
        <v>7623.95</v>
      </c>
      <c r="AG64" s="20">
        <v>22938.75</v>
      </c>
      <c r="AH64" s="19">
        <v>13075.25</v>
      </c>
      <c r="AI64" s="20">
        <v>8837.2999999999993</v>
      </c>
      <c r="AJ64" s="19">
        <v>8807.0499999999993</v>
      </c>
      <c r="AK64" s="23">
        <v>32320.85</v>
      </c>
    </row>
    <row r="65" spans="1:37" ht="13">
      <c r="A65" s="2" t="s">
        <v>28</v>
      </c>
      <c r="B65" s="19">
        <v>7730.6</v>
      </c>
      <c r="C65" s="20">
        <v>17831.849999999999</v>
      </c>
      <c r="D65" s="19">
        <v>8809.4</v>
      </c>
      <c r="E65" s="20">
        <v>13639.15</v>
      </c>
      <c r="F65" s="19">
        <v>7592.7</v>
      </c>
      <c r="G65" s="20">
        <v>14390.85</v>
      </c>
      <c r="H65" s="19">
        <v>5020.45</v>
      </c>
      <c r="I65" s="21">
        <v>17063.900000000001</v>
      </c>
      <c r="J65" s="19">
        <v>21855.05</v>
      </c>
      <c r="K65" s="21">
        <v>6197.8</v>
      </c>
      <c r="L65" s="19">
        <v>5809.9</v>
      </c>
      <c r="M65" s="21">
        <v>2282.85</v>
      </c>
      <c r="N65" s="19">
        <v>19106.25</v>
      </c>
      <c r="O65" s="20">
        <v>3927.15</v>
      </c>
      <c r="P65" s="19">
        <v>6794.9</v>
      </c>
      <c r="Q65" s="20">
        <v>17685.3</v>
      </c>
      <c r="R65" s="19">
        <v>5396.35</v>
      </c>
      <c r="S65" s="20">
        <v>19481.400000000001</v>
      </c>
      <c r="T65" s="19">
        <v>6959.4</v>
      </c>
      <c r="U65" s="20">
        <v>19292.45</v>
      </c>
      <c r="V65" s="19">
        <v>5383.85</v>
      </c>
      <c r="W65" s="20">
        <v>17522.55</v>
      </c>
      <c r="X65" s="19">
        <v>3226.35</v>
      </c>
      <c r="Y65" s="20">
        <v>29782.7</v>
      </c>
      <c r="Z65" s="19">
        <v>7569.8</v>
      </c>
      <c r="AA65" s="20">
        <v>9739.25</v>
      </c>
      <c r="AB65" s="19">
        <v>8196.1</v>
      </c>
      <c r="AC65" s="20">
        <v>11473.95</v>
      </c>
      <c r="AD65" s="19">
        <v>6557.95</v>
      </c>
      <c r="AE65" s="20">
        <v>9099.98</v>
      </c>
      <c r="AF65" s="19">
        <v>5671.45</v>
      </c>
      <c r="AG65" s="20">
        <v>17970.3</v>
      </c>
      <c r="AH65" s="19">
        <v>8702.6</v>
      </c>
      <c r="AI65" s="20">
        <v>7226.55</v>
      </c>
      <c r="AJ65" s="19">
        <v>6922</v>
      </c>
      <c r="AK65" s="23">
        <v>20956.55</v>
      </c>
    </row>
    <row r="66" spans="1:37" ht="13">
      <c r="A66" s="2" t="s">
        <v>29</v>
      </c>
      <c r="B66" s="19">
        <v>10659.5</v>
      </c>
      <c r="C66" s="20">
        <v>19547.599999999999</v>
      </c>
      <c r="D66" s="19">
        <v>8143.25</v>
      </c>
      <c r="E66" s="20">
        <v>22225.599999999999</v>
      </c>
      <c r="F66" s="19">
        <v>11126.65</v>
      </c>
      <c r="G66" s="20">
        <v>16730.3</v>
      </c>
      <c r="H66" s="19">
        <v>13556.2</v>
      </c>
      <c r="I66" s="21">
        <v>19985.5</v>
      </c>
      <c r="J66" s="19">
        <v>7542.3</v>
      </c>
      <c r="K66" s="21">
        <v>21477.55</v>
      </c>
      <c r="L66" s="19">
        <v>7341.6</v>
      </c>
      <c r="M66" s="21">
        <v>21152.6</v>
      </c>
      <c r="N66" s="19">
        <v>7081</v>
      </c>
      <c r="O66" s="20">
        <v>28278</v>
      </c>
      <c r="P66" s="19">
        <v>9101.4500000000007</v>
      </c>
      <c r="Q66" s="20">
        <v>23845.25</v>
      </c>
      <c r="R66" s="19">
        <v>8169.5</v>
      </c>
      <c r="S66" s="20">
        <v>22291.9</v>
      </c>
      <c r="T66" s="19">
        <v>7910.75</v>
      </c>
      <c r="U66" s="20">
        <v>26194.35</v>
      </c>
      <c r="V66" s="19">
        <v>4224.3</v>
      </c>
      <c r="W66" s="20">
        <v>16922</v>
      </c>
      <c r="X66" s="19">
        <v>5148.95</v>
      </c>
      <c r="Y66" s="20">
        <v>23356.25</v>
      </c>
      <c r="Z66" s="19">
        <v>3686.9</v>
      </c>
      <c r="AA66" s="20">
        <v>2922.1</v>
      </c>
      <c r="AB66" s="19">
        <v>0</v>
      </c>
      <c r="AC66" s="20">
        <v>0</v>
      </c>
      <c r="AD66" s="19">
        <v>0</v>
      </c>
      <c r="AE66" s="20">
        <v>0</v>
      </c>
      <c r="AF66" s="19">
        <v>20313.7</v>
      </c>
      <c r="AG66" s="20">
        <v>3397.15</v>
      </c>
      <c r="AH66" s="19">
        <v>10543</v>
      </c>
      <c r="AI66" s="20">
        <v>6860.4</v>
      </c>
      <c r="AJ66" s="19">
        <v>7266.3</v>
      </c>
      <c r="AK66" s="23">
        <v>20978.95</v>
      </c>
    </row>
    <row r="67" spans="1:37" ht="13">
      <c r="A67" s="2" t="s">
        <v>30</v>
      </c>
      <c r="B67" s="19">
        <v>10217.85</v>
      </c>
      <c r="C67" s="20">
        <v>17421.7</v>
      </c>
      <c r="D67" s="19">
        <v>8488.35</v>
      </c>
      <c r="E67" s="20">
        <v>18600.8</v>
      </c>
      <c r="F67" s="19">
        <v>9061.75</v>
      </c>
      <c r="G67" s="20">
        <v>14353.4</v>
      </c>
      <c r="H67" s="19">
        <v>11979.4</v>
      </c>
      <c r="I67" s="21">
        <v>19971.95</v>
      </c>
      <c r="J67" s="19">
        <v>10887.45</v>
      </c>
      <c r="K67" s="21">
        <v>20589.150000000001</v>
      </c>
      <c r="L67" s="19">
        <v>8967.15</v>
      </c>
      <c r="M67" s="21">
        <v>23821.95</v>
      </c>
      <c r="N67" s="19">
        <v>9752.0499999999993</v>
      </c>
      <c r="O67" s="20">
        <v>27443.55</v>
      </c>
      <c r="P67" s="19">
        <v>8620.4500000000007</v>
      </c>
      <c r="Q67" s="20">
        <v>24184.6</v>
      </c>
      <c r="R67" s="19">
        <v>8974.4500000000007</v>
      </c>
      <c r="S67" s="20">
        <v>21804.6</v>
      </c>
      <c r="T67" s="19">
        <v>8819.7000000000007</v>
      </c>
      <c r="U67" s="20">
        <v>22923.4</v>
      </c>
      <c r="V67" s="19">
        <v>7702.1</v>
      </c>
      <c r="W67" s="20">
        <v>20160.05</v>
      </c>
      <c r="X67" s="19">
        <v>4782.8</v>
      </c>
      <c r="Y67" s="20">
        <v>24928.55</v>
      </c>
      <c r="Z67" s="19">
        <v>3116.7</v>
      </c>
      <c r="AA67" s="20">
        <v>25018.400000000001</v>
      </c>
      <c r="AB67" s="19">
        <v>11941.45</v>
      </c>
      <c r="AC67" s="20">
        <v>16766.05</v>
      </c>
      <c r="AD67" s="19">
        <v>9623.4500000000007</v>
      </c>
      <c r="AE67" s="20">
        <v>14991.65</v>
      </c>
      <c r="AF67" s="19">
        <v>8584.35</v>
      </c>
      <c r="AG67" s="20">
        <v>23321.35</v>
      </c>
      <c r="AH67" s="19">
        <v>14132.1</v>
      </c>
      <c r="AI67" s="20">
        <v>10860.55</v>
      </c>
      <c r="AJ67" s="19">
        <v>8825.2999999999993</v>
      </c>
      <c r="AK67" s="23">
        <v>26943.55</v>
      </c>
    </row>
    <row r="68" spans="1:37" ht="13">
      <c r="A68" s="2" t="s">
        <v>31</v>
      </c>
      <c r="B68" s="19">
        <v>10895.45</v>
      </c>
      <c r="C68" s="20">
        <v>21986.799999999999</v>
      </c>
      <c r="D68" s="19">
        <v>6950.1</v>
      </c>
      <c r="E68" s="20">
        <v>17771.3</v>
      </c>
      <c r="F68" s="19">
        <v>0</v>
      </c>
      <c r="G68" s="20">
        <v>0</v>
      </c>
      <c r="H68" s="19">
        <v>0</v>
      </c>
      <c r="I68" s="21">
        <v>0</v>
      </c>
      <c r="J68" s="19">
        <v>0</v>
      </c>
      <c r="K68" s="21">
        <v>0</v>
      </c>
      <c r="L68" s="19">
        <v>6974.1</v>
      </c>
      <c r="M68" s="21">
        <v>8537.9500000000007</v>
      </c>
      <c r="N68" s="19">
        <v>5819.8</v>
      </c>
      <c r="O68" s="20">
        <v>27911.25</v>
      </c>
      <c r="P68" s="19">
        <v>7472.8</v>
      </c>
      <c r="Q68" s="20">
        <v>28436.95</v>
      </c>
      <c r="R68" s="19">
        <v>6994.95</v>
      </c>
      <c r="S68" s="20">
        <v>23102.45</v>
      </c>
      <c r="T68" s="19">
        <v>5647.4</v>
      </c>
      <c r="U68" s="20">
        <v>25278.799999999999</v>
      </c>
      <c r="V68" s="19">
        <v>7688.6</v>
      </c>
      <c r="W68" s="20">
        <v>20661.349999999999</v>
      </c>
      <c r="X68" s="19">
        <v>4649.25</v>
      </c>
      <c r="Y68" s="20">
        <v>23060.75</v>
      </c>
      <c r="Z68" s="19">
        <v>5432.65</v>
      </c>
      <c r="AA68" s="20">
        <v>16293.05</v>
      </c>
      <c r="AB68" s="19">
        <v>10849.3</v>
      </c>
      <c r="AC68" s="20">
        <v>17588.349999999999</v>
      </c>
      <c r="AD68" s="19">
        <v>8719.9500000000007</v>
      </c>
      <c r="AE68" s="20">
        <v>15998.3</v>
      </c>
      <c r="AF68" s="19">
        <v>6182.35</v>
      </c>
      <c r="AG68" s="20">
        <v>26837.1</v>
      </c>
      <c r="AH68" s="19">
        <v>14576.4</v>
      </c>
      <c r="AI68" s="20">
        <v>10277.15</v>
      </c>
      <c r="AJ68" s="19">
        <v>8443.2000000000007</v>
      </c>
      <c r="AK68" s="23">
        <v>26253.15</v>
      </c>
    </row>
    <row r="69" spans="1:37" ht="13">
      <c r="A69" s="2" t="s">
        <v>32</v>
      </c>
      <c r="B69" s="19">
        <v>0</v>
      </c>
      <c r="C69" s="20">
        <v>0</v>
      </c>
      <c r="D69" s="19">
        <v>0</v>
      </c>
      <c r="E69" s="20">
        <v>0</v>
      </c>
      <c r="F69" s="19">
        <v>0</v>
      </c>
      <c r="G69" s="20">
        <v>0</v>
      </c>
      <c r="H69" s="19">
        <v>0</v>
      </c>
      <c r="I69" s="21">
        <v>0</v>
      </c>
      <c r="J69" s="19">
        <v>0</v>
      </c>
      <c r="K69" s="21">
        <v>0</v>
      </c>
      <c r="L69" s="19">
        <v>0</v>
      </c>
      <c r="M69" s="21">
        <v>0</v>
      </c>
      <c r="N69" s="19">
        <v>0</v>
      </c>
      <c r="O69" s="20">
        <v>0</v>
      </c>
      <c r="P69" s="19">
        <v>0</v>
      </c>
      <c r="Q69" s="20">
        <v>0</v>
      </c>
      <c r="R69" s="19">
        <v>0</v>
      </c>
      <c r="S69" s="20">
        <v>0</v>
      </c>
      <c r="T69" s="19">
        <v>0</v>
      </c>
      <c r="U69" s="20">
        <v>0</v>
      </c>
      <c r="V69" s="19">
        <v>0</v>
      </c>
      <c r="W69" s="20">
        <v>0</v>
      </c>
      <c r="X69" s="19">
        <v>0</v>
      </c>
      <c r="Y69" s="20">
        <v>0</v>
      </c>
      <c r="Z69" s="19">
        <v>0</v>
      </c>
      <c r="AA69" s="20">
        <v>0</v>
      </c>
      <c r="AB69" s="19">
        <v>0</v>
      </c>
      <c r="AC69" s="20">
        <v>0</v>
      </c>
      <c r="AD69" s="19">
        <v>0</v>
      </c>
      <c r="AE69" s="20">
        <v>2.72</v>
      </c>
      <c r="AF69" s="19">
        <v>11.18</v>
      </c>
      <c r="AG69" s="20">
        <v>0</v>
      </c>
      <c r="AH69" s="19">
        <v>0</v>
      </c>
      <c r="AI69" s="20">
        <v>0</v>
      </c>
      <c r="AJ69" s="19">
        <v>0</v>
      </c>
      <c r="AK69" s="23">
        <v>1.87</v>
      </c>
    </row>
    <row r="70" spans="1:37" ht="13">
      <c r="A70" s="2" t="s">
        <v>33</v>
      </c>
      <c r="B70" s="19">
        <v>0</v>
      </c>
      <c r="C70" s="20">
        <v>0</v>
      </c>
      <c r="D70" s="19">
        <v>0</v>
      </c>
      <c r="E70" s="20">
        <v>0</v>
      </c>
      <c r="F70" s="19">
        <v>0</v>
      </c>
      <c r="G70" s="20">
        <v>0</v>
      </c>
      <c r="H70" s="19">
        <v>0</v>
      </c>
      <c r="I70" s="21">
        <v>0</v>
      </c>
      <c r="J70" s="19">
        <v>0</v>
      </c>
      <c r="K70" s="21">
        <v>0</v>
      </c>
      <c r="L70" s="19">
        <v>0</v>
      </c>
      <c r="M70" s="21">
        <v>0</v>
      </c>
      <c r="N70" s="19">
        <v>0</v>
      </c>
      <c r="O70" s="20">
        <v>0</v>
      </c>
      <c r="P70" s="19">
        <v>0</v>
      </c>
      <c r="Q70" s="20">
        <v>0</v>
      </c>
      <c r="R70" s="19">
        <v>0</v>
      </c>
      <c r="S70" s="20">
        <v>0</v>
      </c>
      <c r="T70" s="19">
        <v>0</v>
      </c>
      <c r="U70" s="20">
        <v>0</v>
      </c>
      <c r="V70" s="19">
        <v>0</v>
      </c>
      <c r="W70" s="20">
        <v>0</v>
      </c>
      <c r="X70" s="19">
        <v>0</v>
      </c>
      <c r="Y70" s="20">
        <v>0</v>
      </c>
      <c r="Z70" s="19">
        <v>0</v>
      </c>
      <c r="AA70" s="20">
        <v>0</v>
      </c>
      <c r="AB70" s="19">
        <v>0</v>
      </c>
      <c r="AC70" s="20">
        <v>0</v>
      </c>
      <c r="AD70" s="19">
        <v>0.01</v>
      </c>
      <c r="AE70" s="20">
        <v>5.85</v>
      </c>
      <c r="AF70" s="19">
        <v>0</v>
      </c>
      <c r="AG70" s="20">
        <v>0</v>
      </c>
      <c r="AH70" s="19">
        <v>0</v>
      </c>
      <c r="AI70" s="20">
        <v>0</v>
      </c>
      <c r="AJ70" s="19">
        <v>0</v>
      </c>
      <c r="AK70" s="23">
        <v>0</v>
      </c>
    </row>
    <row r="71" spans="1:37" ht="13">
      <c r="A71" s="2" t="s">
        <v>34</v>
      </c>
      <c r="B71" s="19">
        <v>0</v>
      </c>
      <c r="C71" s="20">
        <v>0</v>
      </c>
      <c r="D71" s="19">
        <v>0</v>
      </c>
      <c r="E71" s="20">
        <v>0</v>
      </c>
      <c r="F71" s="19">
        <v>0</v>
      </c>
      <c r="G71" s="20">
        <v>0</v>
      </c>
      <c r="H71" s="19">
        <v>0</v>
      </c>
      <c r="I71" s="21">
        <v>0</v>
      </c>
      <c r="J71" s="19">
        <v>0</v>
      </c>
      <c r="K71" s="21">
        <v>0</v>
      </c>
      <c r="L71" s="19">
        <v>0</v>
      </c>
      <c r="M71" s="21">
        <v>0</v>
      </c>
      <c r="N71" s="19">
        <v>0</v>
      </c>
      <c r="O71" s="20">
        <v>0</v>
      </c>
      <c r="P71" s="19">
        <v>0</v>
      </c>
      <c r="Q71" s="20">
        <v>0</v>
      </c>
      <c r="R71" s="19">
        <v>0</v>
      </c>
      <c r="S71" s="20">
        <v>0</v>
      </c>
      <c r="T71" s="19">
        <v>0</v>
      </c>
      <c r="U71" s="20">
        <v>0</v>
      </c>
      <c r="V71" s="19">
        <v>0</v>
      </c>
      <c r="W71" s="20">
        <v>0</v>
      </c>
      <c r="X71" s="19">
        <v>0</v>
      </c>
      <c r="Y71" s="20">
        <v>0</v>
      </c>
      <c r="Z71" s="19">
        <v>0</v>
      </c>
      <c r="AA71" s="20">
        <v>0</v>
      </c>
      <c r="AB71" s="19">
        <v>0</v>
      </c>
      <c r="AC71" s="20">
        <v>0</v>
      </c>
      <c r="AD71" s="19">
        <v>0</v>
      </c>
      <c r="AE71" s="20">
        <v>0</v>
      </c>
      <c r="AF71" s="19">
        <v>0</v>
      </c>
      <c r="AG71" s="20">
        <v>0</v>
      </c>
      <c r="AH71" s="19">
        <v>0</v>
      </c>
      <c r="AI71" s="20">
        <v>0</v>
      </c>
      <c r="AJ71" s="19">
        <v>0</v>
      </c>
      <c r="AK71" s="23">
        <v>0</v>
      </c>
    </row>
    <row r="72" spans="1:37" ht="13">
      <c r="A72" s="2" t="s">
        <v>132</v>
      </c>
      <c r="B72" s="19">
        <v>2799.1</v>
      </c>
      <c r="C72" s="20">
        <v>3550.13</v>
      </c>
      <c r="D72" s="19">
        <v>2188.1999999999998</v>
      </c>
      <c r="E72" s="20">
        <v>2739.65</v>
      </c>
      <c r="F72" s="19">
        <v>4364.68</v>
      </c>
      <c r="G72" s="20">
        <v>1136.43</v>
      </c>
      <c r="H72" s="19">
        <v>2029.15</v>
      </c>
      <c r="I72" s="21">
        <v>3807.85</v>
      </c>
      <c r="J72" s="19">
        <v>6079.85</v>
      </c>
      <c r="K72" s="21">
        <v>894.28</v>
      </c>
      <c r="L72" s="19">
        <v>3624.73</v>
      </c>
      <c r="M72" s="21">
        <v>1878.08</v>
      </c>
      <c r="N72" s="19">
        <v>2027.53</v>
      </c>
      <c r="O72" s="20">
        <v>2479.4499999999998</v>
      </c>
      <c r="P72" s="19">
        <v>1878.03</v>
      </c>
      <c r="Q72" s="20">
        <v>4939.6000000000004</v>
      </c>
      <c r="R72" s="19">
        <v>1333.1</v>
      </c>
      <c r="S72" s="20">
        <v>3966.63</v>
      </c>
      <c r="T72" s="19">
        <v>4325.88</v>
      </c>
      <c r="U72" s="20">
        <v>754.3</v>
      </c>
      <c r="V72" s="19">
        <v>882.35</v>
      </c>
      <c r="W72" s="20">
        <v>4945.6000000000004</v>
      </c>
      <c r="X72" s="19">
        <v>1451.7</v>
      </c>
      <c r="Y72" s="20">
        <v>4026.13</v>
      </c>
      <c r="Z72" s="19">
        <v>2400.35</v>
      </c>
      <c r="AA72" s="20">
        <v>1434.7</v>
      </c>
      <c r="AB72" s="19">
        <v>3658.65</v>
      </c>
      <c r="AC72" s="20">
        <v>1615.63</v>
      </c>
      <c r="AD72" s="19">
        <v>3792.1</v>
      </c>
      <c r="AE72" s="20">
        <v>2291.5</v>
      </c>
      <c r="AF72" s="19">
        <v>2597.6</v>
      </c>
      <c r="AG72" s="20">
        <v>2767.55</v>
      </c>
      <c r="AH72" s="19">
        <v>3118.7</v>
      </c>
      <c r="AI72" s="20">
        <v>2036.7</v>
      </c>
      <c r="AJ72" s="19">
        <v>1548.95</v>
      </c>
      <c r="AK72" s="23">
        <v>863.05</v>
      </c>
    </row>
    <row r="73" spans="1:37" ht="13">
      <c r="A73" s="2" t="s">
        <v>133</v>
      </c>
      <c r="B73" s="19">
        <v>2216.5500000000002</v>
      </c>
      <c r="C73" s="20">
        <v>4360.53</v>
      </c>
      <c r="D73" s="19">
        <v>1788.48</v>
      </c>
      <c r="E73" s="20">
        <v>2827.98</v>
      </c>
      <c r="F73" s="19">
        <v>1591.78</v>
      </c>
      <c r="G73" s="20">
        <v>1286.05</v>
      </c>
      <c r="H73" s="19">
        <v>733.73</v>
      </c>
      <c r="I73" s="21">
        <v>5521.95</v>
      </c>
      <c r="J73" s="19">
        <v>2282.3000000000002</v>
      </c>
      <c r="K73" s="21">
        <v>2263.4299999999998</v>
      </c>
      <c r="L73" s="19">
        <v>2052.1799999999998</v>
      </c>
      <c r="M73" s="21">
        <v>3188.15</v>
      </c>
      <c r="N73" s="19">
        <v>1189.8</v>
      </c>
      <c r="O73" s="20">
        <v>4825.55</v>
      </c>
      <c r="P73" s="19">
        <v>2228.08</v>
      </c>
      <c r="Q73" s="20">
        <v>3934.58</v>
      </c>
      <c r="R73" s="19">
        <v>1466.08</v>
      </c>
      <c r="S73" s="20">
        <v>4747.93</v>
      </c>
      <c r="T73" s="19">
        <v>2111.38</v>
      </c>
      <c r="U73" s="20">
        <v>1188.08</v>
      </c>
      <c r="V73" s="19">
        <v>1065.8800000000001</v>
      </c>
      <c r="W73" s="20">
        <v>3048.63</v>
      </c>
      <c r="X73" s="19">
        <v>978.88</v>
      </c>
      <c r="Y73" s="20">
        <v>4487.75</v>
      </c>
      <c r="Z73" s="19">
        <v>1025.78</v>
      </c>
      <c r="AA73" s="20">
        <v>2040.83</v>
      </c>
      <c r="AB73" s="19">
        <v>2884.15</v>
      </c>
      <c r="AC73" s="20">
        <v>2470.83</v>
      </c>
      <c r="AD73" s="19">
        <v>3968.5</v>
      </c>
      <c r="AE73" s="20">
        <v>1703.93</v>
      </c>
      <c r="AF73" s="19">
        <v>3908.1</v>
      </c>
      <c r="AG73" s="20">
        <v>2472.83</v>
      </c>
      <c r="AH73" s="19">
        <v>2625.6</v>
      </c>
      <c r="AI73" s="20">
        <v>2807.28</v>
      </c>
      <c r="AJ73" s="19">
        <v>1351.98</v>
      </c>
      <c r="AK73" s="23">
        <v>2047.98</v>
      </c>
    </row>
    <row r="74" spans="1:37" ht="13">
      <c r="A74" s="2" t="s">
        <v>134</v>
      </c>
      <c r="B74" s="19">
        <v>38.9</v>
      </c>
      <c r="C74" s="20">
        <v>922.95</v>
      </c>
      <c r="D74" s="19">
        <v>216.18</v>
      </c>
      <c r="E74" s="20">
        <v>1791.73</v>
      </c>
      <c r="F74" s="19">
        <v>2718.7</v>
      </c>
      <c r="G74" s="20">
        <v>565.23</v>
      </c>
      <c r="H74" s="19">
        <v>2823.93</v>
      </c>
      <c r="I74" s="21">
        <v>2698.53</v>
      </c>
      <c r="J74" s="19">
        <v>4378.58</v>
      </c>
      <c r="K74" s="21">
        <v>1517.83</v>
      </c>
      <c r="L74" s="19">
        <v>3695.38</v>
      </c>
      <c r="M74" s="21">
        <v>1029.9000000000001</v>
      </c>
      <c r="N74" s="19">
        <v>3759.58</v>
      </c>
      <c r="O74" s="20">
        <v>1041</v>
      </c>
      <c r="P74" s="19">
        <v>2893.43</v>
      </c>
      <c r="Q74" s="20">
        <v>2057.6</v>
      </c>
      <c r="R74" s="19">
        <v>2167.9</v>
      </c>
      <c r="S74" s="20">
        <v>1566.18</v>
      </c>
      <c r="T74" s="19">
        <v>4951.8</v>
      </c>
      <c r="U74" s="20">
        <v>1169.45</v>
      </c>
      <c r="V74" s="19">
        <v>1104.95</v>
      </c>
      <c r="W74" s="20">
        <v>3834.88</v>
      </c>
      <c r="X74" s="19">
        <v>4009.08</v>
      </c>
      <c r="Y74" s="20">
        <v>1030.78</v>
      </c>
      <c r="Z74" s="19">
        <v>2938.4</v>
      </c>
      <c r="AA74" s="20">
        <v>1294.75</v>
      </c>
      <c r="AB74" s="19">
        <v>4240.1000000000004</v>
      </c>
      <c r="AC74" s="20">
        <v>1052.5</v>
      </c>
      <c r="AD74" s="19">
        <v>4936.75</v>
      </c>
      <c r="AE74" s="20">
        <v>1327.48</v>
      </c>
      <c r="AF74" s="19">
        <v>4199.6499999999996</v>
      </c>
      <c r="AG74" s="20">
        <v>1776.5</v>
      </c>
      <c r="AH74" s="19">
        <v>3940.9</v>
      </c>
      <c r="AI74" s="20">
        <v>1600.48</v>
      </c>
      <c r="AJ74" s="19">
        <v>3358.43</v>
      </c>
      <c r="AK74" s="23">
        <v>1371.15</v>
      </c>
    </row>
    <row r="75" spans="1:37" ht="13">
      <c r="A75" s="2" t="s">
        <v>135</v>
      </c>
      <c r="B75" s="19">
        <v>50.15</v>
      </c>
      <c r="C75" s="20">
        <v>562.35</v>
      </c>
      <c r="D75" s="19">
        <v>735.73</v>
      </c>
      <c r="E75" s="20">
        <v>1560.55</v>
      </c>
      <c r="F75" s="19">
        <v>8534.25</v>
      </c>
      <c r="G75" s="20">
        <v>72.2</v>
      </c>
      <c r="H75" s="19">
        <v>4693.1000000000004</v>
      </c>
      <c r="I75" s="21">
        <v>998.08</v>
      </c>
      <c r="J75" s="19">
        <v>6980.93</v>
      </c>
      <c r="K75" s="21">
        <v>597.79999999999995</v>
      </c>
      <c r="L75" s="19">
        <v>5679.55</v>
      </c>
      <c r="M75" s="21">
        <v>413.1</v>
      </c>
      <c r="N75" s="19">
        <v>4981.25</v>
      </c>
      <c r="O75" s="20">
        <v>566.9</v>
      </c>
      <c r="P75" s="19">
        <v>3490.03</v>
      </c>
      <c r="Q75" s="20">
        <v>1443.65</v>
      </c>
      <c r="R75" s="19">
        <v>3765.45</v>
      </c>
      <c r="S75" s="20">
        <v>1676.08</v>
      </c>
      <c r="T75" s="19">
        <v>7347.4</v>
      </c>
      <c r="U75" s="20">
        <v>201.33</v>
      </c>
      <c r="V75" s="19">
        <v>3025.93</v>
      </c>
      <c r="W75" s="20">
        <v>422.55</v>
      </c>
      <c r="X75" s="19">
        <v>4928.8</v>
      </c>
      <c r="Y75" s="20">
        <v>2199.65</v>
      </c>
      <c r="Z75" s="19">
        <v>6715.45</v>
      </c>
      <c r="AA75" s="20">
        <v>280.35000000000002</v>
      </c>
      <c r="AB75" s="19">
        <v>6050.73</v>
      </c>
      <c r="AC75" s="20">
        <v>609.58000000000004</v>
      </c>
      <c r="AD75" s="19">
        <v>6191.28</v>
      </c>
      <c r="AE75" s="20">
        <v>496.5</v>
      </c>
      <c r="AF75" s="19">
        <v>5593.45</v>
      </c>
      <c r="AG75" s="20">
        <v>739.78</v>
      </c>
      <c r="AH75" s="19">
        <v>4574.95</v>
      </c>
      <c r="AI75" s="20">
        <v>1000.88</v>
      </c>
      <c r="AJ75" s="19">
        <v>4582.3</v>
      </c>
      <c r="AK75" s="23">
        <v>927.93</v>
      </c>
    </row>
    <row r="76" spans="1:37" ht="13">
      <c r="A76" s="2" t="s">
        <v>35</v>
      </c>
      <c r="B76" s="19">
        <v>9400.61</v>
      </c>
      <c r="C76" s="20">
        <v>4416.91</v>
      </c>
      <c r="D76" s="19">
        <v>7461.36</v>
      </c>
      <c r="E76" s="20">
        <v>6073.56</v>
      </c>
      <c r="F76" s="19">
        <v>9445.0300000000007</v>
      </c>
      <c r="G76" s="20">
        <v>13138.56</v>
      </c>
      <c r="H76" s="19">
        <v>8477.64</v>
      </c>
      <c r="I76" s="21">
        <v>11558.16</v>
      </c>
      <c r="J76" s="19">
        <v>3847.82</v>
      </c>
      <c r="K76" s="21">
        <v>8121.67</v>
      </c>
      <c r="L76" s="19">
        <v>7186.61</v>
      </c>
      <c r="M76" s="21">
        <v>10518.41</v>
      </c>
      <c r="N76" s="19">
        <v>8582.4699999999993</v>
      </c>
      <c r="O76" s="20">
        <v>9993.31</v>
      </c>
      <c r="P76" s="19">
        <v>1135.58</v>
      </c>
      <c r="Q76" s="20">
        <v>5701.97</v>
      </c>
      <c r="R76" s="19">
        <v>1624.97</v>
      </c>
      <c r="S76" s="20">
        <v>3772.58</v>
      </c>
      <c r="T76" s="19">
        <v>1343.02</v>
      </c>
      <c r="U76" s="20">
        <v>2735.93</v>
      </c>
      <c r="V76" s="19">
        <v>1093.97</v>
      </c>
      <c r="W76" s="20">
        <v>9647.57</v>
      </c>
      <c r="X76" s="19">
        <v>2431.8000000000002</v>
      </c>
      <c r="Y76" s="20">
        <v>3407.33</v>
      </c>
      <c r="Z76" s="19">
        <v>3575.09</v>
      </c>
      <c r="AA76" s="20">
        <v>1470.24</v>
      </c>
      <c r="AB76" s="19">
        <v>1676.38</v>
      </c>
      <c r="AC76" s="20">
        <v>1917.58</v>
      </c>
      <c r="AD76" s="19">
        <v>3464.35</v>
      </c>
      <c r="AE76" s="20">
        <v>6708.24</v>
      </c>
      <c r="AF76" s="19">
        <v>2571.98</v>
      </c>
      <c r="AG76" s="20">
        <v>8797.9</v>
      </c>
      <c r="AH76" s="19">
        <v>3576.53</v>
      </c>
      <c r="AI76" s="20">
        <v>1699.27</v>
      </c>
      <c r="AJ76" s="19">
        <v>5715.29</v>
      </c>
      <c r="AK76" s="23">
        <v>7081.42</v>
      </c>
    </row>
    <row r="77" spans="1:37" ht="13">
      <c r="A77" s="2" t="s">
        <v>12</v>
      </c>
      <c r="B77" s="19">
        <v>4690.8</v>
      </c>
      <c r="C77" s="20">
        <v>10916.15</v>
      </c>
      <c r="D77" s="19">
        <v>2554.4499999999998</v>
      </c>
      <c r="E77" s="20">
        <v>9235.6</v>
      </c>
      <c r="F77" s="19">
        <v>3064.05</v>
      </c>
      <c r="G77" s="20">
        <v>6363.3</v>
      </c>
      <c r="H77" s="19">
        <v>2564.0500000000002</v>
      </c>
      <c r="I77" s="21">
        <v>3257.95</v>
      </c>
      <c r="J77" s="19">
        <v>388.9</v>
      </c>
      <c r="K77" s="21">
        <v>3593.6</v>
      </c>
      <c r="L77" s="19">
        <v>566.54999999999995</v>
      </c>
      <c r="M77" s="21">
        <v>10873.85</v>
      </c>
      <c r="N77" s="19">
        <v>1402.65</v>
      </c>
      <c r="O77" s="20">
        <v>9203.6</v>
      </c>
      <c r="P77" s="19">
        <v>3242.65</v>
      </c>
      <c r="Q77" s="20">
        <v>10921.3</v>
      </c>
      <c r="R77" s="19">
        <v>5401.85</v>
      </c>
      <c r="S77" s="20">
        <v>6819.45</v>
      </c>
      <c r="T77" s="19">
        <v>5003.3</v>
      </c>
      <c r="U77" s="20">
        <v>5012.3999999999996</v>
      </c>
      <c r="V77" s="19">
        <v>3229.75</v>
      </c>
      <c r="W77" s="20">
        <v>6518.1</v>
      </c>
      <c r="X77" s="19">
        <v>2870.7</v>
      </c>
      <c r="Y77" s="20">
        <v>16770.55</v>
      </c>
      <c r="Z77" s="19">
        <v>5162.1000000000004</v>
      </c>
      <c r="AA77" s="20">
        <v>7608.55</v>
      </c>
      <c r="AB77" s="19">
        <v>2881.6</v>
      </c>
      <c r="AC77" s="20">
        <v>6088.75</v>
      </c>
      <c r="AD77" s="19">
        <v>125.05</v>
      </c>
      <c r="AE77" s="20">
        <v>30.45</v>
      </c>
      <c r="AF77" s="19">
        <v>0</v>
      </c>
      <c r="AG77" s="20">
        <v>0</v>
      </c>
      <c r="AH77" s="19">
        <v>0</v>
      </c>
      <c r="AI77" s="20">
        <v>0</v>
      </c>
      <c r="AJ77" s="19">
        <v>0</v>
      </c>
      <c r="AK77" s="23">
        <v>0</v>
      </c>
    </row>
    <row r="78" spans="1:37" ht="13">
      <c r="A78" s="2" t="s">
        <v>13</v>
      </c>
      <c r="B78" s="19">
        <v>2769.15</v>
      </c>
      <c r="C78" s="20">
        <v>8755.0499999999993</v>
      </c>
      <c r="D78" s="19">
        <v>1750.55</v>
      </c>
      <c r="E78" s="20">
        <v>7290.2</v>
      </c>
      <c r="F78" s="19">
        <v>2199.9499999999998</v>
      </c>
      <c r="G78" s="20">
        <v>4741.1499999999996</v>
      </c>
      <c r="H78" s="19">
        <v>2455.6999999999998</v>
      </c>
      <c r="I78" s="21">
        <v>3144.2</v>
      </c>
      <c r="J78" s="19">
        <v>840.45</v>
      </c>
      <c r="K78" s="21">
        <v>4935.3500000000004</v>
      </c>
      <c r="L78" s="19">
        <v>1014.05</v>
      </c>
      <c r="M78" s="21">
        <v>8022.7</v>
      </c>
      <c r="N78" s="19">
        <v>1341.6</v>
      </c>
      <c r="O78" s="20">
        <v>3238.6</v>
      </c>
      <c r="P78" s="19">
        <v>2409.5500000000002</v>
      </c>
      <c r="Q78" s="20">
        <v>8744.2000000000007</v>
      </c>
      <c r="R78" s="19">
        <v>3395</v>
      </c>
      <c r="S78" s="20">
        <v>8659.4</v>
      </c>
      <c r="T78" s="19">
        <v>4861.7</v>
      </c>
      <c r="U78" s="20">
        <v>5136.2</v>
      </c>
      <c r="V78" s="19">
        <v>2784.5</v>
      </c>
      <c r="W78" s="20">
        <v>7780.45</v>
      </c>
      <c r="X78" s="19">
        <v>1859.65</v>
      </c>
      <c r="Y78" s="20">
        <v>10635</v>
      </c>
      <c r="Z78" s="19">
        <v>1694.8</v>
      </c>
      <c r="AA78" s="20">
        <v>5636.55</v>
      </c>
      <c r="AB78" s="19">
        <v>442.75</v>
      </c>
      <c r="AC78" s="20">
        <v>2246.6999999999998</v>
      </c>
      <c r="AD78" s="19">
        <v>504.4</v>
      </c>
      <c r="AE78" s="20">
        <v>1640.3</v>
      </c>
      <c r="AF78" s="19">
        <v>1615.8</v>
      </c>
      <c r="AG78" s="20">
        <v>4458.1499999999996</v>
      </c>
      <c r="AH78" s="19">
        <v>3137.65</v>
      </c>
      <c r="AI78" s="20">
        <v>2038.05</v>
      </c>
      <c r="AJ78" s="19">
        <v>1260.1500000000001</v>
      </c>
      <c r="AK78" s="23">
        <v>1809.15</v>
      </c>
    </row>
    <row r="79" spans="1:37" ht="13">
      <c r="A79" s="2" t="s">
        <v>14</v>
      </c>
      <c r="B79" s="19">
        <v>198.15</v>
      </c>
      <c r="C79" s="20">
        <v>163.95</v>
      </c>
      <c r="D79" s="19">
        <v>22340.799999999999</v>
      </c>
      <c r="E79" s="20">
        <v>600.29999999999995</v>
      </c>
      <c r="F79" s="19">
        <v>15299.6</v>
      </c>
      <c r="G79" s="20">
        <v>5190.95</v>
      </c>
      <c r="H79" s="19">
        <v>13566.95</v>
      </c>
      <c r="I79" s="21">
        <v>4176.6499999999996</v>
      </c>
      <c r="J79" s="19">
        <v>1232.9000000000001</v>
      </c>
      <c r="K79" s="21">
        <v>5908.65</v>
      </c>
      <c r="L79" s="19">
        <v>2368.65</v>
      </c>
      <c r="M79" s="21">
        <v>13629.15</v>
      </c>
      <c r="N79" s="19">
        <v>1311</v>
      </c>
      <c r="O79" s="20">
        <v>13377.8</v>
      </c>
      <c r="P79" s="19">
        <v>6239.7</v>
      </c>
      <c r="Q79" s="20">
        <v>14014.9</v>
      </c>
      <c r="R79" s="19">
        <v>3419.7</v>
      </c>
      <c r="S79" s="20">
        <v>13218.2</v>
      </c>
      <c r="T79" s="19">
        <v>5695.5</v>
      </c>
      <c r="U79" s="20">
        <v>12755.95</v>
      </c>
      <c r="V79" s="19">
        <v>4643.55</v>
      </c>
      <c r="W79" s="20">
        <v>10509.05</v>
      </c>
      <c r="X79" s="19">
        <v>2794.6</v>
      </c>
      <c r="Y79" s="20">
        <v>20648.5</v>
      </c>
      <c r="Z79" s="19">
        <v>3839.85</v>
      </c>
      <c r="AA79" s="20">
        <v>12695.05</v>
      </c>
      <c r="AB79" s="19">
        <v>4154.8</v>
      </c>
      <c r="AC79" s="20">
        <v>10222.15</v>
      </c>
      <c r="AD79" s="19">
        <v>1813.7</v>
      </c>
      <c r="AE79" s="20">
        <v>4933.55</v>
      </c>
      <c r="AF79" s="19">
        <v>1927.85</v>
      </c>
      <c r="AG79" s="20">
        <v>12841.75</v>
      </c>
      <c r="AH79" s="19">
        <v>4810.55</v>
      </c>
      <c r="AI79" s="20">
        <v>4555.3500000000004</v>
      </c>
      <c r="AJ79" s="19">
        <v>985.15</v>
      </c>
      <c r="AK79" s="23">
        <v>11377.8</v>
      </c>
    </row>
    <row r="80" spans="1:37" ht="13">
      <c r="A80" s="2" t="s">
        <v>15</v>
      </c>
      <c r="B80" s="19">
        <v>5208.25</v>
      </c>
      <c r="C80" s="20">
        <v>11793.55</v>
      </c>
      <c r="D80" s="19">
        <v>6661.15</v>
      </c>
      <c r="E80" s="20">
        <v>13243.05</v>
      </c>
      <c r="F80" s="19">
        <v>3109.25</v>
      </c>
      <c r="G80" s="20">
        <v>3163.3</v>
      </c>
      <c r="H80" s="19">
        <v>0</v>
      </c>
      <c r="I80" s="21">
        <v>0</v>
      </c>
      <c r="J80" s="19">
        <v>0</v>
      </c>
      <c r="K80" s="21">
        <v>0</v>
      </c>
      <c r="L80" s="19">
        <v>0</v>
      </c>
      <c r="M80" s="21">
        <v>0</v>
      </c>
      <c r="N80" s="19">
        <v>401.85</v>
      </c>
      <c r="O80" s="20">
        <v>5909.6</v>
      </c>
      <c r="P80" s="19">
        <v>4014.3</v>
      </c>
      <c r="Q80" s="20">
        <v>14132</v>
      </c>
      <c r="R80" s="19">
        <v>3416.45</v>
      </c>
      <c r="S80" s="20">
        <v>13947.1</v>
      </c>
      <c r="T80" s="19">
        <v>5312.75</v>
      </c>
      <c r="U80" s="20">
        <v>11138.9</v>
      </c>
      <c r="V80" s="19">
        <v>4065.75</v>
      </c>
      <c r="W80" s="20">
        <v>12456.95</v>
      </c>
      <c r="X80" s="19">
        <v>2070.85</v>
      </c>
      <c r="Y80" s="20">
        <v>16488.900000000001</v>
      </c>
      <c r="Z80" s="19">
        <v>2142.3000000000002</v>
      </c>
      <c r="AA80" s="20">
        <v>8124.15</v>
      </c>
      <c r="AB80" s="19">
        <v>3600.6</v>
      </c>
      <c r="AC80" s="20">
        <v>10032.450000000001</v>
      </c>
      <c r="AD80" s="19">
        <v>1894.95</v>
      </c>
      <c r="AE80" s="20">
        <v>7361.9</v>
      </c>
      <c r="AF80" s="19">
        <v>1859.7</v>
      </c>
      <c r="AG80" s="20">
        <v>10604.75</v>
      </c>
      <c r="AH80" s="19">
        <v>5694.45</v>
      </c>
      <c r="AI80" s="20">
        <v>5994.5</v>
      </c>
      <c r="AJ80" s="19">
        <v>1936.9</v>
      </c>
      <c r="AK80" s="23">
        <v>15956.45</v>
      </c>
    </row>
    <row r="81" spans="1:37" ht="13">
      <c r="A81" s="2" t="s">
        <v>182</v>
      </c>
      <c r="B81" s="19">
        <v>9.65</v>
      </c>
      <c r="C81" s="20">
        <v>49.04</v>
      </c>
      <c r="D81" s="19">
        <v>14.86</v>
      </c>
      <c r="E81" s="20">
        <v>68.2</v>
      </c>
      <c r="F81" s="19">
        <v>7.7</v>
      </c>
      <c r="G81" s="20">
        <v>54.65</v>
      </c>
      <c r="H81" s="19">
        <v>1.81</v>
      </c>
      <c r="I81" s="21">
        <v>8.8699999999999992</v>
      </c>
      <c r="J81" s="19">
        <v>0.05</v>
      </c>
      <c r="K81" s="21">
        <v>2.86</v>
      </c>
      <c r="L81" s="19">
        <v>3.63</v>
      </c>
      <c r="M81" s="21">
        <v>21.7</v>
      </c>
      <c r="N81" s="19">
        <v>8.1999999999999993</v>
      </c>
      <c r="O81" s="20">
        <v>57.74</v>
      </c>
      <c r="P81" s="19">
        <v>18.45</v>
      </c>
      <c r="Q81" s="20">
        <v>154.96</v>
      </c>
      <c r="R81" s="19">
        <v>9.69</v>
      </c>
      <c r="S81" s="20">
        <v>48.33</v>
      </c>
      <c r="T81" s="19">
        <v>11.95</v>
      </c>
      <c r="U81" s="20">
        <v>94.53</v>
      </c>
      <c r="V81" s="19">
        <v>3.95</v>
      </c>
      <c r="W81" s="20">
        <v>17.829999999999998</v>
      </c>
      <c r="X81" s="19">
        <v>9.2899999999999991</v>
      </c>
      <c r="Y81" s="20">
        <v>41.05</v>
      </c>
      <c r="Z81" s="19">
        <v>10.79</v>
      </c>
      <c r="AA81" s="20">
        <v>58.73</v>
      </c>
      <c r="AB81" s="19">
        <v>12.01</v>
      </c>
      <c r="AC81" s="20">
        <v>59.01</v>
      </c>
      <c r="AD81" s="19">
        <v>6.07</v>
      </c>
      <c r="AE81" s="20">
        <v>28.49</v>
      </c>
      <c r="AF81" s="19">
        <v>3.77</v>
      </c>
      <c r="AG81" s="20">
        <v>25.04</v>
      </c>
      <c r="AH81" s="19">
        <v>0.59</v>
      </c>
      <c r="AI81" s="20">
        <v>2.71</v>
      </c>
      <c r="AJ81" s="19">
        <v>5.08</v>
      </c>
      <c r="AK81" s="23">
        <v>40.67</v>
      </c>
    </row>
    <row r="82" spans="1:37" ht="13">
      <c r="A82" s="2" t="s">
        <v>183</v>
      </c>
      <c r="B82" s="19">
        <v>0</v>
      </c>
      <c r="C82" s="20">
        <v>0</v>
      </c>
      <c r="D82" s="19">
        <v>0</v>
      </c>
      <c r="E82" s="20">
        <v>0</v>
      </c>
      <c r="F82" s="19">
        <v>0</v>
      </c>
      <c r="G82" s="20">
        <v>0</v>
      </c>
      <c r="H82" s="19">
        <v>0</v>
      </c>
      <c r="I82" s="21">
        <v>0</v>
      </c>
      <c r="J82" s="19">
        <v>0.37</v>
      </c>
      <c r="K82" s="21">
        <v>3.8</v>
      </c>
      <c r="L82" s="19">
        <v>1.91</v>
      </c>
      <c r="M82" s="21">
        <v>25.03</v>
      </c>
      <c r="N82" s="19">
        <v>4.87</v>
      </c>
      <c r="O82" s="20">
        <v>69</v>
      </c>
      <c r="P82" s="19">
        <v>11.07</v>
      </c>
      <c r="Q82" s="20">
        <v>158.32</v>
      </c>
      <c r="R82" s="19">
        <v>5.5</v>
      </c>
      <c r="S82" s="20">
        <v>56.41</v>
      </c>
      <c r="T82" s="19">
        <v>10.18</v>
      </c>
      <c r="U82" s="20">
        <v>106.58</v>
      </c>
      <c r="V82" s="19">
        <v>2.92</v>
      </c>
      <c r="W82" s="20">
        <v>27.33</v>
      </c>
      <c r="X82" s="19">
        <v>2.13</v>
      </c>
      <c r="Y82" s="20">
        <v>28.02</v>
      </c>
      <c r="Z82" s="19">
        <v>1.85</v>
      </c>
      <c r="AA82" s="20">
        <v>9.34</v>
      </c>
      <c r="AB82" s="19">
        <v>0.9</v>
      </c>
      <c r="AC82" s="20">
        <v>6.6</v>
      </c>
      <c r="AD82" s="19">
        <v>0.98</v>
      </c>
      <c r="AE82" s="20">
        <v>14.08</v>
      </c>
      <c r="AF82" s="19">
        <v>2.12</v>
      </c>
      <c r="AG82" s="20">
        <v>16.25</v>
      </c>
      <c r="AH82" s="19">
        <v>0.57999999999999996</v>
      </c>
      <c r="AI82" s="20">
        <v>3.53</v>
      </c>
      <c r="AJ82" s="19">
        <v>4.28</v>
      </c>
      <c r="AK82" s="23">
        <v>45.84</v>
      </c>
    </row>
    <row r="83" spans="1:37" ht="13">
      <c r="A83" s="2" t="s">
        <v>184</v>
      </c>
      <c r="B83" s="19">
        <v>0</v>
      </c>
      <c r="C83" s="20">
        <v>0</v>
      </c>
      <c r="D83" s="19">
        <v>0</v>
      </c>
      <c r="E83" s="20">
        <v>0</v>
      </c>
      <c r="F83" s="19">
        <v>0</v>
      </c>
      <c r="G83" s="20">
        <v>0</v>
      </c>
      <c r="H83" s="19">
        <v>0</v>
      </c>
      <c r="I83" s="21">
        <v>0</v>
      </c>
      <c r="J83" s="19">
        <v>0</v>
      </c>
      <c r="K83" s="21">
        <v>0</v>
      </c>
      <c r="L83" s="19">
        <v>1.67</v>
      </c>
      <c r="M83" s="21">
        <v>11.48</v>
      </c>
      <c r="N83" s="19">
        <v>8.23</v>
      </c>
      <c r="O83" s="20">
        <v>50.53</v>
      </c>
      <c r="P83" s="19">
        <v>13.75</v>
      </c>
      <c r="Q83" s="20">
        <v>127.49</v>
      </c>
      <c r="R83" s="19">
        <v>6.81</v>
      </c>
      <c r="S83" s="20">
        <v>40.659999999999997</v>
      </c>
      <c r="T83" s="19">
        <v>8.6999999999999993</v>
      </c>
      <c r="U83" s="20">
        <v>80.73</v>
      </c>
      <c r="V83" s="19">
        <v>3.52</v>
      </c>
      <c r="W83" s="20">
        <v>21.71</v>
      </c>
      <c r="X83" s="19">
        <v>6.44</v>
      </c>
      <c r="Y83" s="20">
        <v>45.23</v>
      </c>
      <c r="Z83" s="19">
        <v>7.63</v>
      </c>
      <c r="AA83" s="20">
        <v>55.52</v>
      </c>
      <c r="AB83" s="19">
        <v>10.66</v>
      </c>
      <c r="AC83" s="20">
        <v>57.69</v>
      </c>
      <c r="AD83" s="19">
        <v>5.71</v>
      </c>
      <c r="AE83" s="20">
        <v>31.8</v>
      </c>
      <c r="AF83" s="19">
        <v>3.34</v>
      </c>
      <c r="AG83" s="20">
        <v>25.71</v>
      </c>
      <c r="AH83" s="19">
        <v>0.66</v>
      </c>
      <c r="AI83" s="20">
        <v>2.35</v>
      </c>
      <c r="AJ83" s="19">
        <v>37.75</v>
      </c>
      <c r="AK83" s="23">
        <v>59.38</v>
      </c>
    </row>
    <row r="84" spans="1:37" ht="13">
      <c r="A84" s="2" t="s">
        <v>185</v>
      </c>
      <c r="B84" s="19">
        <v>154.65</v>
      </c>
      <c r="C84" s="20">
        <v>13.08</v>
      </c>
      <c r="D84" s="19">
        <v>0</v>
      </c>
      <c r="E84" s="20">
        <v>0</v>
      </c>
      <c r="F84" s="19">
        <v>0</v>
      </c>
      <c r="G84" s="20">
        <v>0</v>
      </c>
      <c r="H84" s="19">
        <v>230.8</v>
      </c>
      <c r="I84" s="21">
        <v>16.5</v>
      </c>
      <c r="J84" s="19">
        <v>134.75</v>
      </c>
      <c r="K84" s="21">
        <v>6.22</v>
      </c>
      <c r="L84" s="19">
        <v>190.02</v>
      </c>
      <c r="M84" s="21">
        <v>15.66</v>
      </c>
      <c r="N84" s="19">
        <v>118.32</v>
      </c>
      <c r="O84" s="20">
        <v>25.76</v>
      </c>
      <c r="P84" s="19">
        <v>154.18</v>
      </c>
      <c r="Q84" s="20">
        <v>31.35</v>
      </c>
      <c r="R84" s="19">
        <v>340.84</v>
      </c>
      <c r="S84" s="20">
        <v>9.1199999999999992</v>
      </c>
      <c r="T84" s="19">
        <v>123.46</v>
      </c>
      <c r="U84" s="20">
        <v>7.86</v>
      </c>
      <c r="V84" s="19">
        <v>85.75</v>
      </c>
      <c r="W84" s="20">
        <v>3.87</v>
      </c>
      <c r="X84" s="19">
        <v>551.21</v>
      </c>
      <c r="Y84" s="20">
        <v>15.81</v>
      </c>
      <c r="Z84" s="19">
        <v>280.66000000000003</v>
      </c>
      <c r="AA84" s="20">
        <v>17.079999999999998</v>
      </c>
      <c r="AB84" s="19">
        <v>259.35000000000002</v>
      </c>
      <c r="AC84" s="20">
        <v>15.34</v>
      </c>
      <c r="AD84" s="19">
        <v>101.37</v>
      </c>
      <c r="AE84" s="20">
        <v>14.66</v>
      </c>
      <c r="AF84" s="19">
        <v>127.31</v>
      </c>
      <c r="AG84" s="20">
        <v>4.28</v>
      </c>
      <c r="AH84" s="19">
        <v>118.8</v>
      </c>
      <c r="AI84" s="20">
        <v>6.89</v>
      </c>
      <c r="AJ84" s="19">
        <v>0</v>
      </c>
      <c r="AK84" s="23">
        <v>0</v>
      </c>
    </row>
    <row r="85" spans="1:37" ht="13">
      <c r="A85" s="2" t="s">
        <v>186</v>
      </c>
      <c r="B85" s="19">
        <v>64.34</v>
      </c>
      <c r="C85" s="20">
        <v>17.02</v>
      </c>
      <c r="D85" s="19">
        <v>0</v>
      </c>
      <c r="E85" s="20">
        <v>0</v>
      </c>
      <c r="F85" s="19">
        <v>0</v>
      </c>
      <c r="G85" s="20">
        <v>0</v>
      </c>
      <c r="H85" s="19">
        <v>132.34</v>
      </c>
      <c r="I85" s="21">
        <v>42.86</v>
      </c>
      <c r="J85" s="19">
        <v>187.17</v>
      </c>
      <c r="K85" s="21">
        <v>42.61</v>
      </c>
      <c r="L85" s="19">
        <v>241.98</v>
      </c>
      <c r="M85" s="21">
        <v>74.87</v>
      </c>
      <c r="N85" s="19">
        <v>598.30999999999995</v>
      </c>
      <c r="O85" s="20">
        <v>42.46</v>
      </c>
      <c r="P85" s="19">
        <v>283.89</v>
      </c>
      <c r="Q85" s="20">
        <v>113.02</v>
      </c>
      <c r="R85" s="19">
        <v>399.04</v>
      </c>
      <c r="S85" s="20">
        <v>104.69</v>
      </c>
      <c r="T85" s="19">
        <v>166.76</v>
      </c>
      <c r="U85" s="20">
        <v>140.11000000000001</v>
      </c>
      <c r="V85" s="19">
        <v>383.85</v>
      </c>
      <c r="W85" s="20">
        <v>78.72</v>
      </c>
      <c r="X85" s="19">
        <v>3.07</v>
      </c>
      <c r="Y85" s="20">
        <v>13.2</v>
      </c>
      <c r="Z85" s="19">
        <v>9.23</v>
      </c>
      <c r="AA85" s="20">
        <v>23.03</v>
      </c>
      <c r="AB85" s="19">
        <v>11.47</v>
      </c>
      <c r="AC85" s="20">
        <v>17.079999999999998</v>
      </c>
      <c r="AD85" s="19">
        <v>0</v>
      </c>
      <c r="AE85" s="20">
        <v>0</v>
      </c>
      <c r="AF85" s="19">
        <v>0</v>
      </c>
      <c r="AG85" s="20">
        <v>0</v>
      </c>
      <c r="AH85" s="19">
        <v>20.14</v>
      </c>
      <c r="AI85" s="20">
        <v>1.59</v>
      </c>
      <c r="AJ85" s="19">
        <v>88.83</v>
      </c>
      <c r="AK85" s="23">
        <v>95.79</v>
      </c>
    </row>
    <row r="86" spans="1:37" ht="13">
      <c r="A86" s="2" t="s">
        <v>187</v>
      </c>
      <c r="B86" s="19">
        <v>128.74</v>
      </c>
      <c r="C86" s="20">
        <v>117.26</v>
      </c>
      <c r="D86" s="19">
        <v>0</v>
      </c>
      <c r="E86" s="20">
        <v>0</v>
      </c>
      <c r="F86" s="19">
        <v>0</v>
      </c>
      <c r="G86" s="20">
        <v>0</v>
      </c>
      <c r="H86" s="19">
        <v>0</v>
      </c>
      <c r="I86" s="21">
        <v>0</v>
      </c>
      <c r="J86" s="19">
        <v>0</v>
      </c>
      <c r="K86" s="21">
        <v>0</v>
      </c>
      <c r="L86" s="19">
        <v>0</v>
      </c>
      <c r="M86" s="21">
        <v>0</v>
      </c>
      <c r="N86" s="19">
        <v>0</v>
      </c>
      <c r="O86" s="20">
        <v>0</v>
      </c>
      <c r="P86" s="19">
        <v>2.59</v>
      </c>
      <c r="Q86" s="20">
        <v>79.58</v>
      </c>
      <c r="R86" s="19">
        <v>24.87</v>
      </c>
      <c r="S86" s="20">
        <v>283.36</v>
      </c>
      <c r="T86" s="19">
        <v>3.4</v>
      </c>
      <c r="U86" s="20">
        <v>118.37</v>
      </c>
      <c r="V86" s="19">
        <v>5.57</v>
      </c>
      <c r="W86" s="20">
        <v>189.15</v>
      </c>
      <c r="X86" s="19">
        <v>27.47</v>
      </c>
      <c r="Y86" s="20">
        <v>131.44999999999999</v>
      </c>
      <c r="Z86" s="19">
        <v>151.77000000000001</v>
      </c>
      <c r="AA86" s="20">
        <v>94.89</v>
      </c>
      <c r="AB86" s="19">
        <v>62.89</v>
      </c>
      <c r="AC86" s="20">
        <v>121.8</v>
      </c>
      <c r="AD86" s="19">
        <v>23.51</v>
      </c>
      <c r="AE86" s="20">
        <v>127.47</v>
      </c>
      <c r="AF86" s="19">
        <v>25.32</v>
      </c>
      <c r="AG86" s="20">
        <v>118.17</v>
      </c>
      <c r="AH86" s="19">
        <v>57.57</v>
      </c>
      <c r="AI86" s="20">
        <v>122.71</v>
      </c>
      <c r="AJ86" s="19">
        <v>5.45</v>
      </c>
      <c r="AK86" s="23">
        <v>204.85</v>
      </c>
    </row>
    <row r="87" spans="1:37" ht="13">
      <c r="A87" s="2" t="s">
        <v>88</v>
      </c>
      <c r="B87" s="19">
        <v>23.5</v>
      </c>
      <c r="C87" s="20">
        <v>298.14999999999998</v>
      </c>
      <c r="D87" s="19">
        <v>0</v>
      </c>
      <c r="E87" s="20">
        <v>0</v>
      </c>
      <c r="F87" s="19">
        <v>15.4</v>
      </c>
      <c r="G87" s="20">
        <v>2396</v>
      </c>
      <c r="H87" s="19">
        <v>0</v>
      </c>
      <c r="I87" s="21">
        <v>0</v>
      </c>
      <c r="J87" s="19">
        <v>0</v>
      </c>
      <c r="K87" s="21">
        <v>0</v>
      </c>
      <c r="L87" s="19">
        <v>92.9</v>
      </c>
      <c r="M87" s="21">
        <v>736.8</v>
      </c>
      <c r="N87" s="19">
        <v>6.45</v>
      </c>
      <c r="O87" s="20">
        <v>1105.05</v>
      </c>
      <c r="P87" s="19">
        <v>70.05</v>
      </c>
      <c r="Q87" s="20">
        <v>1352.1</v>
      </c>
      <c r="R87" s="19">
        <v>519.45000000000005</v>
      </c>
      <c r="S87" s="20">
        <v>1705.85</v>
      </c>
      <c r="T87" s="19">
        <v>946.2</v>
      </c>
      <c r="U87" s="20">
        <v>2059.4499999999998</v>
      </c>
      <c r="V87" s="19">
        <v>570.4</v>
      </c>
      <c r="W87" s="20">
        <v>1490.3</v>
      </c>
      <c r="X87" s="19">
        <v>727.6</v>
      </c>
      <c r="Y87" s="20">
        <v>479</v>
      </c>
      <c r="Z87" s="19">
        <v>139</v>
      </c>
      <c r="AA87" s="20">
        <v>699.05</v>
      </c>
      <c r="AB87" s="19">
        <v>0</v>
      </c>
      <c r="AC87" s="20">
        <v>92.5</v>
      </c>
      <c r="AD87" s="19">
        <v>1.25</v>
      </c>
      <c r="AE87" s="20">
        <v>252.3</v>
      </c>
      <c r="AF87" s="19">
        <v>107.85</v>
      </c>
      <c r="AG87" s="20">
        <v>2112.6</v>
      </c>
      <c r="AH87" s="19">
        <v>0</v>
      </c>
      <c r="AI87" s="20">
        <v>0</v>
      </c>
      <c r="AJ87" s="19">
        <v>18.55</v>
      </c>
      <c r="AK87" s="23">
        <v>0</v>
      </c>
    </row>
    <row r="88" spans="1:37" ht="13">
      <c r="A88" s="2" t="s">
        <v>98</v>
      </c>
      <c r="B88" s="19">
        <v>5391.32</v>
      </c>
      <c r="C88" s="20">
        <v>78.36</v>
      </c>
      <c r="D88" s="19">
        <v>10299.4</v>
      </c>
      <c r="E88" s="20">
        <v>0</v>
      </c>
      <c r="F88" s="19">
        <v>6612.7</v>
      </c>
      <c r="G88" s="20">
        <v>16.64</v>
      </c>
      <c r="H88" s="19">
        <v>7534</v>
      </c>
      <c r="I88" s="21">
        <v>0.92</v>
      </c>
      <c r="J88" s="19">
        <v>12292.36</v>
      </c>
      <c r="K88" s="21">
        <v>0.02</v>
      </c>
      <c r="L88" s="19">
        <v>7600.7</v>
      </c>
      <c r="M88" s="21">
        <v>0.08</v>
      </c>
      <c r="N88" s="19">
        <v>2339.16</v>
      </c>
      <c r="O88" s="20">
        <v>93.22</v>
      </c>
      <c r="P88" s="19">
        <v>5093.22</v>
      </c>
      <c r="Q88" s="20">
        <v>91.64</v>
      </c>
      <c r="R88" s="19">
        <v>8387.0400000000009</v>
      </c>
      <c r="S88" s="20">
        <v>0</v>
      </c>
      <c r="T88" s="19">
        <v>8792.2999999999993</v>
      </c>
      <c r="U88" s="20">
        <v>0.54</v>
      </c>
      <c r="V88" s="19">
        <v>1883.22</v>
      </c>
      <c r="W88" s="20">
        <v>0</v>
      </c>
      <c r="X88" s="19">
        <v>0</v>
      </c>
      <c r="Y88" s="20">
        <v>0</v>
      </c>
      <c r="Z88" s="19">
        <v>0</v>
      </c>
      <c r="AA88" s="20">
        <v>0</v>
      </c>
      <c r="AB88" s="19">
        <v>3232.88</v>
      </c>
      <c r="AC88" s="20">
        <v>320.66000000000003</v>
      </c>
      <c r="AD88" s="19">
        <v>13397.52</v>
      </c>
      <c r="AE88" s="20">
        <v>1986.46</v>
      </c>
      <c r="AF88" s="19">
        <v>3724.08</v>
      </c>
      <c r="AG88" s="20">
        <v>10.4</v>
      </c>
      <c r="AH88" s="19">
        <v>12462.8</v>
      </c>
      <c r="AI88" s="20">
        <v>0.04</v>
      </c>
      <c r="AJ88" s="19">
        <v>17188.259999999998</v>
      </c>
      <c r="AK88" s="23">
        <v>7.52</v>
      </c>
    </row>
    <row r="89" spans="1:37" ht="13">
      <c r="A89" s="2" t="s">
        <v>57</v>
      </c>
      <c r="B89" s="19">
        <v>0</v>
      </c>
      <c r="C89" s="20">
        <v>10329.89</v>
      </c>
      <c r="D89" s="19">
        <v>0</v>
      </c>
      <c r="E89" s="20">
        <v>11437.61</v>
      </c>
      <c r="F89" s="19">
        <v>0.81</v>
      </c>
      <c r="G89" s="20">
        <v>3276.3</v>
      </c>
      <c r="H89" s="19">
        <v>0</v>
      </c>
      <c r="I89" s="21">
        <v>10097.780000000001</v>
      </c>
      <c r="J89" s="19">
        <v>0</v>
      </c>
      <c r="K89" s="21">
        <v>11017.43</v>
      </c>
      <c r="L89" s="19">
        <v>0.32</v>
      </c>
      <c r="M89" s="21">
        <v>12530.04</v>
      </c>
      <c r="N89" s="19">
        <v>0.25</v>
      </c>
      <c r="O89" s="20">
        <v>12537.12</v>
      </c>
      <c r="P89" s="19">
        <v>0.16</v>
      </c>
      <c r="Q89" s="20">
        <v>12525.91</v>
      </c>
      <c r="R89" s="19">
        <v>1.4</v>
      </c>
      <c r="S89" s="20">
        <v>12114.35</v>
      </c>
      <c r="T89" s="19">
        <v>1569.28</v>
      </c>
      <c r="U89" s="20">
        <v>12757.72</v>
      </c>
      <c r="V89" s="19">
        <v>0</v>
      </c>
      <c r="W89" s="20">
        <v>11250.13</v>
      </c>
      <c r="X89" s="19">
        <v>1.06</v>
      </c>
      <c r="Y89" s="20">
        <v>13935.67</v>
      </c>
      <c r="Z89" s="19">
        <v>1.67</v>
      </c>
      <c r="AA89" s="20">
        <v>8431.9</v>
      </c>
      <c r="AB89" s="19">
        <v>2309.91</v>
      </c>
      <c r="AC89" s="20">
        <v>7031.95</v>
      </c>
      <c r="AD89" s="19">
        <v>7.38</v>
      </c>
      <c r="AE89" s="20">
        <v>5618.37</v>
      </c>
      <c r="AF89" s="19">
        <v>1395.54</v>
      </c>
      <c r="AG89" s="20">
        <v>9193.31</v>
      </c>
      <c r="AH89" s="19">
        <v>1.82</v>
      </c>
      <c r="AI89" s="20">
        <v>8484.1299999999992</v>
      </c>
      <c r="AJ89" s="19">
        <v>0.02</v>
      </c>
      <c r="AK89" s="23">
        <v>9655.56</v>
      </c>
    </row>
    <row r="90" spans="1:37" ht="13">
      <c r="A90" s="2" t="s">
        <v>36</v>
      </c>
      <c r="B90" s="19">
        <v>6701.03</v>
      </c>
      <c r="C90" s="20">
        <v>8701.9500000000007</v>
      </c>
      <c r="D90" s="19">
        <v>4176.6000000000004</v>
      </c>
      <c r="E90" s="20">
        <v>9895.1299999999992</v>
      </c>
      <c r="F90" s="19">
        <v>3699.83</v>
      </c>
      <c r="G90" s="20">
        <v>7967.93</v>
      </c>
      <c r="H90" s="19">
        <v>4975.05</v>
      </c>
      <c r="I90" s="21">
        <v>6219.53</v>
      </c>
      <c r="J90" s="19">
        <v>3423.45</v>
      </c>
      <c r="K90" s="21">
        <v>8902.58</v>
      </c>
      <c r="L90" s="19">
        <v>1990.28</v>
      </c>
      <c r="M90" s="21">
        <v>10930.2</v>
      </c>
      <c r="N90" s="19">
        <v>3614.4</v>
      </c>
      <c r="O90" s="20">
        <v>7559.48</v>
      </c>
      <c r="P90" s="19">
        <v>6205.73</v>
      </c>
      <c r="Q90" s="20">
        <v>8848.65</v>
      </c>
      <c r="R90" s="19">
        <v>6065.18</v>
      </c>
      <c r="S90" s="20">
        <v>6724.73</v>
      </c>
      <c r="T90" s="19">
        <v>4898.33</v>
      </c>
      <c r="U90" s="20">
        <v>8144.7</v>
      </c>
      <c r="V90" s="19">
        <v>4177.6499999999996</v>
      </c>
      <c r="W90" s="20">
        <v>5897.85</v>
      </c>
      <c r="X90" s="19">
        <v>3942.3</v>
      </c>
      <c r="Y90" s="20">
        <v>8244</v>
      </c>
      <c r="Z90" s="19">
        <v>2015.18</v>
      </c>
      <c r="AA90" s="20">
        <v>2947.28</v>
      </c>
      <c r="AB90" s="19">
        <v>3655.73</v>
      </c>
      <c r="AC90" s="20">
        <v>2641.8</v>
      </c>
      <c r="AD90" s="19">
        <v>2854.88</v>
      </c>
      <c r="AE90" s="20">
        <v>3821.85</v>
      </c>
      <c r="AF90" s="19">
        <v>7073.33</v>
      </c>
      <c r="AG90" s="20">
        <v>5333.93</v>
      </c>
      <c r="AH90" s="19">
        <v>704.03</v>
      </c>
      <c r="AI90" s="20">
        <v>222</v>
      </c>
      <c r="AJ90" s="19">
        <v>890.78</v>
      </c>
      <c r="AK90" s="23">
        <v>1959.45</v>
      </c>
    </row>
    <row r="91" spans="1:37" ht="13">
      <c r="A91" s="2" t="s">
        <v>37</v>
      </c>
      <c r="B91" s="19">
        <v>5376.45</v>
      </c>
      <c r="C91" s="20">
        <v>7461.9</v>
      </c>
      <c r="D91" s="19">
        <v>3551.03</v>
      </c>
      <c r="E91" s="20">
        <v>11298.08</v>
      </c>
      <c r="F91" s="19">
        <v>3564.75</v>
      </c>
      <c r="G91" s="20">
        <v>7926.53</v>
      </c>
      <c r="H91" s="19">
        <v>3467.25</v>
      </c>
      <c r="I91" s="21">
        <v>5568.9</v>
      </c>
      <c r="J91" s="19">
        <v>106.35</v>
      </c>
      <c r="K91" s="21">
        <v>362.55</v>
      </c>
      <c r="L91" s="19">
        <v>382.13</v>
      </c>
      <c r="M91" s="21">
        <v>1635.68</v>
      </c>
      <c r="N91" s="19">
        <v>2834.4</v>
      </c>
      <c r="O91" s="20">
        <v>7521.53</v>
      </c>
      <c r="P91" s="19">
        <v>5359.8</v>
      </c>
      <c r="Q91" s="20">
        <v>8592.23</v>
      </c>
      <c r="R91" s="19">
        <v>5532.6</v>
      </c>
      <c r="S91" s="20">
        <v>5487.98</v>
      </c>
      <c r="T91" s="19">
        <v>4914.3</v>
      </c>
      <c r="U91" s="20">
        <v>6718.73</v>
      </c>
      <c r="V91" s="19">
        <v>5245.73</v>
      </c>
      <c r="W91" s="20">
        <v>4246.95</v>
      </c>
      <c r="X91" s="19">
        <v>3236.63</v>
      </c>
      <c r="Y91" s="20">
        <v>6588.3</v>
      </c>
      <c r="Z91" s="19">
        <v>1877.55</v>
      </c>
      <c r="AA91" s="20">
        <v>1230.45</v>
      </c>
      <c r="AB91" s="19">
        <v>4820.33</v>
      </c>
      <c r="AC91" s="20">
        <v>2232.23</v>
      </c>
      <c r="AD91" s="19">
        <v>5106.08</v>
      </c>
      <c r="AE91" s="20">
        <v>4293.8999999999996</v>
      </c>
      <c r="AF91" s="19">
        <v>4875.53</v>
      </c>
      <c r="AG91" s="20">
        <v>5624.85</v>
      </c>
      <c r="AH91" s="19">
        <v>2614.65</v>
      </c>
      <c r="AI91" s="20">
        <v>1464.3</v>
      </c>
      <c r="AJ91" s="19">
        <v>0</v>
      </c>
      <c r="AK91" s="23">
        <v>0</v>
      </c>
    </row>
    <row r="92" spans="1:37" ht="13">
      <c r="A92" s="2" t="s">
        <v>38</v>
      </c>
      <c r="B92" s="19">
        <v>1640.03</v>
      </c>
      <c r="C92" s="20">
        <v>2373.15</v>
      </c>
      <c r="D92" s="19">
        <v>0</v>
      </c>
      <c r="E92" s="20">
        <v>0</v>
      </c>
      <c r="F92" s="19">
        <v>0</v>
      </c>
      <c r="G92" s="20">
        <v>0</v>
      </c>
      <c r="H92" s="19">
        <v>1725.98</v>
      </c>
      <c r="I92" s="21">
        <v>6926.63</v>
      </c>
      <c r="J92" s="19">
        <v>1357.28</v>
      </c>
      <c r="K92" s="21">
        <v>7098.68</v>
      </c>
      <c r="L92" s="19">
        <v>1840.95</v>
      </c>
      <c r="M92" s="21">
        <v>11004.23</v>
      </c>
      <c r="N92" s="19">
        <v>1659.38</v>
      </c>
      <c r="O92" s="20">
        <v>9993.98</v>
      </c>
      <c r="P92" s="19">
        <v>4105.28</v>
      </c>
      <c r="Q92" s="20">
        <v>7731.38</v>
      </c>
      <c r="R92" s="19">
        <v>4206.68</v>
      </c>
      <c r="S92" s="20">
        <v>7643.85</v>
      </c>
      <c r="T92" s="19">
        <v>4024.58</v>
      </c>
      <c r="U92" s="20">
        <v>6074.78</v>
      </c>
      <c r="V92" s="19">
        <v>4039.05</v>
      </c>
      <c r="W92" s="20">
        <v>5186.03</v>
      </c>
      <c r="X92" s="19">
        <v>3119.4</v>
      </c>
      <c r="Y92" s="20">
        <v>9167.48</v>
      </c>
      <c r="Z92" s="19">
        <v>1721.48</v>
      </c>
      <c r="AA92" s="20">
        <v>3344.7</v>
      </c>
      <c r="AB92" s="19">
        <v>3081.08</v>
      </c>
      <c r="AC92" s="20">
        <v>2332.2800000000002</v>
      </c>
      <c r="AD92" s="19">
        <v>2923.05</v>
      </c>
      <c r="AE92" s="20">
        <v>2956.73</v>
      </c>
      <c r="AF92" s="19">
        <v>4078.35</v>
      </c>
      <c r="AG92" s="20">
        <v>5689.88</v>
      </c>
      <c r="AH92" s="19">
        <v>3373.88</v>
      </c>
      <c r="AI92" s="20">
        <v>3222</v>
      </c>
      <c r="AJ92" s="19">
        <v>423.75</v>
      </c>
      <c r="AK92" s="23">
        <v>995.33</v>
      </c>
    </row>
    <row r="93" spans="1:37" ht="13">
      <c r="A93" s="2" t="s">
        <v>39</v>
      </c>
      <c r="B93" s="19">
        <v>0</v>
      </c>
      <c r="C93" s="20">
        <v>0</v>
      </c>
      <c r="D93" s="19">
        <v>932.7</v>
      </c>
      <c r="E93" s="20">
        <v>1972.5</v>
      </c>
      <c r="F93" s="19">
        <v>2263.35</v>
      </c>
      <c r="G93" s="20">
        <v>6681.23</v>
      </c>
      <c r="H93" s="19">
        <v>7470.38</v>
      </c>
      <c r="I93" s="21">
        <v>2848.05</v>
      </c>
      <c r="J93" s="19">
        <v>6338.1</v>
      </c>
      <c r="K93" s="21">
        <v>1261.28</v>
      </c>
      <c r="L93" s="19">
        <v>2584.58</v>
      </c>
      <c r="M93" s="21">
        <v>6463.5</v>
      </c>
      <c r="N93" s="19">
        <v>3379.88</v>
      </c>
      <c r="O93" s="20">
        <v>6804.68</v>
      </c>
      <c r="P93" s="19">
        <v>4819.88</v>
      </c>
      <c r="Q93" s="20">
        <v>9329.4</v>
      </c>
      <c r="R93" s="19">
        <v>5593.88</v>
      </c>
      <c r="S93" s="20">
        <v>5040.3</v>
      </c>
      <c r="T93" s="19">
        <v>3411.15</v>
      </c>
      <c r="U93" s="20">
        <v>5805.3</v>
      </c>
      <c r="V93" s="19">
        <v>6589.8</v>
      </c>
      <c r="W93" s="20">
        <v>5573.7</v>
      </c>
      <c r="X93" s="19">
        <v>5850.3</v>
      </c>
      <c r="Y93" s="20">
        <v>5593.65</v>
      </c>
      <c r="Z93" s="19">
        <v>1706.03</v>
      </c>
      <c r="AA93" s="20">
        <v>1976.4</v>
      </c>
      <c r="AB93" s="19">
        <v>0</v>
      </c>
      <c r="AC93" s="20">
        <v>0</v>
      </c>
      <c r="AD93" s="19">
        <v>0</v>
      </c>
      <c r="AE93" s="20">
        <v>0</v>
      </c>
      <c r="AF93" s="19">
        <v>627.29999999999995</v>
      </c>
      <c r="AG93" s="20">
        <v>209.7</v>
      </c>
      <c r="AH93" s="19">
        <v>3129.53</v>
      </c>
      <c r="AI93" s="20">
        <v>1148.48</v>
      </c>
      <c r="AJ93" s="19">
        <v>879.3</v>
      </c>
      <c r="AK93" s="23">
        <v>1122.08</v>
      </c>
    </row>
    <row r="94" spans="1:37" ht="13">
      <c r="A94" s="2" t="s">
        <v>121</v>
      </c>
      <c r="B94" s="19">
        <v>0</v>
      </c>
      <c r="C94" s="20">
        <v>0</v>
      </c>
      <c r="D94" s="19">
        <v>0</v>
      </c>
      <c r="E94" s="20">
        <v>0</v>
      </c>
      <c r="F94" s="19">
        <v>0</v>
      </c>
      <c r="G94" s="20">
        <v>0</v>
      </c>
      <c r="H94" s="19">
        <v>0</v>
      </c>
      <c r="I94" s="21">
        <v>0</v>
      </c>
      <c r="J94" s="19">
        <v>0</v>
      </c>
      <c r="K94" s="21">
        <v>0</v>
      </c>
      <c r="L94" s="19">
        <v>88.76</v>
      </c>
      <c r="M94" s="21">
        <v>20.07</v>
      </c>
      <c r="N94" s="19">
        <v>4086.5</v>
      </c>
      <c r="O94" s="20">
        <v>160.69</v>
      </c>
      <c r="P94" s="19">
        <v>3629.66</v>
      </c>
      <c r="Q94" s="20">
        <v>124.26</v>
      </c>
      <c r="R94" s="19">
        <v>4700.88</v>
      </c>
      <c r="S94" s="20">
        <v>34.630000000000003</v>
      </c>
      <c r="T94" s="19">
        <v>5255.97</v>
      </c>
      <c r="U94" s="20">
        <v>109.04</v>
      </c>
      <c r="V94" s="19">
        <v>4892.22</v>
      </c>
      <c r="W94" s="20">
        <v>55.64</v>
      </c>
      <c r="X94" s="19">
        <v>3692.96</v>
      </c>
      <c r="Y94" s="20">
        <v>234.98</v>
      </c>
      <c r="Z94" s="19">
        <v>1670.67</v>
      </c>
      <c r="AA94" s="20">
        <v>103.19</v>
      </c>
      <c r="AB94" s="19">
        <v>1954.14</v>
      </c>
      <c r="AC94" s="20">
        <v>290.43</v>
      </c>
      <c r="AD94" s="19">
        <v>3541.56</v>
      </c>
      <c r="AE94" s="20">
        <v>442.66</v>
      </c>
      <c r="AF94" s="19">
        <v>3968.42</v>
      </c>
      <c r="AG94" s="20">
        <v>387.1</v>
      </c>
      <c r="AH94" s="19">
        <v>4989.95</v>
      </c>
      <c r="AI94" s="20">
        <v>26.8</v>
      </c>
      <c r="AJ94" s="19">
        <v>5430.62</v>
      </c>
      <c r="AK94" s="23">
        <v>14.74</v>
      </c>
    </row>
    <row r="95" spans="1:37" ht="13">
      <c r="A95" s="2" t="s">
        <v>122</v>
      </c>
      <c r="B95" s="19">
        <v>354.15</v>
      </c>
      <c r="C95" s="20">
        <v>5.96</v>
      </c>
      <c r="D95" s="19">
        <v>897.75</v>
      </c>
      <c r="E95" s="20">
        <v>107.2</v>
      </c>
      <c r="F95" s="19">
        <v>1558.23</v>
      </c>
      <c r="G95" s="20">
        <v>84.08</v>
      </c>
      <c r="H95" s="19">
        <v>1462.42</v>
      </c>
      <c r="I95" s="21">
        <v>87.25</v>
      </c>
      <c r="J95" s="19">
        <v>164.62</v>
      </c>
      <c r="K95" s="21">
        <v>2.29</v>
      </c>
      <c r="L95" s="19">
        <v>88.73</v>
      </c>
      <c r="M95" s="21">
        <v>20.07</v>
      </c>
      <c r="N95" s="19">
        <v>5666.03</v>
      </c>
      <c r="O95" s="20">
        <v>37.450000000000003</v>
      </c>
      <c r="P95" s="19">
        <v>3459.02</v>
      </c>
      <c r="Q95" s="20">
        <v>206.51</v>
      </c>
      <c r="R95" s="19">
        <v>3254.67</v>
      </c>
      <c r="S95" s="20">
        <v>113.92</v>
      </c>
      <c r="T95" s="19">
        <v>2855.43</v>
      </c>
      <c r="U95" s="20">
        <v>182.66</v>
      </c>
      <c r="V95" s="19">
        <v>3333.16</v>
      </c>
      <c r="W95" s="20">
        <v>129.19999999999999</v>
      </c>
      <c r="X95" s="19">
        <v>1276.54</v>
      </c>
      <c r="Y95" s="20">
        <v>328.28</v>
      </c>
      <c r="Z95" s="19">
        <v>474.29</v>
      </c>
      <c r="AA95" s="20">
        <v>138.49</v>
      </c>
      <c r="AB95" s="19">
        <v>905.43</v>
      </c>
      <c r="AC95" s="20">
        <v>329.1</v>
      </c>
      <c r="AD95" s="19">
        <v>1988.15</v>
      </c>
      <c r="AE95" s="20">
        <v>685.9</v>
      </c>
      <c r="AF95" s="19">
        <v>1992.84</v>
      </c>
      <c r="AG95" s="20">
        <v>550.21</v>
      </c>
      <c r="AH95" s="19">
        <v>4499.16</v>
      </c>
      <c r="AI95" s="20">
        <v>170.81</v>
      </c>
      <c r="AJ95" s="19">
        <v>4811.91</v>
      </c>
      <c r="AK95" s="23">
        <v>114.89</v>
      </c>
    </row>
    <row r="96" spans="1:37" ht="13">
      <c r="A96" s="2" t="s">
        <v>123</v>
      </c>
      <c r="B96" s="19">
        <v>2653.88</v>
      </c>
      <c r="C96" s="20">
        <v>0</v>
      </c>
      <c r="D96" s="19">
        <v>2947.45</v>
      </c>
      <c r="E96" s="20">
        <v>0</v>
      </c>
      <c r="F96" s="19">
        <v>3183.78</v>
      </c>
      <c r="G96" s="20">
        <v>0</v>
      </c>
      <c r="H96" s="19">
        <v>3459.94</v>
      </c>
      <c r="I96" s="21">
        <v>0</v>
      </c>
      <c r="J96" s="19">
        <v>1948.07</v>
      </c>
      <c r="K96" s="21">
        <v>0</v>
      </c>
      <c r="L96" s="19">
        <v>2703.75</v>
      </c>
      <c r="M96" s="21">
        <v>0</v>
      </c>
      <c r="N96" s="19">
        <v>3320.69</v>
      </c>
      <c r="O96" s="20">
        <v>213.8</v>
      </c>
      <c r="P96" s="19">
        <v>1921.07</v>
      </c>
      <c r="Q96" s="20">
        <v>486.58</v>
      </c>
      <c r="R96" s="19">
        <v>1928.31</v>
      </c>
      <c r="S96" s="20">
        <v>836.51</v>
      </c>
      <c r="T96" s="19">
        <v>2193.7199999999998</v>
      </c>
      <c r="U96" s="20">
        <v>879.91</v>
      </c>
      <c r="V96" s="19">
        <v>1945.49</v>
      </c>
      <c r="W96" s="20">
        <v>805.97</v>
      </c>
      <c r="X96" s="19">
        <v>4013.57</v>
      </c>
      <c r="Y96" s="20">
        <v>512.19000000000005</v>
      </c>
      <c r="Z96" s="19">
        <v>1650.79</v>
      </c>
      <c r="AA96" s="20">
        <v>886.65</v>
      </c>
      <c r="AB96" s="19">
        <v>2048.6799999999998</v>
      </c>
      <c r="AC96" s="20">
        <v>377.84</v>
      </c>
      <c r="AD96" s="19">
        <v>380.95</v>
      </c>
      <c r="AE96" s="20">
        <v>118.13</v>
      </c>
      <c r="AF96" s="19">
        <v>1924.76</v>
      </c>
      <c r="AG96" s="20">
        <v>385.13</v>
      </c>
      <c r="AH96" s="19">
        <v>1775.21</v>
      </c>
      <c r="AI96" s="20">
        <v>52.22</v>
      </c>
      <c r="AJ96" s="19">
        <v>2513.4499999999998</v>
      </c>
      <c r="AK96" s="23">
        <v>57.01</v>
      </c>
    </row>
    <row r="97" spans="1:37" ht="13">
      <c r="A97" s="2" t="s">
        <v>124</v>
      </c>
      <c r="B97" s="19">
        <v>0</v>
      </c>
      <c r="C97" s="20">
        <v>24.14</v>
      </c>
      <c r="D97" s="19">
        <v>0</v>
      </c>
      <c r="E97" s="20">
        <v>51.94</v>
      </c>
      <c r="F97" s="19">
        <v>0</v>
      </c>
      <c r="G97" s="20">
        <v>44.74</v>
      </c>
      <c r="H97" s="19">
        <v>0</v>
      </c>
      <c r="I97" s="21">
        <v>18.37</v>
      </c>
      <c r="J97" s="19">
        <v>0</v>
      </c>
      <c r="K97" s="21">
        <v>36.049999999999997</v>
      </c>
      <c r="L97" s="19">
        <v>0</v>
      </c>
      <c r="M97" s="21">
        <v>22.58</v>
      </c>
      <c r="N97" s="19">
        <v>3172.57</v>
      </c>
      <c r="O97" s="20">
        <v>356.15</v>
      </c>
      <c r="P97" s="19">
        <v>3304.54</v>
      </c>
      <c r="Q97" s="20">
        <v>386.84</v>
      </c>
      <c r="R97" s="19">
        <v>1929.4</v>
      </c>
      <c r="S97" s="20">
        <v>371.12</v>
      </c>
      <c r="T97" s="19">
        <v>1059.19</v>
      </c>
      <c r="U97" s="20">
        <v>408.75</v>
      </c>
      <c r="V97" s="19">
        <v>789.27</v>
      </c>
      <c r="W97" s="20">
        <v>297.20999999999998</v>
      </c>
      <c r="X97" s="19">
        <v>2547.38</v>
      </c>
      <c r="Y97" s="20">
        <v>202.02</v>
      </c>
      <c r="Z97" s="19">
        <v>1232.8</v>
      </c>
      <c r="AA97" s="20">
        <v>333.08</v>
      </c>
      <c r="AB97" s="19">
        <v>1491.77</v>
      </c>
      <c r="AC97" s="20">
        <v>316.99</v>
      </c>
      <c r="AD97" s="19">
        <v>257.63</v>
      </c>
      <c r="AE97" s="20">
        <v>10.91</v>
      </c>
      <c r="AF97" s="19">
        <v>1122.72</v>
      </c>
      <c r="AG97" s="20">
        <v>428.33</v>
      </c>
      <c r="AH97" s="19">
        <v>1312.43</v>
      </c>
      <c r="AI97" s="20">
        <v>435.86</v>
      </c>
      <c r="AJ97" s="19">
        <v>1811.74</v>
      </c>
      <c r="AK97" s="23">
        <v>435.23</v>
      </c>
    </row>
    <row r="98" spans="1:37" ht="13">
      <c r="A98" s="2" t="s">
        <v>40</v>
      </c>
      <c r="B98" s="19">
        <v>7323.45</v>
      </c>
      <c r="C98" s="20">
        <v>2052.98</v>
      </c>
      <c r="D98" s="19">
        <v>5573.33</v>
      </c>
      <c r="E98" s="20">
        <v>927.23</v>
      </c>
      <c r="F98" s="19">
        <v>5040.08</v>
      </c>
      <c r="G98" s="20">
        <v>2300.9299999999998</v>
      </c>
      <c r="H98" s="19">
        <v>5530.05</v>
      </c>
      <c r="I98" s="21">
        <v>1801.5</v>
      </c>
      <c r="J98" s="19">
        <v>6655.88</v>
      </c>
      <c r="K98" s="21">
        <v>2686.05</v>
      </c>
      <c r="L98" s="19">
        <v>9901.7999999999993</v>
      </c>
      <c r="M98" s="21">
        <v>3195.53</v>
      </c>
      <c r="N98" s="19">
        <v>4502.8500000000004</v>
      </c>
      <c r="O98" s="20">
        <v>2699.93</v>
      </c>
      <c r="P98" s="19">
        <v>5211.53</v>
      </c>
      <c r="Q98" s="20">
        <v>4825.5</v>
      </c>
      <c r="R98" s="19">
        <v>5742</v>
      </c>
      <c r="S98" s="20">
        <v>4305.68</v>
      </c>
      <c r="T98" s="19">
        <v>4481.78</v>
      </c>
      <c r="U98" s="20">
        <v>4427.1000000000004</v>
      </c>
      <c r="V98" s="19">
        <v>6292.95</v>
      </c>
      <c r="W98" s="20">
        <v>2529.75</v>
      </c>
      <c r="X98" s="19">
        <v>4666.05</v>
      </c>
      <c r="Y98" s="20">
        <v>3000.23</v>
      </c>
      <c r="Z98" s="19">
        <v>0</v>
      </c>
      <c r="AA98" s="20">
        <v>0</v>
      </c>
      <c r="AB98" s="19">
        <v>0.15</v>
      </c>
      <c r="AC98" s="20">
        <v>0.15</v>
      </c>
      <c r="AD98" s="19">
        <v>0</v>
      </c>
      <c r="AE98" s="20">
        <v>0</v>
      </c>
      <c r="AF98" s="19">
        <v>0</v>
      </c>
      <c r="AG98" s="20">
        <v>0</v>
      </c>
      <c r="AH98" s="19">
        <v>0</v>
      </c>
      <c r="AI98" s="20">
        <v>0</v>
      </c>
      <c r="AJ98" s="19">
        <v>0</v>
      </c>
      <c r="AK98" s="23">
        <v>0</v>
      </c>
    </row>
    <row r="99" spans="1:37" ht="13">
      <c r="A99" s="2" t="s">
        <v>41</v>
      </c>
      <c r="B99" s="19">
        <v>261.75</v>
      </c>
      <c r="C99" s="20">
        <v>106.95</v>
      </c>
      <c r="D99" s="19">
        <v>3644.1</v>
      </c>
      <c r="E99" s="20">
        <v>1340.1</v>
      </c>
      <c r="F99" s="19">
        <v>5551.43</v>
      </c>
      <c r="G99" s="20">
        <v>2839.5</v>
      </c>
      <c r="H99" s="19">
        <v>4001.48</v>
      </c>
      <c r="I99" s="21">
        <v>3539.4</v>
      </c>
      <c r="J99" s="19">
        <v>5570.63</v>
      </c>
      <c r="K99" s="21">
        <v>3100.73</v>
      </c>
      <c r="L99" s="19">
        <v>5396.03</v>
      </c>
      <c r="M99" s="21">
        <v>3203.03</v>
      </c>
      <c r="N99" s="19">
        <v>5048.3999999999996</v>
      </c>
      <c r="O99" s="20">
        <v>3473.03</v>
      </c>
      <c r="P99" s="19">
        <v>5424.23</v>
      </c>
      <c r="Q99" s="20">
        <v>5610.75</v>
      </c>
      <c r="R99" s="19">
        <v>4150.2</v>
      </c>
      <c r="S99" s="20">
        <v>4846.88</v>
      </c>
      <c r="T99" s="19">
        <v>3606.75</v>
      </c>
      <c r="U99" s="20">
        <v>5639.93</v>
      </c>
      <c r="V99" s="19">
        <v>5239.7299999999996</v>
      </c>
      <c r="W99" s="20">
        <v>3390.23</v>
      </c>
      <c r="X99" s="19">
        <v>4643.03</v>
      </c>
      <c r="Y99" s="20">
        <v>3484.43</v>
      </c>
      <c r="Z99" s="19">
        <v>5026.8</v>
      </c>
      <c r="AA99" s="20">
        <v>3644.93</v>
      </c>
      <c r="AB99" s="19">
        <v>2029.58</v>
      </c>
      <c r="AC99" s="20">
        <v>2055.38</v>
      </c>
      <c r="AD99" s="19">
        <v>4526.78</v>
      </c>
      <c r="AE99" s="20">
        <v>2198.25</v>
      </c>
      <c r="AF99" s="19">
        <v>4380</v>
      </c>
      <c r="AG99" s="20">
        <v>2796.23</v>
      </c>
      <c r="AH99" s="19">
        <v>4564.43</v>
      </c>
      <c r="AI99" s="20">
        <v>1941.53</v>
      </c>
      <c r="AJ99" s="19">
        <v>3287.63</v>
      </c>
      <c r="AK99" s="23">
        <v>3909.15</v>
      </c>
    </row>
    <row r="100" spans="1:37" ht="13">
      <c r="A100" s="2" t="s">
        <v>42</v>
      </c>
      <c r="B100" s="19">
        <v>2298.9</v>
      </c>
      <c r="C100" s="20">
        <v>569.54999999999995</v>
      </c>
      <c r="D100" s="19">
        <v>0</v>
      </c>
      <c r="E100" s="20">
        <v>0</v>
      </c>
      <c r="F100" s="19">
        <v>0</v>
      </c>
      <c r="G100" s="20">
        <v>0</v>
      </c>
      <c r="H100" s="19">
        <v>0</v>
      </c>
      <c r="I100" s="21">
        <v>0</v>
      </c>
      <c r="J100" s="19">
        <v>0</v>
      </c>
      <c r="K100" s="21">
        <v>0</v>
      </c>
      <c r="L100" s="19">
        <v>0</v>
      </c>
      <c r="M100" s="21">
        <v>0</v>
      </c>
      <c r="N100" s="19">
        <v>0</v>
      </c>
      <c r="O100" s="20">
        <v>0</v>
      </c>
      <c r="P100" s="19">
        <v>3188.18</v>
      </c>
      <c r="Q100" s="20">
        <v>7412.93</v>
      </c>
      <c r="R100" s="19">
        <v>4411.88</v>
      </c>
      <c r="S100" s="20">
        <v>6836.55</v>
      </c>
      <c r="T100" s="19">
        <v>4455.53</v>
      </c>
      <c r="U100" s="20">
        <v>7664.1</v>
      </c>
      <c r="V100" s="19">
        <v>5498.48</v>
      </c>
      <c r="W100" s="20">
        <v>6032.93</v>
      </c>
      <c r="X100" s="19">
        <v>10244.93</v>
      </c>
      <c r="Y100" s="20">
        <v>2467.35</v>
      </c>
      <c r="Z100" s="19">
        <v>4128.53</v>
      </c>
      <c r="AA100" s="20">
        <v>2593.65</v>
      </c>
      <c r="AB100" s="19">
        <v>6399.3</v>
      </c>
      <c r="AC100" s="20">
        <v>2278.35</v>
      </c>
      <c r="AD100" s="19">
        <v>4226.33</v>
      </c>
      <c r="AE100" s="20">
        <v>1368.6</v>
      </c>
      <c r="AF100" s="19">
        <v>7399.2</v>
      </c>
      <c r="AG100" s="20">
        <v>3432.6</v>
      </c>
      <c r="AH100" s="19">
        <v>3340.5</v>
      </c>
      <c r="AI100" s="20">
        <v>510.75</v>
      </c>
      <c r="AJ100" s="19">
        <v>3439.13</v>
      </c>
      <c r="AK100" s="23">
        <v>1276.28</v>
      </c>
    </row>
    <row r="101" spans="1:37" ht="13">
      <c r="A101" s="2" t="s">
        <v>43</v>
      </c>
      <c r="B101" s="19">
        <v>7188.75</v>
      </c>
      <c r="C101" s="20">
        <v>3431.85</v>
      </c>
      <c r="D101" s="19">
        <v>2006.63</v>
      </c>
      <c r="E101" s="20">
        <v>3278.1</v>
      </c>
      <c r="F101" s="19">
        <v>4960.58</v>
      </c>
      <c r="G101" s="20">
        <v>3876.68</v>
      </c>
      <c r="H101" s="19">
        <v>4862.25</v>
      </c>
      <c r="I101" s="21">
        <v>4609.5</v>
      </c>
      <c r="J101" s="19">
        <v>6721.88</v>
      </c>
      <c r="K101" s="21">
        <v>4444.05</v>
      </c>
      <c r="L101" s="19">
        <v>7389.68</v>
      </c>
      <c r="M101" s="21">
        <v>5077.43</v>
      </c>
      <c r="N101" s="19">
        <v>5384.18</v>
      </c>
      <c r="O101" s="20">
        <v>3756</v>
      </c>
      <c r="P101" s="19">
        <v>4078.05</v>
      </c>
      <c r="Q101" s="20">
        <v>5538.83</v>
      </c>
      <c r="R101" s="19">
        <v>4707.83</v>
      </c>
      <c r="S101" s="20">
        <v>6089.63</v>
      </c>
      <c r="T101" s="19">
        <v>3249.08</v>
      </c>
      <c r="U101" s="20">
        <v>6422.63</v>
      </c>
      <c r="V101" s="19">
        <v>5345.48</v>
      </c>
      <c r="W101" s="20">
        <v>4320.1499999999996</v>
      </c>
      <c r="X101" s="19">
        <v>6173.18</v>
      </c>
      <c r="Y101" s="20">
        <v>2581.9499999999998</v>
      </c>
      <c r="Z101" s="19">
        <v>6137.55</v>
      </c>
      <c r="AA101" s="20">
        <v>3109.2</v>
      </c>
      <c r="AB101" s="19">
        <v>3537.53</v>
      </c>
      <c r="AC101" s="20">
        <v>3376.95</v>
      </c>
      <c r="AD101" s="19">
        <v>5607.45</v>
      </c>
      <c r="AE101" s="20">
        <v>2975.93</v>
      </c>
      <c r="AF101" s="19">
        <v>3596.33</v>
      </c>
      <c r="AG101" s="20">
        <v>5049.08</v>
      </c>
      <c r="AH101" s="19">
        <v>2153.5500000000002</v>
      </c>
      <c r="AI101" s="20">
        <v>1923.45</v>
      </c>
      <c r="AJ101" s="19">
        <v>2294.1</v>
      </c>
      <c r="AK101" s="23">
        <v>5378.85</v>
      </c>
    </row>
    <row r="102" spans="1:37" ht="13">
      <c r="A102" s="2" t="s">
        <v>188</v>
      </c>
      <c r="B102" s="19">
        <v>100.47</v>
      </c>
      <c r="C102" s="20">
        <v>51.11</v>
      </c>
      <c r="D102" s="19">
        <v>618.1</v>
      </c>
      <c r="E102" s="20">
        <v>155.04</v>
      </c>
      <c r="F102" s="19">
        <v>660.98</v>
      </c>
      <c r="G102" s="20">
        <v>619.28</v>
      </c>
      <c r="H102" s="19">
        <v>641.92999999999995</v>
      </c>
      <c r="I102" s="21">
        <v>238.72</v>
      </c>
      <c r="J102" s="19">
        <v>390.67</v>
      </c>
      <c r="K102" s="21">
        <v>135.82</v>
      </c>
      <c r="L102" s="19">
        <v>2077.34</v>
      </c>
      <c r="M102" s="21">
        <v>68.42</v>
      </c>
      <c r="N102" s="19">
        <v>846.24</v>
      </c>
      <c r="O102" s="20">
        <v>135.47999999999999</v>
      </c>
      <c r="P102" s="19">
        <v>735.68</v>
      </c>
      <c r="Q102" s="20">
        <v>79.400000000000006</v>
      </c>
      <c r="R102" s="19">
        <v>797.48</v>
      </c>
      <c r="S102" s="20">
        <v>90.07</v>
      </c>
      <c r="T102" s="19">
        <v>541.91999999999996</v>
      </c>
      <c r="U102" s="20">
        <v>319.26</v>
      </c>
      <c r="V102" s="19">
        <v>821.35</v>
      </c>
      <c r="W102" s="20">
        <v>37.619999999999997</v>
      </c>
      <c r="X102" s="19">
        <v>1334.36</v>
      </c>
      <c r="Y102" s="20">
        <v>161.41999999999999</v>
      </c>
      <c r="Z102" s="19">
        <v>698.55</v>
      </c>
      <c r="AA102" s="20">
        <v>25.81</v>
      </c>
      <c r="AB102" s="19">
        <v>710.37</v>
      </c>
      <c r="AC102" s="20">
        <v>107.05</v>
      </c>
      <c r="AD102" s="19">
        <v>3689.23</v>
      </c>
      <c r="AE102" s="20">
        <v>18.190000000000001</v>
      </c>
      <c r="AF102" s="19">
        <v>1306.76</v>
      </c>
      <c r="AG102" s="20">
        <v>116.75</v>
      </c>
      <c r="AH102" s="19">
        <v>1952.17</v>
      </c>
      <c r="AI102" s="20">
        <v>21.76</v>
      </c>
      <c r="AJ102" s="19">
        <v>2451.8200000000002</v>
      </c>
      <c r="AK102" s="23">
        <v>397.94</v>
      </c>
    </row>
    <row r="103" spans="1:37" ht="13">
      <c r="A103" s="2" t="s">
        <v>189</v>
      </c>
      <c r="B103" s="19">
        <v>216.74</v>
      </c>
      <c r="C103" s="20">
        <v>313.95</v>
      </c>
      <c r="D103" s="19">
        <v>150.11000000000001</v>
      </c>
      <c r="E103" s="20">
        <v>181.16</v>
      </c>
      <c r="F103" s="19">
        <v>253.52</v>
      </c>
      <c r="G103" s="20">
        <v>207.16</v>
      </c>
      <c r="H103" s="19">
        <v>146.24</v>
      </c>
      <c r="I103" s="21">
        <v>137.62</v>
      </c>
      <c r="J103" s="19">
        <v>126.93</v>
      </c>
      <c r="K103" s="21">
        <v>61.19</v>
      </c>
      <c r="L103" s="19">
        <v>106.83</v>
      </c>
      <c r="M103" s="21">
        <v>247.73</v>
      </c>
      <c r="N103" s="19">
        <v>486.67</v>
      </c>
      <c r="O103" s="20">
        <v>408.73</v>
      </c>
      <c r="P103" s="19">
        <v>469.7</v>
      </c>
      <c r="Q103" s="20">
        <v>449.82</v>
      </c>
      <c r="R103" s="19">
        <v>170.64</v>
      </c>
      <c r="S103" s="20">
        <v>277.89999999999998</v>
      </c>
      <c r="T103" s="19">
        <v>237.66</v>
      </c>
      <c r="U103" s="20">
        <v>455.12</v>
      </c>
      <c r="V103" s="19">
        <v>180.2</v>
      </c>
      <c r="W103" s="20">
        <v>171.89</v>
      </c>
      <c r="X103" s="19">
        <v>256.33</v>
      </c>
      <c r="Y103" s="20">
        <v>50.06</v>
      </c>
      <c r="Z103" s="19">
        <v>528.59</v>
      </c>
      <c r="AA103" s="20">
        <v>199.48</v>
      </c>
      <c r="AB103" s="19">
        <v>340.86</v>
      </c>
      <c r="AC103" s="20">
        <v>70.98</v>
      </c>
      <c r="AD103" s="19">
        <v>122.19</v>
      </c>
      <c r="AE103" s="20">
        <v>106.07</v>
      </c>
      <c r="AF103" s="19">
        <v>74.38</v>
      </c>
      <c r="AG103" s="20">
        <v>25.16</v>
      </c>
      <c r="AH103" s="19">
        <v>134.25</v>
      </c>
      <c r="AI103" s="20">
        <v>99.92</v>
      </c>
      <c r="AJ103" s="19">
        <v>265.98</v>
      </c>
      <c r="AK103" s="23">
        <v>242.15</v>
      </c>
    </row>
    <row r="104" spans="1:37" ht="13">
      <c r="A104" s="2" t="s">
        <v>190</v>
      </c>
      <c r="B104" s="19">
        <v>1717.25</v>
      </c>
      <c r="C104" s="20">
        <v>1222.0999999999999</v>
      </c>
      <c r="D104" s="19">
        <v>999.09</v>
      </c>
      <c r="E104" s="20">
        <v>1842</v>
      </c>
      <c r="F104" s="19">
        <v>1048.71</v>
      </c>
      <c r="G104" s="20">
        <v>2573.91</v>
      </c>
      <c r="H104" s="19">
        <v>1279.7</v>
      </c>
      <c r="I104" s="21">
        <v>1971.07</v>
      </c>
      <c r="J104" s="19">
        <v>879.12</v>
      </c>
      <c r="K104" s="21">
        <v>1167.96</v>
      </c>
      <c r="L104" s="19">
        <v>0</v>
      </c>
      <c r="M104" s="21">
        <v>0</v>
      </c>
      <c r="N104" s="19">
        <v>0</v>
      </c>
      <c r="O104" s="20">
        <v>0</v>
      </c>
      <c r="P104" s="19">
        <v>146.9</v>
      </c>
      <c r="Q104" s="20">
        <v>15.45</v>
      </c>
      <c r="R104" s="19">
        <v>341.46</v>
      </c>
      <c r="S104" s="20">
        <v>185.54</v>
      </c>
      <c r="T104" s="19">
        <v>314.01</v>
      </c>
      <c r="U104" s="20">
        <v>568.62</v>
      </c>
      <c r="V104" s="19">
        <v>632.89</v>
      </c>
      <c r="W104" s="20">
        <v>1673.54</v>
      </c>
      <c r="X104" s="19">
        <v>1254.2</v>
      </c>
      <c r="Y104" s="20">
        <v>2476.17</v>
      </c>
      <c r="Z104" s="19">
        <v>217.28</v>
      </c>
      <c r="AA104" s="20">
        <v>865.42</v>
      </c>
      <c r="AB104" s="19">
        <v>809.46</v>
      </c>
      <c r="AC104" s="20">
        <v>1399</v>
      </c>
      <c r="AD104" s="19">
        <v>340.92</v>
      </c>
      <c r="AE104" s="20">
        <v>380.35</v>
      </c>
      <c r="AF104" s="19">
        <v>714.03</v>
      </c>
      <c r="AG104" s="20">
        <v>1970.71</v>
      </c>
      <c r="AH104" s="19">
        <v>734.83</v>
      </c>
      <c r="AI104" s="20">
        <v>805.8</v>
      </c>
      <c r="AJ104" s="19">
        <v>166.56</v>
      </c>
      <c r="AK104" s="23">
        <v>472.01</v>
      </c>
    </row>
    <row r="105" spans="1:37" ht="13">
      <c r="A105" s="2" t="s">
        <v>191</v>
      </c>
      <c r="B105" s="19">
        <v>708.34</v>
      </c>
      <c r="C105" s="20">
        <v>1281.95</v>
      </c>
      <c r="D105" s="19">
        <v>540.26</v>
      </c>
      <c r="E105" s="20">
        <v>1699.75</v>
      </c>
      <c r="F105" s="19">
        <v>317.79000000000002</v>
      </c>
      <c r="G105" s="20">
        <v>2478.73</v>
      </c>
      <c r="H105" s="19">
        <v>610.14</v>
      </c>
      <c r="I105" s="21">
        <v>2024.99</v>
      </c>
      <c r="J105" s="19">
        <v>243.84</v>
      </c>
      <c r="K105" s="21">
        <v>701.67</v>
      </c>
      <c r="L105" s="19">
        <v>0</v>
      </c>
      <c r="M105" s="21">
        <v>0</v>
      </c>
      <c r="N105" s="19">
        <v>0</v>
      </c>
      <c r="O105" s="20">
        <v>0</v>
      </c>
      <c r="P105" s="19">
        <v>21.94</v>
      </c>
      <c r="Q105" s="20">
        <v>1.76</v>
      </c>
      <c r="R105" s="19">
        <v>246.54</v>
      </c>
      <c r="S105" s="20">
        <v>275.45999999999998</v>
      </c>
      <c r="T105" s="19">
        <v>443.82</v>
      </c>
      <c r="U105" s="20">
        <v>1375.52</v>
      </c>
      <c r="V105" s="19">
        <v>443.94</v>
      </c>
      <c r="W105" s="20">
        <v>1681.06</v>
      </c>
      <c r="X105" s="19">
        <v>513.05999999999995</v>
      </c>
      <c r="Y105" s="20">
        <v>1751.64</v>
      </c>
      <c r="Z105" s="19">
        <v>197.69</v>
      </c>
      <c r="AA105" s="20">
        <v>637.38</v>
      </c>
      <c r="AB105" s="19">
        <v>1167.77</v>
      </c>
      <c r="AC105" s="20">
        <v>942.67</v>
      </c>
      <c r="AD105" s="19">
        <v>881.41</v>
      </c>
      <c r="AE105" s="20">
        <v>484.54</v>
      </c>
      <c r="AF105" s="19">
        <v>402.64</v>
      </c>
      <c r="AG105" s="20">
        <v>1810.03</v>
      </c>
      <c r="AH105" s="19">
        <v>459.82</v>
      </c>
      <c r="AI105" s="20">
        <v>699.38</v>
      </c>
      <c r="AJ105" s="19">
        <v>302.26</v>
      </c>
      <c r="AK105" s="23">
        <v>1090.5899999999999</v>
      </c>
    </row>
    <row r="106" spans="1:37" ht="13">
      <c r="A106" s="2" t="s">
        <v>192</v>
      </c>
      <c r="B106" s="19">
        <v>0.19</v>
      </c>
      <c r="C106" s="20">
        <v>127.38</v>
      </c>
      <c r="D106" s="19">
        <v>8.48</v>
      </c>
      <c r="E106" s="20">
        <v>70.66</v>
      </c>
      <c r="F106" s="19">
        <v>0.02</v>
      </c>
      <c r="G106" s="20">
        <v>57.88</v>
      </c>
      <c r="H106" s="19">
        <v>35.99</v>
      </c>
      <c r="I106" s="21">
        <v>40.119999999999997</v>
      </c>
      <c r="J106" s="19">
        <v>0</v>
      </c>
      <c r="K106" s="21">
        <v>37.71</v>
      </c>
      <c r="L106" s="19">
        <v>0.18</v>
      </c>
      <c r="M106" s="21">
        <v>100.64</v>
      </c>
      <c r="N106" s="19">
        <v>0.13</v>
      </c>
      <c r="O106" s="20">
        <v>157.81</v>
      </c>
      <c r="P106" s="19">
        <v>0.04</v>
      </c>
      <c r="Q106" s="20">
        <v>161.21</v>
      </c>
      <c r="R106" s="19">
        <v>0.06</v>
      </c>
      <c r="S106" s="20">
        <v>190.16</v>
      </c>
      <c r="T106" s="19">
        <v>11.26</v>
      </c>
      <c r="U106" s="20">
        <v>113.42</v>
      </c>
      <c r="V106" s="19">
        <v>0.1</v>
      </c>
      <c r="W106" s="20">
        <v>114.03</v>
      </c>
      <c r="X106" s="19">
        <v>21.24</v>
      </c>
      <c r="Y106" s="20">
        <v>61.83</v>
      </c>
      <c r="Z106" s="19">
        <v>0.56000000000000005</v>
      </c>
      <c r="AA106" s="20">
        <v>64.42</v>
      </c>
      <c r="AB106" s="19">
        <v>0</v>
      </c>
      <c r="AC106" s="20">
        <v>69.959999999999994</v>
      </c>
      <c r="AD106" s="19">
        <v>0.03</v>
      </c>
      <c r="AE106" s="20">
        <v>40.4</v>
      </c>
      <c r="AF106" s="19">
        <v>0.02</v>
      </c>
      <c r="AG106" s="20">
        <v>42.88</v>
      </c>
      <c r="AH106" s="19">
        <v>0.01</v>
      </c>
      <c r="AI106" s="20">
        <v>32.82</v>
      </c>
      <c r="AJ106" s="19">
        <v>0.09</v>
      </c>
      <c r="AK106" s="23">
        <v>56.59</v>
      </c>
    </row>
    <row r="107" spans="1:37" ht="13">
      <c r="A107" s="2" t="s">
        <v>145</v>
      </c>
      <c r="B107" s="19">
        <v>0</v>
      </c>
      <c r="C107" s="20">
        <v>0</v>
      </c>
      <c r="D107" s="19">
        <v>0</v>
      </c>
      <c r="E107" s="20">
        <v>0</v>
      </c>
      <c r="F107" s="19">
        <v>0</v>
      </c>
      <c r="G107" s="20">
        <v>0</v>
      </c>
      <c r="H107" s="19">
        <v>0</v>
      </c>
      <c r="I107" s="21">
        <v>0</v>
      </c>
      <c r="J107" s="19">
        <v>0</v>
      </c>
      <c r="K107" s="21">
        <v>0</v>
      </c>
      <c r="L107" s="19">
        <v>0</v>
      </c>
      <c r="M107" s="21">
        <v>0</v>
      </c>
      <c r="N107" s="19">
        <v>125.73</v>
      </c>
      <c r="O107" s="20">
        <v>0.09</v>
      </c>
      <c r="P107" s="19">
        <v>6479.46</v>
      </c>
      <c r="Q107" s="20">
        <v>4130.82</v>
      </c>
      <c r="R107" s="19">
        <v>4407.66</v>
      </c>
      <c r="S107" s="20">
        <v>3326.31</v>
      </c>
      <c r="T107" s="19">
        <v>520.91999999999996</v>
      </c>
      <c r="U107" s="20">
        <v>1454.85</v>
      </c>
      <c r="V107" s="19">
        <v>2441.88</v>
      </c>
      <c r="W107" s="20">
        <v>1724.67</v>
      </c>
      <c r="X107" s="19">
        <v>2201.04</v>
      </c>
      <c r="Y107" s="20">
        <v>3273.48</v>
      </c>
      <c r="Z107" s="19">
        <v>0</v>
      </c>
      <c r="AA107" s="20">
        <v>0</v>
      </c>
      <c r="AB107" s="19">
        <v>0</v>
      </c>
      <c r="AC107" s="20">
        <v>0</v>
      </c>
      <c r="AD107" s="19">
        <v>0</v>
      </c>
      <c r="AE107" s="20">
        <v>0</v>
      </c>
      <c r="AF107" s="19">
        <v>343.53</v>
      </c>
      <c r="AG107" s="20">
        <v>4412.43</v>
      </c>
      <c r="AH107" s="19">
        <v>0</v>
      </c>
      <c r="AI107" s="20">
        <v>0</v>
      </c>
      <c r="AJ107" s="19">
        <v>0</v>
      </c>
      <c r="AK107" s="23">
        <v>0</v>
      </c>
    </row>
    <row r="108" spans="1:37" ht="13">
      <c r="A108" s="2" t="s">
        <v>146</v>
      </c>
      <c r="B108" s="19">
        <v>0</v>
      </c>
      <c r="C108" s="20">
        <v>0</v>
      </c>
      <c r="D108" s="19">
        <v>0</v>
      </c>
      <c r="E108" s="20">
        <v>0</v>
      </c>
      <c r="F108" s="19">
        <v>0</v>
      </c>
      <c r="G108" s="20">
        <v>0</v>
      </c>
      <c r="H108" s="19">
        <v>0</v>
      </c>
      <c r="I108" s="21">
        <v>0</v>
      </c>
      <c r="J108" s="19">
        <v>0</v>
      </c>
      <c r="K108" s="21">
        <v>0</v>
      </c>
      <c r="L108" s="19">
        <v>0</v>
      </c>
      <c r="M108" s="21">
        <v>0</v>
      </c>
      <c r="N108" s="19">
        <v>0</v>
      </c>
      <c r="O108" s="20">
        <v>0</v>
      </c>
      <c r="P108" s="19">
        <v>0</v>
      </c>
      <c r="Q108" s="20">
        <v>0</v>
      </c>
      <c r="R108" s="19">
        <v>0</v>
      </c>
      <c r="S108" s="20">
        <v>0</v>
      </c>
      <c r="T108" s="19">
        <v>0</v>
      </c>
      <c r="U108" s="20">
        <v>0</v>
      </c>
      <c r="V108" s="19">
        <v>0</v>
      </c>
      <c r="W108" s="20">
        <v>0</v>
      </c>
      <c r="X108" s="19">
        <v>0</v>
      </c>
      <c r="Y108" s="20">
        <v>0</v>
      </c>
      <c r="Z108" s="19">
        <v>0</v>
      </c>
      <c r="AA108" s="20">
        <v>0</v>
      </c>
      <c r="AB108" s="19">
        <v>0</v>
      </c>
      <c r="AC108" s="20">
        <v>0</v>
      </c>
      <c r="AD108" s="19">
        <v>0</v>
      </c>
      <c r="AE108" s="20">
        <v>0</v>
      </c>
      <c r="AF108" s="19">
        <v>0</v>
      </c>
      <c r="AG108" s="20">
        <v>0</v>
      </c>
      <c r="AH108" s="19">
        <v>0</v>
      </c>
      <c r="AI108" s="20">
        <v>0</v>
      </c>
      <c r="AJ108" s="19">
        <v>0</v>
      </c>
      <c r="AK108" s="23">
        <v>0</v>
      </c>
    </row>
    <row r="109" spans="1:37" ht="13">
      <c r="A109" s="2" t="s">
        <v>147</v>
      </c>
      <c r="B109" s="19">
        <v>0</v>
      </c>
      <c r="C109" s="20">
        <v>0</v>
      </c>
      <c r="D109" s="19">
        <v>0</v>
      </c>
      <c r="E109" s="20">
        <v>0</v>
      </c>
      <c r="F109" s="19">
        <v>0</v>
      </c>
      <c r="G109" s="20">
        <v>0</v>
      </c>
      <c r="H109" s="19">
        <v>0</v>
      </c>
      <c r="I109" s="21">
        <v>0</v>
      </c>
      <c r="J109" s="19">
        <v>0</v>
      </c>
      <c r="K109" s="21">
        <v>0</v>
      </c>
      <c r="L109" s="19">
        <v>603.17999999999995</v>
      </c>
      <c r="M109" s="21">
        <v>0.09</v>
      </c>
      <c r="N109" s="19">
        <v>996.39</v>
      </c>
      <c r="O109" s="20">
        <v>436.05</v>
      </c>
      <c r="P109" s="19">
        <v>5417.37</v>
      </c>
      <c r="Q109" s="20">
        <v>2532.2399999999998</v>
      </c>
      <c r="R109" s="19">
        <v>3687.57</v>
      </c>
      <c r="S109" s="20">
        <v>3573.09</v>
      </c>
      <c r="T109" s="19">
        <v>2225.16</v>
      </c>
      <c r="U109" s="20">
        <v>1593.63</v>
      </c>
      <c r="V109" s="19">
        <v>407.52</v>
      </c>
      <c r="W109" s="20">
        <v>3870.63</v>
      </c>
      <c r="X109" s="19">
        <v>792.27</v>
      </c>
      <c r="Y109" s="20">
        <v>8813.52</v>
      </c>
      <c r="Z109" s="19">
        <v>0</v>
      </c>
      <c r="AA109" s="20">
        <v>0</v>
      </c>
      <c r="AB109" s="19">
        <v>0</v>
      </c>
      <c r="AC109" s="20">
        <v>0</v>
      </c>
      <c r="AD109" s="19">
        <v>211.77</v>
      </c>
      <c r="AE109" s="20">
        <v>16.11</v>
      </c>
      <c r="AF109" s="19">
        <v>705.96</v>
      </c>
      <c r="AG109" s="20">
        <v>2122.38</v>
      </c>
      <c r="AH109" s="19">
        <v>0</v>
      </c>
      <c r="AI109" s="20">
        <v>0</v>
      </c>
      <c r="AJ109" s="19">
        <v>0</v>
      </c>
      <c r="AK109" s="23">
        <v>0</v>
      </c>
    </row>
    <row r="110" spans="1:37" ht="13">
      <c r="A110" s="2" t="s">
        <v>58</v>
      </c>
      <c r="B110" s="19">
        <v>14.89</v>
      </c>
      <c r="C110" s="20">
        <v>9577.11</v>
      </c>
      <c r="D110" s="19">
        <v>1.2</v>
      </c>
      <c r="E110" s="20">
        <v>10860.99</v>
      </c>
      <c r="F110" s="19">
        <v>0.05</v>
      </c>
      <c r="G110" s="20">
        <v>8170.74</v>
      </c>
      <c r="H110" s="19">
        <v>147.91</v>
      </c>
      <c r="I110" s="21">
        <v>2030.63</v>
      </c>
      <c r="J110" s="19">
        <v>60.74</v>
      </c>
      <c r="K110" s="21">
        <v>2518.11</v>
      </c>
      <c r="L110" s="19">
        <v>44.56</v>
      </c>
      <c r="M110" s="21">
        <v>3954.71</v>
      </c>
      <c r="N110" s="19">
        <v>0.14000000000000001</v>
      </c>
      <c r="O110" s="20">
        <v>18584.43</v>
      </c>
      <c r="P110" s="19">
        <v>88.42</v>
      </c>
      <c r="Q110" s="20">
        <v>9790.42</v>
      </c>
      <c r="R110" s="19">
        <v>27.3</v>
      </c>
      <c r="S110" s="20">
        <v>19246.27</v>
      </c>
      <c r="T110" s="19">
        <v>6.99</v>
      </c>
      <c r="U110" s="20">
        <v>21398.43</v>
      </c>
      <c r="V110" s="19">
        <v>0.21</v>
      </c>
      <c r="W110" s="20">
        <v>17644.87</v>
      </c>
      <c r="X110" s="19">
        <v>0</v>
      </c>
      <c r="Y110" s="20">
        <v>21711.95</v>
      </c>
      <c r="Z110" s="19">
        <v>0</v>
      </c>
      <c r="AA110" s="20">
        <v>22031.95</v>
      </c>
      <c r="AB110" s="19">
        <v>2.6</v>
      </c>
      <c r="AC110" s="20">
        <v>18221.34</v>
      </c>
      <c r="AD110" s="19">
        <v>0</v>
      </c>
      <c r="AE110" s="20">
        <v>17696.759999999998</v>
      </c>
      <c r="AF110" s="19">
        <v>0</v>
      </c>
      <c r="AG110" s="20">
        <v>19494.580000000002</v>
      </c>
      <c r="AH110" s="19">
        <v>0</v>
      </c>
      <c r="AI110" s="20">
        <v>18446.259999999998</v>
      </c>
      <c r="AJ110" s="19">
        <v>0.17</v>
      </c>
      <c r="AK110" s="23">
        <v>14670.62</v>
      </c>
    </row>
    <row r="111" spans="1:37" ht="13">
      <c r="A111" s="2" t="s">
        <v>193</v>
      </c>
      <c r="B111" s="19">
        <v>0</v>
      </c>
      <c r="C111" s="20">
        <v>0</v>
      </c>
      <c r="D111" s="19">
        <v>0</v>
      </c>
      <c r="E111" s="20">
        <v>0</v>
      </c>
      <c r="F111" s="19">
        <v>0</v>
      </c>
      <c r="G111" s="20">
        <v>0</v>
      </c>
      <c r="H111" s="19">
        <v>0</v>
      </c>
      <c r="I111" s="21">
        <v>0</v>
      </c>
      <c r="J111" s="19">
        <v>0</v>
      </c>
      <c r="K111" s="21">
        <v>0</v>
      </c>
      <c r="L111" s="19">
        <v>0</v>
      </c>
      <c r="M111" s="21">
        <v>0</v>
      </c>
      <c r="N111" s="19">
        <v>0</v>
      </c>
      <c r="O111" s="20">
        <v>0</v>
      </c>
      <c r="P111" s="19">
        <v>0</v>
      </c>
      <c r="Q111" s="20">
        <v>0</v>
      </c>
      <c r="R111" s="19">
        <v>0</v>
      </c>
      <c r="S111" s="20">
        <v>0</v>
      </c>
      <c r="T111" s="19">
        <v>0</v>
      </c>
      <c r="U111" s="20">
        <v>0</v>
      </c>
      <c r="V111" s="19">
        <v>0</v>
      </c>
      <c r="W111" s="20">
        <v>0</v>
      </c>
      <c r="X111" s="19">
        <v>0</v>
      </c>
      <c r="Y111" s="20">
        <v>0</v>
      </c>
      <c r="Z111" s="19">
        <v>0</v>
      </c>
      <c r="AA111" s="20">
        <v>0</v>
      </c>
      <c r="AB111" s="19">
        <v>0</v>
      </c>
      <c r="AC111" s="20">
        <v>0</v>
      </c>
      <c r="AD111" s="19">
        <v>0</v>
      </c>
      <c r="AE111" s="20">
        <v>0</v>
      </c>
      <c r="AF111" s="19">
        <v>0</v>
      </c>
      <c r="AG111" s="20">
        <v>0</v>
      </c>
      <c r="AH111" s="19">
        <v>0</v>
      </c>
      <c r="AI111" s="20">
        <v>0</v>
      </c>
      <c r="AJ111" s="19">
        <v>0</v>
      </c>
      <c r="AK111" s="23">
        <v>0</v>
      </c>
    </row>
    <row r="112" spans="1:37" ht="13">
      <c r="A112" s="2" t="s">
        <v>194</v>
      </c>
      <c r="B112" s="19">
        <v>0</v>
      </c>
      <c r="C112" s="20">
        <v>0</v>
      </c>
      <c r="D112" s="19">
        <v>0</v>
      </c>
      <c r="E112" s="20">
        <v>0</v>
      </c>
      <c r="F112" s="19">
        <v>0</v>
      </c>
      <c r="G112" s="20">
        <v>0</v>
      </c>
      <c r="H112" s="19">
        <v>0</v>
      </c>
      <c r="I112" s="21">
        <v>0</v>
      </c>
      <c r="J112" s="19">
        <v>0</v>
      </c>
      <c r="K112" s="21">
        <v>0</v>
      </c>
      <c r="L112" s="19">
        <v>0</v>
      </c>
      <c r="M112" s="21">
        <v>0</v>
      </c>
      <c r="N112" s="19">
        <v>0</v>
      </c>
      <c r="O112" s="20">
        <v>0</v>
      </c>
      <c r="P112" s="19">
        <v>0</v>
      </c>
      <c r="Q112" s="20">
        <v>0</v>
      </c>
      <c r="R112" s="19">
        <v>0</v>
      </c>
      <c r="S112" s="20">
        <v>0</v>
      </c>
      <c r="T112" s="19">
        <v>0</v>
      </c>
      <c r="U112" s="20">
        <v>0</v>
      </c>
      <c r="V112" s="19">
        <v>0</v>
      </c>
      <c r="W112" s="20">
        <v>0</v>
      </c>
      <c r="X112" s="19">
        <v>0</v>
      </c>
      <c r="Y112" s="20">
        <v>0</v>
      </c>
      <c r="Z112" s="19">
        <v>0</v>
      </c>
      <c r="AA112" s="20">
        <v>0</v>
      </c>
      <c r="AB112" s="19">
        <v>0</v>
      </c>
      <c r="AC112" s="20">
        <v>0</v>
      </c>
      <c r="AD112" s="19">
        <v>0</v>
      </c>
      <c r="AE112" s="20">
        <v>0</v>
      </c>
      <c r="AF112" s="19">
        <v>0</v>
      </c>
      <c r="AG112" s="20">
        <v>0</v>
      </c>
      <c r="AH112" s="19">
        <v>0</v>
      </c>
      <c r="AI112" s="20">
        <v>0</v>
      </c>
      <c r="AJ112" s="19">
        <v>0</v>
      </c>
      <c r="AK112" s="23">
        <v>0</v>
      </c>
    </row>
    <row r="113" spans="1:37" ht="13">
      <c r="A113" s="25" t="s">
        <v>59</v>
      </c>
      <c r="B113" s="19">
        <v>3443.9</v>
      </c>
      <c r="C113" s="20">
        <v>3773.3</v>
      </c>
      <c r="D113" s="19">
        <v>3117.3</v>
      </c>
      <c r="E113" s="20">
        <v>3396.1</v>
      </c>
      <c r="F113" s="19">
        <v>5777.7</v>
      </c>
      <c r="G113" s="20">
        <v>3022.9</v>
      </c>
      <c r="H113" s="19">
        <v>7204.1</v>
      </c>
      <c r="I113" s="21">
        <v>4872.1000000000004</v>
      </c>
      <c r="J113" s="19">
        <v>9428.2999999999993</v>
      </c>
      <c r="K113" s="21">
        <v>3677.9</v>
      </c>
      <c r="L113" s="19">
        <v>648.4</v>
      </c>
      <c r="M113" s="21">
        <v>1821.2</v>
      </c>
      <c r="N113" s="19">
        <v>4115.2</v>
      </c>
      <c r="O113" s="20">
        <v>6712.4</v>
      </c>
      <c r="P113" s="19">
        <v>5100.8</v>
      </c>
      <c r="Q113" s="20">
        <v>2093.1</v>
      </c>
      <c r="R113" s="19">
        <v>6968.9</v>
      </c>
      <c r="S113" s="20">
        <v>1699</v>
      </c>
      <c r="T113" s="19">
        <v>2991.35</v>
      </c>
      <c r="U113" s="20">
        <v>4537.1000000000004</v>
      </c>
      <c r="V113" s="19">
        <v>1946.05</v>
      </c>
      <c r="W113" s="20">
        <v>5626.35</v>
      </c>
      <c r="X113" s="19">
        <v>3874</v>
      </c>
      <c r="Y113" s="20">
        <v>6044.1</v>
      </c>
      <c r="Z113" s="19">
        <v>2506.9499999999998</v>
      </c>
      <c r="AA113" s="20">
        <v>7599</v>
      </c>
      <c r="AB113" s="19">
        <v>4322.45</v>
      </c>
      <c r="AC113" s="20">
        <v>3955.6</v>
      </c>
      <c r="AD113" s="19">
        <v>4455.55</v>
      </c>
      <c r="AE113" s="20">
        <v>4790.3500000000004</v>
      </c>
      <c r="AF113" s="19">
        <v>4297.2</v>
      </c>
      <c r="AG113" s="20">
        <v>7632.5</v>
      </c>
      <c r="AH113" s="19">
        <v>3937.7</v>
      </c>
      <c r="AI113" s="20">
        <v>7101.6</v>
      </c>
      <c r="AJ113" s="19">
        <v>1222</v>
      </c>
      <c r="AK113" s="23">
        <v>1605.45</v>
      </c>
    </row>
    <row r="114" spans="1:37" ht="13">
      <c r="A114" s="2" t="s">
        <v>101</v>
      </c>
      <c r="B114" s="19">
        <v>5842.45</v>
      </c>
      <c r="C114" s="20">
        <v>19052.400000000001</v>
      </c>
      <c r="D114" s="19">
        <v>12118.8</v>
      </c>
      <c r="E114" s="20">
        <v>31334.7</v>
      </c>
      <c r="F114" s="19">
        <v>12240.85</v>
      </c>
      <c r="G114" s="20">
        <v>21689.200000000001</v>
      </c>
      <c r="H114" s="19">
        <v>12971.55</v>
      </c>
      <c r="I114" s="21">
        <v>22039.9</v>
      </c>
      <c r="J114" s="19">
        <v>8746.1</v>
      </c>
      <c r="K114" s="21">
        <v>18682.45</v>
      </c>
      <c r="L114" s="19">
        <v>3454.7</v>
      </c>
      <c r="M114" s="21">
        <v>8171.5</v>
      </c>
      <c r="N114" s="19">
        <v>181.75</v>
      </c>
      <c r="O114" s="20">
        <v>2318</v>
      </c>
      <c r="P114" s="19">
        <v>5106.5</v>
      </c>
      <c r="Q114" s="20">
        <v>56370.400000000001</v>
      </c>
      <c r="R114" s="19">
        <v>8959.65</v>
      </c>
      <c r="S114" s="20">
        <v>29665.95</v>
      </c>
      <c r="T114" s="19">
        <v>8104.45</v>
      </c>
      <c r="U114" s="20">
        <v>35166.449999999997</v>
      </c>
      <c r="V114" s="19">
        <v>7599.1</v>
      </c>
      <c r="W114" s="20">
        <v>31818.45</v>
      </c>
      <c r="X114" s="19">
        <v>2700.25</v>
      </c>
      <c r="Y114" s="20">
        <v>37417</v>
      </c>
      <c r="Z114" s="19">
        <v>10182.15</v>
      </c>
      <c r="AA114" s="20">
        <v>26372.799999999999</v>
      </c>
      <c r="AB114" s="19">
        <v>2747.25</v>
      </c>
      <c r="AC114" s="20">
        <v>11715.75</v>
      </c>
      <c r="AD114" s="19">
        <v>5519.05</v>
      </c>
      <c r="AE114" s="20">
        <v>22498.2</v>
      </c>
      <c r="AF114" s="19">
        <v>1931.5</v>
      </c>
      <c r="AG114" s="20">
        <v>13372.7</v>
      </c>
      <c r="AH114" s="19">
        <v>34901.550000000003</v>
      </c>
      <c r="AI114" s="20">
        <v>12760.7</v>
      </c>
      <c r="AJ114" s="19">
        <v>72229.5</v>
      </c>
      <c r="AK114" s="23">
        <v>0</v>
      </c>
    </row>
    <row r="115" spans="1:37" ht="13">
      <c r="A115" s="2" t="s">
        <v>102</v>
      </c>
      <c r="B115" s="19">
        <v>4971.8500000000004</v>
      </c>
      <c r="C115" s="20">
        <v>15408.65</v>
      </c>
      <c r="D115" s="19">
        <v>1539.55</v>
      </c>
      <c r="E115" s="20">
        <v>6071.4</v>
      </c>
      <c r="F115" s="19">
        <v>0</v>
      </c>
      <c r="G115" s="20">
        <v>0</v>
      </c>
      <c r="H115" s="19">
        <v>0.75</v>
      </c>
      <c r="I115" s="21">
        <v>0.95</v>
      </c>
      <c r="J115" s="19">
        <v>9770.6</v>
      </c>
      <c r="K115" s="21">
        <v>18288.099999999999</v>
      </c>
      <c r="L115" s="19">
        <v>5824.35</v>
      </c>
      <c r="M115" s="21">
        <v>7367.9</v>
      </c>
      <c r="N115" s="19">
        <v>1865.35</v>
      </c>
      <c r="O115" s="20">
        <v>14598.1</v>
      </c>
      <c r="P115" s="19">
        <v>18209.25</v>
      </c>
      <c r="Q115" s="20">
        <v>22295.85</v>
      </c>
      <c r="R115" s="19">
        <v>6681.8</v>
      </c>
      <c r="S115" s="20">
        <v>33094.949999999997</v>
      </c>
      <c r="T115" s="19">
        <v>9530.15</v>
      </c>
      <c r="U115" s="20">
        <v>31453.45</v>
      </c>
      <c r="V115" s="19">
        <v>6898.5</v>
      </c>
      <c r="W115" s="20">
        <v>30589.75</v>
      </c>
      <c r="X115" s="19">
        <v>1958.2</v>
      </c>
      <c r="Y115" s="20">
        <v>24985.25</v>
      </c>
      <c r="Z115" s="19">
        <v>9779.4500000000007</v>
      </c>
      <c r="AA115" s="20">
        <v>26157.3</v>
      </c>
      <c r="AB115" s="19">
        <v>8618.1</v>
      </c>
      <c r="AC115" s="20">
        <v>31586.7</v>
      </c>
      <c r="AD115" s="19">
        <v>11046.25</v>
      </c>
      <c r="AE115" s="20">
        <v>21748</v>
      </c>
      <c r="AF115" s="19">
        <v>7312.45</v>
      </c>
      <c r="AG115" s="20">
        <v>32768.6</v>
      </c>
      <c r="AH115" s="19">
        <v>8763.6</v>
      </c>
      <c r="AI115" s="20">
        <v>18915.599999999999</v>
      </c>
      <c r="AJ115" s="19">
        <v>1733.15</v>
      </c>
      <c r="AK115" s="23">
        <v>14258.15</v>
      </c>
    </row>
    <row r="116" spans="1:37" ht="13">
      <c r="A116" s="2" t="s">
        <v>103</v>
      </c>
      <c r="B116" s="19">
        <v>7893.45</v>
      </c>
      <c r="C116" s="20">
        <v>35979.75</v>
      </c>
      <c r="D116" s="19">
        <v>11159.95</v>
      </c>
      <c r="E116" s="20">
        <v>28752.05</v>
      </c>
      <c r="F116" s="19">
        <v>12340.7</v>
      </c>
      <c r="G116" s="20">
        <v>20583</v>
      </c>
      <c r="H116" s="19">
        <v>12371.45</v>
      </c>
      <c r="I116" s="21">
        <v>19903.150000000001</v>
      </c>
      <c r="J116" s="19">
        <v>8395</v>
      </c>
      <c r="K116" s="21">
        <v>19000.099999999999</v>
      </c>
      <c r="L116" s="19">
        <v>16929.3</v>
      </c>
      <c r="M116" s="21">
        <v>30699.05</v>
      </c>
      <c r="N116" s="19">
        <v>6643.65</v>
      </c>
      <c r="O116" s="20">
        <v>38241.35</v>
      </c>
      <c r="P116" s="19">
        <v>0</v>
      </c>
      <c r="Q116" s="20">
        <v>20.6</v>
      </c>
      <c r="R116" s="19">
        <v>2904.9</v>
      </c>
      <c r="S116" s="20">
        <v>8910.7999999999993</v>
      </c>
      <c r="T116" s="19">
        <v>6209</v>
      </c>
      <c r="U116" s="20">
        <v>33457.300000000003</v>
      </c>
      <c r="V116" s="19">
        <v>7557.15</v>
      </c>
      <c r="W116" s="20">
        <v>28650.85</v>
      </c>
      <c r="X116" s="19">
        <v>4526.7</v>
      </c>
      <c r="Y116" s="20">
        <v>49091</v>
      </c>
      <c r="Z116" s="19">
        <v>7223</v>
      </c>
      <c r="AA116" s="20">
        <v>18764.400000000001</v>
      </c>
      <c r="AB116" s="19">
        <v>8284.9500000000007</v>
      </c>
      <c r="AC116" s="20">
        <v>28133.9</v>
      </c>
      <c r="AD116" s="19">
        <v>10893.15</v>
      </c>
      <c r="AE116" s="20">
        <v>22251.25</v>
      </c>
      <c r="AF116" s="19">
        <v>8251.0499999999993</v>
      </c>
      <c r="AG116" s="20">
        <v>44730.15</v>
      </c>
      <c r="AH116" s="19">
        <v>14358.6</v>
      </c>
      <c r="AI116" s="20">
        <v>24201.200000000001</v>
      </c>
      <c r="AJ116" s="19">
        <v>8435.4</v>
      </c>
      <c r="AK116" s="23">
        <v>57160.95</v>
      </c>
    </row>
    <row r="117" spans="1:37" ht="13">
      <c r="A117" s="2" t="s">
        <v>104</v>
      </c>
      <c r="B117" s="19">
        <v>3276.66</v>
      </c>
      <c r="C117" s="20">
        <v>35486.65</v>
      </c>
      <c r="D117" s="19">
        <v>5130.25</v>
      </c>
      <c r="E117" s="20">
        <v>29431.200000000001</v>
      </c>
      <c r="F117" s="19">
        <v>6928.34</v>
      </c>
      <c r="G117" s="20">
        <v>17864.849999999999</v>
      </c>
      <c r="H117" s="19">
        <v>7923.55</v>
      </c>
      <c r="I117" s="21">
        <v>18121.900000000001</v>
      </c>
      <c r="J117" s="19">
        <v>7845.94</v>
      </c>
      <c r="K117" s="21">
        <v>19578.5</v>
      </c>
      <c r="L117" s="19">
        <v>7521.15</v>
      </c>
      <c r="M117" s="21">
        <v>33326.9</v>
      </c>
      <c r="N117" s="19">
        <v>7658.57</v>
      </c>
      <c r="O117" s="20">
        <v>55411.95</v>
      </c>
      <c r="P117" s="19">
        <v>7603.68</v>
      </c>
      <c r="Q117" s="20">
        <v>54175.199999999997</v>
      </c>
      <c r="R117" s="19">
        <v>7387.72</v>
      </c>
      <c r="S117" s="20">
        <v>30008.7</v>
      </c>
      <c r="T117" s="19">
        <v>6079.08</v>
      </c>
      <c r="U117" s="20">
        <v>21793.95</v>
      </c>
      <c r="V117" s="19">
        <v>4244.2299999999996</v>
      </c>
      <c r="W117" s="20">
        <v>28608.7</v>
      </c>
      <c r="X117" s="19">
        <v>7924.45</v>
      </c>
      <c r="Y117" s="20">
        <v>51565.65</v>
      </c>
      <c r="Z117" s="19">
        <v>7885.88</v>
      </c>
      <c r="AA117" s="20">
        <v>27116.400000000001</v>
      </c>
      <c r="AB117" s="19">
        <v>7961.06</v>
      </c>
      <c r="AC117" s="20">
        <v>28265.25</v>
      </c>
      <c r="AD117" s="19">
        <v>7717.03</v>
      </c>
      <c r="AE117" s="20">
        <v>20572.3</v>
      </c>
      <c r="AF117" s="19">
        <v>7988.92</v>
      </c>
      <c r="AG117" s="20">
        <v>44150.5</v>
      </c>
      <c r="AH117" s="19">
        <v>8578.56</v>
      </c>
      <c r="AI117" s="20">
        <v>25267.7</v>
      </c>
      <c r="AJ117" s="19">
        <v>7584.62</v>
      </c>
      <c r="AK117" s="23">
        <v>57229.15</v>
      </c>
    </row>
    <row r="118" spans="1:37" ht="13">
      <c r="A118" s="2" t="s">
        <v>105</v>
      </c>
      <c r="B118" s="19">
        <v>13865.8</v>
      </c>
      <c r="C118" s="20">
        <v>3719.05</v>
      </c>
      <c r="D118" s="19">
        <v>18879.3</v>
      </c>
      <c r="E118" s="20">
        <v>3717.7</v>
      </c>
      <c r="F118" s="19">
        <v>33001.800000000003</v>
      </c>
      <c r="G118" s="20">
        <v>673.3</v>
      </c>
      <c r="H118" s="19">
        <v>40583.35</v>
      </c>
      <c r="I118" s="21">
        <v>35.4</v>
      </c>
      <c r="J118" s="19">
        <v>17710.099999999999</v>
      </c>
      <c r="K118" s="21">
        <v>980.95</v>
      </c>
      <c r="L118" s="19">
        <v>15070.2</v>
      </c>
      <c r="M118" s="21">
        <v>11952.8</v>
      </c>
      <c r="N118" s="19">
        <v>17458.150000000001</v>
      </c>
      <c r="O118" s="20">
        <v>3022.1</v>
      </c>
      <c r="P118" s="19">
        <v>10758.5</v>
      </c>
      <c r="Q118" s="20">
        <v>7725</v>
      </c>
      <c r="R118" s="19">
        <v>10039.65</v>
      </c>
      <c r="S118" s="20">
        <v>9342.2999999999993</v>
      </c>
      <c r="T118" s="19">
        <v>6760.8</v>
      </c>
      <c r="U118" s="20">
        <v>10598.55</v>
      </c>
      <c r="V118" s="19">
        <v>6659.2</v>
      </c>
      <c r="W118" s="20">
        <v>9532.0499999999993</v>
      </c>
      <c r="X118" s="19">
        <v>8117.2</v>
      </c>
      <c r="Y118" s="20">
        <v>6470.85</v>
      </c>
      <c r="Z118" s="19">
        <v>19859.400000000001</v>
      </c>
      <c r="AA118" s="20">
        <v>3922.7</v>
      </c>
      <c r="AB118" s="19">
        <v>19485.8</v>
      </c>
      <c r="AC118" s="20">
        <v>5866.3</v>
      </c>
      <c r="AD118" s="19">
        <v>15450.35</v>
      </c>
      <c r="AE118" s="20">
        <v>7369.6</v>
      </c>
      <c r="AF118" s="19">
        <v>13394.6</v>
      </c>
      <c r="AG118" s="20">
        <v>5726.3</v>
      </c>
      <c r="AH118" s="19">
        <v>19089.599999999999</v>
      </c>
      <c r="AI118" s="20">
        <v>3769.4</v>
      </c>
      <c r="AJ118" s="19">
        <v>16294.25</v>
      </c>
      <c r="AK118" s="23">
        <v>2522.0500000000002</v>
      </c>
    </row>
    <row r="119" spans="1:37" ht="13">
      <c r="A119" s="2" t="s">
        <v>106</v>
      </c>
      <c r="B119" s="19">
        <v>11951.5</v>
      </c>
      <c r="C119" s="20">
        <v>1966.25</v>
      </c>
      <c r="D119" s="19">
        <v>23552.7</v>
      </c>
      <c r="E119" s="20">
        <v>1728</v>
      </c>
      <c r="F119" s="19">
        <v>32296.400000000001</v>
      </c>
      <c r="G119" s="20">
        <v>3071.15</v>
      </c>
      <c r="H119" s="19">
        <v>14743.8</v>
      </c>
      <c r="I119" s="21">
        <v>4581.3500000000004</v>
      </c>
      <c r="J119" s="19">
        <v>20524.099999999999</v>
      </c>
      <c r="K119" s="21">
        <v>5913.45</v>
      </c>
      <c r="L119" s="19">
        <v>24319.25</v>
      </c>
      <c r="M119" s="21">
        <v>4695.1499999999996</v>
      </c>
      <c r="N119" s="19">
        <v>1098.45</v>
      </c>
      <c r="O119" s="20">
        <v>644.85</v>
      </c>
      <c r="P119" s="19">
        <v>0</v>
      </c>
      <c r="Q119" s="20">
        <v>0</v>
      </c>
      <c r="R119" s="19">
        <v>3422.2</v>
      </c>
      <c r="S119" s="20">
        <v>1981.1</v>
      </c>
      <c r="T119" s="19">
        <v>6381.3</v>
      </c>
      <c r="U119" s="20">
        <v>7740.05</v>
      </c>
      <c r="V119" s="19">
        <v>5351.85</v>
      </c>
      <c r="W119" s="20">
        <v>11196.15</v>
      </c>
      <c r="X119" s="19">
        <v>5957.85</v>
      </c>
      <c r="Y119" s="20">
        <v>6348.6</v>
      </c>
      <c r="Z119" s="19">
        <v>16060.8</v>
      </c>
      <c r="AA119" s="20">
        <v>3772.45</v>
      </c>
      <c r="AB119" s="19">
        <v>15060.05</v>
      </c>
      <c r="AC119" s="20">
        <v>2725</v>
      </c>
      <c r="AD119" s="19">
        <v>8906.2999999999993</v>
      </c>
      <c r="AE119" s="20">
        <v>3991.95</v>
      </c>
      <c r="AF119" s="19">
        <v>15355.8</v>
      </c>
      <c r="AG119" s="20">
        <v>6123.5</v>
      </c>
      <c r="AH119" s="19">
        <v>18158.349999999999</v>
      </c>
      <c r="AI119" s="20">
        <v>5503.75</v>
      </c>
      <c r="AJ119" s="19">
        <v>15723.15</v>
      </c>
      <c r="AK119" s="23">
        <v>5650.3</v>
      </c>
    </row>
    <row r="120" spans="1:37" ht="13">
      <c r="A120" s="2" t="s">
        <v>107</v>
      </c>
      <c r="B120" s="19">
        <v>8389.1</v>
      </c>
      <c r="C120" s="20">
        <v>11062.2</v>
      </c>
      <c r="D120" s="19">
        <v>5373.3</v>
      </c>
      <c r="E120" s="20">
        <v>5860.9</v>
      </c>
      <c r="F120" s="19">
        <v>3123.55</v>
      </c>
      <c r="G120" s="20">
        <v>1932.65</v>
      </c>
      <c r="H120" s="19">
        <v>3957.05</v>
      </c>
      <c r="I120" s="21">
        <v>633.5</v>
      </c>
      <c r="J120" s="19">
        <v>8990.5</v>
      </c>
      <c r="K120" s="21">
        <v>4099.8500000000004</v>
      </c>
      <c r="L120" s="19">
        <v>1592.65</v>
      </c>
      <c r="M120" s="21">
        <v>1642.35</v>
      </c>
      <c r="N120" s="19">
        <v>14.1</v>
      </c>
      <c r="O120" s="20">
        <v>0</v>
      </c>
      <c r="P120" s="19">
        <v>135.4</v>
      </c>
      <c r="Q120" s="20">
        <v>213.8</v>
      </c>
      <c r="R120" s="19">
        <v>6.15</v>
      </c>
      <c r="S120" s="20">
        <v>0</v>
      </c>
      <c r="T120" s="19">
        <v>0</v>
      </c>
      <c r="U120" s="20">
        <v>0</v>
      </c>
      <c r="V120" s="19">
        <v>0</v>
      </c>
      <c r="W120" s="20">
        <v>0</v>
      </c>
      <c r="X120" s="19">
        <v>5403.05</v>
      </c>
      <c r="Y120" s="20">
        <v>2265.6</v>
      </c>
      <c r="Z120" s="19">
        <v>11764.75</v>
      </c>
      <c r="AA120" s="20">
        <v>6004.5</v>
      </c>
      <c r="AB120" s="19">
        <v>23703.55</v>
      </c>
      <c r="AC120" s="20">
        <v>1115.7</v>
      </c>
      <c r="AD120" s="19">
        <v>36033.300000000003</v>
      </c>
      <c r="AE120" s="20">
        <v>1781.1</v>
      </c>
      <c r="AF120" s="19">
        <v>32865.25</v>
      </c>
      <c r="AG120" s="20">
        <v>2237.1999999999998</v>
      </c>
      <c r="AH120" s="19">
        <v>41506.199999999997</v>
      </c>
      <c r="AI120" s="20">
        <v>763</v>
      </c>
      <c r="AJ120" s="19">
        <v>29205.3</v>
      </c>
      <c r="AK120" s="23">
        <v>3827</v>
      </c>
    </row>
    <row r="121" spans="1:37" ht="13">
      <c r="A121" s="2" t="s">
        <v>108</v>
      </c>
      <c r="B121" s="19">
        <v>16205.7</v>
      </c>
      <c r="C121" s="20">
        <v>2663.1</v>
      </c>
      <c r="D121" s="19">
        <v>28258.2</v>
      </c>
      <c r="E121" s="20">
        <v>823.35</v>
      </c>
      <c r="F121" s="19">
        <v>28085.200000000001</v>
      </c>
      <c r="G121" s="20">
        <v>2752.35</v>
      </c>
      <c r="H121" s="19">
        <v>26671.95</v>
      </c>
      <c r="I121" s="21">
        <v>2553.4</v>
      </c>
      <c r="J121" s="19">
        <v>30091.9</v>
      </c>
      <c r="K121" s="21">
        <v>1539.1</v>
      </c>
      <c r="L121" s="19">
        <v>1141.9000000000001</v>
      </c>
      <c r="M121" s="21">
        <v>85.4</v>
      </c>
      <c r="N121" s="19">
        <v>12.9</v>
      </c>
      <c r="O121" s="20">
        <v>0</v>
      </c>
      <c r="P121" s="19">
        <v>13563.65</v>
      </c>
      <c r="Q121" s="20">
        <v>2395.4499999999998</v>
      </c>
      <c r="R121" s="19">
        <v>41631.599999999999</v>
      </c>
      <c r="S121" s="20">
        <v>711.7</v>
      </c>
      <c r="T121" s="19">
        <v>46993.3</v>
      </c>
      <c r="U121" s="20">
        <v>148</v>
      </c>
      <c r="V121" s="19">
        <v>36923.550000000003</v>
      </c>
      <c r="W121" s="20">
        <v>463.15</v>
      </c>
      <c r="X121" s="19">
        <v>37584.9</v>
      </c>
      <c r="Y121" s="20">
        <v>475.85</v>
      </c>
      <c r="Z121" s="19">
        <v>20335.05</v>
      </c>
      <c r="AA121" s="20">
        <v>903.65</v>
      </c>
      <c r="AB121" s="19">
        <v>13961.35</v>
      </c>
      <c r="AC121" s="20">
        <v>369.7</v>
      </c>
      <c r="AD121" s="19">
        <v>0</v>
      </c>
      <c r="AE121" s="20">
        <v>0</v>
      </c>
      <c r="AF121" s="19">
        <v>0</v>
      </c>
      <c r="AG121" s="20">
        <v>0</v>
      </c>
      <c r="AH121" s="19">
        <v>0</v>
      </c>
      <c r="AI121" s="20">
        <v>0</v>
      </c>
      <c r="AJ121" s="19">
        <v>0</v>
      </c>
      <c r="AK121" s="23">
        <v>0</v>
      </c>
    </row>
    <row r="122" spans="1:37" ht="13">
      <c r="A122" s="2" t="s">
        <v>62</v>
      </c>
      <c r="B122" s="19">
        <v>19341.599999999999</v>
      </c>
      <c r="C122" s="20">
        <v>0</v>
      </c>
      <c r="D122" s="19">
        <v>17308.599999999999</v>
      </c>
      <c r="E122" s="20">
        <v>0</v>
      </c>
      <c r="F122" s="19">
        <v>15426.55</v>
      </c>
      <c r="G122" s="20">
        <v>0</v>
      </c>
      <c r="H122" s="19">
        <v>19086.2</v>
      </c>
      <c r="I122" s="21">
        <v>0</v>
      </c>
      <c r="J122" s="19">
        <v>21498.799999999999</v>
      </c>
      <c r="K122" s="21">
        <v>0</v>
      </c>
      <c r="L122" s="19">
        <v>20684.05</v>
      </c>
      <c r="M122" s="21">
        <v>0</v>
      </c>
      <c r="N122" s="19">
        <v>19138.8</v>
      </c>
      <c r="O122" s="20">
        <v>0</v>
      </c>
      <c r="P122" s="19">
        <v>18127.099999999999</v>
      </c>
      <c r="Q122" s="20">
        <v>0</v>
      </c>
      <c r="R122" s="19">
        <v>17354.8</v>
      </c>
      <c r="S122" s="20">
        <v>0</v>
      </c>
      <c r="T122" s="19">
        <v>21276.15</v>
      </c>
      <c r="U122" s="20">
        <v>0</v>
      </c>
      <c r="V122" s="19">
        <v>13780.3</v>
      </c>
      <c r="W122" s="20">
        <v>0</v>
      </c>
      <c r="X122" s="19">
        <v>18737.7</v>
      </c>
      <c r="Y122" s="20">
        <v>0</v>
      </c>
      <c r="Z122" s="19">
        <v>24061.9</v>
      </c>
      <c r="AA122" s="20">
        <v>0</v>
      </c>
      <c r="AB122" s="19">
        <v>22710.2</v>
      </c>
      <c r="AC122" s="20">
        <v>0</v>
      </c>
      <c r="AD122" s="19">
        <v>24772.35</v>
      </c>
      <c r="AE122" s="20">
        <v>0</v>
      </c>
      <c r="AF122" s="19">
        <v>23452</v>
      </c>
      <c r="AG122" s="20">
        <v>0</v>
      </c>
      <c r="AH122" s="19">
        <v>22129.75</v>
      </c>
      <c r="AI122" s="20">
        <v>0</v>
      </c>
      <c r="AJ122" s="19">
        <v>23594.799999999999</v>
      </c>
      <c r="AK122" s="23">
        <v>0</v>
      </c>
    </row>
    <row r="123" spans="1:37" ht="13">
      <c r="A123" s="2" t="s">
        <v>109</v>
      </c>
      <c r="B123" s="19">
        <v>41209.199999999997</v>
      </c>
      <c r="C123" s="20">
        <v>2475.8000000000002</v>
      </c>
      <c r="D123" s="19">
        <v>38565.85</v>
      </c>
      <c r="E123" s="20">
        <v>6029.15</v>
      </c>
      <c r="F123" s="19">
        <v>49228.7</v>
      </c>
      <c r="G123" s="20">
        <v>853.65</v>
      </c>
      <c r="H123" s="19">
        <v>49471.8</v>
      </c>
      <c r="I123" s="21">
        <v>2609.1</v>
      </c>
      <c r="J123" s="19">
        <v>60941.15</v>
      </c>
      <c r="K123" s="21">
        <v>715.9</v>
      </c>
      <c r="L123" s="19">
        <v>23579.75</v>
      </c>
      <c r="M123" s="21">
        <v>4866.3500000000004</v>
      </c>
      <c r="N123" s="19">
        <v>20626.150000000001</v>
      </c>
      <c r="O123" s="20">
        <v>11120.45</v>
      </c>
      <c r="P123" s="19">
        <v>22425.75</v>
      </c>
      <c r="Q123" s="20">
        <v>5520.05</v>
      </c>
      <c r="R123" s="19">
        <v>17008.7</v>
      </c>
      <c r="S123" s="20">
        <v>7597.7</v>
      </c>
      <c r="T123" s="19">
        <v>10088.049999999999</v>
      </c>
      <c r="U123" s="20">
        <v>10255.200000000001</v>
      </c>
      <c r="V123" s="19">
        <v>14170</v>
      </c>
      <c r="W123" s="20">
        <v>6780</v>
      </c>
      <c r="X123" s="19">
        <v>11420.25</v>
      </c>
      <c r="Y123" s="20">
        <v>7788.9</v>
      </c>
      <c r="Z123" s="19">
        <v>10677.95</v>
      </c>
      <c r="AA123" s="20">
        <v>8129.9</v>
      </c>
      <c r="AB123" s="19">
        <v>16556.8</v>
      </c>
      <c r="AC123" s="20">
        <v>6698.8</v>
      </c>
      <c r="AD123" s="19">
        <v>14400.4</v>
      </c>
      <c r="AE123" s="20">
        <v>1680.15</v>
      </c>
      <c r="AF123" s="19">
        <v>4612.05</v>
      </c>
      <c r="AG123" s="20">
        <v>507.4</v>
      </c>
      <c r="AH123" s="19">
        <v>0</v>
      </c>
      <c r="AI123" s="20">
        <v>0</v>
      </c>
      <c r="AJ123" s="19">
        <v>0</v>
      </c>
      <c r="AK123" s="23">
        <v>0</v>
      </c>
    </row>
    <row r="124" spans="1:37" ht="13">
      <c r="A124" s="2" t="s">
        <v>110</v>
      </c>
      <c r="B124" s="19">
        <v>24654.45</v>
      </c>
      <c r="C124" s="20">
        <v>5361.7</v>
      </c>
      <c r="D124" s="19">
        <v>33593.300000000003</v>
      </c>
      <c r="E124" s="20">
        <v>3104.25</v>
      </c>
      <c r="F124" s="19">
        <v>34858.300000000003</v>
      </c>
      <c r="G124" s="20">
        <v>868.45</v>
      </c>
      <c r="H124" s="19">
        <v>0</v>
      </c>
      <c r="I124" s="21">
        <v>0</v>
      </c>
      <c r="J124" s="19">
        <v>223.8</v>
      </c>
      <c r="K124" s="21">
        <v>0</v>
      </c>
      <c r="L124" s="19">
        <v>29409.1</v>
      </c>
      <c r="M124" s="21">
        <v>4653</v>
      </c>
      <c r="N124" s="19">
        <v>16246.55</v>
      </c>
      <c r="O124" s="20">
        <v>9559.6</v>
      </c>
      <c r="P124" s="19">
        <v>20188.3</v>
      </c>
      <c r="Q124" s="20">
        <v>6723.8</v>
      </c>
      <c r="R124" s="19">
        <v>12900.45</v>
      </c>
      <c r="S124" s="20">
        <v>7591.75</v>
      </c>
      <c r="T124" s="19">
        <v>10622.65</v>
      </c>
      <c r="U124" s="20">
        <v>11440.35</v>
      </c>
      <c r="V124" s="19">
        <v>6776.3</v>
      </c>
      <c r="W124" s="20">
        <v>7930.65</v>
      </c>
      <c r="X124" s="19">
        <v>13704.3</v>
      </c>
      <c r="Y124" s="20">
        <v>6657.95</v>
      </c>
      <c r="Z124" s="19">
        <v>13796.35</v>
      </c>
      <c r="AA124" s="20">
        <v>6372.65</v>
      </c>
      <c r="AB124" s="19">
        <v>14319.35</v>
      </c>
      <c r="AC124" s="20">
        <v>6505.4</v>
      </c>
      <c r="AD124" s="19">
        <v>35364.85</v>
      </c>
      <c r="AE124" s="20">
        <v>1760.95</v>
      </c>
      <c r="AF124" s="19">
        <v>40545.1</v>
      </c>
      <c r="AG124" s="20">
        <v>3763.45</v>
      </c>
      <c r="AH124" s="19">
        <v>72590.600000000006</v>
      </c>
      <c r="AI124" s="20">
        <v>44.65</v>
      </c>
      <c r="AJ124" s="19">
        <v>38779.1</v>
      </c>
      <c r="AK124" s="23">
        <v>3583.75</v>
      </c>
    </row>
    <row r="125" spans="1:37" ht="13">
      <c r="A125" s="2" t="s">
        <v>195</v>
      </c>
      <c r="B125" s="19">
        <v>47.92</v>
      </c>
      <c r="C125" s="20">
        <v>12.65</v>
      </c>
      <c r="D125" s="19">
        <v>59.83</v>
      </c>
      <c r="E125" s="20">
        <v>71.239999999999995</v>
      </c>
      <c r="F125" s="19">
        <v>0.03</v>
      </c>
      <c r="G125" s="20">
        <v>63.66</v>
      </c>
      <c r="H125" s="19">
        <v>0</v>
      </c>
      <c r="I125" s="21">
        <v>0</v>
      </c>
      <c r="J125" s="19">
        <v>0</v>
      </c>
      <c r="K125" s="21">
        <v>0</v>
      </c>
      <c r="L125" s="19">
        <v>0</v>
      </c>
      <c r="M125" s="21">
        <v>0</v>
      </c>
      <c r="N125" s="19">
        <v>0</v>
      </c>
      <c r="O125" s="20">
        <v>0</v>
      </c>
      <c r="P125" s="19">
        <v>0</v>
      </c>
      <c r="Q125" s="20">
        <v>0</v>
      </c>
      <c r="R125" s="19">
        <v>0</v>
      </c>
      <c r="S125" s="20">
        <v>0</v>
      </c>
      <c r="T125" s="19">
        <v>0</v>
      </c>
      <c r="U125" s="20">
        <v>0</v>
      </c>
      <c r="V125" s="19">
        <v>0</v>
      </c>
      <c r="W125" s="20">
        <v>0</v>
      </c>
      <c r="X125" s="19">
        <v>0</v>
      </c>
      <c r="Y125" s="20">
        <v>0</v>
      </c>
      <c r="Z125" s="19">
        <v>0</v>
      </c>
      <c r="AA125" s="20">
        <v>0</v>
      </c>
      <c r="AB125" s="19">
        <v>0</v>
      </c>
      <c r="AC125" s="20">
        <v>0</v>
      </c>
      <c r="AD125" s="19">
        <v>0</v>
      </c>
      <c r="AE125" s="20">
        <v>7.3</v>
      </c>
      <c r="AF125" s="19">
        <v>0.04</v>
      </c>
      <c r="AG125" s="20">
        <v>31.21</v>
      </c>
      <c r="AH125" s="19">
        <v>7.0000000000000007E-2</v>
      </c>
      <c r="AI125" s="20">
        <v>48.65</v>
      </c>
      <c r="AJ125" s="19">
        <v>0.05</v>
      </c>
      <c r="AK125" s="23">
        <v>79.260000000000005</v>
      </c>
    </row>
    <row r="126" spans="1:37" ht="13">
      <c r="A126" s="2" t="s">
        <v>63</v>
      </c>
      <c r="B126" s="19">
        <v>14709.25</v>
      </c>
      <c r="C126" s="20">
        <v>1032.25</v>
      </c>
      <c r="D126" s="19">
        <v>9288.4</v>
      </c>
      <c r="E126" s="20">
        <v>402.3</v>
      </c>
      <c r="F126" s="19">
        <v>10562.95</v>
      </c>
      <c r="G126" s="20">
        <v>380.1</v>
      </c>
      <c r="H126" s="19">
        <v>3788.1</v>
      </c>
      <c r="I126" s="21">
        <v>746.05</v>
      </c>
      <c r="J126" s="19">
        <v>0</v>
      </c>
      <c r="K126" s="21">
        <v>0</v>
      </c>
      <c r="L126" s="19">
        <v>0</v>
      </c>
      <c r="M126" s="21">
        <v>0</v>
      </c>
      <c r="N126" s="19">
        <v>0</v>
      </c>
      <c r="O126" s="20">
        <v>0</v>
      </c>
      <c r="P126" s="19">
        <v>8171.65</v>
      </c>
      <c r="Q126" s="20">
        <v>7167.1</v>
      </c>
      <c r="R126" s="19">
        <v>7752.5</v>
      </c>
      <c r="S126" s="20">
        <v>5723.45</v>
      </c>
      <c r="T126" s="19">
        <v>6666.4</v>
      </c>
      <c r="U126" s="20">
        <v>6765.4</v>
      </c>
      <c r="V126" s="19">
        <v>6000.8</v>
      </c>
      <c r="W126" s="20">
        <v>6575.75</v>
      </c>
      <c r="X126" s="19">
        <v>6569</v>
      </c>
      <c r="Y126" s="20">
        <v>13621.1</v>
      </c>
      <c r="Z126" s="19">
        <v>6100.35</v>
      </c>
      <c r="AA126" s="20">
        <v>911.6</v>
      </c>
      <c r="AB126" s="19">
        <v>4710.1000000000004</v>
      </c>
      <c r="AC126" s="20">
        <v>1493</v>
      </c>
      <c r="AD126" s="19">
        <v>6550.25</v>
      </c>
      <c r="AE126" s="20">
        <v>973.55</v>
      </c>
      <c r="AF126" s="19">
        <v>0</v>
      </c>
      <c r="AG126" s="20">
        <v>0</v>
      </c>
      <c r="AH126" s="19">
        <v>0</v>
      </c>
      <c r="AI126" s="20">
        <v>0</v>
      </c>
      <c r="AJ126" s="19">
        <v>1337.8</v>
      </c>
      <c r="AK126" s="23">
        <v>725.55</v>
      </c>
    </row>
    <row r="127" spans="1:37" ht="13">
      <c r="A127" s="2" t="s">
        <v>64</v>
      </c>
      <c r="B127" s="19">
        <v>4166.3999999999996</v>
      </c>
      <c r="C127" s="20">
        <v>5552.3</v>
      </c>
      <c r="D127" s="19">
        <v>4341.2</v>
      </c>
      <c r="E127" s="20">
        <v>5042.05</v>
      </c>
      <c r="F127" s="19">
        <v>4987.1000000000004</v>
      </c>
      <c r="G127" s="20">
        <v>5924.25</v>
      </c>
      <c r="H127" s="19">
        <v>4885.8999999999996</v>
      </c>
      <c r="I127" s="21">
        <v>5146.8</v>
      </c>
      <c r="J127" s="19">
        <v>889</v>
      </c>
      <c r="K127" s="21">
        <v>127.1</v>
      </c>
      <c r="L127" s="19">
        <v>2298.4</v>
      </c>
      <c r="M127" s="21">
        <v>4157.8999999999996</v>
      </c>
      <c r="N127" s="19">
        <v>5373</v>
      </c>
      <c r="O127" s="20">
        <v>9704.7999999999993</v>
      </c>
      <c r="P127" s="19">
        <v>8376.6</v>
      </c>
      <c r="Q127" s="20">
        <v>11480.8</v>
      </c>
      <c r="R127" s="19">
        <v>8801.6</v>
      </c>
      <c r="S127" s="20">
        <v>6990.5</v>
      </c>
      <c r="T127" s="19">
        <v>6876.85</v>
      </c>
      <c r="U127" s="20">
        <v>8252.2999999999993</v>
      </c>
      <c r="V127" s="19">
        <v>3161.45</v>
      </c>
      <c r="W127" s="20">
        <v>10118</v>
      </c>
      <c r="X127" s="19">
        <v>5450.8</v>
      </c>
      <c r="Y127" s="20">
        <v>4037.1</v>
      </c>
      <c r="Z127" s="19">
        <v>4909.7</v>
      </c>
      <c r="AA127" s="20">
        <v>1779.8</v>
      </c>
      <c r="AB127" s="19">
        <v>6761.15</v>
      </c>
      <c r="AC127" s="20">
        <v>1270.0999999999999</v>
      </c>
      <c r="AD127" s="19">
        <v>5259.9</v>
      </c>
      <c r="AE127" s="20">
        <v>4272.6000000000004</v>
      </c>
      <c r="AF127" s="19">
        <v>5517</v>
      </c>
      <c r="AG127" s="20">
        <v>3380.2</v>
      </c>
      <c r="AH127" s="19">
        <v>8060.75</v>
      </c>
      <c r="AI127" s="20">
        <v>4010.45</v>
      </c>
      <c r="AJ127" s="19">
        <v>6540.7</v>
      </c>
      <c r="AK127" s="23">
        <v>4982.6499999999996</v>
      </c>
    </row>
    <row r="128" spans="1:37" ht="13">
      <c r="A128" s="2" t="s">
        <v>69</v>
      </c>
      <c r="B128" s="19">
        <v>5587.3</v>
      </c>
      <c r="C128" s="20">
        <v>46844.5</v>
      </c>
      <c r="D128" s="19">
        <v>2324.8000000000002</v>
      </c>
      <c r="E128" s="20">
        <v>30355.75</v>
      </c>
      <c r="F128" s="19">
        <v>3565.7</v>
      </c>
      <c r="G128" s="20">
        <v>23166.85</v>
      </c>
      <c r="H128" s="19">
        <v>2124.8000000000002</v>
      </c>
      <c r="I128" s="21">
        <v>37045.699999999997</v>
      </c>
      <c r="J128" s="19">
        <v>2870.6</v>
      </c>
      <c r="K128" s="21">
        <v>37061.4</v>
      </c>
      <c r="L128" s="19">
        <v>3990.3</v>
      </c>
      <c r="M128" s="21">
        <v>38980.550000000003</v>
      </c>
      <c r="N128" s="19">
        <v>6433.35</v>
      </c>
      <c r="O128" s="20">
        <v>63986.7</v>
      </c>
      <c r="P128" s="19">
        <v>4793.8</v>
      </c>
      <c r="Q128" s="20">
        <v>47982.25</v>
      </c>
      <c r="R128" s="19">
        <v>2410.6</v>
      </c>
      <c r="S128" s="20">
        <v>42654.5</v>
      </c>
      <c r="T128" s="19">
        <v>7631.45</v>
      </c>
      <c r="U128" s="20">
        <v>51491.199999999997</v>
      </c>
      <c r="V128" s="19">
        <v>3590.85</v>
      </c>
      <c r="W128" s="20">
        <v>40566.65</v>
      </c>
      <c r="X128" s="19">
        <v>1233.2</v>
      </c>
      <c r="Y128" s="20">
        <v>56678.15</v>
      </c>
      <c r="Z128" s="19">
        <v>8877.7000000000007</v>
      </c>
      <c r="AA128" s="20">
        <v>36736.25</v>
      </c>
      <c r="AB128" s="19">
        <v>12386</v>
      </c>
      <c r="AC128" s="20">
        <v>38879.199999999997</v>
      </c>
      <c r="AD128" s="19">
        <v>10642.45</v>
      </c>
      <c r="AE128" s="20">
        <v>42761.5</v>
      </c>
      <c r="AF128" s="19">
        <v>5701.2</v>
      </c>
      <c r="AG128" s="20">
        <v>67220.899999999994</v>
      </c>
      <c r="AH128" s="19">
        <v>1719.8</v>
      </c>
      <c r="AI128" s="20">
        <v>24190.65</v>
      </c>
      <c r="AJ128" s="19">
        <v>2764.45</v>
      </c>
      <c r="AK128" s="23">
        <v>48951</v>
      </c>
    </row>
    <row r="129" spans="1:37" ht="13">
      <c r="A129" s="2" t="s">
        <v>148</v>
      </c>
      <c r="B129" s="19">
        <v>0</v>
      </c>
      <c r="C129" s="20">
        <v>0</v>
      </c>
      <c r="D129" s="19">
        <v>0</v>
      </c>
      <c r="E129" s="20">
        <v>0</v>
      </c>
      <c r="F129" s="19">
        <v>0</v>
      </c>
      <c r="G129" s="20">
        <v>0</v>
      </c>
      <c r="H129" s="19">
        <v>257.60000000000002</v>
      </c>
      <c r="I129" s="21">
        <v>205.25</v>
      </c>
      <c r="J129" s="19">
        <v>2209.75</v>
      </c>
      <c r="K129" s="21">
        <v>846.55</v>
      </c>
      <c r="L129" s="19">
        <v>4236</v>
      </c>
      <c r="M129" s="21">
        <v>7911.1</v>
      </c>
      <c r="N129" s="19">
        <v>3315.7</v>
      </c>
      <c r="O129" s="20">
        <v>1738.2</v>
      </c>
      <c r="P129" s="19">
        <v>2028.75</v>
      </c>
      <c r="Q129" s="20">
        <v>3442.45</v>
      </c>
      <c r="R129" s="19">
        <v>596.6</v>
      </c>
      <c r="S129" s="20">
        <v>1736.75</v>
      </c>
      <c r="T129" s="19">
        <v>1096.1500000000001</v>
      </c>
      <c r="U129" s="20">
        <v>4231.1499999999996</v>
      </c>
      <c r="V129" s="19">
        <v>1727.65</v>
      </c>
      <c r="W129" s="20">
        <v>4703.8999999999996</v>
      </c>
      <c r="X129" s="19">
        <v>595.70000000000005</v>
      </c>
      <c r="Y129" s="20">
        <v>2199.5500000000002</v>
      </c>
      <c r="Z129" s="19">
        <v>0</v>
      </c>
      <c r="AA129" s="20">
        <v>0</v>
      </c>
      <c r="AB129" s="19">
        <v>748.1</v>
      </c>
      <c r="AC129" s="20">
        <v>922.9</v>
      </c>
      <c r="AD129" s="19">
        <v>1831.85</v>
      </c>
      <c r="AE129" s="20">
        <v>2563.75</v>
      </c>
      <c r="AF129" s="19">
        <v>2710.1</v>
      </c>
      <c r="AG129" s="20">
        <v>2967.7</v>
      </c>
      <c r="AH129" s="19">
        <v>2174.0500000000002</v>
      </c>
      <c r="AI129" s="20">
        <v>1869.3</v>
      </c>
      <c r="AJ129" s="19">
        <v>1426.25</v>
      </c>
      <c r="AK129" s="23">
        <v>4612.8500000000004</v>
      </c>
    </row>
    <row r="130" spans="1:37" ht="13">
      <c r="A130" s="2" t="s">
        <v>149</v>
      </c>
      <c r="B130" s="19">
        <v>2114.6999999999998</v>
      </c>
      <c r="C130" s="20">
        <v>3538.35</v>
      </c>
      <c r="D130" s="19">
        <v>2600.1999999999998</v>
      </c>
      <c r="E130" s="20">
        <v>5846.05</v>
      </c>
      <c r="F130" s="19">
        <v>2660.75</v>
      </c>
      <c r="G130" s="20">
        <v>4799.95</v>
      </c>
      <c r="H130" s="19">
        <v>1538.95</v>
      </c>
      <c r="I130" s="21">
        <v>3926.25</v>
      </c>
      <c r="J130" s="19">
        <v>105.4</v>
      </c>
      <c r="K130" s="21">
        <v>27.05</v>
      </c>
      <c r="L130" s="19">
        <v>391.45</v>
      </c>
      <c r="M130" s="21">
        <v>1116.45</v>
      </c>
      <c r="N130" s="19">
        <v>1054.05</v>
      </c>
      <c r="O130" s="20">
        <v>1681.6</v>
      </c>
      <c r="P130" s="19">
        <v>1099.8</v>
      </c>
      <c r="Q130" s="20">
        <v>3219.15</v>
      </c>
      <c r="R130" s="19">
        <v>546.85</v>
      </c>
      <c r="S130" s="20">
        <v>2145.1</v>
      </c>
      <c r="T130" s="19">
        <v>872.15</v>
      </c>
      <c r="U130" s="20">
        <v>3941.2</v>
      </c>
      <c r="V130" s="19">
        <v>865.95</v>
      </c>
      <c r="W130" s="20">
        <v>5389</v>
      </c>
      <c r="X130" s="19">
        <v>234.65</v>
      </c>
      <c r="Y130" s="20">
        <v>1755.2</v>
      </c>
      <c r="Z130" s="19">
        <v>0</v>
      </c>
      <c r="AA130" s="20">
        <v>0</v>
      </c>
      <c r="AB130" s="19">
        <v>0</v>
      </c>
      <c r="AC130" s="20">
        <v>0</v>
      </c>
      <c r="AD130" s="19">
        <v>150.1</v>
      </c>
      <c r="AE130" s="20">
        <v>126.55</v>
      </c>
      <c r="AF130" s="19">
        <v>2125.9499999999998</v>
      </c>
      <c r="AG130" s="20">
        <v>662.3</v>
      </c>
      <c r="AH130" s="19">
        <v>1169.75</v>
      </c>
      <c r="AI130" s="20">
        <v>2535.75</v>
      </c>
      <c r="AJ130" s="19">
        <v>2756.25</v>
      </c>
      <c r="AK130" s="23">
        <v>2936.75</v>
      </c>
    </row>
    <row r="131" spans="1:37" ht="13">
      <c r="A131" s="2" t="s">
        <v>125</v>
      </c>
      <c r="B131" s="19">
        <v>4645.3</v>
      </c>
      <c r="C131" s="20">
        <v>6348.1</v>
      </c>
      <c r="D131" s="19">
        <v>2856.85</v>
      </c>
      <c r="E131" s="20">
        <v>6039</v>
      </c>
      <c r="F131" s="19">
        <v>2974.9</v>
      </c>
      <c r="G131" s="20">
        <v>9915.85</v>
      </c>
      <c r="H131" s="19">
        <v>4272.6000000000004</v>
      </c>
      <c r="I131" s="21">
        <v>10554.35</v>
      </c>
      <c r="J131" s="19">
        <v>889.15</v>
      </c>
      <c r="K131" s="21">
        <v>5014.5</v>
      </c>
      <c r="L131" s="19">
        <v>3425.05</v>
      </c>
      <c r="M131" s="21">
        <v>19161.900000000001</v>
      </c>
      <c r="N131" s="19">
        <v>2894.55</v>
      </c>
      <c r="O131" s="20">
        <v>12320.4</v>
      </c>
      <c r="P131" s="19">
        <v>4253.95</v>
      </c>
      <c r="Q131" s="20">
        <v>8867.4500000000007</v>
      </c>
      <c r="R131" s="19">
        <v>3018.15</v>
      </c>
      <c r="S131" s="20">
        <v>5949.9</v>
      </c>
      <c r="T131" s="19">
        <v>3179.85</v>
      </c>
      <c r="U131" s="20">
        <v>1204.0999999999999</v>
      </c>
      <c r="V131" s="19">
        <v>2146.6999999999998</v>
      </c>
      <c r="W131" s="20">
        <v>3930.3</v>
      </c>
      <c r="X131" s="19">
        <v>1498.3</v>
      </c>
      <c r="Y131" s="20">
        <v>289.05</v>
      </c>
      <c r="Z131" s="19">
        <v>727.95</v>
      </c>
      <c r="AA131" s="20">
        <v>0</v>
      </c>
      <c r="AB131" s="19">
        <v>1830.9</v>
      </c>
      <c r="AC131" s="20">
        <v>376.9</v>
      </c>
      <c r="AD131" s="19">
        <v>3577.6</v>
      </c>
      <c r="AE131" s="20">
        <v>7522.9</v>
      </c>
      <c r="AF131" s="19">
        <v>3630.55</v>
      </c>
      <c r="AG131" s="20">
        <v>10098.049999999999</v>
      </c>
      <c r="AH131" s="19">
        <v>1478.65</v>
      </c>
      <c r="AI131" s="20">
        <v>299.7</v>
      </c>
      <c r="AJ131" s="19">
        <v>5155.2</v>
      </c>
      <c r="AK131" s="23">
        <v>8235.85</v>
      </c>
    </row>
    <row r="132" spans="1:37" ht="13">
      <c r="A132" s="2" t="s">
        <v>150</v>
      </c>
      <c r="B132" s="19">
        <v>13695.12</v>
      </c>
      <c r="C132" s="20">
        <v>2173.9499999999998</v>
      </c>
      <c r="D132" s="19">
        <v>1292.4000000000001</v>
      </c>
      <c r="E132" s="20">
        <v>21.51</v>
      </c>
      <c r="F132" s="19">
        <v>2433.6</v>
      </c>
      <c r="G132" s="20">
        <v>1381.23</v>
      </c>
      <c r="H132" s="19">
        <v>1960.29</v>
      </c>
      <c r="I132" s="21">
        <v>285.83999999999997</v>
      </c>
      <c r="J132" s="19">
        <v>13054.14</v>
      </c>
      <c r="K132" s="21">
        <v>3056.04</v>
      </c>
      <c r="L132" s="19">
        <v>14749.47</v>
      </c>
      <c r="M132" s="21">
        <v>3285.63</v>
      </c>
      <c r="N132" s="19">
        <v>14369.67</v>
      </c>
      <c r="O132" s="20">
        <v>2998.53</v>
      </c>
      <c r="P132" s="19">
        <v>7364.7</v>
      </c>
      <c r="Q132" s="20">
        <v>7587.63</v>
      </c>
      <c r="R132" s="19">
        <v>12946.77</v>
      </c>
      <c r="S132" s="20">
        <v>7001.46</v>
      </c>
      <c r="T132" s="19">
        <v>5698.71</v>
      </c>
      <c r="U132" s="20">
        <v>4746.96</v>
      </c>
      <c r="V132" s="19">
        <v>18633.87</v>
      </c>
      <c r="W132" s="20">
        <v>3410.91</v>
      </c>
      <c r="X132" s="19">
        <v>14155.56</v>
      </c>
      <c r="Y132" s="20">
        <v>1825.11</v>
      </c>
      <c r="Z132" s="19">
        <v>12728.61</v>
      </c>
      <c r="AA132" s="20">
        <v>417.24</v>
      </c>
      <c r="AB132" s="19">
        <v>6590.61</v>
      </c>
      <c r="AC132" s="20">
        <v>606.33000000000004</v>
      </c>
      <c r="AD132" s="19">
        <v>8028.18</v>
      </c>
      <c r="AE132" s="20">
        <v>3003.66</v>
      </c>
      <c r="AF132" s="19">
        <v>13862.34</v>
      </c>
      <c r="AG132" s="20">
        <v>5749.74</v>
      </c>
      <c r="AH132" s="19">
        <v>11440.53</v>
      </c>
      <c r="AI132" s="20">
        <v>2725.02</v>
      </c>
      <c r="AJ132" s="19">
        <v>11432.79</v>
      </c>
      <c r="AK132" s="23">
        <v>1847.97</v>
      </c>
    </row>
    <row r="133" spans="1:37" ht="13">
      <c r="A133" s="2" t="s">
        <v>151</v>
      </c>
      <c r="B133" s="19">
        <v>12765.06</v>
      </c>
      <c r="C133" s="20">
        <v>2027.07</v>
      </c>
      <c r="D133" s="19">
        <v>2199.06</v>
      </c>
      <c r="E133" s="20">
        <v>21.6</v>
      </c>
      <c r="F133" s="19">
        <v>2713.68</v>
      </c>
      <c r="G133" s="20">
        <v>1663.11</v>
      </c>
      <c r="H133" s="19">
        <v>0</v>
      </c>
      <c r="I133" s="21">
        <v>0</v>
      </c>
      <c r="J133" s="19">
        <v>0</v>
      </c>
      <c r="K133" s="21">
        <v>0</v>
      </c>
      <c r="L133" s="19">
        <v>0</v>
      </c>
      <c r="M133" s="21">
        <v>0</v>
      </c>
      <c r="N133" s="19">
        <v>4452.21</v>
      </c>
      <c r="O133" s="20">
        <v>2614.3200000000002</v>
      </c>
      <c r="P133" s="19">
        <v>19517.669999999998</v>
      </c>
      <c r="Q133" s="20">
        <v>1617.3</v>
      </c>
      <c r="R133" s="19">
        <v>49320.36</v>
      </c>
      <c r="S133" s="20">
        <v>114.48</v>
      </c>
      <c r="T133" s="19">
        <v>34840.620000000003</v>
      </c>
      <c r="U133" s="20">
        <v>830.97</v>
      </c>
      <c r="V133" s="19">
        <v>12547.89</v>
      </c>
      <c r="W133" s="20">
        <v>1034.73</v>
      </c>
      <c r="X133" s="19">
        <v>24341.85</v>
      </c>
      <c r="Y133" s="20">
        <v>889.47</v>
      </c>
      <c r="Z133" s="19">
        <v>14990.31</v>
      </c>
      <c r="AA133" s="20">
        <v>53.19</v>
      </c>
      <c r="AB133" s="19">
        <v>10031.4</v>
      </c>
      <c r="AC133" s="20">
        <v>591.21</v>
      </c>
      <c r="AD133" s="19">
        <v>13977.45</v>
      </c>
      <c r="AE133" s="20">
        <v>349.83</v>
      </c>
      <c r="AF133" s="19">
        <v>16970.400000000001</v>
      </c>
      <c r="AG133" s="20">
        <v>203.04</v>
      </c>
      <c r="AH133" s="19">
        <v>18925.650000000001</v>
      </c>
      <c r="AI133" s="20">
        <v>802.53</v>
      </c>
      <c r="AJ133" s="19">
        <v>13684.05</v>
      </c>
      <c r="AK133" s="23">
        <v>917.82</v>
      </c>
    </row>
    <row r="134" spans="1:37" ht="13">
      <c r="A134" s="2" t="s">
        <v>152</v>
      </c>
      <c r="B134" s="19">
        <v>3445.74</v>
      </c>
      <c r="C134" s="20">
        <v>1424.97</v>
      </c>
      <c r="D134" s="19">
        <v>331.83</v>
      </c>
      <c r="E134" s="20">
        <v>670.23</v>
      </c>
      <c r="F134" s="19">
        <v>874.35</v>
      </c>
      <c r="G134" s="20">
        <v>5882.76</v>
      </c>
      <c r="H134" s="19">
        <v>5149.17</v>
      </c>
      <c r="I134" s="21">
        <v>4855.95</v>
      </c>
      <c r="J134" s="19">
        <v>6500.88</v>
      </c>
      <c r="K134" s="21">
        <v>5483.61</v>
      </c>
      <c r="L134" s="19">
        <v>6602.49</v>
      </c>
      <c r="M134" s="21">
        <v>7372.26</v>
      </c>
      <c r="N134" s="19">
        <v>3236.04</v>
      </c>
      <c r="O134" s="20">
        <v>14290.83</v>
      </c>
      <c r="P134" s="19">
        <v>3334.95</v>
      </c>
      <c r="Q134" s="20">
        <v>13277.7</v>
      </c>
      <c r="R134" s="19">
        <v>6895.44</v>
      </c>
      <c r="S134" s="20">
        <v>10496.43</v>
      </c>
      <c r="T134" s="19">
        <v>8727.2099999999991</v>
      </c>
      <c r="U134" s="20">
        <v>3516.66</v>
      </c>
      <c r="V134" s="19">
        <v>4965.84</v>
      </c>
      <c r="W134" s="20">
        <v>8230.0499999999993</v>
      </c>
      <c r="X134" s="19">
        <v>3368.97</v>
      </c>
      <c r="Y134" s="20">
        <v>7359.84</v>
      </c>
      <c r="Z134" s="19">
        <v>3162.24</v>
      </c>
      <c r="AA134" s="20">
        <v>3507.39</v>
      </c>
      <c r="AB134" s="19">
        <v>3631.5</v>
      </c>
      <c r="AC134" s="20">
        <v>4073.76</v>
      </c>
      <c r="AD134" s="19">
        <v>3668.4</v>
      </c>
      <c r="AE134" s="20">
        <v>6475.32</v>
      </c>
      <c r="AF134" s="19">
        <v>6203.07</v>
      </c>
      <c r="AG134" s="20">
        <v>11567.97</v>
      </c>
      <c r="AH134" s="19">
        <v>8212.77</v>
      </c>
      <c r="AI134" s="20">
        <v>2963.07</v>
      </c>
      <c r="AJ134" s="19">
        <v>4730.67</v>
      </c>
      <c r="AK134" s="23">
        <v>3990.69</v>
      </c>
    </row>
    <row r="135" spans="1:37" ht="13">
      <c r="A135" s="2" t="s">
        <v>153</v>
      </c>
      <c r="B135" s="19">
        <v>24495.03</v>
      </c>
      <c r="C135" s="20">
        <v>225.54</v>
      </c>
      <c r="D135" s="19">
        <v>1949.85</v>
      </c>
      <c r="E135" s="20">
        <v>86.49</v>
      </c>
      <c r="F135" s="19">
        <v>6262.47</v>
      </c>
      <c r="G135" s="20">
        <v>81.36</v>
      </c>
      <c r="H135" s="19">
        <v>15835.5</v>
      </c>
      <c r="I135" s="21">
        <v>221.31</v>
      </c>
      <c r="J135" s="19">
        <v>26281.89</v>
      </c>
      <c r="K135" s="21">
        <v>350.37</v>
      </c>
      <c r="L135" s="19">
        <v>6428.88</v>
      </c>
      <c r="M135" s="21">
        <v>17.73</v>
      </c>
      <c r="N135" s="19">
        <v>11136.87</v>
      </c>
      <c r="O135" s="20">
        <v>94.95</v>
      </c>
      <c r="P135" s="19">
        <v>26096.67</v>
      </c>
      <c r="Q135" s="20">
        <v>1717.74</v>
      </c>
      <c r="R135" s="19">
        <v>22714.11</v>
      </c>
      <c r="S135" s="20">
        <v>875.88</v>
      </c>
      <c r="T135" s="19">
        <v>16993.53</v>
      </c>
      <c r="U135" s="20">
        <v>2979.27</v>
      </c>
      <c r="V135" s="19">
        <v>9471.8700000000008</v>
      </c>
      <c r="W135" s="20">
        <v>3173.13</v>
      </c>
      <c r="X135" s="19">
        <v>16010.19</v>
      </c>
      <c r="Y135" s="20">
        <v>2651.76</v>
      </c>
      <c r="Z135" s="19">
        <v>5791.41</v>
      </c>
      <c r="AA135" s="20">
        <v>1319.94</v>
      </c>
      <c r="AB135" s="19">
        <v>10745.1</v>
      </c>
      <c r="AC135" s="20">
        <v>939.96</v>
      </c>
      <c r="AD135" s="19">
        <v>19335.689999999999</v>
      </c>
      <c r="AE135" s="20">
        <v>1868.31</v>
      </c>
      <c r="AF135" s="19">
        <v>2547.54</v>
      </c>
      <c r="AG135" s="20">
        <v>493.11</v>
      </c>
      <c r="AH135" s="19">
        <v>0</v>
      </c>
      <c r="AI135" s="20">
        <v>0</v>
      </c>
      <c r="AJ135" s="19">
        <v>0</v>
      </c>
      <c r="AK135" s="23">
        <v>0</v>
      </c>
    </row>
    <row r="136" spans="1:37" ht="13">
      <c r="A136" s="2" t="s">
        <v>196</v>
      </c>
      <c r="B136" s="19">
        <v>33.619999999999997</v>
      </c>
      <c r="C136" s="20">
        <v>3.7</v>
      </c>
      <c r="D136" s="19">
        <v>13.96</v>
      </c>
      <c r="E136" s="20">
        <v>0.62</v>
      </c>
      <c r="F136" s="19">
        <v>0.72</v>
      </c>
      <c r="G136" s="20">
        <v>38.25</v>
      </c>
      <c r="H136" s="19">
        <v>32.58</v>
      </c>
      <c r="I136" s="21">
        <v>2.85</v>
      </c>
      <c r="J136" s="19">
        <v>0.34</v>
      </c>
      <c r="K136" s="21">
        <v>217.71</v>
      </c>
      <c r="L136" s="19">
        <v>3.5</v>
      </c>
      <c r="M136" s="21">
        <v>198.43</v>
      </c>
      <c r="N136" s="19">
        <v>5.95</v>
      </c>
      <c r="O136" s="20">
        <v>8.8000000000000007</v>
      </c>
      <c r="P136" s="19">
        <v>16.899999999999999</v>
      </c>
      <c r="Q136" s="20">
        <v>110.19</v>
      </c>
      <c r="R136" s="19">
        <v>14.73</v>
      </c>
      <c r="S136" s="20">
        <v>562.5</v>
      </c>
      <c r="T136" s="19">
        <v>32.21</v>
      </c>
      <c r="U136" s="20">
        <v>494.43</v>
      </c>
      <c r="V136" s="19">
        <v>51.9</v>
      </c>
      <c r="W136" s="20">
        <v>105.61</v>
      </c>
      <c r="X136" s="19">
        <v>66.260000000000005</v>
      </c>
      <c r="Y136" s="20">
        <v>6.4</v>
      </c>
      <c r="Z136" s="19">
        <v>4.83</v>
      </c>
      <c r="AA136" s="20">
        <v>5.93</v>
      </c>
      <c r="AB136" s="19">
        <v>5.0999999999999996</v>
      </c>
      <c r="AC136" s="20">
        <v>1.94</v>
      </c>
      <c r="AD136" s="19">
        <v>2.2000000000000002</v>
      </c>
      <c r="AE136" s="20">
        <v>3.64</v>
      </c>
      <c r="AF136" s="19">
        <v>0.36</v>
      </c>
      <c r="AG136" s="20">
        <v>4.34</v>
      </c>
      <c r="AH136" s="19">
        <v>2.25</v>
      </c>
      <c r="AI136" s="20">
        <v>3.36</v>
      </c>
      <c r="AJ136" s="19">
        <v>1.98</v>
      </c>
      <c r="AK136" s="23">
        <v>3.72</v>
      </c>
    </row>
    <row r="137" spans="1:37" ht="13">
      <c r="A137" s="2" t="s">
        <v>7</v>
      </c>
      <c r="B137" s="19">
        <v>0</v>
      </c>
      <c r="C137" s="20">
        <v>0</v>
      </c>
      <c r="D137" s="19">
        <v>68</v>
      </c>
      <c r="E137" s="20">
        <v>0</v>
      </c>
      <c r="F137" s="19">
        <v>3871</v>
      </c>
      <c r="G137" s="20">
        <v>0</v>
      </c>
      <c r="H137" s="19">
        <v>6535.1</v>
      </c>
      <c r="I137" s="21">
        <v>0</v>
      </c>
      <c r="J137" s="19">
        <v>6460.2</v>
      </c>
      <c r="K137" s="21">
        <v>0</v>
      </c>
      <c r="L137" s="19">
        <v>7769.1</v>
      </c>
      <c r="M137" s="21">
        <v>0</v>
      </c>
      <c r="N137" s="19">
        <v>1465.3</v>
      </c>
      <c r="O137" s="20">
        <v>0</v>
      </c>
      <c r="P137" s="19">
        <v>2494.5</v>
      </c>
      <c r="Q137" s="20">
        <v>0</v>
      </c>
      <c r="R137" s="19">
        <v>1462.9</v>
      </c>
      <c r="S137" s="20">
        <v>0</v>
      </c>
      <c r="T137" s="19">
        <v>1934.2</v>
      </c>
      <c r="U137" s="20">
        <v>0</v>
      </c>
      <c r="V137" s="19">
        <v>2910.4</v>
      </c>
      <c r="W137" s="20">
        <v>0</v>
      </c>
      <c r="X137" s="19">
        <v>2611.4</v>
      </c>
      <c r="Y137" s="20">
        <v>0</v>
      </c>
      <c r="Z137" s="19">
        <v>2780.5</v>
      </c>
      <c r="AA137" s="20">
        <v>0</v>
      </c>
      <c r="AB137" s="19">
        <v>15421.4</v>
      </c>
      <c r="AC137" s="20">
        <v>0</v>
      </c>
      <c r="AD137" s="19">
        <v>9216.2000000000007</v>
      </c>
      <c r="AE137" s="20">
        <v>0</v>
      </c>
      <c r="AF137" s="19">
        <v>6065.3</v>
      </c>
      <c r="AG137" s="20">
        <v>0</v>
      </c>
      <c r="AH137" s="19">
        <v>0</v>
      </c>
      <c r="AI137" s="20">
        <v>0</v>
      </c>
      <c r="AJ137" s="19">
        <v>0</v>
      </c>
      <c r="AK137" s="23">
        <v>0</v>
      </c>
    </row>
    <row r="138" spans="1:37" ht="13">
      <c r="A138" s="2" t="s">
        <v>89</v>
      </c>
      <c r="B138" s="19">
        <v>10457.35</v>
      </c>
      <c r="C138" s="20">
        <v>15449.85</v>
      </c>
      <c r="D138" s="19">
        <v>11742.15</v>
      </c>
      <c r="E138" s="20">
        <v>21973.9</v>
      </c>
      <c r="F138" s="19">
        <v>12183.4</v>
      </c>
      <c r="G138" s="20">
        <v>24332.1</v>
      </c>
      <c r="H138" s="19">
        <v>11770.1</v>
      </c>
      <c r="I138" s="21">
        <v>32196.95</v>
      </c>
      <c r="J138" s="19">
        <v>13971.35</v>
      </c>
      <c r="K138" s="21">
        <v>22756.1</v>
      </c>
      <c r="L138" s="19">
        <v>8932.0499999999993</v>
      </c>
      <c r="M138" s="21">
        <v>26523.5</v>
      </c>
      <c r="N138" s="19">
        <v>7968.05</v>
      </c>
      <c r="O138" s="20">
        <v>34410.300000000003</v>
      </c>
      <c r="P138" s="19">
        <v>4090.15</v>
      </c>
      <c r="Q138" s="20">
        <v>53968.65</v>
      </c>
      <c r="R138" s="19">
        <v>2570.66</v>
      </c>
      <c r="S138" s="20">
        <v>46276.6</v>
      </c>
      <c r="T138" s="19">
        <v>1455.55</v>
      </c>
      <c r="U138" s="20">
        <v>45438.02</v>
      </c>
      <c r="V138" s="19">
        <v>2335.06</v>
      </c>
      <c r="W138" s="20">
        <v>32585.279999999999</v>
      </c>
      <c r="X138" s="19">
        <v>5.5</v>
      </c>
      <c r="Y138" s="20">
        <v>70.290000000000006</v>
      </c>
      <c r="Z138" s="19">
        <v>0</v>
      </c>
      <c r="AA138" s="20">
        <v>0</v>
      </c>
      <c r="AB138" s="19">
        <v>10.210000000000001</v>
      </c>
      <c r="AC138" s="20">
        <v>80.05</v>
      </c>
      <c r="AD138" s="19">
        <v>6058.68</v>
      </c>
      <c r="AE138" s="20">
        <v>19375.25</v>
      </c>
      <c r="AF138" s="19">
        <v>8211.9699999999993</v>
      </c>
      <c r="AG138" s="20">
        <v>28040.75</v>
      </c>
      <c r="AH138" s="19">
        <v>10822.23</v>
      </c>
      <c r="AI138" s="20">
        <v>9702.56</v>
      </c>
      <c r="AJ138" s="19">
        <v>11396.15</v>
      </c>
      <c r="AK138" s="23">
        <v>21955.360000000001</v>
      </c>
    </row>
    <row r="139" spans="1:37" ht="13">
      <c r="A139" s="2" t="s">
        <v>90</v>
      </c>
      <c r="B139" s="19">
        <v>0</v>
      </c>
      <c r="C139" s="20">
        <v>0</v>
      </c>
      <c r="D139" s="19">
        <v>0</v>
      </c>
      <c r="E139" s="20">
        <v>0</v>
      </c>
      <c r="F139" s="19">
        <v>0</v>
      </c>
      <c r="G139" s="20">
        <v>0</v>
      </c>
      <c r="H139" s="19">
        <v>0</v>
      </c>
      <c r="I139" s="21">
        <v>0</v>
      </c>
      <c r="J139" s="19">
        <v>0</v>
      </c>
      <c r="K139" s="21">
        <v>0</v>
      </c>
      <c r="L139" s="19">
        <v>0</v>
      </c>
      <c r="M139" s="21">
        <v>0</v>
      </c>
      <c r="N139" s="19">
        <v>0</v>
      </c>
      <c r="O139" s="20">
        <v>0</v>
      </c>
      <c r="P139" s="19">
        <v>0</v>
      </c>
      <c r="Q139" s="20">
        <v>0</v>
      </c>
      <c r="R139" s="19">
        <v>0</v>
      </c>
      <c r="S139" s="20">
        <v>0</v>
      </c>
      <c r="T139" s="19">
        <v>0</v>
      </c>
      <c r="U139" s="20">
        <v>0</v>
      </c>
      <c r="V139" s="19">
        <v>0</v>
      </c>
      <c r="W139" s="20">
        <v>0</v>
      </c>
      <c r="X139" s="19">
        <v>0</v>
      </c>
      <c r="Y139" s="20">
        <v>0</v>
      </c>
      <c r="Z139" s="19">
        <v>7.11</v>
      </c>
      <c r="AA139" s="20">
        <v>0</v>
      </c>
      <c r="AB139" s="19">
        <v>0</v>
      </c>
      <c r="AC139" s="20">
        <v>0</v>
      </c>
      <c r="AD139" s="19">
        <v>0</v>
      </c>
      <c r="AE139" s="20">
        <v>0</v>
      </c>
      <c r="AF139" s="19">
        <v>17.309999999999999</v>
      </c>
      <c r="AG139" s="20">
        <v>0.02</v>
      </c>
      <c r="AH139" s="19">
        <v>0</v>
      </c>
      <c r="AI139" s="20">
        <v>0</v>
      </c>
      <c r="AJ139" s="19">
        <v>0</v>
      </c>
      <c r="AK139" s="23">
        <v>0</v>
      </c>
    </row>
    <row r="140" spans="1:37" ht="13">
      <c r="A140" s="2" t="s">
        <v>91</v>
      </c>
      <c r="B140" s="19">
        <v>413.85</v>
      </c>
      <c r="C140" s="20">
        <v>27.35</v>
      </c>
      <c r="D140" s="19">
        <v>0</v>
      </c>
      <c r="E140" s="20">
        <v>0</v>
      </c>
      <c r="F140" s="19">
        <v>697.75</v>
      </c>
      <c r="G140" s="20">
        <v>2532.85</v>
      </c>
      <c r="H140" s="19">
        <v>274</v>
      </c>
      <c r="I140" s="21">
        <v>44.3</v>
      </c>
      <c r="J140" s="19">
        <v>0</v>
      </c>
      <c r="K140" s="21">
        <v>0</v>
      </c>
      <c r="L140" s="19">
        <v>815.95</v>
      </c>
      <c r="M140" s="21">
        <v>1741.1</v>
      </c>
      <c r="N140" s="19">
        <v>225.7</v>
      </c>
      <c r="O140" s="20">
        <v>281.10000000000002</v>
      </c>
      <c r="P140" s="19">
        <v>756.65</v>
      </c>
      <c r="Q140" s="20">
        <v>6204.45</v>
      </c>
      <c r="R140" s="19">
        <v>48.15</v>
      </c>
      <c r="S140" s="20">
        <v>2034.85</v>
      </c>
      <c r="T140" s="19">
        <v>5736.05</v>
      </c>
      <c r="U140" s="20">
        <v>7549.3</v>
      </c>
      <c r="V140" s="19">
        <v>5179</v>
      </c>
      <c r="W140" s="20">
        <v>7058.3</v>
      </c>
      <c r="X140" s="19">
        <v>2702.2</v>
      </c>
      <c r="Y140" s="20">
        <v>2723.3</v>
      </c>
      <c r="Z140" s="19">
        <v>702.4</v>
      </c>
      <c r="AA140" s="20">
        <v>2217.35</v>
      </c>
      <c r="AB140" s="19">
        <v>0</v>
      </c>
      <c r="AC140" s="20">
        <v>0</v>
      </c>
      <c r="AD140" s="19">
        <v>140</v>
      </c>
      <c r="AE140" s="20">
        <v>1</v>
      </c>
      <c r="AF140" s="19">
        <v>463.3</v>
      </c>
      <c r="AG140" s="20">
        <v>3045.6</v>
      </c>
      <c r="AH140" s="19">
        <v>0</v>
      </c>
      <c r="AI140" s="20">
        <v>0</v>
      </c>
      <c r="AJ140" s="19">
        <v>0</v>
      </c>
      <c r="AK140" s="23">
        <v>0</v>
      </c>
    </row>
    <row r="141" spans="1:37" ht="13">
      <c r="A141" s="2" t="s">
        <v>92</v>
      </c>
      <c r="B141" s="19">
        <v>0</v>
      </c>
      <c r="C141" s="20">
        <v>0</v>
      </c>
      <c r="D141" s="19">
        <v>12.43</v>
      </c>
      <c r="E141" s="20">
        <v>0</v>
      </c>
      <c r="F141" s="19">
        <v>9.2200000000000006</v>
      </c>
      <c r="G141" s="20">
        <v>0</v>
      </c>
      <c r="H141" s="19">
        <v>0</v>
      </c>
      <c r="I141" s="21">
        <v>0</v>
      </c>
      <c r="J141" s="19">
        <v>0</v>
      </c>
      <c r="K141" s="21">
        <v>0</v>
      </c>
      <c r="L141" s="19">
        <v>0</v>
      </c>
      <c r="M141" s="21">
        <v>0</v>
      </c>
      <c r="N141" s="19">
        <v>0</v>
      </c>
      <c r="O141" s="20">
        <v>0</v>
      </c>
      <c r="P141" s="19">
        <v>0</v>
      </c>
      <c r="Q141" s="20">
        <v>0</v>
      </c>
      <c r="R141" s="19">
        <v>0</v>
      </c>
      <c r="S141" s="20">
        <v>0</v>
      </c>
      <c r="T141" s="19">
        <v>0</v>
      </c>
      <c r="U141" s="20">
        <v>0</v>
      </c>
      <c r="V141" s="19">
        <v>0</v>
      </c>
      <c r="W141" s="20">
        <v>0</v>
      </c>
      <c r="X141" s="19">
        <v>0</v>
      </c>
      <c r="Y141" s="20">
        <v>0</v>
      </c>
      <c r="Z141" s="19">
        <v>0</v>
      </c>
      <c r="AA141" s="20">
        <v>0</v>
      </c>
      <c r="AB141" s="19">
        <v>0</v>
      </c>
      <c r="AC141" s="20">
        <v>0</v>
      </c>
      <c r="AD141" s="19">
        <v>0</v>
      </c>
      <c r="AE141" s="20">
        <v>0</v>
      </c>
      <c r="AF141" s="19">
        <v>0</v>
      </c>
      <c r="AG141" s="20">
        <v>0</v>
      </c>
      <c r="AH141" s="19">
        <v>0</v>
      </c>
      <c r="AI141" s="20">
        <v>0</v>
      </c>
      <c r="AJ141" s="19">
        <v>0</v>
      </c>
      <c r="AK141" s="23">
        <v>0</v>
      </c>
    </row>
    <row r="142" spans="1:37" ht="13">
      <c r="A142" s="2" t="s">
        <v>93</v>
      </c>
      <c r="B142" s="19">
        <v>0</v>
      </c>
      <c r="C142" s="20">
        <v>0</v>
      </c>
      <c r="D142" s="19">
        <v>0</v>
      </c>
      <c r="E142" s="20">
        <v>0</v>
      </c>
      <c r="F142" s="19">
        <v>0</v>
      </c>
      <c r="G142" s="20">
        <v>0</v>
      </c>
      <c r="H142" s="19">
        <v>0</v>
      </c>
      <c r="I142" s="21">
        <v>0</v>
      </c>
      <c r="J142" s="19">
        <v>146.69999999999999</v>
      </c>
      <c r="K142" s="21">
        <v>330.9</v>
      </c>
      <c r="L142" s="19">
        <v>146.05000000000001</v>
      </c>
      <c r="M142" s="21">
        <v>1007.9</v>
      </c>
      <c r="N142" s="19">
        <v>96.8</v>
      </c>
      <c r="O142" s="20">
        <v>1521.9</v>
      </c>
      <c r="P142" s="19">
        <v>1089</v>
      </c>
      <c r="Q142" s="20">
        <v>2687.5</v>
      </c>
      <c r="R142" s="19">
        <v>2216.9</v>
      </c>
      <c r="S142" s="20">
        <v>2508.65</v>
      </c>
      <c r="T142" s="19">
        <v>185.25</v>
      </c>
      <c r="U142" s="20">
        <v>838.45</v>
      </c>
      <c r="V142" s="19">
        <v>3105.05</v>
      </c>
      <c r="W142" s="20">
        <v>6113.25</v>
      </c>
      <c r="X142" s="19">
        <v>2203.1</v>
      </c>
      <c r="Y142" s="20">
        <v>3625.5</v>
      </c>
      <c r="Z142" s="19">
        <v>0</v>
      </c>
      <c r="AA142" s="20">
        <v>0</v>
      </c>
      <c r="AB142" s="19">
        <v>0</v>
      </c>
      <c r="AC142" s="20">
        <v>0</v>
      </c>
      <c r="AD142" s="19">
        <v>15.6</v>
      </c>
      <c r="AE142" s="20">
        <v>958.8</v>
      </c>
      <c r="AF142" s="19">
        <v>232.25</v>
      </c>
      <c r="AG142" s="20">
        <v>0</v>
      </c>
      <c r="AH142" s="19">
        <v>279.55</v>
      </c>
      <c r="AI142" s="20">
        <v>15.35</v>
      </c>
      <c r="AJ142" s="19">
        <v>0</v>
      </c>
      <c r="AK142" s="23">
        <v>0</v>
      </c>
    </row>
    <row r="143" spans="1:37" ht="13">
      <c r="A143" s="2" t="s">
        <v>94</v>
      </c>
      <c r="B143" s="19">
        <v>0.36</v>
      </c>
      <c r="C143" s="20">
        <v>0</v>
      </c>
      <c r="D143" s="19">
        <v>17.45</v>
      </c>
      <c r="E143" s="20">
        <v>0</v>
      </c>
      <c r="F143" s="19">
        <v>17.77</v>
      </c>
      <c r="G143" s="20">
        <v>0</v>
      </c>
      <c r="H143" s="19">
        <v>0.16</v>
      </c>
      <c r="I143" s="21">
        <v>0.56999999999999995</v>
      </c>
      <c r="J143" s="19">
        <v>0</v>
      </c>
      <c r="K143" s="21">
        <v>0</v>
      </c>
      <c r="L143" s="19">
        <v>1.21</v>
      </c>
      <c r="M143" s="21">
        <v>0</v>
      </c>
      <c r="N143" s="19">
        <v>2.2000000000000002</v>
      </c>
      <c r="O143" s="20">
        <v>0.01</v>
      </c>
      <c r="P143" s="19">
        <v>4.6500000000000004</v>
      </c>
      <c r="Q143" s="20">
        <v>1.1399999999999999</v>
      </c>
      <c r="R143" s="19">
        <v>6.13</v>
      </c>
      <c r="S143" s="20">
        <v>3.89</v>
      </c>
      <c r="T143" s="19">
        <v>7.42</v>
      </c>
      <c r="U143" s="20">
        <v>0</v>
      </c>
      <c r="V143" s="19">
        <v>6.43</v>
      </c>
      <c r="W143" s="20">
        <v>0.19</v>
      </c>
      <c r="X143" s="19">
        <v>2.88</v>
      </c>
      <c r="Y143" s="20">
        <v>1.66</v>
      </c>
      <c r="Z143" s="19">
        <v>3.65</v>
      </c>
      <c r="AA143" s="20">
        <v>0</v>
      </c>
      <c r="AB143" s="19">
        <v>0.34</v>
      </c>
      <c r="AC143" s="20">
        <v>1.1100000000000001</v>
      </c>
      <c r="AD143" s="19">
        <v>4.7</v>
      </c>
      <c r="AE143" s="20">
        <v>1.27</v>
      </c>
      <c r="AF143" s="19">
        <v>18.14</v>
      </c>
      <c r="AG143" s="20">
        <v>5.88</v>
      </c>
      <c r="AH143" s="19">
        <v>0</v>
      </c>
      <c r="AI143" s="20">
        <v>0</v>
      </c>
      <c r="AJ143" s="19">
        <v>6.95</v>
      </c>
      <c r="AK143" s="23">
        <v>0.01</v>
      </c>
    </row>
    <row r="144" spans="1:37" ht="13">
      <c r="A144" s="2" t="s">
        <v>52</v>
      </c>
      <c r="B144" s="19">
        <v>13760.48</v>
      </c>
      <c r="C144" s="20">
        <v>12112.8</v>
      </c>
      <c r="D144" s="19">
        <v>9897</v>
      </c>
      <c r="E144" s="20">
        <v>10585.63</v>
      </c>
      <c r="F144" s="19">
        <v>8867.86</v>
      </c>
      <c r="G144" s="20">
        <v>2146.31</v>
      </c>
      <c r="H144" s="19">
        <v>22366.57</v>
      </c>
      <c r="I144" s="21">
        <v>2538.34</v>
      </c>
      <c r="J144" s="19">
        <v>470.4</v>
      </c>
      <c r="K144" s="21">
        <v>112.53</v>
      </c>
      <c r="L144" s="19">
        <v>8427.06</v>
      </c>
      <c r="M144" s="21">
        <v>13292.77</v>
      </c>
      <c r="N144" s="19">
        <v>5987.33</v>
      </c>
      <c r="O144" s="20">
        <v>7472.77</v>
      </c>
      <c r="P144" s="19">
        <v>13537.07</v>
      </c>
      <c r="Q144" s="20">
        <v>7533.95</v>
      </c>
      <c r="R144" s="19">
        <v>32111.18</v>
      </c>
      <c r="S144" s="20">
        <v>3410.83</v>
      </c>
      <c r="T144" s="19">
        <v>14483.39</v>
      </c>
      <c r="U144" s="20">
        <v>4757.93</v>
      </c>
      <c r="V144" s="19">
        <v>13993.93</v>
      </c>
      <c r="W144" s="20">
        <v>2922.94</v>
      </c>
      <c r="X144" s="19">
        <v>11739.12</v>
      </c>
      <c r="Y144" s="20">
        <v>5052.08</v>
      </c>
      <c r="Z144" s="19">
        <v>13370.58</v>
      </c>
      <c r="AA144" s="20">
        <v>4520.7</v>
      </c>
      <c r="AB144" s="19">
        <v>18752.259999999998</v>
      </c>
      <c r="AC144" s="20">
        <v>4006.97</v>
      </c>
      <c r="AD144" s="19">
        <v>4842.45</v>
      </c>
      <c r="AE144" s="20">
        <v>4074.16</v>
      </c>
      <c r="AF144" s="19">
        <v>422.99</v>
      </c>
      <c r="AG144" s="20">
        <v>380.35</v>
      </c>
      <c r="AH144" s="19">
        <v>0</v>
      </c>
      <c r="AI144" s="20">
        <v>0</v>
      </c>
      <c r="AJ144" s="19">
        <v>3086.49</v>
      </c>
      <c r="AK144" s="23">
        <v>7105.93</v>
      </c>
    </row>
    <row r="145" spans="1:37" ht="13">
      <c r="A145" s="2" t="s">
        <v>53</v>
      </c>
      <c r="B145" s="19">
        <v>12678.3</v>
      </c>
      <c r="C145" s="20">
        <v>10726.65</v>
      </c>
      <c r="D145" s="19">
        <v>20216.8</v>
      </c>
      <c r="E145" s="20">
        <v>13213.18</v>
      </c>
      <c r="F145" s="19">
        <v>17117.990000000002</v>
      </c>
      <c r="G145" s="20">
        <v>3927.38</v>
      </c>
      <c r="H145" s="19">
        <v>23916.23</v>
      </c>
      <c r="I145" s="21">
        <v>1087.3800000000001</v>
      </c>
      <c r="J145" s="19">
        <v>21507.14</v>
      </c>
      <c r="K145" s="21">
        <v>3256.6</v>
      </c>
      <c r="L145" s="19">
        <v>9644.5499999999993</v>
      </c>
      <c r="M145" s="21">
        <v>8291.8799999999992</v>
      </c>
      <c r="N145" s="19">
        <v>5588.7</v>
      </c>
      <c r="O145" s="20">
        <v>5239.96</v>
      </c>
      <c r="P145" s="19">
        <v>12671.15</v>
      </c>
      <c r="Q145" s="20">
        <v>8214.77</v>
      </c>
      <c r="R145" s="19">
        <v>28935.360000000001</v>
      </c>
      <c r="S145" s="20">
        <v>4175.03</v>
      </c>
      <c r="T145" s="19">
        <v>22589.27</v>
      </c>
      <c r="U145" s="20">
        <v>3410.5</v>
      </c>
      <c r="V145" s="19">
        <v>5259.65</v>
      </c>
      <c r="W145" s="20">
        <v>2843.57</v>
      </c>
      <c r="X145" s="19">
        <v>11638.77</v>
      </c>
      <c r="Y145" s="20">
        <v>8463.35</v>
      </c>
      <c r="Z145" s="19">
        <v>12252.04</v>
      </c>
      <c r="AA145" s="20">
        <v>7439.56</v>
      </c>
      <c r="AB145" s="19">
        <v>4366.05</v>
      </c>
      <c r="AC145" s="20">
        <v>1907.37</v>
      </c>
      <c r="AD145" s="19">
        <v>10346.66</v>
      </c>
      <c r="AE145" s="20">
        <v>959.09</v>
      </c>
      <c r="AF145" s="19">
        <v>19566.14</v>
      </c>
      <c r="AG145" s="20">
        <v>5224.79</v>
      </c>
      <c r="AH145" s="19">
        <v>13484.35</v>
      </c>
      <c r="AI145" s="20">
        <v>11659.89</v>
      </c>
      <c r="AJ145" s="19">
        <v>8055.66</v>
      </c>
      <c r="AK145" s="23">
        <v>5699.97</v>
      </c>
    </row>
    <row r="146" spans="1:37" ht="13">
      <c r="A146" s="2" t="s">
        <v>54</v>
      </c>
      <c r="B146" s="19">
        <v>20813.599999999999</v>
      </c>
      <c r="C146" s="20">
        <v>663.73</v>
      </c>
      <c r="D146" s="19">
        <v>37421.379999999997</v>
      </c>
      <c r="E146" s="20">
        <v>546.38</v>
      </c>
      <c r="F146" s="19">
        <v>10948.51</v>
      </c>
      <c r="G146" s="20">
        <v>280.89</v>
      </c>
      <c r="H146" s="19">
        <v>0</v>
      </c>
      <c r="I146" s="21">
        <v>0</v>
      </c>
      <c r="J146" s="19">
        <v>0</v>
      </c>
      <c r="K146" s="21">
        <v>0</v>
      </c>
      <c r="L146" s="19">
        <v>0</v>
      </c>
      <c r="M146" s="21">
        <v>0</v>
      </c>
      <c r="N146" s="19">
        <v>1625.69</v>
      </c>
      <c r="O146" s="20">
        <v>1201.3800000000001</v>
      </c>
      <c r="P146" s="19">
        <v>25387.22</v>
      </c>
      <c r="Q146" s="20">
        <v>5031.13</v>
      </c>
      <c r="R146" s="19">
        <v>32051.83</v>
      </c>
      <c r="S146" s="20">
        <v>1270.71</v>
      </c>
      <c r="T146" s="19">
        <v>28081.14</v>
      </c>
      <c r="U146" s="20">
        <v>3030.77</v>
      </c>
      <c r="V146" s="19">
        <v>24352.84</v>
      </c>
      <c r="W146" s="20">
        <v>2441.7199999999998</v>
      </c>
      <c r="X146" s="19">
        <v>24662.25</v>
      </c>
      <c r="Y146" s="20">
        <v>3675.44</v>
      </c>
      <c r="Z146" s="19">
        <v>10706.85</v>
      </c>
      <c r="AA146" s="20">
        <v>4044.98</v>
      </c>
      <c r="AB146" s="19">
        <v>18082.04</v>
      </c>
      <c r="AC146" s="20">
        <v>2777.71</v>
      </c>
      <c r="AD146" s="19">
        <v>12918.4</v>
      </c>
      <c r="AE146" s="20">
        <v>3520.56</v>
      </c>
      <c r="AF146" s="19">
        <v>23716.09</v>
      </c>
      <c r="AG146" s="20">
        <v>5636.81</v>
      </c>
      <c r="AH146" s="19">
        <v>20936.38</v>
      </c>
      <c r="AI146" s="20">
        <v>5268.61</v>
      </c>
      <c r="AJ146" s="19">
        <v>7133.54</v>
      </c>
      <c r="AK146" s="23">
        <v>8154</v>
      </c>
    </row>
    <row r="147" spans="1:37" ht="13">
      <c r="A147" s="2" t="s">
        <v>55</v>
      </c>
      <c r="B147" s="19">
        <v>26368.05</v>
      </c>
      <c r="C147" s="20">
        <v>3026.49</v>
      </c>
      <c r="D147" s="19">
        <v>1678.65</v>
      </c>
      <c r="E147" s="20">
        <v>2238.48</v>
      </c>
      <c r="F147" s="19">
        <v>9688.75</v>
      </c>
      <c r="G147" s="20">
        <v>4230.63</v>
      </c>
      <c r="H147" s="19">
        <v>8361.83</v>
      </c>
      <c r="I147" s="21">
        <v>5527.77</v>
      </c>
      <c r="J147" s="19">
        <v>11265.07</v>
      </c>
      <c r="K147" s="21">
        <v>4623.68</v>
      </c>
      <c r="L147" s="19">
        <v>7018.35</v>
      </c>
      <c r="M147" s="21">
        <v>11568.79</v>
      </c>
      <c r="N147" s="19">
        <v>6556.43</v>
      </c>
      <c r="O147" s="20">
        <v>8607.4</v>
      </c>
      <c r="P147" s="19">
        <v>9220.19</v>
      </c>
      <c r="Q147" s="20">
        <v>5790.02</v>
      </c>
      <c r="R147" s="19">
        <v>17322</v>
      </c>
      <c r="S147" s="20">
        <v>3817.16</v>
      </c>
      <c r="T147" s="19">
        <v>21367.57</v>
      </c>
      <c r="U147" s="20">
        <v>6137.76</v>
      </c>
      <c r="V147" s="19">
        <v>15862.37</v>
      </c>
      <c r="W147" s="20">
        <v>7097.13</v>
      </c>
      <c r="X147" s="19">
        <v>16667.59</v>
      </c>
      <c r="Y147" s="20">
        <v>7823.76</v>
      </c>
      <c r="Z147" s="19">
        <v>8051.01</v>
      </c>
      <c r="AA147" s="20">
        <v>5899.63</v>
      </c>
      <c r="AB147" s="19">
        <v>12374.03</v>
      </c>
      <c r="AC147" s="20">
        <v>3420.47</v>
      </c>
      <c r="AD147" s="19">
        <v>3049.96</v>
      </c>
      <c r="AE147" s="20">
        <v>2236.9899999999998</v>
      </c>
      <c r="AF147" s="19">
        <v>5140.7700000000004</v>
      </c>
      <c r="AG147" s="20">
        <v>13527.44</v>
      </c>
      <c r="AH147" s="19">
        <v>27086.04</v>
      </c>
      <c r="AI147" s="20">
        <v>4483.55</v>
      </c>
      <c r="AJ147" s="19">
        <v>14371.1</v>
      </c>
      <c r="AK147" s="23">
        <v>5346.55</v>
      </c>
    </row>
    <row r="148" spans="1:37" ht="13">
      <c r="A148" s="2" t="s">
        <v>197</v>
      </c>
      <c r="B148" s="19">
        <v>112.73</v>
      </c>
      <c r="C148" s="20">
        <v>122.07</v>
      </c>
      <c r="D148" s="19">
        <v>249.68</v>
      </c>
      <c r="E148" s="20">
        <v>46.46</v>
      </c>
      <c r="F148" s="19">
        <v>371.85</v>
      </c>
      <c r="G148" s="20">
        <v>35.5</v>
      </c>
      <c r="H148" s="19">
        <v>164.75</v>
      </c>
      <c r="I148" s="21">
        <v>16.809999999999999</v>
      </c>
      <c r="J148" s="19">
        <v>135.99</v>
      </c>
      <c r="K148" s="21">
        <v>17.670000000000002</v>
      </c>
      <c r="L148" s="19">
        <v>232.6</v>
      </c>
      <c r="M148" s="21">
        <v>53.08</v>
      </c>
      <c r="N148" s="19">
        <v>395.47</v>
      </c>
      <c r="O148" s="20">
        <v>134.28</v>
      </c>
      <c r="P148" s="19">
        <v>306.32</v>
      </c>
      <c r="Q148" s="20">
        <v>227.34</v>
      </c>
      <c r="R148" s="19">
        <v>470.99</v>
      </c>
      <c r="S148" s="20">
        <v>112.01</v>
      </c>
      <c r="T148" s="19">
        <v>368.78</v>
      </c>
      <c r="U148" s="20">
        <v>123.97</v>
      </c>
      <c r="V148" s="19">
        <v>167.51</v>
      </c>
      <c r="W148" s="20">
        <v>57.78</v>
      </c>
      <c r="X148" s="19">
        <v>217.92</v>
      </c>
      <c r="Y148" s="20">
        <v>33.200000000000003</v>
      </c>
      <c r="Z148" s="19">
        <v>310.45</v>
      </c>
      <c r="AA148" s="20">
        <v>142.22</v>
      </c>
      <c r="AB148" s="19">
        <v>305.41000000000003</v>
      </c>
      <c r="AC148" s="20">
        <v>31.21</v>
      </c>
      <c r="AD148" s="19">
        <v>121.89</v>
      </c>
      <c r="AE148" s="20">
        <v>20.46</v>
      </c>
      <c r="AF148" s="19">
        <v>234.79</v>
      </c>
      <c r="AG148" s="20">
        <v>19.09</v>
      </c>
      <c r="AH148" s="19">
        <v>221.32</v>
      </c>
      <c r="AI148" s="20">
        <v>15.17</v>
      </c>
      <c r="AJ148" s="19">
        <v>398.55</v>
      </c>
      <c r="AK148" s="23">
        <v>92.83</v>
      </c>
    </row>
    <row r="149" spans="1:37" ht="13">
      <c r="A149" s="2" t="s">
        <v>198</v>
      </c>
      <c r="B149" s="19">
        <v>158.22</v>
      </c>
      <c r="C149" s="20">
        <v>81.459999999999994</v>
      </c>
      <c r="D149" s="19">
        <v>185.51</v>
      </c>
      <c r="E149" s="20">
        <v>47.73</v>
      </c>
      <c r="F149" s="19">
        <v>174.76</v>
      </c>
      <c r="G149" s="20">
        <v>33.11</v>
      </c>
      <c r="H149" s="19">
        <v>108.02</v>
      </c>
      <c r="I149" s="21">
        <v>12.3</v>
      </c>
      <c r="J149" s="19">
        <v>80.84</v>
      </c>
      <c r="K149" s="21">
        <v>8.7200000000000006</v>
      </c>
      <c r="L149" s="19">
        <v>161.66</v>
      </c>
      <c r="M149" s="21">
        <v>60.04</v>
      </c>
      <c r="N149" s="19">
        <v>590.04999999999995</v>
      </c>
      <c r="O149" s="20">
        <v>162.87</v>
      </c>
      <c r="P149" s="19">
        <v>356.62</v>
      </c>
      <c r="Q149" s="20">
        <v>140.05000000000001</v>
      </c>
      <c r="R149" s="19">
        <v>90.19</v>
      </c>
      <c r="S149" s="20">
        <v>40.700000000000003</v>
      </c>
      <c r="T149" s="19">
        <v>0</v>
      </c>
      <c r="U149" s="20">
        <v>0</v>
      </c>
      <c r="V149" s="19">
        <v>0</v>
      </c>
      <c r="W149" s="20">
        <v>0</v>
      </c>
      <c r="X149" s="19">
        <v>0</v>
      </c>
      <c r="Y149" s="20">
        <v>0</v>
      </c>
      <c r="Z149" s="19">
        <v>0</v>
      </c>
      <c r="AA149" s="20">
        <v>0</v>
      </c>
      <c r="AB149" s="19">
        <v>0</v>
      </c>
      <c r="AC149" s="20">
        <v>0</v>
      </c>
      <c r="AD149" s="19">
        <v>0</v>
      </c>
      <c r="AE149" s="20">
        <v>0</v>
      </c>
      <c r="AF149" s="19">
        <v>0</v>
      </c>
      <c r="AG149" s="20">
        <v>0</v>
      </c>
      <c r="AH149" s="19">
        <v>0</v>
      </c>
      <c r="AI149" s="20">
        <v>0</v>
      </c>
      <c r="AJ149" s="19">
        <v>0</v>
      </c>
      <c r="AK149" s="23">
        <v>0</v>
      </c>
    </row>
    <row r="150" spans="1:37" ht="13">
      <c r="A150" s="2" t="s">
        <v>199</v>
      </c>
      <c r="B150" s="19">
        <v>141.07</v>
      </c>
      <c r="C150" s="20">
        <v>69.41</v>
      </c>
      <c r="D150" s="19">
        <v>146.11000000000001</v>
      </c>
      <c r="E150" s="20">
        <v>29.7</v>
      </c>
      <c r="F150" s="19">
        <v>18.059999999999999</v>
      </c>
      <c r="G150" s="20">
        <v>144.21</v>
      </c>
      <c r="H150" s="19">
        <v>6.42</v>
      </c>
      <c r="I150" s="21">
        <v>27.93</v>
      </c>
      <c r="J150" s="19">
        <v>47.15</v>
      </c>
      <c r="K150" s="21">
        <v>98.53</v>
      </c>
      <c r="L150" s="19">
        <v>76.7</v>
      </c>
      <c r="M150" s="21">
        <v>226.05</v>
      </c>
      <c r="N150" s="19">
        <v>128.72999999999999</v>
      </c>
      <c r="O150" s="20">
        <v>184.25</v>
      </c>
      <c r="P150" s="19">
        <v>113.05</v>
      </c>
      <c r="Q150" s="20">
        <v>326.12</v>
      </c>
      <c r="R150" s="19">
        <v>95.79</v>
      </c>
      <c r="S150" s="20">
        <v>216.11</v>
      </c>
      <c r="T150" s="19">
        <v>162.9</v>
      </c>
      <c r="U150" s="20">
        <v>237.7</v>
      </c>
      <c r="V150" s="19">
        <v>25.81</v>
      </c>
      <c r="W150" s="20">
        <v>33.82</v>
      </c>
      <c r="X150" s="19">
        <v>0</v>
      </c>
      <c r="Y150" s="20">
        <v>0</v>
      </c>
      <c r="Z150" s="19">
        <v>0</v>
      </c>
      <c r="AA150" s="20">
        <v>0</v>
      </c>
      <c r="AB150" s="19">
        <v>0</v>
      </c>
      <c r="AC150" s="20">
        <v>0</v>
      </c>
      <c r="AD150" s="19">
        <v>0</v>
      </c>
      <c r="AE150" s="20">
        <v>0</v>
      </c>
      <c r="AF150" s="19">
        <v>0</v>
      </c>
      <c r="AG150" s="20">
        <v>0</v>
      </c>
      <c r="AH150" s="19">
        <v>0</v>
      </c>
      <c r="AI150" s="20">
        <v>0</v>
      </c>
      <c r="AJ150" s="19">
        <v>0</v>
      </c>
      <c r="AK150" s="23">
        <v>0</v>
      </c>
    </row>
    <row r="151" spans="1:37" ht="13">
      <c r="A151" s="2" t="s">
        <v>200</v>
      </c>
      <c r="B151" s="19">
        <v>465.61</v>
      </c>
      <c r="C151" s="20">
        <v>114.91</v>
      </c>
      <c r="D151" s="19">
        <v>808</v>
      </c>
      <c r="E151" s="20">
        <v>111.05</v>
      </c>
      <c r="F151" s="19">
        <v>404.68</v>
      </c>
      <c r="G151" s="20">
        <v>1.93</v>
      </c>
      <c r="H151" s="19">
        <v>202.99</v>
      </c>
      <c r="I151" s="21">
        <v>25.71</v>
      </c>
      <c r="J151" s="19">
        <v>106.18</v>
      </c>
      <c r="K151" s="21">
        <v>73.72</v>
      </c>
      <c r="L151" s="19">
        <v>160.24</v>
      </c>
      <c r="M151" s="21">
        <v>147.29</v>
      </c>
      <c r="N151" s="19">
        <v>305.22000000000003</v>
      </c>
      <c r="O151" s="20">
        <v>198.28</v>
      </c>
      <c r="P151" s="19">
        <v>228.33</v>
      </c>
      <c r="Q151" s="20">
        <v>242.66</v>
      </c>
      <c r="R151" s="19">
        <v>240.19</v>
      </c>
      <c r="S151" s="20">
        <v>159.69</v>
      </c>
      <c r="T151" s="19">
        <v>154.76</v>
      </c>
      <c r="U151" s="20">
        <v>132.78</v>
      </c>
      <c r="V151" s="19">
        <v>16.13</v>
      </c>
      <c r="W151" s="20">
        <v>17.36</v>
      </c>
      <c r="X151" s="19">
        <v>0</v>
      </c>
      <c r="Y151" s="20">
        <v>0</v>
      </c>
      <c r="Z151" s="19">
        <v>0</v>
      </c>
      <c r="AA151" s="20">
        <v>0</v>
      </c>
      <c r="AB151" s="19">
        <v>0</v>
      </c>
      <c r="AC151" s="20">
        <v>0</v>
      </c>
      <c r="AD151" s="19">
        <v>0</v>
      </c>
      <c r="AE151" s="20">
        <v>0</v>
      </c>
      <c r="AF151" s="19">
        <v>0</v>
      </c>
      <c r="AG151" s="20">
        <v>0</v>
      </c>
      <c r="AH151" s="19">
        <v>0</v>
      </c>
      <c r="AI151" s="20">
        <v>0</v>
      </c>
      <c r="AJ151" s="19">
        <v>0</v>
      </c>
      <c r="AK151" s="23">
        <v>0</v>
      </c>
    </row>
    <row r="152" spans="1:37" ht="13">
      <c r="A152" s="2" t="s">
        <v>71</v>
      </c>
      <c r="B152" s="19">
        <v>23852.7</v>
      </c>
      <c r="C152" s="20">
        <v>7928.9</v>
      </c>
      <c r="D152" s="19">
        <v>18353.099999999999</v>
      </c>
      <c r="E152" s="20">
        <v>12173.3</v>
      </c>
      <c r="F152" s="19">
        <v>22929.200000000001</v>
      </c>
      <c r="G152" s="20">
        <v>7468.8</v>
      </c>
      <c r="H152" s="19">
        <v>12371.2</v>
      </c>
      <c r="I152" s="21">
        <v>13054.1</v>
      </c>
      <c r="J152" s="19">
        <v>2813.3</v>
      </c>
      <c r="K152" s="21">
        <v>910.8</v>
      </c>
      <c r="L152" s="19">
        <v>19216.599999999999</v>
      </c>
      <c r="M152" s="21">
        <v>10026</v>
      </c>
      <c r="N152" s="19">
        <v>14752.2</v>
      </c>
      <c r="O152" s="20">
        <v>9664.7000000000007</v>
      </c>
      <c r="P152" s="19">
        <v>21397.7</v>
      </c>
      <c r="Q152" s="20">
        <v>15282.1</v>
      </c>
      <c r="R152" s="19">
        <v>30298.9</v>
      </c>
      <c r="S152" s="20">
        <v>8916.2999999999993</v>
      </c>
      <c r="T152" s="19">
        <v>16503.2</v>
      </c>
      <c r="U152" s="20">
        <v>7500.3</v>
      </c>
      <c r="V152" s="19">
        <v>5473.2</v>
      </c>
      <c r="W152" s="20">
        <v>11047.2</v>
      </c>
      <c r="X152" s="19">
        <v>18334.599999999999</v>
      </c>
      <c r="Y152" s="20">
        <v>7617</v>
      </c>
      <c r="Z152" s="19">
        <v>10077.799999999999</v>
      </c>
      <c r="AA152" s="20">
        <v>9123.9</v>
      </c>
      <c r="AB152" s="19">
        <v>0.9</v>
      </c>
      <c r="AC152" s="20">
        <v>0.6</v>
      </c>
      <c r="AD152" s="19">
        <v>2836.5</v>
      </c>
      <c r="AE152" s="20">
        <v>2157.3000000000002</v>
      </c>
      <c r="AF152" s="19">
        <v>17164.7</v>
      </c>
      <c r="AG152" s="20">
        <v>14646.6</v>
      </c>
      <c r="AH152" s="19">
        <v>7791.6</v>
      </c>
      <c r="AI152" s="20">
        <v>4838.7</v>
      </c>
      <c r="AJ152" s="19">
        <v>17293.400000000001</v>
      </c>
      <c r="AK152" s="23">
        <v>7917.3</v>
      </c>
    </row>
    <row r="153" spans="1:37" ht="13">
      <c r="A153" s="2" t="s">
        <v>201</v>
      </c>
      <c r="B153" s="19">
        <v>488.2</v>
      </c>
      <c r="C153" s="20">
        <v>234.87</v>
      </c>
      <c r="D153" s="19">
        <v>1069.96</v>
      </c>
      <c r="E153" s="20">
        <v>183.8</v>
      </c>
      <c r="F153" s="19">
        <v>646.30999999999995</v>
      </c>
      <c r="G153" s="20">
        <v>299.83999999999997</v>
      </c>
      <c r="H153" s="19">
        <v>252.1</v>
      </c>
      <c r="I153" s="21">
        <v>68.36</v>
      </c>
      <c r="J153" s="19">
        <v>119.19</v>
      </c>
      <c r="K153" s="21">
        <v>98.41</v>
      </c>
      <c r="L153" s="19">
        <v>395.43</v>
      </c>
      <c r="M153" s="21">
        <v>399.92</v>
      </c>
      <c r="N153" s="19">
        <v>429.82</v>
      </c>
      <c r="O153" s="20">
        <v>504.75</v>
      </c>
      <c r="P153" s="19">
        <v>547.48</v>
      </c>
      <c r="Q153" s="20">
        <v>395.62</v>
      </c>
      <c r="R153" s="19">
        <v>685.87</v>
      </c>
      <c r="S153" s="20">
        <v>438.25</v>
      </c>
      <c r="T153" s="19">
        <v>501.37</v>
      </c>
      <c r="U153" s="20">
        <v>538.52</v>
      </c>
      <c r="V153" s="19">
        <v>630.30999999999995</v>
      </c>
      <c r="W153" s="20">
        <v>305.23</v>
      </c>
      <c r="X153" s="19">
        <v>464.88</v>
      </c>
      <c r="Y153" s="20">
        <v>106.64</v>
      </c>
      <c r="Z153" s="19">
        <v>601.70000000000005</v>
      </c>
      <c r="AA153" s="20">
        <v>210.83</v>
      </c>
      <c r="AB153" s="19">
        <v>14.03</v>
      </c>
      <c r="AC153" s="20">
        <v>0</v>
      </c>
      <c r="AD153" s="19">
        <v>0</v>
      </c>
      <c r="AE153" s="20">
        <v>0</v>
      </c>
      <c r="AF153" s="19">
        <v>0</v>
      </c>
      <c r="AG153" s="20">
        <v>0</v>
      </c>
      <c r="AH153" s="19">
        <v>0</v>
      </c>
      <c r="AI153" s="20">
        <v>0</v>
      </c>
      <c r="AJ153" s="19">
        <v>0</v>
      </c>
      <c r="AK153" s="23">
        <v>0</v>
      </c>
    </row>
    <row r="154" spans="1:37" ht="13">
      <c r="A154" s="2" t="s">
        <v>202</v>
      </c>
      <c r="B154" s="19">
        <v>0</v>
      </c>
      <c r="C154" s="20">
        <v>0</v>
      </c>
      <c r="D154" s="19">
        <v>0</v>
      </c>
      <c r="E154" s="20">
        <v>0</v>
      </c>
      <c r="F154" s="19">
        <v>0</v>
      </c>
      <c r="G154" s="20">
        <v>0</v>
      </c>
      <c r="H154" s="19">
        <v>0</v>
      </c>
      <c r="I154" s="21">
        <v>0</v>
      </c>
      <c r="J154" s="19">
        <v>18.89</v>
      </c>
      <c r="K154" s="21">
        <v>21.83</v>
      </c>
      <c r="L154" s="19">
        <v>14.96</v>
      </c>
      <c r="M154" s="21">
        <v>42.25</v>
      </c>
      <c r="N154" s="19">
        <v>78.59</v>
      </c>
      <c r="O154" s="20">
        <v>81.349999999999994</v>
      </c>
      <c r="P154" s="19">
        <v>96.67</v>
      </c>
      <c r="Q154" s="20">
        <v>88.15</v>
      </c>
      <c r="R154" s="19">
        <v>4.04</v>
      </c>
      <c r="S154" s="20">
        <v>30.29</v>
      </c>
      <c r="T154" s="19">
        <v>16.93</v>
      </c>
      <c r="U154" s="20">
        <v>57.51</v>
      </c>
      <c r="V154" s="19">
        <v>43.36</v>
      </c>
      <c r="W154" s="20">
        <v>64.8</v>
      </c>
      <c r="X154" s="19">
        <v>2.92</v>
      </c>
      <c r="Y154" s="20">
        <v>46.87</v>
      </c>
      <c r="Z154" s="19">
        <v>21.97</v>
      </c>
      <c r="AA154" s="20">
        <v>2.94</v>
      </c>
      <c r="AB154" s="19">
        <v>25.91</v>
      </c>
      <c r="AC154" s="20">
        <v>41.3</v>
      </c>
      <c r="AD154" s="19">
        <v>0.18</v>
      </c>
      <c r="AE154" s="20">
        <v>13.55</v>
      </c>
      <c r="AF154" s="19">
        <v>13.29</v>
      </c>
      <c r="AG154" s="20">
        <v>20.16</v>
      </c>
      <c r="AH154" s="19">
        <v>6.13</v>
      </c>
      <c r="AI154" s="20">
        <v>16.89</v>
      </c>
      <c r="AJ154" s="19">
        <v>26.79</v>
      </c>
      <c r="AK154" s="23">
        <v>83.84</v>
      </c>
    </row>
    <row r="155" spans="1:37" ht="13">
      <c r="A155" s="2" t="s">
        <v>136</v>
      </c>
      <c r="B155" s="19">
        <v>0</v>
      </c>
      <c r="C155" s="20">
        <v>0</v>
      </c>
      <c r="D155" s="19">
        <v>0</v>
      </c>
      <c r="E155" s="20">
        <v>0</v>
      </c>
      <c r="F155" s="19">
        <v>655.48</v>
      </c>
      <c r="G155" s="20">
        <v>5903.58</v>
      </c>
      <c r="H155" s="19">
        <v>1783.35</v>
      </c>
      <c r="I155" s="21">
        <v>12558.9</v>
      </c>
      <c r="J155" s="19">
        <v>1040.6300000000001</v>
      </c>
      <c r="K155" s="21">
        <v>2499.9</v>
      </c>
      <c r="L155" s="19">
        <v>5307.65</v>
      </c>
      <c r="M155" s="21">
        <v>9137</v>
      </c>
      <c r="N155" s="19">
        <v>3684.95</v>
      </c>
      <c r="O155" s="20">
        <v>12617.98</v>
      </c>
      <c r="P155" s="19">
        <v>3215.85</v>
      </c>
      <c r="Q155" s="20">
        <v>13865.45</v>
      </c>
      <c r="R155" s="19">
        <v>4823.8</v>
      </c>
      <c r="S155" s="20">
        <v>16104.4</v>
      </c>
      <c r="T155" s="19">
        <v>1083.8</v>
      </c>
      <c r="U155" s="20">
        <v>10035.530000000001</v>
      </c>
      <c r="V155" s="19">
        <v>2037.9</v>
      </c>
      <c r="W155" s="20">
        <v>14567.33</v>
      </c>
      <c r="X155" s="19">
        <v>1221.6500000000001</v>
      </c>
      <c r="Y155" s="20">
        <v>12907.03</v>
      </c>
      <c r="Z155" s="19">
        <v>4317.9799999999996</v>
      </c>
      <c r="AA155" s="20">
        <v>6817.1</v>
      </c>
      <c r="AB155" s="19">
        <v>3534.28</v>
      </c>
      <c r="AC155" s="20">
        <v>6700.95</v>
      </c>
      <c r="AD155" s="19">
        <v>3101.53</v>
      </c>
      <c r="AE155" s="20">
        <v>9412.5</v>
      </c>
      <c r="AF155" s="19">
        <v>5763.9</v>
      </c>
      <c r="AG155" s="20">
        <v>7299.6</v>
      </c>
      <c r="AH155" s="19">
        <v>4853.83</v>
      </c>
      <c r="AI155" s="20">
        <v>6350.83</v>
      </c>
      <c r="AJ155" s="19">
        <v>0</v>
      </c>
      <c r="AK155" s="23">
        <v>0</v>
      </c>
    </row>
    <row r="156" spans="1:37" ht="13">
      <c r="A156" s="2" t="s">
        <v>137</v>
      </c>
      <c r="B156" s="19">
        <v>5596.38</v>
      </c>
      <c r="C156" s="20">
        <v>9558.35</v>
      </c>
      <c r="D156" s="19">
        <v>2895.5</v>
      </c>
      <c r="E156" s="20">
        <v>11195.68</v>
      </c>
      <c r="F156" s="19">
        <v>77.53</v>
      </c>
      <c r="G156" s="20">
        <v>2588.1</v>
      </c>
      <c r="H156" s="19">
        <v>0</v>
      </c>
      <c r="I156" s="21">
        <v>0</v>
      </c>
      <c r="J156" s="19">
        <v>0</v>
      </c>
      <c r="K156" s="21">
        <v>0</v>
      </c>
      <c r="L156" s="19">
        <v>0</v>
      </c>
      <c r="M156" s="21">
        <v>0</v>
      </c>
      <c r="N156" s="19">
        <v>0</v>
      </c>
      <c r="O156" s="20">
        <v>0</v>
      </c>
      <c r="P156" s="19">
        <v>0</v>
      </c>
      <c r="Q156" s="20">
        <v>0</v>
      </c>
      <c r="R156" s="19">
        <v>0</v>
      </c>
      <c r="S156" s="20">
        <v>0</v>
      </c>
      <c r="T156" s="19">
        <v>0</v>
      </c>
      <c r="U156" s="20">
        <v>0</v>
      </c>
      <c r="V156" s="19">
        <v>0</v>
      </c>
      <c r="W156" s="20">
        <v>0</v>
      </c>
      <c r="X156" s="19">
        <v>0</v>
      </c>
      <c r="Y156" s="20">
        <v>0</v>
      </c>
      <c r="Z156" s="19">
        <v>0</v>
      </c>
      <c r="AA156" s="20">
        <v>0</v>
      </c>
      <c r="AB156" s="19">
        <v>0</v>
      </c>
      <c r="AC156" s="20">
        <v>0</v>
      </c>
      <c r="AD156" s="19">
        <v>0</v>
      </c>
      <c r="AE156" s="20">
        <v>0</v>
      </c>
      <c r="AF156" s="19">
        <v>0</v>
      </c>
      <c r="AG156" s="20">
        <v>0</v>
      </c>
      <c r="AH156" s="19">
        <v>0</v>
      </c>
      <c r="AI156" s="20">
        <v>0</v>
      </c>
      <c r="AJ156" s="19">
        <v>0</v>
      </c>
      <c r="AK156" s="23">
        <v>0</v>
      </c>
    </row>
    <row r="157" spans="1:37" ht="13">
      <c r="A157" s="2" t="s">
        <v>203</v>
      </c>
      <c r="B157" s="19">
        <v>103.1</v>
      </c>
      <c r="C157" s="20">
        <v>0.24</v>
      </c>
      <c r="D157" s="19">
        <v>104.79</v>
      </c>
      <c r="E157" s="20">
        <v>24.94</v>
      </c>
      <c r="F157" s="19">
        <v>68.98</v>
      </c>
      <c r="G157" s="20">
        <v>374.25</v>
      </c>
      <c r="H157" s="19">
        <v>0</v>
      </c>
      <c r="I157" s="21">
        <v>0</v>
      </c>
      <c r="J157" s="19">
        <v>0</v>
      </c>
      <c r="K157" s="21">
        <v>0</v>
      </c>
      <c r="L157" s="19">
        <v>0</v>
      </c>
      <c r="M157" s="21">
        <v>0</v>
      </c>
      <c r="N157" s="19">
        <v>0.69</v>
      </c>
      <c r="O157" s="20">
        <v>0.13</v>
      </c>
      <c r="P157" s="19">
        <v>0</v>
      </c>
      <c r="Q157" s="20">
        <v>0</v>
      </c>
      <c r="R157" s="19">
        <v>65.27</v>
      </c>
      <c r="S157" s="20">
        <v>6.23</v>
      </c>
      <c r="T157" s="19">
        <v>262</v>
      </c>
      <c r="U157" s="20">
        <v>0.28999999999999998</v>
      </c>
      <c r="V157" s="19">
        <v>202.9</v>
      </c>
      <c r="W157" s="20">
        <v>10.99</v>
      </c>
      <c r="X157" s="19">
        <v>263.75</v>
      </c>
      <c r="Y157" s="20">
        <v>0.73</v>
      </c>
      <c r="Z157" s="19">
        <v>95.55</v>
      </c>
      <c r="AA157" s="20">
        <v>0.28000000000000003</v>
      </c>
      <c r="AB157" s="19">
        <v>118.89</v>
      </c>
      <c r="AC157" s="20">
        <v>0.72</v>
      </c>
      <c r="AD157" s="19">
        <v>28.21</v>
      </c>
      <c r="AE157" s="20">
        <v>0.78</v>
      </c>
      <c r="AF157" s="19">
        <v>5.59</v>
      </c>
      <c r="AG157" s="20">
        <v>0.82</v>
      </c>
      <c r="AH157" s="19">
        <v>11.48</v>
      </c>
      <c r="AI157" s="20">
        <v>1.06</v>
      </c>
      <c r="AJ157" s="19">
        <v>29.42</v>
      </c>
      <c r="AK157" s="23">
        <v>1.43</v>
      </c>
    </row>
    <row r="158" spans="1:37" ht="13">
      <c r="A158" s="2" t="s">
        <v>204</v>
      </c>
      <c r="B158" s="19">
        <v>20524.73</v>
      </c>
      <c r="C158" s="20">
        <v>12391.31</v>
      </c>
      <c r="D158" s="19">
        <v>14797.54</v>
      </c>
      <c r="E158" s="20">
        <v>7203.22</v>
      </c>
      <c r="F158" s="19">
        <v>0</v>
      </c>
      <c r="G158" s="20">
        <v>0</v>
      </c>
      <c r="H158" s="19">
        <v>0</v>
      </c>
      <c r="I158" s="21">
        <v>0</v>
      </c>
      <c r="J158" s="19">
        <v>5771.25</v>
      </c>
      <c r="K158" s="21">
        <v>19624</v>
      </c>
      <c r="L158" s="19">
        <v>10444.25</v>
      </c>
      <c r="M158" s="21">
        <v>44995.3</v>
      </c>
      <c r="N158" s="19">
        <v>21647.75</v>
      </c>
      <c r="O158" s="20">
        <v>33854.9</v>
      </c>
      <c r="P158" s="19">
        <v>12826.6</v>
      </c>
      <c r="Q158" s="20">
        <v>14049.85</v>
      </c>
      <c r="R158" s="19">
        <v>2639.8</v>
      </c>
      <c r="S158" s="20">
        <v>22465.8</v>
      </c>
      <c r="T158" s="19">
        <v>4760.8999999999996</v>
      </c>
      <c r="U158" s="20">
        <v>28324.05</v>
      </c>
      <c r="V158" s="19">
        <v>14018.8</v>
      </c>
      <c r="W158" s="20">
        <v>25868.6</v>
      </c>
      <c r="X158" s="19">
        <v>16130.5</v>
      </c>
      <c r="Y158" s="20">
        <v>38009.050000000003</v>
      </c>
      <c r="Z158" s="19">
        <v>16623.5</v>
      </c>
      <c r="AA158" s="20">
        <v>21972.6</v>
      </c>
      <c r="AB158" s="19">
        <v>28266.05</v>
      </c>
      <c r="AC158" s="20">
        <v>15531.8</v>
      </c>
      <c r="AD158" s="19">
        <v>25899.4</v>
      </c>
      <c r="AE158" s="20">
        <v>11217.65</v>
      </c>
      <c r="AF158" s="19">
        <v>35220.9</v>
      </c>
      <c r="AG158" s="20">
        <v>14738.45</v>
      </c>
      <c r="AH158" s="19">
        <v>29585.75</v>
      </c>
      <c r="AI158" s="20">
        <v>5885.9</v>
      </c>
      <c r="AJ158" s="19">
        <v>21961.200000000001</v>
      </c>
      <c r="AK158" s="23">
        <v>12254.85</v>
      </c>
    </row>
    <row r="159" spans="1:37" ht="13">
      <c r="A159" s="2" t="s">
        <v>205</v>
      </c>
      <c r="B159" s="19">
        <v>1294.4000000000001</v>
      </c>
      <c r="C159" s="20">
        <v>8578.9500000000007</v>
      </c>
      <c r="D159" s="19">
        <v>416.15</v>
      </c>
      <c r="E159" s="20">
        <v>4923.75</v>
      </c>
      <c r="F159" s="19">
        <v>1862.95</v>
      </c>
      <c r="G159" s="20">
        <v>7087.35</v>
      </c>
      <c r="H159" s="19">
        <v>2463.9</v>
      </c>
      <c r="I159" s="21">
        <v>4818.8999999999996</v>
      </c>
      <c r="J159" s="19">
        <v>3232.2</v>
      </c>
      <c r="K159" s="21">
        <v>2321.9</v>
      </c>
      <c r="L159" s="19">
        <v>486.25</v>
      </c>
      <c r="M159" s="21">
        <v>18192.95</v>
      </c>
      <c r="N159" s="19">
        <v>516</v>
      </c>
      <c r="O159" s="20">
        <v>14236.15</v>
      </c>
      <c r="P159" s="19">
        <v>638.29999999999995</v>
      </c>
      <c r="Q159" s="20">
        <v>16256.2</v>
      </c>
      <c r="R159" s="19">
        <v>653.04999999999995</v>
      </c>
      <c r="S159" s="20">
        <v>11219.7</v>
      </c>
      <c r="T159" s="19">
        <v>2732.25</v>
      </c>
      <c r="U159" s="20">
        <v>11971.45</v>
      </c>
      <c r="V159" s="19">
        <v>1643.8</v>
      </c>
      <c r="W159" s="20">
        <v>6561.85</v>
      </c>
      <c r="X159" s="19">
        <v>305.64999999999998</v>
      </c>
      <c r="Y159" s="20">
        <v>17984.849999999999</v>
      </c>
      <c r="Z159" s="19">
        <v>0</v>
      </c>
      <c r="AA159" s="20">
        <v>0</v>
      </c>
      <c r="AB159" s="19">
        <v>719.2</v>
      </c>
      <c r="AC159" s="20">
        <v>1374.05</v>
      </c>
      <c r="AD159" s="19">
        <v>982.35</v>
      </c>
      <c r="AE159" s="20">
        <v>5146.3</v>
      </c>
      <c r="AF159" s="19">
        <v>1519.3</v>
      </c>
      <c r="AG159" s="20">
        <v>6234.9</v>
      </c>
      <c r="AH159" s="19">
        <v>182.95</v>
      </c>
      <c r="AI159" s="20">
        <v>1964.2</v>
      </c>
      <c r="AJ159" s="19">
        <v>1929.7</v>
      </c>
      <c r="AK159" s="23">
        <v>5105.3500000000004</v>
      </c>
    </row>
    <row r="160" spans="1:37" ht="13">
      <c r="A160" s="2" t="s">
        <v>144</v>
      </c>
      <c r="B160" s="19">
        <v>7247.9</v>
      </c>
      <c r="C160" s="20">
        <v>1926.02</v>
      </c>
      <c r="D160" s="19">
        <v>5087.5200000000004</v>
      </c>
      <c r="E160" s="20">
        <v>2939.98</v>
      </c>
      <c r="F160" s="19">
        <v>2391.1</v>
      </c>
      <c r="G160" s="20">
        <v>4463.59</v>
      </c>
      <c r="H160" s="19">
        <v>148.91999999999999</v>
      </c>
      <c r="I160" s="21">
        <v>1.75</v>
      </c>
      <c r="J160" s="19">
        <v>0</v>
      </c>
      <c r="K160" s="21">
        <v>0</v>
      </c>
      <c r="L160" s="19">
        <v>1107.3800000000001</v>
      </c>
      <c r="M160" s="21">
        <v>1051.9000000000001</v>
      </c>
      <c r="N160" s="19">
        <v>4874.3500000000004</v>
      </c>
      <c r="O160" s="20">
        <v>3213.19</v>
      </c>
      <c r="P160" s="19">
        <v>1594.87</v>
      </c>
      <c r="Q160" s="20">
        <v>4041.55</v>
      </c>
      <c r="R160" s="19">
        <v>1105.75</v>
      </c>
      <c r="S160" s="20">
        <v>3817.32</v>
      </c>
      <c r="T160" s="19">
        <v>991.44</v>
      </c>
      <c r="U160" s="20">
        <v>3037.82</v>
      </c>
      <c r="V160" s="19">
        <v>383.18</v>
      </c>
      <c r="W160" s="20">
        <v>6824.33</v>
      </c>
      <c r="X160" s="19">
        <v>955.25</v>
      </c>
      <c r="Y160" s="20">
        <v>4457.0600000000004</v>
      </c>
      <c r="Z160" s="19">
        <v>1537.49</v>
      </c>
      <c r="AA160" s="20">
        <v>1327.49</v>
      </c>
      <c r="AB160" s="19">
        <v>1218.48</v>
      </c>
      <c r="AC160" s="20">
        <v>1137.72</v>
      </c>
      <c r="AD160" s="19">
        <v>2058.48</v>
      </c>
      <c r="AE160" s="20">
        <v>3610.44</v>
      </c>
      <c r="AF160" s="19">
        <v>1351.37</v>
      </c>
      <c r="AG160" s="20">
        <v>5288.69</v>
      </c>
      <c r="AH160" s="19">
        <v>3663.53</v>
      </c>
      <c r="AI160" s="20">
        <v>1570.22</v>
      </c>
      <c r="AJ160" s="19">
        <v>2379.65</v>
      </c>
      <c r="AK160" s="23">
        <v>1558.3</v>
      </c>
    </row>
    <row r="161" spans="1:37" ht="13">
      <c r="A161" s="2" t="s">
        <v>206</v>
      </c>
      <c r="B161" s="19">
        <v>0</v>
      </c>
      <c r="C161" s="20">
        <v>0</v>
      </c>
      <c r="D161" s="19">
        <v>0</v>
      </c>
      <c r="E161" s="20">
        <v>0</v>
      </c>
      <c r="F161" s="19">
        <v>0</v>
      </c>
      <c r="G161" s="20">
        <v>0</v>
      </c>
      <c r="H161" s="19">
        <v>0</v>
      </c>
      <c r="I161" s="21">
        <v>0</v>
      </c>
      <c r="J161" s="19">
        <v>311.12</v>
      </c>
      <c r="K161" s="21">
        <v>228.44</v>
      </c>
      <c r="L161" s="19">
        <v>341.23</v>
      </c>
      <c r="M161" s="21">
        <v>164.41</v>
      </c>
      <c r="N161" s="19">
        <v>143.9</v>
      </c>
      <c r="O161" s="20">
        <v>31.13</v>
      </c>
      <c r="P161" s="19">
        <v>405.08</v>
      </c>
      <c r="Q161" s="20">
        <v>475.23</v>
      </c>
      <c r="R161" s="19">
        <v>292.89999999999998</v>
      </c>
      <c r="S161" s="20">
        <v>926.15</v>
      </c>
      <c r="T161" s="19">
        <v>248.02</v>
      </c>
      <c r="U161" s="20">
        <v>345.64</v>
      </c>
      <c r="V161" s="19">
        <v>244.65</v>
      </c>
      <c r="W161" s="20">
        <v>319.97000000000003</v>
      </c>
      <c r="X161" s="19">
        <v>199.53</v>
      </c>
      <c r="Y161" s="20">
        <v>353.89</v>
      </c>
      <c r="Z161" s="19">
        <v>360.74</v>
      </c>
      <c r="AA161" s="20">
        <v>199.35</v>
      </c>
      <c r="AB161" s="19">
        <v>325.01</v>
      </c>
      <c r="AC161" s="20">
        <v>37.28</v>
      </c>
      <c r="AD161" s="19">
        <v>74.97</v>
      </c>
      <c r="AE161" s="20">
        <v>0.78</v>
      </c>
      <c r="AF161" s="19">
        <v>510.2</v>
      </c>
      <c r="AG161" s="20">
        <v>42.11</v>
      </c>
      <c r="AH161" s="19">
        <v>365.44</v>
      </c>
      <c r="AI161" s="20">
        <v>163.68</v>
      </c>
      <c r="AJ161" s="19">
        <v>335.5</v>
      </c>
      <c r="AK161" s="23">
        <v>62.06</v>
      </c>
    </row>
    <row r="162" spans="1:37" ht="13">
      <c r="A162" s="2" t="s">
        <v>154</v>
      </c>
      <c r="B162" s="19">
        <v>2244.69</v>
      </c>
      <c r="C162" s="20">
        <v>4091.31</v>
      </c>
      <c r="D162" s="19">
        <v>2341.44</v>
      </c>
      <c r="E162" s="20">
        <v>8647.11</v>
      </c>
      <c r="F162" s="19">
        <v>9675.27</v>
      </c>
      <c r="G162" s="20">
        <v>4294.26</v>
      </c>
      <c r="H162" s="19">
        <v>8323.74</v>
      </c>
      <c r="I162" s="21">
        <v>4753.71</v>
      </c>
      <c r="J162" s="19">
        <v>9374.85</v>
      </c>
      <c r="K162" s="21">
        <v>6479.46</v>
      </c>
      <c r="L162" s="19">
        <v>17538.12</v>
      </c>
      <c r="M162" s="21">
        <v>2602.98</v>
      </c>
      <c r="N162" s="19">
        <v>13365.27</v>
      </c>
      <c r="O162" s="20">
        <v>4035.51</v>
      </c>
      <c r="P162" s="19">
        <v>3240.36</v>
      </c>
      <c r="Q162" s="20">
        <v>604.71</v>
      </c>
      <c r="R162" s="19">
        <v>16450.11</v>
      </c>
      <c r="S162" s="20">
        <v>1975.32</v>
      </c>
      <c r="T162" s="19">
        <v>10131.120000000001</v>
      </c>
      <c r="U162" s="20">
        <v>5969.52</v>
      </c>
      <c r="V162" s="19">
        <v>10801.89</v>
      </c>
      <c r="W162" s="20">
        <v>4768.29</v>
      </c>
      <c r="X162" s="19">
        <v>10241.73</v>
      </c>
      <c r="Y162" s="20">
        <v>4399.1099999999997</v>
      </c>
      <c r="Z162" s="19">
        <v>7504.02</v>
      </c>
      <c r="AA162" s="20">
        <v>6778.71</v>
      </c>
      <c r="AB162" s="19">
        <v>6649.74</v>
      </c>
      <c r="AC162" s="20">
        <v>4186.08</v>
      </c>
      <c r="AD162" s="19">
        <v>8800.83</v>
      </c>
      <c r="AE162" s="20">
        <v>10621.35</v>
      </c>
      <c r="AF162" s="19">
        <v>73.17</v>
      </c>
      <c r="AG162" s="20">
        <v>5.85</v>
      </c>
      <c r="AH162" s="19">
        <v>0</v>
      </c>
      <c r="AI162" s="20">
        <v>0</v>
      </c>
      <c r="AJ162" s="19">
        <v>0</v>
      </c>
      <c r="AK162" s="23">
        <v>0</v>
      </c>
    </row>
    <row r="163" spans="1:37" ht="13">
      <c r="A163" s="2" t="s">
        <v>155</v>
      </c>
      <c r="B163" s="19">
        <v>218.61</v>
      </c>
      <c r="C163" s="20">
        <v>57659.67</v>
      </c>
      <c r="D163" s="19">
        <v>132.66</v>
      </c>
      <c r="E163" s="20">
        <v>20832.93</v>
      </c>
      <c r="F163" s="19">
        <v>505.62</v>
      </c>
      <c r="G163" s="20">
        <v>45621.54</v>
      </c>
      <c r="H163" s="19">
        <v>105.84</v>
      </c>
      <c r="I163" s="21">
        <v>12692.79</v>
      </c>
      <c r="J163" s="19">
        <v>251.1</v>
      </c>
      <c r="K163" s="21">
        <v>43983.81</v>
      </c>
      <c r="L163" s="19">
        <v>158.49</v>
      </c>
      <c r="M163" s="21">
        <v>49493.88</v>
      </c>
      <c r="N163" s="19">
        <v>54.36</v>
      </c>
      <c r="O163" s="20">
        <v>85468.59</v>
      </c>
      <c r="P163" s="19">
        <v>56.7</v>
      </c>
      <c r="Q163" s="20">
        <v>60354.63</v>
      </c>
      <c r="R163" s="19">
        <v>8.64</v>
      </c>
      <c r="S163" s="20">
        <v>98037.45</v>
      </c>
      <c r="T163" s="19">
        <v>21.78</v>
      </c>
      <c r="U163" s="20">
        <v>103814.37</v>
      </c>
      <c r="V163" s="19">
        <v>0</v>
      </c>
      <c r="W163" s="20">
        <v>90059.4</v>
      </c>
      <c r="X163" s="19">
        <v>25.47</v>
      </c>
      <c r="Y163" s="20">
        <v>95745.78</v>
      </c>
      <c r="Z163" s="19">
        <v>0</v>
      </c>
      <c r="AA163" s="20">
        <v>0</v>
      </c>
      <c r="AB163" s="19">
        <v>0</v>
      </c>
      <c r="AC163" s="20">
        <v>0</v>
      </c>
      <c r="AD163" s="19">
        <v>0</v>
      </c>
      <c r="AE163" s="20">
        <v>0</v>
      </c>
      <c r="AF163" s="19">
        <v>0</v>
      </c>
      <c r="AG163" s="20">
        <v>0</v>
      </c>
      <c r="AH163" s="19">
        <v>0</v>
      </c>
      <c r="AI163" s="20">
        <v>0</v>
      </c>
      <c r="AJ163" s="19">
        <v>0</v>
      </c>
      <c r="AK163" s="23">
        <v>0</v>
      </c>
    </row>
    <row r="164" spans="1:37" ht="13">
      <c r="A164" s="2" t="s">
        <v>156</v>
      </c>
      <c r="B164" s="19">
        <v>5671.89</v>
      </c>
      <c r="C164" s="20">
        <v>5580.45</v>
      </c>
      <c r="D164" s="19">
        <v>4498.38</v>
      </c>
      <c r="E164" s="20">
        <v>3198.96</v>
      </c>
      <c r="F164" s="19">
        <v>6406.56</v>
      </c>
      <c r="G164" s="20">
        <v>3967.74</v>
      </c>
      <c r="H164" s="19">
        <v>4001.13</v>
      </c>
      <c r="I164" s="21">
        <v>7254.09</v>
      </c>
      <c r="J164" s="19">
        <v>646.65</v>
      </c>
      <c r="K164" s="21">
        <v>613.16999999999996</v>
      </c>
      <c r="L164" s="19">
        <v>5158.26</v>
      </c>
      <c r="M164" s="21">
        <v>6734.7</v>
      </c>
      <c r="N164" s="19">
        <v>7301.07</v>
      </c>
      <c r="O164" s="20">
        <v>5747.31</v>
      </c>
      <c r="P164" s="19">
        <v>5857.11</v>
      </c>
      <c r="Q164" s="20">
        <v>9883.6200000000008</v>
      </c>
      <c r="R164" s="19">
        <v>3084.3</v>
      </c>
      <c r="S164" s="20">
        <v>2757.24</v>
      </c>
      <c r="T164" s="19">
        <v>6223.5</v>
      </c>
      <c r="U164" s="20">
        <v>7996.5</v>
      </c>
      <c r="V164" s="19">
        <v>5092.6499999999996</v>
      </c>
      <c r="W164" s="20">
        <v>8816.94</v>
      </c>
      <c r="X164" s="19">
        <v>5541.21</v>
      </c>
      <c r="Y164" s="20">
        <v>9848.34</v>
      </c>
      <c r="Z164" s="19">
        <v>3754.35</v>
      </c>
      <c r="AA164" s="20">
        <v>6960.51</v>
      </c>
      <c r="AB164" s="19">
        <v>3370.59</v>
      </c>
      <c r="AC164" s="20">
        <v>2547.54</v>
      </c>
      <c r="AD164" s="19">
        <v>4883.76</v>
      </c>
      <c r="AE164" s="20">
        <v>4853.97</v>
      </c>
      <c r="AF164" s="19">
        <v>86.13</v>
      </c>
      <c r="AG164" s="20">
        <v>461.97</v>
      </c>
      <c r="AH164" s="19">
        <v>2335.23</v>
      </c>
      <c r="AI164" s="20">
        <v>1128.1500000000001</v>
      </c>
      <c r="AJ164" s="19">
        <v>703.35</v>
      </c>
      <c r="AK164" s="23">
        <v>830.16</v>
      </c>
    </row>
    <row r="165" spans="1:37" ht="13">
      <c r="A165" s="2" t="s">
        <v>157</v>
      </c>
      <c r="B165" s="19">
        <v>0</v>
      </c>
      <c r="C165" s="20">
        <v>0</v>
      </c>
      <c r="D165" s="19">
        <v>0</v>
      </c>
      <c r="E165" s="20">
        <v>0</v>
      </c>
      <c r="F165" s="19">
        <v>0</v>
      </c>
      <c r="G165" s="20">
        <v>0</v>
      </c>
      <c r="H165" s="19">
        <v>1979.73</v>
      </c>
      <c r="I165" s="21">
        <v>19325.07</v>
      </c>
      <c r="J165" s="19">
        <v>16.2</v>
      </c>
      <c r="K165" s="21">
        <v>1214.19</v>
      </c>
      <c r="L165" s="19">
        <v>1703.61</v>
      </c>
      <c r="M165" s="21">
        <v>4793.3999999999996</v>
      </c>
      <c r="N165" s="19">
        <v>9381.15</v>
      </c>
      <c r="O165" s="20">
        <v>13093.47</v>
      </c>
      <c r="P165" s="19">
        <v>2762.46</v>
      </c>
      <c r="Q165" s="20">
        <v>22336.2</v>
      </c>
      <c r="R165" s="19">
        <v>5848.56</v>
      </c>
      <c r="S165" s="20">
        <v>13581.27</v>
      </c>
      <c r="T165" s="19">
        <v>4335.75</v>
      </c>
      <c r="U165" s="20">
        <v>12621.78</v>
      </c>
      <c r="V165" s="19">
        <v>2232.9899999999998</v>
      </c>
      <c r="W165" s="20">
        <v>23838.57</v>
      </c>
      <c r="X165" s="19">
        <v>7005.15</v>
      </c>
      <c r="Y165" s="20">
        <v>8343.6299999999992</v>
      </c>
      <c r="Z165" s="19">
        <v>4877.82</v>
      </c>
      <c r="AA165" s="20">
        <v>5555.52</v>
      </c>
      <c r="AB165" s="19">
        <v>5504.67</v>
      </c>
      <c r="AC165" s="20">
        <v>4248.54</v>
      </c>
      <c r="AD165" s="19">
        <v>6663.24</v>
      </c>
      <c r="AE165" s="20">
        <v>7266.06</v>
      </c>
      <c r="AF165" s="19">
        <v>339.12</v>
      </c>
      <c r="AG165" s="20">
        <v>422.28</v>
      </c>
      <c r="AH165" s="19">
        <v>2166.21</v>
      </c>
      <c r="AI165" s="20">
        <v>1833.84</v>
      </c>
      <c r="AJ165" s="19">
        <v>3200.94</v>
      </c>
      <c r="AK165" s="23">
        <v>1290.51</v>
      </c>
    </row>
    <row r="166" spans="1:37" ht="13">
      <c r="A166" s="2" t="s">
        <v>161</v>
      </c>
      <c r="B166" s="19">
        <v>12125.43</v>
      </c>
      <c r="C166" s="20">
        <v>8219.07</v>
      </c>
      <c r="D166" s="19">
        <v>13602.33</v>
      </c>
      <c r="E166" s="20">
        <v>6293.43</v>
      </c>
      <c r="F166" s="19">
        <v>12200.63</v>
      </c>
      <c r="G166" s="20">
        <v>5429.3</v>
      </c>
      <c r="H166" s="19">
        <v>9531.81</v>
      </c>
      <c r="I166" s="21">
        <v>7510.05</v>
      </c>
      <c r="J166" s="19">
        <v>9255.74</v>
      </c>
      <c r="K166" s="21">
        <v>7466.18</v>
      </c>
      <c r="L166" s="19">
        <v>11917.53</v>
      </c>
      <c r="M166" s="21">
        <v>7440.53</v>
      </c>
      <c r="N166" s="19">
        <v>7785.86</v>
      </c>
      <c r="O166" s="20">
        <v>8291.43</v>
      </c>
      <c r="P166" s="19">
        <v>2573.2399999999998</v>
      </c>
      <c r="Q166" s="20">
        <v>3113.78</v>
      </c>
      <c r="R166" s="19">
        <v>5233.82</v>
      </c>
      <c r="S166" s="20">
        <v>2882.93</v>
      </c>
      <c r="T166" s="19">
        <v>7145.28</v>
      </c>
      <c r="U166" s="20">
        <v>9567.32</v>
      </c>
      <c r="V166" s="19">
        <v>10739.12</v>
      </c>
      <c r="W166" s="20">
        <v>4620.92</v>
      </c>
      <c r="X166" s="19">
        <v>8048.57</v>
      </c>
      <c r="Y166" s="20">
        <v>9044.4599999999991</v>
      </c>
      <c r="Z166" s="19">
        <v>12425.4</v>
      </c>
      <c r="AA166" s="20">
        <v>4812.08</v>
      </c>
      <c r="AB166" s="19">
        <v>6113.07</v>
      </c>
      <c r="AC166" s="20">
        <v>2673.54</v>
      </c>
      <c r="AD166" s="19">
        <v>11345.81</v>
      </c>
      <c r="AE166" s="20">
        <v>6508.62</v>
      </c>
      <c r="AF166" s="19">
        <v>8013.2</v>
      </c>
      <c r="AG166" s="20">
        <v>10130.540000000001</v>
      </c>
      <c r="AH166" s="19">
        <v>12743.87</v>
      </c>
      <c r="AI166" s="20">
        <v>6780.24</v>
      </c>
      <c r="AJ166" s="19">
        <v>13775.4</v>
      </c>
      <c r="AK166" s="23">
        <v>7662.06</v>
      </c>
    </row>
    <row r="167" spans="1:37" ht="13">
      <c r="A167" s="2" t="s">
        <v>70</v>
      </c>
      <c r="B167" s="19">
        <v>207.56</v>
      </c>
      <c r="C167" s="20">
        <v>3693.88</v>
      </c>
      <c r="D167" s="19">
        <v>544.9</v>
      </c>
      <c r="E167" s="20">
        <v>1757.19</v>
      </c>
      <c r="F167" s="19">
        <v>358.47</v>
      </c>
      <c r="G167" s="20">
        <v>6970.89</v>
      </c>
      <c r="H167" s="19">
        <v>298.24</v>
      </c>
      <c r="I167" s="21">
        <v>6576.17</v>
      </c>
      <c r="J167" s="19">
        <v>287.5</v>
      </c>
      <c r="K167" s="21">
        <v>0</v>
      </c>
      <c r="L167" s="19">
        <v>1386.49</v>
      </c>
      <c r="M167" s="21">
        <v>246.6</v>
      </c>
      <c r="N167" s="19">
        <v>0</v>
      </c>
      <c r="O167" s="20">
        <v>0</v>
      </c>
      <c r="P167" s="19">
        <v>613.70000000000005</v>
      </c>
      <c r="Q167" s="20">
        <v>1899.31</v>
      </c>
      <c r="R167" s="19">
        <v>469.73</v>
      </c>
      <c r="S167" s="20">
        <v>2047.38</v>
      </c>
      <c r="T167" s="19">
        <v>214.25</v>
      </c>
      <c r="U167" s="20">
        <v>3070.28</v>
      </c>
      <c r="V167" s="19">
        <v>284.08</v>
      </c>
      <c r="W167" s="20">
        <v>2346.7800000000002</v>
      </c>
      <c r="X167" s="19">
        <v>305.83999999999997</v>
      </c>
      <c r="Y167" s="20">
        <v>3016.47</v>
      </c>
      <c r="Z167" s="19">
        <v>289.7</v>
      </c>
      <c r="AA167" s="20">
        <v>2513.7199999999998</v>
      </c>
      <c r="AB167" s="19">
        <v>264.74</v>
      </c>
      <c r="AC167" s="20">
        <v>2474.2800000000002</v>
      </c>
      <c r="AD167" s="19">
        <v>846.13</v>
      </c>
      <c r="AE167" s="20">
        <v>3716.24</v>
      </c>
      <c r="AF167" s="19">
        <v>206.68</v>
      </c>
      <c r="AG167" s="20">
        <v>7279.09</v>
      </c>
      <c r="AH167" s="19">
        <v>140.30000000000001</v>
      </c>
      <c r="AI167" s="20">
        <v>3504.78</v>
      </c>
      <c r="AJ167" s="19">
        <v>237.46</v>
      </c>
      <c r="AK167" s="23">
        <v>6542.47</v>
      </c>
    </row>
    <row r="168" spans="1:37" ht="13">
      <c r="A168" s="2" t="s">
        <v>162</v>
      </c>
      <c r="B168" s="19">
        <v>0</v>
      </c>
      <c r="C168" s="20">
        <v>5.73</v>
      </c>
      <c r="D168" s="19">
        <v>0</v>
      </c>
      <c r="E168" s="20">
        <v>16.649999999999999</v>
      </c>
      <c r="F168" s="19">
        <v>0</v>
      </c>
      <c r="G168" s="20">
        <v>22.22</v>
      </c>
      <c r="H168" s="19">
        <v>0</v>
      </c>
      <c r="I168" s="21">
        <v>20.49</v>
      </c>
      <c r="J168" s="19">
        <v>0</v>
      </c>
      <c r="K168" s="21">
        <v>1.87</v>
      </c>
      <c r="L168" s="19">
        <v>0</v>
      </c>
      <c r="M168" s="21">
        <v>19.43</v>
      </c>
      <c r="N168" s="19">
        <v>0</v>
      </c>
      <c r="O168" s="20">
        <v>14.29</v>
      </c>
      <c r="P168" s="19">
        <v>0</v>
      </c>
      <c r="Q168" s="20">
        <v>55.87</v>
      </c>
      <c r="R168" s="19">
        <v>0</v>
      </c>
      <c r="S168" s="20">
        <v>54.03</v>
      </c>
      <c r="T168" s="19">
        <v>0</v>
      </c>
      <c r="U168" s="20">
        <v>35.82</v>
      </c>
      <c r="V168" s="19">
        <v>0</v>
      </c>
      <c r="W168" s="20">
        <v>0</v>
      </c>
      <c r="X168" s="19">
        <v>0.03</v>
      </c>
      <c r="Y168" s="20">
        <v>64.680000000000007</v>
      </c>
      <c r="Z168" s="19">
        <v>0</v>
      </c>
      <c r="AA168" s="20">
        <v>13.94</v>
      </c>
      <c r="AB168" s="19">
        <v>0</v>
      </c>
      <c r="AC168" s="20">
        <v>8.6</v>
      </c>
      <c r="AD168" s="19">
        <v>0</v>
      </c>
      <c r="AE168" s="20">
        <v>3.67</v>
      </c>
      <c r="AF168" s="19">
        <v>0</v>
      </c>
      <c r="AG168" s="20">
        <v>62.79</v>
      </c>
      <c r="AH168" s="19">
        <v>0</v>
      </c>
      <c r="AI168" s="20">
        <v>0</v>
      </c>
      <c r="AJ168" s="19">
        <v>0</v>
      </c>
      <c r="AK168" s="23">
        <v>0</v>
      </c>
    </row>
    <row r="169" spans="1:37" ht="13">
      <c r="A169" s="2" t="s">
        <v>163</v>
      </c>
      <c r="B169" s="19">
        <v>3321.35</v>
      </c>
      <c r="C169" s="20">
        <v>6999.47</v>
      </c>
      <c r="D169" s="19">
        <v>5641.2</v>
      </c>
      <c r="E169" s="20">
        <v>6168.23</v>
      </c>
      <c r="F169" s="19">
        <v>6075.15</v>
      </c>
      <c r="G169" s="20">
        <v>7911.28</v>
      </c>
      <c r="H169" s="19">
        <v>5674</v>
      </c>
      <c r="I169" s="21">
        <v>12616.36</v>
      </c>
      <c r="J169" s="19">
        <v>6111.1</v>
      </c>
      <c r="K169" s="21">
        <v>11319.79</v>
      </c>
      <c r="L169" s="19">
        <v>4288.05</v>
      </c>
      <c r="M169" s="21">
        <v>16835.79</v>
      </c>
      <c r="N169" s="19">
        <v>2920.95</v>
      </c>
      <c r="O169" s="20">
        <v>9316.01</v>
      </c>
      <c r="P169" s="19">
        <v>4103.3500000000004</v>
      </c>
      <c r="Q169" s="20">
        <v>9230.23</v>
      </c>
      <c r="R169" s="19">
        <v>5290.45</v>
      </c>
      <c r="S169" s="20">
        <v>10813.05</v>
      </c>
      <c r="T169" s="19">
        <v>5574.25</v>
      </c>
      <c r="U169" s="20">
        <v>10631.41</v>
      </c>
      <c r="V169" s="19">
        <v>4607.55</v>
      </c>
      <c r="W169" s="20">
        <v>9321.5499999999993</v>
      </c>
      <c r="X169" s="19">
        <v>5527.34</v>
      </c>
      <c r="Y169" s="20">
        <v>5170.09</v>
      </c>
      <c r="Z169" s="19">
        <v>6121.6</v>
      </c>
      <c r="AA169" s="20">
        <v>6107.17</v>
      </c>
      <c r="AB169" s="19">
        <v>4701.7</v>
      </c>
      <c r="AC169" s="20">
        <v>4895.71</v>
      </c>
      <c r="AD169" s="19">
        <v>714.25</v>
      </c>
      <c r="AE169" s="20">
        <v>1841.7</v>
      </c>
      <c r="AF169" s="19">
        <v>4656.2</v>
      </c>
      <c r="AG169" s="20">
        <v>6498.94</v>
      </c>
      <c r="AH169" s="19">
        <v>9449.2999999999993</v>
      </c>
      <c r="AI169" s="20">
        <v>5451.3</v>
      </c>
      <c r="AJ169" s="19">
        <v>6825.5</v>
      </c>
      <c r="AK169" s="23">
        <v>8106.25</v>
      </c>
    </row>
    <row r="170" spans="1:37" ht="13">
      <c r="A170" s="2" t="s">
        <v>164</v>
      </c>
      <c r="B170" s="19">
        <v>0</v>
      </c>
      <c r="C170" s="20">
        <v>12.3</v>
      </c>
      <c r="D170" s="19">
        <v>0</v>
      </c>
      <c r="E170" s="20">
        <v>12.79</v>
      </c>
      <c r="F170" s="19">
        <v>0</v>
      </c>
      <c r="G170" s="20">
        <v>21.06</v>
      </c>
      <c r="H170" s="19">
        <v>0</v>
      </c>
      <c r="I170" s="21">
        <v>30.1</v>
      </c>
      <c r="J170" s="19">
        <v>0</v>
      </c>
      <c r="K170" s="21">
        <v>9.35</v>
      </c>
      <c r="L170" s="19">
        <v>0</v>
      </c>
      <c r="M170" s="21">
        <v>52.39</v>
      </c>
      <c r="N170" s="19">
        <v>0</v>
      </c>
      <c r="O170" s="20">
        <v>11.89</v>
      </c>
      <c r="P170" s="19">
        <v>0</v>
      </c>
      <c r="Q170" s="20">
        <v>0</v>
      </c>
      <c r="R170" s="19">
        <v>0</v>
      </c>
      <c r="S170" s="20">
        <v>0</v>
      </c>
      <c r="T170" s="19">
        <v>0</v>
      </c>
      <c r="U170" s="20">
        <v>21.29</v>
      </c>
      <c r="V170" s="19">
        <v>0</v>
      </c>
      <c r="W170" s="20">
        <v>19.68</v>
      </c>
      <c r="X170" s="19">
        <v>0.14000000000000001</v>
      </c>
      <c r="Y170" s="20">
        <v>24.73</v>
      </c>
      <c r="Z170" s="19">
        <v>0</v>
      </c>
      <c r="AA170" s="20">
        <v>35.33</v>
      </c>
      <c r="AB170" s="19">
        <v>0</v>
      </c>
      <c r="AC170" s="20">
        <v>14.31</v>
      </c>
      <c r="AD170" s="19">
        <v>0</v>
      </c>
      <c r="AE170" s="20">
        <v>0</v>
      </c>
      <c r="AF170" s="19">
        <v>0</v>
      </c>
      <c r="AG170" s="20">
        <v>192.57</v>
      </c>
      <c r="AH170" s="19">
        <v>0</v>
      </c>
      <c r="AI170" s="20">
        <v>0</v>
      </c>
      <c r="AJ170" s="19">
        <v>0</v>
      </c>
      <c r="AK170" s="23">
        <v>112.06</v>
      </c>
    </row>
    <row r="171" spans="1:37" ht="13">
      <c r="A171" s="2" t="s">
        <v>165</v>
      </c>
      <c r="B171" s="19">
        <v>6441.15</v>
      </c>
      <c r="C171" s="20">
        <v>4460.07</v>
      </c>
      <c r="D171" s="19">
        <v>8021.95</v>
      </c>
      <c r="E171" s="20">
        <v>7496.1</v>
      </c>
      <c r="F171" s="19">
        <v>4079.85</v>
      </c>
      <c r="G171" s="20">
        <v>1273</v>
      </c>
      <c r="H171" s="19">
        <v>1201.0999999999999</v>
      </c>
      <c r="I171" s="21">
        <v>361.35</v>
      </c>
      <c r="J171" s="19">
        <v>3264.75</v>
      </c>
      <c r="K171" s="21">
        <v>2530.9</v>
      </c>
      <c r="L171" s="19">
        <v>6237.65</v>
      </c>
      <c r="M171" s="21">
        <v>14790.97</v>
      </c>
      <c r="N171" s="19">
        <v>4491.6000000000004</v>
      </c>
      <c r="O171" s="20">
        <v>13609.51</v>
      </c>
      <c r="P171" s="19">
        <v>6070.1</v>
      </c>
      <c r="Q171" s="20">
        <v>9778.75</v>
      </c>
      <c r="R171" s="19">
        <v>4784.8</v>
      </c>
      <c r="S171" s="20">
        <v>9793.2999999999993</v>
      </c>
      <c r="T171" s="19">
        <v>3724.65</v>
      </c>
      <c r="U171" s="20">
        <v>12429.79</v>
      </c>
      <c r="V171" s="19">
        <v>6961.3</v>
      </c>
      <c r="W171" s="20">
        <v>7674.41</v>
      </c>
      <c r="X171" s="19">
        <v>8107.96</v>
      </c>
      <c r="Y171" s="20">
        <v>6475.1</v>
      </c>
      <c r="Z171" s="19">
        <v>7737.45</v>
      </c>
      <c r="AA171" s="20">
        <v>3354.24</v>
      </c>
      <c r="AB171" s="19">
        <v>354.55</v>
      </c>
      <c r="AC171" s="20">
        <v>1090.55</v>
      </c>
      <c r="AD171" s="19">
        <v>0</v>
      </c>
      <c r="AE171" s="20">
        <v>0</v>
      </c>
      <c r="AF171" s="19">
        <v>0</v>
      </c>
      <c r="AG171" s="20">
        <v>0</v>
      </c>
      <c r="AH171" s="19">
        <v>6199.75</v>
      </c>
      <c r="AI171" s="20">
        <v>2138.1</v>
      </c>
      <c r="AJ171" s="19">
        <v>7280.05</v>
      </c>
      <c r="AK171" s="23">
        <v>6496.54</v>
      </c>
    </row>
    <row r="172" spans="1:37" ht="13">
      <c r="A172" s="2" t="s">
        <v>56</v>
      </c>
      <c r="B172" s="19">
        <v>0</v>
      </c>
      <c r="C172" s="20">
        <v>0</v>
      </c>
      <c r="D172" s="19">
        <v>0</v>
      </c>
      <c r="E172" s="20">
        <v>0</v>
      </c>
      <c r="F172" s="19">
        <v>16444.22</v>
      </c>
      <c r="G172" s="20">
        <v>10111.77</v>
      </c>
      <c r="H172" s="19">
        <v>0</v>
      </c>
      <c r="I172" s="21">
        <v>0</v>
      </c>
      <c r="J172" s="19">
        <v>0</v>
      </c>
      <c r="K172" s="21">
        <v>0</v>
      </c>
      <c r="L172" s="19">
        <v>1044.23</v>
      </c>
      <c r="M172" s="21">
        <v>2017.71</v>
      </c>
      <c r="N172" s="19">
        <v>21533.45</v>
      </c>
      <c r="O172" s="20">
        <v>20634.75</v>
      </c>
      <c r="P172" s="19">
        <v>9348.48</v>
      </c>
      <c r="Q172" s="20">
        <v>20654.87</v>
      </c>
      <c r="R172" s="19">
        <v>1800.9</v>
      </c>
      <c r="S172" s="20">
        <v>14123.84</v>
      </c>
      <c r="T172" s="19">
        <v>1402.38</v>
      </c>
      <c r="U172" s="20">
        <v>15890.72</v>
      </c>
      <c r="V172" s="19">
        <v>1569.24</v>
      </c>
      <c r="W172" s="20">
        <v>31332.83</v>
      </c>
      <c r="X172" s="19">
        <v>1552.77</v>
      </c>
      <c r="Y172" s="20">
        <v>13994.91</v>
      </c>
      <c r="Z172" s="19">
        <v>262.44</v>
      </c>
      <c r="AA172" s="20">
        <v>0</v>
      </c>
      <c r="AB172" s="19">
        <v>280.26</v>
      </c>
      <c r="AC172" s="20">
        <v>14.99</v>
      </c>
      <c r="AD172" s="19">
        <v>0</v>
      </c>
      <c r="AE172" s="20">
        <v>0</v>
      </c>
      <c r="AF172" s="19">
        <v>467.78</v>
      </c>
      <c r="AG172" s="20">
        <v>386.1</v>
      </c>
      <c r="AH172" s="19">
        <v>9491.0400000000009</v>
      </c>
      <c r="AI172" s="20">
        <v>3632.18</v>
      </c>
      <c r="AJ172" s="19">
        <v>12784.23</v>
      </c>
      <c r="AK172" s="23">
        <v>13448.57</v>
      </c>
    </row>
    <row r="173" spans="1:37" ht="13">
      <c r="A173" s="2" t="s">
        <v>166</v>
      </c>
      <c r="B173" s="19">
        <v>863.8</v>
      </c>
      <c r="C173" s="20">
        <v>868.13</v>
      </c>
      <c r="D173" s="19">
        <v>2641.25</v>
      </c>
      <c r="E173" s="20">
        <v>1251.06</v>
      </c>
      <c r="F173" s="19">
        <v>2009</v>
      </c>
      <c r="G173" s="20">
        <v>1706.9</v>
      </c>
      <c r="H173" s="19">
        <v>1086.95</v>
      </c>
      <c r="I173" s="21">
        <v>340.74</v>
      </c>
      <c r="J173" s="19">
        <v>2750</v>
      </c>
      <c r="K173" s="21">
        <v>515.87</v>
      </c>
      <c r="L173" s="19">
        <v>789.7</v>
      </c>
      <c r="M173" s="21">
        <v>1176.42</v>
      </c>
      <c r="N173" s="19">
        <v>1055.8</v>
      </c>
      <c r="O173" s="20">
        <v>2314.34</v>
      </c>
      <c r="P173" s="19">
        <v>602.70000000000005</v>
      </c>
      <c r="Q173" s="20">
        <v>2963.97</v>
      </c>
      <c r="R173" s="19">
        <v>2104.5</v>
      </c>
      <c r="S173" s="20">
        <v>2423</v>
      </c>
      <c r="T173" s="19">
        <v>1106</v>
      </c>
      <c r="U173" s="20">
        <v>2780.56</v>
      </c>
      <c r="V173" s="19">
        <v>1083</v>
      </c>
      <c r="W173" s="20">
        <v>1834.96</v>
      </c>
      <c r="X173" s="19">
        <v>1212.3</v>
      </c>
      <c r="Y173" s="20">
        <v>3430.27</v>
      </c>
      <c r="Z173" s="19">
        <v>801.7</v>
      </c>
      <c r="AA173" s="20">
        <v>1030.08</v>
      </c>
      <c r="AB173" s="19">
        <v>1590.8</v>
      </c>
      <c r="AC173" s="20">
        <v>163.63999999999999</v>
      </c>
      <c r="AD173" s="19">
        <v>1515.15</v>
      </c>
      <c r="AE173" s="20">
        <v>2454.2399999999998</v>
      </c>
      <c r="AF173" s="19">
        <v>2223.6</v>
      </c>
      <c r="AG173" s="20">
        <v>2951.59</v>
      </c>
      <c r="AH173" s="19">
        <v>1017.5</v>
      </c>
      <c r="AI173" s="20">
        <v>2622.85</v>
      </c>
      <c r="AJ173" s="19">
        <v>0</v>
      </c>
      <c r="AK173" s="23">
        <v>1104.02</v>
      </c>
    </row>
    <row r="174" spans="1:37" ht="13">
      <c r="A174" s="2" t="s">
        <v>167</v>
      </c>
      <c r="B174" s="19">
        <v>1826.15</v>
      </c>
      <c r="C174" s="20">
        <v>5210.05</v>
      </c>
      <c r="D174" s="19">
        <v>1744.7</v>
      </c>
      <c r="E174" s="20">
        <v>4978.1000000000004</v>
      </c>
      <c r="F174" s="19">
        <v>1358.95</v>
      </c>
      <c r="G174" s="20">
        <v>1673.35</v>
      </c>
      <c r="H174" s="19">
        <v>4480.25</v>
      </c>
      <c r="I174" s="21">
        <v>3344.05</v>
      </c>
      <c r="J174" s="19">
        <v>2754.1</v>
      </c>
      <c r="K174" s="21">
        <v>5442.05</v>
      </c>
      <c r="L174" s="19">
        <v>1889.3</v>
      </c>
      <c r="M174" s="21">
        <v>7291.6</v>
      </c>
      <c r="N174" s="19">
        <v>872.75</v>
      </c>
      <c r="O174" s="20">
        <v>9540.85</v>
      </c>
      <c r="P174" s="19">
        <v>3117.6</v>
      </c>
      <c r="Q174" s="20">
        <v>5771.6</v>
      </c>
      <c r="R174" s="19">
        <v>3336.45</v>
      </c>
      <c r="S174" s="20">
        <v>2851.5</v>
      </c>
      <c r="T174" s="19">
        <v>2557.5</v>
      </c>
      <c r="U174" s="20">
        <v>3512.2</v>
      </c>
      <c r="V174" s="19">
        <v>2945.55</v>
      </c>
      <c r="W174" s="20">
        <v>3182.75</v>
      </c>
      <c r="X174" s="19">
        <v>2709.7</v>
      </c>
      <c r="Y174" s="20">
        <v>6506.85</v>
      </c>
      <c r="Z174" s="19">
        <v>2061.6</v>
      </c>
      <c r="AA174" s="20">
        <v>3500.15</v>
      </c>
      <c r="AB174" s="19">
        <v>2008.3</v>
      </c>
      <c r="AC174" s="20">
        <v>2913.2</v>
      </c>
      <c r="AD174" s="19">
        <v>320.05</v>
      </c>
      <c r="AE174" s="20">
        <v>232.05</v>
      </c>
      <c r="AF174" s="19">
        <v>533.45000000000005</v>
      </c>
      <c r="AG174" s="20">
        <v>3002.8</v>
      </c>
      <c r="AH174" s="19">
        <v>1577.7</v>
      </c>
      <c r="AI174" s="20">
        <v>2949.6</v>
      </c>
      <c r="AJ174" s="19">
        <v>1783.85</v>
      </c>
      <c r="AK174" s="23">
        <v>5956.4</v>
      </c>
    </row>
    <row r="175" spans="1:37" ht="13">
      <c r="A175" s="2" t="s">
        <v>168</v>
      </c>
      <c r="B175" s="19">
        <v>1518.35</v>
      </c>
      <c r="C175" s="20">
        <v>277.08999999999997</v>
      </c>
      <c r="D175" s="19">
        <v>1464.25</v>
      </c>
      <c r="E175" s="20">
        <v>2053.15</v>
      </c>
      <c r="F175" s="19">
        <v>182.25</v>
      </c>
      <c r="G175" s="20">
        <v>557.27</v>
      </c>
      <c r="H175" s="19">
        <v>1522.25</v>
      </c>
      <c r="I175" s="21">
        <v>483.06</v>
      </c>
      <c r="J175" s="19">
        <v>1956.35</v>
      </c>
      <c r="K175" s="21">
        <v>1317.85</v>
      </c>
      <c r="L175" s="19">
        <v>1907.55</v>
      </c>
      <c r="M175" s="21">
        <v>1413.25</v>
      </c>
      <c r="N175" s="19">
        <v>1726.1</v>
      </c>
      <c r="O175" s="20">
        <v>1714.75</v>
      </c>
      <c r="P175" s="19">
        <v>754.25</v>
      </c>
      <c r="Q175" s="20">
        <v>3588.86</v>
      </c>
      <c r="R175" s="19">
        <v>1282.0999999999999</v>
      </c>
      <c r="S175" s="20">
        <v>1071.26</v>
      </c>
      <c r="T175" s="19">
        <v>1118.45</v>
      </c>
      <c r="U175" s="20">
        <v>2014.98</v>
      </c>
      <c r="V175" s="19">
        <v>1775.4</v>
      </c>
      <c r="W175" s="20">
        <v>1865.5</v>
      </c>
      <c r="X175" s="19">
        <v>1071.5</v>
      </c>
      <c r="Y175" s="20">
        <v>3459.71</v>
      </c>
      <c r="Z175" s="19">
        <v>2314.75</v>
      </c>
      <c r="AA175" s="20">
        <v>2107.2600000000002</v>
      </c>
      <c r="AB175" s="19">
        <v>4261.95</v>
      </c>
      <c r="AC175" s="20">
        <v>1377.11</v>
      </c>
      <c r="AD175" s="19">
        <v>1524.55</v>
      </c>
      <c r="AE175" s="20">
        <v>3251.1</v>
      </c>
      <c r="AF175" s="19">
        <v>1532.95</v>
      </c>
      <c r="AG175" s="20">
        <v>3756</v>
      </c>
      <c r="AH175" s="19">
        <v>88.5</v>
      </c>
      <c r="AI175" s="20">
        <v>125.25</v>
      </c>
      <c r="AJ175" s="19">
        <v>1995.85</v>
      </c>
      <c r="AK175" s="23">
        <v>3575.7</v>
      </c>
    </row>
    <row r="176" spans="1:37" ht="13">
      <c r="A176" s="2" t="s">
        <v>170</v>
      </c>
      <c r="B176" s="19">
        <v>8746.65</v>
      </c>
      <c r="C176" s="20">
        <v>11163.69</v>
      </c>
      <c r="D176" s="19">
        <v>9803.7000000000007</v>
      </c>
      <c r="E176" s="20">
        <v>14102.1</v>
      </c>
      <c r="F176" s="19">
        <v>6293.97</v>
      </c>
      <c r="G176" s="20">
        <v>5358.56</v>
      </c>
      <c r="H176" s="19">
        <v>0</v>
      </c>
      <c r="I176" s="21">
        <v>0</v>
      </c>
      <c r="J176" s="19">
        <v>1298.7</v>
      </c>
      <c r="K176" s="21">
        <v>130.01</v>
      </c>
      <c r="L176" s="19">
        <v>1512</v>
      </c>
      <c r="M176" s="21">
        <v>0</v>
      </c>
      <c r="N176" s="19">
        <v>1400.36</v>
      </c>
      <c r="O176" s="20">
        <v>0</v>
      </c>
      <c r="P176" s="19">
        <v>1222.83</v>
      </c>
      <c r="Q176" s="20">
        <v>0</v>
      </c>
      <c r="R176" s="19">
        <v>545.4</v>
      </c>
      <c r="S176" s="20">
        <v>0</v>
      </c>
      <c r="T176" s="19">
        <v>0</v>
      </c>
      <c r="U176" s="20">
        <v>0</v>
      </c>
      <c r="V176" s="19">
        <v>1616.9</v>
      </c>
      <c r="W176" s="20">
        <v>3240.54</v>
      </c>
      <c r="X176" s="19">
        <v>4816.9399999999996</v>
      </c>
      <c r="Y176" s="20">
        <v>6763.91</v>
      </c>
      <c r="Z176" s="19">
        <v>9763.34</v>
      </c>
      <c r="AA176" s="20">
        <v>6900.66</v>
      </c>
      <c r="AB176" s="19">
        <v>7842.56</v>
      </c>
      <c r="AC176" s="20">
        <v>8571.69</v>
      </c>
      <c r="AD176" s="19">
        <v>11477.84</v>
      </c>
      <c r="AE176" s="20">
        <v>6686.15</v>
      </c>
      <c r="AF176" s="19">
        <v>6793.47</v>
      </c>
      <c r="AG176" s="20">
        <v>8887.4599999999991</v>
      </c>
      <c r="AH176" s="19">
        <v>4977.8599999999997</v>
      </c>
      <c r="AI176" s="20">
        <v>4940.7299999999996</v>
      </c>
      <c r="AJ176" s="19">
        <v>11461.64</v>
      </c>
      <c r="AK176" s="23">
        <v>7933.28</v>
      </c>
    </row>
    <row r="177" spans="1:37" ht="13">
      <c r="A177" s="2" t="s">
        <v>171</v>
      </c>
      <c r="B177" s="19">
        <v>5181.22</v>
      </c>
      <c r="C177" s="20">
        <v>8731.15</v>
      </c>
      <c r="D177" s="19">
        <v>7666.78</v>
      </c>
      <c r="E177" s="20">
        <v>6124.02</v>
      </c>
      <c r="F177" s="19">
        <v>10824.52</v>
      </c>
      <c r="G177" s="20">
        <v>11053.87</v>
      </c>
      <c r="H177" s="19">
        <v>8498.06</v>
      </c>
      <c r="I177" s="21">
        <v>11675.01</v>
      </c>
      <c r="J177" s="19">
        <v>12194.64</v>
      </c>
      <c r="K177" s="21">
        <v>3489.37</v>
      </c>
      <c r="L177" s="19">
        <v>9271.35</v>
      </c>
      <c r="M177" s="21">
        <v>10165.44</v>
      </c>
      <c r="N177" s="19">
        <v>7819.75</v>
      </c>
      <c r="O177" s="20">
        <v>8578.7900000000009</v>
      </c>
      <c r="P177" s="19">
        <v>6751.18</v>
      </c>
      <c r="Q177" s="20">
        <v>3883.52</v>
      </c>
      <c r="R177" s="19">
        <v>6002.99</v>
      </c>
      <c r="S177" s="20">
        <v>4950.6000000000004</v>
      </c>
      <c r="T177" s="19">
        <v>4356.1099999999997</v>
      </c>
      <c r="U177" s="20">
        <v>6201.15</v>
      </c>
      <c r="V177" s="19">
        <v>3879.16</v>
      </c>
      <c r="W177" s="20">
        <v>6153.3</v>
      </c>
      <c r="X177" s="19">
        <v>8317.16</v>
      </c>
      <c r="Y177" s="20">
        <v>3934.14</v>
      </c>
      <c r="Z177" s="19">
        <v>5038.38</v>
      </c>
      <c r="AA177" s="20">
        <v>3238.95</v>
      </c>
      <c r="AB177" s="19">
        <v>9218.06</v>
      </c>
      <c r="AC177" s="20">
        <v>3740.33</v>
      </c>
      <c r="AD177" s="19">
        <v>11832.16</v>
      </c>
      <c r="AE177" s="20">
        <v>5650.45</v>
      </c>
      <c r="AF177" s="19">
        <v>6777.37</v>
      </c>
      <c r="AG177" s="20">
        <v>3621.45</v>
      </c>
      <c r="AH177" s="19">
        <v>5916.26</v>
      </c>
      <c r="AI177" s="20">
        <v>876.45</v>
      </c>
      <c r="AJ177" s="19">
        <v>4243.38</v>
      </c>
      <c r="AK177" s="23">
        <v>4552.59</v>
      </c>
    </row>
    <row r="178" spans="1:37" ht="13">
      <c r="A178" s="2" t="s">
        <v>60</v>
      </c>
      <c r="B178" s="19">
        <v>4433.1000000000004</v>
      </c>
      <c r="C178" s="20">
        <v>8365.9</v>
      </c>
      <c r="D178" s="19">
        <v>5866.5</v>
      </c>
      <c r="E178" s="20">
        <v>9912.7999999999993</v>
      </c>
      <c r="F178" s="19">
        <v>5932</v>
      </c>
      <c r="G178" s="20">
        <v>7911.3</v>
      </c>
      <c r="H178" s="19">
        <v>5920.6</v>
      </c>
      <c r="I178" s="21">
        <v>8977.4</v>
      </c>
      <c r="J178" s="19">
        <v>8218.6</v>
      </c>
      <c r="K178" s="21">
        <v>8718.5</v>
      </c>
      <c r="L178" s="19">
        <v>6440.8</v>
      </c>
      <c r="M178" s="21">
        <v>9057.2999999999993</v>
      </c>
      <c r="N178" s="19">
        <v>5334.6</v>
      </c>
      <c r="O178" s="20">
        <v>11397.2</v>
      </c>
      <c r="P178" s="19">
        <v>4084.3</v>
      </c>
      <c r="Q178" s="20">
        <v>12060.9</v>
      </c>
      <c r="R178" s="19">
        <v>5026.7</v>
      </c>
      <c r="S178" s="20">
        <v>11251.4</v>
      </c>
      <c r="T178" s="19">
        <v>2546.6999999999998</v>
      </c>
      <c r="U178" s="20">
        <v>13965.1</v>
      </c>
      <c r="V178" s="19">
        <v>3545.6</v>
      </c>
      <c r="W178" s="20">
        <v>13598.5</v>
      </c>
      <c r="X178" s="19">
        <v>4478.2</v>
      </c>
      <c r="Y178" s="20">
        <v>20409.5</v>
      </c>
      <c r="Z178" s="19">
        <v>3577.8</v>
      </c>
      <c r="AA178" s="20">
        <v>4386.3999999999996</v>
      </c>
      <c r="AB178" s="19">
        <v>3495.7</v>
      </c>
      <c r="AC178" s="20">
        <v>3900.6</v>
      </c>
      <c r="AD178" s="19">
        <v>2269.6</v>
      </c>
      <c r="AE178" s="20">
        <v>3255.9</v>
      </c>
      <c r="AF178" s="19">
        <v>1569.9</v>
      </c>
      <c r="AG178" s="20">
        <v>1180.4000000000001</v>
      </c>
      <c r="AH178" s="19">
        <v>6715</v>
      </c>
      <c r="AI178" s="20">
        <v>6608.8</v>
      </c>
      <c r="AJ178" s="19">
        <v>4488.5</v>
      </c>
      <c r="AK178" s="23">
        <v>12951.8</v>
      </c>
    </row>
    <row r="179" spans="1:37" ht="13">
      <c r="A179" s="2" t="s">
        <v>61</v>
      </c>
      <c r="B179" s="19">
        <v>4293.6000000000004</v>
      </c>
      <c r="C179" s="20">
        <v>6798.8</v>
      </c>
      <c r="D179" s="19">
        <v>5551.3</v>
      </c>
      <c r="E179" s="20">
        <v>6515.3</v>
      </c>
      <c r="F179" s="19">
        <v>3976.3</v>
      </c>
      <c r="G179" s="20">
        <v>7250.4</v>
      </c>
      <c r="H179" s="19">
        <v>4348.1000000000004</v>
      </c>
      <c r="I179" s="21">
        <v>7179</v>
      </c>
      <c r="J179" s="19">
        <v>5469.5</v>
      </c>
      <c r="K179" s="21">
        <v>9375.2999999999993</v>
      </c>
      <c r="L179" s="19">
        <v>4237.3</v>
      </c>
      <c r="M179" s="21">
        <v>8915.4</v>
      </c>
      <c r="N179" s="19">
        <v>3089</v>
      </c>
      <c r="O179" s="20">
        <v>13141.3</v>
      </c>
      <c r="P179" s="19">
        <v>1111.2</v>
      </c>
      <c r="Q179" s="20">
        <v>10619.7</v>
      </c>
      <c r="R179" s="19">
        <v>764</v>
      </c>
      <c r="S179" s="20">
        <v>3613</v>
      </c>
      <c r="T179" s="19">
        <v>1174.0999999999999</v>
      </c>
      <c r="U179" s="20">
        <v>6161.9</v>
      </c>
      <c r="V179" s="19">
        <v>1547.6</v>
      </c>
      <c r="W179" s="20">
        <v>10184.799999999999</v>
      </c>
      <c r="X179" s="19">
        <v>1270.4000000000001</v>
      </c>
      <c r="Y179" s="20">
        <v>3032.7</v>
      </c>
      <c r="Z179" s="19">
        <v>337.8</v>
      </c>
      <c r="AA179" s="20">
        <v>341.2</v>
      </c>
      <c r="AB179" s="19">
        <v>2548.1</v>
      </c>
      <c r="AC179" s="20">
        <v>4406.5</v>
      </c>
      <c r="AD179" s="19">
        <v>2257.9</v>
      </c>
      <c r="AE179" s="20">
        <v>7810.3</v>
      </c>
      <c r="AF179" s="19">
        <v>2260.9</v>
      </c>
      <c r="AG179" s="20">
        <v>11278.7</v>
      </c>
      <c r="AH179" s="19">
        <v>5350</v>
      </c>
      <c r="AI179" s="20">
        <v>5289.8</v>
      </c>
      <c r="AJ179" s="19">
        <v>3714</v>
      </c>
      <c r="AK179" s="23">
        <v>10910.1</v>
      </c>
    </row>
    <row r="180" spans="1:37" ht="13">
      <c r="A180" s="2" t="s">
        <v>169</v>
      </c>
      <c r="B180" s="19">
        <v>9024.2000000000007</v>
      </c>
      <c r="C180" s="20">
        <v>1508.6</v>
      </c>
      <c r="D180" s="19">
        <v>7488.7</v>
      </c>
      <c r="E180" s="20">
        <v>864.6</v>
      </c>
      <c r="F180" s="19">
        <v>9447.4</v>
      </c>
      <c r="G180" s="20">
        <v>1420.5</v>
      </c>
      <c r="H180" s="19">
        <v>10218.200000000001</v>
      </c>
      <c r="I180" s="21">
        <v>1676.7</v>
      </c>
      <c r="J180" s="19">
        <v>8744.9</v>
      </c>
      <c r="K180" s="21">
        <v>2004.6</v>
      </c>
      <c r="L180" s="19">
        <v>8542.1</v>
      </c>
      <c r="M180" s="21">
        <v>1473.3</v>
      </c>
      <c r="N180" s="19">
        <v>9228.6</v>
      </c>
      <c r="O180" s="20">
        <v>1548.5</v>
      </c>
      <c r="P180" s="19">
        <v>6740.4</v>
      </c>
      <c r="Q180" s="20">
        <v>2188.4</v>
      </c>
      <c r="R180" s="19">
        <v>4160.3</v>
      </c>
      <c r="S180" s="20">
        <v>2135.8000000000002</v>
      </c>
      <c r="T180" s="19">
        <v>7182.2</v>
      </c>
      <c r="U180" s="20">
        <v>2110.3000000000002</v>
      </c>
      <c r="V180" s="19">
        <v>5686</v>
      </c>
      <c r="W180" s="20">
        <v>2496</v>
      </c>
      <c r="X180" s="19">
        <v>6214.8</v>
      </c>
      <c r="Y180" s="20">
        <v>1148.7</v>
      </c>
      <c r="Z180" s="19">
        <v>7070.7</v>
      </c>
      <c r="AA180" s="20">
        <v>1137.5</v>
      </c>
      <c r="AB180" s="19">
        <v>8274.5</v>
      </c>
      <c r="AC180" s="20">
        <v>2286.3000000000002</v>
      </c>
      <c r="AD180" s="19">
        <v>5979.3</v>
      </c>
      <c r="AE180" s="20">
        <v>2546.9</v>
      </c>
      <c r="AF180" s="19">
        <v>5553</v>
      </c>
      <c r="AG180" s="20">
        <v>1791.9</v>
      </c>
      <c r="AH180" s="19">
        <v>0</v>
      </c>
      <c r="AI180" s="20">
        <v>0</v>
      </c>
      <c r="AJ180" s="19">
        <v>1893.1</v>
      </c>
      <c r="AK180" s="23">
        <v>1128.2</v>
      </c>
    </row>
    <row r="181" spans="1:37" ht="13">
      <c r="A181" s="2" t="s">
        <v>172</v>
      </c>
      <c r="B181" s="19">
        <v>479.3</v>
      </c>
      <c r="C181" s="20">
        <v>3423.6</v>
      </c>
      <c r="D181" s="19">
        <v>484.7</v>
      </c>
      <c r="E181" s="20">
        <v>2691.1</v>
      </c>
      <c r="F181" s="19">
        <v>217.5</v>
      </c>
      <c r="G181" s="20">
        <v>2618.8000000000002</v>
      </c>
      <c r="H181" s="19">
        <v>422.7</v>
      </c>
      <c r="I181" s="21">
        <v>2286.6999999999998</v>
      </c>
      <c r="J181" s="19">
        <v>759</v>
      </c>
      <c r="K181" s="21">
        <v>2827.6</v>
      </c>
      <c r="L181" s="19">
        <v>782.4</v>
      </c>
      <c r="M181" s="21">
        <v>3567.7</v>
      </c>
      <c r="N181" s="19">
        <v>368.4</v>
      </c>
      <c r="O181" s="20">
        <v>3894.4</v>
      </c>
      <c r="P181" s="19">
        <v>66.099999999999994</v>
      </c>
      <c r="Q181" s="20">
        <v>3611.5</v>
      </c>
      <c r="R181" s="19">
        <v>132</v>
      </c>
      <c r="S181" s="20">
        <v>2058.9</v>
      </c>
      <c r="T181" s="19">
        <v>127.3</v>
      </c>
      <c r="U181" s="20">
        <v>2513.6999999999998</v>
      </c>
      <c r="V181" s="19">
        <v>141.69999999999999</v>
      </c>
      <c r="W181" s="20">
        <v>4443.3</v>
      </c>
      <c r="X181" s="19">
        <v>670.9</v>
      </c>
      <c r="Y181" s="20">
        <v>4894.6000000000004</v>
      </c>
      <c r="Z181" s="19">
        <v>469.9</v>
      </c>
      <c r="AA181" s="20">
        <v>3591.4</v>
      </c>
      <c r="AB181" s="19">
        <v>634.70000000000005</v>
      </c>
      <c r="AC181" s="20">
        <v>5077.8999999999996</v>
      </c>
      <c r="AD181" s="19">
        <v>422.1</v>
      </c>
      <c r="AE181" s="20">
        <v>4044.2</v>
      </c>
      <c r="AF181" s="19">
        <v>551.6</v>
      </c>
      <c r="AG181" s="20">
        <v>4943.3999999999996</v>
      </c>
      <c r="AH181" s="19">
        <v>875.6</v>
      </c>
      <c r="AI181" s="20">
        <v>3536.8</v>
      </c>
      <c r="AJ181" s="19">
        <v>750.1</v>
      </c>
      <c r="AK181" s="23">
        <v>3873.5</v>
      </c>
    </row>
    <row r="182" spans="1:37" ht="13">
      <c r="A182" s="2" t="s">
        <v>111</v>
      </c>
      <c r="B182" s="19">
        <v>0</v>
      </c>
      <c r="C182" s="20">
        <v>0</v>
      </c>
      <c r="D182" s="19">
        <v>13440.6</v>
      </c>
      <c r="E182" s="20">
        <v>12378.05</v>
      </c>
      <c r="F182" s="19">
        <v>20492.75</v>
      </c>
      <c r="G182" s="20">
        <v>32164.9</v>
      </c>
      <c r="H182" s="19">
        <v>11831.65</v>
      </c>
      <c r="I182" s="21">
        <v>37481.050000000003</v>
      </c>
      <c r="J182" s="19">
        <v>4368.7</v>
      </c>
      <c r="K182" s="21">
        <v>6233.75</v>
      </c>
      <c r="L182" s="19">
        <v>13232.4</v>
      </c>
      <c r="M182" s="21">
        <v>28765.1</v>
      </c>
      <c r="N182" s="19">
        <v>3583.75</v>
      </c>
      <c r="O182" s="20">
        <v>26392.25</v>
      </c>
      <c r="P182" s="19">
        <v>5163.3500000000004</v>
      </c>
      <c r="Q182" s="20">
        <v>49696.65</v>
      </c>
      <c r="R182" s="19">
        <v>4509.05</v>
      </c>
      <c r="S182" s="20">
        <v>24617.9</v>
      </c>
      <c r="T182" s="19">
        <v>3454.6</v>
      </c>
      <c r="U182" s="20">
        <v>30132.5</v>
      </c>
      <c r="V182" s="19">
        <v>3194.4</v>
      </c>
      <c r="W182" s="20">
        <v>32330.799999999999</v>
      </c>
      <c r="X182" s="19">
        <v>4481.3500000000004</v>
      </c>
      <c r="Y182" s="20">
        <v>43483.15</v>
      </c>
      <c r="Z182" s="19">
        <v>1269.0999999999999</v>
      </c>
      <c r="AA182" s="20">
        <v>26449.55</v>
      </c>
      <c r="AB182" s="19">
        <v>4982.95</v>
      </c>
      <c r="AC182" s="20">
        <v>18221.05</v>
      </c>
      <c r="AD182" s="19">
        <v>8125.35</v>
      </c>
      <c r="AE182" s="20">
        <v>20267.8</v>
      </c>
      <c r="AF182" s="19">
        <v>5650.45</v>
      </c>
      <c r="AG182" s="20">
        <v>34914</v>
      </c>
      <c r="AH182" s="19">
        <v>7959.5</v>
      </c>
      <c r="AI182" s="20">
        <v>24103.55</v>
      </c>
      <c r="AJ182" s="19">
        <v>294.35000000000002</v>
      </c>
      <c r="AK182" s="23">
        <v>140.44999999999999</v>
      </c>
    </row>
    <row r="183" spans="1:37" ht="13">
      <c r="A183" s="2" t="s">
        <v>112</v>
      </c>
      <c r="B183" s="19">
        <v>0</v>
      </c>
      <c r="C183" s="20">
        <v>5.5</v>
      </c>
      <c r="D183" s="19">
        <v>14607.95</v>
      </c>
      <c r="E183" s="20">
        <v>2445.5</v>
      </c>
      <c r="F183" s="19">
        <v>54188.55</v>
      </c>
      <c r="G183" s="20">
        <v>0</v>
      </c>
      <c r="H183" s="19">
        <v>64404.7</v>
      </c>
      <c r="I183" s="21">
        <v>311.14999999999998</v>
      </c>
      <c r="J183" s="19">
        <v>67364.350000000006</v>
      </c>
      <c r="K183" s="21">
        <v>0</v>
      </c>
      <c r="L183" s="19">
        <v>56019.1</v>
      </c>
      <c r="M183" s="21">
        <v>0.1</v>
      </c>
      <c r="N183" s="19">
        <v>56778.7</v>
      </c>
      <c r="O183" s="20">
        <v>0.4</v>
      </c>
      <c r="P183" s="19">
        <v>55704.25</v>
      </c>
      <c r="Q183" s="20">
        <v>26.15</v>
      </c>
      <c r="R183" s="19">
        <v>59359.4</v>
      </c>
      <c r="S183" s="20">
        <v>0</v>
      </c>
      <c r="T183" s="19">
        <v>50743</v>
      </c>
      <c r="U183" s="20">
        <v>0.3</v>
      </c>
      <c r="V183" s="19">
        <v>52729.9</v>
      </c>
      <c r="W183" s="20">
        <v>0.5</v>
      </c>
      <c r="X183" s="19">
        <v>42714.75</v>
      </c>
      <c r="Y183" s="20">
        <v>30.15</v>
      </c>
      <c r="Z183" s="19">
        <v>61352.65</v>
      </c>
      <c r="AA183" s="20">
        <v>94.75</v>
      </c>
      <c r="AB183" s="19">
        <v>56714.400000000001</v>
      </c>
      <c r="AC183" s="20">
        <v>4.0999999999999996</v>
      </c>
      <c r="AD183" s="19">
        <v>44299.05</v>
      </c>
      <c r="AE183" s="20">
        <v>96.35</v>
      </c>
      <c r="AF183" s="19">
        <v>49352.1</v>
      </c>
      <c r="AG183" s="20">
        <v>1.45</v>
      </c>
      <c r="AH183" s="19">
        <v>61212.85</v>
      </c>
      <c r="AI183" s="20">
        <v>2.4500000000000002</v>
      </c>
      <c r="AJ183" s="19">
        <v>920.8</v>
      </c>
      <c r="AK183" s="23">
        <v>11.8</v>
      </c>
    </row>
    <row r="184" spans="1:37" ht="13">
      <c r="A184" s="2" t="s">
        <v>138</v>
      </c>
      <c r="B184" s="19">
        <v>5503.6</v>
      </c>
      <c r="C184" s="20">
        <v>4934.9799999999996</v>
      </c>
      <c r="D184" s="19">
        <v>6433.13</v>
      </c>
      <c r="E184" s="20">
        <v>3319.88</v>
      </c>
      <c r="F184" s="19">
        <v>7523.9</v>
      </c>
      <c r="G184" s="20">
        <v>7352.7</v>
      </c>
      <c r="H184" s="19">
        <v>1569.95</v>
      </c>
      <c r="I184" s="21">
        <v>8060.35</v>
      </c>
      <c r="J184" s="19">
        <v>3812.15</v>
      </c>
      <c r="K184" s="21">
        <v>6441.45</v>
      </c>
      <c r="L184" s="19">
        <v>905.95</v>
      </c>
      <c r="M184" s="21">
        <v>8701.35</v>
      </c>
      <c r="N184" s="19">
        <v>801.8</v>
      </c>
      <c r="O184" s="20">
        <v>8992.9</v>
      </c>
      <c r="P184" s="19">
        <v>2320.0500000000002</v>
      </c>
      <c r="Q184" s="20">
        <v>6802.28</v>
      </c>
      <c r="R184" s="19">
        <v>2607.35</v>
      </c>
      <c r="S184" s="20">
        <v>8844.9500000000007</v>
      </c>
      <c r="T184" s="19">
        <v>2120.1</v>
      </c>
      <c r="U184" s="20">
        <v>7085.45</v>
      </c>
      <c r="V184" s="19">
        <v>1471.7</v>
      </c>
      <c r="W184" s="20">
        <v>12474.45</v>
      </c>
      <c r="X184" s="19">
        <v>1225.0999999999999</v>
      </c>
      <c r="Y184" s="20">
        <v>22136.2</v>
      </c>
      <c r="Z184" s="19">
        <v>1880.7</v>
      </c>
      <c r="AA184" s="20">
        <v>786.45</v>
      </c>
      <c r="AB184" s="19">
        <v>3385.25</v>
      </c>
      <c r="AC184" s="20">
        <v>2694.9</v>
      </c>
      <c r="AD184" s="19">
        <v>4190.2299999999996</v>
      </c>
      <c r="AE184" s="20">
        <v>5162.8</v>
      </c>
      <c r="AF184" s="19">
        <v>3273.88</v>
      </c>
      <c r="AG184" s="20">
        <v>6469.55</v>
      </c>
      <c r="AH184" s="19">
        <v>3496.05</v>
      </c>
      <c r="AI184" s="20">
        <v>3294.7</v>
      </c>
      <c r="AJ184" s="19">
        <v>5264.18</v>
      </c>
      <c r="AK184" s="23">
        <v>7264</v>
      </c>
    </row>
    <row r="185" spans="1:37" ht="13">
      <c r="A185" s="2" t="s">
        <v>139</v>
      </c>
      <c r="B185" s="19">
        <v>5921.98</v>
      </c>
      <c r="C185" s="20">
        <v>4022.38</v>
      </c>
      <c r="D185" s="19">
        <v>9264.93</v>
      </c>
      <c r="E185" s="20">
        <v>3180.65</v>
      </c>
      <c r="F185" s="19">
        <v>4403.13</v>
      </c>
      <c r="G185" s="20">
        <v>5830.8</v>
      </c>
      <c r="H185" s="19">
        <v>495.28</v>
      </c>
      <c r="I185" s="21">
        <v>147.30000000000001</v>
      </c>
      <c r="J185" s="19">
        <v>884.48</v>
      </c>
      <c r="K185" s="21">
        <v>101.5</v>
      </c>
      <c r="L185" s="19">
        <v>1580.6</v>
      </c>
      <c r="M185" s="21">
        <v>10685.23</v>
      </c>
      <c r="N185" s="19">
        <v>695.88</v>
      </c>
      <c r="O185" s="20">
        <v>9095.15</v>
      </c>
      <c r="P185" s="19">
        <v>2518.08</v>
      </c>
      <c r="Q185" s="20">
        <v>6852.25</v>
      </c>
      <c r="R185" s="19">
        <v>2458.15</v>
      </c>
      <c r="S185" s="20">
        <v>8646.68</v>
      </c>
      <c r="T185" s="19">
        <v>3938.88</v>
      </c>
      <c r="U185" s="20">
        <v>6264.68</v>
      </c>
      <c r="V185" s="19">
        <v>1125.28</v>
      </c>
      <c r="W185" s="20">
        <v>11682.25</v>
      </c>
      <c r="X185" s="19">
        <v>1538.75</v>
      </c>
      <c r="Y185" s="20">
        <v>14897.63</v>
      </c>
      <c r="Z185" s="19">
        <v>3462.6</v>
      </c>
      <c r="AA185" s="20">
        <v>2808.53</v>
      </c>
      <c r="AB185" s="19">
        <v>4704.55</v>
      </c>
      <c r="AC185" s="20">
        <v>3750.48</v>
      </c>
      <c r="AD185" s="19">
        <v>5444.05</v>
      </c>
      <c r="AE185" s="20">
        <v>5048.8999999999996</v>
      </c>
      <c r="AF185" s="19">
        <v>3636.88</v>
      </c>
      <c r="AG185" s="20">
        <v>6423</v>
      </c>
      <c r="AH185" s="19">
        <v>4308.63</v>
      </c>
      <c r="AI185" s="20">
        <v>2152.6</v>
      </c>
      <c r="AJ185" s="19">
        <v>7491.8</v>
      </c>
      <c r="AK185" s="23">
        <v>5201.2</v>
      </c>
    </row>
    <row r="186" spans="1:37" ht="13">
      <c r="A186" s="2" t="s">
        <v>207</v>
      </c>
      <c r="B186" s="19">
        <v>23.25</v>
      </c>
      <c r="C186" s="20">
        <v>14.43</v>
      </c>
      <c r="D186" s="19">
        <v>70.319999999999993</v>
      </c>
      <c r="E186" s="20">
        <v>20.74</v>
      </c>
      <c r="F186" s="19">
        <v>181.96</v>
      </c>
      <c r="G186" s="20">
        <v>38.51</v>
      </c>
      <c r="H186" s="19">
        <v>75.69</v>
      </c>
      <c r="I186" s="21">
        <v>19</v>
      </c>
      <c r="J186" s="19">
        <v>67.53</v>
      </c>
      <c r="K186" s="21">
        <v>6.15</v>
      </c>
      <c r="L186" s="19">
        <v>112.96</v>
      </c>
      <c r="M186" s="21">
        <v>46.42</v>
      </c>
      <c r="N186" s="19">
        <v>173.25</v>
      </c>
      <c r="O186" s="20">
        <v>24.76</v>
      </c>
      <c r="P186" s="19">
        <v>162.97999999999999</v>
      </c>
      <c r="Q186" s="20">
        <v>107.57</v>
      </c>
      <c r="R186" s="19">
        <v>39.69</v>
      </c>
      <c r="S186" s="20">
        <v>2.12</v>
      </c>
      <c r="T186" s="19">
        <v>156.71</v>
      </c>
      <c r="U186" s="20">
        <v>60.07</v>
      </c>
      <c r="V186" s="19">
        <v>52.4</v>
      </c>
      <c r="W186" s="20">
        <v>16.690000000000001</v>
      </c>
      <c r="X186" s="19">
        <v>93.19</v>
      </c>
      <c r="Y186" s="20">
        <v>44.17</v>
      </c>
      <c r="Z186" s="19">
        <v>152.96</v>
      </c>
      <c r="AA186" s="20">
        <v>28.61</v>
      </c>
      <c r="AB186" s="19">
        <v>245.52</v>
      </c>
      <c r="AC186" s="20">
        <v>60.2</v>
      </c>
      <c r="AD186" s="19">
        <v>163.57</v>
      </c>
      <c r="AE186" s="20">
        <v>49.23</v>
      </c>
      <c r="AF186" s="19">
        <v>80.69</v>
      </c>
      <c r="AG186" s="20">
        <v>80.930000000000007</v>
      </c>
      <c r="AH186" s="19">
        <v>28.92</v>
      </c>
      <c r="AI186" s="20">
        <v>3.48</v>
      </c>
      <c r="AJ186" s="19">
        <v>208.21</v>
      </c>
      <c r="AK186" s="23">
        <v>36.11</v>
      </c>
    </row>
    <row r="187" spans="1:37" ht="13">
      <c r="A187" s="2" t="s">
        <v>208</v>
      </c>
      <c r="B187" s="19">
        <v>0</v>
      </c>
      <c r="C187" s="20">
        <v>0</v>
      </c>
      <c r="D187" s="19">
        <v>0</v>
      </c>
      <c r="E187" s="20">
        <v>0</v>
      </c>
      <c r="F187" s="19">
        <v>0</v>
      </c>
      <c r="G187" s="20">
        <v>0</v>
      </c>
      <c r="H187" s="19">
        <v>0</v>
      </c>
      <c r="I187" s="21">
        <v>0</v>
      </c>
      <c r="J187" s="19">
        <v>52.07</v>
      </c>
      <c r="K187" s="21">
        <v>11.46</v>
      </c>
      <c r="L187" s="19">
        <v>58.61</v>
      </c>
      <c r="M187" s="21">
        <v>56.38</v>
      </c>
      <c r="N187" s="19">
        <v>82.85</v>
      </c>
      <c r="O187" s="20">
        <v>54.85</v>
      </c>
      <c r="P187" s="19">
        <v>109.25</v>
      </c>
      <c r="Q187" s="20">
        <v>85.62</v>
      </c>
      <c r="R187" s="19">
        <v>19.39</v>
      </c>
      <c r="S187" s="20">
        <v>8.52</v>
      </c>
      <c r="T187" s="19">
        <v>104.17</v>
      </c>
      <c r="U187" s="20">
        <v>69.28</v>
      </c>
      <c r="V187" s="19">
        <v>47.82</v>
      </c>
      <c r="W187" s="20">
        <v>30.89</v>
      </c>
      <c r="X187" s="19">
        <v>78.94</v>
      </c>
      <c r="Y187" s="20">
        <v>60.45</v>
      </c>
      <c r="Z187" s="19">
        <v>35.130000000000003</v>
      </c>
      <c r="AA187" s="20">
        <v>24.75</v>
      </c>
      <c r="AB187" s="19">
        <v>0</v>
      </c>
      <c r="AC187" s="20">
        <v>0</v>
      </c>
      <c r="AD187" s="19">
        <v>0</v>
      </c>
      <c r="AE187" s="20">
        <v>0</v>
      </c>
      <c r="AF187" s="19">
        <v>43.36</v>
      </c>
      <c r="AG187" s="20">
        <v>88.14</v>
      </c>
      <c r="AH187" s="19">
        <v>17.66</v>
      </c>
      <c r="AI187" s="20">
        <v>4.83</v>
      </c>
      <c r="AJ187" s="19">
        <v>146.56</v>
      </c>
      <c r="AK187" s="23">
        <v>87.05</v>
      </c>
    </row>
    <row r="188" spans="1:37" ht="13">
      <c r="A188" s="2" t="s">
        <v>209</v>
      </c>
      <c r="B188" s="19">
        <v>0</v>
      </c>
      <c r="C188" s="20">
        <v>0</v>
      </c>
      <c r="D188" s="19">
        <v>0</v>
      </c>
      <c r="E188" s="20">
        <v>0</v>
      </c>
      <c r="F188" s="19">
        <v>0</v>
      </c>
      <c r="G188" s="20">
        <v>0</v>
      </c>
      <c r="H188" s="19">
        <v>0</v>
      </c>
      <c r="I188" s="21">
        <v>0</v>
      </c>
      <c r="J188" s="19">
        <v>2.5099999999999998</v>
      </c>
      <c r="K188" s="21">
        <v>4.26</v>
      </c>
      <c r="L188" s="19">
        <v>78.75</v>
      </c>
      <c r="M188" s="21">
        <v>57.59</v>
      </c>
      <c r="N188" s="19">
        <v>118.28</v>
      </c>
      <c r="O188" s="20">
        <v>50.64</v>
      </c>
      <c r="P188" s="19">
        <v>104.36</v>
      </c>
      <c r="Q188" s="20">
        <v>101.18</v>
      </c>
      <c r="R188" s="19">
        <v>20.78</v>
      </c>
      <c r="S188" s="20">
        <v>11.7</v>
      </c>
      <c r="T188" s="19">
        <v>94.12</v>
      </c>
      <c r="U188" s="20">
        <v>73.16</v>
      </c>
      <c r="V188" s="19">
        <v>58.35</v>
      </c>
      <c r="W188" s="20">
        <v>34.049999999999997</v>
      </c>
      <c r="X188" s="19">
        <v>67.78</v>
      </c>
      <c r="Y188" s="20">
        <v>74.209999999999994</v>
      </c>
      <c r="Z188" s="19">
        <v>52.97</v>
      </c>
      <c r="AA188" s="20">
        <v>48.54</v>
      </c>
      <c r="AB188" s="19">
        <v>149.72999999999999</v>
      </c>
      <c r="AC188" s="20">
        <v>89.45</v>
      </c>
      <c r="AD188" s="19">
        <v>168.36</v>
      </c>
      <c r="AE188" s="20">
        <v>44.01</v>
      </c>
      <c r="AF188" s="19">
        <v>43.75</v>
      </c>
      <c r="AG188" s="20">
        <v>79.41</v>
      </c>
      <c r="AH188" s="19">
        <v>8.14</v>
      </c>
      <c r="AI188" s="20">
        <v>7.66</v>
      </c>
      <c r="AJ188" s="19">
        <v>100.93</v>
      </c>
      <c r="AK188" s="23">
        <v>32.1</v>
      </c>
    </row>
    <row r="189" spans="1:37" ht="13">
      <c r="A189" s="2" t="s">
        <v>210</v>
      </c>
      <c r="B189" s="19">
        <v>0</v>
      </c>
      <c r="C189" s="20">
        <v>0</v>
      </c>
      <c r="D189" s="19">
        <v>0</v>
      </c>
      <c r="E189" s="20">
        <v>0</v>
      </c>
      <c r="F189" s="19">
        <v>0</v>
      </c>
      <c r="G189" s="20">
        <v>0</v>
      </c>
      <c r="H189" s="19">
        <v>0</v>
      </c>
      <c r="I189" s="21">
        <v>0</v>
      </c>
      <c r="J189" s="19">
        <v>0</v>
      </c>
      <c r="K189" s="21">
        <v>0</v>
      </c>
      <c r="L189" s="19">
        <v>81.05</v>
      </c>
      <c r="M189" s="21">
        <v>53.61</v>
      </c>
      <c r="N189" s="19">
        <v>27.34</v>
      </c>
      <c r="O189" s="20">
        <v>22.44</v>
      </c>
      <c r="P189" s="19">
        <v>62.49</v>
      </c>
      <c r="Q189" s="20">
        <v>29.74</v>
      </c>
      <c r="R189" s="19">
        <v>57.48</v>
      </c>
      <c r="S189" s="20">
        <v>22.35</v>
      </c>
      <c r="T189" s="19">
        <v>43.25</v>
      </c>
      <c r="U189" s="20">
        <v>51.65</v>
      </c>
      <c r="V189" s="19">
        <v>37.93</v>
      </c>
      <c r="W189" s="20">
        <v>24.47</v>
      </c>
      <c r="X189" s="19">
        <v>17.850000000000001</v>
      </c>
      <c r="Y189" s="20">
        <v>17.03</v>
      </c>
      <c r="Z189" s="19">
        <v>18.32</v>
      </c>
      <c r="AA189" s="20">
        <v>3.6</v>
      </c>
      <c r="AB189" s="19">
        <v>20</v>
      </c>
      <c r="AC189" s="20">
        <v>3.74</v>
      </c>
      <c r="AD189" s="19">
        <v>23.01</v>
      </c>
      <c r="AE189" s="20">
        <v>17.489999999999998</v>
      </c>
      <c r="AF189" s="19">
        <v>25.49</v>
      </c>
      <c r="AG189" s="20">
        <v>28.01</v>
      </c>
      <c r="AH189" s="19">
        <v>26.91</v>
      </c>
      <c r="AI189" s="20">
        <v>4.0999999999999996</v>
      </c>
      <c r="AJ189" s="19">
        <v>64.78</v>
      </c>
      <c r="AK189" s="23">
        <v>17.3</v>
      </c>
    </row>
    <row r="190" spans="1:37" ht="13">
      <c r="A190" s="2" t="s">
        <v>173</v>
      </c>
      <c r="B190" s="19">
        <v>4237.3</v>
      </c>
      <c r="C190" s="20">
        <v>26732.1</v>
      </c>
      <c r="D190" s="19">
        <v>5633.25</v>
      </c>
      <c r="E190" s="20">
        <v>17623.75</v>
      </c>
      <c r="F190" s="19">
        <v>0</v>
      </c>
      <c r="G190" s="20">
        <v>0</v>
      </c>
      <c r="H190" s="19">
        <v>5669.65</v>
      </c>
      <c r="I190" s="21">
        <v>6637.65</v>
      </c>
      <c r="J190" s="19">
        <v>5604.75</v>
      </c>
      <c r="K190" s="21">
        <v>8392.7000000000007</v>
      </c>
      <c r="L190" s="19">
        <v>2499.6</v>
      </c>
      <c r="M190" s="21">
        <v>19737.5</v>
      </c>
      <c r="N190" s="19">
        <v>2518.65</v>
      </c>
      <c r="O190" s="20">
        <v>24952</v>
      </c>
      <c r="P190" s="19">
        <v>3027.8</v>
      </c>
      <c r="Q190" s="20">
        <v>26271.599999999999</v>
      </c>
      <c r="R190" s="19">
        <v>1710.2</v>
      </c>
      <c r="S190" s="20">
        <v>24649.55</v>
      </c>
      <c r="T190" s="19">
        <v>2428.0500000000002</v>
      </c>
      <c r="U190" s="20">
        <v>23311.65</v>
      </c>
      <c r="V190" s="19">
        <v>1744.4</v>
      </c>
      <c r="W190" s="20">
        <v>28491.1</v>
      </c>
      <c r="X190" s="19">
        <v>966.4</v>
      </c>
      <c r="Y190" s="20">
        <v>26149.4</v>
      </c>
      <c r="Z190" s="19">
        <v>3097.3</v>
      </c>
      <c r="AA190" s="20">
        <v>15376.45</v>
      </c>
      <c r="AB190" s="19">
        <v>7181.85</v>
      </c>
      <c r="AC190" s="20">
        <v>11483.25</v>
      </c>
      <c r="AD190" s="19">
        <v>6240.45</v>
      </c>
      <c r="AE190" s="20">
        <v>11320.45</v>
      </c>
      <c r="AF190" s="19">
        <v>4520.3</v>
      </c>
      <c r="AG190" s="20">
        <v>25483.05</v>
      </c>
      <c r="AH190" s="19">
        <v>5259.25</v>
      </c>
      <c r="AI190" s="20">
        <v>12728.35</v>
      </c>
      <c r="AJ190" s="19">
        <v>1754.35</v>
      </c>
      <c r="AK190" s="23">
        <v>13595.15</v>
      </c>
    </row>
    <row r="191" spans="1:37" ht="13">
      <c r="A191" s="2" t="s">
        <v>213</v>
      </c>
      <c r="B191" s="19">
        <v>6657.93</v>
      </c>
      <c r="C191" s="20">
        <v>7121.25</v>
      </c>
      <c r="D191" s="19">
        <v>13409.69</v>
      </c>
      <c r="E191" s="20">
        <v>19502.78</v>
      </c>
      <c r="F191" s="19">
        <v>13683.33</v>
      </c>
      <c r="G191" s="20">
        <v>24249.51</v>
      </c>
      <c r="H191" s="19">
        <v>12748.19</v>
      </c>
      <c r="I191" s="21">
        <v>28207.58</v>
      </c>
      <c r="J191" s="19">
        <v>11424.24</v>
      </c>
      <c r="K191" s="21">
        <v>21425.99</v>
      </c>
      <c r="L191" s="19">
        <v>11214.86</v>
      </c>
      <c r="M191" s="21">
        <v>19326.87</v>
      </c>
      <c r="N191" s="19">
        <v>8751.24</v>
      </c>
      <c r="O191" s="20">
        <v>28278.05</v>
      </c>
      <c r="P191" s="19">
        <v>7392.47</v>
      </c>
      <c r="Q191" s="20">
        <v>26302.86</v>
      </c>
      <c r="R191" s="19">
        <v>7126.38</v>
      </c>
      <c r="S191" s="20">
        <v>24381.95</v>
      </c>
      <c r="T191" s="19">
        <v>4811.8100000000004</v>
      </c>
      <c r="U191" s="20">
        <v>35123.629999999997</v>
      </c>
      <c r="V191" s="19">
        <v>3935.25</v>
      </c>
      <c r="W191" s="20">
        <v>45638.239999999998</v>
      </c>
      <c r="X191" s="19">
        <v>3801.74</v>
      </c>
      <c r="Y191" s="20">
        <v>40886.1</v>
      </c>
      <c r="Z191" s="19">
        <v>4693.1400000000003</v>
      </c>
      <c r="AA191" s="20">
        <v>16048.13</v>
      </c>
      <c r="AB191" s="19">
        <v>10839.15</v>
      </c>
      <c r="AC191" s="20">
        <v>9399.65</v>
      </c>
      <c r="AD191" s="19">
        <v>13046</v>
      </c>
      <c r="AE191" s="20">
        <v>19114.11</v>
      </c>
      <c r="AF191" s="19">
        <v>4545.18</v>
      </c>
      <c r="AG191" s="20">
        <v>29336.85</v>
      </c>
      <c r="AH191" s="19">
        <v>15628.68</v>
      </c>
      <c r="AI191" s="20">
        <v>8961.84</v>
      </c>
      <c r="AJ191" s="19">
        <v>13263.75</v>
      </c>
      <c r="AK191" s="23">
        <v>19662.89</v>
      </c>
    </row>
    <row r="192" spans="1:37" ht="13">
      <c r="A192" s="2" t="s">
        <v>158</v>
      </c>
      <c r="B192" s="19">
        <v>0.16</v>
      </c>
      <c r="C192" s="20">
        <v>27.24</v>
      </c>
      <c r="D192" s="19">
        <v>5.56</v>
      </c>
      <c r="E192" s="20">
        <v>40.299999999999997</v>
      </c>
      <c r="F192" s="19">
        <v>0</v>
      </c>
      <c r="G192" s="20">
        <v>68</v>
      </c>
      <c r="H192" s="19">
        <v>0.12</v>
      </c>
      <c r="I192" s="21">
        <v>104.74</v>
      </c>
      <c r="J192" s="19">
        <v>0</v>
      </c>
      <c r="K192" s="21">
        <v>67.819999999999993</v>
      </c>
      <c r="L192" s="19">
        <v>6.74</v>
      </c>
      <c r="M192" s="21">
        <v>7.82</v>
      </c>
      <c r="N192" s="19">
        <v>10.98</v>
      </c>
      <c r="O192" s="20">
        <v>4.6399999999999997</v>
      </c>
      <c r="P192" s="19">
        <v>10.28</v>
      </c>
      <c r="Q192" s="20">
        <v>12.9</v>
      </c>
      <c r="R192" s="19">
        <v>13.44</v>
      </c>
      <c r="S192" s="20">
        <v>23.65</v>
      </c>
      <c r="T192" s="19">
        <v>5.0599999999999996</v>
      </c>
      <c r="U192" s="20">
        <v>27.08</v>
      </c>
      <c r="V192" s="19">
        <v>12.67</v>
      </c>
      <c r="W192" s="20">
        <v>15.14</v>
      </c>
      <c r="X192" s="19">
        <v>23.02</v>
      </c>
      <c r="Y192" s="20">
        <v>21.31</v>
      </c>
      <c r="Z192" s="19">
        <v>1.42</v>
      </c>
      <c r="AA192" s="20">
        <v>17.260000000000002</v>
      </c>
      <c r="AB192" s="19">
        <v>19.54</v>
      </c>
      <c r="AC192" s="20">
        <v>30.07</v>
      </c>
      <c r="AD192" s="19">
        <v>2.46</v>
      </c>
      <c r="AE192" s="20">
        <v>108.47</v>
      </c>
      <c r="AF192" s="19">
        <v>14.27</v>
      </c>
      <c r="AG192" s="20">
        <v>128.28</v>
      </c>
      <c r="AH192" s="19">
        <v>0</v>
      </c>
      <c r="AI192" s="20">
        <v>0</v>
      </c>
      <c r="AJ192" s="19">
        <v>0.43</v>
      </c>
      <c r="AK192" s="23">
        <v>20.39</v>
      </c>
    </row>
    <row r="193" spans="1:37" ht="13">
      <c r="A193" s="2" t="s">
        <v>159</v>
      </c>
      <c r="B193" s="19">
        <v>0.83</v>
      </c>
      <c r="C193" s="20">
        <v>0.66</v>
      </c>
      <c r="D193" s="19">
        <v>2.88</v>
      </c>
      <c r="E193" s="20">
        <v>9.2799999999999994</v>
      </c>
      <c r="F193" s="19">
        <v>0.1</v>
      </c>
      <c r="G193" s="20">
        <v>3.62</v>
      </c>
      <c r="H193" s="19">
        <v>1.79</v>
      </c>
      <c r="I193" s="21">
        <v>14.06</v>
      </c>
      <c r="J193" s="19">
        <v>0</v>
      </c>
      <c r="K193" s="21">
        <v>26.98</v>
      </c>
      <c r="L193" s="19">
        <v>13.04</v>
      </c>
      <c r="M193" s="21">
        <v>20.059999999999999</v>
      </c>
      <c r="N193" s="19">
        <v>0.02</v>
      </c>
      <c r="O193" s="20">
        <v>15.31</v>
      </c>
      <c r="P193" s="19">
        <v>13.14</v>
      </c>
      <c r="Q193" s="20">
        <v>33.53</v>
      </c>
      <c r="R193" s="19">
        <v>15.79</v>
      </c>
      <c r="S193" s="20">
        <v>47.54</v>
      </c>
      <c r="T193" s="19">
        <v>10.93</v>
      </c>
      <c r="U193" s="20">
        <v>50.33</v>
      </c>
      <c r="V193" s="19">
        <v>26.71</v>
      </c>
      <c r="W193" s="20">
        <v>9.67</v>
      </c>
      <c r="X193" s="19">
        <v>26.56</v>
      </c>
      <c r="Y193" s="20">
        <v>45.14</v>
      </c>
      <c r="Z193" s="19">
        <v>6.25</v>
      </c>
      <c r="AA193" s="20">
        <v>28.44</v>
      </c>
      <c r="AB193" s="19">
        <v>16.82</v>
      </c>
      <c r="AC193" s="20">
        <v>4.79</v>
      </c>
      <c r="AD193" s="19">
        <v>12.89</v>
      </c>
      <c r="AE193" s="20">
        <v>18.91</v>
      </c>
      <c r="AF193" s="19">
        <v>15.92</v>
      </c>
      <c r="AG193" s="20">
        <v>156.31</v>
      </c>
      <c r="AH193" s="19">
        <v>0</v>
      </c>
      <c r="AI193" s="20">
        <v>0</v>
      </c>
      <c r="AJ193" s="19">
        <v>0</v>
      </c>
      <c r="AK193" s="23">
        <v>0</v>
      </c>
    </row>
    <row r="194" spans="1:37" ht="13">
      <c r="A194" s="2" t="s">
        <v>214</v>
      </c>
      <c r="B194" s="19">
        <v>9547.35</v>
      </c>
      <c r="C194" s="20">
        <v>11273.4</v>
      </c>
      <c r="D194" s="19">
        <v>10338.75</v>
      </c>
      <c r="E194" s="20">
        <v>9757.35</v>
      </c>
      <c r="F194" s="19">
        <v>7489.1</v>
      </c>
      <c r="G194" s="20">
        <v>17252.75</v>
      </c>
      <c r="H194" s="19">
        <v>3864.6</v>
      </c>
      <c r="I194" s="21">
        <v>12902.55</v>
      </c>
      <c r="J194" s="19">
        <v>6442.8</v>
      </c>
      <c r="K194" s="21">
        <v>15318.3</v>
      </c>
      <c r="L194" s="19">
        <v>15923.4</v>
      </c>
      <c r="M194" s="21">
        <v>12650.05</v>
      </c>
      <c r="N194" s="19">
        <v>12252.45</v>
      </c>
      <c r="O194" s="20">
        <v>21059.599999999999</v>
      </c>
      <c r="P194" s="19">
        <v>10493.35</v>
      </c>
      <c r="Q194" s="20">
        <v>21441.05</v>
      </c>
      <c r="R194" s="19">
        <v>15602.6</v>
      </c>
      <c r="S194" s="20">
        <v>17812.900000000001</v>
      </c>
      <c r="T194" s="19">
        <v>7444.9</v>
      </c>
      <c r="U194" s="20">
        <v>24149.35</v>
      </c>
      <c r="V194" s="19">
        <v>6345.1</v>
      </c>
      <c r="W194" s="20">
        <v>14365.3</v>
      </c>
      <c r="X194" s="19">
        <v>6760.45</v>
      </c>
      <c r="Y194" s="20">
        <v>21005.4</v>
      </c>
      <c r="Z194" s="19">
        <v>12396.75</v>
      </c>
      <c r="AA194" s="20">
        <v>9342.4</v>
      </c>
      <c r="AB194" s="19">
        <v>21314.400000000001</v>
      </c>
      <c r="AC194" s="20">
        <v>9408.5499999999993</v>
      </c>
      <c r="AD194" s="19">
        <v>11484.75</v>
      </c>
      <c r="AE194" s="20">
        <v>8794.6</v>
      </c>
      <c r="AF194" s="19">
        <v>8077.35</v>
      </c>
      <c r="AG194" s="20">
        <v>8569.0499999999993</v>
      </c>
      <c r="AH194" s="19">
        <v>9131.0499999999993</v>
      </c>
      <c r="AI194" s="20">
        <v>984.4</v>
      </c>
      <c r="AJ194" s="19">
        <v>5628.55</v>
      </c>
      <c r="AK194" s="23">
        <v>17542.400000000001</v>
      </c>
    </row>
    <row r="195" spans="1:37" ht="13">
      <c r="A195" s="2" t="s">
        <v>215</v>
      </c>
      <c r="B195" s="19">
        <v>14519.55</v>
      </c>
      <c r="C195" s="20">
        <v>5361.2</v>
      </c>
      <c r="D195" s="19">
        <v>8385.9</v>
      </c>
      <c r="E195" s="20">
        <v>5991.95</v>
      </c>
      <c r="F195" s="19">
        <v>6390</v>
      </c>
      <c r="G195" s="20">
        <v>11876.8</v>
      </c>
      <c r="H195" s="19">
        <v>4048.9</v>
      </c>
      <c r="I195" s="21">
        <v>12622.3</v>
      </c>
      <c r="J195" s="19">
        <v>7732.25</v>
      </c>
      <c r="K195" s="21">
        <v>13439.95</v>
      </c>
      <c r="L195" s="19">
        <v>19788.400000000001</v>
      </c>
      <c r="M195" s="21">
        <v>6901.6</v>
      </c>
      <c r="N195" s="19">
        <v>13490.05</v>
      </c>
      <c r="O195" s="20">
        <v>12067.1</v>
      </c>
      <c r="P195" s="19">
        <v>12033.05</v>
      </c>
      <c r="Q195" s="20">
        <v>13422.8</v>
      </c>
      <c r="R195" s="19">
        <v>13530.9</v>
      </c>
      <c r="S195" s="20">
        <v>9591.75</v>
      </c>
      <c r="T195" s="19">
        <v>12249.35</v>
      </c>
      <c r="U195" s="20">
        <v>11079.25</v>
      </c>
      <c r="V195" s="19">
        <v>15101.9</v>
      </c>
      <c r="W195" s="20">
        <v>4860.7</v>
      </c>
      <c r="X195" s="19">
        <v>5511.8</v>
      </c>
      <c r="Y195" s="20">
        <v>7919.85</v>
      </c>
      <c r="Z195" s="19">
        <v>9011.65</v>
      </c>
      <c r="AA195" s="20">
        <v>13772.1</v>
      </c>
      <c r="AB195" s="19">
        <v>22244.85</v>
      </c>
      <c r="AC195" s="20">
        <v>5295.2</v>
      </c>
      <c r="AD195" s="19">
        <v>9362.7000000000007</v>
      </c>
      <c r="AE195" s="20">
        <v>7794</v>
      </c>
      <c r="AF195" s="19">
        <v>4208.8999999999996</v>
      </c>
      <c r="AG195" s="20">
        <v>11212.9</v>
      </c>
      <c r="AH195" s="19">
        <v>14382.05</v>
      </c>
      <c r="AI195" s="20">
        <v>605.04999999999995</v>
      </c>
      <c r="AJ195" s="19">
        <v>3599.15</v>
      </c>
      <c r="AK195" s="23">
        <v>17862</v>
      </c>
    </row>
    <row r="196" spans="1:37" ht="13">
      <c r="A196" s="2" t="s">
        <v>95</v>
      </c>
      <c r="B196" s="19">
        <v>7791.72</v>
      </c>
      <c r="C196" s="20">
        <v>3202.28</v>
      </c>
      <c r="D196" s="19">
        <v>7505.92</v>
      </c>
      <c r="E196" s="20">
        <v>3178.48</v>
      </c>
      <c r="F196" s="19">
        <v>6596.68</v>
      </c>
      <c r="G196" s="20">
        <v>5888</v>
      </c>
      <c r="H196" s="19">
        <v>2289.88</v>
      </c>
      <c r="I196" s="21">
        <v>9868.64</v>
      </c>
      <c r="J196" s="19">
        <v>9301.2800000000007</v>
      </c>
      <c r="K196" s="21">
        <v>8150.76</v>
      </c>
      <c r="L196" s="19">
        <v>6856.84</v>
      </c>
      <c r="M196" s="21">
        <v>6006.28</v>
      </c>
      <c r="N196" s="19">
        <v>3349.44</v>
      </c>
      <c r="O196" s="20">
        <v>7193.32</v>
      </c>
      <c r="P196" s="19">
        <v>5764.8</v>
      </c>
      <c r="Q196" s="20">
        <v>7589.64</v>
      </c>
      <c r="R196" s="19">
        <v>3619.16</v>
      </c>
      <c r="S196" s="20">
        <v>3499.64</v>
      </c>
      <c r="T196" s="19">
        <v>3409.08</v>
      </c>
      <c r="U196" s="20">
        <v>4386.68</v>
      </c>
      <c r="V196" s="19">
        <v>3060.6</v>
      </c>
      <c r="W196" s="20">
        <v>7359.88</v>
      </c>
      <c r="X196" s="19">
        <v>4661.24</v>
      </c>
      <c r="Y196" s="20">
        <v>7479.48</v>
      </c>
      <c r="Z196" s="19">
        <v>2640.88</v>
      </c>
      <c r="AA196" s="20">
        <v>4471.5200000000004</v>
      </c>
      <c r="AB196" s="19">
        <v>6413.72</v>
      </c>
      <c r="AC196" s="20">
        <v>3679.24</v>
      </c>
      <c r="AD196" s="19">
        <v>8577.68</v>
      </c>
      <c r="AE196" s="20">
        <v>5870.8</v>
      </c>
      <c r="AF196" s="19">
        <v>1944</v>
      </c>
      <c r="AG196" s="20">
        <v>698.92</v>
      </c>
      <c r="AH196" s="19">
        <v>0</v>
      </c>
      <c r="AI196" s="20">
        <v>0</v>
      </c>
      <c r="AJ196" s="19">
        <v>5121.84</v>
      </c>
      <c r="AK196" s="23">
        <v>3178.12</v>
      </c>
    </row>
    <row r="197" spans="1:37" ht="13">
      <c r="A197" s="2" t="s">
        <v>96</v>
      </c>
      <c r="B197" s="19">
        <v>4179.84</v>
      </c>
      <c r="C197" s="20">
        <v>3985.48</v>
      </c>
      <c r="D197" s="19">
        <v>6550.36</v>
      </c>
      <c r="E197" s="20">
        <v>2071.2399999999998</v>
      </c>
      <c r="F197" s="19">
        <v>4065.04</v>
      </c>
      <c r="G197" s="20">
        <v>6376.64</v>
      </c>
      <c r="H197" s="19">
        <v>4276.6000000000004</v>
      </c>
      <c r="I197" s="21">
        <v>5233.4399999999996</v>
      </c>
      <c r="J197" s="19">
        <v>3425.76</v>
      </c>
      <c r="K197" s="21">
        <v>4961.5600000000004</v>
      </c>
      <c r="L197" s="19">
        <v>3415.6</v>
      </c>
      <c r="M197" s="21">
        <v>7977.8</v>
      </c>
      <c r="N197" s="19">
        <v>1348.48</v>
      </c>
      <c r="O197" s="20">
        <v>5178.24</v>
      </c>
      <c r="P197" s="19">
        <v>2182.44</v>
      </c>
      <c r="Q197" s="20">
        <v>13782.4</v>
      </c>
      <c r="R197" s="19">
        <v>7186.96</v>
      </c>
      <c r="S197" s="20">
        <v>5303.92</v>
      </c>
      <c r="T197" s="19">
        <v>4312.08</v>
      </c>
      <c r="U197" s="20">
        <v>5361.8</v>
      </c>
      <c r="V197" s="19">
        <v>5198.88</v>
      </c>
      <c r="W197" s="20">
        <v>7376.32</v>
      </c>
      <c r="X197" s="19">
        <v>1340.2</v>
      </c>
      <c r="Y197" s="20">
        <v>3171.44</v>
      </c>
      <c r="Z197" s="19">
        <v>0</v>
      </c>
      <c r="AA197" s="20">
        <v>0</v>
      </c>
      <c r="AB197" s="19">
        <v>0</v>
      </c>
      <c r="AC197" s="20">
        <v>0</v>
      </c>
      <c r="AD197" s="19">
        <v>0</v>
      </c>
      <c r="AE197" s="20">
        <v>0</v>
      </c>
      <c r="AF197" s="19">
        <v>0</v>
      </c>
      <c r="AG197" s="20">
        <v>0</v>
      </c>
      <c r="AH197" s="19">
        <v>682.04</v>
      </c>
      <c r="AI197" s="20">
        <v>676.44</v>
      </c>
      <c r="AJ197" s="19">
        <v>5966.8</v>
      </c>
      <c r="AK197" s="23">
        <v>2407.88</v>
      </c>
    </row>
    <row r="198" spans="1:37" ht="13">
      <c r="A198" s="2" t="s">
        <v>97</v>
      </c>
      <c r="B198" s="19">
        <v>7275.24</v>
      </c>
      <c r="C198" s="20">
        <v>3370.88</v>
      </c>
      <c r="D198" s="19">
        <v>9276.08</v>
      </c>
      <c r="E198" s="20">
        <v>3714.88</v>
      </c>
      <c r="F198" s="19">
        <v>6423.28</v>
      </c>
      <c r="G198" s="20">
        <v>6054.6</v>
      </c>
      <c r="H198" s="19">
        <v>1562.64</v>
      </c>
      <c r="I198" s="21">
        <v>4957.16</v>
      </c>
      <c r="J198" s="19">
        <v>0</v>
      </c>
      <c r="K198" s="21">
        <v>0</v>
      </c>
      <c r="L198" s="19">
        <v>0</v>
      </c>
      <c r="M198" s="21">
        <v>0</v>
      </c>
      <c r="N198" s="19">
        <v>0</v>
      </c>
      <c r="O198" s="20">
        <v>0</v>
      </c>
      <c r="P198" s="19">
        <v>2170</v>
      </c>
      <c r="Q198" s="20">
        <v>9545.2800000000007</v>
      </c>
      <c r="R198" s="19">
        <v>3546.36</v>
      </c>
      <c r="S198" s="20">
        <v>8379.92</v>
      </c>
      <c r="T198" s="19">
        <v>5543.12</v>
      </c>
      <c r="U198" s="20">
        <v>4932.68</v>
      </c>
      <c r="V198" s="19">
        <v>3771.84</v>
      </c>
      <c r="W198" s="20">
        <v>5316.92</v>
      </c>
      <c r="X198" s="19">
        <v>6150.76</v>
      </c>
      <c r="Y198" s="20">
        <v>7741.52</v>
      </c>
      <c r="Z198" s="19">
        <v>3037.48</v>
      </c>
      <c r="AA198" s="20">
        <v>4334.92</v>
      </c>
      <c r="AB198" s="19">
        <v>6679.96</v>
      </c>
      <c r="AC198" s="20">
        <v>3113.12</v>
      </c>
      <c r="AD198" s="19">
        <v>4902.4799999999996</v>
      </c>
      <c r="AE198" s="20">
        <v>6109.8</v>
      </c>
      <c r="AF198" s="19">
        <v>7674.76</v>
      </c>
      <c r="AG198" s="20">
        <v>7034.88</v>
      </c>
      <c r="AH198" s="19">
        <v>6470.04</v>
      </c>
      <c r="AI198" s="20">
        <v>3830.28</v>
      </c>
      <c r="AJ198" s="19">
        <v>4263.5600000000004</v>
      </c>
      <c r="AK198" s="23">
        <v>3130</v>
      </c>
    </row>
    <row r="199" spans="1:37" ht="13">
      <c r="A199" s="2" t="s">
        <v>211</v>
      </c>
      <c r="B199" s="19">
        <v>58.08</v>
      </c>
      <c r="C199" s="20">
        <v>54.85</v>
      </c>
      <c r="D199" s="19">
        <v>11.65</v>
      </c>
      <c r="E199" s="20">
        <v>350.95</v>
      </c>
      <c r="F199" s="19">
        <v>80.180000000000007</v>
      </c>
      <c r="G199" s="20">
        <v>0.5</v>
      </c>
      <c r="H199" s="19">
        <v>18.309999999999999</v>
      </c>
      <c r="I199" s="21">
        <v>9.4600000000000009</v>
      </c>
      <c r="J199" s="19">
        <v>14.66</v>
      </c>
      <c r="K199" s="21">
        <v>0.02</v>
      </c>
      <c r="L199" s="19">
        <v>64.12</v>
      </c>
      <c r="M199" s="21">
        <v>0.08</v>
      </c>
      <c r="N199" s="19">
        <v>109.94</v>
      </c>
      <c r="O199" s="20">
        <v>0.17</v>
      </c>
      <c r="P199" s="19">
        <v>50.39</v>
      </c>
      <c r="Q199" s="20">
        <v>189.88</v>
      </c>
      <c r="R199" s="19">
        <v>18.68</v>
      </c>
      <c r="S199" s="20">
        <v>580.78</v>
      </c>
      <c r="T199" s="19">
        <v>22.48</v>
      </c>
      <c r="U199" s="20">
        <v>49.02</v>
      </c>
      <c r="V199" s="19">
        <v>39.58</v>
      </c>
      <c r="W199" s="20">
        <v>82.34</v>
      </c>
      <c r="X199" s="19">
        <v>211.55</v>
      </c>
      <c r="Y199" s="20">
        <v>347.07</v>
      </c>
      <c r="Z199" s="19">
        <v>49.9</v>
      </c>
      <c r="AA199" s="20">
        <v>9.4600000000000009</v>
      </c>
      <c r="AB199" s="19">
        <v>0</v>
      </c>
      <c r="AC199" s="20">
        <v>0</v>
      </c>
      <c r="AD199" s="19">
        <v>1.79</v>
      </c>
      <c r="AE199" s="20">
        <v>2.39</v>
      </c>
      <c r="AF199" s="19">
        <v>1.41</v>
      </c>
      <c r="AG199" s="20">
        <v>45.78</v>
      </c>
      <c r="AH199" s="19">
        <v>7.31</v>
      </c>
      <c r="AI199" s="20">
        <v>40.98</v>
      </c>
      <c r="AJ199" s="19">
        <v>19.07</v>
      </c>
      <c r="AK199" s="23">
        <v>12.36</v>
      </c>
    </row>
    <row r="200" spans="1:37" ht="13">
      <c r="A200" s="2" t="s">
        <v>212</v>
      </c>
      <c r="B200" s="19">
        <v>1.1100000000000001</v>
      </c>
      <c r="C200" s="20">
        <v>77.959999999999994</v>
      </c>
      <c r="D200" s="19">
        <v>0.62</v>
      </c>
      <c r="E200" s="20">
        <v>15.66</v>
      </c>
      <c r="F200" s="19">
        <v>0.78</v>
      </c>
      <c r="G200" s="20">
        <v>53.68</v>
      </c>
      <c r="H200" s="19">
        <v>51.09</v>
      </c>
      <c r="I200" s="21">
        <v>0.05</v>
      </c>
      <c r="J200" s="19">
        <v>156.26</v>
      </c>
      <c r="K200" s="21">
        <v>0.12</v>
      </c>
      <c r="L200" s="19">
        <v>172.93</v>
      </c>
      <c r="M200" s="21">
        <v>0.01</v>
      </c>
      <c r="N200" s="19">
        <v>138.87</v>
      </c>
      <c r="O200" s="20">
        <v>0.49</v>
      </c>
      <c r="P200" s="19">
        <v>45.35</v>
      </c>
      <c r="Q200" s="20">
        <v>63.99</v>
      </c>
      <c r="R200" s="19">
        <v>56.64</v>
      </c>
      <c r="S200" s="20">
        <v>130.97999999999999</v>
      </c>
      <c r="T200" s="19">
        <v>128.22</v>
      </c>
      <c r="U200" s="20">
        <v>0.02</v>
      </c>
      <c r="V200" s="19">
        <v>104.56</v>
      </c>
      <c r="W200" s="20">
        <v>155.91</v>
      </c>
      <c r="X200" s="19">
        <v>81.41</v>
      </c>
      <c r="Y200" s="20">
        <v>0.02</v>
      </c>
      <c r="Z200" s="19">
        <v>171.14</v>
      </c>
      <c r="AA200" s="20">
        <v>4.88</v>
      </c>
      <c r="AB200" s="19">
        <v>0</v>
      </c>
      <c r="AC200" s="20">
        <v>241.93</v>
      </c>
      <c r="AD200" s="19">
        <v>0</v>
      </c>
      <c r="AE200" s="20">
        <v>272.83</v>
      </c>
      <c r="AF200" s="19">
        <v>0</v>
      </c>
      <c r="AG200" s="20">
        <v>144.16999999999999</v>
      </c>
      <c r="AH200" s="19">
        <v>0</v>
      </c>
      <c r="AI200" s="20">
        <v>149.01</v>
      </c>
      <c r="AJ200" s="19">
        <v>0.02</v>
      </c>
      <c r="AK200" s="23">
        <v>191.08</v>
      </c>
    </row>
    <row r="201" spans="1:37" ht="13">
      <c r="A201" s="2" t="s">
        <v>113</v>
      </c>
      <c r="B201" s="19">
        <v>36175.9</v>
      </c>
      <c r="C201" s="20">
        <v>7480</v>
      </c>
      <c r="D201" s="19">
        <v>53848.95</v>
      </c>
      <c r="E201" s="20">
        <v>940.7</v>
      </c>
      <c r="F201" s="19">
        <v>51297.599999999999</v>
      </c>
      <c r="G201" s="20">
        <v>511.85</v>
      </c>
      <c r="H201" s="19">
        <v>50500.3</v>
      </c>
      <c r="I201" s="21">
        <v>726.1</v>
      </c>
      <c r="J201" s="19">
        <v>43876.4</v>
      </c>
      <c r="K201" s="21">
        <v>1265.8499999999999</v>
      </c>
      <c r="L201" s="19">
        <v>31808.3</v>
      </c>
      <c r="M201" s="21">
        <v>11764.8</v>
      </c>
      <c r="N201" s="19">
        <v>19444.3</v>
      </c>
      <c r="O201" s="20">
        <v>17886.150000000001</v>
      </c>
      <c r="P201" s="19">
        <v>22337.25</v>
      </c>
      <c r="Q201" s="20">
        <v>9375.1</v>
      </c>
      <c r="R201" s="19">
        <v>9242.9500000000007</v>
      </c>
      <c r="S201" s="20">
        <v>12857.85</v>
      </c>
      <c r="T201" s="19">
        <v>6969.6</v>
      </c>
      <c r="U201" s="20">
        <v>13501.85</v>
      </c>
      <c r="V201" s="19">
        <v>7102.55</v>
      </c>
      <c r="W201" s="20">
        <v>8362.85</v>
      </c>
      <c r="X201" s="19">
        <v>8547.35</v>
      </c>
      <c r="Y201" s="20">
        <v>17275.55</v>
      </c>
      <c r="Z201" s="19">
        <v>9031.85</v>
      </c>
      <c r="AA201" s="20">
        <v>7844.15</v>
      </c>
      <c r="AB201" s="19">
        <v>10189.799999999999</v>
      </c>
      <c r="AC201" s="20">
        <v>25702.9</v>
      </c>
      <c r="AD201" s="19">
        <v>17662.5</v>
      </c>
      <c r="AE201" s="20">
        <v>11521.95</v>
      </c>
      <c r="AF201" s="19">
        <v>12504.1</v>
      </c>
      <c r="AG201" s="20">
        <v>29177.1</v>
      </c>
      <c r="AH201" s="19">
        <v>22174.7</v>
      </c>
      <c r="AI201" s="20">
        <v>8455.2999999999993</v>
      </c>
      <c r="AJ201" s="19">
        <v>16469.7</v>
      </c>
      <c r="AK201" s="23">
        <v>17635.599999999999</v>
      </c>
    </row>
    <row r="202" spans="1:37" ht="13">
      <c r="A202" s="2" t="s">
        <v>114</v>
      </c>
      <c r="B202" s="19">
        <v>23807.95</v>
      </c>
      <c r="C202" s="20">
        <v>13898.8</v>
      </c>
      <c r="D202" s="19">
        <v>44748.45</v>
      </c>
      <c r="E202" s="20">
        <v>2891.55</v>
      </c>
      <c r="F202" s="19">
        <v>48973.8</v>
      </c>
      <c r="G202" s="20">
        <v>1210.8</v>
      </c>
      <c r="H202" s="19">
        <v>44782.400000000001</v>
      </c>
      <c r="I202" s="21">
        <v>2576.85</v>
      </c>
      <c r="J202" s="19">
        <v>44721.15</v>
      </c>
      <c r="K202" s="21">
        <v>1398.85</v>
      </c>
      <c r="L202" s="19">
        <v>30067.4</v>
      </c>
      <c r="M202" s="21">
        <v>9696.6</v>
      </c>
      <c r="N202" s="19">
        <v>15277</v>
      </c>
      <c r="O202" s="20">
        <v>17364.25</v>
      </c>
      <c r="P202" s="19">
        <v>19652.349999999999</v>
      </c>
      <c r="Q202" s="20">
        <v>8199</v>
      </c>
      <c r="R202" s="19">
        <v>10976.4</v>
      </c>
      <c r="S202" s="20">
        <v>11285.65</v>
      </c>
      <c r="T202" s="19">
        <v>8779.4500000000007</v>
      </c>
      <c r="U202" s="20">
        <v>13058.4</v>
      </c>
      <c r="V202" s="19">
        <v>8564.4500000000007</v>
      </c>
      <c r="W202" s="20">
        <v>14237.4</v>
      </c>
      <c r="X202" s="19">
        <v>5633.55</v>
      </c>
      <c r="Y202" s="20">
        <v>24328.55</v>
      </c>
      <c r="Z202" s="19">
        <v>0</v>
      </c>
      <c r="AA202" s="20">
        <v>0</v>
      </c>
      <c r="AB202" s="19">
        <v>0</v>
      </c>
      <c r="AC202" s="20">
        <v>0</v>
      </c>
      <c r="AD202" s="19">
        <v>5599.45</v>
      </c>
      <c r="AE202" s="20">
        <v>3626</v>
      </c>
      <c r="AF202" s="19">
        <v>9649.5</v>
      </c>
      <c r="AG202" s="20">
        <v>11931.65</v>
      </c>
      <c r="AH202" s="19">
        <v>9909.5</v>
      </c>
      <c r="AI202" s="20">
        <v>2939.8</v>
      </c>
      <c r="AJ202" s="19">
        <v>23096.65</v>
      </c>
      <c r="AK202" s="23">
        <v>2233.4</v>
      </c>
    </row>
    <row r="203" spans="1:37" ht="13">
      <c r="A203" s="2" t="s">
        <v>216</v>
      </c>
      <c r="B203" s="19">
        <v>1116.8</v>
      </c>
      <c r="C203" s="20">
        <v>1120.4000000000001</v>
      </c>
      <c r="D203" s="19">
        <v>1318</v>
      </c>
      <c r="E203" s="20">
        <v>1739</v>
      </c>
      <c r="F203" s="19">
        <v>656.3</v>
      </c>
      <c r="G203" s="20">
        <v>997.4</v>
      </c>
      <c r="H203" s="19">
        <v>800.1</v>
      </c>
      <c r="I203" s="21">
        <v>717.4</v>
      </c>
      <c r="J203" s="19">
        <v>127.2</v>
      </c>
      <c r="K203" s="21">
        <v>1364.1</v>
      </c>
      <c r="L203" s="19">
        <v>249.6</v>
      </c>
      <c r="M203" s="21">
        <v>580</v>
      </c>
      <c r="N203" s="19">
        <v>760.4</v>
      </c>
      <c r="O203" s="20">
        <v>830.9</v>
      </c>
      <c r="P203" s="19">
        <v>935.7</v>
      </c>
      <c r="Q203" s="20">
        <v>1255.2</v>
      </c>
      <c r="R203" s="19">
        <v>1432.4</v>
      </c>
      <c r="S203" s="20">
        <v>1156.5</v>
      </c>
      <c r="T203" s="19">
        <v>2114.9</v>
      </c>
      <c r="U203" s="20">
        <v>2599.4</v>
      </c>
      <c r="V203" s="19">
        <v>1021.6</v>
      </c>
      <c r="W203" s="20">
        <v>3439.3</v>
      </c>
      <c r="X203" s="19">
        <v>966.1</v>
      </c>
      <c r="Y203" s="20">
        <v>1935.7</v>
      </c>
      <c r="Z203" s="19">
        <v>160.30000000000001</v>
      </c>
      <c r="AA203" s="20">
        <v>1174.0999999999999</v>
      </c>
      <c r="AB203" s="19">
        <v>392.9</v>
      </c>
      <c r="AC203" s="20">
        <v>216.8</v>
      </c>
      <c r="AD203" s="19">
        <v>0</v>
      </c>
      <c r="AE203" s="20">
        <v>0</v>
      </c>
      <c r="AF203" s="19">
        <v>0</v>
      </c>
      <c r="AG203" s="20">
        <v>0</v>
      </c>
      <c r="AH203" s="19">
        <v>470.6</v>
      </c>
      <c r="AI203" s="20">
        <v>34</v>
      </c>
      <c r="AJ203" s="19">
        <v>249.6</v>
      </c>
      <c r="AK203" s="23">
        <v>139.69999999999999</v>
      </c>
    </row>
    <row r="204" spans="1:37" ht="13">
      <c r="A204" s="2" t="s">
        <v>217</v>
      </c>
      <c r="B204" s="19">
        <v>0</v>
      </c>
      <c r="C204" s="20">
        <v>0</v>
      </c>
      <c r="D204" s="19">
        <v>0</v>
      </c>
      <c r="E204" s="20">
        <v>0</v>
      </c>
      <c r="F204" s="19">
        <v>0</v>
      </c>
      <c r="G204" s="20">
        <v>0</v>
      </c>
      <c r="H204" s="19">
        <v>0</v>
      </c>
      <c r="I204" s="21">
        <v>0</v>
      </c>
      <c r="J204" s="19">
        <v>0</v>
      </c>
      <c r="K204" s="21">
        <v>0</v>
      </c>
      <c r="L204" s="19">
        <v>0</v>
      </c>
      <c r="M204" s="21">
        <v>0</v>
      </c>
      <c r="N204" s="19">
        <v>0</v>
      </c>
      <c r="O204" s="20">
        <v>0</v>
      </c>
      <c r="P204" s="19">
        <v>685.6</v>
      </c>
      <c r="Q204" s="20">
        <v>1373.1</v>
      </c>
      <c r="R204" s="19">
        <v>649.20000000000005</v>
      </c>
      <c r="S204" s="20">
        <v>1501.1</v>
      </c>
      <c r="T204" s="19">
        <v>1048</v>
      </c>
      <c r="U204" s="20">
        <v>2951.9</v>
      </c>
      <c r="V204" s="19">
        <v>525.9</v>
      </c>
      <c r="W204" s="20">
        <v>3740.6</v>
      </c>
      <c r="X204" s="19">
        <v>752</v>
      </c>
      <c r="Y204" s="20">
        <v>1542.7</v>
      </c>
      <c r="Z204" s="19">
        <v>92.7</v>
      </c>
      <c r="AA204" s="20">
        <v>588.5</v>
      </c>
      <c r="AB204" s="19">
        <v>286.10000000000002</v>
      </c>
      <c r="AC204" s="20">
        <v>310.8</v>
      </c>
      <c r="AD204" s="19">
        <v>185.8</v>
      </c>
      <c r="AE204" s="20">
        <v>170.7</v>
      </c>
      <c r="AF204" s="19">
        <v>353.6</v>
      </c>
      <c r="AG204" s="20">
        <v>335</v>
      </c>
      <c r="AH204" s="19">
        <v>136.4</v>
      </c>
      <c r="AI204" s="20">
        <v>153.69999999999999</v>
      </c>
      <c r="AJ204" s="19">
        <v>411.2</v>
      </c>
      <c r="AK204" s="23">
        <v>230.7</v>
      </c>
    </row>
    <row r="205" spans="1:37" ht="13">
      <c r="A205" s="2" t="s">
        <v>218</v>
      </c>
      <c r="B205" s="19">
        <v>921.6</v>
      </c>
      <c r="C205" s="20">
        <v>1886</v>
      </c>
      <c r="D205" s="19">
        <v>1176.7</v>
      </c>
      <c r="E205" s="20">
        <v>2101.8000000000002</v>
      </c>
      <c r="F205" s="19">
        <v>421.1</v>
      </c>
      <c r="G205" s="20">
        <v>1836.5</v>
      </c>
      <c r="H205" s="19">
        <v>275.10000000000002</v>
      </c>
      <c r="I205" s="21">
        <v>643.5</v>
      </c>
      <c r="J205" s="19">
        <v>0</v>
      </c>
      <c r="K205" s="21">
        <v>0</v>
      </c>
      <c r="L205" s="19">
        <v>82.1</v>
      </c>
      <c r="M205" s="21">
        <v>635.9</v>
      </c>
      <c r="N205" s="19">
        <v>296.7</v>
      </c>
      <c r="O205" s="20">
        <v>1050.2</v>
      </c>
      <c r="P205" s="19">
        <v>305.89999999999998</v>
      </c>
      <c r="Q205" s="20">
        <v>1007.8</v>
      </c>
      <c r="R205" s="19">
        <v>1202.5999999999999</v>
      </c>
      <c r="S205" s="20">
        <v>2227.1</v>
      </c>
      <c r="T205" s="19">
        <v>1026.0999999999999</v>
      </c>
      <c r="U205" s="20">
        <v>2256.9</v>
      </c>
      <c r="V205" s="19">
        <v>641.4</v>
      </c>
      <c r="W205" s="20">
        <v>4636.6000000000004</v>
      </c>
      <c r="X205" s="19">
        <v>892.8</v>
      </c>
      <c r="Y205" s="20">
        <v>3519.7</v>
      </c>
      <c r="Z205" s="19">
        <v>62.7</v>
      </c>
      <c r="AA205" s="20">
        <v>145.6</v>
      </c>
      <c r="AB205" s="19">
        <v>37.700000000000003</v>
      </c>
      <c r="AC205" s="20">
        <v>82.5</v>
      </c>
      <c r="AD205" s="19">
        <v>362.3</v>
      </c>
      <c r="AE205" s="20">
        <v>207.3</v>
      </c>
      <c r="AF205" s="19">
        <v>487.9</v>
      </c>
      <c r="AG205" s="20">
        <v>304.39999999999998</v>
      </c>
      <c r="AH205" s="19">
        <v>182.9</v>
      </c>
      <c r="AI205" s="20">
        <v>275.2</v>
      </c>
      <c r="AJ205" s="19">
        <v>269.60000000000002</v>
      </c>
      <c r="AK205" s="23">
        <v>154.80000000000001</v>
      </c>
    </row>
    <row r="206" spans="1:37" ht="13">
      <c r="A206" s="2" t="s">
        <v>219</v>
      </c>
      <c r="B206" s="19">
        <v>462.8</v>
      </c>
      <c r="C206" s="20">
        <v>42204.5</v>
      </c>
      <c r="D206" s="19">
        <v>371.15</v>
      </c>
      <c r="E206" s="20">
        <v>6505.15</v>
      </c>
      <c r="F206" s="19">
        <v>0</v>
      </c>
      <c r="G206" s="20">
        <v>0</v>
      </c>
      <c r="H206" s="19">
        <v>54.95</v>
      </c>
      <c r="I206" s="21">
        <v>30.2</v>
      </c>
      <c r="J206" s="19">
        <v>986.55</v>
      </c>
      <c r="K206" s="21">
        <v>18008.05</v>
      </c>
      <c r="L206" s="19">
        <v>539.29999999999995</v>
      </c>
      <c r="M206" s="21">
        <v>29681.75</v>
      </c>
      <c r="N206" s="19">
        <v>231.8</v>
      </c>
      <c r="O206" s="20">
        <v>32101.35</v>
      </c>
      <c r="P206" s="19">
        <v>732.15</v>
      </c>
      <c r="Q206" s="20">
        <v>30780.75</v>
      </c>
      <c r="R206" s="19">
        <v>748.85</v>
      </c>
      <c r="S206" s="20">
        <v>33290.050000000003</v>
      </c>
      <c r="T206" s="19">
        <v>930.25</v>
      </c>
      <c r="U206" s="20">
        <v>34997.199999999997</v>
      </c>
      <c r="V206" s="19">
        <v>1094.8</v>
      </c>
      <c r="W206" s="20">
        <v>40017.800000000003</v>
      </c>
      <c r="X206" s="19">
        <v>578.29999999999995</v>
      </c>
      <c r="Y206" s="20">
        <v>48043.1</v>
      </c>
      <c r="Z206" s="19">
        <v>969.3</v>
      </c>
      <c r="AA206" s="20">
        <v>22567.35</v>
      </c>
      <c r="AB206" s="19">
        <v>713.2</v>
      </c>
      <c r="AC206" s="20">
        <v>19488.2</v>
      </c>
      <c r="AD206" s="19">
        <v>879.75</v>
      </c>
      <c r="AE206" s="20">
        <v>21207.65</v>
      </c>
      <c r="AF206" s="19">
        <v>335.6</v>
      </c>
      <c r="AG206" s="20">
        <v>30224.1</v>
      </c>
      <c r="AH206" s="19">
        <v>1802.4</v>
      </c>
      <c r="AI206" s="20">
        <v>12499.15</v>
      </c>
      <c r="AJ206" s="19">
        <v>280.89999999999998</v>
      </c>
      <c r="AK206" s="23">
        <v>33229.25</v>
      </c>
    </row>
    <row r="207" spans="1:37" ht="13">
      <c r="A207" s="2" t="s">
        <v>220</v>
      </c>
      <c r="B207" s="19">
        <v>711.8</v>
      </c>
      <c r="C207" s="20">
        <v>45631.25</v>
      </c>
      <c r="D207" s="19">
        <v>241.75</v>
      </c>
      <c r="E207" s="20">
        <v>36001.800000000003</v>
      </c>
      <c r="F207" s="19">
        <v>156.44999999999999</v>
      </c>
      <c r="G207" s="20">
        <v>16349.6</v>
      </c>
      <c r="H207" s="19">
        <v>1032.5</v>
      </c>
      <c r="I207" s="21">
        <v>14563.5</v>
      </c>
      <c r="J207" s="19">
        <v>1231.8</v>
      </c>
      <c r="K207" s="21">
        <v>20968.099999999999</v>
      </c>
      <c r="L207" s="19">
        <v>301.60000000000002</v>
      </c>
      <c r="M207" s="21">
        <v>33784.300000000003</v>
      </c>
      <c r="N207" s="19">
        <v>297.60000000000002</v>
      </c>
      <c r="O207" s="20">
        <v>28884.65</v>
      </c>
      <c r="P207" s="19">
        <v>780.6</v>
      </c>
      <c r="Q207" s="20">
        <v>36471.65</v>
      </c>
      <c r="R207" s="19">
        <v>472.65</v>
      </c>
      <c r="S207" s="20">
        <v>34622.25</v>
      </c>
      <c r="T207" s="19">
        <v>581.5</v>
      </c>
      <c r="U207" s="20">
        <v>40197.599999999999</v>
      </c>
      <c r="V207" s="19">
        <v>592.54999999999995</v>
      </c>
      <c r="W207" s="20">
        <v>41853.199999999997</v>
      </c>
      <c r="X207" s="19">
        <v>619.9</v>
      </c>
      <c r="Y207" s="20">
        <v>59347.6</v>
      </c>
      <c r="Z207" s="19">
        <v>1216.4000000000001</v>
      </c>
      <c r="AA207" s="20">
        <v>22181.75</v>
      </c>
      <c r="AB207" s="19">
        <v>853.55</v>
      </c>
      <c r="AC207" s="20">
        <v>26630.799999999999</v>
      </c>
      <c r="AD207" s="19">
        <v>897.85</v>
      </c>
      <c r="AE207" s="20">
        <v>19897.3</v>
      </c>
      <c r="AF207" s="19">
        <v>536.5</v>
      </c>
      <c r="AG207" s="20">
        <v>37038.550000000003</v>
      </c>
      <c r="AH207" s="19">
        <v>952.6</v>
      </c>
      <c r="AI207" s="20">
        <v>19498.650000000001</v>
      </c>
      <c r="AJ207" s="19">
        <v>266.25</v>
      </c>
      <c r="AK207" s="23">
        <v>39032.699999999997</v>
      </c>
    </row>
    <row r="208" spans="1:37" ht="13">
      <c r="A208" s="2" t="s">
        <v>221</v>
      </c>
      <c r="B208" s="19">
        <v>812.6</v>
      </c>
      <c r="C208" s="20">
        <v>41695.25</v>
      </c>
      <c r="D208" s="19">
        <v>472.15</v>
      </c>
      <c r="E208" s="20">
        <v>44629.45</v>
      </c>
      <c r="F208" s="19">
        <v>586.54999999999995</v>
      </c>
      <c r="G208" s="20">
        <v>39021.4</v>
      </c>
      <c r="H208" s="19">
        <v>1164.4000000000001</v>
      </c>
      <c r="I208" s="21">
        <v>14120.8</v>
      </c>
      <c r="J208" s="19">
        <v>311.39999999999998</v>
      </c>
      <c r="K208" s="21">
        <v>6312.1</v>
      </c>
      <c r="L208" s="19">
        <v>538.1</v>
      </c>
      <c r="M208" s="21">
        <v>33025.800000000003</v>
      </c>
      <c r="N208" s="19">
        <v>119.7</v>
      </c>
      <c r="O208" s="20">
        <v>26389.95</v>
      </c>
      <c r="P208" s="19">
        <v>810.65</v>
      </c>
      <c r="Q208" s="20">
        <v>38309.75</v>
      </c>
      <c r="R208" s="19">
        <v>599.20000000000005</v>
      </c>
      <c r="S208" s="20">
        <v>38484.699999999997</v>
      </c>
      <c r="T208" s="19">
        <v>673</v>
      </c>
      <c r="U208" s="20">
        <v>31024.799999999999</v>
      </c>
      <c r="V208" s="19">
        <v>571.95000000000005</v>
      </c>
      <c r="W208" s="20">
        <v>38370.699999999997</v>
      </c>
      <c r="X208" s="19">
        <v>805.75</v>
      </c>
      <c r="Y208" s="20">
        <v>51737.75</v>
      </c>
      <c r="Z208" s="19">
        <v>767.4</v>
      </c>
      <c r="AA208" s="20">
        <v>20393.7</v>
      </c>
      <c r="AB208" s="19">
        <v>1368.95</v>
      </c>
      <c r="AC208" s="20">
        <v>23590.3</v>
      </c>
      <c r="AD208" s="19">
        <v>654.9</v>
      </c>
      <c r="AE208" s="20">
        <v>22109.55</v>
      </c>
      <c r="AF208" s="19">
        <v>391.95</v>
      </c>
      <c r="AG208" s="20">
        <v>23140.799999999999</v>
      </c>
      <c r="AH208" s="19">
        <v>0</v>
      </c>
      <c r="AI208" s="20">
        <v>0</v>
      </c>
      <c r="AJ208" s="19">
        <v>708.6</v>
      </c>
      <c r="AK208" s="23">
        <v>32946.75</v>
      </c>
    </row>
    <row r="209" spans="1:37" ht="13">
      <c r="A209" s="24" t="s">
        <v>222</v>
      </c>
      <c r="B209" s="19">
        <v>641</v>
      </c>
      <c r="C209" s="20">
        <v>38329.75</v>
      </c>
      <c r="D209" s="19">
        <v>624.5</v>
      </c>
      <c r="E209" s="20">
        <v>34152.85</v>
      </c>
      <c r="F209" s="19">
        <v>1054.6500000000001</v>
      </c>
      <c r="G209" s="20">
        <v>32431.75</v>
      </c>
      <c r="H209" s="19">
        <v>771.95</v>
      </c>
      <c r="I209" s="21">
        <v>11487.85</v>
      </c>
      <c r="J209" s="19">
        <v>1169.25</v>
      </c>
      <c r="K209" s="21">
        <v>12607.2</v>
      </c>
      <c r="L209" s="19">
        <v>510.75</v>
      </c>
      <c r="M209" s="21">
        <v>20002.650000000001</v>
      </c>
      <c r="N209" s="19">
        <v>863.2</v>
      </c>
      <c r="O209" s="20">
        <v>26915.75</v>
      </c>
      <c r="P209" s="19">
        <v>701.65</v>
      </c>
      <c r="Q209" s="20">
        <v>33896.85</v>
      </c>
      <c r="R209" s="19">
        <v>543.9</v>
      </c>
      <c r="S209" s="20">
        <v>27622.35</v>
      </c>
      <c r="T209" s="19">
        <v>1043.5999999999999</v>
      </c>
      <c r="U209" s="20">
        <v>21479.55</v>
      </c>
      <c r="V209" s="19">
        <v>2236.6</v>
      </c>
      <c r="W209" s="20">
        <v>37590.300000000003</v>
      </c>
      <c r="X209" s="19">
        <v>1024.9000000000001</v>
      </c>
      <c r="Y209" s="20">
        <v>50541.4</v>
      </c>
      <c r="Z209" s="19">
        <v>759.7</v>
      </c>
      <c r="AA209" s="20">
        <v>15576.6</v>
      </c>
      <c r="AB209" s="19">
        <v>1735.85</v>
      </c>
      <c r="AC209" s="20">
        <v>19612.099999999999</v>
      </c>
      <c r="AD209" s="19">
        <v>966.45</v>
      </c>
      <c r="AE209" s="20">
        <v>17055.45</v>
      </c>
      <c r="AF209" s="19">
        <v>0</v>
      </c>
      <c r="AG209" s="20">
        <v>0</v>
      </c>
      <c r="AH209" s="19">
        <v>0</v>
      </c>
      <c r="AI209" s="20">
        <v>0</v>
      </c>
      <c r="AJ209" s="19">
        <v>0</v>
      </c>
      <c r="AK209" s="23">
        <v>0</v>
      </c>
    </row>
    <row r="210" spans="1:37" ht="13">
      <c r="A210" s="2" t="s">
        <v>140</v>
      </c>
      <c r="B210" s="19">
        <v>147.93</v>
      </c>
      <c r="C210" s="20">
        <v>7.2</v>
      </c>
      <c r="D210" s="19">
        <v>0</v>
      </c>
      <c r="E210" s="20">
        <v>0</v>
      </c>
      <c r="F210" s="19">
        <v>0</v>
      </c>
      <c r="G210" s="20">
        <v>0</v>
      </c>
      <c r="H210" s="19">
        <v>7467.6</v>
      </c>
      <c r="I210" s="21">
        <v>262.83</v>
      </c>
      <c r="J210" s="19">
        <v>12716.2</v>
      </c>
      <c r="K210" s="21">
        <v>303.5</v>
      </c>
      <c r="L210" s="19">
        <v>15582.4</v>
      </c>
      <c r="M210" s="21">
        <v>14.5</v>
      </c>
      <c r="N210" s="19">
        <v>15830.8</v>
      </c>
      <c r="O210" s="20">
        <v>126.03</v>
      </c>
      <c r="P210" s="19">
        <v>13607.3</v>
      </c>
      <c r="Q210" s="20">
        <v>427.68</v>
      </c>
      <c r="R210" s="19">
        <v>17354.599999999999</v>
      </c>
      <c r="S210" s="20">
        <v>415.93</v>
      </c>
      <c r="T210" s="19">
        <v>13312.48</v>
      </c>
      <c r="U210" s="20">
        <v>250.5</v>
      </c>
      <c r="V210" s="19">
        <v>6463.2</v>
      </c>
      <c r="W210" s="20">
        <v>2248.5</v>
      </c>
      <c r="X210" s="19">
        <v>12808.7</v>
      </c>
      <c r="Y210" s="20">
        <v>559.20000000000005</v>
      </c>
      <c r="Z210" s="19">
        <v>15470.58</v>
      </c>
      <c r="AA210" s="20">
        <v>494.95</v>
      </c>
      <c r="AB210" s="19">
        <v>28994.63</v>
      </c>
      <c r="AC210" s="20">
        <v>74.63</v>
      </c>
      <c r="AD210" s="19">
        <v>2519.08</v>
      </c>
      <c r="AE210" s="20">
        <v>25.25</v>
      </c>
      <c r="AF210" s="19">
        <v>6299.58</v>
      </c>
      <c r="AG210" s="20">
        <v>287.7</v>
      </c>
      <c r="AH210" s="19">
        <v>23593.18</v>
      </c>
      <c r="AI210" s="20">
        <v>68.13</v>
      </c>
      <c r="AJ210" s="19">
        <v>1345.93</v>
      </c>
      <c r="AK210" s="23">
        <v>4563.38</v>
      </c>
    </row>
    <row r="211" spans="1:37" ht="13">
      <c r="A211" s="2" t="s">
        <v>141</v>
      </c>
      <c r="B211" s="19">
        <v>0</v>
      </c>
      <c r="C211" s="20">
        <v>0</v>
      </c>
      <c r="D211" s="19">
        <v>1636.13</v>
      </c>
      <c r="E211" s="20">
        <v>160.18</v>
      </c>
      <c r="F211" s="19">
        <v>7992.18</v>
      </c>
      <c r="G211" s="20">
        <v>1164.08</v>
      </c>
      <c r="H211" s="19">
        <v>4379.2299999999996</v>
      </c>
      <c r="I211" s="21">
        <v>2421.75</v>
      </c>
      <c r="J211" s="19">
        <v>15517.25</v>
      </c>
      <c r="K211" s="21">
        <v>143.85</v>
      </c>
      <c r="L211" s="19">
        <v>16310.93</v>
      </c>
      <c r="M211" s="21">
        <v>0.53</v>
      </c>
      <c r="N211" s="19">
        <v>22891.45</v>
      </c>
      <c r="O211" s="20">
        <v>2.8</v>
      </c>
      <c r="P211" s="19">
        <v>16550.88</v>
      </c>
      <c r="Q211" s="20">
        <v>198.8</v>
      </c>
      <c r="R211" s="19">
        <v>13910.28</v>
      </c>
      <c r="S211" s="20">
        <v>491.53</v>
      </c>
      <c r="T211" s="19">
        <v>9855.2000000000007</v>
      </c>
      <c r="U211" s="20">
        <v>627.95000000000005</v>
      </c>
      <c r="V211" s="19">
        <v>6555.78</v>
      </c>
      <c r="W211" s="20">
        <v>2038.53</v>
      </c>
      <c r="X211" s="19">
        <v>10795.78</v>
      </c>
      <c r="Y211" s="20">
        <v>3455.28</v>
      </c>
      <c r="Z211" s="19">
        <v>20275.43</v>
      </c>
      <c r="AA211" s="20">
        <v>608.17999999999995</v>
      </c>
      <c r="AB211" s="19">
        <v>35530.050000000003</v>
      </c>
      <c r="AC211" s="20">
        <v>1.58</v>
      </c>
      <c r="AD211" s="19">
        <v>21166.83</v>
      </c>
      <c r="AE211" s="20">
        <v>672.65</v>
      </c>
      <c r="AF211" s="19">
        <v>7422.08</v>
      </c>
      <c r="AG211" s="20">
        <v>3459.43</v>
      </c>
      <c r="AH211" s="19">
        <v>16430.25</v>
      </c>
      <c r="AI211" s="20">
        <v>257.27999999999997</v>
      </c>
      <c r="AJ211" s="19">
        <v>22911.18</v>
      </c>
      <c r="AK211" s="23">
        <v>424.7</v>
      </c>
    </row>
    <row r="212" spans="1:37" ht="13">
      <c r="A212" s="2" t="s">
        <v>142</v>
      </c>
      <c r="B212" s="19">
        <v>27409.9</v>
      </c>
      <c r="C212" s="20">
        <v>41.05</v>
      </c>
      <c r="D212" s="19">
        <v>14021.1</v>
      </c>
      <c r="E212" s="20">
        <v>1403.85</v>
      </c>
      <c r="F212" s="19">
        <v>6360.9</v>
      </c>
      <c r="G212" s="20">
        <v>1661.13</v>
      </c>
      <c r="H212" s="19">
        <v>2526.1</v>
      </c>
      <c r="I212" s="21">
        <v>5714.65</v>
      </c>
      <c r="J212" s="19">
        <v>13288.58</v>
      </c>
      <c r="K212" s="21">
        <v>294.93</v>
      </c>
      <c r="L212" s="19">
        <v>12336.5</v>
      </c>
      <c r="M212" s="21">
        <v>151.55000000000001</v>
      </c>
      <c r="N212" s="19">
        <v>25003.3</v>
      </c>
      <c r="O212" s="20">
        <v>29.9</v>
      </c>
      <c r="P212" s="19">
        <v>13130.33</v>
      </c>
      <c r="Q212" s="20">
        <v>1221.1300000000001</v>
      </c>
      <c r="R212" s="19">
        <v>8310.7000000000007</v>
      </c>
      <c r="S212" s="20">
        <v>1329.55</v>
      </c>
      <c r="T212" s="19">
        <v>18819.330000000002</v>
      </c>
      <c r="U212" s="20">
        <v>173.7</v>
      </c>
      <c r="V212" s="19">
        <v>10164.68</v>
      </c>
      <c r="W212" s="20">
        <v>3204.55</v>
      </c>
      <c r="X212" s="19">
        <v>8749.65</v>
      </c>
      <c r="Y212" s="20">
        <v>1548.18</v>
      </c>
      <c r="Z212" s="19">
        <v>2478.4</v>
      </c>
      <c r="AA212" s="20">
        <v>227.85</v>
      </c>
      <c r="AB212" s="19">
        <v>0</v>
      </c>
      <c r="AC212" s="20">
        <v>0</v>
      </c>
      <c r="AD212" s="19">
        <v>859.23</v>
      </c>
      <c r="AE212" s="20">
        <v>32.049999999999997</v>
      </c>
      <c r="AF212" s="19">
        <v>7193.35</v>
      </c>
      <c r="AG212" s="20">
        <v>242.6</v>
      </c>
      <c r="AH212" s="19">
        <v>34950.15</v>
      </c>
      <c r="AI212" s="20">
        <v>56.13</v>
      </c>
      <c r="AJ212" s="19">
        <v>10297.549999999999</v>
      </c>
      <c r="AK212" s="23">
        <v>554.15</v>
      </c>
    </row>
    <row r="213" spans="1:37" ht="13.5" thickBot="1">
      <c r="A213" s="26" t="s">
        <v>143</v>
      </c>
      <c r="B213" s="27">
        <v>21304.880000000001</v>
      </c>
      <c r="C213" s="28">
        <v>33.049999999999997</v>
      </c>
      <c r="D213" s="27">
        <v>9359.25</v>
      </c>
      <c r="E213" s="28">
        <v>1777.48</v>
      </c>
      <c r="F213" s="27">
        <v>8474.7800000000007</v>
      </c>
      <c r="G213" s="28">
        <v>1601.5</v>
      </c>
      <c r="H213" s="27">
        <v>6573.68</v>
      </c>
      <c r="I213" s="29">
        <v>3872.75</v>
      </c>
      <c r="J213" s="27">
        <v>9638.0499999999993</v>
      </c>
      <c r="K213" s="29">
        <v>823.58</v>
      </c>
      <c r="L213" s="27">
        <v>13659.9</v>
      </c>
      <c r="M213" s="29">
        <v>229.18</v>
      </c>
      <c r="N213" s="27">
        <v>28896.75</v>
      </c>
      <c r="O213" s="28">
        <v>5.83</v>
      </c>
      <c r="P213" s="27">
        <v>12614.98</v>
      </c>
      <c r="Q213" s="28">
        <v>1258.95</v>
      </c>
      <c r="R213" s="27">
        <v>11861.15</v>
      </c>
      <c r="S213" s="28">
        <v>1388.55</v>
      </c>
      <c r="T213" s="19">
        <v>10389.48</v>
      </c>
      <c r="U213" s="20">
        <v>680.78</v>
      </c>
      <c r="V213" s="27">
        <v>8410.4500000000007</v>
      </c>
      <c r="W213" s="28">
        <v>556.33000000000004</v>
      </c>
      <c r="X213" s="27">
        <v>7711.73</v>
      </c>
      <c r="Y213" s="28">
        <v>2770.05</v>
      </c>
      <c r="Z213" s="27">
        <v>2354.63</v>
      </c>
      <c r="AA213" s="28">
        <v>149.28</v>
      </c>
      <c r="AB213" s="27">
        <v>889.35</v>
      </c>
      <c r="AC213" s="28">
        <v>138.08000000000001</v>
      </c>
      <c r="AD213" s="27">
        <v>7960.33</v>
      </c>
      <c r="AE213" s="28">
        <v>1964.78</v>
      </c>
      <c r="AF213" s="19">
        <v>5342.63</v>
      </c>
      <c r="AG213" s="20">
        <v>624.25</v>
      </c>
      <c r="AH213" s="27">
        <v>0</v>
      </c>
      <c r="AI213" s="28">
        <v>0</v>
      </c>
      <c r="AJ213" s="27">
        <v>0</v>
      </c>
      <c r="AK213" s="30">
        <v>0</v>
      </c>
    </row>
    <row r="215" spans="1:37" ht="13" thickBot="1"/>
    <row r="216" spans="1:37" ht="14">
      <c r="B216" s="31" t="s">
        <v>2</v>
      </c>
      <c r="C216" s="32" t="s">
        <v>3</v>
      </c>
      <c r="D216" s="33" t="s">
        <v>4</v>
      </c>
      <c r="E216" s="32" t="s">
        <v>3</v>
      </c>
      <c r="F216" s="33" t="s">
        <v>4</v>
      </c>
      <c r="G216" s="32" t="s">
        <v>3</v>
      </c>
      <c r="H216" s="33" t="s">
        <v>4</v>
      </c>
      <c r="I216" s="32" t="s">
        <v>3</v>
      </c>
      <c r="J216" s="33" t="s">
        <v>4</v>
      </c>
      <c r="K216" s="32" t="s">
        <v>3</v>
      </c>
      <c r="L216" s="33" t="s">
        <v>4</v>
      </c>
      <c r="M216" s="32" t="s">
        <v>3</v>
      </c>
      <c r="N216" s="33" t="s">
        <v>4</v>
      </c>
    </row>
    <row r="217" spans="1:37" ht="13">
      <c r="A217" s="2" t="s">
        <v>72</v>
      </c>
      <c r="B217" s="2" t="s">
        <v>72</v>
      </c>
      <c r="C217" s="19">
        <v>1234.45</v>
      </c>
      <c r="D217" s="20">
        <v>1713.6</v>
      </c>
      <c r="E217" s="19">
        <v>7797.35</v>
      </c>
      <c r="F217" s="20">
        <v>1485.95</v>
      </c>
      <c r="G217" s="19">
        <v>4351.8500000000004</v>
      </c>
      <c r="H217" s="20">
        <v>1705.25</v>
      </c>
      <c r="I217" s="19">
        <v>3120.85</v>
      </c>
      <c r="J217" s="20">
        <v>3188.8</v>
      </c>
      <c r="K217" s="19">
        <v>3912.75</v>
      </c>
      <c r="L217" s="20">
        <v>2986.2</v>
      </c>
      <c r="M217" s="19">
        <v>3936.35</v>
      </c>
      <c r="N217" s="20">
        <v>1797.15</v>
      </c>
    </row>
    <row r="218" spans="1:37" ht="13">
      <c r="A218" s="2" t="s">
        <v>73</v>
      </c>
      <c r="B218" s="2" t="s">
        <v>73</v>
      </c>
      <c r="C218" s="19">
        <v>25514.65</v>
      </c>
      <c r="D218" s="20">
        <v>15.8</v>
      </c>
      <c r="E218" s="19">
        <v>16158.05</v>
      </c>
      <c r="F218" s="20">
        <v>5227.8</v>
      </c>
      <c r="G218" s="19">
        <v>5039.1499999999996</v>
      </c>
      <c r="H218" s="20">
        <v>7847.55</v>
      </c>
      <c r="I218" s="19">
        <v>265.5</v>
      </c>
      <c r="J218" s="20">
        <v>293.64999999999998</v>
      </c>
      <c r="K218" s="19">
        <v>5388.2</v>
      </c>
      <c r="L218" s="20">
        <v>8180</v>
      </c>
      <c r="M218" s="19">
        <v>5789.8</v>
      </c>
      <c r="N218" s="20">
        <v>6021.05</v>
      </c>
    </row>
    <row r="219" spans="1:37" ht="13">
      <c r="A219" s="2" t="s">
        <v>74</v>
      </c>
      <c r="B219" s="2" t="s">
        <v>74</v>
      </c>
      <c r="C219" s="19">
        <v>3205.15</v>
      </c>
      <c r="D219" s="20">
        <v>14792.1</v>
      </c>
      <c r="E219" s="19">
        <v>11664.35</v>
      </c>
      <c r="F219" s="20">
        <v>4853.7</v>
      </c>
      <c r="G219" s="19">
        <v>7162</v>
      </c>
      <c r="H219" s="20">
        <v>2585.6</v>
      </c>
      <c r="I219" s="19">
        <v>5608.7</v>
      </c>
      <c r="J219" s="20">
        <v>7346.1</v>
      </c>
      <c r="K219" s="19">
        <v>7103.9</v>
      </c>
      <c r="L219" s="20">
        <v>5508.55</v>
      </c>
      <c r="M219" s="19">
        <v>5485.4</v>
      </c>
      <c r="N219" s="20">
        <v>7433.2</v>
      </c>
    </row>
    <row r="220" spans="1:37" ht="13">
      <c r="A220" s="24" t="s">
        <v>174</v>
      </c>
      <c r="B220" s="2" t="s">
        <v>174</v>
      </c>
      <c r="C220" s="19">
        <v>8.23</v>
      </c>
      <c r="D220" s="20">
        <v>3.77</v>
      </c>
      <c r="E220" s="19">
        <v>6.28</v>
      </c>
      <c r="F220" s="20">
        <v>9.6</v>
      </c>
      <c r="G220" s="19">
        <v>3.4</v>
      </c>
      <c r="H220" s="20">
        <v>14.16</v>
      </c>
      <c r="I220" s="19">
        <v>6.12</v>
      </c>
      <c r="J220" s="20">
        <v>4.88</v>
      </c>
      <c r="K220" s="19">
        <v>2.52</v>
      </c>
      <c r="L220" s="20">
        <v>5.5</v>
      </c>
      <c r="M220" s="19">
        <v>6.49</v>
      </c>
      <c r="N220" s="20">
        <v>3.32</v>
      </c>
    </row>
    <row r="221" spans="1:37" ht="13">
      <c r="A221" s="2" t="s">
        <v>8</v>
      </c>
      <c r="B221" s="2" t="s">
        <v>8</v>
      </c>
      <c r="C221" s="19">
        <v>4125.7</v>
      </c>
      <c r="D221" s="20">
        <v>7247.49</v>
      </c>
      <c r="E221" s="19">
        <v>6086.4</v>
      </c>
      <c r="F221" s="20">
        <v>7243.83</v>
      </c>
      <c r="G221" s="19">
        <v>9475.2900000000009</v>
      </c>
      <c r="H221" s="20">
        <v>7110.35</v>
      </c>
      <c r="I221" s="19">
        <v>4958.3999999999996</v>
      </c>
      <c r="J221" s="20">
        <v>3929.23</v>
      </c>
      <c r="K221" s="19">
        <v>6670.46</v>
      </c>
      <c r="L221" s="20">
        <v>4848.8100000000004</v>
      </c>
      <c r="M221" s="19">
        <v>6851.91</v>
      </c>
      <c r="N221" s="20">
        <v>3657.95</v>
      </c>
    </row>
    <row r="222" spans="1:37" ht="13">
      <c r="A222" s="2" t="s">
        <v>9</v>
      </c>
      <c r="B222" s="2" t="s">
        <v>9</v>
      </c>
      <c r="C222" s="19">
        <v>136.97</v>
      </c>
      <c r="D222" s="20">
        <v>83.9</v>
      </c>
      <c r="E222" s="19">
        <v>0</v>
      </c>
      <c r="F222" s="20">
        <v>11.03</v>
      </c>
      <c r="G222" s="19">
        <v>268.95999999999998</v>
      </c>
      <c r="H222" s="20">
        <v>149.76</v>
      </c>
      <c r="I222" s="19">
        <v>93.48</v>
      </c>
      <c r="J222" s="20">
        <v>63.81</v>
      </c>
      <c r="K222" s="19">
        <v>246.76</v>
      </c>
      <c r="L222" s="20">
        <v>4.79</v>
      </c>
      <c r="M222" s="19">
        <v>0</v>
      </c>
      <c r="N222" s="20">
        <v>0</v>
      </c>
    </row>
    <row r="223" spans="1:37" ht="13">
      <c r="A223" s="2" t="s">
        <v>10</v>
      </c>
      <c r="B223" s="2" t="s">
        <v>10</v>
      </c>
      <c r="C223" s="19">
        <v>7906.6</v>
      </c>
      <c r="D223" s="20">
        <v>7342.05</v>
      </c>
      <c r="E223" s="19">
        <v>14279.7</v>
      </c>
      <c r="F223" s="20">
        <v>5225.1499999999996</v>
      </c>
      <c r="G223" s="19">
        <v>17377.400000000001</v>
      </c>
      <c r="H223" s="20">
        <v>8615.9</v>
      </c>
      <c r="I223" s="19">
        <v>14572.15</v>
      </c>
      <c r="J223" s="20">
        <v>19372.75</v>
      </c>
      <c r="K223" s="19">
        <v>16276.75</v>
      </c>
      <c r="L223" s="20">
        <v>5892.5</v>
      </c>
      <c r="M223" s="19">
        <v>14790.75</v>
      </c>
      <c r="N223" s="20">
        <v>7293.7</v>
      </c>
    </row>
    <row r="224" spans="1:37" ht="13">
      <c r="A224" s="2" t="s">
        <v>11</v>
      </c>
      <c r="B224" s="2" t="s">
        <v>11</v>
      </c>
      <c r="C224" s="19">
        <v>7091.6</v>
      </c>
      <c r="D224" s="20">
        <v>6480.8</v>
      </c>
      <c r="E224" s="19">
        <v>15172.9</v>
      </c>
      <c r="F224" s="20">
        <v>5758.8</v>
      </c>
      <c r="G224" s="19">
        <v>552</v>
      </c>
      <c r="H224" s="20">
        <v>260.3</v>
      </c>
      <c r="I224" s="19">
        <v>2063.8000000000002</v>
      </c>
      <c r="J224" s="20">
        <v>1481.8</v>
      </c>
      <c r="K224" s="19">
        <v>15290.05</v>
      </c>
      <c r="L224" s="20">
        <v>4084.75</v>
      </c>
      <c r="M224" s="19">
        <v>12663.75</v>
      </c>
      <c r="N224" s="20">
        <v>7061.75</v>
      </c>
    </row>
    <row r="225" spans="1:14" ht="13">
      <c r="A225" s="2" t="s">
        <v>160</v>
      </c>
      <c r="B225" s="2" t="s">
        <v>160</v>
      </c>
      <c r="C225" s="19">
        <v>1327.3</v>
      </c>
      <c r="D225" s="20">
        <v>28.35</v>
      </c>
      <c r="E225" s="19">
        <v>1221.3</v>
      </c>
      <c r="F225" s="20">
        <v>0</v>
      </c>
      <c r="G225" s="19">
        <v>1712.05</v>
      </c>
      <c r="H225" s="20">
        <v>516.20000000000005</v>
      </c>
      <c r="I225" s="19">
        <v>1738.9</v>
      </c>
      <c r="J225" s="20">
        <v>1041.05</v>
      </c>
      <c r="K225" s="19">
        <v>1651.25</v>
      </c>
      <c r="L225" s="20">
        <v>280.55</v>
      </c>
      <c r="M225" s="19">
        <v>1215.8499999999999</v>
      </c>
      <c r="N225" s="20">
        <v>912.7</v>
      </c>
    </row>
    <row r="226" spans="1:14" ht="13">
      <c r="A226" s="2" t="s">
        <v>6</v>
      </c>
      <c r="B226" s="2" t="s">
        <v>6</v>
      </c>
      <c r="C226" s="19">
        <v>349.28</v>
      </c>
      <c r="D226" s="20">
        <v>1929.35</v>
      </c>
      <c r="E226" s="19">
        <v>67.040000000000006</v>
      </c>
      <c r="F226" s="20">
        <v>779.92</v>
      </c>
      <c r="G226" s="19">
        <v>901.02</v>
      </c>
      <c r="H226" s="20">
        <v>2776.67</v>
      </c>
      <c r="I226" s="19">
        <v>1184.5999999999999</v>
      </c>
      <c r="J226" s="20">
        <v>2995.59</v>
      </c>
      <c r="K226" s="19">
        <v>24.04</v>
      </c>
      <c r="L226" s="20">
        <v>580.91999999999996</v>
      </c>
      <c r="M226" s="19">
        <v>61.45</v>
      </c>
      <c r="N226" s="20">
        <v>1664.07</v>
      </c>
    </row>
    <row r="227" spans="1:14" ht="13">
      <c r="A227" s="2" t="s">
        <v>175</v>
      </c>
      <c r="B227" s="2" t="s">
        <v>175</v>
      </c>
      <c r="C227" s="19">
        <v>0.01</v>
      </c>
      <c r="D227" s="20">
        <v>119.79</v>
      </c>
      <c r="E227" s="19">
        <v>0.01</v>
      </c>
      <c r="F227" s="20">
        <v>62.44</v>
      </c>
      <c r="G227" s="19">
        <v>0.01</v>
      </c>
      <c r="H227" s="20">
        <v>75.3</v>
      </c>
      <c r="I227" s="19">
        <v>0.01</v>
      </c>
      <c r="J227" s="20">
        <v>85.43</v>
      </c>
      <c r="K227" s="19">
        <v>0</v>
      </c>
      <c r="L227" s="20">
        <v>53.06</v>
      </c>
      <c r="M227" s="19">
        <v>0</v>
      </c>
      <c r="N227" s="20">
        <v>18.329999999999998</v>
      </c>
    </row>
    <row r="228" spans="1:14" ht="13">
      <c r="A228" s="2" t="s">
        <v>16</v>
      </c>
      <c r="B228" s="2" t="s">
        <v>16</v>
      </c>
      <c r="C228" s="19">
        <v>4893.21</v>
      </c>
      <c r="D228" s="20">
        <v>6470.82</v>
      </c>
      <c r="E228" s="19">
        <v>1048.4100000000001</v>
      </c>
      <c r="F228" s="20">
        <v>5441.04</v>
      </c>
      <c r="G228" s="19">
        <v>3122.01</v>
      </c>
      <c r="H228" s="20">
        <v>9893.34</v>
      </c>
      <c r="I228" s="19">
        <v>1862.19</v>
      </c>
      <c r="J228" s="20">
        <v>16161.84</v>
      </c>
      <c r="K228" s="19">
        <v>3368.7</v>
      </c>
      <c r="L228" s="20">
        <v>6779.34</v>
      </c>
      <c r="M228" s="19">
        <v>5283.09</v>
      </c>
      <c r="N228" s="20">
        <v>15330.87</v>
      </c>
    </row>
    <row r="229" spans="1:14" ht="13">
      <c r="A229" s="2" t="s">
        <v>176</v>
      </c>
      <c r="B229" s="2" t="s">
        <v>176</v>
      </c>
      <c r="C229" s="19">
        <v>0.01</v>
      </c>
      <c r="D229" s="20">
        <v>110.76</v>
      </c>
      <c r="E229" s="19">
        <v>0.01</v>
      </c>
      <c r="F229" s="20">
        <v>159.05000000000001</v>
      </c>
      <c r="G229" s="19">
        <v>0.01</v>
      </c>
      <c r="H229" s="20">
        <v>115.24</v>
      </c>
      <c r="I229" s="19">
        <v>0.01</v>
      </c>
      <c r="J229" s="20">
        <v>130.15</v>
      </c>
      <c r="K229" s="19">
        <v>0.01</v>
      </c>
      <c r="L229" s="20">
        <v>116.6</v>
      </c>
      <c r="M229" s="19">
        <v>0</v>
      </c>
      <c r="N229" s="20">
        <v>138.47</v>
      </c>
    </row>
    <row r="230" spans="1:14" ht="13">
      <c r="A230" s="2" t="s">
        <v>177</v>
      </c>
      <c r="B230" s="2" t="s">
        <v>177</v>
      </c>
      <c r="C230" s="19">
        <v>0</v>
      </c>
      <c r="D230" s="20">
        <v>0</v>
      </c>
      <c r="E230" s="19">
        <v>0</v>
      </c>
      <c r="F230" s="20">
        <v>0</v>
      </c>
      <c r="G230" s="19">
        <v>0</v>
      </c>
      <c r="H230" s="20">
        <v>0</v>
      </c>
      <c r="I230" s="19">
        <v>0</v>
      </c>
      <c r="J230" s="20">
        <v>0</v>
      </c>
      <c r="K230" s="19">
        <v>0</v>
      </c>
      <c r="L230" s="20">
        <v>0</v>
      </c>
      <c r="M230" s="19">
        <v>0</v>
      </c>
      <c r="N230" s="20">
        <v>0</v>
      </c>
    </row>
    <row r="231" spans="1:14" ht="13">
      <c r="A231" s="2" t="s">
        <v>178</v>
      </c>
      <c r="B231" s="2" t="s">
        <v>178</v>
      </c>
      <c r="C231" s="19">
        <v>295.77999999999997</v>
      </c>
      <c r="D231" s="20">
        <v>381.03</v>
      </c>
      <c r="E231" s="19">
        <v>263.58</v>
      </c>
      <c r="F231" s="20">
        <v>362.47</v>
      </c>
      <c r="G231" s="19">
        <v>201.72</v>
      </c>
      <c r="H231" s="20">
        <v>94.29</v>
      </c>
      <c r="I231" s="19">
        <v>70.97</v>
      </c>
      <c r="J231" s="20">
        <v>12.86</v>
      </c>
      <c r="K231" s="19">
        <v>35.61</v>
      </c>
      <c r="L231" s="20">
        <v>25.02</v>
      </c>
      <c r="M231" s="19">
        <v>214.98</v>
      </c>
      <c r="N231" s="20">
        <v>188.78</v>
      </c>
    </row>
    <row r="232" spans="1:14" ht="13">
      <c r="A232" s="2" t="s">
        <v>179</v>
      </c>
      <c r="B232" s="2" t="s">
        <v>179</v>
      </c>
      <c r="C232" s="19">
        <v>128.22</v>
      </c>
      <c r="D232" s="20">
        <v>244.24</v>
      </c>
      <c r="E232" s="19">
        <v>257.58</v>
      </c>
      <c r="F232" s="20">
        <v>194.43</v>
      </c>
      <c r="G232" s="19">
        <v>186.08</v>
      </c>
      <c r="H232" s="20">
        <v>52.28</v>
      </c>
      <c r="I232" s="19">
        <v>48.05</v>
      </c>
      <c r="J232" s="20">
        <v>24.92</v>
      </c>
      <c r="K232" s="19">
        <v>5</v>
      </c>
      <c r="L232" s="20">
        <v>11.82</v>
      </c>
      <c r="M232" s="19">
        <v>289.37</v>
      </c>
      <c r="N232" s="20">
        <v>228.33</v>
      </c>
    </row>
    <row r="233" spans="1:14" ht="13">
      <c r="A233" s="2" t="s">
        <v>22</v>
      </c>
      <c r="B233" s="2" t="s">
        <v>22</v>
      </c>
      <c r="C233" s="19">
        <v>0</v>
      </c>
      <c r="D233" s="20">
        <v>0</v>
      </c>
      <c r="E233" s="19">
        <v>3171.04</v>
      </c>
      <c r="F233" s="20">
        <v>2419.83</v>
      </c>
      <c r="G233" s="19">
        <v>3989.54</v>
      </c>
      <c r="H233" s="20">
        <v>4379.26</v>
      </c>
      <c r="I233" s="19">
        <v>2388.52</v>
      </c>
      <c r="J233" s="20">
        <v>7500.4</v>
      </c>
      <c r="K233" s="19">
        <v>5105.58</v>
      </c>
      <c r="L233" s="20">
        <v>3746.48</v>
      </c>
      <c r="M233" s="19">
        <v>4035.78</v>
      </c>
      <c r="N233" s="20">
        <v>3896.87</v>
      </c>
    </row>
    <row r="234" spans="1:14" ht="13">
      <c r="A234" s="2" t="s">
        <v>23</v>
      </c>
      <c r="B234" s="2" t="s">
        <v>23</v>
      </c>
      <c r="C234" s="19">
        <v>7604.16</v>
      </c>
      <c r="D234" s="20">
        <v>3111.07</v>
      </c>
      <c r="E234" s="19">
        <v>7761.29</v>
      </c>
      <c r="F234" s="20">
        <v>5598.5</v>
      </c>
      <c r="G234" s="19">
        <v>3351.6</v>
      </c>
      <c r="H234" s="20">
        <v>4533.7299999999996</v>
      </c>
      <c r="I234" s="19">
        <v>4136.8999999999996</v>
      </c>
      <c r="J234" s="20">
        <v>7159.95</v>
      </c>
      <c r="K234" s="19">
        <v>3271.4</v>
      </c>
      <c r="L234" s="20">
        <v>4846.3999999999996</v>
      </c>
      <c r="M234" s="19">
        <v>4723.43</v>
      </c>
      <c r="N234" s="20">
        <v>3840.73</v>
      </c>
    </row>
    <row r="235" spans="1:14" ht="13">
      <c r="A235" s="2" t="s">
        <v>24</v>
      </c>
      <c r="B235" s="2" t="s">
        <v>24</v>
      </c>
      <c r="C235" s="19">
        <v>7216.84</v>
      </c>
      <c r="D235" s="20">
        <v>2340.89</v>
      </c>
      <c r="E235" s="19">
        <v>5006.6099999999997</v>
      </c>
      <c r="F235" s="20">
        <v>5190.1899999999996</v>
      </c>
      <c r="G235" s="19">
        <v>1296.8599999999999</v>
      </c>
      <c r="H235" s="20">
        <v>643.1</v>
      </c>
      <c r="I235" s="19">
        <v>0</v>
      </c>
      <c r="J235" s="20">
        <v>0</v>
      </c>
      <c r="K235" s="19">
        <v>1598.88</v>
      </c>
      <c r="L235" s="20">
        <v>1709.57</v>
      </c>
      <c r="M235" s="19">
        <v>2308.5100000000002</v>
      </c>
      <c r="N235" s="20">
        <v>1664.96</v>
      </c>
    </row>
    <row r="236" spans="1:14" ht="13">
      <c r="A236" s="2" t="s">
        <v>25</v>
      </c>
      <c r="B236" s="2" t="s">
        <v>25</v>
      </c>
      <c r="C236" s="19">
        <v>6728.15</v>
      </c>
      <c r="D236" s="20">
        <v>4075.91</v>
      </c>
      <c r="E236" s="19">
        <v>835.44</v>
      </c>
      <c r="F236" s="20">
        <v>202.67</v>
      </c>
      <c r="G236" s="19">
        <v>3376.3</v>
      </c>
      <c r="H236" s="20">
        <v>2169.7199999999998</v>
      </c>
      <c r="I236" s="19">
        <v>5869.71</v>
      </c>
      <c r="J236" s="20">
        <v>4181.25</v>
      </c>
      <c r="K236" s="19">
        <v>5478.29</v>
      </c>
      <c r="L236" s="20">
        <v>1963.52</v>
      </c>
      <c r="M236" s="19">
        <v>3869.71</v>
      </c>
      <c r="N236" s="20">
        <v>2297.23</v>
      </c>
    </row>
    <row r="237" spans="1:14" ht="13">
      <c r="A237" s="2" t="s">
        <v>44</v>
      </c>
      <c r="B237" s="2" t="s">
        <v>44</v>
      </c>
      <c r="C237" s="19">
        <v>5246.1</v>
      </c>
      <c r="D237" s="20">
        <v>4004.36</v>
      </c>
      <c r="E237" s="19">
        <v>6211.75</v>
      </c>
      <c r="F237" s="20">
        <v>1002.92</v>
      </c>
      <c r="G237" s="19">
        <v>983.75</v>
      </c>
      <c r="H237" s="20">
        <v>127.63</v>
      </c>
      <c r="I237" s="19">
        <v>4813.8</v>
      </c>
      <c r="J237" s="20">
        <v>6193.23</v>
      </c>
      <c r="K237" s="19">
        <v>3938.55</v>
      </c>
      <c r="L237" s="20">
        <v>4401.79</v>
      </c>
      <c r="M237" s="19">
        <v>88.95</v>
      </c>
      <c r="N237" s="20">
        <v>6373.92</v>
      </c>
    </row>
    <row r="238" spans="1:14" ht="13">
      <c r="A238" s="2" t="s">
        <v>45</v>
      </c>
      <c r="B238" s="2" t="s">
        <v>45</v>
      </c>
      <c r="C238" s="19">
        <v>2994.8</v>
      </c>
      <c r="D238" s="20">
        <v>1700.73</v>
      </c>
      <c r="E238" s="19">
        <v>1754.85</v>
      </c>
      <c r="F238" s="20">
        <v>2791.18</v>
      </c>
      <c r="G238" s="19">
        <v>783.3</v>
      </c>
      <c r="H238" s="20">
        <v>156.9</v>
      </c>
      <c r="I238" s="19">
        <v>1908.8</v>
      </c>
      <c r="J238" s="20">
        <v>4357.46</v>
      </c>
      <c r="K238" s="19">
        <v>2623.3</v>
      </c>
      <c r="L238" s="20">
        <v>3229.66</v>
      </c>
      <c r="M238" s="19">
        <v>46.6</v>
      </c>
      <c r="N238" s="20">
        <v>9141.19</v>
      </c>
    </row>
    <row r="239" spans="1:14" ht="13">
      <c r="A239" s="2" t="s">
        <v>46</v>
      </c>
      <c r="B239" s="2" t="s">
        <v>46</v>
      </c>
      <c r="C239" s="19">
        <v>7022.05</v>
      </c>
      <c r="D239" s="20">
        <v>14.31</v>
      </c>
      <c r="E239" s="19">
        <v>15223.7</v>
      </c>
      <c r="F239" s="20">
        <v>10.79</v>
      </c>
      <c r="G239" s="19">
        <v>5293.75</v>
      </c>
      <c r="H239" s="20">
        <v>12.53</v>
      </c>
      <c r="I239" s="19">
        <v>0</v>
      </c>
      <c r="J239" s="20">
        <v>0</v>
      </c>
      <c r="K239" s="19">
        <v>0</v>
      </c>
      <c r="L239" s="20">
        <v>0</v>
      </c>
      <c r="M239" s="19">
        <v>0.25</v>
      </c>
      <c r="N239" s="20">
        <v>60.55</v>
      </c>
    </row>
    <row r="240" spans="1:14" ht="13">
      <c r="A240" s="2" t="s">
        <v>47</v>
      </c>
      <c r="B240" s="2" t="s">
        <v>47</v>
      </c>
      <c r="C240" s="19">
        <v>17740.599999999999</v>
      </c>
      <c r="D240" s="20">
        <v>0.52</v>
      </c>
      <c r="E240" s="19">
        <v>17677.95</v>
      </c>
      <c r="F240" s="20">
        <v>6.74</v>
      </c>
      <c r="G240" s="19">
        <v>14379.9</v>
      </c>
      <c r="H240" s="20">
        <v>16.489999999999998</v>
      </c>
      <c r="I240" s="19">
        <v>18933.75</v>
      </c>
      <c r="J240" s="20">
        <v>1.39</v>
      </c>
      <c r="K240" s="19">
        <v>12183.05</v>
      </c>
      <c r="L240" s="20">
        <v>0.9</v>
      </c>
      <c r="M240" s="19">
        <v>109.55</v>
      </c>
      <c r="N240" s="20">
        <v>20.079999999999998</v>
      </c>
    </row>
    <row r="241" spans="1:14" ht="13">
      <c r="A241" s="2" t="s">
        <v>17</v>
      </c>
      <c r="B241" s="2" t="s">
        <v>17</v>
      </c>
      <c r="C241" s="19">
        <v>0</v>
      </c>
      <c r="D241" s="20">
        <v>0</v>
      </c>
      <c r="E241" s="19">
        <v>628.66</v>
      </c>
      <c r="F241" s="20">
        <v>255.96</v>
      </c>
      <c r="G241" s="19">
        <v>1948.2</v>
      </c>
      <c r="H241" s="20">
        <v>3133.82</v>
      </c>
      <c r="I241" s="19">
        <v>548.80999999999995</v>
      </c>
      <c r="J241" s="20">
        <v>1317.24</v>
      </c>
      <c r="K241" s="19">
        <v>1490.95</v>
      </c>
      <c r="L241" s="20">
        <v>397.13</v>
      </c>
      <c r="M241" s="19">
        <v>2236.42</v>
      </c>
      <c r="N241" s="20">
        <v>1804.63</v>
      </c>
    </row>
    <row r="242" spans="1:14" ht="13">
      <c r="A242" s="2" t="s">
        <v>18</v>
      </c>
      <c r="B242" s="2" t="s">
        <v>18</v>
      </c>
      <c r="C242" s="19">
        <v>1970.2</v>
      </c>
      <c r="D242" s="20">
        <v>1491.95</v>
      </c>
      <c r="E242" s="19">
        <v>3107.75</v>
      </c>
      <c r="F242" s="20">
        <v>2805.3</v>
      </c>
      <c r="G242" s="19">
        <v>5001.3999999999996</v>
      </c>
      <c r="H242" s="20">
        <v>4950.3999999999996</v>
      </c>
      <c r="I242" s="19">
        <v>2949.15</v>
      </c>
      <c r="J242" s="20">
        <v>5973.1</v>
      </c>
      <c r="K242" s="19">
        <v>4408.8999999999996</v>
      </c>
      <c r="L242" s="20">
        <v>2082.75</v>
      </c>
      <c r="M242" s="19">
        <v>7802.45</v>
      </c>
      <c r="N242" s="20">
        <v>3572.1</v>
      </c>
    </row>
    <row r="243" spans="1:14" ht="13">
      <c r="A243" s="2" t="s">
        <v>65</v>
      </c>
      <c r="B243" s="2" t="s">
        <v>65</v>
      </c>
      <c r="C243" s="19">
        <v>1417.77</v>
      </c>
      <c r="D243" s="20">
        <v>713.7</v>
      </c>
      <c r="E243" s="19">
        <v>0</v>
      </c>
      <c r="F243" s="20">
        <v>0</v>
      </c>
      <c r="G243" s="19">
        <v>0</v>
      </c>
      <c r="H243" s="20">
        <v>0</v>
      </c>
      <c r="I243" s="19">
        <v>0</v>
      </c>
      <c r="J243" s="20">
        <v>0</v>
      </c>
      <c r="K243" s="19">
        <v>1888.11</v>
      </c>
      <c r="L243" s="20">
        <v>12624.75</v>
      </c>
      <c r="M243" s="19">
        <v>2045.79</v>
      </c>
      <c r="N243" s="20">
        <v>10589.85</v>
      </c>
    </row>
    <row r="244" spans="1:14" ht="13">
      <c r="A244" s="2" t="s">
        <v>66</v>
      </c>
      <c r="B244" s="2" t="s">
        <v>66</v>
      </c>
      <c r="C244" s="19">
        <v>4353.03</v>
      </c>
      <c r="D244" s="20">
        <v>5705.01</v>
      </c>
      <c r="E244" s="19">
        <v>5139.3599999999997</v>
      </c>
      <c r="F244" s="20">
        <v>6130.53</v>
      </c>
      <c r="G244" s="19">
        <v>3735.45</v>
      </c>
      <c r="H244" s="20">
        <v>8511.57</v>
      </c>
      <c r="I244" s="19">
        <v>2882.25</v>
      </c>
      <c r="J244" s="20">
        <v>16034.04</v>
      </c>
      <c r="K244" s="19">
        <v>6023.52</v>
      </c>
      <c r="L244" s="20">
        <v>7071.3</v>
      </c>
      <c r="M244" s="19">
        <v>1494.18</v>
      </c>
      <c r="N244" s="20">
        <v>12929.85</v>
      </c>
    </row>
    <row r="245" spans="1:14" ht="13">
      <c r="A245" s="2" t="s">
        <v>67</v>
      </c>
      <c r="B245" s="2" t="s">
        <v>67</v>
      </c>
      <c r="C245" s="19">
        <v>6048.27</v>
      </c>
      <c r="D245" s="20">
        <v>4729.59</v>
      </c>
      <c r="E245" s="19">
        <v>6145.47</v>
      </c>
      <c r="F245" s="20">
        <v>4367.97</v>
      </c>
      <c r="G245" s="19">
        <v>2806.11</v>
      </c>
      <c r="H245" s="20">
        <v>8706.24</v>
      </c>
      <c r="I245" s="19">
        <v>2841.03</v>
      </c>
      <c r="J245" s="20">
        <v>13454.64</v>
      </c>
      <c r="K245" s="19">
        <v>3404.88</v>
      </c>
      <c r="L245" s="20">
        <v>7475.85</v>
      </c>
      <c r="M245" s="19">
        <v>1564.11</v>
      </c>
      <c r="N245" s="20">
        <v>13755.15</v>
      </c>
    </row>
    <row r="246" spans="1:14" ht="13">
      <c r="A246" s="2" t="s">
        <v>68</v>
      </c>
      <c r="B246" s="2" t="s">
        <v>68</v>
      </c>
      <c r="C246" s="19">
        <v>6552.81</v>
      </c>
      <c r="D246" s="20">
        <v>4424.49</v>
      </c>
      <c r="E246" s="19">
        <v>7351.74</v>
      </c>
      <c r="F246" s="20">
        <v>5236.0200000000004</v>
      </c>
      <c r="G246" s="19">
        <v>2511.1799999999998</v>
      </c>
      <c r="H246" s="20">
        <v>4706.46</v>
      </c>
      <c r="I246" s="19">
        <v>2502</v>
      </c>
      <c r="J246" s="20">
        <v>9286.2000000000007</v>
      </c>
      <c r="K246" s="19">
        <v>4713.3900000000003</v>
      </c>
      <c r="L246" s="20">
        <v>4573.17</v>
      </c>
      <c r="M246" s="19">
        <v>1640.25</v>
      </c>
      <c r="N246" s="20">
        <v>10957.14</v>
      </c>
    </row>
    <row r="247" spans="1:14" ht="13">
      <c r="A247" s="2" t="s">
        <v>75</v>
      </c>
      <c r="B247" s="2" t="s">
        <v>75</v>
      </c>
      <c r="C247" s="19">
        <v>0</v>
      </c>
      <c r="D247" s="20">
        <v>32.46</v>
      </c>
      <c r="E247" s="19">
        <v>0</v>
      </c>
      <c r="F247" s="20">
        <v>0</v>
      </c>
      <c r="G247" s="19">
        <v>0</v>
      </c>
      <c r="H247" s="20">
        <v>0</v>
      </c>
      <c r="I247" s="19">
        <v>0</v>
      </c>
      <c r="J247" s="20">
        <v>0</v>
      </c>
      <c r="K247" s="19">
        <v>0</v>
      </c>
      <c r="L247" s="20">
        <v>0</v>
      </c>
      <c r="M247" s="19">
        <v>0</v>
      </c>
      <c r="N247" s="20">
        <v>0</v>
      </c>
    </row>
    <row r="248" spans="1:14" ht="13">
      <c r="A248" s="2" t="s">
        <v>76</v>
      </c>
      <c r="B248" s="2" t="s">
        <v>76</v>
      </c>
      <c r="C248" s="19">
        <v>5.16</v>
      </c>
      <c r="D248" s="20">
        <v>3.91</v>
      </c>
      <c r="E248" s="19">
        <v>0.44</v>
      </c>
      <c r="F248" s="20">
        <v>0.21</v>
      </c>
      <c r="G248" s="19">
        <v>0</v>
      </c>
      <c r="H248" s="20">
        <v>0</v>
      </c>
      <c r="I248" s="19">
        <v>0</v>
      </c>
      <c r="J248" s="20">
        <v>0</v>
      </c>
      <c r="K248" s="19">
        <v>0</v>
      </c>
      <c r="L248" s="20">
        <v>0</v>
      </c>
      <c r="M248" s="19">
        <v>0</v>
      </c>
      <c r="N248" s="20">
        <v>0</v>
      </c>
    </row>
    <row r="249" spans="1:14" ht="13">
      <c r="A249" s="2" t="s">
        <v>48</v>
      </c>
      <c r="B249" s="2" t="s">
        <v>48</v>
      </c>
      <c r="C249" s="19">
        <v>3676.86</v>
      </c>
      <c r="D249" s="20">
        <v>207.42</v>
      </c>
      <c r="E249" s="19">
        <v>4837.62</v>
      </c>
      <c r="F249" s="20">
        <v>119.56</v>
      </c>
      <c r="G249" s="19">
        <v>5506.68</v>
      </c>
      <c r="H249" s="20">
        <v>101.62</v>
      </c>
      <c r="I249" s="19">
        <v>5977.12</v>
      </c>
      <c r="J249" s="20">
        <v>134.13999999999999</v>
      </c>
      <c r="K249" s="19">
        <v>4631.4399999999996</v>
      </c>
      <c r="L249" s="20">
        <v>222.76</v>
      </c>
      <c r="M249" s="19">
        <v>5903.64</v>
      </c>
      <c r="N249" s="20">
        <v>139.38</v>
      </c>
    </row>
    <row r="250" spans="1:14" ht="13">
      <c r="A250" s="2" t="s">
        <v>49</v>
      </c>
      <c r="B250" s="2" t="s">
        <v>49</v>
      </c>
      <c r="C250" s="19">
        <v>3470.86</v>
      </c>
      <c r="D250" s="20">
        <v>200.14</v>
      </c>
      <c r="E250" s="19">
        <v>3192.25</v>
      </c>
      <c r="F250" s="20">
        <v>168.49</v>
      </c>
      <c r="G250" s="19">
        <v>2488.12</v>
      </c>
      <c r="H250" s="20">
        <v>82.8</v>
      </c>
      <c r="I250" s="19">
        <v>2904.72</v>
      </c>
      <c r="J250" s="20">
        <v>182.65</v>
      </c>
      <c r="K250" s="19">
        <v>4365.92</v>
      </c>
      <c r="L250" s="20">
        <v>284.12</v>
      </c>
      <c r="M250" s="19">
        <v>5303.25</v>
      </c>
      <c r="N250" s="20">
        <v>160.49</v>
      </c>
    </row>
    <row r="251" spans="1:14" ht="13">
      <c r="A251" s="2" t="s">
        <v>50</v>
      </c>
      <c r="B251" s="2" t="s">
        <v>50</v>
      </c>
      <c r="C251" s="19">
        <v>2865.2</v>
      </c>
      <c r="D251" s="20">
        <v>6.46</v>
      </c>
      <c r="E251" s="19">
        <v>2527.1</v>
      </c>
      <c r="F251" s="20">
        <v>6.56</v>
      </c>
      <c r="G251" s="19">
        <v>1871.2</v>
      </c>
      <c r="H251" s="20">
        <v>12.76</v>
      </c>
      <c r="I251" s="19">
        <v>4235.16</v>
      </c>
      <c r="J251" s="20">
        <v>38.200000000000003</v>
      </c>
      <c r="K251" s="19">
        <v>3263.74</v>
      </c>
      <c r="L251" s="20">
        <v>35.68</v>
      </c>
      <c r="M251" s="19">
        <v>2011.84</v>
      </c>
      <c r="N251" s="20">
        <v>120.04</v>
      </c>
    </row>
    <row r="252" spans="1:14" ht="13">
      <c r="A252" s="2" t="s">
        <v>51</v>
      </c>
      <c r="B252" s="2" t="s">
        <v>51</v>
      </c>
      <c r="C252" s="19">
        <v>3001.22</v>
      </c>
      <c r="D252" s="20">
        <v>26.12</v>
      </c>
      <c r="E252" s="19">
        <v>2981.34</v>
      </c>
      <c r="F252" s="20">
        <v>15.52</v>
      </c>
      <c r="G252" s="19">
        <v>4025.6</v>
      </c>
      <c r="H252" s="20">
        <v>18.12</v>
      </c>
      <c r="I252" s="19">
        <v>4327.3999999999996</v>
      </c>
      <c r="J252" s="20">
        <v>91</v>
      </c>
      <c r="K252" s="19">
        <v>4534.6400000000003</v>
      </c>
      <c r="L252" s="20">
        <v>49.2</v>
      </c>
      <c r="M252" s="19">
        <v>3764.7</v>
      </c>
      <c r="N252" s="20">
        <v>22.86</v>
      </c>
    </row>
    <row r="253" spans="1:14" ht="13">
      <c r="A253" s="2" t="s">
        <v>180</v>
      </c>
      <c r="B253" s="2" t="s">
        <v>180</v>
      </c>
      <c r="C253" s="19">
        <v>9.6999999999999993</v>
      </c>
      <c r="D253" s="20">
        <v>7.87</v>
      </c>
      <c r="E253" s="19">
        <v>14.61</v>
      </c>
      <c r="F253" s="20">
        <v>11.26</v>
      </c>
      <c r="G253" s="19">
        <v>4.01</v>
      </c>
      <c r="H253" s="20">
        <v>2.23</v>
      </c>
      <c r="I253" s="19">
        <v>0.64</v>
      </c>
      <c r="J253" s="20">
        <v>0.57999999999999996</v>
      </c>
      <c r="K253" s="19">
        <v>0.34</v>
      </c>
      <c r="L253" s="20">
        <v>0.23</v>
      </c>
      <c r="M253" s="19">
        <v>2.91</v>
      </c>
      <c r="N253" s="20">
        <v>2.97</v>
      </c>
    </row>
    <row r="254" spans="1:14" ht="13">
      <c r="A254" s="2" t="s">
        <v>19</v>
      </c>
      <c r="B254" s="2" t="s">
        <v>19</v>
      </c>
      <c r="C254" s="19">
        <v>5949.59</v>
      </c>
      <c r="D254" s="20">
        <v>10463.99</v>
      </c>
      <c r="E254" s="19">
        <v>4347.54</v>
      </c>
      <c r="F254" s="20">
        <v>2550.29</v>
      </c>
      <c r="G254" s="19">
        <v>0</v>
      </c>
      <c r="H254" s="20">
        <v>0</v>
      </c>
      <c r="I254" s="19">
        <v>0</v>
      </c>
      <c r="J254" s="20">
        <v>0</v>
      </c>
      <c r="K254" s="19">
        <v>19005.3</v>
      </c>
      <c r="L254" s="20">
        <v>7748.46</v>
      </c>
      <c r="M254" s="19">
        <v>17795.16</v>
      </c>
      <c r="N254" s="20">
        <v>8755.16</v>
      </c>
    </row>
    <row r="255" spans="1:14" ht="13">
      <c r="A255" s="2" t="s">
        <v>181</v>
      </c>
      <c r="B255" s="2" t="s">
        <v>181</v>
      </c>
      <c r="C255" s="19">
        <v>0</v>
      </c>
      <c r="D255" s="20">
        <v>0</v>
      </c>
      <c r="E255" s="19">
        <v>0</v>
      </c>
      <c r="F255" s="20">
        <v>0</v>
      </c>
      <c r="G255" s="19">
        <v>0</v>
      </c>
      <c r="H255" s="20">
        <v>0</v>
      </c>
      <c r="I255" s="19">
        <v>0</v>
      </c>
      <c r="J255" s="20">
        <v>0</v>
      </c>
      <c r="K255" s="19">
        <v>0</v>
      </c>
      <c r="L255" s="20">
        <v>0</v>
      </c>
      <c r="M255" s="19">
        <v>0</v>
      </c>
      <c r="N255" s="20">
        <v>0</v>
      </c>
    </row>
    <row r="256" spans="1:14" ht="13">
      <c r="A256" s="2" t="s">
        <v>20</v>
      </c>
      <c r="B256" s="2" t="s">
        <v>20</v>
      </c>
      <c r="C256" s="19">
        <v>2992.65</v>
      </c>
      <c r="D256" s="20">
        <v>1729</v>
      </c>
      <c r="E256" s="19">
        <v>8324.75</v>
      </c>
      <c r="F256" s="20">
        <v>4379.5</v>
      </c>
      <c r="G256" s="19">
        <v>4995.1499999999996</v>
      </c>
      <c r="H256" s="20">
        <v>5831.75</v>
      </c>
      <c r="I256" s="19">
        <v>3743.75</v>
      </c>
      <c r="J256" s="20">
        <v>7277.75</v>
      </c>
      <c r="K256" s="19">
        <v>5540.2</v>
      </c>
      <c r="L256" s="20">
        <v>2498.5500000000002</v>
      </c>
      <c r="M256" s="19">
        <v>7780.9</v>
      </c>
      <c r="N256" s="20">
        <v>4579.95</v>
      </c>
    </row>
    <row r="257" spans="1:14" ht="13">
      <c r="A257" s="2" t="s">
        <v>21</v>
      </c>
      <c r="B257" s="2" t="s">
        <v>21</v>
      </c>
      <c r="C257" s="19">
        <v>136.6</v>
      </c>
      <c r="D257" s="20">
        <v>10744.82</v>
      </c>
      <c r="E257" s="19">
        <v>3668.27</v>
      </c>
      <c r="F257" s="20">
        <v>2872.89</v>
      </c>
      <c r="G257" s="19">
        <v>1653.7</v>
      </c>
      <c r="H257" s="20">
        <v>5735.24</v>
      </c>
      <c r="I257" s="19">
        <v>3350.82</v>
      </c>
      <c r="J257" s="20">
        <v>6516.58</v>
      </c>
      <c r="K257" s="19">
        <v>3388.06</v>
      </c>
      <c r="L257" s="20">
        <v>4494.3999999999996</v>
      </c>
      <c r="M257" s="19">
        <v>1145.01</v>
      </c>
      <c r="N257" s="20">
        <v>8238.1299999999992</v>
      </c>
    </row>
    <row r="258" spans="1:14" ht="13">
      <c r="A258" s="2" t="s">
        <v>77</v>
      </c>
      <c r="B258" s="2" t="s">
        <v>77</v>
      </c>
      <c r="C258" s="19">
        <v>0</v>
      </c>
      <c r="D258" s="20">
        <v>0</v>
      </c>
      <c r="E258" s="19">
        <v>0</v>
      </c>
      <c r="F258" s="20">
        <v>0</v>
      </c>
      <c r="G258" s="19">
        <v>0</v>
      </c>
      <c r="H258" s="20">
        <v>0</v>
      </c>
      <c r="I258" s="19">
        <v>0</v>
      </c>
      <c r="J258" s="20">
        <v>0</v>
      </c>
      <c r="K258" s="19">
        <v>0</v>
      </c>
      <c r="L258" s="20">
        <v>0</v>
      </c>
      <c r="M258" s="19">
        <v>0</v>
      </c>
      <c r="N258" s="20">
        <v>0</v>
      </c>
    </row>
    <row r="259" spans="1:14" ht="13">
      <c r="A259" s="2" t="s">
        <v>78</v>
      </c>
      <c r="B259" s="2" t="s">
        <v>78</v>
      </c>
      <c r="C259" s="19">
        <v>16254.25</v>
      </c>
      <c r="D259" s="20">
        <v>104.7</v>
      </c>
      <c r="E259" s="19">
        <v>20031.099999999999</v>
      </c>
      <c r="F259" s="20">
        <v>376.5</v>
      </c>
      <c r="G259" s="19">
        <v>0</v>
      </c>
      <c r="H259" s="20">
        <v>0</v>
      </c>
      <c r="I259" s="19">
        <v>0</v>
      </c>
      <c r="J259" s="20">
        <v>0</v>
      </c>
      <c r="K259" s="19">
        <v>0</v>
      </c>
      <c r="L259" s="20">
        <v>0</v>
      </c>
      <c r="M259" s="19">
        <v>0</v>
      </c>
      <c r="N259" s="20">
        <v>0</v>
      </c>
    </row>
    <row r="260" spans="1:14" ht="13">
      <c r="A260" s="2" t="s">
        <v>79</v>
      </c>
      <c r="B260" s="2" t="s">
        <v>79</v>
      </c>
      <c r="C260" s="19">
        <v>0.02</v>
      </c>
      <c r="D260" s="20">
        <v>4.9800000000000004</v>
      </c>
      <c r="E260" s="19">
        <v>0</v>
      </c>
      <c r="F260" s="20">
        <v>2.86</v>
      </c>
      <c r="G260" s="19">
        <v>0</v>
      </c>
      <c r="H260" s="20">
        <v>4.43</v>
      </c>
      <c r="I260" s="19">
        <v>0</v>
      </c>
      <c r="J260" s="20">
        <v>22.68</v>
      </c>
      <c r="K260" s="19">
        <v>0</v>
      </c>
      <c r="L260" s="20">
        <v>0</v>
      </c>
      <c r="M260" s="19">
        <v>0</v>
      </c>
      <c r="N260" s="20">
        <v>0</v>
      </c>
    </row>
    <row r="261" spans="1:14" ht="13">
      <c r="A261" s="2" t="s">
        <v>80</v>
      </c>
      <c r="B261" s="2" t="s">
        <v>80</v>
      </c>
      <c r="C261" s="19">
        <v>23489.45</v>
      </c>
      <c r="D261" s="20">
        <v>1612.3</v>
      </c>
      <c r="E261" s="19">
        <v>14006.65</v>
      </c>
      <c r="F261" s="20">
        <v>1993.15</v>
      </c>
      <c r="G261" s="19">
        <v>8050.75</v>
      </c>
      <c r="H261" s="20">
        <v>2472.17</v>
      </c>
      <c r="I261" s="19">
        <v>9018.7000000000007</v>
      </c>
      <c r="J261" s="20">
        <v>5745.87</v>
      </c>
      <c r="K261" s="19">
        <v>8887.25</v>
      </c>
      <c r="L261" s="20">
        <v>1260.05</v>
      </c>
      <c r="M261" s="19">
        <v>10813.25</v>
      </c>
      <c r="N261" s="20">
        <v>3726.8</v>
      </c>
    </row>
    <row r="262" spans="1:14" ht="13">
      <c r="A262" s="2" t="s">
        <v>81</v>
      </c>
      <c r="B262" s="2" t="s">
        <v>81</v>
      </c>
      <c r="C262" s="19">
        <v>0</v>
      </c>
      <c r="D262" s="20">
        <v>6.97</v>
      </c>
      <c r="E262" s="19">
        <v>0</v>
      </c>
      <c r="F262" s="20">
        <v>0</v>
      </c>
      <c r="G262" s="19">
        <v>0</v>
      </c>
      <c r="H262" s="20">
        <v>0</v>
      </c>
      <c r="I262" s="19">
        <v>0</v>
      </c>
      <c r="J262" s="20">
        <v>8.34</v>
      </c>
      <c r="K262" s="19">
        <v>4.51</v>
      </c>
      <c r="L262" s="20">
        <v>0</v>
      </c>
      <c r="M262" s="19">
        <v>0</v>
      </c>
      <c r="N262" s="20">
        <v>0</v>
      </c>
    </row>
    <row r="263" spans="1:14" ht="13">
      <c r="A263" s="2" t="s">
        <v>82</v>
      </c>
      <c r="B263" s="2" t="s">
        <v>82</v>
      </c>
      <c r="C263" s="19">
        <v>6821.5</v>
      </c>
      <c r="D263" s="20">
        <v>1687.65</v>
      </c>
      <c r="E263" s="19">
        <v>16039.3</v>
      </c>
      <c r="F263" s="20">
        <v>3844.05</v>
      </c>
      <c r="G263" s="19">
        <v>6566.55</v>
      </c>
      <c r="H263" s="20">
        <v>25446.65</v>
      </c>
      <c r="I263" s="19">
        <v>8658.15</v>
      </c>
      <c r="J263" s="20">
        <v>13224.62</v>
      </c>
      <c r="K263" s="19">
        <v>2594</v>
      </c>
      <c r="L263" s="20">
        <v>3817.45</v>
      </c>
      <c r="M263" s="19">
        <v>0</v>
      </c>
      <c r="N263" s="20">
        <v>0</v>
      </c>
    </row>
    <row r="264" spans="1:14" ht="13">
      <c r="A264" s="2" t="s">
        <v>83</v>
      </c>
      <c r="B264" s="2" t="s">
        <v>83</v>
      </c>
      <c r="C264" s="19">
        <v>0</v>
      </c>
      <c r="D264" s="20">
        <v>0</v>
      </c>
      <c r="E264" s="19">
        <v>0</v>
      </c>
      <c r="F264" s="20">
        <v>0</v>
      </c>
      <c r="G264" s="19">
        <v>0</v>
      </c>
      <c r="H264" s="20">
        <v>0</v>
      </c>
      <c r="I264" s="19">
        <v>0</v>
      </c>
      <c r="J264" s="20">
        <v>12.59</v>
      </c>
      <c r="K264" s="19">
        <v>4.55</v>
      </c>
      <c r="L264" s="20">
        <v>1.06</v>
      </c>
      <c r="M264" s="19">
        <v>0</v>
      </c>
      <c r="N264" s="20">
        <v>0</v>
      </c>
    </row>
    <row r="265" spans="1:14" ht="13">
      <c r="A265" s="2" t="s">
        <v>84</v>
      </c>
      <c r="B265" s="2" t="s">
        <v>84</v>
      </c>
      <c r="C265" s="19">
        <v>8911.65</v>
      </c>
      <c r="D265" s="20">
        <v>1243.9000000000001</v>
      </c>
      <c r="E265" s="19">
        <v>11181.1</v>
      </c>
      <c r="F265" s="20">
        <v>2110.0500000000002</v>
      </c>
      <c r="G265" s="19">
        <v>3570.25</v>
      </c>
      <c r="H265" s="20">
        <v>2737.15</v>
      </c>
      <c r="I265" s="19">
        <v>0</v>
      </c>
      <c r="J265" s="20">
        <v>0</v>
      </c>
      <c r="K265" s="19">
        <v>0</v>
      </c>
      <c r="L265" s="20">
        <v>0</v>
      </c>
      <c r="M265" s="19">
        <v>6299</v>
      </c>
      <c r="N265" s="20">
        <v>3599.15</v>
      </c>
    </row>
    <row r="266" spans="1:14" ht="13">
      <c r="A266" s="2" t="s">
        <v>85</v>
      </c>
      <c r="B266" s="2" t="s">
        <v>85</v>
      </c>
      <c r="C266" s="19">
        <v>21162.9</v>
      </c>
      <c r="D266" s="20">
        <v>4383.05</v>
      </c>
      <c r="E266" s="19">
        <v>7423.45</v>
      </c>
      <c r="F266" s="20">
        <v>2333.1999999999998</v>
      </c>
      <c r="G266" s="19">
        <v>22074.35</v>
      </c>
      <c r="H266" s="20">
        <v>7405.25</v>
      </c>
      <c r="I266" s="19">
        <v>20754.5</v>
      </c>
      <c r="J266" s="20">
        <v>12381.8</v>
      </c>
      <c r="K266" s="19">
        <v>25813.75</v>
      </c>
      <c r="L266" s="20">
        <v>6662.35</v>
      </c>
      <c r="M266" s="19">
        <v>18313.55</v>
      </c>
      <c r="N266" s="20">
        <v>4608</v>
      </c>
    </row>
    <row r="267" spans="1:14" ht="13">
      <c r="A267" s="2" t="s">
        <v>86</v>
      </c>
      <c r="B267" s="2" t="s">
        <v>86</v>
      </c>
      <c r="C267" s="19">
        <v>15581.25</v>
      </c>
      <c r="D267" s="20">
        <v>1383.5</v>
      </c>
      <c r="E267" s="19">
        <v>34651</v>
      </c>
      <c r="F267" s="20">
        <v>2571.25</v>
      </c>
      <c r="G267" s="19">
        <v>23314.15</v>
      </c>
      <c r="H267" s="20">
        <v>6519.15</v>
      </c>
      <c r="I267" s="19">
        <v>21931.5</v>
      </c>
      <c r="J267" s="20">
        <v>11888.2</v>
      </c>
      <c r="K267" s="19">
        <v>26369.5</v>
      </c>
      <c r="L267" s="20">
        <v>5980.1</v>
      </c>
      <c r="M267" s="19">
        <v>26650.95</v>
      </c>
      <c r="N267" s="20">
        <v>8077.65</v>
      </c>
    </row>
    <row r="268" spans="1:14" ht="13">
      <c r="A268" s="2" t="s">
        <v>115</v>
      </c>
      <c r="B268" s="2" t="s">
        <v>115</v>
      </c>
      <c r="C268" s="19">
        <v>4861.55</v>
      </c>
      <c r="D268" s="20">
        <v>738.7</v>
      </c>
      <c r="E268" s="19">
        <v>2404</v>
      </c>
      <c r="F268" s="20">
        <v>870.05</v>
      </c>
      <c r="G268" s="19">
        <v>7134.75</v>
      </c>
      <c r="H268" s="20">
        <v>605.5</v>
      </c>
      <c r="I268" s="19">
        <v>10163.85</v>
      </c>
      <c r="J268" s="20">
        <v>1853.9</v>
      </c>
      <c r="K268" s="19">
        <v>10532.4</v>
      </c>
      <c r="L268" s="20">
        <v>1158.1500000000001</v>
      </c>
      <c r="M268" s="19">
        <v>9158.0499999999993</v>
      </c>
      <c r="N268" s="20">
        <v>1740.95</v>
      </c>
    </row>
    <row r="269" spans="1:14" ht="13">
      <c r="A269" s="2" t="s">
        <v>116</v>
      </c>
      <c r="B269" s="2" t="s">
        <v>116</v>
      </c>
      <c r="C269" s="19">
        <v>41.4</v>
      </c>
      <c r="D269" s="20">
        <v>0</v>
      </c>
      <c r="E269" s="19">
        <v>2584.9499999999998</v>
      </c>
      <c r="F269" s="20">
        <v>113.5</v>
      </c>
      <c r="G269" s="19">
        <v>11375.1</v>
      </c>
      <c r="H269" s="20">
        <v>598.15</v>
      </c>
      <c r="I269" s="19">
        <v>6276.4</v>
      </c>
      <c r="J269" s="20">
        <v>598.20000000000005</v>
      </c>
      <c r="K269" s="19">
        <v>6157.15</v>
      </c>
      <c r="L269" s="20">
        <v>532.65</v>
      </c>
      <c r="M269" s="19">
        <v>7857.05</v>
      </c>
      <c r="N269" s="20">
        <v>96.45</v>
      </c>
    </row>
    <row r="270" spans="1:14" ht="13">
      <c r="A270" s="2" t="s">
        <v>117</v>
      </c>
      <c r="B270" s="2" t="s">
        <v>117</v>
      </c>
      <c r="C270" s="19">
        <v>13134.25</v>
      </c>
      <c r="D270" s="20">
        <v>495.1</v>
      </c>
      <c r="E270" s="19">
        <v>12851.95</v>
      </c>
      <c r="F270" s="20">
        <v>1211.25</v>
      </c>
      <c r="G270" s="19">
        <v>5211.5</v>
      </c>
      <c r="H270" s="20">
        <v>324.3</v>
      </c>
      <c r="I270" s="19">
        <v>462.45</v>
      </c>
      <c r="J270" s="20">
        <v>114.9</v>
      </c>
      <c r="K270" s="19">
        <v>315.35000000000002</v>
      </c>
      <c r="L270" s="20">
        <v>0</v>
      </c>
      <c r="M270" s="19">
        <v>764.4</v>
      </c>
      <c r="N270" s="20">
        <v>5</v>
      </c>
    </row>
    <row r="271" spans="1:14" ht="13">
      <c r="A271" s="2" t="s">
        <v>118</v>
      </c>
      <c r="B271" s="2" t="s">
        <v>118</v>
      </c>
      <c r="C271" s="19">
        <v>5891.95</v>
      </c>
      <c r="D271" s="20">
        <v>1263.45</v>
      </c>
      <c r="E271" s="19">
        <v>5083.8</v>
      </c>
      <c r="F271" s="20">
        <v>2250</v>
      </c>
      <c r="G271" s="19">
        <v>6374.8</v>
      </c>
      <c r="H271" s="20">
        <v>982.85</v>
      </c>
      <c r="I271" s="19">
        <v>6937.35</v>
      </c>
      <c r="J271" s="20">
        <v>1505.3</v>
      </c>
      <c r="K271" s="19">
        <v>9683.9</v>
      </c>
      <c r="L271" s="20">
        <v>754.05</v>
      </c>
      <c r="M271" s="19">
        <v>6363.4</v>
      </c>
      <c r="N271" s="20">
        <v>1658.4</v>
      </c>
    </row>
    <row r="272" spans="1:14" ht="13">
      <c r="A272" s="2" t="s">
        <v>119</v>
      </c>
      <c r="B272" s="2" t="s">
        <v>119</v>
      </c>
      <c r="C272" s="19">
        <v>6151.95</v>
      </c>
      <c r="D272" s="20">
        <v>451.9</v>
      </c>
      <c r="E272" s="19">
        <v>5935</v>
      </c>
      <c r="F272" s="20">
        <v>938.35</v>
      </c>
      <c r="G272" s="19">
        <v>7968.3</v>
      </c>
      <c r="H272" s="20">
        <v>723.65</v>
      </c>
      <c r="I272" s="19">
        <v>9861</v>
      </c>
      <c r="J272" s="20">
        <v>699.1</v>
      </c>
      <c r="K272" s="19">
        <v>6896.55</v>
      </c>
      <c r="L272" s="20">
        <v>998.05</v>
      </c>
      <c r="M272" s="19">
        <v>6759.25</v>
      </c>
      <c r="N272" s="20">
        <v>637.4</v>
      </c>
    </row>
    <row r="273" spans="1:14" ht="13">
      <c r="A273" s="2" t="s">
        <v>120</v>
      </c>
      <c r="B273" s="2" t="s">
        <v>120</v>
      </c>
      <c r="C273" s="19">
        <v>11728.65</v>
      </c>
      <c r="D273" s="20">
        <v>52.25</v>
      </c>
      <c r="E273" s="19">
        <v>8241.65</v>
      </c>
      <c r="F273" s="20">
        <v>859.65</v>
      </c>
      <c r="G273" s="19">
        <v>5793.95</v>
      </c>
      <c r="H273" s="20">
        <v>350.25</v>
      </c>
      <c r="I273" s="19">
        <v>6902.2</v>
      </c>
      <c r="J273" s="20">
        <v>630.15</v>
      </c>
      <c r="K273" s="19">
        <v>5367.85</v>
      </c>
      <c r="L273" s="20">
        <v>541.1</v>
      </c>
      <c r="M273" s="19">
        <v>5515.2</v>
      </c>
      <c r="N273" s="20">
        <v>559.20000000000005</v>
      </c>
    </row>
    <row r="274" spans="1:14" ht="13">
      <c r="A274" s="2" t="s">
        <v>99</v>
      </c>
      <c r="B274" s="2" t="s">
        <v>99</v>
      </c>
      <c r="C274" s="19">
        <v>6628.8</v>
      </c>
      <c r="D274" s="20">
        <v>7737.05</v>
      </c>
      <c r="E274" s="19">
        <v>3447.65</v>
      </c>
      <c r="F274" s="20">
        <v>3097.8</v>
      </c>
      <c r="G274" s="19">
        <v>0</v>
      </c>
      <c r="H274" s="20">
        <v>0</v>
      </c>
      <c r="I274" s="19">
        <v>0</v>
      </c>
      <c r="J274" s="20">
        <v>0</v>
      </c>
      <c r="K274" s="19">
        <v>8270.4500000000007</v>
      </c>
      <c r="L274" s="20">
        <v>3408</v>
      </c>
      <c r="M274" s="19">
        <v>11050.95</v>
      </c>
      <c r="N274" s="20">
        <v>4417.75</v>
      </c>
    </row>
    <row r="275" spans="1:14" ht="13">
      <c r="A275" s="2" t="s">
        <v>100</v>
      </c>
      <c r="B275" s="2" t="s">
        <v>100</v>
      </c>
      <c r="C275" s="19">
        <v>8291.85</v>
      </c>
      <c r="D275" s="20">
        <v>5682.15</v>
      </c>
      <c r="E275" s="19">
        <v>8911.25</v>
      </c>
      <c r="F275" s="20">
        <v>3746.65</v>
      </c>
      <c r="G275" s="19">
        <v>10423.5</v>
      </c>
      <c r="H275" s="20">
        <v>2971.7</v>
      </c>
      <c r="I275" s="19">
        <v>9141.85</v>
      </c>
      <c r="J275" s="20">
        <v>1401.25</v>
      </c>
      <c r="K275" s="19">
        <v>15624.3</v>
      </c>
      <c r="L275" s="20">
        <v>5198.45</v>
      </c>
      <c r="M275" s="19">
        <v>17547.5</v>
      </c>
      <c r="N275" s="20">
        <v>6131.2</v>
      </c>
    </row>
    <row r="276" spans="1:14" ht="13">
      <c r="A276" s="2" t="s">
        <v>26</v>
      </c>
      <c r="B276" s="2" t="s">
        <v>26</v>
      </c>
      <c r="C276" s="19">
        <v>6463.3</v>
      </c>
      <c r="D276" s="20">
        <v>25435.05</v>
      </c>
      <c r="E276" s="19">
        <v>9411.9500000000007</v>
      </c>
      <c r="F276" s="20">
        <v>15443.15</v>
      </c>
      <c r="G276" s="19">
        <v>6769.05</v>
      </c>
      <c r="H276" s="20">
        <v>14639.9</v>
      </c>
      <c r="I276" s="19">
        <v>7522.5</v>
      </c>
      <c r="J276" s="20">
        <v>25618.25</v>
      </c>
      <c r="K276" s="19">
        <v>13493.5</v>
      </c>
      <c r="L276" s="20">
        <v>9851.35</v>
      </c>
      <c r="M276" s="19">
        <v>21809.35</v>
      </c>
      <c r="N276" s="20">
        <v>8880.6</v>
      </c>
    </row>
    <row r="277" spans="1:14" ht="13">
      <c r="A277" s="2" t="s">
        <v>27</v>
      </c>
      <c r="B277" s="2" t="s">
        <v>27</v>
      </c>
      <c r="C277" s="19">
        <v>6141.6</v>
      </c>
      <c r="D277" s="20">
        <v>24430.05</v>
      </c>
      <c r="E277" s="19">
        <v>10001.6</v>
      </c>
      <c r="F277" s="20">
        <v>16264.2</v>
      </c>
      <c r="G277" s="19">
        <v>8480.15</v>
      </c>
      <c r="H277" s="20">
        <v>17912.849999999999</v>
      </c>
      <c r="I277" s="19">
        <v>7623.95</v>
      </c>
      <c r="J277" s="20">
        <v>22938.75</v>
      </c>
      <c r="K277" s="19">
        <v>13075.25</v>
      </c>
      <c r="L277" s="20">
        <v>8837.2999999999993</v>
      </c>
      <c r="M277" s="19">
        <v>8807.0499999999993</v>
      </c>
      <c r="N277" s="20">
        <v>32320.85</v>
      </c>
    </row>
    <row r="278" spans="1:14" ht="13">
      <c r="A278" s="2" t="s">
        <v>28</v>
      </c>
      <c r="B278" s="2" t="s">
        <v>28</v>
      </c>
      <c r="C278" s="19">
        <v>7569.8</v>
      </c>
      <c r="D278" s="20">
        <v>9739.25</v>
      </c>
      <c r="E278" s="19">
        <v>8196.1</v>
      </c>
      <c r="F278" s="20">
        <v>11473.95</v>
      </c>
      <c r="G278" s="19">
        <v>6557.95</v>
      </c>
      <c r="H278" s="20">
        <v>9099.98</v>
      </c>
      <c r="I278" s="19">
        <v>5671.45</v>
      </c>
      <c r="J278" s="20">
        <v>17970.3</v>
      </c>
      <c r="K278" s="19">
        <v>8702.6</v>
      </c>
      <c r="L278" s="20">
        <v>7226.55</v>
      </c>
      <c r="M278" s="19">
        <v>6922</v>
      </c>
      <c r="N278" s="20">
        <v>20956.55</v>
      </c>
    </row>
    <row r="279" spans="1:14" ht="13">
      <c r="A279" s="2" t="s">
        <v>29</v>
      </c>
      <c r="B279" s="2" t="s">
        <v>29</v>
      </c>
      <c r="C279" s="19">
        <v>3686.9</v>
      </c>
      <c r="D279" s="20">
        <v>2922.1</v>
      </c>
      <c r="E279" s="19">
        <v>0</v>
      </c>
      <c r="F279" s="20">
        <v>0</v>
      </c>
      <c r="G279" s="19">
        <v>0</v>
      </c>
      <c r="H279" s="20">
        <v>0</v>
      </c>
      <c r="I279" s="19">
        <v>20313.7</v>
      </c>
      <c r="J279" s="20">
        <v>3397.15</v>
      </c>
      <c r="K279" s="19">
        <v>10543</v>
      </c>
      <c r="L279" s="20">
        <v>6860.4</v>
      </c>
      <c r="M279" s="19">
        <v>7266.3</v>
      </c>
      <c r="N279" s="20">
        <v>20978.95</v>
      </c>
    </row>
    <row r="280" spans="1:14" ht="13">
      <c r="A280" s="2" t="s">
        <v>30</v>
      </c>
      <c r="B280" s="2" t="s">
        <v>30</v>
      </c>
      <c r="C280" s="19">
        <v>3116.7</v>
      </c>
      <c r="D280" s="20">
        <v>25018.400000000001</v>
      </c>
      <c r="E280" s="19">
        <v>11941.45</v>
      </c>
      <c r="F280" s="20">
        <v>16766.05</v>
      </c>
      <c r="G280" s="19">
        <v>9623.4500000000007</v>
      </c>
      <c r="H280" s="20">
        <v>14991.65</v>
      </c>
      <c r="I280" s="19">
        <v>8584.35</v>
      </c>
      <c r="J280" s="20">
        <v>23321.35</v>
      </c>
      <c r="K280" s="19">
        <v>14132.1</v>
      </c>
      <c r="L280" s="20">
        <v>10860.55</v>
      </c>
      <c r="M280" s="19">
        <v>8825.2999999999993</v>
      </c>
      <c r="N280" s="20">
        <v>26943.55</v>
      </c>
    </row>
    <row r="281" spans="1:14" ht="13">
      <c r="A281" s="2" t="s">
        <v>31</v>
      </c>
      <c r="B281" s="2" t="s">
        <v>31</v>
      </c>
      <c r="C281" s="19">
        <v>5432.65</v>
      </c>
      <c r="D281" s="20">
        <v>16293.05</v>
      </c>
      <c r="E281" s="19">
        <v>10849.3</v>
      </c>
      <c r="F281" s="20">
        <v>17588.349999999999</v>
      </c>
      <c r="G281" s="19">
        <v>8719.9500000000007</v>
      </c>
      <c r="H281" s="20">
        <v>15998.3</v>
      </c>
      <c r="I281" s="19">
        <v>6182.35</v>
      </c>
      <c r="J281" s="20">
        <v>26837.1</v>
      </c>
      <c r="K281" s="19">
        <v>14576.4</v>
      </c>
      <c r="L281" s="20">
        <v>10277.15</v>
      </c>
      <c r="M281" s="19">
        <v>8443.2000000000007</v>
      </c>
      <c r="N281" s="20">
        <v>26253.15</v>
      </c>
    </row>
    <row r="282" spans="1:14" ht="13">
      <c r="A282" s="2" t="s">
        <v>32</v>
      </c>
      <c r="B282" s="2" t="s">
        <v>32</v>
      </c>
      <c r="C282" s="19">
        <v>0</v>
      </c>
      <c r="D282" s="20">
        <v>0</v>
      </c>
      <c r="E282" s="19">
        <v>0</v>
      </c>
      <c r="F282" s="20">
        <v>0</v>
      </c>
      <c r="G282" s="19">
        <v>0</v>
      </c>
      <c r="H282" s="20">
        <v>2.72</v>
      </c>
      <c r="I282" s="19">
        <v>11.18</v>
      </c>
      <c r="J282" s="20">
        <v>0</v>
      </c>
      <c r="K282" s="19">
        <v>0</v>
      </c>
      <c r="L282" s="20">
        <v>0</v>
      </c>
      <c r="M282" s="19">
        <v>0</v>
      </c>
      <c r="N282" s="20">
        <v>1.87</v>
      </c>
    </row>
    <row r="283" spans="1:14" ht="13">
      <c r="A283" s="2" t="s">
        <v>33</v>
      </c>
      <c r="B283" s="2" t="s">
        <v>33</v>
      </c>
      <c r="C283" s="19">
        <v>0</v>
      </c>
      <c r="D283" s="20">
        <v>0</v>
      </c>
      <c r="E283" s="19">
        <v>0</v>
      </c>
      <c r="F283" s="20">
        <v>0</v>
      </c>
      <c r="G283" s="19">
        <v>0.01</v>
      </c>
      <c r="H283" s="20">
        <v>5.85</v>
      </c>
      <c r="I283" s="19">
        <v>0</v>
      </c>
      <c r="J283" s="20">
        <v>0</v>
      </c>
      <c r="K283" s="19">
        <v>0</v>
      </c>
      <c r="L283" s="20">
        <v>0</v>
      </c>
      <c r="M283" s="19">
        <v>0</v>
      </c>
      <c r="N283" s="20">
        <v>0</v>
      </c>
    </row>
    <row r="284" spans="1:14" ht="13">
      <c r="A284" s="2" t="s">
        <v>34</v>
      </c>
      <c r="B284" s="2" t="s">
        <v>34</v>
      </c>
      <c r="C284" s="19">
        <v>0</v>
      </c>
      <c r="D284" s="20">
        <v>0</v>
      </c>
      <c r="E284" s="19">
        <v>0</v>
      </c>
      <c r="F284" s="20">
        <v>0</v>
      </c>
      <c r="G284" s="19">
        <v>0</v>
      </c>
      <c r="H284" s="20">
        <v>0</v>
      </c>
      <c r="I284" s="19">
        <v>0</v>
      </c>
      <c r="J284" s="20">
        <v>0</v>
      </c>
      <c r="K284" s="19">
        <v>0</v>
      </c>
      <c r="L284" s="20">
        <v>0</v>
      </c>
      <c r="M284" s="19">
        <v>0</v>
      </c>
      <c r="N284" s="20">
        <v>0</v>
      </c>
    </row>
    <row r="285" spans="1:14" ht="13">
      <c r="A285" s="2" t="s">
        <v>132</v>
      </c>
      <c r="B285" s="2" t="s">
        <v>132</v>
      </c>
      <c r="C285" s="19">
        <v>2400.35</v>
      </c>
      <c r="D285" s="20">
        <v>1434.7</v>
      </c>
      <c r="E285" s="19">
        <v>3658.65</v>
      </c>
      <c r="F285" s="20">
        <v>1615.63</v>
      </c>
      <c r="G285" s="19">
        <v>3792.1</v>
      </c>
      <c r="H285" s="20">
        <v>2291.5</v>
      </c>
      <c r="I285" s="19">
        <v>2597.6</v>
      </c>
      <c r="J285" s="20">
        <v>2767.55</v>
      </c>
      <c r="K285" s="19">
        <v>3118.7</v>
      </c>
      <c r="L285" s="20">
        <v>2036.7</v>
      </c>
      <c r="M285" s="19">
        <v>1548.95</v>
      </c>
      <c r="N285" s="20">
        <v>863.05</v>
      </c>
    </row>
    <row r="286" spans="1:14" ht="13">
      <c r="A286" s="2" t="s">
        <v>133</v>
      </c>
      <c r="B286" s="2" t="s">
        <v>133</v>
      </c>
      <c r="C286" s="19">
        <v>1025.78</v>
      </c>
      <c r="D286" s="20">
        <v>2040.83</v>
      </c>
      <c r="E286" s="19">
        <v>2884.15</v>
      </c>
      <c r="F286" s="20">
        <v>2470.83</v>
      </c>
      <c r="G286" s="19">
        <v>3968.5</v>
      </c>
      <c r="H286" s="20">
        <v>1703.93</v>
      </c>
      <c r="I286" s="19">
        <v>3908.1</v>
      </c>
      <c r="J286" s="20">
        <v>2472.83</v>
      </c>
      <c r="K286" s="19">
        <v>2625.6</v>
      </c>
      <c r="L286" s="20">
        <v>2807.28</v>
      </c>
      <c r="M286" s="19">
        <v>1351.98</v>
      </c>
      <c r="N286" s="20">
        <v>2047.98</v>
      </c>
    </row>
    <row r="287" spans="1:14" ht="13">
      <c r="A287" s="2" t="s">
        <v>134</v>
      </c>
      <c r="B287" s="2" t="s">
        <v>134</v>
      </c>
      <c r="C287" s="19">
        <v>2938.4</v>
      </c>
      <c r="D287" s="20">
        <v>1294.75</v>
      </c>
      <c r="E287" s="19">
        <v>4240.1000000000004</v>
      </c>
      <c r="F287" s="20">
        <v>1052.5</v>
      </c>
      <c r="G287" s="19">
        <v>4936.75</v>
      </c>
      <c r="H287" s="20">
        <v>1327.48</v>
      </c>
      <c r="I287" s="19">
        <v>4199.6499999999996</v>
      </c>
      <c r="J287" s="20">
        <v>1776.5</v>
      </c>
      <c r="K287" s="19">
        <v>3940.9</v>
      </c>
      <c r="L287" s="20">
        <v>1600.48</v>
      </c>
      <c r="M287" s="19">
        <v>3358.43</v>
      </c>
      <c r="N287" s="20">
        <v>1371.15</v>
      </c>
    </row>
    <row r="288" spans="1:14" ht="13">
      <c r="A288" s="2" t="s">
        <v>135</v>
      </c>
      <c r="B288" s="2" t="s">
        <v>135</v>
      </c>
      <c r="C288" s="19">
        <v>6715.45</v>
      </c>
      <c r="D288" s="20">
        <v>280.35000000000002</v>
      </c>
      <c r="E288" s="19">
        <v>6050.73</v>
      </c>
      <c r="F288" s="20">
        <v>609.58000000000004</v>
      </c>
      <c r="G288" s="19">
        <v>6191.28</v>
      </c>
      <c r="H288" s="20">
        <v>496.5</v>
      </c>
      <c r="I288" s="19">
        <v>5593.45</v>
      </c>
      <c r="J288" s="20">
        <v>739.78</v>
      </c>
      <c r="K288" s="19">
        <v>4574.95</v>
      </c>
      <c r="L288" s="20">
        <v>1000.88</v>
      </c>
      <c r="M288" s="19">
        <v>4582.3</v>
      </c>
      <c r="N288" s="20">
        <v>927.93</v>
      </c>
    </row>
    <row r="289" spans="1:14" ht="13">
      <c r="A289" s="2" t="s">
        <v>35</v>
      </c>
      <c r="B289" s="2" t="s">
        <v>35</v>
      </c>
      <c r="C289" s="19">
        <v>3575.09</v>
      </c>
      <c r="D289" s="20">
        <v>1470.24</v>
      </c>
      <c r="E289" s="19">
        <v>1676.38</v>
      </c>
      <c r="F289" s="20">
        <v>1917.58</v>
      </c>
      <c r="G289" s="19">
        <v>3464.35</v>
      </c>
      <c r="H289" s="20">
        <v>6708.24</v>
      </c>
      <c r="I289" s="19">
        <v>2571.98</v>
      </c>
      <c r="J289" s="20">
        <v>8797.9</v>
      </c>
      <c r="K289" s="19">
        <v>3576.53</v>
      </c>
      <c r="L289" s="20">
        <v>1699.27</v>
      </c>
      <c r="M289" s="19">
        <v>5715.29</v>
      </c>
      <c r="N289" s="20">
        <v>7081.42</v>
      </c>
    </row>
    <row r="290" spans="1:14" ht="13">
      <c r="A290" s="2" t="s">
        <v>12</v>
      </c>
      <c r="B290" s="2" t="s">
        <v>12</v>
      </c>
      <c r="C290" s="19">
        <v>5162.1000000000004</v>
      </c>
      <c r="D290" s="20">
        <v>7608.55</v>
      </c>
      <c r="E290" s="19">
        <v>2881.6</v>
      </c>
      <c r="F290" s="20">
        <v>6088.75</v>
      </c>
      <c r="G290" s="19">
        <v>125.05</v>
      </c>
      <c r="H290" s="20">
        <v>30.45</v>
      </c>
      <c r="I290" s="19">
        <v>0</v>
      </c>
      <c r="J290" s="20">
        <v>0</v>
      </c>
      <c r="K290" s="19">
        <v>0</v>
      </c>
      <c r="L290" s="20">
        <v>0</v>
      </c>
      <c r="M290" s="19">
        <v>0</v>
      </c>
      <c r="N290" s="20">
        <v>0</v>
      </c>
    </row>
    <row r="291" spans="1:14" ht="13">
      <c r="A291" s="2" t="s">
        <v>13</v>
      </c>
      <c r="B291" s="2" t="s">
        <v>13</v>
      </c>
      <c r="C291" s="19">
        <v>1694.8</v>
      </c>
      <c r="D291" s="20">
        <v>5636.55</v>
      </c>
      <c r="E291" s="19">
        <v>442.75</v>
      </c>
      <c r="F291" s="20">
        <v>2246.6999999999998</v>
      </c>
      <c r="G291" s="19">
        <v>504.4</v>
      </c>
      <c r="H291" s="20">
        <v>1640.3</v>
      </c>
      <c r="I291" s="19">
        <v>1615.8</v>
      </c>
      <c r="J291" s="20">
        <v>4458.1499999999996</v>
      </c>
      <c r="K291" s="19">
        <v>3137.65</v>
      </c>
      <c r="L291" s="20">
        <v>2038.05</v>
      </c>
      <c r="M291" s="19">
        <v>1260.1500000000001</v>
      </c>
      <c r="N291" s="20">
        <v>1809.15</v>
      </c>
    </row>
    <row r="292" spans="1:14" ht="13">
      <c r="A292" s="2" t="s">
        <v>14</v>
      </c>
      <c r="B292" s="2" t="s">
        <v>14</v>
      </c>
      <c r="C292" s="19">
        <v>3839.85</v>
      </c>
      <c r="D292" s="20">
        <v>12695.05</v>
      </c>
      <c r="E292" s="19">
        <v>4154.8</v>
      </c>
      <c r="F292" s="20">
        <v>10222.15</v>
      </c>
      <c r="G292" s="19">
        <v>1813.7</v>
      </c>
      <c r="H292" s="20">
        <v>4933.55</v>
      </c>
      <c r="I292" s="19">
        <v>1927.85</v>
      </c>
      <c r="J292" s="20">
        <v>12841.75</v>
      </c>
      <c r="K292" s="19">
        <v>4810.55</v>
      </c>
      <c r="L292" s="20">
        <v>4555.3500000000004</v>
      </c>
      <c r="M292" s="19">
        <v>985.15</v>
      </c>
      <c r="N292" s="20">
        <v>11377.8</v>
      </c>
    </row>
    <row r="293" spans="1:14" ht="13">
      <c r="A293" s="2" t="s">
        <v>15</v>
      </c>
      <c r="B293" s="2" t="s">
        <v>15</v>
      </c>
      <c r="C293" s="19">
        <v>2142.3000000000002</v>
      </c>
      <c r="D293" s="20">
        <v>8124.15</v>
      </c>
      <c r="E293" s="19">
        <v>3600.6</v>
      </c>
      <c r="F293" s="20">
        <v>10032.450000000001</v>
      </c>
      <c r="G293" s="19">
        <v>1894.95</v>
      </c>
      <c r="H293" s="20">
        <v>7361.9</v>
      </c>
      <c r="I293" s="19">
        <v>1859.7</v>
      </c>
      <c r="J293" s="20">
        <v>10604.75</v>
      </c>
      <c r="K293" s="19">
        <v>5694.45</v>
      </c>
      <c r="L293" s="20">
        <v>5994.5</v>
      </c>
      <c r="M293" s="19">
        <v>1936.9</v>
      </c>
      <c r="N293" s="20">
        <v>15956.45</v>
      </c>
    </row>
    <row r="294" spans="1:14" ht="13">
      <c r="A294" s="2" t="s">
        <v>182</v>
      </c>
      <c r="B294" s="2" t="s">
        <v>182</v>
      </c>
      <c r="C294" s="19">
        <v>10.79</v>
      </c>
      <c r="D294" s="20">
        <v>58.73</v>
      </c>
      <c r="E294" s="19">
        <v>12.01</v>
      </c>
      <c r="F294" s="20">
        <v>59.01</v>
      </c>
      <c r="G294" s="19">
        <v>6.07</v>
      </c>
      <c r="H294" s="20">
        <v>28.49</v>
      </c>
      <c r="I294" s="19">
        <v>3.77</v>
      </c>
      <c r="J294" s="20">
        <v>25.04</v>
      </c>
      <c r="K294" s="19">
        <v>0.59</v>
      </c>
      <c r="L294" s="20">
        <v>2.71</v>
      </c>
      <c r="M294" s="19">
        <v>5.08</v>
      </c>
      <c r="N294" s="20">
        <v>40.67</v>
      </c>
    </row>
    <row r="295" spans="1:14" ht="13">
      <c r="A295" s="2" t="s">
        <v>183</v>
      </c>
      <c r="B295" s="2" t="s">
        <v>183</v>
      </c>
      <c r="C295" s="19">
        <v>1.85</v>
      </c>
      <c r="D295" s="20">
        <v>9.34</v>
      </c>
      <c r="E295" s="19">
        <v>0.9</v>
      </c>
      <c r="F295" s="20">
        <v>6.6</v>
      </c>
      <c r="G295" s="19">
        <v>0.98</v>
      </c>
      <c r="H295" s="20">
        <v>14.08</v>
      </c>
      <c r="I295" s="19">
        <v>2.12</v>
      </c>
      <c r="J295" s="20">
        <v>16.25</v>
      </c>
      <c r="K295" s="19">
        <v>0.57999999999999996</v>
      </c>
      <c r="L295" s="20">
        <v>3.53</v>
      </c>
      <c r="M295" s="19">
        <v>4.28</v>
      </c>
      <c r="N295" s="20">
        <v>45.84</v>
      </c>
    </row>
    <row r="296" spans="1:14" ht="13">
      <c r="A296" s="2" t="s">
        <v>184</v>
      </c>
      <c r="B296" s="2" t="s">
        <v>184</v>
      </c>
      <c r="C296" s="19">
        <v>7.63</v>
      </c>
      <c r="D296" s="20">
        <v>55.52</v>
      </c>
      <c r="E296" s="19">
        <v>10.66</v>
      </c>
      <c r="F296" s="20">
        <v>57.69</v>
      </c>
      <c r="G296" s="19">
        <v>5.71</v>
      </c>
      <c r="H296" s="20">
        <v>31.8</v>
      </c>
      <c r="I296" s="19">
        <v>3.34</v>
      </c>
      <c r="J296" s="20">
        <v>25.71</v>
      </c>
      <c r="K296" s="19">
        <v>0.66</v>
      </c>
      <c r="L296" s="20">
        <v>2.35</v>
      </c>
      <c r="M296" s="19">
        <v>37.75</v>
      </c>
      <c r="N296" s="20">
        <v>59.38</v>
      </c>
    </row>
    <row r="297" spans="1:14" ht="13">
      <c r="A297" s="2" t="s">
        <v>185</v>
      </c>
      <c r="B297" s="2" t="s">
        <v>185</v>
      </c>
      <c r="C297" s="19">
        <v>280.66000000000003</v>
      </c>
      <c r="D297" s="20">
        <v>17.079999999999998</v>
      </c>
      <c r="E297" s="19">
        <v>259.35000000000002</v>
      </c>
      <c r="F297" s="20">
        <v>15.34</v>
      </c>
      <c r="G297" s="19">
        <v>101.37</v>
      </c>
      <c r="H297" s="20">
        <v>14.66</v>
      </c>
      <c r="I297" s="19">
        <v>127.31</v>
      </c>
      <c r="J297" s="20">
        <v>4.28</v>
      </c>
      <c r="K297" s="19">
        <v>118.8</v>
      </c>
      <c r="L297" s="20">
        <v>6.89</v>
      </c>
      <c r="M297" s="19">
        <v>0</v>
      </c>
      <c r="N297" s="20">
        <v>0</v>
      </c>
    </row>
    <row r="298" spans="1:14" ht="13">
      <c r="A298" s="2" t="s">
        <v>186</v>
      </c>
      <c r="B298" s="2" t="s">
        <v>186</v>
      </c>
      <c r="C298" s="19">
        <v>9.23</v>
      </c>
      <c r="D298" s="20">
        <v>23.03</v>
      </c>
      <c r="E298" s="19">
        <v>11.47</v>
      </c>
      <c r="F298" s="20">
        <v>17.079999999999998</v>
      </c>
      <c r="G298" s="19">
        <v>0</v>
      </c>
      <c r="H298" s="20">
        <v>0</v>
      </c>
      <c r="I298" s="19">
        <v>0</v>
      </c>
      <c r="J298" s="20">
        <v>0</v>
      </c>
      <c r="K298" s="19">
        <v>20.14</v>
      </c>
      <c r="L298" s="20">
        <v>1.59</v>
      </c>
      <c r="M298" s="19">
        <v>88.83</v>
      </c>
      <c r="N298" s="20">
        <v>95.79</v>
      </c>
    </row>
    <row r="299" spans="1:14" ht="13">
      <c r="A299" s="2" t="s">
        <v>187</v>
      </c>
      <c r="B299" s="2" t="s">
        <v>187</v>
      </c>
      <c r="C299" s="19">
        <v>151.77000000000001</v>
      </c>
      <c r="D299" s="20">
        <v>94.89</v>
      </c>
      <c r="E299" s="19">
        <v>62.89</v>
      </c>
      <c r="F299" s="20">
        <v>121.8</v>
      </c>
      <c r="G299" s="19">
        <v>23.51</v>
      </c>
      <c r="H299" s="20">
        <v>127.47</v>
      </c>
      <c r="I299" s="19">
        <v>25.32</v>
      </c>
      <c r="J299" s="20">
        <v>118.17</v>
      </c>
      <c r="K299" s="19">
        <v>57.57</v>
      </c>
      <c r="L299" s="20">
        <v>122.71</v>
      </c>
      <c r="M299" s="19">
        <v>5.45</v>
      </c>
      <c r="N299" s="20">
        <v>204.85</v>
      </c>
    </row>
    <row r="300" spans="1:14" ht="13">
      <c r="A300" s="2" t="s">
        <v>88</v>
      </c>
      <c r="B300" s="2" t="s">
        <v>88</v>
      </c>
      <c r="C300" s="19">
        <v>139</v>
      </c>
      <c r="D300" s="20">
        <v>699.05</v>
      </c>
      <c r="E300" s="19">
        <v>0</v>
      </c>
      <c r="F300" s="20">
        <v>92.5</v>
      </c>
      <c r="G300" s="19">
        <v>1.25</v>
      </c>
      <c r="H300" s="20">
        <v>252.3</v>
      </c>
      <c r="I300" s="19">
        <v>107.85</v>
      </c>
      <c r="J300" s="20">
        <v>2112.6</v>
      </c>
      <c r="K300" s="19">
        <v>0</v>
      </c>
      <c r="L300" s="20">
        <v>0</v>
      </c>
      <c r="M300" s="19">
        <v>18.55</v>
      </c>
      <c r="N300" s="20">
        <v>0</v>
      </c>
    </row>
    <row r="301" spans="1:14" ht="13">
      <c r="A301" s="2" t="s">
        <v>98</v>
      </c>
      <c r="B301" s="2" t="s">
        <v>98</v>
      </c>
      <c r="C301" s="19">
        <v>0</v>
      </c>
      <c r="D301" s="20">
        <v>0</v>
      </c>
      <c r="E301" s="19">
        <v>3232.88</v>
      </c>
      <c r="F301" s="20">
        <v>320.66000000000003</v>
      </c>
      <c r="G301" s="19">
        <v>13397.52</v>
      </c>
      <c r="H301" s="20">
        <v>1986.46</v>
      </c>
      <c r="I301" s="19">
        <v>3724.08</v>
      </c>
      <c r="J301" s="20">
        <v>10.4</v>
      </c>
      <c r="K301" s="19">
        <v>12462.8</v>
      </c>
      <c r="L301" s="20">
        <v>0.04</v>
      </c>
      <c r="M301" s="19">
        <v>17188.259999999998</v>
      </c>
      <c r="N301" s="20">
        <v>7.52</v>
      </c>
    </row>
    <row r="302" spans="1:14" ht="13">
      <c r="A302" s="2" t="s">
        <v>57</v>
      </c>
      <c r="B302" s="2" t="s">
        <v>57</v>
      </c>
      <c r="C302" s="19">
        <v>1.67</v>
      </c>
      <c r="D302" s="20">
        <v>8431.9</v>
      </c>
      <c r="E302" s="19">
        <v>2309.91</v>
      </c>
      <c r="F302" s="20">
        <v>7031.95</v>
      </c>
      <c r="G302" s="19">
        <v>7.38</v>
      </c>
      <c r="H302" s="20">
        <v>5618.37</v>
      </c>
      <c r="I302" s="19">
        <v>1395.54</v>
      </c>
      <c r="J302" s="20">
        <v>9193.31</v>
      </c>
      <c r="K302" s="19">
        <v>1.82</v>
      </c>
      <c r="L302" s="20">
        <v>8484.1299999999992</v>
      </c>
      <c r="M302" s="19">
        <v>0.02</v>
      </c>
      <c r="N302" s="20">
        <v>9655.56</v>
      </c>
    </row>
    <row r="303" spans="1:14" ht="13">
      <c r="A303" s="2" t="s">
        <v>36</v>
      </c>
      <c r="B303" s="2" t="s">
        <v>36</v>
      </c>
      <c r="C303" s="19">
        <v>2015.18</v>
      </c>
      <c r="D303" s="20">
        <v>2947.28</v>
      </c>
      <c r="E303" s="19">
        <v>3655.73</v>
      </c>
      <c r="F303" s="20">
        <v>2641.8</v>
      </c>
      <c r="G303" s="19">
        <v>2854.88</v>
      </c>
      <c r="H303" s="20">
        <v>3821.85</v>
      </c>
      <c r="I303" s="19">
        <v>7073.33</v>
      </c>
      <c r="J303" s="20">
        <v>5333.93</v>
      </c>
      <c r="K303" s="19">
        <v>704.03</v>
      </c>
      <c r="L303" s="20">
        <v>222</v>
      </c>
      <c r="M303" s="19">
        <v>890.78</v>
      </c>
      <c r="N303" s="20">
        <v>1959.45</v>
      </c>
    </row>
    <row r="304" spans="1:14" ht="13">
      <c r="A304" s="2" t="s">
        <v>37</v>
      </c>
      <c r="B304" s="2" t="s">
        <v>37</v>
      </c>
      <c r="C304" s="19">
        <v>1877.55</v>
      </c>
      <c r="D304" s="20">
        <v>1230.45</v>
      </c>
      <c r="E304" s="19">
        <v>4820.33</v>
      </c>
      <c r="F304" s="20">
        <v>2232.23</v>
      </c>
      <c r="G304" s="19">
        <v>5106.08</v>
      </c>
      <c r="H304" s="20">
        <v>4293.8999999999996</v>
      </c>
      <c r="I304" s="19">
        <v>4875.53</v>
      </c>
      <c r="J304" s="20">
        <v>5624.85</v>
      </c>
      <c r="K304" s="19">
        <v>2614.65</v>
      </c>
      <c r="L304" s="20">
        <v>1464.3</v>
      </c>
      <c r="M304" s="19">
        <v>0</v>
      </c>
      <c r="N304" s="20">
        <v>0</v>
      </c>
    </row>
    <row r="305" spans="1:14" ht="13">
      <c r="A305" s="2" t="s">
        <v>38</v>
      </c>
      <c r="B305" s="2" t="s">
        <v>38</v>
      </c>
      <c r="C305" s="19">
        <v>1721.48</v>
      </c>
      <c r="D305" s="20">
        <v>3344.7</v>
      </c>
      <c r="E305" s="19">
        <v>3081.08</v>
      </c>
      <c r="F305" s="20">
        <v>2332.2800000000002</v>
      </c>
      <c r="G305" s="19">
        <v>2923.05</v>
      </c>
      <c r="H305" s="20">
        <v>2956.73</v>
      </c>
      <c r="I305" s="19">
        <v>4078.35</v>
      </c>
      <c r="J305" s="20">
        <v>5689.88</v>
      </c>
      <c r="K305" s="19">
        <v>3373.88</v>
      </c>
      <c r="L305" s="20">
        <v>3222</v>
      </c>
      <c r="M305" s="19">
        <v>423.75</v>
      </c>
      <c r="N305" s="20">
        <v>995.33</v>
      </c>
    </row>
    <row r="306" spans="1:14" ht="13">
      <c r="A306" s="2" t="s">
        <v>39</v>
      </c>
      <c r="B306" s="2" t="s">
        <v>39</v>
      </c>
      <c r="C306" s="19">
        <v>1706.03</v>
      </c>
      <c r="D306" s="20">
        <v>1976.4</v>
      </c>
      <c r="E306" s="19">
        <v>0</v>
      </c>
      <c r="F306" s="20">
        <v>0</v>
      </c>
      <c r="G306" s="19">
        <v>0</v>
      </c>
      <c r="H306" s="20">
        <v>0</v>
      </c>
      <c r="I306" s="19">
        <v>627.29999999999995</v>
      </c>
      <c r="J306" s="20">
        <v>209.7</v>
      </c>
      <c r="K306" s="19">
        <v>3129.53</v>
      </c>
      <c r="L306" s="20">
        <v>1148.48</v>
      </c>
      <c r="M306" s="19">
        <v>879.3</v>
      </c>
      <c r="N306" s="20">
        <v>1122.08</v>
      </c>
    </row>
    <row r="307" spans="1:14" ht="13">
      <c r="A307" s="2" t="s">
        <v>121</v>
      </c>
      <c r="B307" s="2" t="s">
        <v>121</v>
      </c>
      <c r="C307" s="19">
        <v>1670.67</v>
      </c>
      <c r="D307" s="20">
        <v>103.19</v>
      </c>
      <c r="E307" s="19">
        <v>1954.14</v>
      </c>
      <c r="F307" s="20">
        <v>290.43</v>
      </c>
      <c r="G307" s="19">
        <v>3541.56</v>
      </c>
      <c r="H307" s="20">
        <v>442.66</v>
      </c>
      <c r="I307" s="19">
        <v>3968.42</v>
      </c>
      <c r="J307" s="20">
        <v>387.1</v>
      </c>
      <c r="K307" s="19">
        <v>4989.95</v>
      </c>
      <c r="L307" s="20">
        <v>26.8</v>
      </c>
      <c r="M307" s="19">
        <v>5430.62</v>
      </c>
      <c r="N307" s="20">
        <v>14.74</v>
      </c>
    </row>
    <row r="308" spans="1:14" ht="13">
      <c r="A308" s="2" t="s">
        <v>122</v>
      </c>
      <c r="B308" s="2" t="s">
        <v>122</v>
      </c>
      <c r="C308" s="19">
        <v>474.29</v>
      </c>
      <c r="D308" s="20">
        <v>138.49</v>
      </c>
      <c r="E308" s="19">
        <v>905.43</v>
      </c>
      <c r="F308" s="20">
        <v>329.1</v>
      </c>
      <c r="G308" s="19">
        <v>1988.15</v>
      </c>
      <c r="H308" s="20">
        <v>685.9</v>
      </c>
      <c r="I308" s="19">
        <v>1992.84</v>
      </c>
      <c r="J308" s="20">
        <v>550.21</v>
      </c>
      <c r="K308" s="19">
        <v>4499.16</v>
      </c>
      <c r="L308" s="20">
        <v>170.81</v>
      </c>
      <c r="M308" s="19">
        <v>4811.91</v>
      </c>
      <c r="N308" s="20">
        <v>114.89</v>
      </c>
    </row>
    <row r="309" spans="1:14" ht="13">
      <c r="A309" s="2" t="s">
        <v>123</v>
      </c>
      <c r="B309" s="2" t="s">
        <v>123</v>
      </c>
      <c r="C309" s="19">
        <v>1650.79</v>
      </c>
      <c r="D309" s="20">
        <v>886.65</v>
      </c>
      <c r="E309" s="19">
        <v>2048.6799999999998</v>
      </c>
      <c r="F309" s="20">
        <v>377.84</v>
      </c>
      <c r="G309" s="19">
        <v>380.95</v>
      </c>
      <c r="H309" s="20">
        <v>118.13</v>
      </c>
      <c r="I309" s="19">
        <v>1924.76</v>
      </c>
      <c r="J309" s="20">
        <v>385.13</v>
      </c>
      <c r="K309" s="19">
        <v>1775.21</v>
      </c>
      <c r="L309" s="20">
        <v>52.22</v>
      </c>
      <c r="M309" s="19">
        <v>2513.4499999999998</v>
      </c>
      <c r="N309" s="20">
        <v>57.01</v>
      </c>
    </row>
    <row r="310" spans="1:14" ht="13">
      <c r="A310" s="2" t="s">
        <v>124</v>
      </c>
      <c r="B310" s="2" t="s">
        <v>124</v>
      </c>
      <c r="C310" s="19">
        <v>1232.8</v>
      </c>
      <c r="D310" s="20">
        <v>333.08</v>
      </c>
      <c r="E310" s="19">
        <v>1491.77</v>
      </c>
      <c r="F310" s="20">
        <v>316.99</v>
      </c>
      <c r="G310" s="19">
        <v>257.63</v>
      </c>
      <c r="H310" s="20">
        <v>10.91</v>
      </c>
      <c r="I310" s="19">
        <v>1122.72</v>
      </c>
      <c r="J310" s="20">
        <v>428.33</v>
      </c>
      <c r="K310" s="19">
        <v>1312.43</v>
      </c>
      <c r="L310" s="20">
        <v>435.86</v>
      </c>
      <c r="M310" s="19">
        <v>1811.74</v>
      </c>
      <c r="N310" s="20">
        <v>435.23</v>
      </c>
    </row>
    <row r="311" spans="1:14" ht="13">
      <c r="A311" s="2" t="s">
        <v>40</v>
      </c>
      <c r="B311" s="2" t="s">
        <v>40</v>
      </c>
      <c r="C311" s="19">
        <v>0</v>
      </c>
      <c r="D311" s="20">
        <v>0</v>
      </c>
      <c r="E311" s="19">
        <v>0.15</v>
      </c>
      <c r="F311" s="20">
        <v>0.15</v>
      </c>
      <c r="G311" s="19">
        <v>0</v>
      </c>
      <c r="H311" s="20">
        <v>0</v>
      </c>
      <c r="I311" s="19">
        <v>0</v>
      </c>
      <c r="J311" s="20">
        <v>0</v>
      </c>
      <c r="K311" s="19">
        <v>0</v>
      </c>
      <c r="L311" s="20">
        <v>0</v>
      </c>
      <c r="M311" s="19">
        <v>0</v>
      </c>
      <c r="N311" s="20">
        <v>0</v>
      </c>
    </row>
    <row r="312" spans="1:14" ht="13">
      <c r="A312" s="2" t="s">
        <v>41</v>
      </c>
      <c r="B312" s="2" t="s">
        <v>41</v>
      </c>
      <c r="C312" s="19">
        <v>5026.8</v>
      </c>
      <c r="D312" s="20">
        <v>3644.93</v>
      </c>
      <c r="E312" s="19">
        <v>2029.58</v>
      </c>
      <c r="F312" s="20">
        <v>2055.38</v>
      </c>
      <c r="G312" s="19">
        <v>4526.78</v>
      </c>
      <c r="H312" s="20">
        <v>2198.25</v>
      </c>
      <c r="I312" s="19">
        <v>4380</v>
      </c>
      <c r="J312" s="20">
        <v>2796.23</v>
      </c>
      <c r="K312" s="19">
        <v>4564.43</v>
      </c>
      <c r="L312" s="20">
        <v>1941.53</v>
      </c>
      <c r="M312" s="19">
        <v>3287.63</v>
      </c>
      <c r="N312" s="20">
        <v>3909.15</v>
      </c>
    </row>
    <row r="313" spans="1:14" ht="13">
      <c r="A313" s="2" t="s">
        <v>42</v>
      </c>
      <c r="B313" s="2" t="s">
        <v>42</v>
      </c>
      <c r="C313" s="19">
        <v>4128.53</v>
      </c>
      <c r="D313" s="20">
        <v>2593.65</v>
      </c>
      <c r="E313" s="19">
        <v>6399.3</v>
      </c>
      <c r="F313" s="20">
        <v>2278.35</v>
      </c>
      <c r="G313" s="19">
        <v>4226.33</v>
      </c>
      <c r="H313" s="20">
        <v>1368.6</v>
      </c>
      <c r="I313" s="19">
        <v>7399.2</v>
      </c>
      <c r="J313" s="20">
        <v>3432.6</v>
      </c>
      <c r="K313" s="19">
        <v>3340.5</v>
      </c>
      <c r="L313" s="20">
        <v>510.75</v>
      </c>
      <c r="M313" s="19">
        <v>3439.13</v>
      </c>
      <c r="N313" s="20">
        <v>1276.28</v>
      </c>
    </row>
    <row r="314" spans="1:14" ht="13">
      <c r="A314" s="2" t="s">
        <v>43</v>
      </c>
      <c r="B314" s="2" t="s">
        <v>43</v>
      </c>
      <c r="C314" s="19">
        <v>6137.55</v>
      </c>
      <c r="D314" s="20">
        <v>3109.2</v>
      </c>
      <c r="E314" s="19">
        <v>3537.53</v>
      </c>
      <c r="F314" s="20">
        <v>3376.95</v>
      </c>
      <c r="G314" s="19">
        <v>5607.45</v>
      </c>
      <c r="H314" s="20">
        <v>2975.93</v>
      </c>
      <c r="I314" s="19">
        <v>3596.33</v>
      </c>
      <c r="J314" s="20">
        <v>5049.08</v>
      </c>
      <c r="K314" s="19">
        <v>2153.5500000000002</v>
      </c>
      <c r="L314" s="20">
        <v>1923.45</v>
      </c>
      <c r="M314" s="19">
        <v>2294.1</v>
      </c>
      <c r="N314" s="20">
        <v>5378.85</v>
      </c>
    </row>
    <row r="315" spans="1:14" ht="13">
      <c r="A315" s="2" t="s">
        <v>188</v>
      </c>
      <c r="B315" s="2" t="s">
        <v>188</v>
      </c>
      <c r="C315" s="19">
        <v>698.55</v>
      </c>
      <c r="D315" s="20">
        <v>25.81</v>
      </c>
      <c r="E315" s="19">
        <v>710.37</v>
      </c>
      <c r="F315" s="20">
        <v>107.05</v>
      </c>
      <c r="G315" s="19">
        <v>3689.23</v>
      </c>
      <c r="H315" s="20">
        <v>18.190000000000001</v>
      </c>
      <c r="I315" s="19">
        <v>1306.76</v>
      </c>
      <c r="J315" s="20">
        <v>116.75</v>
      </c>
      <c r="K315" s="19">
        <v>1952.17</v>
      </c>
      <c r="L315" s="20">
        <v>21.76</v>
      </c>
      <c r="M315" s="19">
        <v>2451.8200000000002</v>
      </c>
      <c r="N315" s="20">
        <v>397.94</v>
      </c>
    </row>
    <row r="316" spans="1:14" ht="13">
      <c r="A316" s="2" t="s">
        <v>189</v>
      </c>
      <c r="B316" s="2" t="s">
        <v>189</v>
      </c>
      <c r="C316" s="19">
        <v>528.59</v>
      </c>
      <c r="D316" s="20">
        <v>199.48</v>
      </c>
      <c r="E316" s="19">
        <v>340.86</v>
      </c>
      <c r="F316" s="20">
        <v>70.98</v>
      </c>
      <c r="G316" s="19">
        <v>122.19</v>
      </c>
      <c r="H316" s="20">
        <v>106.07</v>
      </c>
      <c r="I316" s="19">
        <v>74.38</v>
      </c>
      <c r="J316" s="20">
        <v>25.16</v>
      </c>
      <c r="K316" s="19">
        <v>134.25</v>
      </c>
      <c r="L316" s="20">
        <v>99.92</v>
      </c>
      <c r="M316" s="19">
        <v>265.98</v>
      </c>
      <c r="N316" s="20">
        <v>242.15</v>
      </c>
    </row>
    <row r="317" spans="1:14" ht="13">
      <c r="A317" s="2" t="s">
        <v>190</v>
      </c>
      <c r="B317" s="2" t="s">
        <v>190</v>
      </c>
      <c r="C317" s="19">
        <v>217.28</v>
      </c>
      <c r="D317" s="20">
        <v>865.42</v>
      </c>
      <c r="E317" s="19">
        <v>809.46</v>
      </c>
      <c r="F317" s="20">
        <v>1399</v>
      </c>
      <c r="G317" s="19">
        <v>340.92</v>
      </c>
      <c r="H317" s="20">
        <v>380.35</v>
      </c>
      <c r="I317" s="19">
        <v>714.03</v>
      </c>
      <c r="J317" s="20">
        <v>1970.71</v>
      </c>
      <c r="K317" s="19">
        <v>734.83</v>
      </c>
      <c r="L317" s="20">
        <v>805.8</v>
      </c>
      <c r="M317" s="19">
        <v>166.56</v>
      </c>
      <c r="N317" s="20">
        <v>472.01</v>
      </c>
    </row>
    <row r="318" spans="1:14" ht="13">
      <c r="A318" s="2" t="s">
        <v>191</v>
      </c>
      <c r="B318" s="2" t="s">
        <v>191</v>
      </c>
      <c r="C318" s="19">
        <v>197.69</v>
      </c>
      <c r="D318" s="20">
        <v>637.38</v>
      </c>
      <c r="E318" s="19">
        <v>1167.77</v>
      </c>
      <c r="F318" s="20">
        <v>942.67</v>
      </c>
      <c r="G318" s="19">
        <v>881.41</v>
      </c>
      <c r="H318" s="20">
        <v>484.54</v>
      </c>
      <c r="I318" s="19">
        <v>402.64</v>
      </c>
      <c r="J318" s="20">
        <v>1810.03</v>
      </c>
      <c r="K318" s="19">
        <v>459.82</v>
      </c>
      <c r="L318" s="20">
        <v>699.38</v>
      </c>
      <c r="M318" s="19">
        <v>302.26</v>
      </c>
      <c r="N318" s="20">
        <v>1090.5899999999999</v>
      </c>
    </row>
    <row r="319" spans="1:14" ht="13">
      <c r="A319" s="2" t="s">
        <v>192</v>
      </c>
      <c r="B319" s="2" t="s">
        <v>192</v>
      </c>
      <c r="C319" s="19">
        <v>0.56000000000000005</v>
      </c>
      <c r="D319" s="20">
        <v>64.42</v>
      </c>
      <c r="E319" s="19">
        <v>0</v>
      </c>
      <c r="F319" s="20">
        <v>69.959999999999994</v>
      </c>
      <c r="G319" s="19">
        <v>0.03</v>
      </c>
      <c r="H319" s="20">
        <v>40.4</v>
      </c>
      <c r="I319" s="19">
        <v>0.02</v>
      </c>
      <c r="J319" s="20">
        <v>42.88</v>
      </c>
      <c r="K319" s="19">
        <v>0.01</v>
      </c>
      <c r="L319" s="20">
        <v>32.82</v>
      </c>
      <c r="M319" s="19">
        <v>0.09</v>
      </c>
      <c r="N319" s="20">
        <v>56.59</v>
      </c>
    </row>
    <row r="320" spans="1:14" ht="13">
      <c r="A320" s="2" t="s">
        <v>145</v>
      </c>
      <c r="B320" s="2" t="s">
        <v>145</v>
      </c>
      <c r="C320" s="19">
        <v>0</v>
      </c>
      <c r="D320" s="20">
        <v>0</v>
      </c>
      <c r="E320" s="19">
        <v>0</v>
      </c>
      <c r="F320" s="20">
        <v>0</v>
      </c>
      <c r="G320" s="19">
        <v>0</v>
      </c>
      <c r="H320" s="20">
        <v>0</v>
      </c>
      <c r="I320" s="19">
        <v>343.53</v>
      </c>
      <c r="J320" s="20">
        <v>4412.43</v>
      </c>
      <c r="K320" s="19">
        <v>0</v>
      </c>
      <c r="L320" s="20">
        <v>0</v>
      </c>
      <c r="M320" s="19">
        <v>0</v>
      </c>
      <c r="N320" s="20">
        <v>0</v>
      </c>
    </row>
    <row r="321" spans="1:14" ht="13">
      <c r="A321" s="2" t="s">
        <v>146</v>
      </c>
      <c r="B321" s="2" t="s">
        <v>146</v>
      </c>
      <c r="C321" s="19">
        <v>0</v>
      </c>
      <c r="D321" s="20">
        <v>0</v>
      </c>
      <c r="E321" s="19">
        <v>0</v>
      </c>
      <c r="F321" s="20">
        <v>0</v>
      </c>
      <c r="G321" s="19">
        <v>0</v>
      </c>
      <c r="H321" s="20">
        <v>0</v>
      </c>
      <c r="I321" s="19">
        <v>0</v>
      </c>
      <c r="J321" s="20">
        <v>0</v>
      </c>
      <c r="K321" s="19">
        <v>0</v>
      </c>
      <c r="L321" s="20">
        <v>0</v>
      </c>
      <c r="M321" s="19">
        <v>0</v>
      </c>
      <c r="N321" s="20">
        <v>0</v>
      </c>
    </row>
    <row r="322" spans="1:14" ht="13">
      <c r="A322" s="2" t="s">
        <v>147</v>
      </c>
      <c r="B322" s="2" t="s">
        <v>147</v>
      </c>
      <c r="C322" s="19">
        <v>0</v>
      </c>
      <c r="D322" s="20">
        <v>0</v>
      </c>
      <c r="E322" s="19">
        <v>0</v>
      </c>
      <c r="F322" s="20">
        <v>0</v>
      </c>
      <c r="G322" s="19">
        <v>211.77</v>
      </c>
      <c r="H322" s="20">
        <v>16.11</v>
      </c>
      <c r="I322" s="19">
        <v>705.96</v>
      </c>
      <c r="J322" s="20">
        <v>2122.38</v>
      </c>
      <c r="K322" s="19">
        <v>0</v>
      </c>
      <c r="L322" s="20">
        <v>0</v>
      </c>
      <c r="M322" s="19">
        <v>0</v>
      </c>
      <c r="N322" s="20">
        <v>0</v>
      </c>
    </row>
    <row r="323" spans="1:14" ht="13">
      <c r="A323" s="2" t="s">
        <v>58</v>
      </c>
      <c r="B323" s="2" t="s">
        <v>58</v>
      </c>
      <c r="C323" s="19">
        <v>0</v>
      </c>
      <c r="D323" s="20">
        <v>22031.95</v>
      </c>
      <c r="E323" s="19">
        <v>2.6</v>
      </c>
      <c r="F323" s="20">
        <v>18221.34</v>
      </c>
      <c r="G323" s="19">
        <v>0</v>
      </c>
      <c r="H323" s="20">
        <v>17696.759999999998</v>
      </c>
      <c r="I323" s="19">
        <v>0</v>
      </c>
      <c r="J323" s="20">
        <v>19494.580000000002</v>
      </c>
      <c r="K323" s="19">
        <v>0</v>
      </c>
      <c r="L323" s="20">
        <v>18446.259999999998</v>
      </c>
      <c r="M323" s="19">
        <v>0.17</v>
      </c>
      <c r="N323" s="20">
        <v>14670.62</v>
      </c>
    </row>
    <row r="324" spans="1:14" ht="13">
      <c r="A324" s="2" t="s">
        <v>193</v>
      </c>
      <c r="B324" s="2" t="s">
        <v>193</v>
      </c>
      <c r="C324" s="19">
        <v>0</v>
      </c>
      <c r="D324" s="20">
        <v>0</v>
      </c>
      <c r="E324" s="19">
        <v>0</v>
      </c>
      <c r="F324" s="20">
        <v>0</v>
      </c>
      <c r="G324" s="19">
        <v>0</v>
      </c>
      <c r="H324" s="20">
        <v>0</v>
      </c>
      <c r="I324" s="19">
        <v>0</v>
      </c>
      <c r="J324" s="20">
        <v>0</v>
      </c>
      <c r="K324" s="19">
        <v>0</v>
      </c>
      <c r="L324" s="20">
        <v>0</v>
      </c>
      <c r="M324" s="19">
        <v>0</v>
      </c>
      <c r="N324" s="20">
        <v>0</v>
      </c>
    </row>
    <row r="325" spans="1:14" ht="13">
      <c r="A325" s="2" t="s">
        <v>194</v>
      </c>
      <c r="B325" s="2" t="s">
        <v>194</v>
      </c>
      <c r="C325" s="19">
        <v>0</v>
      </c>
      <c r="D325" s="20">
        <v>0</v>
      </c>
      <c r="E325" s="19">
        <v>0</v>
      </c>
      <c r="F325" s="20">
        <v>0</v>
      </c>
      <c r="G325" s="19">
        <v>0</v>
      </c>
      <c r="H325" s="20">
        <v>0</v>
      </c>
      <c r="I325" s="19">
        <v>0</v>
      </c>
      <c r="J325" s="20">
        <v>0</v>
      </c>
      <c r="K325" s="19">
        <v>0</v>
      </c>
      <c r="L325" s="20">
        <v>0</v>
      </c>
      <c r="M325" s="19">
        <v>0</v>
      </c>
      <c r="N325" s="20">
        <v>0</v>
      </c>
    </row>
    <row r="326" spans="1:14" ht="13">
      <c r="A326" s="25" t="s">
        <v>59</v>
      </c>
      <c r="B326" s="25" t="s">
        <v>59</v>
      </c>
      <c r="C326" s="19">
        <v>2506.9499999999998</v>
      </c>
      <c r="D326" s="20">
        <v>7599</v>
      </c>
      <c r="E326" s="19">
        <v>4322.45</v>
      </c>
      <c r="F326" s="20">
        <v>3955.6</v>
      </c>
      <c r="G326" s="19">
        <v>4455.55</v>
      </c>
      <c r="H326" s="20">
        <v>4790.3500000000004</v>
      </c>
      <c r="I326" s="19">
        <v>4297.2</v>
      </c>
      <c r="J326" s="20">
        <v>7632.5</v>
      </c>
      <c r="K326" s="19">
        <v>3937.7</v>
      </c>
      <c r="L326" s="20">
        <v>7101.6</v>
      </c>
      <c r="M326" s="19">
        <v>1222</v>
      </c>
      <c r="N326" s="20">
        <v>1605.45</v>
      </c>
    </row>
    <row r="327" spans="1:14" ht="13">
      <c r="A327" s="2" t="s">
        <v>101</v>
      </c>
      <c r="B327" s="2" t="s">
        <v>101</v>
      </c>
      <c r="C327" s="19">
        <v>10182.15</v>
      </c>
      <c r="D327" s="20">
        <v>26372.799999999999</v>
      </c>
      <c r="E327" s="19">
        <v>2747.25</v>
      </c>
      <c r="F327" s="20">
        <v>11715.75</v>
      </c>
      <c r="G327" s="19">
        <v>5519.05</v>
      </c>
      <c r="H327" s="20">
        <v>22498.2</v>
      </c>
      <c r="I327" s="19">
        <v>1931.5</v>
      </c>
      <c r="J327" s="20">
        <v>13372.7</v>
      </c>
      <c r="K327" s="19">
        <v>34901.550000000003</v>
      </c>
      <c r="L327" s="20">
        <v>12760.7</v>
      </c>
      <c r="M327" s="19">
        <v>72229.5</v>
      </c>
      <c r="N327" s="20">
        <v>0</v>
      </c>
    </row>
    <row r="328" spans="1:14" ht="13">
      <c r="A328" s="2" t="s">
        <v>102</v>
      </c>
      <c r="B328" s="2" t="s">
        <v>102</v>
      </c>
      <c r="C328" s="19">
        <v>9779.4500000000007</v>
      </c>
      <c r="D328" s="20">
        <v>26157.3</v>
      </c>
      <c r="E328" s="19">
        <v>8618.1</v>
      </c>
      <c r="F328" s="20">
        <v>31586.7</v>
      </c>
      <c r="G328" s="19">
        <v>11046.25</v>
      </c>
      <c r="H328" s="20">
        <v>21748</v>
      </c>
      <c r="I328" s="19">
        <v>7312.45</v>
      </c>
      <c r="J328" s="20">
        <v>32768.6</v>
      </c>
      <c r="K328" s="19">
        <v>8763.6</v>
      </c>
      <c r="L328" s="20">
        <v>18915.599999999999</v>
      </c>
      <c r="M328" s="19">
        <v>1733.15</v>
      </c>
      <c r="N328" s="20">
        <v>14258.15</v>
      </c>
    </row>
    <row r="329" spans="1:14" ht="13">
      <c r="A329" s="2" t="s">
        <v>103</v>
      </c>
      <c r="B329" s="2" t="s">
        <v>103</v>
      </c>
      <c r="C329" s="19">
        <v>7223</v>
      </c>
      <c r="D329" s="20">
        <v>18764.400000000001</v>
      </c>
      <c r="E329" s="19">
        <v>8284.9500000000007</v>
      </c>
      <c r="F329" s="20">
        <v>28133.9</v>
      </c>
      <c r="G329" s="19">
        <v>10893.15</v>
      </c>
      <c r="H329" s="20">
        <v>22251.25</v>
      </c>
      <c r="I329" s="19">
        <v>8251.0499999999993</v>
      </c>
      <c r="J329" s="20">
        <v>44730.15</v>
      </c>
      <c r="K329" s="19">
        <v>14358.6</v>
      </c>
      <c r="L329" s="20">
        <v>24201.200000000001</v>
      </c>
      <c r="M329" s="19">
        <v>8435.4</v>
      </c>
      <c r="N329" s="20">
        <v>57160.95</v>
      </c>
    </row>
    <row r="330" spans="1:14" ht="13">
      <c r="A330" s="2" t="s">
        <v>104</v>
      </c>
      <c r="B330" s="2" t="s">
        <v>104</v>
      </c>
      <c r="C330" s="19">
        <v>7885.88</v>
      </c>
      <c r="D330" s="20">
        <v>27116.400000000001</v>
      </c>
      <c r="E330" s="19">
        <v>7961.06</v>
      </c>
      <c r="F330" s="20">
        <v>28265.25</v>
      </c>
      <c r="G330" s="19">
        <v>7717.03</v>
      </c>
      <c r="H330" s="20">
        <v>20572.3</v>
      </c>
      <c r="I330" s="19">
        <v>7988.92</v>
      </c>
      <c r="J330" s="20">
        <v>44150.5</v>
      </c>
      <c r="K330" s="19">
        <v>8578.56</v>
      </c>
      <c r="L330" s="20">
        <v>25267.7</v>
      </c>
      <c r="M330" s="19">
        <v>7584.62</v>
      </c>
      <c r="N330" s="20">
        <v>57229.15</v>
      </c>
    </row>
    <row r="331" spans="1:14" ht="13">
      <c r="A331" s="2" t="s">
        <v>105</v>
      </c>
      <c r="B331" s="2" t="s">
        <v>105</v>
      </c>
      <c r="C331" s="19">
        <v>19859.400000000001</v>
      </c>
      <c r="D331" s="20">
        <v>3922.7</v>
      </c>
      <c r="E331" s="19">
        <v>19485.8</v>
      </c>
      <c r="F331" s="20">
        <v>5866.3</v>
      </c>
      <c r="G331" s="19">
        <v>15450.35</v>
      </c>
      <c r="H331" s="20">
        <v>7369.6</v>
      </c>
      <c r="I331" s="19">
        <v>13394.6</v>
      </c>
      <c r="J331" s="20">
        <v>5726.3</v>
      </c>
      <c r="K331" s="19">
        <v>19089.599999999999</v>
      </c>
      <c r="L331" s="20">
        <v>3769.4</v>
      </c>
      <c r="M331" s="19">
        <v>16294.25</v>
      </c>
      <c r="N331" s="20">
        <v>2522.0500000000002</v>
      </c>
    </row>
    <row r="332" spans="1:14" ht="13">
      <c r="A332" s="2" t="s">
        <v>106</v>
      </c>
      <c r="B332" s="2" t="s">
        <v>106</v>
      </c>
      <c r="C332" s="19">
        <v>16060.8</v>
      </c>
      <c r="D332" s="20">
        <v>3772.45</v>
      </c>
      <c r="E332" s="19">
        <v>15060.05</v>
      </c>
      <c r="F332" s="20">
        <v>2725</v>
      </c>
      <c r="G332" s="19">
        <v>8906.2999999999993</v>
      </c>
      <c r="H332" s="20">
        <v>3991.95</v>
      </c>
      <c r="I332" s="19">
        <v>15355.8</v>
      </c>
      <c r="J332" s="20">
        <v>6123.5</v>
      </c>
      <c r="K332" s="19">
        <v>18158.349999999999</v>
      </c>
      <c r="L332" s="20">
        <v>5503.75</v>
      </c>
      <c r="M332" s="19">
        <v>15723.15</v>
      </c>
      <c r="N332" s="20">
        <v>5650.3</v>
      </c>
    </row>
    <row r="333" spans="1:14" ht="13">
      <c r="A333" s="2" t="s">
        <v>107</v>
      </c>
      <c r="B333" s="2" t="s">
        <v>107</v>
      </c>
      <c r="C333" s="19">
        <v>11764.75</v>
      </c>
      <c r="D333" s="20">
        <v>6004.5</v>
      </c>
      <c r="E333" s="19">
        <v>23703.55</v>
      </c>
      <c r="F333" s="20">
        <v>1115.7</v>
      </c>
      <c r="G333" s="19">
        <v>36033.300000000003</v>
      </c>
      <c r="H333" s="20">
        <v>1781.1</v>
      </c>
      <c r="I333" s="19">
        <v>32865.25</v>
      </c>
      <c r="J333" s="20">
        <v>2237.1999999999998</v>
      </c>
      <c r="K333" s="19">
        <v>41506.199999999997</v>
      </c>
      <c r="L333" s="20">
        <v>763</v>
      </c>
      <c r="M333" s="19">
        <v>29205.3</v>
      </c>
      <c r="N333" s="20">
        <v>3827</v>
      </c>
    </row>
    <row r="334" spans="1:14" ht="13">
      <c r="A334" s="2" t="s">
        <v>108</v>
      </c>
      <c r="B334" s="2" t="s">
        <v>108</v>
      </c>
      <c r="C334" s="19">
        <v>20335.05</v>
      </c>
      <c r="D334" s="20">
        <v>903.65</v>
      </c>
      <c r="E334" s="19">
        <v>13961.35</v>
      </c>
      <c r="F334" s="20">
        <v>369.7</v>
      </c>
      <c r="G334" s="19">
        <v>0</v>
      </c>
      <c r="H334" s="20">
        <v>0</v>
      </c>
      <c r="I334" s="19">
        <v>0</v>
      </c>
      <c r="J334" s="20">
        <v>0</v>
      </c>
      <c r="K334" s="19">
        <v>0</v>
      </c>
      <c r="L334" s="20">
        <v>0</v>
      </c>
      <c r="M334" s="19">
        <v>0</v>
      </c>
      <c r="N334" s="20">
        <v>0</v>
      </c>
    </row>
    <row r="335" spans="1:14" ht="13">
      <c r="A335" s="2" t="s">
        <v>62</v>
      </c>
      <c r="B335" s="2" t="s">
        <v>62</v>
      </c>
      <c r="C335" s="19">
        <v>24061.9</v>
      </c>
      <c r="D335" s="20">
        <v>0</v>
      </c>
      <c r="E335" s="19">
        <v>22710.2</v>
      </c>
      <c r="F335" s="20">
        <v>0</v>
      </c>
      <c r="G335" s="19">
        <v>24772.35</v>
      </c>
      <c r="H335" s="20">
        <v>0</v>
      </c>
      <c r="I335" s="19">
        <v>23452</v>
      </c>
      <c r="J335" s="20">
        <v>0</v>
      </c>
      <c r="K335" s="19">
        <v>22129.75</v>
      </c>
      <c r="L335" s="20">
        <v>0</v>
      </c>
      <c r="M335" s="19">
        <v>23594.799999999999</v>
      </c>
      <c r="N335" s="20">
        <v>0</v>
      </c>
    </row>
    <row r="336" spans="1:14" ht="13">
      <c r="A336" s="2" t="s">
        <v>109</v>
      </c>
      <c r="B336" s="2" t="s">
        <v>109</v>
      </c>
      <c r="C336" s="19">
        <v>10677.95</v>
      </c>
      <c r="D336" s="20">
        <v>8129.9</v>
      </c>
      <c r="E336" s="19">
        <v>16556.8</v>
      </c>
      <c r="F336" s="20">
        <v>6698.8</v>
      </c>
      <c r="G336" s="19">
        <v>14400.4</v>
      </c>
      <c r="H336" s="20">
        <v>1680.15</v>
      </c>
      <c r="I336" s="19">
        <v>4612.05</v>
      </c>
      <c r="J336" s="20">
        <v>507.4</v>
      </c>
      <c r="K336" s="19">
        <v>0</v>
      </c>
      <c r="L336" s="20">
        <v>0</v>
      </c>
      <c r="M336" s="19">
        <v>0</v>
      </c>
      <c r="N336" s="20">
        <v>0</v>
      </c>
    </row>
    <row r="337" spans="1:14" ht="13">
      <c r="A337" s="2" t="s">
        <v>110</v>
      </c>
      <c r="B337" s="2" t="s">
        <v>110</v>
      </c>
      <c r="C337" s="19">
        <v>13796.35</v>
      </c>
      <c r="D337" s="20">
        <v>6372.65</v>
      </c>
      <c r="E337" s="19">
        <v>14319.35</v>
      </c>
      <c r="F337" s="20">
        <v>6505.4</v>
      </c>
      <c r="G337" s="19">
        <v>35364.85</v>
      </c>
      <c r="H337" s="20">
        <v>1760.95</v>
      </c>
      <c r="I337" s="19">
        <v>40545.1</v>
      </c>
      <c r="J337" s="20">
        <v>3763.45</v>
      </c>
      <c r="K337" s="19">
        <v>72590.600000000006</v>
      </c>
      <c r="L337" s="20">
        <v>44.65</v>
      </c>
      <c r="M337" s="19">
        <v>38779.1</v>
      </c>
      <c r="N337" s="20">
        <v>3583.75</v>
      </c>
    </row>
    <row r="338" spans="1:14" ht="13">
      <c r="A338" s="2" t="s">
        <v>195</v>
      </c>
      <c r="B338" s="2" t="s">
        <v>195</v>
      </c>
      <c r="C338" s="19">
        <v>0</v>
      </c>
      <c r="D338" s="20">
        <v>0</v>
      </c>
      <c r="E338" s="19">
        <v>0</v>
      </c>
      <c r="F338" s="20">
        <v>0</v>
      </c>
      <c r="G338" s="19">
        <v>0</v>
      </c>
      <c r="H338" s="20">
        <v>7.3</v>
      </c>
      <c r="I338" s="19">
        <v>0.04</v>
      </c>
      <c r="J338" s="20">
        <v>31.21</v>
      </c>
      <c r="K338" s="19">
        <v>7.0000000000000007E-2</v>
      </c>
      <c r="L338" s="20">
        <v>48.65</v>
      </c>
      <c r="M338" s="19">
        <v>0.05</v>
      </c>
      <c r="N338" s="20">
        <v>79.260000000000005</v>
      </c>
    </row>
    <row r="339" spans="1:14" ht="13">
      <c r="A339" s="2" t="s">
        <v>63</v>
      </c>
      <c r="B339" s="2" t="s">
        <v>63</v>
      </c>
      <c r="C339" s="19">
        <v>6100.35</v>
      </c>
      <c r="D339" s="20">
        <v>911.6</v>
      </c>
      <c r="E339" s="19">
        <v>4710.1000000000004</v>
      </c>
      <c r="F339" s="20">
        <v>1493</v>
      </c>
      <c r="G339" s="19">
        <v>6550.25</v>
      </c>
      <c r="H339" s="20">
        <v>973.55</v>
      </c>
      <c r="I339" s="19">
        <v>0</v>
      </c>
      <c r="J339" s="20">
        <v>0</v>
      </c>
      <c r="K339" s="19">
        <v>0</v>
      </c>
      <c r="L339" s="20">
        <v>0</v>
      </c>
      <c r="M339" s="19">
        <v>1337.8</v>
      </c>
      <c r="N339" s="20">
        <v>725.55</v>
      </c>
    </row>
    <row r="340" spans="1:14" ht="13">
      <c r="A340" s="2" t="s">
        <v>64</v>
      </c>
      <c r="B340" s="2" t="s">
        <v>64</v>
      </c>
      <c r="C340" s="19">
        <v>4909.7</v>
      </c>
      <c r="D340" s="20">
        <v>1779.8</v>
      </c>
      <c r="E340" s="19">
        <v>6761.15</v>
      </c>
      <c r="F340" s="20">
        <v>1270.0999999999999</v>
      </c>
      <c r="G340" s="19">
        <v>5259.9</v>
      </c>
      <c r="H340" s="20">
        <v>4272.6000000000004</v>
      </c>
      <c r="I340" s="19">
        <v>5517</v>
      </c>
      <c r="J340" s="20">
        <v>3380.2</v>
      </c>
      <c r="K340" s="19">
        <v>8060.75</v>
      </c>
      <c r="L340" s="20">
        <v>4010.45</v>
      </c>
      <c r="M340" s="19">
        <v>6540.7</v>
      </c>
      <c r="N340" s="20">
        <v>4982.6499999999996</v>
      </c>
    </row>
    <row r="341" spans="1:14" ht="13">
      <c r="A341" s="2" t="s">
        <v>69</v>
      </c>
      <c r="B341" s="2" t="s">
        <v>69</v>
      </c>
      <c r="C341" s="19">
        <v>8877.7000000000007</v>
      </c>
      <c r="D341" s="20">
        <v>36736.25</v>
      </c>
      <c r="E341" s="19">
        <v>12386</v>
      </c>
      <c r="F341" s="20">
        <v>38879.199999999997</v>
      </c>
      <c r="G341" s="19">
        <v>10642.45</v>
      </c>
      <c r="H341" s="20">
        <v>42761.5</v>
      </c>
      <c r="I341" s="19">
        <v>5701.2</v>
      </c>
      <c r="J341" s="20">
        <v>67220.899999999994</v>
      </c>
      <c r="K341" s="19">
        <v>1719.8</v>
      </c>
      <c r="L341" s="20">
        <v>24190.65</v>
      </c>
      <c r="M341" s="19">
        <v>2764.45</v>
      </c>
      <c r="N341" s="20">
        <v>48951</v>
      </c>
    </row>
    <row r="342" spans="1:14" ht="13">
      <c r="A342" s="2" t="s">
        <v>148</v>
      </c>
      <c r="B342" s="2" t="s">
        <v>148</v>
      </c>
      <c r="C342" s="19">
        <v>0</v>
      </c>
      <c r="D342" s="20">
        <v>0</v>
      </c>
      <c r="E342" s="19">
        <v>748.1</v>
      </c>
      <c r="F342" s="20">
        <v>922.9</v>
      </c>
      <c r="G342" s="19">
        <v>1831.85</v>
      </c>
      <c r="H342" s="20">
        <v>2563.75</v>
      </c>
      <c r="I342" s="19">
        <v>2710.1</v>
      </c>
      <c r="J342" s="20">
        <v>2967.7</v>
      </c>
      <c r="K342" s="19">
        <v>2174.0500000000002</v>
      </c>
      <c r="L342" s="20">
        <v>1869.3</v>
      </c>
      <c r="M342" s="19">
        <v>1426.25</v>
      </c>
      <c r="N342" s="20">
        <v>4612.8500000000004</v>
      </c>
    </row>
    <row r="343" spans="1:14" ht="13">
      <c r="A343" s="2" t="s">
        <v>149</v>
      </c>
      <c r="B343" s="2" t="s">
        <v>149</v>
      </c>
      <c r="C343" s="19">
        <v>0</v>
      </c>
      <c r="D343" s="20">
        <v>0</v>
      </c>
      <c r="E343" s="19">
        <v>0</v>
      </c>
      <c r="F343" s="20">
        <v>0</v>
      </c>
      <c r="G343" s="19">
        <v>150.1</v>
      </c>
      <c r="H343" s="20">
        <v>126.55</v>
      </c>
      <c r="I343" s="19">
        <v>2125.9499999999998</v>
      </c>
      <c r="J343" s="20">
        <v>662.3</v>
      </c>
      <c r="K343" s="19">
        <v>1169.75</v>
      </c>
      <c r="L343" s="20">
        <v>2535.75</v>
      </c>
      <c r="M343" s="19">
        <v>2756.25</v>
      </c>
      <c r="N343" s="20">
        <v>2936.75</v>
      </c>
    </row>
    <row r="344" spans="1:14" ht="13">
      <c r="A344" s="2" t="s">
        <v>125</v>
      </c>
      <c r="B344" s="2" t="s">
        <v>125</v>
      </c>
      <c r="C344" s="19">
        <v>727.95</v>
      </c>
      <c r="D344" s="20">
        <v>0</v>
      </c>
      <c r="E344" s="19">
        <v>1830.9</v>
      </c>
      <c r="F344" s="20">
        <v>376.9</v>
      </c>
      <c r="G344" s="19">
        <v>3577.6</v>
      </c>
      <c r="H344" s="20">
        <v>7522.9</v>
      </c>
      <c r="I344" s="19">
        <v>3630.55</v>
      </c>
      <c r="J344" s="20">
        <v>10098.049999999999</v>
      </c>
      <c r="K344" s="19">
        <v>1478.65</v>
      </c>
      <c r="L344" s="20">
        <v>299.7</v>
      </c>
      <c r="M344" s="19">
        <v>5155.2</v>
      </c>
      <c r="N344" s="20">
        <v>8235.85</v>
      </c>
    </row>
    <row r="345" spans="1:14" ht="13">
      <c r="A345" s="2" t="s">
        <v>150</v>
      </c>
      <c r="B345" s="2" t="s">
        <v>150</v>
      </c>
      <c r="C345" s="19">
        <v>12728.61</v>
      </c>
      <c r="D345" s="20">
        <v>417.24</v>
      </c>
      <c r="E345" s="19">
        <v>6590.61</v>
      </c>
      <c r="F345" s="20">
        <v>606.33000000000004</v>
      </c>
      <c r="G345" s="19">
        <v>8028.18</v>
      </c>
      <c r="H345" s="20">
        <v>3003.66</v>
      </c>
      <c r="I345" s="19">
        <v>13862.34</v>
      </c>
      <c r="J345" s="20">
        <v>5749.74</v>
      </c>
      <c r="K345" s="19">
        <v>11440.53</v>
      </c>
      <c r="L345" s="20">
        <v>2725.02</v>
      </c>
      <c r="M345" s="19">
        <v>11432.79</v>
      </c>
      <c r="N345" s="20">
        <v>1847.97</v>
      </c>
    </row>
    <row r="346" spans="1:14" ht="13">
      <c r="A346" s="2" t="s">
        <v>151</v>
      </c>
      <c r="B346" s="2" t="s">
        <v>151</v>
      </c>
      <c r="C346" s="19">
        <v>14990.31</v>
      </c>
      <c r="D346" s="20">
        <v>53.19</v>
      </c>
      <c r="E346" s="19">
        <v>10031.4</v>
      </c>
      <c r="F346" s="20">
        <v>591.21</v>
      </c>
      <c r="G346" s="19">
        <v>13977.45</v>
      </c>
      <c r="H346" s="20">
        <v>349.83</v>
      </c>
      <c r="I346" s="19">
        <v>16970.400000000001</v>
      </c>
      <c r="J346" s="20">
        <v>203.04</v>
      </c>
      <c r="K346" s="19">
        <v>18925.650000000001</v>
      </c>
      <c r="L346" s="20">
        <v>802.53</v>
      </c>
      <c r="M346" s="19">
        <v>13684.05</v>
      </c>
      <c r="N346" s="20">
        <v>917.82</v>
      </c>
    </row>
    <row r="347" spans="1:14" ht="13">
      <c r="A347" s="2" t="s">
        <v>152</v>
      </c>
      <c r="B347" s="2" t="s">
        <v>152</v>
      </c>
      <c r="C347" s="19">
        <v>3162.24</v>
      </c>
      <c r="D347" s="20">
        <v>3507.39</v>
      </c>
      <c r="E347" s="19">
        <v>3631.5</v>
      </c>
      <c r="F347" s="20">
        <v>4073.76</v>
      </c>
      <c r="G347" s="19">
        <v>3668.4</v>
      </c>
      <c r="H347" s="20">
        <v>6475.32</v>
      </c>
      <c r="I347" s="19">
        <v>6203.07</v>
      </c>
      <c r="J347" s="20">
        <v>11567.97</v>
      </c>
      <c r="K347" s="19">
        <v>8212.77</v>
      </c>
      <c r="L347" s="20">
        <v>2963.07</v>
      </c>
      <c r="M347" s="19">
        <v>4730.67</v>
      </c>
      <c r="N347" s="20">
        <v>3990.69</v>
      </c>
    </row>
    <row r="348" spans="1:14" ht="13">
      <c r="A348" s="2" t="s">
        <v>153</v>
      </c>
      <c r="B348" s="2" t="s">
        <v>153</v>
      </c>
      <c r="C348" s="19">
        <v>5791.41</v>
      </c>
      <c r="D348" s="20">
        <v>1319.94</v>
      </c>
      <c r="E348" s="19">
        <v>10745.1</v>
      </c>
      <c r="F348" s="20">
        <v>939.96</v>
      </c>
      <c r="G348" s="19">
        <v>19335.689999999999</v>
      </c>
      <c r="H348" s="20">
        <v>1868.31</v>
      </c>
      <c r="I348" s="19">
        <v>2547.54</v>
      </c>
      <c r="J348" s="20">
        <v>493.11</v>
      </c>
      <c r="K348" s="19">
        <v>0</v>
      </c>
      <c r="L348" s="20">
        <v>0</v>
      </c>
      <c r="M348" s="19">
        <v>0</v>
      </c>
      <c r="N348" s="20">
        <v>0</v>
      </c>
    </row>
    <row r="349" spans="1:14" ht="13">
      <c r="A349" s="2" t="s">
        <v>196</v>
      </c>
      <c r="B349" s="2" t="s">
        <v>196</v>
      </c>
      <c r="C349" s="19">
        <v>4.83</v>
      </c>
      <c r="D349" s="20">
        <v>5.93</v>
      </c>
      <c r="E349" s="19">
        <v>5.0999999999999996</v>
      </c>
      <c r="F349" s="20">
        <v>1.94</v>
      </c>
      <c r="G349" s="19">
        <v>2.2000000000000002</v>
      </c>
      <c r="H349" s="20">
        <v>3.64</v>
      </c>
      <c r="I349" s="19">
        <v>0.36</v>
      </c>
      <c r="J349" s="20">
        <v>4.34</v>
      </c>
      <c r="K349" s="19">
        <v>2.25</v>
      </c>
      <c r="L349" s="20">
        <v>3.36</v>
      </c>
      <c r="M349" s="19">
        <v>1.98</v>
      </c>
      <c r="N349" s="20">
        <v>3.72</v>
      </c>
    </row>
    <row r="350" spans="1:14" ht="13">
      <c r="A350" s="2" t="s">
        <v>7</v>
      </c>
      <c r="B350" s="2" t="s">
        <v>7</v>
      </c>
      <c r="C350" s="19">
        <v>2780.5</v>
      </c>
      <c r="D350" s="20">
        <v>0</v>
      </c>
      <c r="E350" s="19">
        <v>15421.4</v>
      </c>
      <c r="F350" s="20">
        <v>0</v>
      </c>
      <c r="G350" s="19">
        <v>9216.2000000000007</v>
      </c>
      <c r="H350" s="20">
        <v>0</v>
      </c>
      <c r="I350" s="19">
        <v>6065.3</v>
      </c>
      <c r="J350" s="20">
        <v>0</v>
      </c>
      <c r="K350" s="19">
        <v>0</v>
      </c>
      <c r="L350" s="20">
        <v>0</v>
      </c>
      <c r="M350" s="19">
        <v>0</v>
      </c>
      <c r="N350" s="20">
        <v>0</v>
      </c>
    </row>
    <row r="351" spans="1:14" ht="13">
      <c r="A351" s="2" t="s">
        <v>89</v>
      </c>
      <c r="B351" s="2" t="s">
        <v>89</v>
      </c>
      <c r="C351" s="19">
        <v>0</v>
      </c>
      <c r="D351" s="20">
        <v>0</v>
      </c>
      <c r="E351" s="19">
        <v>10.210000000000001</v>
      </c>
      <c r="F351" s="20">
        <v>80.05</v>
      </c>
      <c r="G351" s="19">
        <v>6058.68</v>
      </c>
      <c r="H351" s="20">
        <v>19375.25</v>
      </c>
      <c r="I351" s="19">
        <v>8211.9699999999993</v>
      </c>
      <c r="J351" s="20">
        <v>28040.75</v>
      </c>
      <c r="K351" s="19">
        <v>10822.23</v>
      </c>
      <c r="L351" s="20">
        <v>9702.56</v>
      </c>
      <c r="M351" s="19">
        <v>11396.15</v>
      </c>
      <c r="N351" s="20">
        <v>21955.360000000001</v>
      </c>
    </row>
    <row r="352" spans="1:14" ht="13">
      <c r="A352" s="2" t="s">
        <v>90</v>
      </c>
      <c r="B352" s="2" t="s">
        <v>90</v>
      </c>
      <c r="C352" s="19">
        <v>7.11</v>
      </c>
      <c r="D352" s="20">
        <v>0</v>
      </c>
      <c r="E352" s="19">
        <v>0</v>
      </c>
      <c r="F352" s="20">
        <v>0</v>
      </c>
      <c r="G352" s="19">
        <v>0</v>
      </c>
      <c r="H352" s="20">
        <v>0</v>
      </c>
      <c r="I352" s="19">
        <v>17.309999999999999</v>
      </c>
      <c r="J352" s="20">
        <v>0.02</v>
      </c>
      <c r="K352" s="19">
        <v>0</v>
      </c>
      <c r="L352" s="20">
        <v>0</v>
      </c>
      <c r="M352" s="19">
        <v>0</v>
      </c>
      <c r="N352" s="20">
        <v>0</v>
      </c>
    </row>
    <row r="353" spans="1:14" ht="13">
      <c r="A353" s="2" t="s">
        <v>91</v>
      </c>
      <c r="B353" s="2" t="s">
        <v>91</v>
      </c>
      <c r="C353" s="19">
        <v>702.4</v>
      </c>
      <c r="D353" s="20">
        <v>2217.35</v>
      </c>
      <c r="E353" s="19">
        <v>0</v>
      </c>
      <c r="F353" s="20">
        <v>0</v>
      </c>
      <c r="G353" s="19">
        <v>140</v>
      </c>
      <c r="H353" s="20">
        <v>1</v>
      </c>
      <c r="I353" s="19">
        <v>463.3</v>
      </c>
      <c r="J353" s="20">
        <v>3045.6</v>
      </c>
      <c r="K353" s="19">
        <v>0</v>
      </c>
      <c r="L353" s="20">
        <v>0</v>
      </c>
      <c r="M353" s="19">
        <v>0</v>
      </c>
      <c r="N353" s="20">
        <v>0</v>
      </c>
    </row>
    <row r="354" spans="1:14" ht="13">
      <c r="A354" s="2" t="s">
        <v>92</v>
      </c>
      <c r="B354" s="2" t="s">
        <v>92</v>
      </c>
      <c r="C354" s="19">
        <v>0</v>
      </c>
      <c r="D354" s="20">
        <v>0</v>
      </c>
      <c r="E354" s="19">
        <v>0</v>
      </c>
      <c r="F354" s="20">
        <v>0</v>
      </c>
      <c r="G354" s="19">
        <v>0</v>
      </c>
      <c r="H354" s="20">
        <v>0</v>
      </c>
      <c r="I354" s="19">
        <v>0</v>
      </c>
      <c r="J354" s="20">
        <v>0</v>
      </c>
      <c r="K354" s="19">
        <v>0</v>
      </c>
      <c r="L354" s="20">
        <v>0</v>
      </c>
      <c r="M354" s="19">
        <v>0</v>
      </c>
      <c r="N354" s="20">
        <v>0</v>
      </c>
    </row>
    <row r="355" spans="1:14" ht="13">
      <c r="A355" s="2" t="s">
        <v>93</v>
      </c>
      <c r="B355" s="2" t="s">
        <v>93</v>
      </c>
      <c r="C355" s="19">
        <v>0</v>
      </c>
      <c r="D355" s="20">
        <v>0</v>
      </c>
      <c r="E355" s="19">
        <v>0</v>
      </c>
      <c r="F355" s="20">
        <v>0</v>
      </c>
      <c r="G355" s="19">
        <v>15.6</v>
      </c>
      <c r="H355" s="20">
        <v>958.8</v>
      </c>
      <c r="I355" s="19">
        <v>232.25</v>
      </c>
      <c r="J355" s="20">
        <v>0</v>
      </c>
      <c r="K355" s="19">
        <v>279.55</v>
      </c>
      <c r="L355" s="20">
        <v>15.35</v>
      </c>
      <c r="M355" s="19">
        <v>0</v>
      </c>
      <c r="N355" s="20">
        <v>0</v>
      </c>
    </row>
    <row r="356" spans="1:14" ht="13">
      <c r="A356" s="2" t="s">
        <v>94</v>
      </c>
      <c r="B356" s="2" t="s">
        <v>94</v>
      </c>
      <c r="C356" s="19">
        <v>3.65</v>
      </c>
      <c r="D356" s="20">
        <v>0</v>
      </c>
      <c r="E356" s="19">
        <v>0.34</v>
      </c>
      <c r="F356" s="20">
        <v>1.1100000000000001</v>
      </c>
      <c r="G356" s="19">
        <v>4.7</v>
      </c>
      <c r="H356" s="20">
        <v>1.27</v>
      </c>
      <c r="I356" s="19">
        <v>18.14</v>
      </c>
      <c r="J356" s="20">
        <v>5.88</v>
      </c>
      <c r="K356" s="19">
        <v>0</v>
      </c>
      <c r="L356" s="20">
        <v>0</v>
      </c>
      <c r="M356" s="19">
        <v>6.95</v>
      </c>
      <c r="N356" s="20">
        <v>0.01</v>
      </c>
    </row>
    <row r="357" spans="1:14" ht="13">
      <c r="A357" s="2" t="s">
        <v>52</v>
      </c>
      <c r="B357" s="2" t="s">
        <v>52</v>
      </c>
      <c r="C357" s="19">
        <v>13370.58</v>
      </c>
      <c r="D357" s="20">
        <v>4520.7</v>
      </c>
      <c r="E357" s="19">
        <v>18752.259999999998</v>
      </c>
      <c r="F357" s="20">
        <v>4006.97</v>
      </c>
      <c r="G357" s="19">
        <v>4842.45</v>
      </c>
      <c r="H357" s="20">
        <v>4074.16</v>
      </c>
      <c r="I357" s="19">
        <v>422.99</v>
      </c>
      <c r="J357" s="20">
        <v>380.35</v>
      </c>
      <c r="K357" s="19">
        <v>0</v>
      </c>
      <c r="L357" s="20">
        <v>0</v>
      </c>
      <c r="M357" s="19">
        <v>3086.49</v>
      </c>
      <c r="N357" s="20">
        <v>7105.93</v>
      </c>
    </row>
    <row r="358" spans="1:14" ht="13">
      <c r="A358" s="2" t="s">
        <v>53</v>
      </c>
      <c r="B358" s="2" t="s">
        <v>53</v>
      </c>
      <c r="C358" s="19">
        <v>12252.04</v>
      </c>
      <c r="D358" s="20">
        <v>7439.56</v>
      </c>
      <c r="E358" s="19">
        <v>4366.05</v>
      </c>
      <c r="F358" s="20">
        <v>1907.37</v>
      </c>
      <c r="G358" s="19">
        <v>10346.66</v>
      </c>
      <c r="H358" s="20">
        <v>959.09</v>
      </c>
      <c r="I358" s="19">
        <v>19566.14</v>
      </c>
      <c r="J358" s="20">
        <v>5224.79</v>
      </c>
      <c r="K358" s="19">
        <v>13484.35</v>
      </c>
      <c r="L358" s="20">
        <v>11659.89</v>
      </c>
      <c r="M358" s="19">
        <v>8055.66</v>
      </c>
      <c r="N358" s="20">
        <v>5699.97</v>
      </c>
    </row>
    <row r="359" spans="1:14" ht="13">
      <c r="A359" s="2" t="s">
        <v>54</v>
      </c>
      <c r="B359" s="2" t="s">
        <v>54</v>
      </c>
      <c r="C359" s="19">
        <v>10706.85</v>
      </c>
      <c r="D359" s="20">
        <v>4044.98</v>
      </c>
      <c r="E359" s="19">
        <v>18082.04</v>
      </c>
      <c r="F359" s="20">
        <v>2777.71</v>
      </c>
      <c r="G359" s="19">
        <v>12918.4</v>
      </c>
      <c r="H359" s="20">
        <v>3520.56</v>
      </c>
      <c r="I359" s="19">
        <v>23716.09</v>
      </c>
      <c r="J359" s="20">
        <v>5636.81</v>
      </c>
      <c r="K359" s="19">
        <v>20936.38</v>
      </c>
      <c r="L359" s="20">
        <v>5268.61</v>
      </c>
      <c r="M359" s="19">
        <v>7133.54</v>
      </c>
      <c r="N359" s="20">
        <v>8154</v>
      </c>
    </row>
    <row r="360" spans="1:14" ht="13">
      <c r="A360" s="2" t="s">
        <v>55</v>
      </c>
      <c r="B360" s="2" t="s">
        <v>55</v>
      </c>
      <c r="C360" s="19">
        <v>8051.01</v>
      </c>
      <c r="D360" s="20">
        <v>5899.63</v>
      </c>
      <c r="E360" s="19">
        <v>12374.03</v>
      </c>
      <c r="F360" s="20">
        <v>3420.47</v>
      </c>
      <c r="G360" s="19">
        <v>3049.96</v>
      </c>
      <c r="H360" s="20">
        <v>2236.9899999999998</v>
      </c>
      <c r="I360" s="19">
        <v>5140.7700000000004</v>
      </c>
      <c r="J360" s="20">
        <v>13527.44</v>
      </c>
      <c r="K360" s="19">
        <v>27086.04</v>
      </c>
      <c r="L360" s="20">
        <v>4483.55</v>
      </c>
      <c r="M360" s="19">
        <v>14371.1</v>
      </c>
      <c r="N360" s="20">
        <v>5346.55</v>
      </c>
    </row>
    <row r="361" spans="1:14" ht="13">
      <c r="A361" s="2" t="s">
        <v>197</v>
      </c>
      <c r="B361" s="2" t="s">
        <v>197</v>
      </c>
      <c r="C361" s="19">
        <v>310.45</v>
      </c>
      <c r="D361" s="20">
        <v>142.22</v>
      </c>
      <c r="E361" s="19">
        <v>305.41000000000003</v>
      </c>
      <c r="F361" s="20">
        <v>31.21</v>
      </c>
      <c r="G361" s="19">
        <v>121.89</v>
      </c>
      <c r="H361" s="20">
        <v>20.46</v>
      </c>
      <c r="I361" s="19">
        <v>234.79</v>
      </c>
      <c r="J361" s="20">
        <v>19.09</v>
      </c>
      <c r="K361" s="19">
        <v>221.32</v>
      </c>
      <c r="L361" s="20">
        <v>15.17</v>
      </c>
      <c r="M361" s="19">
        <v>398.55</v>
      </c>
      <c r="N361" s="20">
        <v>92.83</v>
      </c>
    </row>
    <row r="362" spans="1:14" ht="13">
      <c r="A362" s="2" t="s">
        <v>198</v>
      </c>
      <c r="B362" s="2" t="s">
        <v>198</v>
      </c>
      <c r="C362" s="19">
        <v>0</v>
      </c>
      <c r="D362" s="20">
        <v>0</v>
      </c>
      <c r="E362" s="19">
        <v>0</v>
      </c>
      <c r="F362" s="20">
        <v>0</v>
      </c>
      <c r="G362" s="19">
        <v>0</v>
      </c>
      <c r="H362" s="20">
        <v>0</v>
      </c>
      <c r="I362" s="19">
        <v>0</v>
      </c>
      <c r="J362" s="20">
        <v>0</v>
      </c>
      <c r="K362" s="19">
        <v>0</v>
      </c>
      <c r="L362" s="20">
        <v>0</v>
      </c>
      <c r="M362" s="19">
        <v>0</v>
      </c>
      <c r="N362" s="20">
        <v>0</v>
      </c>
    </row>
    <row r="363" spans="1:14" ht="13">
      <c r="A363" s="2" t="s">
        <v>199</v>
      </c>
      <c r="B363" s="2" t="s">
        <v>199</v>
      </c>
      <c r="C363" s="19">
        <v>0</v>
      </c>
      <c r="D363" s="20">
        <v>0</v>
      </c>
      <c r="E363" s="19">
        <v>0</v>
      </c>
      <c r="F363" s="20">
        <v>0</v>
      </c>
      <c r="G363" s="19">
        <v>0</v>
      </c>
      <c r="H363" s="20">
        <v>0</v>
      </c>
      <c r="I363" s="19">
        <v>0</v>
      </c>
      <c r="J363" s="20">
        <v>0</v>
      </c>
      <c r="K363" s="19">
        <v>0</v>
      </c>
      <c r="L363" s="20">
        <v>0</v>
      </c>
      <c r="M363" s="19">
        <v>0</v>
      </c>
      <c r="N363" s="20">
        <v>0</v>
      </c>
    </row>
    <row r="364" spans="1:14" ht="13">
      <c r="A364" s="2" t="s">
        <v>200</v>
      </c>
      <c r="B364" s="2" t="s">
        <v>200</v>
      </c>
      <c r="C364" s="19">
        <v>0</v>
      </c>
      <c r="D364" s="20">
        <v>0</v>
      </c>
      <c r="E364" s="19">
        <v>0</v>
      </c>
      <c r="F364" s="20">
        <v>0</v>
      </c>
      <c r="G364" s="19">
        <v>0</v>
      </c>
      <c r="H364" s="20">
        <v>0</v>
      </c>
      <c r="I364" s="19">
        <v>0</v>
      </c>
      <c r="J364" s="20">
        <v>0</v>
      </c>
      <c r="K364" s="19">
        <v>0</v>
      </c>
      <c r="L364" s="20">
        <v>0</v>
      </c>
      <c r="M364" s="19">
        <v>0</v>
      </c>
      <c r="N364" s="20">
        <v>0</v>
      </c>
    </row>
    <row r="365" spans="1:14" ht="13">
      <c r="A365" s="2" t="s">
        <v>71</v>
      </c>
      <c r="B365" s="2" t="s">
        <v>71</v>
      </c>
      <c r="C365" s="19">
        <v>10077.799999999999</v>
      </c>
      <c r="D365" s="20">
        <v>9123.9</v>
      </c>
      <c r="E365" s="19">
        <v>0.9</v>
      </c>
      <c r="F365" s="20">
        <v>0.6</v>
      </c>
      <c r="G365" s="19">
        <v>2836.5</v>
      </c>
      <c r="H365" s="20">
        <v>2157.3000000000002</v>
      </c>
      <c r="I365" s="19">
        <v>17164.7</v>
      </c>
      <c r="J365" s="20">
        <v>14646.6</v>
      </c>
      <c r="K365" s="19">
        <v>7791.6</v>
      </c>
      <c r="L365" s="20">
        <v>4838.7</v>
      </c>
      <c r="M365" s="19">
        <v>17293.400000000001</v>
      </c>
      <c r="N365" s="20">
        <v>7917.3</v>
      </c>
    </row>
    <row r="366" spans="1:14" ht="13">
      <c r="A366" s="2" t="s">
        <v>201</v>
      </c>
      <c r="B366" s="2" t="s">
        <v>201</v>
      </c>
      <c r="C366" s="19">
        <v>601.70000000000005</v>
      </c>
      <c r="D366" s="20">
        <v>210.83</v>
      </c>
      <c r="E366" s="19">
        <v>14.03</v>
      </c>
      <c r="F366" s="20">
        <v>0</v>
      </c>
      <c r="G366" s="19">
        <v>0</v>
      </c>
      <c r="H366" s="20">
        <v>0</v>
      </c>
      <c r="I366" s="19">
        <v>0</v>
      </c>
      <c r="J366" s="20">
        <v>0</v>
      </c>
      <c r="K366" s="19">
        <v>0</v>
      </c>
      <c r="L366" s="20">
        <v>0</v>
      </c>
      <c r="M366" s="19">
        <v>0</v>
      </c>
      <c r="N366" s="20">
        <v>0</v>
      </c>
    </row>
    <row r="367" spans="1:14" ht="13">
      <c r="A367" s="2" t="s">
        <v>202</v>
      </c>
      <c r="B367" s="2" t="s">
        <v>202</v>
      </c>
      <c r="C367" s="19">
        <v>21.97</v>
      </c>
      <c r="D367" s="20">
        <v>2.94</v>
      </c>
      <c r="E367" s="19">
        <v>25.91</v>
      </c>
      <c r="F367" s="20">
        <v>41.3</v>
      </c>
      <c r="G367" s="19">
        <v>0.18</v>
      </c>
      <c r="H367" s="20">
        <v>13.55</v>
      </c>
      <c r="I367" s="19">
        <v>13.29</v>
      </c>
      <c r="J367" s="20">
        <v>20.16</v>
      </c>
      <c r="K367" s="19">
        <v>6.13</v>
      </c>
      <c r="L367" s="20">
        <v>16.89</v>
      </c>
      <c r="M367" s="19">
        <v>26.79</v>
      </c>
      <c r="N367" s="20">
        <v>83.84</v>
      </c>
    </row>
    <row r="368" spans="1:14" ht="13">
      <c r="A368" s="2" t="s">
        <v>136</v>
      </c>
      <c r="B368" s="2" t="s">
        <v>136</v>
      </c>
      <c r="C368" s="19">
        <v>4317.9799999999996</v>
      </c>
      <c r="D368" s="20">
        <v>6817.1</v>
      </c>
      <c r="E368" s="19">
        <v>3534.28</v>
      </c>
      <c r="F368" s="20">
        <v>6700.95</v>
      </c>
      <c r="G368" s="19">
        <v>3101.53</v>
      </c>
      <c r="H368" s="20">
        <v>9412.5</v>
      </c>
      <c r="I368" s="19">
        <v>5763.9</v>
      </c>
      <c r="J368" s="20">
        <v>7299.6</v>
      </c>
      <c r="K368" s="19">
        <v>4853.83</v>
      </c>
      <c r="L368" s="20">
        <v>6350.83</v>
      </c>
      <c r="M368" s="19">
        <v>0</v>
      </c>
      <c r="N368" s="20">
        <v>0</v>
      </c>
    </row>
    <row r="369" spans="1:14" ht="13">
      <c r="A369" s="2" t="s">
        <v>137</v>
      </c>
      <c r="B369" s="2" t="s">
        <v>137</v>
      </c>
      <c r="C369" s="19">
        <v>0</v>
      </c>
      <c r="D369" s="20">
        <v>0</v>
      </c>
      <c r="E369" s="19">
        <v>0</v>
      </c>
      <c r="F369" s="20">
        <v>0</v>
      </c>
      <c r="G369" s="19">
        <v>0</v>
      </c>
      <c r="H369" s="20">
        <v>0</v>
      </c>
      <c r="I369" s="19">
        <v>0</v>
      </c>
      <c r="J369" s="20">
        <v>0</v>
      </c>
      <c r="K369" s="19">
        <v>0</v>
      </c>
      <c r="L369" s="20">
        <v>0</v>
      </c>
      <c r="M369" s="19">
        <v>0</v>
      </c>
      <c r="N369" s="20">
        <v>0</v>
      </c>
    </row>
    <row r="370" spans="1:14" ht="13">
      <c r="A370" s="2" t="s">
        <v>203</v>
      </c>
      <c r="B370" s="2" t="s">
        <v>203</v>
      </c>
      <c r="C370" s="19">
        <v>95.55</v>
      </c>
      <c r="D370" s="20">
        <v>0.28000000000000003</v>
      </c>
      <c r="E370" s="19">
        <v>118.89</v>
      </c>
      <c r="F370" s="20">
        <v>0.72</v>
      </c>
      <c r="G370" s="19">
        <v>28.21</v>
      </c>
      <c r="H370" s="20">
        <v>0.78</v>
      </c>
      <c r="I370" s="19">
        <v>5.59</v>
      </c>
      <c r="J370" s="20">
        <v>0.82</v>
      </c>
      <c r="K370" s="19">
        <v>11.48</v>
      </c>
      <c r="L370" s="20">
        <v>1.06</v>
      </c>
      <c r="M370" s="19">
        <v>29.42</v>
      </c>
      <c r="N370" s="20">
        <v>1.43</v>
      </c>
    </row>
    <row r="371" spans="1:14" ht="13">
      <c r="A371" s="2" t="s">
        <v>204</v>
      </c>
      <c r="B371" s="2" t="s">
        <v>204</v>
      </c>
      <c r="C371" s="19">
        <v>16623.5</v>
      </c>
      <c r="D371" s="20">
        <v>21972.6</v>
      </c>
      <c r="E371" s="19">
        <v>28266.05</v>
      </c>
      <c r="F371" s="20">
        <v>15531.8</v>
      </c>
      <c r="G371" s="19">
        <v>25899.4</v>
      </c>
      <c r="H371" s="20">
        <v>11217.65</v>
      </c>
      <c r="I371" s="19">
        <v>35220.9</v>
      </c>
      <c r="J371" s="20">
        <v>14738.45</v>
      </c>
      <c r="K371" s="19">
        <v>29585.75</v>
      </c>
      <c r="L371" s="20">
        <v>5885.9</v>
      </c>
      <c r="M371" s="19">
        <v>21961.200000000001</v>
      </c>
      <c r="N371" s="20">
        <v>12254.85</v>
      </c>
    </row>
    <row r="372" spans="1:14" ht="13">
      <c r="A372" s="2" t="s">
        <v>205</v>
      </c>
      <c r="B372" s="2" t="s">
        <v>205</v>
      </c>
      <c r="C372" s="19">
        <v>0</v>
      </c>
      <c r="D372" s="20">
        <v>0</v>
      </c>
      <c r="E372" s="19">
        <v>719.2</v>
      </c>
      <c r="F372" s="20">
        <v>1374.05</v>
      </c>
      <c r="G372" s="19">
        <v>982.35</v>
      </c>
      <c r="H372" s="20">
        <v>5146.3</v>
      </c>
      <c r="I372" s="19">
        <v>1519.3</v>
      </c>
      <c r="J372" s="20">
        <v>6234.9</v>
      </c>
      <c r="K372" s="19">
        <v>182.95</v>
      </c>
      <c r="L372" s="20">
        <v>1964.2</v>
      </c>
      <c r="M372" s="19">
        <v>1929.7</v>
      </c>
      <c r="N372" s="20">
        <v>5105.3500000000004</v>
      </c>
    </row>
    <row r="373" spans="1:14" ht="13">
      <c r="A373" s="2" t="s">
        <v>144</v>
      </c>
      <c r="B373" s="2" t="s">
        <v>144</v>
      </c>
      <c r="C373" s="19">
        <v>1537.49</v>
      </c>
      <c r="D373" s="20">
        <v>1327.49</v>
      </c>
      <c r="E373" s="19">
        <v>1218.48</v>
      </c>
      <c r="F373" s="20">
        <v>1137.72</v>
      </c>
      <c r="G373" s="19">
        <v>2058.48</v>
      </c>
      <c r="H373" s="20">
        <v>3610.44</v>
      </c>
      <c r="I373" s="19">
        <v>1351.37</v>
      </c>
      <c r="J373" s="20">
        <v>5288.69</v>
      </c>
      <c r="K373" s="19">
        <v>3663.53</v>
      </c>
      <c r="L373" s="20">
        <v>1570.22</v>
      </c>
      <c r="M373" s="19">
        <v>2379.65</v>
      </c>
      <c r="N373" s="20">
        <v>1558.3</v>
      </c>
    </row>
    <row r="374" spans="1:14" ht="13">
      <c r="A374" s="2" t="s">
        <v>206</v>
      </c>
      <c r="B374" s="2" t="s">
        <v>206</v>
      </c>
      <c r="C374" s="19">
        <v>360.74</v>
      </c>
      <c r="D374" s="20">
        <v>199.35</v>
      </c>
      <c r="E374" s="19">
        <v>325.01</v>
      </c>
      <c r="F374" s="20">
        <v>37.28</v>
      </c>
      <c r="G374" s="19">
        <v>74.97</v>
      </c>
      <c r="H374" s="20">
        <v>0.78</v>
      </c>
      <c r="I374" s="19">
        <v>510.2</v>
      </c>
      <c r="J374" s="20">
        <v>42.11</v>
      </c>
      <c r="K374" s="19">
        <v>365.44</v>
      </c>
      <c r="L374" s="20">
        <v>163.68</v>
      </c>
      <c r="M374" s="19">
        <v>335.5</v>
      </c>
      <c r="N374" s="20">
        <v>62.06</v>
      </c>
    </row>
    <row r="375" spans="1:14" ht="13">
      <c r="A375" s="2" t="s">
        <v>154</v>
      </c>
      <c r="B375" s="2" t="s">
        <v>154</v>
      </c>
      <c r="C375" s="19">
        <v>7504.02</v>
      </c>
      <c r="D375" s="20">
        <v>6778.71</v>
      </c>
      <c r="E375" s="19">
        <v>6649.74</v>
      </c>
      <c r="F375" s="20">
        <v>4186.08</v>
      </c>
      <c r="G375" s="19">
        <v>8800.83</v>
      </c>
      <c r="H375" s="20">
        <v>10621.35</v>
      </c>
      <c r="I375" s="19">
        <v>73.17</v>
      </c>
      <c r="J375" s="20">
        <v>5.85</v>
      </c>
      <c r="K375" s="19">
        <v>0</v>
      </c>
      <c r="L375" s="20">
        <v>0</v>
      </c>
      <c r="M375" s="19">
        <v>0</v>
      </c>
      <c r="N375" s="20">
        <v>0</v>
      </c>
    </row>
    <row r="376" spans="1:14" ht="13">
      <c r="A376" s="2" t="s">
        <v>155</v>
      </c>
      <c r="B376" s="2" t="s">
        <v>155</v>
      </c>
      <c r="C376" s="19">
        <v>0</v>
      </c>
      <c r="D376" s="20">
        <v>0</v>
      </c>
      <c r="E376" s="19">
        <v>0</v>
      </c>
      <c r="F376" s="20">
        <v>0</v>
      </c>
      <c r="G376" s="19">
        <v>0</v>
      </c>
      <c r="H376" s="20">
        <v>0</v>
      </c>
      <c r="I376" s="19">
        <v>0</v>
      </c>
      <c r="J376" s="20">
        <v>0</v>
      </c>
      <c r="K376" s="19">
        <v>0</v>
      </c>
      <c r="L376" s="20">
        <v>0</v>
      </c>
      <c r="M376" s="19">
        <v>0</v>
      </c>
      <c r="N376" s="20">
        <v>0</v>
      </c>
    </row>
    <row r="377" spans="1:14" ht="13">
      <c r="A377" s="2" t="s">
        <v>156</v>
      </c>
      <c r="B377" s="2" t="s">
        <v>156</v>
      </c>
      <c r="C377" s="19">
        <v>3754.35</v>
      </c>
      <c r="D377" s="20">
        <v>6960.51</v>
      </c>
      <c r="E377" s="19">
        <v>3370.59</v>
      </c>
      <c r="F377" s="20">
        <v>2547.54</v>
      </c>
      <c r="G377" s="19">
        <v>4883.76</v>
      </c>
      <c r="H377" s="20">
        <v>4853.97</v>
      </c>
      <c r="I377" s="19">
        <v>86.13</v>
      </c>
      <c r="J377" s="20">
        <v>461.97</v>
      </c>
      <c r="K377" s="19">
        <v>2335.23</v>
      </c>
      <c r="L377" s="20">
        <v>1128.1500000000001</v>
      </c>
      <c r="M377" s="19">
        <v>703.35</v>
      </c>
      <c r="N377" s="20">
        <v>830.16</v>
      </c>
    </row>
    <row r="378" spans="1:14" ht="13">
      <c r="A378" s="2" t="s">
        <v>157</v>
      </c>
      <c r="B378" s="2" t="s">
        <v>157</v>
      </c>
      <c r="C378" s="19">
        <v>4877.82</v>
      </c>
      <c r="D378" s="20">
        <v>5555.52</v>
      </c>
      <c r="E378" s="19">
        <v>5504.67</v>
      </c>
      <c r="F378" s="20">
        <v>4248.54</v>
      </c>
      <c r="G378" s="19">
        <v>6663.24</v>
      </c>
      <c r="H378" s="20">
        <v>7266.06</v>
      </c>
      <c r="I378" s="19">
        <v>339.12</v>
      </c>
      <c r="J378" s="20">
        <v>422.28</v>
      </c>
      <c r="K378" s="19">
        <v>2166.21</v>
      </c>
      <c r="L378" s="20">
        <v>1833.84</v>
      </c>
      <c r="M378" s="19">
        <v>3200.94</v>
      </c>
      <c r="N378" s="20">
        <v>1290.51</v>
      </c>
    </row>
    <row r="379" spans="1:14" ht="13">
      <c r="A379" s="2" t="s">
        <v>161</v>
      </c>
      <c r="B379" s="2" t="s">
        <v>161</v>
      </c>
      <c r="C379" s="19">
        <v>12425.4</v>
      </c>
      <c r="D379" s="20">
        <v>4812.08</v>
      </c>
      <c r="E379" s="19">
        <v>6113.07</v>
      </c>
      <c r="F379" s="20">
        <v>2673.54</v>
      </c>
      <c r="G379" s="19">
        <v>11345.81</v>
      </c>
      <c r="H379" s="20">
        <v>6508.62</v>
      </c>
      <c r="I379" s="19">
        <v>8013.2</v>
      </c>
      <c r="J379" s="20">
        <v>10130.540000000001</v>
      </c>
      <c r="K379" s="19">
        <v>12743.87</v>
      </c>
      <c r="L379" s="20">
        <v>6780.24</v>
      </c>
      <c r="M379" s="19">
        <v>13775.4</v>
      </c>
      <c r="N379" s="20">
        <v>7662.06</v>
      </c>
    </row>
    <row r="380" spans="1:14" ht="13">
      <c r="A380" s="2" t="s">
        <v>70</v>
      </c>
      <c r="B380" s="2" t="s">
        <v>70</v>
      </c>
      <c r="C380" s="19">
        <v>289.7</v>
      </c>
      <c r="D380" s="20">
        <v>2513.7199999999998</v>
      </c>
      <c r="E380" s="19">
        <v>264.74</v>
      </c>
      <c r="F380" s="20">
        <v>2474.2800000000002</v>
      </c>
      <c r="G380" s="19">
        <v>846.13</v>
      </c>
      <c r="H380" s="20">
        <v>3716.24</v>
      </c>
      <c r="I380" s="19">
        <v>206.68</v>
      </c>
      <c r="J380" s="20">
        <v>7279.09</v>
      </c>
      <c r="K380" s="19">
        <v>140.30000000000001</v>
      </c>
      <c r="L380" s="20">
        <v>3504.78</v>
      </c>
      <c r="M380" s="19">
        <v>237.46</v>
      </c>
      <c r="N380" s="20">
        <v>6542.47</v>
      </c>
    </row>
    <row r="381" spans="1:14" ht="13">
      <c r="A381" s="2" t="s">
        <v>162</v>
      </c>
      <c r="B381" s="2" t="s">
        <v>162</v>
      </c>
      <c r="C381" s="19">
        <v>0</v>
      </c>
      <c r="D381" s="20">
        <v>13.94</v>
      </c>
      <c r="E381" s="19">
        <v>0</v>
      </c>
      <c r="F381" s="20">
        <v>8.6</v>
      </c>
      <c r="G381" s="19">
        <v>0</v>
      </c>
      <c r="H381" s="20">
        <v>3.67</v>
      </c>
      <c r="I381" s="19">
        <v>0</v>
      </c>
      <c r="J381" s="20">
        <v>62.79</v>
      </c>
      <c r="K381" s="19">
        <v>0</v>
      </c>
      <c r="L381" s="20">
        <v>0</v>
      </c>
      <c r="M381" s="19">
        <v>0</v>
      </c>
      <c r="N381" s="20">
        <v>0</v>
      </c>
    </row>
    <row r="382" spans="1:14" ht="13">
      <c r="A382" s="2" t="s">
        <v>163</v>
      </c>
      <c r="B382" s="2" t="s">
        <v>163</v>
      </c>
      <c r="C382" s="19">
        <v>6121.6</v>
      </c>
      <c r="D382" s="20">
        <v>6107.17</v>
      </c>
      <c r="E382" s="19">
        <v>4701.7</v>
      </c>
      <c r="F382" s="20">
        <v>4895.71</v>
      </c>
      <c r="G382" s="19">
        <v>714.25</v>
      </c>
      <c r="H382" s="20">
        <v>1841.7</v>
      </c>
      <c r="I382" s="19">
        <v>4656.2</v>
      </c>
      <c r="J382" s="20">
        <v>6498.94</v>
      </c>
      <c r="K382" s="19">
        <v>9449.2999999999993</v>
      </c>
      <c r="L382" s="20">
        <v>5451.3</v>
      </c>
      <c r="M382" s="19">
        <v>6825.5</v>
      </c>
      <c r="N382" s="20">
        <v>8106.25</v>
      </c>
    </row>
    <row r="383" spans="1:14" ht="13">
      <c r="A383" s="2" t="s">
        <v>164</v>
      </c>
      <c r="B383" s="2" t="s">
        <v>164</v>
      </c>
      <c r="C383" s="19">
        <v>0</v>
      </c>
      <c r="D383" s="20">
        <v>35.33</v>
      </c>
      <c r="E383" s="19">
        <v>0</v>
      </c>
      <c r="F383" s="20">
        <v>14.31</v>
      </c>
      <c r="G383" s="19">
        <v>0</v>
      </c>
      <c r="H383" s="20">
        <v>0</v>
      </c>
      <c r="I383" s="19">
        <v>0</v>
      </c>
      <c r="J383" s="20">
        <v>192.57</v>
      </c>
      <c r="K383" s="19">
        <v>0</v>
      </c>
      <c r="L383" s="20">
        <v>0</v>
      </c>
      <c r="M383" s="19">
        <v>0</v>
      </c>
      <c r="N383" s="20">
        <v>112.06</v>
      </c>
    </row>
    <row r="384" spans="1:14" ht="13">
      <c r="A384" s="2" t="s">
        <v>165</v>
      </c>
      <c r="B384" s="2" t="s">
        <v>165</v>
      </c>
      <c r="C384" s="19">
        <v>7737.45</v>
      </c>
      <c r="D384" s="20">
        <v>3354.24</v>
      </c>
      <c r="E384" s="19">
        <v>354.55</v>
      </c>
      <c r="F384" s="20">
        <v>1090.55</v>
      </c>
      <c r="G384" s="19">
        <v>0</v>
      </c>
      <c r="H384" s="20">
        <v>0</v>
      </c>
      <c r="I384" s="19">
        <v>0</v>
      </c>
      <c r="J384" s="20">
        <v>0</v>
      </c>
      <c r="K384" s="19">
        <v>6199.75</v>
      </c>
      <c r="L384" s="20">
        <v>2138.1</v>
      </c>
      <c r="M384" s="19">
        <v>7280.05</v>
      </c>
      <c r="N384" s="20">
        <v>6496.54</v>
      </c>
    </row>
    <row r="385" spans="1:14" ht="13">
      <c r="A385" s="2" t="s">
        <v>56</v>
      </c>
      <c r="B385" s="2" t="s">
        <v>56</v>
      </c>
      <c r="C385" s="19">
        <v>262.44</v>
      </c>
      <c r="D385" s="20">
        <v>0</v>
      </c>
      <c r="E385" s="19">
        <v>280.26</v>
      </c>
      <c r="F385" s="20">
        <v>14.99</v>
      </c>
      <c r="G385" s="19">
        <v>0</v>
      </c>
      <c r="H385" s="20">
        <v>0</v>
      </c>
      <c r="I385" s="19">
        <v>467.78</v>
      </c>
      <c r="J385" s="20">
        <v>386.1</v>
      </c>
      <c r="K385" s="19">
        <v>9491.0400000000009</v>
      </c>
      <c r="L385" s="20">
        <v>3632.18</v>
      </c>
      <c r="M385" s="19">
        <v>12784.23</v>
      </c>
      <c r="N385" s="20">
        <v>13448.57</v>
      </c>
    </row>
    <row r="386" spans="1:14" ht="13">
      <c r="A386" s="2" t="s">
        <v>166</v>
      </c>
      <c r="B386" s="2" t="s">
        <v>166</v>
      </c>
      <c r="C386" s="19">
        <v>801.7</v>
      </c>
      <c r="D386" s="20">
        <v>1030.08</v>
      </c>
      <c r="E386" s="19">
        <v>1590.8</v>
      </c>
      <c r="F386" s="20">
        <v>163.63999999999999</v>
      </c>
      <c r="G386" s="19">
        <v>1515.15</v>
      </c>
      <c r="H386" s="20">
        <v>2454.2399999999998</v>
      </c>
      <c r="I386" s="19">
        <v>2223.6</v>
      </c>
      <c r="J386" s="20">
        <v>2951.59</v>
      </c>
      <c r="K386" s="19">
        <v>1017.5</v>
      </c>
      <c r="L386" s="20">
        <v>2622.85</v>
      </c>
      <c r="M386" s="19">
        <v>0</v>
      </c>
      <c r="N386" s="20">
        <v>1104.02</v>
      </c>
    </row>
    <row r="387" spans="1:14" ht="13">
      <c r="A387" s="2" t="s">
        <v>167</v>
      </c>
      <c r="B387" s="2" t="s">
        <v>167</v>
      </c>
      <c r="C387" s="19">
        <v>2061.6</v>
      </c>
      <c r="D387" s="20">
        <v>3500.15</v>
      </c>
      <c r="E387" s="19">
        <v>2008.3</v>
      </c>
      <c r="F387" s="20">
        <v>2913.2</v>
      </c>
      <c r="G387" s="19">
        <v>320.05</v>
      </c>
      <c r="H387" s="20">
        <v>232.05</v>
      </c>
      <c r="I387" s="19">
        <v>533.45000000000005</v>
      </c>
      <c r="J387" s="20">
        <v>3002.8</v>
      </c>
      <c r="K387" s="19">
        <v>1577.7</v>
      </c>
      <c r="L387" s="20">
        <v>2949.6</v>
      </c>
      <c r="M387" s="19">
        <v>1783.85</v>
      </c>
      <c r="N387" s="20">
        <v>5956.4</v>
      </c>
    </row>
    <row r="388" spans="1:14" ht="13">
      <c r="A388" s="2" t="s">
        <v>168</v>
      </c>
      <c r="B388" s="2" t="s">
        <v>168</v>
      </c>
      <c r="C388" s="19">
        <v>2314.75</v>
      </c>
      <c r="D388" s="20">
        <v>2107.2600000000002</v>
      </c>
      <c r="E388" s="19">
        <v>4261.95</v>
      </c>
      <c r="F388" s="20">
        <v>1377.11</v>
      </c>
      <c r="G388" s="19">
        <v>1524.55</v>
      </c>
      <c r="H388" s="20">
        <v>3251.1</v>
      </c>
      <c r="I388" s="19">
        <v>1532.95</v>
      </c>
      <c r="J388" s="20">
        <v>3756</v>
      </c>
      <c r="K388" s="19">
        <v>88.5</v>
      </c>
      <c r="L388" s="20">
        <v>125.25</v>
      </c>
      <c r="M388" s="19">
        <v>1995.85</v>
      </c>
      <c r="N388" s="20">
        <v>3575.7</v>
      </c>
    </row>
    <row r="389" spans="1:14" ht="13">
      <c r="A389" s="2" t="s">
        <v>170</v>
      </c>
      <c r="B389" s="2" t="s">
        <v>170</v>
      </c>
      <c r="C389" s="19">
        <v>9763.34</v>
      </c>
      <c r="D389" s="20">
        <v>6900.66</v>
      </c>
      <c r="E389" s="19">
        <v>7842.56</v>
      </c>
      <c r="F389" s="20">
        <v>8571.69</v>
      </c>
      <c r="G389" s="19">
        <v>11477.84</v>
      </c>
      <c r="H389" s="20">
        <v>6686.15</v>
      </c>
      <c r="I389" s="19">
        <v>6793.47</v>
      </c>
      <c r="J389" s="20">
        <v>8887.4599999999991</v>
      </c>
      <c r="K389" s="19">
        <v>4977.8599999999997</v>
      </c>
      <c r="L389" s="20">
        <v>4940.7299999999996</v>
      </c>
      <c r="M389" s="19">
        <v>11461.64</v>
      </c>
      <c r="N389" s="20">
        <v>7933.28</v>
      </c>
    </row>
    <row r="390" spans="1:14" ht="13">
      <c r="A390" s="2" t="s">
        <v>171</v>
      </c>
      <c r="B390" s="2" t="s">
        <v>171</v>
      </c>
      <c r="C390" s="19">
        <v>5038.38</v>
      </c>
      <c r="D390" s="20">
        <v>3238.95</v>
      </c>
      <c r="E390" s="19">
        <v>9218.06</v>
      </c>
      <c r="F390" s="20">
        <v>3740.33</v>
      </c>
      <c r="G390" s="19">
        <v>11832.16</v>
      </c>
      <c r="H390" s="20">
        <v>5650.45</v>
      </c>
      <c r="I390" s="19">
        <v>6777.37</v>
      </c>
      <c r="J390" s="20">
        <v>3621.45</v>
      </c>
      <c r="K390" s="19">
        <v>5916.26</v>
      </c>
      <c r="L390" s="20">
        <v>876.45</v>
      </c>
      <c r="M390" s="19">
        <v>4243.38</v>
      </c>
      <c r="N390" s="20">
        <v>4552.59</v>
      </c>
    </row>
    <row r="391" spans="1:14" ht="13">
      <c r="A391" s="2" t="s">
        <v>60</v>
      </c>
      <c r="B391" s="2" t="s">
        <v>60</v>
      </c>
      <c r="C391" s="19">
        <v>3577.8</v>
      </c>
      <c r="D391" s="20">
        <v>4386.3999999999996</v>
      </c>
      <c r="E391" s="19">
        <v>3495.7</v>
      </c>
      <c r="F391" s="20">
        <v>3900.6</v>
      </c>
      <c r="G391" s="19">
        <v>2269.6</v>
      </c>
      <c r="H391" s="20">
        <v>3255.9</v>
      </c>
      <c r="I391" s="19">
        <v>1569.9</v>
      </c>
      <c r="J391" s="20">
        <v>1180.4000000000001</v>
      </c>
      <c r="K391" s="19">
        <v>6715</v>
      </c>
      <c r="L391" s="20">
        <v>6608.8</v>
      </c>
      <c r="M391" s="19">
        <v>4488.5</v>
      </c>
      <c r="N391" s="20">
        <v>12951.8</v>
      </c>
    </row>
    <row r="392" spans="1:14" ht="13">
      <c r="A392" s="2" t="s">
        <v>61</v>
      </c>
      <c r="B392" s="2" t="s">
        <v>61</v>
      </c>
      <c r="C392" s="19">
        <v>337.8</v>
      </c>
      <c r="D392" s="20">
        <v>341.2</v>
      </c>
      <c r="E392" s="19">
        <v>2548.1</v>
      </c>
      <c r="F392" s="20">
        <v>4406.5</v>
      </c>
      <c r="G392" s="19">
        <v>2257.9</v>
      </c>
      <c r="H392" s="20">
        <v>7810.3</v>
      </c>
      <c r="I392" s="19">
        <v>2260.9</v>
      </c>
      <c r="J392" s="20">
        <v>11278.7</v>
      </c>
      <c r="K392" s="19">
        <v>5350</v>
      </c>
      <c r="L392" s="20">
        <v>5289.8</v>
      </c>
      <c r="M392" s="19">
        <v>3714</v>
      </c>
      <c r="N392" s="20">
        <v>10910.1</v>
      </c>
    </row>
    <row r="393" spans="1:14" ht="13">
      <c r="A393" s="2" t="s">
        <v>169</v>
      </c>
      <c r="B393" s="2" t="s">
        <v>169</v>
      </c>
      <c r="C393" s="19">
        <v>7070.7</v>
      </c>
      <c r="D393" s="20">
        <v>1137.5</v>
      </c>
      <c r="E393" s="19">
        <v>8274.5</v>
      </c>
      <c r="F393" s="20">
        <v>2286.3000000000002</v>
      </c>
      <c r="G393" s="19">
        <v>5979.3</v>
      </c>
      <c r="H393" s="20">
        <v>2546.9</v>
      </c>
      <c r="I393" s="19">
        <v>5553</v>
      </c>
      <c r="J393" s="20">
        <v>1791.9</v>
      </c>
      <c r="K393" s="19">
        <v>0</v>
      </c>
      <c r="L393" s="20">
        <v>0</v>
      </c>
      <c r="M393" s="19">
        <v>1893.1</v>
      </c>
      <c r="N393" s="20">
        <v>1128.2</v>
      </c>
    </row>
    <row r="394" spans="1:14" ht="13">
      <c r="A394" s="2" t="s">
        <v>172</v>
      </c>
      <c r="B394" s="2" t="s">
        <v>172</v>
      </c>
      <c r="C394" s="19">
        <v>469.9</v>
      </c>
      <c r="D394" s="20">
        <v>3591.4</v>
      </c>
      <c r="E394" s="19">
        <v>634.70000000000005</v>
      </c>
      <c r="F394" s="20">
        <v>5077.8999999999996</v>
      </c>
      <c r="G394" s="19">
        <v>422.1</v>
      </c>
      <c r="H394" s="20">
        <v>4044.2</v>
      </c>
      <c r="I394" s="19">
        <v>551.6</v>
      </c>
      <c r="J394" s="20">
        <v>4943.3999999999996</v>
      </c>
      <c r="K394" s="19">
        <v>875.6</v>
      </c>
      <c r="L394" s="20">
        <v>3536.8</v>
      </c>
      <c r="M394" s="19">
        <v>750.1</v>
      </c>
      <c r="N394" s="20">
        <v>3873.5</v>
      </c>
    </row>
    <row r="395" spans="1:14" ht="13">
      <c r="A395" s="2" t="s">
        <v>111</v>
      </c>
      <c r="B395" s="2" t="s">
        <v>111</v>
      </c>
      <c r="C395" s="19">
        <v>1269.0999999999999</v>
      </c>
      <c r="D395" s="20">
        <v>26449.55</v>
      </c>
      <c r="E395" s="19">
        <v>4982.95</v>
      </c>
      <c r="F395" s="20">
        <v>18221.05</v>
      </c>
      <c r="G395" s="19">
        <v>8125.35</v>
      </c>
      <c r="H395" s="20">
        <v>20267.8</v>
      </c>
      <c r="I395" s="19">
        <v>5650.45</v>
      </c>
      <c r="J395" s="20">
        <v>34914</v>
      </c>
      <c r="K395" s="19">
        <v>7959.5</v>
      </c>
      <c r="L395" s="20">
        <v>24103.55</v>
      </c>
      <c r="M395" s="19">
        <v>294.35000000000002</v>
      </c>
      <c r="N395" s="20">
        <v>140.44999999999999</v>
      </c>
    </row>
    <row r="396" spans="1:14" ht="13">
      <c r="A396" s="2" t="s">
        <v>112</v>
      </c>
      <c r="B396" s="2" t="s">
        <v>112</v>
      </c>
      <c r="C396" s="19">
        <v>61352.65</v>
      </c>
      <c r="D396" s="20">
        <v>94.75</v>
      </c>
      <c r="E396" s="19">
        <v>56714.400000000001</v>
      </c>
      <c r="F396" s="20">
        <v>4.0999999999999996</v>
      </c>
      <c r="G396" s="19">
        <v>44299.05</v>
      </c>
      <c r="H396" s="20">
        <v>96.35</v>
      </c>
      <c r="I396" s="19">
        <v>49352.1</v>
      </c>
      <c r="J396" s="20">
        <v>1.45</v>
      </c>
      <c r="K396" s="19">
        <v>61212.85</v>
      </c>
      <c r="L396" s="20">
        <v>2.4500000000000002</v>
      </c>
      <c r="M396" s="19">
        <v>920.8</v>
      </c>
      <c r="N396" s="20">
        <v>11.8</v>
      </c>
    </row>
    <row r="397" spans="1:14" ht="13">
      <c r="A397" s="2" t="s">
        <v>138</v>
      </c>
      <c r="B397" s="2" t="s">
        <v>138</v>
      </c>
      <c r="C397" s="19">
        <v>1880.7</v>
      </c>
      <c r="D397" s="20">
        <v>786.45</v>
      </c>
      <c r="E397" s="19">
        <v>3385.25</v>
      </c>
      <c r="F397" s="20">
        <v>2694.9</v>
      </c>
      <c r="G397" s="19">
        <v>4190.2299999999996</v>
      </c>
      <c r="H397" s="20">
        <v>5162.8</v>
      </c>
      <c r="I397" s="19">
        <v>3273.88</v>
      </c>
      <c r="J397" s="20">
        <v>6469.55</v>
      </c>
      <c r="K397" s="19">
        <v>3496.05</v>
      </c>
      <c r="L397" s="20">
        <v>3294.7</v>
      </c>
      <c r="M397" s="19">
        <v>5264.18</v>
      </c>
      <c r="N397" s="20">
        <v>7264</v>
      </c>
    </row>
    <row r="398" spans="1:14" ht="13">
      <c r="A398" s="2" t="s">
        <v>139</v>
      </c>
      <c r="B398" s="2" t="s">
        <v>139</v>
      </c>
      <c r="C398" s="19">
        <v>3462.6</v>
      </c>
      <c r="D398" s="20">
        <v>2808.53</v>
      </c>
      <c r="E398" s="19">
        <v>4704.55</v>
      </c>
      <c r="F398" s="20">
        <v>3750.48</v>
      </c>
      <c r="G398" s="19">
        <v>5444.05</v>
      </c>
      <c r="H398" s="20">
        <v>5048.8999999999996</v>
      </c>
      <c r="I398" s="19">
        <v>3636.88</v>
      </c>
      <c r="J398" s="20">
        <v>6423</v>
      </c>
      <c r="K398" s="19">
        <v>4308.63</v>
      </c>
      <c r="L398" s="20">
        <v>2152.6</v>
      </c>
      <c r="M398" s="19">
        <v>7491.8</v>
      </c>
      <c r="N398" s="20">
        <v>5201.2</v>
      </c>
    </row>
    <row r="399" spans="1:14" ht="13">
      <c r="A399" s="2" t="s">
        <v>207</v>
      </c>
      <c r="B399" s="2" t="s">
        <v>207</v>
      </c>
      <c r="C399" s="19">
        <v>152.96</v>
      </c>
      <c r="D399" s="20">
        <v>28.61</v>
      </c>
      <c r="E399" s="19">
        <v>245.52</v>
      </c>
      <c r="F399" s="20">
        <v>60.2</v>
      </c>
      <c r="G399" s="19">
        <v>163.57</v>
      </c>
      <c r="H399" s="20">
        <v>49.23</v>
      </c>
      <c r="I399" s="19">
        <v>80.69</v>
      </c>
      <c r="J399" s="20">
        <v>80.930000000000007</v>
      </c>
      <c r="K399" s="19">
        <v>28.92</v>
      </c>
      <c r="L399" s="20">
        <v>3.48</v>
      </c>
      <c r="M399" s="19">
        <v>208.21</v>
      </c>
      <c r="N399" s="20">
        <v>36.11</v>
      </c>
    </row>
    <row r="400" spans="1:14" ht="13">
      <c r="A400" s="2" t="s">
        <v>208</v>
      </c>
      <c r="B400" s="2" t="s">
        <v>208</v>
      </c>
      <c r="C400" s="19">
        <v>35.130000000000003</v>
      </c>
      <c r="D400" s="20">
        <v>24.75</v>
      </c>
      <c r="E400" s="19">
        <v>0</v>
      </c>
      <c r="F400" s="20">
        <v>0</v>
      </c>
      <c r="G400" s="19">
        <v>0</v>
      </c>
      <c r="H400" s="20">
        <v>0</v>
      </c>
      <c r="I400" s="19">
        <v>43.36</v>
      </c>
      <c r="J400" s="20">
        <v>88.14</v>
      </c>
      <c r="K400" s="19">
        <v>17.66</v>
      </c>
      <c r="L400" s="20">
        <v>4.83</v>
      </c>
      <c r="M400" s="19">
        <v>146.56</v>
      </c>
      <c r="N400" s="20">
        <v>87.05</v>
      </c>
    </row>
    <row r="401" spans="1:14" ht="13">
      <c r="A401" s="2" t="s">
        <v>209</v>
      </c>
      <c r="B401" s="2" t="s">
        <v>209</v>
      </c>
      <c r="C401" s="19">
        <v>52.97</v>
      </c>
      <c r="D401" s="20">
        <v>48.54</v>
      </c>
      <c r="E401" s="19">
        <v>149.72999999999999</v>
      </c>
      <c r="F401" s="20">
        <v>89.45</v>
      </c>
      <c r="G401" s="19">
        <v>168.36</v>
      </c>
      <c r="H401" s="20">
        <v>44.01</v>
      </c>
      <c r="I401" s="19">
        <v>43.75</v>
      </c>
      <c r="J401" s="20">
        <v>79.41</v>
      </c>
      <c r="K401" s="19">
        <v>8.14</v>
      </c>
      <c r="L401" s="20">
        <v>7.66</v>
      </c>
      <c r="M401" s="19">
        <v>100.93</v>
      </c>
      <c r="N401" s="20">
        <v>32.1</v>
      </c>
    </row>
    <row r="402" spans="1:14" ht="13">
      <c r="A402" s="2" t="s">
        <v>210</v>
      </c>
      <c r="B402" s="2" t="s">
        <v>210</v>
      </c>
      <c r="C402" s="19">
        <v>18.32</v>
      </c>
      <c r="D402" s="20">
        <v>3.6</v>
      </c>
      <c r="E402" s="19">
        <v>20</v>
      </c>
      <c r="F402" s="20">
        <v>3.74</v>
      </c>
      <c r="G402" s="19">
        <v>23.01</v>
      </c>
      <c r="H402" s="20">
        <v>17.489999999999998</v>
      </c>
      <c r="I402" s="19">
        <v>25.49</v>
      </c>
      <c r="J402" s="20">
        <v>28.01</v>
      </c>
      <c r="K402" s="19">
        <v>26.91</v>
      </c>
      <c r="L402" s="20">
        <v>4.0999999999999996</v>
      </c>
      <c r="M402" s="19">
        <v>64.78</v>
      </c>
      <c r="N402" s="20">
        <v>17.3</v>
      </c>
    </row>
    <row r="403" spans="1:14" ht="13">
      <c r="A403" s="2" t="s">
        <v>173</v>
      </c>
      <c r="B403" s="2" t="s">
        <v>173</v>
      </c>
      <c r="C403" s="19">
        <v>3097.3</v>
      </c>
      <c r="D403" s="20">
        <v>15376.45</v>
      </c>
      <c r="E403" s="19">
        <v>7181.85</v>
      </c>
      <c r="F403" s="20">
        <v>11483.25</v>
      </c>
      <c r="G403" s="19">
        <v>6240.45</v>
      </c>
      <c r="H403" s="20">
        <v>11320.45</v>
      </c>
      <c r="I403" s="19">
        <v>4520.3</v>
      </c>
      <c r="J403" s="20">
        <v>25483.05</v>
      </c>
      <c r="K403" s="19">
        <v>5259.25</v>
      </c>
      <c r="L403" s="20">
        <v>12728.35</v>
      </c>
      <c r="M403" s="19">
        <v>1754.35</v>
      </c>
      <c r="N403" s="20">
        <v>13595.15</v>
      </c>
    </row>
    <row r="404" spans="1:14" ht="13">
      <c r="A404" s="2" t="s">
        <v>213</v>
      </c>
      <c r="B404" s="2" t="s">
        <v>213</v>
      </c>
      <c r="C404" s="19">
        <v>4693.1400000000003</v>
      </c>
      <c r="D404" s="20">
        <v>16048.13</v>
      </c>
      <c r="E404" s="19">
        <v>10839.15</v>
      </c>
      <c r="F404" s="20">
        <v>9399.65</v>
      </c>
      <c r="G404" s="19">
        <v>13046</v>
      </c>
      <c r="H404" s="20">
        <v>19114.11</v>
      </c>
      <c r="I404" s="19">
        <v>4545.18</v>
      </c>
      <c r="J404" s="20">
        <v>29336.85</v>
      </c>
      <c r="K404" s="19">
        <v>15628.68</v>
      </c>
      <c r="L404" s="20">
        <v>8961.84</v>
      </c>
      <c r="M404" s="19">
        <v>13263.75</v>
      </c>
      <c r="N404" s="20">
        <v>19662.89</v>
      </c>
    </row>
    <row r="405" spans="1:14" ht="13">
      <c r="A405" s="2" t="s">
        <v>158</v>
      </c>
      <c r="B405" s="2" t="s">
        <v>158</v>
      </c>
      <c r="C405" s="19">
        <v>1.42</v>
      </c>
      <c r="D405" s="20">
        <v>17.260000000000002</v>
      </c>
      <c r="E405" s="19">
        <v>19.54</v>
      </c>
      <c r="F405" s="20">
        <v>30.07</v>
      </c>
      <c r="G405" s="19">
        <v>2.46</v>
      </c>
      <c r="H405" s="20">
        <v>108.47</v>
      </c>
      <c r="I405" s="19">
        <v>14.27</v>
      </c>
      <c r="J405" s="20">
        <v>128.28</v>
      </c>
      <c r="K405" s="19">
        <v>0</v>
      </c>
      <c r="L405" s="20">
        <v>0</v>
      </c>
      <c r="M405" s="19">
        <v>0.43</v>
      </c>
      <c r="N405" s="20">
        <v>20.39</v>
      </c>
    </row>
    <row r="406" spans="1:14" ht="13">
      <c r="A406" s="2" t="s">
        <v>159</v>
      </c>
      <c r="B406" s="2" t="s">
        <v>159</v>
      </c>
      <c r="C406" s="19">
        <v>6.25</v>
      </c>
      <c r="D406" s="20">
        <v>28.44</v>
      </c>
      <c r="E406" s="19">
        <v>16.82</v>
      </c>
      <c r="F406" s="20">
        <v>4.79</v>
      </c>
      <c r="G406" s="19">
        <v>12.89</v>
      </c>
      <c r="H406" s="20">
        <v>18.91</v>
      </c>
      <c r="I406" s="19">
        <v>15.92</v>
      </c>
      <c r="J406" s="20">
        <v>156.31</v>
      </c>
      <c r="K406" s="19">
        <v>0</v>
      </c>
      <c r="L406" s="20">
        <v>0</v>
      </c>
      <c r="M406" s="19">
        <v>0</v>
      </c>
      <c r="N406" s="20">
        <v>0</v>
      </c>
    </row>
    <row r="407" spans="1:14" ht="13">
      <c r="A407" s="2" t="s">
        <v>214</v>
      </c>
      <c r="B407" s="2" t="s">
        <v>214</v>
      </c>
      <c r="C407" s="19">
        <v>12396.75</v>
      </c>
      <c r="D407" s="20">
        <v>9342.4</v>
      </c>
      <c r="E407" s="19">
        <v>21314.400000000001</v>
      </c>
      <c r="F407" s="20">
        <v>9408.5499999999993</v>
      </c>
      <c r="G407" s="19">
        <v>11484.75</v>
      </c>
      <c r="H407" s="20">
        <v>8794.6</v>
      </c>
      <c r="I407" s="19">
        <v>8077.35</v>
      </c>
      <c r="J407" s="20">
        <v>8569.0499999999993</v>
      </c>
      <c r="K407" s="19">
        <v>9131.0499999999993</v>
      </c>
      <c r="L407" s="20">
        <v>984.4</v>
      </c>
      <c r="M407" s="19">
        <v>5628.55</v>
      </c>
      <c r="N407" s="20">
        <v>17542.400000000001</v>
      </c>
    </row>
    <row r="408" spans="1:14" ht="13">
      <c r="A408" s="2" t="s">
        <v>215</v>
      </c>
      <c r="B408" s="2" t="s">
        <v>215</v>
      </c>
      <c r="C408" s="19">
        <v>9011.65</v>
      </c>
      <c r="D408" s="20">
        <v>13772.1</v>
      </c>
      <c r="E408" s="19">
        <v>22244.85</v>
      </c>
      <c r="F408" s="20">
        <v>5295.2</v>
      </c>
      <c r="G408" s="19">
        <v>9362.7000000000007</v>
      </c>
      <c r="H408" s="20">
        <v>7794</v>
      </c>
      <c r="I408" s="19">
        <v>4208.8999999999996</v>
      </c>
      <c r="J408" s="20">
        <v>11212.9</v>
      </c>
      <c r="K408" s="19">
        <v>14382.05</v>
      </c>
      <c r="L408" s="20">
        <v>605.04999999999995</v>
      </c>
      <c r="M408" s="19">
        <v>3599.15</v>
      </c>
      <c r="N408" s="20">
        <v>17862</v>
      </c>
    </row>
    <row r="409" spans="1:14" ht="13">
      <c r="A409" s="2" t="s">
        <v>95</v>
      </c>
      <c r="B409" s="2" t="s">
        <v>95</v>
      </c>
      <c r="C409" s="19">
        <v>2640.88</v>
      </c>
      <c r="D409" s="20">
        <v>4471.5200000000004</v>
      </c>
      <c r="E409" s="19">
        <v>6413.72</v>
      </c>
      <c r="F409" s="20">
        <v>3679.24</v>
      </c>
      <c r="G409" s="19">
        <v>8577.68</v>
      </c>
      <c r="H409" s="20">
        <v>5870.8</v>
      </c>
      <c r="I409" s="19">
        <v>1944</v>
      </c>
      <c r="J409" s="20">
        <v>698.92</v>
      </c>
      <c r="K409" s="19">
        <v>0</v>
      </c>
      <c r="L409" s="20">
        <v>0</v>
      </c>
      <c r="M409" s="19">
        <v>5121.84</v>
      </c>
      <c r="N409" s="20">
        <v>3178.12</v>
      </c>
    </row>
    <row r="410" spans="1:14" ht="13">
      <c r="A410" s="2" t="s">
        <v>96</v>
      </c>
      <c r="B410" s="2" t="s">
        <v>96</v>
      </c>
      <c r="C410" s="19">
        <v>0</v>
      </c>
      <c r="D410" s="20">
        <v>0</v>
      </c>
      <c r="E410" s="19">
        <v>0</v>
      </c>
      <c r="F410" s="20">
        <v>0</v>
      </c>
      <c r="G410" s="19">
        <v>0</v>
      </c>
      <c r="H410" s="20">
        <v>0</v>
      </c>
      <c r="I410" s="19">
        <v>0</v>
      </c>
      <c r="J410" s="20">
        <v>0</v>
      </c>
      <c r="K410" s="19">
        <v>682.04</v>
      </c>
      <c r="L410" s="20">
        <v>676.44</v>
      </c>
      <c r="M410" s="19">
        <v>5966.8</v>
      </c>
      <c r="N410" s="20">
        <v>2407.88</v>
      </c>
    </row>
    <row r="411" spans="1:14" ht="13">
      <c r="A411" s="2" t="s">
        <v>97</v>
      </c>
      <c r="B411" s="2" t="s">
        <v>97</v>
      </c>
      <c r="C411" s="19">
        <v>3037.48</v>
      </c>
      <c r="D411" s="20">
        <v>4334.92</v>
      </c>
      <c r="E411" s="19">
        <v>6679.96</v>
      </c>
      <c r="F411" s="20">
        <v>3113.12</v>
      </c>
      <c r="G411" s="19">
        <v>4902.4799999999996</v>
      </c>
      <c r="H411" s="20">
        <v>6109.8</v>
      </c>
      <c r="I411" s="19">
        <v>7674.76</v>
      </c>
      <c r="J411" s="20">
        <v>7034.88</v>
      </c>
      <c r="K411" s="19">
        <v>6470.04</v>
      </c>
      <c r="L411" s="20">
        <v>3830.28</v>
      </c>
      <c r="M411" s="19">
        <v>4263.5600000000004</v>
      </c>
      <c r="N411" s="20">
        <v>3130</v>
      </c>
    </row>
    <row r="412" spans="1:14" ht="13">
      <c r="A412" s="2" t="s">
        <v>211</v>
      </c>
      <c r="B412" s="2" t="s">
        <v>211</v>
      </c>
      <c r="C412" s="19">
        <v>49.9</v>
      </c>
      <c r="D412" s="20">
        <v>9.4600000000000009</v>
      </c>
      <c r="E412" s="19">
        <v>0</v>
      </c>
      <c r="F412" s="20">
        <v>0</v>
      </c>
      <c r="G412" s="19">
        <v>1.79</v>
      </c>
      <c r="H412" s="20">
        <v>2.39</v>
      </c>
      <c r="I412" s="19">
        <v>1.41</v>
      </c>
      <c r="J412" s="20">
        <v>45.78</v>
      </c>
      <c r="K412" s="19">
        <v>7.31</v>
      </c>
      <c r="L412" s="20">
        <v>40.98</v>
      </c>
      <c r="M412" s="19">
        <v>19.07</v>
      </c>
      <c r="N412" s="20">
        <v>12.36</v>
      </c>
    </row>
    <row r="413" spans="1:14" ht="13">
      <c r="A413" s="2" t="s">
        <v>212</v>
      </c>
      <c r="B413" s="2" t="s">
        <v>212</v>
      </c>
      <c r="C413" s="19">
        <v>171.14</v>
      </c>
      <c r="D413" s="20">
        <v>4.88</v>
      </c>
      <c r="E413" s="19">
        <v>0</v>
      </c>
      <c r="F413" s="20">
        <v>241.93</v>
      </c>
      <c r="G413" s="19">
        <v>0</v>
      </c>
      <c r="H413" s="20">
        <v>272.83</v>
      </c>
      <c r="I413" s="19">
        <v>0</v>
      </c>
      <c r="J413" s="20">
        <v>144.16999999999999</v>
      </c>
      <c r="K413" s="19">
        <v>0</v>
      </c>
      <c r="L413" s="20">
        <v>149.01</v>
      </c>
      <c r="M413" s="19">
        <v>0.02</v>
      </c>
      <c r="N413" s="20">
        <v>191.08</v>
      </c>
    </row>
    <row r="414" spans="1:14" ht="13">
      <c r="A414" s="2" t="s">
        <v>113</v>
      </c>
      <c r="B414" s="2" t="s">
        <v>113</v>
      </c>
      <c r="C414" s="19">
        <v>9031.85</v>
      </c>
      <c r="D414" s="20">
        <v>7844.15</v>
      </c>
      <c r="E414" s="19">
        <v>10189.799999999999</v>
      </c>
      <c r="F414" s="20">
        <v>25702.9</v>
      </c>
      <c r="G414" s="19">
        <v>17662.5</v>
      </c>
      <c r="H414" s="20">
        <v>11521.95</v>
      </c>
      <c r="I414" s="19">
        <v>12504.1</v>
      </c>
      <c r="J414" s="20">
        <v>29177.1</v>
      </c>
      <c r="K414" s="19">
        <v>22174.7</v>
      </c>
      <c r="L414" s="20">
        <v>8455.2999999999993</v>
      </c>
      <c r="M414" s="19">
        <v>16469.7</v>
      </c>
      <c r="N414" s="20">
        <v>17635.599999999999</v>
      </c>
    </row>
    <row r="415" spans="1:14" ht="13">
      <c r="A415" s="2" t="s">
        <v>114</v>
      </c>
      <c r="B415" s="2" t="s">
        <v>114</v>
      </c>
      <c r="C415" s="19">
        <v>0</v>
      </c>
      <c r="D415" s="20">
        <v>0</v>
      </c>
      <c r="E415" s="19">
        <v>0</v>
      </c>
      <c r="F415" s="20">
        <v>0</v>
      </c>
      <c r="G415" s="19">
        <v>5599.45</v>
      </c>
      <c r="H415" s="20">
        <v>3626</v>
      </c>
      <c r="I415" s="19">
        <v>9649.5</v>
      </c>
      <c r="J415" s="20">
        <v>11931.65</v>
      </c>
      <c r="K415" s="19">
        <v>9909.5</v>
      </c>
      <c r="L415" s="20">
        <v>2939.8</v>
      </c>
      <c r="M415" s="19">
        <v>23096.65</v>
      </c>
      <c r="N415" s="20">
        <v>2233.4</v>
      </c>
    </row>
    <row r="416" spans="1:14" ht="13">
      <c r="A416" s="2" t="s">
        <v>216</v>
      </c>
      <c r="B416" s="2" t="s">
        <v>216</v>
      </c>
      <c r="C416" s="19">
        <v>160.30000000000001</v>
      </c>
      <c r="D416" s="20">
        <v>1174.0999999999999</v>
      </c>
      <c r="E416" s="19">
        <v>392.9</v>
      </c>
      <c r="F416" s="20">
        <v>216.8</v>
      </c>
      <c r="G416" s="19">
        <v>0</v>
      </c>
      <c r="H416" s="20">
        <v>0</v>
      </c>
      <c r="I416" s="19">
        <v>0</v>
      </c>
      <c r="J416" s="20">
        <v>0</v>
      </c>
      <c r="K416" s="19">
        <v>470.6</v>
      </c>
      <c r="L416" s="20">
        <v>34</v>
      </c>
      <c r="M416" s="19">
        <v>249.6</v>
      </c>
      <c r="N416" s="20">
        <v>139.69999999999999</v>
      </c>
    </row>
    <row r="417" spans="1:14" ht="13">
      <c r="A417" s="2" t="s">
        <v>217</v>
      </c>
      <c r="B417" s="2" t="s">
        <v>217</v>
      </c>
      <c r="C417" s="19">
        <v>92.7</v>
      </c>
      <c r="D417" s="20">
        <v>588.5</v>
      </c>
      <c r="E417" s="19">
        <v>286.10000000000002</v>
      </c>
      <c r="F417" s="20">
        <v>310.8</v>
      </c>
      <c r="G417" s="19">
        <v>185.8</v>
      </c>
      <c r="H417" s="20">
        <v>170.7</v>
      </c>
      <c r="I417" s="19">
        <v>353.6</v>
      </c>
      <c r="J417" s="20">
        <v>335</v>
      </c>
      <c r="K417" s="19">
        <v>136.4</v>
      </c>
      <c r="L417" s="20">
        <v>153.69999999999999</v>
      </c>
      <c r="M417" s="19">
        <v>411.2</v>
      </c>
      <c r="N417" s="20">
        <v>230.7</v>
      </c>
    </row>
    <row r="418" spans="1:14" ht="13">
      <c r="A418" s="2" t="s">
        <v>218</v>
      </c>
      <c r="B418" s="2" t="s">
        <v>218</v>
      </c>
      <c r="C418" s="19">
        <v>62.7</v>
      </c>
      <c r="D418" s="20">
        <v>145.6</v>
      </c>
      <c r="E418" s="19">
        <v>37.700000000000003</v>
      </c>
      <c r="F418" s="20">
        <v>82.5</v>
      </c>
      <c r="G418" s="19">
        <v>362.3</v>
      </c>
      <c r="H418" s="20">
        <v>207.3</v>
      </c>
      <c r="I418" s="19">
        <v>487.9</v>
      </c>
      <c r="J418" s="20">
        <v>304.39999999999998</v>
      </c>
      <c r="K418" s="19">
        <v>182.9</v>
      </c>
      <c r="L418" s="20">
        <v>275.2</v>
      </c>
      <c r="M418" s="19">
        <v>269.60000000000002</v>
      </c>
      <c r="N418" s="20">
        <v>154.80000000000001</v>
      </c>
    </row>
    <row r="419" spans="1:14" ht="13">
      <c r="A419" s="2" t="s">
        <v>219</v>
      </c>
      <c r="B419" s="2" t="s">
        <v>219</v>
      </c>
      <c r="C419" s="19">
        <v>969.3</v>
      </c>
      <c r="D419" s="20">
        <v>22567.35</v>
      </c>
      <c r="E419" s="19">
        <v>713.2</v>
      </c>
      <c r="F419" s="20">
        <v>19488.2</v>
      </c>
      <c r="G419" s="19">
        <v>879.75</v>
      </c>
      <c r="H419" s="20">
        <v>21207.65</v>
      </c>
      <c r="I419" s="19">
        <v>335.6</v>
      </c>
      <c r="J419" s="20">
        <v>30224.1</v>
      </c>
      <c r="K419" s="19">
        <v>1802.4</v>
      </c>
      <c r="L419" s="20">
        <v>12499.15</v>
      </c>
      <c r="M419" s="19">
        <v>280.89999999999998</v>
      </c>
      <c r="N419" s="20">
        <v>33229.25</v>
      </c>
    </row>
    <row r="420" spans="1:14" ht="13">
      <c r="A420" s="2" t="s">
        <v>220</v>
      </c>
      <c r="B420" s="2" t="s">
        <v>220</v>
      </c>
      <c r="C420" s="19">
        <v>1216.4000000000001</v>
      </c>
      <c r="D420" s="20">
        <v>22181.75</v>
      </c>
      <c r="E420" s="19">
        <v>853.55</v>
      </c>
      <c r="F420" s="20">
        <v>26630.799999999999</v>
      </c>
      <c r="G420" s="19">
        <v>897.85</v>
      </c>
      <c r="H420" s="20">
        <v>19897.3</v>
      </c>
      <c r="I420" s="19">
        <v>536.5</v>
      </c>
      <c r="J420" s="20">
        <v>37038.550000000003</v>
      </c>
      <c r="K420" s="19">
        <v>952.6</v>
      </c>
      <c r="L420" s="20">
        <v>19498.650000000001</v>
      </c>
      <c r="M420" s="19">
        <v>266.25</v>
      </c>
      <c r="N420" s="20">
        <v>39032.699999999997</v>
      </c>
    </row>
    <row r="421" spans="1:14" ht="13">
      <c r="A421" s="2" t="s">
        <v>221</v>
      </c>
      <c r="B421" s="2" t="s">
        <v>221</v>
      </c>
      <c r="C421" s="19">
        <v>767.4</v>
      </c>
      <c r="D421" s="20">
        <v>20393.7</v>
      </c>
      <c r="E421" s="19">
        <v>1368.95</v>
      </c>
      <c r="F421" s="20">
        <v>23590.3</v>
      </c>
      <c r="G421" s="19">
        <v>654.9</v>
      </c>
      <c r="H421" s="20">
        <v>22109.55</v>
      </c>
      <c r="I421" s="19">
        <v>391.95</v>
      </c>
      <c r="J421" s="20">
        <v>23140.799999999999</v>
      </c>
      <c r="K421" s="19">
        <v>0</v>
      </c>
      <c r="L421" s="20">
        <v>0</v>
      </c>
      <c r="M421" s="19">
        <v>708.6</v>
      </c>
      <c r="N421" s="20">
        <v>32946.75</v>
      </c>
    </row>
    <row r="422" spans="1:14" ht="13">
      <c r="A422" s="24" t="s">
        <v>222</v>
      </c>
      <c r="B422" s="2" t="s">
        <v>222</v>
      </c>
      <c r="C422" s="19">
        <v>759.7</v>
      </c>
      <c r="D422" s="20">
        <v>15576.6</v>
      </c>
      <c r="E422" s="19">
        <v>1735.85</v>
      </c>
      <c r="F422" s="20">
        <v>19612.099999999999</v>
      </c>
      <c r="G422" s="19">
        <v>966.45</v>
      </c>
      <c r="H422" s="20">
        <v>17055.45</v>
      </c>
      <c r="I422" s="19">
        <v>0</v>
      </c>
      <c r="J422" s="20">
        <v>0</v>
      </c>
      <c r="K422" s="19">
        <v>0</v>
      </c>
      <c r="L422" s="20">
        <v>0</v>
      </c>
      <c r="M422" s="19">
        <v>0</v>
      </c>
      <c r="N422" s="20">
        <v>0</v>
      </c>
    </row>
    <row r="423" spans="1:14" ht="13">
      <c r="A423" s="2" t="s">
        <v>140</v>
      </c>
      <c r="B423" s="2" t="s">
        <v>140</v>
      </c>
      <c r="C423" s="19">
        <v>15470.58</v>
      </c>
      <c r="D423" s="20">
        <v>494.95</v>
      </c>
      <c r="E423" s="19">
        <v>28994.63</v>
      </c>
      <c r="F423" s="20">
        <v>74.63</v>
      </c>
      <c r="G423" s="19">
        <v>2519.08</v>
      </c>
      <c r="H423" s="20">
        <v>25.25</v>
      </c>
      <c r="I423" s="19">
        <v>6299.58</v>
      </c>
      <c r="J423" s="20">
        <v>287.7</v>
      </c>
      <c r="K423" s="19">
        <v>23593.18</v>
      </c>
      <c r="L423" s="20">
        <v>68.13</v>
      </c>
      <c r="M423" s="19">
        <v>1345.93</v>
      </c>
      <c r="N423" s="20">
        <v>4563.38</v>
      </c>
    </row>
    <row r="424" spans="1:14" ht="13">
      <c r="A424" s="2" t="s">
        <v>141</v>
      </c>
      <c r="B424" s="2" t="s">
        <v>141</v>
      </c>
      <c r="C424" s="19">
        <v>20275.43</v>
      </c>
      <c r="D424" s="20">
        <v>608.17999999999995</v>
      </c>
      <c r="E424" s="19">
        <v>35530.050000000003</v>
      </c>
      <c r="F424" s="20">
        <v>1.58</v>
      </c>
      <c r="G424" s="19">
        <v>21166.83</v>
      </c>
      <c r="H424" s="20">
        <v>672.65</v>
      </c>
      <c r="I424" s="19">
        <v>7422.08</v>
      </c>
      <c r="J424" s="20">
        <v>3459.43</v>
      </c>
      <c r="K424" s="19">
        <v>16430.25</v>
      </c>
      <c r="L424" s="20">
        <v>257.27999999999997</v>
      </c>
      <c r="M424" s="19">
        <v>22911.18</v>
      </c>
      <c r="N424" s="20">
        <v>424.7</v>
      </c>
    </row>
    <row r="425" spans="1:14" ht="13">
      <c r="A425" s="2" t="s">
        <v>142</v>
      </c>
      <c r="B425" s="2" t="s">
        <v>142</v>
      </c>
      <c r="C425" s="19">
        <v>2478.4</v>
      </c>
      <c r="D425" s="20">
        <v>227.85</v>
      </c>
      <c r="E425" s="19">
        <v>0</v>
      </c>
      <c r="F425" s="20">
        <v>0</v>
      </c>
      <c r="G425" s="19">
        <v>859.23</v>
      </c>
      <c r="H425" s="20">
        <v>32.049999999999997</v>
      </c>
      <c r="I425" s="19">
        <v>7193.35</v>
      </c>
      <c r="J425" s="20">
        <v>242.6</v>
      </c>
      <c r="K425" s="19">
        <v>34950.15</v>
      </c>
      <c r="L425" s="20">
        <v>56.13</v>
      </c>
      <c r="M425" s="19">
        <v>10297.549999999999</v>
      </c>
      <c r="N425" s="20">
        <v>554.15</v>
      </c>
    </row>
    <row r="426" spans="1:14" ht="13.5" thickBot="1">
      <c r="A426" s="26" t="s">
        <v>143</v>
      </c>
      <c r="B426" s="26" t="s">
        <v>143</v>
      </c>
      <c r="C426" s="27">
        <v>2354.63</v>
      </c>
      <c r="D426" s="28">
        <v>149.28</v>
      </c>
      <c r="E426" s="27">
        <v>889.35</v>
      </c>
      <c r="F426" s="28">
        <v>138.08000000000001</v>
      </c>
      <c r="G426" s="27">
        <v>7960.33</v>
      </c>
      <c r="H426" s="28">
        <v>1964.78</v>
      </c>
      <c r="I426" s="19">
        <v>5342.63</v>
      </c>
      <c r="J426" s="20">
        <v>624.25</v>
      </c>
      <c r="K426" s="27">
        <v>0</v>
      </c>
      <c r="L426" s="28">
        <v>0</v>
      </c>
      <c r="M426" s="27">
        <v>0</v>
      </c>
      <c r="N426" s="28">
        <v>0</v>
      </c>
    </row>
  </sheetData>
  <dataConsolidate/>
  <mergeCells count="20">
    <mergeCell ref="Z2:AA2"/>
    <mergeCell ref="AB2:AC2"/>
    <mergeCell ref="AD2:AE2"/>
    <mergeCell ref="AF2:AG2"/>
    <mergeCell ref="R2:S2"/>
    <mergeCell ref="T2:U2"/>
    <mergeCell ref="V2:W2"/>
    <mergeCell ref="X2:Y2"/>
    <mergeCell ref="A1:A3"/>
    <mergeCell ref="J2:K2"/>
    <mergeCell ref="L2:M2"/>
    <mergeCell ref="B2:C2"/>
    <mergeCell ref="D2:E2"/>
    <mergeCell ref="F2:G2"/>
    <mergeCell ref="H2:I2"/>
    <mergeCell ref="B1:DE1"/>
    <mergeCell ref="N2:O2"/>
    <mergeCell ref="P2:Q2"/>
    <mergeCell ref="AH2:AI2"/>
    <mergeCell ref="AJ2:AK2"/>
  </mergeCells>
  <phoneticPr fontId="0"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M220"/>
  <sheetViews>
    <sheetView workbookViewId="0">
      <pane xSplit="1" ySplit="4" topLeftCell="B194" activePane="bottomRight" state="frozen"/>
      <selection pane="topRight" activeCell="B1" sqref="B1"/>
      <selection pane="bottomLeft" activeCell="A5" sqref="A5"/>
      <selection pane="bottomRight"/>
    </sheetView>
  </sheetViews>
  <sheetFormatPr defaultRowHeight="13"/>
  <cols>
    <col min="1" max="1" width="11" style="2" bestFit="1" customWidth="1"/>
  </cols>
  <sheetData>
    <row r="1" spans="1:13">
      <c r="B1" s="2" t="s">
        <v>225</v>
      </c>
    </row>
    <row r="2" spans="1:13" ht="13.5" thickBot="1"/>
    <row r="3" spans="1:13" s="2" customFormat="1" ht="13.5" thickBot="1">
      <c r="B3" s="314">
        <v>38991</v>
      </c>
      <c r="C3" s="313"/>
      <c r="D3" s="314">
        <v>39022</v>
      </c>
      <c r="E3" s="315"/>
      <c r="F3" s="312">
        <v>39052</v>
      </c>
      <c r="G3" s="313"/>
      <c r="H3" s="314">
        <v>39083</v>
      </c>
      <c r="I3" s="315"/>
      <c r="J3" s="312">
        <v>39114</v>
      </c>
      <c r="K3" s="313"/>
      <c r="L3" s="314">
        <v>39142</v>
      </c>
      <c r="M3" s="315"/>
    </row>
    <row r="4" spans="1:13" s="2" customFormat="1" ht="13.5" thickBot="1">
      <c r="A4" s="3" t="s">
        <v>2</v>
      </c>
      <c r="B4" s="78" t="s">
        <v>3</v>
      </c>
      <c r="C4" s="79" t="s">
        <v>4</v>
      </c>
      <c r="D4" s="78" t="s">
        <v>3</v>
      </c>
      <c r="E4" s="80" t="s">
        <v>4</v>
      </c>
      <c r="F4" s="79" t="s">
        <v>3</v>
      </c>
      <c r="G4" s="79" t="s">
        <v>4</v>
      </c>
      <c r="H4" s="78" t="s">
        <v>3</v>
      </c>
      <c r="I4" s="80" t="s">
        <v>4</v>
      </c>
      <c r="J4" s="79" t="s">
        <v>3</v>
      </c>
      <c r="K4" s="79" t="s">
        <v>4</v>
      </c>
      <c r="L4" s="78" t="s">
        <v>3</v>
      </c>
      <c r="M4" s="80" t="s">
        <v>4</v>
      </c>
    </row>
    <row r="5" spans="1:13">
      <c r="A5" s="4" t="s">
        <v>72</v>
      </c>
      <c r="B5" s="5">
        <v>5814.55</v>
      </c>
      <c r="C5" s="6">
        <v>2210.65</v>
      </c>
      <c r="D5" s="5">
        <v>3294</v>
      </c>
      <c r="E5" s="7">
        <v>1483.25</v>
      </c>
      <c r="F5" s="8">
        <v>6590.55</v>
      </c>
      <c r="G5" s="6">
        <v>6566.35</v>
      </c>
      <c r="H5" s="5">
        <v>4994.95</v>
      </c>
      <c r="I5" s="7">
        <v>7427.35</v>
      </c>
      <c r="J5" s="8">
        <v>2257.5500000000002</v>
      </c>
      <c r="K5" s="6">
        <v>6338.8</v>
      </c>
      <c r="L5" s="5">
        <v>2353.9</v>
      </c>
      <c r="M5" s="7">
        <v>4517.75</v>
      </c>
    </row>
    <row r="6" spans="1:13">
      <c r="A6" s="9" t="s">
        <v>73</v>
      </c>
      <c r="B6" s="10">
        <v>5021.7</v>
      </c>
      <c r="C6" s="11">
        <v>4897.45</v>
      </c>
      <c r="D6" s="10">
        <v>6372.55</v>
      </c>
      <c r="E6" s="12">
        <v>8340.4500000000007</v>
      </c>
      <c r="F6" s="13">
        <v>3595.1</v>
      </c>
      <c r="G6" s="11">
        <v>4305.5</v>
      </c>
      <c r="H6" s="10">
        <v>3922.3</v>
      </c>
      <c r="I6" s="12">
        <v>6147.1</v>
      </c>
      <c r="J6" s="13">
        <v>2441.1</v>
      </c>
      <c r="K6" s="11">
        <v>5616.7</v>
      </c>
      <c r="L6" s="10">
        <v>2058.6</v>
      </c>
      <c r="M6" s="12">
        <v>5573.65</v>
      </c>
    </row>
    <row r="7" spans="1:13">
      <c r="A7" s="9" t="s">
        <v>74</v>
      </c>
      <c r="B7" s="10">
        <v>6912.15</v>
      </c>
      <c r="C7" s="11">
        <v>6389.05</v>
      </c>
      <c r="D7" s="10">
        <v>3418.25</v>
      </c>
      <c r="E7" s="12">
        <v>9695.5499999999993</v>
      </c>
      <c r="F7" s="13">
        <v>4367.8</v>
      </c>
      <c r="G7" s="11">
        <v>9061.25</v>
      </c>
      <c r="H7" s="10">
        <v>2274.25</v>
      </c>
      <c r="I7" s="12">
        <v>8704.85</v>
      </c>
      <c r="J7" s="13">
        <v>1804.85</v>
      </c>
      <c r="K7" s="11">
        <v>8249</v>
      </c>
      <c r="L7" s="10">
        <v>1809.65</v>
      </c>
      <c r="M7" s="12">
        <v>4938.5</v>
      </c>
    </row>
    <row r="8" spans="1:13">
      <c r="A8" s="9" t="s">
        <v>174</v>
      </c>
      <c r="B8" s="10">
        <v>7.11</v>
      </c>
      <c r="C8" s="11">
        <v>5.35</v>
      </c>
      <c r="D8" s="10">
        <v>15.58</v>
      </c>
      <c r="E8" s="12">
        <v>4.9000000000000004</v>
      </c>
      <c r="F8" s="13">
        <v>85.24</v>
      </c>
      <c r="G8" s="11">
        <v>1.39</v>
      </c>
      <c r="H8" s="10">
        <v>91.64</v>
      </c>
      <c r="I8" s="12">
        <v>270.91000000000003</v>
      </c>
      <c r="J8" s="13">
        <v>12.74</v>
      </c>
      <c r="K8" s="11">
        <v>3.38</v>
      </c>
      <c r="L8" s="10">
        <v>16.850000000000001</v>
      </c>
      <c r="M8" s="12">
        <v>1.54</v>
      </c>
    </row>
    <row r="9" spans="1:13">
      <c r="A9" s="9" t="s">
        <v>8</v>
      </c>
      <c r="B9" s="10">
        <v>12997.45</v>
      </c>
      <c r="C9" s="11">
        <v>5179.54</v>
      </c>
      <c r="D9" s="10">
        <v>5567.3</v>
      </c>
      <c r="E9" s="12">
        <v>6995.38</v>
      </c>
      <c r="F9" s="13">
        <v>8854.4</v>
      </c>
      <c r="G9" s="11">
        <v>6814.33</v>
      </c>
      <c r="H9" s="10">
        <v>5289.6</v>
      </c>
      <c r="I9" s="12">
        <v>8290.5400000000009</v>
      </c>
      <c r="J9" s="13">
        <v>6062.2</v>
      </c>
      <c r="K9" s="11">
        <v>11430.05</v>
      </c>
      <c r="L9" s="10">
        <v>3999.4</v>
      </c>
      <c r="M9" s="12">
        <v>5949.73</v>
      </c>
    </row>
    <row r="10" spans="1:13">
      <c r="A10" s="9" t="s">
        <v>9</v>
      </c>
      <c r="B10" s="10">
        <v>0.51</v>
      </c>
      <c r="C10" s="11">
        <v>0.51</v>
      </c>
      <c r="D10" s="10">
        <v>89.28</v>
      </c>
      <c r="E10" s="12">
        <v>15.79</v>
      </c>
      <c r="F10" s="13">
        <v>324.76</v>
      </c>
      <c r="G10" s="11">
        <v>9.07</v>
      </c>
      <c r="H10" s="10">
        <v>116.61</v>
      </c>
      <c r="I10" s="12">
        <v>17.920000000000002</v>
      </c>
      <c r="J10" s="13">
        <v>152.47</v>
      </c>
      <c r="K10" s="11">
        <v>9.42</v>
      </c>
      <c r="L10" s="10">
        <v>133.63</v>
      </c>
      <c r="M10" s="12">
        <v>4.99</v>
      </c>
    </row>
    <row r="11" spans="1:13">
      <c r="A11" s="9" t="s">
        <v>10</v>
      </c>
      <c r="B11" s="10">
        <v>16453.5</v>
      </c>
      <c r="C11" s="11">
        <v>5429.1</v>
      </c>
      <c r="D11" s="10">
        <v>10327.75</v>
      </c>
      <c r="E11" s="12">
        <v>12001.5</v>
      </c>
      <c r="F11" s="13">
        <v>14734</v>
      </c>
      <c r="G11" s="11">
        <v>12259.75</v>
      </c>
      <c r="H11" s="10">
        <v>12790.3</v>
      </c>
      <c r="I11" s="12">
        <v>19477.55</v>
      </c>
      <c r="J11" s="13">
        <v>12269.3</v>
      </c>
      <c r="K11" s="11">
        <v>13742.2</v>
      </c>
      <c r="L11" s="10">
        <v>10888.05</v>
      </c>
      <c r="M11" s="12">
        <v>8359.65</v>
      </c>
    </row>
    <row r="12" spans="1:13">
      <c r="A12" s="9" t="s">
        <v>11</v>
      </c>
      <c r="B12" s="10">
        <v>14454.7</v>
      </c>
      <c r="C12" s="11">
        <v>5766.9</v>
      </c>
      <c r="D12" s="10">
        <v>8743.9</v>
      </c>
      <c r="E12" s="12">
        <v>10032.1</v>
      </c>
      <c r="F12" s="13">
        <v>11196.25</v>
      </c>
      <c r="G12" s="11">
        <v>10405</v>
      </c>
      <c r="H12" s="10">
        <v>9736.2000000000007</v>
      </c>
      <c r="I12" s="12">
        <v>14185.75</v>
      </c>
      <c r="J12" s="13">
        <v>9277.35</v>
      </c>
      <c r="K12" s="11">
        <v>11431.55</v>
      </c>
      <c r="L12" s="10">
        <v>8394.25</v>
      </c>
      <c r="M12" s="12">
        <v>7504.5</v>
      </c>
    </row>
    <row r="13" spans="1:13">
      <c r="A13" s="9" t="s">
        <v>160</v>
      </c>
      <c r="B13" s="10">
        <v>1664.95</v>
      </c>
      <c r="C13" s="11">
        <v>633.4</v>
      </c>
      <c r="D13" s="10">
        <v>2085.6999999999998</v>
      </c>
      <c r="E13" s="12">
        <v>667.85</v>
      </c>
      <c r="F13" s="13">
        <v>2116.1999999999998</v>
      </c>
      <c r="G13" s="11">
        <v>212.4</v>
      </c>
      <c r="H13" s="10">
        <v>1606.75</v>
      </c>
      <c r="I13" s="12">
        <v>165.3</v>
      </c>
      <c r="J13" s="13">
        <v>2410.75</v>
      </c>
      <c r="K13" s="11">
        <v>958.85</v>
      </c>
      <c r="L13" s="10">
        <v>3389.15</v>
      </c>
      <c r="M13" s="12">
        <v>916.7</v>
      </c>
    </row>
    <row r="14" spans="1:13">
      <c r="A14" s="9" t="s">
        <v>126</v>
      </c>
      <c r="B14" s="10">
        <v>0</v>
      </c>
      <c r="C14" s="11">
        <v>0</v>
      </c>
      <c r="D14" s="10">
        <v>0</v>
      </c>
      <c r="E14" s="12">
        <v>0</v>
      </c>
      <c r="F14" s="13">
        <v>0</v>
      </c>
      <c r="G14" s="11">
        <v>0</v>
      </c>
      <c r="H14" s="10">
        <v>0</v>
      </c>
      <c r="I14" s="12">
        <v>0</v>
      </c>
      <c r="J14" s="13">
        <v>0</v>
      </c>
      <c r="K14" s="11">
        <v>0</v>
      </c>
      <c r="L14" s="10">
        <v>0</v>
      </c>
      <c r="M14" s="12">
        <v>0</v>
      </c>
    </row>
    <row r="15" spans="1:13">
      <c r="A15" s="9" t="s">
        <v>127</v>
      </c>
      <c r="B15" s="10">
        <v>0</v>
      </c>
      <c r="C15" s="11">
        <v>0</v>
      </c>
      <c r="D15" s="10">
        <v>0</v>
      </c>
      <c r="E15" s="12">
        <v>0</v>
      </c>
      <c r="F15" s="13">
        <v>0</v>
      </c>
      <c r="G15" s="11">
        <v>0</v>
      </c>
      <c r="H15" s="10">
        <v>0</v>
      </c>
      <c r="I15" s="12">
        <v>0</v>
      </c>
      <c r="J15" s="13">
        <v>0</v>
      </c>
      <c r="K15" s="11">
        <v>0</v>
      </c>
      <c r="L15" s="10">
        <v>0</v>
      </c>
      <c r="M15" s="12">
        <v>0</v>
      </c>
    </row>
    <row r="16" spans="1:13">
      <c r="A16" s="9" t="s">
        <v>128</v>
      </c>
      <c r="B16" s="10">
        <v>0</v>
      </c>
      <c r="C16" s="11">
        <v>0</v>
      </c>
      <c r="D16" s="10">
        <v>0</v>
      </c>
      <c r="E16" s="12">
        <v>0</v>
      </c>
      <c r="F16" s="13">
        <v>0</v>
      </c>
      <c r="G16" s="11">
        <v>0</v>
      </c>
      <c r="H16" s="10">
        <v>0</v>
      </c>
      <c r="I16" s="12">
        <v>0</v>
      </c>
      <c r="J16" s="13">
        <v>0</v>
      </c>
      <c r="K16" s="11">
        <v>0</v>
      </c>
      <c r="L16" s="10">
        <v>0</v>
      </c>
      <c r="M16" s="12">
        <v>0</v>
      </c>
    </row>
    <row r="17" spans="1:13">
      <c r="A17" s="9" t="s">
        <v>129</v>
      </c>
      <c r="B17" s="10">
        <v>0</v>
      </c>
      <c r="C17" s="11">
        <v>0</v>
      </c>
      <c r="D17" s="10">
        <v>0</v>
      </c>
      <c r="E17" s="12">
        <v>0</v>
      </c>
      <c r="F17" s="13">
        <v>0</v>
      </c>
      <c r="G17" s="11">
        <v>0</v>
      </c>
      <c r="H17" s="10">
        <v>0</v>
      </c>
      <c r="I17" s="12">
        <v>0</v>
      </c>
      <c r="J17" s="13">
        <v>0</v>
      </c>
      <c r="K17" s="11">
        <v>0</v>
      </c>
      <c r="L17" s="10">
        <v>0</v>
      </c>
      <c r="M17" s="12">
        <v>0</v>
      </c>
    </row>
    <row r="18" spans="1:13">
      <c r="A18" s="9" t="s">
        <v>130</v>
      </c>
      <c r="B18" s="10">
        <v>0</v>
      </c>
      <c r="C18" s="11">
        <v>0</v>
      </c>
      <c r="D18" s="10">
        <v>0</v>
      </c>
      <c r="E18" s="12">
        <v>0</v>
      </c>
      <c r="F18" s="13">
        <v>0</v>
      </c>
      <c r="G18" s="11">
        <v>0</v>
      </c>
      <c r="H18" s="10">
        <v>0</v>
      </c>
      <c r="I18" s="12">
        <v>0</v>
      </c>
      <c r="J18" s="13">
        <v>0</v>
      </c>
      <c r="K18" s="11">
        <v>0</v>
      </c>
      <c r="L18" s="10">
        <v>0</v>
      </c>
      <c r="M18" s="12">
        <v>0</v>
      </c>
    </row>
    <row r="19" spans="1:13">
      <c r="A19" s="9" t="s">
        <v>131</v>
      </c>
      <c r="B19" s="10">
        <v>0</v>
      </c>
      <c r="C19" s="11">
        <v>0</v>
      </c>
      <c r="D19" s="10">
        <v>0</v>
      </c>
      <c r="E19" s="12">
        <v>0</v>
      </c>
      <c r="F19" s="13">
        <v>0</v>
      </c>
      <c r="G19" s="11">
        <v>0</v>
      </c>
      <c r="H19" s="10">
        <v>0</v>
      </c>
      <c r="I19" s="12">
        <v>0</v>
      </c>
      <c r="J19" s="13">
        <v>0</v>
      </c>
      <c r="K19" s="11">
        <v>0</v>
      </c>
      <c r="L19" s="10">
        <v>0</v>
      </c>
      <c r="M19" s="12">
        <v>0</v>
      </c>
    </row>
    <row r="20" spans="1:13">
      <c r="A20" s="9" t="s">
        <v>6</v>
      </c>
      <c r="B20" s="10">
        <v>1698.86</v>
      </c>
      <c r="C20" s="11">
        <v>4038.66</v>
      </c>
      <c r="D20" s="10">
        <v>621.67999999999995</v>
      </c>
      <c r="E20" s="12">
        <v>2804.88</v>
      </c>
      <c r="F20" s="13">
        <v>590.33000000000004</v>
      </c>
      <c r="G20" s="11">
        <v>2746.84</v>
      </c>
      <c r="H20" s="10">
        <v>453.04</v>
      </c>
      <c r="I20" s="12">
        <v>2355.87</v>
      </c>
      <c r="J20" s="13">
        <v>1611.28</v>
      </c>
      <c r="K20" s="11">
        <v>2791.13</v>
      </c>
      <c r="L20" s="10">
        <v>1429.4</v>
      </c>
      <c r="M20" s="12">
        <v>4291.6499999999996</v>
      </c>
    </row>
    <row r="21" spans="1:13">
      <c r="A21" s="9" t="s">
        <v>175</v>
      </c>
      <c r="B21" s="10">
        <v>0</v>
      </c>
      <c r="C21" s="11">
        <v>102.7</v>
      </c>
      <c r="D21" s="10">
        <v>0.01</v>
      </c>
      <c r="E21" s="12">
        <v>262.31</v>
      </c>
      <c r="F21" s="13">
        <v>12.32</v>
      </c>
      <c r="G21" s="11">
        <v>77.930000000000007</v>
      </c>
      <c r="H21" s="10">
        <v>41.74</v>
      </c>
      <c r="I21" s="12">
        <v>1.03</v>
      </c>
      <c r="J21" s="13">
        <v>29.79</v>
      </c>
      <c r="K21" s="11">
        <v>0.51</v>
      </c>
      <c r="L21" s="10">
        <v>10.54</v>
      </c>
      <c r="M21" s="12">
        <v>1.2</v>
      </c>
    </row>
    <row r="22" spans="1:13">
      <c r="A22" s="9" t="s">
        <v>16</v>
      </c>
      <c r="B22" s="10">
        <v>3561.93</v>
      </c>
      <c r="C22" s="11">
        <v>14519.7</v>
      </c>
      <c r="D22" s="10">
        <v>725.13</v>
      </c>
      <c r="E22" s="12">
        <v>14431.95</v>
      </c>
      <c r="F22" s="13">
        <v>1472.85</v>
      </c>
      <c r="G22" s="11">
        <v>14137.92</v>
      </c>
      <c r="H22" s="10">
        <v>1169.73</v>
      </c>
      <c r="I22" s="12">
        <v>12486.51</v>
      </c>
      <c r="J22" s="13">
        <v>3445.47</v>
      </c>
      <c r="K22" s="11">
        <v>21567.87</v>
      </c>
      <c r="L22" s="10">
        <v>3532.95</v>
      </c>
      <c r="M22" s="12">
        <v>20967.84</v>
      </c>
    </row>
    <row r="23" spans="1:13">
      <c r="A23" s="9" t="s">
        <v>176</v>
      </c>
      <c r="B23" s="10">
        <v>0</v>
      </c>
      <c r="C23" s="11">
        <v>146.63</v>
      </c>
      <c r="D23" s="10">
        <v>0.01</v>
      </c>
      <c r="E23" s="12">
        <v>173.07</v>
      </c>
      <c r="F23" s="13">
        <v>0</v>
      </c>
      <c r="G23" s="11">
        <v>272.89999999999998</v>
      </c>
      <c r="H23" s="10">
        <v>0</v>
      </c>
      <c r="I23" s="12">
        <v>278.42</v>
      </c>
      <c r="J23" s="13">
        <v>0</v>
      </c>
      <c r="K23" s="11">
        <v>279.16000000000003</v>
      </c>
      <c r="L23" s="10">
        <v>0</v>
      </c>
      <c r="M23" s="12">
        <v>292.76</v>
      </c>
    </row>
    <row r="24" spans="1:13">
      <c r="A24" s="9" t="s">
        <v>177</v>
      </c>
      <c r="B24" s="10">
        <v>0</v>
      </c>
      <c r="C24" s="11">
        <v>0</v>
      </c>
      <c r="D24" s="10">
        <v>0</v>
      </c>
      <c r="E24" s="12">
        <v>0</v>
      </c>
      <c r="F24" s="13">
        <v>0</v>
      </c>
      <c r="G24" s="11">
        <v>0</v>
      </c>
      <c r="H24" s="10">
        <v>0</v>
      </c>
      <c r="I24" s="12">
        <v>0</v>
      </c>
      <c r="J24" s="13">
        <v>0</v>
      </c>
      <c r="K24" s="11">
        <v>0</v>
      </c>
      <c r="L24" s="10">
        <v>0</v>
      </c>
      <c r="M24" s="12">
        <v>0</v>
      </c>
    </row>
    <row r="25" spans="1:13">
      <c r="A25" s="9" t="s">
        <v>178</v>
      </c>
      <c r="B25" s="10">
        <v>447.86</v>
      </c>
      <c r="C25" s="11">
        <v>293.52999999999997</v>
      </c>
      <c r="D25" s="10">
        <v>464.18</v>
      </c>
      <c r="E25" s="12">
        <v>379.76</v>
      </c>
      <c r="F25" s="13">
        <v>448.56</v>
      </c>
      <c r="G25" s="11">
        <v>447</v>
      </c>
      <c r="H25" s="10">
        <v>429.39</v>
      </c>
      <c r="I25" s="12">
        <v>464.39</v>
      </c>
      <c r="J25" s="13">
        <v>374.09</v>
      </c>
      <c r="K25" s="11">
        <v>685.14</v>
      </c>
      <c r="L25" s="10">
        <v>356.1</v>
      </c>
      <c r="M25" s="12">
        <v>643.69000000000005</v>
      </c>
    </row>
    <row r="26" spans="1:13">
      <c r="A26" s="9" t="s">
        <v>179</v>
      </c>
      <c r="B26" s="10">
        <v>417.34</v>
      </c>
      <c r="C26" s="11">
        <v>335.07</v>
      </c>
      <c r="D26" s="10">
        <v>380.1</v>
      </c>
      <c r="E26" s="12">
        <v>272.68</v>
      </c>
      <c r="F26" s="13">
        <v>425.06</v>
      </c>
      <c r="G26" s="11">
        <v>306.61</v>
      </c>
      <c r="H26" s="10">
        <v>403.49</v>
      </c>
      <c r="I26" s="12">
        <v>373.53</v>
      </c>
      <c r="J26" s="13">
        <v>237.72</v>
      </c>
      <c r="K26" s="11">
        <v>213.17</v>
      </c>
      <c r="L26" s="10">
        <v>375.06</v>
      </c>
      <c r="M26" s="12">
        <v>631.87</v>
      </c>
    </row>
    <row r="27" spans="1:13">
      <c r="A27" s="9" t="s">
        <v>22</v>
      </c>
      <c r="B27" s="10">
        <v>1276.32</v>
      </c>
      <c r="C27" s="11">
        <v>3578.97</v>
      </c>
      <c r="D27" s="10">
        <v>3039.62</v>
      </c>
      <c r="E27" s="12">
        <v>9713.7199999999993</v>
      </c>
      <c r="F27" s="13">
        <v>4065.45</v>
      </c>
      <c r="G27" s="11">
        <v>5619.35</v>
      </c>
      <c r="H27" s="10">
        <v>4988.1499999999996</v>
      </c>
      <c r="I27" s="12">
        <v>3122.03</v>
      </c>
      <c r="J27" s="13">
        <v>4142</v>
      </c>
      <c r="K27" s="11">
        <v>3273.61</v>
      </c>
      <c r="L27" s="10">
        <v>3971.08</v>
      </c>
      <c r="M27" s="12">
        <v>4642.22</v>
      </c>
    </row>
    <row r="28" spans="1:13">
      <c r="A28" s="9" t="s">
        <v>23</v>
      </c>
      <c r="B28" s="10">
        <v>3680.59</v>
      </c>
      <c r="C28" s="11">
        <v>6909.78</v>
      </c>
      <c r="D28" s="10">
        <v>1459.14</v>
      </c>
      <c r="E28" s="12">
        <v>13720.83</v>
      </c>
      <c r="F28" s="13">
        <v>3861.65</v>
      </c>
      <c r="G28" s="11">
        <v>5490.14</v>
      </c>
      <c r="H28" s="10">
        <v>3807.78</v>
      </c>
      <c r="I28" s="12">
        <v>6135.26</v>
      </c>
      <c r="J28" s="13">
        <v>2543.06</v>
      </c>
      <c r="K28" s="11">
        <v>4028.22</v>
      </c>
      <c r="L28" s="10">
        <v>1635.29</v>
      </c>
      <c r="M28" s="12">
        <v>2681.15</v>
      </c>
    </row>
    <row r="29" spans="1:13">
      <c r="A29" s="9" t="s">
        <v>24</v>
      </c>
      <c r="B29" s="10">
        <v>4370.5600000000004</v>
      </c>
      <c r="C29" s="11">
        <v>5687.33</v>
      </c>
      <c r="D29" s="10">
        <v>3534.87</v>
      </c>
      <c r="E29" s="12">
        <v>8777.98</v>
      </c>
      <c r="F29" s="13">
        <v>3261.64</v>
      </c>
      <c r="G29" s="11">
        <v>5137.5200000000004</v>
      </c>
      <c r="H29" s="10">
        <v>5404.08</v>
      </c>
      <c r="I29" s="12">
        <v>4054.24</v>
      </c>
      <c r="J29" s="13">
        <v>4243.37</v>
      </c>
      <c r="K29" s="11">
        <v>3053.11</v>
      </c>
      <c r="L29" s="10">
        <v>4409.12</v>
      </c>
      <c r="M29" s="12">
        <v>4445.1499999999996</v>
      </c>
    </row>
    <row r="30" spans="1:13">
      <c r="A30" s="9" t="s">
        <v>25</v>
      </c>
      <c r="B30" s="10">
        <v>3666.85</v>
      </c>
      <c r="C30" s="11">
        <v>5635.48</v>
      </c>
      <c r="D30" s="10">
        <v>1897.37</v>
      </c>
      <c r="E30" s="12">
        <v>12032.24</v>
      </c>
      <c r="F30" s="13">
        <v>3095.44</v>
      </c>
      <c r="G30" s="11">
        <v>5733.32</v>
      </c>
      <c r="H30" s="10">
        <v>2702.64</v>
      </c>
      <c r="I30" s="12">
        <v>7014.36</v>
      </c>
      <c r="J30" s="13">
        <v>4758.6400000000003</v>
      </c>
      <c r="K30" s="11">
        <v>3348.01</v>
      </c>
      <c r="L30" s="10">
        <v>4024.69</v>
      </c>
      <c r="M30" s="12">
        <v>4493.7299999999996</v>
      </c>
    </row>
    <row r="31" spans="1:13">
      <c r="A31" s="9" t="s">
        <v>44</v>
      </c>
      <c r="B31" s="10">
        <v>1890.25</v>
      </c>
      <c r="C31" s="11">
        <v>11530.77</v>
      </c>
      <c r="D31" s="10">
        <v>4015.4</v>
      </c>
      <c r="E31" s="12">
        <v>10655.39</v>
      </c>
      <c r="F31" s="13">
        <v>6197.7</v>
      </c>
      <c r="G31" s="11">
        <v>11065.26</v>
      </c>
      <c r="H31" s="10">
        <v>4735.1000000000004</v>
      </c>
      <c r="I31" s="12">
        <v>9520.85</v>
      </c>
      <c r="J31" s="13">
        <v>3035.9</v>
      </c>
      <c r="K31" s="11">
        <v>4980.5</v>
      </c>
      <c r="L31" s="10">
        <v>4121.3500000000004</v>
      </c>
      <c r="M31" s="12">
        <v>7795.47</v>
      </c>
    </row>
    <row r="32" spans="1:13">
      <c r="A32" s="9" t="s">
        <v>45</v>
      </c>
      <c r="B32" s="10">
        <v>1638.4</v>
      </c>
      <c r="C32" s="11">
        <v>13752.98</v>
      </c>
      <c r="D32" s="10">
        <v>3602.3</v>
      </c>
      <c r="E32" s="12">
        <v>12659.79</v>
      </c>
      <c r="F32" s="13">
        <v>1873.05</v>
      </c>
      <c r="G32" s="11">
        <v>11338.66</v>
      </c>
      <c r="H32" s="10">
        <v>2331.4</v>
      </c>
      <c r="I32" s="12">
        <v>11160.82</v>
      </c>
      <c r="J32" s="13">
        <v>3387.25</v>
      </c>
      <c r="K32" s="11">
        <v>8350.39</v>
      </c>
      <c r="L32" s="10">
        <v>2212</v>
      </c>
      <c r="M32" s="12">
        <v>8964.1299999999992</v>
      </c>
    </row>
    <row r="33" spans="1:13">
      <c r="A33" s="9" t="s">
        <v>46</v>
      </c>
      <c r="B33" s="10">
        <v>10876.45</v>
      </c>
      <c r="C33" s="11">
        <v>74.86</v>
      </c>
      <c r="D33" s="10">
        <v>14851.05</v>
      </c>
      <c r="E33" s="12">
        <v>18.920000000000002</v>
      </c>
      <c r="F33" s="13">
        <v>19734.150000000001</v>
      </c>
      <c r="G33" s="11">
        <v>11.05</v>
      </c>
      <c r="H33" s="10">
        <v>17770.55</v>
      </c>
      <c r="I33" s="12">
        <v>35.89</v>
      </c>
      <c r="J33" s="13">
        <v>12995.45</v>
      </c>
      <c r="K33" s="11">
        <v>4.8600000000000003</v>
      </c>
      <c r="L33" s="10">
        <v>14934.85</v>
      </c>
      <c r="M33" s="12">
        <v>10.75</v>
      </c>
    </row>
    <row r="34" spans="1:13">
      <c r="A34" s="9" t="s">
        <v>47</v>
      </c>
      <c r="B34" s="10">
        <v>18796.45</v>
      </c>
      <c r="C34" s="11">
        <v>29.93</v>
      </c>
      <c r="D34" s="10">
        <v>17743.599999999999</v>
      </c>
      <c r="E34" s="12">
        <v>0.6</v>
      </c>
      <c r="F34" s="13">
        <v>23588.400000000001</v>
      </c>
      <c r="G34" s="11">
        <v>4.21</v>
      </c>
      <c r="H34" s="10">
        <v>21590.85</v>
      </c>
      <c r="I34" s="12">
        <v>0</v>
      </c>
      <c r="J34" s="13">
        <v>18716.75</v>
      </c>
      <c r="K34" s="11">
        <v>0.28000000000000003</v>
      </c>
      <c r="L34" s="10">
        <v>18957.7</v>
      </c>
      <c r="M34" s="12">
        <v>32.43</v>
      </c>
    </row>
    <row r="35" spans="1:13">
      <c r="A35" s="9" t="s">
        <v>17</v>
      </c>
      <c r="B35" s="10">
        <v>1944.77</v>
      </c>
      <c r="C35" s="11">
        <v>4671.79</v>
      </c>
      <c r="D35" s="10">
        <v>780.34</v>
      </c>
      <c r="E35" s="12">
        <v>1848.05</v>
      </c>
      <c r="F35" s="13">
        <v>1372.73</v>
      </c>
      <c r="G35" s="11">
        <v>2492.16</v>
      </c>
      <c r="H35" s="10">
        <v>910.08</v>
      </c>
      <c r="I35" s="12">
        <v>2223.7399999999998</v>
      </c>
      <c r="J35" s="13">
        <v>3367.68</v>
      </c>
      <c r="K35" s="11">
        <v>2788.56</v>
      </c>
      <c r="L35" s="10">
        <v>4929.41</v>
      </c>
      <c r="M35" s="12">
        <v>2224.08</v>
      </c>
    </row>
    <row r="36" spans="1:13">
      <c r="A36" s="9" t="s">
        <v>18</v>
      </c>
      <c r="B36" s="10">
        <v>5838.3</v>
      </c>
      <c r="C36" s="11">
        <v>4248.75</v>
      </c>
      <c r="D36" s="10">
        <v>3430.05</v>
      </c>
      <c r="E36" s="12">
        <v>5745.35</v>
      </c>
      <c r="F36" s="13">
        <v>2854.5</v>
      </c>
      <c r="G36" s="11">
        <v>6117.6</v>
      </c>
      <c r="H36" s="10">
        <v>3222.95</v>
      </c>
      <c r="I36" s="12">
        <v>7067.5</v>
      </c>
      <c r="J36" s="13">
        <v>1307.05</v>
      </c>
      <c r="K36" s="11">
        <v>2566.9</v>
      </c>
      <c r="L36" s="10">
        <v>3234.35</v>
      </c>
      <c r="M36" s="12">
        <v>1611.6</v>
      </c>
    </row>
    <row r="37" spans="1:13">
      <c r="A37" s="9" t="s">
        <v>65</v>
      </c>
      <c r="B37" s="10">
        <v>1588.86</v>
      </c>
      <c r="C37" s="11">
        <v>8834.67</v>
      </c>
      <c r="D37" s="10">
        <v>3458.07</v>
      </c>
      <c r="E37" s="12">
        <v>12603.87</v>
      </c>
      <c r="F37" s="13">
        <v>3275.28</v>
      </c>
      <c r="G37" s="11">
        <v>8227.6200000000008</v>
      </c>
      <c r="H37" s="10">
        <v>2799.72</v>
      </c>
      <c r="I37" s="12">
        <v>10927.53</v>
      </c>
      <c r="J37" s="13">
        <v>1218.5999999999999</v>
      </c>
      <c r="K37" s="11">
        <v>15426.63</v>
      </c>
      <c r="L37" s="10">
        <v>1331.73</v>
      </c>
      <c r="M37" s="12">
        <v>17056.98</v>
      </c>
    </row>
    <row r="38" spans="1:13">
      <c r="A38" s="9" t="s">
        <v>66</v>
      </c>
      <c r="B38" s="10">
        <v>1002.15</v>
      </c>
      <c r="C38" s="11">
        <v>10352.07</v>
      </c>
      <c r="D38" s="10">
        <v>2798.64</v>
      </c>
      <c r="E38" s="12">
        <v>12850.92</v>
      </c>
      <c r="F38" s="13">
        <v>820.08</v>
      </c>
      <c r="G38" s="11">
        <v>38587.949999999997</v>
      </c>
      <c r="H38" s="10">
        <v>33.479999999999997</v>
      </c>
      <c r="I38" s="12">
        <v>38312.01</v>
      </c>
      <c r="J38" s="13">
        <v>670.95</v>
      </c>
      <c r="K38" s="11">
        <v>28394.46</v>
      </c>
      <c r="L38" s="10">
        <v>1892.43</v>
      </c>
      <c r="M38" s="12">
        <v>20218.95</v>
      </c>
    </row>
    <row r="39" spans="1:13">
      <c r="A39" s="9" t="s">
        <v>67</v>
      </c>
      <c r="B39" s="10">
        <v>3811.14</v>
      </c>
      <c r="C39" s="11">
        <v>8862.75</v>
      </c>
      <c r="D39" s="10">
        <v>2676.15</v>
      </c>
      <c r="E39" s="12">
        <v>14994.36</v>
      </c>
      <c r="F39" s="13">
        <v>4116.6000000000004</v>
      </c>
      <c r="G39" s="11">
        <v>12920.13</v>
      </c>
      <c r="H39" s="10">
        <v>2506.23</v>
      </c>
      <c r="I39" s="12">
        <v>16090.47</v>
      </c>
      <c r="J39" s="13">
        <v>2487.6</v>
      </c>
      <c r="K39" s="11">
        <v>16611.39</v>
      </c>
      <c r="L39" s="10">
        <v>1202.4000000000001</v>
      </c>
      <c r="M39" s="12">
        <v>17498.34</v>
      </c>
    </row>
    <row r="40" spans="1:13">
      <c r="A40" s="9" t="s">
        <v>68</v>
      </c>
      <c r="B40" s="10">
        <v>4425.75</v>
      </c>
      <c r="C40" s="11">
        <v>8624.52</v>
      </c>
      <c r="D40" s="10">
        <v>3009.96</v>
      </c>
      <c r="E40" s="12">
        <v>16420.68</v>
      </c>
      <c r="F40" s="13">
        <v>4176.18</v>
      </c>
      <c r="G40" s="11">
        <v>9792.99</v>
      </c>
      <c r="H40" s="10">
        <v>2889.27</v>
      </c>
      <c r="I40" s="12">
        <v>14548.86</v>
      </c>
      <c r="J40" s="13">
        <v>1628.46</v>
      </c>
      <c r="K40" s="11">
        <v>17238.689999999999</v>
      </c>
      <c r="L40" s="10">
        <v>1930.59</v>
      </c>
      <c r="M40" s="12">
        <v>16363.53</v>
      </c>
    </row>
    <row r="41" spans="1:13">
      <c r="A41" s="9" t="s">
        <v>75</v>
      </c>
      <c r="B41" s="10">
        <v>0</v>
      </c>
      <c r="C41" s="11">
        <v>0</v>
      </c>
      <c r="D41" s="10">
        <v>0</v>
      </c>
      <c r="E41" s="12">
        <v>0</v>
      </c>
      <c r="F41" s="13">
        <v>0</v>
      </c>
      <c r="G41" s="11">
        <v>0</v>
      </c>
      <c r="H41" s="10">
        <v>0</v>
      </c>
      <c r="I41" s="12">
        <v>0</v>
      </c>
      <c r="J41" s="13">
        <v>0</v>
      </c>
      <c r="K41" s="11">
        <v>0</v>
      </c>
      <c r="L41" s="10">
        <v>0</v>
      </c>
      <c r="M41" s="12">
        <v>0</v>
      </c>
    </row>
    <row r="42" spans="1:13">
      <c r="A42" s="9" t="s">
        <v>76</v>
      </c>
      <c r="B42" s="10">
        <v>0</v>
      </c>
      <c r="C42" s="11">
        <v>0</v>
      </c>
      <c r="D42" s="10">
        <v>0</v>
      </c>
      <c r="E42" s="12">
        <v>0</v>
      </c>
      <c r="F42" s="13">
        <v>0</v>
      </c>
      <c r="G42" s="11">
        <v>0</v>
      </c>
      <c r="H42" s="10">
        <v>0</v>
      </c>
      <c r="I42" s="12">
        <v>0</v>
      </c>
      <c r="J42" s="13">
        <v>0</v>
      </c>
      <c r="K42" s="11">
        <v>0</v>
      </c>
      <c r="L42" s="10">
        <v>0</v>
      </c>
      <c r="M42" s="12">
        <v>0</v>
      </c>
    </row>
    <row r="43" spans="1:13">
      <c r="A43" s="9" t="s">
        <v>48</v>
      </c>
      <c r="B43" s="10">
        <v>5074.32</v>
      </c>
      <c r="C43" s="11">
        <v>111.66</v>
      </c>
      <c r="D43" s="10">
        <v>5610.68</v>
      </c>
      <c r="E43" s="12">
        <v>1114.52</v>
      </c>
      <c r="F43" s="13">
        <v>5232.18</v>
      </c>
      <c r="G43" s="11">
        <v>1677.18</v>
      </c>
      <c r="H43" s="10">
        <v>3670.62</v>
      </c>
      <c r="I43" s="12">
        <v>2633.78</v>
      </c>
      <c r="J43" s="13">
        <v>4517.4399999999996</v>
      </c>
      <c r="K43" s="11">
        <v>903.36</v>
      </c>
      <c r="L43" s="10">
        <v>5236.5600000000004</v>
      </c>
      <c r="M43" s="12">
        <v>622.32000000000005</v>
      </c>
    </row>
    <row r="44" spans="1:13">
      <c r="A44" s="9" t="s">
        <v>49</v>
      </c>
      <c r="B44" s="10">
        <v>3886.31</v>
      </c>
      <c r="C44" s="11">
        <v>244.34</v>
      </c>
      <c r="D44" s="10">
        <v>3841.19</v>
      </c>
      <c r="E44" s="12">
        <v>1046.44</v>
      </c>
      <c r="F44" s="13">
        <v>2995.54</v>
      </c>
      <c r="G44" s="11">
        <v>1983.59</v>
      </c>
      <c r="H44" s="10">
        <v>3680</v>
      </c>
      <c r="I44" s="12">
        <v>2591.77</v>
      </c>
      <c r="J44" s="13">
        <v>4868.95</v>
      </c>
      <c r="K44" s="11">
        <v>1051.94</v>
      </c>
      <c r="L44" s="10">
        <v>4392.8900000000003</v>
      </c>
      <c r="M44" s="12">
        <v>793.34</v>
      </c>
    </row>
    <row r="45" spans="1:13">
      <c r="A45" s="9" t="s">
        <v>50</v>
      </c>
      <c r="B45" s="10">
        <v>2629.66</v>
      </c>
      <c r="C45" s="11">
        <v>30.46</v>
      </c>
      <c r="D45" s="10">
        <v>3246.44</v>
      </c>
      <c r="E45" s="12">
        <v>417.88</v>
      </c>
      <c r="F45" s="13">
        <v>3464.32</v>
      </c>
      <c r="G45" s="11">
        <v>1006.54</v>
      </c>
      <c r="H45" s="10">
        <v>3336.48</v>
      </c>
      <c r="I45" s="12">
        <v>1582.32</v>
      </c>
      <c r="J45" s="13">
        <v>3749.82</v>
      </c>
      <c r="K45" s="11">
        <v>649.26</v>
      </c>
      <c r="L45" s="10">
        <v>3113.82</v>
      </c>
      <c r="M45" s="12">
        <v>326.18</v>
      </c>
    </row>
    <row r="46" spans="1:13">
      <c r="A46" s="9" t="s">
        <v>51</v>
      </c>
      <c r="B46" s="10">
        <v>4445.5</v>
      </c>
      <c r="C46" s="11">
        <v>70.540000000000006</v>
      </c>
      <c r="D46" s="10">
        <v>3441.38</v>
      </c>
      <c r="E46" s="12">
        <v>505.06</v>
      </c>
      <c r="F46" s="13">
        <v>3577.16</v>
      </c>
      <c r="G46" s="11">
        <v>1328.94</v>
      </c>
      <c r="H46" s="10">
        <v>2780.26</v>
      </c>
      <c r="I46" s="12">
        <v>1723.2</v>
      </c>
      <c r="J46" s="13">
        <v>3313.88</v>
      </c>
      <c r="K46" s="11">
        <v>525.91999999999996</v>
      </c>
      <c r="L46" s="10">
        <v>3626.06</v>
      </c>
      <c r="M46" s="12">
        <v>319.04000000000002</v>
      </c>
    </row>
    <row r="47" spans="1:13">
      <c r="A47" s="9" t="s">
        <v>180</v>
      </c>
      <c r="B47" s="10">
        <v>10.34</v>
      </c>
      <c r="C47" s="11">
        <v>6.55</v>
      </c>
      <c r="D47" s="10">
        <v>12.79</v>
      </c>
      <c r="E47" s="12">
        <v>7.65</v>
      </c>
      <c r="F47" s="13">
        <v>58.72</v>
      </c>
      <c r="G47" s="11">
        <v>18.95</v>
      </c>
      <c r="H47" s="10">
        <v>17.02</v>
      </c>
      <c r="I47" s="12">
        <v>9</v>
      </c>
      <c r="J47" s="13">
        <v>17.62</v>
      </c>
      <c r="K47" s="11">
        <v>8.4600000000000009</v>
      </c>
      <c r="L47" s="10">
        <v>18.940000000000001</v>
      </c>
      <c r="M47" s="12">
        <v>9.8800000000000008</v>
      </c>
    </row>
    <row r="48" spans="1:13">
      <c r="A48" s="9" t="s">
        <v>19</v>
      </c>
      <c r="B48" s="10">
        <v>11328.66</v>
      </c>
      <c r="C48" s="11">
        <v>6812.64</v>
      </c>
      <c r="D48" s="10">
        <v>5663.79</v>
      </c>
      <c r="E48" s="12">
        <v>8346.3799999999992</v>
      </c>
      <c r="F48" s="13">
        <v>11407.5</v>
      </c>
      <c r="G48" s="11">
        <v>14136.93</v>
      </c>
      <c r="H48" s="10">
        <v>10693.22</v>
      </c>
      <c r="I48" s="12">
        <v>25396.34</v>
      </c>
      <c r="J48" s="13">
        <v>13081.5</v>
      </c>
      <c r="K48" s="11">
        <v>15909.35</v>
      </c>
      <c r="L48" s="10">
        <v>14331.06</v>
      </c>
      <c r="M48" s="12">
        <v>10569.02</v>
      </c>
    </row>
    <row r="49" spans="1:13">
      <c r="A49" s="9" t="s">
        <v>181</v>
      </c>
      <c r="B49" s="10">
        <v>0</v>
      </c>
      <c r="C49" s="11">
        <v>0</v>
      </c>
      <c r="D49" s="10">
        <v>0</v>
      </c>
      <c r="E49" s="12">
        <v>0</v>
      </c>
      <c r="F49" s="13">
        <v>0</v>
      </c>
      <c r="G49" s="11">
        <v>0</v>
      </c>
      <c r="H49" s="10">
        <v>0</v>
      </c>
      <c r="I49" s="12">
        <v>0</v>
      </c>
      <c r="J49" s="13">
        <v>0</v>
      </c>
      <c r="K49" s="11">
        <v>0</v>
      </c>
      <c r="L49" s="10">
        <v>0</v>
      </c>
      <c r="M49" s="12">
        <v>0</v>
      </c>
    </row>
    <row r="50" spans="1:13">
      <c r="A50" s="9" t="s">
        <v>20</v>
      </c>
      <c r="B50" s="10">
        <v>4962.3</v>
      </c>
      <c r="C50" s="11">
        <v>8520.15</v>
      </c>
      <c r="D50" s="10">
        <v>2394.3000000000002</v>
      </c>
      <c r="E50" s="12">
        <v>7020.85</v>
      </c>
      <c r="F50" s="13">
        <v>2713.3</v>
      </c>
      <c r="G50" s="11">
        <v>4198.3999999999996</v>
      </c>
      <c r="H50" s="10">
        <v>3188.95</v>
      </c>
      <c r="I50" s="12">
        <v>4339.55</v>
      </c>
      <c r="J50" s="13">
        <v>6094.6</v>
      </c>
      <c r="K50" s="11">
        <v>4649.1000000000004</v>
      </c>
      <c r="L50" s="10">
        <v>3818.15</v>
      </c>
      <c r="M50" s="12">
        <v>5003.5</v>
      </c>
    </row>
    <row r="51" spans="1:13">
      <c r="A51" s="9" t="s">
        <v>21</v>
      </c>
      <c r="B51" s="10">
        <v>362.46</v>
      </c>
      <c r="C51" s="11">
        <v>10557.44</v>
      </c>
      <c r="D51" s="10">
        <v>903.28</v>
      </c>
      <c r="E51" s="12">
        <v>8120.18</v>
      </c>
      <c r="F51" s="13">
        <v>3128.46</v>
      </c>
      <c r="G51" s="11">
        <v>3204.97</v>
      </c>
      <c r="H51" s="10">
        <v>93.91</v>
      </c>
      <c r="I51" s="12">
        <v>10961.62</v>
      </c>
      <c r="J51" s="13">
        <v>133.87</v>
      </c>
      <c r="K51" s="11">
        <v>8608.14</v>
      </c>
      <c r="L51" s="10">
        <v>1314.18</v>
      </c>
      <c r="M51" s="12">
        <v>8933.36</v>
      </c>
    </row>
    <row r="52" spans="1:13">
      <c r="A52" s="9" t="s">
        <v>77</v>
      </c>
      <c r="B52" s="10">
        <v>15.45</v>
      </c>
      <c r="C52" s="11">
        <v>0</v>
      </c>
      <c r="D52" s="10">
        <v>0</v>
      </c>
      <c r="E52" s="12">
        <v>0</v>
      </c>
      <c r="F52" s="13">
        <v>0</v>
      </c>
      <c r="G52" s="11">
        <v>0</v>
      </c>
      <c r="H52" s="10">
        <v>0</v>
      </c>
      <c r="I52" s="12">
        <v>0</v>
      </c>
      <c r="J52" s="13">
        <v>0</v>
      </c>
      <c r="K52" s="11">
        <v>0</v>
      </c>
      <c r="L52" s="10">
        <v>0</v>
      </c>
      <c r="M52" s="12">
        <v>0</v>
      </c>
    </row>
    <row r="53" spans="1:13">
      <c r="A53" s="9" t="s">
        <v>78</v>
      </c>
      <c r="B53" s="10">
        <v>0</v>
      </c>
      <c r="C53" s="11">
        <v>0</v>
      </c>
      <c r="D53" s="10">
        <v>2462</v>
      </c>
      <c r="E53" s="12">
        <v>1573.8</v>
      </c>
      <c r="F53" s="13">
        <v>13717.1</v>
      </c>
      <c r="G53" s="11">
        <v>4424.8999999999996</v>
      </c>
      <c r="H53" s="10">
        <v>6046.25</v>
      </c>
      <c r="I53" s="12">
        <v>6983.4</v>
      </c>
      <c r="J53" s="13">
        <v>6546.05</v>
      </c>
      <c r="K53" s="11">
        <v>3783.45</v>
      </c>
      <c r="L53" s="10">
        <v>3822.85</v>
      </c>
      <c r="M53" s="12">
        <v>2723.65</v>
      </c>
    </row>
    <row r="54" spans="1:13">
      <c r="A54" s="9" t="s">
        <v>79</v>
      </c>
      <c r="B54" s="10">
        <v>0</v>
      </c>
      <c r="C54" s="11">
        <v>1.64</v>
      </c>
      <c r="D54" s="10">
        <v>0</v>
      </c>
      <c r="E54" s="12">
        <v>0</v>
      </c>
      <c r="F54" s="13">
        <v>0</v>
      </c>
      <c r="G54" s="11">
        <v>0</v>
      </c>
      <c r="H54" s="10">
        <v>0</v>
      </c>
      <c r="I54" s="12">
        <v>0</v>
      </c>
      <c r="J54" s="13">
        <v>0</v>
      </c>
      <c r="K54" s="11">
        <v>0</v>
      </c>
      <c r="L54" s="10">
        <v>0</v>
      </c>
      <c r="M54" s="12">
        <v>0</v>
      </c>
    </row>
    <row r="55" spans="1:13">
      <c r="A55" s="9" t="s">
        <v>80</v>
      </c>
      <c r="B55" s="10">
        <v>12289.45</v>
      </c>
      <c r="C55" s="11">
        <v>2333.5</v>
      </c>
      <c r="D55" s="10">
        <v>10231.35</v>
      </c>
      <c r="E55" s="12">
        <v>5321.55</v>
      </c>
      <c r="F55" s="13">
        <v>3950.9</v>
      </c>
      <c r="G55" s="11">
        <v>4897.3500000000004</v>
      </c>
      <c r="H55" s="10">
        <v>5548.75</v>
      </c>
      <c r="I55" s="12">
        <v>5487.2</v>
      </c>
      <c r="J55" s="13">
        <v>4262.3999999999996</v>
      </c>
      <c r="K55" s="11">
        <v>2928.2</v>
      </c>
      <c r="L55" s="10">
        <v>2547.4</v>
      </c>
      <c r="M55" s="12">
        <v>869.5</v>
      </c>
    </row>
    <row r="56" spans="1:13">
      <c r="A56" s="9" t="s">
        <v>81</v>
      </c>
      <c r="B56" s="10">
        <v>0</v>
      </c>
      <c r="C56" s="11">
        <v>0</v>
      </c>
      <c r="D56" s="10">
        <v>0</v>
      </c>
      <c r="E56" s="12">
        <v>0</v>
      </c>
      <c r="F56" s="13">
        <v>0</v>
      </c>
      <c r="G56" s="11">
        <v>0</v>
      </c>
      <c r="H56" s="10">
        <v>0</v>
      </c>
      <c r="I56" s="12">
        <v>0</v>
      </c>
      <c r="J56" s="13">
        <v>0</v>
      </c>
      <c r="K56" s="11">
        <v>0</v>
      </c>
      <c r="L56" s="10">
        <v>0</v>
      </c>
      <c r="M56" s="12">
        <v>0</v>
      </c>
    </row>
    <row r="57" spans="1:13">
      <c r="A57" s="9" t="s">
        <v>82</v>
      </c>
      <c r="B57" s="10">
        <v>0</v>
      </c>
      <c r="C57" s="11">
        <v>0</v>
      </c>
      <c r="D57" s="10">
        <v>18970.7</v>
      </c>
      <c r="E57" s="12">
        <v>4273.75</v>
      </c>
      <c r="F57" s="13">
        <v>43172.35</v>
      </c>
      <c r="G57" s="11">
        <v>5.15</v>
      </c>
      <c r="H57" s="10">
        <v>46066.6</v>
      </c>
      <c r="I57" s="12">
        <v>6.05</v>
      </c>
      <c r="J57" s="13">
        <v>37578.400000000001</v>
      </c>
      <c r="K57" s="11">
        <v>20.3</v>
      </c>
      <c r="L57" s="10">
        <v>7358.5</v>
      </c>
      <c r="M57" s="12">
        <v>1.95</v>
      </c>
    </row>
    <row r="58" spans="1:13">
      <c r="A58" s="9" t="s">
        <v>83</v>
      </c>
      <c r="B58" s="10">
        <v>0</v>
      </c>
      <c r="C58" s="11">
        <v>0</v>
      </c>
      <c r="D58" s="10">
        <v>0</v>
      </c>
      <c r="E58" s="12">
        <v>0</v>
      </c>
      <c r="F58" s="13">
        <v>0</v>
      </c>
      <c r="G58" s="11">
        <v>0</v>
      </c>
      <c r="H58" s="10">
        <v>0</v>
      </c>
      <c r="I58" s="12">
        <v>0</v>
      </c>
      <c r="J58" s="13">
        <v>0</v>
      </c>
      <c r="K58" s="11">
        <v>0</v>
      </c>
      <c r="L58" s="10">
        <v>0</v>
      </c>
      <c r="M58" s="12">
        <v>0</v>
      </c>
    </row>
    <row r="59" spans="1:13">
      <c r="A59" s="9" t="s">
        <v>84</v>
      </c>
      <c r="B59" s="10">
        <v>16985.3</v>
      </c>
      <c r="C59" s="11">
        <v>3981.85</v>
      </c>
      <c r="D59" s="10">
        <v>462.35</v>
      </c>
      <c r="E59" s="12">
        <v>828.05</v>
      </c>
      <c r="F59" s="13">
        <v>8765.2999999999993</v>
      </c>
      <c r="G59" s="11">
        <v>354.1</v>
      </c>
      <c r="H59" s="10">
        <v>21344.9</v>
      </c>
      <c r="I59" s="12">
        <v>113.8</v>
      </c>
      <c r="J59" s="13">
        <v>11437.6</v>
      </c>
      <c r="K59" s="11">
        <v>410.8</v>
      </c>
      <c r="L59" s="10">
        <v>1120.0999999999999</v>
      </c>
      <c r="M59" s="12">
        <v>322.85000000000002</v>
      </c>
    </row>
    <row r="60" spans="1:13">
      <c r="A60" s="9" t="s">
        <v>85</v>
      </c>
      <c r="B60" s="10">
        <v>0</v>
      </c>
      <c r="C60" s="11">
        <v>0</v>
      </c>
      <c r="D60" s="10">
        <v>0</v>
      </c>
      <c r="E60" s="12">
        <v>0</v>
      </c>
      <c r="F60" s="13">
        <v>3950.75</v>
      </c>
      <c r="G60" s="11">
        <v>913.35</v>
      </c>
      <c r="H60" s="10">
        <v>10942.45</v>
      </c>
      <c r="I60" s="12">
        <v>15542.6</v>
      </c>
      <c r="J60" s="13">
        <v>15739.8</v>
      </c>
      <c r="K60" s="11">
        <v>12625.1</v>
      </c>
      <c r="L60" s="10">
        <v>17741.55</v>
      </c>
      <c r="M60" s="12">
        <v>10196.15</v>
      </c>
    </row>
    <row r="61" spans="1:13">
      <c r="A61" s="9" t="s">
        <v>86</v>
      </c>
      <c r="B61" s="10">
        <v>32727.1</v>
      </c>
      <c r="C61" s="11">
        <v>9469.5499999999993</v>
      </c>
      <c r="D61" s="10">
        <v>18841.349999999999</v>
      </c>
      <c r="E61" s="12">
        <v>11977.95</v>
      </c>
      <c r="F61" s="13">
        <v>15185.85</v>
      </c>
      <c r="G61" s="11">
        <v>13593.9</v>
      </c>
      <c r="H61" s="10">
        <v>13259.9</v>
      </c>
      <c r="I61" s="12">
        <v>13535.15</v>
      </c>
      <c r="J61" s="13">
        <v>6347.95</v>
      </c>
      <c r="K61" s="11">
        <v>3097</v>
      </c>
      <c r="L61" s="10">
        <v>0</v>
      </c>
      <c r="M61" s="12">
        <v>0</v>
      </c>
    </row>
    <row r="62" spans="1:13">
      <c r="A62" s="9" t="s">
        <v>115</v>
      </c>
      <c r="B62" s="10">
        <v>5135</v>
      </c>
      <c r="C62" s="11">
        <v>1511.45</v>
      </c>
      <c r="D62" s="10">
        <v>7290.3</v>
      </c>
      <c r="E62" s="12">
        <v>2071.6</v>
      </c>
      <c r="F62" s="13">
        <v>7106.8</v>
      </c>
      <c r="G62" s="11">
        <v>1780.2</v>
      </c>
      <c r="H62" s="10">
        <v>6339.85</v>
      </c>
      <c r="I62" s="12">
        <v>1834.65</v>
      </c>
      <c r="J62" s="13">
        <v>7673.9</v>
      </c>
      <c r="K62" s="11">
        <v>1871.85</v>
      </c>
      <c r="L62" s="10">
        <v>6353.1</v>
      </c>
      <c r="M62" s="12">
        <v>989.75</v>
      </c>
    </row>
    <row r="63" spans="1:13">
      <c r="A63" s="9" t="s">
        <v>116</v>
      </c>
      <c r="B63" s="10">
        <v>7063.9</v>
      </c>
      <c r="C63" s="11">
        <v>161.35</v>
      </c>
      <c r="D63" s="10">
        <v>8826.4</v>
      </c>
      <c r="E63" s="12">
        <v>384.7</v>
      </c>
      <c r="F63" s="13">
        <v>8344.2999999999993</v>
      </c>
      <c r="G63" s="11">
        <v>309.64999999999998</v>
      </c>
      <c r="H63" s="10">
        <v>8155.25</v>
      </c>
      <c r="I63" s="12">
        <v>488.45</v>
      </c>
      <c r="J63" s="13">
        <v>8680.7999999999993</v>
      </c>
      <c r="K63" s="11">
        <v>810.9</v>
      </c>
      <c r="L63" s="10">
        <v>9260.35</v>
      </c>
      <c r="M63" s="12">
        <v>758.4</v>
      </c>
    </row>
    <row r="64" spans="1:13">
      <c r="A64" s="9" t="s">
        <v>117</v>
      </c>
      <c r="B64" s="10">
        <v>4744.55</v>
      </c>
      <c r="C64" s="11">
        <v>1041.7</v>
      </c>
      <c r="D64" s="10">
        <v>4183.1499999999996</v>
      </c>
      <c r="E64" s="12">
        <v>2130.35</v>
      </c>
      <c r="F64" s="13">
        <v>4434.25</v>
      </c>
      <c r="G64" s="11">
        <v>2230.5500000000002</v>
      </c>
      <c r="H64" s="10">
        <v>3244.35</v>
      </c>
      <c r="I64" s="12">
        <v>2385.1</v>
      </c>
      <c r="J64" s="13">
        <v>4408.3500000000004</v>
      </c>
      <c r="K64" s="11">
        <v>2286.5500000000002</v>
      </c>
      <c r="L64" s="10">
        <v>5913.25</v>
      </c>
      <c r="M64" s="12">
        <v>1290.8</v>
      </c>
    </row>
    <row r="65" spans="1:13">
      <c r="A65" s="9" t="s">
        <v>118</v>
      </c>
      <c r="B65" s="10">
        <v>7433.75</v>
      </c>
      <c r="C65" s="11">
        <v>735.75</v>
      </c>
      <c r="D65" s="10">
        <v>3860.45</v>
      </c>
      <c r="E65" s="12">
        <v>2957</v>
      </c>
      <c r="F65" s="13">
        <v>7024.15</v>
      </c>
      <c r="G65" s="11">
        <v>1529.65</v>
      </c>
      <c r="H65" s="10">
        <v>6784.75</v>
      </c>
      <c r="I65" s="12">
        <v>1929.45</v>
      </c>
      <c r="J65" s="13">
        <v>5023.75</v>
      </c>
      <c r="K65" s="11">
        <v>1576.5</v>
      </c>
      <c r="L65" s="10">
        <v>4187.05</v>
      </c>
      <c r="M65" s="12">
        <v>1644.15</v>
      </c>
    </row>
    <row r="66" spans="1:13">
      <c r="A66" s="9" t="s">
        <v>119</v>
      </c>
      <c r="B66" s="10">
        <v>6118.2</v>
      </c>
      <c r="C66" s="11">
        <v>235.7</v>
      </c>
      <c r="D66" s="10">
        <v>7186.25</v>
      </c>
      <c r="E66" s="12">
        <v>2604.1999999999998</v>
      </c>
      <c r="F66" s="13">
        <v>10328.1</v>
      </c>
      <c r="G66" s="11">
        <v>1608.4</v>
      </c>
      <c r="H66" s="10">
        <v>8211.5499999999993</v>
      </c>
      <c r="I66" s="12">
        <v>1417.05</v>
      </c>
      <c r="J66" s="13">
        <v>10193.5</v>
      </c>
      <c r="K66" s="11">
        <v>753.95</v>
      </c>
      <c r="L66" s="10">
        <v>7300.6</v>
      </c>
      <c r="M66" s="12">
        <v>936.8</v>
      </c>
    </row>
    <row r="67" spans="1:13">
      <c r="A67" s="9" t="s">
        <v>120</v>
      </c>
      <c r="B67" s="10">
        <v>4587.2</v>
      </c>
      <c r="C67" s="11">
        <v>418.95</v>
      </c>
      <c r="D67" s="10">
        <v>3036.6</v>
      </c>
      <c r="E67" s="12">
        <v>273.05</v>
      </c>
      <c r="F67" s="13">
        <v>2901.45</v>
      </c>
      <c r="G67" s="11">
        <v>329.45</v>
      </c>
      <c r="H67" s="10">
        <v>2257.65</v>
      </c>
      <c r="I67" s="12">
        <v>96.95</v>
      </c>
      <c r="J67" s="13">
        <v>2743.45</v>
      </c>
      <c r="K67" s="11">
        <v>73.95</v>
      </c>
      <c r="L67" s="10">
        <v>3365.35</v>
      </c>
      <c r="M67" s="12">
        <v>227.95</v>
      </c>
    </row>
    <row r="68" spans="1:13">
      <c r="A68" s="9" t="s">
        <v>99</v>
      </c>
      <c r="B68" s="10">
        <v>0</v>
      </c>
      <c r="C68" s="11">
        <v>0</v>
      </c>
      <c r="D68" s="10">
        <v>6667.35</v>
      </c>
      <c r="E68" s="12">
        <v>10452.549999999999</v>
      </c>
      <c r="F68" s="13">
        <v>14741.05</v>
      </c>
      <c r="G68" s="11">
        <v>9993.85</v>
      </c>
      <c r="H68" s="10">
        <v>10932.7</v>
      </c>
      <c r="I68" s="12">
        <v>8781.4</v>
      </c>
      <c r="J68" s="13">
        <v>6331.3</v>
      </c>
      <c r="K68" s="11">
        <v>7770.5</v>
      </c>
      <c r="L68" s="10">
        <v>5674.9</v>
      </c>
      <c r="M68" s="12">
        <v>593.95000000000005</v>
      </c>
    </row>
    <row r="69" spans="1:13">
      <c r="A69" s="9" t="s">
        <v>100</v>
      </c>
      <c r="B69" s="10">
        <v>6319.35</v>
      </c>
      <c r="C69" s="11">
        <v>4345.25</v>
      </c>
      <c r="D69" s="10">
        <v>12895.25</v>
      </c>
      <c r="E69" s="12">
        <v>7508.6</v>
      </c>
      <c r="F69" s="13">
        <v>0</v>
      </c>
      <c r="G69" s="11">
        <v>0</v>
      </c>
      <c r="H69" s="10">
        <v>7422.7</v>
      </c>
      <c r="I69" s="12">
        <v>5242.3</v>
      </c>
      <c r="J69" s="13">
        <v>3673</v>
      </c>
      <c r="K69" s="11">
        <v>1383.35</v>
      </c>
      <c r="L69" s="10">
        <v>14280.4</v>
      </c>
      <c r="M69" s="12">
        <v>5916.85</v>
      </c>
    </row>
    <row r="70" spans="1:13">
      <c r="A70" s="9" t="s">
        <v>26</v>
      </c>
      <c r="B70" s="10">
        <v>24740.65</v>
      </c>
      <c r="C70" s="11">
        <v>11344.55</v>
      </c>
      <c r="D70" s="10">
        <v>6835.25</v>
      </c>
      <c r="E70" s="12">
        <v>23760.1</v>
      </c>
      <c r="F70" s="13">
        <v>5602.3</v>
      </c>
      <c r="G70" s="11">
        <v>17176.849999999999</v>
      </c>
      <c r="H70" s="10">
        <v>7584</v>
      </c>
      <c r="I70" s="12">
        <v>21840.95</v>
      </c>
      <c r="J70" s="13">
        <v>9402.5499999999993</v>
      </c>
      <c r="K70" s="11">
        <v>17355.05</v>
      </c>
      <c r="L70" s="10">
        <v>3608.4</v>
      </c>
      <c r="M70" s="12">
        <v>26019</v>
      </c>
    </row>
    <row r="71" spans="1:13">
      <c r="A71" s="9" t="s">
        <v>27</v>
      </c>
      <c r="B71" s="10">
        <v>7048.3</v>
      </c>
      <c r="C71" s="11">
        <v>32370.1</v>
      </c>
      <c r="D71" s="10">
        <v>4956.75</v>
      </c>
      <c r="E71" s="12">
        <v>24757.15</v>
      </c>
      <c r="F71" s="13">
        <v>5595.9</v>
      </c>
      <c r="G71" s="11">
        <v>17881.150000000001</v>
      </c>
      <c r="H71" s="10">
        <v>6078.3</v>
      </c>
      <c r="I71" s="12">
        <v>19681.75</v>
      </c>
      <c r="J71" s="13">
        <v>7771.05</v>
      </c>
      <c r="K71" s="11">
        <v>15350.8</v>
      </c>
      <c r="L71" s="10">
        <v>7348.35</v>
      </c>
      <c r="M71" s="12">
        <v>27886.05</v>
      </c>
    </row>
    <row r="72" spans="1:13">
      <c r="A72" s="9" t="s">
        <v>28</v>
      </c>
      <c r="B72" s="10">
        <v>6750.6</v>
      </c>
      <c r="C72" s="11">
        <v>24338.05</v>
      </c>
      <c r="D72" s="10">
        <v>5754.85</v>
      </c>
      <c r="E72" s="12">
        <v>14154</v>
      </c>
      <c r="F72" s="13">
        <v>7166.6</v>
      </c>
      <c r="G72" s="11">
        <v>13689.85</v>
      </c>
      <c r="H72" s="10">
        <v>6406.8</v>
      </c>
      <c r="I72" s="12">
        <v>8997.1</v>
      </c>
      <c r="J72" s="13">
        <v>5551.55</v>
      </c>
      <c r="K72" s="11">
        <v>8160.45</v>
      </c>
      <c r="L72" s="10">
        <v>4850.3500000000004</v>
      </c>
      <c r="M72" s="12">
        <v>16349.8</v>
      </c>
    </row>
    <row r="73" spans="1:13">
      <c r="A73" s="9" t="s">
        <v>29</v>
      </c>
      <c r="B73" s="10">
        <v>10807.9</v>
      </c>
      <c r="C73" s="11">
        <v>29027.4</v>
      </c>
      <c r="D73" s="10">
        <v>6388.15</v>
      </c>
      <c r="E73" s="12">
        <v>25796.9</v>
      </c>
      <c r="F73" s="13">
        <v>5774</v>
      </c>
      <c r="G73" s="11">
        <v>20646.599999999999</v>
      </c>
      <c r="H73" s="10">
        <v>7220.8</v>
      </c>
      <c r="I73" s="12">
        <v>17967.05</v>
      </c>
      <c r="J73" s="13">
        <v>7049.7</v>
      </c>
      <c r="K73" s="11">
        <v>15067.3</v>
      </c>
      <c r="L73" s="10">
        <v>41189.699999999997</v>
      </c>
      <c r="M73" s="12">
        <v>4303.3500000000004</v>
      </c>
    </row>
    <row r="74" spans="1:13">
      <c r="A74" s="9" t="s">
        <v>30</v>
      </c>
      <c r="B74" s="10">
        <v>9879.25</v>
      </c>
      <c r="C74" s="11">
        <v>25671.35</v>
      </c>
      <c r="D74" s="10">
        <v>6728.3</v>
      </c>
      <c r="E74" s="12">
        <v>24854.400000000001</v>
      </c>
      <c r="F74" s="13">
        <v>7136.3</v>
      </c>
      <c r="G74" s="11">
        <v>20330.2</v>
      </c>
      <c r="H74" s="10">
        <v>7066</v>
      </c>
      <c r="I74" s="12">
        <v>17920.55</v>
      </c>
      <c r="J74" s="13">
        <v>8747.75</v>
      </c>
      <c r="K74" s="11">
        <v>13338.65</v>
      </c>
      <c r="L74" s="10">
        <v>5823.5</v>
      </c>
      <c r="M74" s="12">
        <v>27813.15</v>
      </c>
    </row>
    <row r="75" spans="1:13">
      <c r="A75" s="9" t="s">
        <v>31</v>
      </c>
      <c r="B75" s="10">
        <v>8824.7000000000007</v>
      </c>
      <c r="C75" s="11">
        <v>28038.65</v>
      </c>
      <c r="D75" s="10">
        <v>5381.95</v>
      </c>
      <c r="E75" s="12">
        <v>25678.9</v>
      </c>
      <c r="F75" s="13">
        <v>6173.15</v>
      </c>
      <c r="G75" s="11">
        <v>20433.7</v>
      </c>
      <c r="H75" s="10">
        <v>5647.6</v>
      </c>
      <c r="I75" s="12">
        <v>19704.75</v>
      </c>
      <c r="J75" s="13">
        <v>6179.75</v>
      </c>
      <c r="K75" s="11">
        <v>11051.85</v>
      </c>
      <c r="L75" s="10">
        <v>5155.6499999999996</v>
      </c>
      <c r="M75" s="12">
        <v>27623.05</v>
      </c>
    </row>
    <row r="76" spans="1:13">
      <c r="A76" s="9" t="s">
        <v>32</v>
      </c>
      <c r="B76" s="10">
        <v>0</v>
      </c>
      <c r="C76" s="11">
        <v>0</v>
      </c>
      <c r="D76" s="10">
        <v>0</v>
      </c>
      <c r="E76" s="12">
        <v>0</v>
      </c>
      <c r="F76" s="13">
        <v>0</v>
      </c>
      <c r="G76" s="11">
        <v>0</v>
      </c>
      <c r="H76" s="10">
        <v>0</v>
      </c>
      <c r="I76" s="12">
        <v>0</v>
      </c>
      <c r="J76" s="13">
        <v>0</v>
      </c>
      <c r="K76" s="11">
        <v>0</v>
      </c>
      <c r="L76" s="10">
        <v>0</v>
      </c>
      <c r="M76" s="12">
        <v>0</v>
      </c>
    </row>
    <row r="77" spans="1:13">
      <c r="A77" s="9" t="s">
        <v>33</v>
      </c>
      <c r="B77" s="10">
        <v>0</v>
      </c>
      <c r="C77" s="11">
        <v>0</v>
      </c>
      <c r="D77" s="10">
        <v>0</v>
      </c>
      <c r="E77" s="12">
        <v>0</v>
      </c>
      <c r="F77" s="13">
        <v>0</v>
      </c>
      <c r="G77" s="11">
        <v>0</v>
      </c>
      <c r="H77" s="10">
        <v>0</v>
      </c>
      <c r="I77" s="12">
        <v>0</v>
      </c>
      <c r="J77" s="13">
        <v>0</v>
      </c>
      <c r="K77" s="11">
        <v>0</v>
      </c>
      <c r="L77" s="10">
        <v>0</v>
      </c>
      <c r="M77" s="12">
        <v>0</v>
      </c>
    </row>
    <row r="78" spans="1:13">
      <c r="A78" s="9" t="s">
        <v>34</v>
      </c>
      <c r="B78" s="10">
        <v>0</v>
      </c>
      <c r="C78" s="11">
        <v>0</v>
      </c>
      <c r="D78" s="10">
        <v>0</v>
      </c>
      <c r="E78" s="12">
        <v>0</v>
      </c>
      <c r="F78" s="13">
        <v>0</v>
      </c>
      <c r="G78" s="11">
        <v>0</v>
      </c>
      <c r="H78" s="10">
        <v>0</v>
      </c>
      <c r="I78" s="12">
        <v>0</v>
      </c>
      <c r="J78" s="13">
        <v>0</v>
      </c>
      <c r="K78" s="11">
        <v>0</v>
      </c>
      <c r="L78" s="10">
        <v>0</v>
      </c>
      <c r="M78" s="12">
        <v>0</v>
      </c>
    </row>
    <row r="79" spans="1:13">
      <c r="A79" s="9" t="s">
        <v>132</v>
      </c>
      <c r="B79" s="10">
        <v>5149.28</v>
      </c>
      <c r="C79" s="11">
        <v>2144.83</v>
      </c>
      <c r="D79" s="10">
        <v>2638.95</v>
      </c>
      <c r="E79" s="12">
        <v>2198.13</v>
      </c>
      <c r="F79" s="13">
        <v>4401.58</v>
      </c>
      <c r="G79" s="11">
        <v>1402.85</v>
      </c>
      <c r="H79" s="10">
        <v>0</v>
      </c>
      <c r="I79" s="12">
        <v>0</v>
      </c>
      <c r="J79" s="13">
        <v>0</v>
      </c>
      <c r="K79" s="11">
        <v>0</v>
      </c>
      <c r="L79" s="10">
        <v>0</v>
      </c>
      <c r="M79" s="12">
        <v>0</v>
      </c>
    </row>
    <row r="80" spans="1:13">
      <c r="A80" s="9" t="s">
        <v>133</v>
      </c>
      <c r="B80" s="10">
        <v>3044.85</v>
      </c>
      <c r="C80" s="11">
        <v>1893.45</v>
      </c>
      <c r="D80" s="10">
        <v>1928.85</v>
      </c>
      <c r="E80" s="12">
        <v>3224.73</v>
      </c>
      <c r="F80" s="13">
        <v>2588.5500000000002</v>
      </c>
      <c r="G80" s="11">
        <v>2188.85</v>
      </c>
      <c r="H80" s="10">
        <v>0</v>
      </c>
      <c r="I80" s="12">
        <v>0</v>
      </c>
      <c r="J80" s="13">
        <v>0</v>
      </c>
      <c r="K80" s="11">
        <v>0</v>
      </c>
      <c r="L80" s="10">
        <v>0</v>
      </c>
      <c r="M80" s="12">
        <v>0</v>
      </c>
    </row>
    <row r="81" spans="1:13">
      <c r="A81" s="9" t="s">
        <v>134</v>
      </c>
      <c r="B81" s="10">
        <v>4002.13</v>
      </c>
      <c r="C81" s="11">
        <v>3218.7</v>
      </c>
      <c r="D81" s="10">
        <v>3007.65</v>
      </c>
      <c r="E81" s="12">
        <v>2327.4299999999998</v>
      </c>
      <c r="F81" s="13">
        <v>3988.7</v>
      </c>
      <c r="G81" s="11">
        <v>2375.6</v>
      </c>
      <c r="H81" s="10">
        <v>0</v>
      </c>
      <c r="I81" s="12">
        <v>0</v>
      </c>
      <c r="J81" s="13">
        <v>0</v>
      </c>
      <c r="K81" s="11">
        <v>0</v>
      </c>
      <c r="L81" s="10">
        <v>0</v>
      </c>
      <c r="M81" s="12">
        <v>0</v>
      </c>
    </row>
    <row r="82" spans="1:13">
      <c r="A82" s="9" t="s">
        <v>135</v>
      </c>
      <c r="B82" s="10">
        <v>5556.55</v>
      </c>
      <c r="C82" s="11">
        <v>334.63</v>
      </c>
      <c r="D82" s="10">
        <v>4762.58</v>
      </c>
      <c r="E82" s="12">
        <v>656.7</v>
      </c>
      <c r="F82" s="13">
        <v>6150.78</v>
      </c>
      <c r="G82" s="11">
        <v>868.8</v>
      </c>
      <c r="H82" s="10">
        <v>0</v>
      </c>
      <c r="I82" s="12">
        <v>0</v>
      </c>
      <c r="J82" s="13">
        <v>0</v>
      </c>
      <c r="K82" s="11">
        <v>0</v>
      </c>
      <c r="L82" s="10">
        <v>0</v>
      </c>
      <c r="M82" s="12">
        <v>0</v>
      </c>
    </row>
    <row r="83" spans="1:13">
      <c r="A83" s="9" t="s">
        <v>35</v>
      </c>
      <c r="B83" s="10">
        <v>6199.85</v>
      </c>
      <c r="C83" s="11">
        <v>5052.38</v>
      </c>
      <c r="D83" s="10">
        <v>1438.63</v>
      </c>
      <c r="E83" s="12">
        <v>4464.5</v>
      </c>
      <c r="F83" s="13">
        <v>3121.27</v>
      </c>
      <c r="G83" s="11">
        <v>5327.86</v>
      </c>
      <c r="H83" s="10">
        <v>2021.47</v>
      </c>
      <c r="I83" s="12">
        <v>8146.37</v>
      </c>
      <c r="J83" s="13">
        <v>2807.28</v>
      </c>
      <c r="K83" s="11">
        <v>9825.48</v>
      </c>
      <c r="L83" s="10">
        <v>2456.2800000000002</v>
      </c>
      <c r="M83" s="12">
        <v>6491.95</v>
      </c>
    </row>
    <row r="84" spans="1:13">
      <c r="A84" s="9" t="s">
        <v>12</v>
      </c>
      <c r="B84" s="10">
        <v>1181.8</v>
      </c>
      <c r="C84" s="11">
        <v>2649.2</v>
      </c>
      <c r="D84" s="10">
        <v>2926.4</v>
      </c>
      <c r="E84" s="12">
        <v>8466.6</v>
      </c>
      <c r="F84" s="13">
        <v>4661.7</v>
      </c>
      <c r="G84" s="11">
        <v>8231.85</v>
      </c>
      <c r="H84" s="10">
        <v>3581.55</v>
      </c>
      <c r="I84" s="12">
        <v>5573.55</v>
      </c>
      <c r="J84" s="13">
        <v>3850.6</v>
      </c>
      <c r="K84" s="11">
        <v>4246.2</v>
      </c>
      <c r="L84" s="10">
        <v>2652.95</v>
      </c>
      <c r="M84" s="12">
        <v>5194.95</v>
      </c>
    </row>
    <row r="85" spans="1:13">
      <c r="A85" s="9" t="s">
        <v>13</v>
      </c>
      <c r="B85" s="10">
        <v>1964.05</v>
      </c>
      <c r="C85" s="11">
        <v>3130.45</v>
      </c>
      <c r="D85" s="10">
        <v>2695.75</v>
      </c>
      <c r="E85" s="12">
        <v>9365</v>
      </c>
      <c r="F85" s="13">
        <v>3232.95</v>
      </c>
      <c r="G85" s="11">
        <v>6417.2</v>
      </c>
      <c r="H85" s="10">
        <v>2173.0500000000002</v>
      </c>
      <c r="I85" s="12">
        <v>6427.6</v>
      </c>
      <c r="J85" s="13">
        <v>2047.6</v>
      </c>
      <c r="K85" s="11">
        <v>3528.75</v>
      </c>
      <c r="L85" s="10">
        <v>2350.4</v>
      </c>
      <c r="M85" s="12">
        <v>3109.1</v>
      </c>
    </row>
    <row r="86" spans="1:13">
      <c r="A86" s="9" t="s">
        <v>14</v>
      </c>
      <c r="B86" s="10">
        <v>2072.9</v>
      </c>
      <c r="C86" s="11">
        <v>7147.25</v>
      </c>
      <c r="D86" s="10">
        <v>2805.55</v>
      </c>
      <c r="E86" s="12">
        <v>16936.8</v>
      </c>
      <c r="F86" s="13">
        <v>3314.45</v>
      </c>
      <c r="G86" s="11">
        <v>12064.8</v>
      </c>
      <c r="H86" s="10">
        <v>3722.2</v>
      </c>
      <c r="I86" s="12">
        <v>14852.05</v>
      </c>
      <c r="J86" s="13">
        <v>4192.05</v>
      </c>
      <c r="K86" s="11">
        <v>10260.4</v>
      </c>
      <c r="L86" s="10">
        <v>3109.55</v>
      </c>
      <c r="M86" s="12">
        <v>11035.1</v>
      </c>
    </row>
    <row r="87" spans="1:13">
      <c r="A87" s="9" t="s">
        <v>15</v>
      </c>
      <c r="B87" s="10">
        <v>2570.25</v>
      </c>
      <c r="C87" s="11">
        <v>8768.5499999999993</v>
      </c>
      <c r="D87" s="10">
        <v>3577.05</v>
      </c>
      <c r="E87" s="12">
        <v>17507.25</v>
      </c>
      <c r="F87" s="13">
        <v>5807.1</v>
      </c>
      <c r="G87" s="11">
        <v>12974.2</v>
      </c>
      <c r="H87" s="10">
        <v>4258.8500000000004</v>
      </c>
      <c r="I87" s="12">
        <v>14556.35</v>
      </c>
      <c r="J87" s="13">
        <v>3370.45</v>
      </c>
      <c r="K87" s="11">
        <v>9085.6</v>
      </c>
      <c r="L87" s="10">
        <v>47.15</v>
      </c>
      <c r="M87" s="12">
        <v>377.1</v>
      </c>
    </row>
    <row r="88" spans="1:13">
      <c r="A88" s="9" t="s">
        <v>182</v>
      </c>
      <c r="B88" s="10">
        <v>22.64</v>
      </c>
      <c r="C88" s="11">
        <v>126.09</v>
      </c>
      <c r="D88" s="10">
        <v>21.7</v>
      </c>
      <c r="E88" s="12">
        <v>170.51</v>
      </c>
      <c r="F88" s="13">
        <v>54.96</v>
      </c>
      <c r="G88" s="11">
        <v>263.23</v>
      </c>
      <c r="H88" s="10">
        <v>26.47</v>
      </c>
      <c r="I88" s="12">
        <v>132.22999999999999</v>
      </c>
      <c r="J88" s="13">
        <v>9.6199999999999992</v>
      </c>
      <c r="K88" s="11">
        <v>50.87</v>
      </c>
      <c r="L88" s="10">
        <v>16.84</v>
      </c>
      <c r="M88" s="12">
        <v>98.02</v>
      </c>
    </row>
    <row r="89" spans="1:13">
      <c r="A89" s="9" t="s">
        <v>183</v>
      </c>
      <c r="B89" s="10">
        <v>2.12</v>
      </c>
      <c r="C89" s="11">
        <v>14.79</v>
      </c>
      <c r="D89" s="10">
        <v>14.31</v>
      </c>
      <c r="E89" s="12">
        <v>168.26</v>
      </c>
      <c r="F89" s="13">
        <v>39.049999999999997</v>
      </c>
      <c r="G89" s="11">
        <v>305.51</v>
      </c>
      <c r="H89" s="10">
        <v>14.91</v>
      </c>
      <c r="I89" s="12">
        <v>164.76</v>
      </c>
      <c r="J89" s="13">
        <v>5.46</v>
      </c>
      <c r="K89" s="11">
        <v>64.760000000000005</v>
      </c>
      <c r="L89" s="10">
        <v>5.0999999999999996</v>
      </c>
      <c r="M89" s="12">
        <v>57.67</v>
      </c>
    </row>
    <row r="90" spans="1:13">
      <c r="A90" s="9" t="s">
        <v>184</v>
      </c>
      <c r="B90" s="10">
        <v>28.18</v>
      </c>
      <c r="C90" s="11">
        <v>126.8</v>
      </c>
      <c r="D90" s="10">
        <v>16.84</v>
      </c>
      <c r="E90" s="12">
        <v>163.02000000000001</v>
      </c>
      <c r="F90" s="13">
        <v>45.73</v>
      </c>
      <c r="G90" s="11">
        <v>287.77999999999997</v>
      </c>
      <c r="H90" s="10">
        <v>20.75</v>
      </c>
      <c r="I90" s="12">
        <v>140.94</v>
      </c>
      <c r="J90" s="13">
        <v>7.62</v>
      </c>
      <c r="K90" s="11">
        <v>50.63</v>
      </c>
      <c r="L90" s="10">
        <v>13.53</v>
      </c>
      <c r="M90" s="12">
        <v>96.48</v>
      </c>
    </row>
    <row r="91" spans="1:13">
      <c r="A91" s="9" t="s">
        <v>185</v>
      </c>
      <c r="B91" s="10">
        <v>0</v>
      </c>
      <c r="C91" s="11">
        <v>0</v>
      </c>
      <c r="D91" s="10">
        <v>152.68</v>
      </c>
      <c r="E91" s="12">
        <v>19.48</v>
      </c>
      <c r="F91" s="13">
        <v>471.57</v>
      </c>
      <c r="G91" s="11">
        <v>11.35</v>
      </c>
      <c r="H91" s="10">
        <v>421.65</v>
      </c>
      <c r="I91" s="12">
        <v>9</v>
      </c>
      <c r="J91" s="13">
        <v>331.25</v>
      </c>
      <c r="K91" s="11">
        <v>14.46</v>
      </c>
      <c r="L91" s="10">
        <v>401.25</v>
      </c>
      <c r="M91" s="12">
        <v>11.6</v>
      </c>
    </row>
    <row r="92" spans="1:13">
      <c r="A92" s="9" t="s">
        <v>186</v>
      </c>
      <c r="B92" s="10">
        <v>59.06</v>
      </c>
      <c r="C92" s="11">
        <v>41.48</v>
      </c>
      <c r="D92" s="10">
        <v>93.89</v>
      </c>
      <c r="E92" s="12">
        <v>127.76</v>
      </c>
      <c r="F92" s="13">
        <v>359.15</v>
      </c>
      <c r="G92" s="11">
        <v>96.54</v>
      </c>
      <c r="H92" s="10">
        <v>356.99</v>
      </c>
      <c r="I92" s="12">
        <v>56.74</v>
      </c>
      <c r="J92" s="13">
        <v>307.13</v>
      </c>
      <c r="K92" s="11">
        <v>53.48</v>
      </c>
      <c r="L92" s="10">
        <v>9.93</v>
      </c>
      <c r="M92" s="12">
        <v>210.99</v>
      </c>
    </row>
    <row r="93" spans="1:13">
      <c r="A93" s="9" t="s">
        <v>187</v>
      </c>
      <c r="B93" s="10">
        <v>35.51</v>
      </c>
      <c r="C93" s="11">
        <v>395.26</v>
      </c>
      <c r="D93" s="10">
        <v>1.19</v>
      </c>
      <c r="E93" s="12">
        <v>52.66</v>
      </c>
      <c r="F93" s="13">
        <v>8.74</v>
      </c>
      <c r="G93" s="11">
        <v>212.72</v>
      </c>
      <c r="H93" s="10">
        <v>291.77</v>
      </c>
      <c r="I93" s="12">
        <v>91.75</v>
      </c>
      <c r="J93" s="13">
        <v>1.08</v>
      </c>
      <c r="K93" s="11">
        <v>331.97</v>
      </c>
      <c r="L93" s="10">
        <v>0.36</v>
      </c>
      <c r="M93" s="12">
        <v>449.54</v>
      </c>
    </row>
    <row r="94" spans="1:13">
      <c r="A94" s="9" t="s">
        <v>88</v>
      </c>
      <c r="B94" s="10">
        <v>25.8</v>
      </c>
      <c r="C94" s="11">
        <v>765.45</v>
      </c>
      <c r="D94" s="10">
        <v>35.700000000000003</v>
      </c>
      <c r="E94" s="12">
        <v>968.4</v>
      </c>
      <c r="F94" s="13">
        <v>140.15</v>
      </c>
      <c r="G94" s="11">
        <v>0.15</v>
      </c>
      <c r="H94" s="10">
        <v>1466</v>
      </c>
      <c r="I94" s="12">
        <v>136.19999999999999</v>
      </c>
      <c r="J94" s="13">
        <v>541.35</v>
      </c>
      <c r="K94" s="11">
        <v>191.95</v>
      </c>
      <c r="L94" s="10">
        <v>502.25</v>
      </c>
      <c r="M94" s="12">
        <v>6.5</v>
      </c>
    </row>
    <row r="95" spans="1:13">
      <c r="A95" s="9" t="s">
        <v>98</v>
      </c>
      <c r="B95" s="10">
        <v>13327.62</v>
      </c>
      <c r="C95" s="11">
        <v>1220.72</v>
      </c>
      <c r="D95" s="10">
        <v>978.82</v>
      </c>
      <c r="E95" s="12">
        <v>2.1800000000000002</v>
      </c>
      <c r="F95" s="13">
        <v>6350.02</v>
      </c>
      <c r="G95" s="11">
        <v>68.92</v>
      </c>
      <c r="H95" s="10">
        <v>7974.06</v>
      </c>
      <c r="I95" s="12">
        <v>1.04</v>
      </c>
      <c r="J95" s="13">
        <v>13612.76</v>
      </c>
      <c r="K95" s="11">
        <v>0.38</v>
      </c>
      <c r="L95" s="10">
        <v>16447.939999999999</v>
      </c>
      <c r="M95" s="12">
        <v>0</v>
      </c>
    </row>
    <row r="96" spans="1:13">
      <c r="A96" s="9" t="s">
        <v>57</v>
      </c>
      <c r="B96" s="10">
        <v>0.02</v>
      </c>
      <c r="C96" s="11">
        <v>6102.61</v>
      </c>
      <c r="D96" s="10">
        <v>0</v>
      </c>
      <c r="E96" s="12">
        <v>12215.58</v>
      </c>
      <c r="F96" s="13">
        <v>898.56</v>
      </c>
      <c r="G96" s="11">
        <v>11134.04</v>
      </c>
      <c r="H96" s="10">
        <v>0</v>
      </c>
      <c r="I96" s="12">
        <v>13553.29</v>
      </c>
      <c r="J96" s="13">
        <v>1875.69</v>
      </c>
      <c r="K96" s="11">
        <v>9599.4500000000007</v>
      </c>
      <c r="L96" s="10">
        <v>0</v>
      </c>
      <c r="M96" s="12">
        <v>12092.3</v>
      </c>
    </row>
    <row r="97" spans="1:13">
      <c r="A97" s="9" t="s">
        <v>36</v>
      </c>
      <c r="B97" s="10">
        <v>4794.83</v>
      </c>
      <c r="C97" s="11">
        <v>4960.95</v>
      </c>
      <c r="D97" s="10">
        <v>6317.85</v>
      </c>
      <c r="E97" s="12">
        <v>5772</v>
      </c>
      <c r="F97" s="13">
        <v>7284.68</v>
      </c>
      <c r="G97" s="11">
        <v>3288.45</v>
      </c>
      <c r="H97" s="10">
        <v>4997.33</v>
      </c>
      <c r="I97" s="12">
        <v>2750.33</v>
      </c>
      <c r="J97" s="13">
        <v>5987.25</v>
      </c>
      <c r="K97" s="11">
        <v>4463.4799999999996</v>
      </c>
      <c r="L97" s="10">
        <v>4991.03</v>
      </c>
      <c r="M97" s="12">
        <v>6501</v>
      </c>
    </row>
    <row r="98" spans="1:13">
      <c r="A98" s="9" t="s">
        <v>37</v>
      </c>
      <c r="B98" s="10">
        <v>3543.53</v>
      </c>
      <c r="C98" s="11">
        <v>3779.7</v>
      </c>
      <c r="D98" s="10">
        <v>4442.03</v>
      </c>
      <c r="E98" s="12">
        <v>6094.95</v>
      </c>
      <c r="F98" s="13">
        <v>7040.55</v>
      </c>
      <c r="G98" s="11">
        <v>4363.6499999999996</v>
      </c>
      <c r="H98" s="10">
        <v>4828.5</v>
      </c>
      <c r="I98" s="12">
        <v>3527.03</v>
      </c>
      <c r="J98" s="13">
        <v>3765.75</v>
      </c>
      <c r="K98" s="11">
        <v>4236.75</v>
      </c>
      <c r="L98" s="10">
        <v>5004.9799999999996</v>
      </c>
      <c r="M98" s="12">
        <v>4706.4799999999996</v>
      </c>
    </row>
    <row r="99" spans="1:13">
      <c r="A99" s="9" t="s">
        <v>38</v>
      </c>
      <c r="B99" s="10">
        <v>3026.4</v>
      </c>
      <c r="C99" s="11">
        <v>2856.6</v>
      </c>
      <c r="D99" s="10">
        <v>4799.33</v>
      </c>
      <c r="E99" s="12">
        <v>5208.38</v>
      </c>
      <c r="F99" s="13">
        <v>7514.03</v>
      </c>
      <c r="G99" s="11">
        <v>4251.3</v>
      </c>
      <c r="H99" s="10">
        <v>3241.43</v>
      </c>
      <c r="I99" s="12">
        <v>6138.9</v>
      </c>
      <c r="J99" s="13">
        <v>1700.55</v>
      </c>
      <c r="K99" s="11">
        <v>3854.4</v>
      </c>
      <c r="L99" s="10">
        <v>3881.7</v>
      </c>
      <c r="M99" s="12">
        <v>6043.73</v>
      </c>
    </row>
    <row r="100" spans="1:13">
      <c r="A100" s="9" t="s">
        <v>39</v>
      </c>
      <c r="B100" s="10">
        <v>6160.13</v>
      </c>
      <c r="C100" s="11">
        <v>4083.3</v>
      </c>
      <c r="D100" s="10">
        <v>6371.78</v>
      </c>
      <c r="E100" s="12">
        <v>4537.28</v>
      </c>
      <c r="F100" s="13">
        <v>5944.43</v>
      </c>
      <c r="G100" s="11">
        <v>4528.3500000000004</v>
      </c>
      <c r="H100" s="10">
        <v>5815.05</v>
      </c>
      <c r="I100" s="12">
        <v>4792.05</v>
      </c>
      <c r="J100" s="13">
        <v>6432.45</v>
      </c>
      <c r="K100" s="11">
        <v>4487.93</v>
      </c>
      <c r="L100" s="10">
        <v>5436.68</v>
      </c>
      <c r="M100" s="12">
        <v>6026.93</v>
      </c>
    </row>
    <row r="101" spans="1:13">
      <c r="A101" s="9" t="s">
        <v>121</v>
      </c>
      <c r="B101" s="10">
        <v>3773.35</v>
      </c>
      <c r="C101" s="11">
        <v>133.51</v>
      </c>
      <c r="D101" s="10">
        <v>2738.57</v>
      </c>
      <c r="E101" s="12">
        <v>45.87</v>
      </c>
      <c r="F101" s="13">
        <v>2807.78</v>
      </c>
      <c r="G101" s="11">
        <v>26.95</v>
      </c>
      <c r="H101" s="10">
        <v>3549.63</v>
      </c>
      <c r="I101" s="12">
        <v>73.569999999999993</v>
      </c>
      <c r="J101" s="13">
        <v>1114.07</v>
      </c>
      <c r="K101" s="11">
        <v>9.9700000000000006</v>
      </c>
      <c r="L101" s="10">
        <v>1161.18</v>
      </c>
      <c r="M101" s="12">
        <v>8.5299999999999994</v>
      </c>
    </row>
    <row r="102" spans="1:13">
      <c r="A102" s="9" t="s">
        <v>122</v>
      </c>
      <c r="B102" s="10">
        <v>1668.11</v>
      </c>
      <c r="C102" s="11">
        <v>20</v>
      </c>
      <c r="D102" s="10">
        <v>1813.82</v>
      </c>
      <c r="E102" s="12">
        <v>62.12</v>
      </c>
      <c r="F102" s="13">
        <v>1689.33</v>
      </c>
      <c r="G102" s="11">
        <v>17.77</v>
      </c>
      <c r="H102" s="10">
        <v>1783.19</v>
      </c>
      <c r="I102" s="12">
        <v>79.459999999999994</v>
      </c>
      <c r="J102" s="13">
        <v>839.21</v>
      </c>
      <c r="K102" s="11">
        <v>23.19</v>
      </c>
      <c r="L102" s="10">
        <v>902.8</v>
      </c>
      <c r="M102" s="12">
        <v>20.27</v>
      </c>
    </row>
    <row r="103" spans="1:13">
      <c r="A103" s="9" t="s">
        <v>123</v>
      </c>
      <c r="B103" s="10">
        <v>2904.3</v>
      </c>
      <c r="C103" s="11">
        <v>297.56</v>
      </c>
      <c r="D103" s="10">
        <v>2691.47</v>
      </c>
      <c r="E103" s="12">
        <v>287.81</v>
      </c>
      <c r="F103" s="13">
        <v>3186.45</v>
      </c>
      <c r="G103" s="11">
        <v>238.6</v>
      </c>
      <c r="H103" s="10">
        <v>1755.67</v>
      </c>
      <c r="I103" s="12">
        <v>202.68</v>
      </c>
      <c r="J103" s="13">
        <v>2826.13</v>
      </c>
      <c r="K103" s="11">
        <v>376.45</v>
      </c>
      <c r="L103" s="10">
        <v>3340.59</v>
      </c>
      <c r="M103" s="12">
        <v>411.25</v>
      </c>
    </row>
    <row r="104" spans="1:13">
      <c r="A104" s="9" t="s">
        <v>124</v>
      </c>
      <c r="B104" s="10">
        <v>1101.19</v>
      </c>
      <c r="C104" s="11">
        <v>310.27999999999997</v>
      </c>
      <c r="D104" s="10">
        <v>1456.21</v>
      </c>
      <c r="E104" s="12">
        <v>370.95</v>
      </c>
      <c r="F104" s="13">
        <v>1407.74</v>
      </c>
      <c r="G104" s="11">
        <v>545.35</v>
      </c>
      <c r="H104" s="10">
        <v>993.85</v>
      </c>
      <c r="I104" s="12">
        <v>241.97</v>
      </c>
      <c r="J104" s="13">
        <v>1237.97</v>
      </c>
      <c r="K104" s="11">
        <v>356.42</v>
      </c>
      <c r="L104" s="10">
        <v>1562.08</v>
      </c>
      <c r="M104" s="12">
        <v>456.17</v>
      </c>
    </row>
    <row r="105" spans="1:13">
      <c r="A105" s="9" t="s">
        <v>40</v>
      </c>
      <c r="B105" s="10">
        <v>104.18</v>
      </c>
      <c r="C105" s="11">
        <v>21.68</v>
      </c>
      <c r="D105" s="10">
        <v>13627.65</v>
      </c>
      <c r="E105" s="12">
        <v>501.38</v>
      </c>
      <c r="F105" s="13">
        <v>8606.85</v>
      </c>
      <c r="G105" s="11">
        <v>1280.78</v>
      </c>
      <c r="H105" s="10">
        <v>6063.08</v>
      </c>
      <c r="I105" s="12">
        <v>1413.68</v>
      </c>
      <c r="J105" s="13">
        <v>5500.58</v>
      </c>
      <c r="K105" s="11">
        <v>795.53</v>
      </c>
      <c r="L105" s="10">
        <v>3730.5</v>
      </c>
      <c r="M105" s="12">
        <v>2239.8000000000002</v>
      </c>
    </row>
    <row r="106" spans="1:13">
      <c r="A106" s="9" t="s">
        <v>41</v>
      </c>
      <c r="B106" s="10">
        <v>4908.8999999999996</v>
      </c>
      <c r="C106" s="11">
        <v>2407.58</v>
      </c>
      <c r="D106" s="10">
        <v>4931.78</v>
      </c>
      <c r="E106" s="12">
        <v>5505.15</v>
      </c>
      <c r="F106" s="13">
        <v>7182.75</v>
      </c>
      <c r="G106" s="11">
        <v>4495.28</v>
      </c>
      <c r="H106" s="10">
        <v>7329.08</v>
      </c>
      <c r="I106" s="12">
        <v>4131.53</v>
      </c>
      <c r="J106" s="13">
        <v>4668.68</v>
      </c>
      <c r="K106" s="11">
        <v>2561.9299999999998</v>
      </c>
      <c r="L106" s="10">
        <v>3651.45</v>
      </c>
      <c r="M106" s="12">
        <v>2181.6799999999998</v>
      </c>
    </row>
    <row r="107" spans="1:13">
      <c r="A107" s="9" t="s">
        <v>42</v>
      </c>
      <c r="B107" s="10">
        <v>3377.55</v>
      </c>
      <c r="C107" s="11">
        <v>1742.48</v>
      </c>
      <c r="D107" s="10">
        <v>8367.83</v>
      </c>
      <c r="E107" s="12">
        <v>3956.4</v>
      </c>
      <c r="F107" s="13">
        <v>8297.0300000000007</v>
      </c>
      <c r="G107" s="11">
        <v>3404.63</v>
      </c>
      <c r="H107" s="10">
        <v>9346.2000000000007</v>
      </c>
      <c r="I107" s="12">
        <v>2868.23</v>
      </c>
      <c r="J107" s="13">
        <v>3767.4</v>
      </c>
      <c r="K107" s="11">
        <v>1981.88</v>
      </c>
      <c r="L107" s="10">
        <v>4784.3999999999996</v>
      </c>
      <c r="M107" s="12">
        <v>1933.35</v>
      </c>
    </row>
    <row r="108" spans="1:13">
      <c r="A108" s="9" t="s">
        <v>43</v>
      </c>
      <c r="B108" s="10">
        <v>2117.6999999999998</v>
      </c>
      <c r="C108" s="11">
        <v>3382.5</v>
      </c>
      <c r="D108" s="10">
        <v>4895.33</v>
      </c>
      <c r="E108" s="12">
        <v>6267.08</v>
      </c>
      <c r="F108" s="13">
        <v>7682.18</v>
      </c>
      <c r="G108" s="11">
        <v>4134.8999999999996</v>
      </c>
      <c r="H108" s="10">
        <v>6863.55</v>
      </c>
      <c r="I108" s="12">
        <v>3451.28</v>
      </c>
      <c r="J108" s="13">
        <v>5583.98</v>
      </c>
      <c r="K108" s="11">
        <v>2494.58</v>
      </c>
      <c r="L108" s="10">
        <v>3576.23</v>
      </c>
      <c r="M108" s="12">
        <v>2515.73</v>
      </c>
    </row>
    <row r="109" spans="1:13">
      <c r="A109" s="9" t="s">
        <v>188</v>
      </c>
      <c r="B109" s="10">
        <v>1575.27</v>
      </c>
      <c r="C109" s="11">
        <v>436.77</v>
      </c>
      <c r="D109" s="10">
        <v>1001.96</v>
      </c>
      <c r="E109" s="12">
        <v>150.16999999999999</v>
      </c>
      <c r="F109" s="13">
        <v>840.03</v>
      </c>
      <c r="G109" s="11">
        <v>32.75</v>
      </c>
      <c r="H109" s="10">
        <v>894.42</v>
      </c>
      <c r="I109" s="12">
        <v>116.5</v>
      </c>
      <c r="J109" s="13">
        <v>3245.79</v>
      </c>
      <c r="K109" s="11">
        <v>25.14</v>
      </c>
      <c r="L109" s="10">
        <v>4618.47</v>
      </c>
      <c r="M109" s="12">
        <v>9.75</v>
      </c>
    </row>
    <row r="110" spans="1:13">
      <c r="A110" s="9" t="s">
        <v>189</v>
      </c>
      <c r="B110" s="10">
        <v>241.37</v>
      </c>
      <c r="C110" s="11">
        <v>318.31</v>
      </c>
      <c r="D110" s="10">
        <v>378.48</v>
      </c>
      <c r="E110" s="12">
        <v>319.52999999999997</v>
      </c>
      <c r="F110" s="13">
        <v>257.10000000000002</v>
      </c>
      <c r="G110" s="11">
        <v>529.30999999999995</v>
      </c>
      <c r="H110" s="10">
        <v>287.43</v>
      </c>
      <c r="I110" s="12">
        <v>558.66</v>
      </c>
      <c r="J110" s="13">
        <v>309.25</v>
      </c>
      <c r="K110" s="11">
        <v>315.33</v>
      </c>
      <c r="L110" s="10">
        <v>704.63</v>
      </c>
      <c r="M110" s="12">
        <v>292.85000000000002</v>
      </c>
    </row>
    <row r="111" spans="1:13">
      <c r="A111" s="9" t="s">
        <v>190</v>
      </c>
      <c r="B111" s="10">
        <v>344.11</v>
      </c>
      <c r="C111" s="11">
        <v>1751.81</v>
      </c>
      <c r="D111" s="10">
        <v>471.74</v>
      </c>
      <c r="E111" s="12">
        <v>1615.88</v>
      </c>
      <c r="F111" s="13">
        <v>236.09</v>
      </c>
      <c r="G111" s="11">
        <v>2095.42</v>
      </c>
      <c r="H111" s="10">
        <v>261</v>
      </c>
      <c r="I111" s="12">
        <v>2433.33</v>
      </c>
      <c r="J111" s="13">
        <v>301.16000000000003</v>
      </c>
      <c r="K111" s="11">
        <v>1666.23</v>
      </c>
      <c r="L111" s="10">
        <v>91.5</v>
      </c>
      <c r="M111" s="12">
        <v>1198.19</v>
      </c>
    </row>
    <row r="112" spans="1:13">
      <c r="A112" s="9" t="s">
        <v>191</v>
      </c>
      <c r="B112" s="10">
        <v>171.68</v>
      </c>
      <c r="C112" s="11">
        <v>1522.98</v>
      </c>
      <c r="D112" s="10">
        <v>325</v>
      </c>
      <c r="E112" s="12">
        <v>1660.9</v>
      </c>
      <c r="F112" s="13">
        <v>145.02000000000001</v>
      </c>
      <c r="G112" s="11">
        <v>1973.21</v>
      </c>
      <c r="H112" s="10">
        <v>183.1</v>
      </c>
      <c r="I112" s="12">
        <v>1605.9</v>
      </c>
      <c r="J112" s="13">
        <v>148.4</v>
      </c>
      <c r="K112" s="11">
        <v>1240.94</v>
      </c>
      <c r="L112" s="10">
        <v>111.61</v>
      </c>
      <c r="M112" s="12">
        <v>1170.94</v>
      </c>
    </row>
    <row r="113" spans="1:13">
      <c r="A113" s="9" t="s">
        <v>192</v>
      </c>
      <c r="B113" s="10">
        <v>0.11</v>
      </c>
      <c r="C113" s="11">
        <v>76.37</v>
      </c>
      <c r="D113" s="10">
        <v>0.45</v>
      </c>
      <c r="E113" s="12">
        <v>98.19</v>
      </c>
      <c r="F113" s="13">
        <v>0</v>
      </c>
      <c r="G113" s="11">
        <v>167.57</v>
      </c>
      <c r="H113" s="10">
        <v>0</v>
      </c>
      <c r="I113" s="12">
        <v>175.79</v>
      </c>
      <c r="J113" s="13">
        <v>0</v>
      </c>
      <c r="K113" s="11">
        <v>146.47999999999999</v>
      </c>
      <c r="L113" s="10">
        <v>0.48</v>
      </c>
      <c r="M113" s="12">
        <v>157.72</v>
      </c>
    </row>
    <row r="114" spans="1:13">
      <c r="A114" s="9" t="s">
        <v>145</v>
      </c>
      <c r="B114" s="10">
        <v>1532.25</v>
      </c>
      <c r="C114" s="11">
        <v>990.9</v>
      </c>
      <c r="D114" s="10">
        <v>207.63</v>
      </c>
      <c r="E114" s="12">
        <v>1974.24</v>
      </c>
      <c r="F114" s="13">
        <v>513.54</v>
      </c>
      <c r="G114" s="11">
        <v>2039.13</v>
      </c>
      <c r="H114" s="10">
        <v>30.87</v>
      </c>
      <c r="I114" s="12">
        <v>100.08</v>
      </c>
      <c r="J114" s="13">
        <v>5.85</v>
      </c>
      <c r="K114" s="11">
        <v>511.11</v>
      </c>
      <c r="L114" s="10">
        <v>1.08</v>
      </c>
      <c r="M114" s="12">
        <v>107.46</v>
      </c>
    </row>
    <row r="115" spans="1:13">
      <c r="A115" s="9" t="s">
        <v>146</v>
      </c>
      <c r="B115" s="10">
        <v>0</v>
      </c>
      <c r="C115" s="11">
        <v>0</v>
      </c>
      <c r="D115" s="10">
        <v>0</v>
      </c>
      <c r="E115" s="12">
        <v>0</v>
      </c>
      <c r="F115" s="13">
        <v>0</v>
      </c>
      <c r="G115" s="11">
        <v>0</v>
      </c>
      <c r="H115" s="10">
        <v>0</v>
      </c>
      <c r="I115" s="12">
        <v>0</v>
      </c>
      <c r="J115" s="13">
        <v>0</v>
      </c>
      <c r="K115" s="11">
        <v>0</v>
      </c>
      <c r="L115" s="10">
        <v>0</v>
      </c>
      <c r="M115" s="12">
        <v>0</v>
      </c>
    </row>
    <row r="116" spans="1:13">
      <c r="A116" s="9" t="s">
        <v>147</v>
      </c>
      <c r="B116" s="10">
        <v>21.51</v>
      </c>
      <c r="C116" s="11">
        <v>58.86</v>
      </c>
      <c r="D116" s="10">
        <v>234.9</v>
      </c>
      <c r="E116" s="12">
        <v>2483.73</v>
      </c>
      <c r="F116" s="13">
        <v>337.77</v>
      </c>
      <c r="G116" s="11">
        <v>983.61</v>
      </c>
      <c r="H116" s="10">
        <v>376.47</v>
      </c>
      <c r="I116" s="12">
        <v>420.21</v>
      </c>
      <c r="J116" s="13">
        <v>313.47000000000003</v>
      </c>
      <c r="K116" s="11">
        <v>443.16</v>
      </c>
      <c r="L116" s="10">
        <v>0</v>
      </c>
      <c r="M116" s="12">
        <v>0</v>
      </c>
    </row>
    <row r="117" spans="1:13">
      <c r="A117" s="9" t="s">
        <v>58</v>
      </c>
      <c r="B117" s="10">
        <v>0</v>
      </c>
      <c r="C117" s="11">
        <v>21116.14</v>
      </c>
      <c r="D117" s="10">
        <v>3.36</v>
      </c>
      <c r="E117" s="12">
        <v>20600.490000000002</v>
      </c>
      <c r="F117" s="13">
        <v>0</v>
      </c>
      <c r="G117" s="11">
        <v>20664.12</v>
      </c>
      <c r="H117" s="10">
        <v>1.04</v>
      </c>
      <c r="I117" s="12">
        <v>17703.18</v>
      </c>
      <c r="J117" s="13">
        <v>0</v>
      </c>
      <c r="K117" s="11">
        <v>17559.05</v>
      </c>
      <c r="L117" s="10">
        <v>0</v>
      </c>
      <c r="M117" s="12">
        <v>20393.62</v>
      </c>
    </row>
    <row r="118" spans="1:13">
      <c r="A118" s="9" t="s">
        <v>193</v>
      </c>
      <c r="B118" s="10">
        <v>0</v>
      </c>
      <c r="C118" s="11">
        <v>0</v>
      </c>
      <c r="D118" s="10">
        <v>0</v>
      </c>
      <c r="E118" s="12">
        <v>0</v>
      </c>
      <c r="F118" s="13">
        <v>0</v>
      </c>
      <c r="G118" s="11">
        <v>0</v>
      </c>
      <c r="H118" s="10">
        <v>0</v>
      </c>
      <c r="I118" s="12">
        <v>0</v>
      </c>
      <c r="J118" s="13">
        <v>0</v>
      </c>
      <c r="K118" s="11">
        <v>0</v>
      </c>
      <c r="L118" s="10">
        <v>0</v>
      </c>
      <c r="M118" s="12">
        <v>0</v>
      </c>
    </row>
    <row r="119" spans="1:13">
      <c r="A119" s="9" t="s">
        <v>194</v>
      </c>
      <c r="B119" s="10">
        <v>0</v>
      </c>
      <c r="C119" s="11">
        <v>0</v>
      </c>
      <c r="D119" s="10">
        <v>0</v>
      </c>
      <c r="E119" s="12">
        <v>0</v>
      </c>
      <c r="F119" s="13">
        <v>0</v>
      </c>
      <c r="G119" s="11">
        <v>0</v>
      </c>
      <c r="H119" s="10">
        <v>0</v>
      </c>
      <c r="I119" s="12">
        <v>0</v>
      </c>
      <c r="J119" s="13">
        <v>0</v>
      </c>
      <c r="K119" s="11">
        <v>0</v>
      </c>
      <c r="L119" s="10">
        <v>0</v>
      </c>
      <c r="M119" s="12">
        <v>0</v>
      </c>
    </row>
    <row r="120" spans="1:13">
      <c r="A120" s="9" t="s">
        <v>59</v>
      </c>
      <c r="B120" s="10">
        <v>4767.55</v>
      </c>
      <c r="C120" s="11">
        <v>8104.95</v>
      </c>
      <c r="D120" s="10">
        <v>4076.85</v>
      </c>
      <c r="E120" s="12">
        <v>10845.7</v>
      </c>
      <c r="F120" s="13">
        <v>3512.65</v>
      </c>
      <c r="G120" s="11">
        <v>11589.5</v>
      </c>
      <c r="H120" s="10">
        <v>3437.55</v>
      </c>
      <c r="I120" s="12">
        <v>12411</v>
      </c>
      <c r="J120" s="13">
        <v>3945.8</v>
      </c>
      <c r="K120" s="11">
        <v>10069.35</v>
      </c>
      <c r="L120" s="10">
        <v>7685.45</v>
      </c>
      <c r="M120" s="12">
        <v>5299.75</v>
      </c>
    </row>
    <row r="121" spans="1:13">
      <c r="A121" s="9" t="s">
        <v>101</v>
      </c>
      <c r="B121" s="10">
        <v>78651.899999999994</v>
      </c>
      <c r="C121" s="11">
        <v>36.25</v>
      </c>
      <c r="D121" s="10">
        <v>74202.45</v>
      </c>
      <c r="E121" s="12">
        <v>0.05</v>
      </c>
      <c r="F121" s="13">
        <v>36961.550000000003</v>
      </c>
      <c r="G121" s="11">
        <v>547.79999999999995</v>
      </c>
      <c r="H121" s="10">
        <v>11388.55</v>
      </c>
      <c r="I121" s="12">
        <v>27987.4</v>
      </c>
      <c r="J121" s="13">
        <v>12289.6</v>
      </c>
      <c r="K121" s="11">
        <v>21897.7</v>
      </c>
      <c r="L121" s="10">
        <v>13596</v>
      </c>
      <c r="M121" s="12">
        <v>32078.1</v>
      </c>
    </row>
    <row r="122" spans="1:13">
      <c r="A122" s="9" t="s">
        <v>102</v>
      </c>
      <c r="B122" s="10">
        <v>10516.65</v>
      </c>
      <c r="C122" s="11">
        <v>60907.15</v>
      </c>
      <c r="D122" s="10">
        <v>10426.950000000001</v>
      </c>
      <c r="E122" s="12">
        <v>63084.55</v>
      </c>
      <c r="F122" s="13">
        <v>8598.7999999999993</v>
      </c>
      <c r="G122" s="11">
        <v>39116.949999999997</v>
      </c>
      <c r="H122" s="10">
        <v>8882.85</v>
      </c>
      <c r="I122" s="12">
        <v>30234.85</v>
      </c>
      <c r="J122" s="13">
        <v>11574.35</v>
      </c>
      <c r="K122" s="11">
        <v>18790.900000000001</v>
      </c>
      <c r="L122" s="10">
        <v>715.95</v>
      </c>
      <c r="M122" s="12">
        <v>3648.1</v>
      </c>
    </row>
    <row r="123" spans="1:13">
      <c r="A123" s="9" t="s">
        <v>103</v>
      </c>
      <c r="B123" s="10">
        <v>4957.1000000000004</v>
      </c>
      <c r="C123" s="11">
        <v>37830.25</v>
      </c>
      <c r="D123" s="10">
        <v>4860.8500000000004</v>
      </c>
      <c r="E123" s="12">
        <v>38910.35</v>
      </c>
      <c r="F123" s="13">
        <v>11445.5</v>
      </c>
      <c r="G123" s="11">
        <v>37764.35</v>
      </c>
      <c r="H123" s="10">
        <v>11134.1</v>
      </c>
      <c r="I123" s="12">
        <v>25881.95</v>
      </c>
      <c r="J123" s="13">
        <v>12421.95</v>
      </c>
      <c r="K123" s="11">
        <v>19012.45</v>
      </c>
      <c r="L123" s="10">
        <v>12316.2</v>
      </c>
      <c r="M123" s="12">
        <v>26485.5</v>
      </c>
    </row>
    <row r="124" spans="1:13">
      <c r="A124" s="9" t="s">
        <v>104</v>
      </c>
      <c r="B124" s="10">
        <v>7588.51</v>
      </c>
      <c r="C124" s="11">
        <v>59404.15</v>
      </c>
      <c r="D124" s="10">
        <v>4927.83</v>
      </c>
      <c r="E124" s="12">
        <v>32081.35</v>
      </c>
      <c r="F124" s="13">
        <v>7836.32</v>
      </c>
      <c r="G124" s="11">
        <v>38256.5</v>
      </c>
      <c r="H124" s="10">
        <v>6476.11</v>
      </c>
      <c r="I124" s="12">
        <v>20608.849999999999</v>
      </c>
      <c r="J124" s="13">
        <v>7020.56</v>
      </c>
      <c r="K124" s="11">
        <v>19638.45</v>
      </c>
      <c r="L124" s="10">
        <v>7048.38</v>
      </c>
      <c r="M124" s="12">
        <v>23500.25</v>
      </c>
    </row>
    <row r="125" spans="1:13">
      <c r="A125" s="9" t="s">
        <v>105</v>
      </c>
      <c r="B125" s="10">
        <v>0</v>
      </c>
      <c r="C125" s="11">
        <v>0</v>
      </c>
      <c r="D125" s="10">
        <v>0</v>
      </c>
      <c r="E125" s="12">
        <v>0</v>
      </c>
      <c r="F125" s="13">
        <v>0</v>
      </c>
      <c r="G125" s="11">
        <v>0</v>
      </c>
      <c r="H125" s="10">
        <v>0</v>
      </c>
      <c r="I125" s="12">
        <v>0</v>
      </c>
      <c r="J125" s="13">
        <v>0</v>
      </c>
      <c r="K125" s="11">
        <v>0</v>
      </c>
      <c r="L125" s="10">
        <v>0</v>
      </c>
      <c r="M125" s="12">
        <v>0</v>
      </c>
    </row>
    <row r="126" spans="1:13">
      <c r="A126" s="9" t="s">
        <v>106</v>
      </c>
      <c r="B126" s="10">
        <v>13692.3</v>
      </c>
      <c r="C126" s="11">
        <v>4040.3</v>
      </c>
      <c r="D126" s="10">
        <v>0</v>
      </c>
      <c r="E126" s="12">
        <v>0</v>
      </c>
      <c r="F126" s="13">
        <v>0</v>
      </c>
      <c r="G126" s="11">
        <v>0</v>
      </c>
      <c r="H126" s="10">
        <v>0</v>
      </c>
      <c r="I126" s="12">
        <v>0</v>
      </c>
      <c r="J126" s="13">
        <v>0</v>
      </c>
      <c r="K126" s="11">
        <v>0</v>
      </c>
      <c r="L126" s="10">
        <v>0</v>
      </c>
      <c r="M126" s="12">
        <v>0</v>
      </c>
    </row>
    <row r="127" spans="1:13">
      <c r="A127" s="9" t="s">
        <v>107</v>
      </c>
      <c r="B127" s="10">
        <v>27.75</v>
      </c>
      <c r="C127" s="11">
        <v>0</v>
      </c>
      <c r="D127" s="10">
        <v>39.700000000000003</v>
      </c>
      <c r="E127" s="12">
        <v>0</v>
      </c>
      <c r="F127" s="13">
        <v>5944.05</v>
      </c>
      <c r="G127" s="11">
        <v>1529.3</v>
      </c>
      <c r="H127" s="10">
        <v>15704.45</v>
      </c>
      <c r="I127" s="12">
        <v>43591.85</v>
      </c>
      <c r="J127" s="13">
        <v>12191.55</v>
      </c>
      <c r="K127" s="11">
        <v>29664.55</v>
      </c>
      <c r="L127" s="10">
        <v>21003.45</v>
      </c>
      <c r="M127" s="12">
        <v>38970.300000000003</v>
      </c>
    </row>
    <row r="128" spans="1:13">
      <c r="A128" s="9" t="s">
        <v>108</v>
      </c>
      <c r="B128" s="10">
        <v>0</v>
      </c>
      <c r="C128" s="11">
        <v>0</v>
      </c>
      <c r="D128" s="10">
        <v>0</v>
      </c>
      <c r="E128" s="12">
        <v>0</v>
      </c>
      <c r="F128" s="13">
        <v>0</v>
      </c>
      <c r="G128" s="11">
        <v>0</v>
      </c>
      <c r="H128" s="10">
        <v>0</v>
      </c>
      <c r="I128" s="12">
        <v>0</v>
      </c>
      <c r="J128" s="13">
        <v>0</v>
      </c>
      <c r="K128" s="11">
        <v>0</v>
      </c>
      <c r="L128" s="10">
        <v>0</v>
      </c>
      <c r="M128" s="12">
        <v>0</v>
      </c>
    </row>
    <row r="129" spans="1:13">
      <c r="A129" s="9" t="s">
        <v>62</v>
      </c>
      <c r="B129" s="10">
        <v>24116.05</v>
      </c>
      <c r="C129" s="11">
        <v>0</v>
      </c>
      <c r="D129" s="10">
        <v>23450.15</v>
      </c>
      <c r="E129" s="12">
        <v>0</v>
      </c>
      <c r="F129" s="13">
        <v>24238.85</v>
      </c>
      <c r="G129" s="11">
        <v>0</v>
      </c>
      <c r="H129" s="10">
        <v>24400.85</v>
      </c>
      <c r="I129" s="12">
        <v>0</v>
      </c>
      <c r="J129" s="13">
        <v>17710.25</v>
      </c>
      <c r="K129" s="11">
        <v>0</v>
      </c>
      <c r="L129" s="10">
        <v>24774.2</v>
      </c>
      <c r="M129" s="12">
        <v>0</v>
      </c>
    </row>
    <row r="130" spans="1:13">
      <c r="A130" s="9" t="s">
        <v>109</v>
      </c>
      <c r="B130" s="10">
        <v>0</v>
      </c>
      <c r="C130" s="11">
        <v>0</v>
      </c>
      <c r="D130" s="10">
        <v>0</v>
      </c>
      <c r="E130" s="12">
        <v>0</v>
      </c>
      <c r="F130" s="13">
        <v>0</v>
      </c>
      <c r="G130" s="11">
        <v>0</v>
      </c>
      <c r="H130" s="10">
        <v>0</v>
      </c>
      <c r="I130" s="12">
        <v>0</v>
      </c>
      <c r="J130" s="13">
        <v>0</v>
      </c>
      <c r="K130" s="11">
        <v>0</v>
      </c>
      <c r="L130" s="10">
        <v>0</v>
      </c>
      <c r="M130" s="12">
        <v>0</v>
      </c>
    </row>
    <row r="131" spans="1:13">
      <c r="A131" s="9" t="s">
        <v>110</v>
      </c>
      <c r="B131" s="10">
        <v>26551.1</v>
      </c>
      <c r="C131" s="11">
        <v>1584.4</v>
      </c>
      <c r="D131" s="10">
        <v>0</v>
      </c>
      <c r="E131" s="12">
        <v>0</v>
      </c>
      <c r="F131" s="13">
        <v>0</v>
      </c>
      <c r="G131" s="11">
        <v>0</v>
      </c>
      <c r="H131" s="10">
        <v>0</v>
      </c>
      <c r="I131" s="12">
        <v>0</v>
      </c>
      <c r="J131" s="13">
        <v>0</v>
      </c>
      <c r="K131" s="11">
        <v>0</v>
      </c>
      <c r="L131" s="10">
        <v>0</v>
      </c>
      <c r="M131" s="12">
        <v>0</v>
      </c>
    </row>
    <row r="132" spans="1:13">
      <c r="A132" s="9" t="s">
        <v>195</v>
      </c>
      <c r="B132" s="10">
        <v>0.05</v>
      </c>
      <c r="C132" s="11">
        <v>293.43</v>
      </c>
      <c r="D132" s="10">
        <v>0.03</v>
      </c>
      <c r="E132" s="12">
        <v>825.42</v>
      </c>
      <c r="F132" s="13">
        <v>0.01</v>
      </c>
      <c r="G132" s="11">
        <v>1731.13</v>
      </c>
      <c r="H132" s="10">
        <v>0.02</v>
      </c>
      <c r="I132" s="12">
        <v>748.14</v>
      </c>
      <c r="J132" s="13">
        <v>0.03</v>
      </c>
      <c r="K132" s="11">
        <v>289.2</v>
      </c>
      <c r="L132" s="10">
        <v>102.59</v>
      </c>
      <c r="M132" s="12">
        <v>799.46</v>
      </c>
    </row>
    <row r="133" spans="1:13">
      <c r="A133" s="9" t="s">
        <v>63</v>
      </c>
      <c r="B133" s="10">
        <v>5744</v>
      </c>
      <c r="C133" s="11">
        <v>2831.2</v>
      </c>
      <c r="D133" s="10">
        <v>4857.55</v>
      </c>
      <c r="E133" s="12">
        <v>7040.4</v>
      </c>
      <c r="F133" s="13">
        <v>7080.6</v>
      </c>
      <c r="G133" s="11">
        <v>6751.85</v>
      </c>
      <c r="H133" s="10">
        <v>7072.3</v>
      </c>
      <c r="I133" s="12">
        <v>8258.2999999999993</v>
      </c>
      <c r="J133" s="13">
        <v>3958.75</v>
      </c>
      <c r="K133" s="11">
        <v>3437.7</v>
      </c>
      <c r="L133" s="10">
        <v>5951.6</v>
      </c>
      <c r="M133" s="12">
        <v>2085.6999999999998</v>
      </c>
    </row>
    <row r="134" spans="1:13">
      <c r="A134" s="9" t="s">
        <v>64</v>
      </c>
      <c r="B134" s="10">
        <v>4908.8999999999996</v>
      </c>
      <c r="C134" s="11">
        <v>1511.55</v>
      </c>
      <c r="D134" s="10">
        <v>4388.55</v>
      </c>
      <c r="E134" s="12">
        <v>7131.4</v>
      </c>
      <c r="F134" s="13">
        <v>4585.05</v>
      </c>
      <c r="G134" s="11">
        <v>4427.2</v>
      </c>
      <c r="H134" s="10">
        <v>5958.5</v>
      </c>
      <c r="I134" s="12">
        <v>8784.6</v>
      </c>
      <c r="J134" s="13">
        <v>3380.45</v>
      </c>
      <c r="K134" s="11">
        <v>5398.05</v>
      </c>
      <c r="L134" s="10">
        <v>3184.2</v>
      </c>
      <c r="M134" s="12">
        <v>1779.4</v>
      </c>
    </row>
    <row r="135" spans="1:13">
      <c r="A135" s="9" t="s">
        <v>69</v>
      </c>
      <c r="B135" s="10">
        <v>4582.55</v>
      </c>
      <c r="C135" s="11">
        <v>50479.4</v>
      </c>
      <c r="D135" s="10">
        <v>1611.4</v>
      </c>
      <c r="E135" s="12">
        <v>52586.95</v>
      </c>
      <c r="F135" s="13">
        <v>1869.85</v>
      </c>
      <c r="G135" s="11">
        <v>37953.449999999997</v>
      </c>
      <c r="H135" s="10">
        <v>1388</v>
      </c>
      <c r="I135" s="12">
        <v>48879</v>
      </c>
      <c r="J135" s="13">
        <v>2038.25</v>
      </c>
      <c r="K135" s="11">
        <v>34420.5</v>
      </c>
      <c r="L135" s="10">
        <v>2059.15</v>
      </c>
      <c r="M135" s="12">
        <v>53953.2</v>
      </c>
    </row>
    <row r="136" spans="1:13">
      <c r="A136" s="9" t="s">
        <v>148</v>
      </c>
      <c r="B136" s="10">
        <v>1008.9</v>
      </c>
      <c r="C136" s="11">
        <v>1688.8</v>
      </c>
      <c r="D136" s="10">
        <v>1846.9</v>
      </c>
      <c r="E136" s="12">
        <v>2780.95</v>
      </c>
      <c r="F136" s="13">
        <v>2626.6</v>
      </c>
      <c r="G136" s="11">
        <v>3706.9</v>
      </c>
      <c r="H136" s="10">
        <v>2350.4499999999998</v>
      </c>
      <c r="I136" s="12">
        <v>1650.85</v>
      </c>
      <c r="J136" s="13">
        <v>3932.6</v>
      </c>
      <c r="K136" s="11">
        <v>4823.5</v>
      </c>
      <c r="L136" s="10">
        <v>3921.15</v>
      </c>
      <c r="M136" s="12">
        <v>6928.6</v>
      </c>
    </row>
    <row r="137" spans="1:13">
      <c r="A137" s="9" t="s">
        <v>149</v>
      </c>
      <c r="B137" s="10">
        <v>2618.1</v>
      </c>
      <c r="C137" s="11">
        <v>1461.45</v>
      </c>
      <c r="D137" s="10">
        <v>1744.1</v>
      </c>
      <c r="E137" s="12">
        <v>3656.15</v>
      </c>
      <c r="F137" s="13">
        <v>3135.65</v>
      </c>
      <c r="G137" s="11">
        <v>3050.2</v>
      </c>
      <c r="H137" s="10">
        <v>2369.8000000000002</v>
      </c>
      <c r="I137" s="12">
        <v>1521.35</v>
      </c>
      <c r="J137" s="13">
        <v>4728.75</v>
      </c>
      <c r="K137" s="11">
        <v>3116.6</v>
      </c>
      <c r="L137" s="10">
        <v>6200.5</v>
      </c>
      <c r="M137" s="12">
        <v>6125</v>
      </c>
    </row>
    <row r="138" spans="1:13">
      <c r="A138" s="9" t="s">
        <v>125</v>
      </c>
      <c r="B138" s="10">
        <v>5670.35</v>
      </c>
      <c r="C138" s="11">
        <v>7436</v>
      </c>
      <c r="D138" s="10">
        <v>3476.5</v>
      </c>
      <c r="E138" s="12">
        <v>2340.8000000000002</v>
      </c>
      <c r="F138" s="13">
        <v>3347.15</v>
      </c>
      <c r="G138" s="11">
        <v>2947.95</v>
      </c>
      <c r="H138" s="10">
        <v>2483.15</v>
      </c>
      <c r="I138" s="12">
        <v>381.5</v>
      </c>
      <c r="J138" s="13">
        <v>2382</v>
      </c>
      <c r="K138" s="11">
        <v>2940.55</v>
      </c>
      <c r="L138" s="10">
        <v>4107.7</v>
      </c>
      <c r="M138" s="12">
        <v>9226.5</v>
      </c>
    </row>
    <row r="139" spans="1:13">
      <c r="A139" s="9" t="s">
        <v>150</v>
      </c>
      <c r="B139" s="10">
        <v>6965.55</v>
      </c>
      <c r="C139" s="11">
        <v>3590.82</v>
      </c>
      <c r="D139" s="10">
        <v>28872</v>
      </c>
      <c r="E139" s="12">
        <v>1557.27</v>
      </c>
      <c r="F139" s="13">
        <v>25327.62</v>
      </c>
      <c r="G139" s="11">
        <v>871.2</v>
      </c>
      <c r="H139" s="10">
        <v>21588.84</v>
      </c>
      <c r="I139" s="12">
        <v>309.60000000000002</v>
      </c>
      <c r="J139" s="13">
        <v>15885.81</v>
      </c>
      <c r="K139" s="11">
        <v>916.56</v>
      </c>
      <c r="L139" s="10">
        <v>27051.66</v>
      </c>
      <c r="M139" s="12">
        <v>453.69</v>
      </c>
    </row>
    <row r="140" spans="1:13">
      <c r="A140" s="9" t="s">
        <v>151</v>
      </c>
      <c r="B140" s="10">
        <v>8251.3799999999992</v>
      </c>
      <c r="C140" s="11">
        <v>2527.65</v>
      </c>
      <c r="D140" s="10">
        <v>52871.58</v>
      </c>
      <c r="E140" s="12">
        <v>376.38</v>
      </c>
      <c r="F140" s="13">
        <v>46985.31</v>
      </c>
      <c r="G140" s="11">
        <v>0.09</v>
      </c>
      <c r="H140" s="10">
        <v>39670.29</v>
      </c>
      <c r="I140" s="12">
        <v>79.02</v>
      </c>
      <c r="J140" s="13">
        <v>25372.98</v>
      </c>
      <c r="K140" s="11">
        <v>289.08</v>
      </c>
      <c r="L140" s="10">
        <v>30766.05</v>
      </c>
      <c r="M140" s="12">
        <v>280.70999999999998</v>
      </c>
    </row>
    <row r="141" spans="1:13">
      <c r="A141" s="9" t="s">
        <v>152</v>
      </c>
      <c r="B141" s="10">
        <v>3469.68</v>
      </c>
      <c r="C141" s="11">
        <v>4704.84</v>
      </c>
      <c r="D141" s="10">
        <v>5110.92</v>
      </c>
      <c r="E141" s="12">
        <v>10330.74</v>
      </c>
      <c r="F141" s="13">
        <v>8766.5400000000009</v>
      </c>
      <c r="G141" s="11">
        <v>11592.27</v>
      </c>
      <c r="H141" s="10">
        <v>3788.46</v>
      </c>
      <c r="I141" s="12">
        <v>17861.580000000002</v>
      </c>
      <c r="J141" s="13">
        <v>6750.63</v>
      </c>
      <c r="K141" s="11">
        <v>6472.8</v>
      </c>
      <c r="L141" s="10">
        <v>1328.85</v>
      </c>
      <c r="M141" s="12">
        <v>1472.85</v>
      </c>
    </row>
    <row r="142" spans="1:13">
      <c r="A142" s="9" t="s">
        <v>153</v>
      </c>
      <c r="B142" s="10">
        <v>7344.45</v>
      </c>
      <c r="C142" s="11">
        <v>5219.1000000000004</v>
      </c>
      <c r="D142" s="10">
        <v>14182.47</v>
      </c>
      <c r="E142" s="12">
        <v>3099.42</v>
      </c>
      <c r="F142" s="13">
        <v>19347.48</v>
      </c>
      <c r="G142" s="11">
        <v>1244.79</v>
      </c>
      <c r="H142" s="10">
        <v>27655.29</v>
      </c>
      <c r="I142" s="12">
        <v>1360.62</v>
      </c>
      <c r="J142" s="13">
        <v>19534.05</v>
      </c>
      <c r="K142" s="11">
        <v>2226.87</v>
      </c>
      <c r="L142" s="10">
        <v>30139.11</v>
      </c>
      <c r="M142" s="12">
        <v>1256.04</v>
      </c>
    </row>
    <row r="143" spans="1:13">
      <c r="A143" s="9" t="s">
        <v>196</v>
      </c>
      <c r="B143" s="10">
        <v>3.33</v>
      </c>
      <c r="C143" s="11">
        <v>4.5199999999999996</v>
      </c>
      <c r="D143" s="10">
        <v>12.96</v>
      </c>
      <c r="E143" s="12">
        <v>10.7</v>
      </c>
      <c r="F143" s="13">
        <v>72.569999999999993</v>
      </c>
      <c r="G143" s="11">
        <v>2.65</v>
      </c>
      <c r="H143" s="10">
        <v>64.099999999999994</v>
      </c>
      <c r="I143" s="12">
        <v>3.26</v>
      </c>
      <c r="J143" s="13">
        <v>21.82</v>
      </c>
      <c r="K143" s="11">
        <v>3.7</v>
      </c>
      <c r="L143" s="10">
        <v>19.579999999999998</v>
      </c>
      <c r="M143" s="12">
        <v>1.5</v>
      </c>
    </row>
    <row r="144" spans="1:13">
      <c r="A144" s="9" t="s">
        <v>7</v>
      </c>
      <c r="B144" s="10">
        <v>0</v>
      </c>
      <c r="C144" s="11">
        <v>0</v>
      </c>
      <c r="D144" s="10">
        <v>0</v>
      </c>
      <c r="E144" s="12">
        <v>0</v>
      </c>
      <c r="F144" s="13">
        <v>91.2</v>
      </c>
      <c r="G144" s="11">
        <v>0</v>
      </c>
      <c r="H144" s="10">
        <v>3342.5</v>
      </c>
      <c r="I144" s="12">
        <v>0</v>
      </c>
      <c r="J144" s="13">
        <v>6882.1</v>
      </c>
      <c r="K144" s="11">
        <v>0</v>
      </c>
      <c r="L144" s="10">
        <v>11623.6</v>
      </c>
      <c r="M144" s="12">
        <v>0</v>
      </c>
    </row>
    <row r="145" spans="1:13">
      <c r="A145" s="9" t="s">
        <v>89</v>
      </c>
      <c r="B145" s="10">
        <v>12443.69</v>
      </c>
      <c r="C145" s="11">
        <v>15994.9</v>
      </c>
      <c r="D145" s="10">
        <v>5938.42</v>
      </c>
      <c r="E145" s="12">
        <v>31357.95</v>
      </c>
      <c r="F145" s="13">
        <v>4409.6400000000003</v>
      </c>
      <c r="G145" s="11">
        <v>33564</v>
      </c>
      <c r="H145" s="10">
        <v>4358.57</v>
      </c>
      <c r="I145" s="12">
        <v>37063</v>
      </c>
      <c r="J145" s="13">
        <v>1780.11</v>
      </c>
      <c r="K145" s="11">
        <v>21200.5</v>
      </c>
      <c r="L145" s="10">
        <v>4065.86</v>
      </c>
      <c r="M145" s="12">
        <v>17608.2</v>
      </c>
    </row>
    <row r="146" spans="1:13">
      <c r="A146" s="9" t="s">
        <v>90</v>
      </c>
      <c r="B146" s="10">
        <v>0</v>
      </c>
      <c r="C146" s="11">
        <v>3.96</v>
      </c>
      <c r="D146" s="10">
        <v>0</v>
      </c>
      <c r="E146" s="12">
        <v>0</v>
      </c>
      <c r="F146" s="13">
        <v>0</v>
      </c>
      <c r="G146" s="11">
        <v>5.35</v>
      </c>
      <c r="H146" s="10">
        <v>0</v>
      </c>
      <c r="I146" s="12">
        <v>0</v>
      </c>
      <c r="J146" s="13">
        <v>0</v>
      </c>
      <c r="K146" s="11">
        <v>0</v>
      </c>
      <c r="L146" s="10">
        <v>0</v>
      </c>
      <c r="M146" s="12">
        <v>0</v>
      </c>
    </row>
    <row r="147" spans="1:13">
      <c r="A147" s="9" t="s">
        <v>91</v>
      </c>
      <c r="B147" s="10">
        <v>0</v>
      </c>
      <c r="C147" s="11">
        <v>0</v>
      </c>
      <c r="D147" s="10">
        <v>132.15</v>
      </c>
      <c r="E147" s="12">
        <v>282.8</v>
      </c>
      <c r="F147" s="13">
        <v>519.29999999999995</v>
      </c>
      <c r="G147" s="11">
        <v>171.5</v>
      </c>
      <c r="H147" s="10">
        <v>214.75</v>
      </c>
      <c r="I147" s="12">
        <v>330.15</v>
      </c>
      <c r="J147" s="13">
        <v>1.95</v>
      </c>
      <c r="K147" s="11">
        <v>160.30000000000001</v>
      </c>
      <c r="L147" s="10">
        <v>131.44999999999999</v>
      </c>
      <c r="M147" s="12">
        <v>517.25</v>
      </c>
    </row>
    <row r="148" spans="1:13">
      <c r="A148" s="9" t="s">
        <v>92</v>
      </c>
      <c r="B148" s="10">
        <v>3.17</v>
      </c>
      <c r="C148" s="11">
        <v>0.04</v>
      </c>
      <c r="D148" s="10">
        <v>0</v>
      </c>
      <c r="E148" s="12">
        <v>0</v>
      </c>
      <c r="F148" s="13">
        <v>0</v>
      </c>
      <c r="G148" s="11">
        <v>0</v>
      </c>
      <c r="H148" s="10">
        <v>0</v>
      </c>
      <c r="I148" s="12">
        <v>0</v>
      </c>
      <c r="J148" s="13">
        <v>0</v>
      </c>
      <c r="K148" s="11">
        <v>0</v>
      </c>
      <c r="L148" s="10">
        <v>0</v>
      </c>
      <c r="M148" s="12">
        <v>0</v>
      </c>
    </row>
    <row r="149" spans="1:13">
      <c r="A149" s="9" t="s">
        <v>93</v>
      </c>
      <c r="B149" s="10">
        <v>63.7</v>
      </c>
      <c r="C149" s="11">
        <v>133</v>
      </c>
      <c r="D149" s="10">
        <v>571</v>
      </c>
      <c r="E149" s="12">
        <v>1320.1</v>
      </c>
      <c r="F149" s="13">
        <v>286.45</v>
      </c>
      <c r="G149" s="11">
        <v>281.89999999999998</v>
      </c>
      <c r="H149" s="10">
        <v>0</v>
      </c>
      <c r="I149" s="12">
        <v>0</v>
      </c>
      <c r="J149" s="13">
        <v>62.85</v>
      </c>
      <c r="K149" s="11">
        <v>4.8499999999999996</v>
      </c>
      <c r="L149" s="10">
        <v>0</v>
      </c>
      <c r="M149" s="12">
        <v>0</v>
      </c>
    </row>
    <row r="150" spans="1:13">
      <c r="A150" s="9" t="s">
        <v>94</v>
      </c>
      <c r="B150" s="10">
        <v>3.72</v>
      </c>
      <c r="C150" s="11">
        <v>0.23</v>
      </c>
      <c r="D150" s="10">
        <v>3.77</v>
      </c>
      <c r="E150" s="12">
        <v>0.16</v>
      </c>
      <c r="F150" s="13">
        <v>3.03</v>
      </c>
      <c r="G150" s="11">
        <v>0.93</v>
      </c>
      <c r="H150" s="10">
        <v>1.94</v>
      </c>
      <c r="I150" s="12">
        <v>0</v>
      </c>
      <c r="J150" s="13">
        <v>0.83</v>
      </c>
      <c r="K150" s="11">
        <v>0.21</v>
      </c>
      <c r="L150" s="10">
        <v>5.15</v>
      </c>
      <c r="M150" s="12">
        <v>0.05</v>
      </c>
    </row>
    <row r="151" spans="1:13">
      <c r="A151" s="9" t="s">
        <v>52</v>
      </c>
      <c r="B151" s="10">
        <v>4608.95</v>
      </c>
      <c r="C151" s="11">
        <v>7751.23</v>
      </c>
      <c r="D151" s="10">
        <v>15654.49</v>
      </c>
      <c r="E151" s="12">
        <v>19179.22</v>
      </c>
      <c r="F151" s="13">
        <v>12134.65</v>
      </c>
      <c r="G151" s="11">
        <v>18546.38</v>
      </c>
      <c r="H151" s="10">
        <v>6433.38</v>
      </c>
      <c r="I151" s="12">
        <v>18529.8</v>
      </c>
      <c r="J151" s="13">
        <v>1793.81</v>
      </c>
      <c r="K151" s="11">
        <v>2696.89</v>
      </c>
      <c r="L151" s="10">
        <v>0</v>
      </c>
      <c r="M151" s="12">
        <v>0</v>
      </c>
    </row>
    <row r="152" spans="1:13">
      <c r="A152" s="9" t="s">
        <v>53</v>
      </c>
      <c r="B152" s="10">
        <v>7381.2</v>
      </c>
      <c r="C152" s="11">
        <v>14943.71</v>
      </c>
      <c r="D152" s="10">
        <v>7490.07</v>
      </c>
      <c r="E152" s="12">
        <v>19231.16</v>
      </c>
      <c r="F152" s="13">
        <v>14148.06</v>
      </c>
      <c r="G152" s="11">
        <v>20543.419999999998</v>
      </c>
      <c r="H152" s="10">
        <v>11062.78</v>
      </c>
      <c r="I152" s="12">
        <v>14849.26</v>
      </c>
      <c r="J152" s="13">
        <v>2268.19</v>
      </c>
      <c r="K152" s="11">
        <v>12082.07</v>
      </c>
      <c r="L152" s="10">
        <v>8164.18</v>
      </c>
      <c r="M152" s="12">
        <v>10588.24</v>
      </c>
    </row>
    <row r="153" spans="1:13">
      <c r="A153" s="9" t="s">
        <v>54</v>
      </c>
      <c r="B153" s="10">
        <v>9386.52</v>
      </c>
      <c r="C153" s="11">
        <v>17641.25</v>
      </c>
      <c r="D153" s="10">
        <v>13890.27</v>
      </c>
      <c r="E153" s="12">
        <v>15972.16</v>
      </c>
      <c r="F153" s="13">
        <v>13177.78</v>
      </c>
      <c r="G153" s="11">
        <v>23775.86</v>
      </c>
      <c r="H153" s="10">
        <v>3578.01</v>
      </c>
      <c r="I153" s="12">
        <v>9016.84</v>
      </c>
      <c r="J153" s="13">
        <v>1726.31</v>
      </c>
      <c r="K153" s="11">
        <v>19586.91</v>
      </c>
      <c r="L153" s="10">
        <v>6799.26</v>
      </c>
      <c r="M153" s="12">
        <v>9316.06</v>
      </c>
    </row>
    <row r="154" spans="1:13">
      <c r="A154" s="9" t="s">
        <v>55</v>
      </c>
      <c r="B154" s="10">
        <v>9255.52</v>
      </c>
      <c r="C154" s="11">
        <v>13442.05</v>
      </c>
      <c r="D154" s="10">
        <v>17456.02</v>
      </c>
      <c r="E154" s="12">
        <v>15423.56</v>
      </c>
      <c r="F154" s="13">
        <v>40754.089999999997</v>
      </c>
      <c r="G154" s="11">
        <v>104.16</v>
      </c>
      <c r="H154" s="10">
        <v>36029.32</v>
      </c>
      <c r="I154" s="12">
        <v>1290.78</v>
      </c>
      <c r="J154" s="13">
        <v>0</v>
      </c>
      <c r="K154" s="11">
        <v>0</v>
      </c>
      <c r="L154" s="10">
        <v>9576.82</v>
      </c>
      <c r="M154" s="12">
        <v>12641.17</v>
      </c>
    </row>
    <row r="155" spans="1:13">
      <c r="A155" s="9" t="s">
        <v>197</v>
      </c>
      <c r="B155" s="10">
        <v>341.64</v>
      </c>
      <c r="C155" s="11">
        <v>84.28</v>
      </c>
      <c r="D155" s="10">
        <v>612.73</v>
      </c>
      <c r="E155" s="12">
        <v>98.05</v>
      </c>
      <c r="F155" s="13">
        <v>487.43</v>
      </c>
      <c r="G155" s="11">
        <v>132.08000000000001</v>
      </c>
      <c r="H155" s="10">
        <v>615.27</v>
      </c>
      <c r="I155" s="12">
        <v>131.88999999999999</v>
      </c>
      <c r="J155" s="13">
        <v>453.35</v>
      </c>
      <c r="K155" s="11">
        <v>143.86000000000001</v>
      </c>
      <c r="L155" s="10">
        <v>632.41999999999996</v>
      </c>
      <c r="M155" s="12">
        <v>192.29</v>
      </c>
    </row>
    <row r="156" spans="1:13">
      <c r="A156" s="9" t="s">
        <v>198</v>
      </c>
      <c r="B156" s="10">
        <v>0</v>
      </c>
      <c r="C156" s="11">
        <v>0</v>
      </c>
      <c r="D156" s="10">
        <v>0</v>
      </c>
      <c r="E156" s="12">
        <v>0</v>
      </c>
      <c r="F156" s="13">
        <v>0</v>
      </c>
      <c r="G156" s="11">
        <v>0</v>
      </c>
      <c r="H156" s="10">
        <v>0</v>
      </c>
      <c r="I156" s="12">
        <v>0</v>
      </c>
      <c r="J156" s="13">
        <v>0</v>
      </c>
      <c r="K156" s="11">
        <v>0</v>
      </c>
      <c r="L156" s="10">
        <v>0</v>
      </c>
      <c r="M156" s="12">
        <v>0</v>
      </c>
    </row>
    <row r="157" spans="1:13">
      <c r="A157" s="9" t="s">
        <v>199</v>
      </c>
      <c r="B157" s="10">
        <v>0</v>
      </c>
      <c r="C157" s="11">
        <v>0</v>
      </c>
      <c r="D157" s="10">
        <v>0</v>
      </c>
      <c r="E157" s="12">
        <v>0</v>
      </c>
      <c r="F157" s="13">
        <v>0</v>
      </c>
      <c r="G157" s="11">
        <v>0</v>
      </c>
      <c r="H157" s="10">
        <v>0</v>
      </c>
      <c r="I157" s="12">
        <v>0</v>
      </c>
      <c r="J157" s="13">
        <v>0</v>
      </c>
      <c r="K157" s="11">
        <v>0</v>
      </c>
      <c r="L157" s="10">
        <v>0</v>
      </c>
      <c r="M157" s="12">
        <v>0</v>
      </c>
    </row>
    <row r="158" spans="1:13">
      <c r="A158" s="9" t="s">
        <v>200</v>
      </c>
      <c r="B158" s="10">
        <v>0</v>
      </c>
      <c r="C158" s="11">
        <v>0</v>
      </c>
      <c r="D158" s="10">
        <v>0</v>
      </c>
      <c r="E158" s="12">
        <v>0</v>
      </c>
      <c r="F158" s="13">
        <v>0</v>
      </c>
      <c r="G158" s="11">
        <v>0</v>
      </c>
      <c r="H158" s="10">
        <v>0</v>
      </c>
      <c r="I158" s="12">
        <v>0</v>
      </c>
      <c r="J158" s="13">
        <v>0</v>
      </c>
      <c r="K158" s="11">
        <v>0</v>
      </c>
      <c r="L158" s="10">
        <v>0</v>
      </c>
      <c r="M158" s="12">
        <v>0</v>
      </c>
    </row>
    <row r="159" spans="1:13">
      <c r="A159" s="9" t="s">
        <v>71</v>
      </c>
      <c r="B159" s="10">
        <v>24994</v>
      </c>
      <c r="C159" s="11">
        <v>7456.5</v>
      </c>
      <c r="D159" s="10">
        <v>12296.9</v>
      </c>
      <c r="E159" s="12">
        <v>14972.3</v>
      </c>
      <c r="F159" s="13">
        <v>17959</v>
      </c>
      <c r="G159" s="11">
        <v>10312.200000000001</v>
      </c>
      <c r="H159" s="10">
        <v>9786.7000000000007</v>
      </c>
      <c r="I159" s="12">
        <v>11204.8</v>
      </c>
      <c r="J159" s="13">
        <v>14507</v>
      </c>
      <c r="K159" s="11">
        <v>12142</v>
      </c>
      <c r="L159" s="10">
        <v>17216.3</v>
      </c>
      <c r="M159" s="12">
        <v>6149</v>
      </c>
    </row>
    <row r="160" spans="1:13">
      <c r="A160" s="9" t="s">
        <v>201</v>
      </c>
      <c r="B160" s="10">
        <v>0</v>
      </c>
      <c r="C160" s="11">
        <v>0</v>
      </c>
      <c r="D160" s="10">
        <v>0</v>
      </c>
      <c r="E160" s="12">
        <v>0</v>
      </c>
      <c r="F160" s="13">
        <v>0</v>
      </c>
      <c r="G160" s="11">
        <v>0</v>
      </c>
      <c r="H160" s="10">
        <v>0</v>
      </c>
      <c r="I160" s="12">
        <v>0</v>
      </c>
      <c r="J160" s="13">
        <v>0</v>
      </c>
      <c r="K160" s="11">
        <v>0</v>
      </c>
      <c r="L160" s="10">
        <v>0</v>
      </c>
      <c r="M160" s="12">
        <v>0</v>
      </c>
    </row>
    <row r="161" spans="1:13">
      <c r="A161" s="9" t="s">
        <v>202</v>
      </c>
      <c r="B161" s="10">
        <v>20.49</v>
      </c>
      <c r="C161" s="11">
        <v>48.66</v>
      </c>
      <c r="D161" s="10">
        <v>357.67</v>
      </c>
      <c r="E161" s="12">
        <v>155.63999999999999</v>
      </c>
      <c r="F161" s="13">
        <v>92.03</v>
      </c>
      <c r="G161" s="11">
        <v>156.79</v>
      </c>
      <c r="H161" s="10">
        <v>136.83000000000001</v>
      </c>
      <c r="I161" s="12">
        <v>131.04</v>
      </c>
      <c r="J161" s="13">
        <v>20.68</v>
      </c>
      <c r="K161" s="11">
        <v>46.63</v>
      </c>
      <c r="L161" s="10">
        <v>24.05</v>
      </c>
      <c r="M161" s="12">
        <v>77.11</v>
      </c>
    </row>
    <row r="162" spans="1:13">
      <c r="A162" s="9" t="s">
        <v>136</v>
      </c>
      <c r="B162" s="10">
        <v>0</v>
      </c>
      <c r="C162" s="11">
        <v>0</v>
      </c>
      <c r="D162" s="10">
        <v>0</v>
      </c>
      <c r="E162" s="12">
        <v>0</v>
      </c>
      <c r="F162" s="13">
        <v>0</v>
      </c>
      <c r="G162" s="11">
        <v>0</v>
      </c>
      <c r="H162" s="10">
        <v>0</v>
      </c>
      <c r="I162" s="12">
        <v>0</v>
      </c>
      <c r="J162" s="13">
        <v>0</v>
      </c>
      <c r="K162" s="11">
        <v>0</v>
      </c>
      <c r="L162" s="10">
        <v>0</v>
      </c>
      <c r="M162" s="12">
        <v>0</v>
      </c>
    </row>
    <row r="163" spans="1:13">
      <c r="A163" s="9" t="s">
        <v>137</v>
      </c>
      <c r="B163" s="10">
        <v>0</v>
      </c>
      <c r="C163" s="11">
        <v>0</v>
      </c>
      <c r="D163" s="10">
        <v>0</v>
      </c>
      <c r="E163" s="12">
        <v>0</v>
      </c>
      <c r="F163" s="13">
        <v>0</v>
      </c>
      <c r="G163" s="11">
        <v>0</v>
      </c>
      <c r="H163" s="10">
        <v>0</v>
      </c>
      <c r="I163" s="12">
        <v>0</v>
      </c>
      <c r="J163" s="13">
        <v>0</v>
      </c>
      <c r="K163" s="11">
        <v>0</v>
      </c>
      <c r="L163" s="10">
        <v>0</v>
      </c>
      <c r="M163" s="12">
        <v>0</v>
      </c>
    </row>
    <row r="164" spans="1:13">
      <c r="A164" s="9" t="s">
        <v>203</v>
      </c>
      <c r="B164" s="10">
        <v>63.19</v>
      </c>
      <c r="C164" s="11">
        <v>0.94</v>
      </c>
      <c r="D164" s="10">
        <v>96.92</v>
      </c>
      <c r="E164" s="12">
        <v>0.92</v>
      </c>
      <c r="F164" s="13">
        <v>430.17</v>
      </c>
      <c r="G164" s="11">
        <v>0.85</v>
      </c>
      <c r="H164" s="10">
        <v>292.18</v>
      </c>
      <c r="I164" s="12">
        <v>0.13</v>
      </c>
      <c r="J164" s="13">
        <v>496.46</v>
      </c>
      <c r="K164" s="11">
        <v>122.95</v>
      </c>
      <c r="L164" s="10">
        <v>86.3</v>
      </c>
      <c r="M164" s="12">
        <v>42.44</v>
      </c>
    </row>
    <row r="165" spans="1:13">
      <c r="A165" s="9" t="s">
        <v>204</v>
      </c>
      <c r="B165" s="10">
        <v>12071.15</v>
      </c>
      <c r="C165" s="11">
        <v>31438.65</v>
      </c>
      <c r="D165" s="10">
        <v>23408.05</v>
      </c>
      <c r="E165" s="12">
        <v>36939.15</v>
      </c>
      <c r="F165" s="13">
        <v>6677.3</v>
      </c>
      <c r="G165" s="11">
        <v>45655.65</v>
      </c>
      <c r="H165" s="10">
        <v>10214.85</v>
      </c>
      <c r="I165" s="12">
        <v>54385</v>
      </c>
      <c r="J165" s="13">
        <v>8171.15</v>
      </c>
      <c r="K165" s="11">
        <v>35483.050000000003</v>
      </c>
      <c r="L165" s="10">
        <v>42841.35</v>
      </c>
      <c r="M165" s="12">
        <v>85779.05</v>
      </c>
    </row>
    <row r="166" spans="1:13">
      <c r="A166" s="9" t="s">
        <v>205</v>
      </c>
      <c r="B166" s="10">
        <v>2843.05</v>
      </c>
      <c r="C166" s="11">
        <v>17958.150000000001</v>
      </c>
      <c r="D166" s="10">
        <v>807.75</v>
      </c>
      <c r="E166" s="12">
        <v>10257.15</v>
      </c>
      <c r="F166" s="13">
        <v>65.3</v>
      </c>
      <c r="G166" s="11">
        <v>9500.9</v>
      </c>
      <c r="H166" s="10">
        <v>890.75</v>
      </c>
      <c r="I166" s="12">
        <v>9137</v>
      </c>
      <c r="J166" s="13">
        <v>1443.5</v>
      </c>
      <c r="K166" s="11">
        <v>9886.4500000000007</v>
      </c>
      <c r="L166" s="10">
        <v>822.75</v>
      </c>
      <c r="M166" s="12">
        <v>8748.35</v>
      </c>
    </row>
    <row r="167" spans="1:13">
      <c r="A167" s="9" t="s">
        <v>144</v>
      </c>
      <c r="B167" s="10">
        <v>3396.6</v>
      </c>
      <c r="C167" s="11">
        <v>2425.9899999999998</v>
      </c>
      <c r="D167" s="10">
        <v>1359.38</v>
      </c>
      <c r="E167" s="12">
        <v>3569.06</v>
      </c>
      <c r="F167" s="13">
        <v>648.79</v>
      </c>
      <c r="G167" s="11">
        <v>3959.62</v>
      </c>
      <c r="H167" s="10">
        <v>995.5</v>
      </c>
      <c r="I167" s="12">
        <v>2441.9499999999998</v>
      </c>
      <c r="J167" s="13">
        <v>4043.33</v>
      </c>
      <c r="K167" s="11">
        <v>5659.01</v>
      </c>
      <c r="L167" s="10">
        <v>3549.29</v>
      </c>
      <c r="M167" s="12">
        <v>7820.93</v>
      </c>
    </row>
    <row r="168" spans="1:13">
      <c r="A168" s="9" t="s">
        <v>206</v>
      </c>
      <c r="B168" s="10">
        <v>477.01</v>
      </c>
      <c r="C168" s="11">
        <v>189.69</v>
      </c>
      <c r="D168" s="10">
        <v>221.01</v>
      </c>
      <c r="E168" s="12">
        <v>431.02</v>
      </c>
      <c r="F168" s="13">
        <v>95.93</v>
      </c>
      <c r="G168" s="11">
        <v>819.35</v>
      </c>
      <c r="H168" s="10">
        <v>206.53</v>
      </c>
      <c r="I168" s="12">
        <v>869.37</v>
      </c>
      <c r="J168" s="13">
        <v>125.15</v>
      </c>
      <c r="K168" s="11">
        <v>874.46</v>
      </c>
      <c r="L168" s="10">
        <v>265.69</v>
      </c>
      <c r="M168" s="12">
        <v>645.75</v>
      </c>
    </row>
    <row r="169" spans="1:13">
      <c r="A169" s="9" t="s">
        <v>154</v>
      </c>
      <c r="B169" s="10">
        <v>11784.87</v>
      </c>
      <c r="C169" s="11">
        <v>2259.81</v>
      </c>
      <c r="D169" s="10">
        <v>6035.76</v>
      </c>
      <c r="E169" s="12">
        <v>10076.040000000001</v>
      </c>
      <c r="F169" s="13">
        <v>6242.13</v>
      </c>
      <c r="G169" s="11">
        <v>7088.22</v>
      </c>
      <c r="H169" s="10">
        <v>7659.27</v>
      </c>
      <c r="I169" s="12">
        <v>6815.79</v>
      </c>
      <c r="J169" s="13">
        <v>4340.88</v>
      </c>
      <c r="K169" s="11">
        <v>7750.53</v>
      </c>
      <c r="L169" s="10">
        <v>4992.21</v>
      </c>
      <c r="M169" s="12">
        <v>8013.15</v>
      </c>
    </row>
    <row r="170" spans="1:13">
      <c r="A170" s="9" t="s">
        <v>155</v>
      </c>
      <c r="B170" s="10">
        <v>4401.72</v>
      </c>
      <c r="C170" s="11">
        <v>5333.58</v>
      </c>
      <c r="D170" s="10">
        <v>7090.83</v>
      </c>
      <c r="E170" s="12">
        <v>8958.9599999999991</v>
      </c>
      <c r="F170" s="13">
        <v>8273.7000000000007</v>
      </c>
      <c r="G170" s="11">
        <v>9711.81</v>
      </c>
      <c r="H170" s="10">
        <v>4417.0200000000004</v>
      </c>
      <c r="I170" s="12">
        <v>15030.81</v>
      </c>
      <c r="J170" s="13">
        <v>8028.99</v>
      </c>
      <c r="K170" s="11">
        <v>7126.83</v>
      </c>
      <c r="L170" s="10">
        <v>5303.79</v>
      </c>
      <c r="M170" s="12">
        <v>8570.16</v>
      </c>
    </row>
    <row r="171" spans="1:13">
      <c r="A171" s="9" t="s">
        <v>156</v>
      </c>
      <c r="B171" s="10">
        <v>4747.68</v>
      </c>
      <c r="C171" s="11">
        <v>4733.28</v>
      </c>
      <c r="D171" s="10">
        <v>4024.62</v>
      </c>
      <c r="E171" s="12">
        <v>9042.39</v>
      </c>
      <c r="F171" s="13">
        <v>5026.68</v>
      </c>
      <c r="G171" s="11">
        <v>9384.75</v>
      </c>
      <c r="H171" s="10">
        <v>5944.77</v>
      </c>
      <c r="I171" s="12">
        <v>11451.51</v>
      </c>
      <c r="J171" s="13">
        <v>3286.8</v>
      </c>
      <c r="K171" s="11">
        <v>5285.43</v>
      </c>
      <c r="L171" s="10">
        <v>4261.41</v>
      </c>
      <c r="M171" s="12">
        <v>10388.700000000001</v>
      </c>
    </row>
    <row r="172" spans="1:13">
      <c r="A172" s="9" t="s">
        <v>157</v>
      </c>
      <c r="B172" s="10">
        <v>6009.03</v>
      </c>
      <c r="C172" s="11">
        <v>3207.33</v>
      </c>
      <c r="D172" s="10">
        <v>5017.8599999999997</v>
      </c>
      <c r="E172" s="12">
        <v>8710.83</v>
      </c>
      <c r="F172" s="13">
        <v>6202.53</v>
      </c>
      <c r="G172" s="11">
        <v>10959.93</v>
      </c>
      <c r="H172" s="10">
        <v>5734.89</v>
      </c>
      <c r="I172" s="12">
        <v>14047.92</v>
      </c>
      <c r="J172" s="13">
        <v>4345.6499999999996</v>
      </c>
      <c r="K172" s="11">
        <v>5958.36</v>
      </c>
      <c r="L172" s="10">
        <v>4873.32</v>
      </c>
      <c r="M172" s="12">
        <v>9853.11</v>
      </c>
    </row>
    <row r="173" spans="1:13">
      <c r="A173" s="9" t="s">
        <v>161</v>
      </c>
      <c r="B173" s="10">
        <v>9143.5499999999993</v>
      </c>
      <c r="C173" s="11">
        <v>7135.83</v>
      </c>
      <c r="D173" s="10">
        <v>7805.16</v>
      </c>
      <c r="E173" s="12">
        <v>8272.4</v>
      </c>
      <c r="F173" s="13">
        <v>9982.17</v>
      </c>
      <c r="G173" s="11">
        <v>6794.15</v>
      </c>
      <c r="H173" s="10">
        <v>7290.68</v>
      </c>
      <c r="I173" s="12">
        <v>8676.59</v>
      </c>
      <c r="J173" s="13">
        <v>13833.99</v>
      </c>
      <c r="K173" s="11">
        <v>5694.44</v>
      </c>
      <c r="L173" s="10">
        <v>12103.56</v>
      </c>
      <c r="M173" s="12">
        <v>5808.92</v>
      </c>
    </row>
    <row r="174" spans="1:13">
      <c r="A174" s="9" t="s">
        <v>70</v>
      </c>
      <c r="B174" s="10">
        <v>234.29</v>
      </c>
      <c r="C174" s="11">
        <v>6589.78</v>
      </c>
      <c r="D174" s="10">
        <v>269.51</v>
      </c>
      <c r="E174" s="12">
        <v>4656.21</v>
      </c>
      <c r="F174" s="13">
        <v>551.87</v>
      </c>
      <c r="G174" s="11">
        <v>1866.68</v>
      </c>
      <c r="H174" s="10">
        <v>649.34</v>
      </c>
      <c r="I174" s="12">
        <v>874.2</v>
      </c>
      <c r="J174" s="13">
        <v>1416</v>
      </c>
      <c r="K174" s="11">
        <v>1091.47</v>
      </c>
      <c r="L174" s="10">
        <v>563.21</v>
      </c>
      <c r="M174" s="12">
        <v>432.71</v>
      </c>
    </row>
    <row r="175" spans="1:13">
      <c r="A175" s="9" t="s">
        <v>162</v>
      </c>
      <c r="B175" s="10">
        <v>0</v>
      </c>
      <c r="C175" s="11">
        <v>0</v>
      </c>
      <c r="D175" s="10">
        <v>0</v>
      </c>
      <c r="E175" s="12">
        <v>0</v>
      </c>
      <c r="F175" s="13">
        <v>0.01</v>
      </c>
      <c r="G175" s="11">
        <v>15.26</v>
      </c>
      <c r="H175" s="10">
        <v>0</v>
      </c>
      <c r="I175" s="12">
        <v>7.28</v>
      </c>
      <c r="J175" s="13">
        <v>0</v>
      </c>
      <c r="K175" s="11">
        <v>15.5</v>
      </c>
      <c r="L175" s="10">
        <v>0</v>
      </c>
      <c r="M175" s="12">
        <v>5.59</v>
      </c>
    </row>
    <row r="176" spans="1:13">
      <c r="A176" s="9" t="s">
        <v>163</v>
      </c>
      <c r="B176" s="10">
        <v>2041.65</v>
      </c>
      <c r="C176" s="11">
        <v>1828.45</v>
      </c>
      <c r="D176" s="10">
        <v>3809.7</v>
      </c>
      <c r="E176" s="12">
        <v>6103.2</v>
      </c>
      <c r="F176" s="13">
        <v>4908.74</v>
      </c>
      <c r="G176" s="11">
        <v>6038.05</v>
      </c>
      <c r="H176" s="10">
        <v>5767.3</v>
      </c>
      <c r="I176" s="12">
        <v>7180.58</v>
      </c>
      <c r="J176" s="13">
        <v>3840.4</v>
      </c>
      <c r="K176" s="11">
        <v>6040.7</v>
      </c>
      <c r="L176" s="10">
        <v>4548.25</v>
      </c>
      <c r="M176" s="12">
        <v>7333.06</v>
      </c>
    </row>
    <row r="177" spans="1:13">
      <c r="A177" s="9" t="s">
        <v>164</v>
      </c>
      <c r="B177" s="10">
        <v>0</v>
      </c>
      <c r="C177" s="11">
        <v>59.15</v>
      </c>
      <c r="D177" s="10">
        <v>0.01</v>
      </c>
      <c r="E177" s="12">
        <v>43.13</v>
      </c>
      <c r="F177" s="13">
        <v>0</v>
      </c>
      <c r="G177" s="11">
        <v>43.48</v>
      </c>
      <c r="H177" s="10">
        <v>0</v>
      </c>
      <c r="I177" s="12">
        <v>8.5500000000000007</v>
      </c>
      <c r="J177" s="13">
        <v>0</v>
      </c>
      <c r="K177" s="11">
        <v>26.2</v>
      </c>
      <c r="L177" s="10">
        <v>0</v>
      </c>
      <c r="M177" s="12">
        <v>52.64</v>
      </c>
    </row>
    <row r="178" spans="1:13">
      <c r="A178" s="9" t="s">
        <v>165</v>
      </c>
      <c r="B178" s="10">
        <v>4957.05</v>
      </c>
      <c r="C178" s="11">
        <v>2332.06</v>
      </c>
      <c r="D178" s="10">
        <v>5978.84</v>
      </c>
      <c r="E178" s="12">
        <v>5720.38</v>
      </c>
      <c r="F178" s="13">
        <v>7737.2</v>
      </c>
      <c r="G178" s="11">
        <v>4281.78</v>
      </c>
      <c r="H178" s="10">
        <v>5533.7</v>
      </c>
      <c r="I178" s="12">
        <v>7556.85</v>
      </c>
      <c r="J178" s="13">
        <v>4990.55</v>
      </c>
      <c r="K178" s="11">
        <v>8495.9</v>
      </c>
      <c r="L178" s="10">
        <v>6565.9</v>
      </c>
      <c r="M178" s="12">
        <v>6938.62</v>
      </c>
    </row>
    <row r="179" spans="1:13">
      <c r="A179" s="9" t="s">
        <v>56</v>
      </c>
      <c r="B179" s="10">
        <v>16543.71</v>
      </c>
      <c r="C179" s="11">
        <v>17102.61</v>
      </c>
      <c r="D179" s="10">
        <v>4375.08</v>
      </c>
      <c r="E179" s="12">
        <v>20075.310000000001</v>
      </c>
      <c r="F179" s="13">
        <v>3347.06</v>
      </c>
      <c r="G179" s="11">
        <v>16075.67</v>
      </c>
      <c r="H179" s="10">
        <v>2931.93</v>
      </c>
      <c r="I179" s="12">
        <v>25608.15</v>
      </c>
      <c r="J179" s="13">
        <v>5473.98</v>
      </c>
      <c r="K179" s="11">
        <v>23402.12</v>
      </c>
      <c r="L179" s="10">
        <v>11842.34</v>
      </c>
      <c r="M179" s="12">
        <v>18518.759999999998</v>
      </c>
    </row>
    <row r="180" spans="1:13">
      <c r="A180" s="9" t="s">
        <v>166</v>
      </c>
      <c r="B180" s="10">
        <v>463.55</v>
      </c>
      <c r="C180" s="11">
        <v>1889.29</v>
      </c>
      <c r="D180" s="10">
        <v>2400.6</v>
      </c>
      <c r="E180" s="12">
        <v>7245.19</v>
      </c>
      <c r="F180" s="13">
        <v>587.25</v>
      </c>
      <c r="G180" s="11">
        <v>878.68</v>
      </c>
      <c r="H180" s="10">
        <v>1485.75</v>
      </c>
      <c r="I180" s="12">
        <v>2532.13</v>
      </c>
      <c r="J180" s="13">
        <v>1205.45</v>
      </c>
      <c r="K180" s="11">
        <v>2356.04</v>
      </c>
      <c r="L180" s="10">
        <v>1028.4000000000001</v>
      </c>
      <c r="M180" s="12">
        <v>2053.08</v>
      </c>
    </row>
    <row r="181" spans="1:13">
      <c r="A181" s="9" t="s">
        <v>167</v>
      </c>
      <c r="B181" s="10">
        <v>1500.7</v>
      </c>
      <c r="C181" s="11">
        <v>3265.5</v>
      </c>
      <c r="D181" s="10">
        <v>1491.7</v>
      </c>
      <c r="E181" s="12">
        <v>1710.25</v>
      </c>
      <c r="F181" s="13">
        <v>1823.1</v>
      </c>
      <c r="G181" s="11">
        <v>5767.55</v>
      </c>
      <c r="H181" s="10">
        <v>1548.3</v>
      </c>
      <c r="I181" s="12">
        <v>7287.7</v>
      </c>
      <c r="J181" s="13">
        <v>1998.25</v>
      </c>
      <c r="K181" s="11">
        <v>4563.1000000000004</v>
      </c>
      <c r="L181" s="10">
        <v>4658.6000000000004</v>
      </c>
      <c r="M181" s="12">
        <v>4144.8999999999996</v>
      </c>
    </row>
    <row r="182" spans="1:13">
      <c r="A182" s="9" t="s">
        <v>168</v>
      </c>
      <c r="B182" s="10">
        <v>937.4</v>
      </c>
      <c r="C182" s="11">
        <v>1568.19</v>
      </c>
      <c r="D182" s="10">
        <v>54.5</v>
      </c>
      <c r="E182" s="12">
        <v>3962.84</v>
      </c>
      <c r="F182" s="13">
        <v>958.8</v>
      </c>
      <c r="G182" s="11">
        <v>3102.89</v>
      </c>
      <c r="H182" s="10">
        <v>1158.9000000000001</v>
      </c>
      <c r="I182" s="12">
        <v>4859.97</v>
      </c>
      <c r="J182" s="13">
        <v>1468.7</v>
      </c>
      <c r="K182" s="11">
        <v>3422.71</v>
      </c>
      <c r="L182" s="10">
        <v>473.05</v>
      </c>
      <c r="M182" s="12">
        <v>4760</v>
      </c>
    </row>
    <row r="183" spans="1:13">
      <c r="A183" s="9" t="s">
        <v>170</v>
      </c>
      <c r="B183" s="10">
        <v>15662.3</v>
      </c>
      <c r="C183" s="11">
        <v>8697.24</v>
      </c>
      <c r="D183" s="10">
        <v>5969.84</v>
      </c>
      <c r="E183" s="12">
        <v>12326.99</v>
      </c>
      <c r="F183" s="13">
        <v>5224.2299999999996</v>
      </c>
      <c r="G183" s="11">
        <v>13460.45</v>
      </c>
      <c r="H183" s="10">
        <v>3952.4</v>
      </c>
      <c r="I183" s="12">
        <v>12259.22</v>
      </c>
      <c r="J183" s="13">
        <v>4356.05</v>
      </c>
      <c r="K183" s="11">
        <v>17292.419999999998</v>
      </c>
      <c r="L183" s="10">
        <v>7267.46</v>
      </c>
      <c r="M183" s="12">
        <v>11782.67</v>
      </c>
    </row>
    <row r="184" spans="1:13">
      <c r="A184" s="9" t="s">
        <v>171</v>
      </c>
      <c r="B184" s="10">
        <v>13110.13</v>
      </c>
      <c r="C184" s="11">
        <v>4979.55</v>
      </c>
      <c r="D184" s="10">
        <v>856.87</v>
      </c>
      <c r="E184" s="12">
        <v>334.92</v>
      </c>
      <c r="F184" s="13">
        <v>2867.1</v>
      </c>
      <c r="G184" s="11">
        <v>1460.07</v>
      </c>
      <c r="H184" s="10">
        <v>3060.32</v>
      </c>
      <c r="I184" s="12">
        <v>4874.32</v>
      </c>
      <c r="J184" s="13">
        <v>4811.22</v>
      </c>
      <c r="K184" s="11">
        <v>13121.56</v>
      </c>
      <c r="L184" s="10">
        <v>4125.5200000000004</v>
      </c>
      <c r="M184" s="12">
        <v>7263.06</v>
      </c>
    </row>
    <row r="185" spans="1:13">
      <c r="A185" s="9" t="s">
        <v>60</v>
      </c>
      <c r="B185" s="10">
        <v>3751.2</v>
      </c>
      <c r="C185" s="11">
        <v>13309.1</v>
      </c>
      <c r="D185" s="10">
        <v>3273.1</v>
      </c>
      <c r="E185" s="12">
        <v>7861.9</v>
      </c>
      <c r="F185" s="13">
        <v>5612.2</v>
      </c>
      <c r="G185" s="11">
        <v>9795.5</v>
      </c>
      <c r="H185" s="10">
        <v>1254.9000000000001</v>
      </c>
      <c r="I185" s="12">
        <v>10357</v>
      </c>
      <c r="J185" s="13">
        <v>4890.8999999999996</v>
      </c>
      <c r="K185" s="11">
        <v>11106.7</v>
      </c>
      <c r="L185" s="10">
        <v>4162.8999999999996</v>
      </c>
      <c r="M185" s="12">
        <v>13830.7</v>
      </c>
    </row>
    <row r="186" spans="1:13">
      <c r="A186" s="9" t="s">
        <v>61</v>
      </c>
      <c r="B186" s="10">
        <v>2455.4</v>
      </c>
      <c r="C186" s="11">
        <v>13141.9</v>
      </c>
      <c r="D186" s="10">
        <v>2902.2</v>
      </c>
      <c r="E186" s="12">
        <v>11867</v>
      </c>
      <c r="F186" s="13">
        <v>2016.8</v>
      </c>
      <c r="G186" s="11">
        <v>8355.1</v>
      </c>
      <c r="H186" s="10">
        <v>1990</v>
      </c>
      <c r="I186" s="12">
        <v>10718</v>
      </c>
      <c r="J186" s="13">
        <v>2487.3000000000002</v>
      </c>
      <c r="K186" s="11">
        <v>10406</v>
      </c>
      <c r="L186" s="10">
        <v>3341.7</v>
      </c>
      <c r="M186" s="12">
        <v>12138.5</v>
      </c>
    </row>
    <row r="187" spans="1:13">
      <c r="A187" s="9" t="s">
        <v>169</v>
      </c>
      <c r="B187" s="10">
        <v>6102.7</v>
      </c>
      <c r="C187" s="11">
        <v>2751</v>
      </c>
      <c r="D187" s="10">
        <v>5947.8</v>
      </c>
      <c r="E187" s="12">
        <v>2169.1</v>
      </c>
      <c r="F187" s="13">
        <v>5740.2</v>
      </c>
      <c r="G187" s="11">
        <v>2581.6</v>
      </c>
      <c r="H187" s="10">
        <v>3822.5</v>
      </c>
      <c r="I187" s="12">
        <v>1962.5</v>
      </c>
      <c r="J187" s="13">
        <v>0</v>
      </c>
      <c r="K187" s="11">
        <v>0</v>
      </c>
      <c r="L187" s="10">
        <v>0</v>
      </c>
      <c r="M187" s="12">
        <v>0</v>
      </c>
    </row>
    <row r="188" spans="1:13">
      <c r="A188" s="9" t="s">
        <v>172</v>
      </c>
      <c r="B188" s="10">
        <v>416.2</v>
      </c>
      <c r="C188" s="11">
        <v>2368.3000000000002</v>
      </c>
      <c r="D188" s="10">
        <v>16.600000000000001</v>
      </c>
      <c r="E188" s="12">
        <v>554.79999999999995</v>
      </c>
      <c r="F188" s="13">
        <v>38</v>
      </c>
      <c r="G188" s="11">
        <v>3407.5</v>
      </c>
      <c r="H188" s="10">
        <v>44.6</v>
      </c>
      <c r="I188" s="12">
        <v>4942.1000000000004</v>
      </c>
      <c r="J188" s="13">
        <v>248.8</v>
      </c>
      <c r="K188" s="11">
        <v>5518.9</v>
      </c>
      <c r="L188" s="10">
        <v>242.6</v>
      </c>
      <c r="M188" s="12">
        <v>5815.9</v>
      </c>
    </row>
    <row r="189" spans="1:13">
      <c r="A189" s="9" t="s">
        <v>111</v>
      </c>
      <c r="B189" s="10">
        <v>3133.55</v>
      </c>
      <c r="C189" s="11">
        <v>8594.2000000000007</v>
      </c>
      <c r="D189" s="10">
        <v>6249.4</v>
      </c>
      <c r="E189" s="12">
        <v>24528.65</v>
      </c>
      <c r="F189" s="13">
        <v>4968.45</v>
      </c>
      <c r="G189" s="11">
        <v>33713</v>
      </c>
      <c r="H189" s="10">
        <v>5606.6</v>
      </c>
      <c r="I189" s="12">
        <v>30773.85</v>
      </c>
      <c r="J189" s="13">
        <v>1963.1</v>
      </c>
      <c r="K189" s="11">
        <v>30791.5</v>
      </c>
      <c r="L189" s="10">
        <v>3543.3</v>
      </c>
      <c r="M189" s="12">
        <v>28073.3</v>
      </c>
    </row>
    <row r="190" spans="1:13">
      <c r="A190" s="9" t="s">
        <v>112</v>
      </c>
      <c r="B190" s="10">
        <v>3037.05</v>
      </c>
      <c r="C190" s="11">
        <v>4051.85</v>
      </c>
      <c r="D190" s="10">
        <v>18970.7</v>
      </c>
      <c r="E190" s="12">
        <v>2071.1999999999998</v>
      </c>
      <c r="F190" s="13">
        <v>16358.5</v>
      </c>
      <c r="G190" s="11">
        <v>2152.6</v>
      </c>
      <c r="H190" s="10">
        <v>20055.55</v>
      </c>
      <c r="I190" s="12">
        <v>1546.9</v>
      </c>
      <c r="J190" s="13">
        <v>19902.7</v>
      </c>
      <c r="K190" s="11">
        <v>1169.9000000000001</v>
      </c>
      <c r="L190" s="10">
        <v>21123.1</v>
      </c>
      <c r="M190" s="12">
        <v>1305.4000000000001</v>
      </c>
    </row>
    <row r="191" spans="1:13">
      <c r="A191" s="9" t="s">
        <v>138</v>
      </c>
      <c r="B191" s="10">
        <v>1969.2</v>
      </c>
      <c r="C191" s="11">
        <v>1728.3</v>
      </c>
      <c r="D191" s="10">
        <v>2321.73</v>
      </c>
      <c r="E191" s="12">
        <v>7993.13</v>
      </c>
      <c r="F191" s="13">
        <v>2076.8000000000002</v>
      </c>
      <c r="G191" s="11">
        <v>6231.65</v>
      </c>
      <c r="H191" s="10">
        <v>0</v>
      </c>
      <c r="I191" s="12">
        <v>0</v>
      </c>
      <c r="J191" s="13">
        <v>0</v>
      </c>
      <c r="K191" s="11">
        <v>0</v>
      </c>
      <c r="L191" s="10">
        <v>0</v>
      </c>
      <c r="M191" s="12">
        <v>0</v>
      </c>
    </row>
    <row r="192" spans="1:13">
      <c r="A192" s="9" t="s">
        <v>139</v>
      </c>
      <c r="B192" s="10">
        <v>4684.25</v>
      </c>
      <c r="C192" s="11">
        <v>4198.9799999999996</v>
      </c>
      <c r="D192" s="10">
        <v>3897.23</v>
      </c>
      <c r="E192" s="12">
        <v>6819.3</v>
      </c>
      <c r="F192" s="13">
        <v>1797.25</v>
      </c>
      <c r="G192" s="11">
        <v>7963.33</v>
      </c>
      <c r="H192" s="10">
        <v>0</v>
      </c>
      <c r="I192" s="12">
        <v>0</v>
      </c>
      <c r="J192" s="13">
        <v>0</v>
      </c>
      <c r="K192" s="11">
        <v>0</v>
      </c>
      <c r="L192" s="10">
        <v>0</v>
      </c>
      <c r="M192" s="12">
        <v>0</v>
      </c>
    </row>
    <row r="193" spans="1:13">
      <c r="A193" s="9" t="s">
        <v>207</v>
      </c>
      <c r="B193" s="10">
        <v>300.31</v>
      </c>
      <c r="C193" s="11">
        <v>135.1</v>
      </c>
      <c r="D193" s="10">
        <v>392.05</v>
      </c>
      <c r="E193" s="12">
        <v>110.93</v>
      </c>
      <c r="F193" s="13">
        <v>228.2</v>
      </c>
      <c r="G193" s="11">
        <v>111.44</v>
      </c>
      <c r="H193" s="10">
        <v>192.14</v>
      </c>
      <c r="I193" s="12">
        <v>168.12</v>
      </c>
      <c r="J193" s="13">
        <v>97.28</v>
      </c>
      <c r="K193" s="11">
        <v>41.06</v>
      </c>
      <c r="L193" s="10">
        <v>132.68</v>
      </c>
      <c r="M193" s="12">
        <v>107.38</v>
      </c>
    </row>
    <row r="194" spans="1:13">
      <c r="A194" s="9" t="s">
        <v>208</v>
      </c>
      <c r="B194" s="10">
        <v>180.88</v>
      </c>
      <c r="C194" s="11">
        <v>197.37</v>
      </c>
      <c r="D194" s="10">
        <v>248.5</v>
      </c>
      <c r="E194" s="12">
        <v>224.32</v>
      </c>
      <c r="F194" s="13">
        <v>108.46</v>
      </c>
      <c r="G194" s="11">
        <v>131.71</v>
      </c>
      <c r="H194" s="10">
        <v>177.69</v>
      </c>
      <c r="I194" s="12">
        <v>232.53</v>
      </c>
      <c r="J194" s="13">
        <v>43.61</v>
      </c>
      <c r="K194" s="11">
        <v>80.150000000000006</v>
      </c>
      <c r="L194" s="10">
        <v>135.13999999999999</v>
      </c>
      <c r="M194" s="12">
        <v>173.57</v>
      </c>
    </row>
    <row r="195" spans="1:13">
      <c r="A195" s="9" t="s">
        <v>209</v>
      </c>
      <c r="B195" s="10">
        <v>0</v>
      </c>
      <c r="C195" s="11">
        <v>0</v>
      </c>
      <c r="D195" s="10">
        <v>149.26</v>
      </c>
      <c r="E195" s="12">
        <v>150.88999999999999</v>
      </c>
      <c r="F195" s="13">
        <v>168.8</v>
      </c>
      <c r="G195" s="11">
        <v>136.76</v>
      </c>
      <c r="H195" s="10">
        <v>148.69</v>
      </c>
      <c r="I195" s="12">
        <v>159.49</v>
      </c>
      <c r="J195" s="13">
        <v>65.849999999999994</v>
      </c>
      <c r="K195" s="11">
        <v>57.61</v>
      </c>
      <c r="L195" s="10">
        <v>158.44999999999999</v>
      </c>
      <c r="M195" s="12">
        <v>121.49</v>
      </c>
    </row>
    <row r="196" spans="1:13">
      <c r="A196" s="9" t="s">
        <v>210</v>
      </c>
      <c r="B196" s="10">
        <v>21.32</v>
      </c>
      <c r="C196" s="11">
        <v>5.21</v>
      </c>
      <c r="D196" s="10">
        <v>21.05</v>
      </c>
      <c r="E196" s="12">
        <v>11.7</v>
      </c>
      <c r="F196" s="13">
        <v>14.68</v>
      </c>
      <c r="G196" s="11">
        <v>11.98</v>
      </c>
      <c r="H196" s="10">
        <v>137.1</v>
      </c>
      <c r="I196" s="12">
        <v>90.28</v>
      </c>
      <c r="J196" s="13">
        <v>38.99</v>
      </c>
      <c r="K196" s="11">
        <v>23.45</v>
      </c>
      <c r="L196" s="10">
        <v>12.49</v>
      </c>
      <c r="M196" s="12">
        <v>3.74</v>
      </c>
    </row>
    <row r="197" spans="1:13">
      <c r="A197" s="9" t="s">
        <v>173</v>
      </c>
      <c r="B197" s="10">
        <v>5672.6</v>
      </c>
      <c r="C197" s="11">
        <v>22958.35</v>
      </c>
      <c r="D197" s="10">
        <v>1515.55</v>
      </c>
      <c r="E197" s="12">
        <v>30826</v>
      </c>
      <c r="F197" s="13">
        <v>2659.2</v>
      </c>
      <c r="G197" s="11">
        <v>27559.95</v>
      </c>
      <c r="H197" s="10">
        <v>2582.0500000000002</v>
      </c>
      <c r="I197" s="12">
        <v>30759.7</v>
      </c>
      <c r="J197" s="13">
        <v>3757.9</v>
      </c>
      <c r="K197" s="11">
        <v>29536.2</v>
      </c>
      <c r="L197" s="10">
        <v>3064.8</v>
      </c>
      <c r="M197" s="12">
        <v>27184.1</v>
      </c>
    </row>
    <row r="198" spans="1:13">
      <c r="A198" s="9" t="s">
        <v>213</v>
      </c>
      <c r="B198" s="10">
        <v>12913.02</v>
      </c>
      <c r="C198" s="11">
        <v>20912.45</v>
      </c>
      <c r="D198" s="10">
        <v>5738.58</v>
      </c>
      <c r="E198" s="12">
        <v>30435.48</v>
      </c>
      <c r="F198" s="13">
        <v>5566.59</v>
      </c>
      <c r="G198" s="11">
        <v>25371.23</v>
      </c>
      <c r="H198" s="10">
        <v>5842.13</v>
      </c>
      <c r="I198" s="12">
        <v>38025.589999999997</v>
      </c>
      <c r="J198" s="13">
        <v>4026.38</v>
      </c>
      <c r="K198" s="11">
        <v>29360.34</v>
      </c>
      <c r="L198" s="10">
        <v>3380.81</v>
      </c>
      <c r="M198" s="12">
        <v>13722.89</v>
      </c>
    </row>
    <row r="199" spans="1:13">
      <c r="A199" s="9" t="s">
        <v>158</v>
      </c>
      <c r="B199" s="10">
        <v>0.14000000000000001</v>
      </c>
      <c r="C199" s="11">
        <v>37.36</v>
      </c>
      <c r="D199" s="10">
        <v>2.2400000000000002</v>
      </c>
      <c r="E199" s="12">
        <v>33.94</v>
      </c>
      <c r="F199" s="13">
        <v>20.16</v>
      </c>
      <c r="G199" s="11">
        <v>18.52</v>
      </c>
      <c r="H199" s="10">
        <v>8.0299999999999994</v>
      </c>
      <c r="I199" s="12">
        <v>10.26</v>
      </c>
      <c r="J199" s="13">
        <v>3.25</v>
      </c>
      <c r="K199" s="11">
        <v>12.46</v>
      </c>
      <c r="L199" s="10">
        <v>2.87</v>
      </c>
      <c r="M199" s="12">
        <v>20.329999999999998</v>
      </c>
    </row>
    <row r="200" spans="1:13">
      <c r="A200" s="9" t="s">
        <v>159</v>
      </c>
      <c r="B200" s="10">
        <v>0.66</v>
      </c>
      <c r="C200" s="11">
        <v>4.1399999999999997</v>
      </c>
      <c r="D200" s="10">
        <v>13.46</v>
      </c>
      <c r="E200" s="12">
        <v>4.32</v>
      </c>
      <c r="F200" s="13">
        <v>47.69</v>
      </c>
      <c r="G200" s="11">
        <v>7.94</v>
      </c>
      <c r="H200" s="10">
        <v>9.1300000000000008</v>
      </c>
      <c r="I200" s="12">
        <v>49.61</v>
      </c>
      <c r="J200" s="13">
        <v>10.57</v>
      </c>
      <c r="K200" s="11">
        <v>16.059999999999999</v>
      </c>
      <c r="L200" s="10">
        <v>50.58</v>
      </c>
      <c r="M200" s="12">
        <v>5.03</v>
      </c>
    </row>
    <row r="201" spans="1:13">
      <c r="A201" s="9" t="s">
        <v>214</v>
      </c>
      <c r="B201" s="10">
        <v>5022.17</v>
      </c>
      <c r="C201" s="11">
        <v>15959.14</v>
      </c>
      <c r="D201" s="10">
        <v>11710.05</v>
      </c>
      <c r="E201" s="12">
        <v>15335.85</v>
      </c>
      <c r="F201" s="13">
        <v>10477</v>
      </c>
      <c r="G201" s="11">
        <v>11954.15</v>
      </c>
      <c r="H201" s="10">
        <v>7735.9</v>
      </c>
      <c r="I201" s="12">
        <v>5706.25</v>
      </c>
      <c r="J201" s="13">
        <v>7356.5</v>
      </c>
      <c r="K201" s="11">
        <v>7108.8</v>
      </c>
      <c r="L201" s="10">
        <v>10675.3</v>
      </c>
      <c r="M201" s="12">
        <v>2503.9499999999998</v>
      </c>
    </row>
    <row r="202" spans="1:13">
      <c r="A202" s="9" t="s">
        <v>215</v>
      </c>
      <c r="B202" s="10">
        <v>4770.8</v>
      </c>
      <c r="C202" s="11">
        <v>19685.5</v>
      </c>
      <c r="D202" s="10">
        <v>14523.35</v>
      </c>
      <c r="E202" s="12">
        <v>15691.25</v>
      </c>
      <c r="F202" s="13">
        <v>11698.4</v>
      </c>
      <c r="G202" s="11">
        <v>9819.4500000000007</v>
      </c>
      <c r="H202" s="10">
        <v>7953.8</v>
      </c>
      <c r="I202" s="12">
        <v>5063.8500000000004</v>
      </c>
      <c r="J202" s="13">
        <v>5646.5</v>
      </c>
      <c r="K202" s="11">
        <v>7248.3</v>
      </c>
      <c r="L202" s="10">
        <v>13718.6</v>
      </c>
      <c r="M202" s="12">
        <v>2299.8000000000002</v>
      </c>
    </row>
    <row r="203" spans="1:13">
      <c r="A203" s="9" t="s">
        <v>95</v>
      </c>
      <c r="B203" s="10">
        <v>6564.28</v>
      </c>
      <c r="C203" s="11">
        <v>2593.84</v>
      </c>
      <c r="D203" s="10">
        <v>3972.04</v>
      </c>
      <c r="E203" s="12">
        <v>4847.6400000000003</v>
      </c>
      <c r="F203" s="13">
        <v>6349.12</v>
      </c>
      <c r="G203" s="11">
        <v>5281.6</v>
      </c>
      <c r="H203" s="10">
        <v>2892.68</v>
      </c>
      <c r="I203" s="12">
        <v>8183.24</v>
      </c>
      <c r="J203" s="13">
        <v>3177.72</v>
      </c>
      <c r="K203" s="11">
        <v>4129.72</v>
      </c>
      <c r="L203" s="10">
        <v>3822.28</v>
      </c>
      <c r="M203" s="12">
        <v>5542.36</v>
      </c>
    </row>
    <row r="204" spans="1:13">
      <c r="A204" s="9" t="s">
        <v>96</v>
      </c>
      <c r="B204" s="10">
        <v>4978.4799999999996</v>
      </c>
      <c r="C204" s="11">
        <v>2526.64</v>
      </c>
      <c r="D204" s="10">
        <v>3293.52</v>
      </c>
      <c r="E204" s="12">
        <v>3746.64</v>
      </c>
      <c r="F204" s="13">
        <v>4920.6000000000004</v>
      </c>
      <c r="G204" s="11">
        <v>4130.76</v>
      </c>
      <c r="H204" s="10">
        <v>3007.2</v>
      </c>
      <c r="I204" s="12">
        <v>8909.4</v>
      </c>
      <c r="J204" s="13">
        <v>4165.32</v>
      </c>
      <c r="K204" s="11">
        <v>2854.28</v>
      </c>
      <c r="L204" s="10">
        <v>2959.84</v>
      </c>
      <c r="M204" s="12">
        <v>2221.92</v>
      </c>
    </row>
    <row r="205" spans="1:13">
      <c r="A205" s="9" t="s">
        <v>97</v>
      </c>
      <c r="B205" s="10">
        <v>6394.44</v>
      </c>
      <c r="C205" s="11">
        <v>4596.5600000000004</v>
      </c>
      <c r="D205" s="10">
        <v>4455.68</v>
      </c>
      <c r="E205" s="12">
        <v>6324.56</v>
      </c>
      <c r="F205" s="13">
        <v>4403.3599999999997</v>
      </c>
      <c r="G205" s="11">
        <v>5034.08</v>
      </c>
      <c r="H205" s="10">
        <v>2134.52</v>
      </c>
      <c r="I205" s="12">
        <v>8903.84</v>
      </c>
      <c r="J205" s="13">
        <v>2985.8</v>
      </c>
      <c r="K205" s="11">
        <v>6265.2</v>
      </c>
      <c r="L205" s="10">
        <v>3787.8</v>
      </c>
      <c r="M205" s="12">
        <v>4546.2</v>
      </c>
    </row>
    <row r="206" spans="1:13">
      <c r="A206" s="9" t="s">
        <v>211</v>
      </c>
      <c r="B206" s="10">
        <v>73.760000000000005</v>
      </c>
      <c r="C206" s="11">
        <v>11.27</v>
      </c>
      <c r="D206" s="10">
        <v>94.71</v>
      </c>
      <c r="E206" s="12">
        <v>6.71</v>
      </c>
      <c r="F206" s="13">
        <v>191.66</v>
      </c>
      <c r="G206" s="11">
        <v>0.4</v>
      </c>
      <c r="H206" s="10">
        <v>186.96</v>
      </c>
      <c r="I206" s="12">
        <v>0.12</v>
      </c>
      <c r="J206" s="13">
        <v>121.07</v>
      </c>
      <c r="K206" s="11">
        <v>0.36</v>
      </c>
      <c r="L206" s="10">
        <v>152.88</v>
      </c>
      <c r="M206" s="12">
        <v>0.42</v>
      </c>
    </row>
    <row r="207" spans="1:13">
      <c r="A207" s="9" t="s">
        <v>212</v>
      </c>
      <c r="B207" s="10">
        <v>0.03</v>
      </c>
      <c r="C207" s="11">
        <v>92.55</v>
      </c>
      <c r="D207" s="10">
        <v>45.78</v>
      </c>
      <c r="E207" s="12">
        <v>81.819999999999993</v>
      </c>
      <c r="F207" s="13">
        <v>184.52</v>
      </c>
      <c r="G207" s="11">
        <v>0.05</v>
      </c>
      <c r="H207" s="10">
        <v>285.69</v>
      </c>
      <c r="I207" s="12">
        <v>0.01</v>
      </c>
      <c r="J207" s="13">
        <v>137.69999999999999</v>
      </c>
      <c r="K207" s="11">
        <v>0.08</v>
      </c>
      <c r="L207" s="10">
        <v>263.14</v>
      </c>
      <c r="M207" s="12">
        <v>0.03</v>
      </c>
    </row>
    <row r="208" spans="1:13">
      <c r="A208" s="9" t="s">
        <v>113</v>
      </c>
      <c r="B208" s="10">
        <v>24799</v>
      </c>
      <c r="C208" s="11">
        <v>20890.400000000001</v>
      </c>
      <c r="D208" s="10">
        <v>24248.95</v>
      </c>
      <c r="E208" s="12">
        <v>21200.1</v>
      </c>
      <c r="F208" s="13">
        <v>28076.1</v>
      </c>
      <c r="G208" s="11">
        <v>16281.1</v>
      </c>
      <c r="H208" s="10">
        <v>35948.85</v>
      </c>
      <c r="I208" s="12">
        <v>9953.15</v>
      </c>
      <c r="J208" s="13">
        <v>24192.3</v>
      </c>
      <c r="K208" s="11">
        <v>6221.85</v>
      </c>
      <c r="L208" s="10">
        <v>19077.05</v>
      </c>
      <c r="M208" s="12">
        <v>8410.6</v>
      </c>
    </row>
    <row r="209" spans="1:13">
      <c r="A209" s="9" t="s">
        <v>114</v>
      </c>
      <c r="B209" s="10">
        <v>36098.800000000003</v>
      </c>
      <c r="C209" s="11">
        <v>1358.8</v>
      </c>
      <c r="D209" s="10">
        <v>6642.75</v>
      </c>
      <c r="E209" s="12">
        <v>12971.1</v>
      </c>
      <c r="F209" s="13">
        <v>9272.1</v>
      </c>
      <c r="G209" s="11">
        <v>8979.4</v>
      </c>
      <c r="H209" s="10">
        <v>11979.25</v>
      </c>
      <c r="I209" s="12">
        <v>8013</v>
      </c>
      <c r="J209" s="13">
        <v>6129.8</v>
      </c>
      <c r="K209" s="11">
        <v>10526.65</v>
      </c>
      <c r="L209" s="10">
        <v>5081.3999999999996</v>
      </c>
      <c r="M209" s="12">
        <v>10714.25</v>
      </c>
    </row>
    <row r="210" spans="1:13">
      <c r="A210" s="9" t="s">
        <v>216</v>
      </c>
      <c r="B210" s="10">
        <v>454.6</v>
      </c>
      <c r="C210" s="11">
        <v>151.5</v>
      </c>
      <c r="D210" s="10">
        <v>1116.9000000000001</v>
      </c>
      <c r="E210" s="12">
        <v>906.2</v>
      </c>
      <c r="F210" s="13">
        <v>375.1</v>
      </c>
      <c r="G210" s="11">
        <v>476</v>
      </c>
      <c r="H210" s="10">
        <v>364.5</v>
      </c>
      <c r="I210" s="12">
        <v>1011.8</v>
      </c>
      <c r="J210" s="13">
        <v>355.4</v>
      </c>
      <c r="K210" s="11">
        <v>910</v>
      </c>
      <c r="L210" s="10">
        <v>273.8</v>
      </c>
      <c r="M210" s="12">
        <v>374.8</v>
      </c>
    </row>
    <row r="211" spans="1:13">
      <c r="A211" s="9" t="s">
        <v>217</v>
      </c>
      <c r="B211" s="10">
        <v>308</v>
      </c>
      <c r="C211" s="11">
        <v>157.69999999999999</v>
      </c>
      <c r="D211" s="10">
        <v>489.3</v>
      </c>
      <c r="E211" s="12">
        <v>918.8</v>
      </c>
      <c r="F211" s="13">
        <v>212.7</v>
      </c>
      <c r="G211" s="11">
        <v>822.6</v>
      </c>
      <c r="H211" s="10">
        <v>251.3</v>
      </c>
      <c r="I211" s="12">
        <v>737.7</v>
      </c>
      <c r="J211" s="13">
        <v>134.1</v>
      </c>
      <c r="K211" s="11">
        <v>909.7</v>
      </c>
      <c r="L211" s="10">
        <v>246.2</v>
      </c>
      <c r="M211" s="12">
        <v>584</v>
      </c>
    </row>
    <row r="212" spans="1:13">
      <c r="A212" s="9" t="s">
        <v>218</v>
      </c>
      <c r="B212" s="10">
        <v>151.69999999999999</v>
      </c>
      <c r="C212" s="11">
        <v>190.4</v>
      </c>
      <c r="D212" s="10">
        <v>784</v>
      </c>
      <c r="E212" s="12">
        <v>1308</v>
      </c>
      <c r="F212" s="13">
        <v>260.2</v>
      </c>
      <c r="G212" s="11">
        <v>2304.1</v>
      </c>
      <c r="H212" s="10">
        <v>289.2</v>
      </c>
      <c r="I212" s="12">
        <v>1056.3</v>
      </c>
      <c r="J212" s="13">
        <v>258.89999999999998</v>
      </c>
      <c r="K212" s="11">
        <v>1320.6</v>
      </c>
      <c r="L212" s="10">
        <v>160.69999999999999</v>
      </c>
      <c r="M212" s="12">
        <v>701.9</v>
      </c>
    </row>
    <row r="213" spans="1:13">
      <c r="A213" s="9" t="s">
        <v>219</v>
      </c>
      <c r="B213" s="10">
        <v>402.65</v>
      </c>
      <c r="C213" s="11">
        <v>19978.599999999999</v>
      </c>
      <c r="D213" s="10">
        <v>1060.7</v>
      </c>
      <c r="E213" s="12">
        <v>31950.799999999999</v>
      </c>
      <c r="F213" s="13">
        <v>1869.15</v>
      </c>
      <c r="G213" s="11">
        <v>27315.8</v>
      </c>
      <c r="H213" s="10">
        <v>968.65</v>
      </c>
      <c r="I213" s="12">
        <v>22193.45</v>
      </c>
      <c r="J213" s="13">
        <v>1021.8</v>
      </c>
      <c r="K213" s="11">
        <v>16959</v>
      </c>
      <c r="L213" s="10">
        <v>943.15</v>
      </c>
      <c r="M213" s="12">
        <v>20645.5</v>
      </c>
    </row>
    <row r="214" spans="1:13">
      <c r="A214" s="9" t="s">
        <v>220</v>
      </c>
      <c r="B214" s="10">
        <v>186.05</v>
      </c>
      <c r="C214" s="11">
        <v>40593.9</v>
      </c>
      <c r="D214" s="10">
        <v>431.45</v>
      </c>
      <c r="E214" s="12">
        <v>28743.15</v>
      </c>
      <c r="F214" s="13">
        <v>1192.5999999999999</v>
      </c>
      <c r="G214" s="11">
        <v>32477.1</v>
      </c>
      <c r="H214" s="10">
        <v>845.5</v>
      </c>
      <c r="I214" s="12">
        <v>25973.200000000001</v>
      </c>
      <c r="J214" s="13">
        <v>675.95</v>
      </c>
      <c r="K214" s="11">
        <v>23679.3</v>
      </c>
      <c r="L214" s="10">
        <v>340.5</v>
      </c>
      <c r="M214" s="12">
        <v>24261.05</v>
      </c>
    </row>
    <row r="215" spans="1:13">
      <c r="A215" s="9" t="s">
        <v>221</v>
      </c>
      <c r="B215" s="10">
        <v>279.85000000000002</v>
      </c>
      <c r="C215" s="11">
        <v>40446.050000000003</v>
      </c>
      <c r="D215" s="10">
        <v>530.29999999999995</v>
      </c>
      <c r="E215" s="12">
        <v>30369</v>
      </c>
      <c r="F215" s="13">
        <v>1346.45</v>
      </c>
      <c r="G215" s="11">
        <v>40190.400000000001</v>
      </c>
      <c r="H215" s="10">
        <v>712.45</v>
      </c>
      <c r="I215" s="12">
        <v>33500.949999999997</v>
      </c>
      <c r="J215" s="13">
        <v>373.7</v>
      </c>
      <c r="K215" s="11">
        <v>33824.75</v>
      </c>
      <c r="L215" s="10">
        <v>1509.4</v>
      </c>
      <c r="M215" s="12">
        <v>20170</v>
      </c>
    </row>
    <row r="216" spans="1:13">
      <c r="A216" s="9" t="s">
        <v>222</v>
      </c>
      <c r="B216" s="10">
        <v>470.15</v>
      </c>
      <c r="C216" s="11">
        <v>18993.400000000001</v>
      </c>
      <c r="D216" s="10">
        <v>1124.55</v>
      </c>
      <c r="E216" s="12">
        <v>29420.3</v>
      </c>
      <c r="F216" s="13">
        <v>1449.6</v>
      </c>
      <c r="G216" s="11">
        <v>37146.35</v>
      </c>
      <c r="H216" s="10">
        <v>1066.3</v>
      </c>
      <c r="I216" s="12">
        <v>35190.449999999997</v>
      </c>
      <c r="J216" s="13">
        <v>848.1</v>
      </c>
      <c r="K216" s="11">
        <v>37637.800000000003</v>
      </c>
      <c r="L216" s="10">
        <v>513.1</v>
      </c>
      <c r="M216" s="12">
        <v>30920.5</v>
      </c>
    </row>
    <row r="217" spans="1:13">
      <c r="A217" s="9" t="s">
        <v>140</v>
      </c>
      <c r="B217" s="10">
        <v>7430.1</v>
      </c>
      <c r="C217" s="11">
        <v>1244.93</v>
      </c>
      <c r="D217" s="10">
        <v>2048.33</v>
      </c>
      <c r="E217" s="12">
        <v>4445.6000000000004</v>
      </c>
      <c r="F217" s="13">
        <v>2372.85</v>
      </c>
      <c r="G217" s="11">
        <v>382.08</v>
      </c>
      <c r="H217" s="10">
        <v>12183.93</v>
      </c>
      <c r="I217" s="12">
        <v>414.23</v>
      </c>
      <c r="J217" s="13">
        <v>8374.0300000000007</v>
      </c>
      <c r="K217" s="11">
        <v>1232.18</v>
      </c>
      <c r="L217" s="10">
        <v>18736.8</v>
      </c>
      <c r="M217" s="12">
        <v>114.75</v>
      </c>
    </row>
    <row r="218" spans="1:13">
      <c r="A218" s="9" t="s">
        <v>141</v>
      </c>
      <c r="B218" s="10">
        <v>12545.95</v>
      </c>
      <c r="C218" s="11">
        <v>242.75</v>
      </c>
      <c r="D218" s="10">
        <v>4898.4799999999996</v>
      </c>
      <c r="E218" s="12">
        <v>2855.65</v>
      </c>
      <c r="F218" s="13">
        <v>9811.25</v>
      </c>
      <c r="G218" s="11">
        <v>1688.48</v>
      </c>
      <c r="H218" s="10">
        <v>22059.279999999999</v>
      </c>
      <c r="I218" s="12">
        <v>142.33000000000001</v>
      </c>
      <c r="J218" s="13">
        <v>11738.93</v>
      </c>
      <c r="K218" s="11">
        <v>533.85</v>
      </c>
      <c r="L218" s="10">
        <v>15420.43</v>
      </c>
      <c r="M218" s="12">
        <v>350.93</v>
      </c>
    </row>
    <row r="219" spans="1:13">
      <c r="A219" s="9" t="s">
        <v>142</v>
      </c>
      <c r="B219" s="10">
        <v>19591.8</v>
      </c>
      <c r="C219" s="11">
        <v>36.35</v>
      </c>
      <c r="D219" s="10">
        <v>8057.23</v>
      </c>
      <c r="E219" s="12">
        <v>1932.8</v>
      </c>
      <c r="F219" s="13">
        <v>5872.55</v>
      </c>
      <c r="G219" s="11">
        <v>2420.4299999999998</v>
      </c>
      <c r="H219" s="10">
        <v>15084.7</v>
      </c>
      <c r="I219" s="12">
        <v>190.05</v>
      </c>
      <c r="J219" s="13">
        <v>14322.7</v>
      </c>
      <c r="K219" s="11">
        <v>657.18</v>
      </c>
      <c r="L219" s="10">
        <v>15787.35</v>
      </c>
      <c r="M219" s="12">
        <v>525.23</v>
      </c>
    </row>
    <row r="220" spans="1:13" ht="13.5" thickBot="1">
      <c r="A220" s="14" t="s">
        <v>143</v>
      </c>
      <c r="B220" s="15">
        <v>0</v>
      </c>
      <c r="C220" s="16">
        <v>0</v>
      </c>
      <c r="D220" s="15">
        <v>0</v>
      </c>
      <c r="E220" s="17">
        <v>0</v>
      </c>
      <c r="F220" s="18">
        <v>4360.45</v>
      </c>
      <c r="G220" s="16">
        <v>1502.1</v>
      </c>
      <c r="H220" s="15">
        <v>9588.1</v>
      </c>
      <c r="I220" s="17">
        <v>1572.9</v>
      </c>
      <c r="J220" s="18">
        <v>11262.1</v>
      </c>
      <c r="K220" s="16">
        <v>828.08</v>
      </c>
      <c r="L220" s="15">
        <v>9179.2800000000007</v>
      </c>
      <c r="M220" s="17">
        <v>1610.5</v>
      </c>
    </row>
  </sheetData>
  <mergeCells count="6">
    <mergeCell ref="J3:K3"/>
    <mergeCell ref="L3:M3"/>
    <mergeCell ref="B3:C3"/>
    <mergeCell ref="D3:E3"/>
    <mergeCell ref="F3:G3"/>
    <mergeCell ref="H3:I3"/>
  </mergeCells>
  <phoneticPr fontId="0" type="noConversion"/>
  <pageMargins left="0.75" right="0.75" top="1" bottom="1" header="0.5" footer="0.5"/>
  <headerFooter alignWithMargins="0"/>
  <customProperties>
    <customPr name="EpmWorksheetKeyString_GUID" r:id="rId1"/>
  </customPropertie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237"/>
  <sheetViews>
    <sheetView workbookViewId="0">
      <pane xSplit="2" ySplit="4" topLeftCell="O214" activePane="bottomRight" state="frozen"/>
      <selection pane="topRight" activeCell="C1" sqref="C1"/>
      <selection pane="bottomLeft" activeCell="A5" sqref="A5"/>
      <selection pane="bottomRight" activeCell="D31" sqref="D31"/>
    </sheetView>
  </sheetViews>
  <sheetFormatPr defaultRowHeight="12.5"/>
  <cols>
    <col min="1" max="1" width="11.7265625" customWidth="1"/>
    <col min="2" max="2" width="10.81640625" customWidth="1"/>
    <col min="3" max="3" width="15.81640625" bestFit="1" customWidth="1"/>
    <col min="4" max="71" width="12.7265625" customWidth="1"/>
  </cols>
  <sheetData>
    <row r="1" spans="1:26" ht="18">
      <c r="A1" s="81" t="s">
        <v>0</v>
      </c>
    </row>
    <row r="2" spans="1:26" ht="13" thickBot="1"/>
    <row r="3" spans="1:26" ht="13" thickBot="1">
      <c r="D3" s="82">
        <v>39173</v>
      </c>
      <c r="E3" s="83"/>
      <c r="F3" s="84"/>
      <c r="G3" s="82">
        <v>39203</v>
      </c>
      <c r="H3" s="83"/>
      <c r="I3" s="84"/>
      <c r="J3" s="82">
        <v>39234</v>
      </c>
      <c r="K3" s="83"/>
      <c r="L3" s="84"/>
      <c r="M3" s="82">
        <v>39264</v>
      </c>
      <c r="N3" s="85"/>
      <c r="O3" s="84"/>
      <c r="P3" s="82">
        <v>39295</v>
      </c>
      <c r="Q3" s="85"/>
      <c r="R3" s="84"/>
      <c r="S3" s="82">
        <v>39326</v>
      </c>
      <c r="T3" s="83"/>
      <c r="U3" s="84"/>
      <c r="V3" s="85" t="s">
        <v>1</v>
      </c>
      <c r="W3" s="83"/>
      <c r="X3" s="84"/>
    </row>
    <row r="4" spans="1:26" ht="14">
      <c r="A4" s="86" t="s">
        <v>247</v>
      </c>
      <c r="B4" s="31" t="s">
        <v>2</v>
      </c>
      <c r="C4" s="31" t="s">
        <v>248</v>
      </c>
      <c r="D4" s="32" t="s">
        <v>3</v>
      </c>
      <c r="E4" s="33" t="s">
        <v>4</v>
      </c>
      <c r="F4" s="87" t="s">
        <v>5</v>
      </c>
      <c r="G4" s="32" t="s">
        <v>3</v>
      </c>
      <c r="H4" s="33" t="s">
        <v>4</v>
      </c>
      <c r="I4" s="87" t="s">
        <v>5</v>
      </c>
      <c r="J4" s="32" t="s">
        <v>3</v>
      </c>
      <c r="K4" s="33" t="s">
        <v>4</v>
      </c>
      <c r="L4" s="87" t="s">
        <v>5</v>
      </c>
      <c r="M4" s="32" t="s">
        <v>3</v>
      </c>
      <c r="N4" s="33" t="s">
        <v>4</v>
      </c>
      <c r="O4" s="87" t="s">
        <v>5</v>
      </c>
      <c r="P4" s="32" t="s">
        <v>3</v>
      </c>
      <c r="Q4" s="33" t="s">
        <v>4</v>
      </c>
      <c r="R4" s="87" t="s">
        <v>5</v>
      </c>
      <c r="S4" s="32" t="s">
        <v>3</v>
      </c>
      <c r="T4" s="33" t="s">
        <v>4</v>
      </c>
      <c r="U4" s="87" t="s">
        <v>5</v>
      </c>
      <c r="V4" s="88" t="s">
        <v>3</v>
      </c>
      <c r="W4" s="33" t="s">
        <v>4</v>
      </c>
      <c r="X4" s="87" t="s">
        <v>5</v>
      </c>
    </row>
    <row r="5" spans="1:26" ht="13">
      <c r="A5" s="2" t="s">
        <v>249</v>
      </c>
      <c r="B5" s="2" t="s">
        <v>6</v>
      </c>
      <c r="C5" s="89" t="s">
        <v>297</v>
      </c>
      <c r="D5" s="19">
        <v>2169.25</v>
      </c>
      <c r="E5" s="20">
        <v>3655.97</v>
      </c>
      <c r="F5" s="21">
        <v>5825.22</v>
      </c>
      <c r="G5" s="19">
        <v>1501.09</v>
      </c>
      <c r="H5" s="20">
        <v>2678.09</v>
      </c>
      <c r="I5" s="21">
        <v>4179.18</v>
      </c>
      <c r="J5" s="19">
        <v>1390.38</v>
      </c>
      <c r="K5" s="20">
        <v>2950.56</v>
      </c>
      <c r="L5" s="21">
        <v>4340.9399999999996</v>
      </c>
      <c r="M5" s="19">
        <v>744.53</v>
      </c>
      <c r="N5" s="20">
        <v>1973.6</v>
      </c>
      <c r="O5" s="21">
        <v>2718.13</v>
      </c>
      <c r="P5" s="19">
        <v>669.56</v>
      </c>
      <c r="Q5" s="20">
        <v>2776.64</v>
      </c>
      <c r="R5" s="21">
        <v>3446.2</v>
      </c>
      <c r="S5" s="19">
        <v>543.55999999999995</v>
      </c>
      <c r="T5" s="20">
        <v>3951.35</v>
      </c>
      <c r="U5" s="21">
        <v>4494.91</v>
      </c>
      <c r="V5" s="47">
        <v>7018.37</v>
      </c>
      <c r="W5" s="20">
        <v>17986.21</v>
      </c>
      <c r="X5" s="21">
        <v>25004.58</v>
      </c>
      <c r="Z5" s="1"/>
    </row>
    <row r="6" spans="1:26" ht="13">
      <c r="A6" s="2" t="s">
        <v>250</v>
      </c>
      <c r="B6" s="2" t="s">
        <v>7</v>
      </c>
      <c r="C6" s="89" t="s">
        <v>297</v>
      </c>
      <c r="D6" s="19">
        <v>4181.3999999999996</v>
      </c>
      <c r="E6" s="20">
        <v>0</v>
      </c>
      <c r="F6" s="21">
        <v>4181.3999999999996</v>
      </c>
      <c r="G6" s="19">
        <v>7141.6</v>
      </c>
      <c r="H6" s="20">
        <v>0</v>
      </c>
      <c r="I6" s="21">
        <v>7141.6</v>
      </c>
      <c r="J6" s="19">
        <v>6929.3</v>
      </c>
      <c r="K6" s="20">
        <v>0</v>
      </c>
      <c r="L6" s="21">
        <v>6929.3</v>
      </c>
      <c r="M6" s="19">
        <v>6169.1</v>
      </c>
      <c r="N6" s="20">
        <v>0</v>
      </c>
      <c r="O6" s="21">
        <v>6169.1</v>
      </c>
      <c r="P6" s="19">
        <v>4655.2</v>
      </c>
      <c r="Q6" s="20">
        <v>0</v>
      </c>
      <c r="R6" s="21">
        <v>4655.2</v>
      </c>
      <c r="S6" s="19">
        <v>8314.7000000000007</v>
      </c>
      <c r="T6" s="20">
        <v>0</v>
      </c>
      <c r="U6" s="21">
        <v>8314.7000000000007</v>
      </c>
      <c r="V6" s="47">
        <v>37391.300000000003</v>
      </c>
      <c r="W6" s="20">
        <v>0</v>
      </c>
      <c r="X6" s="21">
        <v>37391.300000000003</v>
      </c>
      <c r="Z6" s="1"/>
    </row>
    <row r="7" spans="1:26" ht="13">
      <c r="A7" s="2" t="s">
        <v>251</v>
      </c>
      <c r="B7" s="2" t="s">
        <v>8</v>
      </c>
      <c r="C7" s="89" t="s">
        <v>298</v>
      </c>
      <c r="D7" s="19">
        <v>11581.3</v>
      </c>
      <c r="E7" s="20">
        <v>4970.01</v>
      </c>
      <c r="F7" s="21">
        <v>16551.310000000001</v>
      </c>
      <c r="G7" s="19">
        <v>6738.3</v>
      </c>
      <c r="H7" s="20">
        <v>7188.27</v>
      </c>
      <c r="I7" s="21">
        <v>13926.57</v>
      </c>
      <c r="J7" s="19">
        <v>8682.9</v>
      </c>
      <c r="K7" s="20">
        <v>4564.4799999999996</v>
      </c>
      <c r="L7" s="21">
        <v>13247.38</v>
      </c>
      <c r="M7" s="19">
        <v>15569.1</v>
      </c>
      <c r="N7" s="20">
        <v>4295.34</v>
      </c>
      <c r="O7" s="21">
        <v>19864.439999999999</v>
      </c>
      <c r="P7" s="19">
        <v>9021.5</v>
      </c>
      <c r="Q7" s="20">
        <v>5251.72</v>
      </c>
      <c r="R7" s="21">
        <v>14273.22</v>
      </c>
      <c r="S7" s="19">
        <v>11665.1</v>
      </c>
      <c r="T7" s="20">
        <v>4445.8500000000004</v>
      </c>
      <c r="U7" s="21">
        <v>16110.95</v>
      </c>
      <c r="V7" s="47">
        <v>63258.2</v>
      </c>
      <c r="W7" s="20">
        <v>30715.67</v>
      </c>
      <c r="X7" s="21">
        <v>93973.87</v>
      </c>
      <c r="Z7" s="1"/>
    </row>
    <row r="8" spans="1:26" ht="13">
      <c r="A8" s="2" t="s">
        <v>251</v>
      </c>
      <c r="B8" s="2" t="s">
        <v>9</v>
      </c>
      <c r="C8" s="89" t="s">
        <v>297</v>
      </c>
      <c r="D8" s="19">
        <v>106.37</v>
      </c>
      <c r="E8" s="20">
        <v>4.13</v>
      </c>
      <c r="F8" s="21">
        <v>110.5</v>
      </c>
      <c r="G8" s="19">
        <v>141.13</v>
      </c>
      <c r="H8" s="20">
        <v>1.28</v>
      </c>
      <c r="I8" s="21">
        <v>142.41</v>
      </c>
      <c r="J8" s="19">
        <v>339.34</v>
      </c>
      <c r="K8" s="20">
        <v>29.07</v>
      </c>
      <c r="L8" s="21">
        <v>368.41</v>
      </c>
      <c r="M8" s="19">
        <v>358.19</v>
      </c>
      <c r="N8" s="20">
        <v>55.48</v>
      </c>
      <c r="O8" s="21">
        <v>413.67</v>
      </c>
      <c r="P8" s="19">
        <v>216.63</v>
      </c>
      <c r="Q8" s="20">
        <v>9.86</v>
      </c>
      <c r="R8" s="21">
        <v>226.49</v>
      </c>
      <c r="S8" s="19">
        <v>506.15</v>
      </c>
      <c r="T8" s="20">
        <v>22.23</v>
      </c>
      <c r="U8" s="21">
        <v>528.38</v>
      </c>
      <c r="V8" s="47">
        <v>1667.81</v>
      </c>
      <c r="W8" s="20">
        <v>122.05</v>
      </c>
      <c r="X8" s="21">
        <v>1789.86</v>
      </c>
      <c r="Z8" s="1"/>
    </row>
    <row r="9" spans="1:26" ht="13">
      <c r="A9" s="2" t="s">
        <v>252</v>
      </c>
      <c r="B9" s="2" t="s">
        <v>10</v>
      </c>
      <c r="C9" s="89" t="s">
        <v>297</v>
      </c>
      <c r="D9" s="19">
        <v>16416.099999999999</v>
      </c>
      <c r="E9" s="20">
        <v>5365.55</v>
      </c>
      <c r="F9" s="21">
        <v>21781.65</v>
      </c>
      <c r="G9" s="19">
        <v>19036.150000000001</v>
      </c>
      <c r="H9" s="20">
        <v>10634.05</v>
      </c>
      <c r="I9" s="21">
        <v>29670.2</v>
      </c>
      <c r="J9" s="19">
        <v>12138.2</v>
      </c>
      <c r="K9" s="20">
        <v>8053</v>
      </c>
      <c r="L9" s="21">
        <v>20191.2</v>
      </c>
      <c r="M9" s="19">
        <v>4888</v>
      </c>
      <c r="N9" s="20">
        <v>5346.3</v>
      </c>
      <c r="O9" s="21">
        <v>10234.299999999999</v>
      </c>
      <c r="P9" s="19">
        <v>7066.75</v>
      </c>
      <c r="Q9" s="20">
        <v>6775.9</v>
      </c>
      <c r="R9" s="21">
        <v>13842.65</v>
      </c>
      <c r="S9" s="19">
        <v>9289.4500000000007</v>
      </c>
      <c r="T9" s="20">
        <v>6888.85</v>
      </c>
      <c r="U9" s="21">
        <v>16178.3</v>
      </c>
      <c r="V9" s="47">
        <v>68834.649999999994</v>
      </c>
      <c r="W9" s="20">
        <v>43063.65</v>
      </c>
      <c r="X9" s="21">
        <v>111898.3</v>
      </c>
      <c r="Z9" s="1"/>
    </row>
    <row r="10" spans="1:26" ht="13">
      <c r="A10" s="2" t="s">
        <v>252</v>
      </c>
      <c r="B10" s="2" t="s">
        <v>11</v>
      </c>
      <c r="C10" s="89" t="s">
        <v>298</v>
      </c>
      <c r="D10" s="19">
        <v>14849.95</v>
      </c>
      <c r="E10" s="20">
        <v>5844.75</v>
      </c>
      <c r="F10" s="21">
        <v>20694.7</v>
      </c>
      <c r="G10" s="19">
        <v>15403.05</v>
      </c>
      <c r="H10" s="20">
        <v>9798.1</v>
      </c>
      <c r="I10" s="21">
        <v>25201.15</v>
      </c>
      <c r="J10" s="19">
        <v>9592.7000000000007</v>
      </c>
      <c r="K10" s="20">
        <v>6248.4</v>
      </c>
      <c r="L10" s="21">
        <v>15841.1</v>
      </c>
      <c r="M10" s="19">
        <v>6043.15</v>
      </c>
      <c r="N10" s="20">
        <v>6854.35</v>
      </c>
      <c r="O10" s="21">
        <v>12897.5</v>
      </c>
      <c r="P10" s="19">
        <v>6554.5</v>
      </c>
      <c r="Q10" s="20">
        <v>5309.3</v>
      </c>
      <c r="R10" s="21">
        <v>11863.8</v>
      </c>
      <c r="S10" s="19">
        <v>6252.7</v>
      </c>
      <c r="T10" s="20">
        <v>4136.75</v>
      </c>
      <c r="U10" s="21">
        <v>10389.450000000001</v>
      </c>
      <c r="V10" s="47">
        <v>58696.05</v>
      </c>
      <c r="W10" s="20">
        <v>38191.65</v>
      </c>
      <c r="X10" s="21">
        <v>96887.7</v>
      </c>
      <c r="Z10" s="1"/>
    </row>
    <row r="11" spans="1:26" ht="13">
      <c r="A11" s="2" t="s">
        <v>253</v>
      </c>
      <c r="B11" s="2" t="s">
        <v>12</v>
      </c>
      <c r="C11" s="89" t="s">
        <v>298</v>
      </c>
      <c r="D11" s="19">
        <v>1223.05</v>
      </c>
      <c r="E11" s="20">
        <v>8815.2000000000007</v>
      </c>
      <c r="F11" s="21">
        <v>10038.25</v>
      </c>
      <c r="G11" s="19">
        <v>61.8</v>
      </c>
      <c r="H11" s="20">
        <v>3181.95</v>
      </c>
      <c r="I11" s="21">
        <v>3243.75</v>
      </c>
      <c r="J11" s="19">
        <v>3112.5</v>
      </c>
      <c r="K11" s="20">
        <v>4393.8</v>
      </c>
      <c r="L11" s="21">
        <v>7506.3</v>
      </c>
      <c r="M11" s="19">
        <v>4969.5</v>
      </c>
      <c r="N11" s="20">
        <v>10135.9</v>
      </c>
      <c r="O11" s="21">
        <v>15105.4</v>
      </c>
      <c r="P11" s="19">
        <v>4888.75</v>
      </c>
      <c r="Q11" s="20">
        <v>9154.65</v>
      </c>
      <c r="R11" s="21">
        <v>14043.4</v>
      </c>
      <c r="S11" s="19">
        <v>4958.95</v>
      </c>
      <c r="T11" s="20">
        <v>9181</v>
      </c>
      <c r="U11" s="21">
        <v>14139.95</v>
      </c>
      <c r="V11" s="47">
        <v>19214.55</v>
      </c>
      <c r="W11" s="20">
        <v>44862.5</v>
      </c>
      <c r="X11" s="21">
        <v>64077.05</v>
      </c>
      <c r="Z11" s="1"/>
    </row>
    <row r="12" spans="1:26" ht="13">
      <c r="A12" s="2" t="s">
        <v>253</v>
      </c>
      <c r="B12" s="2" t="s">
        <v>13</v>
      </c>
      <c r="C12" s="89" t="s">
        <v>297</v>
      </c>
      <c r="D12" s="19">
        <v>1474.55</v>
      </c>
      <c r="E12" s="20">
        <v>8350.6</v>
      </c>
      <c r="F12" s="21">
        <v>9825.15</v>
      </c>
      <c r="G12" s="19">
        <v>1120.55</v>
      </c>
      <c r="H12" s="20">
        <v>4970.6499999999996</v>
      </c>
      <c r="I12" s="21">
        <v>6091.2</v>
      </c>
      <c r="J12" s="19">
        <v>2629.65</v>
      </c>
      <c r="K12" s="20">
        <v>3280</v>
      </c>
      <c r="L12" s="21">
        <v>5909.65</v>
      </c>
      <c r="M12" s="19">
        <v>4522.55</v>
      </c>
      <c r="N12" s="20">
        <v>5540.55</v>
      </c>
      <c r="O12" s="21">
        <v>10063.1</v>
      </c>
      <c r="P12" s="19">
        <v>2739.95</v>
      </c>
      <c r="Q12" s="20">
        <v>5243.9</v>
      </c>
      <c r="R12" s="21">
        <v>7983.85</v>
      </c>
      <c r="S12" s="19">
        <v>5448.85</v>
      </c>
      <c r="T12" s="20">
        <v>6102.25</v>
      </c>
      <c r="U12" s="21">
        <v>11551.1</v>
      </c>
      <c r="V12" s="47">
        <v>17936.099999999999</v>
      </c>
      <c r="W12" s="20">
        <v>33487.949999999997</v>
      </c>
      <c r="X12" s="21">
        <v>51424.05</v>
      </c>
      <c r="Z12" s="1"/>
    </row>
    <row r="13" spans="1:26" ht="13">
      <c r="A13" s="2" t="s">
        <v>253</v>
      </c>
      <c r="B13" s="2" t="s">
        <v>14</v>
      </c>
      <c r="C13" s="89" t="s">
        <v>298</v>
      </c>
      <c r="D13" s="19">
        <v>61.55</v>
      </c>
      <c r="E13" s="20">
        <v>1305.95</v>
      </c>
      <c r="F13" s="21">
        <v>1367.5</v>
      </c>
      <c r="G13" s="19">
        <v>0</v>
      </c>
      <c r="H13" s="20">
        <v>0</v>
      </c>
      <c r="I13" s="21">
        <v>0</v>
      </c>
      <c r="J13" s="19">
        <v>0</v>
      </c>
      <c r="K13" s="20">
        <v>0</v>
      </c>
      <c r="L13" s="21">
        <v>0</v>
      </c>
      <c r="M13" s="19">
        <v>1020.95</v>
      </c>
      <c r="N13" s="20">
        <v>3149.65</v>
      </c>
      <c r="O13" s="21">
        <v>4170.6000000000004</v>
      </c>
      <c r="P13" s="19">
        <v>4343.3500000000004</v>
      </c>
      <c r="Q13" s="20">
        <v>8971.9</v>
      </c>
      <c r="R13" s="21">
        <v>13315.25</v>
      </c>
      <c r="S13" s="19">
        <v>6620</v>
      </c>
      <c r="T13" s="20">
        <v>6906.05</v>
      </c>
      <c r="U13" s="21">
        <v>13526.05</v>
      </c>
      <c r="V13" s="47">
        <v>12045.85</v>
      </c>
      <c r="W13" s="20">
        <v>20333.55</v>
      </c>
      <c r="X13" s="21">
        <v>32379.4</v>
      </c>
      <c r="Z13" s="1"/>
    </row>
    <row r="14" spans="1:26" ht="13">
      <c r="A14" s="2" t="s">
        <v>253</v>
      </c>
      <c r="B14" s="2" t="s">
        <v>15</v>
      </c>
      <c r="C14" s="89" t="s">
        <v>298</v>
      </c>
      <c r="D14" s="19">
        <v>1429.6</v>
      </c>
      <c r="E14" s="20">
        <v>9372.4500000000007</v>
      </c>
      <c r="F14" s="21">
        <v>10802.05</v>
      </c>
      <c r="G14" s="19">
        <v>1321.05</v>
      </c>
      <c r="H14" s="20">
        <v>4772.75</v>
      </c>
      <c r="I14" s="21">
        <v>6093.8</v>
      </c>
      <c r="J14" s="19">
        <v>1716.9</v>
      </c>
      <c r="K14" s="20">
        <v>6436.75</v>
      </c>
      <c r="L14" s="21">
        <v>8153.65</v>
      </c>
      <c r="M14" s="19">
        <v>4572.05</v>
      </c>
      <c r="N14" s="20">
        <v>7449.35</v>
      </c>
      <c r="O14" s="21">
        <v>12021.4</v>
      </c>
      <c r="P14" s="19">
        <v>0</v>
      </c>
      <c r="Q14" s="20">
        <v>0</v>
      </c>
      <c r="R14" s="21">
        <v>0</v>
      </c>
      <c r="S14" s="19">
        <v>1259</v>
      </c>
      <c r="T14" s="20">
        <v>1949.2</v>
      </c>
      <c r="U14" s="21">
        <v>3208.2</v>
      </c>
      <c r="V14" s="47">
        <v>10298.6</v>
      </c>
      <c r="W14" s="20">
        <v>29980.5</v>
      </c>
      <c r="X14" s="21">
        <v>40279.1</v>
      </c>
      <c r="Z14" s="1"/>
    </row>
    <row r="15" spans="1:26" ht="13">
      <c r="A15" s="2" t="s">
        <v>254</v>
      </c>
      <c r="B15" s="2" t="s">
        <v>16</v>
      </c>
      <c r="C15" s="89" t="s">
        <v>297</v>
      </c>
      <c r="D15" s="19">
        <v>6873.84</v>
      </c>
      <c r="E15" s="20">
        <v>14808.15</v>
      </c>
      <c r="F15" s="21">
        <v>21681.99</v>
      </c>
      <c r="G15" s="19">
        <v>3459.96</v>
      </c>
      <c r="H15" s="20">
        <v>10203.030000000001</v>
      </c>
      <c r="I15" s="21">
        <v>13662.99</v>
      </c>
      <c r="J15" s="19">
        <v>6494.31</v>
      </c>
      <c r="K15" s="20">
        <v>8433.09</v>
      </c>
      <c r="L15" s="21">
        <v>14927.4</v>
      </c>
      <c r="M15" s="19">
        <v>380.61</v>
      </c>
      <c r="N15" s="20">
        <v>5778.63</v>
      </c>
      <c r="O15" s="21">
        <v>6159.24</v>
      </c>
      <c r="P15" s="19">
        <v>2076.3000000000002</v>
      </c>
      <c r="Q15" s="20">
        <v>10000.17</v>
      </c>
      <c r="R15" s="21">
        <v>12076.47</v>
      </c>
      <c r="S15" s="19">
        <v>6611.94</v>
      </c>
      <c r="T15" s="20">
        <v>5451.84</v>
      </c>
      <c r="U15" s="21">
        <v>12063.78</v>
      </c>
      <c r="V15" s="47">
        <v>25896.959999999999</v>
      </c>
      <c r="W15" s="20">
        <v>54674.91</v>
      </c>
      <c r="X15" s="21">
        <v>80571.87</v>
      </c>
      <c r="Z15" s="1"/>
    </row>
    <row r="16" spans="1:26" ht="13">
      <c r="A16" s="2" t="s">
        <v>255</v>
      </c>
      <c r="B16" s="2" t="s">
        <v>17</v>
      </c>
      <c r="C16" s="89" t="s">
        <v>297</v>
      </c>
      <c r="D16" s="19">
        <v>2021.62</v>
      </c>
      <c r="E16" s="20">
        <v>2833.75</v>
      </c>
      <c r="F16" s="21">
        <v>4855.37</v>
      </c>
      <c r="G16" s="19">
        <v>1054.92</v>
      </c>
      <c r="H16" s="20">
        <v>1350.79</v>
      </c>
      <c r="I16" s="21">
        <v>2405.71</v>
      </c>
      <c r="J16" s="19">
        <v>3466.46</v>
      </c>
      <c r="K16" s="20">
        <v>1302.74</v>
      </c>
      <c r="L16" s="21">
        <v>4769.2</v>
      </c>
      <c r="M16" s="19">
        <v>1364.21</v>
      </c>
      <c r="N16" s="20">
        <v>1101</v>
      </c>
      <c r="O16" s="21">
        <v>2465.21</v>
      </c>
      <c r="P16" s="19">
        <v>2817.6</v>
      </c>
      <c r="Q16" s="20">
        <v>820.42</v>
      </c>
      <c r="R16" s="21">
        <v>3638.02</v>
      </c>
      <c r="S16" s="19">
        <v>1228.92</v>
      </c>
      <c r="T16" s="20">
        <v>1897.85</v>
      </c>
      <c r="U16" s="21">
        <v>3126.77</v>
      </c>
      <c r="V16" s="47">
        <v>11953.73</v>
      </c>
      <c r="W16" s="20">
        <v>9306.5499999999993</v>
      </c>
      <c r="X16" s="21">
        <v>21260.28</v>
      </c>
      <c r="Z16" s="1"/>
    </row>
    <row r="17" spans="1:26" ht="13">
      <c r="A17" s="2" t="s">
        <v>256</v>
      </c>
      <c r="B17" s="2" t="s">
        <v>18</v>
      </c>
      <c r="C17" s="89" t="s">
        <v>297</v>
      </c>
      <c r="D17" s="19">
        <v>4536.25</v>
      </c>
      <c r="E17" s="20">
        <v>4423.1499999999996</v>
      </c>
      <c r="F17" s="21">
        <v>8959.4</v>
      </c>
      <c r="G17" s="19">
        <v>6890.4</v>
      </c>
      <c r="H17" s="20">
        <v>4755.8</v>
      </c>
      <c r="I17" s="21">
        <v>11646.2</v>
      </c>
      <c r="J17" s="19">
        <v>5676.4</v>
      </c>
      <c r="K17" s="20">
        <v>3161.6</v>
      </c>
      <c r="L17" s="21">
        <v>8838</v>
      </c>
      <c r="M17" s="19">
        <v>1482.9</v>
      </c>
      <c r="N17" s="20">
        <v>2591.5500000000002</v>
      </c>
      <c r="O17" s="21">
        <v>4074.45</v>
      </c>
      <c r="P17" s="19">
        <v>2428.1</v>
      </c>
      <c r="Q17" s="20">
        <v>3539.75</v>
      </c>
      <c r="R17" s="21">
        <v>5967.85</v>
      </c>
      <c r="S17" s="19">
        <v>2745.55</v>
      </c>
      <c r="T17" s="20">
        <v>4235.3999999999996</v>
      </c>
      <c r="U17" s="21">
        <v>6980.95</v>
      </c>
      <c r="V17" s="47">
        <v>23759.599999999999</v>
      </c>
      <c r="W17" s="20">
        <v>22707.25</v>
      </c>
      <c r="X17" s="21">
        <v>46466.85</v>
      </c>
      <c r="Z17" s="1"/>
    </row>
    <row r="18" spans="1:26" ht="13">
      <c r="A18" s="2" t="s">
        <v>257</v>
      </c>
      <c r="B18" s="2" t="s">
        <v>19</v>
      </c>
      <c r="C18" s="89" t="s">
        <v>297</v>
      </c>
      <c r="D18" s="19">
        <v>19650.47</v>
      </c>
      <c r="E18" s="20">
        <v>7607.93</v>
      </c>
      <c r="F18" s="21">
        <v>27258.400000000001</v>
      </c>
      <c r="G18" s="19">
        <v>9722.0300000000007</v>
      </c>
      <c r="H18" s="20">
        <v>3871.8</v>
      </c>
      <c r="I18" s="21">
        <v>13593.83</v>
      </c>
      <c r="J18" s="19">
        <v>14909</v>
      </c>
      <c r="K18" s="20">
        <v>9256.68</v>
      </c>
      <c r="L18" s="21">
        <v>24165.68</v>
      </c>
      <c r="M18" s="19">
        <v>9743.9</v>
      </c>
      <c r="N18" s="20">
        <v>11126.03</v>
      </c>
      <c r="O18" s="21">
        <v>20869.93</v>
      </c>
      <c r="P18" s="19">
        <v>10174.41</v>
      </c>
      <c r="Q18" s="20">
        <v>10860.48</v>
      </c>
      <c r="R18" s="21">
        <v>21034.89</v>
      </c>
      <c r="S18" s="19">
        <v>14092.79</v>
      </c>
      <c r="T18" s="20">
        <v>7806.11</v>
      </c>
      <c r="U18" s="21">
        <v>21898.9</v>
      </c>
      <c r="V18" s="47">
        <v>78292.600000000006</v>
      </c>
      <c r="W18" s="20">
        <v>50529.03</v>
      </c>
      <c r="X18" s="21">
        <v>128821.63</v>
      </c>
      <c r="Z18" s="1"/>
    </row>
    <row r="19" spans="1:26" ht="13">
      <c r="A19" s="2" t="s">
        <v>258</v>
      </c>
      <c r="B19" s="2" t="s">
        <v>20</v>
      </c>
      <c r="C19" s="89" t="s">
        <v>297</v>
      </c>
      <c r="D19" s="19">
        <v>8727.0499999999993</v>
      </c>
      <c r="E19" s="20">
        <v>3514.05</v>
      </c>
      <c r="F19" s="21">
        <v>12241.1</v>
      </c>
      <c r="G19" s="19">
        <v>8553.2000000000007</v>
      </c>
      <c r="H19" s="20">
        <v>7402.05</v>
      </c>
      <c r="I19" s="21">
        <v>15955.25</v>
      </c>
      <c r="J19" s="19">
        <v>9060.85</v>
      </c>
      <c r="K19" s="20">
        <v>2649.1</v>
      </c>
      <c r="L19" s="21">
        <v>11709.95</v>
      </c>
      <c r="M19" s="19">
        <v>3928.9</v>
      </c>
      <c r="N19" s="20">
        <v>2389.6999999999998</v>
      </c>
      <c r="O19" s="21">
        <v>6318.6</v>
      </c>
      <c r="P19" s="19">
        <v>4776</v>
      </c>
      <c r="Q19" s="20">
        <v>3231.25</v>
      </c>
      <c r="R19" s="21">
        <v>8007.25</v>
      </c>
      <c r="S19" s="19">
        <v>5834.25</v>
      </c>
      <c r="T19" s="20">
        <v>4336.3999999999996</v>
      </c>
      <c r="U19" s="21">
        <v>10170.65</v>
      </c>
      <c r="V19" s="47">
        <v>40880.25</v>
      </c>
      <c r="W19" s="20">
        <v>23522.55</v>
      </c>
      <c r="X19" s="21">
        <v>64402.8</v>
      </c>
      <c r="Z19" s="1"/>
    </row>
    <row r="20" spans="1:26" ht="13">
      <c r="A20" s="2" t="s">
        <v>259</v>
      </c>
      <c r="B20" s="2" t="s">
        <v>21</v>
      </c>
      <c r="C20" s="89" t="s">
        <v>297</v>
      </c>
      <c r="D20" s="19">
        <v>1849.13</v>
      </c>
      <c r="E20" s="20">
        <v>3258.9</v>
      </c>
      <c r="F20" s="21">
        <v>5108.03</v>
      </c>
      <c r="G20" s="19">
        <v>1852.14</v>
      </c>
      <c r="H20" s="20">
        <v>4827.6000000000004</v>
      </c>
      <c r="I20" s="21">
        <v>6679.74</v>
      </c>
      <c r="J20" s="19">
        <v>1081.72</v>
      </c>
      <c r="K20" s="20">
        <v>10135.34</v>
      </c>
      <c r="L20" s="21">
        <v>11217.06</v>
      </c>
      <c r="M20" s="19">
        <v>2270.1999999999998</v>
      </c>
      <c r="N20" s="20">
        <v>5618.3</v>
      </c>
      <c r="O20" s="21">
        <v>7888.5</v>
      </c>
      <c r="P20" s="19">
        <v>2205.91</v>
      </c>
      <c r="Q20" s="20">
        <v>5987.93</v>
      </c>
      <c r="R20" s="21">
        <v>8193.84</v>
      </c>
      <c r="S20" s="19">
        <v>2628</v>
      </c>
      <c r="T20" s="20">
        <v>4683.95</v>
      </c>
      <c r="U20" s="21">
        <v>7311.95</v>
      </c>
      <c r="V20" s="47">
        <v>11887.1</v>
      </c>
      <c r="W20" s="20">
        <v>34512.019999999997</v>
      </c>
      <c r="X20" s="21">
        <v>46399.12</v>
      </c>
      <c r="Z20" s="1"/>
    </row>
    <row r="21" spans="1:26" ht="13">
      <c r="A21" s="2" t="s">
        <v>260</v>
      </c>
      <c r="B21" s="2" t="s">
        <v>22</v>
      </c>
      <c r="C21" s="89" t="s">
        <v>297</v>
      </c>
      <c r="D21" s="19">
        <v>6823.66</v>
      </c>
      <c r="E21" s="20">
        <v>3380.27</v>
      </c>
      <c r="F21" s="21">
        <v>10203.93</v>
      </c>
      <c r="G21" s="19">
        <v>4249.1000000000004</v>
      </c>
      <c r="H21" s="20">
        <v>2317.71</v>
      </c>
      <c r="I21" s="21">
        <v>6566.81</v>
      </c>
      <c r="J21" s="19">
        <v>7922.94</v>
      </c>
      <c r="K21" s="20">
        <v>1798.71</v>
      </c>
      <c r="L21" s="21">
        <v>9721.65</v>
      </c>
      <c r="M21" s="19">
        <v>6543.24</v>
      </c>
      <c r="N21" s="20">
        <v>1734.96</v>
      </c>
      <c r="O21" s="21">
        <v>8278.2000000000007</v>
      </c>
      <c r="P21" s="19">
        <v>2130.09</v>
      </c>
      <c r="Q21" s="20">
        <v>1974.36</v>
      </c>
      <c r="R21" s="21">
        <v>4104.45</v>
      </c>
      <c r="S21" s="19">
        <v>8152.26</v>
      </c>
      <c r="T21" s="20">
        <v>4182.51</v>
      </c>
      <c r="U21" s="21">
        <v>12334.77</v>
      </c>
      <c r="V21" s="47">
        <v>35821.29</v>
      </c>
      <c r="W21" s="20">
        <v>15388.52</v>
      </c>
      <c r="X21" s="21">
        <v>51209.81</v>
      </c>
      <c r="Z21" s="1"/>
    </row>
    <row r="22" spans="1:26" ht="13">
      <c r="A22" s="2" t="s">
        <v>260</v>
      </c>
      <c r="B22" s="2" t="s">
        <v>23</v>
      </c>
      <c r="C22" s="89" t="s">
        <v>297</v>
      </c>
      <c r="D22" s="19">
        <v>2608.89</v>
      </c>
      <c r="E22" s="20">
        <v>1812.32</v>
      </c>
      <c r="F22" s="21">
        <v>4421.21</v>
      </c>
      <c r="G22" s="19">
        <v>4090.09</v>
      </c>
      <c r="H22" s="20">
        <v>4716.9399999999996</v>
      </c>
      <c r="I22" s="21">
        <v>8807.0300000000007</v>
      </c>
      <c r="J22" s="19">
        <v>8375.16</v>
      </c>
      <c r="K22" s="20">
        <v>1967.24</v>
      </c>
      <c r="L22" s="21">
        <v>10342.4</v>
      </c>
      <c r="M22" s="19">
        <v>4580.3500000000004</v>
      </c>
      <c r="N22" s="20">
        <v>4885.46</v>
      </c>
      <c r="O22" s="21">
        <v>9465.81</v>
      </c>
      <c r="P22" s="19">
        <v>1518.43</v>
      </c>
      <c r="Q22" s="20">
        <v>1350.28</v>
      </c>
      <c r="R22" s="21">
        <v>2868.71</v>
      </c>
      <c r="S22" s="19">
        <v>9479.61</v>
      </c>
      <c r="T22" s="20">
        <v>2748.88</v>
      </c>
      <c r="U22" s="21">
        <v>12228.49</v>
      </c>
      <c r="V22" s="47">
        <v>30652.53</v>
      </c>
      <c r="W22" s="20">
        <v>17481.12</v>
      </c>
      <c r="X22" s="21">
        <v>48133.65</v>
      </c>
      <c r="Z22" s="1"/>
    </row>
    <row r="23" spans="1:26" ht="13">
      <c r="A23" s="2" t="s">
        <v>260</v>
      </c>
      <c r="B23" s="2" t="s">
        <v>24</v>
      </c>
      <c r="C23" s="89" t="s">
        <v>297</v>
      </c>
      <c r="D23" s="19">
        <v>7620.04</v>
      </c>
      <c r="E23" s="20">
        <v>5162.66</v>
      </c>
      <c r="F23" s="21">
        <v>12782.7</v>
      </c>
      <c r="G23" s="19">
        <v>4905.37</v>
      </c>
      <c r="H23" s="20">
        <v>3705.85</v>
      </c>
      <c r="I23" s="21">
        <v>8611.2199999999993</v>
      </c>
      <c r="J23" s="19">
        <v>9333.14</v>
      </c>
      <c r="K23" s="20">
        <v>1670.38</v>
      </c>
      <c r="L23" s="21">
        <v>11003.52</v>
      </c>
      <c r="M23" s="19">
        <v>7856.42</v>
      </c>
      <c r="N23" s="20">
        <v>2610.91</v>
      </c>
      <c r="O23" s="21">
        <v>10467.33</v>
      </c>
      <c r="P23" s="19">
        <v>3423.74</v>
      </c>
      <c r="Q23" s="20">
        <v>797.39</v>
      </c>
      <c r="R23" s="21">
        <v>4221.13</v>
      </c>
      <c r="S23" s="19">
        <v>5196.8100000000004</v>
      </c>
      <c r="T23" s="20">
        <v>3331.44</v>
      </c>
      <c r="U23" s="21">
        <v>8528.25</v>
      </c>
      <c r="V23" s="47">
        <v>38335.519999999997</v>
      </c>
      <c r="W23" s="20">
        <v>17278.63</v>
      </c>
      <c r="X23" s="21">
        <v>55614.15</v>
      </c>
      <c r="Z23" s="1"/>
    </row>
    <row r="24" spans="1:26" ht="13">
      <c r="A24" s="2" t="s">
        <v>260</v>
      </c>
      <c r="B24" s="2" t="s">
        <v>25</v>
      </c>
      <c r="C24" s="89" t="s">
        <v>297</v>
      </c>
      <c r="D24" s="19">
        <v>4807.09</v>
      </c>
      <c r="E24" s="20">
        <v>4318.8999999999996</v>
      </c>
      <c r="F24" s="21">
        <v>9125.99</v>
      </c>
      <c r="G24" s="19">
        <v>5248.09</v>
      </c>
      <c r="H24" s="20">
        <v>3847.41</v>
      </c>
      <c r="I24" s="21">
        <v>9095.5</v>
      </c>
      <c r="J24" s="19">
        <v>7746.61</v>
      </c>
      <c r="K24" s="20">
        <v>1744.91</v>
      </c>
      <c r="L24" s="21">
        <v>9491.52</v>
      </c>
      <c r="M24" s="19">
        <v>3496.19</v>
      </c>
      <c r="N24" s="20">
        <v>3645.05</v>
      </c>
      <c r="O24" s="21">
        <v>7141.24</v>
      </c>
      <c r="P24" s="19">
        <v>8.44</v>
      </c>
      <c r="Q24" s="20">
        <v>0</v>
      </c>
      <c r="R24" s="21">
        <v>8.44</v>
      </c>
      <c r="S24" s="19">
        <v>3479.87</v>
      </c>
      <c r="T24" s="20">
        <v>1084.04</v>
      </c>
      <c r="U24" s="21">
        <v>4563.91</v>
      </c>
      <c r="V24" s="47">
        <v>24786.29</v>
      </c>
      <c r="W24" s="20">
        <v>14640.31</v>
      </c>
      <c r="X24" s="21">
        <v>39426.6</v>
      </c>
      <c r="Z24" s="1"/>
    </row>
    <row r="25" spans="1:26" ht="13">
      <c r="A25" s="2" t="s">
        <v>261</v>
      </c>
      <c r="B25" s="2" t="s">
        <v>26</v>
      </c>
      <c r="C25" s="89" t="s">
        <v>297</v>
      </c>
      <c r="D25" s="19">
        <v>5889.65</v>
      </c>
      <c r="E25" s="20">
        <v>27614.95</v>
      </c>
      <c r="F25" s="21">
        <v>33504.6</v>
      </c>
      <c r="G25" s="19">
        <v>8041.5</v>
      </c>
      <c r="H25" s="20">
        <v>19314.55</v>
      </c>
      <c r="I25" s="21">
        <v>27356.05</v>
      </c>
      <c r="J25" s="19">
        <v>2083.3000000000002</v>
      </c>
      <c r="K25" s="20">
        <v>2660.9</v>
      </c>
      <c r="L25" s="21">
        <v>4744.2</v>
      </c>
      <c r="M25" s="19">
        <v>8066.9</v>
      </c>
      <c r="N25" s="20">
        <v>11420.7</v>
      </c>
      <c r="O25" s="21">
        <v>19487.599999999999</v>
      </c>
      <c r="P25" s="19">
        <v>6302.95</v>
      </c>
      <c r="Q25" s="20">
        <v>11413.1</v>
      </c>
      <c r="R25" s="21">
        <v>17716.05</v>
      </c>
      <c r="S25" s="19">
        <v>8134.3</v>
      </c>
      <c r="T25" s="20">
        <v>12867.3</v>
      </c>
      <c r="U25" s="21">
        <v>21001.599999999999</v>
      </c>
      <c r="V25" s="47">
        <v>38518.6</v>
      </c>
      <c r="W25" s="20">
        <v>85291.5</v>
      </c>
      <c r="X25" s="21">
        <v>123810.1</v>
      </c>
      <c r="Z25" s="1"/>
    </row>
    <row r="26" spans="1:26" ht="13">
      <c r="A26" s="2" t="s">
        <v>261</v>
      </c>
      <c r="B26" s="2" t="s">
        <v>27</v>
      </c>
      <c r="C26" s="89" t="s">
        <v>297</v>
      </c>
      <c r="D26" s="19">
        <v>3357.9</v>
      </c>
      <c r="E26" s="20">
        <v>16768.900000000001</v>
      </c>
      <c r="F26" s="21">
        <v>20126.8</v>
      </c>
      <c r="G26" s="19">
        <v>0</v>
      </c>
      <c r="H26" s="20">
        <v>0</v>
      </c>
      <c r="I26" s="21">
        <v>0</v>
      </c>
      <c r="J26" s="19">
        <v>0</v>
      </c>
      <c r="K26" s="20">
        <v>0</v>
      </c>
      <c r="L26" s="21">
        <v>0</v>
      </c>
      <c r="M26" s="19">
        <v>6665.45</v>
      </c>
      <c r="N26" s="20">
        <v>7460.3</v>
      </c>
      <c r="O26" s="21">
        <v>14125.75</v>
      </c>
      <c r="P26" s="19">
        <v>6734.65</v>
      </c>
      <c r="Q26" s="20">
        <v>12911.05</v>
      </c>
      <c r="R26" s="21">
        <v>19645.7</v>
      </c>
      <c r="S26" s="19">
        <v>9505.25</v>
      </c>
      <c r="T26" s="20">
        <v>16117.8</v>
      </c>
      <c r="U26" s="21">
        <v>25623.05</v>
      </c>
      <c r="V26" s="47">
        <v>26263.25</v>
      </c>
      <c r="W26" s="20">
        <v>53258.05</v>
      </c>
      <c r="X26" s="21">
        <v>79521.3</v>
      </c>
      <c r="Z26" s="1"/>
    </row>
    <row r="27" spans="1:26" ht="13">
      <c r="A27" s="2" t="s">
        <v>261</v>
      </c>
      <c r="B27" s="2" t="s">
        <v>28</v>
      </c>
      <c r="C27" s="89" t="s">
        <v>297</v>
      </c>
      <c r="D27" s="19">
        <v>4117.05</v>
      </c>
      <c r="E27" s="20">
        <v>27158.05</v>
      </c>
      <c r="F27" s="21">
        <v>31275.1</v>
      </c>
      <c r="G27" s="19">
        <v>8238.15</v>
      </c>
      <c r="H27" s="20">
        <v>18103.349999999999</v>
      </c>
      <c r="I27" s="21">
        <v>26341.5</v>
      </c>
      <c r="J27" s="19">
        <v>10419.1</v>
      </c>
      <c r="K27" s="20">
        <v>13620.9</v>
      </c>
      <c r="L27" s="21">
        <v>24040</v>
      </c>
      <c r="M27" s="19">
        <v>1034.7</v>
      </c>
      <c r="N27" s="20">
        <v>1906.2</v>
      </c>
      <c r="O27" s="21">
        <v>2940.9</v>
      </c>
      <c r="P27" s="19">
        <v>0</v>
      </c>
      <c r="Q27" s="20">
        <v>0</v>
      </c>
      <c r="R27" s="21">
        <v>0</v>
      </c>
      <c r="S27" s="19">
        <v>668</v>
      </c>
      <c r="T27" s="20">
        <v>422.65</v>
      </c>
      <c r="U27" s="21">
        <v>1090.6500000000001</v>
      </c>
      <c r="V27" s="47">
        <v>24477</v>
      </c>
      <c r="W27" s="20">
        <v>61211.15</v>
      </c>
      <c r="X27" s="21">
        <v>85688.15</v>
      </c>
      <c r="Z27" s="1"/>
    </row>
    <row r="28" spans="1:26" ht="13">
      <c r="A28" s="2" t="s">
        <v>261</v>
      </c>
      <c r="B28" s="2" t="s">
        <v>29</v>
      </c>
      <c r="C28" s="89" t="s">
        <v>297</v>
      </c>
      <c r="D28" s="19">
        <v>48841.599999999999</v>
      </c>
      <c r="E28" s="20">
        <v>745.8</v>
      </c>
      <c r="F28" s="21">
        <v>49587.4</v>
      </c>
      <c r="G28" s="19">
        <v>40263.1</v>
      </c>
      <c r="H28" s="20">
        <v>781.95</v>
      </c>
      <c r="I28" s="21">
        <v>41045.050000000003</v>
      </c>
      <c r="J28" s="19">
        <v>40560.400000000001</v>
      </c>
      <c r="K28" s="20">
        <v>1044.5</v>
      </c>
      <c r="L28" s="21">
        <v>41604.9</v>
      </c>
      <c r="M28" s="19">
        <v>45483.7</v>
      </c>
      <c r="N28" s="20">
        <v>1433.3</v>
      </c>
      <c r="O28" s="21">
        <v>46917</v>
      </c>
      <c r="P28" s="19">
        <v>44231.25</v>
      </c>
      <c r="Q28" s="20">
        <v>432.55</v>
      </c>
      <c r="R28" s="21">
        <v>44663.8</v>
      </c>
      <c r="S28" s="19">
        <v>37217.449999999997</v>
      </c>
      <c r="T28" s="20">
        <v>4633.5</v>
      </c>
      <c r="U28" s="21">
        <v>41850.949999999997</v>
      </c>
      <c r="V28" s="47">
        <v>256597.5</v>
      </c>
      <c r="W28" s="20">
        <v>9071.6</v>
      </c>
      <c r="X28" s="21">
        <v>265669.09999999998</v>
      </c>
      <c r="Z28" s="1"/>
    </row>
    <row r="29" spans="1:26" ht="13">
      <c r="A29" s="2" t="s">
        <v>261</v>
      </c>
      <c r="B29" s="2" t="s">
        <v>30</v>
      </c>
      <c r="C29" s="89" t="s">
        <v>297</v>
      </c>
      <c r="D29" s="19">
        <v>5006</v>
      </c>
      <c r="E29" s="20">
        <v>27220.25</v>
      </c>
      <c r="F29" s="21">
        <v>32226.25</v>
      </c>
      <c r="G29" s="19">
        <v>9703.65</v>
      </c>
      <c r="H29" s="20">
        <v>17680.45</v>
      </c>
      <c r="I29" s="21">
        <v>27384.1</v>
      </c>
      <c r="J29" s="19">
        <v>9185.7000000000007</v>
      </c>
      <c r="K29" s="20">
        <v>10667.9</v>
      </c>
      <c r="L29" s="21">
        <v>19853.599999999999</v>
      </c>
      <c r="M29" s="19">
        <v>7558.45</v>
      </c>
      <c r="N29" s="20">
        <v>12242</v>
      </c>
      <c r="O29" s="21">
        <v>19800.45</v>
      </c>
      <c r="P29" s="19">
        <v>7746.4</v>
      </c>
      <c r="Q29" s="20">
        <v>9299.7999999999993</v>
      </c>
      <c r="R29" s="21">
        <v>17046.2</v>
      </c>
      <c r="S29" s="19">
        <v>11014.15</v>
      </c>
      <c r="T29" s="20">
        <v>11540.95</v>
      </c>
      <c r="U29" s="21">
        <v>22555.1</v>
      </c>
      <c r="V29" s="47">
        <v>50214.35</v>
      </c>
      <c r="W29" s="20">
        <v>88651.35</v>
      </c>
      <c r="X29" s="21">
        <v>138865.70000000001</v>
      </c>
      <c r="Z29" s="1"/>
    </row>
    <row r="30" spans="1:26" ht="13">
      <c r="A30" s="2" t="s">
        <v>261</v>
      </c>
      <c r="B30" s="2" t="s">
        <v>31</v>
      </c>
      <c r="C30" s="89" t="s">
        <v>297</v>
      </c>
      <c r="D30" s="19">
        <v>3334.75</v>
      </c>
      <c r="E30" s="20">
        <v>25576.65</v>
      </c>
      <c r="F30" s="21">
        <v>28911.4</v>
      </c>
      <c r="G30" s="19">
        <v>7604.1</v>
      </c>
      <c r="H30" s="20">
        <v>21685.15</v>
      </c>
      <c r="I30" s="21">
        <v>29289.25</v>
      </c>
      <c r="J30" s="19">
        <v>8738.35</v>
      </c>
      <c r="K30" s="20">
        <v>15695.9</v>
      </c>
      <c r="L30" s="21">
        <v>24434.25</v>
      </c>
      <c r="M30" s="19">
        <v>8290.4500000000007</v>
      </c>
      <c r="N30" s="20">
        <v>13860.4</v>
      </c>
      <c r="O30" s="21">
        <v>22150.85</v>
      </c>
      <c r="P30" s="19">
        <v>8012.5</v>
      </c>
      <c r="Q30" s="20">
        <v>13953.95</v>
      </c>
      <c r="R30" s="21">
        <v>21966.45</v>
      </c>
      <c r="S30" s="19">
        <v>8287.5499999999993</v>
      </c>
      <c r="T30" s="20">
        <v>11085.95</v>
      </c>
      <c r="U30" s="21">
        <v>19373.5</v>
      </c>
      <c r="V30" s="47">
        <v>44267.7</v>
      </c>
      <c r="W30" s="20">
        <v>101858</v>
      </c>
      <c r="X30" s="21">
        <v>146125.70000000001</v>
      </c>
      <c r="Z30" s="1"/>
    </row>
    <row r="31" spans="1:26" ht="13">
      <c r="A31" s="2" t="s">
        <v>261</v>
      </c>
      <c r="B31" s="2" t="s">
        <v>32</v>
      </c>
      <c r="C31" s="89" t="s">
        <v>297</v>
      </c>
      <c r="D31" s="19">
        <v>0</v>
      </c>
      <c r="E31" s="20">
        <v>0</v>
      </c>
      <c r="F31" s="21">
        <v>0</v>
      </c>
      <c r="G31" s="19">
        <v>0</v>
      </c>
      <c r="H31" s="20">
        <v>0</v>
      </c>
      <c r="I31" s="21">
        <v>0</v>
      </c>
      <c r="J31" s="19">
        <v>0</v>
      </c>
      <c r="K31" s="20">
        <v>0</v>
      </c>
      <c r="L31" s="21">
        <v>0</v>
      </c>
      <c r="M31" s="19">
        <v>0</v>
      </c>
      <c r="N31" s="20">
        <v>7.99</v>
      </c>
      <c r="O31" s="21">
        <v>7.99</v>
      </c>
      <c r="P31" s="19">
        <v>0</v>
      </c>
      <c r="Q31" s="20">
        <v>0</v>
      </c>
      <c r="R31" s="21">
        <v>0</v>
      </c>
      <c r="S31" s="19">
        <v>0</v>
      </c>
      <c r="T31" s="20">
        <v>0</v>
      </c>
      <c r="U31" s="21">
        <v>0</v>
      </c>
      <c r="V31" s="47">
        <v>0</v>
      </c>
      <c r="W31" s="20">
        <v>7.99</v>
      </c>
      <c r="X31" s="21">
        <v>7.99</v>
      </c>
      <c r="Z31" s="1"/>
    </row>
    <row r="32" spans="1:26" ht="13">
      <c r="A32" s="2" t="s">
        <v>261</v>
      </c>
      <c r="B32" s="2" t="s">
        <v>33</v>
      </c>
      <c r="C32" s="89" t="s">
        <v>297</v>
      </c>
      <c r="D32" s="19">
        <v>0</v>
      </c>
      <c r="E32" s="20">
        <v>0</v>
      </c>
      <c r="F32" s="21">
        <v>0</v>
      </c>
      <c r="G32" s="19">
        <v>0</v>
      </c>
      <c r="H32" s="20">
        <v>17.41</v>
      </c>
      <c r="I32" s="21">
        <v>17.41</v>
      </c>
      <c r="J32" s="19">
        <v>0</v>
      </c>
      <c r="K32" s="20">
        <v>0</v>
      </c>
      <c r="L32" s="21">
        <v>0</v>
      </c>
      <c r="M32" s="19">
        <v>0</v>
      </c>
      <c r="N32" s="20">
        <v>0</v>
      </c>
      <c r="O32" s="21">
        <v>0</v>
      </c>
      <c r="P32" s="19">
        <v>0</v>
      </c>
      <c r="Q32" s="20">
        <v>0</v>
      </c>
      <c r="R32" s="21">
        <v>0</v>
      </c>
      <c r="S32" s="19">
        <v>0</v>
      </c>
      <c r="T32" s="20">
        <v>0</v>
      </c>
      <c r="U32" s="21">
        <v>0</v>
      </c>
      <c r="V32" s="47">
        <v>0</v>
      </c>
      <c r="W32" s="20">
        <v>17.41</v>
      </c>
      <c r="X32" s="21">
        <v>17.41</v>
      </c>
      <c r="Z32" s="1"/>
    </row>
    <row r="33" spans="1:26" ht="13">
      <c r="A33" s="2" t="s">
        <v>261</v>
      </c>
      <c r="B33" s="2" t="s">
        <v>34</v>
      </c>
      <c r="C33" s="89" t="s">
        <v>297</v>
      </c>
      <c r="D33" s="19">
        <v>0</v>
      </c>
      <c r="E33" s="20">
        <v>0</v>
      </c>
      <c r="F33" s="21">
        <v>0</v>
      </c>
      <c r="G33" s="19">
        <v>0</v>
      </c>
      <c r="H33" s="20">
        <v>0</v>
      </c>
      <c r="I33" s="21">
        <v>0</v>
      </c>
      <c r="J33" s="19">
        <v>0</v>
      </c>
      <c r="K33" s="20">
        <v>0</v>
      </c>
      <c r="L33" s="21">
        <v>0</v>
      </c>
      <c r="M33" s="19">
        <v>0</v>
      </c>
      <c r="N33" s="20">
        <v>0</v>
      </c>
      <c r="O33" s="21">
        <v>0</v>
      </c>
      <c r="P33" s="19">
        <v>0</v>
      </c>
      <c r="Q33" s="20">
        <v>0</v>
      </c>
      <c r="R33" s="21">
        <v>0</v>
      </c>
      <c r="S33" s="19">
        <v>0</v>
      </c>
      <c r="T33" s="20">
        <v>0</v>
      </c>
      <c r="U33" s="21">
        <v>0</v>
      </c>
      <c r="V33" s="47">
        <v>0</v>
      </c>
      <c r="W33" s="20">
        <v>0</v>
      </c>
      <c r="X33" s="21">
        <v>0</v>
      </c>
      <c r="Z33" s="1"/>
    </row>
    <row r="34" spans="1:26" ht="13">
      <c r="A34" s="2" t="s">
        <v>262</v>
      </c>
      <c r="B34" s="2" t="s">
        <v>35</v>
      </c>
      <c r="C34" s="89" t="s">
        <v>297</v>
      </c>
      <c r="D34" s="19">
        <v>2958.62</v>
      </c>
      <c r="E34" s="20">
        <v>5713.49</v>
      </c>
      <c r="F34" s="21">
        <v>8672.11</v>
      </c>
      <c r="G34" s="19">
        <v>4294.58</v>
      </c>
      <c r="H34" s="20">
        <v>7829.57</v>
      </c>
      <c r="I34" s="21">
        <v>12124.15</v>
      </c>
      <c r="J34" s="19">
        <v>3395.16</v>
      </c>
      <c r="K34" s="20">
        <v>5923.44</v>
      </c>
      <c r="L34" s="21">
        <v>9318.6</v>
      </c>
      <c r="M34" s="19">
        <v>2611.94</v>
      </c>
      <c r="N34" s="20">
        <v>4119.1899999999996</v>
      </c>
      <c r="O34" s="21">
        <v>6731.13</v>
      </c>
      <c r="P34" s="19">
        <v>3757.97</v>
      </c>
      <c r="Q34" s="20">
        <v>7250.62</v>
      </c>
      <c r="R34" s="21">
        <v>11008.59</v>
      </c>
      <c r="S34" s="19">
        <v>1824.84</v>
      </c>
      <c r="T34" s="20">
        <v>1430.14</v>
      </c>
      <c r="U34" s="21">
        <v>3254.98</v>
      </c>
      <c r="V34" s="47">
        <v>18843.11</v>
      </c>
      <c r="W34" s="20">
        <v>32266.45</v>
      </c>
      <c r="X34" s="21">
        <v>51109.56</v>
      </c>
      <c r="Z34" s="1"/>
    </row>
    <row r="35" spans="1:26" ht="13">
      <c r="A35" s="2" t="s">
        <v>263</v>
      </c>
      <c r="B35" s="2" t="s">
        <v>36</v>
      </c>
      <c r="C35" s="89" t="s">
        <v>297</v>
      </c>
      <c r="D35" s="19">
        <v>3872.7</v>
      </c>
      <c r="E35" s="20">
        <v>8506.0499999999993</v>
      </c>
      <c r="F35" s="21">
        <v>12378.75</v>
      </c>
      <c r="G35" s="19">
        <v>5327.85</v>
      </c>
      <c r="H35" s="20">
        <v>7234.73</v>
      </c>
      <c r="I35" s="21">
        <v>12562.58</v>
      </c>
      <c r="J35" s="19">
        <v>3695.03</v>
      </c>
      <c r="K35" s="20">
        <v>4997.55</v>
      </c>
      <c r="L35" s="21">
        <v>8692.58</v>
      </c>
      <c r="M35" s="19">
        <v>6453.75</v>
      </c>
      <c r="N35" s="20">
        <v>6281.18</v>
      </c>
      <c r="O35" s="21">
        <v>12734.93</v>
      </c>
      <c r="P35" s="19">
        <v>8678.7000000000007</v>
      </c>
      <c r="Q35" s="20">
        <v>6582.38</v>
      </c>
      <c r="R35" s="21">
        <v>15261.08</v>
      </c>
      <c r="S35" s="19">
        <v>0</v>
      </c>
      <c r="T35" s="20">
        <v>0</v>
      </c>
      <c r="U35" s="21">
        <v>0</v>
      </c>
      <c r="V35" s="47">
        <v>28028.03</v>
      </c>
      <c r="W35" s="20">
        <v>33601.89</v>
      </c>
      <c r="X35" s="21">
        <v>61629.919999999998</v>
      </c>
      <c r="Z35" s="1"/>
    </row>
    <row r="36" spans="1:26" ht="13">
      <c r="A36" s="2" t="s">
        <v>263</v>
      </c>
      <c r="B36" s="2" t="s">
        <v>37</v>
      </c>
      <c r="C36" s="89" t="s">
        <v>297</v>
      </c>
      <c r="D36" s="19">
        <v>0</v>
      </c>
      <c r="E36" s="20">
        <v>0</v>
      </c>
      <c r="F36" s="21">
        <v>0</v>
      </c>
      <c r="G36" s="19">
        <v>660.15</v>
      </c>
      <c r="H36" s="20">
        <v>332.93</v>
      </c>
      <c r="I36" s="21">
        <v>993.08</v>
      </c>
      <c r="J36" s="19">
        <v>2255.9299999999998</v>
      </c>
      <c r="K36" s="20">
        <v>2866.65</v>
      </c>
      <c r="L36" s="21">
        <v>5122.58</v>
      </c>
      <c r="M36" s="19">
        <v>2956.65</v>
      </c>
      <c r="N36" s="20">
        <v>8273.48</v>
      </c>
      <c r="O36" s="21">
        <v>11230.13</v>
      </c>
      <c r="P36" s="19">
        <v>4793.18</v>
      </c>
      <c r="Q36" s="20">
        <v>7161.38</v>
      </c>
      <c r="R36" s="21">
        <v>11954.56</v>
      </c>
      <c r="S36" s="19">
        <v>4516.7299999999996</v>
      </c>
      <c r="T36" s="20">
        <v>5327.33</v>
      </c>
      <c r="U36" s="21">
        <v>9844.06</v>
      </c>
      <c r="V36" s="47">
        <v>15182.64</v>
      </c>
      <c r="W36" s="20">
        <v>23961.77</v>
      </c>
      <c r="X36" s="21">
        <v>39144.410000000003</v>
      </c>
      <c r="Z36" s="1"/>
    </row>
    <row r="37" spans="1:26" ht="13">
      <c r="A37" s="2" t="s">
        <v>263</v>
      </c>
      <c r="B37" s="2" t="s">
        <v>38</v>
      </c>
      <c r="C37" s="89" t="s">
        <v>297</v>
      </c>
      <c r="D37" s="19">
        <v>1912.28</v>
      </c>
      <c r="E37" s="20">
        <v>5899.65</v>
      </c>
      <c r="F37" s="21">
        <v>7811.93</v>
      </c>
      <c r="G37" s="19">
        <v>1849.35</v>
      </c>
      <c r="H37" s="20">
        <v>2946.45</v>
      </c>
      <c r="I37" s="21">
        <v>4795.8</v>
      </c>
      <c r="J37" s="19">
        <v>0</v>
      </c>
      <c r="K37" s="20">
        <v>0</v>
      </c>
      <c r="L37" s="21">
        <v>0</v>
      </c>
      <c r="M37" s="19">
        <v>0</v>
      </c>
      <c r="N37" s="20">
        <v>0</v>
      </c>
      <c r="O37" s="21">
        <v>0</v>
      </c>
      <c r="P37" s="19">
        <v>0</v>
      </c>
      <c r="Q37" s="20">
        <v>0</v>
      </c>
      <c r="R37" s="21">
        <v>0</v>
      </c>
      <c r="S37" s="19">
        <v>2107.35</v>
      </c>
      <c r="T37" s="20">
        <v>2104.35</v>
      </c>
      <c r="U37" s="21">
        <v>4211.7</v>
      </c>
      <c r="V37" s="47">
        <v>5868.98</v>
      </c>
      <c r="W37" s="20">
        <v>10950.45</v>
      </c>
      <c r="X37" s="21">
        <v>16819.43</v>
      </c>
      <c r="Z37" s="1"/>
    </row>
    <row r="38" spans="1:26" ht="13">
      <c r="A38" s="2" t="s">
        <v>263</v>
      </c>
      <c r="B38" s="2" t="s">
        <v>39</v>
      </c>
      <c r="C38" s="89" t="s">
        <v>297</v>
      </c>
      <c r="D38" s="19">
        <v>2466.38</v>
      </c>
      <c r="E38" s="20">
        <v>6138.45</v>
      </c>
      <c r="F38" s="21">
        <v>8604.83</v>
      </c>
      <c r="G38" s="19">
        <v>5709.83</v>
      </c>
      <c r="H38" s="20">
        <v>3568.13</v>
      </c>
      <c r="I38" s="21">
        <v>9277.9599999999991</v>
      </c>
      <c r="J38" s="19">
        <v>0</v>
      </c>
      <c r="K38" s="20">
        <v>0</v>
      </c>
      <c r="L38" s="21">
        <v>0</v>
      </c>
      <c r="M38" s="19">
        <v>0</v>
      </c>
      <c r="N38" s="20">
        <v>0</v>
      </c>
      <c r="O38" s="21">
        <v>0</v>
      </c>
      <c r="P38" s="19">
        <v>0</v>
      </c>
      <c r="Q38" s="20">
        <v>0</v>
      </c>
      <c r="R38" s="21">
        <v>0</v>
      </c>
      <c r="S38" s="19">
        <v>4515.2299999999996</v>
      </c>
      <c r="T38" s="20">
        <v>2437.4299999999998</v>
      </c>
      <c r="U38" s="21">
        <v>6952.66</v>
      </c>
      <c r="V38" s="47">
        <v>12691.44</v>
      </c>
      <c r="W38" s="20">
        <v>12144.01</v>
      </c>
      <c r="X38" s="21">
        <v>24835.45</v>
      </c>
      <c r="Z38" s="1"/>
    </row>
    <row r="39" spans="1:26" ht="13">
      <c r="A39" s="2" t="s">
        <v>263</v>
      </c>
      <c r="B39" s="2" t="s">
        <v>40</v>
      </c>
      <c r="C39" s="89" t="s">
        <v>297</v>
      </c>
      <c r="D39" s="19">
        <v>995.48</v>
      </c>
      <c r="E39" s="20">
        <v>531</v>
      </c>
      <c r="F39" s="21">
        <v>1526.48</v>
      </c>
      <c r="G39" s="19">
        <v>3004.35</v>
      </c>
      <c r="H39" s="20">
        <v>2250.4499999999998</v>
      </c>
      <c r="I39" s="21">
        <v>5254.8</v>
      </c>
      <c r="J39" s="19">
        <v>2227.5</v>
      </c>
      <c r="K39" s="20">
        <v>1786.95</v>
      </c>
      <c r="L39" s="21">
        <v>4014.45</v>
      </c>
      <c r="M39" s="19">
        <v>1374.6</v>
      </c>
      <c r="N39" s="20">
        <v>1575.45</v>
      </c>
      <c r="O39" s="21">
        <v>2950.05</v>
      </c>
      <c r="P39" s="19">
        <v>3712.88</v>
      </c>
      <c r="Q39" s="20">
        <v>2543.7800000000002</v>
      </c>
      <c r="R39" s="21">
        <v>6256.66</v>
      </c>
      <c r="S39" s="19">
        <v>1028.25</v>
      </c>
      <c r="T39" s="20">
        <v>1303.05</v>
      </c>
      <c r="U39" s="21">
        <v>2331.3000000000002</v>
      </c>
      <c r="V39" s="47">
        <v>12343.06</v>
      </c>
      <c r="W39" s="20">
        <v>9990.68</v>
      </c>
      <c r="X39" s="21">
        <v>22333.74</v>
      </c>
      <c r="Z39" s="1"/>
    </row>
    <row r="40" spans="1:26" ht="13">
      <c r="A40" s="2" t="s">
        <v>263</v>
      </c>
      <c r="B40" s="2" t="s">
        <v>41</v>
      </c>
      <c r="C40" s="89" t="s">
        <v>297</v>
      </c>
      <c r="D40" s="19">
        <v>5704.43</v>
      </c>
      <c r="E40" s="20">
        <v>2812.13</v>
      </c>
      <c r="F40" s="21">
        <v>8516.56</v>
      </c>
      <c r="G40" s="19">
        <v>7699.13</v>
      </c>
      <c r="H40" s="20">
        <v>3712.58</v>
      </c>
      <c r="I40" s="21">
        <v>11411.71</v>
      </c>
      <c r="J40" s="19">
        <v>0</v>
      </c>
      <c r="K40" s="20">
        <v>0</v>
      </c>
      <c r="L40" s="21">
        <v>0</v>
      </c>
      <c r="M40" s="19">
        <v>0</v>
      </c>
      <c r="N40" s="20">
        <v>0</v>
      </c>
      <c r="O40" s="21">
        <v>0</v>
      </c>
      <c r="P40" s="19">
        <v>0</v>
      </c>
      <c r="Q40" s="20">
        <v>0</v>
      </c>
      <c r="R40" s="21">
        <v>0</v>
      </c>
      <c r="S40" s="19">
        <v>0</v>
      </c>
      <c r="T40" s="20">
        <v>0</v>
      </c>
      <c r="U40" s="21">
        <v>0</v>
      </c>
      <c r="V40" s="47">
        <v>13403.56</v>
      </c>
      <c r="W40" s="20">
        <v>6524.71</v>
      </c>
      <c r="X40" s="21">
        <v>19928.27</v>
      </c>
      <c r="Z40" s="1"/>
    </row>
    <row r="41" spans="1:26" ht="13">
      <c r="A41" s="2" t="s">
        <v>263</v>
      </c>
      <c r="B41" s="2" t="s">
        <v>42</v>
      </c>
      <c r="C41" s="89" t="s">
        <v>297</v>
      </c>
      <c r="D41" s="19">
        <v>0</v>
      </c>
      <c r="E41" s="20">
        <v>0</v>
      </c>
      <c r="F41" s="21">
        <v>0</v>
      </c>
      <c r="G41" s="19">
        <v>0</v>
      </c>
      <c r="H41" s="20">
        <v>0</v>
      </c>
      <c r="I41" s="21">
        <v>0</v>
      </c>
      <c r="J41" s="19">
        <v>0</v>
      </c>
      <c r="K41" s="20">
        <v>0</v>
      </c>
      <c r="L41" s="21">
        <v>0</v>
      </c>
      <c r="M41" s="19">
        <v>0</v>
      </c>
      <c r="N41" s="20">
        <v>0</v>
      </c>
      <c r="O41" s="21">
        <v>0</v>
      </c>
      <c r="P41" s="19">
        <v>3468</v>
      </c>
      <c r="Q41" s="20">
        <v>1592.93</v>
      </c>
      <c r="R41" s="21">
        <v>5060.93</v>
      </c>
      <c r="S41" s="19">
        <v>6051.98</v>
      </c>
      <c r="T41" s="20">
        <v>5586.83</v>
      </c>
      <c r="U41" s="21">
        <v>11638.81</v>
      </c>
      <c r="V41" s="47">
        <v>9519.98</v>
      </c>
      <c r="W41" s="20">
        <v>7179.76</v>
      </c>
      <c r="X41" s="21">
        <v>16699.740000000002</v>
      </c>
      <c r="Z41" s="1"/>
    </row>
    <row r="42" spans="1:26" ht="13">
      <c r="A42" s="2" t="s">
        <v>263</v>
      </c>
      <c r="B42" s="2" t="s">
        <v>43</v>
      </c>
      <c r="C42" s="89" t="s">
        <v>297</v>
      </c>
      <c r="D42" s="19">
        <v>0</v>
      </c>
      <c r="E42" s="20">
        <v>0</v>
      </c>
      <c r="F42" s="21">
        <v>0</v>
      </c>
      <c r="G42" s="19">
        <v>0</v>
      </c>
      <c r="H42" s="20">
        <v>0</v>
      </c>
      <c r="I42" s="21">
        <v>0</v>
      </c>
      <c r="J42" s="19">
        <v>0</v>
      </c>
      <c r="K42" s="20">
        <v>0</v>
      </c>
      <c r="L42" s="21">
        <v>0</v>
      </c>
      <c r="M42" s="19">
        <v>0</v>
      </c>
      <c r="N42" s="20">
        <v>0</v>
      </c>
      <c r="O42" s="21">
        <v>0</v>
      </c>
      <c r="P42" s="19">
        <v>0</v>
      </c>
      <c r="Q42" s="20">
        <v>0</v>
      </c>
      <c r="R42" s="21">
        <v>0</v>
      </c>
      <c r="S42" s="19">
        <v>0</v>
      </c>
      <c r="T42" s="20">
        <v>0</v>
      </c>
      <c r="U42" s="21">
        <v>0</v>
      </c>
      <c r="V42" s="47">
        <v>0</v>
      </c>
      <c r="W42" s="20">
        <v>0</v>
      </c>
      <c r="X42" s="21">
        <v>0</v>
      </c>
      <c r="Z42" s="1"/>
    </row>
    <row r="43" spans="1:26" ht="13">
      <c r="A43" s="2" t="s">
        <v>264</v>
      </c>
      <c r="B43" s="2" t="s">
        <v>44</v>
      </c>
      <c r="C43" s="89" t="s">
        <v>297</v>
      </c>
      <c r="D43" s="19">
        <v>3170.85</v>
      </c>
      <c r="E43" s="20">
        <v>7597.72</v>
      </c>
      <c r="F43" s="21">
        <v>10768.57</v>
      </c>
      <c r="G43" s="19">
        <v>3245.55</v>
      </c>
      <c r="H43" s="20">
        <v>5207.6499999999996</v>
      </c>
      <c r="I43" s="21">
        <v>8453.2000000000007</v>
      </c>
      <c r="J43" s="19">
        <v>3705.9</v>
      </c>
      <c r="K43" s="20">
        <v>2255.2800000000002</v>
      </c>
      <c r="L43" s="21">
        <v>5961.18</v>
      </c>
      <c r="M43" s="19">
        <v>5407.7</v>
      </c>
      <c r="N43" s="20">
        <v>2264.4499999999998</v>
      </c>
      <c r="O43" s="21">
        <v>7672.15</v>
      </c>
      <c r="P43" s="19">
        <v>535.9</v>
      </c>
      <c r="Q43" s="20">
        <v>162.08000000000001</v>
      </c>
      <c r="R43" s="21">
        <v>697.98</v>
      </c>
      <c r="S43" s="19">
        <v>93.1</v>
      </c>
      <c r="T43" s="20">
        <v>4730.7700000000004</v>
      </c>
      <c r="U43" s="21">
        <v>4823.87</v>
      </c>
      <c r="V43" s="47">
        <v>16159</v>
      </c>
      <c r="W43" s="20">
        <v>22217.95</v>
      </c>
      <c r="X43" s="21">
        <v>38376.949999999997</v>
      </c>
      <c r="Z43" s="1"/>
    </row>
    <row r="44" spans="1:26" ht="13">
      <c r="A44" s="2" t="s">
        <v>264</v>
      </c>
      <c r="B44" s="2" t="s">
        <v>45</v>
      </c>
      <c r="C44" s="89" t="s">
        <v>297</v>
      </c>
      <c r="D44" s="19">
        <v>3669.15</v>
      </c>
      <c r="E44" s="20">
        <v>4243.21</v>
      </c>
      <c r="F44" s="21">
        <v>7912.36</v>
      </c>
      <c r="G44" s="19">
        <v>4372.6499999999996</v>
      </c>
      <c r="H44" s="20">
        <v>7619.2</v>
      </c>
      <c r="I44" s="21">
        <v>11991.85</v>
      </c>
      <c r="J44" s="19">
        <v>4098.1499999999996</v>
      </c>
      <c r="K44" s="20">
        <v>3962.69</v>
      </c>
      <c r="L44" s="21">
        <v>8060.84</v>
      </c>
      <c r="M44" s="19">
        <v>3444.2</v>
      </c>
      <c r="N44" s="20">
        <v>5901.35</v>
      </c>
      <c r="O44" s="21">
        <v>9345.5499999999993</v>
      </c>
      <c r="P44" s="19">
        <v>4105.3500000000004</v>
      </c>
      <c r="Q44" s="20">
        <v>3273.18</v>
      </c>
      <c r="R44" s="21">
        <v>7378.53</v>
      </c>
      <c r="S44" s="19">
        <v>105.1</v>
      </c>
      <c r="T44" s="20">
        <v>2432.65</v>
      </c>
      <c r="U44" s="21">
        <v>2537.75</v>
      </c>
      <c r="V44" s="47">
        <v>19794.599999999999</v>
      </c>
      <c r="W44" s="20">
        <v>27432.28</v>
      </c>
      <c r="X44" s="21">
        <v>47226.879999999997</v>
      </c>
      <c r="Z44" s="1"/>
    </row>
    <row r="45" spans="1:26" ht="13">
      <c r="A45" s="2" t="s">
        <v>264</v>
      </c>
      <c r="B45" s="2" t="s">
        <v>46</v>
      </c>
      <c r="C45" s="89" t="s">
        <v>297</v>
      </c>
      <c r="D45" s="19">
        <v>18431.45</v>
      </c>
      <c r="E45" s="20">
        <v>9.08</v>
      </c>
      <c r="F45" s="21">
        <v>18440.53</v>
      </c>
      <c r="G45" s="19">
        <v>20478</v>
      </c>
      <c r="H45" s="20">
        <v>1.6</v>
      </c>
      <c r="I45" s="21">
        <v>20479.599999999999</v>
      </c>
      <c r="J45" s="19">
        <v>14049.45</v>
      </c>
      <c r="K45" s="20">
        <v>15.24</v>
      </c>
      <c r="L45" s="21">
        <v>14064.69</v>
      </c>
      <c r="M45" s="19">
        <v>4184.25</v>
      </c>
      <c r="N45" s="20">
        <v>2.86</v>
      </c>
      <c r="O45" s="21">
        <v>4187.1099999999997</v>
      </c>
      <c r="P45" s="19">
        <v>12443.35</v>
      </c>
      <c r="Q45" s="20">
        <v>9.91</v>
      </c>
      <c r="R45" s="21">
        <v>12453.26</v>
      </c>
      <c r="S45" s="19">
        <v>373.35</v>
      </c>
      <c r="T45" s="20">
        <v>2.16</v>
      </c>
      <c r="U45" s="21">
        <v>375.51</v>
      </c>
      <c r="V45" s="47">
        <v>69959.850000000006</v>
      </c>
      <c r="W45" s="20">
        <v>40.85</v>
      </c>
      <c r="X45" s="21">
        <v>70000.7</v>
      </c>
      <c r="Z45" s="1"/>
    </row>
    <row r="46" spans="1:26" ht="13">
      <c r="A46" s="2" t="s">
        <v>264</v>
      </c>
      <c r="B46" s="2" t="s">
        <v>47</v>
      </c>
      <c r="C46" s="89" t="s">
        <v>297</v>
      </c>
      <c r="D46" s="19">
        <v>20630</v>
      </c>
      <c r="E46" s="20">
        <v>0.22</v>
      </c>
      <c r="F46" s="21">
        <v>20630.22</v>
      </c>
      <c r="G46" s="19">
        <v>24852.1</v>
      </c>
      <c r="H46" s="20">
        <v>0.03</v>
      </c>
      <c r="I46" s="21">
        <v>24852.13</v>
      </c>
      <c r="J46" s="19">
        <v>3360.3</v>
      </c>
      <c r="K46" s="20">
        <v>0.59</v>
      </c>
      <c r="L46" s="21">
        <v>3360.89</v>
      </c>
      <c r="M46" s="19">
        <v>18049.3</v>
      </c>
      <c r="N46" s="20">
        <v>7.0000000000000007E-2</v>
      </c>
      <c r="O46" s="21">
        <v>18049.37</v>
      </c>
      <c r="P46" s="19">
        <v>19314.849999999999</v>
      </c>
      <c r="Q46" s="20">
        <v>0.55000000000000004</v>
      </c>
      <c r="R46" s="21">
        <v>19315.400000000001</v>
      </c>
      <c r="S46" s="19">
        <v>353.85</v>
      </c>
      <c r="T46" s="20">
        <v>0.76</v>
      </c>
      <c r="U46" s="21">
        <v>354.61</v>
      </c>
      <c r="V46" s="47">
        <v>86560.4</v>
      </c>
      <c r="W46" s="20">
        <v>2.2200000000000002</v>
      </c>
      <c r="X46" s="21">
        <v>86562.62</v>
      </c>
      <c r="Z46" s="1"/>
    </row>
    <row r="47" spans="1:26" ht="13">
      <c r="A47" s="2" t="s">
        <v>264</v>
      </c>
      <c r="B47" s="2" t="s">
        <v>48</v>
      </c>
      <c r="C47" s="89" t="s">
        <v>297</v>
      </c>
      <c r="D47" s="19">
        <v>6022.28</v>
      </c>
      <c r="E47" s="20">
        <v>515.72</v>
      </c>
      <c r="F47" s="21">
        <v>6538</v>
      </c>
      <c r="G47" s="19">
        <v>4955.32</v>
      </c>
      <c r="H47" s="20">
        <v>207.94</v>
      </c>
      <c r="I47" s="21">
        <v>5163.26</v>
      </c>
      <c r="J47" s="19">
        <v>156.12</v>
      </c>
      <c r="K47" s="20">
        <v>0.2</v>
      </c>
      <c r="L47" s="21">
        <v>156.32</v>
      </c>
      <c r="M47" s="19">
        <v>6458.4</v>
      </c>
      <c r="N47" s="20">
        <v>178.74</v>
      </c>
      <c r="O47" s="21">
        <v>6637.14</v>
      </c>
      <c r="P47" s="19">
        <v>6844.1</v>
      </c>
      <c r="Q47" s="20">
        <v>116.42</v>
      </c>
      <c r="R47" s="21">
        <v>6960.52</v>
      </c>
      <c r="S47" s="19">
        <v>5600.38</v>
      </c>
      <c r="T47" s="20">
        <v>87.94</v>
      </c>
      <c r="U47" s="21">
        <v>5688.32</v>
      </c>
      <c r="V47" s="47">
        <v>30036.6</v>
      </c>
      <c r="W47" s="20">
        <v>1106.96</v>
      </c>
      <c r="X47" s="21">
        <v>31143.56</v>
      </c>
      <c r="Z47" s="1"/>
    </row>
    <row r="48" spans="1:26" ht="13">
      <c r="A48" s="2" t="s">
        <v>264</v>
      </c>
      <c r="B48" s="2" t="s">
        <v>49</v>
      </c>
      <c r="C48" s="89" t="s">
        <v>297</v>
      </c>
      <c r="D48" s="19">
        <v>5480.82</v>
      </c>
      <c r="E48" s="20">
        <v>520.79999999999995</v>
      </c>
      <c r="F48" s="21">
        <v>6001.62</v>
      </c>
      <c r="G48" s="19">
        <v>4692.8100000000004</v>
      </c>
      <c r="H48" s="20">
        <v>435.44</v>
      </c>
      <c r="I48" s="21">
        <v>5128.25</v>
      </c>
      <c r="J48" s="19">
        <v>3989.66</v>
      </c>
      <c r="K48" s="20">
        <v>495.45</v>
      </c>
      <c r="L48" s="21">
        <v>4485.1099999999997</v>
      </c>
      <c r="M48" s="19">
        <v>5493.86</v>
      </c>
      <c r="N48" s="20">
        <v>195.76</v>
      </c>
      <c r="O48" s="21">
        <v>5689.62</v>
      </c>
      <c r="P48" s="19">
        <v>5633.73</v>
      </c>
      <c r="Q48" s="20">
        <v>140.72</v>
      </c>
      <c r="R48" s="21">
        <v>5774.45</v>
      </c>
      <c r="S48" s="19">
        <v>3020.72</v>
      </c>
      <c r="T48" s="20">
        <v>29.46</v>
      </c>
      <c r="U48" s="21">
        <v>3050.18</v>
      </c>
      <c r="V48" s="47">
        <v>28311.599999999999</v>
      </c>
      <c r="W48" s="20">
        <v>1817.63</v>
      </c>
      <c r="X48" s="21">
        <v>30129.23</v>
      </c>
      <c r="Z48" s="1"/>
    </row>
    <row r="49" spans="1:26" ht="13">
      <c r="A49" s="2" t="s">
        <v>264</v>
      </c>
      <c r="B49" s="2" t="s">
        <v>50</v>
      </c>
      <c r="C49" s="89" t="s">
        <v>297</v>
      </c>
      <c r="D49" s="19">
        <v>4011.58</v>
      </c>
      <c r="E49" s="20">
        <v>114.58</v>
      </c>
      <c r="F49" s="21">
        <v>4126.16</v>
      </c>
      <c r="G49" s="19">
        <v>3453.68</v>
      </c>
      <c r="H49" s="20">
        <v>125.58</v>
      </c>
      <c r="I49" s="21">
        <v>3579.26</v>
      </c>
      <c r="J49" s="19">
        <v>4815.58</v>
      </c>
      <c r="K49" s="20">
        <v>185.2</v>
      </c>
      <c r="L49" s="21">
        <v>5000.78</v>
      </c>
      <c r="M49" s="19">
        <v>2941.08</v>
      </c>
      <c r="N49" s="20">
        <v>91.56</v>
      </c>
      <c r="O49" s="21">
        <v>3032.64</v>
      </c>
      <c r="P49" s="19">
        <v>3531.7</v>
      </c>
      <c r="Q49" s="20">
        <v>46.92</v>
      </c>
      <c r="R49" s="21">
        <v>3578.62</v>
      </c>
      <c r="S49" s="19">
        <v>2846.52</v>
      </c>
      <c r="T49" s="20">
        <v>119.92</v>
      </c>
      <c r="U49" s="21">
        <v>2966.44</v>
      </c>
      <c r="V49" s="47">
        <v>21600.14</v>
      </c>
      <c r="W49" s="20">
        <v>683.76</v>
      </c>
      <c r="X49" s="21">
        <v>22283.9</v>
      </c>
      <c r="Z49" s="1"/>
    </row>
    <row r="50" spans="1:26" ht="13">
      <c r="A50" s="2" t="s">
        <v>264</v>
      </c>
      <c r="B50" s="2" t="s">
        <v>51</v>
      </c>
      <c r="C50" s="89" t="s">
        <v>297</v>
      </c>
      <c r="D50" s="19">
        <v>3475.1</v>
      </c>
      <c r="E50" s="20">
        <v>168.18</v>
      </c>
      <c r="F50" s="21">
        <v>3643.28</v>
      </c>
      <c r="G50" s="19">
        <v>3276.38</v>
      </c>
      <c r="H50" s="20">
        <v>85.84</v>
      </c>
      <c r="I50" s="21">
        <v>3362.22</v>
      </c>
      <c r="J50" s="19">
        <v>4708.0200000000004</v>
      </c>
      <c r="K50" s="20">
        <v>345.14</v>
      </c>
      <c r="L50" s="21">
        <v>5053.16</v>
      </c>
      <c r="M50" s="19">
        <v>3309.16</v>
      </c>
      <c r="N50" s="20">
        <v>107.24</v>
      </c>
      <c r="O50" s="21">
        <v>3416.4</v>
      </c>
      <c r="P50" s="19">
        <v>3398.48</v>
      </c>
      <c r="Q50" s="20">
        <v>67.28</v>
      </c>
      <c r="R50" s="21">
        <v>3465.76</v>
      </c>
      <c r="S50" s="19">
        <v>3641.08</v>
      </c>
      <c r="T50" s="20">
        <v>82.22</v>
      </c>
      <c r="U50" s="21">
        <v>3723.3</v>
      </c>
      <c r="V50" s="47">
        <v>21808.22</v>
      </c>
      <c r="W50" s="20">
        <v>855.9</v>
      </c>
      <c r="X50" s="21">
        <v>22664.12</v>
      </c>
      <c r="Z50" s="1"/>
    </row>
    <row r="51" spans="1:26" ht="13">
      <c r="A51" s="2" t="s">
        <v>264</v>
      </c>
      <c r="B51" s="2" t="s">
        <v>52</v>
      </c>
      <c r="C51" s="89" t="s">
        <v>297</v>
      </c>
      <c r="D51" s="19">
        <v>0</v>
      </c>
      <c r="E51" s="20">
        <v>0</v>
      </c>
      <c r="F51" s="21">
        <v>0</v>
      </c>
      <c r="G51" s="19">
        <v>0</v>
      </c>
      <c r="H51" s="20">
        <v>0</v>
      </c>
      <c r="I51" s="21">
        <v>0</v>
      </c>
      <c r="J51" s="19">
        <v>0</v>
      </c>
      <c r="K51" s="20">
        <v>0</v>
      </c>
      <c r="L51" s="21">
        <v>0</v>
      </c>
      <c r="M51" s="19">
        <v>0</v>
      </c>
      <c r="N51" s="20">
        <v>0</v>
      </c>
      <c r="O51" s="21">
        <v>0</v>
      </c>
      <c r="P51" s="19">
        <v>0</v>
      </c>
      <c r="Q51" s="20">
        <v>0</v>
      </c>
      <c r="R51" s="21">
        <v>0</v>
      </c>
      <c r="S51" s="19">
        <v>0</v>
      </c>
      <c r="T51" s="20">
        <v>0</v>
      </c>
      <c r="U51" s="21">
        <v>0</v>
      </c>
      <c r="V51" s="47">
        <v>0</v>
      </c>
      <c r="W51" s="20">
        <v>0</v>
      </c>
      <c r="X51" s="21">
        <v>0</v>
      </c>
      <c r="Z51" s="1"/>
    </row>
    <row r="52" spans="1:26" ht="13">
      <c r="A52" s="2" t="s">
        <v>264</v>
      </c>
      <c r="B52" s="2" t="s">
        <v>53</v>
      </c>
      <c r="C52" s="89" t="s">
        <v>297</v>
      </c>
      <c r="D52" s="19">
        <v>22306.91</v>
      </c>
      <c r="E52" s="20">
        <v>4185.43</v>
      </c>
      <c r="F52" s="21">
        <v>26492.34</v>
      </c>
      <c r="G52" s="19">
        <v>14469.32</v>
      </c>
      <c r="H52" s="20">
        <v>3502.74</v>
      </c>
      <c r="I52" s="21">
        <v>17972.060000000001</v>
      </c>
      <c r="J52" s="19">
        <v>0</v>
      </c>
      <c r="K52" s="20">
        <v>0</v>
      </c>
      <c r="L52" s="21">
        <v>0</v>
      </c>
      <c r="M52" s="19">
        <v>0</v>
      </c>
      <c r="N52" s="20">
        <v>0</v>
      </c>
      <c r="O52" s="21">
        <v>0</v>
      </c>
      <c r="P52" s="19">
        <v>0</v>
      </c>
      <c r="Q52" s="20">
        <v>0</v>
      </c>
      <c r="R52" s="21">
        <v>0</v>
      </c>
      <c r="S52" s="19">
        <v>0</v>
      </c>
      <c r="T52" s="20">
        <v>0</v>
      </c>
      <c r="U52" s="21">
        <v>0</v>
      </c>
      <c r="V52" s="47">
        <v>36776.230000000003</v>
      </c>
      <c r="W52" s="20">
        <v>7688.17</v>
      </c>
      <c r="X52" s="21">
        <v>44464.4</v>
      </c>
      <c r="Z52" s="1"/>
    </row>
    <row r="53" spans="1:26" ht="13">
      <c r="A53" s="2" t="s">
        <v>264</v>
      </c>
      <c r="B53" s="2" t="s">
        <v>54</v>
      </c>
      <c r="C53" s="89" t="s">
        <v>297</v>
      </c>
      <c r="D53" s="19">
        <v>19520.7</v>
      </c>
      <c r="E53" s="20">
        <v>5058.08</v>
      </c>
      <c r="F53" s="21">
        <v>24578.78</v>
      </c>
      <c r="G53" s="19">
        <v>14380.05</v>
      </c>
      <c r="H53" s="20">
        <v>6629.84</v>
      </c>
      <c r="I53" s="21">
        <v>21009.89</v>
      </c>
      <c r="J53" s="19">
        <v>8599.58</v>
      </c>
      <c r="K53" s="20">
        <v>4046.19</v>
      </c>
      <c r="L53" s="21">
        <v>12645.77</v>
      </c>
      <c r="M53" s="19">
        <v>24232.43</v>
      </c>
      <c r="N53" s="20">
        <v>3707.12</v>
      </c>
      <c r="O53" s="21">
        <v>27939.55</v>
      </c>
      <c r="P53" s="19">
        <v>10869.29</v>
      </c>
      <c r="Q53" s="20">
        <v>3761.79</v>
      </c>
      <c r="R53" s="21">
        <v>14631.08</v>
      </c>
      <c r="S53" s="19">
        <v>25539.83</v>
      </c>
      <c r="T53" s="20">
        <v>1645.36</v>
      </c>
      <c r="U53" s="21">
        <v>27185.19</v>
      </c>
      <c r="V53" s="47">
        <v>103141.88</v>
      </c>
      <c r="W53" s="20">
        <v>24848.38</v>
      </c>
      <c r="X53" s="21">
        <v>127990.26</v>
      </c>
      <c r="Z53" s="1"/>
    </row>
    <row r="54" spans="1:26" ht="13">
      <c r="A54" s="2" t="s">
        <v>264</v>
      </c>
      <c r="B54" s="2" t="s">
        <v>55</v>
      </c>
      <c r="C54" s="89" t="s">
        <v>297</v>
      </c>
      <c r="D54" s="19">
        <v>14464.96</v>
      </c>
      <c r="E54" s="20">
        <v>4231.71</v>
      </c>
      <c r="F54" s="21">
        <v>18696.669999999998</v>
      </c>
      <c r="G54" s="19">
        <v>13146.43</v>
      </c>
      <c r="H54" s="20">
        <v>5340.04</v>
      </c>
      <c r="I54" s="21">
        <v>18486.47</v>
      </c>
      <c r="J54" s="19">
        <v>5981.8</v>
      </c>
      <c r="K54" s="20">
        <v>2177.06</v>
      </c>
      <c r="L54" s="21">
        <v>8158.86</v>
      </c>
      <c r="M54" s="19">
        <v>15418.03</v>
      </c>
      <c r="N54" s="20">
        <v>3810.32</v>
      </c>
      <c r="O54" s="21">
        <v>19228.349999999999</v>
      </c>
      <c r="P54" s="19">
        <v>11044.4</v>
      </c>
      <c r="Q54" s="20">
        <v>6261.27</v>
      </c>
      <c r="R54" s="21">
        <v>17305.669999999998</v>
      </c>
      <c r="S54" s="19">
        <v>27749.33</v>
      </c>
      <c r="T54" s="20">
        <v>873.43</v>
      </c>
      <c r="U54" s="21">
        <v>28622.76</v>
      </c>
      <c r="V54" s="47">
        <v>87804.95</v>
      </c>
      <c r="W54" s="20">
        <v>22693.83</v>
      </c>
      <c r="X54" s="21">
        <v>110498.78</v>
      </c>
      <c r="Z54" s="1"/>
    </row>
    <row r="55" spans="1:26" ht="13">
      <c r="A55" s="2" t="s">
        <v>264</v>
      </c>
      <c r="B55" s="2" t="s">
        <v>56</v>
      </c>
      <c r="C55" s="89" t="s">
        <v>297</v>
      </c>
      <c r="D55" s="19">
        <v>10197.09</v>
      </c>
      <c r="E55" s="20">
        <v>18311.669999999998</v>
      </c>
      <c r="F55" s="21">
        <v>28508.76</v>
      </c>
      <c r="G55" s="19">
        <v>8337.8700000000008</v>
      </c>
      <c r="H55" s="20">
        <v>14585.13</v>
      </c>
      <c r="I55" s="21">
        <v>22923</v>
      </c>
      <c r="J55" s="19">
        <v>7664.76</v>
      </c>
      <c r="K55" s="20">
        <v>5178.2</v>
      </c>
      <c r="L55" s="21">
        <v>12842.96</v>
      </c>
      <c r="M55" s="19">
        <v>5916.38</v>
      </c>
      <c r="N55" s="20">
        <v>5893.16</v>
      </c>
      <c r="O55" s="21">
        <v>11809.54</v>
      </c>
      <c r="P55" s="19">
        <v>6017.22</v>
      </c>
      <c r="Q55" s="20">
        <v>2758.86</v>
      </c>
      <c r="R55" s="21">
        <v>8776.08</v>
      </c>
      <c r="S55" s="19">
        <v>6730.56</v>
      </c>
      <c r="T55" s="20">
        <v>4253.99</v>
      </c>
      <c r="U55" s="21">
        <v>10984.55</v>
      </c>
      <c r="V55" s="47">
        <v>44863.88</v>
      </c>
      <c r="W55" s="20">
        <v>50981.01</v>
      </c>
      <c r="X55" s="21">
        <v>95844.89</v>
      </c>
      <c r="Z55" s="1"/>
    </row>
    <row r="56" spans="1:26" ht="13">
      <c r="A56" s="2" t="s">
        <v>265</v>
      </c>
      <c r="B56" s="2" t="s">
        <v>57</v>
      </c>
      <c r="C56" s="89" t="s">
        <v>297</v>
      </c>
      <c r="D56" s="19">
        <v>0</v>
      </c>
      <c r="E56" s="20">
        <v>10150.780000000001</v>
      </c>
      <c r="F56" s="21">
        <v>10150.780000000001</v>
      </c>
      <c r="G56" s="19">
        <v>0</v>
      </c>
      <c r="H56" s="20">
        <v>16257.82</v>
      </c>
      <c r="I56" s="21">
        <v>16257.82</v>
      </c>
      <c r="J56" s="19">
        <v>0</v>
      </c>
      <c r="K56" s="20">
        <v>17228.88</v>
      </c>
      <c r="L56" s="21">
        <v>17228.88</v>
      </c>
      <c r="M56" s="19">
        <v>0</v>
      </c>
      <c r="N56" s="20">
        <v>10553.26</v>
      </c>
      <c r="O56" s="21">
        <v>10553.26</v>
      </c>
      <c r="P56" s="19">
        <v>0</v>
      </c>
      <c r="Q56" s="20">
        <v>8128.58</v>
      </c>
      <c r="R56" s="21">
        <v>8128.58</v>
      </c>
      <c r="S56" s="19">
        <v>0.97</v>
      </c>
      <c r="T56" s="20">
        <v>7316.15</v>
      </c>
      <c r="U56" s="21">
        <v>7317.12</v>
      </c>
      <c r="V56" s="47">
        <v>0.97</v>
      </c>
      <c r="W56" s="20">
        <v>69635.47</v>
      </c>
      <c r="X56" s="21">
        <v>69636.44</v>
      </c>
      <c r="Z56" s="1"/>
    </row>
    <row r="57" spans="1:26" ht="13">
      <c r="A57" s="2" t="s">
        <v>266</v>
      </c>
      <c r="B57" s="2" t="s">
        <v>58</v>
      </c>
      <c r="C57" s="89" t="s">
        <v>298</v>
      </c>
      <c r="D57" s="19">
        <v>0</v>
      </c>
      <c r="E57" s="20">
        <v>16462.87</v>
      </c>
      <c r="F57" s="21">
        <v>16462.87</v>
      </c>
      <c r="G57" s="19">
        <v>3.79</v>
      </c>
      <c r="H57" s="20">
        <v>6618.5</v>
      </c>
      <c r="I57" s="21">
        <v>6622.29</v>
      </c>
      <c r="J57" s="19">
        <v>0</v>
      </c>
      <c r="K57" s="20">
        <v>18157.259999999998</v>
      </c>
      <c r="L57" s="21">
        <v>18157.259999999998</v>
      </c>
      <c r="M57" s="19">
        <v>0</v>
      </c>
      <c r="N57" s="20">
        <v>19080.669999999998</v>
      </c>
      <c r="O57" s="21">
        <v>19080.669999999998</v>
      </c>
      <c r="P57" s="19">
        <v>0</v>
      </c>
      <c r="Q57" s="20">
        <v>18427.740000000002</v>
      </c>
      <c r="R57" s="21">
        <v>18427.740000000002</v>
      </c>
      <c r="S57" s="19">
        <v>0</v>
      </c>
      <c r="T57" s="20">
        <v>17322.47</v>
      </c>
      <c r="U57" s="21">
        <v>17322.47</v>
      </c>
      <c r="V57" s="47">
        <v>3.79</v>
      </c>
      <c r="W57" s="20">
        <v>96069.51</v>
      </c>
      <c r="X57" s="21">
        <v>96073.3</v>
      </c>
      <c r="Z57" s="1"/>
    </row>
    <row r="58" spans="1:26" ht="13">
      <c r="A58" s="25" t="s">
        <v>267</v>
      </c>
      <c r="B58" s="25" t="s">
        <v>59</v>
      </c>
      <c r="C58" s="89" t="s">
        <v>297</v>
      </c>
      <c r="D58" s="19">
        <v>5328.85</v>
      </c>
      <c r="E58" s="20">
        <v>4238</v>
      </c>
      <c r="F58" s="21">
        <v>9566.85</v>
      </c>
      <c r="G58" s="19">
        <v>5698.15</v>
      </c>
      <c r="H58" s="20">
        <v>5066.3</v>
      </c>
      <c r="I58" s="21">
        <v>10764.45</v>
      </c>
      <c r="J58" s="19">
        <v>5276.65</v>
      </c>
      <c r="K58" s="20">
        <v>5486.85</v>
      </c>
      <c r="L58" s="21">
        <v>10763.5</v>
      </c>
      <c r="M58" s="19">
        <v>6145.5</v>
      </c>
      <c r="N58" s="20">
        <v>5560.8</v>
      </c>
      <c r="O58" s="21">
        <v>11706.3</v>
      </c>
      <c r="P58" s="19">
        <v>4626.6000000000004</v>
      </c>
      <c r="Q58" s="20">
        <v>3739.45</v>
      </c>
      <c r="R58" s="21">
        <v>8366.0499999999993</v>
      </c>
      <c r="S58" s="19">
        <v>5429.55</v>
      </c>
      <c r="T58" s="20">
        <v>3042.9</v>
      </c>
      <c r="U58" s="21">
        <v>8472.4500000000007</v>
      </c>
      <c r="V58" s="47">
        <v>32505.3</v>
      </c>
      <c r="W58" s="20">
        <v>27134.3</v>
      </c>
      <c r="X58" s="21">
        <v>59639.6</v>
      </c>
      <c r="Z58" s="1"/>
    </row>
    <row r="59" spans="1:26" ht="13">
      <c r="A59" s="2" t="s">
        <v>268</v>
      </c>
      <c r="B59" s="2" t="s">
        <v>60</v>
      </c>
      <c r="C59" s="89" t="s">
        <v>297</v>
      </c>
      <c r="D59" s="19">
        <v>3960.4</v>
      </c>
      <c r="E59" s="20">
        <v>12815</v>
      </c>
      <c r="F59" s="21">
        <v>16775.400000000001</v>
      </c>
      <c r="G59" s="19">
        <v>4429.6000000000004</v>
      </c>
      <c r="H59" s="20">
        <v>8675.5</v>
      </c>
      <c r="I59" s="21">
        <v>13105.1</v>
      </c>
      <c r="J59" s="19">
        <v>5158</v>
      </c>
      <c r="K59" s="20">
        <v>2852.1</v>
      </c>
      <c r="L59" s="21">
        <v>8010.1</v>
      </c>
      <c r="M59" s="19">
        <v>5527</v>
      </c>
      <c r="N59" s="20">
        <v>6829.7</v>
      </c>
      <c r="O59" s="21">
        <v>12356.7</v>
      </c>
      <c r="P59" s="19">
        <v>3143.2</v>
      </c>
      <c r="Q59" s="20">
        <v>3143.8</v>
      </c>
      <c r="R59" s="21">
        <v>6287</v>
      </c>
      <c r="S59" s="19">
        <v>6155.2</v>
      </c>
      <c r="T59" s="20">
        <v>5932.4</v>
      </c>
      <c r="U59" s="21">
        <v>12087.6</v>
      </c>
      <c r="V59" s="47">
        <v>28373.4</v>
      </c>
      <c r="W59" s="20">
        <v>40248.5</v>
      </c>
      <c r="X59" s="21">
        <v>68621.899999999994</v>
      </c>
      <c r="Z59" s="1"/>
    </row>
    <row r="60" spans="1:26" ht="13">
      <c r="A60" s="2" t="s">
        <v>268</v>
      </c>
      <c r="B60" s="2" t="s">
        <v>61</v>
      </c>
      <c r="C60" s="89" t="s">
        <v>297</v>
      </c>
      <c r="D60" s="19">
        <v>2020.3</v>
      </c>
      <c r="E60" s="20">
        <v>11403.9</v>
      </c>
      <c r="F60" s="21">
        <v>13424.2</v>
      </c>
      <c r="G60" s="19">
        <v>1978.6</v>
      </c>
      <c r="H60" s="20">
        <v>8711.1</v>
      </c>
      <c r="I60" s="21">
        <v>10689.7</v>
      </c>
      <c r="J60" s="19">
        <v>4039.2</v>
      </c>
      <c r="K60" s="20">
        <v>5703.7</v>
      </c>
      <c r="L60" s="21">
        <v>9742.9</v>
      </c>
      <c r="M60" s="19">
        <v>4159.2</v>
      </c>
      <c r="N60" s="20">
        <v>6776.2</v>
      </c>
      <c r="O60" s="21">
        <v>10935.4</v>
      </c>
      <c r="P60" s="19">
        <v>3464.5</v>
      </c>
      <c r="Q60" s="20">
        <v>5618.3</v>
      </c>
      <c r="R60" s="21">
        <v>9082.7999999999993</v>
      </c>
      <c r="S60" s="19">
        <v>4685.1000000000004</v>
      </c>
      <c r="T60" s="20">
        <v>5213.3</v>
      </c>
      <c r="U60" s="21">
        <v>9898.4</v>
      </c>
      <c r="V60" s="47">
        <v>20346.900000000001</v>
      </c>
      <c r="W60" s="20">
        <v>43426.5</v>
      </c>
      <c r="X60" s="21">
        <v>63773.4</v>
      </c>
      <c r="Z60" s="1"/>
    </row>
    <row r="61" spans="1:26" ht="13">
      <c r="A61" s="2" t="s">
        <v>269</v>
      </c>
      <c r="B61" s="2" t="s">
        <v>62</v>
      </c>
      <c r="C61" s="89" t="s">
        <v>297</v>
      </c>
      <c r="D61" s="19">
        <v>21915.35</v>
      </c>
      <c r="E61" s="20">
        <v>0</v>
      </c>
      <c r="F61" s="21">
        <v>21915.35</v>
      </c>
      <c r="G61" s="19">
        <v>25640.15</v>
      </c>
      <c r="H61" s="20">
        <v>0</v>
      </c>
      <c r="I61" s="21">
        <v>25640.15</v>
      </c>
      <c r="J61" s="19">
        <v>24740.799999999999</v>
      </c>
      <c r="K61" s="20">
        <v>0</v>
      </c>
      <c r="L61" s="21">
        <v>24740.799999999999</v>
      </c>
      <c r="M61" s="19">
        <v>25342.85</v>
      </c>
      <c r="N61" s="20">
        <v>0</v>
      </c>
      <c r="O61" s="21">
        <v>25342.85</v>
      </c>
      <c r="P61" s="19">
        <v>26066.3</v>
      </c>
      <c r="Q61" s="20">
        <v>0</v>
      </c>
      <c r="R61" s="21">
        <v>26066.3</v>
      </c>
      <c r="S61" s="19">
        <v>19362.150000000001</v>
      </c>
      <c r="T61" s="20">
        <v>0</v>
      </c>
      <c r="U61" s="21">
        <v>19362.150000000001</v>
      </c>
      <c r="V61" s="47">
        <v>143067.6</v>
      </c>
      <c r="W61" s="20">
        <v>0</v>
      </c>
      <c r="X61" s="21">
        <v>143067.6</v>
      </c>
      <c r="Z61" s="1"/>
    </row>
    <row r="62" spans="1:26" ht="13">
      <c r="A62" s="2" t="s">
        <v>270</v>
      </c>
      <c r="B62" s="2" t="s">
        <v>63</v>
      </c>
      <c r="C62" s="89" t="s">
        <v>297</v>
      </c>
      <c r="D62" s="19">
        <v>889.1</v>
      </c>
      <c r="E62" s="20">
        <v>1658.95</v>
      </c>
      <c r="F62" s="21">
        <v>2548.0500000000002</v>
      </c>
      <c r="G62" s="19">
        <v>4356.45</v>
      </c>
      <c r="H62" s="20">
        <v>2388.25</v>
      </c>
      <c r="I62" s="21">
        <v>6744.7</v>
      </c>
      <c r="J62" s="19">
        <v>5698.6</v>
      </c>
      <c r="K62" s="20">
        <v>3369.95</v>
      </c>
      <c r="L62" s="21">
        <v>9068.5499999999993</v>
      </c>
      <c r="M62" s="19">
        <v>3079.05</v>
      </c>
      <c r="N62" s="20">
        <v>1550.35</v>
      </c>
      <c r="O62" s="21">
        <v>4629.3999999999996</v>
      </c>
      <c r="P62" s="19">
        <v>6622.1</v>
      </c>
      <c r="Q62" s="20">
        <v>3186.05</v>
      </c>
      <c r="R62" s="21">
        <v>9808.15</v>
      </c>
      <c r="S62" s="19">
        <v>5485.1</v>
      </c>
      <c r="T62" s="20">
        <v>3162.25</v>
      </c>
      <c r="U62" s="21">
        <v>8647.35</v>
      </c>
      <c r="V62" s="47">
        <v>26130.400000000001</v>
      </c>
      <c r="W62" s="20">
        <v>15315.8</v>
      </c>
      <c r="X62" s="21">
        <v>41446.199999999997</v>
      </c>
      <c r="Z62" s="1"/>
    </row>
    <row r="63" spans="1:26" ht="13">
      <c r="A63" s="2" t="s">
        <v>270</v>
      </c>
      <c r="B63" s="2" t="s">
        <v>64</v>
      </c>
      <c r="C63" s="89" t="s">
        <v>297</v>
      </c>
      <c r="D63" s="19">
        <v>3010.8</v>
      </c>
      <c r="E63" s="20">
        <v>1401.1</v>
      </c>
      <c r="F63" s="21">
        <v>4411.8999999999996</v>
      </c>
      <c r="G63" s="19">
        <v>4027.9</v>
      </c>
      <c r="H63" s="20">
        <v>2906.4</v>
      </c>
      <c r="I63" s="21">
        <v>6934.3</v>
      </c>
      <c r="J63" s="19">
        <v>2591.9499999999998</v>
      </c>
      <c r="K63" s="20">
        <v>2675.9</v>
      </c>
      <c r="L63" s="21">
        <v>5267.85</v>
      </c>
      <c r="M63" s="19">
        <v>0</v>
      </c>
      <c r="N63" s="20">
        <v>0</v>
      </c>
      <c r="O63" s="21">
        <v>0</v>
      </c>
      <c r="P63" s="19">
        <v>0</v>
      </c>
      <c r="Q63" s="20">
        <v>0</v>
      </c>
      <c r="R63" s="21">
        <v>0</v>
      </c>
      <c r="S63" s="19">
        <v>0</v>
      </c>
      <c r="T63" s="20">
        <v>0</v>
      </c>
      <c r="U63" s="21">
        <v>0</v>
      </c>
      <c r="V63" s="47">
        <v>9630.65</v>
      </c>
      <c r="W63" s="20">
        <v>6983.4</v>
      </c>
      <c r="X63" s="21">
        <v>16614.05</v>
      </c>
      <c r="Z63" s="1"/>
    </row>
    <row r="64" spans="1:26" ht="13">
      <c r="A64" s="2" t="s">
        <v>271</v>
      </c>
      <c r="B64" s="2" t="s">
        <v>65</v>
      </c>
      <c r="C64" s="89" t="s">
        <v>297</v>
      </c>
      <c r="D64" s="19">
        <v>2098.8000000000002</v>
      </c>
      <c r="E64" s="20">
        <v>13263.12</v>
      </c>
      <c r="F64" s="21">
        <v>15361.92</v>
      </c>
      <c r="G64" s="19">
        <v>3266.01</v>
      </c>
      <c r="H64" s="20">
        <v>10474.56</v>
      </c>
      <c r="I64" s="21">
        <v>13740.57</v>
      </c>
      <c r="J64" s="19">
        <v>5804.91</v>
      </c>
      <c r="K64" s="20">
        <v>6147.54</v>
      </c>
      <c r="L64" s="21">
        <v>11952.45</v>
      </c>
      <c r="M64" s="19">
        <v>6960.33</v>
      </c>
      <c r="N64" s="20">
        <v>7726.5</v>
      </c>
      <c r="O64" s="21">
        <v>14686.83</v>
      </c>
      <c r="P64" s="19">
        <v>5742.45</v>
      </c>
      <c r="Q64" s="20">
        <v>7080.3</v>
      </c>
      <c r="R64" s="21">
        <v>12822.75</v>
      </c>
      <c r="S64" s="19">
        <v>6900.75</v>
      </c>
      <c r="T64" s="20">
        <v>6913.62</v>
      </c>
      <c r="U64" s="21">
        <v>13814.37</v>
      </c>
      <c r="V64" s="47">
        <v>30773.25</v>
      </c>
      <c r="W64" s="20">
        <v>51605.64</v>
      </c>
      <c r="X64" s="21">
        <v>82378.89</v>
      </c>
      <c r="Z64" s="1"/>
    </row>
    <row r="65" spans="1:26" ht="13">
      <c r="A65" s="2" t="s">
        <v>271</v>
      </c>
      <c r="B65" s="2" t="s">
        <v>66</v>
      </c>
      <c r="C65" s="89" t="s">
        <v>297</v>
      </c>
      <c r="D65" s="19">
        <v>2319.0300000000002</v>
      </c>
      <c r="E65" s="20">
        <v>14239.26</v>
      </c>
      <c r="F65" s="21">
        <v>16558.29</v>
      </c>
      <c r="G65" s="19">
        <v>5590.44</v>
      </c>
      <c r="H65" s="20">
        <v>13019.13</v>
      </c>
      <c r="I65" s="21">
        <v>18609.57</v>
      </c>
      <c r="J65" s="19">
        <v>3174.84</v>
      </c>
      <c r="K65" s="20">
        <v>848.97</v>
      </c>
      <c r="L65" s="21">
        <v>4023.81</v>
      </c>
      <c r="M65" s="19">
        <v>6146.46</v>
      </c>
      <c r="N65" s="20">
        <v>5147.46</v>
      </c>
      <c r="O65" s="21">
        <v>11293.92</v>
      </c>
      <c r="P65" s="19">
        <v>6894.63</v>
      </c>
      <c r="Q65" s="20">
        <v>9546.93</v>
      </c>
      <c r="R65" s="21">
        <v>16441.560000000001</v>
      </c>
      <c r="S65" s="19">
        <v>6920.73</v>
      </c>
      <c r="T65" s="20">
        <v>5698.62</v>
      </c>
      <c r="U65" s="21">
        <v>12619.35</v>
      </c>
      <c r="V65" s="47">
        <v>31046.13</v>
      </c>
      <c r="W65" s="20">
        <v>48500.37</v>
      </c>
      <c r="X65" s="21">
        <v>79546.5</v>
      </c>
      <c r="Z65" s="1"/>
    </row>
    <row r="66" spans="1:26" ht="13">
      <c r="A66" s="2" t="s">
        <v>271</v>
      </c>
      <c r="B66" s="2" t="s">
        <v>67</v>
      </c>
      <c r="C66" s="89" t="s">
        <v>297</v>
      </c>
      <c r="D66" s="19">
        <v>2641.32</v>
      </c>
      <c r="E66" s="20">
        <v>13866.66</v>
      </c>
      <c r="F66" s="21">
        <v>16507.98</v>
      </c>
      <c r="G66" s="19">
        <v>5796.18</v>
      </c>
      <c r="H66" s="20">
        <v>12136.77</v>
      </c>
      <c r="I66" s="21">
        <v>17932.95</v>
      </c>
      <c r="J66" s="19">
        <v>5284.44</v>
      </c>
      <c r="K66" s="20">
        <v>8788.14</v>
      </c>
      <c r="L66" s="21">
        <v>14072.58</v>
      </c>
      <c r="M66" s="19">
        <v>6667.11</v>
      </c>
      <c r="N66" s="20">
        <v>9439.74</v>
      </c>
      <c r="O66" s="21">
        <v>16106.85</v>
      </c>
      <c r="P66" s="19">
        <v>4166.46</v>
      </c>
      <c r="Q66" s="20">
        <v>4315.5</v>
      </c>
      <c r="R66" s="21">
        <v>8481.9599999999991</v>
      </c>
      <c r="S66" s="19">
        <v>7571.07</v>
      </c>
      <c r="T66" s="20">
        <v>3408.12</v>
      </c>
      <c r="U66" s="21">
        <v>10979.19</v>
      </c>
      <c r="V66" s="47">
        <v>32126.58</v>
      </c>
      <c r="W66" s="20">
        <v>51954.93</v>
      </c>
      <c r="X66" s="21">
        <v>84081.51</v>
      </c>
      <c r="Z66" s="1"/>
    </row>
    <row r="67" spans="1:26" ht="13">
      <c r="A67" s="2" t="s">
        <v>271</v>
      </c>
      <c r="B67" s="2" t="s">
        <v>68</v>
      </c>
      <c r="C67" s="89" t="s">
        <v>297</v>
      </c>
      <c r="D67" s="19">
        <v>0</v>
      </c>
      <c r="E67" s="20">
        <v>0</v>
      </c>
      <c r="F67" s="21">
        <v>0</v>
      </c>
      <c r="G67" s="19">
        <v>0</v>
      </c>
      <c r="H67" s="20">
        <v>0</v>
      </c>
      <c r="I67" s="21">
        <v>0</v>
      </c>
      <c r="J67" s="19">
        <v>0</v>
      </c>
      <c r="K67" s="20">
        <v>0</v>
      </c>
      <c r="L67" s="21">
        <v>0</v>
      </c>
      <c r="M67" s="19">
        <v>0</v>
      </c>
      <c r="N67" s="20">
        <v>0</v>
      </c>
      <c r="O67" s="21">
        <v>0</v>
      </c>
      <c r="P67" s="19">
        <v>1444.68</v>
      </c>
      <c r="Q67" s="20">
        <v>1857.33</v>
      </c>
      <c r="R67" s="21">
        <v>3302.01</v>
      </c>
      <c r="S67" s="19">
        <v>6648.03</v>
      </c>
      <c r="T67" s="20">
        <v>7170.21</v>
      </c>
      <c r="U67" s="21">
        <v>13818.24</v>
      </c>
      <c r="V67" s="47">
        <v>8092.71</v>
      </c>
      <c r="W67" s="20">
        <v>9027.5400000000009</v>
      </c>
      <c r="X67" s="21">
        <v>17120.25</v>
      </c>
      <c r="Z67" s="1"/>
    </row>
    <row r="68" spans="1:26" ht="13">
      <c r="A68" s="2" t="s">
        <v>272</v>
      </c>
      <c r="B68" s="2" t="s">
        <v>69</v>
      </c>
      <c r="C68" s="89" t="s">
        <v>298</v>
      </c>
      <c r="D68" s="19">
        <v>3674.1</v>
      </c>
      <c r="E68" s="20">
        <v>67132.800000000003</v>
      </c>
      <c r="F68" s="21">
        <v>70806.899999999994</v>
      </c>
      <c r="G68" s="19">
        <v>5887.75</v>
      </c>
      <c r="H68" s="20">
        <v>35821.25</v>
      </c>
      <c r="I68" s="21">
        <v>41709</v>
      </c>
      <c r="J68" s="19">
        <v>7253.35</v>
      </c>
      <c r="K68" s="20">
        <v>38650.800000000003</v>
      </c>
      <c r="L68" s="21">
        <v>45904.15</v>
      </c>
      <c r="M68" s="19">
        <v>1551.25</v>
      </c>
      <c r="N68" s="20">
        <v>34586.1</v>
      </c>
      <c r="O68" s="21">
        <v>36137.35</v>
      </c>
      <c r="P68" s="19">
        <v>3847.4</v>
      </c>
      <c r="Q68" s="20">
        <v>38057.300000000003</v>
      </c>
      <c r="R68" s="21">
        <v>41904.699999999997</v>
      </c>
      <c r="S68" s="19">
        <v>8102.2</v>
      </c>
      <c r="T68" s="20">
        <v>33318.400000000001</v>
      </c>
      <c r="U68" s="21">
        <v>41420.6</v>
      </c>
      <c r="V68" s="47">
        <v>30316.05</v>
      </c>
      <c r="W68" s="20">
        <v>247566.65</v>
      </c>
      <c r="X68" s="21">
        <v>277882.7</v>
      </c>
      <c r="Z68" s="1"/>
    </row>
    <row r="69" spans="1:26" ht="13">
      <c r="A69" s="2" t="s">
        <v>273</v>
      </c>
      <c r="B69" s="2" t="s">
        <v>70</v>
      </c>
      <c r="C69" s="89" t="s">
        <v>297</v>
      </c>
      <c r="D69" s="19">
        <v>4626.47</v>
      </c>
      <c r="E69" s="20">
        <v>1457.03</v>
      </c>
      <c r="F69" s="21">
        <v>6083.5</v>
      </c>
      <c r="G69" s="19">
        <v>887.33</v>
      </c>
      <c r="H69" s="20">
        <v>3244.25</v>
      </c>
      <c r="I69" s="21">
        <v>4131.58</v>
      </c>
      <c r="J69" s="19">
        <v>214.31</v>
      </c>
      <c r="K69" s="20">
        <v>4177.37</v>
      </c>
      <c r="L69" s="21">
        <v>4391.68</v>
      </c>
      <c r="M69" s="19">
        <v>298.31</v>
      </c>
      <c r="N69" s="20">
        <v>1629.96</v>
      </c>
      <c r="O69" s="21">
        <v>1928.27</v>
      </c>
      <c r="P69" s="19">
        <v>287.87</v>
      </c>
      <c r="Q69" s="20">
        <v>2492.9699999999998</v>
      </c>
      <c r="R69" s="21">
        <v>2780.84</v>
      </c>
      <c r="S69" s="19">
        <v>749.09</v>
      </c>
      <c r="T69" s="20">
        <v>2336.1</v>
      </c>
      <c r="U69" s="21">
        <v>3085.19</v>
      </c>
      <c r="V69" s="47">
        <v>7063.38</v>
      </c>
      <c r="W69" s="20">
        <v>15337.68</v>
      </c>
      <c r="X69" s="21">
        <v>22401.06</v>
      </c>
      <c r="Z69" s="1"/>
    </row>
    <row r="70" spans="1:26" ht="13">
      <c r="A70" s="2" t="s">
        <v>274</v>
      </c>
      <c r="B70" s="2" t="s">
        <v>71</v>
      </c>
      <c r="C70" s="89" t="s">
        <v>297</v>
      </c>
      <c r="D70" s="19">
        <v>27461.4</v>
      </c>
      <c r="E70" s="20">
        <v>6327.8</v>
      </c>
      <c r="F70" s="21">
        <v>33789.199999999997</v>
      </c>
      <c r="G70" s="19">
        <v>24964</v>
      </c>
      <c r="H70" s="20">
        <v>7737.7</v>
      </c>
      <c r="I70" s="21">
        <v>32701.7</v>
      </c>
      <c r="J70" s="19">
        <v>5386.1</v>
      </c>
      <c r="K70" s="20">
        <v>3978.4</v>
      </c>
      <c r="L70" s="21">
        <v>9364.5</v>
      </c>
      <c r="M70" s="19">
        <v>10015.799999999999</v>
      </c>
      <c r="N70" s="20">
        <v>10434.6</v>
      </c>
      <c r="O70" s="21">
        <v>20450.400000000001</v>
      </c>
      <c r="P70" s="19">
        <v>9227.4</v>
      </c>
      <c r="Q70" s="20">
        <v>7073.9</v>
      </c>
      <c r="R70" s="21">
        <v>16301.3</v>
      </c>
      <c r="S70" s="19">
        <v>9846.7999999999993</v>
      </c>
      <c r="T70" s="20">
        <v>7821.6</v>
      </c>
      <c r="U70" s="21">
        <v>17668.400000000001</v>
      </c>
      <c r="V70" s="47">
        <v>86901.5</v>
      </c>
      <c r="W70" s="20">
        <v>43374</v>
      </c>
      <c r="X70" s="21">
        <v>130275.5</v>
      </c>
      <c r="Z70" s="1"/>
    </row>
    <row r="71" spans="1:26" ht="13">
      <c r="A71" s="2" t="s">
        <v>275</v>
      </c>
      <c r="B71" s="2" t="s">
        <v>72</v>
      </c>
      <c r="C71" s="89" t="s">
        <v>297</v>
      </c>
      <c r="D71" s="19">
        <v>864.8</v>
      </c>
      <c r="E71" s="20">
        <v>30.4</v>
      </c>
      <c r="F71" s="21">
        <v>895.2</v>
      </c>
      <c r="G71" s="19">
        <v>0</v>
      </c>
      <c r="H71" s="20">
        <v>0</v>
      </c>
      <c r="I71" s="21">
        <v>0</v>
      </c>
      <c r="J71" s="19">
        <v>0</v>
      </c>
      <c r="K71" s="20">
        <v>0</v>
      </c>
      <c r="L71" s="21">
        <v>0</v>
      </c>
      <c r="M71" s="19">
        <v>0</v>
      </c>
      <c r="N71" s="20">
        <v>0</v>
      </c>
      <c r="O71" s="21">
        <v>0</v>
      </c>
      <c r="P71" s="19">
        <v>0</v>
      </c>
      <c r="Q71" s="20">
        <v>0</v>
      </c>
      <c r="R71" s="21">
        <v>0</v>
      </c>
      <c r="S71" s="19">
        <v>0</v>
      </c>
      <c r="T71" s="20">
        <v>0</v>
      </c>
      <c r="U71" s="21">
        <v>0</v>
      </c>
      <c r="V71" s="47">
        <v>864.8</v>
      </c>
      <c r="W71" s="20">
        <v>30.4</v>
      </c>
      <c r="X71" s="21">
        <v>895.2</v>
      </c>
      <c r="Z71" s="1"/>
    </row>
    <row r="72" spans="1:26" ht="13">
      <c r="A72" s="2" t="s">
        <v>275</v>
      </c>
      <c r="B72" s="2" t="s">
        <v>73</v>
      </c>
      <c r="C72" s="89" t="s">
        <v>297</v>
      </c>
      <c r="D72" s="19">
        <v>1420.65</v>
      </c>
      <c r="E72" s="20">
        <v>3073.5</v>
      </c>
      <c r="F72" s="21">
        <v>4494.1499999999996</v>
      </c>
      <c r="G72" s="19">
        <v>3790.95</v>
      </c>
      <c r="H72" s="20">
        <v>7889.95</v>
      </c>
      <c r="I72" s="21">
        <v>11680.9</v>
      </c>
      <c r="J72" s="19">
        <v>265.05</v>
      </c>
      <c r="K72" s="20">
        <v>2657.65</v>
      </c>
      <c r="L72" s="21">
        <v>2922.7</v>
      </c>
      <c r="M72" s="19">
        <v>0</v>
      </c>
      <c r="N72" s="20">
        <v>0</v>
      </c>
      <c r="O72" s="21">
        <v>0</v>
      </c>
      <c r="P72" s="19">
        <v>0</v>
      </c>
      <c r="Q72" s="20">
        <v>0</v>
      </c>
      <c r="R72" s="21">
        <v>0</v>
      </c>
      <c r="S72" s="19">
        <v>0</v>
      </c>
      <c r="T72" s="20">
        <v>0</v>
      </c>
      <c r="U72" s="21">
        <v>0</v>
      </c>
      <c r="V72" s="47">
        <v>5476.65</v>
      </c>
      <c r="W72" s="20">
        <v>13621.1</v>
      </c>
      <c r="X72" s="21">
        <v>19097.75</v>
      </c>
      <c r="Z72" s="1"/>
    </row>
    <row r="73" spans="1:26" ht="13">
      <c r="A73" s="2" t="s">
        <v>275</v>
      </c>
      <c r="B73" s="2" t="s">
        <v>74</v>
      </c>
      <c r="C73" s="89" t="s">
        <v>297</v>
      </c>
      <c r="D73" s="19">
        <v>2349.5</v>
      </c>
      <c r="E73" s="20">
        <v>1864.35</v>
      </c>
      <c r="F73" s="21">
        <v>4213.8500000000004</v>
      </c>
      <c r="G73" s="19">
        <v>3051.55</v>
      </c>
      <c r="H73" s="20">
        <v>4229.2</v>
      </c>
      <c r="I73" s="21">
        <v>7280.75</v>
      </c>
      <c r="J73" s="19">
        <v>372.8</v>
      </c>
      <c r="K73" s="20">
        <v>703.55</v>
      </c>
      <c r="L73" s="21">
        <v>1076.3499999999999</v>
      </c>
      <c r="M73" s="19">
        <v>0</v>
      </c>
      <c r="N73" s="20">
        <v>0</v>
      </c>
      <c r="O73" s="21">
        <v>0</v>
      </c>
      <c r="P73" s="19">
        <v>0</v>
      </c>
      <c r="Q73" s="20">
        <v>0</v>
      </c>
      <c r="R73" s="21">
        <v>0</v>
      </c>
      <c r="S73" s="19">
        <v>0</v>
      </c>
      <c r="T73" s="20">
        <v>0</v>
      </c>
      <c r="U73" s="21">
        <v>0</v>
      </c>
      <c r="V73" s="47">
        <v>5773.85</v>
      </c>
      <c r="W73" s="20">
        <v>6797.1</v>
      </c>
      <c r="X73" s="21">
        <v>12570.95</v>
      </c>
      <c r="Z73" s="1"/>
    </row>
    <row r="74" spans="1:26" ht="13">
      <c r="A74" s="2" t="s">
        <v>275</v>
      </c>
      <c r="B74" s="2" t="s">
        <v>75</v>
      </c>
      <c r="C74" s="89" t="s">
        <v>297</v>
      </c>
      <c r="D74" s="19">
        <v>0</v>
      </c>
      <c r="E74" s="20">
        <v>0</v>
      </c>
      <c r="F74" s="21">
        <v>0</v>
      </c>
      <c r="G74" s="19">
        <v>0</v>
      </c>
      <c r="H74" s="20">
        <v>0</v>
      </c>
      <c r="I74" s="21">
        <v>0</v>
      </c>
      <c r="J74" s="19">
        <v>0</v>
      </c>
      <c r="K74" s="20">
        <v>0</v>
      </c>
      <c r="L74" s="21">
        <v>0</v>
      </c>
      <c r="M74" s="19">
        <v>0</v>
      </c>
      <c r="N74" s="20">
        <v>0</v>
      </c>
      <c r="O74" s="21">
        <v>0</v>
      </c>
      <c r="P74" s="19">
        <v>0</v>
      </c>
      <c r="Q74" s="20">
        <v>0</v>
      </c>
      <c r="R74" s="21">
        <v>0</v>
      </c>
      <c r="S74" s="19">
        <v>0</v>
      </c>
      <c r="T74" s="20">
        <v>0</v>
      </c>
      <c r="U74" s="21">
        <v>0</v>
      </c>
      <c r="V74" s="47">
        <v>0</v>
      </c>
      <c r="W74" s="20">
        <v>0</v>
      </c>
      <c r="X74" s="21">
        <v>0</v>
      </c>
      <c r="Z74" s="1"/>
    </row>
    <row r="75" spans="1:26" ht="13">
      <c r="A75" s="2" t="s">
        <v>275</v>
      </c>
      <c r="B75" s="2" t="s">
        <v>76</v>
      </c>
      <c r="C75" s="89" t="s">
        <v>297</v>
      </c>
      <c r="D75" s="19">
        <v>0</v>
      </c>
      <c r="E75" s="20">
        <v>0</v>
      </c>
      <c r="F75" s="21">
        <v>0</v>
      </c>
      <c r="G75" s="19">
        <v>0</v>
      </c>
      <c r="H75" s="20">
        <v>0</v>
      </c>
      <c r="I75" s="21">
        <v>0</v>
      </c>
      <c r="J75" s="19">
        <v>0</v>
      </c>
      <c r="K75" s="20">
        <v>0</v>
      </c>
      <c r="L75" s="21">
        <v>0</v>
      </c>
      <c r="M75" s="19">
        <v>0</v>
      </c>
      <c r="N75" s="20">
        <v>0</v>
      </c>
      <c r="O75" s="21">
        <v>0</v>
      </c>
      <c r="P75" s="19">
        <v>0</v>
      </c>
      <c r="Q75" s="20">
        <v>0</v>
      </c>
      <c r="R75" s="21">
        <v>0</v>
      </c>
      <c r="S75" s="19">
        <v>0</v>
      </c>
      <c r="T75" s="20">
        <v>0</v>
      </c>
      <c r="U75" s="21">
        <v>0</v>
      </c>
      <c r="V75" s="47">
        <v>0</v>
      </c>
      <c r="W75" s="20">
        <v>0</v>
      </c>
      <c r="X75" s="21">
        <v>0</v>
      </c>
      <c r="Z75" s="1"/>
    </row>
    <row r="76" spans="1:26" ht="13">
      <c r="A76" s="2" t="s">
        <v>275</v>
      </c>
      <c r="B76" s="2" t="s">
        <v>77</v>
      </c>
      <c r="C76" s="89" t="s">
        <v>297</v>
      </c>
      <c r="D76" s="19">
        <v>0</v>
      </c>
      <c r="E76" s="20">
        <v>0</v>
      </c>
      <c r="F76" s="21">
        <v>0</v>
      </c>
      <c r="G76" s="19">
        <v>0</v>
      </c>
      <c r="H76" s="20">
        <v>0</v>
      </c>
      <c r="I76" s="21">
        <v>0</v>
      </c>
      <c r="J76" s="19">
        <v>0</v>
      </c>
      <c r="K76" s="20">
        <v>0</v>
      </c>
      <c r="L76" s="21">
        <v>0</v>
      </c>
      <c r="M76" s="19">
        <v>0</v>
      </c>
      <c r="N76" s="20">
        <v>0</v>
      </c>
      <c r="O76" s="21">
        <v>0</v>
      </c>
      <c r="P76" s="19">
        <v>0</v>
      </c>
      <c r="Q76" s="20">
        <v>0</v>
      </c>
      <c r="R76" s="21">
        <v>0</v>
      </c>
      <c r="S76" s="19">
        <v>0</v>
      </c>
      <c r="T76" s="20">
        <v>0</v>
      </c>
      <c r="U76" s="21">
        <v>0</v>
      </c>
      <c r="V76" s="47">
        <v>0</v>
      </c>
      <c r="W76" s="20">
        <v>0</v>
      </c>
      <c r="X76" s="21">
        <v>0</v>
      </c>
      <c r="Z76" s="1"/>
    </row>
    <row r="77" spans="1:26" ht="13">
      <c r="A77" s="2" t="s">
        <v>275</v>
      </c>
      <c r="B77" s="2" t="s">
        <v>78</v>
      </c>
      <c r="C77" s="89" t="s">
        <v>297</v>
      </c>
      <c r="D77" s="19">
        <v>555.9</v>
      </c>
      <c r="E77" s="20">
        <v>644.6</v>
      </c>
      <c r="F77" s="21">
        <v>1200.5</v>
      </c>
      <c r="G77" s="19">
        <v>8299.23</v>
      </c>
      <c r="H77" s="20">
        <v>2339.4</v>
      </c>
      <c r="I77" s="21">
        <v>10638.63</v>
      </c>
      <c r="J77" s="19">
        <v>7790.05</v>
      </c>
      <c r="K77" s="20">
        <v>3293.35</v>
      </c>
      <c r="L77" s="21">
        <v>11083.4</v>
      </c>
      <c r="M77" s="19">
        <v>12364.65</v>
      </c>
      <c r="N77" s="20">
        <v>2705.55</v>
      </c>
      <c r="O77" s="21">
        <v>15070.2</v>
      </c>
      <c r="P77" s="19">
        <v>6814.55</v>
      </c>
      <c r="Q77" s="20">
        <v>1500.7</v>
      </c>
      <c r="R77" s="21">
        <v>8315.25</v>
      </c>
      <c r="S77" s="19">
        <v>0</v>
      </c>
      <c r="T77" s="20">
        <v>0</v>
      </c>
      <c r="U77" s="21">
        <v>0</v>
      </c>
      <c r="V77" s="47">
        <v>35824.379999999997</v>
      </c>
      <c r="W77" s="20">
        <v>10483.6</v>
      </c>
      <c r="X77" s="21">
        <v>46307.98</v>
      </c>
      <c r="Z77" s="1"/>
    </row>
    <row r="78" spans="1:26" ht="13">
      <c r="A78" s="2" t="s">
        <v>275</v>
      </c>
      <c r="B78" s="2" t="s">
        <v>79</v>
      </c>
      <c r="C78" s="89" t="s">
        <v>297</v>
      </c>
      <c r="D78" s="19">
        <v>0</v>
      </c>
      <c r="E78" s="20">
        <v>0</v>
      </c>
      <c r="F78" s="21">
        <v>0</v>
      </c>
      <c r="G78" s="19">
        <v>0</v>
      </c>
      <c r="H78" s="20">
        <v>0</v>
      </c>
      <c r="I78" s="21">
        <v>0</v>
      </c>
      <c r="J78" s="19">
        <v>0</v>
      </c>
      <c r="K78" s="20">
        <v>5.49</v>
      </c>
      <c r="L78" s="21">
        <v>5.49</v>
      </c>
      <c r="M78" s="19">
        <v>0</v>
      </c>
      <c r="N78" s="20">
        <v>6.7</v>
      </c>
      <c r="O78" s="21">
        <v>6.7</v>
      </c>
      <c r="P78" s="19">
        <v>0</v>
      </c>
      <c r="Q78" s="20">
        <v>0</v>
      </c>
      <c r="R78" s="21">
        <v>0</v>
      </c>
      <c r="S78" s="19">
        <v>0</v>
      </c>
      <c r="T78" s="20">
        <v>0</v>
      </c>
      <c r="U78" s="21">
        <v>0</v>
      </c>
      <c r="V78" s="47">
        <v>0</v>
      </c>
      <c r="W78" s="20">
        <v>12.19</v>
      </c>
      <c r="X78" s="21">
        <v>12.19</v>
      </c>
      <c r="Z78" s="1"/>
    </row>
    <row r="79" spans="1:26" ht="13">
      <c r="A79" s="2" t="s">
        <v>275</v>
      </c>
      <c r="B79" s="2" t="s">
        <v>80</v>
      </c>
      <c r="C79" s="89" t="s">
        <v>297</v>
      </c>
      <c r="D79" s="19">
        <v>531.6</v>
      </c>
      <c r="E79" s="20">
        <v>39.15</v>
      </c>
      <c r="F79" s="21">
        <v>570.75</v>
      </c>
      <c r="G79" s="19">
        <v>4224.45</v>
      </c>
      <c r="H79" s="20">
        <v>1798.7</v>
      </c>
      <c r="I79" s="21">
        <v>6023.15</v>
      </c>
      <c r="J79" s="19">
        <v>6796.3</v>
      </c>
      <c r="K79" s="20">
        <v>2101.2600000000002</v>
      </c>
      <c r="L79" s="21">
        <v>8897.56</v>
      </c>
      <c r="M79" s="19">
        <v>6038.4</v>
      </c>
      <c r="N79" s="20">
        <v>3285.7</v>
      </c>
      <c r="O79" s="21">
        <v>9324.1</v>
      </c>
      <c r="P79" s="19">
        <v>0</v>
      </c>
      <c r="Q79" s="20">
        <v>0</v>
      </c>
      <c r="R79" s="21">
        <v>0</v>
      </c>
      <c r="S79" s="19">
        <v>0</v>
      </c>
      <c r="T79" s="20">
        <v>0</v>
      </c>
      <c r="U79" s="21">
        <v>0</v>
      </c>
      <c r="V79" s="47">
        <v>17590.75</v>
      </c>
      <c r="W79" s="20">
        <v>7224.81</v>
      </c>
      <c r="X79" s="21">
        <v>24815.56</v>
      </c>
      <c r="Z79" s="1"/>
    </row>
    <row r="80" spans="1:26" ht="13">
      <c r="A80" s="2" t="s">
        <v>275</v>
      </c>
      <c r="B80" s="2" t="s">
        <v>81</v>
      </c>
      <c r="C80" s="89" t="s">
        <v>297</v>
      </c>
      <c r="D80" s="19">
        <v>0</v>
      </c>
      <c r="E80" s="20">
        <v>0</v>
      </c>
      <c r="F80" s="21">
        <v>0</v>
      </c>
      <c r="G80" s="19">
        <v>0</v>
      </c>
      <c r="H80" s="20">
        <v>0</v>
      </c>
      <c r="I80" s="21">
        <v>0</v>
      </c>
      <c r="J80" s="19">
        <v>0</v>
      </c>
      <c r="K80" s="20">
        <v>0</v>
      </c>
      <c r="L80" s="21">
        <v>0</v>
      </c>
      <c r="M80" s="19">
        <v>0</v>
      </c>
      <c r="N80" s="20">
        <v>0</v>
      </c>
      <c r="O80" s="21">
        <v>0</v>
      </c>
      <c r="P80" s="19">
        <v>0</v>
      </c>
      <c r="Q80" s="20">
        <v>0</v>
      </c>
      <c r="R80" s="21">
        <v>0</v>
      </c>
      <c r="S80" s="19">
        <v>0</v>
      </c>
      <c r="T80" s="20">
        <v>0</v>
      </c>
      <c r="U80" s="21">
        <v>0</v>
      </c>
      <c r="V80" s="47">
        <v>0</v>
      </c>
      <c r="W80" s="20">
        <v>0</v>
      </c>
      <c r="X80" s="21">
        <v>0</v>
      </c>
      <c r="Z80" s="1"/>
    </row>
    <row r="81" spans="1:26" ht="13">
      <c r="A81" s="2" t="s">
        <v>275</v>
      </c>
      <c r="B81" s="2" t="s">
        <v>82</v>
      </c>
      <c r="C81" s="89" t="s">
        <v>297</v>
      </c>
      <c r="D81" s="19">
        <v>2500.8000000000002</v>
      </c>
      <c r="E81" s="20">
        <v>345.9</v>
      </c>
      <c r="F81" s="21">
        <v>2846.7</v>
      </c>
      <c r="G81" s="19">
        <v>7488.85</v>
      </c>
      <c r="H81" s="20">
        <v>1404.3</v>
      </c>
      <c r="I81" s="21">
        <v>8893.15</v>
      </c>
      <c r="J81" s="19">
        <v>10080.049999999999</v>
      </c>
      <c r="K81" s="20">
        <v>3006.7</v>
      </c>
      <c r="L81" s="21">
        <v>13086.75</v>
      </c>
      <c r="M81" s="19">
        <v>4188.3500000000004</v>
      </c>
      <c r="N81" s="20">
        <v>2092.6</v>
      </c>
      <c r="O81" s="21">
        <v>6280.95</v>
      </c>
      <c r="P81" s="19">
        <v>15739.4</v>
      </c>
      <c r="Q81" s="20">
        <v>3970.85</v>
      </c>
      <c r="R81" s="21">
        <v>19710.25</v>
      </c>
      <c r="S81" s="19">
        <v>8975.85</v>
      </c>
      <c r="T81" s="20">
        <v>4367.75</v>
      </c>
      <c r="U81" s="21">
        <v>13343.6</v>
      </c>
      <c r="V81" s="47">
        <v>48973.3</v>
      </c>
      <c r="W81" s="20">
        <v>15188.1</v>
      </c>
      <c r="X81" s="21">
        <v>64161.4</v>
      </c>
      <c r="Z81" s="1"/>
    </row>
    <row r="82" spans="1:26" ht="13">
      <c r="A82" s="2" t="s">
        <v>275</v>
      </c>
      <c r="B82" s="2" t="s">
        <v>83</v>
      </c>
      <c r="C82" s="89" t="s">
        <v>297</v>
      </c>
      <c r="D82" s="19">
        <v>0</v>
      </c>
      <c r="E82" s="20">
        <v>0</v>
      </c>
      <c r="F82" s="21">
        <v>0</v>
      </c>
      <c r="G82" s="19">
        <v>0</v>
      </c>
      <c r="H82" s="20">
        <v>0</v>
      </c>
      <c r="I82" s="21">
        <v>0</v>
      </c>
      <c r="J82" s="19">
        <v>0</v>
      </c>
      <c r="K82" s="20">
        <v>0</v>
      </c>
      <c r="L82" s="21">
        <v>0</v>
      </c>
      <c r="M82" s="19">
        <v>0</v>
      </c>
      <c r="N82" s="20">
        <v>0</v>
      </c>
      <c r="O82" s="21">
        <v>0</v>
      </c>
      <c r="P82" s="19">
        <v>0</v>
      </c>
      <c r="Q82" s="20">
        <v>0</v>
      </c>
      <c r="R82" s="21">
        <v>0</v>
      </c>
      <c r="S82" s="19">
        <v>0</v>
      </c>
      <c r="T82" s="20">
        <v>0</v>
      </c>
      <c r="U82" s="21">
        <v>0</v>
      </c>
      <c r="V82" s="47">
        <v>0</v>
      </c>
      <c r="W82" s="20">
        <v>0</v>
      </c>
      <c r="X82" s="21">
        <v>0</v>
      </c>
      <c r="Z82" s="1"/>
    </row>
    <row r="83" spans="1:26" ht="13">
      <c r="A83" s="2" t="s">
        <v>275</v>
      </c>
      <c r="B83" s="2" t="s">
        <v>84</v>
      </c>
      <c r="C83" s="89" t="s">
        <v>297</v>
      </c>
      <c r="D83" s="19">
        <v>0</v>
      </c>
      <c r="E83" s="20">
        <v>0</v>
      </c>
      <c r="F83" s="21">
        <v>0</v>
      </c>
      <c r="G83" s="19">
        <v>0</v>
      </c>
      <c r="H83" s="20">
        <v>0</v>
      </c>
      <c r="I83" s="21">
        <v>0</v>
      </c>
      <c r="J83" s="19">
        <v>0</v>
      </c>
      <c r="K83" s="20">
        <v>0</v>
      </c>
      <c r="L83" s="21">
        <v>0</v>
      </c>
      <c r="M83" s="19">
        <v>0</v>
      </c>
      <c r="N83" s="20">
        <v>0</v>
      </c>
      <c r="O83" s="21">
        <v>0</v>
      </c>
      <c r="P83" s="19">
        <v>0</v>
      </c>
      <c r="Q83" s="20">
        <v>0</v>
      </c>
      <c r="R83" s="21">
        <v>0</v>
      </c>
      <c r="S83" s="19">
        <v>0</v>
      </c>
      <c r="T83" s="20">
        <v>0</v>
      </c>
      <c r="U83" s="21">
        <v>0</v>
      </c>
      <c r="V83" s="47">
        <v>0</v>
      </c>
      <c r="W83" s="20">
        <v>0</v>
      </c>
      <c r="X83" s="21">
        <v>0</v>
      </c>
      <c r="Z83" s="1"/>
    </row>
    <row r="84" spans="1:26" ht="13">
      <c r="A84" s="2" t="s">
        <v>275</v>
      </c>
      <c r="B84" s="2" t="s">
        <v>85</v>
      </c>
      <c r="C84" s="89" t="s">
        <v>297</v>
      </c>
      <c r="D84" s="19">
        <v>30293.7</v>
      </c>
      <c r="E84" s="20">
        <v>10005.200000000001</v>
      </c>
      <c r="F84" s="21">
        <v>40298.9</v>
      </c>
      <c r="G84" s="19">
        <v>34635.050000000003</v>
      </c>
      <c r="H84" s="20">
        <v>7530.05</v>
      </c>
      <c r="I84" s="21">
        <v>42165.1</v>
      </c>
      <c r="J84" s="19">
        <v>26108.75</v>
      </c>
      <c r="K84" s="20">
        <v>8075.2</v>
      </c>
      <c r="L84" s="21">
        <v>34183.949999999997</v>
      </c>
      <c r="M84" s="19">
        <v>21877.200000000001</v>
      </c>
      <c r="N84" s="20">
        <v>7704.9</v>
      </c>
      <c r="O84" s="21">
        <v>29582.1</v>
      </c>
      <c r="P84" s="19">
        <v>24716.6</v>
      </c>
      <c r="Q84" s="20">
        <v>5931.15</v>
      </c>
      <c r="R84" s="21">
        <v>30647.75</v>
      </c>
      <c r="S84" s="19">
        <v>21346.95</v>
      </c>
      <c r="T84" s="20">
        <v>6863.05</v>
      </c>
      <c r="U84" s="21">
        <v>28210</v>
      </c>
      <c r="V84" s="47">
        <v>158978.25</v>
      </c>
      <c r="W84" s="20">
        <v>46109.55</v>
      </c>
      <c r="X84" s="21">
        <v>205087.8</v>
      </c>
      <c r="Z84" s="1"/>
    </row>
    <row r="85" spans="1:26" ht="13">
      <c r="A85" s="2" t="s">
        <v>275</v>
      </c>
      <c r="B85" s="2" t="s">
        <v>86</v>
      </c>
      <c r="C85" s="89" t="s">
        <v>297</v>
      </c>
      <c r="D85" s="19">
        <v>0</v>
      </c>
      <c r="E85" s="20">
        <v>0</v>
      </c>
      <c r="F85" s="21">
        <v>0</v>
      </c>
      <c r="G85" s="19">
        <v>4592.3</v>
      </c>
      <c r="H85" s="20">
        <v>1628.4</v>
      </c>
      <c r="I85" s="21">
        <v>6220.7</v>
      </c>
      <c r="J85" s="19">
        <v>27918.5</v>
      </c>
      <c r="K85" s="20">
        <v>5714.85</v>
      </c>
      <c r="L85" s="21">
        <v>33633.35</v>
      </c>
      <c r="M85" s="19">
        <v>20656</v>
      </c>
      <c r="N85" s="20">
        <v>5898.6</v>
      </c>
      <c r="O85" s="21">
        <v>26554.6</v>
      </c>
      <c r="P85" s="19">
        <v>24835.4</v>
      </c>
      <c r="Q85" s="20">
        <v>4888.7</v>
      </c>
      <c r="R85" s="21">
        <v>29724.1</v>
      </c>
      <c r="S85" s="19">
        <v>22465.9</v>
      </c>
      <c r="T85" s="20">
        <v>5469.25</v>
      </c>
      <c r="U85" s="21">
        <v>27935.15</v>
      </c>
      <c r="V85" s="47">
        <v>100468.1</v>
      </c>
      <c r="W85" s="20">
        <v>23599.8</v>
      </c>
      <c r="X85" s="21">
        <v>124067.9</v>
      </c>
      <c r="Z85" s="1"/>
    </row>
    <row r="86" spans="1:26" ht="13">
      <c r="A86" s="2" t="s">
        <v>275</v>
      </c>
      <c r="B86" s="2" t="s">
        <v>87</v>
      </c>
      <c r="C86" s="89" t="s">
        <v>298</v>
      </c>
      <c r="D86" s="19">
        <v>0</v>
      </c>
      <c r="E86" s="20">
        <v>0</v>
      </c>
      <c r="F86" s="21">
        <v>0</v>
      </c>
      <c r="G86" s="19">
        <v>1.45</v>
      </c>
      <c r="H86" s="20">
        <v>0.9</v>
      </c>
      <c r="I86" s="21">
        <v>2.35</v>
      </c>
      <c r="J86" s="19">
        <v>47.85</v>
      </c>
      <c r="K86" s="20">
        <v>0</v>
      </c>
      <c r="L86" s="21">
        <v>47.85</v>
      </c>
      <c r="M86" s="19">
        <v>15.2</v>
      </c>
      <c r="N86" s="20">
        <v>2103.65</v>
      </c>
      <c r="O86" s="21">
        <v>2118.85</v>
      </c>
      <c r="P86" s="19">
        <v>512.1</v>
      </c>
      <c r="Q86" s="20">
        <v>0.15</v>
      </c>
      <c r="R86" s="21">
        <v>512.25</v>
      </c>
      <c r="S86" s="19">
        <v>364.3</v>
      </c>
      <c r="T86" s="20">
        <v>6.4</v>
      </c>
      <c r="U86" s="21">
        <v>370.7</v>
      </c>
      <c r="V86" s="47">
        <v>940.9</v>
      </c>
      <c r="W86" s="20">
        <v>2111.1</v>
      </c>
      <c r="X86" s="21">
        <v>3052</v>
      </c>
      <c r="Z86" s="1"/>
    </row>
    <row r="87" spans="1:26" ht="13">
      <c r="A87" s="2" t="s">
        <v>275</v>
      </c>
      <c r="B87" s="2" t="s">
        <v>88</v>
      </c>
      <c r="C87" s="89" t="s">
        <v>298</v>
      </c>
      <c r="D87" s="19">
        <v>0</v>
      </c>
      <c r="E87" s="20">
        <v>0</v>
      </c>
      <c r="F87" s="21">
        <v>0</v>
      </c>
      <c r="G87" s="19">
        <v>0</v>
      </c>
      <c r="H87" s="20">
        <v>0</v>
      </c>
      <c r="I87" s="21">
        <v>0</v>
      </c>
      <c r="J87" s="19">
        <v>0</v>
      </c>
      <c r="K87" s="20">
        <v>0</v>
      </c>
      <c r="L87" s="21">
        <v>0</v>
      </c>
      <c r="M87" s="19">
        <v>0</v>
      </c>
      <c r="N87" s="20">
        <v>0</v>
      </c>
      <c r="O87" s="21">
        <v>0</v>
      </c>
      <c r="P87" s="19">
        <v>0</v>
      </c>
      <c r="Q87" s="20">
        <v>0</v>
      </c>
      <c r="R87" s="21">
        <v>0</v>
      </c>
      <c r="S87" s="19">
        <v>25.2</v>
      </c>
      <c r="T87" s="20">
        <v>97.75</v>
      </c>
      <c r="U87" s="21">
        <v>122.95</v>
      </c>
      <c r="V87" s="47">
        <v>25.2</v>
      </c>
      <c r="W87" s="20">
        <v>97.75</v>
      </c>
      <c r="X87" s="21">
        <v>122.95</v>
      </c>
      <c r="Z87" s="1"/>
    </row>
    <row r="88" spans="1:26" ht="13">
      <c r="A88" s="2" t="s">
        <v>275</v>
      </c>
      <c r="B88" s="2" t="s">
        <v>89</v>
      </c>
      <c r="C88" s="89" t="s">
        <v>297</v>
      </c>
      <c r="D88" s="19">
        <v>9587.6200000000008</v>
      </c>
      <c r="E88" s="20">
        <v>17583.900000000001</v>
      </c>
      <c r="F88" s="21">
        <v>27171.52</v>
      </c>
      <c r="G88" s="19">
        <v>13396.75</v>
      </c>
      <c r="H88" s="20">
        <v>19249.39</v>
      </c>
      <c r="I88" s="21">
        <v>32646.14</v>
      </c>
      <c r="J88" s="19">
        <v>7012.95</v>
      </c>
      <c r="K88" s="20">
        <v>16825</v>
      </c>
      <c r="L88" s="21">
        <v>23837.95</v>
      </c>
      <c r="M88" s="19">
        <v>7992.87</v>
      </c>
      <c r="N88" s="20">
        <v>13222.85</v>
      </c>
      <c r="O88" s="21">
        <v>21215.72</v>
      </c>
      <c r="P88" s="19">
        <v>8047.21</v>
      </c>
      <c r="Q88" s="20">
        <v>12728.05</v>
      </c>
      <c r="R88" s="21">
        <v>20775.259999999998</v>
      </c>
      <c r="S88" s="19">
        <v>8653.9699999999993</v>
      </c>
      <c r="T88" s="20">
        <v>13205.59</v>
      </c>
      <c r="U88" s="21">
        <v>21859.56</v>
      </c>
      <c r="V88" s="47">
        <v>54691.37</v>
      </c>
      <c r="W88" s="20">
        <v>92814.78</v>
      </c>
      <c r="X88" s="21">
        <v>147506.15</v>
      </c>
      <c r="Z88" s="1"/>
    </row>
    <row r="89" spans="1:26" ht="13">
      <c r="A89" s="2" t="s">
        <v>275</v>
      </c>
      <c r="B89" s="2" t="s">
        <v>90</v>
      </c>
      <c r="C89" s="89" t="s">
        <v>297</v>
      </c>
      <c r="D89" s="19">
        <v>0</v>
      </c>
      <c r="E89" s="20">
        <v>0</v>
      </c>
      <c r="F89" s="21">
        <v>0</v>
      </c>
      <c r="G89" s="19">
        <v>0</v>
      </c>
      <c r="H89" s="20">
        <v>0</v>
      </c>
      <c r="I89" s="21">
        <v>0</v>
      </c>
      <c r="J89" s="19">
        <v>0</v>
      </c>
      <c r="K89" s="20">
        <v>0</v>
      </c>
      <c r="L89" s="21">
        <v>0</v>
      </c>
      <c r="M89" s="19">
        <v>0</v>
      </c>
      <c r="N89" s="20">
        <v>0</v>
      </c>
      <c r="O89" s="21">
        <v>0</v>
      </c>
      <c r="P89" s="19">
        <v>0</v>
      </c>
      <c r="Q89" s="20">
        <v>0</v>
      </c>
      <c r="R89" s="21">
        <v>0</v>
      </c>
      <c r="S89" s="19">
        <v>0</v>
      </c>
      <c r="T89" s="20">
        <v>0</v>
      </c>
      <c r="U89" s="21">
        <v>0</v>
      </c>
      <c r="V89" s="47">
        <v>0</v>
      </c>
      <c r="W89" s="20">
        <v>0</v>
      </c>
      <c r="X89" s="21">
        <v>0</v>
      </c>
    </row>
    <row r="90" spans="1:26" ht="13">
      <c r="A90" s="2" t="s">
        <v>275</v>
      </c>
      <c r="B90" s="2" t="s">
        <v>91</v>
      </c>
      <c r="C90" s="89" t="s">
        <v>298</v>
      </c>
      <c r="D90" s="19">
        <v>467.55</v>
      </c>
      <c r="E90" s="20">
        <v>268.10000000000002</v>
      </c>
      <c r="F90" s="21">
        <v>735.65</v>
      </c>
      <c r="G90" s="19">
        <v>90.05</v>
      </c>
      <c r="H90" s="20">
        <v>0.3</v>
      </c>
      <c r="I90" s="21">
        <v>90.35</v>
      </c>
      <c r="J90" s="19">
        <v>0</v>
      </c>
      <c r="K90" s="20">
        <v>0</v>
      </c>
      <c r="L90" s="21">
        <v>0</v>
      </c>
      <c r="M90" s="19">
        <v>100.95</v>
      </c>
      <c r="N90" s="20">
        <v>833.65</v>
      </c>
      <c r="O90" s="21">
        <v>934.6</v>
      </c>
      <c r="P90" s="19">
        <v>0</v>
      </c>
      <c r="Q90" s="20">
        <v>0</v>
      </c>
      <c r="R90" s="21">
        <v>0</v>
      </c>
      <c r="S90" s="19">
        <v>30.9</v>
      </c>
      <c r="T90" s="20">
        <v>490.5</v>
      </c>
      <c r="U90" s="21">
        <v>521.4</v>
      </c>
      <c r="V90" s="47">
        <v>689.45</v>
      </c>
      <c r="W90" s="20">
        <v>1592.55</v>
      </c>
      <c r="X90" s="21">
        <v>2282</v>
      </c>
      <c r="Z90" s="1"/>
    </row>
    <row r="91" spans="1:26" ht="13">
      <c r="A91" s="2" t="s">
        <v>275</v>
      </c>
      <c r="B91" s="2" t="s">
        <v>92</v>
      </c>
      <c r="C91" s="89" t="s">
        <v>297</v>
      </c>
      <c r="D91" s="19">
        <v>0</v>
      </c>
      <c r="E91" s="20">
        <v>0</v>
      </c>
      <c r="F91" s="21">
        <v>0</v>
      </c>
      <c r="G91" s="19">
        <v>0</v>
      </c>
      <c r="H91" s="20">
        <v>0</v>
      </c>
      <c r="I91" s="21">
        <v>0</v>
      </c>
      <c r="J91" s="19">
        <v>0</v>
      </c>
      <c r="K91" s="20">
        <v>0</v>
      </c>
      <c r="L91" s="21">
        <v>0</v>
      </c>
      <c r="M91" s="19">
        <v>0</v>
      </c>
      <c r="N91" s="20">
        <v>0</v>
      </c>
      <c r="O91" s="21">
        <v>0</v>
      </c>
      <c r="P91" s="19">
        <v>0</v>
      </c>
      <c r="Q91" s="20">
        <v>0</v>
      </c>
      <c r="R91" s="21">
        <v>0</v>
      </c>
      <c r="S91" s="19">
        <v>0</v>
      </c>
      <c r="T91" s="20">
        <v>0</v>
      </c>
      <c r="U91" s="21">
        <v>0</v>
      </c>
      <c r="V91" s="47">
        <v>0</v>
      </c>
      <c r="W91" s="20">
        <v>0</v>
      </c>
      <c r="X91" s="21">
        <v>0</v>
      </c>
    </row>
    <row r="92" spans="1:26" ht="13">
      <c r="A92" s="2" t="s">
        <v>275</v>
      </c>
      <c r="B92" s="2" t="s">
        <v>93</v>
      </c>
      <c r="C92" s="89" t="s">
        <v>298</v>
      </c>
      <c r="D92" s="19">
        <v>0</v>
      </c>
      <c r="E92" s="20">
        <v>0</v>
      </c>
      <c r="F92" s="21">
        <v>0</v>
      </c>
      <c r="G92" s="19">
        <v>6.4</v>
      </c>
      <c r="H92" s="20">
        <v>30.1</v>
      </c>
      <c r="I92" s="21">
        <v>36.5</v>
      </c>
      <c r="J92" s="19">
        <v>694.9</v>
      </c>
      <c r="K92" s="20">
        <v>226.75</v>
      </c>
      <c r="L92" s="21">
        <v>921.65</v>
      </c>
      <c r="M92" s="19">
        <v>0</v>
      </c>
      <c r="N92" s="20">
        <v>0</v>
      </c>
      <c r="O92" s="21">
        <v>0</v>
      </c>
      <c r="P92" s="19">
        <v>0</v>
      </c>
      <c r="Q92" s="20">
        <v>0</v>
      </c>
      <c r="R92" s="21">
        <v>0</v>
      </c>
      <c r="S92" s="19">
        <v>418.8</v>
      </c>
      <c r="T92" s="20">
        <v>272.95</v>
      </c>
      <c r="U92" s="21">
        <v>691.75</v>
      </c>
      <c r="V92" s="47">
        <v>1120.0999999999999</v>
      </c>
      <c r="W92" s="20">
        <v>529.79999999999995</v>
      </c>
      <c r="X92" s="21">
        <v>1649.9</v>
      </c>
    </row>
    <row r="93" spans="1:26" ht="13">
      <c r="A93" s="2" t="s">
        <v>275</v>
      </c>
      <c r="B93" s="2" t="s">
        <v>94</v>
      </c>
      <c r="C93" s="89" t="s">
        <v>297</v>
      </c>
      <c r="D93" s="19">
        <v>2.06</v>
      </c>
      <c r="E93" s="20">
        <v>0.19</v>
      </c>
      <c r="F93" s="21">
        <v>2.25</v>
      </c>
      <c r="G93" s="19">
        <v>1.19</v>
      </c>
      <c r="H93" s="20">
        <v>0</v>
      </c>
      <c r="I93" s="21">
        <v>1.19</v>
      </c>
      <c r="J93" s="19">
        <v>0</v>
      </c>
      <c r="K93" s="20">
        <v>0</v>
      </c>
      <c r="L93" s="21">
        <v>0</v>
      </c>
      <c r="M93" s="19">
        <v>0</v>
      </c>
      <c r="N93" s="20">
        <v>0</v>
      </c>
      <c r="O93" s="21">
        <v>0</v>
      </c>
      <c r="P93" s="19">
        <v>0.96</v>
      </c>
      <c r="Q93" s="20">
        <v>0</v>
      </c>
      <c r="R93" s="21">
        <v>0.96</v>
      </c>
      <c r="S93" s="19">
        <v>2</v>
      </c>
      <c r="T93" s="20">
        <v>0</v>
      </c>
      <c r="U93" s="21">
        <v>2</v>
      </c>
      <c r="V93" s="47">
        <v>6.21</v>
      </c>
      <c r="W93" s="20">
        <v>0.19</v>
      </c>
      <c r="X93" s="21">
        <v>6.4</v>
      </c>
    </row>
    <row r="94" spans="1:26" ht="13">
      <c r="A94" s="2" t="s">
        <v>275</v>
      </c>
      <c r="B94" s="2" t="s">
        <v>95</v>
      </c>
      <c r="C94" s="89" t="s">
        <v>297</v>
      </c>
      <c r="D94" s="19">
        <v>5256.68</v>
      </c>
      <c r="E94" s="20">
        <v>3259.36</v>
      </c>
      <c r="F94" s="21">
        <v>8516.0400000000009</v>
      </c>
      <c r="G94" s="19">
        <v>0</v>
      </c>
      <c r="H94" s="20">
        <v>0</v>
      </c>
      <c r="I94" s="21">
        <v>0</v>
      </c>
      <c r="J94" s="19">
        <v>0</v>
      </c>
      <c r="K94" s="20">
        <v>0</v>
      </c>
      <c r="L94" s="21">
        <v>0</v>
      </c>
      <c r="M94" s="19">
        <v>1761.52</v>
      </c>
      <c r="N94" s="20">
        <v>2165.1999999999998</v>
      </c>
      <c r="O94" s="21">
        <v>3926.72</v>
      </c>
      <c r="P94" s="19">
        <v>4411.6000000000004</v>
      </c>
      <c r="Q94" s="20">
        <v>4194.6400000000003</v>
      </c>
      <c r="R94" s="21">
        <v>8606.24</v>
      </c>
      <c r="S94" s="19">
        <v>4145.3599999999997</v>
      </c>
      <c r="T94" s="20">
        <v>3072.32</v>
      </c>
      <c r="U94" s="21">
        <v>7217.68</v>
      </c>
      <c r="V94" s="47">
        <v>15575.16</v>
      </c>
      <c r="W94" s="20">
        <v>12691.52</v>
      </c>
      <c r="X94" s="21">
        <v>28266.68</v>
      </c>
      <c r="Z94" s="1"/>
    </row>
    <row r="95" spans="1:26" ht="13">
      <c r="A95" s="2" t="s">
        <v>275</v>
      </c>
      <c r="B95" s="2" t="s">
        <v>96</v>
      </c>
      <c r="C95" s="89" t="s">
        <v>297</v>
      </c>
      <c r="D95" s="19">
        <v>880.16</v>
      </c>
      <c r="E95" s="20">
        <v>511.16</v>
      </c>
      <c r="F95" s="21">
        <v>1391.32</v>
      </c>
      <c r="G95" s="19">
        <v>5520.36</v>
      </c>
      <c r="H95" s="20">
        <v>2717.44</v>
      </c>
      <c r="I95" s="21">
        <v>8237.7999999999993</v>
      </c>
      <c r="J95" s="19">
        <v>8189.92</v>
      </c>
      <c r="K95" s="20">
        <v>3011.16</v>
      </c>
      <c r="L95" s="21">
        <v>11201.08</v>
      </c>
      <c r="M95" s="19">
        <v>4421.88</v>
      </c>
      <c r="N95" s="20">
        <v>4621.04</v>
      </c>
      <c r="O95" s="21">
        <v>9042.92</v>
      </c>
      <c r="P95" s="19">
        <v>3163.24</v>
      </c>
      <c r="Q95" s="20">
        <v>4570.72</v>
      </c>
      <c r="R95" s="21">
        <v>7733.96</v>
      </c>
      <c r="S95" s="19">
        <v>2498.1999999999998</v>
      </c>
      <c r="T95" s="20">
        <v>3427.96</v>
      </c>
      <c r="U95" s="21">
        <v>5926.16</v>
      </c>
      <c r="V95" s="47">
        <v>24673.759999999998</v>
      </c>
      <c r="W95" s="20">
        <v>18859.48</v>
      </c>
      <c r="X95" s="21">
        <v>43533.24</v>
      </c>
      <c r="Z95" s="1"/>
    </row>
    <row r="96" spans="1:26" ht="13">
      <c r="A96" s="2" t="s">
        <v>275</v>
      </c>
      <c r="B96" s="2" t="s">
        <v>97</v>
      </c>
      <c r="C96" s="89" t="s">
        <v>297</v>
      </c>
      <c r="D96" s="19">
        <v>3455.6</v>
      </c>
      <c r="E96" s="20">
        <v>3744</v>
      </c>
      <c r="F96" s="21">
        <v>7199.6</v>
      </c>
      <c r="G96" s="19">
        <v>5620.6</v>
      </c>
      <c r="H96" s="20">
        <v>4776.72</v>
      </c>
      <c r="I96" s="21">
        <v>10397.32</v>
      </c>
      <c r="J96" s="19">
        <v>4917.4399999999996</v>
      </c>
      <c r="K96" s="20">
        <v>4826.3999999999996</v>
      </c>
      <c r="L96" s="21">
        <v>9743.84</v>
      </c>
      <c r="M96" s="19">
        <v>3243.12</v>
      </c>
      <c r="N96" s="20">
        <v>5073.12</v>
      </c>
      <c r="O96" s="21">
        <v>8316.24</v>
      </c>
      <c r="P96" s="19">
        <v>0</v>
      </c>
      <c r="Q96" s="20">
        <v>0</v>
      </c>
      <c r="R96" s="21">
        <v>0</v>
      </c>
      <c r="S96" s="19">
        <v>0</v>
      </c>
      <c r="T96" s="20">
        <v>0</v>
      </c>
      <c r="U96" s="21">
        <v>0</v>
      </c>
      <c r="V96" s="47">
        <v>17236.759999999998</v>
      </c>
      <c r="W96" s="20">
        <v>18420.240000000002</v>
      </c>
      <c r="X96" s="21">
        <v>35657</v>
      </c>
      <c r="Z96" s="1"/>
    </row>
    <row r="97" spans="1:26" ht="13">
      <c r="A97" s="2" t="s">
        <v>276</v>
      </c>
      <c r="B97" s="2" t="s">
        <v>98</v>
      </c>
      <c r="C97" s="89" t="s">
        <v>297</v>
      </c>
      <c r="D97" s="19">
        <v>6454.08</v>
      </c>
      <c r="E97" s="20">
        <v>26.62</v>
      </c>
      <c r="F97" s="21">
        <v>6480.7</v>
      </c>
      <c r="G97" s="19">
        <v>8772.48</v>
      </c>
      <c r="H97" s="20">
        <v>547.1</v>
      </c>
      <c r="I97" s="21">
        <v>9319.58</v>
      </c>
      <c r="J97" s="19">
        <v>4470.12</v>
      </c>
      <c r="K97" s="20">
        <v>1787.22</v>
      </c>
      <c r="L97" s="21">
        <v>6257.34</v>
      </c>
      <c r="M97" s="19">
        <v>13985.3</v>
      </c>
      <c r="N97" s="20">
        <v>20.36</v>
      </c>
      <c r="O97" s="21">
        <v>14005.66</v>
      </c>
      <c r="P97" s="19">
        <v>3290.68</v>
      </c>
      <c r="Q97" s="20">
        <v>375.64</v>
      </c>
      <c r="R97" s="21">
        <v>3666.32</v>
      </c>
      <c r="S97" s="19">
        <v>5636.64</v>
      </c>
      <c r="T97" s="20">
        <v>53.12</v>
      </c>
      <c r="U97" s="21">
        <v>5689.76</v>
      </c>
      <c r="V97" s="47">
        <v>42609.3</v>
      </c>
      <c r="W97" s="20">
        <v>2810.06</v>
      </c>
      <c r="X97" s="21">
        <v>45419.360000000001</v>
      </c>
      <c r="Z97" s="1"/>
    </row>
    <row r="98" spans="1:26" ht="13">
      <c r="A98" s="2" t="s">
        <v>277</v>
      </c>
      <c r="B98" s="2" t="s">
        <v>99</v>
      </c>
      <c r="C98" s="89" t="s">
        <v>298</v>
      </c>
      <c r="D98" s="19">
        <v>17513.900000000001</v>
      </c>
      <c r="E98" s="20">
        <v>1904</v>
      </c>
      <c r="F98" s="21">
        <v>19417.900000000001</v>
      </c>
      <c r="G98" s="19">
        <v>3396</v>
      </c>
      <c r="H98" s="20">
        <v>2187.4</v>
      </c>
      <c r="I98" s="21">
        <v>5583.4</v>
      </c>
      <c r="J98" s="19">
        <v>14211.25</v>
      </c>
      <c r="K98" s="20">
        <v>7340.3</v>
      </c>
      <c r="L98" s="21">
        <v>21551.55</v>
      </c>
      <c r="M98" s="19">
        <v>10455.700000000001</v>
      </c>
      <c r="N98" s="20">
        <v>9935.35</v>
      </c>
      <c r="O98" s="21">
        <v>20391.05</v>
      </c>
      <c r="P98" s="19">
        <v>6174.9</v>
      </c>
      <c r="Q98" s="20">
        <v>9981.9500000000007</v>
      </c>
      <c r="R98" s="21">
        <v>16156.85</v>
      </c>
      <c r="S98" s="19">
        <v>11516.4</v>
      </c>
      <c r="T98" s="20">
        <v>8415.2999999999993</v>
      </c>
      <c r="U98" s="21">
        <v>19931.7</v>
      </c>
      <c r="V98" s="47">
        <v>63268.15</v>
      </c>
      <c r="W98" s="20">
        <v>39764.300000000003</v>
      </c>
      <c r="X98" s="21">
        <v>103032.45</v>
      </c>
      <c r="Z98" s="1"/>
    </row>
    <row r="99" spans="1:26" ht="13">
      <c r="A99" s="2" t="s">
        <v>277</v>
      </c>
      <c r="B99" s="2" t="s">
        <v>100</v>
      </c>
      <c r="C99" s="89" t="s">
        <v>298</v>
      </c>
      <c r="D99" s="19">
        <v>24717.9</v>
      </c>
      <c r="E99" s="20">
        <v>2276.65</v>
      </c>
      <c r="F99" s="21">
        <v>26994.55</v>
      </c>
      <c r="G99" s="19">
        <v>20616.150000000001</v>
      </c>
      <c r="H99" s="20">
        <v>6515.2</v>
      </c>
      <c r="I99" s="21">
        <v>27131.35</v>
      </c>
      <c r="J99" s="19">
        <v>8572.7000000000007</v>
      </c>
      <c r="K99" s="20">
        <v>3062.8</v>
      </c>
      <c r="L99" s="21">
        <v>11635.5</v>
      </c>
      <c r="M99" s="19">
        <v>15713.55</v>
      </c>
      <c r="N99" s="20">
        <v>6045.25</v>
      </c>
      <c r="O99" s="21">
        <v>21758.799999999999</v>
      </c>
      <c r="P99" s="19">
        <v>16652</v>
      </c>
      <c r="Q99" s="20">
        <v>2793.4</v>
      </c>
      <c r="R99" s="21">
        <v>19445.400000000001</v>
      </c>
      <c r="S99" s="19">
        <v>8825.15</v>
      </c>
      <c r="T99" s="20">
        <v>3492.6</v>
      </c>
      <c r="U99" s="21">
        <v>12317.75</v>
      </c>
      <c r="V99" s="47">
        <v>95097.45</v>
      </c>
      <c r="W99" s="20">
        <v>24185.9</v>
      </c>
      <c r="X99" s="21">
        <v>119283.35</v>
      </c>
      <c r="Z99" s="1"/>
    </row>
    <row r="100" spans="1:26" ht="13">
      <c r="A100" s="2" t="s">
        <v>277</v>
      </c>
      <c r="B100" s="2" t="s">
        <v>101</v>
      </c>
      <c r="C100" s="89" t="s">
        <v>298</v>
      </c>
      <c r="D100" s="19">
        <v>12458.25</v>
      </c>
      <c r="E100" s="20">
        <v>28185.35</v>
      </c>
      <c r="F100" s="21">
        <v>40643.599999999999</v>
      </c>
      <c r="G100" s="19">
        <v>11888.3</v>
      </c>
      <c r="H100" s="20">
        <v>26034.6</v>
      </c>
      <c r="I100" s="21">
        <v>37922.9</v>
      </c>
      <c r="J100" s="19">
        <v>0</v>
      </c>
      <c r="K100" s="20">
        <v>0</v>
      </c>
      <c r="L100" s="21">
        <v>0</v>
      </c>
      <c r="M100" s="19">
        <v>1.5</v>
      </c>
      <c r="N100" s="20">
        <v>0</v>
      </c>
      <c r="O100" s="21">
        <v>1.5</v>
      </c>
      <c r="P100" s="19">
        <v>2164.4499999999998</v>
      </c>
      <c r="Q100" s="20">
        <v>1510.4</v>
      </c>
      <c r="R100" s="21">
        <v>3674.85</v>
      </c>
      <c r="S100" s="19">
        <v>5687.1</v>
      </c>
      <c r="T100" s="20">
        <v>17285.2</v>
      </c>
      <c r="U100" s="21">
        <v>22972.3</v>
      </c>
      <c r="V100" s="47">
        <v>32199.599999999999</v>
      </c>
      <c r="W100" s="20">
        <v>73015.55</v>
      </c>
      <c r="X100" s="21">
        <v>105215.15</v>
      </c>
      <c r="Z100" s="1"/>
    </row>
    <row r="101" spans="1:26" ht="13">
      <c r="A101" s="2" t="s">
        <v>277</v>
      </c>
      <c r="B101" s="2" t="s">
        <v>102</v>
      </c>
      <c r="C101" s="89" t="s">
        <v>297</v>
      </c>
      <c r="D101" s="19">
        <v>11899.1</v>
      </c>
      <c r="E101" s="20">
        <v>25590.95</v>
      </c>
      <c r="F101" s="21">
        <v>37490.050000000003</v>
      </c>
      <c r="G101" s="19">
        <v>10384.799999999999</v>
      </c>
      <c r="H101" s="20">
        <v>27773.05</v>
      </c>
      <c r="I101" s="21">
        <v>38157.85</v>
      </c>
      <c r="J101" s="19">
        <v>13999.5</v>
      </c>
      <c r="K101" s="20">
        <v>20454.5</v>
      </c>
      <c r="L101" s="21">
        <v>34454</v>
      </c>
      <c r="M101" s="19">
        <v>7546.2</v>
      </c>
      <c r="N101" s="20">
        <v>27170.15</v>
      </c>
      <c r="O101" s="21">
        <v>34716.35</v>
      </c>
      <c r="P101" s="19">
        <v>7401.9</v>
      </c>
      <c r="Q101" s="20">
        <v>15666</v>
      </c>
      <c r="R101" s="21">
        <v>23067.9</v>
      </c>
      <c r="S101" s="19">
        <v>6525.65</v>
      </c>
      <c r="T101" s="20">
        <v>13463.7</v>
      </c>
      <c r="U101" s="21">
        <v>19989.349999999999</v>
      </c>
      <c r="V101" s="47">
        <v>57757.15</v>
      </c>
      <c r="W101" s="20">
        <v>130118.35</v>
      </c>
      <c r="X101" s="21">
        <v>187875.5</v>
      </c>
    </row>
    <row r="102" spans="1:26" ht="13">
      <c r="A102" s="2" t="s">
        <v>277</v>
      </c>
      <c r="B102" s="2" t="s">
        <v>103</v>
      </c>
      <c r="C102" s="89" t="s">
        <v>297</v>
      </c>
      <c r="D102" s="19">
        <v>14784.3</v>
      </c>
      <c r="E102" s="20">
        <v>26991.9</v>
      </c>
      <c r="F102" s="21">
        <v>41776.199999999997</v>
      </c>
      <c r="G102" s="19">
        <v>11892.65</v>
      </c>
      <c r="H102" s="20">
        <v>21475.35</v>
      </c>
      <c r="I102" s="21">
        <v>33368</v>
      </c>
      <c r="J102" s="19">
        <v>10901.25</v>
      </c>
      <c r="K102" s="20">
        <v>13114.65</v>
      </c>
      <c r="L102" s="21">
        <v>24015.9</v>
      </c>
      <c r="M102" s="19">
        <v>8446.7000000000007</v>
      </c>
      <c r="N102" s="20">
        <v>25473.5</v>
      </c>
      <c r="O102" s="21">
        <v>33920.199999999997</v>
      </c>
      <c r="P102" s="19">
        <v>1515.15</v>
      </c>
      <c r="Q102" s="20">
        <v>5261.8</v>
      </c>
      <c r="R102" s="21">
        <v>6776.95</v>
      </c>
      <c r="S102" s="19">
        <v>6929.45</v>
      </c>
      <c r="T102" s="20">
        <v>15046.65</v>
      </c>
      <c r="U102" s="21">
        <v>21976.1</v>
      </c>
      <c r="V102" s="47">
        <v>54469.5</v>
      </c>
      <c r="W102" s="20">
        <v>107363.85</v>
      </c>
      <c r="X102" s="21">
        <v>161833.35</v>
      </c>
    </row>
    <row r="103" spans="1:26" ht="13">
      <c r="A103" s="2" t="s">
        <v>277</v>
      </c>
      <c r="B103" s="2" t="s">
        <v>104</v>
      </c>
      <c r="C103" s="89" t="s">
        <v>298</v>
      </c>
      <c r="D103" s="19">
        <v>0</v>
      </c>
      <c r="E103" s="20">
        <v>0</v>
      </c>
      <c r="F103" s="21">
        <v>0</v>
      </c>
      <c r="G103" s="19">
        <v>29.62</v>
      </c>
      <c r="H103" s="20">
        <v>2</v>
      </c>
      <c r="I103" s="21">
        <v>31.62</v>
      </c>
      <c r="J103" s="19">
        <v>9342.2199999999993</v>
      </c>
      <c r="K103" s="20">
        <v>24345.599999999999</v>
      </c>
      <c r="L103" s="21">
        <v>33687.82</v>
      </c>
      <c r="M103" s="19">
        <v>100.8</v>
      </c>
      <c r="N103" s="20">
        <v>28102.55</v>
      </c>
      <c r="O103" s="21">
        <v>28203.35</v>
      </c>
      <c r="P103" s="19">
        <v>5648.64</v>
      </c>
      <c r="Q103" s="20">
        <v>16289.55</v>
      </c>
      <c r="R103" s="21">
        <v>21938.19</v>
      </c>
      <c r="S103" s="19">
        <v>7057.33</v>
      </c>
      <c r="T103" s="20">
        <v>13161.15</v>
      </c>
      <c r="U103" s="21">
        <v>20218.48</v>
      </c>
      <c r="V103" s="47">
        <v>22178.61</v>
      </c>
      <c r="W103" s="20">
        <v>81900.850000000006</v>
      </c>
      <c r="X103" s="21">
        <v>104079.46</v>
      </c>
    </row>
    <row r="104" spans="1:26" ht="13">
      <c r="A104" s="2" t="s">
        <v>277</v>
      </c>
      <c r="B104" s="2" t="s">
        <v>105</v>
      </c>
      <c r="C104" s="89" t="s">
        <v>298</v>
      </c>
      <c r="D104" s="19">
        <v>0</v>
      </c>
      <c r="E104" s="20">
        <v>0</v>
      </c>
      <c r="F104" s="21">
        <v>0</v>
      </c>
      <c r="G104" s="19">
        <v>558</v>
      </c>
      <c r="H104" s="20">
        <v>1153.2</v>
      </c>
      <c r="I104" s="21">
        <v>1711.2</v>
      </c>
      <c r="J104" s="19">
        <v>3710.8</v>
      </c>
      <c r="K104" s="20">
        <v>11222.15</v>
      </c>
      <c r="L104" s="21">
        <v>14932.95</v>
      </c>
      <c r="M104" s="19">
        <v>6651.1</v>
      </c>
      <c r="N104" s="20">
        <v>7866.2</v>
      </c>
      <c r="O104" s="21">
        <v>14517.3</v>
      </c>
      <c r="P104" s="19">
        <v>5384.25</v>
      </c>
      <c r="Q104" s="20">
        <v>9419.9</v>
      </c>
      <c r="R104" s="21">
        <v>14804.15</v>
      </c>
      <c r="S104" s="19">
        <v>7976.6</v>
      </c>
      <c r="T104" s="20">
        <v>6925.35</v>
      </c>
      <c r="U104" s="21">
        <v>14901.95</v>
      </c>
      <c r="V104" s="47">
        <v>24280.75</v>
      </c>
      <c r="W104" s="20">
        <v>36586.800000000003</v>
      </c>
      <c r="X104" s="21">
        <v>60867.55</v>
      </c>
      <c r="Z104" s="1"/>
    </row>
    <row r="105" spans="1:26" ht="13">
      <c r="A105" s="2" t="s">
        <v>277</v>
      </c>
      <c r="B105" s="2" t="s">
        <v>106</v>
      </c>
      <c r="C105" s="89" t="s">
        <v>298</v>
      </c>
      <c r="D105" s="19">
        <v>0</v>
      </c>
      <c r="E105" s="20">
        <v>0</v>
      </c>
      <c r="F105" s="21">
        <v>0</v>
      </c>
      <c r="G105" s="19">
        <v>0</v>
      </c>
      <c r="H105" s="20">
        <v>0</v>
      </c>
      <c r="I105" s="21">
        <v>0</v>
      </c>
      <c r="J105" s="19">
        <v>12442.55</v>
      </c>
      <c r="K105" s="20">
        <v>1749.7</v>
      </c>
      <c r="L105" s="21">
        <v>14192.25</v>
      </c>
      <c r="M105" s="19">
        <v>16584.25</v>
      </c>
      <c r="N105" s="20">
        <v>7565.65</v>
      </c>
      <c r="O105" s="21">
        <v>24149.9</v>
      </c>
      <c r="P105" s="19">
        <v>22525.200000000001</v>
      </c>
      <c r="Q105" s="20">
        <v>7312.1</v>
      </c>
      <c r="R105" s="21">
        <v>29837.3</v>
      </c>
      <c r="S105" s="19">
        <v>15725.05</v>
      </c>
      <c r="T105" s="20">
        <v>6635.05</v>
      </c>
      <c r="U105" s="21">
        <v>22360.1</v>
      </c>
      <c r="V105" s="47">
        <v>67277.05</v>
      </c>
      <c r="W105" s="20">
        <v>23262.5</v>
      </c>
      <c r="X105" s="21">
        <v>90539.55</v>
      </c>
    </row>
    <row r="106" spans="1:26" ht="13">
      <c r="A106" s="2" t="s">
        <v>277</v>
      </c>
      <c r="B106" s="2" t="s">
        <v>107</v>
      </c>
      <c r="C106" s="89" t="s">
        <v>297</v>
      </c>
      <c r="D106" s="19">
        <v>8184.55</v>
      </c>
      <c r="E106" s="20">
        <v>33110.85</v>
      </c>
      <c r="F106" s="21">
        <v>41295.4</v>
      </c>
      <c r="G106" s="19">
        <v>19360.650000000001</v>
      </c>
      <c r="H106" s="20">
        <v>51630.8</v>
      </c>
      <c r="I106" s="21">
        <v>70991.45</v>
      </c>
      <c r="J106" s="19">
        <v>20363.55</v>
      </c>
      <c r="K106" s="20">
        <v>46556.45</v>
      </c>
      <c r="L106" s="21">
        <v>66920</v>
      </c>
      <c r="M106" s="19">
        <v>22262.75</v>
      </c>
      <c r="N106" s="20">
        <v>39509.4</v>
      </c>
      <c r="O106" s="21">
        <v>61772.15</v>
      </c>
      <c r="P106" s="19">
        <v>22433.599999999999</v>
      </c>
      <c r="Q106" s="20">
        <v>21989.35</v>
      </c>
      <c r="R106" s="21">
        <v>44422.95</v>
      </c>
      <c r="S106" s="19">
        <v>4550.55</v>
      </c>
      <c r="T106" s="20">
        <v>6241.85</v>
      </c>
      <c r="U106" s="21">
        <v>10792.4</v>
      </c>
      <c r="V106" s="47">
        <v>97155.65</v>
      </c>
      <c r="W106" s="20">
        <v>199038.7</v>
      </c>
      <c r="X106" s="21">
        <v>296194.34999999998</v>
      </c>
    </row>
    <row r="107" spans="1:26" ht="13">
      <c r="A107" s="2" t="s">
        <v>277</v>
      </c>
      <c r="B107" s="2" t="s">
        <v>108</v>
      </c>
      <c r="C107" s="89" t="s">
        <v>297</v>
      </c>
      <c r="D107" s="19">
        <v>0</v>
      </c>
      <c r="E107" s="20">
        <v>0</v>
      </c>
      <c r="F107" s="21">
        <v>0</v>
      </c>
      <c r="G107" s="19">
        <v>0</v>
      </c>
      <c r="H107" s="20">
        <v>0</v>
      </c>
      <c r="I107" s="21">
        <v>0</v>
      </c>
      <c r="J107" s="19">
        <v>0</v>
      </c>
      <c r="K107" s="20">
        <v>0</v>
      </c>
      <c r="L107" s="21">
        <v>0</v>
      </c>
      <c r="M107" s="19">
        <v>0</v>
      </c>
      <c r="N107" s="20">
        <v>0</v>
      </c>
      <c r="O107" s="21">
        <v>0</v>
      </c>
      <c r="P107" s="19">
        <v>0</v>
      </c>
      <c r="Q107" s="20">
        <v>0</v>
      </c>
      <c r="R107" s="21">
        <v>0</v>
      </c>
      <c r="S107" s="19">
        <v>0</v>
      </c>
      <c r="T107" s="20">
        <v>0</v>
      </c>
      <c r="U107" s="21">
        <v>0</v>
      </c>
      <c r="V107" s="47">
        <v>0</v>
      </c>
      <c r="W107" s="20">
        <v>0</v>
      </c>
      <c r="X107" s="21">
        <v>0</v>
      </c>
    </row>
    <row r="108" spans="1:26" ht="13">
      <c r="A108" s="2" t="s">
        <v>277</v>
      </c>
      <c r="B108" s="2" t="s">
        <v>109</v>
      </c>
      <c r="C108" s="89" t="s">
        <v>297</v>
      </c>
      <c r="D108" s="19">
        <v>0</v>
      </c>
      <c r="E108" s="20">
        <v>0</v>
      </c>
      <c r="F108" s="21">
        <v>0</v>
      </c>
      <c r="G108" s="19">
        <v>936.95</v>
      </c>
      <c r="H108" s="20">
        <v>40.35</v>
      </c>
      <c r="I108" s="21">
        <v>977.3</v>
      </c>
      <c r="J108" s="19">
        <v>3771.75</v>
      </c>
      <c r="K108" s="20">
        <v>430.05</v>
      </c>
      <c r="L108" s="21">
        <v>4201.8</v>
      </c>
      <c r="M108" s="19">
        <v>26516.25</v>
      </c>
      <c r="N108" s="20">
        <v>1703.5</v>
      </c>
      <c r="O108" s="21">
        <v>28219.75</v>
      </c>
      <c r="P108" s="19">
        <v>12406.15</v>
      </c>
      <c r="Q108" s="20">
        <v>3249.35</v>
      </c>
      <c r="R108" s="21">
        <v>15655.5</v>
      </c>
      <c r="S108" s="19">
        <v>25192.15</v>
      </c>
      <c r="T108" s="20">
        <v>1204.3499999999999</v>
      </c>
      <c r="U108" s="21">
        <v>26396.5</v>
      </c>
      <c r="V108" s="47">
        <v>68823.25</v>
      </c>
      <c r="W108" s="20">
        <v>6627.6</v>
      </c>
      <c r="X108" s="21">
        <v>75450.850000000006</v>
      </c>
    </row>
    <row r="109" spans="1:26" ht="13">
      <c r="A109" s="2" t="s">
        <v>277</v>
      </c>
      <c r="B109" s="2" t="s">
        <v>110</v>
      </c>
      <c r="C109" s="89" t="s">
        <v>297</v>
      </c>
      <c r="D109" s="19">
        <v>0</v>
      </c>
      <c r="E109" s="20">
        <v>0</v>
      </c>
      <c r="F109" s="21">
        <v>0</v>
      </c>
      <c r="G109" s="19">
        <v>5992.2</v>
      </c>
      <c r="H109" s="20">
        <v>1592.5</v>
      </c>
      <c r="I109" s="21">
        <v>7584.7</v>
      </c>
      <c r="J109" s="19">
        <v>36881.199999999997</v>
      </c>
      <c r="K109" s="20">
        <v>800.2</v>
      </c>
      <c r="L109" s="21">
        <v>37681.4</v>
      </c>
      <c r="M109" s="19">
        <v>12453.85</v>
      </c>
      <c r="N109" s="20">
        <v>299.60000000000002</v>
      </c>
      <c r="O109" s="21">
        <v>12753.45</v>
      </c>
      <c r="P109" s="19">
        <v>12209.75</v>
      </c>
      <c r="Q109" s="20">
        <v>2863.65</v>
      </c>
      <c r="R109" s="21">
        <v>15073.4</v>
      </c>
      <c r="S109" s="19">
        <v>22727.45</v>
      </c>
      <c r="T109" s="20">
        <v>1970.15</v>
      </c>
      <c r="U109" s="21">
        <v>24697.599999999999</v>
      </c>
      <c r="V109" s="47">
        <v>90264.45</v>
      </c>
      <c r="W109" s="20">
        <v>7526.1</v>
      </c>
      <c r="X109" s="21">
        <v>97790.55</v>
      </c>
    </row>
    <row r="110" spans="1:26" ht="13">
      <c r="A110" s="2" t="s">
        <v>277</v>
      </c>
      <c r="B110" s="2" t="s">
        <v>111</v>
      </c>
      <c r="C110" s="89" t="s">
        <v>297</v>
      </c>
      <c r="D110" s="19">
        <v>4481.8</v>
      </c>
      <c r="E110" s="20">
        <v>22832.95</v>
      </c>
      <c r="F110" s="21">
        <v>27314.75</v>
      </c>
      <c r="G110" s="19">
        <v>10691.2</v>
      </c>
      <c r="H110" s="20">
        <v>19370.099999999999</v>
      </c>
      <c r="I110" s="21">
        <v>30061.3</v>
      </c>
      <c r="J110" s="19">
        <v>4311.95</v>
      </c>
      <c r="K110" s="20">
        <v>23348</v>
      </c>
      <c r="L110" s="21">
        <v>27659.95</v>
      </c>
      <c r="M110" s="19">
        <v>4695.1000000000004</v>
      </c>
      <c r="N110" s="20">
        <v>20997.35</v>
      </c>
      <c r="O110" s="21">
        <v>25692.45</v>
      </c>
      <c r="P110" s="19">
        <v>2395.1</v>
      </c>
      <c r="Q110" s="20">
        <v>23178.45</v>
      </c>
      <c r="R110" s="21">
        <v>25573.55</v>
      </c>
      <c r="S110" s="19">
        <v>4961.1000000000004</v>
      </c>
      <c r="T110" s="20">
        <v>19008.349999999999</v>
      </c>
      <c r="U110" s="21">
        <v>23969.45</v>
      </c>
      <c r="V110" s="47">
        <v>31536.25</v>
      </c>
      <c r="W110" s="20">
        <v>128735.2</v>
      </c>
      <c r="X110" s="21">
        <v>160271.45000000001</v>
      </c>
    </row>
    <row r="111" spans="1:26" ht="13">
      <c r="A111" s="2" t="s">
        <v>277</v>
      </c>
      <c r="B111" s="2" t="s">
        <v>112</v>
      </c>
      <c r="C111" s="89" t="s">
        <v>297</v>
      </c>
      <c r="D111" s="19">
        <v>19614.849999999999</v>
      </c>
      <c r="E111" s="20">
        <v>1086.05</v>
      </c>
      <c r="F111" s="21">
        <v>20700.900000000001</v>
      </c>
      <c r="G111" s="19">
        <v>15631.45</v>
      </c>
      <c r="H111" s="20">
        <v>2685.45</v>
      </c>
      <c r="I111" s="21">
        <v>18316.900000000001</v>
      </c>
      <c r="J111" s="19">
        <v>29605.4</v>
      </c>
      <c r="K111" s="20">
        <v>639.45000000000005</v>
      </c>
      <c r="L111" s="21">
        <v>30244.85</v>
      </c>
      <c r="M111" s="19">
        <v>33749.699999999997</v>
      </c>
      <c r="N111" s="20">
        <v>346.6</v>
      </c>
      <c r="O111" s="21">
        <v>34096.300000000003</v>
      </c>
      <c r="P111" s="19">
        <v>32474.2</v>
      </c>
      <c r="Q111" s="20">
        <v>196.9</v>
      </c>
      <c r="R111" s="21">
        <v>32671.1</v>
      </c>
      <c r="S111" s="19">
        <v>37599.65</v>
      </c>
      <c r="T111" s="20">
        <v>763.95</v>
      </c>
      <c r="U111" s="21">
        <v>38363.599999999999</v>
      </c>
      <c r="V111" s="47">
        <v>168675.25</v>
      </c>
      <c r="W111" s="20">
        <v>5718.4</v>
      </c>
      <c r="X111" s="21">
        <v>174393.65</v>
      </c>
    </row>
    <row r="112" spans="1:26" ht="13">
      <c r="A112" s="2" t="s">
        <v>277</v>
      </c>
      <c r="B112" s="2" t="s">
        <v>113</v>
      </c>
      <c r="C112" s="89" t="s">
        <v>298</v>
      </c>
      <c r="D112" s="19">
        <v>22811.8</v>
      </c>
      <c r="E112" s="20">
        <v>9689.6</v>
      </c>
      <c r="F112" s="21">
        <v>32501.4</v>
      </c>
      <c r="G112" s="19">
        <v>12305.95</v>
      </c>
      <c r="H112" s="20">
        <v>15208.6</v>
      </c>
      <c r="I112" s="21">
        <v>27514.55</v>
      </c>
      <c r="J112" s="19">
        <v>30854.5</v>
      </c>
      <c r="K112" s="20">
        <v>7006</v>
      </c>
      <c r="L112" s="21">
        <v>37860.5</v>
      </c>
      <c r="M112" s="19">
        <v>11751.15</v>
      </c>
      <c r="N112" s="20">
        <v>3673.15</v>
      </c>
      <c r="O112" s="21">
        <v>15424.3</v>
      </c>
      <c r="P112" s="19">
        <v>0</v>
      </c>
      <c r="Q112" s="20">
        <v>0</v>
      </c>
      <c r="R112" s="21">
        <v>0</v>
      </c>
      <c r="S112" s="19">
        <v>0</v>
      </c>
      <c r="T112" s="20">
        <v>0</v>
      </c>
      <c r="U112" s="21">
        <v>0</v>
      </c>
      <c r="V112" s="47">
        <v>77723.399999999994</v>
      </c>
      <c r="W112" s="20">
        <v>35577.35</v>
      </c>
      <c r="X112" s="21">
        <v>113300.75</v>
      </c>
    </row>
    <row r="113" spans="1:26" ht="13">
      <c r="A113" s="2" t="s">
        <v>277</v>
      </c>
      <c r="B113" s="2" t="s">
        <v>114</v>
      </c>
      <c r="C113" s="89" t="s">
        <v>297</v>
      </c>
      <c r="D113" s="19">
        <v>7034.7</v>
      </c>
      <c r="E113" s="20">
        <v>10508.9</v>
      </c>
      <c r="F113" s="21">
        <v>17543.599999999999</v>
      </c>
      <c r="G113" s="19">
        <v>28756.05</v>
      </c>
      <c r="H113" s="20">
        <v>1529.95</v>
      </c>
      <c r="I113" s="21">
        <v>30286</v>
      </c>
      <c r="J113" s="19">
        <v>32451.65</v>
      </c>
      <c r="K113" s="20">
        <v>2158.0500000000002</v>
      </c>
      <c r="L113" s="21">
        <v>34609.699999999997</v>
      </c>
      <c r="M113" s="19">
        <v>17849.599999999999</v>
      </c>
      <c r="N113" s="20">
        <v>5469.65</v>
      </c>
      <c r="O113" s="21">
        <v>23319.25</v>
      </c>
      <c r="P113" s="19">
        <v>19917.150000000001</v>
      </c>
      <c r="Q113" s="20">
        <v>6217.7</v>
      </c>
      <c r="R113" s="21">
        <v>26134.85</v>
      </c>
      <c r="S113" s="19">
        <v>20101.150000000001</v>
      </c>
      <c r="T113" s="20">
        <v>6635.9</v>
      </c>
      <c r="U113" s="21">
        <v>26737.05</v>
      </c>
      <c r="V113" s="47">
        <v>126110.3</v>
      </c>
      <c r="W113" s="20">
        <v>32520.15</v>
      </c>
      <c r="X113" s="21">
        <v>158630.45000000001</v>
      </c>
      <c r="Z113" s="1"/>
    </row>
    <row r="114" spans="1:26" ht="13">
      <c r="A114" s="2" t="s">
        <v>278</v>
      </c>
      <c r="B114" s="2" t="s">
        <v>115</v>
      </c>
      <c r="C114" s="89" t="s">
        <v>297</v>
      </c>
      <c r="D114" s="19">
        <v>13823.05</v>
      </c>
      <c r="E114" s="20">
        <v>1267.6500000000001</v>
      </c>
      <c r="F114" s="21">
        <v>15090.7</v>
      </c>
      <c r="G114" s="19">
        <v>12142.2</v>
      </c>
      <c r="H114" s="20">
        <v>1659.2</v>
      </c>
      <c r="I114" s="21">
        <v>13801.4</v>
      </c>
      <c r="J114" s="19">
        <v>13773.5</v>
      </c>
      <c r="K114" s="20">
        <v>790.55</v>
      </c>
      <c r="L114" s="21">
        <v>14564.05</v>
      </c>
      <c r="M114" s="19">
        <v>10364.1</v>
      </c>
      <c r="N114" s="20">
        <v>831.3</v>
      </c>
      <c r="O114" s="21">
        <v>11195.4</v>
      </c>
      <c r="P114" s="19">
        <v>12754.25</v>
      </c>
      <c r="Q114" s="20">
        <v>584.5</v>
      </c>
      <c r="R114" s="21">
        <v>13338.75</v>
      </c>
      <c r="S114" s="19">
        <v>8918.25</v>
      </c>
      <c r="T114" s="20">
        <v>1146.0999999999999</v>
      </c>
      <c r="U114" s="21">
        <v>10064.35</v>
      </c>
      <c r="V114" s="47">
        <v>71775.350000000006</v>
      </c>
      <c r="W114" s="20">
        <v>6279.3</v>
      </c>
      <c r="X114" s="21">
        <v>78054.649999999994</v>
      </c>
      <c r="Z114" s="1"/>
    </row>
    <row r="115" spans="1:26" ht="13">
      <c r="A115" s="2" t="s">
        <v>278</v>
      </c>
      <c r="B115" s="2" t="s">
        <v>116</v>
      </c>
      <c r="C115" s="89" t="s">
        <v>297</v>
      </c>
      <c r="D115" s="19">
        <v>12891.5</v>
      </c>
      <c r="E115" s="20">
        <v>852.3</v>
      </c>
      <c r="F115" s="21">
        <v>13743.8</v>
      </c>
      <c r="G115" s="19">
        <v>9520.2999999999993</v>
      </c>
      <c r="H115" s="20">
        <v>101.55</v>
      </c>
      <c r="I115" s="21">
        <v>9621.85</v>
      </c>
      <c r="J115" s="19">
        <v>16205.75</v>
      </c>
      <c r="K115" s="20">
        <v>509.2</v>
      </c>
      <c r="L115" s="21">
        <v>16714.95</v>
      </c>
      <c r="M115" s="19">
        <v>11443.4</v>
      </c>
      <c r="N115" s="20">
        <v>915.75</v>
      </c>
      <c r="O115" s="21">
        <v>12359.15</v>
      </c>
      <c r="P115" s="19">
        <v>15114.1</v>
      </c>
      <c r="Q115" s="20">
        <v>1008.55</v>
      </c>
      <c r="R115" s="21">
        <v>16122.65</v>
      </c>
      <c r="S115" s="19">
        <v>6605.45</v>
      </c>
      <c r="T115" s="20">
        <v>2377.6999999999998</v>
      </c>
      <c r="U115" s="21">
        <v>8983.15</v>
      </c>
      <c r="V115" s="47">
        <v>71780.5</v>
      </c>
      <c r="W115" s="20">
        <v>5765.05</v>
      </c>
      <c r="X115" s="21">
        <v>77545.55</v>
      </c>
    </row>
    <row r="116" spans="1:26" ht="13">
      <c r="A116" s="2" t="s">
        <v>278</v>
      </c>
      <c r="B116" s="2" t="s">
        <v>117</v>
      </c>
      <c r="C116" s="89" t="s">
        <v>297</v>
      </c>
      <c r="D116" s="19">
        <v>11603.75</v>
      </c>
      <c r="E116" s="20">
        <v>1597.15</v>
      </c>
      <c r="F116" s="21">
        <v>13200.9</v>
      </c>
      <c r="G116" s="19">
        <v>12422.05</v>
      </c>
      <c r="H116" s="20">
        <v>1754.05</v>
      </c>
      <c r="I116" s="21">
        <v>14176.1</v>
      </c>
      <c r="J116" s="19">
        <v>12960.95</v>
      </c>
      <c r="K116" s="20">
        <v>663.55</v>
      </c>
      <c r="L116" s="21">
        <v>13624.5</v>
      </c>
      <c r="M116" s="19">
        <v>7298.45</v>
      </c>
      <c r="N116" s="20">
        <v>1504.8</v>
      </c>
      <c r="O116" s="21">
        <v>8803.25</v>
      </c>
      <c r="P116" s="19">
        <v>8009.9</v>
      </c>
      <c r="Q116" s="20">
        <v>1286.2</v>
      </c>
      <c r="R116" s="21">
        <v>9296.1</v>
      </c>
      <c r="S116" s="19">
        <v>3799.6</v>
      </c>
      <c r="T116" s="20">
        <v>3129.55</v>
      </c>
      <c r="U116" s="21">
        <v>6929.15</v>
      </c>
      <c r="V116" s="47">
        <v>56094.7</v>
      </c>
      <c r="W116" s="20">
        <v>9935.2999999999993</v>
      </c>
      <c r="X116" s="21">
        <v>66030</v>
      </c>
    </row>
    <row r="117" spans="1:26" ht="13">
      <c r="A117" s="2" t="s">
        <v>278</v>
      </c>
      <c r="B117" s="2" t="s">
        <v>118</v>
      </c>
      <c r="C117" s="89" t="s">
        <v>297</v>
      </c>
      <c r="D117" s="19">
        <v>4711.1499999999996</v>
      </c>
      <c r="E117" s="20">
        <v>723.6</v>
      </c>
      <c r="F117" s="21">
        <v>5434.75</v>
      </c>
      <c r="G117" s="19">
        <v>5649.8</v>
      </c>
      <c r="H117" s="20">
        <v>1095.05</v>
      </c>
      <c r="I117" s="21">
        <v>6744.85</v>
      </c>
      <c r="J117" s="19">
        <v>11825.25</v>
      </c>
      <c r="K117" s="20">
        <v>592.85</v>
      </c>
      <c r="L117" s="21">
        <v>12418.1</v>
      </c>
      <c r="M117" s="19">
        <v>6905.6</v>
      </c>
      <c r="N117" s="20">
        <v>1712.5</v>
      </c>
      <c r="O117" s="21">
        <v>8618.1</v>
      </c>
      <c r="P117" s="19">
        <v>13273.6</v>
      </c>
      <c r="Q117" s="20">
        <v>1531.05</v>
      </c>
      <c r="R117" s="21">
        <v>14804.65</v>
      </c>
      <c r="S117" s="19">
        <v>4493.3500000000004</v>
      </c>
      <c r="T117" s="20">
        <v>1540.05</v>
      </c>
      <c r="U117" s="21">
        <v>6033.4</v>
      </c>
      <c r="V117" s="47">
        <v>46858.75</v>
      </c>
      <c r="W117" s="20">
        <v>7195.1</v>
      </c>
      <c r="X117" s="21">
        <v>54053.85</v>
      </c>
    </row>
    <row r="118" spans="1:26" ht="13">
      <c r="A118" s="2" t="s">
        <v>278</v>
      </c>
      <c r="B118" s="2" t="s">
        <v>119</v>
      </c>
      <c r="C118" s="89" t="s">
        <v>297</v>
      </c>
      <c r="D118" s="19">
        <v>4265.1000000000004</v>
      </c>
      <c r="E118" s="20">
        <v>893.35</v>
      </c>
      <c r="F118" s="21">
        <v>5158.45</v>
      </c>
      <c r="G118" s="19">
        <v>6450.7</v>
      </c>
      <c r="H118" s="20">
        <v>695.95</v>
      </c>
      <c r="I118" s="21">
        <v>7146.65</v>
      </c>
      <c r="J118" s="19">
        <v>23.6</v>
      </c>
      <c r="K118" s="20">
        <v>0</v>
      </c>
      <c r="L118" s="21">
        <v>23.6</v>
      </c>
      <c r="M118" s="19">
        <v>6823.15</v>
      </c>
      <c r="N118" s="20">
        <v>398.65</v>
      </c>
      <c r="O118" s="21">
        <v>7221.8</v>
      </c>
      <c r="P118" s="19">
        <v>4273.55</v>
      </c>
      <c r="Q118" s="20">
        <v>814</v>
      </c>
      <c r="R118" s="21">
        <v>5087.55</v>
      </c>
      <c r="S118" s="19">
        <v>2855.6</v>
      </c>
      <c r="T118" s="20">
        <v>1303.8</v>
      </c>
      <c r="U118" s="21">
        <v>4159.3999999999996</v>
      </c>
      <c r="V118" s="47">
        <v>24691.7</v>
      </c>
      <c r="W118" s="20">
        <v>4105.75</v>
      </c>
      <c r="X118" s="21">
        <v>28797.45</v>
      </c>
    </row>
    <row r="119" spans="1:26" ht="13">
      <c r="A119" s="2" t="s">
        <v>278</v>
      </c>
      <c r="B119" s="2" t="s">
        <v>120</v>
      </c>
      <c r="C119" s="89" t="s">
        <v>297</v>
      </c>
      <c r="D119" s="19">
        <v>0</v>
      </c>
      <c r="E119" s="20">
        <v>0</v>
      </c>
      <c r="F119" s="21">
        <v>0</v>
      </c>
      <c r="G119" s="19">
        <v>4923.8</v>
      </c>
      <c r="H119" s="20">
        <v>192.1</v>
      </c>
      <c r="I119" s="21">
        <v>5115.8999999999996</v>
      </c>
      <c r="J119" s="19">
        <v>8447.6</v>
      </c>
      <c r="K119" s="20">
        <v>123.9</v>
      </c>
      <c r="L119" s="21">
        <v>8571.5</v>
      </c>
      <c r="M119" s="19">
        <v>3918.45</v>
      </c>
      <c r="N119" s="20">
        <v>867.95</v>
      </c>
      <c r="O119" s="21">
        <v>4786.3999999999996</v>
      </c>
      <c r="P119" s="19">
        <v>4034.1</v>
      </c>
      <c r="Q119" s="20">
        <v>666.1</v>
      </c>
      <c r="R119" s="21">
        <v>4700.2</v>
      </c>
      <c r="S119" s="19">
        <v>4224.8500000000004</v>
      </c>
      <c r="T119" s="20">
        <v>980.2</v>
      </c>
      <c r="U119" s="21">
        <v>5205.05</v>
      </c>
      <c r="V119" s="47">
        <v>25548.799999999999</v>
      </c>
      <c r="W119" s="20">
        <v>2830.25</v>
      </c>
      <c r="X119" s="21">
        <v>28379.05</v>
      </c>
    </row>
    <row r="120" spans="1:26" ht="13">
      <c r="A120" s="2" t="s">
        <v>278</v>
      </c>
      <c r="B120" s="2" t="s">
        <v>121</v>
      </c>
      <c r="C120" s="89" t="s">
        <v>297</v>
      </c>
      <c r="D120" s="19">
        <v>567.45000000000005</v>
      </c>
      <c r="E120" s="20">
        <v>3.81</v>
      </c>
      <c r="F120" s="21">
        <v>571.26</v>
      </c>
      <c r="G120" s="19">
        <v>698.42</v>
      </c>
      <c r="H120" s="20">
        <v>12.72</v>
      </c>
      <c r="I120" s="21">
        <v>711.14</v>
      </c>
      <c r="J120" s="19">
        <v>1664.52</v>
      </c>
      <c r="K120" s="20">
        <v>2.25</v>
      </c>
      <c r="L120" s="21">
        <v>1666.77</v>
      </c>
      <c r="M120" s="19">
        <v>476.35</v>
      </c>
      <c r="N120" s="20">
        <v>0.1</v>
      </c>
      <c r="O120" s="21">
        <v>476.45</v>
      </c>
      <c r="P120" s="19">
        <v>2703.66</v>
      </c>
      <c r="Q120" s="20">
        <v>44.54</v>
      </c>
      <c r="R120" s="21">
        <v>2748.2</v>
      </c>
      <c r="S120" s="19">
        <v>4164.55</v>
      </c>
      <c r="T120" s="20">
        <v>88.4</v>
      </c>
      <c r="U120" s="21">
        <v>4252.95</v>
      </c>
      <c r="V120" s="47">
        <v>10274.950000000001</v>
      </c>
      <c r="W120" s="20">
        <v>151.82</v>
      </c>
      <c r="X120" s="21">
        <v>10426.77</v>
      </c>
    </row>
    <row r="121" spans="1:26" ht="13">
      <c r="A121" s="2" t="s">
        <v>278</v>
      </c>
      <c r="B121" s="2" t="s">
        <v>122</v>
      </c>
      <c r="C121" s="89" t="s">
        <v>297</v>
      </c>
      <c r="D121" s="19">
        <v>339.61</v>
      </c>
      <c r="E121" s="20">
        <v>4.5199999999999996</v>
      </c>
      <c r="F121" s="21">
        <v>344.13</v>
      </c>
      <c r="G121" s="19">
        <v>550.66</v>
      </c>
      <c r="H121" s="20">
        <v>2.36</v>
      </c>
      <c r="I121" s="21">
        <v>553.02</v>
      </c>
      <c r="J121" s="19">
        <v>503.22</v>
      </c>
      <c r="K121" s="20">
        <v>0.36</v>
      </c>
      <c r="L121" s="21">
        <v>503.58</v>
      </c>
      <c r="M121" s="19">
        <v>632.82000000000005</v>
      </c>
      <c r="N121" s="20">
        <v>0.55000000000000004</v>
      </c>
      <c r="O121" s="21">
        <v>633.37</v>
      </c>
      <c r="P121" s="19">
        <v>0</v>
      </c>
      <c r="Q121" s="20">
        <v>0</v>
      </c>
      <c r="R121" s="21">
        <v>0</v>
      </c>
      <c r="S121" s="19">
        <v>900.87</v>
      </c>
      <c r="T121" s="20">
        <v>9.4700000000000006</v>
      </c>
      <c r="U121" s="21">
        <v>910.34</v>
      </c>
      <c r="V121" s="47">
        <v>2927.18</v>
      </c>
      <c r="W121" s="20">
        <v>17.260000000000002</v>
      </c>
      <c r="X121" s="21">
        <v>2944.44</v>
      </c>
    </row>
    <row r="122" spans="1:26" ht="13">
      <c r="A122" s="2" t="s">
        <v>278</v>
      </c>
      <c r="B122" s="2" t="s">
        <v>123</v>
      </c>
      <c r="C122" s="89" t="s">
        <v>297</v>
      </c>
      <c r="D122" s="19">
        <v>1772.19</v>
      </c>
      <c r="E122" s="20">
        <v>411.7</v>
      </c>
      <c r="F122" s="21">
        <v>2183.89</v>
      </c>
      <c r="G122" s="19">
        <v>2019.89</v>
      </c>
      <c r="H122" s="20">
        <v>266.52999999999997</v>
      </c>
      <c r="I122" s="21">
        <v>2286.42</v>
      </c>
      <c r="J122" s="19">
        <v>2955.98</v>
      </c>
      <c r="K122" s="20">
        <v>133.61000000000001</v>
      </c>
      <c r="L122" s="21">
        <v>3089.59</v>
      </c>
      <c r="M122" s="19">
        <v>3556.44</v>
      </c>
      <c r="N122" s="20">
        <v>226.7</v>
      </c>
      <c r="O122" s="21">
        <v>3783.14</v>
      </c>
      <c r="P122" s="19">
        <v>4419.6499999999996</v>
      </c>
      <c r="Q122" s="20">
        <v>213.07</v>
      </c>
      <c r="R122" s="21">
        <v>4632.72</v>
      </c>
      <c r="S122" s="19">
        <v>3877.53</v>
      </c>
      <c r="T122" s="20">
        <v>279.66000000000003</v>
      </c>
      <c r="U122" s="21">
        <v>4157.1899999999996</v>
      </c>
      <c r="V122" s="47">
        <v>18601.68</v>
      </c>
      <c r="W122" s="20">
        <v>1531.27</v>
      </c>
      <c r="X122" s="21">
        <v>20132.95</v>
      </c>
      <c r="Z122" s="1"/>
    </row>
    <row r="123" spans="1:26" ht="13">
      <c r="A123" s="2" t="s">
        <v>278</v>
      </c>
      <c r="B123" s="2" t="s">
        <v>124</v>
      </c>
      <c r="C123" s="89" t="s">
        <v>297</v>
      </c>
      <c r="D123" s="19">
        <v>1150</v>
      </c>
      <c r="E123" s="20">
        <v>227.57</v>
      </c>
      <c r="F123" s="21">
        <v>1377.57</v>
      </c>
      <c r="G123" s="19">
        <v>2021.46</v>
      </c>
      <c r="H123" s="20">
        <v>417.86</v>
      </c>
      <c r="I123" s="21">
        <v>2439.3200000000002</v>
      </c>
      <c r="J123" s="19">
        <v>1756.41</v>
      </c>
      <c r="K123" s="20">
        <v>484.76</v>
      </c>
      <c r="L123" s="21">
        <v>2241.17</v>
      </c>
      <c r="M123" s="19">
        <v>1640.99</v>
      </c>
      <c r="N123" s="20">
        <v>644.54999999999995</v>
      </c>
      <c r="O123" s="21">
        <v>2285.54</v>
      </c>
      <c r="P123" s="19">
        <v>1432.37</v>
      </c>
      <c r="Q123" s="20">
        <v>290.67</v>
      </c>
      <c r="R123" s="21">
        <v>1723.04</v>
      </c>
      <c r="S123" s="19">
        <v>868.38</v>
      </c>
      <c r="T123" s="20">
        <v>105.53</v>
      </c>
      <c r="U123" s="21">
        <v>973.91</v>
      </c>
      <c r="V123" s="47">
        <v>8869.61</v>
      </c>
      <c r="W123" s="20">
        <v>2170.94</v>
      </c>
      <c r="X123" s="21">
        <v>11040.55</v>
      </c>
      <c r="Z123" s="1"/>
    </row>
    <row r="124" spans="1:26" ht="13">
      <c r="A124" s="2" t="s">
        <v>279</v>
      </c>
      <c r="B124" s="2" t="s">
        <v>125</v>
      </c>
      <c r="C124" s="89" t="s">
        <v>297</v>
      </c>
      <c r="D124" s="19">
        <v>5625.4</v>
      </c>
      <c r="E124" s="20">
        <v>7593</v>
      </c>
      <c r="F124" s="21">
        <v>13218.4</v>
      </c>
      <c r="G124" s="19">
        <v>2578.1999999999998</v>
      </c>
      <c r="H124" s="20">
        <v>7213.35</v>
      </c>
      <c r="I124" s="21">
        <v>9791.5499999999993</v>
      </c>
      <c r="J124" s="19">
        <v>3319.65</v>
      </c>
      <c r="K124" s="20">
        <v>3399.6</v>
      </c>
      <c r="L124" s="21">
        <v>6719.25</v>
      </c>
      <c r="M124" s="19">
        <v>1513.35</v>
      </c>
      <c r="N124" s="20">
        <v>782.8</v>
      </c>
      <c r="O124" s="21">
        <v>2296.15</v>
      </c>
      <c r="P124" s="19">
        <v>3212.8</v>
      </c>
      <c r="Q124" s="20">
        <v>3921.25</v>
      </c>
      <c r="R124" s="21">
        <v>7134.05</v>
      </c>
      <c r="S124" s="19">
        <v>2937.6</v>
      </c>
      <c r="T124" s="20">
        <v>2957.1</v>
      </c>
      <c r="U124" s="21">
        <v>5894.7</v>
      </c>
      <c r="V124" s="47">
        <v>19187</v>
      </c>
      <c r="W124" s="20">
        <v>25867.1</v>
      </c>
      <c r="X124" s="21">
        <v>45054.1</v>
      </c>
      <c r="Z124" s="1"/>
    </row>
    <row r="125" spans="1:26" ht="13">
      <c r="A125" s="2" t="s">
        <v>280</v>
      </c>
      <c r="B125" s="2" t="s">
        <v>126</v>
      </c>
      <c r="C125" s="89" t="s">
        <v>297</v>
      </c>
      <c r="D125" s="19">
        <v>0</v>
      </c>
      <c r="E125" s="20">
        <v>0</v>
      </c>
      <c r="F125" s="21">
        <v>0</v>
      </c>
      <c r="G125" s="19">
        <v>0</v>
      </c>
      <c r="H125" s="20">
        <v>0</v>
      </c>
      <c r="I125" s="21">
        <v>0</v>
      </c>
      <c r="J125" s="19">
        <v>0</v>
      </c>
      <c r="K125" s="20">
        <v>0</v>
      </c>
      <c r="L125" s="21">
        <v>0</v>
      </c>
      <c r="M125" s="19">
        <v>0</v>
      </c>
      <c r="N125" s="20">
        <v>0</v>
      </c>
      <c r="O125" s="21">
        <v>0</v>
      </c>
      <c r="P125" s="19">
        <v>0</v>
      </c>
      <c r="Q125" s="20">
        <v>0</v>
      </c>
      <c r="R125" s="21">
        <v>0</v>
      </c>
      <c r="S125" s="19">
        <v>0</v>
      </c>
      <c r="T125" s="20">
        <v>0</v>
      </c>
      <c r="U125" s="21">
        <v>0</v>
      </c>
      <c r="V125" s="47">
        <v>0</v>
      </c>
      <c r="W125" s="20">
        <v>0</v>
      </c>
      <c r="X125" s="21">
        <v>0</v>
      </c>
    </row>
    <row r="126" spans="1:26" ht="13">
      <c r="A126" s="2" t="s">
        <v>280</v>
      </c>
      <c r="B126" s="2" t="s">
        <v>127</v>
      </c>
      <c r="C126" s="89" t="s">
        <v>297</v>
      </c>
      <c r="D126" s="19">
        <v>0</v>
      </c>
      <c r="E126" s="20">
        <v>0</v>
      </c>
      <c r="F126" s="21">
        <v>0</v>
      </c>
      <c r="G126" s="19">
        <v>0</v>
      </c>
      <c r="H126" s="20">
        <v>0</v>
      </c>
      <c r="I126" s="21">
        <v>0</v>
      </c>
      <c r="J126" s="19">
        <v>0</v>
      </c>
      <c r="K126" s="20">
        <v>0</v>
      </c>
      <c r="L126" s="21">
        <v>0</v>
      </c>
      <c r="M126" s="19">
        <v>0</v>
      </c>
      <c r="N126" s="20">
        <v>0</v>
      </c>
      <c r="O126" s="21">
        <v>0</v>
      </c>
      <c r="P126" s="19">
        <v>0</v>
      </c>
      <c r="Q126" s="20">
        <v>0</v>
      </c>
      <c r="R126" s="21">
        <v>0</v>
      </c>
      <c r="S126" s="19">
        <v>0</v>
      </c>
      <c r="T126" s="20">
        <v>0</v>
      </c>
      <c r="U126" s="21">
        <v>0</v>
      </c>
      <c r="V126" s="47">
        <v>0</v>
      </c>
      <c r="W126" s="20">
        <v>0</v>
      </c>
      <c r="X126" s="21">
        <v>0</v>
      </c>
    </row>
    <row r="127" spans="1:26" ht="13">
      <c r="A127" s="2" t="s">
        <v>280</v>
      </c>
      <c r="B127" s="2" t="s">
        <v>128</v>
      </c>
      <c r="C127" s="89" t="s">
        <v>297</v>
      </c>
      <c r="D127" s="19">
        <v>0</v>
      </c>
      <c r="E127" s="20">
        <v>0</v>
      </c>
      <c r="F127" s="21">
        <v>0</v>
      </c>
      <c r="G127" s="19">
        <v>0</v>
      </c>
      <c r="H127" s="20">
        <v>0</v>
      </c>
      <c r="I127" s="21">
        <v>0</v>
      </c>
      <c r="J127" s="19">
        <v>0</v>
      </c>
      <c r="K127" s="20">
        <v>0</v>
      </c>
      <c r="L127" s="21">
        <v>0</v>
      </c>
      <c r="M127" s="19">
        <v>0</v>
      </c>
      <c r="N127" s="20">
        <v>0</v>
      </c>
      <c r="O127" s="21">
        <v>0</v>
      </c>
      <c r="P127" s="19">
        <v>0</v>
      </c>
      <c r="Q127" s="20">
        <v>0</v>
      </c>
      <c r="R127" s="21">
        <v>0</v>
      </c>
      <c r="S127" s="19">
        <v>0</v>
      </c>
      <c r="T127" s="20">
        <v>0</v>
      </c>
      <c r="U127" s="21">
        <v>0</v>
      </c>
      <c r="V127" s="47">
        <v>0</v>
      </c>
      <c r="W127" s="20">
        <v>0</v>
      </c>
      <c r="X127" s="21">
        <v>0</v>
      </c>
      <c r="Z127" s="1"/>
    </row>
    <row r="128" spans="1:26" ht="13">
      <c r="A128" s="2" t="s">
        <v>280</v>
      </c>
      <c r="B128" s="2" t="s">
        <v>129</v>
      </c>
      <c r="C128" s="89" t="s">
        <v>297</v>
      </c>
      <c r="D128" s="19">
        <v>0</v>
      </c>
      <c r="E128" s="20">
        <v>0</v>
      </c>
      <c r="F128" s="21">
        <v>0</v>
      </c>
      <c r="G128" s="19">
        <v>0</v>
      </c>
      <c r="H128" s="20">
        <v>0</v>
      </c>
      <c r="I128" s="21">
        <v>0</v>
      </c>
      <c r="J128" s="19">
        <v>0</v>
      </c>
      <c r="K128" s="20">
        <v>0</v>
      </c>
      <c r="L128" s="21">
        <v>0</v>
      </c>
      <c r="M128" s="19">
        <v>0</v>
      </c>
      <c r="N128" s="20">
        <v>0</v>
      </c>
      <c r="O128" s="21">
        <v>0</v>
      </c>
      <c r="P128" s="19">
        <v>0</v>
      </c>
      <c r="Q128" s="20">
        <v>0</v>
      </c>
      <c r="R128" s="21">
        <v>0</v>
      </c>
      <c r="S128" s="19">
        <v>0</v>
      </c>
      <c r="T128" s="20">
        <v>0</v>
      </c>
      <c r="U128" s="21">
        <v>0</v>
      </c>
      <c r="V128" s="47">
        <v>0</v>
      </c>
      <c r="W128" s="20">
        <v>0</v>
      </c>
      <c r="X128" s="21">
        <v>0</v>
      </c>
      <c r="Z128" s="1"/>
    </row>
    <row r="129" spans="1:26" ht="13">
      <c r="A129" s="2" t="s">
        <v>280</v>
      </c>
      <c r="B129" s="2" t="s">
        <v>130</v>
      </c>
      <c r="C129" s="89" t="s">
        <v>297</v>
      </c>
      <c r="D129" s="19">
        <v>0</v>
      </c>
      <c r="E129" s="20">
        <v>0</v>
      </c>
      <c r="F129" s="21">
        <v>0</v>
      </c>
      <c r="G129" s="19">
        <v>0</v>
      </c>
      <c r="H129" s="20">
        <v>0</v>
      </c>
      <c r="I129" s="21">
        <v>0</v>
      </c>
      <c r="J129" s="19">
        <v>0</v>
      </c>
      <c r="K129" s="20">
        <v>0</v>
      </c>
      <c r="L129" s="21">
        <v>0</v>
      </c>
      <c r="M129" s="19">
        <v>0</v>
      </c>
      <c r="N129" s="20">
        <v>0</v>
      </c>
      <c r="O129" s="21">
        <v>0</v>
      </c>
      <c r="P129" s="19">
        <v>0</v>
      </c>
      <c r="Q129" s="20">
        <v>0</v>
      </c>
      <c r="R129" s="21">
        <v>0</v>
      </c>
      <c r="S129" s="19">
        <v>0</v>
      </c>
      <c r="T129" s="20">
        <v>0</v>
      </c>
      <c r="U129" s="21">
        <v>0</v>
      </c>
      <c r="V129" s="47">
        <v>0</v>
      </c>
      <c r="W129" s="20">
        <v>0</v>
      </c>
      <c r="X129" s="21">
        <v>0</v>
      </c>
    </row>
    <row r="130" spans="1:26" ht="13">
      <c r="A130" s="2" t="s">
        <v>280</v>
      </c>
      <c r="B130" s="2" t="s">
        <v>131</v>
      </c>
      <c r="C130" s="89" t="s">
        <v>297</v>
      </c>
      <c r="D130" s="19">
        <v>0</v>
      </c>
      <c r="E130" s="20">
        <v>0</v>
      </c>
      <c r="F130" s="21">
        <v>0</v>
      </c>
      <c r="G130" s="19">
        <v>0</v>
      </c>
      <c r="H130" s="20">
        <v>0</v>
      </c>
      <c r="I130" s="21">
        <v>0</v>
      </c>
      <c r="J130" s="19">
        <v>0</v>
      </c>
      <c r="K130" s="20">
        <v>0</v>
      </c>
      <c r="L130" s="21">
        <v>0</v>
      </c>
      <c r="M130" s="19">
        <v>0</v>
      </c>
      <c r="N130" s="20">
        <v>0</v>
      </c>
      <c r="O130" s="21">
        <v>0</v>
      </c>
      <c r="P130" s="19">
        <v>0</v>
      </c>
      <c r="Q130" s="20">
        <v>0</v>
      </c>
      <c r="R130" s="21">
        <v>0</v>
      </c>
      <c r="S130" s="19">
        <v>0</v>
      </c>
      <c r="T130" s="20">
        <v>0</v>
      </c>
      <c r="U130" s="21">
        <v>0</v>
      </c>
      <c r="V130" s="47">
        <v>0</v>
      </c>
      <c r="W130" s="20">
        <v>0</v>
      </c>
      <c r="X130" s="21">
        <v>0</v>
      </c>
      <c r="Z130" s="1"/>
    </row>
    <row r="131" spans="1:26" ht="13">
      <c r="A131" s="2" t="s">
        <v>280</v>
      </c>
      <c r="B131" s="2" t="s">
        <v>132</v>
      </c>
      <c r="C131" s="89" t="s">
        <v>297</v>
      </c>
      <c r="D131" s="19">
        <v>0</v>
      </c>
      <c r="E131" s="20">
        <v>0</v>
      </c>
      <c r="F131" s="21">
        <v>0</v>
      </c>
      <c r="G131" s="19">
        <v>0</v>
      </c>
      <c r="H131" s="20">
        <v>0</v>
      </c>
      <c r="I131" s="21">
        <v>0</v>
      </c>
      <c r="J131" s="19">
        <v>0</v>
      </c>
      <c r="K131" s="20">
        <v>0</v>
      </c>
      <c r="L131" s="21">
        <v>0</v>
      </c>
      <c r="M131" s="19">
        <v>0</v>
      </c>
      <c r="N131" s="20">
        <v>0</v>
      </c>
      <c r="O131" s="21">
        <v>0</v>
      </c>
      <c r="P131" s="19">
        <v>0</v>
      </c>
      <c r="Q131" s="20">
        <v>0</v>
      </c>
      <c r="R131" s="21">
        <v>0</v>
      </c>
      <c r="S131" s="19">
        <v>0</v>
      </c>
      <c r="T131" s="20">
        <v>0</v>
      </c>
      <c r="U131" s="21">
        <v>0</v>
      </c>
      <c r="V131" s="47">
        <v>0</v>
      </c>
      <c r="W131" s="20">
        <v>0</v>
      </c>
      <c r="X131" s="21">
        <v>0</v>
      </c>
      <c r="Z131" s="1"/>
    </row>
    <row r="132" spans="1:26" ht="13">
      <c r="A132" s="2" t="s">
        <v>280</v>
      </c>
      <c r="B132" s="2" t="s">
        <v>133</v>
      </c>
      <c r="C132" s="89" t="s">
        <v>297</v>
      </c>
      <c r="D132" s="19">
        <v>0</v>
      </c>
      <c r="E132" s="20">
        <v>0</v>
      </c>
      <c r="F132" s="21">
        <v>0</v>
      </c>
      <c r="G132" s="19">
        <v>0</v>
      </c>
      <c r="H132" s="20">
        <v>0</v>
      </c>
      <c r="I132" s="21">
        <v>0</v>
      </c>
      <c r="J132" s="19">
        <v>0</v>
      </c>
      <c r="K132" s="20">
        <v>0</v>
      </c>
      <c r="L132" s="21">
        <v>0</v>
      </c>
      <c r="M132" s="19">
        <v>0</v>
      </c>
      <c r="N132" s="20">
        <v>0</v>
      </c>
      <c r="O132" s="21">
        <v>0</v>
      </c>
      <c r="P132" s="19">
        <v>0</v>
      </c>
      <c r="Q132" s="20">
        <v>0</v>
      </c>
      <c r="R132" s="21">
        <v>0</v>
      </c>
      <c r="S132" s="19">
        <v>0</v>
      </c>
      <c r="T132" s="20">
        <v>0</v>
      </c>
      <c r="U132" s="21">
        <v>0</v>
      </c>
      <c r="V132" s="47">
        <v>0</v>
      </c>
      <c r="W132" s="20">
        <v>0</v>
      </c>
      <c r="X132" s="21">
        <v>0</v>
      </c>
    </row>
    <row r="133" spans="1:26" ht="13">
      <c r="A133" s="2" t="s">
        <v>280</v>
      </c>
      <c r="B133" s="2" t="s">
        <v>134</v>
      </c>
      <c r="C133" s="89" t="s">
        <v>297</v>
      </c>
      <c r="D133" s="19">
        <v>0</v>
      </c>
      <c r="E133" s="20">
        <v>0</v>
      </c>
      <c r="F133" s="21">
        <v>0</v>
      </c>
      <c r="G133" s="19">
        <v>0</v>
      </c>
      <c r="H133" s="20">
        <v>0</v>
      </c>
      <c r="I133" s="21">
        <v>0</v>
      </c>
      <c r="J133" s="19">
        <v>0</v>
      </c>
      <c r="K133" s="20">
        <v>0</v>
      </c>
      <c r="L133" s="21">
        <v>0</v>
      </c>
      <c r="M133" s="19">
        <v>0</v>
      </c>
      <c r="N133" s="20">
        <v>0</v>
      </c>
      <c r="O133" s="21">
        <v>0</v>
      </c>
      <c r="P133" s="19">
        <v>0</v>
      </c>
      <c r="Q133" s="20">
        <v>0</v>
      </c>
      <c r="R133" s="21">
        <v>0</v>
      </c>
      <c r="S133" s="19">
        <v>0</v>
      </c>
      <c r="T133" s="20">
        <v>0</v>
      </c>
      <c r="U133" s="21">
        <v>0</v>
      </c>
      <c r="V133" s="47">
        <v>0</v>
      </c>
      <c r="W133" s="20">
        <v>0</v>
      </c>
      <c r="X133" s="21">
        <v>0</v>
      </c>
      <c r="Z133" s="1"/>
    </row>
    <row r="134" spans="1:26" ht="13">
      <c r="A134" s="2" t="s">
        <v>280</v>
      </c>
      <c r="B134" s="2" t="s">
        <v>135</v>
      </c>
      <c r="C134" s="89" t="s">
        <v>297</v>
      </c>
      <c r="D134" s="19">
        <v>0</v>
      </c>
      <c r="E134" s="20">
        <v>0</v>
      </c>
      <c r="F134" s="21">
        <v>0</v>
      </c>
      <c r="G134" s="19">
        <v>0</v>
      </c>
      <c r="H134" s="20">
        <v>0</v>
      </c>
      <c r="I134" s="21">
        <v>0</v>
      </c>
      <c r="J134" s="19">
        <v>0</v>
      </c>
      <c r="K134" s="20">
        <v>0</v>
      </c>
      <c r="L134" s="21">
        <v>0</v>
      </c>
      <c r="M134" s="19">
        <v>0</v>
      </c>
      <c r="N134" s="20">
        <v>0</v>
      </c>
      <c r="O134" s="21">
        <v>0</v>
      </c>
      <c r="P134" s="19">
        <v>0</v>
      </c>
      <c r="Q134" s="20">
        <v>0</v>
      </c>
      <c r="R134" s="21">
        <v>0</v>
      </c>
      <c r="S134" s="19">
        <v>0</v>
      </c>
      <c r="T134" s="20">
        <v>0</v>
      </c>
      <c r="U134" s="21">
        <v>0</v>
      </c>
      <c r="V134" s="47">
        <v>0</v>
      </c>
      <c r="W134" s="20">
        <v>0</v>
      </c>
      <c r="X134" s="21">
        <v>0</v>
      </c>
    </row>
    <row r="135" spans="1:26" ht="13">
      <c r="A135" s="2" t="s">
        <v>280</v>
      </c>
      <c r="B135" s="2" t="s">
        <v>136</v>
      </c>
      <c r="C135" s="89" t="s">
        <v>297</v>
      </c>
      <c r="D135" s="19">
        <v>0</v>
      </c>
      <c r="E135" s="20">
        <v>0</v>
      </c>
      <c r="F135" s="21">
        <v>0</v>
      </c>
      <c r="G135" s="19">
        <v>0</v>
      </c>
      <c r="H135" s="20">
        <v>0</v>
      </c>
      <c r="I135" s="21">
        <v>0</v>
      </c>
      <c r="J135" s="19">
        <v>0</v>
      </c>
      <c r="K135" s="20">
        <v>0</v>
      </c>
      <c r="L135" s="21">
        <v>0</v>
      </c>
      <c r="M135" s="19">
        <v>0</v>
      </c>
      <c r="N135" s="20">
        <v>0</v>
      </c>
      <c r="O135" s="21">
        <v>0</v>
      </c>
      <c r="P135" s="19">
        <v>682.98</v>
      </c>
      <c r="Q135" s="20">
        <v>1290.75</v>
      </c>
      <c r="R135" s="21">
        <v>1973.73</v>
      </c>
      <c r="S135" s="19">
        <v>3096.53</v>
      </c>
      <c r="T135" s="20">
        <v>5761.68</v>
      </c>
      <c r="U135" s="21">
        <v>8858.2099999999991</v>
      </c>
      <c r="V135" s="47">
        <v>3779.51</v>
      </c>
      <c r="W135" s="20">
        <v>7052.43</v>
      </c>
      <c r="X135" s="21">
        <v>10831.94</v>
      </c>
    </row>
    <row r="136" spans="1:26" ht="13">
      <c r="A136" s="2" t="s">
        <v>280</v>
      </c>
      <c r="B136" s="2" t="s">
        <v>137</v>
      </c>
      <c r="C136" s="89" t="s">
        <v>297</v>
      </c>
      <c r="D136" s="19">
        <v>0</v>
      </c>
      <c r="E136" s="20">
        <v>0</v>
      </c>
      <c r="F136" s="21">
        <v>0</v>
      </c>
      <c r="G136" s="19">
        <v>315.02999999999997</v>
      </c>
      <c r="H136" s="20">
        <v>419.9</v>
      </c>
      <c r="I136" s="21">
        <v>734.93</v>
      </c>
      <c r="J136" s="19">
        <v>2.88</v>
      </c>
      <c r="K136" s="20">
        <v>281.73</v>
      </c>
      <c r="L136" s="21">
        <v>284.61</v>
      </c>
      <c r="M136" s="19">
        <v>483.15</v>
      </c>
      <c r="N136" s="20">
        <v>850</v>
      </c>
      <c r="O136" s="21">
        <v>1333.15</v>
      </c>
      <c r="P136" s="19">
        <v>0</v>
      </c>
      <c r="Q136" s="20">
        <v>0</v>
      </c>
      <c r="R136" s="21">
        <v>0</v>
      </c>
      <c r="S136" s="19">
        <v>0</v>
      </c>
      <c r="T136" s="20">
        <v>0</v>
      </c>
      <c r="U136" s="21">
        <v>0</v>
      </c>
      <c r="V136" s="47">
        <v>801.06</v>
      </c>
      <c r="W136" s="20">
        <v>1551.63</v>
      </c>
      <c r="X136" s="21">
        <v>2352.69</v>
      </c>
    </row>
    <row r="137" spans="1:26" ht="13">
      <c r="A137" s="2" t="s">
        <v>280</v>
      </c>
      <c r="B137" s="2" t="s">
        <v>138</v>
      </c>
      <c r="C137" s="89" t="s">
        <v>297</v>
      </c>
      <c r="D137" s="19">
        <v>0</v>
      </c>
      <c r="E137" s="20">
        <v>0</v>
      </c>
      <c r="F137" s="21">
        <v>0</v>
      </c>
      <c r="G137" s="19">
        <v>0</v>
      </c>
      <c r="H137" s="20">
        <v>0</v>
      </c>
      <c r="I137" s="21">
        <v>0</v>
      </c>
      <c r="J137" s="19">
        <v>0</v>
      </c>
      <c r="K137" s="20">
        <v>0</v>
      </c>
      <c r="L137" s="21">
        <v>0</v>
      </c>
      <c r="M137" s="19">
        <v>0</v>
      </c>
      <c r="N137" s="20">
        <v>0</v>
      </c>
      <c r="O137" s="21">
        <v>0</v>
      </c>
      <c r="P137" s="19">
        <v>0</v>
      </c>
      <c r="Q137" s="20">
        <v>0</v>
      </c>
      <c r="R137" s="21">
        <v>0</v>
      </c>
      <c r="S137" s="19">
        <v>0</v>
      </c>
      <c r="T137" s="20">
        <v>0</v>
      </c>
      <c r="U137" s="21">
        <v>0</v>
      </c>
      <c r="V137" s="47">
        <v>0</v>
      </c>
      <c r="W137" s="20">
        <v>0</v>
      </c>
      <c r="X137" s="21">
        <v>0</v>
      </c>
      <c r="Z137" s="1"/>
    </row>
    <row r="138" spans="1:26" ht="13">
      <c r="A138" s="2" t="s">
        <v>280</v>
      </c>
      <c r="B138" s="2" t="s">
        <v>139</v>
      </c>
      <c r="C138" s="89" t="s">
        <v>297</v>
      </c>
      <c r="D138" s="19">
        <v>0</v>
      </c>
      <c r="E138" s="20">
        <v>0</v>
      </c>
      <c r="F138" s="21">
        <v>0</v>
      </c>
      <c r="G138" s="19">
        <v>0</v>
      </c>
      <c r="H138" s="20">
        <v>0</v>
      </c>
      <c r="I138" s="21">
        <v>0</v>
      </c>
      <c r="J138" s="19">
        <v>0</v>
      </c>
      <c r="K138" s="20">
        <v>0</v>
      </c>
      <c r="L138" s="21">
        <v>0</v>
      </c>
      <c r="M138" s="19">
        <v>0</v>
      </c>
      <c r="N138" s="20">
        <v>0</v>
      </c>
      <c r="O138" s="21">
        <v>0</v>
      </c>
      <c r="P138" s="19">
        <v>0</v>
      </c>
      <c r="Q138" s="20">
        <v>0</v>
      </c>
      <c r="R138" s="21">
        <v>0</v>
      </c>
      <c r="S138" s="19">
        <v>0</v>
      </c>
      <c r="T138" s="20">
        <v>0</v>
      </c>
      <c r="U138" s="21">
        <v>0</v>
      </c>
      <c r="V138" s="47">
        <v>0</v>
      </c>
      <c r="W138" s="20">
        <v>0</v>
      </c>
      <c r="X138" s="21">
        <v>0</v>
      </c>
      <c r="Z138" s="1"/>
    </row>
    <row r="139" spans="1:26" ht="13">
      <c r="A139" s="2" t="s">
        <v>280</v>
      </c>
      <c r="B139" s="2" t="s">
        <v>140</v>
      </c>
      <c r="C139" s="89" t="s">
        <v>297</v>
      </c>
      <c r="D139" s="19">
        <v>4237.55</v>
      </c>
      <c r="E139" s="20">
        <v>0</v>
      </c>
      <c r="F139" s="21">
        <v>4237.55</v>
      </c>
      <c r="G139" s="19">
        <v>0</v>
      </c>
      <c r="H139" s="20">
        <v>0</v>
      </c>
      <c r="I139" s="21">
        <v>0</v>
      </c>
      <c r="J139" s="19">
        <v>0</v>
      </c>
      <c r="K139" s="20">
        <v>0</v>
      </c>
      <c r="L139" s="21">
        <v>0</v>
      </c>
      <c r="M139" s="19">
        <v>0</v>
      </c>
      <c r="N139" s="20">
        <v>0</v>
      </c>
      <c r="O139" s="21">
        <v>0</v>
      </c>
      <c r="P139" s="19">
        <v>0</v>
      </c>
      <c r="Q139" s="20">
        <v>0</v>
      </c>
      <c r="R139" s="21">
        <v>0</v>
      </c>
      <c r="S139" s="19">
        <v>0</v>
      </c>
      <c r="T139" s="20">
        <v>0</v>
      </c>
      <c r="U139" s="21">
        <v>0</v>
      </c>
      <c r="V139" s="47">
        <v>4237.55</v>
      </c>
      <c r="W139" s="20">
        <v>0</v>
      </c>
      <c r="X139" s="21">
        <v>4237.55</v>
      </c>
      <c r="Z139" s="1"/>
    </row>
    <row r="140" spans="1:26" ht="13">
      <c r="A140" s="2" t="s">
        <v>280</v>
      </c>
      <c r="B140" s="2" t="s">
        <v>141</v>
      </c>
      <c r="C140" s="89" t="s">
        <v>297</v>
      </c>
      <c r="D140" s="19">
        <v>5411.55</v>
      </c>
      <c r="E140" s="20">
        <v>0</v>
      </c>
      <c r="F140" s="21">
        <v>5411.55</v>
      </c>
      <c r="G140" s="19">
        <v>0</v>
      </c>
      <c r="H140" s="20">
        <v>0</v>
      </c>
      <c r="I140" s="21">
        <v>0</v>
      </c>
      <c r="J140" s="19">
        <v>0</v>
      </c>
      <c r="K140" s="20">
        <v>0</v>
      </c>
      <c r="L140" s="21">
        <v>0</v>
      </c>
      <c r="M140" s="19">
        <v>6582.93</v>
      </c>
      <c r="N140" s="20">
        <v>276.14999999999998</v>
      </c>
      <c r="O140" s="21">
        <v>6859.08</v>
      </c>
      <c r="P140" s="19">
        <v>8333.5499999999993</v>
      </c>
      <c r="Q140" s="20">
        <v>202.05</v>
      </c>
      <c r="R140" s="21">
        <v>8535.6</v>
      </c>
      <c r="S140" s="19">
        <v>4030.75</v>
      </c>
      <c r="T140" s="20">
        <v>1008.8</v>
      </c>
      <c r="U140" s="21">
        <v>5039.55</v>
      </c>
      <c r="V140" s="47">
        <v>24358.78</v>
      </c>
      <c r="W140" s="20">
        <v>1487</v>
      </c>
      <c r="X140" s="21">
        <v>25845.78</v>
      </c>
      <c r="Z140" s="1"/>
    </row>
    <row r="141" spans="1:26" ht="13">
      <c r="A141" s="2" t="s">
        <v>280</v>
      </c>
      <c r="B141" s="2" t="s">
        <v>142</v>
      </c>
      <c r="C141" s="89" t="s">
        <v>297</v>
      </c>
      <c r="D141" s="19">
        <v>34900.1</v>
      </c>
      <c r="E141" s="20">
        <v>69.900000000000006</v>
      </c>
      <c r="F141" s="21">
        <v>34970</v>
      </c>
      <c r="G141" s="19">
        <v>30407.48</v>
      </c>
      <c r="H141" s="20">
        <v>436.95</v>
      </c>
      <c r="I141" s="21">
        <v>30844.43</v>
      </c>
      <c r="J141" s="19">
        <v>32934.28</v>
      </c>
      <c r="K141" s="20">
        <v>9.9499999999999993</v>
      </c>
      <c r="L141" s="21">
        <v>32944.230000000003</v>
      </c>
      <c r="M141" s="19">
        <v>22448.68</v>
      </c>
      <c r="N141" s="20">
        <v>123.7</v>
      </c>
      <c r="O141" s="21">
        <v>22572.38</v>
      </c>
      <c r="P141" s="19">
        <v>0</v>
      </c>
      <c r="Q141" s="20">
        <v>0</v>
      </c>
      <c r="R141" s="21">
        <v>0</v>
      </c>
      <c r="S141" s="19">
        <v>13010.43</v>
      </c>
      <c r="T141" s="20">
        <v>1404.05</v>
      </c>
      <c r="U141" s="21">
        <v>14414.48</v>
      </c>
      <c r="V141" s="47">
        <v>133700.97</v>
      </c>
      <c r="W141" s="20">
        <v>2044.55</v>
      </c>
      <c r="X141" s="21">
        <v>135745.51999999999</v>
      </c>
    </row>
    <row r="142" spans="1:26" ht="13">
      <c r="A142" s="2" t="s">
        <v>280</v>
      </c>
      <c r="B142" s="2" t="s">
        <v>143</v>
      </c>
      <c r="C142" s="89" t="s">
        <v>297</v>
      </c>
      <c r="D142" s="19">
        <v>7645.15</v>
      </c>
      <c r="E142" s="20">
        <v>991.2</v>
      </c>
      <c r="F142" s="21">
        <v>8636.35</v>
      </c>
      <c r="G142" s="19">
        <v>22368.2</v>
      </c>
      <c r="H142" s="20">
        <v>1398.95</v>
      </c>
      <c r="I142" s="21">
        <v>23767.15</v>
      </c>
      <c r="J142" s="19">
        <v>4371.3</v>
      </c>
      <c r="K142" s="20">
        <v>1867.05</v>
      </c>
      <c r="L142" s="21">
        <v>6238.35</v>
      </c>
      <c r="M142" s="19">
        <v>23606.85</v>
      </c>
      <c r="N142" s="20">
        <v>712.58</v>
      </c>
      <c r="O142" s="21">
        <v>24319.43</v>
      </c>
      <c r="P142" s="19">
        <v>2268.1999999999998</v>
      </c>
      <c r="Q142" s="20">
        <v>227.13</v>
      </c>
      <c r="R142" s="21">
        <v>2495.33</v>
      </c>
      <c r="S142" s="19">
        <v>15095.63</v>
      </c>
      <c r="T142" s="20">
        <v>907.43</v>
      </c>
      <c r="U142" s="21">
        <v>16003.06</v>
      </c>
      <c r="V142" s="47">
        <v>75355.33</v>
      </c>
      <c r="W142" s="20">
        <v>6104.34</v>
      </c>
      <c r="X142" s="21">
        <v>81459.67</v>
      </c>
    </row>
    <row r="143" spans="1:26" ht="13">
      <c r="A143" s="2" t="s">
        <v>281</v>
      </c>
      <c r="B143" s="2" t="s">
        <v>144</v>
      </c>
      <c r="C143" s="89" t="s">
        <v>297</v>
      </c>
      <c r="D143" s="19">
        <v>6691.87</v>
      </c>
      <c r="E143" s="20">
        <v>5798.23</v>
      </c>
      <c r="F143" s="21">
        <v>12490.1</v>
      </c>
      <c r="G143" s="19">
        <v>3567.48</v>
      </c>
      <c r="H143" s="20">
        <v>4112.38</v>
      </c>
      <c r="I143" s="21">
        <v>7679.86</v>
      </c>
      <c r="J143" s="19">
        <v>4524.26</v>
      </c>
      <c r="K143" s="20">
        <v>1720.15</v>
      </c>
      <c r="L143" s="21">
        <v>6244.41</v>
      </c>
      <c r="M143" s="19">
        <v>1186.51</v>
      </c>
      <c r="N143" s="20">
        <v>2683.92</v>
      </c>
      <c r="O143" s="21">
        <v>3870.43</v>
      </c>
      <c r="P143" s="19">
        <v>1320.58</v>
      </c>
      <c r="Q143" s="20">
        <v>1718.33</v>
      </c>
      <c r="R143" s="21">
        <v>3038.91</v>
      </c>
      <c r="S143" s="19">
        <v>3203.33</v>
      </c>
      <c r="T143" s="20">
        <v>2584.4899999999998</v>
      </c>
      <c r="U143" s="21">
        <v>5787.82</v>
      </c>
      <c r="V143" s="47">
        <v>20494.03</v>
      </c>
      <c r="W143" s="20">
        <v>18617.5</v>
      </c>
      <c r="X143" s="21">
        <v>39111.53</v>
      </c>
    </row>
    <row r="144" spans="1:26" ht="13">
      <c r="A144" s="2" t="s">
        <v>282</v>
      </c>
      <c r="B144" s="2" t="s">
        <v>145</v>
      </c>
      <c r="C144" s="89" t="s">
        <v>297</v>
      </c>
      <c r="D144" s="19">
        <v>0</v>
      </c>
      <c r="E144" s="20">
        <v>0</v>
      </c>
      <c r="F144" s="21">
        <v>0</v>
      </c>
      <c r="G144" s="19">
        <v>0</v>
      </c>
      <c r="H144" s="20">
        <v>0</v>
      </c>
      <c r="I144" s="21">
        <v>0</v>
      </c>
      <c r="J144" s="19">
        <v>215.64</v>
      </c>
      <c r="K144" s="20">
        <v>1502.19</v>
      </c>
      <c r="L144" s="21">
        <v>1717.83</v>
      </c>
      <c r="M144" s="19">
        <v>24.93</v>
      </c>
      <c r="N144" s="20">
        <v>89.37</v>
      </c>
      <c r="O144" s="21">
        <v>114.3</v>
      </c>
      <c r="P144" s="19">
        <v>0.36</v>
      </c>
      <c r="Q144" s="20">
        <v>308.88</v>
      </c>
      <c r="R144" s="21">
        <v>309.24</v>
      </c>
      <c r="S144" s="19">
        <v>19.170000000000002</v>
      </c>
      <c r="T144" s="20">
        <v>41.76</v>
      </c>
      <c r="U144" s="21">
        <v>60.93</v>
      </c>
      <c r="V144" s="47">
        <v>260.10000000000002</v>
      </c>
      <c r="W144" s="20">
        <v>1942.2</v>
      </c>
      <c r="X144" s="21">
        <v>2202.3000000000002</v>
      </c>
    </row>
    <row r="145" spans="1:24" ht="13">
      <c r="A145" s="2" t="s">
        <v>282</v>
      </c>
      <c r="B145" s="2" t="s">
        <v>146</v>
      </c>
      <c r="C145" s="89" t="s">
        <v>297</v>
      </c>
      <c r="D145" s="19">
        <v>0</v>
      </c>
      <c r="E145" s="20">
        <v>0</v>
      </c>
      <c r="F145" s="21">
        <v>0</v>
      </c>
      <c r="G145" s="19">
        <v>0</v>
      </c>
      <c r="H145" s="20">
        <v>0</v>
      </c>
      <c r="I145" s="21">
        <v>0</v>
      </c>
      <c r="J145" s="19">
        <v>0</v>
      </c>
      <c r="K145" s="20">
        <v>0</v>
      </c>
      <c r="L145" s="21">
        <v>0</v>
      </c>
      <c r="M145" s="19">
        <v>0</v>
      </c>
      <c r="N145" s="20">
        <v>0</v>
      </c>
      <c r="O145" s="21">
        <v>0</v>
      </c>
      <c r="P145" s="19">
        <v>0</v>
      </c>
      <c r="Q145" s="20">
        <v>0</v>
      </c>
      <c r="R145" s="21">
        <v>0</v>
      </c>
      <c r="S145" s="19">
        <v>0</v>
      </c>
      <c r="T145" s="20">
        <v>0</v>
      </c>
      <c r="U145" s="21">
        <v>0</v>
      </c>
      <c r="V145" s="47">
        <v>0</v>
      </c>
      <c r="W145" s="20">
        <v>0</v>
      </c>
      <c r="X145" s="21">
        <v>0</v>
      </c>
    </row>
    <row r="146" spans="1:24" ht="13">
      <c r="A146" s="2" t="s">
        <v>282</v>
      </c>
      <c r="B146" s="2" t="s">
        <v>147</v>
      </c>
      <c r="C146" s="89" t="s">
        <v>297</v>
      </c>
      <c r="D146" s="19">
        <v>0</v>
      </c>
      <c r="E146" s="20">
        <v>0</v>
      </c>
      <c r="F146" s="21">
        <v>0</v>
      </c>
      <c r="G146" s="19">
        <v>2.97</v>
      </c>
      <c r="H146" s="20">
        <v>77.67</v>
      </c>
      <c r="I146" s="21">
        <v>80.64</v>
      </c>
      <c r="J146" s="19">
        <v>317.97000000000003</v>
      </c>
      <c r="K146" s="20">
        <v>867.69</v>
      </c>
      <c r="L146" s="21">
        <v>1185.6600000000001</v>
      </c>
      <c r="M146" s="19">
        <v>0</v>
      </c>
      <c r="N146" s="20">
        <v>0</v>
      </c>
      <c r="O146" s="21">
        <v>0</v>
      </c>
      <c r="P146" s="19">
        <v>0</v>
      </c>
      <c r="Q146" s="20">
        <v>0</v>
      </c>
      <c r="R146" s="21">
        <v>0</v>
      </c>
      <c r="S146" s="19">
        <v>0.09</v>
      </c>
      <c r="T146" s="20">
        <v>714.6</v>
      </c>
      <c r="U146" s="21">
        <v>714.69</v>
      </c>
      <c r="V146" s="47">
        <v>321.02999999999997</v>
      </c>
      <c r="W146" s="20">
        <v>1659.96</v>
      </c>
      <c r="X146" s="21">
        <v>1980.99</v>
      </c>
    </row>
    <row r="147" spans="1:24" ht="13">
      <c r="A147" s="2" t="s">
        <v>282</v>
      </c>
      <c r="B147" s="2" t="s">
        <v>148</v>
      </c>
      <c r="C147" s="89" t="s">
        <v>297</v>
      </c>
      <c r="D147" s="19">
        <v>2521.15</v>
      </c>
      <c r="E147" s="20">
        <v>8916.25</v>
      </c>
      <c r="F147" s="21">
        <v>11437.4</v>
      </c>
      <c r="G147" s="19">
        <v>2429.6999999999998</v>
      </c>
      <c r="H147" s="20">
        <v>3873.6</v>
      </c>
      <c r="I147" s="21">
        <v>6303.3</v>
      </c>
      <c r="J147" s="19">
        <v>2432.15</v>
      </c>
      <c r="K147" s="20">
        <v>3292.95</v>
      </c>
      <c r="L147" s="21">
        <v>5725.1</v>
      </c>
      <c r="M147" s="19">
        <v>2392.4</v>
      </c>
      <c r="N147" s="20">
        <v>2029.6</v>
      </c>
      <c r="O147" s="21">
        <v>4422</v>
      </c>
      <c r="P147" s="19">
        <v>2097.9</v>
      </c>
      <c r="Q147" s="20">
        <v>1676.1</v>
      </c>
      <c r="R147" s="21">
        <v>3774</v>
      </c>
      <c r="S147" s="19">
        <v>3133.7</v>
      </c>
      <c r="T147" s="20">
        <v>2304.6999999999998</v>
      </c>
      <c r="U147" s="21">
        <v>5438.4</v>
      </c>
      <c r="V147" s="47">
        <v>15007</v>
      </c>
      <c r="W147" s="20">
        <v>22093.200000000001</v>
      </c>
      <c r="X147" s="21">
        <v>37100.199999999997</v>
      </c>
    </row>
    <row r="148" spans="1:24" ht="13">
      <c r="A148" s="2" t="s">
        <v>282</v>
      </c>
      <c r="B148" s="2" t="s">
        <v>149</v>
      </c>
      <c r="C148" s="89" t="s">
        <v>297</v>
      </c>
      <c r="D148" s="19">
        <v>3615.4</v>
      </c>
      <c r="E148" s="20">
        <v>6199.15</v>
      </c>
      <c r="F148" s="21">
        <v>9814.5499999999993</v>
      </c>
      <c r="G148" s="19">
        <v>5637.5</v>
      </c>
      <c r="H148" s="20">
        <v>4447.8999999999996</v>
      </c>
      <c r="I148" s="21">
        <v>10085.4</v>
      </c>
      <c r="J148" s="19">
        <v>4881.2</v>
      </c>
      <c r="K148" s="20">
        <v>2117.65</v>
      </c>
      <c r="L148" s="21">
        <v>6998.85</v>
      </c>
      <c r="M148" s="19">
        <v>2974.05</v>
      </c>
      <c r="N148" s="20">
        <v>2764.1</v>
      </c>
      <c r="O148" s="21">
        <v>5738.15</v>
      </c>
      <c r="P148" s="19">
        <v>2793.45</v>
      </c>
      <c r="Q148" s="20">
        <v>2922.65</v>
      </c>
      <c r="R148" s="21">
        <v>5716.1</v>
      </c>
      <c r="S148" s="19">
        <v>2742.6</v>
      </c>
      <c r="T148" s="20">
        <v>2500.85</v>
      </c>
      <c r="U148" s="21">
        <v>5243.45</v>
      </c>
      <c r="V148" s="47">
        <v>22644.2</v>
      </c>
      <c r="W148" s="20">
        <v>20952.3</v>
      </c>
      <c r="X148" s="21">
        <v>43596.5</v>
      </c>
    </row>
    <row r="149" spans="1:24" ht="13">
      <c r="A149" s="2" t="s">
        <v>282</v>
      </c>
      <c r="B149" s="2" t="s">
        <v>150</v>
      </c>
      <c r="C149" s="89" t="s">
        <v>297</v>
      </c>
      <c r="D149" s="19">
        <v>3403.26</v>
      </c>
      <c r="E149" s="20">
        <v>12.24</v>
      </c>
      <c r="F149" s="21">
        <v>3415.5</v>
      </c>
      <c r="G149" s="19">
        <v>26660.52</v>
      </c>
      <c r="H149" s="20">
        <v>173.7</v>
      </c>
      <c r="I149" s="21">
        <v>26834.22</v>
      </c>
      <c r="J149" s="19">
        <v>5473.62</v>
      </c>
      <c r="K149" s="20">
        <v>65.88</v>
      </c>
      <c r="L149" s="21">
        <v>5539.5</v>
      </c>
      <c r="M149" s="19">
        <v>18662.580000000002</v>
      </c>
      <c r="N149" s="20">
        <v>3477.6</v>
      </c>
      <c r="O149" s="21">
        <v>22140.18</v>
      </c>
      <c r="P149" s="19">
        <v>10863.54</v>
      </c>
      <c r="Q149" s="20">
        <v>1778.31</v>
      </c>
      <c r="R149" s="21">
        <v>12641.85</v>
      </c>
      <c r="S149" s="19">
        <v>6302.52</v>
      </c>
      <c r="T149" s="20">
        <v>3381.48</v>
      </c>
      <c r="U149" s="21">
        <v>9684</v>
      </c>
      <c r="V149" s="47">
        <v>71366.039999999994</v>
      </c>
      <c r="W149" s="20">
        <v>8889.2099999999991</v>
      </c>
      <c r="X149" s="21">
        <v>80255.25</v>
      </c>
    </row>
    <row r="150" spans="1:24" ht="13">
      <c r="A150" s="2" t="s">
        <v>282</v>
      </c>
      <c r="B150" s="2" t="s">
        <v>151</v>
      </c>
      <c r="C150" s="89" t="s">
        <v>297</v>
      </c>
      <c r="D150" s="19">
        <v>23218.65</v>
      </c>
      <c r="E150" s="20">
        <v>93.42</v>
      </c>
      <c r="F150" s="21">
        <v>23312.07</v>
      </c>
      <c r="G150" s="19">
        <v>29558.52</v>
      </c>
      <c r="H150" s="20">
        <v>206.64</v>
      </c>
      <c r="I150" s="21">
        <v>29765.16</v>
      </c>
      <c r="J150" s="19">
        <v>361.8</v>
      </c>
      <c r="K150" s="20">
        <v>451.35</v>
      </c>
      <c r="L150" s="21">
        <v>813.15</v>
      </c>
      <c r="M150" s="19">
        <v>38208.6</v>
      </c>
      <c r="N150" s="20">
        <v>777.69</v>
      </c>
      <c r="O150" s="21">
        <v>38986.29</v>
      </c>
      <c r="P150" s="19">
        <v>17252.46</v>
      </c>
      <c r="Q150" s="20">
        <v>1587.06</v>
      </c>
      <c r="R150" s="21">
        <v>18839.52</v>
      </c>
      <c r="S150" s="19">
        <v>17591.580000000002</v>
      </c>
      <c r="T150" s="20">
        <v>2565.54</v>
      </c>
      <c r="U150" s="21">
        <v>20157.12</v>
      </c>
      <c r="V150" s="47">
        <v>126191.61</v>
      </c>
      <c r="W150" s="20">
        <v>5681.7</v>
      </c>
      <c r="X150" s="21">
        <v>131873.31</v>
      </c>
    </row>
    <row r="151" spans="1:24" ht="13">
      <c r="A151" s="2" t="s">
        <v>282</v>
      </c>
      <c r="B151" s="2" t="s">
        <v>152</v>
      </c>
      <c r="C151" s="89" t="s">
        <v>297</v>
      </c>
      <c r="D151" s="19">
        <v>3239.19</v>
      </c>
      <c r="E151" s="20">
        <v>3249.18</v>
      </c>
      <c r="F151" s="21">
        <v>6488.37</v>
      </c>
      <c r="G151" s="19">
        <v>9913.59</v>
      </c>
      <c r="H151" s="20">
        <v>5459.13</v>
      </c>
      <c r="I151" s="21">
        <v>15372.72</v>
      </c>
      <c r="J151" s="19">
        <v>7304.49</v>
      </c>
      <c r="K151" s="20">
        <v>6403.32</v>
      </c>
      <c r="L151" s="21">
        <v>13707.81</v>
      </c>
      <c r="M151" s="19">
        <v>1378.26</v>
      </c>
      <c r="N151" s="20">
        <v>1252.3499999999999</v>
      </c>
      <c r="O151" s="21">
        <v>2630.61</v>
      </c>
      <c r="P151" s="19">
        <v>0</v>
      </c>
      <c r="Q151" s="20">
        <v>0</v>
      </c>
      <c r="R151" s="21">
        <v>0</v>
      </c>
      <c r="S151" s="19">
        <v>0</v>
      </c>
      <c r="T151" s="20">
        <v>0</v>
      </c>
      <c r="U151" s="21">
        <v>0</v>
      </c>
      <c r="V151" s="47">
        <v>21835.53</v>
      </c>
      <c r="W151" s="20">
        <v>16363.98</v>
      </c>
      <c r="X151" s="21">
        <v>38199.51</v>
      </c>
    </row>
    <row r="152" spans="1:24" ht="13">
      <c r="A152" s="2" t="s">
        <v>282</v>
      </c>
      <c r="B152" s="2" t="s">
        <v>153</v>
      </c>
      <c r="C152" s="89" t="s">
        <v>297</v>
      </c>
      <c r="D152" s="19">
        <v>12114.54</v>
      </c>
      <c r="E152" s="20">
        <v>191.97</v>
      </c>
      <c r="F152" s="21">
        <v>12306.51</v>
      </c>
      <c r="G152" s="19">
        <v>33131.519999999997</v>
      </c>
      <c r="H152" s="20">
        <v>137.88</v>
      </c>
      <c r="I152" s="21">
        <v>33269.4</v>
      </c>
      <c r="J152" s="19">
        <v>21747.15</v>
      </c>
      <c r="K152" s="20">
        <v>760.05</v>
      </c>
      <c r="L152" s="21">
        <v>22507.200000000001</v>
      </c>
      <c r="M152" s="19">
        <v>16744.5</v>
      </c>
      <c r="N152" s="20">
        <v>360.36</v>
      </c>
      <c r="O152" s="21">
        <v>17104.86</v>
      </c>
      <c r="P152" s="19">
        <v>18145.080000000002</v>
      </c>
      <c r="Q152" s="20">
        <v>509.04</v>
      </c>
      <c r="R152" s="21">
        <v>18654.12</v>
      </c>
      <c r="S152" s="19">
        <v>15022.71</v>
      </c>
      <c r="T152" s="20">
        <v>1365.39</v>
      </c>
      <c r="U152" s="21">
        <v>16388.099999999999</v>
      </c>
      <c r="V152" s="47">
        <v>116905.5</v>
      </c>
      <c r="W152" s="20">
        <v>3324.69</v>
      </c>
      <c r="X152" s="21">
        <v>120230.19</v>
      </c>
    </row>
    <row r="153" spans="1:24" ht="13">
      <c r="A153" s="2" t="s">
        <v>282</v>
      </c>
      <c r="B153" s="2" t="s">
        <v>154</v>
      </c>
      <c r="C153" s="89" t="s">
        <v>297</v>
      </c>
      <c r="D153" s="19">
        <v>5104.3500000000004</v>
      </c>
      <c r="E153" s="20">
        <v>3830.94</v>
      </c>
      <c r="F153" s="21">
        <v>8935.2900000000009</v>
      </c>
      <c r="G153" s="19">
        <v>8459.5499999999993</v>
      </c>
      <c r="H153" s="20">
        <v>8103.42</v>
      </c>
      <c r="I153" s="21">
        <v>16562.97</v>
      </c>
      <c r="J153" s="19">
        <v>2584.2600000000002</v>
      </c>
      <c r="K153" s="20">
        <v>9613.98</v>
      </c>
      <c r="L153" s="21">
        <v>12198.24</v>
      </c>
      <c r="M153" s="19">
        <v>3089.07</v>
      </c>
      <c r="N153" s="20">
        <v>10399.950000000001</v>
      </c>
      <c r="O153" s="21">
        <v>13489.02</v>
      </c>
      <c r="P153" s="19">
        <v>3242.61</v>
      </c>
      <c r="Q153" s="20">
        <v>5286.96</v>
      </c>
      <c r="R153" s="21">
        <v>8529.57</v>
      </c>
      <c r="S153" s="19">
        <v>5157.45</v>
      </c>
      <c r="T153" s="20">
        <v>7678.98</v>
      </c>
      <c r="U153" s="21">
        <v>12836.43</v>
      </c>
      <c r="V153" s="47">
        <v>27637.29</v>
      </c>
      <c r="W153" s="20">
        <v>44914.23</v>
      </c>
      <c r="X153" s="21">
        <v>72551.520000000004</v>
      </c>
    </row>
    <row r="154" spans="1:24" ht="13">
      <c r="A154" s="2" t="s">
        <v>282</v>
      </c>
      <c r="B154" s="2" t="s">
        <v>155</v>
      </c>
      <c r="C154" s="89" t="s">
        <v>297</v>
      </c>
      <c r="D154" s="19">
        <v>4057.56</v>
      </c>
      <c r="E154" s="20">
        <v>4634.46</v>
      </c>
      <c r="F154" s="21">
        <v>8692.02</v>
      </c>
      <c r="G154" s="19">
        <v>9972.99</v>
      </c>
      <c r="H154" s="20">
        <v>5960.07</v>
      </c>
      <c r="I154" s="21">
        <v>15933.06</v>
      </c>
      <c r="J154" s="19">
        <v>5687.55</v>
      </c>
      <c r="K154" s="20">
        <v>3620.34</v>
      </c>
      <c r="L154" s="21">
        <v>9307.89</v>
      </c>
      <c r="M154" s="19">
        <v>4467.87</v>
      </c>
      <c r="N154" s="20">
        <v>4290.66</v>
      </c>
      <c r="O154" s="21">
        <v>8758.5300000000007</v>
      </c>
      <c r="P154" s="19">
        <v>6052.86</v>
      </c>
      <c r="Q154" s="20">
        <v>5363.01</v>
      </c>
      <c r="R154" s="21">
        <v>11415.87</v>
      </c>
      <c r="S154" s="19">
        <v>4579.47</v>
      </c>
      <c r="T154" s="20">
        <v>5134.95</v>
      </c>
      <c r="U154" s="21">
        <v>9714.42</v>
      </c>
      <c r="V154" s="47">
        <v>34818.300000000003</v>
      </c>
      <c r="W154" s="20">
        <v>29003.49</v>
      </c>
      <c r="X154" s="21">
        <v>63821.79</v>
      </c>
    </row>
    <row r="155" spans="1:24" ht="13">
      <c r="A155" s="2" t="s">
        <v>282</v>
      </c>
      <c r="B155" s="2" t="s">
        <v>156</v>
      </c>
      <c r="C155" s="89" t="s">
        <v>297</v>
      </c>
      <c r="D155" s="19">
        <v>0</v>
      </c>
      <c r="E155" s="20">
        <v>0</v>
      </c>
      <c r="F155" s="21">
        <v>0</v>
      </c>
      <c r="G155" s="19">
        <v>0</v>
      </c>
      <c r="H155" s="20">
        <v>0</v>
      </c>
      <c r="I155" s="21">
        <v>0</v>
      </c>
      <c r="J155" s="19">
        <v>0</v>
      </c>
      <c r="K155" s="20">
        <v>0</v>
      </c>
      <c r="L155" s="21">
        <v>0</v>
      </c>
      <c r="M155" s="19">
        <v>0</v>
      </c>
      <c r="N155" s="20">
        <v>0</v>
      </c>
      <c r="O155" s="21">
        <v>0</v>
      </c>
      <c r="P155" s="19">
        <v>1342.62</v>
      </c>
      <c r="Q155" s="20">
        <v>1983.51</v>
      </c>
      <c r="R155" s="21">
        <v>3326.13</v>
      </c>
      <c r="S155" s="19">
        <v>6407.64</v>
      </c>
      <c r="T155" s="20">
        <v>5610.33</v>
      </c>
      <c r="U155" s="21">
        <v>12017.97</v>
      </c>
      <c r="V155" s="47">
        <v>7750.26</v>
      </c>
      <c r="W155" s="20">
        <v>7593.84</v>
      </c>
      <c r="X155" s="21">
        <v>15344.1</v>
      </c>
    </row>
    <row r="156" spans="1:24" ht="13">
      <c r="A156" s="2" t="s">
        <v>282</v>
      </c>
      <c r="B156" s="2" t="s">
        <v>157</v>
      </c>
      <c r="C156" s="89" t="s">
        <v>297</v>
      </c>
      <c r="D156" s="19">
        <v>5436.09</v>
      </c>
      <c r="E156" s="20">
        <v>5161.7700000000004</v>
      </c>
      <c r="F156" s="21">
        <v>10597.86</v>
      </c>
      <c r="G156" s="19">
        <v>7325.64</v>
      </c>
      <c r="H156" s="20">
        <v>6756.66</v>
      </c>
      <c r="I156" s="21">
        <v>14082.3</v>
      </c>
      <c r="J156" s="19">
        <v>3752.19</v>
      </c>
      <c r="K156" s="20">
        <v>4480.0200000000004</v>
      </c>
      <c r="L156" s="21">
        <v>8232.2099999999991</v>
      </c>
      <c r="M156" s="19">
        <v>8152.47</v>
      </c>
      <c r="N156" s="20">
        <v>7094.25</v>
      </c>
      <c r="O156" s="21">
        <v>15246.72</v>
      </c>
      <c r="P156" s="19">
        <v>3058.11</v>
      </c>
      <c r="Q156" s="20">
        <v>4947.66</v>
      </c>
      <c r="R156" s="21">
        <v>8005.77</v>
      </c>
      <c r="S156" s="19">
        <v>0</v>
      </c>
      <c r="T156" s="20">
        <v>0</v>
      </c>
      <c r="U156" s="21">
        <v>0</v>
      </c>
      <c r="V156" s="47">
        <v>27724.5</v>
      </c>
      <c r="W156" s="20">
        <v>28440.36</v>
      </c>
      <c r="X156" s="21">
        <v>56164.86</v>
      </c>
    </row>
    <row r="157" spans="1:24" ht="13">
      <c r="A157" s="2" t="s">
        <v>282</v>
      </c>
      <c r="B157" s="2" t="s">
        <v>158</v>
      </c>
      <c r="C157" s="89" t="s">
        <v>297</v>
      </c>
      <c r="D157" s="19">
        <v>0</v>
      </c>
      <c r="E157" s="20">
        <v>0</v>
      </c>
      <c r="F157" s="21">
        <v>0</v>
      </c>
      <c r="G157" s="19">
        <v>0</v>
      </c>
      <c r="H157" s="20">
        <v>0</v>
      </c>
      <c r="I157" s="21">
        <v>0</v>
      </c>
      <c r="J157" s="19">
        <v>0</v>
      </c>
      <c r="K157" s="20">
        <v>0</v>
      </c>
      <c r="L157" s="21">
        <v>0</v>
      </c>
      <c r="M157" s="19">
        <v>12.3</v>
      </c>
      <c r="N157" s="20">
        <v>38.86</v>
      </c>
      <c r="O157" s="21">
        <v>51.16</v>
      </c>
      <c r="P157" s="19">
        <v>1.69</v>
      </c>
      <c r="Q157" s="20">
        <v>0.11</v>
      </c>
      <c r="R157" s="21">
        <v>1.8</v>
      </c>
      <c r="S157" s="19">
        <v>0.02</v>
      </c>
      <c r="T157" s="20">
        <v>2.88</v>
      </c>
      <c r="U157" s="21">
        <v>2.9</v>
      </c>
      <c r="V157" s="47">
        <v>14.01</v>
      </c>
      <c r="W157" s="20">
        <v>41.85</v>
      </c>
      <c r="X157" s="21">
        <v>55.86</v>
      </c>
    </row>
    <row r="158" spans="1:24" ht="13">
      <c r="A158" s="2" t="s">
        <v>282</v>
      </c>
      <c r="B158" s="2" t="s">
        <v>159</v>
      </c>
      <c r="C158" s="89" t="s">
        <v>297</v>
      </c>
      <c r="D158" s="19">
        <v>0.89</v>
      </c>
      <c r="E158" s="20">
        <v>1.63</v>
      </c>
      <c r="F158" s="21">
        <v>2.52</v>
      </c>
      <c r="G158" s="19">
        <v>0</v>
      </c>
      <c r="H158" s="20">
        <v>0</v>
      </c>
      <c r="I158" s="21">
        <v>0</v>
      </c>
      <c r="J158" s="19">
        <v>0</v>
      </c>
      <c r="K158" s="20">
        <v>0</v>
      </c>
      <c r="L158" s="21">
        <v>0</v>
      </c>
      <c r="M158" s="19">
        <v>13.45</v>
      </c>
      <c r="N158" s="20">
        <v>23.42</v>
      </c>
      <c r="O158" s="21">
        <v>36.869999999999997</v>
      </c>
      <c r="P158" s="19">
        <v>3.56</v>
      </c>
      <c r="Q158" s="20">
        <v>1.32</v>
      </c>
      <c r="R158" s="21">
        <v>4.88</v>
      </c>
      <c r="S158" s="19">
        <v>6.55</v>
      </c>
      <c r="T158" s="20">
        <v>4.62</v>
      </c>
      <c r="U158" s="21">
        <v>11.17</v>
      </c>
      <c r="V158" s="47">
        <v>24.45</v>
      </c>
      <c r="W158" s="20">
        <v>30.99</v>
      </c>
      <c r="X158" s="21">
        <v>55.44</v>
      </c>
    </row>
    <row r="159" spans="1:24" ht="13">
      <c r="A159" s="2" t="s">
        <v>283</v>
      </c>
      <c r="B159" s="2" t="s">
        <v>160</v>
      </c>
      <c r="C159" s="89" t="s">
        <v>297</v>
      </c>
      <c r="D159" s="19">
        <v>2116.85</v>
      </c>
      <c r="E159" s="20">
        <v>1485.4</v>
      </c>
      <c r="F159" s="21">
        <v>3602.25</v>
      </c>
      <c r="G159" s="19">
        <v>1094.5</v>
      </c>
      <c r="H159" s="20">
        <v>564.6</v>
      </c>
      <c r="I159" s="21">
        <v>1659.1</v>
      </c>
      <c r="J159" s="19">
        <v>1460.2</v>
      </c>
      <c r="K159" s="20">
        <v>1489.15</v>
      </c>
      <c r="L159" s="21">
        <v>2949.35</v>
      </c>
      <c r="M159" s="19">
        <v>1432.1</v>
      </c>
      <c r="N159" s="20">
        <v>350.25</v>
      </c>
      <c r="O159" s="21">
        <v>1782.35</v>
      </c>
      <c r="P159" s="19">
        <v>1366.3</v>
      </c>
      <c r="Q159" s="20">
        <v>1906.3</v>
      </c>
      <c r="R159" s="21">
        <v>3272.6</v>
      </c>
      <c r="S159" s="19">
        <v>1642.45</v>
      </c>
      <c r="T159" s="20">
        <v>2809.3</v>
      </c>
      <c r="U159" s="21">
        <v>4451.75</v>
      </c>
      <c r="V159" s="47">
        <v>9112.4</v>
      </c>
      <c r="W159" s="20">
        <v>8605</v>
      </c>
      <c r="X159" s="21">
        <v>17717.400000000001</v>
      </c>
    </row>
    <row r="160" spans="1:24" ht="13">
      <c r="A160" s="2" t="s">
        <v>284</v>
      </c>
      <c r="B160" s="2" t="s">
        <v>161</v>
      </c>
      <c r="C160" s="89" t="s">
        <v>297</v>
      </c>
      <c r="D160" s="19">
        <v>13098.51</v>
      </c>
      <c r="E160" s="20">
        <v>7165.53</v>
      </c>
      <c r="F160" s="21">
        <v>20264.04</v>
      </c>
      <c r="G160" s="19">
        <v>13417.25</v>
      </c>
      <c r="H160" s="20">
        <v>4975.97</v>
      </c>
      <c r="I160" s="21">
        <v>18393.22</v>
      </c>
      <c r="J160" s="19">
        <v>10315.49</v>
      </c>
      <c r="K160" s="20">
        <v>4777.79</v>
      </c>
      <c r="L160" s="21">
        <v>15093.28</v>
      </c>
      <c r="M160" s="19">
        <v>6817.77</v>
      </c>
      <c r="N160" s="20">
        <v>5423.63</v>
      </c>
      <c r="O160" s="21">
        <v>12241.4</v>
      </c>
      <c r="P160" s="19">
        <v>11959.38</v>
      </c>
      <c r="Q160" s="20">
        <v>8015.36</v>
      </c>
      <c r="R160" s="21">
        <v>19974.740000000002</v>
      </c>
      <c r="S160" s="19">
        <v>8462.75</v>
      </c>
      <c r="T160" s="20">
        <v>8006.04</v>
      </c>
      <c r="U160" s="21">
        <v>16468.79</v>
      </c>
      <c r="V160" s="47">
        <v>64071.15</v>
      </c>
      <c r="W160" s="20">
        <v>38364.32</v>
      </c>
      <c r="X160" s="21">
        <v>102435.47</v>
      </c>
    </row>
    <row r="161" spans="1:26" ht="13">
      <c r="A161" s="2" t="s">
        <v>285</v>
      </c>
      <c r="B161" s="2" t="s">
        <v>162</v>
      </c>
      <c r="C161" s="89" t="s">
        <v>297</v>
      </c>
      <c r="D161" s="19">
        <v>0</v>
      </c>
      <c r="E161" s="20">
        <v>3.44</v>
      </c>
      <c r="F161" s="21">
        <v>3.44</v>
      </c>
      <c r="G161" s="19">
        <v>0</v>
      </c>
      <c r="H161" s="20">
        <v>7.76</v>
      </c>
      <c r="I161" s="21">
        <v>7.76</v>
      </c>
      <c r="J161" s="19">
        <v>0</v>
      </c>
      <c r="K161" s="20">
        <v>2.02</v>
      </c>
      <c r="L161" s="21">
        <v>2.02</v>
      </c>
      <c r="M161" s="19">
        <v>0.79</v>
      </c>
      <c r="N161" s="20">
        <v>28.14</v>
      </c>
      <c r="O161" s="21">
        <v>28.93</v>
      </c>
      <c r="P161" s="19">
        <v>0</v>
      </c>
      <c r="Q161" s="20">
        <v>4.21</v>
      </c>
      <c r="R161" s="21">
        <v>4.21</v>
      </c>
      <c r="S161" s="19">
        <v>0</v>
      </c>
      <c r="T161" s="20">
        <v>0</v>
      </c>
      <c r="U161" s="21">
        <v>0</v>
      </c>
      <c r="V161" s="47">
        <v>0.79</v>
      </c>
      <c r="W161" s="20">
        <v>45.57</v>
      </c>
      <c r="X161" s="21">
        <v>46.36</v>
      </c>
    </row>
    <row r="162" spans="1:26" ht="13">
      <c r="A162" s="2" t="s">
        <v>285</v>
      </c>
      <c r="B162" s="2" t="s">
        <v>163</v>
      </c>
      <c r="C162" s="89" t="s">
        <v>297</v>
      </c>
      <c r="D162" s="19">
        <v>3993.15</v>
      </c>
      <c r="E162" s="20">
        <v>4568.71</v>
      </c>
      <c r="F162" s="21">
        <v>8561.86</v>
      </c>
      <c r="G162" s="19">
        <v>4260.5</v>
      </c>
      <c r="H162" s="20">
        <v>4878.71</v>
      </c>
      <c r="I162" s="21">
        <v>9139.2099999999991</v>
      </c>
      <c r="J162" s="19">
        <v>3780.55</v>
      </c>
      <c r="K162" s="20">
        <v>6799.6</v>
      </c>
      <c r="L162" s="21">
        <v>10580.15</v>
      </c>
      <c r="M162" s="19">
        <v>4698.2</v>
      </c>
      <c r="N162" s="20">
        <v>4199.8500000000004</v>
      </c>
      <c r="O162" s="21">
        <v>8898.0499999999993</v>
      </c>
      <c r="P162" s="19">
        <v>5536.55</v>
      </c>
      <c r="Q162" s="20">
        <v>5601.15</v>
      </c>
      <c r="R162" s="21">
        <v>11137.7</v>
      </c>
      <c r="S162" s="19">
        <v>2692.7</v>
      </c>
      <c r="T162" s="20">
        <v>3164.95</v>
      </c>
      <c r="U162" s="21">
        <v>5857.65</v>
      </c>
      <c r="V162" s="47">
        <v>24961.65</v>
      </c>
      <c r="W162" s="20">
        <v>29212.97</v>
      </c>
      <c r="X162" s="21">
        <v>54174.62</v>
      </c>
    </row>
    <row r="163" spans="1:26" ht="13">
      <c r="A163" s="2" t="s">
        <v>285</v>
      </c>
      <c r="B163" s="2" t="s">
        <v>164</v>
      </c>
      <c r="C163" s="89" t="s">
        <v>297</v>
      </c>
      <c r="D163" s="19">
        <v>0</v>
      </c>
      <c r="E163" s="20">
        <v>3.11</v>
      </c>
      <c r="F163" s="21">
        <v>3.11</v>
      </c>
      <c r="G163" s="19">
        <v>0</v>
      </c>
      <c r="H163" s="20">
        <v>24.08</v>
      </c>
      <c r="I163" s="21">
        <v>24.08</v>
      </c>
      <c r="J163" s="19">
        <v>0</v>
      </c>
      <c r="K163" s="20">
        <v>5.94</v>
      </c>
      <c r="L163" s="21">
        <v>5.94</v>
      </c>
      <c r="M163" s="19">
        <v>0</v>
      </c>
      <c r="N163" s="20">
        <v>24.59</v>
      </c>
      <c r="O163" s="21">
        <v>24.59</v>
      </c>
      <c r="P163" s="19">
        <v>0</v>
      </c>
      <c r="Q163" s="20">
        <v>10.51</v>
      </c>
      <c r="R163" s="21">
        <v>10.51</v>
      </c>
      <c r="S163" s="19">
        <v>0</v>
      </c>
      <c r="T163" s="20">
        <v>21.02</v>
      </c>
      <c r="U163" s="21">
        <v>21.02</v>
      </c>
      <c r="V163" s="47">
        <v>0</v>
      </c>
      <c r="W163" s="20">
        <v>89.25</v>
      </c>
      <c r="X163" s="21">
        <v>89.25</v>
      </c>
    </row>
    <row r="164" spans="1:26" ht="13">
      <c r="A164" s="2" t="s">
        <v>285</v>
      </c>
      <c r="B164" s="2" t="s">
        <v>165</v>
      </c>
      <c r="C164" s="89" t="s">
        <v>297</v>
      </c>
      <c r="D164" s="19">
        <v>3077.45</v>
      </c>
      <c r="E164" s="20">
        <v>5087.5</v>
      </c>
      <c r="F164" s="21">
        <v>8164.95</v>
      </c>
      <c r="G164" s="19">
        <v>6342</v>
      </c>
      <c r="H164" s="20">
        <v>5363.95</v>
      </c>
      <c r="I164" s="21">
        <v>11705.95</v>
      </c>
      <c r="J164" s="19">
        <v>4459.55</v>
      </c>
      <c r="K164" s="20">
        <v>4618.6499999999996</v>
      </c>
      <c r="L164" s="21">
        <v>9078.2000000000007</v>
      </c>
      <c r="M164" s="19">
        <v>8084.35</v>
      </c>
      <c r="N164" s="20">
        <v>6496.57</v>
      </c>
      <c r="O164" s="21">
        <v>14580.92</v>
      </c>
      <c r="P164" s="19">
        <v>5100.6499999999996</v>
      </c>
      <c r="Q164" s="20">
        <v>3887.5</v>
      </c>
      <c r="R164" s="21">
        <v>8988.15</v>
      </c>
      <c r="S164" s="19">
        <v>6546.8</v>
      </c>
      <c r="T164" s="20">
        <v>4785.55</v>
      </c>
      <c r="U164" s="21">
        <v>11332.35</v>
      </c>
      <c r="V164" s="47">
        <v>33610.800000000003</v>
      </c>
      <c r="W164" s="20">
        <v>30239.72</v>
      </c>
      <c r="X164" s="21">
        <v>63850.52</v>
      </c>
    </row>
    <row r="165" spans="1:26" ht="13">
      <c r="A165" s="2" t="s">
        <v>286</v>
      </c>
      <c r="B165" s="2" t="s">
        <v>166</v>
      </c>
      <c r="C165" s="89" t="s">
        <v>297</v>
      </c>
      <c r="D165" s="19">
        <v>1451.75</v>
      </c>
      <c r="E165" s="20">
        <v>1473.92</v>
      </c>
      <c r="F165" s="21">
        <v>2925.67</v>
      </c>
      <c r="G165" s="19">
        <v>180.2</v>
      </c>
      <c r="H165" s="20">
        <v>3635.1</v>
      </c>
      <c r="I165" s="21">
        <v>3815.3</v>
      </c>
      <c r="J165" s="19">
        <v>2937.45</v>
      </c>
      <c r="K165" s="20">
        <v>2913.57</v>
      </c>
      <c r="L165" s="21">
        <v>5851.02</v>
      </c>
      <c r="M165" s="19">
        <v>1130.5</v>
      </c>
      <c r="N165" s="20">
        <v>2043.6</v>
      </c>
      <c r="O165" s="21">
        <v>3174.1</v>
      </c>
      <c r="P165" s="19">
        <v>1657.85</v>
      </c>
      <c r="Q165" s="20">
        <v>2978.4</v>
      </c>
      <c r="R165" s="21">
        <v>4636.25</v>
      </c>
      <c r="S165" s="19">
        <v>2942.1</v>
      </c>
      <c r="T165" s="20">
        <v>2849.07</v>
      </c>
      <c r="U165" s="21">
        <v>5791.17</v>
      </c>
      <c r="V165" s="47">
        <v>10299.85</v>
      </c>
      <c r="W165" s="20">
        <v>15893.66</v>
      </c>
      <c r="X165" s="21">
        <v>26193.51</v>
      </c>
      <c r="Z165" s="1"/>
    </row>
    <row r="166" spans="1:26" ht="13">
      <c r="A166" s="2" t="s">
        <v>286</v>
      </c>
      <c r="B166" s="2" t="s">
        <v>167</v>
      </c>
      <c r="C166" s="89" t="s">
        <v>297</v>
      </c>
      <c r="D166" s="19">
        <v>2516.15</v>
      </c>
      <c r="E166" s="20">
        <v>2193.1999999999998</v>
      </c>
      <c r="F166" s="21">
        <v>4709.3500000000004</v>
      </c>
      <c r="G166" s="19">
        <v>2299.1999999999998</v>
      </c>
      <c r="H166" s="20">
        <v>4311.8</v>
      </c>
      <c r="I166" s="21">
        <v>6611</v>
      </c>
      <c r="J166" s="19">
        <v>2038.3</v>
      </c>
      <c r="K166" s="20">
        <v>1981.75</v>
      </c>
      <c r="L166" s="21">
        <v>4020.05</v>
      </c>
      <c r="M166" s="19">
        <v>3224</v>
      </c>
      <c r="N166" s="20">
        <v>4912.05</v>
      </c>
      <c r="O166" s="21">
        <v>8136.05</v>
      </c>
      <c r="P166" s="19">
        <v>4608.7</v>
      </c>
      <c r="Q166" s="20">
        <v>966.9</v>
      </c>
      <c r="R166" s="21">
        <v>5575.6</v>
      </c>
      <c r="S166" s="19">
        <v>3428.35</v>
      </c>
      <c r="T166" s="20">
        <v>2803.15</v>
      </c>
      <c r="U166" s="21">
        <v>6231.5</v>
      </c>
      <c r="V166" s="47">
        <v>18114.7</v>
      </c>
      <c r="W166" s="20">
        <v>17168.849999999999</v>
      </c>
      <c r="X166" s="21">
        <v>35283.550000000003</v>
      </c>
      <c r="Z166" s="1"/>
    </row>
    <row r="167" spans="1:26" ht="13">
      <c r="A167" s="2" t="s">
        <v>286</v>
      </c>
      <c r="B167" s="2" t="s">
        <v>168</v>
      </c>
      <c r="C167" s="89" t="s">
        <v>297</v>
      </c>
      <c r="D167" s="19">
        <v>604.75</v>
      </c>
      <c r="E167" s="20">
        <v>2177.2399999999998</v>
      </c>
      <c r="F167" s="21">
        <v>2781.99</v>
      </c>
      <c r="G167" s="19">
        <v>373.2</v>
      </c>
      <c r="H167" s="20">
        <v>1030.2</v>
      </c>
      <c r="I167" s="21">
        <v>1403.4</v>
      </c>
      <c r="J167" s="19">
        <v>4386.1499999999996</v>
      </c>
      <c r="K167" s="20">
        <v>2708.16</v>
      </c>
      <c r="L167" s="21">
        <v>7094.31</v>
      </c>
      <c r="M167" s="19">
        <v>606.5</v>
      </c>
      <c r="N167" s="20">
        <v>2218.42</v>
      </c>
      <c r="O167" s="21">
        <v>2824.92</v>
      </c>
      <c r="P167" s="19">
        <v>1760.45</v>
      </c>
      <c r="Q167" s="20">
        <v>1396.51</v>
      </c>
      <c r="R167" s="21">
        <v>3156.96</v>
      </c>
      <c r="S167" s="19">
        <v>356.65</v>
      </c>
      <c r="T167" s="20">
        <v>1937.52</v>
      </c>
      <c r="U167" s="21">
        <v>2294.17</v>
      </c>
      <c r="V167" s="47">
        <v>8087.7</v>
      </c>
      <c r="W167" s="20">
        <v>11468.05</v>
      </c>
      <c r="X167" s="21">
        <v>19555.75</v>
      </c>
    </row>
    <row r="168" spans="1:26" ht="13">
      <c r="A168" s="2" t="s">
        <v>287</v>
      </c>
      <c r="B168" s="2" t="s">
        <v>169</v>
      </c>
      <c r="C168" s="89" t="s">
        <v>297</v>
      </c>
      <c r="D168" s="19">
        <v>0</v>
      </c>
      <c r="E168" s="20">
        <v>0</v>
      </c>
      <c r="F168" s="21">
        <v>0</v>
      </c>
      <c r="G168" s="19">
        <v>0</v>
      </c>
      <c r="H168" s="20">
        <v>0</v>
      </c>
      <c r="I168" s="21">
        <v>0</v>
      </c>
      <c r="J168" s="19">
        <v>0</v>
      </c>
      <c r="K168" s="20">
        <v>0</v>
      </c>
      <c r="L168" s="21">
        <v>0</v>
      </c>
      <c r="M168" s="19">
        <v>0</v>
      </c>
      <c r="N168" s="20">
        <v>0</v>
      </c>
      <c r="O168" s="21">
        <v>0</v>
      </c>
      <c r="P168" s="19">
        <v>0</v>
      </c>
      <c r="Q168" s="20">
        <v>0</v>
      </c>
      <c r="R168" s="21">
        <v>0</v>
      </c>
      <c r="S168" s="19">
        <v>0</v>
      </c>
      <c r="T168" s="20">
        <v>0</v>
      </c>
      <c r="U168" s="21">
        <v>0</v>
      </c>
      <c r="V168" s="47">
        <v>0</v>
      </c>
      <c r="W168" s="20">
        <v>0</v>
      </c>
      <c r="X168" s="21">
        <v>0</v>
      </c>
    </row>
    <row r="169" spans="1:26" ht="13">
      <c r="A169" s="2" t="s">
        <v>288</v>
      </c>
      <c r="B169" s="2" t="s">
        <v>170</v>
      </c>
      <c r="C169" s="89" t="s">
        <v>297</v>
      </c>
      <c r="D169" s="19">
        <v>15337.35</v>
      </c>
      <c r="E169" s="20">
        <v>9052.83</v>
      </c>
      <c r="F169" s="21">
        <v>24390.18</v>
      </c>
      <c r="G169" s="19">
        <v>12328.88</v>
      </c>
      <c r="H169" s="20">
        <v>9499.41</v>
      </c>
      <c r="I169" s="21">
        <v>21828.29</v>
      </c>
      <c r="J169" s="19">
        <v>11631.33</v>
      </c>
      <c r="K169" s="20">
        <v>6803.73</v>
      </c>
      <c r="L169" s="21">
        <v>18435.060000000001</v>
      </c>
      <c r="M169" s="19">
        <v>7446.74</v>
      </c>
      <c r="N169" s="20">
        <v>5305.23</v>
      </c>
      <c r="O169" s="21">
        <v>12751.97</v>
      </c>
      <c r="P169" s="19">
        <v>7270.7</v>
      </c>
      <c r="Q169" s="20">
        <v>5726.84</v>
      </c>
      <c r="R169" s="21">
        <v>12997.54</v>
      </c>
      <c r="S169" s="19">
        <v>9528.98</v>
      </c>
      <c r="T169" s="20">
        <v>4379</v>
      </c>
      <c r="U169" s="21">
        <v>13907.98</v>
      </c>
      <c r="V169" s="47">
        <v>63543.98</v>
      </c>
      <c r="W169" s="20">
        <v>40767.040000000001</v>
      </c>
      <c r="X169" s="21">
        <v>104311.02</v>
      </c>
    </row>
    <row r="170" spans="1:26" ht="13">
      <c r="A170" s="2" t="s">
        <v>288</v>
      </c>
      <c r="B170" s="2" t="s">
        <v>171</v>
      </c>
      <c r="C170" s="89" t="s">
        <v>297</v>
      </c>
      <c r="D170" s="19">
        <v>12120.15</v>
      </c>
      <c r="E170" s="20">
        <v>4831.93</v>
      </c>
      <c r="F170" s="21">
        <v>16952.080000000002</v>
      </c>
      <c r="G170" s="19">
        <v>6406.02</v>
      </c>
      <c r="H170" s="20">
        <v>4809.71</v>
      </c>
      <c r="I170" s="21">
        <v>11215.73</v>
      </c>
      <c r="J170" s="19">
        <v>7481.96</v>
      </c>
      <c r="K170" s="20">
        <v>3309.01</v>
      </c>
      <c r="L170" s="21">
        <v>10790.97</v>
      </c>
      <c r="M170" s="19">
        <v>4888.57</v>
      </c>
      <c r="N170" s="20">
        <v>1433.95</v>
      </c>
      <c r="O170" s="21">
        <v>6322.52</v>
      </c>
      <c r="P170" s="19">
        <v>6575</v>
      </c>
      <c r="Q170" s="20">
        <v>1129.56</v>
      </c>
      <c r="R170" s="21">
        <v>7704.56</v>
      </c>
      <c r="S170" s="19">
        <v>7218.84</v>
      </c>
      <c r="T170" s="20">
        <v>2382.04</v>
      </c>
      <c r="U170" s="21">
        <v>9600.8799999999992</v>
      </c>
      <c r="V170" s="47">
        <v>44690.54</v>
      </c>
      <c r="W170" s="20">
        <v>17896.2</v>
      </c>
      <c r="X170" s="21">
        <v>62586.74</v>
      </c>
    </row>
    <row r="171" spans="1:26" ht="13">
      <c r="A171" s="2" t="s">
        <v>289</v>
      </c>
      <c r="B171" s="2" t="s">
        <v>172</v>
      </c>
      <c r="C171" s="89" t="s">
        <v>297</v>
      </c>
      <c r="D171" s="19">
        <v>259.7</v>
      </c>
      <c r="E171" s="20">
        <v>4034.7</v>
      </c>
      <c r="F171" s="21">
        <v>4294.3999999999996</v>
      </c>
      <c r="G171" s="19">
        <v>392.6</v>
      </c>
      <c r="H171" s="20">
        <v>4200</v>
      </c>
      <c r="I171" s="21">
        <v>4592.6000000000004</v>
      </c>
      <c r="J171" s="19">
        <v>911</v>
      </c>
      <c r="K171" s="20">
        <v>5145.2</v>
      </c>
      <c r="L171" s="21">
        <v>6056.2</v>
      </c>
      <c r="M171" s="19">
        <v>344.4</v>
      </c>
      <c r="N171" s="20">
        <v>6183.9</v>
      </c>
      <c r="O171" s="21">
        <v>6528.3</v>
      </c>
      <c r="P171" s="19">
        <v>1151.5</v>
      </c>
      <c r="Q171" s="20">
        <v>4582</v>
      </c>
      <c r="R171" s="21">
        <v>5733.5</v>
      </c>
      <c r="S171" s="19">
        <v>259.8</v>
      </c>
      <c r="T171" s="20">
        <v>6290.6</v>
      </c>
      <c r="U171" s="21">
        <v>6550.4</v>
      </c>
      <c r="V171" s="47">
        <v>3319</v>
      </c>
      <c r="W171" s="20">
        <v>30436.400000000001</v>
      </c>
      <c r="X171" s="21">
        <v>33755.4</v>
      </c>
    </row>
    <row r="172" spans="1:26" ht="13">
      <c r="A172" s="2" t="s">
        <v>290</v>
      </c>
      <c r="B172" s="2" t="s">
        <v>173</v>
      </c>
      <c r="C172" s="89" t="s">
        <v>297</v>
      </c>
      <c r="D172" s="19">
        <v>2163.25</v>
      </c>
      <c r="E172" s="20">
        <v>34836.300000000003</v>
      </c>
      <c r="F172" s="21">
        <v>36999.550000000003</v>
      </c>
      <c r="G172" s="19">
        <v>4827.6499999999996</v>
      </c>
      <c r="H172" s="20">
        <v>21531.05</v>
      </c>
      <c r="I172" s="21">
        <v>26358.7</v>
      </c>
      <c r="J172" s="19">
        <v>9213.65</v>
      </c>
      <c r="K172" s="20">
        <v>9862.2999999999993</v>
      </c>
      <c r="L172" s="21">
        <v>19075.95</v>
      </c>
      <c r="M172" s="19">
        <v>7416</v>
      </c>
      <c r="N172" s="20">
        <v>11352.4</v>
      </c>
      <c r="O172" s="21">
        <v>18768.400000000001</v>
      </c>
      <c r="P172" s="19">
        <v>4604.55</v>
      </c>
      <c r="Q172" s="20">
        <v>14007.25</v>
      </c>
      <c r="R172" s="21">
        <v>18611.8</v>
      </c>
      <c r="S172" s="19">
        <v>2961.45</v>
      </c>
      <c r="T172" s="20">
        <v>9171.4</v>
      </c>
      <c r="U172" s="21">
        <v>12132.85</v>
      </c>
      <c r="V172" s="47">
        <v>31186.55</v>
      </c>
      <c r="W172" s="20">
        <v>100760.7</v>
      </c>
      <c r="X172" s="21">
        <v>131947.25</v>
      </c>
    </row>
    <row r="173" spans="1:26" ht="13">
      <c r="A173" s="2" t="s">
        <v>291</v>
      </c>
      <c r="B173" s="2" t="s">
        <v>174</v>
      </c>
      <c r="C173" s="89" t="s">
        <v>297</v>
      </c>
      <c r="D173" s="19">
        <v>15.46</v>
      </c>
      <c r="E173" s="20">
        <v>0.78</v>
      </c>
      <c r="F173" s="21">
        <v>16.239999999999998</v>
      </c>
      <c r="G173" s="19">
        <v>5.3</v>
      </c>
      <c r="H173" s="20">
        <v>5.75</v>
      </c>
      <c r="I173" s="21">
        <v>11.05</v>
      </c>
      <c r="J173" s="19">
        <v>8.23</v>
      </c>
      <c r="K173" s="20">
        <v>0.66</v>
      </c>
      <c r="L173" s="21">
        <v>8.89</v>
      </c>
      <c r="M173" s="19">
        <v>0.18</v>
      </c>
      <c r="N173" s="20">
        <v>5.64</v>
      </c>
      <c r="O173" s="21">
        <v>5.82</v>
      </c>
      <c r="P173" s="19">
        <v>3.41</v>
      </c>
      <c r="Q173" s="20">
        <v>5.19</v>
      </c>
      <c r="R173" s="21">
        <v>8.6</v>
      </c>
      <c r="S173" s="19">
        <v>4.78</v>
      </c>
      <c r="T173" s="20">
        <v>4.8600000000000003</v>
      </c>
      <c r="U173" s="21">
        <v>9.64</v>
      </c>
      <c r="V173" s="47">
        <v>37.36</v>
      </c>
      <c r="W173" s="20">
        <v>22.88</v>
      </c>
      <c r="X173" s="21">
        <v>60.24</v>
      </c>
    </row>
    <row r="174" spans="1:26" ht="13">
      <c r="A174" s="2" t="s">
        <v>291</v>
      </c>
      <c r="B174" s="2" t="s">
        <v>175</v>
      </c>
      <c r="C174" s="89" t="s">
        <v>297</v>
      </c>
      <c r="D174" s="19">
        <v>0.56999999999999995</v>
      </c>
      <c r="E174" s="20">
        <v>0.15</v>
      </c>
      <c r="F174" s="21">
        <v>0.72</v>
      </c>
      <c r="G174" s="19">
        <v>2.58</v>
      </c>
      <c r="H174" s="20">
        <v>0.46</v>
      </c>
      <c r="I174" s="21">
        <v>3.04</v>
      </c>
      <c r="J174" s="19">
        <v>3.5</v>
      </c>
      <c r="K174" s="20">
        <v>0.52</v>
      </c>
      <c r="L174" s="21">
        <v>4.0199999999999996</v>
      </c>
      <c r="M174" s="19">
        <v>2.5299999999999998</v>
      </c>
      <c r="N174" s="20">
        <v>0.33</v>
      </c>
      <c r="O174" s="21">
        <v>2.86</v>
      </c>
      <c r="P174" s="19">
        <v>4.1500000000000004</v>
      </c>
      <c r="Q174" s="20">
        <v>0.56000000000000005</v>
      </c>
      <c r="R174" s="21">
        <v>4.71</v>
      </c>
      <c r="S174" s="19">
        <v>5.49</v>
      </c>
      <c r="T174" s="20">
        <v>0.73</v>
      </c>
      <c r="U174" s="21">
        <v>6.22</v>
      </c>
      <c r="V174" s="47">
        <v>18.82</v>
      </c>
      <c r="W174" s="20">
        <v>2.75</v>
      </c>
      <c r="X174" s="21">
        <v>21.57</v>
      </c>
    </row>
    <row r="175" spans="1:26" ht="13">
      <c r="A175" s="2" t="s">
        <v>291</v>
      </c>
      <c r="B175" s="2" t="s">
        <v>176</v>
      </c>
      <c r="C175" s="89" t="s">
        <v>297</v>
      </c>
      <c r="D175" s="19">
        <v>0</v>
      </c>
      <c r="E175" s="20">
        <v>215.5</v>
      </c>
      <c r="F175" s="21">
        <v>215.5</v>
      </c>
      <c r="G175" s="19">
        <v>0.01</v>
      </c>
      <c r="H175" s="20">
        <v>127.3</v>
      </c>
      <c r="I175" s="21">
        <v>127.31</v>
      </c>
      <c r="J175" s="19">
        <v>0</v>
      </c>
      <c r="K175" s="20">
        <v>147.01</v>
      </c>
      <c r="L175" s="21">
        <v>147.01</v>
      </c>
      <c r="M175" s="19">
        <v>56.22</v>
      </c>
      <c r="N175" s="20">
        <v>131.28</v>
      </c>
      <c r="O175" s="21">
        <v>187.5</v>
      </c>
      <c r="P175" s="19">
        <v>42.14</v>
      </c>
      <c r="Q175" s="20">
        <v>99.1</v>
      </c>
      <c r="R175" s="21">
        <v>141.24</v>
      </c>
      <c r="S175" s="19">
        <v>0</v>
      </c>
      <c r="T175" s="20">
        <v>339.37</v>
      </c>
      <c r="U175" s="21">
        <v>339.37</v>
      </c>
      <c r="V175" s="47">
        <v>98.37</v>
      </c>
      <c r="W175" s="20">
        <v>1059.56</v>
      </c>
      <c r="X175" s="21">
        <v>1157.93</v>
      </c>
    </row>
    <row r="176" spans="1:26" ht="13">
      <c r="A176" s="2" t="s">
        <v>291</v>
      </c>
      <c r="B176" s="2" t="s">
        <v>177</v>
      </c>
      <c r="C176" s="89" t="s">
        <v>297</v>
      </c>
      <c r="D176" s="19">
        <v>0</v>
      </c>
      <c r="E176" s="20">
        <v>0</v>
      </c>
      <c r="F176" s="21">
        <v>0</v>
      </c>
      <c r="G176" s="19">
        <v>0</v>
      </c>
      <c r="H176" s="20">
        <v>0</v>
      </c>
      <c r="I176" s="21">
        <v>0</v>
      </c>
      <c r="J176" s="19">
        <v>0</v>
      </c>
      <c r="K176" s="20">
        <v>0</v>
      </c>
      <c r="L176" s="21">
        <v>0</v>
      </c>
      <c r="M176" s="19">
        <v>0</v>
      </c>
      <c r="N176" s="20">
        <v>0</v>
      </c>
      <c r="O176" s="21">
        <v>0</v>
      </c>
      <c r="P176" s="19">
        <v>0</v>
      </c>
      <c r="Q176" s="20">
        <v>0</v>
      </c>
      <c r="R176" s="21">
        <v>0</v>
      </c>
      <c r="S176" s="19">
        <v>0</v>
      </c>
      <c r="T176" s="20">
        <v>0</v>
      </c>
      <c r="U176" s="21">
        <v>0</v>
      </c>
      <c r="V176" s="47">
        <v>0</v>
      </c>
      <c r="W176" s="20">
        <v>0</v>
      </c>
      <c r="X176" s="21">
        <v>0</v>
      </c>
    </row>
    <row r="177" spans="1:26" ht="13">
      <c r="A177" s="2" t="s">
        <v>291</v>
      </c>
      <c r="B177" s="2" t="s">
        <v>178</v>
      </c>
      <c r="C177" s="89" t="s">
        <v>297</v>
      </c>
      <c r="D177" s="19">
        <v>161.22</v>
      </c>
      <c r="E177" s="20">
        <v>419.48</v>
      </c>
      <c r="F177" s="21">
        <v>580.70000000000005</v>
      </c>
      <c r="G177" s="19">
        <v>215.82</v>
      </c>
      <c r="H177" s="20">
        <v>334.72</v>
      </c>
      <c r="I177" s="21">
        <v>550.54</v>
      </c>
      <c r="J177" s="19">
        <v>105.67</v>
      </c>
      <c r="K177" s="20">
        <v>256.38</v>
      </c>
      <c r="L177" s="21">
        <v>362.05</v>
      </c>
      <c r="M177" s="19">
        <v>0.03</v>
      </c>
      <c r="N177" s="20">
        <v>347.76</v>
      </c>
      <c r="O177" s="21">
        <v>347.79</v>
      </c>
      <c r="P177" s="19">
        <v>7.0000000000000007E-2</v>
      </c>
      <c r="Q177" s="20">
        <v>238.58</v>
      </c>
      <c r="R177" s="21">
        <v>238.65</v>
      </c>
      <c r="S177" s="19">
        <v>6.9</v>
      </c>
      <c r="T177" s="20">
        <v>194.66</v>
      </c>
      <c r="U177" s="21">
        <v>201.56</v>
      </c>
      <c r="V177" s="47">
        <v>489.71</v>
      </c>
      <c r="W177" s="20">
        <v>1791.58</v>
      </c>
      <c r="X177" s="21">
        <v>2281.29</v>
      </c>
    </row>
    <row r="178" spans="1:26" ht="13">
      <c r="A178" s="2" t="s">
        <v>291</v>
      </c>
      <c r="B178" s="2" t="s">
        <v>179</v>
      </c>
      <c r="C178" s="89" t="s">
        <v>297</v>
      </c>
      <c r="D178" s="19">
        <v>163.6</v>
      </c>
      <c r="E178" s="20">
        <v>280.20999999999998</v>
      </c>
      <c r="F178" s="21">
        <v>443.81</v>
      </c>
      <c r="G178" s="19">
        <v>49.49</v>
      </c>
      <c r="H178" s="20">
        <v>544.63</v>
      </c>
      <c r="I178" s="21">
        <v>594.12</v>
      </c>
      <c r="J178" s="19">
        <v>36.869999999999997</v>
      </c>
      <c r="K178" s="20">
        <v>103.94</v>
      </c>
      <c r="L178" s="21">
        <v>140.81</v>
      </c>
      <c r="M178" s="19">
        <v>0</v>
      </c>
      <c r="N178" s="20">
        <v>0</v>
      </c>
      <c r="O178" s="21">
        <v>0</v>
      </c>
      <c r="P178" s="19">
        <v>0</v>
      </c>
      <c r="Q178" s="20">
        <v>0</v>
      </c>
      <c r="R178" s="21">
        <v>0</v>
      </c>
      <c r="S178" s="19">
        <v>18.18</v>
      </c>
      <c r="T178" s="20">
        <v>54.33</v>
      </c>
      <c r="U178" s="21">
        <v>72.510000000000005</v>
      </c>
      <c r="V178" s="47">
        <v>268.14</v>
      </c>
      <c r="W178" s="20">
        <v>983.11</v>
      </c>
      <c r="X178" s="21">
        <v>1251.25</v>
      </c>
      <c r="Z178" s="1"/>
    </row>
    <row r="179" spans="1:26" ht="13">
      <c r="A179" s="2" t="s">
        <v>291</v>
      </c>
      <c r="B179" s="2" t="s">
        <v>180</v>
      </c>
      <c r="C179" s="89" t="s">
        <v>297</v>
      </c>
      <c r="D179" s="19">
        <v>1.84</v>
      </c>
      <c r="E179" s="20">
        <v>1.57</v>
      </c>
      <c r="F179" s="21">
        <v>3.41</v>
      </c>
      <c r="G179" s="19">
        <v>7.04</v>
      </c>
      <c r="H179" s="20">
        <v>5.15</v>
      </c>
      <c r="I179" s="21">
        <v>12.19</v>
      </c>
      <c r="J179" s="19">
        <v>1.57</v>
      </c>
      <c r="K179" s="20">
        <v>2.0099999999999998</v>
      </c>
      <c r="L179" s="21">
        <v>3.58</v>
      </c>
      <c r="M179" s="19">
        <v>1.04</v>
      </c>
      <c r="N179" s="20">
        <v>1.08</v>
      </c>
      <c r="O179" s="21">
        <v>2.12</v>
      </c>
      <c r="P179" s="19">
        <v>2.91</v>
      </c>
      <c r="Q179" s="20">
        <v>2.89</v>
      </c>
      <c r="R179" s="21">
        <v>5.8</v>
      </c>
      <c r="S179" s="19">
        <v>0</v>
      </c>
      <c r="T179" s="20">
        <v>0</v>
      </c>
      <c r="U179" s="21">
        <v>0</v>
      </c>
      <c r="V179" s="47">
        <v>14.4</v>
      </c>
      <c r="W179" s="20">
        <v>12.7</v>
      </c>
      <c r="X179" s="21">
        <v>27.1</v>
      </c>
    </row>
    <row r="180" spans="1:26" ht="13">
      <c r="A180" s="2" t="s">
        <v>291</v>
      </c>
      <c r="B180" s="2" t="s">
        <v>181</v>
      </c>
      <c r="C180" s="89" t="s">
        <v>297</v>
      </c>
      <c r="D180" s="19">
        <v>0</v>
      </c>
      <c r="E180" s="20">
        <v>0</v>
      </c>
      <c r="F180" s="21">
        <v>0</v>
      </c>
      <c r="G180" s="19">
        <v>0</v>
      </c>
      <c r="H180" s="20">
        <v>0</v>
      </c>
      <c r="I180" s="21">
        <v>0</v>
      </c>
      <c r="J180" s="19">
        <v>0</v>
      </c>
      <c r="K180" s="20">
        <v>0</v>
      </c>
      <c r="L180" s="21">
        <v>0</v>
      </c>
      <c r="M180" s="19">
        <v>0</v>
      </c>
      <c r="N180" s="20">
        <v>0</v>
      </c>
      <c r="O180" s="21">
        <v>0</v>
      </c>
      <c r="P180" s="19">
        <v>0</v>
      </c>
      <c r="Q180" s="20">
        <v>0</v>
      </c>
      <c r="R180" s="21">
        <v>0</v>
      </c>
      <c r="S180" s="19">
        <v>0</v>
      </c>
      <c r="T180" s="20">
        <v>8.5500000000000007</v>
      </c>
      <c r="U180" s="21">
        <v>8.5500000000000007</v>
      </c>
      <c r="V180" s="47">
        <v>0</v>
      </c>
      <c r="W180" s="20">
        <v>8.5500000000000007</v>
      </c>
      <c r="X180" s="21">
        <v>8.5500000000000007</v>
      </c>
    </row>
    <row r="181" spans="1:26" ht="13">
      <c r="A181" s="2" t="s">
        <v>291</v>
      </c>
      <c r="B181" s="2" t="s">
        <v>182</v>
      </c>
      <c r="C181" s="89" t="s">
        <v>297</v>
      </c>
      <c r="D181" s="19">
        <v>0.69</v>
      </c>
      <c r="E181" s="20">
        <v>2.78</v>
      </c>
      <c r="F181" s="21">
        <v>3.47</v>
      </c>
      <c r="G181" s="19">
        <v>9.1199999999999992</v>
      </c>
      <c r="H181" s="20">
        <v>33.200000000000003</v>
      </c>
      <c r="I181" s="21">
        <v>42.32</v>
      </c>
      <c r="J181" s="19">
        <v>6.44</v>
      </c>
      <c r="K181" s="20">
        <v>59.7</v>
      </c>
      <c r="L181" s="21">
        <v>66.14</v>
      </c>
      <c r="M181" s="19">
        <v>10.96</v>
      </c>
      <c r="N181" s="20">
        <v>37.64</v>
      </c>
      <c r="O181" s="21">
        <v>48.6</v>
      </c>
      <c r="P181" s="19">
        <v>9.98</v>
      </c>
      <c r="Q181" s="20">
        <v>29.12</v>
      </c>
      <c r="R181" s="21">
        <v>39.1</v>
      </c>
      <c r="S181" s="19">
        <v>12.48</v>
      </c>
      <c r="T181" s="20">
        <v>13.09</v>
      </c>
      <c r="U181" s="21">
        <v>25.57</v>
      </c>
      <c r="V181" s="47">
        <v>49.67</v>
      </c>
      <c r="W181" s="20">
        <v>175.53</v>
      </c>
      <c r="X181" s="21">
        <v>225.2</v>
      </c>
    </row>
    <row r="182" spans="1:26" ht="13">
      <c r="A182" s="2" t="s">
        <v>291</v>
      </c>
      <c r="B182" s="2" t="s">
        <v>183</v>
      </c>
      <c r="C182" s="89" t="s">
        <v>297</v>
      </c>
      <c r="D182" s="19">
        <v>0.53</v>
      </c>
      <c r="E182" s="20">
        <v>3.87</v>
      </c>
      <c r="F182" s="21">
        <v>4.4000000000000004</v>
      </c>
      <c r="G182" s="19">
        <v>5.37</v>
      </c>
      <c r="H182" s="20">
        <v>39.35</v>
      </c>
      <c r="I182" s="21">
        <v>44.72</v>
      </c>
      <c r="J182" s="19">
        <v>2.57</v>
      </c>
      <c r="K182" s="20">
        <v>67.7</v>
      </c>
      <c r="L182" s="21">
        <v>70.27</v>
      </c>
      <c r="M182" s="19">
        <v>7.26</v>
      </c>
      <c r="N182" s="20">
        <v>45.7</v>
      </c>
      <c r="O182" s="21">
        <v>52.96</v>
      </c>
      <c r="P182" s="19">
        <v>4.46</v>
      </c>
      <c r="Q182" s="20">
        <v>39.479999999999997</v>
      </c>
      <c r="R182" s="21">
        <v>43.94</v>
      </c>
      <c r="S182" s="19">
        <v>9.7200000000000006</v>
      </c>
      <c r="T182" s="20">
        <v>18.09</v>
      </c>
      <c r="U182" s="21">
        <v>27.81</v>
      </c>
      <c r="V182" s="47">
        <v>29.91</v>
      </c>
      <c r="W182" s="20">
        <v>214.19</v>
      </c>
      <c r="X182" s="21">
        <v>244.1</v>
      </c>
    </row>
    <row r="183" spans="1:26" ht="13">
      <c r="A183" s="2" t="s">
        <v>291</v>
      </c>
      <c r="B183" s="2" t="s">
        <v>184</v>
      </c>
      <c r="C183" s="89" t="s">
        <v>297</v>
      </c>
      <c r="D183" s="19">
        <v>0.63</v>
      </c>
      <c r="E183" s="20">
        <v>0.71</v>
      </c>
      <c r="F183" s="21">
        <v>1.34</v>
      </c>
      <c r="G183" s="19">
        <v>5.52</v>
      </c>
      <c r="H183" s="20">
        <v>37.340000000000003</v>
      </c>
      <c r="I183" s="21">
        <v>42.86</v>
      </c>
      <c r="J183" s="19">
        <v>4.18</v>
      </c>
      <c r="K183" s="20">
        <v>67.569999999999993</v>
      </c>
      <c r="L183" s="21">
        <v>71.75</v>
      </c>
      <c r="M183" s="19">
        <v>7.64</v>
      </c>
      <c r="N183" s="20">
        <v>51.12</v>
      </c>
      <c r="O183" s="21">
        <v>58.76</v>
      </c>
      <c r="P183" s="19">
        <v>8.65</v>
      </c>
      <c r="Q183" s="20">
        <v>36.33</v>
      </c>
      <c r="R183" s="21">
        <v>44.98</v>
      </c>
      <c r="S183" s="19">
        <v>10.25</v>
      </c>
      <c r="T183" s="20">
        <v>24.33</v>
      </c>
      <c r="U183" s="21">
        <v>34.58</v>
      </c>
      <c r="V183" s="47">
        <v>36.869999999999997</v>
      </c>
      <c r="W183" s="20">
        <v>217.4</v>
      </c>
      <c r="X183" s="21">
        <v>254.27</v>
      </c>
    </row>
    <row r="184" spans="1:26" ht="13">
      <c r="A184" s="2" t="s">
        <v>291</v>
      </c>
      <c r="B184" s="2" t="s">
        <v>185</v>
      </c>
      <c r="C184" s="89" t="s">
        <v>297</v>
      </c>
      <c r="D184" s="19">
        <v>98.16</v>
      </c>
      <c r="E184" s="20">
        <v>7.06</v>
      </c>
      <c r="F184" s="21">
        <v>105.22</v>
      </c>
      <c r="G184" s="19">
        <v>50.73</v>
      </c>
      <c r="H184" s="20">
        <v>0.65</v>
      </c>
      <c r="I184" s="21">
        <v>51.38</v>
      </c>
      <c r="J184" s="19">
        <v>39.74</v>
      </c>
      <c r="K184" s="20">
        <v>4.3600000000000003</v>
      </c>
      <c r="L184" s="21">
        <v>44.1</v>
      </c>
      <c r="M184" s="19">
        <v>37.36</v>
      </c>
      <c r="N184" s="20">
        <v>0.96</v>
      </c>
      <c r="O184" s="21">
        <v>38.32</v>
      </c>
      <c r="P184" s="19">
        <v>44.37</v>
      </c>
      <c r="Q184" s="20">
        <v>1.02</v>
      </c>
      <c r="R184" s="21">
        <v>45.39</v>
      </c>
      <c r="S184" s="19">
        <v>162.22999999999999</v>
      </c>
      <c r="T184" s="20">
        <v>2.52</v>
      </c>
      <c r="U184" s="21">
        <v>164.75</v>
      </c>
      <c r="V184" s="47">
        <v>432.59</v>
      </c>
      <c r="W184" s="20">
        <v>16.57</v>
      </c>
      <c r="X184" s="21">
        <v>449.16</v>
      </c>
    </row>
    <row r="185" spans="1:26" ht="13">
      <c r="A185" s="2" t="s">
        <v>291</v>
      </c>
      <c r="B185" s="2" t="s">
        <v>186</v>
      </c>
      <c r="C185" s="89" t="s">
        <v>297</v>
      </c>
      <c r="D185" s="19">
        <v>33.35</v>
      </c>
      <c r="E185" s="20">
        <v>52.55</v>
      </c>
      <c r="F185" s="21">
        <v>85.9</v>
      </c>
      <c r="G185" s="19">
        <v>1.08</v>
      </c>
      <c r="H185" s="20">
        <v>33.58</v>
      </c>
      <c r="I185" s="21">
        <v>34.659999999999997</v>
      </c>
      <c r="J185" s="19">
        <v>39.89</v>
      </c>
      <c r="K185" s="20">
        <v>41.59</v>
      </c>
      <c r="L185" s="21">
        <v>81.48</v>
      </c>
      <c r="M185" s="19">
        <v>28.81</v>
      </c>
      <c r="N185" s="20">
        <v>0.55000000000000004</v>
      </c>
      <c r="O185" s="21">
        <v>29.36</v>
      </c>
      <c r="P185" s="19">
        <v>17.190000000000001</v>
      </c>
      <c r="Q185" s="20">
        <v>11.99</v>
      </c>
      <c r="R185" s="21">
        <v>29.18</v>
      </c>
      <c r="S185" s="19">
        <v>13.81</v>
      </c>
      <c r="T185" s="20">
        <v>26.02</v>
      </c>
      <c r="U185" s="21">
        <v>39.83</v>
      </c>
      <c r="V185" s="47">
        <v>134.13</v>
      </c>
      <c r="W185" s="20">
        <v>166.28</v>
      </c>
      <c r="X185" s="21">
        <v>300.41000000000003</v>
      </c>
    </row>
    <row r="186" spans="1:26" ht="13">
      <c r="A186" s="2" t="s">
        <v>291</v>
      </c>
      <c r="B186" s="2" t="s">
        <v>187</v>
      </c>
      <c r="C186" s="89" t="s">
        <v>297</v>
      </c>
      <c r="D186" s="19">
        <v>9.8699999999999992</v>
      </c>
      <c r="E186" s="20">
        <v>284.93</v>
      </c>
      <c r="F186" s="21">
        <v>294.8</v>
      </c>
      <c r="G186" s="19">
        <v>14.08</v>
      </c>
      <c r="H186" s="20">
        <v>72.59</v>
      </c>
      <c r="I186" s="21">
        <v>86.67</v>
      </c>
      <c r="J186" s="19">
        <v>0.37</v>
      </c>
      <c r="K186" s="20">
        <v>5.32</v>
      </c>
      <c r="L186" s="21">
        <v>5.69</v>
      </c>
      <c r="M186" s="19">
        <v>3.11</v>
      </c>
      <c r="N186" s="20">
        <v>26.24</v>
      </c>
      <c r="O186" s="21">
        <v>29.35</v>
      </c>
      <c r="P186" s="19">
        <v>1.1200000000000001</v>
      </c>
      <c r="Q186" s="20">
        <v>46.97</v>
      </c>
      <c r="R186" s="21">
        <v>48.09</v>
      </c>
      <c r="S186" s="19">
        <v>6.16</v>
      </c>
      <c r="T186" s="20">
        <v>121.42</v>
      </c>
      <c r="U186" s="21">
        <v>127.58</v>
      </c>
      <c r="V186" s="47">
        <v>34.71</v>
      </c>
      <c r="W186" s="20">
        <v>557.47</v>
      </c>
      <c r="X186" s="21">
        <v>592.17999999999995</v>
      </c>
    </row>
    <row r="187" spans="1:26" ht="13">
      <c r="A187" s="2" t="s">
        <v>291</v>
      </c>
      <c r="B187" s="2" t="s">
        <v>188</v>
      </c>
      <c r="C187" s="89" t="s">
        <v>297</v>
      </c>
      <c r="D187" s="19">
        <v>2710.38</v>
      </c>
      <c r="E187" s="20">
        <v>173.56</v>
      </c>
      <c r="F187" s="21">
        <v>2883.94</v>
      </c>
      <c r="G187" s="19">
        <v>1549.1</v>
      </c>
      <c r="H187" s="20">
        <v>873.89</v>
      </c>
      <c r="I187" s="21">
        <v>2422.9899999999998</v>
      </c>
      <c r="J187" s="19">
        <v>1367.05</v>
      </c>
      <c r="K187" s="20">
        <v>777.12</v>
      </c>
      <c r="L187" s="21">
        <v>2144.17</v>
      </c>
      <c r="M187" s="19">
        <v>439.74</v>
      </c>
      <c r="N187" s="20">
        <v>214.87</v>
      </c>
      <c r="O187" s="21">
        <v>654.61</v>
      </c>
      <c r="P187" s="19">
        <v>496.45</v>
      </c>
      <c r="Q187" s="20">
        <v>24.83</v>
      </c>
      <c r="R187" s="21">
        <v>521.28</v>
      </c>
      <c r="S187" s="19">
        <v>1794.69</v>
      </c>
      <c r="T187" s="20">
        <v>99.97</v>
      </c>
      <c r="U187" s="21">
        <v>1894.66</v>
      </c>
      <c r="V187" s="47">
        <v>8357.41</v>
      </c>
      <c r="W187" s="20">
        <v>2164.2399999999998</v>
      </c>
      <c r="X187" s="21">
        <v>10521.65</v>
      </c>
    </row>
    <row r="188" spans="1:26" ht="13">
      <c r="A188" s="2" t="s">
        <v>291</v>
      </c>
      <c r="B188" s="2" t="s">
        <v>189</v>
      </c>
      <c r="C188" s="89" t="s">
        <v>297</v>
      </c>
      <c r="D188" s="19">
        <v>3.71</v>
      </c>
      <c r="E188" s="20">
        <v>1.57</v>
      </c>
      <c r="F188" s="21">
        <v>5.28</v>
      </c>
      <c r="G188" s="19">
        <v>169.05</v>
      </c>
      <c r="H188" s="20">
        <v>170.25</v>
      </c>
      <c r="I188" s="21">
        <v>339.3</v>
      </c>
      <c r="J188" s="19">
        <v>193.11</v>
      </c>
      <c r="K188" s="20">
        <v>148.37</v>
      </c>
      <c r="L188" s="21">
        <v>341.48</v>
      </c>
      <c r="M188" s="19">
        <v>293.39999999999998</v>
      </c>
      <c r="N188" s="20">
        <v>309.73</v>
      </c>
      <c r="O188" s="21">
        <v>603.13</v>
      </c>
      <c r="P188" s="19">
        <v>354.12</v>
      </c>
      <c r="Q188" s="20">
        <v>223.26</v>
      </c>
      <c r="R188" s="21">
        <v>577.38</v>
      </c>
      <c r="S188" s="19">
        <v>182.56</v>
      </c>
      <c r="T188" s="20">
        <v>83.06</v>
      </c>
      <c r="U188" s="21">
        <v>265.62</v>
      </c>
      <c r="V188" s="47">
        <v>1195.95</v>
      </c>
      <c r="W188" s="20">
        <v>936.24</v>
      </c>
      <c r="X188" s="21">
        <v>2132.19</v>
      </c>
      <c r="Z188" s="1"/>
    </row>
    <row r="189" spans="1:26" ht="13">
      <c r="A189" s="2" t="s">
        <v>291</v>
      </c>
      <c r="B189" s="2" t="s">
        <v>190</v>
      </c>
      <c r="C189" s="89" t="s">
        <v>297</v>
      </c>
      <c r="D189" s="19">
        <v>502.27</v>
      </c>
      <c r="E189" s="20">
        <v>921.29</v>
      </c>
      <c r="F189" s="21">
        <v>1423.56</v>
      </c>
      <c r="G189" s="19">
        <v>722.97</v>
      </c>
      <c r="H189" s="20">
        <v>1269.25</v>
      </c>
      <c r="I189" s="21">
        <v>1992.22</v>
      </c>
      <c r="J189" s="19">
        <v>1389.14</v>
      </c>
      <c r="K189" s="20">
        <v>1412.19</v>
      </c>
      <c r="L189" s="21">
        <v>2801.33</v>
      </c>
      <c r="M189" s="19">
        <v>1055.18</v>
      </c>
      <c r="N189" s="20">
        <v>782.88</v>
      </c>
      <c r="O189" s="21">
        <v>1838.06</v>
      </c>
      <c r="P189" s="19">
        <v>1142.83</v>
      </c>
      <c r="Q189" s="20">
        <v>1165.8399999999999</v>
      </c>
      <c r="R189" s="21">
        <v>2308.67</v>
      </c>
      <c r="S189" s="19">
        <v>411.93</v>
      </c>
      <c r="T189" s="20">
        <v>347.73</v>
      </c>
      <c r="U189" s="21">
        <v>759.66</v>
      </c>
      <c r="V189" s="47">
        <v>5224.32</v>
      </c>
      <c r="W189" s="20">
        <v>5899.18</v>
      </c>
      <c r="X189" s="21">
        <v>11123.5</v>
      </c>
      <c r="Z189" s="1"/>
    </row>
    <row r="190" spans="1:26" ht="13">
      <c r="A190" s="2" t="s">
        <v>291</v>
      </c>
      <c r="B190" s="2" t="s">
        <v>191</v>
      </c>
      <c r="C190" s="89" t="s">
        <v>297</v>
      </c>
      <c r="D190" s="19">
        <v>325.81</v>
      </c>
      <c r="E190" s="20">
        <v>681.41</v>
      </c>
      <c r="F190" s="21">
        <v>1007.22</v>
      </c>
      <c r="G190" s="19">
        <v>594.80999999999995</v>
      </c>
      <c r="H190" s="20">
        <v>829.5</v>
      </c>
      <c r="I190" s="21">
        <v>1424.31</v>
      </c>
      <c r="J190" s="19">
        <v>610.61</v>
      </c>
      <c r="K190" s="20">
        <v>1224.58</v>
      </c>
      <c r="L190" s="21">
        <v>1835.19</v>
      </c>
      <c r="M190" s="19">
        <v>1255.8699999999999</v>
      </c>
      <c r="N190" s="20">
        <v>809.33</v>
      </c>
      <c r="O190" s="21">
        <v>2065.1999999999998</v>
      </c>
      <c r="P190" s="19">
        <v>757.25</v>
      </c>
      <c r="Q190" s="20">
        <v>923.9</v>
      </c>
      <c r="R190" s="21">
        <v>1681.15</v>
      </c>
      <c r="S190" s="19">
        <v>1209.44</v>
      </c>
      <c r="T190" s="20">
        <v>248.51</v>
      </c>
      <c r="U190" s="21">
        <v>1457.95</v>
      </c>
      <c r="V190" s="47">
        <v>4753.79</v>
      </c>
      <c r="W190" s="20">
        <v>4717.2299999999996</v>
      </c>
      <c r="X190" s="21">
        <v>9471.02</v>
      </c>
    </row>
    <row r="191" spans="1:26" ht="13">
      <c r="A191" s="2" t="s">
        <v>291</v>
      </c>
      <c r="B191" s="2" t="s">
        <v>192</v>
      </c>
      <c r="C191" s="89" t="s">
        <v>297</v>
      </c>
      <c r="D191" s="19">
        <v>0</v>
      </c>
      <c r="E191" s="20">
        <v>94.91</v>
      </c>
      <c r="F191" s="21">
        <v>94.91</v>
      </c>
      <c r="G191" s="19">
        <v>0</v>
      </c>
      <c r="H191" s="20">
        <v>51.13</v>
      </c>
      <c r="I191" s="21">
        <v>51.13</v>
      </c>
      <c r="J191" s="19">
        <v>0</v>
      </c>
      <c r="K191" s="20">
        <v>58.94</v>
      </c>
      <c r="L191" s="21">
        <v>58.94</v>
      </c>
      <c r="M191" s="19">
        <v>2.02</v>
      </c>
      <c r="N191" s="20">
        <v>62.33</v>
      </c>
      <c r="O191" s="21">
        <v>64.349999999999994</v>
      </c>
      <c r="P191" s="19">
        <v>0</v>
      </c>
      <c r="Q191" s="20">
        <v>63.98</v>
      </c>
      <c r="R191" s="21">
        <v>63.98</v>
      </c>
      <c r="S191" s="19">
        <v>0</v>
      </c>
      <c r="T191" s="20">
        <v>83.02</v>
      </c>
      <c r="U191" s="21">
        <v>83.02</v>
      </c>
      <c r="V191" s="47">
        <v>2.02</v>
      </c>
      <c r="W191" s="20">
        <v>414.31</v>
      </c>
      <c r="X191" s="21">
        <v>416.33</v>
      </c>
    </row>
    <row r="192" spans="1:26" ht="13">
      <c r="A192" s="2" t="s">
        <v>291</v>
      </c>
      <c r="B192" s="2" t="s">
        <v>193</v>
      </c>
      <c r="C192" s="89" t="s">
        <v>297</v>
      </c>
      <c r="D192" s="19">
        <v>0</v>
      </c>
      <c r="E192" s="20">
        <v>0</v>
      </c>
      <c r="F192" s="21">
        <v>0</v>
      </c>
      <c r="G192" s="19">
        <v>0</v>
      </c>
      <c r="H192" s="20">
        <v>0</v>
      </c>
      <c r="I192" s="21">
        <v>0</v>
      </c>
      <c r="J192" s="19">
        <v>0</v>
      </c>
      <c r="K192" s="20">
        <v>0</v>
      </c>
      <c r="L192" s="21">
        <v>0</v>
      </c>
      <c r="M192" s="19">
        <v>0</v>
      </c>
      <c r="N192" s="20">
        <v>0</v>
      </c>
      <c r="O192" s="21">
        <v>0</v>
      </c>
      <c r="P192" s="19">
        <v>0</v>
      </c>
      <c r="Q192" s="20">
        <v>0</v>
      </c>
      <c r="R192" s="21">
        <v>0</v>
      </c>
      <c r="S192" s="19">
        <v>0</v>
      </c>
      <c r="T192" s="20">
        <v>0</v>
      </c>
      <c r="U192" s="21">
        <v>0</v>
      </c>
      <c r="V192" s="47">
        <v>0</v>
      </c>
      <c r="W192" s="20">
        <v>0</v>
      </c>
      <c r="X192" s="21">
        <v>0</v>
      </c>
    </row>
    <row r="193" spans="1:26" ht="13">
      <c r="A193" s="2" t="s">
        <v>291</v>
      </c>
      <c r="B193" s="2" t="s">
        <v>194</v>
      </c>
      <c r="C193" s="89" t="s">
        <v>297</v>
      </c>
      <c r="D193" s="19">
        <v>0</v>
      </c>
      <c r="E193" s="20">
        <v>0</v>
      </c>
      <c r="F193" s="21">
        <v>0</v>
      </c>
      <c r="G193" s="19">
        <v>0</v>
      </c>
      <c r="H193" s="20">
        <v>0</v>
      </c>
      <c r="I193" s="21">
        <v>0</v>
      </c>
      <c r="J193" s="19">
        <v>0</v>
      </c>
      <c r="K193" s="20">
        <v>0</v>
      </c>
      <c r="L193" s="21">
        <v>0</v>
      </c>
      <c r="M193" s="19">
        <v>0</v>
      </c>
      <c r="N193" s="20">
        <v>0</v>
      </c>
      <c r="O193" s="21">
        <v>0</v>
      </c>
      <c r="P193" s="19">
        <v>0</v>
      </c>
      <c r="Q193" s="20">
        <v>0</v>
      </c>
      <c r="R193" s="21">
        <v>0</v>
      </c>
      <c r="S193" s="19">
        <v>0</v>
      </c>
      <c r="T193" s="20">
        <v>0</v>
      </c>
      <c r="U193" s="21">
        <v>0</v>
      </c>
      <c r="V193" s="47">
        <v>0</v>
      </c>
      <c r="W193" s="20">
        <v>0</v>
      </c>
      <c r="X193" s="21">
        <v>0</v>
      </c>
    </row>
    <row r="194" spans="1:26" ht="13">
      <c r="A194" s="2" t="s">
        <v>291</v>
      </c>
      <c r="B194" s="2" t="s">
        <v>195</v>
      </c>
      <c r="C194" s="89" t="s">
        <v>297</v>
      </c>
      <c r="D194" s="19">
        <v>0.06</v>
      </c>
      <c r="E194" s="20">
        <v>82.58</v>
      </c>
      <c r="F194" s="21">
        <v>82.64</v>
      </c>
      <c r="G194" s="19">
        <v>7.0000000000000007E-2</v>
      </c>
      <c r="H194" s="20">
        <v>89.34</v>
      </c>
      <c r="I194" s="21">
        <v>89.41</v>
      </c>
      <c r="J194" s="19">
        <v>0.04</v>
      </c>
      <c r="K194" s="20">
        <v>48.8</v>
      </c>
      <c r="L194" s="21">
        <v>48.84</v>
      </c>
      <c r="M194" s="19">
        <v>0.06</v>
      </c>
      <c r="N194" s="20">
        <v>81.680000000000007</v>
      </c>
      <c r="O194" s="21">
        <v>81.739999999999995</v>
      </c>
      <c r="P194" s="19">
        <v>0.05</v>
      </c>
      <c r="Q194" s="20">
        <v>76.28</v>
      </c>
      <c r="R194" s="21">
        <v>76.33</v>
      </c>
      <c r="S194" s="19">
        <v>81.290000000000006</v>
      </c>
      <c r="T194" s="20">
        <v>155.47999999999999</v>
      </c>
      <c r="U194" s="21">
        <v>236.77</v>
      </c>
      <c r="V194" s="47">
        <v>81.569999999999993</v>
      </c>
      <c r="W194" s="20">
        <v>534.16</v>
      </c>
      <c r="X194" s="21">
        <v>615.73</v>
      </c>
    </row>
    <row r="195" spans="1:26" ht="13">
      <c r="A195" s="2" t="s">
        <v>291</v>
      </c>
      <c r="B195" s="2" t="s">
        <v>196</v>
      </c>
      <c r="C195" s="89" t="s">
        <v>297</v>
      </c>
      <c r="D195" s="19">
        <v>13.36</v>
      </c>
      <c r="E195" s="20">
        <v>0.43</v>
      </c>
      <c r="F195" s="21">
        <v>13.79</v>
      </c>
      <c r="G195" s="19">
        <v>6.73</v>
      </c>
      <c r="H195" s="20">
        <v>1.64</v>
      </c>
      <c r="I195" s="21">
        <v>8.3699999999999992</v>
      </c>
      <c r="J195" s="19">
        <v>2.2400000000000002</v>
      </c>
      <c r="K195" s="20">
        <v>2.4700000000000002</v>
      </c>
      <c r="L195" s="21">
        <v>4.71</v>
      </c>
      <c r="M195" s="19">
        <v>0.02</v>
      </c>
      <c r="N195" s="20">
        <v>25.41</v>
      </c>
      <c r="O195" s="21">
        <v>25.43</v>
      </c>
      <c r="P195" s="19">
        <v>3.98</v>
      </c>
      <c r="Q195" s="20">
        <v>12.84</v>
      </c>
      <c r="R195" s="21">
        <v>16.82</v>
      </c>
      <c r="S195" s="19">
        <v>9.17</v>
      </c>
      <c r="T195" s="20">
        <v>1.98</v>
      </c>
      <c r="U195" s="21">
        <v>11.15</v>
      </c>
      <c r="V195" s="47">
        <v>35.5</v>
      </c>
      <c r="W195" s="20">
        <v>44.77</v>
      </c>
      <c r="X195" s="21">
        <v>80.27</v>
      </c>
    </row>
    <row r="196" spans="1:26" ht="13">
      <c r="A196" s="2" t="s">
        <v>291</v>
      </c>
      <c r="B196" s="2" t="s">
        <v>197</v>
      </c>
      <c r="C196" s="89" t="s">
        <v>297</v>
      </c>
      <c r="D196" s="19">
        <v>69.739999999999995</v>
      </c>
      <c r="E196" s="20">
        <v>36.450000000000003</v>
      </c>
      <c r="F196" s="21">
        <v>106.19</v>
      </c>
      <c r="G196" s="19">
        <v>357.62</v>
      </c>
      <c r="H196" s="20">
        <v>16.39</v>
      </c>
      <c r="I196" s="21">
        <v>374.01</v>
      </c>
      <c r="J196" s="19">
        <v>362.69</v>
      </c>
      <c r="K196" s="20">
        <v>14.83</v>
      </c>
      <c r="L196" s="21">
        <v>377.52</v>
      </c>
      <c r="M196" s="19">
        <v>344.61</v>
      </c>
      <c r="N196" s="20">
        <v>15.65</v>
      </c>
      <c r="O196" s="21">
        <v>360.26</v>
      </c>
      <c r="P196" s="19">
        <v>108.44</v>
      </c>
      <c r="Q196" s="20">
        <v>1.21</v>
      </c>
      <c r="R196" s="21">
        <v>109.65</v>
      </c>
      <c r="S196" s="19">
        <v>364.66</v>
      </c>
      <c r="T196" s="20">
        <v>34.86</v>
      </c>
      <c r="U196" s="21">
        <v>399.52</v>
      </c>
      <c r="V196" s="47">
        <v>1607.76</v>
      </c>
      <c r="W196" s="20">
        <v>119.39</v>
      </c>
      <c r="X196" s="21">
        <v>1727.15</v>
      </c>
    </row>
    <row r="197" spans="1:26" ht="13">
      <c r="A197" s="2" t="s">
        <v>291</v>
      </c>
      <c r="B197" s="2" t="s">
        <v>198</v>
      </c>
      <c r="C197" s="89" t="s">
        <v>297</v>
      </c>
      <c r="D197" s="19">
        <v>0</v>
      </c>
      <c r="E197" s="20">
        <v>0</v>
      </c>
      <c r="F197" s="21">
        <v>0</v>
      </c>
      <c r="G197" s="19">
        <v>0</v>
      </c>
      <c r="H197" s="20">
        <v>0</v>
      </c>
      <c r="I197" s="21">
        <v>0</v>
      </c>
      <c r="J197" s="19">
        <v>0</v>
      </c>
      <c r="K197" s="20">
        <v>0</v>
      </c>
      <c r="L197" s="21">
        <v>0</v>
      </c>
      <c r="M197" s="19">
        <v>0</v>
      </c>
      <c r="N197" s="20">
        <v>0</v>
      </c>
      <c r="O197" s="21">
        <v>0</v>
      </c>
      <c r="P197" s="19">
        <v>0</v>
      </c>
      <c r="Q197" s="20">
        <v>0</v>
      </c>
      <c r="R197" s="21">
        <v>0</v>
      </c>
      <c r="S197" s="19">
        <v>230.69</v>
      </c>
      <c r="T197" s="20">
        <v>67.040000000000006</v>
      </c>
      <c r="U197" s="21">
        <v>297.73</v>
      </c>
      <c r="V197" s="47">
        <v>230.69</v>
      </c>
      <c r="W197" s="20">
        <v>67.040000000000006</v>
      </c>
      <c r="X197" s="21">
        <v>297.73</v>
      </c>
    </row>
    <row r="198" spans="1:26" ht="13">
      <c r="A198" s="2" t="s">
        <v>291</v>
      </c>
      <c r="B198" s="2" t="s">
        <v>199</v>
      </c>
      <c r="C198" s="89" t="s">
        <v>297</v>
      </c>
      <c r="D198" s="19">
        <v>0</v>
      </c>
      <c r="E198" s="20">
        <v>0</v>
      </c>
      <c r="F198" s="21">
        <v>0</v>
      </c>
      <c r="G198" s="19">
        <v>0</v>
      </c>
      <c r="H198" s="20">
        <v>0</v>
      </c>
      <c r="I198" s="21">
        <v>0</v>
      </c>
      <c r="J198" s="19">
        <v>0</v>
      </c>
      <c r="K198" s="20">
        <v>0</v>
      </c>
      <c r="L198" s="21">
        <v>0</v>
      </c>
      <c r="M198" s="19">
        <v>0</v>
      </c>
      <c r="N198" s="20">
        <v>0</v>
      </c>
      <c r="O198" s="21">
        <v>0</v>
      </c>
      <c r="P198" s="19">
        <v>0</v>
      </c>
      <c r="Q198" s="20">
        <v>0</v>
      </c>
      <c r="R198" s="21">
        <v>0</v>
      </c>
      <c r="S198" s="19">
        <v>16.739999999999998</v>
      </c>
      <c r="T198" s="20">
        <v>112.55</v>
      </c>
      <c r="U198" s="21">
        <v>129.29</v>
      </c>
      <c r="V198" s="47">
        <v>16.739999999999998</v>
      </c>
      <c r="W198" s="20">
        <v>112.55</v>
      </c>
      <c r="X198" s="21">
        <v>129.29</v>
      </c>
    </row>
    <row r="199" spans="1:26" ht="13">
      <c r="A199" s="2" t="s">
        <v>291</v>
      </c>
      <c r="B199" s="2" t="s">
        <v>200</v>
      </c>
      <c r="C199" s="89" t="s">
        <v>297</v>
      </c>
      <c r="D199" s="19">
        <v>0</v>
      </c>
      <c r="E199" s="20">
        <v>0</v>
      </c>
      <c r="F199" s="21">
        <v>0</v>
      </c>
      <c r="G199" s="19">
        <v>0</v>
      </c>
      <c r="H199" s="20">
        <v>0</v>
      </c>
      <c r="I199" s="21">
        <v>0</v>
      </c>
      <c r="J199" s="19">
        <v>0</v>
      </c>
      <c r="K199" s="20">
        <v>0</v>
      </c>
      <c r="L199" s="21">
        <v>0</v>
      </c>
      <c r="M199" s="19">
        <v>0</v>
      </c>
      <c r="N199" s="20">
        <v>0</v>
      </c>
      <c r="O199" s="21">
        <v>0</v>
      </c>
      <c r="P199" s="19">
        <v>0</v>
      </c>
      <c r="Q199" s="20">
        <v>0</v>
      </c>
      <c r="R199" s="21">
        <v>0</v>
      </c>
      <c r="S199" s="19">
        <v>174.13</v>
      </c>
      <c r="T199" s="20">
        <v>202</v>
      </c>
      <c r="U199" s="21">
        <v>376.13</v>
      </c>
      <c r="V199" s="47">
        <v>174.13</v>
      </c>
      <c r="W199" s="20">
        <v>202</v>
      </c>
      <c r="X199" s="21">
        <v>376.13</v>
      </c>
    </row>
    <row r="200" spans="1:26" ht="13">
      <c r="A200" s="2" t="s">
        <v>291</v>
      </c>
      <c r="B200" s="2" t="s">
        <v>201</v>
      </c>
      <c r="C200" s="89" t="s">
        <v>297</v>
      </c>
      <c r="D200" s="19">
        <v>0</v>
      </c>
      <c r="E200" s="20">
        <v>0</v>
      </c>
      <c r="F200" s="21">
        <v>0</v>
      </c>
      <c r="G200" s="19">
        <v>0</v>
      </c>
      <c r="H200" s="20">
        <v>0</v>
      </c>
      <c r="I200" s="21">
        <v>0</v>
      </c>
      <c r="J200" s="19">
        <v>0</v>
      </c>
      <c r="K200" s="20">
        <v>0</v>
      </c>
      <c r="L200" s="21">
        <v>0</v>
      </c>
      <c r="M200" s="19">
        <v>0</v>
      </c>
      <c r="N200" s="20">
        <v>0</v>
      </c>
      <c r="O200" s="21">
        <v>0</v>
      </c>
      <c r="P200" s="19">
        <v>0</v>
      </c>
      <c r="Q200" s="20">
        <v>0</v>
      </c>
      <c r="R200" s="21">
        <v>0</v>
      </c>
      <c r="S200" s="19">
        <v>330.87</v>
      </c>
      <c r="T200" s="20">
        <v>556.83000000000004</v>
      </c>
      <c r="U200" s="21">
        <v>887.7</v>
      </c>
      <c r="V200" s="47">
        <v>330.87</v>
      </c>
      <c r="W200" s="20">
        <v>556.83000000000004</v>
      </c>
      <c r="X200" s="21">
        <v>887.7</v>
      </c>
    </row>
    <row r="201" spans="1:26" ht="13">
      <c r="A201" s="2" t="s">
        <v>291</v>
      </c>
      <c r="B201" s="2" t="s">
        <v>202</v>
      </c>
      <c r="C201" s="89" t="s">
        <v>297</v>
      </c>
      <c r="D201" s="19">
        <v>7.36</v>
      </c>
      <c r="E201" s="20">
        <v>9.44</v>
      </c>
      <c r="F201" s="21">
        <v>16.8</v>
      </c>
      <c r="G201" s="19">
        <v>60.05</v>
      </c>
      <c r="H201" s="20">
        <v>23.57</v>
      </c>
      <c r="I201" s="21">
        <v>83.62</v>
      </c>
      <c r="J201" s="19">
        <v>20.18</v>
      </c>
      <c r="K201" s="20">
        <v>30.81</v>
      </c>
      <c r="L201" s="21">
        <v>50.99</v>
      </c>
      <c r="M201" s="19">
        <v>1.43</v>
      </c>
      <c r="N201" s="20">
        <v>0.16</v>
      </c>
      <c r="O201" s="21">
        <v>1.59</v>
      </c>
      <c r="P201" s="19">
        <v>121.35</v>
      </c>
      <c r="Q201" s="20">
        <v>13.7</v>
      </c>
      <c r="R201" s="21">
        <v>135.05000000000001</v>
      </c>
      <c r="S201" s="19">
        <v>20.93</v>
      </c>
      <c r="T201" s="20">
        <v>26.91</v>
      </c>
      <c r="U201" s="21">
        <v>47.84</v>
      </c>
      <c r="V201" s="47">
        <v>231.3</v>
      </c>
      <c r="W201" s="20">
        <v>104.59</v>
      </c>
      <c r="X201" s="21">
        <v>335.89</v>
      </c>
    </row>
    <row r="202" spans="1:26" ht="13">
      <c r="A202" s="2" t="s">
        <v>291</v>
      </c>
      <c r="B202" s="2" t="s">
        <v>203</v>
      </c>
      <c r="C202" s="89" t="s">
        <v>297</v>
      </c>
      <c r="D202" s="19">
        <v>79.41</v>
      </c>
      <c r="E202" s="20">
        <v>0.83</v>
      </c>
      <c r="F202" s="21">
        <v>80.239999999999995</v>
      </c>
      <c r="G202" s="19">
        <v>0</v>
      </c>
      <c r="H202" s="20">
        <v>0</v>
      </c>
      <c r="I202" s="21">
        <v>0</v>
      </c>
      <c r="J202" s="19">
        <v>56.01</v>
      </c>
      <c r="K202" s="20">
        <v>1.38</v>
      </c>
      <c r="L202" s="21">
        <v>57.39</v>
      </c>
      <c r="M202" s="19">
        <v>43.06</v>
      </c>
      <c r="N202" s="20">
        <v>1.41</v>
      </c>
      <c r="O202" s="21">
        <v>44.47</v>
      </c>
      <c r="P202" s="19">
        <v>38.97</v>
      </c>
      <c r="Q202" s="20">
        <v>1</v>
      </c>
      <c r="R202" s="21">
        <v>39.97</v>
      </c>
      <c r="S202" s="19">
        <v>77.95</v>
      </c>
      <c r="T202" s="20">
        <v>1.55</v>
      </c>
      <c r="U202" s="21">
        <v>79.5</v>
      </c>
      <c r="V202" s="47">
        <v>295.39999999999998</v>
      </c>
      <c r="W202" s="20">
        <v>6.17</v>
      </c>
      <c r="X202" s="21">
        <v>301.57</v>
      </c>
    </row>
    <row r="203" spans="1:26" ht="13">
      <c r="A203" s="2" t="s">
        <v>291</v>
      </c>
      <c r="B203" s="2" t="s">
        <v>204</v>
      </c>
      <c r="C203" s="89" t="s">
        <v>297</v>
      </c>
      <c r="D203" s="19">
        <v>21214.95</v>
      </c>
      <c r="E203" s="20">
        <v>17515.849999999999</v>
      </c>
      <c r="F203" s="21">
        <v>38730.800000000003</v>
      </c>
      <c r="G203" s="19">
        <v>21737.15</v>
      </c>
      <c r="H203" s="20">
        <v>14544.85</v>
      </c>
      <c r="I203" s="21">
        <v>36282</v>
      </c>
      <c r="J203" s="19">
        <v>32604.3</v>
      </c>
      <c r="K203" s="20">
        <v>18502.25</v>
      </c>
      <c r="L203" s="21">
        <v>51106.55</v>
      </c>
      <c r="M203" s="19">
        <v>16007.9</v>
      </c>
      <c r="N203" s="20">
        <v>15688.8</v>
      </c>
      <c r="O203" s="21">
        <v>31696.7</v>
      </c>
      <c r="P203" s="19">
        <v>11155.6</v>
      </c>
      <c r="Q203" s="20">
        <v>25215.7</v>
      </c>
      <c r="R203" s="21">
        <v>36371.300000000003</v>
      </c>
      <c r="S203" s="19">
        <v>15922.51</v>
      </c>
      <c r="T203" s="20">
        <v>891.14</v>
      </c>
      <c r="U203" s="21">
        <v>16813.650000000001</v>
      </c>
      <c r="V203" s="47">
        <v>118642.41</v>
      </c>
      <c r="W203" s="20">
        <v>92358.59</v>
      </c>
      <c r="X203" s="21">
        <v>211001</v>
      </c>
    </row>
    <row r="204" spans="1:26" ht="13">
      <c r="A204" s="2" t="s">
        <v>291</v>
      </c>
      <c r="B204" s="2" t="s">
        <v>205</v>
      </c>
      <c r="C204" s="89" t="s">
        <v>297</v>
      </c>
      <c r="D204" s="19">
        <v>1441.35</v>
      </c>
      <c r="E204" s="20">
        <v>2830.9</v>
      </c>
      <c r="F204" s="21">
        <v>4272.25</v>
      </c>
      <c r="G204" s="19">
        <v>0</v>
      </c>
      <c r="H204" s="20">
        <v>0</v>
      </c>
      <c r="I204" s="21">
        <v>0</v>
      </c>
      <c r="J204" s="19">
        <v>63.05</v>
      </c>
      <c r="K204" s="20">
        <v>902.65</v>
      </c>
      <c r="L204" s="21">
        <v>965.7</v>
      </c>
      <c r="M204" s="19">
        <v>0</v>
      </c>
      <c r="N204" s="20">
        <v>0</v>
      </c>
      <c r="O204" s="21">
        <v>0</v>
      </c>
      <c r="P204" s="19">
        <v>94.2</v>
      </c>
      <c r="Q204" s="20">
        <v>1119.7</v>
      </c>
      <c r="R204" s="21">
        <v>1213.9000000000001</v>
      </c>
      <c r="S204" s="19">
        <v>2970.92</v>
      </c>
      <c r="T204" s="20">
        <v>1829.49</v>
      </c>
      <c r="U204" s="21">
        <v>4800.41</v>
      </c>
      <c r="V204" s="47">
        <v>4569.5200000000004</v>
      </c>
      <c r="W204" s="20">
        <v>6682.74</v>
      </c>
      <c r="X204" s="21">
        <v>11252.26</v>
      </c>
    </row>
    <row r="205" spans="1:26" ht="13">
      <c r="A205" s="2" t="s">
        <v>291</v>
      </c>
      <c r="B205" s="2" t="s">
        <v>206</v>
      </c>
      <c r="C205" s="89" t="s">
        <v>297</v>
      </c>
      <c r="D205" s="19">
        <v>551.84</v>
      </c>
      <c r="E205" s="20">
        <v>519.99</v>
      </c>
      <c r="F205" s="21">
        <v>1071.83</v>
      </c>
      <c r="G205" s="19">
        <v>716.96</v>
      </c>
      <c r="H205" s="20">
        <v>374.15</v>
      </c>
      <c r="I205" s="21">
        <v>1091.1099999999999</v>
      </c>
      <c r="J205" s="19">
        <v>390.86</v>
      </c>
      <c r="K205" s="20">
        <v>97.83</v>
      </c>
      <c r="L205" s="21">
        <v>488.69</v>
      </c>
      <c r="M205" s="19">
        <v>386.19</v>
      </c>
      <c r="N205" s="20">
        <v>466.45</v>
      </c>
      <c r="O205" s="21">
        <v>852.64</v>
      </c>
      <c r="P205" s="19">
        <v>429.17</v>
      </c>
      <c r="Q205" s="20">
        <v>127.71</v>
      </c>
      <c r="R205" s="21">
        <v>556.88</v>
      </c>
      <c r="S205" s="19">
        <v>372.54</v>
      </c>
      <c r="T205" s="20">
        <v>600.61</v>
      </c>
      <c r="U205" s="21">
        <v>973.15</v>
      </c>
      <c r="V205" s="47">
        <v>2847.56</v>
      </c>
      <c r="W205" s="20">
        <v>2186.7399999999998</v>
      </c>
      <c r="X205" s="21">
        <v>5034.3</v>
      </c>
    </row>
    <row r="206" spans="1:26" ht="13">
      <c r="A206" s="2" t="s">
        <v>291</v>
      </c>
      <c r="B206" s="2" t="s">
        <v>207</v>
      </c>
      <c r="C206" s="89" t="s">
        <v>297</v>
      </c>
      <c r="D206" s="19">
        <v>22.97</v>
      </c>
      <c r="E206" s="20">
        <v>3.54</v>
      </c>
      <c r="F206" s="21">
        <v>26.51</v>
      </c>
      <c r="G206" s="19">
        <v>132.61000000000001</v>
      </c>
      <c r="H206" s="20">
        <v>16.8</v>
      </c>
      <c r="I206" s="21">
        <v>149.41</v>
      </c>
      <c r="J206" s="19">
        <v>160.36000000000001</v>
      </c>
      <c r="K206" s="20">
        <v>9.73</v>
      </c>
      <c r="L206" s="21">
        <v>170.09</v>
      </c>
      <c r="M206" s="19">
        <v>0</v>
      </c>
      <c r="N206" s="20">
        <v>0</v>
      </c>
      <c r="O206" s="21">
        <v>0</v>
      </c>
      <c r="P206" s="19">
        <v>0</v>
      </c>
      <c r="Q206" s="20">
        <v>0</v>
      </c>
      <c r="R206" s="21">
        <v>0</v>
      </c>
      <c r="S206" s="19">
        <v>0</v>
      </c>
      <c r="T206" s="20">
        <v>0</v>
      </c>
      <c r="U206" s="21">
        <v>0</v>
      </c>
      <c r="V206" s="47">
        <v>315.94</v>
      </c>
      <c r="W206" s="20">
        <v>30.07</v>
      </c>
      <c r="X206" s="21">
        <v>346.01</v>
      </c>
    </row>
    <row r="207" spans="1:26" ht="13">
      <c r="A207" s="2" t="s">
        <v>291</v>
      </c>
      <c r="B207" s="2" t="s">
        <v>208</v>
      </c>
      <c r="C207" s="89" t="s">
        <v>297</v>
      </c>
      <c r="D207" s="19">
        <v>11.6</v>
      </c>
      <c r="E207" s="20">
        <v>7.79</v>
      </c>
      <c r="F207" s="21">
        <v>19.39</v>
      </c>
      <c r="G207" s="19">
        <v>103.79</v>
      </c>
      <c r="H207" s="20">
        <v>39.75</v>
      </c>
      <c r="I207" s="21">
        <v>143.54</v>
      </c>
      <c r="J207" s="19">
        <v>92.21</v>
      </c>
      <c r="K207" s="20">
        <v>44.42</v>
      </c>
      <c r="L207" s="21">
        <v>136.63</v>
      </c>
      <c r="M207" s="19">
        <v>77.22</v>
      </c>
      <c r="N207" s="20">
        <v>25.91</v>
      </c>
      <c r="O207" s="21">
        <v>103.13</v>
      </c>
      <c r="P207" s="19">
        <v>192.21</v>
      </c>
      <c r="Q207" s="20">
        <v>48.74</v>
      </c>
      <c r="R207" s="21">
        <v>240.95</v>
      </c>
      <c r="S207" s="19">
        <v>179.18</v>
      </c>
      <c r="T207" s="20">
        <v>50.72</v>
      </c>
      <c r="U207" s="21">
        <v>229.9</v>
      </c>
      <c r="V207" s="47">
        <v>656.21</v>
      </c>
      <c r="W207" s="20">
        <v>217.33</v>
      </c>
      <c r="X207" s="21">
        <v>873.54</v>
      </c>
      <c r="Z207" s="1"/>
    </row>
    <row r="208" spans="1:26" ht="13">
      <c r="A208" s="2" t="s">
        <v>291</v>
      </c>
      <c r="B208" s="2" t="s">
        <v>209</v>
      </c>
      <c r="C208" s="89" t="s">
        <v>297</v>
      </c>
      <c r="D208" s="19">
        <v>5.29</v>
      </c>
      <c r="E208" s="20">
        <v>4.28</v>
      </c>
      <c r="F208" s="21">
        <v>9.57</v>
      </c>
      <c r="G208" s="19">
        <v>151.35</v>
      </c>
      <c r="H208" s="20">
        <v>19.39</v>
      </c>
      <c r="I208" s="21">
        <v>170.74</v>
      </c>
      <c r="J208" s="19">
        <v>96.32</v>
      </c>
      <c r="K208" s="20">
        <v>16.600000000000001</v>
      </c>
      <c r="L208" s="21">
        <v>112.92</v>
      </c>
      <c r="M208" s="19">
        <v>76.55</v>
      </c>
      <c r="N208" s="20">
        <v>5.64</v>
      </c>
      <c r="O208" s="21">
        <v>82.19</v>
      </c>
      <c r="P208" s="19">
        <v>216.99</v>
      </c>
      <c r="Q208" s="20">
        <v>42.44</v>
      </c>
      <c r="R208" s="21">
        <v>259.43</v>
      </c>
      <c r="S208" s="19">
        <v>144.01</v>
      </c>
      <c r="T208" s="20">
        <v>22.48</v>
      </c>
      <c r="U208" s="21">
        <v>166.49</v>
      </c>
      <c r="V208" s="47">
        <v>690.51</v>
      </c>
      <c r="W208" s="20">
        <v>110.83</v>
      </c>
      <c r="X208" s="21">
        <v>801.34</v>
      </c>
      <c r="Z208" s="1"/>
    </row>
    <row r="209" spans="1:24" ht="13">
      <c r="A209" s="2" t="s">
        <v>291</v>
      </c>
      <c r="B209" s="2" t="s">
        <v>210</v>
      </c>
      <c r="C209" s="89" t="s">
        <v>297</v>
      </c>
      <c r="D209" s="19">
        <v>3.2</v>
      </c>
      <c r="E209" s="20">
        <v>1.17</v>
      </c>
      <c r="F209" s="21">
        <v>4.37</v>
      </c>
      <c r="G209" s="19">
        <v>82.64</v>
      </c>
      <c r="H209" s="20">
        <v>31.92</v>
      </c>
      <c r="I209" s="21">
        <v>114.56</v>
      </c>
      <c r="J209" s="19">
        <v>66.52</v>
      </c>
      <c r="K209" s="20">
        <v>20.02</v>
      </c>
      <c r="L209" s="21">
        <v>86.54</v>
      </c>
      <c r="M209" s="19">
        <v>49.54</v>
      </c>
      <c r="N209" s="20">
        <v>16.04</v>
      </c>
      <c r="O209" s="21">
        <v>65.58</v>
      </c>
      <c r="P209" s="19">
        <v>194.81</v>
      </c>
      <c r="Q209" s="20">
        <v>60.01</v>
      </c>
      <c r="R209" s="21">
        <v>254.82</v>
      </c>
      <c r="S209" s="19">
        <v>189.41</v>
      </c>
      <c r="T209" s="20">
        <v>37.31</v>
      </c>
      <c r="U209" s="21">
        <v>226.72</v>
      </c>
      <c r="V209" s="47">
        <v>586.12</v>
      </c>
      <c r="W209" s="20">
        <v>166.47</v>
      </c>
      <c r="X209" s="21">
        <v>752.59</v>
      </c>
    </row>
    <row r="210" spans="1:24" ht="13">
      <c r="A210" s="2" t="s">
        <v>291</v>
      </c>
      <c r="B210" s="2" t="s">
        <v>211</v>
      </c>
      <c r="C210" s="89" t="s">
        <v>297</v>
      </c>
      <c r="D210" s="19">
        <v>133.69</v>
      </c>
      <c r="E210" s="20">
        <v>0.1</v>
      </c>
      <c r="F210" s="21">
        <v>133.79</v>
      </c>
      <c r="G210" s="19">
        <v>81.56</v>
      </c>
      <c r="H210" s="20">
        <v>0.22</v>
      </c>
      <c r="I210" s="21">
        <v>81.78</v>
      </c>
      <c r="J210" s="19">
        <v>45.44</v>
      </c>
      <c r="K210" s="20">
        <v>7.45</v>
      </c>
      <c r="L210" s="21">
        <v>52.89</v>
      </c>
      <c r="M210" s="19">
        <v>56.68</v>
      </c>
      <c r="N210" s="20">
        <v>8.07</v>
      </c>
      <c r="O210" s="21">
        <v>64.75</v>
      </c>
      <c r="P210" s="19">
        <v>73.2</v>
      </c>
      <c r="Q210" s="20">
        <v>4.7300000000000004</v>
      </c>
      <c r="R210" s="21">
        <v>77.930000000000007</v>
      </c>
      <c r="S210" s="19">
        <v>83.14</v>
      </c>
      <c r="T210" s="20">
        <v>0.02</v>
      </c>
      <c r="U210" s="21">
        <v>83.16</v>
      </c>
      <c r="V210" s="47">
        <v>473.71</v>
      </c>
      <c r="W210" s="20">
        <v>20.59</v>
      </c>
      <c r="X210" s="21">
        <v>494.3</v>
      </c>
    </row>
    <row r="211" spans="1:24" ht="13">
      <c r="A211" s="2" t="s">
        <v>291</v>
      </c>
      <c r="B211" s="2" t="s">
        <v>212</v>
      </c>
      <c r="C211" s="89" t="s">
        <v>297</v>
      </c>
      <c r="D211" s="19">
        <v>13.73</v>
      </c>
      <c r="E211" s="20">
        <v>0.02</v>
      </c>
      <c r="F211" s="21">
        <v>13.75</v>
      </c>
      <c r="G211" s="19">
        <v>50.58</v>
      </c>
      <c r="H211" s="20">
        <v>0.05</v>
      </c>
      <c r="I211" s="21">
        <v>50.63</v>
      </c>
      <c r="J211" s="19">
        <v>31.82</v>
      </c>
      <c r="K211" s="20">
        <v>0.02</v>
      </c>
      <c r="L211" s="21">
        <v>31.84</v>
      </c>
      <c r="M211" s="19">
        <v>55.17</v>
      </c>
      <c r="N211" s="20">
        <v>0.08</v>
      </c>
      <c r="O211" s="21">
        <v>55.25</v>
      </c>
      <c r="P211" s="19">
        <v>79.31</v>
      </c>
      <c r="Q211" s="20">
        <v>0.03</v>
      </c>
      <c r="R211" s="21">
        <v>79.34</v>
      </c>
      <c r="S211" s="19">
        <v>209.59</v>
      </c>
      <c r="T211" s="20">
        <v>0.02</v>
      </c>
      <c r="U211" s="21">
        <v>209.61</v>
      </c>
      <c r="V211" s="47">
        <v>440.2</v>
      </c>
      <c r="W211" s="20">
        <v>0.22</v>
      </c>
      <c r="X211" s="21">
        <v>440.42</v>
      </c>
    </row>
    <row r="212" spans="1:24" ht="13">
      <c r="A212" s="2" t="s">
        <v>292</v>
      </c>
      <c r="B212" s="2" t="s">
        <v>213</v>
      </c>
      <c r="C212" s="89" t="s">
        <v>297</v>
      </c>
      <c r="D212" s="19">
        <v>7912.62</v>
      </c>
      <c r="E212" s="20">
        <v>15032.66</v>
      </c>
      <c r="F212" s="21">
        <v>22945.279999999999</v>
      </c>
      <c r="G212" s="19">
        <v>10047.780000000001</v>
      </c>
      <c r="H212" s="20">
        <v>17370.05</v>
      </c>
      <c r="I212" s="21">
        <v>27417.83</v>
      </c>
      <c r="J212" s="19">
        <v>9781.9699999999993</v>
      </c>
      <c r="K212" s="20">
        <v>13970.34</v>
      </c>
      <c r="L212" s="21">
        <v>23752.31</v>
      </c>
      <c r="M212" s="19">
        <v>6009.39</v>
      </c>
      <c r="N212" s="20">
        <v>15071.54</v>
      </c>
      <c r="O212" s="21">
        <v>21080.93</v>
      </c>
      <c r="P212" s="19">
        <v>7565</v>
      </c>
      <c r="Q212" s="20">
        <v>13396.59</v>
      </c>
      <c r="R212" s="21">
        <v>20961.59</v>
      </c>
      <c r="S212" s="19">
        <v>8483.4</v>
      </c>
      <c r="T212" s="20">
        <v>8415.9</v>
      </c>
      <c r="U212" s="21">
        <v>16899.3</v>
      </c>
      <c r="V212" s="47">
        <v>49800.160000000003</v>
      </c>
      <c r="W212" s="20">
        <v>83257.08</v>
      </c>
      <c r="X212" s="21">
        <v>133057.24</v>
      </c>
    </row>
    <row r="213" spans="1:24" ht="13">
      <c r="A213" s="2" t="s">
        <v>293</v>
      </c>
      <c r="B213" s="2" t="s">
        <v>214</v>
      </c>
      <c r="C213" s="89" t="s">
        <v>297</v>
      </c>
      <c r="D213" s="19">
        <v>11777.25</v>
      </c>
      <c r="E213" s="20">
        <v>1948.15</v>
      </c>
      <c r="F213" s="21">
        <v>13725.4</v>
      </c>
      <c r="G213" s="19">
        <v>9478.9</v>
      </c>
      <c r="H213" s="20">
        <v>2367.6</v>
      </c>
      <c r="I213" s="21">
        <v>11846.5</v>
      </c>
      <c r="J213" s="19">
        <v>10083.15</v>
      </c>
      <c r="K213" s="20">
        <v>2787.5</v>
      </c>
      <c r="L213" s="21">
        <v>12870.65</v>
      </c>
      <c r="M213" s="19">
        <v>9611.7000000000007</v>
      </c>
      <c r="N213" s="20">
        <v>6459.95</v>
      </c>
      <c r="O213" s="21">
        <v>16071.65</v>
      </c>
      <c r="P213" s="19">
        <v>10559.35</v>
      </c>
      <c r="Q213" s="20">
        <v>1907.2</v>
      </c>
      <c r="R213" s="21">
        <v>12466.55</v>
      </c>
      <c r="S213" s="19">
        <v>10659.1</v>
      </c>
      <c r="T213" s="20">
        <v>2577.25</v>
      </c>
      <c r="U213" s="21">
        <v>13236.35</v>
      </c>
      <c r="V213" s="47">
        <v>62169.45</v>
      </c>
      <c r="W213" s="20">
        <v>18047.650000000001</v>
      </c>
      <c r="X213" s="21">
        <v>80217.100000000006</v>
      </c>
    </row>
    <row r="214" spans="1:24" ht="13">
      <c r="A214" s="2" t="s">
        <v>293</v>
      </c>
      <c r="B214" s="2" t="s">
        <v>215</v>
      </c>
      <c r="C214" s="89" t="s">
        <v>297</v>
      </c>
      <c r="D214" s="19">
        <v>9663.15</v>
      </c>
      <c r="E214" s="20">
        <v>2892.35</v>
      </c>
      <c r="F214" s="21">
        <v>12555.5</v>
      </c>
      <c r="G214" s="19">
        <v>12414.05</v>
      </c>
      <c r="H214" s="20">
        <v>1902.85</v>
      </c>
      <c r="I214" s="21">
        <v>14316.9</v>
      </c>
      <c r="J214" s="19">
        <v>19388.849999999999</v>
      </c>
      <c r="K214" s="20">
        <v>934.1</v>
      </c>
      <c r="L214" s="21">
        <v>20322.95</v>
      </c>
      <c r="M214" s="19">
        <v>6433.9</v>
      </c>
      <c r="N214" s="20">
        <v>14045.95</v>
      </c>
      <c r="O214" s="21">
        <v>20479.849999999999</v>
      </c>
      <c r="P214" s="19">
        <v>10561.6</v>
      </c>
      <c r="Q214" s="20">
        <v>585.04999999999995</v>
      </c>
      <c r="R214" s="21">
        <v>11146.65</v>
      </c>
      <c r="S214" s="19">
        <v>8970.7999999999993</v>
      </c>
      <c r="T214" s="20">
        <v>6740.85</v>
      </c>
      <c r="U214" s="21">
        <v>15711.65</v>
      </c>
      <c r="V214" s="47">
        <v>67432.350000000006</v>
      </c>
      <c r="W214" s="20">
        <v>27101.15</v>
      </c>
      <c r="X214" s="21">
        <v>94533.5</v>
      </c>
    </row>
    <row r="215" spans="1:24" ht="13">
      <c r="A215" s="2" t="s">
        <v>294</v>
      </c>
      <c r="B215" s="2" t="s">
        <v>216</v>
      </c>
      <c r="C215" s="89" t="s">
        <v>297</v>
      </c>
      <c r="D215" s="19">
        <v>228.3</v>
      </c>
      <c r="E215" s="20">
        <v>128.4</v>
      </c>
      <c r="F215" s="21">
        <v>356.7</v>
      </c>
      <c r="G215" s="19">
        <v>313.10000000000002</v>
      </c>
      <c r="H215" s="20">
        <v>720.2</v>
      </c>
      <c r="I215" s="21">
        <v>1033.3</v>
      </c>
      <c r="J215" s="19">
        <v>529.5</v>
      </c>
      <c r="K215" s="20">
        <v>310</v>
      </c>
      <c r="L215" s="21">
        <v>839.5</v>
      </c>
      <c r="M215" s="19">
        <v>467.7</v>
      </c>
      <c r="N215" s="20">
        <v>317.39999999999998</v>
      </c>
      <c r="O215" s="21">
        <v>785.1</v>
      </c>
      <c r="P215" s="19">
        <v>0</v>
      </c>
      <c r="Q215" s="20">
        <v>0</v>
      </c>
      <c r="R215" s="21">
        <v>0</v>
      </c>
      <c r="S215" s="19">
        <v>0</v>
      </c>
      <c r="T215" s="20">
        <v>0</v>
      </c>
      <c r="U215" s="21">
        <v>0</v>
      </c>
      <c r="V215" s="47">
        <v>1538.6</v>
      </c>
      <c r="W215" s="20">
        <v>1476</v>
      </c>
      <c r="X215" s="21">
        <v>3014.6</v>
      </c>
    </row>
    <row r="216" spans="1:24" ht="13">
      <c r="A216" s="2" t="s">
        <v>294</v>
      </c>
      <c r="B216" s="2" t="s">
        <v>217</v>
      </c>
      <c r="C216" s="89" t="s">
        <v>297</v>
      </c>
      <c r="D216" s="19">
        <v>118.1</v>
      </c>
      <c r="E216" s="20">
        <v>90.5</v>
      </c>
      <c r="F216" s="21">
        <v>208.6</v>
      </c>
      <c r="G216" s="19">
        <v>318.7</v>
      </c>
      <c r="H216" s="20">
        <v>569.20000000000005</v>
      </c>
      <c r="I216" s="21">
        <v>887.9</v>
      </c>
      <c r="J216" s="19">
        <v>318.89999999999998</v>
      </c>
      <c r="K216" s="20">
        <v>332.8</v>
      </c>
      <c r="L216" s="21">
        <v>651.70000000000005</v>
      </c>
      <c r="M216" s="19">
        <v>388.4</v>
      </c>
      <c r="N216" s="20">
        <v>639.6</v>
      </c>
      <c r="O216" s="21">
        <v>1028</v>
      </c>
      <c r="P216" s="19">
        <v>245.8</v>
      </c>
      <c r="Q216" s="20">
        <v>418.3</v>
      </c>
      <c r="R216" s="21">
        <v>664.1</v>
      </c>
      <c r="S216" s="19">
        <v>510.9</v>
      </c>
      <c r="T216" s="20">
        <v>491.9</v>
      </c>
      <c r="U216" s="21">
        <v>1002.8</v>
      </c>
      <c r="V216" s="47">
        <v>1900.8</v>
      </c>
      <c r="W216" s="20">
        <v>2542.3000000000002</v>
      </c>
      <c r="X216" s="21">
        <v>4443.1000000000004</v>
      </c>
    </row>
    <row r="217" spans="1:24" ht="13">
      <c r="A217" s="2" t="s">
        <v>294</v>
      </c>
      <c r="B217" s="2" t="s">
        <v>218</v>
      </c>
      <c r="C217" s="89" t="s">
        <v>297</v>
      </c>
      <c r="D217" s="19">
        <v>0</v>
      </c>
      <c r="E217" s="20">
        <v>0</v>
      </c>
      <c r="F217" s="21">
        <v>0</v>
      </c>
      <c r="G217" s="19">
        <v>0</v>
      </c>
      <c r="H217" s="20">
        <v>0</v>
      </c>
      <c r="I217" s="21">
        <v>0</v>
      </c>
      <c r="J217" s="19">
        <v>0</v>
      </c>
      <c r="K217" s="20">
        <v>0</v>
      </c>
      <c r="L217" s="21">
        <v>0</v>
      </c>
      <c r="M217" s="19">
        <v>60.7</v>
      </c>
      <c r="N217" s="20">
        <v>36.1</v>
      </c>
      <c r="O217" s="21">
        <v>96.8</v>
      </c>
      <c r="P217" s="19">
        <v>332.8</v>
      </c>
      <c r="Q217" s="20">
        <v>330.5</v>
      </c>
      <c r="R217" s="21">
        <v>663.3</v>
      </c>
      <c r="S217" s="19">
        <v>514.9</v>
      </c>
      <c r="T217" s="20">
        <v>548.4</v>
      </c>
      <c r="U217" s="21">
        <v>1063.3</v>
      </c>
      <c r="V217" s="47">
        <v>908.4</v>
      </c>
      <c r="W217" s="20">
        <v>915</v>
      </c>
      <c r="X217" s="21">
        <v>1823.4</v>
      </c>
    </row>
    <row r="218" spans="1:24" ht="13">
      <c r="A218" s="2" t="s">
        <v>295</v>
      </c>
      <c r="B218" s="2" t="s">
        <v>219</v>
      </c>
      <c r="C218" s="89" t="s">
        <v>297</v>
      </c>
      <c r="D218" s="19">
        <v>659.35</v>
      </c>
      <c r="E218" s="20">
        <v>14984.5</v>
      </c>
      <c r="F218" s="21">
        <v>15643.85</v>
      </c>
      <c r="G218" s="19">
        <v>937.45</v>
      </c>
      <c r="H218" s="20">
        <v>13158.75</v>
      </c>
      <c r="I218" s="21">
        <v>14096.2</v>
      </c>
      <c r="J218" s="19">
        <v>1720.15</v>
      </c>
      <c r="K218" s="20">
        <v>7585.5</v>
      </c>
      <c r="L218" s="21">
        <v>9305.65</v>
      </c>
      <c r="M218" s="19">
        <v>3568.15</v>
      </c>
      <c r="N218" s="20">
        <v>13433.45</v>
      </c>
      <c r="O218" s="21">
        <v>17001.599999999999</v>
      </c>
      <c r="P218" s="19">
        <v>2281.35</v>
      </c>
      <c r="Q218" s="20">
        <v>14059.4</v>
      </c>
      <c r="R218" s="21">
        <v>16340.75</v>
      </c>
      <c r="S218" s="19">
        <v>2860.2</v>
      </c>
      <c r="T218" s="20">
        <v>9096.2000000000007</v>
      </c>
      <c r="U218" s="21">
        <v>11956.4</v>
      </c>
      <c r="V218" s="47">
        <v>12026.65</v>
      </c>
      <c r="W218" s="20">
        <v>72317.8</v>
      </c>
      <c r="X218" s="21">
        <v>84344.45</v>
      </c>
    </row>
    <row r="219" spans="1:24" ht="13">
      <c r="A219" s="2" t="s">
        <v>295</v>
      </c>
      <c r="B219" s="2" t="s">
        <v>220</v>
      </c>
      <c r="C219" s="89" t="s">
        <v>297</v>
      </c>
      <c r="D219" s="19">
        <v>564.75</v>
      </c>
      <c r="E219" s="20">
        <v>13174.05</v>
      </c>
      <c r="F219" s="21">
        <v>13738.8</v>
      </c>
      <c r="G219" s="19">
        <v>891.9</v>
      </c>
      <c r="H219" s="20">
        <v>15782.5</v>
      </c>
      <c r="I219" s="21">
        <v>16674.400000000001</v>
      </c>
      <c r="J219" s="19">
        <v>1063.5</v>
      </c>
      <c r="K219" s="20">
        <v>12376.95</v>
      </c>
      <c r="L219" s="21">
        <v>13440.45</v>
      </c>
      <c r="M219" s="19">
        <v>403.9</v>
      </c>
      <c r="N219" s="20">
        <v>2289.25</v>
      </c>
      <c r="O219" s="21">
        <v>2693.15</v>
      </c>
      <c r="P219" s="19">
        <v>0</v>
      </c>
      <c r="Q219" s="20">
        <v>0</v>
      </c>
      <c r="R219" s="21">
        <v>0</v>
      </c>
      <c r="S219" s="19">
        <v>0</v>
      </c>
      <c r="T219" s="20">
        <v>0</v>
      </c>
      <c r="U219" s="21">
        <v>0</v>
      </c>
      <c r="V219" s="47">
        <v>2924.05</v>
      </c>
      <c r="W219" s="20">
        <v>43622.75</v>
      </c>
      <c r="X219" s="21">
        <v>46546.8</v>
      </c>
    </row>
    <row r="220" spans="1:24" ht="13">
      <c r="A220" s="2" t="s">
        <v>295</v>
      </c>
      <c r="B220" s="2" t="s">
        <v>221</v>
      </c>
      <c r="C220" s="89" t="s">
        <v>297</v>
      </c>
      <c r="D220" s="19">
        <v>476.25</v>
      </c>
      <c r="E220" s="20">
        <v>19840</v>
      </c>
      <c r="F220" s="21">
        <v>20316.25</v>
      </c>
      <c r="G220" s="19">
        <v>1246.6500000000001</v>
      </c>
      <c r="H220" s="20">
        <v>15706.05</v>
      </c>
      <c r="I220" s="21">
        <v>16952.7</v>
      </c>
      <c r="J220" s="19">
        <v>873.7</v>
      </c>
      <c r="K220" s="20">
        <v>14925.25</v>
      </c>
      <c r="L220" s="21">
        <v>15798.95</v>
      </c>
      <c r="M220" s="19">
        <v>3139.85</v>
      </c>
      <c r="N220" s="20">
        <v>16499.2</v>
      </c>
      <c r="O220" s="21">
        <v>19639.05</v>
      </c>
      <c r="P220" s="19">
        <v>2122.6999999999998</v>
      </c>
      <c r="Q220" s="20">
        <v>19406.45</v>
      </c>
      <c r="R220" s="21">
        <v>21529.15</v>
      </c>
      <c r="S220" s="19">
        <v>2232.15</v>
      </c>
      <c r="T220" s="20">
        <v>16670.849999999999</v>
      </c>
      <c r="U220" s="21">
        <v>18903</v>
      </c>
      <c r="V220" s="47">
        <v>10091.299999999999</v>
      </c>
      <c r="W220" s="20">
        <v>103047.8</v>
      </c>
      <c r="X220" s="21">
        <v>113139.1</v>
      </c>
    </row>
    <row r="221" spans="1:24" ht="13.5" thickBot="1">
      <c r="A221" s="26" t="s">
        <v>295</v>
      </c>
      <c r="B221" s="26" t="s">
        <v>222</v>
      </c>
      <c r="C221" s="90" t="s">
        <v>297</v>
      </c>
      <c r="D221" s="27">
        <v>766.55</v>
      </c>
      <c r="E221" s="28">
        <v>20698.55</v>
      </c>
      <c r="F221" s="29">
        <v>21465.1</v>
      </c>
      <c r="G221" s="27">
        <v>1042.95</v>
      </c>
      <c r="H221" s="28">
        <v>16926</v>
      </c>
      <c r="I221" s="29">
        <v>17968.95</v>
      </c>
      <c r="J221" s="27">
        <v>1603.9</v>
      </c>
      <c r="K221" s="28">
        <v>13348.55</v>
      </c>
      <c r="L221" s="29">
        <v>14952.45</v>
      </c>
      <c r="M221" s="19">
        <v>2404</v>
      </c>
      <c r="N221" s="20">
        <v>11286.85</v>
      </c>
      <c r="O221" s="21">
        <v>13690.85</v>
      </c>
      <c r="P221" s="27">
        <v>4671.8500000000004</v>
      </c>
      <c r="Q221" s="28">
        <v>12229.7</v>
      </c>
      <c r="R221" s="29">
        <v>16901.55</v>
      </c>
      <c r="S221" s="27">
        <v>2677.55</v>
      </c>
      <c r="T221" s="28">
        <v>15455.55</v>
      </c>
      <c r="U221" s="29">
        <v>18133.099999999999</v>
      </c>
      <c r="V221" s="72">
        <v>13166.8</v>
      </c>
      <c r="W221" s="28">
        <v>89945.2</v>
      </c>
      <c r="X221" s="29">
        <v>103112</v>
      </c>
    </row>
    <row r="222" spans="1:24">
      <c r="A222" s="91"/>
      <c r="B222" s="91"/>
      <c r="C222" s="91"/>
      <c r="D222" s="92"/>
      <c r="E222" s="92"/>
      <c r="F222" s="92"/>
      <c r="G222" s="92"/>
      <c r="H222" s="92"/>
      <c r="I222" s="92"/>
      <c r="J222" s="92"/>
      <c r="K222" s="92"/>
      <c r="L222" s="92"/>
      <c r="M222" s="92"/>
      <c r="N222" s="92"/>
      <c r="O222" s="92"/>
      <c r="P222" s="92"/>
      <c r="Q222" s="92"/>
      <c r="R222" s="92"/>
      <c r="S222" s="92"/>
      <c r="T222" s="92"/>
      <c r="U222" s="92"/>
      <c r="V222" s="92"/>
      <c r="W222" s="92"/>
      <c r="X222" s="92"/>
    </row>
    <row r="223" spans="1:24">
      <c r="A223" s="91"/>
      <c r="B223" s="91"/>
      <c r="C223" s="91"/>
      <c r="D223" s="92"/>
      <c r="E223" s="92"/>
      <c r="F223" s="92"/>
      <c r="G223" s="92"/>
      <c r="H223" s="92"/>
      <c r="I223" s="92"/>
      <c r="J223" s="92"/>
      <c r="K223" s="92"/>
      <c r="L223" s="92"/>
      <c r="M223" s="92"/>
      <c r="N223" s="92"/>
      <c r="O223" s="92"/>
      <c r="P223" s="92"/>
      <c r="Q223" s="92"/>
      <c r="R223" s="92"/>
      <c r="S223" s="92"/>
      <c r="T223" s="92"/>
      <c r="U223" s="92"/>
      <c r="V223" s="92"/>
      <c r="W223" s="92"/>
      <c r="X223" s="92"/>
    </row>
    <row r="224" spans="1:24" ht="13" thickBot="1"/>
    <row r="225" spans="1:24">
      <c r="A225" s="93" t="s">
        <v>223</v>
      </c>
      <c r="B225" s="94"/>
      <c r="C225" s="94"/>
      <c r="D225" s="95">
        <v>810976.23</v>
      </c>
      <c r="E225" s="96">
        <v>762793.29</v>
      </c>
      <c r="F225" s="97">
        <v>1573769.52</v>
      </c>
      <c r="G225" s="95">
        <v>954921.07</v>
      </c>
      <c r="H225" s="96">
        <v>709205.68</v>
      </c>
      <c r="I225" s="97">
        <v>1664126.75</v>
      </c>
      <c r="J225" s="95">
        <v>876568.63</v>
      </c>
      <c r="K225" s="96">
        <v>539945.34</v>
      </c>
      <c r="L225" s="97">
        <v>1416513.97</v>
      </c>
      <c r="M225" s="95">
        <v>851950.81</v>
      </c>
      <c r="N225" s="96">
        <v>572890.1</v>
      </c>
      <c r="O225" s="97">
        <v>1424840.91</v>
      </c>
      <c r="P225" s="95">
        <v>753759.78</v>
      </c>
      <c r="Q225" s="96">
        <v>498421.22</v>
      </c>
      <c r="R225" s="97">
        <v>1252181</v>
      </c>
      <c r="S225" s="95">
        <v>787766.59</v>
      </c>
      <c r="T225" s="96">
        <v>476396.13</v>
      </c>
      <c r="U225" s="97">
        <v>1264162.72</v>
      </c>
      <c r="V225" s="98">
        <v>5035943.1100000003</v>
      </c>
      <c r="W225" s="96">
        <v>3559651.76</v>
      </c>
      <c r="X225" s="99">
        <v>8595594.8699999973</v>
      </c>
    </row>
    <row r="226" spans="1:24" ht="13" thickBot="1">
      <c r="A226" s="100" t="s">
        <v>224</v>
      </c>
      <c r="B226" s="101"/>
      <c r="C226" s="101"/>
      <c r="D226" s="102">
        <v>110788.95</v>
      </c>
      <c r="E226" s="103">
        <v>156227.73000000001</v>
      </c>
      <c r="F226" s="104">
        <v>267016.68</v>
      </c>
      <c r="G226" s="102">
        <v>78307.66</v>
      </c>
      <c r="H226" s="103">
        <v>118513.12</v>
      </c>
      <c r="I226" s="104">
        <v>196820.78</v>
      </c>
      <c r="J226" s="102">
        <v>110235.12</v>
      </c>
      <c r="K226" s="103">
        <v>133404.79</v>
      </c>
      <c r="L226" s="104">
        <v>243639.91</v>
      </c>
      <c r="M226" s="102">
        <v>95100.2</v>
      </c>
      <c r="N226" s="103">
        <v>151676.81</v>
      </c>
      <c r="O226" s="104">
        <v>246777.01</v>
      </c>
      <c r="P226" s="102">
        <v>87717.04</v>
      </c>
      <c r="Q226" s="103">
        <v>132480.06</v>
      </c>
      <c r="R226" s="104">
        <v>220197.1</v>
      </c>
      <c r="S226" s="102">
        <v>96484.78</v>
      </c>
      <c r="T226" s="103">
        <v>134041.97</v>
      </c>
      <c r="U226" s="104">
        <v>230526.75</v>
      </c>
      <c r="V226" s="105">
        <v>578633.75</v>
      </c>
      <c r="W226" s="103">
        <v>826344.48</v>
      </c>
      <c r="X226" s="106">
        <v>1404978.23</v>
      </c>
    </row>
    <row r="227" spans="1:24" ht="13" thickBot="1">
      <c r="A227" s="107" t="s">
        <v>5</v>
      </c>
      <c r="B227" s="108"/>
      <c r="C227" s="108"/>
      <c r="D227" s="109">
        <v>921765.18</v>
      </c>
      <c r="E227" s="110">
        <v>919021.02</v>
      </c>
      <c r="F227" s="111">
        <v>1840786.2</v>
      </c>
      <c r="G227" s="109">
        <v>1033228.73</v>
      </c>
      <c r="H227" s="110">
        <v>827718.8</v>
      </c>
      <c r="I227" s="111">
        <v>1860947.53</v>
      </c>
      <c r="J227" s="109">
        <v>986803.75</v>
      </c>
      <c r="K227" s="110">
        <v>673350.13</v>
      </c>
      <c r="L227" s="111">
        <v>1660153.88</v>
      </c>
      <c r="M227" s="109">
        <v>947051.01</v>
      </c>
      <c r="N227" s="110">
        <v>724566.91</v>
      </c>
      <c r="O227" s="111">
        <v>1671617.92</v>
      </c>
      <c r="P227" s="109">
        <v>841476.82</v>
      </c>
      <c r="Q227" s="110">
        <v>630901.28</v>
      </c>
      <c r="R227" s="111">
        <v>1472378.1</v>
      </c>
      <c r="S227" s="109">
        <v>884251.37</v>
      </c>
      <c r="T227" s="110">
        <v>610438.1</v>
      </c>
      <c r="U227" s="111">
        <v>1494689.47</v>
      </c>
      <c r="V227" s="112">
        <v>5614576.8600000003</v>
      </c>
      <c r="W227" s="110">
        <v>4385996.24</v>
      </c>
      <c r="X227" s="113">
        <v>10000573.099999998</v>
      </c>
    </row>
    <row r="228" spans="1:24">
      <c r="D228" s="1"/>
    </row>
    <row r="229" spans="1:24">
      <c r="D229" s="1"/>
      <c r="E229" s="1"/>
      <c r="G229" s="1"/>
      <c r="H229" s="1"/>
      <c r="J229" s="1"/>
      <c r="K229" s="1"/>
      <c r="M229" s="1"/>
      <c r="N229" s="1"/>
      <c r="P229" s="1"/>
      <c r="Q229" s="1"/>
      <c r="S229" s="1"/>
      <c r="T229" s="1"/>
      <c r="U229" s="101"/>
      <c r="V229" s="101"/>
      <c r="W229" s="101"/>
      <c r="X229" s="101"/>
    </row>
    <row r="230" spans="1:24" ht="20.149999999999999" customHeight="1">
      <c r="D230" s="1"/>
      <c r="E230" s="1"/>
      <c r="S230" s="101"/>
      <c r="T230" s="101"/>
      <c r="U230" s="101"/>
      <c r="V230" s="115"/>
      <c r="W230" s="115"/>
      <c r="X230" s="115"/>
    </row>
    <row r="231" spans="1:24" ht="20.149999999999999" customHeight="1">
      <c r="A231" s="114"/>
      <c r="D231" s="1"/>
      <c r="E231" s="1"/>
      <c r="S231" s="101"/>
      <c r="T231" s="101"/>
      <c r="U231" s="101"/>
      <c r="V231" s="115"/>
      <c r="W231" s="115"/>
      <c r="X231" s="115"/>
    </row>
    <row r="232" spans="1:24" ht="20.149999999999999" customHeight="1">
      <c r="D232" s="1"/>
      <c r="E232" s="1"/>
      <c r="S232" s="101"/>
      <c r="T232" s="101"/>
      <c r="U232" s="101"/>
      <c r="V232" s="115"/>
      <c r="W232" s="115"/>
      <c r="X232" s="115"/>
    </row>
    <row r="233" spans="1:24" ht="20.149999999999999" customHeight="1">
      <c r="D233" s="1"/>
      <c r="E233" s="1"/>
      <c r="S233" s="101"/>
      <c r="T233" s="101"/>
      <c r="U233" s="101"/>
      <c r="V233" s="115"/>
      <c r="W233" s="115"/>
      <c r="X233" s="115"/>
    </row>
    <row r="234" spans="1:24">
      <c r="D234" s="1"/>
      <c r="E234" s="1"/>
      <c r="S234" s="101"/>
      <c r="T234" s="101"/>
    </row>
    <row r="235" spans="1:24">
      <c r="D235" s="1"/>
      <c r="E235" s="1"/>
      <c r="S235" s="101"/>
      <c r="T235" s="101"/>
    </row>
    <row r="236" spans="1:24">
      <c r="D236" s="1"/>
      <c r="E236" s="1"/>
      <c r="F236" s="1"/>
      <c r="S236" s="101"/>
      <c r="T236" s="101"/>
    </row>
    <row r="237" spans="1:24">
      <c r="F237" s="1"/>
    </row>
  </sheetData>
  <phoneticPr fontId="6" type="noConversion"/>
  <pageMargins left="0.75" right="0.75" top="1" bottom="1" header="0.5" footer="0.5"/>
  <pageSetup paperSize="9" scale="25" orientation="landscape" r:id="rId1"/>
  <headerFooter alignWithMargins="0"/>
  <customProperties>
    <customPr name="EpmWorksheetKeyString_GUID" r:id="rId2"/>
  </customPropertie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Z237"/>
  <sheetViews>
    <sheetView workbookViewId="0">
      <pane xSplit="2" ySplit="4" topLeftCell="O214" activePane="bottomRight" state="frozen"/>
      <selection pane="topRight" activeCell="C1" sqref="C1"/>
      <selection pane="bottomLeft" activeCell="A5" sqref="A5"/>
      <selection pane="bottomRight" activeCell="E241" sqref="E241"/>
    </sheetView>
  </sheetViews>
  <sheetFormatPr defaultRowHeight="12.5"/>
  <cols>
    <col min="1" max="1" width="11.7265625" customWidth="1"/>
    <col min="2" max="2" width="10.81640625" customWidth="1"/>
    <col min="3" max="3" width="15.81640625" bestFit="1" customWidth="1"/>
    <col min="4" max="71" width="12.7265625" customWidth="1"/>
  </cols>
  <sheetData>
    <row r="1" spans="1:26" ht="18">
      <c r="A1" s="81" t="s">
        <v>296</v>
      </c>
    </row>
    <row r="2" spans="1:26" ht="13" thickBot="1"/>
    <row r="3" spans="1:26" ht="13" thickBot="1">
      <c r="D3" s="82">
        <v>39356</v>
      </c>
      <c r="E3" s="83"/>
      <c r="F3" s="84"/>
      <c r="G3" s="82">
        <v>39387</v>
      </c>
      <c r="H3" s="83"/>
      <c r="I3" s="84"/>
      <c r="J3" s="82">
        <v>39417</v>
      </c>
      <c r="K3" s="83"/>
      <c r="L3" s="84"/>
      <c r="M3" s="82">
        <v>39448</v>
      </c>
      <c r="N3" s="85"/>
      <c r="O3" s="84"/>
      <c r="P3" s="82">
        <v>39479</v>
      </c>
      <c r="Q3" s="85"/>
      <c r="R3" s="84"/>
      <c r="S3" s="82">
        <v>39508</v>
      </c>
      <c r="T3" s="83"/>
      <c r="U3" s="84"/>
      <c r="V3" s="85" t="s">
        <v>1</v>
      </c>
      <c r="W3" s="83"/>
      <c r="X3" s="84"/>
    </row>
    <row r="4" spans="1:26" ht="14">
      <c r="A4" s="86" t="s">
        <v>247</v>
      </c>
      <c r="B4" s="31" t="s">
        <v>2</v>
      </c>
      <c r="C4" s="31" t="s">
        <v>248</v>
      </c>
      <c r="D4" s="32" t="s">
        <v>3</v>
      </c>
      <c r="E4" s="33" t="s">
        <v>4</v>
      </c>
      <c r="F4" s="87" t="s">
        <v>5</v>
      </c>
      <c r="G4" s="32" t="s">
        <v>3</v>
      </c>
      <c r="H4" s="33" t="s">
        <v>4</v>
      </c>
      <c r="I4" s="87" t="s">
        <v>5</v>
      </c>
      <c r="J4" s="32" t="s">
        <v>3</v>
      </c>
      <c r="K4" s="33" t="s">
        <v>4</v>
      </c>
      <c r="L4" s="87" t="s">
        <v>5</v>
      </c>
      <c r="M4" s="32" t="s">
        <v>3</v>
      </c>
      <c r="N4" s="33" t="s">
        <v>4</v>
      </c>
      <c r="O4" s="87" t="s">
        <v>5</v>
      </c>
      <c r="P4" s="32" t="s">
        <v>3</v>
      </c>
      <c r="Q4" s="33" t="s">
        <v>4</v>
      </c>
      <c r="R4" s="87" t="s">
        <v>5</v>
      </c>
      <c r="S4" s="32" t="s">
        <v>3</v>
      </c>
      <c r="T4" s="33" t="s">
        <v>4</v>
      </c>
      <c r="U4" s="87" t="s">
        <v>5</v>
      </c>
      <c r="V4" s="88" t="s">
        <v>3</v>
      </c>
      <c r="W4" s="33" t="s">
        <v>4</v>
      </c>
      <c r="X4" s="87" t="s">
        <v>5</v>
      </c>
    </row>
    <row r="5" spans="1:26" ht="13">
      <c r="A5" s="2" t="s">
        <v>249</v>
      </c>
      <c r="B5" s="2" t="s">
        <v>6</v>
      </c>
      <c r="C5" s="89" t="s">
        <v>297</v>
      </c>
      <c r="D5" s="19">
        <v>562.12</v>
      </c>
      <c r="E5" s="20">
        <v>2826.53</v>
      </c>
      <c r="F5" s="21">
        <v>3388.65</v>
      </c>
      <c r="G5" s="19">
        <v>674.28</v>
      </c>
      <c r="H5" s="20">
        <v>2360.84</v>
      </c>
      <c r="I5" s="21">
        <v>3035.12</v>
      </c>
      <c r="J5" s="19">
        <v>718.94</v>
      </c>
      <c r="K5" s="20">
        <v>2320.02</v>
      </c>
      <c r="L5" s="21">
        <v>3038.96</v>
      </c>
      <c r="M5" s="19">
        <v>1051.27</v>
      </c>
      <c r="N5" s="20">
        <v>2978.76</v>
      </c>
      <c r="O5" s="21">
        <v>4030.03</v>
      </c>
      <c r="P5" s="19">
        <v>959.35</v>
      </c>
      <c r="Q5" s="20">
        <v>2744.18</v>
      </c>
      <c r="R5" s="21">
        <v>3703.53</v>
      </c>
      <c r="S5" s="19">
        <v>872.55</v>
      </c>
      <c r="T5" s="20">
        <v>3130.9</v>
      </c>
      <c r="U5" s="21">
        <v>4003.45</v>
      </c>
      <c r="V5" s="47">
        <v>4838.51</v>
      </c>
      <c r="W5" s="20">
        <v>16361.23</v>
      </c>
      <c r="X5" s="21">
        <v>21199.74</v>
      </c>
      <c r="Z5" s="1"/>
    </row>
    <row r="6" spans="1:26" ht="13">
      <c r="A6" s="2" t="s">
        <v>250</v>
      </c>
      <c r="B6" s="2" t="s">
        <v>7</v>
      </c>
      <c r="C6" s="89" t="s">
        <v>297</v>
      </c>
      <c r="D6" s="19">
        <v>4945.2</v>
      </c>
      <c r="E6" s="20">
        <v>7397.5</v>
      </c>
      <c r="F6" s="21">
        <v>12342.7</v>
      </c>
      <c r="G6" s="19">
        <v>2083.6</v>
      </c>
      <c r="H6" s="20">
        <v>7358.8</v>
      </c>
      <c r="I6" s="21">
        <v>9442.4</v>
      </c>
      <c r="J6" s="19">
        <v>0</v>
      </c>
      <c r="K6" s="20">
        <v>0</v>
      </c>
      <c r="L6" s="21">
        <v>0</v>
      </c>
      <c r="M6" s="19">
        <v>423.7</v>
      </c>
      <c r="N6" s="20">
        <v>37.6</v>
      </c>
      <c r="O6" s="21">
        <v>461.3</v>
      </c>
      <c r="P6" s="19">
        <v>4419.1000000000004</v>
      </c>
      <c r="Q6" s="20">
        <v>6507.4</v>
      </c>
      <c r="R6" s="21">
        <v>10926.5</v>
      </c>
      <c r="S6" s="19">
        <v>5810.9</v>
      </c>
      <c r="T6" s="20">
        <v>4420.3</v>
      </c>
      <c r="U6" s="21">
        <v>10231.200000000001</v>
      </c>
      <c r="V6" s="47">
        <v>17682.5</v>
      </c>
      <c r="W6" s="20">
        <v>25721.599999999999</v>
      </c>
      <c r="X6" s="21">
        <v>43404.1</v>
      </c>
      <c r="Z6" s="1"/>
    </row>
    <row r="7" spans="1:26" ht="13">
      <c r="A7" s="2" t="s">
        <v>251</v>
      </c>
      <c r="B7" s="2" t="s">
        <v>8</v>
      </c>
      <c r="C7" s="89" t="s">
        <v>297</v>
      </c>
      <c r="D7" s="19">
        <v>8116.5</v>
      </c>
      <c r="E7" s="20">
        <v>6025.06</v>
      </c>
      <c r="F7" s="21">
        <v>14141.56</v>
      </c>
      <c r="G7" s="19">
        <v>5362.1</v>
      </c>
      <c r="H7" s="20">
        <v>6953.15</v>
      </c>
      <c r="I7" s="21">
        <v>12315.25</v>
      </c>
      <c r="J7" s="19">
        <v>8820.5</v>
      </c>
      <c r="K7" s="20">
        <v>4376.49</v>
      </c>
      <c r="L7" s="21">
        <v>13196.99</v>
      </c>
      <c r="M7" s="19">
        <v>6528.1</v>
      </c>
      <c r="N7" s="20">
        <v>4929.6899999999996</v>
      </c>
      <c r="O7" s="21">
        <v>11457.79</v>
      </c>
      <c r="P7" s="19">
        <v>5433.1</v>
      </c>
      <c r="Q7" s="20">
        <v>5153.76</v>
      </c>
      <c r="R7" s="21">
        <v>10586.86</v>
      </c>
      <c r="S7" s="19">
        <v>6239.5</v>
      </c>
      <c r="T7" s="20">
        <v>3588.17</v>
      </c>
      <c r="U7" s="21">
        <v>9827.67</v>
      </c>
      <c r="V7" s="47">
        <v>40499.800000000003</v>
      </c>
      <c r="W7" s="20">
        <v>31026.32</v>
      </c>
      <c r="X7" s="21">
        <v>71526.12</v>
      </c>
      <c r="Z7" s="1"/>
    </row>
    <row r="8" spans="1:26" ht="13">
      <c r="A8" s="2" t="s">
        <v>251</v>
      </c>
      <c r="B8" s="2" t="s">
        <v>9</v>
      </c>
      <c r="C8" s="89" t="s">
        <v>297</v>
      </c>
      <c r="D8" s="19">
        <v>565.27</v>
      </c>
      <c r="E8" s="20">
        <v>16.78</v>
      </c>
      <c r="F8" s="21">
        <v>582.04999999999995</v>
      </c>
      <c r="G8" s="19">
        <v>491.1</v>
      </c>
      <c r="H8" s="20">
        <v>54.68</v>
      </c>
      <c r="I8" s="21">
        <v>545.78</v>
      </c>
      <c r="J8" s="19">
        <v>297.14</v>
      </c>
      <c r="K8" s="20">
        <v>18.61</v>
      </c>
      <c r="L8" s="21">
        <v>315.75</v>
      </c>
      <c r="M8" s="19">
        <v>152.27000000000001</v>
      </c>
      <c r="N8" s="20">
        <v>3.95</v>
      </c>
      <c r="O8" s="21">
        <v>156.22</v>
      </c>
      <c r="P8" s="19">
        <v>115.78</v>
      </c>
      <c r="Q8" s="20">
        <v>1.85</v>
      </c>
      <c r="R8" s="21">
        <v>117.63</v>
      </c>
      <c r="S8" s="19">
        <v>125.7</v>
      </c>
      <c r="T8" s="20">
        <v>1.1599999999999999</v>
      </c>
      <c r="U8" s="21">
        <v>126.86</v>
      </c>
      <c r="V8" s="47">
        <v>1747.26</v>
      </c>
      <c r="W8" s="20">
        <v>97.03</v>
      </c>
      <c r="X8" s="21">
        <v>1844.29</v>
      </c>
      <c r="Z8" s="1"/>
    </row>
    <row r="9" spans="1:26" ht="13">
      <c r="A9" s="2" t="s">
        <v>252</v>
      </c>
      <c r="B9" s="2" t="s">
        <v>10</v>
      </c>
      <c r="C9" s="89" t="s">
        <v>297</v>
      </c>
      <c r="D9" s="19">
        <v>10545.7</v>
      </c>
      <c r="E9" s="20">
        <v>6732.25</v>
      </c>
      <c r="F9" s="21">
        <v>17277.95</v>
      </c>
      <c r="G9" s="19">
        <v>0</v>
      </c>
      <c r="H9" s="20">
        <v>0</v>
      </c>
      <c r="I9" s="21">
        <v>0</v>
      </c>
      <c r="J9" s="19">
        <v>0</v>
      </c>
      <c r="K9" s="20">
        <v>0</v>
      </c>
      <c r="L9" s="21">
        <v>0</v>
      </c>
      <c r="M9" s="19">
        <v>0</v>
      </c>
      <c r="N9" s="20">
        <v>0</v>
      </c>
      <c r="O9" s="21">
        <v>0</v>
      </c>
      <c r="P9" s="19">
        <v>4322.6000000000004</v>
      </c>
      <c r="Q9" s="20">
        <v>4674.8999999999996</v>
      </c>
      <c r="R9" s="21">
        <v>8997.5</v>
      </c>
      <c r="S9" s="19">
        <v>10440.799999999999</v>
      </c>
      <c r="T9" s="20">
        <v>5109.2</v>
      </c>
      <c r="U9" s="21">
        <v>15550</v>
      </c>
      <c r="V9" s="47">
        <v>25309.1</v>
      </c>
      <c r="W9" s="20">
        <v>16516.349999999999</v>
      </c>
      <c r="X9" s="21">
        <v>41825.449999999997</v>
      </c>
      <c r="Z9" s="1"/>
    </row>
    <row r="10" spans="1:26" ht="13">
      <c r="A10" s="2" t="s">
        <v>252</v>
      </c>
      <c r="B10" s="2" t="s">
        <v>11</v>
      </c>
      <c r="C10" s="89" t="s">
        <v>298</v>
      </c>
      <c r="D10" s="19">
        <v>10780</v>
      </c>
      <c r="E10" s="20">
        <v>7631.55</v>
      </c>
      <c r="F10" s="21">
        <v>18411.55</v>
      </c>
      <c r="G10" s="19">
        <v>6529.85</v>
      </c>
      <c r="H10" s="20">
        <v>15243</v>
      </c>
      <c r="I10" s="21">
        <v>21772.85</v>
      </c>
      <c r="J10" s="19">
        <v>7377.55</v>
      </c>
      <c r="K10" s="20">
        <v>13850.45</v>
      </c>
      <c r="L10" s="21">
        <v>21228</v>
      </c>
      <c r="M10" s="19">
        <v>11167.15</v>
      </c>
      <c r="N10" s="20">
        <v>8348.4500000000007</v>
      </c>
      <c r="O10" s="21">
        <v>19515.599999999999</v>
      </c>
      <c r="P10" s="19">
        <v>8570.5499999999993</v>
      </c>
      <c r="Q10" s="20">
        <v>6009.75</v>
      </c>
      <c r="R10" s="21">
        <v>14580.3</v>
      </c>
      <c r="S10" s="19">
        <v>9006.35</v>
      </c>
      <c r="T10" s="20">
        <v>4230.5</v>
      </c>
      <c r="U10" s="21">
        <v>13236.85</v>
      </c>
      <c r="V10" s="47">
        <v>53431.45</v>
      </c>
      <c r="W10" s="20">
        <v>55313.7</v>
      </c>
      <c r="X10" s="21">
        <v>108745.15</v>
      </c>
      <c r="Z10" s="1"/>
    </row>
    <row r="11" spans="1:26" ht="13">
      <c r="A11" s="2" t="s">
        <v>253</v>
      </c>
      <c r="B11" s="2" t="s">
        <v>12</v>
      </c>
      <c r="C11" s="89" t="s">
        <v>298</v>
      </c>
      <c r="D11" s="19">
        <v>2946.1</v>
      </c>
      <c r="E11" s="20">
        <v>15039.85</v>
      </c>
      <c r="F11" s="21">
        <v>17985.95</v>
      </c>
      <c r="G11" s="19">
        <v>2999.15</v>
      </c>
      <c r="H11" s="20">
        <v>19338.900000000001</v>
      </c>
      <c r="I11" s="21">
        <v>22338.05</v>
      </c>
      <c r="J11" s="19">
        <v>5040.6000000000004</v>
      </c>
      <c r="K11" s="20">
        <v>18564.349999999999</v>
      </c>
      <c r="L11" s="21">
        <v>23604.95</v>
      </c>
      <c r="M11" s="19">
        <v>1561.15</v>
      </c>
      <c r="N11" s="20">
        <v>13693.9</v>
      </c>
      <c r="O11" s="21">
        <v>15255.05</v>
      </c>
      <c r="P11" s="19">
        <v>1887.6</v>
      </c>
      <c r="Q11" s="20">
        <v>5449.35</v>
      </c>
      <c r="R11" s="21">
        <v>7336.95</v>
      </c>
      <c r="S11" s="19">
        <v>2869.3</v>
      </c>
      <c r="T11" s="20">
        <v>6410.85</v>
      </c>
      <c r="U11" s="21">
        <v>9280.15</v>
      </c>
      <c r="V11" s="47">
        <v>17303.900000000001</v>
      </c>
      <c r="W11" s="20">
        <v>78497.2</v>
      </c>
      <c r="X11" s="21">
        <v>95801.1</v>
      </c>
      <c r="Z11" s="1"/>
    </row>
    <row r="12" spans="1:26" ht="13">
      <c r="A12" s="2" t="s">
        <v>253</v>
      </c>
      <c r="B12" s="2" t="s">
        <v>13</v>
      </c>
      <c r="C12" s="89" t="s">
        <v>297</v>
      </c>
      <c r="D12" s="19">
        <v>4969.8500000000004</v>
      </c>
      <c r="E12" s="20">
        <v>11089.65</v>
      </c>
      <c r="F12" s="21">
        <v>16059.5</v>
      </c>
      <c r="G12" s="19">
        <v>2606.5</v>
      </c>
      <c r="H12" s="20">
        <v>17189.2</v>
      </c>
      <c r="I12" s="21">
        <v>19795.7</v>
      </c>
      <c r="J12" s="19">
        <v>3556.85</v>
      </c>
      <c r="K12" s="20">
        <v>13275.4</v>
      </c>
      <c r="L12" s="21">
        <v>16832.25</v>
      </c>
      <c r="M12" s="19">
        <v>2248.6</v>
      </c>
      <c r="N12" s="20">
        <v>2429.4</v>
      </c>
      <c r="O12" s="21">
        <v>4678</v>
      </c>
      <c r="P12" s="19">
        <v>2107.65</v>
      </c>
      <c r="Q12" s="20">
        <v>636.20000000000005</v>
      </c>
      <c r="R12" s="21">
        <v>2743.85</v>
      </c>
      <c r="S12" s="19">
        <v>5059.05</v>
      </c>
      <c r="T12" s="20">
        <v>1815.45</v>
      </c>
      <c r="U12" s="21">
        <v>6874.5</v>
      </c>
      <c r="V12" s="47">
        <v>20548.5</v>
      </c>
      <c r="W12" s="20">
        <v>46435.3</v>
      </c>
      <c r="X12" s="21">
        <v>66983.8</v>
      </c>
      <c r="Z12" s="1"/>
    </row>
    <row r="13" spans="1:26" ht="13">
      <c r="A13" s="2" t="s">
        <v>253</v>
      </c>
      <c r="B13" s="2" t="s">
        <v>14</v>
      </c>
      <c r="C13" s="89" t="s">
        <v>298</v>
      </c>
      <c r="D13" s="19">
        <v>4749</v>
      </c>
      <c r="E13" s="20">
        <v>15657</v>
      </c>
      <c r="F13" s="21">
        <v>20406</v>
      </c>
      <c r="G13" s="19">
        <v>2899.05</v>
      </c>
      <c r="H13" s="20">
        <v>17811.95</v>
      </c>
      <c r="I13" s="21">
        <v>20711</v>
      </c>
      <c r="J13" s="19">
        <v>3138.4</v>
      </c>
      <c r="K13" s="20">
        <v>14150.85</v>
      </c>
      <c r="L13" s="21">
        <v>17289.25</v>
      </c>
      <c r="M13" s="19">
        <v>3162.5</v>
      </c>
      <c r="N13" s="20">
        <v>12781.55</v>
      </c>
      <c r="O13" s="21">
        <v>15944.05</v>
      </c>
      <c r="P13" s="19">
        <v>1749.95</v>
      </c>
      <c r="Q13" s="20">
        <v>9078.9500000000007</v>
      </c>
      <c r="R13" s="21">
        <v>10828.9</v>
      </c>
      <c r="S13" s="19">
        <v>3434.55</v>
      </c>
      <c r="T13" s="20">
        <v>12347.9</v>
      </c>
      <c r="U13" s="21">
        <v>15782.45</v>
      </c>
      <c r="V13" s="47">
        <v>19133.45</v>
      </c>
      <c r="W13" s="20">
        <v>81828.2</v>
      </c>
      <c r="X13" s="21">
        <v>100961.65</v>
      </c>
      <c r="Z13" s="1"/>
    </row>
    <row r="14" spans="1:26" ht="13">
      <c r="A14" s="2" t="s">
        <v>253</v>
      </c>
      <c r="B14" s="2" t="s">
        <v>15</v>
      </c>
      <c r="C14" s="89" t="s">
        <v>298</v>
      </c>
      <c r="D14" s="19">
        <v>3579.15</v>
      </c>
      <c r="E14" s="20">
        <v>15002.65</v>
      </c>
      <c r="F14" s="21">
        <v>18581.8</v>
      </c>
      <c r="G14" s="19">
        <v>2182.1999999999998</v>
      </c>
      <c r="H14" s="20">
        <v>16570.900000000001</v>
      </c>
      <c r="I14" s="21">
        <v>18753.099999999999</v>
      </c>
      <c r="J14" s="19">
        <v>5247.4</v>
      </c>
      <c r="K14" s="20">
        <v>17687.25</v>
      </c>
      <c r="L14" s="21">
        <v>22934.65</v>
      </c>
      <c r="M14" s="19">
        <v>4034.6</v>
      </c>
      <c r="N14" s="20">
        <v>20449.400000000001</v>
      </c>
      <c r="O14" s="21">
        <v>24484</v>
      </c>
      <c r="P14" s="19">
        <v>3323.95</v>
      </c>
      <c r="Q14" s="20">
        <v>10902.6</v>
      </c>
      <c r="R14" s="21">
        <v>14226.55</v>
      </c>
      <c r="S14" s="19">
        <v>3735.8</v>
      </c>
      <c r="T14" s="20">
        <v>11167.65</v>
      </c>
      <c r="U14" s="21">
        <v>14903.45</v>
      </c>
      <c r="V14" s="47">
        <v>22103.1</v>
      </c>
      <c r="W14" s="20">
        <v>91780.45</v>
      </c>
      <c r="X14" s="21">
        <v>113883.55</v>
      </c>
      <c r="Z14" s="1"/>
    </row>
    <row r="15" spans="1:26" ht="13">
      <c r="A15" s="2" t="s">
        <v>254</v>
      </c>
      <c r="B15" s="2" t="s">
        <v>16</v>
      </c>
      <c r="C15" s="89" t="s">
        <v>297</v>
      </c>
      <c r="D15" s="19">
        <v>4931.1000000000004</v>
      </c>
      <c r="E15" s="20">
        <v>10080.81</v>
      </c>
      <c r="F15" s="21">
        <v>15011.91</v>
      </c>
      <c r="G15" s="19">
        <v>2997.63</v>
      </c>
      <c r="H15" s="20">
        <v>8220.69</v>
      </c>
      <c r="I15" s="21">
        <v>11218.32</v>
      </c>
      <c r="J15" s="19">
        <v>1775.16</v>
      </c>
      <c r="K15" s="20">
        <v>12960.72</v>
      </c>
      <c r="L15" s="21">
        <v>14735.88</v>
      </c>
      <c r="M15" s="19">
        <v>6426.18</v>
      </c>
      <c r="N15" s="20">
        <v>14554.35</v>
      </c>
      <c r="O15" s="21">
        <v>20980.53</v>
      </c>
      <c r="P15" s="19">
        <v>4727.79</v>
      </c>
      <c r="Q15" s="20">
        <v>8035.74</v>
      </c>
      <c r="R15" s="21">
        <v>12763.53</v>
      </c>
      <c r="S15" s="19">
        <v>6451.83</v>
      </c>
      <c r="T15" s="20">
        <v>9350.4599999999991</v>
      </c>
      <c r="U15" s="21">
        <v>15802.29</v>
      </c>
      <c r="V15" s="47">
        <v>27309.69</v>
      </c>
      <c r="W15" s="20">
        <v>63202.77</v>
      </c>
      <c r="X15" s="21">
        <v>90512.46</v>
      </c>
      <c r="Z15" s="1"/>
    </row>
    <row r="16" spans="1:26" ht="13">
      <c r="A16" s="2" t="s">
        <v>255</v>
      </c>
      <c r="B16" s="2" t="s">
        <v>17</v>
      </c>
      <c r="C16" s="89" t="s">
        <v>297</v>
      </c>
      <c r="D16" s="19">
        <v>1864.32</v>
      </c>
      <c r="E16" s="20">
        <v>1753.85</v>
      </c>
      <c r="F16" s="21">
        <v>3618.17</v>
      </c>
      <c r="G16" s="19">
        <v>1777.37</v>
      </c>
      <c r="H16" s="20">
        <v>1563.5</v>
      </c>
      <c r="I16" s="21">
        <v>3340.87</v>
      </c>
      <c r="J16" s="19">
        <v>963.7</v>
      </c>
      <c r="K16" s="20">
        <v>2158.46</v>
      </c>
      <c r="L16" s="21">
        <v>3122.16</v>
      </c>
      <c r="M16" s="19">
        <v>1426.15</v>
      </c>
      <c r="N16" s="20">
        <v>1190.6400000000001</v>
      </c>
      <c r="O16" s="21">
        <v>2616.79</v>
      </c>
      <c r="P16" s="19">
        <v>1766.4</v>
      </c>
      <c r="Q16" s="20">
        <v>1626.05</v>
      </c>
      <c r="R16" s="21">
        <v>3392.45</v>
      </c>
      <c r="S16" s="19">
        <v>1356.67</v>
      </c>
      <c r="T16" s="20">
        <v>1394.5</v>
      </c>
      <c r="U16" s="21">
        <v>2751.17</v>
      </c>
      <c r="V16" s="47">
        <v>9154.61</v>
      </c>
      <c r="W16" s="20">
        <v>9687</v>
      </c>
      <c r="X16" s="21">
        <v>18841.61</v>
      </c>
      <c r="Z16" s="1"/>
    </row>
    <row r="17" spans="1:26" ht="13">
      <c r="A17" s="2" t="s">
        <v>256</v>
      </c>
      <c r="B17" s="2" t="s">
        <v>18</v>
      </c>
      <c r="C17" s="89" t="s">
        <v>297</v>
      </c>
      <c r="D17" s="19">
        <v>3376.15</v>
      </c>
      <c r="E17" s="20">
        <v>5186.1499999999996</v>
      </c>
      <c r="F17" s="21">
        <v>8562.2999999999993</v>
      </c>
      <c r="G17" s="19">
        <v>3955.25</v>
      </c>
      <c r="H17" s="20">
        <v>6536.4</v>
      </c>
      <c r="I17" s="21">
        <v>10491.65</v>
      </c>
      <c r="J17" s="19">
        <v>2515.5</v>
      </c>
      <c r="K17" s="20">
        <v>6609.3</v>
      </c>
      <c r="L17" s="21">
        <v>9124.7999999999993</v>
      </c>
      <c r="M17" s="19">
        <v>6725.85</v>
      </c>
      <c r="N17" s="20">
        <v>3658.85</v>
      </c>
      <c r="O17" s="21">
        <v>10384.700000000001</v>
      </c>
      <c r="P17" s="19">
        <v>4323.2</v>
      </c>
      <c r="Q17" s="20">
        <v>4626.8500000000004</v>
      </c>
      <c r="R17" s="21">
        <v>8950.0499999999993</v>
      </c>
      <c r="S17" s="19">
        <v>5786.55</v>
      </c>
      <c r="T17" s="20">
        <v>1887.8</v>
      </c>
      <c r="U17" s="21">
        <v>7674.35</v>
      </c>
      <c r="V17" s="47">
        <v>26682.5</v>
      </c>
      <c r="W17" s="20">
        <v>28505.35</v>
      </c>
      <c r="X17" s="21">
        <v>55187.85</v>
      </c>
      <c r="Z17" s="1"/>
    </row>
    <row r="18" spans="1:26" ht="13">
      <c r="A18" s="2" t="s">
        <v>257</v>
      </c>
      <c r="B18" s="2" t="s">
        <v>19</v>
      </c>
      <c r="C18" s="89" t="s">
        <v>297</v>
      </c>
      <c r="D18" s="19">
        <v>14871.06</v>
      </c>
      <c r="E18" s="20">
        <v>12563.51</v>
      </c>
      <c r="F18" s="21">
        <v>27434.57</v>
      </c>
      <c r="G18" s="19">
        <v>12437.42</v>
      </c>
      <c r="H18" s="20">
        <v>16389.27</v>
      </c>
      <c r="I18" s="21">
        <v>28826.69</v>
      </c>
      <c r="J18" s="19">
        <v>8123.49</v>
      </c>
      <c r="K18" s="20">
        <v>15018.89</v>
      </c>
      <c r="L18" s="21">
        <v>23142.38</v>
      </c>
      <c r="M18" s="19">
        <v>14654.93</v>
      </c>
      <c r="N18" s="20">
        <v>11128.19</v>
      </c>
      <c r="O18" s="21">
        <v>25783.119999999999</v>
      </c>
      <c r="P18" s="19">
        <v>11699.78</v>
      </c>
      <c r="Q18" s="20">
        <v>10359.77</v>
      </c>
      <c r="R18" s="21">
        <v>22059.55</v>
      </c>
      <c r="S18" s="19">
        <v>14977.44</v>
      </c>
      <c r="T18" s="20">
        <v>7641.41</v>
      </c>
      <c r="U18" s="21">
        <v>22618.85</v>
      </c>
      <c r="V18" s="47">
        <v>76764.12</v>
      </c>
      <c r="W18" s="20">
        <v>73101.039999999994</v>
      </c>
      <c r="X18" s="21">
        <v>149865.16</v>
      </c>
      <c r="Z18" s="1"/>
    </row>
    <row r="19" spans="1:26" ht="13">
      <c r="A19" s="2" t="s">
        <v>258</v>
      </c>
      <c r="B19" s="2" t="s">
        <v>20</v>
      </c>
      <c r="C19" s="89" t="s">
        <v>297</v>
      </c>
      <c r="D19" s="19">
        <v>5261.3</v>
      </c>
      <c r="E19" s="20">
        <v>7027.8</v>
      </c>
      <c r="F19" s="21">
        <v>12289.1</v>
      </c>
      <c r="G19" s="19">
        <v>4464.25</v>
      </c>
      <c r="H19" s="20">
        <v>7388.2</v>
      </c>
      <c r="I19" s="21">
        <v>11852.45</v>
      </c>
      <c r="J19" s="19">
        <v>3341.6</v>
      </c>
      <c r="K19" s="20">
        <v>5728.35</v>
      </c>
      <c r="L19" s="21">
        <v>9069.9500000000007</v>
      </c>
      <c r="M19" s="19">
        <v>5254.4</v>
      </c>
      <c r="N19" s="20">
        <v>6768.5</v>
      </c>
      <c r="O19" s="21">
        <v>12022.9</v>
      </c>
      <c r="P19" s="19">
        <v>6969.5</v>
      </c>
      <c r="Q19" s="20">
        <v>6047.7</v>
      </c>
      <c r="R19" s="21">
        <v>13017.2</v>
      </c>
      <c r="S19" s="19">
        <v>6809</v>
      </c>
      <c r="T19" s="20">
        <v>5759</v>
      </c>
      <c r="U19" s="21">
        <v>12568</v>
      </c>
      <c r="V19" s="47">
        <v>32100.05</v>
      </c>
      <c r="W19" s="20">
        <v>38719.550000000003</v>
      </c>
      <c r="X19" s="21">
        <v>70819.600000000006</v>
      </c>
      <c r="Z19" s="1"/>
    </row>
    <row r="20" spans="1:26" ht="13">
      <c r="A20" s="2" t="s">
        <v>259</v>
      </c>
      <c r="B20" s="2" t="s">
        <v>21</v>
      </c>
      <c r="C20" s="89" t="s">
        <v>297</v>
      </c>
      <c r="D20" s="19">
        <v>1661.43</v>
      </c>
      <c r="E20" s="20">
        <v>3994.34</v>
      </c>
      <c r="F20" s="21">
        <v>5655.77</v>
      </c>
      <c r="G20" s="19">
        <v>1434.11</v>
      </c>
      <c r="H20" s="20">
        <v>5325.22</v>
      </c>
      <c r="I20" s="21">
        <v>6759.33</v>
      </c>
      <c r="J20" s="19">
        <v>1466.14</v>
      </c>
      <c r="K20" s="20">
        <v>6184.61</v>
      </c>
      <c r="L20" s="21">
        <v>7650.75</v>
      </c>
      <c r="M20" s="19">
        <v>900.09</v>
      </c>
      <c r="N20" s="20">
        <v>7620.67</v>
      </c>
      <c r="O20" s="21">
        <v>8520.76</v>
      </c>
      <c r="P20" s="19">
        <v>2500.13</v>
      </c>
      <c r="Q20" s="20">
        <v>3321</v>
      </c>
      <c r="R20" s="21">
        <v>5821.13</v>
      </c>
      <c r="S20" s="19">
        <v>4220.34</v>
      </c>
      <c r="T20" s="20">
        <v>3039.85</v>
      </c>
      <c r="U20" s="21">
        <v>7260.19</v>
      </c>
      <c r="V20" s="47">
        <v>12182.24</v>
      </c>
      <c r="W20" s="20">
        <v>29485.69</v>
      </c>
      <c r="X20" s="21">
        <v>41667.93</v>
      </c>
      <c r="Z20" s="1"/>
    </row>
    <row r="21" spans="1:26" ht="13">
      <c r="A21" s="2" t="s">
        <v>260</v>
      </c>
      <c r="B21" s="2" t="s">
        <v>22</v>
      </c>
      <c r="C21" s="89" t="s">
        <v>297</v>
      </c>
      <c r="D21" s="19">
        <v>2357.46</v>
      </c>
      <c r="E21" s="20">
        <v>9230</v>
      </c>
      <c r="F21" s="21">
        <v>11587.46</v>
      </c>
      <c r="G21" s="19">
        <v>2647.89</v>
      </c>
      <c r="H21" s="20">
        <v>7070.68</v>
      </c>
      <c r="I21" s="21">
        <v>9718.57</v>
      </c>
      <c r="J21" s="19">
        <v>3010.52</v>
      </c>
      <c r="K21" s="20">
        <v>7145.08</v>
      </c>
      <c r="L21" s="21">
        <v>10155.6</v>
      </c>
      <c r="M21" s="19">
        <v>4201.79</v>
      </c>
      <c r="N21" s="20">
        <v>4760.8500000000004</v>
      </c>
      <c r="O21" s="21">
        <v>8962.64</v>
      </c>
      <c r="P21" s="19">
        <v>860.14</v>
      </c>
      <c r="Q21" s="20">
        <v>1496.82</v>
      </c>
      <c r="R21" s="21">
        <v>2356.96</v>
      </c>
      <c r="S21" s="19">
        <v>3521.57</v>
      </c>
      <c r="T21" s="20">
        <v>3422.6</v>
      </c>
      <c r="U21" s="21">
        <v>6944.17</v>
      </c>
      <c r="V21" s="47">
        <v>16599.37</v>
      </c>
      <c r="W21" s="20">
        <v>33126.03</v>
      </c>
      <c r="X21" s="21">
        <v>49725.4</v>
      </c>
      <c r="Z21" s="1"/>
    </row>
    <row r="22" spans="1:26" ht="13">
      <c r="A22" s="2" t="s">
        <v>260</v>
      </c>
      <c r="B22" s="2" t="s">
        <v>23</v>
      </c>
      <c r="C22" s="89" t="s">
        <v>297</v>
      </c>
      <c r="D22" s="19">
        <v>2809.74</v>
      </c>
      <c r="E22" s="20">
        <v>8652.92</v>
      </c>
      <c r="F22" s="21">
        <v>11462.66</v>
      </c>
      <c r="G22" s="19">
        <v>3106.91</v>
      </c>
      <c r="H22" s="20">
        <v>6871.79</v>
      </c>
      <c r="I22" s="21">
        <v>9978.7000000000007</v>
      </c>
      <c r="J22" s="19">
        <v>3290.24</v>
      </c>
      <c r="K22" s="20">
        <v>3159.26</v>
      </c>
      <c r="L22" s="21">
        <v>6449.5</v>
      </c>
      <c r="M22" s="19">
        <v>4933.03</v>
      </c>
      <c r="N22" s="20">
        <v>4145.21</v>
      </c>
      <c r="O22" s="21">
        <v>9078.24</v>
      </c>
      <c r="P22" s="19">
        <v>4351.22</v>
      </c>
      <c r="Q22" s="20">
        <v>3337.43</v>
      </c>
      <c r="R22" s="21">
        <v>7688.65</v>
      </c>
      <c r="S22" s="19">
        <v>5321.61</v>
      </c>
      <c r="T22" s="20">
        <v>3947.83</v>
      </c>
      <c r="U22" s="21">
        <v>9269.44</v>
      </c>
      <c r="V22" s="47">
        <v>23812.75</v>
      </c>
      <c r="W22" s="20">
        <v>30114.44</v>
      </c>
      <c r="X22" s="21">
        <v>53927.19</v>
      </c>
      <c r="Z22" s="1"/>
    </row>
    <row r="23" spans="1:26" ht="13">
      <c r="A23" s="2" t="s">
        <v>260</v>
      </c>
      <c r="B23" s="2" t="s">
        <v>24</v>
      </c>
      <c r="C23" s="89" t="s">
        <v>297</v>
      </c>
      <c r="D23" s="19">
        <v>5205.6899999999996</v>
      </c>
      <c r="E23" s="20">
        <v>5058.71</v>
      </c>
      <c r="F23" s="21">
        <v>10264.4</v>
      </c>
      <c r="G23" s="19">
        <v>3896.74</v>
      </c>
      <c r="H23" s="20">
        <v>4908.2</v>
      </c>
      <c r="I23" s="21">
        <v>8804.94</v>
      </c>
      <c r="J23" s="19">
        <v>3239.21</v>
      </c>
      <c r="K23" s="20">
        <v>5164.8</v>
      </c>
      <c r="L23" s="21">
        <v>8404.01</v>
      </c>
      <c r="M23" s="19">
        <v>4317.01</v>
      </c>
      <c r="N23" s="20">
        <v>5429.28</v>
      </c>
      <c r="O23" s="21">
        <v>9746.2900000000009</v>
      </c>
      <c r="P23" s="19">
        <v>3998.8</v>
      </c>
      <c r="Q23" s="20">
        <v>4218.67</v>
      </c>
      <c r="R23" s="21">
        <v>8217.4699999999993</v>
      </c>
      <c r="S23" s="19">
        <v>3336.98</v>
      </c>
      <c r="T23" s="20">
        <v>4323.25</v>
      </c>
      <c r="U23" s="21">
        <v>7660.23</v>
      </c>
      <c r="V23" s="47">
        <v>23994.43</v>
      </c>
      <c r="W23" s="20">
        <v>29102.91</v>
      </c>
      <c r="X23" s="21">
        <v>53097.34</v>
      </c>
      <c r="Z23" s="1"/>
    </row>
    <row r="24" spans="1:26" ht="13">
      <c r="A24" s="2" t="s">
        <v>260</v>
      </c>
      <c r="B24" s="2" t="s">
        <v>25</v>
      </c>
      <c r="C24" s="89" t="s">
        <v>297</v>
      </c>
      <c r="D24" s="19">
        <v>4617.5200000000004</v>
      </c>
      <c r="E24" s="20">
        <v>6254.83</v>
      </c>
      <c r="F24" s="21">
        <v>10872.35</v>
      </c>
      <c r="G24" s="19">
        <v>3565.8</v>
      </c>
      <c r="H24" s="20">
        <v>3827.38</v>
      </c>
      <c r="I24" s="21">
        <v>7393.18</v>
      </c>
      <c r="J24" s="19">
        <v>4096.26</v>
      </c>
      <c r="K24" s="20">
        <v>3102.94</v>
      </c>
      <c r="L24" s="21">
        <v>7199.2</v>
      </c>
      <c r="M24" s="19">
        <v>4918.8500000000004</v>
      </c>
      <c r="N24" s="20">
        <v>4571.1499999999996</v>
      </c>
      <c r="O24" s="21">
        <v>9490</v>
      </c>
      <c r="P24" s="19">
        <v>3096.45</v>
      </c>
      <c r="Q24" s="20">
        <v>4912.6099999999997</v>
      </c>
      <c r="R24" s="21">
        <v>8009.06</v>
      </c>
      <c r="S24" s="19">
        <v>3550.93</v>
      </c>
      <c r="T24" s="20">
        <v>4857.55</v>
      </c>
      <c r="U24" s="21">
        <v>8408.48</v>
      </c>
      <c r="V24" s="47">
        <v>23845.81</v>
      </c>
      <c r="W24" s="20">
        <v>27526.46</v>
      </c>
      <c r="X24" s="21">
        <v>51372.27</v>
      </c>
      <c r="Z24" s="1"/>
    </row>
    <row r="25" spans="1:26" ht="13">
      <c r="A25" s="2" t="s">
        <v>261</v>
      </c>
      <c r="B25" s="2" t="s">
        <v>26</v>
      </c>
      <c r="C25" s="89" t="s">
        <v>297</v>
      </c>
      <c r="D25" s="19">
        <v>3652.2</v>
      </c>
      <c r="E25" s="20">
        <v>19328.400000000001</v>
      </c>
      <c r="F25" s="21">
        <v>22980.6</v>
      </c>
      <c r="G25" s="19">
        <v>4482.6000000000004</v>
      </c>
      <c r="H25" s="20">
        <v>21400.1</v>
      </c>
      <c r="I25" s="21">
        <v>25882.7</v>
      </c>
      <c r="J25" s="19">
        <v>5466.9</v>
      </c>
      <c r="K25" s="20">
        <v>16051.9</v>
      </c>
      <c r="L25" s="21">
        <v>21518.799999999999</v>
      </c>
      <c r="M25" s="19">
        <v>5359.8</v>
      </c>
      <c r="N25" s="20">
        <v>15716.8</v>
      </c>
      <c r="O25" s="21">
        <v>21076.6</v>
      </c>
      <c r="P25" s="19">
        <v>4174.75</v>
      </c>
      <c r="Q25" s="20">
        <v>13179.75</v>
      </c>
      <c r="R25" s="21">
        <v>17354.5</v>
      </c>
      <c r="S25" s="19">
        <v>5787.15</v>
      </c>
      <c r="T25" s="20">
        <v>12083.5</v>
      </c>
      <c r="U25" s="21">
        <v>17870.650000000001</v>
      </c>
      <c r="V25" s="47">
        <v>28923.4</v>
      </c>
      <c r="W25" s="20">
        <v>97760.45</v>
      </c>
      <c r="X25" s="21">
        <v>126683.85</v>
      </c>
      <c r="Z25" s="1"/>
    </row>
    <row r="26" spans="1:26" ht="13">
      <c r="A26" s="2" t="s">
        <v>261</v>
      </c>
      <c r="B26" s="2" t="s">
        <v>27</v>
      </c>
      <c r="C26" s="89" t="s">
        <v>297</v>
      </c>
      <c r="D26" s="19">
        <v>4627.3500000000004</v>
      </c>
      <c r="E26" s="20">
        <v>21361.3</v>
      </c>
      <c r="F26" s="21">
        <v>25988.65</v>
      </c>
      <c r="G26" s="19">
        <v>3915.9</v>
      </c>
      <c r="H26" s="20">
        <v>17191.75</v>
      </c>
      <c r="I26" s="21">
        <v>21107.65</v>
      </c>
      <c r="J26" s="19">
        <v>6796.1</v>
      </c>
      <c r="K26" s="20">
        <v>14256.35</v>
      </c>
      <c r="L26" s="21">
        <v>21052.45</v>
      </c>
      <c r="M26" s="19">
        <v>7604.95</v>
      </c>
      <c r="N26" s="20">
        <v>14247.8</v>
      </c>
      <c r="O26" s="21">
        <v>21852.75</v>
      </c>
      <c r="P26" s="19">
        <v>5041.1000000000004</v>
      </c>
      <c r="Q26" s="20">
        <v>11687.35</v>
      </c>
      <c r="R26" s="21">
        <v>16728.45</v>
      </c>
      <c r="S26" s="19">
        <v>6234.9</v>
      </c>
      <c r="T26" s="20">
        <v>13642.3</v>
      </c>
      <c r="U26" s="21">
        <v>19877.2</v>
      </c>
      <c r="V26" s="47">
        <v>34220.300000000003</v>
      </c>
      <c r="W26" s="20">
        <v>92386.85</v>
      </c>
      <c r="X26" s="21">
        <v>126607.15</v>
      </c>
      <c r="Z26" s="1"/>
    </row>
    <row r="27" spans="1:26" ht="13">
      <c r="A27" s="2" t="s">
        <v>261</v>
      </c>
      <c r="B27" s="2" t="s">
        <v>28</v>
      </c>
      <c r="C27" s="89" t="s">
        <v>297</v>
      </c>
      <c r="D27" s="19">
        <v>11326.4</v>
      </c>
      <c r="E27" s="20">
        <v>14299.96</v>
      </c>
      <c r="F27" s="21">
        <v>25626.36</v>
      </c>
      <c r="G27" s="19">
        <v>4503.6499999999996</v>
      </c>
      <c r="H27" s="20">
        <v>19187.599999999999</v>
      </c>
      <c r="I27" s="21">
        <v>23691.25</v>
      </c>
      <c r="J27" s="19">
        <v>5173.25</v>
      </c>
      <c r="K27" s="20">
        <v>13915.99</v>
      </c>
      <c r="L27" s="21">
        <v>19089.240000000002</v>
      </c>
      <c r="M27" s="19">
        <v>5486.6</v>
      </c>
      <c r="N27" s="20">
        <v>15573.35</v>
      </c>
      <c r="O27" s="21">
        <v>21059.95</v>
      </c>
      <c r="P27" s="19">
        <v>4830.6000000000004</v>
      </c>
      <c r="Q27" s="20">
        <v>10755.55</v>
      </c>
      <c r="R27" s="21">
        <v>15586.15</v>
      </c>
      <c r="S27" s="19">
        <v>5392.75</v>
      </c>
      <c r="T27" s="20">
        <v>11483.74</v>
      </c>
      <c r="U27" s="21">
        <v>16876.490000000002</v>
      </c>
      <c r="V27" s="47">
        <v>36713.25</v>
      </c>
      <c r="W27" s="20">
        <v>85216.19</v>
      </c>
      <c r="X27" s="21">
        <v>121929.44</v>
      </c>
      <c r="Z27" s="1"/>
    </row>
    <row r="28" spans="1:26" ht="13">
      <c r="A28" s="2" t="s">
        <v>261</v>
      </c>
      <c r="B28" s="2" t="s">
        <v>29</v>
      </c>
      <c r="C28" s="89" t="s">
        <v>297</v>
      </c>
      <c r="D28" s="19">
        <v>7056.3</v>
      </c>
      <c r="E28" s="20">
        <v>16290.7</v>
      </c>
      <c r="F28" s="21">
        <v>23347</v>
      </c>
      <c r="G28" s="19">
        <v>5189.95</v>
      </c>
      <c r="H28" s="20">
        <v>17648.3</v>
      </c>
      <c r="I28" s="21">
        <v>22838.25</v>
      </c>
      <c r="J28" s="19">
        <v>7042.65</v>
      </c>
      <c r="K28" s="20">
        <v>15027.1</v>
      </c>
      <c r="L28" s="21">
        <v>22069.75</v>
      </c>
      <c r="M28" s="19">
        <v>7320.9</v>
      </c>
      <c r="N28" s="20">
        <v>19131.099999999999</v>
      </c>
      <c r="O28" s="21">
        <v>26452</v>
      </c>
      <c r="P28" s="19">
        <v>6773.3</v>
      </c>
      <c r="Q28" s="20">
        <v>14487</v>
      </c>
      <c r="R28" s="21">
        <v>21260.3</v>
      </c>
      <c r="S28" s="19">
        <v>5688.3</v>
      </c>
      <c r="T28" s="20">
        <v>11860.5</v>
      </c>
      <c r="U28" s="21">
        <v>17548.8</v>
      </c>
      <c r="V28" s="47">
        <v>39071.4</v>
      </c>
      <c r="W28" s="20">
        <v>94444.7</v>
      </c>
      <c r="X28" s="21">
        <v>133516.1</v>
      </c>
      <c r="Z28" s="1"/>
    </row>
    <row r="29" spans="1:26" ht="13">
      <c r="A29" s="2" t="s">
        <v>261</v>
      </c>
      <c r="B29" s="2" t="s">
        <v>30</v>
      </c>
      <c r="C29" s="89" t="s">
        <v>297</v>
      </c>
      <c r="D29" s="19">
        <v>5324.65</v>
      </c>
      <c r="E29" s="20">
        <v>15572.4</v>
      </c>
      <c r="F29" s="21">
        <v>20897.05</v>
      </c>
      <c r="G29" s="19">
        <v>4850.5</v>
      </c>
      <c r="H29" s="20">
        <v>20697.400000000001</v>
      </c>
      <c r="I29" s="21">
        <v>25547.9</v>
      </c>
      <c r="J29" s="19">
        <v>6962</v>
      </c>
      <c r="K29" s="20">
        <v>13661.65</v>
      </c>
      <c r="L29" s="21">
        <v>20623.650000000001</v>
      </c>
      <c r="M29" s="19">
        <v>6612</v>
      </c>
      <c r="N29" s="20">
        <v>19660.7</v>
      </c>
      <c r="O29" s="21">
        <v>26272.7</v>
      </c>
      <c r="P29" s="19">
        <v>5042.8999999999996</v>
      </c>
      <c r="Q29" s="20">
        <v>10790.3</v>
      </c>
      <c r="R29" s="21">
        <v>15833.2</v>
      </c>
      <c r="S29" s="19">
        <v>6052.35</v>
      </c>
      <c r="T29" s="20">
        <v>14039.8</v>
      </c>
      <c r="U29" s="21">
        <v>20092.150000000001</v>
      </c>
      <c r="V29" s="47">
        <v>34844.400000000001</v>
      </c>
      <c r="W29" s="20">
        <v>94422.25</v>
      </c>
      <c r="X29" s="21">
        <v>129266.65</v>
      </c>
      <c r="Z29" s="1"/>
    </row>
    <row r="30" spans="1:26" ht="13">
      <c r="A30" s="2" t="s">
        <v>261</v>
      </c>
      <c r="B30" s="2" t="s">
        <v>31</v>
      </c>
      <c r="C30" s="89" t="s">
        <v>297</v>
      </c>
      <c r="D30" s="19">
        <v>6133.45</v>
      </c>
      <c r="E30" s="20">
        <v>17365.45</v>
      </c>
      <c r="F30" s="21">
        <v>23498.9</v>
      </c>
      <c r="G30" s="19">
        <v>4700.3999999999996</v>
      </c>
      <c r="H30" s="20">
        <v>23287.200000000001</v>
      </c>
      <c r="I30" s="21">
        <v>27987.599999999999</v>
      </c>
      <c r="J30" s="19">
        <v>5970.65</v>
      </c>
      <c r="K30" s="20">
        <v>15549.95</v>
      </c>
      <c r="L30" s="21">
        <v>21520.6</v>
      </c>
      <c r="M30" s="19">
        <v>5621.35</v>
      </c>
      <c r="N30" s="20">
        <v>18870.400000000001</v>
      </c>
      <c r="O30" s="21">
        <v>24491.75</v>
      </c>
      <c r="P30" s="19">
        <v>4668.1499999999996</v>
      </c>
      <c r="Q30" s="20">
        <v>14817.2</v>
      </c>
      <c r="R30" s="21">
        <v>19485.349999999999</v>
      </c>
      <c r="S30" s="19">
        <v>6487.95</v>
      </c>
      <c r="T30" s="20">
        <v>13693.3</v>
      </c>
      <c r="U30" s="21">
        <v>20181.25</v>
      </c>
      <c r="V30" s="47">
        <v>33581.949999999997</v>
      </c>
      <c r="W30" s="20">
        <v>103583.5</v>
      </c>
      <c r="X30" s="21">
        <v>137165.45000000001</v>
      </c>
      <c r="Z30" s="1"/>
    </row>
    <row r="31" spans="1:26" ht="13">
      <c r="A31" s="2" t="s">
        <v>261</v>
      </c>
      <c r="B31" s="2" t="s">
        <v>32</v>
      </c>
      <c r="C31" s="89" t="s">
        <v>297</v>
      </c>
      <c r="D31" s="19">
        <v>7.67</v>
      </c>
      <c r="E31" s="20">
        <v>0.04</v>
      </c>
      <c r="F31" s="21">
        <v>7.71</v>
      </c>
      <c r="G31" s="19">
        <v>0</v>
      </c>
      <c r="H31" s="20">
        <v>0</v>
      </c>
      <c r="I31" s="21">
        <v>0</v>
      </c>
      <c r="J31" s="19">
        <v>0</v>
      </c>
      <c r="K31" s="20">
        <v>7.56</v>
      </c>
      <c r="L31" s="21">
        <v>7.56</v>
      </c>
      <c r="M31" s="19">
        <v>0</v>
      </c>
      <c r="N31" s="20">
        <v>0</v>
      </c>
      <c r="O31" s="21">
        <v>0</v>
      </c>
      <c r="P31" s="19">
        <v>0</v>
      </c>
      <c r="Q31" s="20">
        <v>0</v>
      </c>
      <c r="R31" s="21">
        <v>0</v>
      </c>
      <c r="S31" s="19">
        <v>0</v>
      </c>
      <c r="T31" s="20">
        <v>1.61</v>
      </c>
      <c r="U31" s="21">
        <v>1.61</v>
      </c>
      <c r="V31" s="47">
        <v>7.67</v>
      </c>
      <c r="W31" s="20">
        <v>9.2100000000000009</v>
      </c>
      <c r="X31" s="21">
        <v>16.88</v>
      </c>
      <c r="Z31" s="1"/>
    </row>
    <row r="32" spans="1:26" ht="13">
      <c r="A32" s="2" t="s">
        <v>261</v>
      </c>
      <c r="B32" s="2" t="s">
        <v>33</v>
      </c>
      <c r="C32" s="89" t="s">
        <v>297</v>
      </c>
      <c r="D32" s="19">
        <v>0</v>
      </c>
      <c r="E32" s="20">
        <v>0</v>
      </c>
      <c r="F32" s="21">
        <v>0</v>
      </c>
      <c r="G32" s="19">
        <v>0</v>
      </c>
      <c r="H32" s="20">
        <v>0</v>
      </c>
      <c r="I32" s="21">
        <v>0</v>
      </c>
      <c r="J32" s="19">
        <v>0</v>
      </c>
      <c r="K32" s="20">
        <v>0</v>
      </c>
      <c r="L32" s="21">
        <v>0</v>
      </c>
      <c r="M32" s="19">
        <v>0</v>
      </c>
      <c r="N32" s="20">
        <v>0</v>
      </c>
      <c r="O32" s="21">
        <v>0</v>
      </c>
      <c r="P32" s="19">
        <v>0</v>
      </c>
      <c r="Q32" s="20">
        <v>0</v>
      </c>
      <c r="R32" s="21">
        <v>0</v>
      </c>
      <c r="S32" s="19">
        <v>0</v>
      </c>
      <c r="T32" s="20">
        <v>0</v>
      </c>
      <c r="U32" s="21">
        <v>0</v>
      </c>
      <c r="V32" s="47">
        <v>0</v>
      </c>
      <c r="W32" s="20">
        <v>0</v>
      </c>
      <c r="X32" s="21">
        <v>0</v>
      </c>
      <c r="Z32" s="1"/>
    </row>
    <row r="33" spans="1:26" ht="13">
      <c r="A33" s="2" t="s">
        <v>261</v>
      </c>
      <c r="B33" s="2" t="s">
        <v>34</v>
      </c>
      <c r="C33" s="89" t="s">
        <v>297</v>
      </c>
      <c r="D33" s="19">
        <v>0</v>
      </c>
      <c r="E33" s="20">
        <v>0</v>
      </c>
      <c r="F33" s="21">
        <v>0</v>
      </c>
      <c r="G33" s="19">
        <v>0</v>
      </c>
      <c r="H33" s="20">
        <v>0</v>
      </c>
      <c r="I33" s="21">
        <v>0</v>
      </c>
      <c r="J33" s="19">
        <v>0</v>
      </c>
      <c r="K33" s="20">
        <v>0</v>
      </c>
      <c r="L33" s="21">
        <v>0</v>
      </c>
      <c r="M33" s="19">
        <v>0</v>
      </c>
      <c r="N33" s="20">
        <v>0</v>
      </c>
      <c r="O33" s="21">
        <v>0</v>
      </c>
      <c r="P33" s="19">
        <v>0</v>
      </c>
      <c r="Q33" s="20">
        <v>0</v>
      </c>
      <c r="R33" s="21">
        <v>0</v>
      </c>
      <c r="S33" s="19">
        <v>0</v>
      </c>
      <c r="T33" s="20">
        <v>0</v>
      </c>
      <c r="U33" s="21">
        <v>0</v>
      </c>
      <c r="V33" s="47">
        <v>0</v>
      </c>
      <c r="W33" s="20">
        <v>0</v>
      </c>
      <c r="X33" s="21">
        <v>0</v>
      </c>
      <c r="Z33" s="1"/>
    </row>
    <row r="34" spans="1:26" ht="13">
      <c r="A34" s="2" t="s">
        <v>262</v>
      </c>
      <c r="B34" s="2" t="s">
        <v>35</v>
      </c>
      <c r="C34" s="89" t="s">
        <v>297</v>
      </c>
      <c r="D34" s="19">
        <v>1.44</v>
      </c>
      <c r="E34" s="20">
        <v>495</v>
      </c>
      <c r="F34" s="21">
        <v>496.44</v>
      </c>
      <c r="G34" s="19">
        <v>4111.8500000000004</v>
      </c>
      <c r="H34" s="20">
        <v>8265.1</v>
      </c>
      <c r="I34" s="21">
        <v>12376.95</v>
      </c>
      <c r="J34" s="19">
        <v>2811.1</v>
      </c>
      <c r="K34" s="20">
        <v>8553.1</v>
      </c>
      <c r="L34" s="21">
        <v>11364.2</v>
      </c>
      <c r="M34" s="19">
        <v>4401.8599999999997</v>
      </c>
      <c r="N34" s="20">
        <v>7904.38</v>
      </c>
      <c r="O34" s="21">
        <v>12306.24</v>
      </c>
      <c r="P34" s="19">
        <v>4730.04</v>
      </c>
      <c r="Q34" s="20">
        <v>5421.82</v>
      </c>
      <c r="R34" s="21">
        <v>10151.86</v>
      </c>
      <c r="S34" s="19">
        <v>4118.62</v>
      </c>
      <c r="T34" s="20">
        <v>3310.06</v>
      </c>
      <c r="U34" s="21">
        <v>7428.68</v>
      </c>
      <c r="V34" s="47">
        <v>20174.91</v>
      </c>
      <c r="W34" s="20">
        <v>33949.46</v>
      </c>
      <c r="X34" s="21">
        <v>54124.37</v>
      </c>
      <c r="Z34" s="1"/>
    </row>
    <row r="35" spans="1:26" ht="13">
      <c r="A35" s="2" t="s">
        <v>263</v>
      </c>
      <c r="B35" s="2" t="s">
        <v>36</v>
      </c>
      <c r="C35" s="89" t="s">
        <v>298</v>
      </c>
      <c r="D35" s="19">
        <v>2875.8</v>
      </c>
      <c r="E35" s="20">
        <v>5964.23</v>
      </c>
      <c r="F35" s="21">
        <v>8840.0300000000007</v>
      </c>
      <c r="G35" s="19">
        <v>2773.95</v>
      </c>
      <c r="H35" s="20">
        <v>9515.5499999999993</v>
      </c>
      <c r="I35" s="21">
        <v>12289.5</v>
      </c>
      <c r="J35" s="19">
        <v>5761.5</v>
      </c>
      <c r="K35" s="20">
        <v>8292.83</v>
      </c>
      <c r="L35" s="21">
        <v>14054.33</v>
      </c>
      <c r="M35" s="19">
        <v>1027.73</v>
      </c>
      <c r="N35" s="20">
        <v>9510.08</v>
      </c>
      <c r="O35" s="21">
        <v>10537.81</v>
      </c>
      <c r="P35" s="19">
        <v>1645.58</v>
      </c>
      <c r="Q35" s="20">
        <v>5268.6</v>
      </c>
      <c r="R35" s="21">
        <v>6914.18</v>
      </c>
      <c r="S35" s="19">
        <v>1115.33</v>
      </c>
      <c r="T35" s="20">
        <v>5124.38</v>
      </c>
      <c r="U35" s="21">
        <v>6239.71</v>
      </c>
      <c r="V35" s="47">
        <v>15199.89</v>
      </c>
      <c r="W35" s="20">
        <v>43675.67</v>
      </c>
      <c r="X35" s="21">
        <v>58875.56</v>
      </c>
      <c r="Z35" s="1"/>
    </row>
    <row r="36" spans="1:26" ht="13">
      <c r="A36" s="2" t="s">
        <v>263</v>
      </c>
      <c r="B36" s="2" t="s">
        <v>37</v>
      </c>
      <c r="C36" s="89" t="s">
        <v>298</v>
      </c>
      <c r="D36" s="19">
        <v>3414</v>
      </c>
      <c r="E36" s="20">
        <v>10185.450000000001</v>
      </c>
      <c r="F36" s="21">
        <v>13599.45</v>
      </c>
      <c r="G36" s="19">
        <v>4089.23</v>
      </c>
      <c r="H36" s="20">
        <v>9555.75</v>
      </c>
      <c r="I36" s="21">
        <v>13644.98</v>
      </c>
      <c r="J36" s="19">
        <v>5278.05</v>
      </c>
      <c r="K36" s="20">
        <v>9615.98</v>
      </c>
      <c r="L36" s="21">
        <v>14894.03</v>
      </c>
      <c r="M36" s="19">
        <v>812.48</v>
      </c>
      <c r="N36" s="20">
        <v>8685.68</v>
      </c>
      <c r="O36" s="21">
        <v>9498.16</v>
      </c>
      <c r="P36" s="19">
        <v>1569.23</v>
      </c>
      <c r="Q36" s="20">
        <v>5165.8500000000004</v>
      </c>
      <c r="R36" s="21">
        <v>6735.08</v>
      </c>
      <c r="S36" s="19">
        <v>1217.25</v>
      </c>
      <c r="T36" s="20">
        <v>3816.98</v>
      </c>
      <c r="U36" s="21">
        <v>5034.2299999999996</v>
      </c>
      <c r="V36" s="47">
        <v>16380.24</v>
      </c>
      <c r="W36" s="20">
        <v>47025.69</v>
      </c>
      <c r="X36" s="21">
        <v>63405.93</v>
      </c>
      <c r="Z36" s="1"/>
    </row>
    <row r="37" spans="1:26" ht="13">
      <c r="A37" s="2" t="s">
        <v>263</v>
      </c>
      <c r="B37" s="2" t="s">
        <v>38</v>
      </c>
      <c r="C37" s="89" t="s">
        <v>298</v>
      </c>
      <c r="D37" s="19">
        <v>3101.78</v>
      </c>
      <c r="E37" s="20">
        <v>8961.6</v>
      </c>
      <c r="F37" s="21">
        <v>12063.38</v>
      </c>
      <c r="G37" s="19">
        <v>3587.78</v>
      </c>
      <c r="H37" s="20">
        <v>8438.25</v>
      </c>
      <c r="I37" s="21">
        <v>12026.03</v>
      </c>
      <c r="J37" s="19">
        <v>4757.3999999999996</v>
      </c>
      <c r="K37" s="20">
        <v>8213.7800000000007</v>
      </c>
      <c r="L37" s="21">
        <v>12971.18</v>
      </c>
      <c r="M37" s="19">
        <v>640.58000000000004</v>
      </c>
      <c r="N37" s="20">
        <v>3292.13</v>
      </c>
      <c r="O37" s="21">
        <v>3932.71</v>
      </c>
      <c r="P37" s="19">
        <v>1202.93</v>
      </c>
      <c r="Q37" s="20">
        <v>2665.13</v>
      </c>
      <c r="R37" s="21">
        <v>3868.06</v>
      </c>
      <c r="S37" s="19">
        <v>1124.48</v>
      </c>
      <c r="T37" s="20">
        <v>3097.35</v>
      </c>
      <c r="U37" s="21">
        <v>4221.83</v>
      </c>
      <c r="V37" s="47">
        <v>14414.95</v>
      </c>
      <c r="W37" s="20">
        <v>34668.239999999998</v>
      </c>
      <c r="X37" s="21">
        <v>49083.19</v>
      </c>
      <c r="Z37" s="1"/>
    </row>
    <row r="38" spans="1:26" ht="13">
      <c r="A38" s="2" t="s">
        <v>263</v>
      </c>
      <c r="B38" s="2" t="s">
        <v>39</v>
      </c>
      <c r="C38" s="89" t="s">
        <v>298</v>
      </c>
      <c r="D38" s="19">
        <v>5891.63</v>
      </c>
      <c r="E38" s="20">
        <v>9732.2999999999993</v>
      </c>
      <c r="F38" s="21">
        <v>15623.93</v>
      </c>
      <c r="G38" s="19">
        <v>3980.63</v>
      </c>
      <c r="H38" s="20">
        <v>8667.4500000000007</v>
      </c>
      <c r="I38" s="21">
        <v>12648.08</v>
      </c>
      <c r="J38" s="19">
        <v>7062.9</v>
      </c>
      <c r="K38" s="20">
        <v>7204.2</v>
      </c>
      <c r="L38" s="21">
        <v>14267.1</v>
      </c>
      <c r="M38" s="19">
        <v>832.05</v>
      </c>
      <c r="N38" s="20">
        <v>3268.35</v>
      </c>
      <c r="O38" s="21">
        <v>4100.3999999999996</v>
      </c>
      <c r="P38" s="19">
        <v>1221.75</v>
      </c>
      <c r="Q38" s="20">
        <v>2693.4</v>
      </c>
      <c r="R38" s="21">
        <v>3915.15</v>
      </c>
      <c r="S38" s="19">
        <v>1713.68</v>
      </c>
      <c r="T38" s="20">
        <v>2453.33</v>
      </c>
      <c r="U38" s="21">
        <v>4167.01</v>
      </c>
      <c r="V38" s="47">
        <v>20702.64</v>
      </c>
      <c r="W38" s="20">
        <v>34019.03</v>
      </c>
      <c r="X38" s="21">
        <v>54721.67</v>
      </c>
      <c r="Z38" s="1"/>
    </row>
    <row r="39" spans="1:26" ht="13">
      <c r="A39" s="2" t="s">
        <v>263</v>
      </c>
      <c r="B39" s="2" t="s">
        <v>40</v>
      </c>
      <c r="C39" s="89" t="s">
        <v>298</v>
      </c>
      <c r="D39" s="19">
        <v>2397.6799999999998</v>
      </c>
      <c r="E39" s="20">
        <v>4422.45</v>
      </c>
      <c r="F39" s="21">
        <v>6820.13</v>
      </c>
      <c r="G39" s="19">
        <v>4060.28</v>
      </c>
      <c r="H39" s="20">
        <v>3486.3</v>
      </c>
      <c r="I39" s="21">
        <v>7546.58</v>
      </c>
      <c r="J39" s="19">
        <v>6988.65</v>
      </c>
      <c r="K39" s="20">
        <v>3644.78</v>
      </c>
      <c r="L39" s="21">
        <v>10633.43</v>
      </c>
      <c r="M39" s="19">
        <v>1440.08</v>
      </c>
      <c r="N39" s="20">
        <v>768.3</v>
      </c>
      <c r="O39" s="21">
        <v>2208.38</v>
      </c>
      <c r="P39" s="19">
        <v>3481.88</v>
      </c>
      <c r="Q39" s="20">
        <v>1711.35</v>
      </c>
      <c r="R39" s="21">
        <v>5193.2299999999996</v>
      </c>
      <c r="S39" s="19">
        <v>2037.9</v>
      </c>
      <c r="T39" s="20">
        <v>774.53</v>
      </c>
      <c r="U39" s="21">
        <v>2812.43</v>
      </c>
      <c r="V39" s="47">
        <v>20406.47</v>
      </c>
      <c r="W39" s="20">
        <v>14807.71</v>
      </c>
      <c r="X39" s="21">
        <v>35214.18</v>
      </c>
      <c r="Z39" s="1"/>
    </row>
    <row r="40" spans="1:26" ht="13">
      <c r="A40" s="2" t="s">
        <v>263</v>
      </c>
      <c r="B40" s="2" t="s">
        <v>41</v>
      </c>
      <c r="C40" s="89" t="s">
        <v>298</v>
      </c>
      <c r="D40" s="19">
        <v>0</v>
      </c>
      <c r="E40" s="20">
        <v>0</v>
      </c>
      <c r="F40" s="21">
        <v>0</v>
      </c>
      <c r="G40" s="19">
        <v>0</v>
      </c>
      <c r="H40" s="20">
        <v>0</v>
      </c>
      <c r="I40" s="21">
        <v>0</v>
      </c>
      <c r="J40" s="19">
        <v>6171.08</v>
      </c>
      <c r="K40" s="20">
        <v>4224.08</v>
      </c>
      <c r="L40" s="21">
        <v>10395.16</v>
      </c>
      <c r="M40" s="19">
        <v>976.95</v>
      </c>
      <c r="N40" s="20">
        <v>477.3</v>
      </c>
      <c r="O40" s="21">
        <v>1454.25</v>
      </c>
      <c r="P40" s="19">
        <v>2326.0500000000002</v>
      </c>
      <c r="Q40" s="20">
        <v>1846.2</v>
      </c>
      <c r="R40" s="21">
        <v>4172.25</v>
      </c>
      <c r="S40" s="19">
        <v>1431.45</v>
      </c>
      <c r="T40" s="20">
        <v>786.08</v>
      </c>
      <c r="U40" s="21">
        <v>2217.5300000000002</v>
      </c>
      <c r="V40" s="47">
        <v>10905.53</v>
      </c>
      <c r="W40" s="20">
        <v>7333.66</v>
      </c>
      <c r="X40" s="21">
        <v>18239.189999999999</v>
      </c>
      <c r="Z40" s="1"/>
    </row>
    <row r="41" spans="1:26" ht="13">
      <c r="A41" s="2" t="s">
        <v>263</v>
      </c>
      <c r="B41" s="2" t="s">
        <v>42</v>
      </c>
      <c r="C41" s="89" t="s">
        <v>298</v>
      </c>
      <c r="D41" s="19">
        <v>6098.25</v>
      </c>
      <c r="E41" s="20">
        <v>5911.43</v>
      </c>
      <c r="F41" s="21">
        <v>12009.68</v>
      </c>
      <c r="G41" s="19">
        <v>6424.5</v>
      </c>
      <c r="H41" s="20">
        <v>6826.05</v>
      </c>
      <c r="I41" s="21">
        <v>13250.55</v>
      </c>
      <c r="J41" s="19">
        <v>9361.1299999999992</v>
      </c>
      <c r="K41" s="20">
        <v>4516.5</v>
      </c>
      <c r="L41" s="21">
        <v>13877.63</v>
      </c>
      <c r="M41" s="19">
        <v>1548.15</v>
      </c>
      <c r="N41" s="20">
        <v>1719.08</v>
      </c>
      <c r="O41" s="21">
        <v>3267.23</v>
      </c>
      <c r="P41" s="19">
        <v>1419</v>
      </c>
      <c r="Q41" s="20">
        <v>3551.1</v>
      </c>
      <c r="R41" s="21">
        <v>4970.1000000000004</v>
      </c>
      <c r="S41" s="19">
        <v>966.9</v>
      </c>
      <c r="T41" s="20">
        <v>1347.3</v>
      </c>
      <c r="U41" s="21">
        <v>2314.1999999999998</v>
      </c>
      <c r="V41" s="47">
        <v>25817.93</v>
      </c>
      <c r="W41" s="20">
        <v>23871.46</v>
      </c>
      <c r="X41" s="21">
        <v>49689.39</v>
      </c>
      <c r="Z41" s="1"/>
    </row>
    <row r="42" spans="1:26" ht="13">
      <c r="A42" s="2" t="s">
        <v>263</v>
      </c>
      <c r="B42" s="2" t="s">
        <v>43</v>
      </c>
      <c r="C42" s="89" t="s">
        <v>298</v>
      </c>
      <c r="D42" s="19">
        <v>1916.85</v>
      </c>
      <c r="E42" s="20">
        <v>2346</v>
      </c>
      <c r="F42" s="21">
        <v>4262.8500000000004</v>
      </c>
      <c r="G42" s="19">
        <v>6098.1</v>
      </c>
      <c r="H42" s="20">
        <v>7897.2</v>
      </c>
      <c r="I42" s="21">
        <v>13995.3</v>
      </c>
      <c r="J42" s="19">
        <v>6878.33</v>
      </c>
      <c r="K42" s="20">
        <v>6839.33</v>
      </c>
      <c r="L42" s="21">
        <v>13717.66</v>
      </c>
      <c r="M42" s="19">
        <v>738.08</v>
      </c>
      <c r="N42" s="20">
        <v>1378.65</v>
      </c>
      <c r="O42" s="21">
        <v>2116.73</v>
      </c>
      <c r="P42" s="19">
        <v>2320.73</v>
      </c>
      <c r="Q42" s="20">
        <v>2508</v>
      </c>
      <c r="R42" s="21">
        <v>4828.7299999999996</v>
      </c>
      <c r="S42" s="19">
        <v>1427.33</v>
      </c>
      <c r="T42" s="20">
        <v>1705.43</v>
      </c>
      <c r="U42" s="21">
        <v>3132.76</v>
      </c>
      <c r="V42" s="47">
        <v>19379.419999999998</v>
      </c>
      <c r="W42" s="20">
        <v>22674.61</v>
      </c>
      <c r="X42" s="21">
        <v>42054.03</v>
      </c>
      <c r="Z42" s="1"/>
    </row>
    <row r="43" spans="1:26" ht="13">
      <c r="A43" s="2" t="s">
        <v>264</v>
      </c>
      <c r="B43" s="2" t="s">
        <v>44</v>
      </c>
      <c r="C43" s="89" t="s">
        <v>297</v>
      </c>
      <c r="D43" s="19">
        <v>5225.05</v>
      </c>
      <c r="E43" s="20">
        <v>1466.34</v>
      </c>
      <c r="F43" s="21">
        <v>6691.39</v>
      </c>
      <c r="G43" s="19">
        <v>4027.75</v>
      </c>
      <c r="H43" s="20">
        <v>5404.61</v>
      </c>
      <c r="I43" s="21">
        <v>9432.36</v>
      </c>
      <c r="J43" s="19">
        <v>7629.8</v>
      </c>
      <c r="K43" s="20">
        <v>1733.17</v>
      </c>
      <c r="L43" s="21">
        <v>9362.9699999999993</v>
      </c>
      <c r="M43" s="19">
        <v>5150.1000000000004</v>
      </c>
      <c r="N43" s="20">
        <v>1634.29</v>
      </c>
      <c r="O43" s="21">
        <v>6784.39</v>
      </c>
      <c r="P43" s="19">
        <v>8693.35</v>
      </c>
      <c r="Q43" s="20">
        <v>960.01</v>
      </c>
      <c r="R43" s="21">
        <v>9653.36</v>
      </c>
      <c r="S43" s="19">
        <v>6000.3</v>
      </c>
      <c r="T43" s="20">
        <v>4849.1000000000004</v>
      </c>
      <c r="U43" s="21">
        <v>10849.4</v>
      </c>
      <c r="V43" s="47">
        <v>36726.35</v>
      </c>
      <c r="W43" s="20">
        <v>16047.52</v>
      </c>
      <c r="X43" s="21">
        <v>52773.87</v>
      </c>
      <c r="Z43" s="1"/>
    </row>
    <row r="44" spans="1:26" ht="13">
      <c r="A44" s="2" t="s">
        <v>264</v>
      </c>
      <c r="B44" s="2" t="s">
        <v>45</v>
      </c>
      <c r="C44" s="89" t="s">
        <v>297</v>
      </c>
      <c r="D44" s="19">
        <v>4238.5</v>
      </c>
      <c r="E44" s="20">
        <v>1452.99</v>
      </c>
      <c r="F44" s="21">
        <v>5691.49</v>
      </c>
      <c r="G44" s="19">
        <v>3772.9</v>
      </c>
      <c r="H44" s="20">
        <v>9242.1299999999992</v>
      </c>
      <c r="I44" s="21">
        <v>13015.03</v>
      </c>
      <c r="J44" s="19">
        <v>4613.05</v>
      </c>
      <c r="K44" s="20">
        <v>1758.14</v>
      </c>
      <c r="L44" s="21">
        <v>6371.19</v>
      </c>
      <c r="M44" s="19">
        <v>6587.55</v>
      </c>
      <c r="N44" s="20">
        <v>2148.4499999999998</v>
      </c>
      <c r="O44" s="21">
        <v>8736</v>
      </c>
      <c r="P44" s="19">
        <v>7177.6</v>
      </c>
      <c r="Q44" s="20">
        <v>1239.0899999999999</v>
      </c>
      <c r="R44" s="21">
        <v>8416.69</v>
      </c>
      <c r="S44" s="19">
        <v>3829.45</v>
      </c>
      <c r="T44" s="20">
        <v>5427.89</v>
      </c>
      <c r="U44" s="21">
        <v>9257.34</v>
      </c>
      <c r="V44" s="47">
        <v>30219.05</v>
      </c>
      <c r="W44" s="20">
        <v>21268.69</v>
      </c>
      <c r="X44" s="21">
        <v>51487.74</v>
      </c>
      <c r="Z44" s="1"/>
    </row>
    <row r="45" spans="1:26" ht="13">
      <c r="A45" s="2" t="s">
        <v>264</v>
      </c>
      <c r="B45" s="2" t="s">
        <v>46</v>
      </c>
      <c r="C45" s="89" t="s">
        <v>297</v>
      </c>
      <c r="D45" s="19">
        <v>7779.7</v>
      </c>
      <c r="E45" s="20">
        <v>34.229999999999997</v>
      </c>
      <c r="F45" s="21">
        <v>7813.93</v>
      </c>
      <c r="G45" s="19">
        <v>17337.55</v>
      </c>
      <c r="H45" s="20">
        <v>4.12</v>
      </c>
      <c r="I45" s="21">
        <v>17341.669999999998</v>
      </c>
      <c r="J45" s="19">
        <v>23517.75</v>
      </c>
      <c r="K45" s="20">
        <v>0.81</v>
      </c>
      <c r="L45" s="21">
        <v>23518.560000000001</v>
      </c>
      <c r="M45" s="19">
        <v>18739.2</v>
      </c>
      <c r="N45" s="20">
        <v>26.05</v>
      </c>
      <c r="O45" s="21">
        <v>18765.25</v>
      </c>
      <c r="P45" s="19">
        <v>19522.45</v>
      </c>
      <c r="Q45" s="20">
        <v>10.27</v>
      </c>
      <c r="R45" s="21">
        <v>19532.72</v>
      </c>
      <c r="S45" s="19">
        <v>24187</v>
      </c>
      <c r="T45" s="20">
        <v>12.37</v>
      </c>
      <c r="U45" s="21">
        <v>24199.37</v>
      </c>
      <c r="V45" s="47">
        <v>111083.65</v>
      </c>
      <c r="W45" s="20">
        <v>87.85</v>
      </c>
      <c r="X45" s="21">
        <v>111171.5</v>
      </c>
      <c r="Z45" s="1"/>
    </row>
    <row r="46" spans="1:26" ht="13">
      <c r="A46" s="2" t="s">
        <v>264</v>
      </c>
      <c r="B46" s="2" t="s">
        <v>47</v>
      </c>
      <c r="C46" s="89" t="s">
        <v>297</v>
      </c>
      <c r="D46" s="19">
        <v>24065.55</v>
      </c>
      <c r="E46" s="20">
        <v>1.63</v>
      </c>
      <c r="F46" s="21">
        <v>24067.18</v>
      </c>
      <c r="G46" s="19">
        <v>27098.95</v>
      </c>
      <c r="H46" s="20">
        <v>5.31</v>
      </c>
      <c r="I46" s="21">
        <v>27104.26</v>
      </c>
      <c r="J46" s="19">
        <v>14665.2</v>
      </c>
      <c r="K46" s="20">
        <v>7.65</v>
      </c>
      <c r="L46" s="21">
        <v>14672.85</v>
      </c>
      <c r="M46" s="19">
        <v>17019.25</v>
      </c>
      <c r="N46" s="20">
        <v>1.75</v>
      </c>
      <c r="O46" s="21">
        <v>17021</v>
      </c>
      <c r="P46" s="19">
        <v>17228.8</v>
      </c>
      <c r="Q46" s="20">
        <v>0.24</v>
      </c>
      <c r="R46" s="21">
        <v>17229.04</v>
      </c>
      <c r="S46" s="19">
        <v>23390.05</v>
      </c>
      <c r="T46" s="20">
        <v>4.7300000000000004</v>
      </c>
      <c r="U46" s="21">
        <v>23394.78</v>
      </c>
      <c r="V46" s="47">
        <v>123467.8</v>
      </c>
      <c r="W46" s="20">
        <v>21.31</v>
      </c>
      <c r="X46" s="21">
        <v>123489.11</v>
      </c>
      <c r="Z46" s="1"/>
    </row>
    <row r="47" spans="1:26" ht="13">
      <c r="A47" s="2" t="s">
        <v>264</v>
      </c>
      <c r="B47" s="2" t="s">
        <v>48</v>
      </c>
      <c r="C47" s="89" t="s">
        <v>297</v>
      </c>
      <c r="D47" s="19">
        <v>5063.9799999999996</v>
      </c>
      <c r="E47" s="20">
        <v>217.84</v>
      </c>
      <c r="F47" s="21">
        <v>5281.82</v>
      </c>
      <c r="G47" s="19">
        <v>6149.36</v>
      </c>
      <c r="H47" s="20">
        <v>158.52000000000001</v>
      </c>
      <c r="I47" s="21">
        <v>6307.88</v>
      </c>
      <c r="J47" s="19">
        <v>6914.74</v>
      </c>
      <c r="K47" s="20">
        <v>193.94</v>
      </c>
      <c r="L47" s="21">
        <v>7108.68</v>
      </c>
      <c r="M47" s="19">
        <v>6292.4</v>
      </c>
      <c r="N47" s="20">
        <v>305.22000000000003</v>
      </c>
      <c r="O47" s="21">
        <v>6597.62</v>
      </c>
      <c r="P47" s="19">
        <v>5704.16</v>
      </c>
      <c r="Q47" s="20">
        <v>106.02</v>
      </c>
      <c r="R47" s="21">
        <v>5810.18</v>
      </c>
      <c r="S47" s="19">
        <v>3257.8</v>
      </c>
      <c r="T47" s="20">
        <v>222.14</v>
      </c>
      <c r="U47" s="21">
        <v>3479.94</v>
      </c>
      <c r="V47" s="47">
        <v>33382.44</v>
      </c>
      <c r="W47" s="20">
        <v>1203.68</v>
      </c>
      <c r="X47" s="21">
        <v>34586.120000000003</v>
      </c>
      <c r="Z47" s="1"/>
    </row>
    <row r="48" spans="1:26" ht="13">
      <c r="A48" s="2" t="s">
        <v>264</v>
      </c>
      <c r="B48" s="2" t="s">
        <v>49</v>
      </c>
      <c r="C48" s="89" t="s">
        <v>297</v>
      </c>
      <c r="D48" s="19">
        <v>2600.1</v>
      </c>
      <c r="E48" s="20">
        <v>76.33</v>
      </c>
      <c r="F48" s="21">
        <v>2676.43</v>
      </c>
      <c r="G48" s="19">
        <v>5212.8999999999996</v>
      </c>
      <c r="H48" s="20">
        <v>242.3</v>
      </c>
      <c r="I48" s="21">
        <v>5455.2</v>
      </c>
      <c r="J48" s="19">
        <v>5485.16</v>
      </c>
      <c r="K48" s="20">
        <v>220.06</v>
      </c>
      <c r="L48" s="21">
        <v>5705.22</v>
      </c>
      <c r="M48" s="19">
        <v>5159.24</v>
      </c>
      <c r="N48" s="20">
        <v>349.08</v>
      </c>
      <c r="O48" s="21">
        <v>5508.32</v>
      </c>
      <c r="P48" s="19">
        <v>3937.15</v>
      </c>
      <c r="Q48" s="20">
        <v>232.92</v>
      </c>
      <c r="R48" s="21">
        <v>4170.07</v>
      </c>
      <c r="S48" s="19">
        <v>4986.18</v>
      </c>
      <c r="T48" s="20">
        <v>390.05</v>
      </c>
      <c r="U48" s="21">
        <v>5376.23</v>
      </c>
      <c r="V48" s="47">
        <v>27380.73</v>
      </c>
      <c r="W48" s="20">
        <v>1510.74</v>
      </c>
      <c r="X48" s="21">
        <v>28891.47</v>
      </c>
      <c r="Z48" s="1"/>
    </row>
    <row r="49" spans="1:26" ht="13">
      <c r="A49" s="2" t="s">
        <v>264</v>
      </c>
      <c r="B49" s="2" t="s">
        <v>50</v>
      </c>
      <c r="C49" s="89" t="s">
        <v>297</v>
      </c>
      <c r="D49" s="19">
        <v>3879.04</v>
      </c>
      <c r="E49" s="20">
        <v>133.18</v>
      </c>
      <c r="F49" s="21">
        <v>4012.22</v>
      </c>
      <c r="G49" s="19">
        <v>3324.44</v>
      </c>
      <c r="H49" s="20">
        <v>229.24</v>
      </c>
      <c r="I49" s="21">
        <v>3553.68</v>
      </c>
      <c r="J49" s="19">
        <v>3866.94</v>
      </c>
      <c r="K49" s="20">
        <v>290.22000000000003</v>
      </c>
      <c r="L49" s="21">
        <v>4157.16</v>
      </c>
      <c r="M49" s="19">
        <v>3040.5</v>
      </c>
      <c r="N49" s="20">
        <v>310.18</v>
      </c>
      <c r="O49" s="21">
        <v>3350.68</v>
      </c>
      <c r="P49" s="19">
        <v>2599.4</v>
      </c>
      <c r="Q49" s="20">
        <v>99.1</v>
      </c>
      <c r="R49" s="21">
        <v>2698.5</v>
      </c>
      <c r="S49" s="19">
        <v>3402.4</v>
      </c>
      <c r="T49" s="20">
        <v>167.04</v>
      </c>
      <c r="U49" s="21">
        <v>3569.44</v>
      </c>
      <c r="V49" s="47">
        <v>20112.72</v>
      </c>
      <c r="W49" s="20">
        <v>1228.96</v>
      </c>
      <c r="X49" s="21">
        <v>21341.68</v>
      </c>
      <c r="Z49" s="1"/>
    </row>
    <row r="50" spans="1:26" ht="13">
      <c r="A50" s="2" t="s">
        <v>264</v>
      </c>
      <c r="B50" s="2" t="s">
        <v>51</v>
      </c>
      <c r="C50" s="89" t="s">
        <v>297</v>
      </c>
      <c r="D50" s="19">
        <v>3772.58</v>
      </c>
      <c r="E50" s="20">
        <v>190.72</v>
      </c>
      <c r="F50" s="21">
        <v>3963.3</v>
      </c>
      <c r="G50" s="19">
        <v>3427.4</v>
      </c>
      <c r="H50" s="20">
        <v>194.9</v>
      </c>
      <c r="I50" s="21">
        <v>3622.3</v>
      </c>
      <c r="J50" s="19">
        <v>3064.76</v>
      </c>
      <c r="K50" s="20">
        <v>249.22</v>
      </c>
      <c r="L50" s="21">
        <v>3313.98</v>
      </c>
      <c r="M50" s="19">
        <v>1761.94</v>
      </c>
      <c r="N50" s="20">
        <v>174.66</v>
      </c>
      <c r="O50" s="21">
        <v>1936.6</v>
      </c>
      <c r="P50" s="19">
        <v>1483.78</v>
      </c>
      <c r="Q50" s="20">
        <v>71.78</v>
      </c>
      <c r="R50" s="21">
        <v>1555.56</v>
      </c>
      <c r="S50" s="19">
        <v>2045.24</v>
      </c>
      <c r="T50" s="20">
        <v>92.4</v>
      </c>
      <c r="U50" s="21">
        <v>2137.64</v>
      </c>
      <c r="V50" s="47">
        <v>15555.7</v>
      </c>
      <c r="W50" s="20">
        <v>973.68</v>
      </c>
      <c r="X50" s="21">
        <v>16529.38</v>
      </c>
      <c r="Z50" s="1"/>
    </row>
    <row r="51" spans="1:26" ht="13">
      <c r="A51" s="2" t="s">
        <v>264</v>
      </c>
      <c r="B51" s="2" t="s">
        <v>52</v>
      </c>
      <c r="C51" s="89" t="s">
        <v>297</v>
      </c>
      <c r="D51" s="19">
        <v>2548.56</v>
      </c>
      <c r="E51" s="20">
        <v>9997.7999999999993</v>
      </c>
      <c r="F51" s="21">
        <v>12546.36</v>
      </c>
      <c r="G51" s="19">
        <v>6737.94</v>
      </c>
      <c r="H51" s="20">
        <v>18903.14</v>
      </c>
      <c r="I51" s="21">
        <v>25641.08</v>
      </c>
      <c r="J51" s="19">
        <v>9938.4500000000007</v>
      </c>
      <c r="K51" s="20">
        <v>18361.189999999999</v>
      </c>
      <c r="L51" s="21">
        <v>28299.64</v>
      </c>
      <c r="M51" s="19">
        <v>4690.6099999999997</v>
      </c>
      <c r="N51" s="20">
        <v>26534.36</v>
      </c>
      <c r="O51" s="21">
        <v>31224.97</v>
      </c>
      <c r="P51" s="19">
        <v>8610.3700000000008</v>
      </c>
      <c r="Q51" s="20">
        <v>11230.3</v>
      </c>
      <c r="R51" s="21">
        <v>19840.669999999998</v>
      </c>
      <c r="S51" s="19">
        <v>10326.540000000001</v>
      </c>
      <c r="T51" s="20">
        <v>14467.94</v>
      </c>
      <c r="U51" s="21">
        <v>24794.48</v>
      </c>
      <c r="V51" s="47">
        <v>42852.47</v>
      </c>
      <c r="W51" s="20">
        <v>99494.73</v>
      </c>
      <c r="X51" s="21">
        <v>142347.20000000001</v>
      </c>
      <c r="Z51" s="1"/>
    </row>
    <row r="52" spans="1:26" ht="13">
      <c r="A52" s="2" t="s">
        <v>264</v>
      </c>
      <c r="B52" s="2" t="s">
        <v>53</v>
      </c>
      <c r="C52" s="89" t="s">
        <v>297</v>
      </c>
      <c r="D52" s="19">
        <v>0</v>
      </c>
      <c r="E52" s="20">
        <v>0</v>
      </c>
      <c r="F52" s="21">
        <v>0</v>
      </c>
      <c r="G52" s="19">
        <v>0</v>
      </c>
      <c r="H52" s="20">
        <v>0</v>
      </c>
      <c r="I52" s="21">
        <v>0</v>
      </c>
      <c r="J52" s="19">
        <v>0</v>
      </c>
      <c r="K52" s="20">
        <v>0</v>
      </c>
      <c r="L52" s="21">
        <v>0</v>
      </c>
      <c r="M52" s="19">
        <v>0</v>
      </c>
      <c r="N52" s="20">
        <v>0</v>
      </c>
      <c r="O52" s="21">
        <v>0</v>
      </c>
      <c r="P52" s="19">
        <v>0</v>
      </c>
      <c r="Q52" s="20">
        <v>0</v>
      </c>
      <c r="R52" s="21">
        <v>0</v>
      </c>
      <c r="S52" s="19">
        <v>0</v>
      </c>
      <c r="T52" s="20">
        <v>0</v>
      </c>
      <c r="U52" s="21">
        <v>0</v>
      </c>
      <c r="V52" s="47">
        <v>0</v>
      </c>
      <c r="W52" s="20">
        <v>0</v>
      </c>
      <c r="X52" s="21">
        <v>0</v>
      </c>
      <c r="Z52" s="1"/>
    </row>
    <row r="53" spans="1:26" ht="13">
      <c r="A53" s="2" t="s">
        <v>264</v>
      </c>
      <c r="B53" s="2" t="s">
        <v>54</v>
      </c>
      <c r="C53" s="89" t="s">
        <v>297</v>
      </c>
      <c r="D53" s="19">
        <v>8299.9699999999993</v>
      </c>
      <c r="E53" s="20">
        <v>6062.55</v>
      </c>
      <c r="F53" s="21">
        <v>14362.52</v>
      </c>
      <c r="G53" s="19">
        <v>12462.79</v>
      </c>
      <c r="H53" s="20">
        <v>11472.15</v>
      </c>
      <c r="I53" s="21">
        <v>23934.94</v>
      </c>
      <c r="J53" s="19">
        <v>17034.09</v>
      </c>
      <c r="K53" s="20">
        <v>9804.5300000000007</v>
      </c>
      <c r="L53" s="21">
        <v>26838.62</v>
      </c>
      <c r="M53" s="19">
        <v>15963.57</v>
      </c>
      <c r="N53" s="20">
        <v>11719.1</v>
      </c>
      <c r="O53" s="21">
        <v>27682.67</v>
      </c>
      <c r="P53" s="19">
        <v>7478.61</v>
      </c>
      <c r="Q53" s="20">
        <v>7344.19</v>
      </c>
      <c r="R53" s="21">
        <v>14822.8</v>
      </c>
      <c r="S53" s="19">
        <v>0</v>
      </c>
      <c r="T53" s="20">
        <v>0</v>
      </c>
      <c r="U53" s="21">
        <v>0</v>
      </c>
      <c r="V53" s="47">
        <v>61239.03</v>
      </c>
      <c r="W53" s="20">
        <v>46402.52</v>
      </c>
      <c r="X53" s="21">
        <v>107641.55</v>
      </c>
      <c r="Z53" s="1"/>
    </row>
    <row r="54" spans="1:26" ht="13">
      <c r="A54" s="2" t="s">
        <v>264</v>
      </c>
      <c r="B54" s="2" t="s">
        <v>55</v>
      </c>
      <c r="C54" s="89" t="s">
        <v>297</v>
      </c>
      <c r="D54" s="19">
        <v>18599.39</v>
      </c>
      <c r="E54" s="20">
        <v>8000.68</v>
      </c>
      <c r="F54" s="21">
        <v>26600.07</v>
      </c>
      <c r="G54" s="19">
        <v>11294.29</v>
      </c>
      <c r="H54" s="20">
        <v>12605.34</v>
      </c>
      <c r="I54" s="21">
        <v>23899.63</v>
      </c>
      <c r="J54" s="19">
        <v>13425.62</v>
      </c>
      <c r="K54" s="20">
        <v>9902.5499999999993</v>
      </c>
      <c r="L54" s="21">
        <v>23328.17</v>
      </c>
      <c r="M54" s="19">
        <v>3607.41</v>
      </c>
      <c r="N54" s="20">
        <v>2666.6</v>
      </c>
      <c r="O54" s="21">
        <v>6274.01</v>
      </c>
      <c r="P54" s="19">
        <v>0</v>
      </c>
      <c r="Q54" s="20">
        <v>0</v>
      </c>
      <c r="R54" s="21">
        <v>0</v>
      </c>
      <c r="S54" s="19">
        <v>0</v>
      </c>
      <c r="T54" s="20">
        <v>0</v>
      </c>
      <c r="U54" s="21">
        <v>0</v>
      </c>
      <c r="V54" s="47">
        <v>46926.71</v>
      </c>
      <c r="W54" s="20">
        <v>33175.17</v>
      </c>
      <c r="X54" s="21">
        <v>80101.88</v>
      </c>
      <c r="Z54" s="1"/>
    </row>
    <row r="55" spans="1:26" ht="13">
      <c r="A55" s="2" t="s">
        <v>264</v>
      </c>
      <c r="B55" s="2" t="s">
        <v>56</v>
      </c>
      <c r="C55" s="89" t="s">
        <v>297</v>
      </c>
      <c r="D55" s="19">
        <v>9003.02</v>
      </c>
      <c r="E55" s="20">
        <v>11462.99</v>
      </c>
      <c r="F55" s="21">
        <v>20466.009999999998</v>
      </c>
      <c r="G55" s="19">
        <v>1879.2</v>
      </c>
      <c r="H55" s="20">
        <v>18705.2</v>
      </c>
      <c r="I55" s="21">
        <v>20584.400000000001</v>
      </c>
      <c r="J55" s="19">
        <v>2579.1799999999998</v>
      </c>
      <c r="K55" s="20">
        <v>9961.92</v>
      </c>
      <c r="L55" s="21">
        <v>12541.1</v>
      </c>
      <c r="M55" s="19">
        <v>9293</v>
      </c>
      <c r="N55" s="20">
        <v>7448.63</v>
      </c>
      <c r="O55" s="21">
        <v>16741.63</v>
      </c>
      <c r="P55" s="19">
        <v>11795.76</v>
      </c>
      <c r="Q55" s="20">
        <v>8991.81</v>
      </c>
      <c r="R55" s="21">
        <v>20787.57</v>
      </c>
      <c r="S55" s="19">
        <v>9730.94</v>
      </c>
      <c r="T55" s="20">
        <v>6583.28</v>
      </c>
      <c r="U55" s="21">
        <v>16314.22</v>
      </c>
      <c r="V55" s="47">
        <v>44281.1</v>
      </c>
      <c r="W55" s="20">
        <v>63153.83</v>
      </c>
      <c r="X55" s="21">
        <v>107434.93</v>
      </c>
      <c r="Z55" s="1"/>
    </row>
    <row r="56" spans="1:26" ht="13">
      <c r="A56" s="2" t="s">
        <v>265</v>
      </c>
      <c r="B56" s="2" t="s">
        <v>57</v>
      </c>
      <c r="C56" s="89" t="s">
        <v>297</v>
      </c>
      <c r="D56" s="19">
        <v>0</v>
      </c>
      <c r="E56" s="20">
        <v>13099.45</v>
      </c>
      <c r="F56" s="21">
        <v>13099.45</v>
      </c>
      <c r="G56" s="19">
        <v>2.75</v>
      </c>
      <c r="H56" s="20">
        <v>7367.85</v>
      </c>
      <c r="I56" s="21">
        <v>7370.6</v>
      </c>
      <c r="J56" s="19">
        <v>0.27</v>
      </c>
      <c r="K56" s="20">
        <v>10384.879999999999</v>
      </c>
      <c r="L56" s="21">
        <v>10385.15</v>
      </c>
      <c r="M56" s="19">
        <v>0.23</v>
      </c>
      <c r="N56" s="20">
        <v>9114.49</v>
      </c>
      <c r="O56" s="21">
        <v>9114.7199999999993</v>
      </c>
      <c r="P56" s="19">
        <v>0</v>
      </c>
      <c r="Q56" s="20">
        <v>4346.17</v>
      </c>
      <c r="R56" s="21">
        <v>4346.17</v>
      </c>
      <c r="S56" s="19">
        <v>0</v>
      </c>
      <c r="T56" s="20">
        <v>8046.13</v>
      </c>
      <c r="U56" s="21">
        <v>8046.13</v>
      </c>
      <c r="V56" s="47">
        <v>3.25</v>
      </c>
      <c r="W56" s="20">
        <v>52358.97</v>
      </c>
      <c r="X56" s="21">
        <v>52362.22</v>
      </c>
      <c r="Z56" s="1"/>
    </row>
    <row r="57" spans="1:26" ht="13">
      <c r="A57" s="2" t="s">
        <v>266</v>
      </c>
      <c r="B57" s="2" t="s">
        <v>58</v>
      </c>
      <c r="C57" s="89" t="s">
        <v>298</v>
      </c>
      <c r="D57" s="19">
        <v>0</v>
      </c>
      <c r="E57" s="20">
        <v>18400.23</v>
      </c>
      <c r="F57" s="21">
        <v>18400.23</v>
      </c>
      <c r="G57" s="19">
        <v>0</v>
      </c>
      <c r="H57" s="20">
        <v>18368.25</v>
      </c>
      <c r="I57" s="21">
        <v>18368.25</v>
      </c>
      <c r="J57" s="19">
        <v>0</v>
      </c>
      <c r="K57" s="20">
        <v>19421.84</v>
      </c>
      <c r="L57" s="21">
        <v>19421.84</v>
      </c>
      <c r="M57" s="19">
        <v>0</v>
      </c>
      <c r="N57" s="20">
        <v>18829.439999999999</v>
      </c>
      <c r="O57" s="21">
        <v>18829.439999999999</v>
      </c>
      <c r="P57" s="19">
        <v>0</v>
      </c>
      <c r="Q57" s="20">
        <v>17544.490000000002</v>
      </c>
      <c r="R57" s="21">
        <v>17544.490000000002</v>
      </c>
      <c r="S57" s="19">
        <v>0</v>
      </c>
      <c r="T57" s="20">
        <v>20459.07</v>
      </c>
      <c r="U57" s="21">
        <v>20459.07</v>
      </c>
      <c r="V57" s="47">
        <v>0</v>
      </c>
      <c r="W57" s="20">
        <v>113023.32</v>
      </c>
      <c r="X57" s="21">
        <v>113023.32</v>
      </c>
      <c r="Z57" s="1"/>
    </row>
    <row r="58" spans="1:26" ht="13">
      <c r="A58" s="25" t="s">
        <v>267</v>
      </c>
      <c r="B58" s="25" t="s">
        <v>59</v>
      </c>
      <c r="C58" s="89" t="s">
        <v>297</v>
      </c>
      <c r="D58" s="19">
        <v>5630.3</v>
      </c>
      <c r="E58" s="20">
        <v>7023.55</v>
      </c>
      <c r="F58" s="21">
        <v>12653.85</v>
      </c>
      <c r="G58" s="19">
        <v>4134.25</v>
      </c>
      <c r="H58" s="20">
        <v>10083.6</v>
      </c>
      <c r="I58" s="21">
        <v>14217.85</v>
      </c>
      <c r="J58" s="19">
        <v>3407.4</v>
      </c>
      <c r="K58" s="20">
        <v>6859</v>
      </c>
      <c r="L58" s="21">
        <v>10266.4</v>
      </c>
      <c r="M58" s="19">
        <v>5332.5</v>
      </c>
      <c r="N58" s="20">
        <v>4915.05</v>
      </c>
      <c r="O58" s="21">
        <v>10247.549999999999</v>
      </c>
      <c r="P58" s="19">
        <v>3498.75</v>
      </c>
      <c r="Q58" s="20">
        <v>4116.2</v>
      </c>
      <c r="R58" s="21">
        <v>7614.95</v>
      </c>
      <c r="S58" s="19">
        <v>3825.55</v>
      </c>
      <c r="T58" s="20">
        <v>2969.8</v>
      </c>
      <c r="U58" s="21">
        <v>6795.35</v>
      </c>
      <c r="V58" s="47">
        <v>25828.75</v>
      </c>
      <c r="W58" s="20">
        <v>35967.199999999997</v>
      </c>
      <c r="X58" s="21">
        <v>61795.95</v>
      </c>
      <c r="Z58" s="1"/>
    </row>
    <row r="59" spans="1:26" ht="13">
      <c r="A59" s="2" t="s">
        <v>268</v>
      </c>
      <c r="B59" s="2" t="s">
        <v>60</v>
      </c>
      <c r="C59" s="89" t="s">
        <v>297</v>
      </c>
      <c r="D59" s="19">
        <v>3768.3</v>
      </c>
      <c r="E59" s="20">
        <v>11880.3</v>
      </c>
      <c r="F59" s="21">
        <v>15648.6</v>
      </c>
      <c r="G59" s="19">
        <v>2686.6</v>
      </c>
      <c r="H59" s="20">
        <v>12529</v>
      </c>
      <c r="I59" s="21">
        <v>15215.6</v>
      </c>
      <c r="J59" s="19">
        <v>2806.1</v>
      </c>
      <c r="K59" s="20">
        <v>7282.9</v>
      </c>
      <c r="L59" s="21">
        <v>10089</v>
      </c>
      <c r="M59" s="19">
        <v>4191.6000000000004</v>
      </c>
      <c r="N59" s="20">
        <v>10587.2</v>
      </c>
      <c r="O59" s="21">
        <v>14778.8</v>
      </c>
      <c r="P59" s="19">
        <v>4030.4</v>
      </c>
      <c r="Q59" s="20">
        <v>6290.1</v>
      </c>
      <c r="R59" s="21">
        <v>10320.5</v>
      </c>
      <c r="S59" s="19">
        <v>5160.5</v>
      </c>
      <c r="T59" s="20">
        <v>5857.5</v>
      </c>
      <c r="U59" s="21">
        <v>11018</v>
      </c>
      <c r="V59" s="47">
        <v>22643.5</v>
      </c>
      <c r="W59" s="20">
        <v>54427</v>
      </c>
      <c r="X59" s="21">
        <v>77070.5</v>
      </c>
      <c r="Z59" s="1"/>
    </row>
    <row r="60" spans="1:26" ht="13">
      <c r="A60" s="2" t="s">
        <v>268</v>
      </c>
      <c r="B60" s="2" t="s">
        <v>61</v>
      </c>
      <c r="C60" s="89" t="s">
        <v>297</v>
      </c>
      <c r="D60" s="19">
        <v>3266</v>
      </c>
      <c r="E60" s="20">
        <v>9952.4</v>
      </c>
      <c r="F60" s="21">
        <v>13218.4</v>
      </c>
      <c r="G60" s="19">
        <v>1206.8</v>
      </c>
      <c r="H60" s="20">
        <v>13627.5</v>
      </c>
      <c r="I60" s="21">
        <v>14834.3</v>
      </c>
      <c r="J60" s="19">
        <v>2080.6</v>
      </c>
      <c r="K60" s="20">
        <v>6997.4</v>
      </c>
      <c r="L60" s="21">
        <v>9078</v>
      </c>
      <c r="M60" s="19">
        <v>2503.8000000000002</v>
      </c>
      <c r="N60" s="20">
        <v>7993.1</v>
      </c>
      <c r="O60" s="21">
        <v>10496.9</v>
      </c>
      <c r="P60" s="19">
        <v>3368</v>
      </c>
      <c r="Q60" s="20">
        <v>5111.3999999999996</v>
      </c>
      <c r="R60" s="21">
        <v>8479.4</v>
      </c>
      <c r="S60" s="19">
        <v>3943.3</v>
      </c>
      <c r="T60" s="20">
        <v>4614.2</v>
      </c>
      <c r="U60" s="21">
        <v>8557.5</v>
      </c>
      <c r="V60" s="47">
        <v>16368.5</v>
      </c>
      <c r="W60" s="20">
        <v>48296</v>
      </c>
      <c r="X60" s="21">
        <v>64664.5</v>
      </c>
      <c r="Z60" s="1"/>
    </row>
    <row r="61" spans="1:26" ht="13">
      <c r="A61" s="2" t="s">
        <v>269</v>
      </c>
      <c r="B61" s="2" t="s">
        <v>62</v>
      </c>
      <c r="C61" s="89" t="s">
        <v>297</v>
      </c>
      <c r="D61" s="19">
        <v>1215.55</v>
      </c>
      <c r="E61" s="20">
        <v>0</v>
      </c>
      <c r="F61" s="21">
        <v>1215.55</v>
      </c>
      <c r="G61" s="19">
        <v>1316.3</v>
      </c>
      <c r="H61" s="20">
        <v>234.3</v>
      </c>
      <c r="I61" s="21">
        <v>1550.6</v>
      </c>
      <c r="J61" s="19">
        <v>6196.55</v>
      </c>
      <c r="K61" s="20">
        <v>3137.1</v>
      </c>
      <c r="L61" s="21">
        <v>9333.65</v>
      </c>
      <c r="M61" s="19">
        <v>4880.8999999999996</v>
      </c>
      <c r="N61" s="20">
        <v>2424</v>
      </c>
      <c r="O61" s="21">
        <v>7304.9</v>
      </c>
      <c r="P61" s="19">
        <v>4245.3</v>
      </c>
      <c r="Q61" s="20">
        <v>3668.25</v>
      </c>
      <c r="R61" s="21">
        <v>7913.55</v>
      </c>
      <c r="S61" s="19">
        <v>3852.25</v>
      </c>
      <c r="T61" s="20">
        <v>3753.5</v>
      </c>
      <c r="U61" s="21">
        <v>7605.75</v>
      </c>
      <c r="V61" s="47">
        <v>21706.85</v>
      </c>
      <c r="W61" s="20">
        <v>13217.15</v>
      </c>
      <c r="X61" s="21">
        <v>34924</v>
      </c>
      <c r="Z61" s="1"/>
    </row>
    <row r="62" spans="1:26" ht="13">
      <c r="A62" s="2" t="s">
        <v>270</v>
      </c>
      <c r="B62" s="2" t="s">
        <v>63</v>
      </c>
      <c r="C62" s="89" t="s">
        <v>297</v>
      </c>
      <c r="D62" s="19">
        <v>9719.5</v>
      </c>
      <c r="E62" s="20">
        <v>5502.1</v>
      </c>
      <c r="F62" s="21">
        <v>15221.6</v>
      </c>
      <c r="G62" s="19">
        <v>4761.6499999999996</v>
      </c>
      <c r="H62" s="20">
        <v>7328.75</v>
      </c>
      <c r="I62" s="21">
        <v>12090.4</v>
      </c>
      <c r="J62" s="19">
        <v>7033.6</v>
      </c>
      <c r="K62" s="20">
        <v>5633.05</v>
      </c>
      <c r="L62" s="21">
        <v>12666.65</v>
      </c>
      <c r="M62" s="19">
        <v>3176.55</v>
      </c>
      <c r="N62" s="20">
        <v>1900.85</v>
      </c>
      <c r="O62" s="21">
        <v>5077.3999999999996</v>
      </c>
      <c r="P62" s="19">
        <v>1306.7</v>
      </c>
      <c r="Q62" s="20">
        <v>1073.4000000000001</v>
      </c>
      <c r="R62" s="21">
        <v>2380.1</v>
      </c>
      <c r="S62" s="19">
        <v>1589.8</v>
      </c>
      <c r="T62" s="20">
        <v>703.55</v>
      </c>
      <c r="U62" s="21">
        <v>2293.35</v>
      </c>
      <c r="V62" s="47">
        <v>27587.8</v>
      </c>
      <c r="W62" s="20">
        <v>22141.7</v>
      </c>
      <c r="X62" s="21">
        <v>49729.5</v>
      </c>
      <c r="Z62" s="1"/>
    </row>
    <row r="63" spans="1:26" ht="13">
      <c r="A63" s="2" t="s">
        <v>270</v>
      </c>
      <c r="B63" s="2" t="s">
        <v>64</v>
      </c>
      <c r="C63" s="89" t="s">
        <v>297</v>
      </c>
      <c r="D63" s="19">
        <v>6438.6</v>
      </c>
      <c r="E63" s="20">
        <v>3602.65</v>
      </c>
      <c r="F63" s="21">
        <v>10041.25</v>
      </c>
      <c r="G63" s="19">
        <v>4805.75</v>
      </c>
      <c r="H63" s="20">
        <v>6234.6</v>
      </c>
      <c r="I63" s="21">
        <v>11040.35</v>
      </c>
      <c r="J63" s="19">
        <v>4898.7</v>
      </c>
      <c r="K63" s="20">
        <v>6317.05</v>
      </c>
      <c r="L63" s="21">
        <v>11215.75</v>
      </c>
      <c r="M63" s="19">
        <v>3615.45</v>
      </c>
      <c r="N63" s="20">
        <v>1193.8499999999999</v>
      </c>
      <c r="O63" s="21">
        <v>4809.3</v>
      </c>
      <c r="P63" s="19">
        <v>4053.25</v>
      </c>
      <c r="Q63" s="20">
        <v>149.6</v>
      </c>
      <c r="R63" s="21">
        <v>4202.8500000000004</v>
      </c>
      <c r="S63" s="19">
        <v>4310.55</v>
      </c>
      <c r="T63" s="20">
        <v>403.5</v>
      </c>
      <c r="U63" s="21">
        <v>4714.05</v>
      </c>
      <c r="V63" s="47">
        <v>28122.3</v>
      </c>
      <c r="W63" s="20">
        <v>17901.25</v>
      </c>
      <c r="X63" s="21">
        <v>46023.55</v>
      </c>
      <c r="Z63" s="1"/>
    </row>
    <row r="64" spans="1:26" ht="13">
      <c r="A64" s="2" t="s">
        <v>271</v>
      </c>
      <c r="B64" s="2" t="s">
        <v>65</v>
      </c>
      <c r="C64" s="89" t="s">
        <v>297</v>
      </c>
      <c r="D64" s="19">
        <v>3473.73</v>
      </c>
      <c r="E64" s="20">
        <v>10918.62</v>
      </c>
      <c r="F64" s="21">
        <v>14392.35</v>
      </c>
      <c r="G64" s="19">
        <v>2652.75</v>
      </c>
      <c r="H64" s="20">
        <v>15417.81</v>
      </c>
      <c r="I64" s="21">
        <v>18070.560000000001</v>
      </c>
      <c r="J64" s="19">
        <v>0.09</v>
      </c>
      <c r="K64" s="20">
        <v>30607.56</v>
      </c>
      <c r="L64" s="21">
        <v>30607.65</v>
      </c>
      <c r="M64" s="19">
        <v>216.54</v>
      </c>
      <c r="N64" s="20">
        <v>26727.93</v>
      </c>
      <c r="O64" s="21">
        <v>26944.47</v>
      </c>
      <c r="P64" s="19">
        <v>2.88</v>
      </c>
      <c r="Q64" s="20">
        <v>31466.880000000001</v>
      </c>
      <c r="R64" s="21">
        <v>31469.759999999998</v>
      </c>
      <c r="S64" s="19">
        <v>13.95</v>
      </c>
      <c r="T64" s="20">
        <v>34743.15</v>
      </c>
      <c r="U64" s="21">
        <v>34757.1</v>
      </c>
      <c r="V64" s="47">
        <v>6359.94</v>
      </c>
      <c r="W64" s="20">
        <v>149881.95000000001</v>
      </c>
      <c r="X64" s="21">
        <v>156241.89000000001</v>
      </c>
      <c r="Z64" s="1"/>
    </row>
    <row r="65" spans="1:26" ht="13">
      <c r="A65" s="2" t="s">
        <v>271</v>
      </c>
      <c r="B65" s="2" t="s">
        <v>66</v>
      </c>
      <c r="C65" s="89" t="s">
        <v>297</v>
      </c>
      <c r="D65" s="19">
        <v>3456</v>
      </c>
      <c r="E65" s="20">
        <v>9584.82</v>
      </c>
      <c r="F65" s="21">
        <v>13040.82</v>
      </c>
      <c r="G65" s="19">
        <v>3386.7</v>
      </c>
      <c r="H65" s="20">
        <v>14551.92</v>
      </c>
      <c r="I65" s="21">
        <v>17938.62</v>
      </c>
      <c r="J65" s="19">
        <v>3960.45</v>
      </c>
      <c r="K65" s="20">
        <v>16035.75</v>
      </c>
      <c r="L65" s="21">
        <v>19996.2</v>
      </c>
      <c r="M65" s="19">
        <v>6473.25</v>
      </c>
      <c r="N65" s="20">
        <v>14534.91</v>
      </c>
      <c r="O65" s="21">
        <v>21008.16</v>
      </c>
      <c r="P65" s="19">
        <v>3533.85</v>
      </c>
      <c r="Q65" s="20">
        <v>6963.21</v>
      </c>
      <c r="R65" s="21">
        <v>10497.06</v>
      </c>
      <c r="S65" s="19">
        <v>4155.03</v>
      </c>
      <c r="T65" s="20">
        <v>5932.26</v>
      </c>
      <c r="U65" s="21">
        <v>10087.290000000001</v>
      </c>
      <c r="V65" s="47">
        <v>24965.279999999999</v>
      </c>
      <c r="W65" s="20">
        <v>67602.87</v>
      </c>
      <c r="X65" s="21">
        <v>92568.15</v>
      </c>
      <c r="Z65" s="1"/>
    </row>
    <row r="66" spans="1:26" ht="13">
      <c r="A66" s="2" t="s">
        <v>271</v>
      </c>
      <c r="B66" s="2" t="s">
        <v>67</v>
      </c>
      <c r="C66" s="89" t="s">
        <v>297</v>
      </c>
      <c r="D66" s="19">
        <v>5038.2</v>
      </c>
      <c r="E66" s="20">
        <v>9188.3700000000008</v>
      </c>
      <c r="F66" s="21">
        <v>14226.57</v>
      </c>
      <c r="G66" s="19">
        <v>3576.6</v>
      </c>
      <c r="H66" s="20">
        <v>13028.76</v>
      </c>
      <c r="I66" s="21">
        <v>16605.36</v>
      </c>
      <c r="J66" s="19">
        <v>27502.74</v>
      </c>
      <c r="K66" s="20">
        <v>3699</v>
      </c>
      <c r="L66" s="21">
        <v>31201.74</v>
      </c>
      <c r="M66" s="19">
        <v>6479.55</v>
      </c>
      <c r="N66" s="20">
        <v>4505.3100000000004</v>
      </c>
      <c r="O66" s="21">
        <v>10984.86</v>
      </c>
      <c r="P66" s="19">
        <v>5355</v>
      </c>
      <c r="Q66" s="20">
        <v>5290.29</v>
      </c>
      <c r="R66" s="21">
        <v>10645.29</v>
      </c>
      <c r="S66" s="19">
        <v>22318.560000000001</v>
      </c>
      <c r="T66" s="20">
        <v>3743.55</v>
      </c>
      <c r="U66" s="21">
        <v>26062.11</v>
      </c>
      <c r="V66" s="47">
        <v>70270.649999999994</v>
      </c>
      <c r="W66" s="20">
        <v>39455.279999999999</v>
      </c>
      <c r="X66" s="21">
        <v>109725.93</v>
      </c>
      <c r="Z66" s="1"/>
    </row>
    <row r="67" spans="1:26" ht="13">
      <c r="A67" s="2" t="s">
        <v>271</v>
      </c>
      <c r="B67" s="2" t="s">
        <v>68</v>
      </c>
      <c r="C67" s="89" t="s">
        <v>297</v>
      </c>
      <c r="D67" s="19">
        <v>4033.98</v>
      </c>
      <c r="E67" s="20">
        <v>13306.23</v>
      </c>
      <c r="F67" s="21">
        <v>17340.21</v>
      </c>
      <c r="G67" s="19">
        <v>2961.81</v>
      </c>
      <c r="H67" s="20">
        <v>14261.22</v>
      </c>
      <c r="I67" s="21">
        <v>17223.03</v>
      </c>
      <c r="J67" s="19">
        <v>19002.419999999998</v>
      </c>
      <c r="K67" s="20">
        <v>8348.4</v>
      </c>
      <c r="L67" s="21">
        <v>27350.82</v>
      </c>
      <c r="M67" s="19">
        <v>12350.07</v>
      </c>
      <c r="N67" s="20">
        <v>4337.7299999999996</v>
      </c>
      <c r="O67" s="21">
        <v>16687.8</v>
      </c>
      <c r="P67" s="19">
        <v>3038.76</v>
      </c>
      <c r="Q67" s="20">
        <v>5588.19</v>
      </c>
      <c r="R67" s="21">
        <v>8626.9500000000007</v>
      </c>
      <c r="S67" s="19">
        <v>3737.34</v>
      </c>
      <c r="T67" s="20">
        <v>6464.97</v>
      </c>
      <c r="U67" s="21">
        <v>10202.31</v>
      </c>
      <c r="V67" s="47">
        <v>45124.38</v>
      </c>
      <c r="W67" s="20">
        <v>52306.74</v>
      </c>
      <c r="X67" s="21">
        <v>97431.12</v>
      </c>
      <c r="Z67" s="1"/>
    </row>
    <row r="68" spans="1:26" ht="13">
      <c r="A68" s="2" t="s">
        <v>272</v>
      </c>
      <c r="B68" s="2" t="s">
        <v>69</v>
      </c>
      <c r="C68" s="89" t="s">
        <v>298</v>
      </c>
      <c r="D68" s="19">
        <v>2765.35</v>
      </c>
      <c r="E68" s="20">
        <v>49047.75</v>
      </c>
      <c r="F68" s="21">
        <v>51813.1</v>
      </c>
      <c r="G68" s="19">
        <v>1505.3</v>
      </c>
      <c r="H68" s="20">
        <v>64876.05</v>
      </c>
      <c r="I68" s="21">
        <v>66381.350000000006</v>
      </c>
      <c r="J68" s="19">
        <v>813.6</v>
      </c>
      <c r="K68" s="20">
        <v>50129.75</v>
      </c>
      <c r="L68" s="21">
        <v>50943.35</v>
      </c>
      <c r="M68" s="19">
        <v>7233</v>
      </c>
      <c r="N68" s="20">
        <v>57379.05</v>
      </c>
      <c r="O68" s="21">
        <v>64612.05</v>
      </c>
      <c r="P68" s="19">
        <v>7200.75</v>
      </c>
      <c r="Q68" s="20">
        <v>45989</v>
      </c>
      <c r="R68" s="21">
        <v>53189.75</v>
      </c>
      <c r="S68" s="19">
        <v>6151.45</v>
      </c>
      <c r="T68" s="20">
        <v>43366.9</v>
      </c>
      <c r="U68" s="21">
        <v>49518.35</v>
      </c>
      <c r="V68" s="47">
        <v>25669.45</v>
      </c>
      <c r="W68" s="20">
        <v>310788.5</v>
      </c>
      <c r="X68" s="21">
        <v>336457.95</v>
      </c>
      <c r="Z68" s="1"/>
    </row>
    <row r="69" spans="1:26" ht="13">
      <c r="A69" s="2" t="s">
        <v>273</v>
      </c>
      <c r="B69" s="2" t="s">
        <v>70</v>
      </c>
      <c r="C69" s="89" t="s">
        <v>297</v>
      </c>
      <c r="D69" s="19">
        <v>258.5</v>
      </c>
      <c r="E69" s="20">
        <v>1781.19</v>
      </c>
      <c r="F69" s="21">
        <v>2039.69</v>
      </c>
      <c r="G69" s="19">
        <v>607.51</v>
      </c>
      <c r="H69" s="20">
        <v>1898.25</v>
      </c>
      <c r="I69" s="21">
        <v>2505.7600000000002</v>
      </c>
      <c r="J69" s="19">
        <v>678.44</v>
      </c>
      <c r="K69" s="20">
        <v>1407.66</v>
      </c>
      <c r="L69" s="21">
        <v>2086.1</v>
      </c>
      <c r="M69" s="19">
        <v>495.14</v>
      </c>
      <c r="N69" s="20">
        <v>2757.45</v>
      </c>
      <c r="O69" s="21">
        <v>3252.59</v>
      </c>
      <c r="P69" s="19">
        <v>461.94</v>
      </c>
      <c r="Q69" s="20">
        <v>2221.7199999999998</v>
      </c>
      <c r="R69" s="21">
        <v>2683.66</v>
      </c>
      <c r="S69" s="19">
        <v>856.15</v>
      </c>
      <c r="T69" s="20">
        <v>1493.98</v>
      </c>
      <c r="U69" s="21">
        <v>2350.13</v>
      </c>
      <c r="V69" s="47">
        <v>3357.68</v>
      </c>
      <c r="W69" s="20">
        <v>11560.25</v>
      </c>
      <c r="X69" s="21">
        <v>14917.93</v>
      </c>
      <c r="Z69" s="1"/>
    </row>
    <row r="70" spans="1:26" ht="13">
      <c r="A70" s="2" t="s">
        <v>274</v>
      </c>
      <c r="B70" s="2" t="s">
        <v>71</v>
      </c>
      <c r="C70" s="89" t="s">
        <v>298</v>
      </c>
      <c r="D70" s="19">
        <v>18036.5</v>
      </c>
      <c r="E70" s="20">
        <v>8111.7</v>
      </c>
      <c r="F70" s="21">
        <v>26148.2</v>
      </c>
      <c r="G70" s="19">
        <v>13153.7</v>
      </c>
      <c r="H70" s="20">
        <v>9651.7999999999993</v>
      </c>
      <c r="I70" s="21">
        <v>22805.5</v>
      </c>
      <c r="J70" s="19">
        <v>13148.2</v>
      </c>
      <c r="K70" s="20">
        <v>9377.2000000000007</v>
      </c>
      <c r="L70" s="21">
        <v>22525.4</v>
      </c>
      <c r="M70" s="19">
        <v>12893.5</v>
      </c>
      <c r="N70" s="20">
        <v>9164.7999999999993</v>
      </c>
      <c r="O70" s="21">
        <v>22058.3</v>
      </c>
      <c r="P70" s="19">
        <v>13422.7</v>
      </c>
      <c r="Q70" s="20">
        <v>10055.1</v>
      </c>
      <c r="R70" s="21">
        <v>23477.8</v>
      </c>
      <c r="S70" s="19">
        <v>13524.8</v>
      </c>
      <c r="T70" s="20">
        <v>6994.3</v>
      </c>
      <c r="U70" s="21">
        <v>20519.099999999999</v>
      </c>
      <c r="V70" s="47">
        <v>84179.4</v>
      </c>
      <c r="W70" s="20">
        <v>53354.9</v>
      </c>
      <c r="X70" s="21">
        <v>137534.29999999999</v>
      </c>
      <c r="Z70" s="1"/>
    </row>
    <row r="71" spans="1:26" ht="13">
      <c r="A71" s="2" t="s">
        <v>275</v>
      </c>
      <c r="B71" s="2" t="s">
        <v>72</v>
      </c>
      <c r="C71" s="89" t="s">
        <v>297</v>
      </c>
      <c r="D71" s="19">
        <v>0</v>
      </c>
      <c r="E71" s="20">
        <v>0</v>
      </c>
      <c r="F71" s="21">
        <v>0</v>
      </c>
      <c r="G71" s="19">
        <v>0</v>
      </c>
      <c r="H71" s="20">
        <v>0</v>
      </c>
      <c r="I71" s="21">
        <v>0</v>
      </c>
      <c r="J71" s="19">
        <v>2554.9499999999998</v>
      </c>
      <c r="K71" s="20">
        <v>4952.1000000000004</v>
      </c>
      <c r="L71" s="21">
        <v>7507.05</v>
      </c>
      <c r="M71" s="19">
        <v>1045.8</v>
      </c>
      <c r="N71" s="20">
        <v>1351.8</v>
      </c>
      <c r="O71" s="21">
        <v>2397.6</v>
      </c>
      <c r="P71" s="19">
        <v>2031.75</v>
      </c>
      <c r="Q71" s="20">
        <v>1705.1</v>
      </c>
      <c r="R71" s="21">
        <v>3736.85</v>
      </c>
      <c r="S71" s="19">
        <v>5213.8</v>
      </c>
      <c r="T71" s="20">
        <v>3468.05</v>
      </c>
      <c r="U71" s="21">
        <v>8681.85</v>
      </c>
      <c r="V71" s="47">
        <v>10846.3</v>
      </c>
      <c r="W71" s="20">
        <v>11477.05</v>
      </c>
      <c r="X71" s="21">
        <v>22323.35</v>
      </c>
      <c r="Z71" s="1"/>
    </row>
    <row r="72" spans="1:26" ht="13">
      <c r="A72" s="2" t="s">
        <v>275</v>
      </c>
      <c r="B72" s="2" t="s">
        <v>73</v>
      </c>
      <c r="C72" s="89" t="s">
        <v>297</v>
      </c>
      <c r="D72" s="19">
        <v>0</v>
      </c>
      <c r="E72" s="20">
        <v>0</v>
      </c>
      <c r="F72" s="21">
        <v>0</v>
      </c>
      <c r="G72" s="19">
        <v>0</v>
      </c>
      <c r="H72" s="20">
        <v>0</v>
      </c>
      <c r="I72" s="21">
        <v>0</v>
      </c>
      <c r="J72" s="19">
        <v>0</v>
      </c>
      <c r="K72" s="20">
        <v>0</v>
      </c>
      <c r="L72" s="21">
        <v>0</v>
      </c>
      <c r="M72" s="19">
        <v>0</v>
      </c>
      <c r="N72" s="20">
        <v>0</v>
      </c>
      <c r="O72" s="21">
        <v>0</v>
      </c>
      <c r="P72" s="19">
        <v>0</v>
      </c>
      <c r="Q72" s="20">
        <v>0</v>
      </c>
      <c r="R72" s="21">
        <v>0</v>
      </c>
      <c r="S72" s="19">
        <v>0</v>
      </c>
      <c r="T72" s="20">
        <v>0</v>
      </c>
      <c r="U72" s="21">
        <v>0</v>
      </c>
      <c r="V72" s="47">
        <v>0</v>
      </c>
      <c r="W72" s="20">
        <v>0</v>
      </c>
      <c r="X72" s="21">
        <v>0</v>
      </c>
      <c r="Z72" s="1"/>
    </row>
    <row r="73" spans="1:26" ht="13">
      <c r="A73" s="2" t="s">
        <v>275</v>
      </c>
      <c r="B73" s="2" t="s">
        <v>74</v>
      </c>
      <c r="C73" s="89" t="s">
        <v>297</v>
      </c>
      <c r="D73" s="19">
        <v>0</v>
      </c>
      <c r="E73" s="20">
        <v>0</v>
      </c>
      <c r="F73" s="21">
        <v>0</v>
      </c>
      <c r="G73" s="19">
        <v>975.45</v>
      </c>
      <c r="H73" s="20">
        <v>2198.1</v>
      </c>
      <c r="I73" s="21">
        <v>3173.55</v>
      </c>
      <c r="J73" s="19">
        <v>6022.9</v>
      </c>
      <c r="K73" s="20">
        <v>3577.25</v>
      </c>
      <c r="L73" s="21">
        <v>9600.15</v>
      </c>
      <c r="M73" s="19">
        <v>1877.95</v>
      </c>
      <c r="N73" s="20">
        <v>1481.5</v>
      </c>
      <c r="O73" s="21">
        <v>3359.45</v>
      </c>
      <c r="P73" s="19">
        <v>1689.95</v>
      </c>
      <c r="Q73" s="20">
        <v>1086.45</v>
      </c>
      <c r="R73" s="21">
        <v>2776.4</v>
      </c>
      <c r="S73" s="19">
        <v>2468.6</v>
      </c>
      <c r="T73" s="20">
        <v>3204.8</v>
      </c>
      <c r="U73" s="21">
        <v>5673.4</v>
      </c>
      <c r="V73" s="47">
        <v>13034.85</v>
      </c>
      <c r="W73" s="20">
        <v>11548.1</v>
      </c>
      <c r="X73" s="21">
        <v>24582.95</v>
      </c>
      <c r="Z73" s="1"/>
    </row>
    <row r="74" spans="1:26" ht="13">
      <c r="A74" s="2" t="s">
        <v>275</v>
      </c>
      <c r="B74" s="2" t="s">
        <v>75</v>
      </c>
      <c r="C74" s="89" t="s">
        <v>297</v>
      </c>
      <c r="D74" s="19">
        <v>0</v>
      </c>
      <c r="E74" s="20">
        <v>0</v>
      </c>
      <c r="F74" s="21">
        <v>0</v>
      </c>
      <c r="G74" s="19">
        <v>0</v>
      </c>
      <c r="H74" s="20">
        <v>0</v>
      </c>
      <c r="I74" s="21">
        <v>0</v>
      </c>
      <c r="J74" s="19">
        <v>0</v>
      </c>
      <c r="K74" s="20">
        <v>0</v>
      </c>
      <c r="L74" s="21">
        <v>0</v>
      </c>
      <c r="M74" s="19">
        <v>0</v>
      </c>
      <c r="N74" s="20">
        <v>0</v>
      </c>
      <c r="O74" s="21">
        <v>0</v>
      </c>
      <c r="P74" s="19">
        <v>0</v>
      </c>
      <c r="Q74" s="20">
        <v>0</v>
      </c>
      <c r="R74" s="21">
        <v>0</v>
      </c>
      <c r="S74" s="19">
        <v>0</v>
      </c>
      <c r="T74" s="20">
        <v>0</v>
      </c>
      <c r="U74" s="21">
        <v>0</v>
      </c>
      <c r="V74" s="47">
        <v>0</v>
      </c>
      <c r="W74" s="20">
        <v>0</v>
      </c>
      <c r="X74" s="21">
        <v>0</v>
      </c>
      <c r="Z74" s="1"/>
    </row>
    <row r="75" spans="1:26" ht="13">
      <c r="A75" s="2" t="s">
        <v>275</v>
      </c>
      <c r="B75" s="2" t="s">
        <v>76</v>
      </c>
      <c r="C75" s="89" t="s">
        <v>297</v>
      </c>
      <c r="D75" s="19">
        <v>0</v>
      </c>
      <c r="E75" s="20">
        <v>0</v>
      </c>
      <c r="F75" s="21">
        <v>0</v>
      </c>
      <c r="G75" s="19">
        <v>0</v>
      </c>
      <c r="H75" s="20">
        <v>0</v>
      </c>
      <c r="I75" s="21">
        <v>0</v>
      </c>
      <c r="J75" s="19">
        <v>0</v>
      </c>
      <c r="K75" s="20">
        <v>0</v>
      </c>
      <c r="L75" s="21">
        <v>0</v>
      </c>
      <c r="M75" s="19">
        <v>0</v>
      </c>
      <c r="N75" s="20">
        <v>0</v>
      </c>
      <c r="O75" s="21">
        <v>0</v>
      </c>
      <c r="P75" s="19">
        <v>0</v>
      </c>
      <c r="Q75" s="20">
        <v>0</v>
      </c>
      <c r="R75" s="21">
        <v>0</v>
      </c>
      <c r="S75" s="19">
        <v>0</v>
      </c>
      <c r="T75" s="20">
        <v>0</v>
      </c>
      <c r="U75" s="21">
        <v>0</v>
      </c>
      <c r="V75" s="47">
        <v>0</v>
      </c>
      <c r="W75" s="20">
        <v>0</v>
      </c>
      <c r="X75" s="21">
        <v>0</v>
      </c>
      <c r="Z75" s="1"/>
    </row>
    <row r="76" spans="1:26" ht="13">
      <c r="A76" s="2" t="s">
        <v>275</v>
      </c>
      <c r="B76" s="2" t="s">
        <v>77</v>
      </c>
      <c r="C76" s="89" t="s">
        <v>297</v>
      </c>
      <c r="D76" s="19">
        <v>0</v>
      </c>
      <c r="E76" s="20">
        <v>3.92</v>
      </c>
      <c r="F76" s="21">
        <v>3.92</v>
      </c>
      <c r="G76" s="19">
        <v>0</v>
      </c>
      <c r="H76" s="20">
        <v>0</v>
      </c>
      <c r="I76" s="21">
        <v>0</v>
      </c>
      <c r="J76" s="19">
        <v>0</v>
      </c>
      <c r="K76" s="20">
        <v>0</v>
      </c>
      <c r="L76" s="21">
        <v>0</v>
      </c>
      <c r="M76" s="19">
        <v>0</v>
      </c>
      <c r="N76" s="20">
        <v>0</v>
      </c>
      <c r="O76" s="21">
        <v>0</v>
      </c>
      <c r="P76" s="19">
        <v>0</v>
      </c>
      <c r="Q76" s="20">
        <v>0</v>
      </c>
      <c r="R76" s="21">
        <v>0</v>
      </c>
      <c r="S76" s="19">
        <v>0</v>
      </c>
      <c r="T76" s="20">
        <v>0</v>
      </c>
      <c r="U76" s="21">
        <v>0</v>
      </c>
      <c r="V76" s="47">
        <v>0</v>
      </c>
      <c r="W76" s="20">
        <v>3.92</v>
      </c>
      <c r="X76" s="21">
        <v>3.92</v>
      </c>
      <c r="Z76" s="1"/>
    </row>
    <row r="77" spans="1:26" ht="13">
      <c r="A77" s="2" t="s">
        <v>275</v>
      </c>
      <c r="B77" s="2" t="s">
        <v>78</v>
      </c>
      <c r="C77" s="89" t="s">
        <v>297</v>
      </c>
      <c r="D77" s="19">
        <v>1053.95</v>
      </c>
      <c r="E77" s="20">
        <v>804.4</v>
      </c>
      <c r="F77" s="21">
        <v>1858.35</v>
      </c>
      <c r="G77" s="19">
        <v>8512.4</v>
      </c>
      <c r="H77" s="20">
        <v>5446.4</v>
      </c>
      <c r="I77" s="21">
        <v>13958.8</v>
      </c>
      <c r="J77" s="19">
        <v>10431.65</v>
      </c>
      <c r="K77" s="20">
        <v>3217.7</v>
      </c>
      <c r="L77" s="21">
        <v>13649.35</v>
      </c>
      <c r="M77" s="19">
        <v>6184.25</v>
      </c>
      <c r="N77" s="20">
        <v>3949.6</v>
      </c>
      <c r="O77" s="21">
        <v>10133.85</v>
      </c>
      <c r="P77" s="19">
        <v>2182.9499999999998</v>
      </c>
      <c r="Q77" s="20">
        <v>1488.35</v>
      </c>
      <c r="R77" s="21">
        <v>3671.3</v>
      </c>
      <c r="S77" s="19">
        <v>3675.85</v>
      </c>
      <c r="T77" s="20">
        <v>1859.4</v>
      </c>
      <c r="U77" s="21">
        <v>5535.25</v>
      </c>
      <c r="V77" s="47">
        <v>32041.05</v>
      </c>
      <c r="W77" s="20">
        <v>16765.849999999999</v>
      </c>
      <c r="X77" s="21">
        <v>48806.9</v>
      </c>
      <c r="Z77" s="1"/>
    </row>
    <row r="78" spans="1:26" ht="13">
      <c r="A78" s="2" t="s">
        <v>275</v>
      </c>
      <c r="B78" s="2" t="s">
        <v>79</v>
      </c>
      <c r="C78" s="89" t="s">
        <v>297</v>
      </c>
      <c r="D78" s="19">
        <v>0</v>
      </c>
      <c r="E78" s="20">
        <v>5.72</v>
      </c>
      <c r="F78" s="21">
        <v>5.72</v>
      </c>
      <c r="G78" s="19">
        <v>0</v>
      </c>
      <c r="H78" s="20">
        <v>5.2</v>
      </c>
      <c r="I78" s="21">
        <v>5.2</v>
      </c>
      <c r="J78" s="19">
        <v>0</v>
      </c>
      <c r="K78" s="20">
        <v>0</v>
      </c>
      <c r="L78" s="21">
        <v>0</v>
      </c>
      <c r="M78" s="19">
        <v>0</v>
      </c>
      <c r="N78" s="20">
        <v>0</v>
      </c>
      <c r="O78" s="21">
        <v>0</v>
      </c>
      <c r="P78" s="19">
        <v>0</v>
      </c>
      <c r="Q78" s="20">
        <v>1.55</v>
      </c>
      <c r="R78" s="21">
        <v>1.55</v>
      </c>
      <c r="S78" s="19">
        <v>0</v>
      </c>
      <c r="T78" s="20">
        <v>0</v>
      </c>
      <c r="U78" s="21">
        <v>0</v>
      </c>
      <c r="V78" s="47">
        <v>0</v>
      </c>
      <c r="W78" s="20">
        <v>12.47</v>
      </c>
      <c r="X78" s="21">
        <v>12.47</v>
      </c>
      <c r="Z78" s="1"/>
    </row>
    <row r="79" spans="1:26" ht="13">
      <c r="A79" s="2" t="s">
        <v>275</v>
      </c>
      <c r="B79" s="2" t="s">
        <v>80</v>
      </c>
      <c r="C79" s="89" t="s">
        <v>297</v>
      </c>
      <c r="D79" s="19">
        <v>3889.9</v>
      </c>
      <c r="E79" s="20">
        <v>2772.68</v>
      </c>
      <c r="F79" s="21">
        <v>6662.58</v>
      </c>
      <c r="G79" s="19">
        <v>8052.45</v>
      </c>
      <c r="H79" s="20">
        <v>4495.38</v>
      </c>
      <c r="I79" s="21">
        <v>12547.83</v>
      </c>
      <c r="J79" s="19">
        <v>9868.15</v>
      </c>
      <c r="K79" s="20">
        <v>3108.45</v>
      </c>
      <c r="L79" s="21">
        <v>12976.6</v>
      </c>
      <c r="M79" s="19">
        <v>7909.5</v>
      </c>
      <c r="N79" s="20">
        <v>3640.9</v>
      </c>
      <c r="O79" s="21">
        <v>11550.4</v>
      </c>
      <c r="P79" s="19">
        <v>5159.6000000000004</v>
      </c>
      <c r="Q79" s="20">
        <v>1234.6500000000001</v>
      </c>
      <c r="R79" s="21">
        <v>6394.25</v>
      </c>
      <c r="S79" s="19">
        <v>4774.3999999999996</v>
      </c>
      <c r="T79" s="20">
        <v>1620.7</v>
      </c>
      <c r="U79" s="21">
        <v>6395.1</v>
      </c>
      <c r="V79" s="47">
        <v>39654</v>
      </c>
      <c r="W79" s="20">
        <v>16872.759999999998</v>
      </c>
      <c r="X79" s="21">
        <v>56526.76</v>
      </c>
      <c r="Z79" s="1"/>
    </row>
    <row r="80" spans="1:26" ht="13">
      <c r="A80" s="2" t="s">
        <v>275</v>
      </c>
      <c r="B80" s="2" t="s">
        <v>81</v>
      </c>
      <c r="C80" s="89" t="s">
        <v>297</v>
      </c>
      <c r="D80" s="19">
        <v>0</v>
      </c>
      <c r="E80" s="20">
        <v>6.08</v>
      </c>
      <c r="F80" s="21">
        <v>6.08</v>
      </c>
      <c r="G80" s="19">
        <v>0</v>
      </c>
      <c r="H80" s="20">
        <v>1.4</v>
      </c>
      <c r="I80" s="21">
        <v>1.4</v>
      </c>
      <c r="J80" s="19">
        <v>0</v>
      </c>
      <c r="K80" s="20">
        <v>0</v>
      </c>
      <c r="L80" s="21">
        <v>0</v>
      </c>
      <c r="M80" s="19">
        <v>0</v>
      </c>
      <c r="N80" s="20">
        <v>0</v>
      </c>
      <c r="O80" s="21">
        <v>0</v>
      </c>
      <c r="P80" s="19">
        <v>0</v>
      </c>
      <c r="Q80" s="20">
        <v>0</v>
      </c>
      <c r="R80" s="21">
        <v>0</v>
      </c>
      <c r="S80" s="19">
        <v>0</v>
      </c>
      <c r="T80" s="20">
        <v>0</v>
      </c>
      <c r="U80" s="21">
        <v>0</v>
      </c>
      <c r="V80" s="47">
        <v>0</v>
      </c>
      <c r="W80" s="20">
        <v>7.48</v>
      </c>
      <c r="X80" s="21">
        <v>7.48</v>
      </c>
      <c r="Z80" s="1"/>
    </row>
    <row r="81" spans="1:26" ht="13">
      <c r="A81" s="2" t="s">
        <v>275</v>
      </c>
      <c r="B81" s="2" t="s">
        <v>82</v>
      </c>
      <c r="C81" s="89" t="s">
        <v>297</v>
      </c>
      <c r="D81" s="19">
        <v>9583.85</v>
      </c>
      <c r="E81" s="20">
        <v>5297.21</v>
      </c>
      <c r="F81" s="21">
        <v>14881.06</v>
      </c>
      <c r="G81" s="19">
        <v>10129.35</v>
      </c>
      <c r="H81" s="20">
        <v>5594.6</v>
      </c>
      <c r="I81" s="21">
        <v>15723.95</v>
      </c>
      <c r="J81" s="19">
        <v>5735.25</v>
      </c>
      <c r="K81" s="20">
        <v>2778.05</v>
      </c>
      <c r="L81" s="21">
        <v>8513.2999999999993</v>
      </c>
      <c r="M81" s="19">
        <v>7006.9</v>
      </c>
      <c r="N81" s="20">
        <v>3832.9</v>
      </c>
      <c r="O81" s="21">
        <v>10839.8</v>
      </c>
      <c r="P81" s="19">
        <v>4943.95</v>
      </c>
      <c r="Q81" s="20">
        <v>1536.05</v>
      </c>
      <c r="R81" s="21">
        <v>6480</v>
      </c>
      <c r="S81" s="19">
        <v>3399.55</v>
      </c>
      <c r="T81" s="20">
        <v>2053.5</v>
      </c>
      <c r="U81" s="21">
        <v>5453.05</v>
      </c>
      <c r="V81" s="47">
        <v>40798.85</v>
      </c>
      <c r="W81" s="20">
        <v>21092.31</v>
      </c>
      <c r="X81" s="21">
        <v>61891.16</v>
      </c>
      <c r="Z81" s="1"/>
    </row>
    <row r="82" spans="1:26" ht="13">
      <c r="A82" s="2" t="s">
        <v>275</v>
      </c>
      <c r="B82" s="2" t="s">
        <v>83</v>
      </c>
      <c r="C82" s="89" t="s">
        <v>297</v>
      </c>
      <c r="D82" s="19">
        <v>0</v>
      </c>
      <c r="E82" s="20">
        <v>1.57</v>
      </c>
      <c r="F82" s="21">
        <v>1.57</v>
      </c>
      <c r="G82" s="19">
        <v>0</v>
      </c>
      <c r="H82" s="20">
        <v>5.08</v>
      </c>
      <c r="I82" s="21">
        <v>5.08</v>
      </c>
      <c r="J82" s="19">
        <v>0</v>
      </c>
      <c r="K82" s="20">
        <v>0</v>
      </c>
      <c r="L82" s="21">
        <v>0</v>
      </c>
      <c r="M82" s="19">
        <v>0</v>
      </c>
      <c r="N82" s="20">
        <v>0</v>
      </c>
      <c r="O82" s="21">
        <v>0</v>
      </c>
      <c r="P82" s="19">
        <v>0</v>
      </c>
      <c r="Q82" s="20">
        <v>0</v>
      </c>
      <c r="R82" s="21">
        <v>0</v>
      </c>
      <c r="S82" s="19">
        <v>0</v>
      </c>
      <c r="T82" s="20">
        <v>0</v>
      </c>
      <c r="U82" s="21">
        <v>0</v>
      </c>
      <c r="V82" s="47">
        <v>0</v>
      </c>
      <c r="W82" s="20">
        <v>6.65</v>
      </c>
      <c r="X82" s="21">
        <v>6.65</v>
      </c>
      <c r="Z82" s="1"/>
    </row>
    <row r="83" spans="1:26" ht="13">
      <c r="A83" s="2" t="s">
        <v>275</v>
      </c>
      <c r="B83" s="2" t="s">
        <v>84</v>
      </c>
      <c r="C83" s="89" t="s">
        <v>297</v>
      </c>
      <c r="D83" s="19">
        <v>0</v>
      </c>
      <c r="E83" s="20">
        <v>0</v>
      </c>
      <c r="F83" s="21">
        <v>0</v>
      </c>
      <c r="G83" s="19">
        <v>166.45</v>
      </c>
      <c r="H83" s="20">
        <v>437.85</v>
      </c>
      <c r="I83" s="21">
        <v>604.29999999999995</v>
      </c>
      <c r="J83" s="19">
        <v>1864.45</v>
      </c>
      <c r="K83" s="20">
        <v>4783.95</v>
      </c>
      <c r="L83" s="21">
        <v>6648.4</v>
      </c>
      <c r="M83" s="19">
        <v>8724.25</v>
      </c>
      <c r="N83" s="20">
        <v>3236.6</v>
      </c>
      <c r="O83" s="21">
        <v>11960.85</v>
      </c>
      <c r="P83" s="19">
        <v>3699.8</v>
      </c>
      <c r="Q83" s="20">
        <v>1464.55</v>
      </c>
      <c r="R83" s="21">
        <v>5164.3500000000004</v>
      </c>
      <c r="S83" s="19">
        <v>4665.75</v>
      </c>
      <c r="T83" s="20">
        <v>1543.35</v>
      </c>
      <c r="U83" s="21">
        <v>6209.1</v>
      </c>
      <c r="V83" s="47">
        <v>19120.7</v>
      </c>
      <c r="W83" s="20">
        <v>11466.3</v>
      </c>
      <c r="X83" s="21">
        <v>30587</v>
      </c>
      <c r="Z83" s="1"/>
    </row>
    <row r="84" spans="1:26" ht="13">
      <c r="A84" s="2" t="s">
        <v>275</v>
      </c>
      <c r="B84" s="2" t="s">
        <v>85</v>
      </c>
      <c r="C84" s="89" t="s">
        <v>297</v>
      </c>
      <c r="D84" s="19">
        <v>17200.75</v>
      </c>
      <c r="E84" s="20">
        <v>8017.65</v>
      </c>
      <c r="F84" s="21">
        <v>25218.400000000001</v>
      </c>
      <c r="G84" s="19">
        <v>13040.2</v>
      </c>
      <c r="H84" s="20">
        <v>5338.75</v>
      </c>
      <c r="I84" s="21">
        <v>18378.95</v>
      </c>
      <c r="J84" s="19">
        <v>17451.900000000001</v>
      </c>
      <c r="K84" s="20">
        <v>6455.15</v>
      </c>
      <c r="L84" s="21">
        <v>23907.05</v>
      </c>
      <c r="M84" s="19">
        <v>13897.35</v>
      </c>
      <c r="N84" s="20">
        <v>5987.05</v>
      </c>
      <c r="O84" s="21">
        <v>19884.400000000001</v>
      </c>
      <c r="P84" s="19">
        <v>10964.35</v>
      </c>
      <c r="Q84" s="20">
        <v>5568.1</v>
      </c>
      <c r="R84" s="21">
        <v>16532.45</v>
      </c>
      <c r="S84" s="19">
        <v>14702.3</v>
      </c>
      <c r="T84" s="20">
        <v>5037</v>
      </c>
      <c r="U84" s="21">
        <v>19739.3</v>
      </c>
      <c r="V84" s="47">
        <v>87256.85</v>
      </c>
      <c r="W84" s="20">
        <v>36403.699999999997</v>
      </c>
      <c r="X84" s="21">
        <v>123660.55</v>
      </c>
      <c r="Z84" s="1"/>
    </row>
    <row r="85" spans="1:26" ht="13">
      <c r="A85" s="2" t="s">
        <v>275</v>
      </c>
      <c r="B85" s="2" t="s">
        <v>86</v>
      </c>
      <c r="C85" s="89" t="s">
        <v>297</v>
      </c>
      <c r="D85" s="19">
        <v>19568.2</v>
      </c>
      <c r="E85" s="20">
        <v>6466.75</v>
      </c>
      <c r="F85" s="21">
        <v>26034.95</v>
      </c>
      <c r="G85" s="19">
        <v>19948</v>
      </c>
      <c r="H85" s="20">
        <v>5735.2</v>
      </c>
      <c r="I85" s="21">
        <v>25683.200000000001</v>
      </c>
      <c r="J85" s="19">
        <v>19775.75</v>
      </c>
      <c r="K85" s="20">
        <v>4922.8999999999996</v>
      </c>
      <c r="L85" s="21">
        <v>24698.65</v>
      </c>
      <c r="M85" s="19">
        <v>17883.95</v>
      </c>
      <c r="N85" s="20">
        <v>3955.8</v>
      </c>
      <c r="O85" s="21">
        <v>21839.75</v>
      </c>
      <c r="P85" s="19">
        <v>16379.75</v>
      </c>
      <c r="Q85" s="20">
        <v>3670.35</v>
      </c>
      <c r="R85" s="21">
        <v>20050.099999999999</v>
      </c>
      <c r="S85" s="19">
        <v>18370.25</v>
      </c>
      <c r="T85" s="20">
        <v>3019.45</v>
      </c>
      <c r="U85" s="21">
        <v>21389.7</v>
      </c>
      <c r="V85" s="47">
        <v>111925.9</v>
      </c>
      <c r="W85" s="20">
        <v>27770.45</v>
      </c>
      <c r="X85" s="21">
        <v>139696.35</v>
      </c>
      <c r="Z85" s="1"/>
    </row>
    <row r="86" spans="1:26" ht="13">
      <c r="A86" s="2" t="s">
        <v>275</v>
      </c>
      <c r="B86" s="2" t="s">
        <v>87</v>
      </c>
      <c r="C86" s="89" t="s">
        <v>298</v>
      </c>
      <c r="D86" s="19">
        <v>217.1</v>
      </c>
      <c r="E86" s="20">
        <v>1059</v>
      </c>
      <c r="F86" s="21">
        <v>1276.0999999999999</v>
      </c>
      <c r="G86" s="19">
        <v>576.6</v>
      </c>
      <c r="H86" s="20">
        <v>1621.75</v>
      </c>
      <c r="I86" s="21">
        <v>2198.35</v>
      </c>
      <c r="J86" s="19">
        <v>512.4</v>
      </c>
      <c r="K86" s="20">
        <v>2251.65</v>
      </c>
      <c r="L86" s="21">
        <v>2764.05</v>
      </c>
      <c r="M86" s="19">
        <v>74.2</v>
      </c>
      <c r="N86" s="20">
        <v>1898.2</v>
      </c>
      <c r="O86" s="21">
        <v>1972.4</v>
      </c>
      <c r="P86" s="19">
        <v>125.65</v>
      </c>
      <c r="Q86" s="20">
        <v>0.05</v>
      </c>
      <c r="R86" s="21">
        <v>125.7</v>
      </c>
      <c r="S86" s="19">
        <v>0.45</v>
      </c>
      <c r="T86" s="20">
        <v>1.35</v>
      </c>
      <c r="U86" s="21">
        <v>1.8</v>
      </c>
      <c r="V86" s="47">
        <v>1506.4</v>
      </c>
      <c r="W86" s="20">
        <v>6832</v>
      </c>
      <c r="X86" s="21">
        <v>8338.4</v>
      </c>
      <c r="Z86" s="1"/>
    </row>
    <row r="87" spans="1:26" ht="13">
      <c r="A87" s="2" t="s">
        <v>275</v>
      </c>
      <c r="B87" s="2" t="s">
        <v>88</v>
      </c>
      <c r="C87" s="89" t="s">
        <v>297</v>
      </c>
      <c r="D87" s="19">
        <v>215</v>
      </c>
      <c r="E87" s="20">
        <v>505.75</v>
      </c>
      <c r="F87" s="21">
        <v>720.75</v>
      </c>
      <c r="G87" s="19">
        <v>1337.95</v>
      </c>
      <c r="H87" s="20">
        <v>436.45</v>
      </c>
      <c r="I87" s="21">
        <v>1774.4</v>
      </c>
      <c r="J87" s="19">
        <v>1836.45</v>
      </c>
      <c r="K87" s="20">
        <v>296.35000000000002</v>
      </c>
      <c r="L87" s="21">
        <v>2132.8000000000002</v>
      </c>
      <c r="M87" s="19">
        <v>651.65</v>
      </c>
      <c r="N87" s="20">
        <v>34.35</v>
      </c>
      <c r="O87" s="21">
        <v>686</v>
      </c>
      <c r="P87" s="19">
        <v>302.55</v>
      </c>
      <c r="Q87" s="20">
        <v>62.65</v>
      </c>
      <c r="R87" s="21">
        <v>365.2</v>
      </c>
      <c r="S87" s="19">
        <v>726</v>
      </c>
      <c r="T87" s="20">
        <v>459.75</v>
      </c>
      <c r="U87" s="21">
        <v>1185.75</v>
      </c>
      <c r="V87" s="47">
        <v>5069.6000000000004</v>
      </c>
      <c r="W87" s="20">
        <v>1795.3</v>
      </c>
      <c r="X87" s="21">
        <v>6864.9</v>
      </c>
      <c r="Z87" s="1"/>
    </row>
    <row r="88" spans="1:26" ht="13">
      <c r="A88" s="2" t="s">
        <v>275</v>
      </c>
      <c r="B88" s="2" t="s">
        <v>89</v>
      </c>
      <c r="C88" s="89" t="s">
        <v>297</v>
      </c>
      <c r="D88" s="19">
        <v>9141.0400000000009</v>
      </c>
      <c r="E88" s="20">
        <v>15121.36</v>
      </c>
      <c r="F88" s="21">
        <v>24262.400000000001</v>
      </c>
      <c r="G88" s="19">
        <v>6718.04</v>
      </c>
      <c r="H88" s="20">
        <v>20189.25</v>
      </c>
      <c r="I88" s="21">
        <v>26907.29</v>
      </c>
      <c r="J88" s="19">
        <v>7200.73</v>
      </c>
      <c r="K88" s="20">
        <v>19472.55</v>
      </c>
      <c r="L88" s="21">
        <v>26673.279999999999</v>
      </c>
      <c r="M88" s="19">
        <v>7059.01</v>
      </c>
      <c r="N88" s="20">
        <v>12478.65</v>
      </c>
      <c r="O88" s="21">
        <v>19537.66</v>
      </c>
      <c r="P88" s="19">
        <v>272.93</v>
      </c>
      <c r="Q88" s="20">
        <v>435.75</v>
      </c>
      <c r="R88" s="21">
        <v>708.68</v>
      </c>
      <c r="S88" s="19">
        <v>5.51</v>
      </c>
      <c r="T88" s="20">
        <v>67.95</v>
      </c>
      <c r="U88" s="21">
        <v>73.459999999999994</v>
      </c>
      <c r="V88" s="47">
        <v>30397.26</v>
      </c>
      <c r="W88" s="20">
        <v>67765.509999999995</v>
      </c>
      <c r="X88" s="21">
        <v>98162.77</v>
      </c>
      <c r="Z88" s="1"/>
    </row>
    <row r="89" spans="1:26" ht="13">
      <c r="A89" s="2" t="s">
        <v>275</v>
      </c>
      <c r="B89" s="2" t="s">
        <v>90</v>
      </c>
      <c r="C89" s="89" t="s">
        <v>297</v>
      </c>
      <c r="D89" s="19">
        <v>0</v>
      </c>
      <c r="E89" s="20">
        <v>0</v>
      </c>
      <c r="F89" s="21">
        <v>0</v>
      </c>
      <c r="G89" s="19">
        <v>0</v>
      </c>
      <c r="H89" s="20">
        <v>0</v>
      </c>
      <c r="I89" s="21">
        <v>0</v>
      </c>
      <c r="J89" s="19">
        <v>0</v>
      </c>
      <c r="K89" s="20">
        <v>0</v>
      </c>
      <c r="L89" s="21">
        <v>0</v>
      </c>
      <c r="M89" s="19">
        <v>4.5999999999999996</v>
      </c>
      <c r="N89" s="20">
        <v>0.03</v>
      </c>
      <c r="O89" s="21">
        <v>4.63</v>
      </c>
      <c r="P89" s="19">
        <v>0</v>
      </c>
      <c r="Q89" s="20">
        <v>0</v>
      </c>
      <c r="R89" s="21">
        <v>0</v>
      </c>
      <c r="S89" s="19">
        <v>0</v>
      </c>
      <c r="T89" s="20">
        <v>0</v>
      </c>
      <c r="U89" s="21">
        <v>0</v>
      </c>
      <c r="V89" s="47">
        <v>4.5999999999999996</v>
      </c>
      <c r="W89" s="20">
        <v>0.03</v>
      </c>
      <c r="X89" s="21">
        <v>4.63</v>
      </c>
    </row>
    <row r="90" spans="1:26" ht="13">
      <c r="A90" s="2" t="s">
        <v>275</v>
      </c>
      <c r="B90" s="2" t="s">
        <v>91</v>
      </c>
      <c r="C90" s="89" t="s">
        <v>298</v>
      </c>
      <c r="D90" s="19">
        <v>299.60000000000002</v>
      </c>
      <c r="E90" s="20">
        <v>254.85</v>
      </c>
      <c r="F90" s="21">
        <v>554.45000000000005</v>
      </c>
      <c r="G90" s="19">
        <v>364.8</v>
      </c>
      <c r="H90" s="20">
        <v>882.25</v>
      </c>
      <c r="I90" s="21">
        <v>1247.05</v>
      </c>
      <c r="J90" s="19">
        <v>322.2</v>
      </c>
      <c r="K90" s="20">
        <v>2375</v>
      </c>
      <c r="L90" s="21">
        <v>2697.2</v>
      </c>
      <c r="M90" s="19">
        <v>7.15</v>
      </c>
      <c r="N90" s="20">
        <v>58.6</v>
      </c>
      <c r="O90" s="21">
        <v>65.75</v>
      </c>
      <c r="P90" s="19">
        <v>0</v>
      </c>
      <c r="Q90" s="20">
        <v>0</v>
      </c>
      <c r="R90" s="21">
        <v>0</v>
      </c>
      <c r="S90" s="19">
        <v>0</v>
      </c>
      <c r="T90" s="20">
        <v>0</v>
      </c>
      <c r="U90" s="21">
        <v>0</v>
      </c>
      <c r="V90" s="47">
        <v>993.75</v>
      </c>
      <c r="W90" s="20">
        <v>3570.7</v>
      </c>
      <c r="X90" s="21">
        <v>4564.45</v>
      </c>
      <c r="Z90" s="1"/>
    </row>
    <row r="91" spans="1:26" ht="13">
      <c r="A91" s="2" t="s">
        <v>275</v>
      </c>
      <c r="B91" s="2" t="s">
        <v>92</v>
      </c>
      <c r="C91" s="89" t="s">
        <v>297</v>
      </c>
      <c r="D91" s="19">
        <v>2.84</v>
      </c>
      <c r="E91" s="20">
        <v>0</v>
      </c>
      <c r="F91" s="21">
        <v>2.84</v>
      </c>
      <c r="G91" s="19">
        <v>0</v>
      </c>
      <c r="H91" s="20">
        <v>0</v>
      </c>
      <c r="I91" s="21">
        <v>0</v>
      </c>
      <c r="J91" s="19">
        <v>0</v>
      </c>
      <c r="K91" s="20">
        <v>0</v>
      </c>
      <c r="L91" s="21">
        <v>0</v>
      </c>
      <c r="M91" s="19">
        <v>0</v>
      </c>
      <c r="N91" s="20">
        <v>0</v>
      </c>
      <c r="O91" s="21">
        <v>0</v>
      </c>
      <c r="P91" s="19">
        <v>0</v>
      </c>
      <c r="Q91" s="20">
        <v>8.25</v>
      </c>
      <c r="R91" s="21">
        <v>8.25</v>
      </c>
      <c r="S91" s="19">
        <v>0</v>
      </c>
      <c r="T91" s="20">
        <v>0</v>
      </c>
      <c r="U91" s="21">
        <v>0</v>
      </c>
      <c r="V91" s="47">
        <v>2.84</v>
      </c>
      <c r="W91" s="20">
        <v>8.25</v>
      </c>
      <c r="X91" s="21">
        <v>11.09</v>
      </c>
    </row>
    <row r="92" spans="1:26" ht="13">
      <c r="A92" s="2" t="s">
        <v>275</v>
      </c>
      <c r="B92" s="2" t="s">
        <v>93</v>
      </c>
      <c r="C92" s="89" t="s">
        <v>298</v>
      </c>
      <c r="D92" s="19">
        <v>994.3</v>
      </c>
      <c r="E92" s="20">
        <v>606.79999999999995</v>
      </c>
      <c r="F92" s="21">
        <v>1601.1</v>
      </c>
      <c r="G92" s="19">
        <v>146.69999999999999</v>
      </c>
      <c r="H92" s="20">
        <v>2108.1999999999998</v>
      </c>
      <c r="I92" s="21">
        <v>2254.9</v>
      </c>
      <c r="J92" s="19">
        <v>195.7</v>
      </c>
      <c r="K92" s="20">
        <v>424.85</v>
      </c>
      <c r="L92" s="21">
        <v>620.54999999999995</v>
      </c>
      <c r="M92" s="19">
        <v>52.25</v>
      </c>
      <c r="N92" s="20">
        <v>556</v>
      </c>
      <c r="O92" s="21">
        <v>608.25</v>
      </c>
      <c r="P92" s="19">
        <v>262.14999999999998</v>
      </c>
      <c r="Q92" s="20">
        <v>869.75</v>
      </c>
      <c r="R92" s="21">
        <v>1131.9000000000001</v>
      </c>
      <c r="S92" s="19">
        <v>45.1</v>
      </c>
      <c r="T92" s="20">
        <v>224.5</v>
      </c>
      <c r="U92" s="21">
        <v>269.60000000000002</v>
      </c>
      <c r="V92" s="47">
        <v>1696.2</v>
      </c>
      <c r="W92" s="20">
        <v>4790.1000000000004</v>
      </c>
      <c r="X92" s="21">
        <v>6486.3</v>
      </c>
    </row>
    <row r="93" spans="1:26" ht="13">
      <c r="A93" s="2" t="s">
        <v>275</v>
      </c>
      <c r="B93" s="2" t="s">
        <v>94</v>
      </c>
      <c r="C93" s="89" t="s">
        <v>297</v>
      </c>
      <c r="D93" s="19">
        <v>2.8</v>
      </c>
      <c r="E93" s="20">
        <v>0.02</v>
      </c>
      <c r="F93" s="21">
        <v>2.82</v>
      </c>
      <c r="G93" s="19">
        <v>7.99</v>
      </c>
      <c r="H93" s="20">
        <v>0</v>
      </c>
      <c r="I93" s="21">
        <v>7.99</v>
      </c>
      <c r="J93" s="19">
        <v>12.06</v>
      </c>
      <c r="K93" s="20">
        <v>0</v>
      </c>
      <c r="L93" s="21">
        <v>12.06</v>
      </c>
      <c r="M93" s="19">
        <v>1.1599999999999999</v>
      </c>
      <c r="N93" s="20">
        <v>0.36</v>
      </c>
      <c r="O93" s="21">
        <v>1.52</v>
      </c>
      <c r="P93" s="19">
        <v>0.43</v>
      </c>
      <c r="Q93" s="20">
        <v>9.25</v>
      </c>
      <c r="R93" s="21">
        <v>9.68</v>
      </c>
      <c r="S93" s="19">
        <v>0.08</v>
      </c>
      <c r="T93" s="20">
        <v>0</v>
      </c>
      <c r="U93" s="21">
        <v>0.08</v>
      </c>
      <c r="V93" s="47">
        <v>24.52</v>
      </c>
      <c r="W93" s="20">
        <v>9.6300000000000008</v>
      </c>
      <c r="X93" s="21">
        <v>34.15</v>
      </c>
    </row>
    <row r="94" spans="1:26" ht="13">
      <c r="A94" s="2" t="s">
        <v>275</v>
      </c>
      <c r="B94" s="2" t="s">
        <v>95</v>
      </c>
      <c r="C94" s="89" t="s">
        <v>297</v>
      </c>
      <c r="D94" s="19">
        <v>2895.12</v>
      </c>
      <c r="E94" s="20">
        <v>3465.84</v>
      </c>
      <c r="F94" s="21">
        <v>6360.96</v>
      </c>
      <c r="G94" s="19">
        <v>2810.44</v>
      </c>
      <c r="H94" s="20">
        <v>12443.64</v>
      </c>
      <c r="I94" s="21">
        <v>15254.08</v>
      </c>
      <c r="J94" s="19">
        <v>2347.16</v>
      </c>
      <c r="K94" s="20">
        <v>11242.84</v>
      </c>
      <c r="L94" s="21">
        <v>13590</v>
      </c>
      <c r="M94" s="19">
        <v>4133.04</v>
      </c>
      <c r="N94" s="20">
        <v>6158.64</v>
      </c>
      <c r="O94" s="21">
        <v>10291.68</v>
      </c>
      <c r="P94" s="19">
        <v>4779.04</v>
      </c>
      <c r="Q94" s="20">
        <v>5177.5600000000004</v>
      </c>
      <c r="R94" s="21">
        <v>9956.6</v>
      </c>
      <c r="S94" s="19">
        <v>3344.36</v>
      </c>
      <c r="T94" s="20">
        <v>3845.24</v>
      </c>
      <c r="U94" s="21">
        <v>7189.6</v>
      </c>
      <c r="V94" s="47">
        <v>20309.16</v>
      </c>
      <c r="W94" s="20">
        <v>42333.760000000002</v>
      </c>
      <c r="X94" s="21">
        <v>62642.92</v>
      </c>
      <c r="Z94" s="1"/>
    </row>
    <row r="95" spans="1:26" ht="13">
      <c r="A95" s="2" t="s">
        <v>275</v>
      </c>
      <c r="B95" s="2" t="s">
        <v>96</v>
      </c>
      <c r="C95" s="89" t="s">
        <v>297</v>
      </c>
      <c r="D95" s="19">
        <v>5094.04</v>
      </c>
      <c r="E95" s="20">
        <v>6958.08</v>
      </c>
      <c r="F95" s="21">
        <v>12052.12</v>
      </c>
      <c r="G95" s="19">
        <v>3203</v>
      </c>
      <c r="H95" s="20">
        <v>14378.84</v>
      </c>
      <c r="I95" s="21">
        <v>17581.84</v>
      </c>
      <c r="J95" s="19">
        <v>3293.44</v>
      </c>
      <c r="K95" s="20">
        <v>12024.64</v>
      </c>
      <c r="L95" s="21">
        <v>15318.08</v>
      </c>
      <c r="M95" s="19">
        <v>4592.32</v>
      </c>
      <c r="N95" s="20">
        <v>9630.6</v>
      </c>
      <c r="O95" s="21">
        <v>14222.92</v>
      </c>
      <c r="P95" s="19">
        <v>2894.28</v>
      </c>
      <c r="Q95" s="20">
        <v>3136.28</v>
      </c>
      <c r="R95" s="21">
        <v>6030.56</v>
      </c>
      <c r="S95" s="19">
        <v>3224.44</v>
      </c>
      <c r="T95" s="20">
        <v>3626.68</v>
      </c>
      <c r="U95" s="21">
        <v>6851.12</v>
      </c>
      <c r="V95" s="47">
        <v>22301.52</v>
      </c>
      <c r="W95" s="20">
        <v>49755.12</v>
      </c>
      <c r="X95" s="21">
        <v>72056.639999999999</v>
      </c>
      <c r="Z95" s="1"/>
    </row>
    <row r="96" spans="1:26" ht="13">
      <c r="A96" s="2" t="s">
        <v>275</v>
      </c>
      <c r="B96" s="2" t="s">
        <v>97</v>
      </c>
      <c r="C96" s="89" t="s">
        <v>297</v>
      </c>
      <c r="D96" s="19">
        <v>1463.24</v>
      </c>
      <c r="E96" s="20">
        <v>1939</v>
      </c>
      <c r="F96" s="21">
        <v>3402.24</v>
      </c>
      <c r="G96" s="19">
        <v>3242.4</v>
      </c>
      <c r="H96" s="20">
        <v>13170.08</v>
      </c>
      <c r="I96" s="21">
        <v>16412.48</v>
      </c>
      <c r="J96" s="19">
        <v>4414.08</v>
      </c>
      <c r="K96" s="20">
        <v>6715.08</v>
      </c>
      <c r="L96" s="21">
        <v>11129.16</v>
      </c>
      <c r="M96" s="19">
        <v>4169.12</v>
      </c>
      <c r="N96" s="20">
        <v>10879.4</v>
      </c>
      <c r="O96" s="21">
        <v>15048.52</v>
      </c>
      <c r="P96" s="19">
        <v>4522.16</v>
      </c>
      <c r="Q96" s="20">
        <v>6105.84</v>
      </c>
      <c r="R96" s="21">
        <v>10628</v>
      </c>
      <c r="S96" s="19">
        <v>1635.04</v>
      </c>
      <c r="T96" s="20">
        <v>4453.96</v>
      </c>
      <c r="U96" s="21">
        <v>6089</v>
      </c>
      <c r="V96" s="47">
        <v>19446.04</v>
      </c>
      <c r="W96" s="20">
        <v>43263.360000000001</v>
      </c>
      <c r="X96" s="21">
        <v>62709.4</v>
      </c>
      <c r="Z96" s="1"/>
    </row>
    <row r="97" spans="1:26" ht="13">
      <c r="A97" s="2" t="s">
        <v>276</v>
      </c>
      <c r="B97" s="2" t="s">
        <v>98</v>
      </c>
      <c r="C97" s="89" t="s">
        <v>297</v>
      </c>
      <c r="D97" s="19">
        <v>7781.94</v>
      </c>
      <c r="E97" s="20">
        <v>0</v>
      </c>
      <c r="F97" s="21">
        <v>7781.94</v>
      </c>
      <c r="G97" s="19">
        <v>11574.64</v>
      </c>
      <c r="H97" s="20">
        <v>0.04</v>
      </c>
      <c r="I97" s="21">
        <v>11574.68</v>
      </c>
      <c r="J97" s="19">
        <v>12268.08</v>
      </c>
      <c r="K97" s="20">
        <v>0</v>
      </c>
      <c r="L97" s="21">
        <v>12268.08</v>
      </c>
      <c r="M97" s="19">
        <v>10827.26</v>
      </c>
      <c r="N97" s="20">
        <v>3.98</v>
      </c>
      <c r="O97" s="21">
        <v>10831.24</v>
      </c>
      <c r="P97" s="19">
        <v>15467.46</v>
      </c>
      <c r="Q97" s="20">
        <v>0</v>
      </c>
      <c r="R97" s="21">
        <v>15467.46</v>
      </c>
      <c r="S97" s="19">
        <v>15852.94</v>
      </c>
      <c r="T97" s="20">
        <v>0</v>
      </c>
      <c r="U97" s="21">
        <v>15852.94</v>
      </c>
      <c r="V97" s="47">
        <v>73772.320000000007</v>
      </c>
      <c r="W97" s="20">
        <v>4.0199999999999996</v>
      </c>
      <c r="X97" s="21">
        <v>73776.34</v>
      </c>
      <c r="Z97" s="1"/>
    </row>
    <row r="98" spans="1:26" ht="13">
      <c r="A98" s="2" t="s">
        <v>277</v>
      </c>
      <c r="B98" s="2" t="s">
        <v>99</v>
      </c>
      <c r="C98" s="89" t="s">
        <v>297</v>
      </c>
      <c r="D98" s="19">
        <v>21736.55</v>
      </c>
      <c r="E98" s="20">
        <v>10430.9</v>
      </c>
      <c r="F98" s="21">
        <v>32167.45</v>
      </c>
      <c r="G98" s="19">
        <v>6060.25</v>
      </c>
      <c r="H98" s="20">
        <v>2877.8</v>
      </c>
      <c r="I98" s="21">
        <v>8938.0499999999993</v>
      </c>
      <c r="J98" s="19">
        <v>11248.8</v>
      </c>
      <c r="K98" s="20">
        <v>6446.9</v>
      </c>
      <c r="L98" s="21">
        <v>17695.7</v>
      </c>
      <c r="M98" s="19">
        <v>12763.8</v>
      </c>
      <c r="N98" s="20">
        <v>11281.05</v>
      </c>
      <c r="O98" s="21">
        <v>24044.85</v>
      </c>
      <c r="P98" s="19">
        <v>10176.450000000001</v>
      </c>
      <c r="Q98" s="20">
        <v>12526.25</v>
      </c>
      <c r="R98" s="21">
        <v>22702.7</v>
      </c>
      <c r="S98" s="19">
        <v>9112.25</v>
      </c>
      <c r="T98" s="20">
        <v>6548.6</v>
      </c>
      <c r="U98" s="21">
        <v>15660.85</v>
      </c>
      <c r="V98" s="47">
        <v>71098.100000000006</v>
      </c>
      <c r="W98" s="20">
        <v>50111.5</v>
      </c>
      <c r="X98" s="21">
        <v>121209.60000000001</v>
      </c>
      <c r="Z98" s="1"/>
    </row>
    <row r="99" spans="1:26" ht="13">
      <c r="A99" s="2" t="s">
        <v>277</v>
      </c>
      <c r="B99" s="2" t="s">
        <v>100</v>
      </c>
      <c r="C99" s="89" t="s">
        <v>297</v>
      </c>
      <c r="D99" s="19">
        <v>0</v>
      </c>
      <c r="E99" s="20">
        <v>0</v>
      </c>
      <c r="F99" s="21">
        <v>0</v>
      </c>
      <c r="G99" s="19">
        <v>18648.5</v>
      </c>
      <c r="H99" s="20">
        <v>8667.1</v>
      </c>
      <c r="I99" s="21">
        <v>27315.599999999999</v>
      </c>
      <c r="J99" s="19">
        <v>21681.599999999999</v>
      </c>
      <c r="K99" s="20">
        <v>6780.45</v>
      </c>
      <c r="L99" s="21">
        <v>28462.05</v>
      </c>
      <c r="M99" s="19">
        <v>5721.2</v>
      </c>
      <c r="N99" s="20">
        <v>2935.95</v>
      </c>
      <c r="O99" s="21">
        <v>8657.15</v>
      </c>
      <c r="P99" s="19">
        <v>10258.049999999999</v>
      </c>
      <c r="Q99" s="20">
        <v>7604.1</v>
      </c>
      <c r="R99" s="21">
        <v>17862.150000000001</v>
      </c>
      <c r="S99" s="19">
        <v>8763.9500000000007</v>
      </c>
      <c r="T99" s="20">
        <v>3701.6</v>
      </c>
      <c r="U99" s="21">
        <v>12465.55</v>
      </c>
      <c r="V99" s="47">
        <v>65073.3</v>
      </c>
      <c r="W99" s="20">
        <v>29689.200000000001</v>
      </c>
      <c r="X99" s="21">
        <v>94762.5</v>
      </c>
      <c r="Z99" s="1"/>
    </row>
    <row r="100" spans="1:26" ht="13">
      <c r="A100" s="2" t="s">
        <v>277</v>
      </c>
      <c r="B100" s="2" t="s">
        <v>101</v>
      </c>
      <c r="C100" s="89" t="s">
        <v>298</v>
      </c>
      <c r="D100" s="19">
        <v>3812.75</v>
      </c>
      <c r="E100" s="20">
        <v>14962.05</v>
      </c>
      <c r="F100" s="21">
        <v>18774.8</v>
      </c>
      <c r="G100" s="19">
        <v>7.9</v>
      </c>
      <c r="H100" s="20">
        <v>0</v>
      </c>
      <c r="I100" s="21">
        <v>7.9</v>
      </c>
      <c r="J100" s="19">
        <v>0.95</v>
      </c>
      <c r="K100" s="20">
        <v>0</v>
      </c>
      <c r="L100" s="21">
        <v>0.95</v>
      </c>
      <c r="M100" s="19">
        <v>47.65</v>
      </c>
      <c r="N100" s="20">
        <v>1.05</v>
      </c>
      <c r="O100" s="21">
        <v>48.7</v>
      </c>
      <c r="P100" s="19">
        <v>0</v>
      </c>
      <c r="Q100" s="20">
        <v>0</v>
      </c>
      <c r="R100" s="21">
        <v>0</v>
      </c>
      <c r="S100" s="19">
        <v>139</v>
      </c>
      <c r="T100" s="20">
        <v>0</v>
      </c>
      <c r="U100" s="21">
        <v>139</v>
      </c>
      <c r="V100" s="47">
        <v>4008.25</v>
      </c>
      <c r="W100" s="20">
        <v>14963.1</v>
      </c>
      <c r="X100" s="21">
        <v>18971.349999999999</v>
      </c>
      <c r="Z100" s="1"/>
    </row>
    <row r="101" spans="1:26" ht="13">
      <c r="A101" s="2" t="s">
        <v>277</v>
      </c>
      <c r="B101" s="2" t="s">
        <v>102</v>
      </c>
      <c r="C101" s="89" t="s">
        <v>298</v>
      </c>
      <c r="D101" s="19">
        <v>3119.15</v>
      </c>
      <c r="E101" s="20">
        <v>10455.25</v>
      </c>
      <c r="F101" s="21">
        <v>13574.4</v>
      </c>
      <c r="G101" s="19">
        <v>9.9</v>
      </c>
      <c r="H101" s="20">
        <v>2.6</v>
      </c>
      <c r="I101" s="21">
        <v>12.5</v>
      </c>
      <c r="J101" s="19">
        <v>2.1</v>
      </c>
      <c r="K101" s="20">
        <v>0.25</v>
      </c>
      <c r="L101" s="21">
        <v>2.35</v>
      </c>
      <c r="M101" s="19">
        <v>4.55</v>
      </c>
      <c r="N101" s="20">
        <v>3</v>
      </c>
      <c r="O101" s="21">
        <v>7.55</v>
      </c>
      <c r="P101" s="19">
        <v>11.1</v>
      </c>
      <c r="Q101" s="20">
        <v>0.1</v>
      </c>
      <c r="R101" s="21">
        <v>11.2</v>
      </c>
      <c r="S101" s="19">
        <v>2.65</v>
      </c>
      <c r="T101" s="20">
        <v>0</v>
      </c>
      <c r="U101" s="21">
        <v>2.65</v>
      </c>
      <c r="V101" s="47">
        <v>3149.45</v>
      </c>
      <c r="W101" s="20">
        <v>10461.200000000001</v>
      </c>
      <c r="X101" s="21">
        <v>13610.65</v>
      </c>
    </row>
    <row r="102" spans="1:26" ht="13">
      <c r="A102" s="2" t="s">
        <v>277</v>
      </c>
      <c r="B102" s="2" t="s">
        <v>103</v>
      </c>
      <c r="C102" s="89" t="s">
        <v>297</v>
      </c>
      <c r="D102" s="19">
        <v>6731.85</v>
      </c>
      <c r="E102" s="20">
        <v>23094.400000000001</v>
      </c>
      <c r="F102" s="21">
        <v>29826.25</v>
      </c>
      <c r="G102" s="19">
        <v>5728.4</v>
      </c>
      <c r="H102" s="20">
        <v>47577.95</v>
      </c>
      <c r="I102" s="21">
        <v>53306.35</v>
      </c>
      <c r="J102" s="19">
        <v>14597.05</v>
      </c>
      <c r="K102" s="20">
        <v>25142.3</v>
      </c>
      <c r="L102" s="21">
        <v>39739.35</v>
      </c>
      <c r="M102" s="19">
        <v>13216.6</v>
      </c>
      <c r="N102" s="20">
        <v>40056.25</v>
      </c>
      <c r="O102" s="21">
        <v>53272.85</v>
      </c>
      <c r="P102" s="19">
        <v>10689.2</v>
      </c>
      <c r="Q102" s="20">
        <v>16724.25</v>
      </c>
      <c r="R102" s="21">
        <v>27413.45</v>
      </c>
      <c r="S102" s="19">
        <v>11836</v>
      </c>
      <c r="T102" s="20">
        <v>14748.1</v>
      </c>
      <c r="U102" s="21">
        <v>26584.1</v>
      </c>
      <c r="V102" s="47">
        <v>62799.1</v>
      </c>
      <c r="W102" s="20">
        <v>167343.25</v>
      </c>
      <c r="X102" s="21">
        <v>230142.35</v>
      </c>
    </row>
    <row r="103" spans="1:26" ht="13">
      <c r="A103" s="2" t="s">
        <v>277</v>
      </c>
      <c r="B103" s="2" t="s">
        <v>104</v>
      </c>
      <c r="C103" s="89" t="s">
        <v>298</v>
      </c>
      <c r="D103" s="19">
        <v>4814.7299999999996</v>
      </c>
      <c r="E103" s="20">
        <v>23496.65</v>
      </c>
      <c r="F103" s="21">
        <v>28311.38</v>
      </c>
      <c r="G103" s="19">
        <v>7643.9</v>
      </c>
      <c r="H103" s="20">
        <v>50189.1</v>
      </c>
      <c r="I103" s="21">
        <v>57833</v>
      </c>
      <c r="J103" s="19">
        <v>7538.87</v>
      </c>
      <c r="K103" s="20">
        <v>27334.1</v>
      </c>
      <c r="L103" s="21">
        <v>34872.97</v>
      </c>
      <c r="M103" s="19">
        <v>4234.7299999999996</v>
      </c>
      <c r="N103" s="20">
        <v>18315.400000000001</v>
      </c>
      <c r="O103" s="21">
        <v>22550.13</v>
      </c>
      <c r="P103" s="19">
        <v>7613.25</v>
      </c>
      <c r="Q103" s="20">
        <v>20816.8</v>
      </c>
      <c r="R103" s="21">
        <v>28430.05</v>
      </c>
      <c r="S103" s="19">
        <v>8407.44</v>
      </c>
      <c r="T103" s="20">
        <v>18912.400000000001</v>
      </c>
      <c r="U103" s="21">
        <v>27319.84</v>
      </c>
      <c r="V103" s="47">
        <v>40252.92</v>
      </c>
      <c r="W103" s="20">
        <v>159064.45000000001</v>
      </c>
      <c r="X103" s="21">
        <v>199317.37</v>
      </c>
    </row>
    <row r="104" spans="1:26" ht="13">
      <c r="A104" s="2" t="s">
        <v>277</v>
      </c>
      <c r="B104" s="2" t="s">
        <v>105</v>
      </c>
      <c r="C104" s="89" t="s">
        <v>298</v>
      </c>
      <c r="D104" s="19">
        <v>7282.25</v>
      </c>
      <c r="E104" s="20">
        <v>8074.55</v>
      </c>
      <c r="F104" s="21">
        <v>15356.8</v>
      </c>
      <c r="G104" s="19">
        <v>4585</v>
      </c>
      <c r="H104" s="20">
        <v>9249.0499999999993</v>
      </c>
      <c r="I104" s="21">
        <v>13834.05</v>
      </c>
      <c r="J104" s="19">
        <v>4910.7</v>
      </c>
      <c r="K104" s="20">
        <v>11046.8</v>
      </c>
      <c r="L104" s="21">
        <v>15957.5</v>
      </c>
      <c r="M104" s="19">
        <v>5825.05</v>
      </c>
      <c r="N104" s="20">
        <v>6852.9</v>
      </c>
      <c r="O104" s="21">
        <v>12677.95</v>
      </c>
      <c r="P104" s="19">
        <v>5127.2</v>
      </c>
      <c r="Q104" s="20">
        <v>6066.7</v>
      </c>
      <c r="R104" s="21">
        <v>11193.9</v>
      </c>
      <c r="S104" s="19">
        <v>2916.2</v>
      </c>
      <c r="T104" s="20">
        <v>7715.15</v>
      </c>
      <c r="U104" s="21">
        <v>10631.35</v>
      </c>
      <c r="V104" s="47">
        <v>30646.400000000001</v>
      </c>
      <c r="W104" s="20">
        <v>49005.15</v>
      </c>
      <c r="X104" s="21">
        <v>79651.55</v>
      </c>
      <c r="Z104" s="1"/>
    </row>
    <row r="105" spans="1:26" ht="13">
      <c r="A105" s="2" t="s">
        <v>277</v>
      </c>
      <c r="B105" s="2" t="s">
        <v>106</v>
      </c>
      <c r="C105" s="89" t="s">
        <v>298</v>
      </c>
      <c r="D105" s="19">
        <v>12242.8</v>
      </c>
      <c r="E105" s="20">
        <v>7024.05</v>
      </c>
      <c r="F105" s="21">
        <v>19266.849999999999</v>
      </c>
      <c r="G105" s="19">
        <v>12273.95</v>
      </c>
      <c r="H105" s="20">
        <v>5234.6499999999996</v>
      </c>
      <c r="I105" s="21">
        <v>17508.599999999999</v>
      </c>
      <c r="J105" s="19">
        <v>8631.5499999999993</v>
      </c>
      <c r="K105" s="20">
        <v>6212.6</v>
      </c>
      <c r="L105" s="21">
        <v>14844.15</v>
      </c>
      <c r="M105" s="19">
        <v>11521.2</v>
      </c>
      <c r="N105" s="20">
        <v>5880.65</v>
      </c>
      <c r="O105" s="21">
        <v>17401.849999999999</v>
      </c>
      <c r="P105" s="19">
        <v>9723.9500000000007</v>
      </c>
      <c r="Q105" s="20">
        <v>4826.55</v>
      </c>
      <c r="R105" s="21">
        <v>14550.5</v>
      </c>
      <c r="S105" s="19">
        <v>12261.6</v>
      </c>
      <c r="T105" s="20">
        <v>5357.35</v>
      </c>
      <c r="U105" s="21">
        <v>17618.95</v>
      </c>
      <c r="V105" s="47">
        <v>66655.05</v>
      </c>
      <c r="W105" s="20">
        <v>34535.85</v>
      </c>
      <c r="X105" s="21">
        <v>101190.9</v>
      </c>
    </row>
    <row r="106" spans="1:26" ht="13">
      <c r="A106" s="2" t="s">
        <v>277</v>
      </c>
      <c r="B106" s="2" t="s">
        <v>107</v>
      </c>
      <c r="C106" s="89" t="s">
        <v>297</v>
      </c>
      <c r="D106" s="19">
        <v>43</v>
      </c>
      <c r="E106" s="20">
        <v>0</v>
      </c>
      <c r="F106" s="21">
        <v>43</v>
      </c>
      <c r="G106" s="19">
        <v>27.4</v>
      </c>
      <c r="H106" s="20">
        <v>0</v>
      </c>
      <c r="I106" s="21">
        <v>27.4</v>
      </c>
      <c r="J106" s="19">
        <v>13.2</v>
      </c>
      <c r="K106" s="20">
        <v>0</v>
      </c>
      <c r="L106" s="21">
        <v>13.2</v>
      </c>
      <c r="M106" s="19">
        <v>31.5</v>
      </c>
      <c r="N106" s="20">
        <v>0</v>
      </c>
      <c r="O106" s="21">
        <v>31.5</v>
      </c>
      <c r="P106" s="19">
        <v>30.75</v>
      </c>
      <c r="Q106" s="20">
        <v>0</v>
      </c>
      <c r="R106" s="21">
        <v>30.75</v>
      </c>
      <c r="S106" s="19">
        <v>18.45</v>
      </c>
      <c r="T106" s="20">
        <v>0</v>
      </c>
      <c r="U106" s="21">
        <v>18.45</v>
      </c>
      <c r="V106" s="47">
        <v>164.3</v>
      </c>
      <c r="W106" s="20">
        <v>0</v>
      </c>
      <c r="X106" s="21">
        <v>164.3</v>
      </c>
    </row>
    <row r="107" spans="1:26" ht="13">
      <c r="A107" s="2" t="s">
        <v>277</v>
      </c>
      <c r="B107" s="2" t="s">
        <v>108</v>
      </c>
      <c r="C107" s="89" t="s">
        <v>297</v>
      </c>
      <c r="D107" s="19">
        <v>0</v>
      </c>
      <c r="E107" s="20">
        <v>0</v>
      </c>
      <c r="F107" s="21">
        <v>0</v>
      </c>
      <c r="G107" s="19">
        <v>0</v>
      </c>
      <c r="H107" s="20">
        <v>0</v>
      </c>
      <c r="I107" s="21">
        <v>0</v>
      </c>
      <c r="J107" s="19">
        <v>0</v>
      </c>
      <c r="K107" s="20">
        <v>0</v>
      </c>
      <c r="L107" s="21">
        <v>0</v>
      </c>
      <c r="M107" s="19">
        <v>0</v>
      </c>
      <c r="N107" s="20">
        <v>0</v>
      </c>
      <c r="O107" s="21">
        <v>0</v>
      </c>
      <c r="P107" s="19">
        <v>0</v>
      </c>
      <c r="Q107" s="20">
        <v>0</v>
      </c>
      <c r="R107" s="21">
        <v>0</v>
      </c>
      <c r="S107" s="19">
        <v>0</v>
      </c>
      <c r="T107" s="20">
        <v>0</v>
      </c>
      <c r="U107" s="21">
        <v>0</v>
      </c>
      <c r="V107" s="47">
        <v>0</v>
      </c>
      <c r="W107" s="20">
        <v>0</v>
      </c>
      <c r="X107" s="21">
        <v>0</v>
      </c>
    </row>
    <row r="108" spans="1:26" ht="13">
      <c r="A108" s="2" t="s">
        <v>277</v>
      </c>
      <c r="B108" s="2" t="s">
        <v>109</v>
      </c>
      <c r="C108" s="89" t="s">
        <v>297</v>
      </c>
      <c r="D108" s="19">
        <v>24001.3</v>
      </c>
      <c r="E108" s="20">
        <v>1209.5</v>
      </c>
      <c r="F108" s="21">
        <v>25210.799999999999</v>
      </c>
      <c r="G108" s="19">
        <v>24587.1</v>
      </c>
      <c r="H108" s="20">
        <v>2237.6999999999998</v>
      </c>
      <c r="I108" s="21">
        <v>26824.799999999999</v>
      </c>
      <c r="J108" s="19">
        <v>31576.05</v>
      </c>
      <c r="K108" s="20">
        <v>1690.9</v>
      </c>
      <c r="L108" s="21">
        <v>33266.949999999997</v>
      </c>
      <c r="M108" s="19">
        <v>32524.95</v>
      </c>
      <c r="N108" s="20">
        <v>949.95</v>
      </c>
      <c r="O108" s="21">
        <v>33474.9</v>
      </c>
      <c r="P108" s="19">
        <v>676.15</v>
      </c>
      <c r="Q108" s="20">
        <v>191.5</v>
      </c>
      <c r="R108" s="21">
        <v>867.65</v>
      </c>
      <c r="S108" s="19">
        <v>0</v>
      </c>
      <c r="T108" s="20">
        <v>0</v>
      </c>
      <c r="U108" s="21">
        <v>0</v>
      </c>
      <c r="V108" s="47">
        <v>113365.55</v>
      </c>
      <c r="W108" s="20">
        <v>6279.55</v>
      </c>
      <c r="X108" s="21">
        <v>119645.1</v>
      </c>
    </row>
    <row r="109" spans="1:26" ht="13">
      <c r="A109" s="2" t="s">
        <v>277</v>
      </c>
      <c r="B109" s="2" t="s">
        <v>110</v>
      </c>
      <c r="C109" s="89" t="s">
        <v>297</v>
      </c>
      <c r="D109" s="19">
        <v>21608.25</v>
      </c>
      <c r="E109" s="20">
        <v>79</v>
      </c>
      <c r="F109" s="21">
        <v>21687.25</v>
      </c>
      <c r="G109" s="19">
        <v>30107.3</v>
      </c>
      <c r="H109" s="20">
        <v>1947.6</v>
      </c>
      <c r="I109" s="21">
        <v>32054.9</v>
      </c>
      <c r="J109" s="19">
        <v>41231</v>
      </c>
      <c r="K109" s="20">
        <v>534.85</v>
      </c>
      <c r="L109" s="21">
        <v>41765.85</v>
      </c>
      <c r="M109" s="19">
        <v>39199.9</v>
      </c>
      <c r="N109" s="20">
        <v>462.95</v>
      </c>
      <c r="O109" s="21">
        <v>39662.85</v>
      </c>
      <c r="P109" s="19">
        <v>57028.5</v>
      </c>
      <c r="Q109" s="20">
        <v>129.6</v>
      </c>
      <c r="R109" s="21">
        <v>57158.1</v>
      </c>
      <c r="S109" s="19">
        <v>54323.65</v>
      </c>
      <c r="T109" s="20">
        <v>444.2</v>
      </c>
      <c r="U109" s="21">
        <v>54767.85</v>
      </c>
      <c r="V109" s="47">
        <v>243498.6</v>
      </c>
      <c r="W109" s="20">
        <v>3598.2</v>
      </c>
      <c r="X109" s="21">
        <v>247096.8</v>
      </c>
    </row>
    <row r="110" spans="1:26" ht="13">
      <c r="A110" s="2" t="s">
        <v>277</v>
      </c>
      <c r="B110" s="2" t="s">
        <v>111</v>
      </c>
      <c r="C110" s="89" t="s">
        <v>297</v>
      </c>
      <c r="D110" s="19">
        <v>5530</v>
      </c>
      <c r="E110" s="20">
        <v>16116.7</v>
      </c>
      <c r="F110" s="21">
        <v>21646.7</v>
      </c>
      <c r="G110" s="19">
        <v>6669.65</v>
      </c>
      <c r="H110" s="20">
        <v>27650.45</v>
      </c>
      <c r="I110" s="21">
        <v>34320.1</v>
      </c>
      <c r="J110" s="19">
        <v>6007.4</v>
      </c>
      <c r="K110" s="20">
        <v>28249.200000000001</v>
      </c>
      <c r="L110" s="21">
        <v>34256.6</v>
      </c>
      <c r="M110" s="19">
        <v>4451</v>
      </c>
      <c r="N110" s="20">
        <v>21234.400000000001</v>
      </c>
      <c r="O110" s="21">
        <v>25685.4</v>
      </c>
      <c r="P110" s="19">
        <v>8237.1</v>
      </c>
      <c r="Q110" s="20">
        <v>15652.8</v>
      </c>
      <c r="R110" s="21">
        <v>23889.9</v>
      </c>
      <c r="S110" s="19">
        <v>4220.8</v>
      </c>
      <c r="T110" s="20">
        <v>5916.15</v>
      </c>
      <c r="U110" s="21">
        <v>10136.950000000001</v>
      </c>
      <c r="V110" s="47">
        <v>35115.949999999997</v>
      </c>
      <c r="W110" s="20">
        <v>114819.7</v>
      </c>
      <c r="X110" s="21">
        <v>149935.65</v>
      </c>
    </row>
    <row r="111" spans="1:26" ht="13">
      <c r="A111" s="2" t="s">
        <v>277</v>
      </c>
      <c r="B111" s="2" t="s">
        <v>112</v>
      </c>
      <c r="C111" s="89" t="s">
        <v>297</v>
      </c>
      <c r="D111" s="19">
        <v>28773.1</v>
      </c>
      <c r="E111" s="20">
        <v>830.95</v>
      </c>
      <c r="F111" s="21">
        <v>29604.05</v>
      </c>
      <c r="G111" s="19">
        <v>16639.45</v>
      </c>
      <c r="H111" s="20">
        <v>2812.2</v>
      </c>
      <c r="I111" s="21">
        <v>19451.650000000001</v>
      </c>
      <c r="J111" s="19">
        <v>18129</v>
      </c>
      <c r="K111" s="20">
        <v>3130.95</v>
      </c>
      <c r="L111" s="21">
        <v>21259.95</v>
      </c>
      <c r="M111" s="19">
        <v>29661</v>
      </c>
      <c r="N111" s="20">
        <v>804.95</v>
      </c>
      <c r="O111" s="21">
        <v>30465.95</v>
      </c>
      <c r="P111" s="19">
        <v>31026.1</v>
      </c>
      <c r="Q111" s="20">
        <v>1108.55</v>
      </c>
      <c r="R111" s="21">
        <v>32134.65</v>
      </c>
      <c r="S111" s="19">
        <v>24373.5</v>
      </c>
      <c r="T111" s="20">
        <v>781.1</v>
      </c>
      <c r="U111" s="21">
        <v>25154.6</v>
      </c>
      <c r="V111" s="47">
        <v>148602.15</v>
      </c>
      <c r="W111" s="20">
        <v>9468.7000000000007</v>
      </c>
      <c r="X111" s="21">
        <v>158070.85</v>
      </c>
    </row>
    <row r="112" spans="1:26" ht="13">
      <c r="A112" s="2" t="s">
        <v>277</v>
      </c>
      <c r="B112" s="2" t="s">
        <v>113</v>
      </c>
      <c r="C112" s="89" t="s">
        <v>298</v>
      </c>
      <c r="D112" s="19">
        <v>13909.2</v>
      </c>
      <c r="E112" s="20">
        <v>4062.65</v>
      </c>
      <c r="F112" s="21">
        <v>17971.849999999999</v>
      </c>
      <c r="G112" s="19">
        <v>7577</v>
      </c>
      <c r="H112" s="20">
        <v>20314.650000000001</v>
      </c>
      <c r="I112" s="21">
        <v>27891.65</v>
      </c>
      <c r="J112" s="19">
        <v>551.25</v>
      </c>
      <c r="K112" s="20">
        <v>286.2</v>
      </c>
      <c r="L112" s="21">
        <v>837.45</v>
      </c>
      <c r="M112" s="19">
        <v>15018.95</v>
      </c>
      <c r="N112" s="20">
        <v>5174.5</v>
      </c>
      <c r="O112" s="21">
        <v>20193.45</v>
      </c>
      <c r="P112" s="19">
        <v>11271.6</v>
      </c>
      <c r="Q112" s="20">
        <v>5812.95</v>
      </c>
      <c r="R112" s="21">
        <v>17084.55</v>
      </c>
      <c r="S112" s="19">
        <v>10392.35</v>
      </c>
      <c r="T112" s="20">
        <v>9789.5499999999993</v>
      </c>
      <c r="U112" s="21">
        <v>20181.900000000001</v>
      </c>
      <c r="V112" s="47">
        <v>58720.35</v>
      </c>
      <c r="W112" s="20">
        <v>45440.5</v>
      </c>
      <c r="X112" s="21">
        <v>104160.85</v>
      </c>
    </row>
    <row r="113" spans="1:26" ht="13">
      <c r="A113" s="2" t="s">
        <v>277</v>
      </c>
      <c r="B113" s="2" t="s">
        <v>114</v>
      </c>
      <c r="C113" s="89" t="s">
        <v>297</v>
      </c>
      <c r="D113" s="19">
        <v>9952.35</v>
      </c>
      <c r="E113" s="20">
        <v>6394.9</v>
      </c>
      <c r="F113" s="21">
        <v>16347.25</v>
      </c>
      <c r="G113" s="19">
        <v>7888.65</v>
      </c>
      <c r="H113" s="20">
        <v>21072.75</v>
      </c>
      <c r="I113" s="21">
        <v>28961.4</v>
      </c>
      <c r="J113" s="19">
        <v>18008.5</v>
      </c>
      <c r="K113" s="20">
        <v>12832.3</v>
      </c>
      <c r="L113" s="21">
        <v>30840.799999999999</v>
      </c>
      <c r="M113" s="19">
        <v>20377.650000000001</v>
      </c>
      <c r="N113" s="20">
        <v>15792.3</v>
      </c>
      <c r="O113" s="21">
        <v>36169.949999999997</v>
      </c>
      <c r="P113" s="19">
        <v>11312.3</v>
      </c>
      <c r="Q113" s="20">
        <v>3740.15</v>
      </c>
      <c r="R113" s="21">
        <v>15052.45</v>
      </c>
      <c r="S113" s="19">
        <v>18405.05</v>
      </c>
      <c r="T113" s="20">
        <v>7565.65</v>
      </c>
      <c r="U113" s="21">
        <v>25970.7</v>
      </c>
      <c r="V113" s="47">
        <v>85944.5</v>
      </c>
      <c r="W113" s="20">
        <v>67398.05</v>
      </c>
      <c r="X113" s="21">
        <v>153342.54999999999</v>
      </c>
      <c r="Z113" s="1"/>
    </row>
    <row r="114" spans="1:26" ht="13">
      <c r="A114" s="2" t="s">
        <v>278</v>
      </c>
      <c r="B114" s="2" t="s">
        <v>115</v>
      </c>
      <c r="C114" s="89" t="s">
        <v>297</v>
      </c>
      <c r="D114" s="19">
        <v>5024.2</v>
      </c>
      <c r="E114" s="20">
        <v>2518.6</v>
      </c>
      <c r="F114" s="21">
        <v>7542.8</v>
      </c>
      <c r="G114" s="19">
        <v>8338.7000000000007</v>
      </c>
      <c r="H114" s="20">
        <v>2290.75</v>
      </c>
      <c r="I114" s="21">
        <v>10629.45</v>
      </c>
      <c r="J114" s="19">
        <v>8255.0499999999993</v>
      </c>
      <c r="K114" s="20">
        <v>3486.1</v>
      </c>
      <c r="L114" s="21">
        <v>11741.15</v>
      </c>
      <c r="M114" s="19">
        <v>10712.6</v>
      </c>
      <c r="N114" s="20">
        <v>1526.05</v>
      </c>
      <c r="O114" s="21">
        <v>12238.65</v>
      </c>
      <c r="P114" s="19">
        <v>8103.1</v>
      </c>
      <c r="Q114" s="20">
        <v>3549.55</v>
      </c>
      <c r="R114" s="21">
        <v>11652.65</v>
      </c>
      <c r="S114" s="19">
        <v>9692.7000000000007</v>
      </c>
      <c r="T114" s="20">
        <v>2354.8000000000002</v>
      </c>
      <c r="U114" s="21">
        <v>12047.5</v>
      </c>
      <c r="V114" s="47">
        <v>50126.35</v>
      </c>
      <c r="W114" s="20">
        <v>15725.85</v>
      </c>
      <c r="X114" s="21">
        <v>65852.2</v>
      </c>
      <c r="Z114" s="1"/>
    </row>
    <row r="115" spans="1:26" ht="13">
      <c r="A115" s="2" t="s">
        <v>278</v>
      </c>
      <c r="B115" s="2" t="s">
        <v>116</v>
      </c>
      <c r="C115" s="89" t="s">
        <v>297</v>
      </c>
      <c r="D115" s="19">
        <v>4178.2</v>
      </c>
      <c r="E115" s="20">
        <v>3746.1</v>
      </c>
      <c r="F115" s="21">
        <v>7924.3</v>
      </c>
      <c r="G115" s="19">
        <v>4588.3999999999996</v>
      </c>
      <c r="H115" s="20">
        <v>669.5</v>
      </c>
      <c r="I115" s="21">
        <v>5257.9</v>
      </c>
      <c r="J115" s="19">
        <v>5559.6</v>
      </c>
      <c r="K115" s="20">
        <v>1434.65</v>
      </c>
      <c r="L115" s="21">
        <v>6994.25</v>
      </c>
      <c r="M115" s="19">
        <v>6421.35</v>
      </c>
      <c r="N115" s="20">
        <v>557.1</v>
      </c>
      <c r="O115" s="21">
        <v>6978.45</v>
      </c>
      <c r="P115" s="19">
        <v>3841.7</v>
      </c>
      <c r="Q115" s="20">
        <v>949.65</v>
      </c>
      <c r="R115" s="21">
        <v>4791.3500000000004</v>
      </c>
      <c r="S115" s="19">
        <v>4709.2</v>
      </c>
      <c r="T115" s="20">
        <v>690.95</v>
      </c>
      <c r="U115" s="21">
        <v>5400.15</v>
      </c>
      <c r="V115" s="47">
        <v>29298.45</v>
      </c>
      <c r="W115" s="20">
        <v>8047.95</v>
      </c>
      <c r="X115" s="21">
        <v>37346.400000000001</v>
      </c>
    </row>
    <row r="116" spans="1:26" ht="13">
      <c r="A116" s="2" t="s">
        <v>278</v>
      </c>
      <c r="B116" s="2" t="s">
        <v>117</v>
      </c>
      <c r="C116" s="89" t="s">
        <v>297</v>
      </c>
      <c r="D116" s="19">
        <v>4584.1000000000004</v>
      </c>
      <c r="E116" s="20">
        <v>3741.35</v>
      </c>
      <c r="F116" s="21">
        <v>8325.4500000000007</v>
      </c>
      <c r="G116" s="19">
        <v>9967.25</v>
      </c>
      <c r="H116" s="20">
        <v>826.4</v>
      </c>
      <c r="I116" s="21">
        <v>10793.65</v>
      </c>
      <c r="J116" s="19">
        <v>10704.6</v>
      </c>
      <c r="K116" s="20">
        <v>970.45</v>
      </c>
      <c r="L116" s="21">
        <v>11675.05</v>
      </c>
      <c r="M116" s="19">
        <v>11932.6</v>
      </c>
      <c r="N116" s="20">
        <v>1518.65</v>
      </c>
      <c r="O116" s="21">
        <v>13451.25</v>
      </c>
      <c r="P116" s="19">
        <v>10490.95</v>
      </c>
      <c r="Q116" s="20">
        <v>2010.25</v>
      </c>
      <c r="R116" s="21">
        <v>12501.2</v>
      </c>
      <c r="S116" s="19">
        <v>6619.1</v>
      </c>
      <c r="T116" s="20">
        <v>1299.8499999999999</v>
      </c>
      <c r="U116" s="21">
        <v>7918.95</v>
      </c>
      <c r="V116" s="47">
        <v>54298.6</v>
      </c>
      <c r="W116" s="20">
        <v>10366.950000000001</v>
      </c>
      <c r="X116" s="21">
        <v>64665.55</v>
      </c>
    </row>
    <row r="117" spans="1:26" ht="13">
      <c r="A117" s="2" t="s">
        <v>278</v>
      </c>
      <c r="B117" s="2" t="s">
        <v>118</v>
      </c>
      <c r="C117" s="89" t="s">
        <v>297</v>
      </c>
      <c r="D117" s="19">
        <v>3925.2</v>
      </c>
      <c r="E117" s="20">
        <v>2357.9499999999998</v>
      </c>
      <c r="F117" s="21">
        <v>6283.15</v>
      </c>
      <c r="G117" s="19">
        <v>6502.9</v>
      </c>
      <c r="H117" s="20">
        <v>1050.1500000000001</v>
      </c>
      <c r="I117" s="21">
        <v>7553.05</v>
      </c>
      <c r="J117" s="19">
        <v>7305.7</v>
      </c>
      <c r="K117" s="20">
        <v>700.6</v>
      </c>
      <c r="L117" s="21">
        <v>8006.3</v>
      </c>
      <c r="M117" s="19">
        <v>8135.3</v>
      </c>
      <c r="N117" s="20">
        <v>816.65</v>
      </c>
      <c r="O117" s="21">
        <v>8951.9500000000007</v>
      </c>
      <c r="P117" s="19">
        <v>6442.45</v>
      </c>
      <c r="Q117" s="20">
        <v>583.20000000000005</v>
      </c>
      <c r="R117" s="21">
        <v>7025.65</v>
      </c>
      <c r="S117" s="19">
        <v>6923.4</v>
      </c>
      <c r="T117" s="20">
        <v>1197.4000000000001</v>
      </c>
      <c r="U117" s="21">
        <v>8120.8</v>
      </c>
      <c r="V117" s="47">
        <v>39234.949999999997</v>
      </c>
      <c r="W117" s="20">
        <v>6705.95</v>
      </c>
      <c r="X117" s="21">
        <v>45940.9</v>
      </c>
    </row>
    <row r="118" spans="1:26" ht="13">
      <c r="A118" s="2" t="s">
        <v>278</v>
      </c>
      <c r="B118" s="2" t="s">
        <v>119</v>
      </c>
      <c r="C118" s="89" t="s">
        <v>297</v>
      </c>
      <c r="D118" s="19">
        <v>2507.25</v>
      </c>
      <c r="E118" s="20">
        <v>2034.65</v>
      </c>
      <c r="F118" s="21">
        <v>4541.8999999999996</v>
      </c>
      <c r="G118" s="19">
        <v>4159.3</v>
      </c>
      <c r="H118" s="20">
        <v>2746.1</v>
      </c>
      <c r="I118" s="21">
        <v>6905.4</v>
      </c>
      <c r="J118" s="19">
        <v>5516.2</v>
      </c>
      <c r="K118" s="20">
        <v>2582.25</v>
      </c>
      <c r="L118" s="21">
        <v>8098.45</v>
      </c>
      <c r="M118" s="19">
        <v>6071.3</v>
      </c>
      <c r="N118" s="20">
        <v>1490.65</v>
      </c>
      <c r="O118" s="21">
        <v>7561.95</v>
      </c>
      <c r="P118" s="19">
        <v>5312.65</v>
      </c>
      <c r="Q118" s="20">
        <v>1100.45</v>
      </c>
      <c r="R118" s="21">
        <v>6413.1</v>
      </c>
      <c r="S118" s="19">
        <v>6038.4</v>
      </c>
      <c r="T118" s="20">
        <v>742.7</v>
      </c>
      <c r="U118" s="21">
        <v>6781.1</v>
      </c>
      <c r="V118" s="47">
        <v>29605.1</v>
      </c>
      <c r="W118" s="20">
        <v>10696.8</v>
      </c>
      <c r="X118" s="21">
        <v>40301.9</v>
      </c>
    </row>
    <row r="119" spans="1:26" ht="13">
      <c r="A119" s="2" t="s">
        <v>278</v>
      </c>
      <c r="B119" s="2" t="s">
        <v>120</v>
      </c>
      <c r="C119" s="89" t="s">
        <v>297</v>
      </c>
      <c r="D119" s="19">
        <v>5008.95</v>
      </c>
      <c r="E119" s="20">
        <v>2269.3000000000002</v>
      </c>
      <c r="F119" s="21">
        <v>7278.25</v>
      </c>
      <c r="G119" s="19">
        <v>5405.25</v>
      </c>
      <c r="H119" s="20">
        <v>425.15</v>
      </c>
      <c r="I119" s="21">
        <v>5830.4</v>
      </c>
      <c r="J119" s="19">
        <v>3617.5</v>
      </c>
      <c r="K119" s="20">
        <v>530.85</v>
      </c>
      <c r="L119" s="21">
        <v>4148.3500000000004</v>
      </c>
      <c r="M119" s="19">
        <v>7692.3</v>
      </c>
      <c r="N119" s="20">
        <v>172.8</v>
      </c>
      <c r="O119" s="21">
        <v>7865.1</v>
      </c>
      <c r="P119" s="19">
        <v>6007.25</v>
      </c>
      <c r="Q119" s="20">
        <v>1877.3</v>
      </c>
      <c r="R119" s="21">
        <v>7884.55</v>
      </c>
      <c r="S119" s="19">
        <v>7508.35</v>
      </c>
      <c r="T119" s="20">
        <v>1772</v>
      </c>
      <c r="U119" s="21">
        <v>9280.35</v>
      </c>
      <c r="V119" s="47">
        <v>35239.599999999999</v>
      </c>
      <c r="W119" s="20">
        <v>7047.4</v>
      </c>
      <c r="X119" s="21">
        <v>42287</v>
      </c>
    </row>
    <row r="120" spans="1:26" ht="13">
      <c r="A120" s="2" t="s">
        <v>278</v>
      </c>
      <c r="B120" s="2" t="s">
        <v>121</v>
      </c>
      <c r="C120" s="89" t="s">
        <v>297</v>
      </c>
      <c r="D120" s="19">
        <v>1263.42</v>
      </c>
      <c r="E120" s="20">
        <v>23.53</v>
      </c>
      <c r="F120" s="21">
        <v>1286.95</v>
      </c>
      <c r="G120" s="19">
        <v>1330.33</v>
      </c>
      <c r="H120" s="20">
        <v>9.83</v>
      </c>
      <c r="I120" s="21">
        <v>1340.16</v>
      </c>
      <c r="J120" s="19">
        <v>1497.48</v>
      </c>
      <c r="K120" s="20">
        <v>8.42</v>
      </c>
      <c r="L120" s="21">
        <v>1505.9</v>
      </c>
      <c r="M120" s="19">
        <v>1375.95</v>
      </c>
      <c r="N120" s="20">
        <v>41.08</v>
      </c>
      <c r="O120" s="21">
        <v>1417.03</v>
      </c>
      <c r="P120" s="19">
        <v>1255.1099999999999</v>
      </c>
      <c r="Q120" s="20">
        <v>11.31</v>
      </c>
      <c r="R120" s="21">
        <v>1266.42</v>
      </c>
      <c r="S120" s="19">
        <v>1088.3399999999999</v>
      </c>
      <c r="T120" s="20">
        <v>7.68</v>
      </c>
      <c r="U120" s="21">
        <v>1096.02</v>
      </c>
      <c r="V120" s="47">
        <v>7810.63</v>
      </c>
      <c r="W120" s="20">
        <v>101.85</v>
      </c>
      <c r="X120" s="21">
        <v>7912.48</v>
      </c>
    </row>
    <row r="121" spans="1:26" ht="13">
      <c r="A121" s="2" t="s">
        <v>278</v>
      </c>
      <c r="B121" s="2" t="s">
        <v>122</v>
      </c>
      <c r="C121" s="89" t="s">
        <v>297</v>
      </c>
      <c r="D121" s="19">
        <v>2931</v>
      </c>
      <c r="E121" s="20">
        <v>161.32</v>
      </c>
      <c r="F121" s="21">
        <v>3092.32</v>
      </c>
      <c r="G121" s="19">
        <v>2264.9499999999998</v>
      </c>
      <c r="H121" s="20">
        <v>313.45</v>
      </c>
      <c r="I121" s="21">
        <v>2578.4</v>
      </c>
      <c r="J121" s="19">
        <v>2254.1999999999998</v>
      </c>
      <c r="K121" s="20">
        <v>352.94</v>
      </c>
      <c r="L121" s="21">
        <v>2607.14</v>
      </c>
      <c r="M121" s="19">
        <v>2254.6799999999998</v>
      </c>
      <c r="N121" s="20">
        <v>341.6</v>
      </c>
      <c r="O121" s="21">
        <v>2596.2800000000002</v>
      </c>
      <c r="P121" s="19">
        <v>2057.5</v>
      </c>
      <c r="Q121" s="20">
        <v>223.59</v>
      </c>
      <c r="R121" s="21">
        <v>2281.09</v>
      </c>
      <c r="S121" s="19">
        <v>2032.21</v>
      </c>
      <c r="T121" s="20">
        <v>356.12</v>
      </c>
      <c r="U121" s="21">
        <v>2388.33</v>
      </c>
      <c r="V121" s="47">
        <v>13794.54</v>
      </c>
      <c r="W121" s="20">
        <v>1749.02</v>
      </c>
      <c r="X121" s="21">
        <v>15543.56</v>
      </c>
    </row>
    <row r="122" spans="1:26" ht="13">
      <c r="A122" s="2" t="s">
        <v>278</v>
      </c>
      <c r="B122" s="2" t="s">
        <v>123</v>
      </c>
      <c r="C122" s="89" t="s">
        <v>297</v>
      </c>
      <c r="D122" s="19">
        <v>2965.47</v>
      </c>
      <c r="E122" s="20">
        <v>540.47</v>
      </c>
      <c r="F122" s="21">
        <v>3505.94</v>
      </c>
      <c r="G122" s="19">
        <v>2618.2199999999998</v>
      </c>
      <c r="H122" s="20">
        <v>734.17</v>
      </c>
      <c r="I122" s="21">
        <v>3352.39</v>
      </c>
      <c r="J122" s="19">
        <v>2292.66</v>
      </c>
      <c r="K122" s="20">
        <v>726.9</v>
      </c>
      <c r="L122" s="21">
        <v>3019.56</v>
      </c>
      <c r="M122" s="19">
        <v>1484.52</v>
      </c>
      <c r="N122" s="20">
        <v>534.55999999999995</v>
      </c>
      <c r="O122" s="21">
        <v>2019.08</v>
      </c>
      <c r="P122" s="19">
        <v>1163.18</v>
      </c>
      <c r="Q122" s="20">
        <v>543.91</v>
      </c>
      <c r="R122" s="21">
        <v>1707.09</v>
      </c>
      <c r="S122" s="19">
        <v>1285.3499999999999</v>
      </c>
      <c r="T122" s="20">
        <v>521.96</v>
      </c>
      <c r="U122" s="21">
        <v>1807.31</v>
      </c>
      <c r="V122" s="47">
        <v>11809.4</v>
      </c>
      <c r="W122" s="20">
        <v>3601.97</v>
      </c>
      <c r="X122" s="21">
        <v>15411.37</v>
      </c>
      <c r="Z122" s="1"/>
    </row>
    <row r="123" spans="1:26" ht="13">
      <c r="A123" s="2" t="s">
        <v>278</v>
      </c>
      <c r="B123" s="2" t="s">
        <v>124</v>
      </c>
      <c r="C123" s="89" t="s">
        <v>297</v>
      </c>
      <c r="D123" s="19">
        <v>1028.67</v>
      </c>
      <c r="E123" s="20">
        <v>155.55000000000001</v>
      </c>
      <c r="F123" s="21">
        <v>1184.22</v>
      </c>
      <c r="G123" s="19">
        <v>1319.5</v>
      </c>
      <c r="H123" s="20">
        <v>172.13</v>
      </c>
      <c r="I123" s="21">
        <v>1491.63</v>
      </c>
      <c r="J123" s="19">
        <v>1536.96</v>
      </c>
      <c r="K123" s="20">
        <v>171</v>
      </c>
      <c r="L123" s="21">
        <v>1707.96</v>
      </c>
      <c r="M123" s="19">
        <v>1531.3</v>
      </c>
      <c r="N123" s="20">
        <v>182.54</v>
      </c>
      <c r="O123" s="21">
        <v>1713.84</v>
      </c>
      <c r="P123" s="19">
        <v>1223.8699999999999</v>
      </c>
      <c r="Q123" s="20">
        <v>159.61000000000001</v>
      </c>
      <c r="R123" s="21">
        <v>1383.48</v>
      </c>
      <c r="S123" s="19">
        <v>1382.48</v>
      </c>
      <c r="T123" s="20">
        <v>76.45</v>
      </c>
      <c r="U123" s="21">
        <v>1458.93</v>
      </c>
      <c r="V123" s="47">
        <v>8022.78</v>
      </c>
      <c r="W123" s="20">
        <v>917.28</v>
      </c>
      <c r="X123" s="21">
        <v>8940.06</v>
      </c>
      <c r="Z123" s="1"/>
    </row>
    <row r="124" spans="1:26" ht="13">
      <c r="A124" s="2" t="s">
        <v>279</v>
      </c>
      <c r="B124" s="2" t="s">
        <v>125</v>
      </c>
      <c r="C124" s="89" t="s">
        <v>297</v>
      </c>
      <c r="D124" s="19">
        <v>4501.1499999999996</v>
      </c>
      <c r="E124" s="20">
        <v>6082.1</v>
      </c>
      <c r="F124" s="21">
        <v>10583.25</v>
      </c>
      <c r="G124" s="19">
        <v>0</v>
      </c>
      <c r="H124" s="20">
        <v>0</v>
      </c>
      <c r="I124" s="21">
        <v>0</v>
      </c>
      <c r="J124" s="19">
        <v>2389.6</v>
      </c>
      <c r="K124" s="20">
        <v>1080.8</v>
      </c>
      <c r="L124" s="21">
        <v>3470.4</v>
      </c>
      <c r="M124" s="19">
        <v>6129.3</v>
      </c>
      <c r="N124" s="20">
        <v>6996.6</v>
      </c>
      <c r="O124" s="21">
        <v>13125.9</v>
      </c>
      <c r="P124" s="19">
        <v>3494.3</v>
      </c>
      <c r="Q124" s="20">
        <v>8725.2999999999993</v>
      </c>
      <c r="R124" s="21">
        <v>12219.6</v>
      </c>
      <c r="S124" s="19">
        <v>3724</v>
      </c>
      <c r="T124" s="20">
        <v>4522.3500000000004</v>
      </c>
      <c r="U124" s="21">
        <v>8246.35</v>
      </c>
      <c r="V124" s="47">
        <v>20238.349999999999</v>
      </c>
      <c r="W124" s="20">
        <v>27407.15</v>
      </c>
      <c r="X124" s="21">
        <v>47645.5</v>
      </c>
      <c r="Z124" s="1"/>
    </row>
    <row r="125" spans="1:26" ht="13">
      <c r="A125" s="2" t="s">
        <v>280</v>
      </c>
      <c r="B125" s="2" t="s">
        <v>126</v>
      </c>
      <c r="C125" s="89" t="s">
        <v>297</v>
      </c>
      <c r="D125" s="19">
        <v>0</v>
      </c>
      <c r="E125" s="20">
        <v>0</v>
      </c>
      <c r="F125" s="21">
        <v>0</v>
      </c>
      <c r="G125" s="19">
        <v>0</v>
      </c>
      <c r="H125" s="20">
        <v>0</v>
      </c>
      <c r="I125" s="21">
        <v>0</v>
      </c>
      <c r="J125" s="19">
        <v>0</v>
      </c>
      <c r="K125" s="20">
        <v>0</v>
      </c>
      <c r="L125" s="21">
        <v>0</v>
      </c>
      <c r="M125" s="19">
        <v>0</v>
      </c>
      <c r="N125" s="20">
        <v>0</v>
      </c>
      <c r="O125" s="21">
        <v>0</v>
      </c>
      <c r="P125" s="19">
        <v>0</v>
      </c>
      <c r="Q125" s="20">
        <v>0</v>
      </c>
      <c r="R125" s="21">
        <v>0</v>
      </c>
      <c r="S125" s="19">
        <v>0</v>
      </c>
      <c r="T125" s="20">
        <v>0</v>
      </c>
      <c r="U125" s="21">
        <v>0</v>
      </c>
      <c r="V125" s="47">
        <v>0</v>
      </c>
      <c r="W125" s="20">
        <v>0</v>
      </c>
      <c r="X125" s="21">
        <v>0</v>
      </c>
    </row>
    <row r="126" spans="1:26" ht="13">
      <c r="A126" s="2" t="s">
        <v>280</v>
      </c>
      <c r="B126" s="2" t="s">
        <v>127</v>
      </c>
      <c r="C126" s="89" t="s">
        <v>297</v>
      </c>
      <c r="D126" s="19">
        <v>0</v>
      </c>
      <c r="E126" s="20">
        <v>0</v>
      </c>
      <c r="F126" s="21">
        <v>0</v>
      </c>
      <c r="G126" s="19">
        <v>0</v>
      </c>
      <c r="H126" s="20">
        <v>0</v>
      </c>
      <c r="I126" s="21">
        <v>0</v>
      </c>
      <c r="J126" s="19">
        <v>0</v>
      </c>
      <c r="K126" s="20">
        <v>0</v>
      </c>
      <c r="L126" s="21">
        <v>0</v>
      </c>
      <c r="M126" s="19">
        <v>0</v>
      </c>
      <c r="N126" s="20">
        <v>0</v>
      </c>
      <c r="O126" s="21">
        <v>0</v>
      </c>
      <c r="P126" s="19">
        <v>0</v>
      </c>
      <c r="Q126" s="20">
        <v>0</v>
      </c>
      <c r="R126" s="21">
        <v>0</v>
      </c>
      <c r="S126" s="19">
        <v>0</v>
      </c>
      <c r="T126" s="20">
        <v>0</v>
      </c>
      <c r="U126" s="21">
        <v>0</v>
      </c>
      <c r="V126" s="47">
        <v>0</v>
      </c>
      <c r="W126" s="20">
        <v>0</v>
      </c>
      <c r="X126" s="21">
        <v>0</v>
      </c>
    </row>
    <row r="127" spans="1:26" ht="13">
      <c r="A127" s="2" t="s">
        <v>280</v>
      </c>
      <c r="B127" s="2" t="s">
        <v>128</v>
      </c>
      <c r="C127" s="89" t="s">
        <v>297</v>
      </c>
      <c r="D127" s="19">
        <v>0</v>
      </c>
      <c r="E127" s="20">
        <v>0</v>
      </c>
      <c r="F127" s="21">
        <v>0</v>
      </c>
      <c r="G127" s="19">
        <v>0</v>
      </c>
      <c r="H127" s="20">
        <v>0</v>
      </c>
      <c r="I127" s="21">
        <v>0</v>
      </c>
      <c r="J127" s="19">
        <v>0</v>
      </c>
      <c r="K127" s="20">
        <v>0</v>
      </c>
      <c r="L127" s="21">
        <v>0</v>
      </c>
      <c r="M127" s="19">
        <v>0</v>
      </c>
      <c r="N127" s="20">
        <v>0</v>
      </c>
      <c r="O127" s="21">
        <v>0</v>
      </c>
      <c r="P127" s="19">
        <v>0</v>
      </c>
      <c r="Q127" s="20">
        <v>0</v>
      </c>
      <c r="R127" s="21">
        <v>0</v>
      </c>
      <c r="S127" s="19">
        <v>0</v>
      </c>
      <c r="T127" s="20">
        <v>0</v>
      </c>
      <c r="U127" s="21">
        <v>0</v>
      </c>
      <c r="V127" s="47">
        <v>0</v>
      </c>
      <c r="W127" s="20">
        <v>0</v>
      </c>
      <c r="X127" s="21">
        <v>0</v>
      </c>
      <c r="Z127" s="1"/>
    </row>
    <row r="128" spans="1:26" ht="13">
      <c r="A128" s="2" t="s">
        <v>280</v>
      </c>
      <c r="B128" s="2" t="s">
        <v>129</v>
      </c>
      <c r="C128" s="89" t="s">
        <v>297</v>
      </c>
      <c r="D128" s="19">
        <v>0</v>
      </c>
      <c r="E128" s="20">
        <v>0</v>
      </c>
      <c r="F128" s="21">
        <v>0</v>
      </c>
      <c r="G128" s="19">
        <v>0</v>
      </c>
      <c r="H128" s="20">
        <v>0</v>
      </c>
      <c r="I128" s="21">
        <v>0</v>
      </c>
      <c r="J128" s="19">
        <v>0</v>
      </c>
      <c r="K128" s="20">
        <v>0</v>
      </c>
      <c r="L128" s="21">
        <v>0</v>
      </c>
      <c r="M128" s="19">
        <v>0</v>
      </c>
      <c r="N128" s="20">
        <v>0</v>
      </c>
      <c r="O128" s="21">
        <v>0</v>
      </c>
      <c r="P128" s="19">
        <v>0</v>
      </c>
      <c r="Q128" s="20">
        <v>0</v>
      </c>
      <c r="R128" s="21">
        <v>0</v>
      </c>
      <c r="S128" s="19">
        <v>0</v>
      </c>
      <c r="T128" s="20">
        <v>0</v>
      </c>
      <c r="U128" s="21">
        <v>0</v>
      </c>
      <c r="V128" s="47">
        <v>0</v>
      </c>
      <c r="W128" s="20">
        <v>0</v>
      </c>
      <c r="X128" s="21">
        <v>0</v>
      </c>
      <c r="Z128" s="1"/>
    </row>
    <row r="129" spans="1:26" ht="13">
      <c r="A129" s="2" t="s">
        <v>280</v>
      </c>
      <c r="B129" s="2" t="s">
        <v>130</v>
      </c>
      <c r="C129" s="89" t="s">
        <v>297</v>
      </c>
      <c r="D129" s="19">
        <v>0</v>
      </c>
      <c r="E129" s="20">
        <v>0</v>
      </c>
      <c r="F129" s="21">
        <v>0</v>
      </c>
      <c r="G129" s="19">
        <v>0</v>
      </c>
      <c r="H129" s="20">
        <v>0</v>
      </c>
      <c r="I129" s="21">
        <v>0</v>
      </c>
      <c r="J129" s="19">
        <v>0</v>
      </c>
      <c r="K129" s="20">
        <v>0</v>
      </c>
      <c r="L129" s="21">
        <v>0</v>
      </c>
      <c r="M129" s="19">
        <v>0</v>
      </c>
      <c r="N129" s="20">
        <v>0</v>
      </c>
      <c r="O129" s="21">
        <v>0</v>
      </c>
      <c r="P129" s="19">
        <v>0</v>
      </c>
      <c r="Q129" s="20">
        <v>0</v>
      </c>
      <c r="R129" s="21">
        <v>0</v>
      </c>
      <c r="S129" s="19">
        <v>0</v>
      </c>
      <c r="T129" s="20">
        <v>0</v>
      </c>
      <c r="U129" s="21">
        <v>0</v>
      </c>
      <c r="V129" s="47">
        <v>0</v>
      </c>
      <c r="W129" s="20">
        <v>0</v>
      </c>
      <c r="X129" s="21">
        <v>0</v>
      </c>
    </row>
    <row r="130" spans="1:26" ht="13">
      <c r="A130" s="2" t="s">
        <v>280</v>
      </c>
      <c r="B130" s="2" t="s">
        <v>131</v>
      </c>
      <c r="C130" s="89" t="s">
        <v>297</v>
      </c>
      <c r="D130" s="19">
        <v>0</v>
      </c>
      <c r="E130" s="20">
        <v>0</v>
      </c>
      <c r="F130" s="21">
        <v>0</v>
      </c>
      <c r="G130" s="19">
        <v>0</v>
      </c>
      <c r="H130" s="20">
        <v>0</v>
      </c>
      <c r="I130" s="21">
        <v>0</v>
      </c>
      <c r="J130" s="19">
        <v>0</v>
      </c>
      <c r="K130" s="20">
        <v>0</v>
      </c>
      <c r="L130" s="21">
        <v>0</v>
      </c>
      <c r="M130" s="19">
        <v>0</v>
      </c>
      <c r="N130" s="20">
        <v>0</v>
      </c>
      <c r="O130" s="21">
        <v>0</v>
      </c>
      <c r="P130" s="19">
        <v>0</v>
      </c>
      <c r="Q130" s="20">
        <v>0</v>
      </c>
      <c r="R130" s="21">
        <v>0</v>
      </c>
      <c r="S130" s="19">
        <v>0</v>
      </c>
      <c r="T130" s="20">
        <v>0</v>
      </c>
      <c r="U130" s="21">
        <v>0</v>
      </c>
      <c r="V130" s="47">
        <v>0</v>
      </c>
      <c r="W130" s="20">
        <v>0</v>
      </c>
      <c r="X130" s="21">
        <v>0</v>
      </c>
      <c r="Z130" s="1"/>
    </row>
    <row r="131" spans="1:26" ht="13">
      <c r="A131" s="2" t="s">
        <v>280</v>
      </c>
      <c r="B131" s="2" t="s">
        <v>132</v>
      </c>
      <c r="C131" s="89" t="s">
        <v>297</v>
      </c>
      <c r="D131" s="19">
        <v>0</v>
      </c>
      <c r="E131" s="20">
        <v>0</v>
      </c>
      <c r="F131" s="21">
        <v>0</v>
      </c>
      <c r="G131" s="19">
        <v>0</v>
      </c>
      <c r="H131" s="20">
        <v>0</v>
      </c>
      <c r="I131" s="21">
        <v>0</v>
      </c>
      <c r="J131" s="19">
        <v>0</v>
      </c>
      <c r="K131" s="20">
        <v>0</v>
      </c>
      <c r="L131" s="21">
        <v>0</v>
      </c>
      <c r="M131" s="19">
        <v>0</v>
      </c>
      <c r="N131" s="20">
        <v>0</v>
      </c>
      <c r="O131" s="21">
        <v>0</v>
      </c>
      <c r="P131" s="19">
        <v>0</v>
      </c>
      <c r="Q131" s="20">
        <v>0</v>
      </c>
      <c r="R131" s="21">
        <v>0</v>
      </c>
      <c r="S131" s="19">
        <v>0</v>
      </c>
      <c r="T131" s="20">
        <v>0</v>
      </c>
      <c r="U131" s="21">
        <v>0</v>
      </c>
      <c r="V131" s="47">
        <v>0</v>
      </c>
      <c r="W131" s="20">
        <v>0</v>
      </c>
      <c r="X131" s="21">
        <v>0</v>
      </c>
      <c r="Z131" s="1"/>
    </row>
    <row r="132" spans="1:26" ht="13">
      <c r="A132" s="2" t="s">
        <v>280</v>
      </c>
      <c r="B132" s="2" t="s">
        <v>133</v>
      </c>
      <c r="C132" s="89" t="s">
        <v>297</v>
      </c>
      <c r="D132" s="19">
        <v>0</v>
      </c>
      <c r="E132" s="20">
        <v>0</v>
      </c>
      <c r="F132" s="21">
        <v>0</v>
      </c>
      <c r="G132" s="19">
        <v>0</v>
      </c>
      <c r="H132" s="20">
        <v>0</v>
      </c>
      <c r="I132" s="21">
        <v>0</v>
      </c>
      <c r="J132" s="19">
        <v>0</v>
      </c>
      <c r="K132" s="20">
        <v>0</v>
      </c>
      <c r="L132" s="21">
        <v>0</v>
      </c>
      <c r="M132" s="19">
        <v>0</v>
      </c>
      <c r="N132" s="20">
        <v>0</v>
      </c>
      <c r="O132" s="21">
        <v>0</v>
      </c>
      <c r="P132" s="19">
        <v>0</v>
      </c>
      <c r="Q132" s="20">
        <v>0</v>
      </c>
      <c r="R132" s="21">
        <v>0</v>
      </c>
      <c r="S132" s="19">
        <v>0</v>
      </c>
      <c r="T132" s="20">
        <v>0</v>
      </c>
      <c r="U132" s="21">
        <v>0</v>
      </c>
      <c r="V132" s="47">
        <v>0</v>
      </c>
      <c r="W132" s="20">
        <v>0</v>
      </c>
      <c r="X132" s="21">
        <v>0</v>
      </c>
    </row>
    <row r="133" spans="1:26" ht="13">
      <c r="A133" s="2" t="s">
        <v>280</v>
      </c>
      <c r="B133" s="2" t="s">
        <v>134</v>
      </c>
      <c r="C133" s="89" t="s">
        <v>297</v>
      </c>
      <c r="D133" s="19">
        <v>0</v>
      </c>
      <c r="E133" s="20">
        <v>0</v>
      </c>
      <c r="F133" s="21">
        <v>0</v>
      </c>
      <c r="G133" s="19">
        <v>0</v>
      </c>
      <c r="H133" s="20">
        <v>0</v>
      </c>
      <c r="I133" s="21">
        <v>0</v>
      </c>
      <c r="J133" s="19">
        <v>0</v>
      </c>
      <c r="K133" s="20">
        <v>0</v>
      </c>
      <c r="L133" s="21">
        <v>0</v>
      </c>
      <c r="M133" s="19">
        <v>0</v>
      </c>
      <c r="N133" s="20">
        <v>0</v>
      </c>
      <c r="O133" s="21">
        <v>0</v>
      </c>
      <c r="P133" s="19">
        <v>0</v>
      </c>
      <c r="Q133" s="20">
        <v>0</v>
      </c>
      <c r="R133" s="21">
        <v>0</v>
      </c>
      <c r="S133" s="19">
        <v>0</v>
      </c>
      <c r="T133" s="20">
        <v>0</v>
      </c>
      <c r="U133" s="21">
        <v>0</v>
      </c>
      <c r="V133" s="47">
        <v>0</v>
      </c>
      <c r="W133" s="20">
        <v>0</v>
      </c>
      <c r="X133" s="21">
        <v>0</v>
      </c>
      <c r="Z133" s="1"/>
    </row>
    <row r="134" spans="1:26" ht="13">
      <c r="A134" s="2" t="s">
        <v>280</v>
      </c>
      <c r="B134" s="2" t="s">
        <v>135</v>
      </c>
      <c r="C134" s="89" t="s">
        <v>297</v>
      </c>
      <c r="D134" s="19">
        <v>0</v>
      </c>
      <c r="E134" s="20">
        <v>0</v>
      </c>
      <c r="F134" s="21">
        <v>0</v>
      </c>
      <c r="G134" s="19">
        <v>0</v>
      </c>
      <c r="H134" s="20">
        <v>0</v>
      </c>
      <c r="I134" s="21">
        <v>0</v>
      </c>
      <c r="J134" s="19">
        <v>0</v>
      </c>
      <c r="K134" s="20">
        <v>0</v>
      </c>
      <c r="L134" s="21">
        <v>0</v>
      </c>
      <c r="M134" s="19">
        <v>0</v>
      </c>
      <c r="N134" s="20">
        <v>0</v>
      </c>
      <c r="O134" s="21">
        <v>0</v>
      </c>
      <c r="P134" s="19">
        <v>0</v>
      </c>
      <c r="Q134" s="20">
        <v>0</v>
      </c>
      <c r="R134" s="21">
        <v>0</v>
      </c>
      <c r="S134" s="19">
        <v>0</v>
      </c>
      <c r="T134" s="20">
        <v>0</v>
      </c>
      <c r="U134" s="21">
        <v>0</v>
      </c>
      <c r="V134" s="47">
        <v>0</v>
      </c>
      <c r="W134" s="20">
        <v>0</v>
      </c>
      <c r="X134" s="21">
        <v>0</v>
      </c>
    </row>
    <row r="135" spans="1:26" ht="13">
      <c r="A135" s="2" t="s">
        <v>280</v>
      </c>
      <c r="B135" s="2" t="s">
        <v>136</v>
      </c>
      <c r="C135" s="89" t="s">
        <v>297</v>
      </c>
      <c r="D135" s="19">
        <v>5017.45</v>
      </c>
      <c r="E135" s="20">
        <v>3790.05</v>
      </c>
      <c r="F135" s="21">
        <v>8807.5</v>
      </c>
      <c r="G135" s="19">
        <v>3934.8</v>
      </c>
      <c r="H135" s="20">
        <v>6033.78</v>
      </c>
      <c r="I135" s="21">
        <v>9968.58</v>
      </c>
      <c r="J135" s="19">
        <v>5040.18</v>
      </c>
      <c r="K135" s="20">
        <v>3125.48</v>
      </c>
      <c r="L135" s="21">
        <v>8165.66</v>
      </c>
      <c r="M135" s="19">
        <v>4689.6499999999996</v>
      </c>
      <c r="N135" s="20">
        <v>4321.83</v>
      </c>
      <c r="O135" s="21">
        <v>9011.48</v>
      </c>
      <c r="P135" s="19">
        <v>2746.4</v>
      </c>
      <c r="Q135" s="20">
        <v>4891.88</v>
      </c>
      <c r="R135" s="21">
        <v>7638.28</v>
      </c>
      <c r="S135" s="19">
        <v>4209.83</v>
      </c>
      <c r="T135" s="20">
        <v>3033.9</v>
      </c>
      <c r="U135" s="21">
        <v>7243.73</v>
      </c>
      <c r="V135" s="47">
        <v>25638.31</v>
      </c>
      <c r="W135" s="20">
        <v>25196.92</v>
      </c>
      <c r="X135" s="21">
        <v>50835.23</v>
      </c>
    </row>
    <row r="136" spans="1:26" ht="13">
      <c r="A136" s="2" t="s">
        <v>280</v>
      </c>
      <c r="B136" s="2" t="s">
        <v>137</v>
      </c>
      <c r="C136" s="89" t="s">
        <v>297</v>
      </c>
      <c r="D136" s="19">
        <v>0</v>
      </c>
      <c r="E136" s="20">
        <v>0</v>
      </c>
      <c r="F136" s="21">
        <v>0</v>
      </c>
      <c r="G136" s="19">
        <v>0</v>
      </c>
      <c r="H136" s="20">
        <v>0</v>
      </c>
      <c r="I136" s="21">
        <v>0</v>
      </c>
      <c r="J136" s="19">
        <v>0</v>
      </c>
      <c r="K136" s="20">
        <v>0</v>
      </c>
      <c r="L136" s="21">
        <v>0</v>
      </c>
      <c r="M136" s="19">
        <v>5.48</v>
      </c>
      <c r="N136" s="20">
        <v>0</v>
      </c>
      <c r="O136" s="21">
        <v>5.48</v>
      </c>
      <c r="P136" s="19">
        <v>0</v>
      </c>
      <c r="Q136" s="20">
        <v>0</v>
      </c>
      <c r="R136" s="21">
        <v>0</v>
      </c>
      <c r="S136" s="19">
        <v>0</v>
      </c>
      <c r="T136" s="20">
        <v>0</v>
      </c>
      <c r="U136" s="21">
        <v>0</v>
      </c>
      <c r="V136" s="47">
        <v>5.48</v>
      </c>
      <c r="W136" s="20">
        <v>0</v>
      </c>
      <c r="X136" s="21">
        <v>5.48</v>
      </c>
    </row>
    <row r="137" spans="1:26" ht="13">
      <c r="A137" s="2" t="s">
        <v>280</v>
      </c>
      <c r="B137" s="2" t="s">
        <v>138</v>
      </c>
      <c r="C137" s="89" t="s">
        <v>297</v>
      </c>
      <c r="D137" s="19">
        <v>0</v>
      </c>
      <c r="E137" s="20">
        <v>0</v>
      </c>
      <c r="F137" s="21">
        <v>0</v>
      </c>
      <c r="G137" s="19">
        <v>0</v>
      </c>
      <c r="H137" s="20">
        <v>0</v>
      </c>
      <c r="I137" s="21">
        <v>0</v>
      </c>
      <c r="J137" s="19">
        <v>0</v>
      </c>
      <c r="K137" s="20">
        <v>0</v>
      </c>
      <c r="L137" s="21">
        <v>0</v>
      </c>
      <c r="M137" s="19">
        <v>0</v>
      </c>
      <c r="N137" s="20">
        <v>0</v>
      </c>
      <c r="O137" s="21">
        <v>0</v>
      </c>
      <c r="P137" s="19">
        <v>0</v>
      </c>
      <c r="Q137" s="20">
        <v>0</v>
      </c>
      <c r="R137" s="21">
        <v>0</v>
      </c>
      <c r="S137" s="19">
        <v>0</v>
      </c>
      <c r="T137" s="20">
        <v>0</v>
      </c>
      <c r="U137" s="21">
        <v>0</v>
      </c>
      <c r="V137" s="47">
        <v>0</v>
      </c>
      <c r="W137" s="20">
        <v>0</v>
      </c>
      <c r="X137" s="21">
        <v>0</v>
      </c>
      <c r="Z137" s="1"/>
    </row>
    <row r="138" spans="1:26" ht="13">
      <c r="A138" s="2" t="s">
        <v>280</v>
      </c>
      <c r="B138" s="2" t="s">
        <v>139</v>
      </c>
      <c r="C138" s="89" t="s">
        <v>297</v>
      </c>
      <c r="D138" s="19">
        <v>0</v>
      </c>
      <c r="E138" s="20">
        <v>0</v>
      </c>
      <c r="F138" s="21">
        <v>0</v>
      </c>
      <c r="G138" s="19">
        <v>0</v>
      </c>
      <c r="H138" s="20">
        <v>0</v>
      </c>
      <c r="I138" s="21">
        <v>0</v>
      </c>
      <c r="J138" s="19">
        <v>0</v>
      </c>
      <c r="K138" s="20">
        <v>0</v>
      </c>
      <c r="L138" s="21">
        <v>0</v>
      </c>
      <c r="M138" s="19">
        <v>0</v>
      </c>
      <c r="N138" s="20">
        <v>0</v>
      </c>
      <c r="O138" s="21">
        <v>0</v>
      </c>
      <c r="P138" s="19">
        <v>0</v>
      </c>
      <c r="Q138" s="20">
        <v>0</v>
      </c>
      <c r="R138" s="21">
        <v>0</v>
      </c>
      <c r="S138" s="19">
        <v>0</v>
      </c>
      <c r="T138" s="20">
        <v>0</v>
      </c>
      <c r="U138" s="21">
        <v>0</v>
      </c>
      <c r="V138" s="47">
        <v>0</v>
      </c>
      <c r="W138" s="20">
        <v>0</v>
      </c>
      <c r="X138" s="21">
        <v>0</v>
      </c>
      <c r="Z138" s="1"/>
    </row>
    <row r="139" spans="1:26" ht="13">
      <c r="A139" s="2" t="s">
        <v>280</v>
      </c>
      <c r="B139" s="2" t="s">
        <v>140</v>
      </c>
      <c r="C139" s="89" t="s">
        <v>297</v>
      </c>
      <c r="D139" s="19">
        <v>0</v>
      </c>
      <c r="E139" s="20">
        <v>0</v>
      </c>
      <c r="F139" s="21">
        <v>0</v>
      </c>
      <c r="G139" s="19">
        <v>4698.08</v>
      </c>
      <c r="H139" s="20">
        <v>0.98</v>
      </c>
      <c r="I139" s="21">
        <v>4699.0600000000004</v>
      </c>
      <c r="J139" s="19">
        <v>7934.28</v>
      </c>
      <c r="K139" s="20">
        <v>850.6</v>
      </c>
      <c r="L139" s="21">
        <v>8784.8799999999992</v>
      </c>
      <c r="M139" s="19">
        <v>144312.18</v>
      </c>
      <c r="N139" s="20">
        <v>138642.95000000001</v>
      </c>
      <c r="O139" s="21">
        <v>282955.13</v>
      </c>
      <c r="P139" s="19">
        <v>176126.68</v>
      </c>
      <c r="Q139" s="20">
        <v>173411.78</v>
      </c>
      <c r="R139" s="21">
        <v>349538.46</v>
      </c>
      <c r="S139" s="19">
        <v>202535.33</v>
      </c>
      <c r="T139" s="20">
        <v>199217.05</v>
      </c>
      <c r="U139" s="21">
        <v>401752.38</v>
      </c>
      <c r="V139" s="47">
        <v>535606.55000000005</v>
      </c>
      <c r="W139" s="20">
        <v>512123.36</v>
      </c>
      <c r="X139" s="21">
        <v>1047729.91</v>
      </c>
      <c r="Z139" s="1"/>
    </row>
    <row r="140" spans="1:26" ht="13">
      <c r="A140" s="2" t="s">
        <v>280</v>
      </c>
      <c r="B140" s="2" t="s">
        <v>141</v>
      </c>
      <c r="C140" s="89" t="s">
        <v>297</v>
      </c>
      <c r="D140" s="19">
        <v>2130.65</v>
      </c>
      <c r="E140" s="20">
        <v>146.03</v>
      </c>
      <c r="F140" s="21">
        <v>2276.6799999999998</v>
      </c>
      <c r="G140" s="19">
        <v>16298.58</v>
      </c>
      <c r="H140" s="20">
        <v>178.53</v>
      </c>
      <c r="I140" s="21">
        <v>16477.11</v>
      </c>
      <c r="J140" s="19">
        <v>13399.73</v>
      </c>
      <c r="K140" s="20">
        <v>907.33</v>
      </c>
      <c r="L140" s="21">
        <v>14307.06</v>
      </c>
      <c r="M140" s="19">
        <v>15497.48</v>
      </c>
      <c r="N140" s="20">
        <v>389.28</v>
      </c>
      <c r="O140" s="21">
        <v>15886.76</v>
      </c>
      <c r="P140" s="19">
        <v>7770.68</v>
      </c>
      <c r="Q140" s="20">
        <v>2235.73</v>
      </c>
      <c r="R140" s="21">
        <v>10006.41</v>
      </c>
      <c r="S140" s="19">
        <v>8204.0300000000007</v>
      </c>
      <c r="T140" s="20">
        <v>1764.68</v>
      </c>
      <c r="U140" s="21">
        <v>9968.7099999999991</v>
      </c>
      <c r="V140" s="47">
        <v>63301.15</v>
      </c>
      <c r="W140" s="20">
        <v>5621.58</v>
      </c>
      <c r="X140" s="21">
        <v>68922.73</v>
      </c>
      <c r="Z140" s="1"/>
    </row>
    <row r="141" spans="1:26" ht="13">
      <c r="A141" s="2" t="s">
        <v>280</v>
      </c>
      <c r="B141" s="2" t="s">
        <v>142</v>
      </c>
      <c r="C141" s="89" t="s">
        <v>297</v>
      </c>
      <c r="D141" s="19">
        <v>14217.95</v>
      </c>
      <c r="E141" s="20">
        <v>2726</v>
      </c>
      <c r="F141" s="21">
        <v>16943.95</v>
      </c>
      <c r="G141" s="19">
        <v>15771.78</v>
      </c>
      <c r="H141" s="20">
        <v>219.73</v>
      </c>
      <c r="I141" s="21">
        <v>15991.51</v>
      </c>
      <c r="J141" s="19">
        <v>6430.15</v>
      </c>
      <c r="K141" s="20">
        <v>2897.9</v>
      </c>
      <c r="L141" s="21">
        <v>9328.0499999999993</v>
      </c>
      <c r="M141" s="19">
        <v>13662.53</v>
      </c>
      <c r="N141" s="20">
        <v>839.13</v>
      </c>
      <c r="O141" s="21">
        <v>14501.66</v>
      </c>
      <c r="P141" s="19">
        <v>9764.2000000000007</v>
      </c>
      <c r="Q141" s="20">
        <v>1634.8</v>
      </c>
      <c r="R141" s="21">
        <v>11399</v>
      </c>
      <c r="S141" s="19">
        <v>10890.75</v>
      </c>
      <c r="T141" s="20">
        <v>1036.8800000000001</v>
      </c>
      <c r="U141" s="21">
        <v>11927.63</v>
      </c>
      <c r="V141" s="47">
        <v>70737.36</v>
      </c>
      <c r="W141" s="20">
        <v>9354.44</v>
      </c>
      <c r="X141" s="21">
        <v>80091.8</v>
      </c>
    </row>
    <row r="142" spans="1:26" ht="13">
      <c r="A142" s="2" t="s">
        <v>280</v>
      </c>
      <c r="B142" s="2" t="s">
        <v>143</v>
      </c>
      <c r="C142" s="89" t="s">
        <v>297</v>
      </c>
      <c r="D142" s="19">
        <v>16007.43</v>
      </c>
      <c r="E142" s="20">
        <v>2354.08</v>
      </c>
      <c r="F142" s="21">
        <v>18361.509999999998</v>
      </c>
      <c r="G142" s="19">
        <v>9393.4500000000007</v>
      </c>
      <c r="H142" s="20">
        <v>2000.58</v>
      </c>
      <c r="I142" s="21">
        <v>11394.03</v>
      </c>
      <c r="J142" s="19">
        <v>4019.35</v>
      </c>
      <c r="K142" s="20">
        <v>3388.1</v>
      </c>
      <c r="L142" s="21">
        <v>7407.45</v>
      </c>
      <c r="M142" s="19">
        <v>7505.03</v>
      </c>
      <c r="N142" s="20">
        <v>2552.2800000000002</v>
      </c>
      <c r="O142" s="21">
        <v>10057.31</v>
      </c>
      <c r="P142" s="19">
        <v>12300.93</v>
      </c>
      <c r="Q142" s="20">
        <v>1413.45</v>
      </c>
      <c r="R142" s="21">
        <v>13714.38</v>
      </c>
      <c r="S142" s="19">
        <v>11544.4</v>
      </c>
      <c r="T142" s="20">
        <v>1441.1</v>
      </c>
      <c r="U142" s="21">
        <v>12985.5</v>
      </c>
      <c r="V142" s="47">
        <v>60770.59</v>
      </c>
      <c r="W142" s="20">
        <v>13149.59</v>
      </c>
      <c r="X142" s="21">
        <v>73920.179999999993</v>
      </c>
    </row>
    <row r="143" spans="1:26" ht="13">
      <c r="A143" s="2" t="s">
        <v>281</v>
      </c>
      <c r="B143" s="2" t="s">
        <v>144</v>
      </c>
      <c r="C143" s="89" t="s">
        <v>297</v>
      </c>
      <c r="D143" s="19">
        <v>1439.38</v>
      </c>
      <c r="E143" s="20">
        <v>876.62</v>
      </c>
      <c r="F143" s="21">
        <v>2316</v>
      </c>
      <c r="G143" s="19">
        <v>1522.82</v>
      </c>
      <c r="H143" s="20">
        <v>3106.15</v>
      </c>
      <c r="I143" s="21">
        <v>4628.97</v>
      </c>
      <c r="J143" s="19">
        <v>1339.25</v>
      </c>
      <c r="K143" s="20">
        <v>2105.35</v>
      </c>
      <c r="L143" s="21">
        <v>3444.6</v>
      </c>
      <c r="M143" s="19">
        <v>2935.37</v>
      </c>
      <c r="N143" s="20">
        <v>1330.42</v>
      </c>
      <c r="O143" s="21">
        <v>4265.79</v>
      </c>
      <c r="P143" s="19">
        <v>4527.6499999999996</v>
      </c>
      <c r="Q143" s="20">
        <v>1397.83</v>
      </c>
      <c r="R143" s="21">
        <v>5925.48</v>
      </c>
      <c r="S143" s="19">
        <v>3657.43</v>
      </c>
      <c r="T143" s="20">
        <v>2514.2399999999998</v>
      </c>
      <c r="U143" s="21">
        <v>6171.67</v>
      </c>
      <c r="V143" s="47">
        <v>15421.9</v>
      </c>
      <c r="W143" s="20">
        <v>11330.61</v>
      </c>
      <c r="X143" s="21">
        <v>26752.51</v>
      </c>
    </row>
    <row r="144" spans="1:26" ht="13">
      <c r="A144" s="2" t="s">
        <v>282</v>
      </c>
      <c r="B144" s="2" t="s">
        <v>145</v>
      </c>
      <c r="C144" s="89" t="s">
        <v>297</v>
      </c>
      <c r="D144" s="19">
        <v>830.61</v>
      </c>
      <c r="E144" s="20">
        <v>1263.96</v>
      </c>
      <c r="F144" s="21">
        <v>2094.5700000000002</v>
      </c>
      <c r="G144" s="19">
        <v>1911.15</v>
      </c>
      <c r="H144" s="20">
        <v>2656.53</v>
      </c>
      <c r="I144" s="21">
        <v>4567.68</v>
      </c>
      <c r="J144" s="19">
        <v>472.77</v>
      </c>
      <c r="K144" s="20">
        <v>1737.72</v>
      </c>
      <c r="L144" s="21">
        <v>2210.4899999999998</v>
      </c>
      <c r="M144" s="19">
        <v>69.39</v>
      </c>
      <c r="N144" s="20">
        <v>605.88</v>
      </c>
      <c r="O144" s="21">
        <v>675.27</v>
      </c>
      <c r="P144" s="19">
        <v>10.26</v>
      </c>
      <c r="Q144" s="20">
        <v>99.27</v>
      </c>
      <c r="R144" s="21">
        <v>109.53</v>
      </c>
      <c r="S144" s="19">
        <v>0</v>
      </c>
      <c r="T144" s="20">
        <v>0</v>
      </c>
      <c r="U144" s="21">
        <v>0</v>
      </c>
      <c r="V144" s="47">
        <v>3294.18</v>
      </c>
      <c r="W144" s="20">
        <v>6363.36</v>
      </c>
      <c r="X144" s="21">
        <v>9657.5400000000009</v>
      </c>
    </row>
    <row r="145" spans="1:24" ht="13">
      <c r="A145" s="2" t="s">
        <v>282</v>
      </c>
      <c r="B145" s="2" t="s">
        <v>146</v>
      </c>
      <c r="C145" s="89" t="s">
        <v>297</v>
      </c>
      <c r="D145" s="19">
        <v>0</v>
      </c>
      <c r="E145" s="20">
        <v>0</v>
      </c>
      <c r="F145" s="21">
        <v>0</v>
      </c>
      <c r="G145" s="19">
        <v>0</v>
      </c>
      <c r="H145" s="20">
        <v>0</v>
      </c>
      <c r="I145" s="21">
        <v>0</v>
      </c>
      <c r="J145" s="19">
        <v>0</v>
      </c>
      <c r="K145" s="20">
        <v>0</v>
      </c>
      <c r="L145" s="21">
        <v>0</v>
      </c>
      <c r="M145" s="19">
        <v>0</v>
      </c>
      <c r="N145" s="20">
        <v>0</v>
      </c>
      <c r="O145" s="21">
        <v>0</v>
      </c>
      <c r="P145" s="19">
        <v>0</v>
      </c>
      <c r="Q145" s="20">
        <v>0</v>
      </c>
      <c r="R145" s="21">
        <v>0</v>
      </c>
      <c r="S145" s="19">
        <v>0</v>
      </c>
      <c r="T145" s="20">
        <v>0</v>
      </c>
      <c r="U145" s="21">
        <v>0</v>
      </c>
      <c r="V145" s="47">
        <v>0</v>
      </c>
      <c r="W145" s="20">
        <v>0</v>
      </c>
      <c r="X145" s="21">
        <v>0</v>
      </c>
    </row>
    <row r="146" spans="1:24" ht="13">
      <c r="A146" s="2" t="s">
        <v>282</v>
      </c>
      <c r="B146" s="2" t="s">
        <v>147</v>
      </c>
      <c r="C146" s="89" t="s">
        <v>297</v>
      </c>
      <c r="D146" s="19">
        <v>1330.92</v>
      </c>
      <c r="E146" s="20">
        <v>2928.87</v>
      </c>
      <c r="F146" s="21">
        <v>4259.79</v>
      </c>
      <c r="G146" s="19">
        <v>800.1</v>
      </c>
      <c r="H146" s="20">
        <v>3268.35</v>
      </c>
      <c r="I146" s="21">
        <v>4068.45</v>
      </c>
      <c r="J146" s="19">
        <v>275.76</v>
      </c>
      <c r="K146" s="20">
        <v>662.67</v>
      </c>
      <c r="L146" s="21">
        <v>938.43</v>
      </c>
      <c r="M146" s="19">
        <v>266.04000000000002</v>
      </c>
      <c r="N146" s="20">
        <v>1744.65</v>
      </c>
      <c r="O146" s="21">
        <v>2010.69</v>
      </c>
      <c r="P146" s="19">
        <v>4.7699999999999996</v>
      </c>
      <c r="Q146" s="20">
        <v>290.88</v>
      </c>
      <c r="R146" s="21">
        <v>295.64999999999998</v>
      </c>
      <c r="S146" s="19">
        <v>139.86000000000001</v>
      </c>
      <c r="T146" s="20">
        <v>2.4300000000000002</v>
      </c>
      <c r="U146" s="21">
        <v>142.29</v>
      </c>
      <c r="V146" s="47">
        <v>2817.45</v>
      </c>
      <c r="W146" s="20">
        <v>8897.85</v>
      </c>
      <c r="X146" s="21">
        <v>11715.3</v>
      </c>
    </row>
    <row r="147" spans="1:24" ht="13">
      <c r="A147" s="2" t="s">
        <v>282</v>
      </c>
      <c r="B147" s="2" t="s">
        <v>148</v>
      </c>
      <c r="C147" s="89" t="s">
        <v>297</v>
      </c>
      <c r="D147" s="19">
        <v>3626.75</v>
      </c>
      <c r="E147" s="20">
        <v>4326.1499999999996</v>
      </c>
      <c r="F147" s="21">
        <v>7952.9</v>
      </c>
      <c r="G147" s="19">
        <v>3747.8</v>
      </c>
      <c r="H147" s="20">
        <v>9174.75</v>
      </c>
      <c r="I147" s="21">
        <v>12922.55</v>
      </c>
      <c r="J147" s="19">
        <v>2928.15</v>
      </c>
      <c r="K147" s="20">
        <v>6285.7</v>
      </c>
      <c r="L147" s="21">
        <v>9213.85</v>
      </c>
      <c r="M147" s="19">
        <v>2992.2</v>
      </c>
      <c r="N147" s="20">
        <v>4791.3</v>
      </c>
      <c r="O147" s="21">
        <v>7783.5</v>
      </c>
      <c r="P147" s="19">
        <v>2992.55</v>
      </c>
      <c r="Q147" s="20">
        <v>3736.3</v>
      </c>
      <c r="R147" s="21">
        <v>6728.85</v>
      </c>
      <c r="S147" s="19">
        <v>3556.05</v>
      </c>
      <c r="T147" s="20">
        <v>3405.3</v>
      </c>
      <c r="U147" s="21">
        <v>6961.35</v>
      </c>
      <c r="V147" s="47">
        <v>19843.5</v>
      </c>
      <c r="W147" s="20">
        <v>31719.5</v>
      </c>
      <c r="X147" s="21">
        <v>51563</v>
      </c>
    </row>
    <row r="148" spans="1:24" ht="13">
      <c r="A148" s="2" t="s">
        <v>282</v>
      </c>
      <c r="B148" s="2" t="s">
        <v>149</v>
      </c>
      <c r="C148" s="89" t="s">
        <v>297</v>
      </c>
      <c r="D148" s="19">
        <v>2125.6999999999998</v>
      </c>
      <c r="E148" s="20">
        <v>1990.5</v>
      </c>
      <c r="F148" s="21">
        <v>4116.2</v>
      </c>
      <c r="G148" s="19">
        <v>3241.65</v>
      </c>
      <c r="H148" s="20">
        <v>6288.2</v>
      </c>
      <c r="I148" s="21">
        <v>9529.85</v>
      </c>
      <c r="J148" s="19">
        <v>1991.75</v>
      </c>
      <c r="K148" s="20">
        <v>5923.55</v>
      </c>
      <c r="L148" s="21">
        <v>7915.3</v>
      </c>
      <c r="M148" s="19">
        <v>3619.5</v>
      </c>
      <c r="N148" s="20">
        <v>4521.1000000000004</v>
      </c>
      <c r="O148" s="21">
        <v>8140.6</v>
      </c>
      <c r="P148" s="19">
        <v>3377.45</v>
      </c>
      <c r="Q148" s="20">
        <v>4694.5</v>
      </c>
      <c r="R148" s="21">
        <v>8071.95</v>
      </c>
      <c r="S148" s="19">
        <v>3564.05</v>
      </c>
      <c r="T148" s="20">
        <v>3050.7</v>
      </c>
      <c r="U148" s="21">
        <v>6614.75</v>
      </c>
      <c r="V148" s="47">
        <v>17920.099999999999</v>
      </c>
      <c r="W148" s="20">
        <v>26468.55</v>
      </c>
      <c r="X148" s="21">
        <v>44388.65</v>
      </c>
    </row>
    <row r="149" spans="1:24" ht="13">
      <c r="A149" s="2" t="s">
        <v>282</v>
      </c>
      <c r="B149" s="2" t="s">
        <v>150</v>
      </c>
      <c r="C149" s="89" t="s">
        <v>297</v>
      </c>
      <c r="D149" s="19">
        <v>9198.7199999999993</v>
      </c>
      <c r="E149" s="20">
        <v>6093.54</v>
      </c>
      <c r="F149" s="21">
        <v>15292.26</v>
      </c>
      <c r="G149" s="19">
        <v>5049.8999999999996</v>
      </c>
      <c r="H149" s="20">
        <v>6093.27</v>
      </c>
      <c r="I149" s="21">
        <v>11143.17</v>
      </c>
      <c r="J149" s="19">
        <v>5560.02</v>
      </c>
      <c r="K149" s="20">
        <v>10849.23</v>
      </c>
      <c r="L149" s="21">
        <v>16409.25</v>
      </c>
      <c r="M149" s="19">
        <v>4917.78</v>
      </c>
      <c r="N149" s="20">
        <v>4503.42</v>
      </c>
      <c r="O149" s="21">
        <v>9421.2000000000007</v>
      </c>
      <c r="P149" s="19">
        <v>6651.63</v>
      </c>
      <c r="Q149" s="20">
        <v>3606.3</v>
      </c>
      <c r="R149" s="21">
        <v>10257.93</v>
      </c>
      <c r="S149" s="19">
        <v>3148.56</v>
      </c>
      <c r="T149" s="20">
        <v>1391.58</v>
      </c>
      <c r="U149" s="21">
        <v>4540.1400000000003</v>
      </c>
      <c r="V149" s="47">
        <v>34526.61</v>
      </c>
      <c r="W149" s="20">
        <v>32537.34</v>
      </c>
      <c r="X149" s="21">
        <v>67063.95</v>
      </c>
    </row>
    <row r="150" spans="1:24" ht="13">
      <c r="A150" s="2" t="s">
        <v>282</v>
      </c>
      <c r="B150" s="2" t="s">
        <v>151</v>
      </c>
      <c r="C150" s="89" t="s">
        <v>297</v>
      </c>
      <c r="D150" s="19">
        <v>8073.54</v>
      </c>
      <c r="E150" s="20">
        <v>4772.7</v>
      </c>
      <c r="F150" s="21">
        <v>12846.24</v>
      </c>
      <c r="G150" s="19">
        <v>7398.27</v>
      </c>
      <c r="H150" s="20">
        <v>5477.04</v>
      </c>
      <c r="I150" s="21">
        <v>12875.31</v>
      </c>
      <c r="J150" s="19">
        <v>6588.72</v>
      </c>
      <c r="K150" s="20">
        <v>9526.59</v>
      </c>
      <c r="L150" s="21">
        <v>16115.31</v>
      </c>
      <c r="M150" s="19">
        <v>14135.04</v>
      </c>
      <c r="N150" s="20">
        <v>3111.12</v>
      </c>
      <c r="O150" s="21">
        <v>17246.16</v>
      </c>
      <c r="P150" s="19">
        <v>10300.049999999999</v>
      </c>
      <c r="Q150" s="20">
        <v>2385.9</v>
      </c>
      <c r="R150" s="21">
        <v>12685.95</v>
      </c>
      <c r="S150" s="19">
        <v>6105.6</v>
      </c>
      <c r="T150" s="20">
        <v>1915.65</v>
      </c>
      <c r="U150" s="21">
        <v>8021.25</v>
      </c>
      <c r="V150" s="47">
        <v>52601.22</v>
      </c>
      <c r="W150" s="20">
        <v>27189</v>
      </c>
      <c r="X150" s="21">
        <v>79790.22</v>
      </c>
    </row>
    <row r="151" spans="1:24" ht="13">
      <c r="A151" s="2" t="s">
        <v>282</v>
      </c>
      <c r="B151" s="2" t="s">
        <v>152</v>
      </c>
      <c r="C151" s="89" t="s">
        <v>297</v>
      </c>
      <c r="D151" s="19">
        <v>3145.14</v>
      </c>
      <c r="E151" s="20">
        <v>6002.91</v>
      </c>
      <c r="F151" s="21">
        <v>9148.0499999999993</v>
      </c>
      <c r="G151" s="19">
        <v>4786.74</v>
      </c>
      <c r="H151" s="20">
        <v>7732.8</v>
      </c>
      <c r="I151" s="21">
        <v>12519.54</v>
      </c>
      <c r="J151" s="19">
        <v>6272.82</v>
      </c>
      <c r="K151" s="20">
        <v>11154.42</v>
      </c>
      <c r="L151" s="21">
        <v>17427.240000000002</v>
      </c>
      <c r="M151" s="19">
        <v>4752.54</v>
      </c>
      <c r="N151" s="20">
        <v>5255.46</v>
      </c>
      <c r="O151" s="21">
        <v>10008</v>
      </c>
      <c r="P151" s="19">
        <v>5672.79</v>
      </c>
      <c r="Q151" s="20">
        <v>6333.21</v>
      </c>
      <c r="R151" s="21">
        <v>12006</v>
      </c>
      <c r="S151" s="19">
        <v>1328.76</v>
      </c>
      <c r="T151" s="20">
        <v>3295.62</v>
      </c>
      <c r="U151" s="21">
        <v>4624.38</v>
      </c>
      <c r="V151" s="47">
        <v>25958.79</v>
      </c>
      <c r="W151" s="20">
        <v>39774.42</v>
      </c>
      <c r="X151" s="21">
        <v>65733.210000000006</v>
      </c>
    </row>
    <row r="152" spans="1:24" ht="13">
      <c r="A152" s="2" t="s">
        <v>282</v>
      </c>
      <c r="B152" s="2" t="s">
        <v>153</v>
      </c>
      <c r="C152" s="89" t="s">
        <v>297</v>
      </c>
      <c r="D152" s="19">
        <v>22332.6</v>
      </c>
      <c r="E152" s="20">
        <v>1885.77</v>
      </c>
      <c r="F152" s="21">
        <v>24218.37</v>
      </c>
      <c r="G152" s="19">
        <v>20272.41</v>
      </c>
      <c r="H152" s="20">
        <v>1437.57</v>
      </c>
      <c r="I152" s="21">
        <v>21709.98</v>
      </c>
      <c r="J152" s="19">
        <v>16121.43</v>
      </c>
      <c r="K152" s="20">
        <v>886.59</v>
      </c>
      <c r="L152" s="21">
        <v>17008.02</v>
      </c>
      <c r="M152" s="19">
        <v>12538.89</v>
      </c>
      <c r="N152" s="20">
        <v>3123.36</v>
      </c>
      <c r="O152" s="21">
        <v>15662.25</v>
      </c>
      <c r="P152" s="19">
        <v>18739.259999999998</v>
      </c>
      <c r="Q152" s="20">
        <v>796.41</v>
      </c>
      <c r="R152" s="21">
        <v>19535.669999999998</v>
      </c>
      <c r="S152" s="19">
        <v>9064.35</v>
      </c>
      <c r="T152" s="20">
        <v>1000.89</v>
      </c>
      <c r="U152" s="21">
        <v>10065.24</v>
      </c>
      <c r="V152" s="47">
        <v>99068.94</v>
      </c>
      <c r="W152" s="20">
        <v>9130.59</v>
      </c>
      <c r="X152" s="21">
        <v>108199.53</v>
      </c>
    </row>
    <row r="153" spans="1:24" ht="13">
      <c r="A153" s="2" t="s">
        <v>282</v>
      </c>
      <c r="B153" s="2" t="s">
        <v>154</v>
      </c>
      <c r="C153" s="89" t="s">
        <v>297</v>
      </c>
      <c r="D153" s="19">
        <v>8020.98</v>
      </c>
      <c r="E153" s="20">
        <v>7556.82</v>
      </c>
      <c r="F153" s="21">
        <v>15577.8</v>
      </c>
      <c r="G153" s="19">
        <v>6153.48</v>
      </c>
      <c r="H153" s="20">
        <v>8087.4</v>
      </c>
      <c r="I153" s="21">
        <v>14240.88</v>
      </c>
      <c r="J153" s="19">
        <v>5135.9399999999996</v>
      </c>
      <c r="K153" s="20">
        <v>6116.13</v>
      </c>
      <c r="L153" s="21">
        <v>11252.07</v>
      </c>
      <c r="M153" s="19">
        <v>6868.44</v>
      </c>
      <c r="N153" s="20">
        <v>6183.72</v>
      </c>
      <c r="O153" s="21">
        <v>13052.16</v>
      </c>
      <c r="P153" s="19">
        <v>5456.52</v>
      </c>
      <c r="Q153" s="20">
        <v>6003.72</v>
      </c>
      <c r="R153" s="21">
        <v>11460.24</v>
      </c>
      <c r="S153" s="19">
        <v>6319.26</v>
      </c>
      <c r="T153" s="20">
        <v>4705.92</v>
      </c>
      <c r="U153" s="21">
        <v>11025.18</v>
      </c>
      <c r="V153" s="47">
        <v>37954.620000000003</v>
      </c>
      <c r="W153" s="20">
        <v>38653.71</v>
      </c>
      <c r="X153" s="21">
        <v>76608.33</v>
      </c>
    </row>
    <row r="154" spans="1:24" ht="13">
      <c r="A154" s="2" t="s">
        <v>282</v>
      </c>
      <c r="B154" s="2" t="s">
        <v>155</v>
      </c>
      <c r="C154" s="89" t="s">
        <v>297</v>
      </c>
      <c r="D154" s="19">
        <v>11081.7</v>
      </c>
      <c r="E154" s="20">
        <v>5169.51</v>
      </c>
      <c r="F154" s="21">
        <v>16251.21</v>
      </c>
      <c r="G154" s="19">
        <v>9012.9599999999991</v>
      </c>
      <c r="H154" s="20">
        <v>5067.09</v>
      </c>
      <c r="I154" s="21">
        <v>14080.05</v>
      </c>
      <c r="J154" s="19">
        <v>6885.09</v>
      </c>
      <c r="K154" s="20">
        <v>8597.43</v>
      </c>
      <c r="L154" s="21">
        <v>15482.52</v>
      </c>
      <c r="M154" s="19">
        <v>10447.11</v>
      </c>
      <c r="N154" s="20">
        <v>5448.33</v>
      </c>
      <c r="O154" s="21">
        <v>15895.44</v>
      </c>
      <c r="P154" s="19">
        <v>8863.92</v>
      </c>
      <c r="Q154" s="20">
        <v>6196.86</v>
      </c>
      <c r="R154" s="21">
        <v>15060.78</v>
      </c>
      <c r="S154" s="19">
        <v>8742.42</v>
      </c>
      <c r="T154" s="20">
        <v>4208.13</v>
      </c>
      <c r="U154" s="21">
        <v>12950.55</v>
      </c>
      <c r="V154" s="47">
        <v>55033.2</v>
      </c>
      <c r="W154" s="20">
        <v>34687.35</v>
      </c>
      <c r="X154" s="21">
        <v>89720.55</v>
      </c>
    </row>
    <row r="155" spans="1:24" ht="13">
      <c r="A155" s="2" t="s">
        <v>282</v>
      </c>
      <c r="B155" s="2" t="s">
        <v>156</v>
      </c>
      <c r="C155" s="89" t="s">
        <v>297</v>
      </c>
      <c r="D155" s="19">
        <v>6678.9</v>
      </c>
      <c r="E155" s="20">
        <v>5268.6</v>
      </c>
      <c r="F155" s="21">
        <v>11947.5</v>
      </c>
      <c r="G155" s="19">
        <v>8953.11</v>
      </c>
      <c r="H155" s="20">
        <v>5402.88</v>
      </c>
      <c r="I155" s="21">
        <v>14355.99</v>
      </c>
      <c r="J155" s="19">
        <v>7259.76</v>
      </c>
      <c r="K155" s="20">
        <v>5116.32</v>
      </c>
      <c r="L155" s="21">
        <v>12376.08</v>
      </c>
      <c r="M155" s="19">
        <v>7837.38</v>
      </c>
      <c r="N155" s="20">
        <v>4794.3</v>
      </c>
      <c r="O155" s="21">
        <v>12631.68</v>
      </c>
      <c r="P155" s="19">
        <v>9123.84</v>
      </c>
      <c r="Q155" s="20">
        <v>4437.54</v>
      </c>
      <c r="R155" s="21">
        <v>13561.38</v>
      </c>
      <c r="S155" s="19">
        <v>8933.0400000000009</v>
      </c>
      <c r="T155" s="20">
        <v>2845.53</v>
      </c>
      <c r="U155" s="21">
        <v>11778.57</v>
      </c>
      <c r="V155" s="47">
        <v>48786.03</v>
      </c>
      <c r="W155" s="20">
        <v>27865.17</v>
      </c>
      <c r="X155" s="21">
        <v>76651.199999999997</v>
      </c>
    </row>
    <row r="156" spans="1:24" ht="13">
      <c r="A156" s="2" t="s">
        <v>282</v>
      </c>
      <c r="B156" s="2" t="s">
        <v>157</v>
      </c>
      <c r="C156" s="89" t="s">
        <v>297</v>
      </c>
      <c r="D156" s="19">
        <v>3641.22</v>
      </c>
      <c r="E156" s="20">
        <v>4032.27</v>
      </c>
      <c r="F156" s="21">
        <v>7673.49</v>
      </c>
      <c r="G156" s="19">
        <v>5494.5</v>
      </c>
      <c r="H156" s="20">
        <v>5897.97</v>
      </c>
      <c r="I156" s="21">
        <v>11392.47</v>
      </c>
      <c r="J156" s="19">
        <v>5242.32</v>
      </c>
      <c r="K156" s="20">
        <v>8895.9599999999991</v>
      </c>
      <c r="L156" s="21">
        <v>14138.28</v>
      </c>
      <c r="M156" s="19">
        <v>7010.46</v>
      </c>
      <c r="N156" s="20">
        <v>4796.1000000000004</v>
      </c>
      <c r="O156" s="21">
        <v>11806.56</v>
      </c>
      <c r="P156" s="19">
        <v>7422.12</v>
      </c>
      <c r="Q156" s="20">
        <v>4828.41</v>
      </c>
      <c r="R156" s="21">
        <v>12250.53</v>
      </c>
      <c r="S156" s="19">
        <v>6654.87</v>
      </c>
      <c r="T156" s="20">
        <v>4250.88</v>
      </c>
      <c r="U156" s="21">
        <v>10905.75</v>
      </c>
      <c r="V156" s="47">
        <v>35465.49</v>
      </c>
      <c r="W156" s="20">
        <v>32701.59</v>
      </c>
      <c r="X156" s="21">
        <v>68167.08</v>
      </c>
    </row>
    <row r="157" spans="1:24" ht="13">
      <c r="A157" s="2" t="s">
        <v>282</v>
      </c>
      <c r="B157" s="2" t="s">
        <v>158</v>
      </c>
      <c r="C157" s="89" t="s">
        <v>297</v>
      </c>
      <c r="D157" s="19">
        <v>8.9600000000000009</v>
      </c>
      <c r="E157" s="20">
        <v>15.67</v>
      </c>
      <c r="F157" s="21">
        <v>24.63</v>
      </c>
      <c r="G157" s="19">
        <v>4.25</v>
      </c>
      <c r="H157" s="20">
        <v>37.93</v>
      </c>
      <c r="I157" s="21">
        <v>42.18</v>
      </c>
      <c r="J157" s="19">
        <v>4.9000000000000004</v>
      </c>
      <c r="K157" s="20">
        <v>65.8</v>
      </c>
      <c r="L157" s="21">
        <v>70.7</v>
      </c>
      <c r="M157" s="19">
        <v>12.04</v>
      </c>
      <c r="N157" s="20">
        <v>5</v>
      </c>
      <c r="O157" s="21">
        <v>17.04</v>
      </c>
      <c r="P157" s="19">
        <v>3.84</v>
      </c>
      <c r="Q157" s="20">
        <v>33.32</v>
      </c>
      <c r="R157" s="21">
        <v>37.159999999999997</v>
      </c>
      <c r="S157" s="19">
        <v>2.66</v>
      </c>
      <c r="T157" s="20">
        <v>21.38</v>
      </c>
      <c r="U157" s="21">
        <v>24.04</v>
      </c>
      <c r="V157" s="47">
        <v>36.65</v>
      </c>
      <c r="W157" s="20">
        <v>179.1</v>
      </c>
      <c r="X157" s="21">
        <v>215.75</v>
      </c>
    </row>
    <row r="158" spans="1:24" ht="13">
      <c r="A158" s="2" t="s">
        <v>282</v>
      </c>
      <c r="B158" s="2" t="s">
        <v>159</v>
      </c>
      <c r="C158" s="89" t="s">
        <v>297</v>
      </c>
      <c r="D158" s="19">
        <v>21.25</v>
      </c>
      <c r="E158" s="20">
        <v>26.82</v>
      </c>
      <c r="F158" s="21">
        <v>48.07</v>
      </c>
      <c r="G158" s="19">
        <v>43.15</v>
      </c>
      <c r="H158" s="20">
        <v>39.9</v>
      </c>
      <c r="I158" s="21">
        <v>83.05</v>
      </c>
      <c r="J158" s="19">
        <v>65.760000000000005</v>
      </c>
      <c r="K158" s="20">
        <v>28.72</v>
      </c>
      <c r="L158" s="21">
        <v>94.48</v>
      </c>
      <c r="M158" s="19">
        <v>24.53</v>
      </c>
      <c r="N158" s="20">
        <v>25.55</v>
      </c>
      <c r="O158" s="21">
        <v>50.08</v>
      </c>
      <c r="P158" s="19">
        <v>35.270000000000003</v>
      </c>
      <c r="Q158" s="20">
        <v>9.49</v>
      </c>
      <c r="R158" s="21">
        <v>44.76</v>
      </c>
      <c r="S158" s="19">
        <v>27.96</v>
      </c>
      <c r="T158" s="20">
        <v>3.85</v>
      </c>
      <c r="U158" s="21">
        <v>31.81</v>
      </c>
      <c r="V158" s="47">
        <v>217.92</v>
      </c>
      <c r="W158" s="20">
        <v>134.33000000000001</v>
      </c>
      <c r="X158" s="21">
        <v>352.25</v>
      </c>
    </row>
    <row r="159" spans="1:24" ht="13">
      <c r="A159" s="2" t="s">
        <v>283</v>
      </c>
      <c r="B159" s="2" t="s">
        <v>160</v>
      </c>
      <c r="C159" s="89" t="s">
        <v>297</v>
      </c>
      <c r="D159" s="19">
        <v>1213.95</v>
      </c>
      <c r="E159" s="20">
        <v>3171.2</v>
      </c>
      <c r="F159" s="21">
        <v>4385.1499999999996</v>
      </c>
      <c r="G159" s="19">
        <v>1464.2</v>
      </c>
      <c r="H159" s="20">
        <v>2013.4</v>
      </c>
      <c r="I159" s="21">
        <v>3477.6</v>
      </c>
      <c r="J159" s="19">
        <v>1227.45</v>
      </c>
      <c r="K159" s="20">
        <v>1094.55</v>
      </c>
      <c r="L159" s="21">
        <v>2322</v>
      </c>
      <c r="M159" s="19">
        <v>1767.4</v>
      </c>
      <c r="N159" s="20">
        <v>784.55</v>
      </c>
      <c r="O159" s="21">
        <v>2551.9499999999998</v>
      </c>
      <c r="P159" s="19">
        <v>1464.9</v>
      </c>
      <c r="Q159" s="20">
        <v>977.25</v>
      </c>
      <c r="R159" s="21">
        <v>2442.15</v>
      </c>
      <c r="S159" s="19">
        <v>1658.9</v>
      </c>
      <c r="T159" s="20">
        <v>1760</v>
      </c>
      <c r="U159" s="21">
        <v>3418.9</v>
      </c>
      <c r="V159" s="47">
        <v>8796.7999999999993</v>
      </c>
      <c r="W159" s="20">
        <v>9800.9500000000007</v>
      </c>
      <c r="X159" s="21">
        <v>18597.75</v>
      </c>
    </row>
    <row r="160" spans="1:24" ht="13">
      <c r="A160" s="2" t="s">
        <v>284</v>
      </c>
      <c r="B160" s="2" t="s">
        <v>161</v>
      </c>
      <c r="C160" s="89" t="s">
        <v>297</v>
      </c>
      <c r="D160" s="19">
        <v>6532.38</v>
      </c>
      <c r="E160" s="20">
        <v>12703.1</v>
      </c>
      <c r="F160" s="21">
        <v>19235.48</v>
      </c>
      <c r="G160" s="19">
        <v>9252.77</v>
      </c>
      <c r="H160" s="20">
        <v>7820.42</v>
      </c>
      <c r="I160" s="21">
        <v>17073.189999999999</v>
      </c>
      <c r="J160" s="19">
        <v>8350.7000000000007</v>
      </c>
      <c r="K160" s="20">
        <v>7785.05</v>
      </c>
      <c r="L160" s="21">
        <v>16135.75</v>
      </c>
      <c r="M160" s="19">
        <v>22378.95</v>
      </c>
      <c r="N160" s="20">
        <v>6047.33</v>
      </c>
      <c r="O160" s="21">
        <v>28426.28</v>
      </c>
      <c r="P160" s="19">
        <v>17316.990000000002</v>
      </c>
      <c r="Q160" s="20">
        <v>4556.12</v>
      </c>
      <c r="R160" s="21">
        <v>21873.11</v>
      </c>
      <c r="S160" s="19">
        <v>18178.97</v>
      </c>
      <c r="T160" s="20">
        <v>5952.02</v>
      </c>
      <c r="U160" s="21">
        <v>24130.99</v>
      </c>
      <c r="V160" s="47">
        <v>82010.759999999995</v>
      </c>
      <c r="W160" s="20">
        <v>44864.04</v>
      </c>
      <c r="X160" s="21">
        <v>126874.8</v>
      </c>
    </row>
    <row r="161" spans="1:26" ht="13">
      <c r="A161" s="2" t="s">
        <v>285</v>
      </c>
      <c r="B161" s="2" t="s">
        <v>162</v>
      </c>
      <c r="C161" s="89" t="s">
        <v>297</v>
      </c>
      <c r="D161" s="19">
        <v>0</v>
      </c>
      <c r="E161" s="20">
        <v>3.79</v>
      </c>
      <c r="F161" s="21">
        <v>3.79</v>
      </c>
      <c r="G161" s="19">
        <v>0</v>
      </c>
      <c r="H161" s="20">
        <v>14.74</v>
      </c>
      <c r="I161" s="21">
        <v>14.74</v>
      </c>
      <c r="J161" s="19">
        <v>0.01</v>
      </c>
      <c r="K161" s="20">
        <v>50.01</v>
      </c>
      <c r="L161" s="21">
        <v>50.02</v>
      </c>
      <c r="M161" s="19">
        <v>0</v>
      </c>
      <c r="N161" s="20">
        <v>17.670000000000002</v>
      </c>
      <c r="O161" s="21">
        <v>17.670000000000002</v>
      </c>
      <c r="P161" s="19">
        <v>4.22</v>
      </c>
      <c r="Q161" s="20">
        <v>16.8</v>
      </c>
      <c r="R161" s="21">
        <v>21.02</v>
      </c>
      <c r="S161" s="19">
        <v>0</v>
      </c>
      <c r="T161" s="20">
        <v>11.02</v>
      </c>
      <c r="U161" s="21">
        <v>11.02</v>
      </c>
      <c r="V161" s="47">
        <v>4.2300000000000004</v>
      </c>
      <c r="W161" s="20">
        <v>114.03</v>
      </c>
      <c r="X161" s="21">
        <v>118.26</v>
      </c>
    </row>
    <row r="162" spans="1:26" ht="13">
      <c r="A162" s="2" t="s">
        <v>285</v>
      </c>
      <c r="B162" s="2" t="s">
        <v>163</v>
      </c>
      <c r="C162" s="89" t="s">
        <v>297</v>
      </c>
      <c r="D162" s="19">
        <v>6827.75</v>
      </c>
      <c r="E162" s="20">
        <v>7092.66</v>
      </c>
      <c r="F162" s="21">
        <v>13920.41</v>
      </c>
      <c r="G162" s="19">
        <v>3895.6</v>
      </c>
      <c r="H162" s="20">
        <v>7419.78</v>
      </c>
      <c r="I162" s="21">
        <v>11315.38</v>
      </c>
      <c r="J162" s="19">
        <v>4869.75</v>
      </c>
      <c r="K162" s="20">
        <v>7707.95</v>
      </c>
      <c r="L162" s="21">
        <v>12577.7</v>
      </c>
      <c r="M162" s="19">
        <v>4502.1499999999996</v>
      </c>
      <c r="N162" s="20">
        <v>5859.94</v>
      </c>
      <c r="O162" s="21">
        <v>10362.09</v>
      </c>
      <c r="P162" s="19">
        <v>3725.88</v>
      </c>
      <c r="Q162" s="20">
        <v>7461.01</v>
      </c>
      <c r="R162" s="21">
        <v>11186.89</v>
      </c>
      <c r="S162" s="19">
        <v>2248.35</v>
      </c>
      <c r="T162" s="20">
        <v>2384.98</v>
      </c>
      <c r="U162" s="21">
        <v>4633.33</v>
      </c>
      <c r="V162" s="47">
        <v>26069.48</v>
      </c>
      <c r="W162" s="20">
        <v>37926.32</v>
      </c>
      <c r="X162" s="21">
        <v>63995.8</v>
      </c>
    </row>
    <row r="163" spans="1:26" ht="13">
      <c r="A163" s="2" t="s">
        <v>285</v>
      </c>
      <c r="B163" s="2" t="s">
        <v>164</v>
      </c>
      <c r="C163" s="89" t="s">
        <v>297</v>
      </c>
      <c r="D163" s="19">
        <v>0</v>
      </c>
      <c r="E163" s="20">
        <v>78.03</v>
      </c>
      <c r="F163" s="21">
        <v>78.03</v>
      </c>
      <c r="G163" s="19">
        <v>0</v>
      </c>
      <c r="H163" s="20">
        <v>47.1</v>
      </c>
      <c r="I163" s="21">
        <v>47.1</v>
      </c>
      <c r="J163" s="19">
        <v>0</v>
      </c>
      <c r="K163" s="20">
        <v>74.55</v>
      </c>
      <c r="L163" s="21">
        <v>74.55</v>
      </c>
      <c r="M163" s="19">
        <v>0</v>
      </c>
      <c r="N163" s="20">
        <v>36.49</v>
      </c>
      <c r="O163" s="21">
        <v>36.49</v>
      </c>
      <c r="P163" s="19">
        <v>3.54</v>
      </c>
      <c r="Q163" s="20">
        <v>36.26</v>
      </c>
      <c r="R163" s="21">
        <v>39.799999999999997</v>
      </c>
      <c r="S163" s="19">
        <v>0</v>
      </c>
      <c r="T163" s="20">
        <v>33.86</v>
      </c>
      <c r="U163" s="21">
        <v>33.86</v>
      </c>
      <c r="V163" s="47">
        <v>3.54</v>
      </c>
      <c r="W163" s="20">
        <v>306.29000000000002</v>
      </c>
      <c r="X163" s="21">
        <v>309.83</v>
      </c>
    </row>
    <row r="164" spans="1:26" ht="13">
      <c r="A164" s="2" t="s">
        <v>285</v>
      </c>
      <c r="B164" s="2" t="s">
        <v>165</v>
      </c>
      <c r="C164" s="89" t="s">
        <v>297</v>
      </c>
      <c r="D164" s="19">
        <v>780.05</v>
      </c>
      <c r="E164" s="20">
        <v>157.75</v>
      </c>
      <c r="F164" s="21">
        <v>937.8</v>
      </c>
      <c r="G164" s="19">
        <v>1364.85</v>
      </c>
      <c r="H164" s="20">
        <v>2479.0500000000002</v>
      </c>
      <c r="I164" s="21">
        <v>3843.9</v>
      </c>
      <c r="J164" s="19">
        <v>5970.5</v>
      </c>
      <c r="K164" s="20">
        <v>8211.2199999999993</v>
      </c>
      <c r="L164" s="21">
        <v>14181.72</v>
      </c>
      <c r="M164" s="19">
        <v>5494.6</v>
      </c>
      <c r="N164" s="20">
        <v>6896.25</v>
      </c>
      <c r="O164" s="21">
        <v>12390.85</v>
      </c>
      <c r="P164" s="19">
        <v>4378.75</v>
      </c>
      <c r="Q164" s="20">
        <v>6495.85</v>
      </c>
      <c r="R164" s="21">
        <v>10874.6</v>
      </c>
      <c r="S164" s="19">
        <v>5132.6000000000004</v>
      </c>
      <c r="T164" s="20">
        <v>4457.43</v>
      </c>
      <c r="U164" s="21">
        <v>9590.0300000000007</v>
      </c>
      <c r="V164" s="47">
        <v>23121.35</v>
      </c>
      <c r="W164" s="20">
        <v>28697.55</v>
      </c>
      <c r="X164" s="21">
        <v>51818.9</v>
      </c>
    </row>
    <row r="165" spans="1:26" ht="13">
      <c r="A165" s="2" t="s">
        <v>286</v>
      </c>
      <c r="B165" s="2" t="s">
        <v>166</v>
      </c>
      <c r="C165" s="89" t="s">
        <v>297</v>
      </c>
      <c r="D165" s="19">
        <v>1705.55</v>
      </c>
      <c r="E165" s="20">
        <v>5649.37</v>
      </c>
      <c r="F165" s="21">
        <v>7354.92</v>
      </c>
      <c r="G165" s="19">
        <v>666.25</v>
      </c>
      <c r="H165" s="20">
        <v>6928.9</v>
      </c>
      <c r="I165" s="21">
        <v>7595.15</v>
      </c>
      <c r="J165" s="19">
        <v>1053.25</v>
      </c>
      <c r="K165" s="20">
        <v>3139.42</v>
      </c>
      <c r="L165" s="21">
        <v>4192.67</v>
      </c>
      <c r="M165" s="19">
        <v>1037.45</v>
      </c>
      <c r="N165" s="20">
        <v>3489.03</v>
      </c>
      <c r="O165" s="21">
        <v>4526.4799999999996</v>
      </c>
      <c r="P165" s="19">
        <v>1193.8</v>
      </c>
      <c r="Q165" s="20">
        <v>2394.4899999999998</v>
      </c>
      <c r="R165" s="21">
        <v>3588.29</v>
      </c>
      <c r="S165" s="19">
        <v>800.65</v>
      </c>
      <c r="T165" s="20">
        <v>2581.8200000000002</v>
      </c>
      <c r="U165" s="21">
        <v>3382.47</v>
      </c>
      <c r="V165" s="47">
        <v>6456.95</v>
      </c>
      <c r="W165" s="20">
        <v>24183.03</v>
      </c>
      <c r="X165" s="21">
        <v>30639.98</v>
      </c>
      <c r="Z165" s="1"/>
    </row>
    <row r="166" spans="1:26" ht="13">
      <c r="A166" s="2" t="s">
        <v>286</v>
      </c>
      <c r="B166" s="2" t="s">
        <v>167</v>
      </c>
      <c r="C166" s="89" t="s">
        <v>297</v>
      </c>
      <c r="D166" s="19">
        <v>1628.35</v>
      </c>
      <c r="E166" s="20">
        <v>5256.05</v>
      </c>
      <c r="F166" s="21">
        <v>6884.4</v>
      </c>
      <c r="G166" s="19">
        <v>840.65</v>
      </c>
      <c r="H166" s="20">
        <v>10097.700000000001</v>
      </c>
      <c r="I166" s="21">
        <v>10938.35</v>
      </c>
      <c r="J166" s="19">
        <v>2215.5500000000002</v>
      </c>
      <c r="K166" s="20">
        <v>5539</v>
      </c>
      <c r="L166" s="21">
        <v>7754.55</v>
      </c>
      <c r="M166" s="19">
        <v>2633.35</v>
      </c>
      <c r="N166" s="20">
        <v>6449.8</v>
      </c>
      <c r="O166" s="21">
        <v>9083.15</v>
      </c>
      <c r="P166" s="19">
        <v>3016.45</v>
      </c>
      <c r="Q166" s="20">
        <v>4998.1499999999996</v>
      </c>
      <c r="R166" s="21">
        <v>8014.6</v>
      </c>
      <c r="S166" s="19">
        <v>1331.45</v>
      </c>
      <c r="T166" s="20">
        <v>5907.55</v>
      </c>
      <c r="U166" s="21">
        <v>7239</v>
      </c>
      <c r="V166" s="47">
        <v>11665.8</v>
      </c>
      <c r="W166" s="20">
        <v>38248.25</v>
      </c>
      <c r="X166" s="21">
        <v>49914.05</v>
      </c>
      <c r="Z166" s="1"/>
    </row>
    <row r="167" spans="1:26" ht="13">
      <c r="A167" s="2" t="s">
        <v>286</v>
      </c>
      <c r="B167" s="2" t="s">
        <v>168</v>
      </c>
      <c r="C167" s="89" t="s">
        <v>297</v>
      </c>
      <c r="D167" s="19">
        <v>197.8</v>
      </c>
      <c r="E167" s="20">
        <v>2846.86</v>
      </c>
      <c r="F167" s="21">
        <v>3044.66</v>
      </c>
      <c r="G167" s="19">
        <v>780.35</v>
      </c>
      <c r="H167" s="20">
        <v>6907.22</v>
      </c>
      <c r="I167" s="21">
        <v>7687.57</v>
      </c>
      <c r="J167" s="19">
        <v>826.4</v>
      </c>
      <c r="K167" s="20">
        <v>3413.74</v>
      </c>
      <c r="L167" s="21">
        <v>4240.1400000000003</v>
      </c>
      <c r="M167" s="19">
        <v>693.3</v>
      </c>
      <c r="N167" s="20">
        <v>6614.9</v>
      </c>
      <c r="O167" s="21">
        <v>7308.2</v>
      </c>
      <c r="P167" s="19">
        <v>1515.1</v>
      </c>
      <c r="Q167" s="20">
        <v>2647.18</v>
      </c>
      <c r="R167" s="21">
        <v>4162.28</v>
      </c>
      <c r="S167" s="19">
        <v>800.4</v>
      </c>
      <c r="T167" s="20">
        <v>1333.65</v>
      </c>
      <c r="U167" s="21">
        <v>2134.0500000000002</v>
      </c>
      <c r="V167" s="47">
        <v>4813.3500000000004</v>
      </c>
      <c r="W167" s="20">
        <v>23763.55</v>
      </c>
      <c r="X167" s="21">
        <v>28576.9</v>
      </c>
    </row>
    <row r="168" spans="1:26" ht="13">
      <c r="A168" s="2" t="s">
        <v>287</v>
      </c>
      <c r="B168" s="2" t="s">
        <v>169</v>
      </c>
      <c r="C168" s="89" t="s">
        <v>297</v>
      </c>
      <c r="D168" s="19">
        <v>3973.5</v>
      </c>
      <c r="E168" s="20">
        <v>1151.7</v>
      </c>
      <c r="F168" s="21">
        <v>5125.2</v>
      </c>
      <c r="G168" s="19">
        <v>8390.6</v>
      </c>
      <c r="H168" s="20">
        <v>1708.3</v>
      </c>
      <c r="I168" s="21">
        <v>10098.9</v>
      </c>
      <c r="J168" s="19">
        <v>8266.4</v>
      </c>
      <c r="K168" s="20">
        <v>1464.1</v>
      </c>
      <c r="L168" s="21">
        <v>9730.5</v>
      </c>
      <c r="M168" s="19">
        <v>9491.5</v>
      </c>
      <c r="N168" s="20">
        <v>1187.9000000000001</v>
      </c>
      <c r="O168" s="21">
        <v>10679.4</v>
      </c>
      <c r="P168" s="19">
        <v>7550.4</v>
      </c>
      <c r="Q168" s="20">
        <v>1661.5</v>
      </c>
      <c r="R168" s="21">
        <v>9211.9</v>
      </c>
      <c r="S168" s="19">
        <v>4152.2</v>
      </c>
      <c r="T168" s="20">
        <v>2360.4</v>
      </c>
      <c r="U168" s="21">
        <v>6512.6</v>
      </c>
      <c r="V168" s="47">
        <v>41824.6</v>
      </c>
      <c r="W168" s="20">
        <v>9533.9</v>
      </c>
      <c r="X168" s="21">
        <v>51358.5</v>
      </c>
    </row>
    <row r="169" spans="1:26" ht="13">
      <c r="A169" s="2" t="s">
        <v>288</v>
      </c>
      <c r="B169" s="2" t="s">
        <v>170</v>
      </c>
      <c r="C169" s="89" t="s">
        <v>298</v>
      </c>
      <c r="D169" s="19">
        <v>7728.08</v>
      </c>
      <c r="E169" s="20">
        <v>7363.17</v>
      </c>
      <c r="F169" s="21">
        <v>15091.25</v>
      </c>
      <c r="G169" s="19">
        <v>4993.1099999999997</v>
      </c>
      <c r="H169" s="20">
        <v>7110.45</v>
      </c>
      <c r="I169" s="21">
        <v>12103.56</v>
      </c>
      <c r="J169" s="19">
        <v>3834.27</v>
      </c>
      <c r="K169" s="20">
        <v>6319.76</v>
      </c>
      <c r="L169" s="21">
        <v>10154.030000000001</v>
      </c>
      <c r="M169" s="19">
        <v>7211.16</v>
      </c>
      <c r="N169" s="20">
        <v>8326.26</v>
      </c>
      <c r="O169" s="21">
        <v>15537.42</v>
      </c>
      <c r="P169" s="19">
        <v>8092.04</v>
      </c>
      <c r="Q169" s="20">
        <v>7062.12</v>
      </c>
      <c r="R169" s="21">
        <v>15154.16</v>
      </c>
      <c r="S169" s="19">
        <v>9270.4500000000007</v>
      </c>
      <c r="T169" s="20">
        <v>5732.1</v>
      </c>
      <c r="U169" s="21">
        <v>15002.55</v>
      </c>
      <c r="V169" s="47">
        <v>41129.11</v>
      </c>
      <c r="W169" s="20">
        <v>41913.86</v>
      </c>
      <c r="X169" s="21">
        <v>83042.97</v>
      </c>
    </row>
    <row r="170" spans="1:26" ht="13">
      <c r="A170" s="2" t="s">
        <v>288</v>
      </c>
      <c r="B170" s="2" t="s">
        <v>171</v>
      </c>
      <c r="C170" s="89" t="s">
        <v>297</v>
      </c>
      <c r="D170" s="19">
        <v>7368.28</v>
      </c>
      <c r="E170" s="20">
        <v>3933.33</v>
      </c>
      <c r="F170" s="21">
        <v>11301.61</v>
      </c>
      <c r="G170" s="19">
        <v>4394.7700000000004</v>
      </c>
      <c r="H170" s="20">
        <v>3198.05</v>
      </c>
      <c r="I170" s="21">
        <v>7592.82</v>
      </c>
      <c r="J170" s="19">
        <v>4354.0200000000004</v>
      </c>
      <c r="K170" s="20">
        <v>2223.69</v>
      </c>
      <c r="L170" s="21">
        <v>6577.71</v>
      </c>
      <c r="M170" s="19">
        <v>5469.66</v>
      </c>
      <c r="N170" s="20">
        <v>4816.53</v>
      </c>
      <c r="O170" s="21">
        <v>10286.19</v>
      </c>
      <c r="P170" s="19">
        <v>5290.72</v>
      </c>
      <c r="Q170" s="20">
        <v>4023.66</v>
      </c>
      <c r="R170" s="21">
        <v>9314.3799999999992</v>
      </c>
      <c r="S170" s="19">
        <v>6160.46</v>
      </c>
      <c r="T170" s="20">
        <v>3583.91</v>
      </c>
      <c r="U170" s="21">
        <v>9744.3700000000008</v>
      </c>
      <c r="V170" s="47">
        <v>33037.910000000003</v>
      </c>
      <c r="W170" s="20">
        <v>21779.17</v>
      </c>
      <c r="X170" s="21">
        <v>54817.08</v>
      </c>
    </row>
    <row r="171" spans="1:26" ht="13">
      <c r="A171" s="2" t="s">
        <v>289</v>
      </c>
      <c r="B171" s="2" t="s">
        <v>172</v>
      </c>
      <c r="C171" s="89" t="s">
        <v>297</v>
      </c>
      <c r="D171" s="19">
        <v>1688.8</v>
      </c>
      <c r="E171" s="20">
        <v>3473.2</v>
      </c>
      <c r="F171" s="21">
        <v>5162</v>
      </c>
      <c r="G171" s="19">
        <v>82</v>
      </c>
      <c r="H171" s="20">
        <v>3922.6</v>
      </c>
      <c r="I171" s="21">
        <v>4004.6</v>
      </c>
      <c r="J171" s="19">
        <v>93.7</v>
      </c>
      <c r="K171" s="20">
        <v>4211.2</v>
      </c>
      <c r="L171" s="21">
        <v>4304.8999999999996</v>
      </c>
      <c r="M171" s="19">
        <v>192</v>
      </c>
      <c r="N171" s="20">
        <v>6475.4</v>
      </c>
      <c r="O171" s="21">
        <v>6667.4</v>
      </c>
      <c r="P171" s="19">
        <v>362.3</v>
      </c>
      <c r="Q171" s="20">
        <v>5175.3</v>
      </c>
      <c r="R171" s="21">
        <v>5537.6</v>
      </c>
      <c r="S171" s="19">
        <v>271.2</v>
      </c>
      <c r="T171" s="20">
        <v>1887.5</v>
      </c>
      <c r="U171" s="21">
        <v>2158.6999999999998</v>
      </c>
      <c r="V171" s="47">
        <v>2690</v>
      </c>
      <c r="W171" s="20">
        <v>25145.200000000001</v>
      </c>
      <c r="X171" s="21">
        <v>27835.200000000001</v>
      </c>
    </row>
    <row r="172" spans="1:26" ht="13">
      <c r="A172" s="2" t="s">
        <v>290</v>
      </c>
      <c r="B172" s="2" t="s">
        <v>173</v>
      </c>
      <c r="C172" s="89" t="s">
        <v>297</v>
      </c>
      <c r="D172" s="19">
        <v>1280.45</v>
      </c>
      <c r="E172" s="20">
        <v>6245.35</v>
      </c>
      <c r="F172" s="21">
        <v>7525.8</v>
      </c>
      <c r="G172" s="19">
        <v>1541.8</v>
      </c>
      <c r="H172" s="20">
        <v>33011.35</v>
      </c>
      <c r="I172" s="21">
        <v>34553.15</v>
      </c>
      <c r="J172" s="19">
        <v>2000.45</v>
      </c>
      <c r="K172" s="20">
        <v>27086.75</v>
      </c>
      <c r="L172" s="21">
        <v>29087.200000000001</v>
      </c>
      <c r="M172" s="19">
        <v>4878.7</v>
      </c>
      <c r="N172" s="20">
        <v>19196.25</v>
      </c>
      <c r="O172" s="21">
        <v>24074.95</v>
      </c>
      <c r="P172" s="19">
        <v>5703.9</v>
      </c>
      <c r="Q172" s="20">
        <v>13730.55</v>
      </c>
      <c r="R172" s="21">
        <v>19434.45</v>
      </c>
      <c r="S172" s="19">
        <v>5261.3</v>
      </c>
      <c r="T172" s="20">
        <v>13607.45</v>
      </c>
      <c r="U172" s="21">
        <v>18868.75</v>
      </c>
      <c r="V172" s="47">
        <v>20666.599999999999</v>
      </c>
      <c r="W172" s="20">
        <v>112877.7</v>
      </c>
      <c r="X172" s="21">
        <v>133544.29999999999</v>
      </c>
    </row>
    <row r="173" spans="1:26" ht="13">
      <c r="A173" s="2" t="s">
        <v>291</v>
      </c>
      <c r="B173" s="2" t="s">
        <v>174</v>
      </c>
      <c r="C173" s="89" t="s">
        <v>297</v>
      </c>
      <c r="D173" s="19">
        <v>3.21</v>
      </c>
      <c r="E173" s="20">
        <v>5.8</v>
      </c>
      <c r="F173" s="21">
        <v>9.01</v>
      </c>
      <c r="G173" s="19">
        <v>5.16</v>
      </c>
      <c r="H173" s="20">
        <v>5.0599999999999996</v>
      </c>
      <c r="I173" s="21">
        <v>10.220000000000001</v>
      </c>
      <c r="J173" s="19">
        <v>12.61</v>
      </c>
      <c r="K173" s="20">
        <v>5.13</v>
      </c>
      <c r="L173" s="21">
        <v>17.739999999999998</v>
      </c>
      <c r="M173" s="19">
        <v>15.05</v>
      </c>
      <c r="N173" s="20">
        <v>3.95</v>
      </c>
      <c r="O173" s="21">
        <v>19</v>
      </c>
      <c r="P173" s="19">
        <v>19.13</v>
      </c>
      <c r="Q173" s="20">
        <v>2.39</v>
      </c>
      <c r="R173" s="21">
        <v>21.52</v>
      </c>
      <c r="S173" s="19">
        <v>15.77</v>
      </c>
      <c r="T173" s="20">
        <v>3.72</v>
      </c>
      <c r="U173" s="21">
        <v>19.489999999999998</v>
      </c>
      <c r="V173" s="47">
        <v>70.930000000000007</v>
      </c>
      <c r="W173" s="20">
        <v>26.05</v>
      </c>
      <c r="X173" s="21">
        <v>96.98</v>
      </c>
    </row>
    <row r="174" spans="1:26" ht="13">
      <c r="A174" s="2" t="s">
        <v>291</v>
      </c>
      <c r="B174" s="2" t="s">
        <v>175</v>
      </c>
      <c r="C174" s="89" t="s">
        <v>297</v>
      </c>
      <c r="D174" s="19">
        <v>4.3499999999999996</v>
      </c>
      <c r="E174" s="20">
        <v>0.68</v>
      </c>
      <c r="F174" s="21">
        <v>5.03</v>
      </c>
      <c r="G174" s="19">
        <v>5.63</v>
      </c>
      <c r="H174" s="20">
        <v>0.77</v>
      </c>
      <c r="I174" s="21">
        <v>6.4</v>
      </c>
      <c r="J174" s="19">
        <v>3.72</v>
      </c>
      <c r="K174" s="20">
        <v>0.93</v>
      </c>
      <c r="L174" s="21">
        <v>4.6500000000000004</v>
      </c>
      <c r="M174" s="19">
        <v>4.6399999999999997</v>
      </c>
      <c r="N174" s="20">
        <v>1.0900000000000001</v>
      </c>
      <c r="O174" s="21">
        <v>5.73</v>
      </c>
      <c r="P174" s="19">
        <v>7.93</v>
      </c>
      <c r="Q174" s="20">
        <v>1.1599999999999999</v>
      </c>
      <c r="R174" s="21">
        <v>9.09</v>
      </c>
      <c r="S174" s="19">
        <v>10.199999999999999</v>
      </c>
      <c r="T174" s="20">
        <v>1.49</v>
      </c>
      <c r="U174" s="21">
        <v>11.69</v>
      </c>
      <c r="V174" s="47">
        <v>36.47</v>
      </c>
      <c r="W174" s="20">
        <v>6.12</v>
      </c>
      <c r="X174" s="21">
        <v>42.59</v>
      </c>
    </row>
    <row r="175" spans="1:26" ht="13">
      <c r="A175" s="2" t="s">
        <v>291</v>
      </c>
      <c r="B175" s="2" t="s">
        <v>176</v>
      </c>
      <c r="C175" s="89" t="s">
        <v>297</v>
      </c>
      <c r="D175" s="19">
        <v>0.02</v>
      </c>
      <c r="E175" s="20">
        <v>55.34</v>
      </c>
      <c r="F175" s="21">
        <v>55.36</v>
      </c>
      <c r="G175" s="19">
        <v>0</v>
      </c>
      <c r="H175" s="20">
        <v>146.63999999999999</v>
      </c>
      <c r="I175" s="21">
        <v>146.63999999999999</v>
      </c>
      <c r="J175" s="19">
        <v>44.94</v>
      </c>
      <c r="K175" s="20">
        <v>112.34</v>
      </c>
      <c r="L175" s="21">
        <v>157.28</v>
      </c>
      <c r="M175" s="19">
        <v>0</v>
      </c>
      <c r="N175" s="20">
        <v>171.89</v>
      </c>
      <c r="O175" s="21">
        <v>171.89</v>
      </c>
      <c r="P175" s="19">
        <v>0.06</v>
      </c>
      <c r="Q175" s="20">
        <v>225.49</v>
      </c>
      <c r="R175" s="21">
        <v>225.55</v>
      </c>
      <c r="S175" s="19">
        <v>0</v>
      </c>
      <c r="T175" s="20">
        <v>262.41000000000003</v>
      </c>
      <c r="U175" s="21">
        <v>262.41000000000003</v>
      </c>
      <c r="V175" s="47">
        <v>45.02</v>
      </c>
      <c r="W175" s="20">
        <v>974.11</v>
      </c>
      <c r="X175" s="21">
        <v>1019.13</v>
      </c>
    </row>
    <row r="176" spans="1:26" ht="13">
      <c r="A176" s="2" t="s">
        <v>291</v>
      </c>
      <c r="B176" s="2" t="s">
        <v>177</v>
      </c>
      <c r="C176" s="89" t="s">
        <v>297</v>
      </c>
      <c r="D176" s="19">
        <v>0</v>
      </c>
      <c r="E176" s="20">
        <v>0</v>
      </c>
      <c r="F176" s="21">
        <v>0</v>
      </c>
      <c r="G176" s="19">
        <v>0</v>
      </c>
      <c r="H176" s="20">
        <v>0</v>
      </c>
      <c r="I176" s="21">
        <v>0</v>
      </c>
      <c r="J176" s="19">
        <v>0</v>
      </c>
      <c r="K176" s="20">
        <v>0</v>
      </c>
      <c r="L176" s="21">
        <v>0</v>
      </c>
      <c r="M176" s="19">
        <v>0</v>
      </c>
      <c r="N176" s="20">
        <v>0</v>
      </c>
      <c r="O176" s="21">
        <v>0</v>
      </c>
      <c r="P176" s="19">
        <v>0</v>
      </c>
      <c r="Q176" s="20">
        <v>0</v>
      </c>
      <c r="R176" s="21">
        <v>0</v>
      </c>
      <c r="S176" s="19">
        <v>0</v>
      </c>
      <c r="T176" s="20">
        <v>0</v>
      </c>
      <c r="U176" s="21">
        <v>0</v>
      </c>
      <c r="V176" s="47">
        <v>0</v>
      </c>
      <c r="W176" s="20">
        <v>0</v>
      </c>
      <c r="X176" s="21">
        <v>0</v>
      </c>
    </row>
    <row r="177" spans="1:26" ht="13">
      <c r="A177" s="2" t="s">
        <v>291</v>
      </c>
      <c r="B177" s="2" t="s">
        <v>178</v>
      </c>
      <c r="C177" s="89" t="s">
        <v>297</v>
      </c>
      <c r="D177" s="19">
        <v>235.19</v>
      </c>
      <c r="E177" s="20">
        <v>251.79</v>
      </c>
      <c r="F177" s="21">
        <v>486.98</v>
      </c>
      <c r="G177" s="19">
        <v>224.18</v>
      </c>
      <c r="H177" s="20">
        <v>306.74</v>
      </c>
      <c r="I177" s="21">
        <v>530.91999999999996</v>
      </c>
      <c r="J177" s="19">
        <v>365.28</v>
      </c>
      <c r="K177" s="20">
        <v>849.64</v>
      </c>
      <c r="L177" s="21">
        <v>1214.92</v>
      </c>
      <c r="M177" s="19">
        <v>486.67</v>
      </c>
      <c r="N177" s="20">
        <v>714.05</v>
      </c>
      <c r="O177" s="21">
        <v>1200.72</v>
      </c>
      <c r="P177" s="19">
        <v>639.63</v>
      </c>
      <c r="Q177" s="20">
        <v>496.14</v>
      </c>
      <c r="R177" s="21">
        <v>1135.77</v>
      </c>
      <c r="S177" s="19">
        <v>951.95</v>
      </c>
      <c r="T177" s="20">
        <v>299.16000000000003</v>
      </c>
      <c r="U177" s="21">
        <v>1251.1099999999999</v>
      </c>
      <c r="V177" s="47">
        <v>2902.9</v>
      </c>
      <c r="W177" s="20">
        <v>2917.52</v>
      </c>
      <c r="X177" s="21">
        <v>5820.42</v>
      </c>
    </row>
    <row r="178" spans="1:26" ht="13">
      <c r="A178" s="2" t="s">
        <v>291</v>
      </c>
      <c r="B178" s="2" t="s">
        <v>179</v>
      </c>
      <c r="C178" s="89" t="s">
        <v>297</v>
      </c>
      <c r="D178" s="19">
        <v>33.89</v>
      </c>
      <c r="E178" s="20">
        <v>359.45</v>
      </c>
      <c r="F178" s="21">
        <v>393.34</v>
      </c>
      <c r="G178" s="19">
        <v>146.28</v>
      </c>
      <c r="H178" s="20">
        <v>295.88</v>
      </c>
      <c r="I178" s="21">
        <v>442.16</v>
      </c>
      <c r="J178" s="19">
        <v>221.87</v>
      </c>
      <c r="K178" s="20">
        <v>515.12</v>
      </c>
      <c r="L178" s="21">
        <v>736.99</v>
      </c>
      <c r="M178" s="19">
        <v>371.62</v>
      </c>
      <c r="N178" s="20">
        <v>682.94</v>
      </c>
      <c r="O178" s="21">
        <v>1054.56</v>
      </c>
      <c r="P178" s="19">
        <v>184.93</v>
      </c>
      <c r="Q178" s="20">
        <v>522.91999999999996</v>
      </c>
      <c r="R178" s="21">
        <v>707.85</v>
      </c>
      <c r="S178" s="19">
        <v>376.09</v>
      </c>
      <c r="T178" s="20">
        <v>395.63</v>
      </c>
      <c r="U178" s="21">
        <v>771.72</v>
      </c>
      <c r="V178" s="47">
        <v>1334.68</v>
      </c>
      <c r="W178" s="20">
        <v>2771.94</v>
      </c>
      <c r="X178" s="21">
        <v>4106.62</v>
      </c>
      <c r="Z178" s="1"/>
    </row>
    <row r="179" spans="1:26" ht="13">
      <c r="A179" s="2" t="s">
        <v>291</v>
      </c>
      <c r="B179" s="2" t="s">
        <v>180</v>
      </c>
      <c r="C179" s="89" t="s">
        <v>297</v>
      </c>
      <c r="D179" s="19">
        <v>0</v>
      </c>
      <c r="E179" s="20">
        <v>0</v>
      </c>
      <c r="F179" s="21">
        <v>0</v>
      </c>
      <c r="G179" s="19">
        <v>0</v>
      </c>
      <c r="H179" s="20">
        <v>0</v>
      </c>
      <c r="I179" s="21">
        <v>0</v>
      </c>
      <c r="J179" s="19">
        <v>0</v>
      </c>
      <c r="K179" s="20">
        <v>0</v>
      </c>
      <c r="L179" s="21">
        <v>0</v>
      </c>
      <c r="M179" s="19">
        <v>0</v>
      </c>
      <c r="N179" s="20">
        <v>0</v>
      </c>
      <c r="O179" s="21">
        <v>0</v>
      </c>
      <c r="P179" s="19">
        <v>0</v>
      </c>
      <c r="Q179" s="20">
        <v>0</v>
      </c>
      <c r="R179" s="21">
        <v>0</v>
      </c>
      <c r="S179" s="19">
        <v>0</v>
      </c>
      <c r="T179" s="20">
        <v>0</v>
      </c>
      <c r="U179" s="21">
        <v>0</v>
      </c>
      <c r="V179" s="47">
        <v>0</v>
      </c>
      <c r="W179" s="20">
        <v>0</v>
      </c>
      <c r="X179" s="21">
        <v>0</v>
      </c>
    </row>
    <row r="180" spans="1:26" ht="13">
      <c r="A180" s="2" t="s">
        <v>291</v>
      </c>
      <c r="B180" s="2" t="s">
        <v>181</v>
      </c>
      <c r="C180" s="89" t="s">
        <v>297</v>
      </c>
      <c r="D180" s="19">
        <v>0.09</v>
      </c>
      <c r="E180" s="20">
        <v>12.8</v>
      </c>
      <c r="F180" s="21">
        <v>12.89</v>
      </c>
      <c r="G180" s="19">
        <v>0</v>
      </c>
      <c r="H180" s="20">
        <v>8.5399999999999991</v>
      </c>
      <c r="I180" s="21">
        <v>8.5399999999999991</v>
      </c>
      <c r="J180" s="19">
        <v>0.78</v>
      </c>
      <c r="K180" s="20">
        <v>14.36</v>
      </c>
      <c r="L180" s="21">
        <v>15.14</v>
      </c>
      <c r="M180" s="19">
        <v>0.01</v>
      </c>
      <c r="N180" s="20">
        <v>14.46</v>
      </c>
      <c r="O180" s="21">
        <v>14.47</v>
      </c>
      <c r="P180" s="19">
        <v>0</v>
      </c>
      <c r="Q180" s="20">
        <v>10.77</v>
      </c>
      <c r="R180" s="21">
        <v>10.77</v>
      </c>
      <c r="S180" s="19">
        <v>0.33</v>
      </c>
      <c r="T180" s="20">
        <v>11.97</v>
      </c>
      <c r="U180" s="21">
        <v>12.3</v>
      </c>
      <c r="V180" s="47">
        <v>1.21</v>
      </c>
      <c r="W180" s="20">
        <v>72.900000000000006</v>
      </c>
      <c r="X180" s="21">
        <v>74.11</v>
      </c>
    </row>
    <row r="181" spans="1:26" ht="13">
      <c r="A181" s="2" t="s">
        <v>291</v>
      </c>
      <c r="B181" s="2" t="s">
        <v>182</v>
      </c>
      <c r="C181" s="89" t="s">
        <v>297</v>
      </c>
      <c r="D181" s="19">
        <v>4.66</v>
      </c>
      <c r="E181" s="20">
        <v>16.8</v>
      </c>
      <c r="F181" s="21">
        <v>21.46</v>
      </c>
      <c r="G181" s="19">
        <v>10.15</v>
      </c>
      <c r="H181" s="20">
        <v>53.79</v>
      </c>
      <c r="I181" s="21">
        <v>63.94</v>
      </c>
      <c r="J181" s="19">
        <v>14.72</v>
      </c>
      <c r="K181" s="20">
        <v>55.29</v>
      </c>
      <c r="L181" s="21">
        <v>70.010000000000005</v>
      </c>
      <c r="M181" s="19">
        <v>18.899999999999999</v>
      </c>
      <c r="N181" s="20">
        <v>103.31</v>
      </c>
      <c r="O181" s="21">
        <v>122.21</v>
      </c>
      <c r="P181" s="19">
        <v>15.62</v>
      </c>
      <c r="Q181" s="20">
        <v>94.25</v>
      </c>
      <c r="R181" s="21">
        <v>109.87</v>
      </c>
      <c r="S181" s="19">
        <v>15.79</v>
      </c>
      <c r="T181" s="20">
        <v>83.03</v>
      </c>
      <c r="U181" s="21">
        <v>98.82</v>
      </c>
      <c r="V181" s="47">
        <v>79.84</v>
      </c>
      <c r="W181" s="20">
        <v>406.47</v>
      </c>
      <c r="X181" s="21">
        <v>486.31</v>
      </c>
    </row>
    <row r="182" spans="1:26" ht="13">
      <c r="A182" s="2" t="s">
        <v>291</v>
      </c>
      <c r="B182" s="2" t="s">
        <v>183</v>
      </c>
      <c r="C182" s="89" t="s">
        <v>297</v>
      </c>
      <c r="D182" s="19">
        <v>3.08</v>
      </c>
      <c r="E182" s="20">
        <v>23.13</v>
      </c>
      <c r="F182" s="21">
        <v>26.21</v>
      </c>
      <c r="G182" s="19">
        <v>6.28</v>
      </c>
      <c r="H182" s="20">
        <v>64.05</v>
      </c>
      <c r="I182" s="21">
        <v>70.33</v>
      </c>
      <c r="J182" s="19">
        <v>10.119999999999999</v>
      </c>
      <c r="K182" s="20">
        <v>71.3</v>
      </c>
      <c r="L182" s="21">
        <v>81.42</v>
      </c>
      <c r="M182" s="19">
        <v>12.15</v>
      </c>
      <c r="N182" s="20">
        <v>120.3</v>
      </c>
      <c r="O182" s="21">
        <v>132.44999999999999</v>
      </c>
      <c r="P182" s="19">
        <v>8.65</v>
      </c>
      <c r="Q182" s="20">
        <v>128.9</v>
      </c>
      <c r="R182" s="21">
        <v>137.55000000000001</v>
      </c>
      <c r="S182" s="19">
        <v>7.38</v>
      </c>
      <c r="T182" s="20">
        <v>84.63</v>
      </c>
      <c r="U182" s="21">
        <v>92.01</v>
      </c>
      <c r="V182" s="47">
        <v>47.66</v>
      </c>
      <c r="W182" s="20">
        <v>492.31</v>
      </c>
      <c r="X182" s="21">
        <v>539.97</v>
      </c>
    </row>
    <row r="183" spans="1:26" ht="13">
      <c r="A183" s="2" t="s">
        <v>291</v>
      </c>
      <c r="B183" s="2" t="s">
        <v>184</v>
      </c>
      <c r="C183" s="89" t="s">
        <v>297</v>
      </c>
      <c r="D183" s="19">
        <v>3.57</v>
      </c>
      <c r="E183" s="20">
        <v>18.989999999999998</v>
      </c>
      <c r="F183" s="21">
        <v>22.56</v>
      </c>
      <c r="G183" s="19">
        <v>7.35</v>
      </c>
      <c r="H183" s="20">
        <v>63.08</v>
      </c>
      <c r="I183" s="21">
        <v>70.430000000000007</v>
      </c>
      <c r="J183" s="19">
        <v>11.2</v>
      </c>
      <c r="K183" s="20">
        <v>68.239999999999995</v>
      </c>
      <c r="L183" s="21">
        <v>79.44</v>
      </c>
      <c r="M183" s="19">
        <v>11.76</v>
      </c>
      <c r="N183" s="20">
        <v>132.25</v>
      </c>
      <c r="O183" s="21">
        <v>144.01</v>
      </c>
      <c r="P183" s="19">
        <v>12.2</v>
      </c>
      <c r="Q183" s="20">
        <v>125.83</v>
      </c>
      <c r="R183" s="21">
        <v>138.03</v>
      </c>
      <c r="S183" s="19">
        <v>16.260000000000002</v>
      </c>
      <c r="T183" s="20">
        <v>121.07</v>
      </c>
      <c r="U183" s="21">
        <v>137.33000000000001</v>
      </c>
      <c r="V183" s="47">
        <v>62.34</v>
      </c>
      <c r="W183" s="20">
        <v>529.46</v>
      </c>
      <c r="X183" s="21">
        <v>591.79999999999995</v>
      </c>
    </row>
    <row r="184" spans="1:26" ht="13">
      <c r="A184" s="2" t="s">
        <v>291</v>
      </c>
      <c r="B184" s="2" t="s">
        <v>185</v>
      </c>
      <c r="C184" s="89" t="s">
        <v>297</v>
      </c>
      <c r="D184" s="19">
        <v>243.22</v>
      </c>
      <c r="E184" s="20">
        <v>7.7</v>
      </c>
      <c r="F184" s="21">
        <v>250.92</v>
      </c>
      <c r="G184" s="19">
        <v>31.18</v>
      </c>
      <c r="H184" s="20">
        <v>7.14</v>
      </c>
      <c r="I184" s="21">
        <v>38.32</v>
      </c>
      <c r="J184" s="19">
        <v>196.08</v>
      </c>
      <c r="K184" s="20">
        <v>10.85</v>
      </c>
      <c r="L184" s="21">
        <v>206.93</v>
      </c>
      <c r="M184" s="19">
        <v>83.06</v>
      </c>
      <c r="N184" s="20">
        <v>14.22</v>
      </c>
      <c r="O184" s="21">
        <v>97.28</v>
      </c>
      <c r="P184" s="19">
        <v>14.19</v>
      </c>
      <c r="Q184" s="20">
        <v>55.83</v>
      </c>
      <c r="R184" s="21">
        <v>70.02</v>
      </c>
      <c r="S184" s="19">
        <v>0.89</v>
      </c>
      <c r="T184" s="20">
        <v>56.09</v>
      </c>
      <c r="U184" s="21">
        <v>56.98</v>
      </c>
      <c r="V184" s="47">
        <v>568.62</v>
      </c>
      <c r="W184" s="20">
        <v>151.83000000000001</v>
      </c>
      <c r="X184" s="21">
        <v>720.45</v>
      </c>
    </row>
    <row r="185" spans="1:26" ht="13">
      <c r="A185" s="2" t="s">
        <v>291</v>
      </c>
      <c r="B185" s="2" t="s">
        <v>186</v>
      </c>
      <c r="C185" s="89" t="s">
        <v>297</v>
      </c>
      <c r="D185" s="19">
        <v>60.45</v>
      </c>
      <c r="E185" s="20">
        <v>26.93</v>
      </c>
      <c r="F185" s="21">
        <v>87.38</v>
      </c>
      <c r="G185" s="19">
        <v>226.06</v>
      </c>
      <c r="H185" s="20">
        <v>66.23</v>
      </c>
      <c r="I185" s="21">
        <v>292.29000000000002</v>
      </c>
      <c r="J185" s="19">
        <v>423.67</v>
      </c>
      <c r="K185" s="20">
        <v>54.98</v>
      </c>
      <c r="L185" s="21">
        <v>478.65</v>
      </c>
      <c r="M185" s="19">
        <v>561.91</v>
      </c>
      <c r="N185" s="20">
        <v>57.68</v>
      </c>
      <c r="O185" s="21">
        <v>619.59</v>
      </c>
      <c r="P185" s="19">
        <v>153.82</v>
      </c>
      <c r="Q185" s="20">
        <v>108.11</v>
      </c>
      <c r="R185" s="21">
        <v>261.93</v>
      </c>
      <c r="S185" s="19">
        <v>397.15</v>
      </c>
      <c r="T185" s="20">
        <v>39.909999999999997</v>
      </c>
      <c r="U185" s="21">
        <v>437.06</v>
      </c>
      <c r="V185" s="47">
        <v>1823.06</v>
      </c>
      <c r="W185" s="20">
        <v>353.84</v>
      </c>
      <c r="X185" s="21">
        <v>2176.9</v>
      </c>
    </row>
    <row r="186" spans="1:26" ht="13">
      <c r="A186" s="2" t="s">
        <v>291</v>
      </c>
      <c r="B186" s="2" t="s">
        <v>187</v>
      </c>
      <c r="C186" s="89" t="s">
        <v>297</v>
      </c>
      <c r="D186" s="19">
        <v>135.38999999999999</v>
      </c>
      <c r="E186" s="20">
        <v>141.38999999999999</v>
      </c>
      <c r="F186" s="21">
        <v>276.77999999999997</v>
      </c>
      <c r="G186" s="19">
        <v>46.62</v>
      </c>
      <c r="H186" s="20">
        <v>167.99</v>
      </c>
      <c r="I186" s="21">
        <v>214.61</v>
      </c>
      <c r="J186" s="19">
        <v>20.09</v>
      </c>
      <c r="K186" s="20">
        <v>235.4</v>
      </c>
      <c r="L186" s="21">
        <v>255.49</v>
      </c>
      <c r="M186" s="19">
        <v>19.920000000000002</v>
      </c>
      <c r="N186" s="20">
        <v>197.47</v>
      </c>
      <c r="O186" s="21">
        <v>217.39</v>
      </c>
      <c r="P186" s="19">
        <v>21.37</v>
      </c>
      <c r="Q186" s="20">
        <v>293.92</v>
      </c>
      <c r="R186" s="21">
        <v>315.29000000000002</v>
      </c>
      <c r="S186" s="19">
        <v>8.39</v>
      </c>
      <c r="T186" s="20">
        <v>291.55</v>
      </c>
      <c r="U186" s="21">
        <v>299.94</v>
      </c>
      <c r="V186" s="47">
        <v>251.78</v>
      </c>
      <c r="W186" s="20">
        <v>1327.72</v>
      </c>
      <c r="X186" s="21">
        <v>1579.5</v>
      </c>
    </row>
    <row r="187" spans="1:26" ht="13">
      <c r="A187" s="2" t="s">
        <v>291</v>
      </c>
      <c r="B187" s="2" t="s">
        <v>188</v>
      </c>
      <c r="C187" s="89" t="s">
        <v>297</v>
      </c>
      <c r="D187" s="19">
        <v>1210.9100000000001</v>
      </c>
      <c r="E187" s="20">
        <v>475.03</v>
      </c>
      <c r="F187" s="21">
        <v>1685.94</v>
      </c>
      <c r="G187" s="19">
        <v>432.38</v>
      </c>
      <c r="H187" s="20">
        <v>593.34</v>
      </c>
      <c r="I187" s="21">
        <v>1025.72</v>
      </c>
      <c r="J187" s="19">
        <v>616.79</v>
      </c>
      <c r="K187" s="20">
        <v>406.69</v>
      </c>
      <c r="L187" s="21">
        <v>1023.48</v>
      </c>
      <c r="M187" s="19">
        <v>1693.34</v>
      </c>
      <c r="N187" s="20">
        <v>84.27</v>
      </c>
      <c r="O187" s="21">
        <v>1777.61</v>
      </c>
      <c r="P187" s="19">
        <v>1608.92</v>
      </c>
      <c r="Q187" s="20">
        <v>132.51</v>
      </c>
      <c r="R187" s="21">
        <v>1741.43</v>
      </c>
      <c r="S187" s="19">
        <v>1469.78</v>
      </c>
      <c r="T187" s="20">
        <v>170.45</v>
      </c>
      <c r="U187" s="21">
        <v>1640.23</v>
      </c>
      <c r="V187" s="47">
        <v>7032.12</v>
      </c>
      <c r="W187" s="20">
        <v>1862.29</v>
      </c>
      <c r="X187" s="21">
        <v>8894.41</v>
      </c>
    </row>
    <row r="188" spans="1:26" ht="13">
      <c r="A188" s="2" t="s">
        <v>291</v>
      </c>
      <c r="B188" s="2" t="s">
        <v>189</v>
      </c>
      <c r="C188" s="89" t="s">
        <v>297</v>
      </c>
      <c r="D188" s="19">
        <v>189.43</v>
      </c>
      <c r="E188" s="20">
        <v>45.13</v>
      </c>
      <c r="F188" s="21">
        <v>234.56</v>
      </c>
      <c r="G188" s="19">
        <v>221.56</v>
      </c>
      <c r="H188" s="20">
        <v>100.47</v>
      </c>
      <c r="I188" s="21">
        <v>322.02999999999997</v>
      </c>
      <c r="J188" s="19">
        <v>287.23</v>
      </c>
      <c r="K188" s="20">
        <v>373.47</v>
      </c>
      <c r="L188" s="21">
        <v>660.7</v>
      </c>
      <c r="M188" s="19">
        <v>442.69</v>
      </c>
      <c r="N188" s="20">
        <v>288.70999999999998</v>
      </c>
      <c r="O188" s="21">
        <v>731.4</v>
      </c>
      <c r="P188" s="19">
        <v>150.80000000000001</v>
      </c>
      <c r="Q188" s="20">
        <v>752.71</v>
      </c>
      <c r="R188" s="21">
        <v>903.51</v>
      </c>
      <c r="S188" s="19">
        <v>294.82</v>
      </c>
      <c r="T188" s="20">
        <v>774.45</v>
      </c>
      <c r="U188" s="21">
        <v>1069.27</v>
      </c>
      <c r="V188" s="47">
        <v>1586.53</v>
      </c>
      <c r="W188" s="20">
        <v>2334.94</v>
      </c>
      <c r="X188" s="21">
        <v>3921.47</v>
      </c>
      <c r="Z188" s="1"/>
    </row>
    <row r="189" spans="1:26" ht="13">
      <c r="A189" s="2" t="s">
        <v>291</v>
      </c>
      <c r="B189" s="2" t="s">
        <v>190</v>
      </c>
      <c r="C189" s="89" t="s">
        <v>297</v>
      </c>
      <c r="D189" s="19">
        <v>879.16</v>
      </c>
      <c r="E189" s="20">
        <v>1691.41</v>
      </c>
      <c r="F189" s="21">
        <v>2570.5700000000002</v>
      </c>
      <c r="G189" s="19">
        <v>527.11</v>
      </c>
      <c r="H189" s="20">
        <v>1545.46</v>
      </c>
      <c r="I189" s="21">
        <v>2072.5700000000002</v>
      </c>
      <c r="J189" s="19">
        <v>732.14</v>
      </c>
      <c r="K189" s="20">
        <v>1443.22</v>
      </c>
      <c r="L189" s="21">
        <v>2175.36</v>
      </c>
      <c r="M189" s="19">
        <v>528</v>
      </c>
      <c r="N189" s="20">
        <v>1967.85</v>
      </c>
      <c r="O189" s="21">
        <v>2495.85</v>
      </c>
      <c r="P189" s="19">
        <v>441.45</v>
      </c>
      <c r="Q189" s="20">
        <v>1209.18</v>
      </c>
      <c r="R189" s="21">
        <v>1650.63</v>
      </c>
      <c r="S189" s="19">
        <v>632.16</v>
      </c>
      <c r="T189" s="20">
        <v>1119.2</v>
      </c>
      <c r="U189" s="21">
        <v>1751.36</v>
      </c>
      <c r="V189" s="47">
        <v>3740.02</v>
      </c>
      <c r="W189" s="20">
        <v>8976.32</v>
      </c>
      <c r="X189" s="21">
        <v>12716.34</v>
      </c>
      <c r="Z189" s="1"/>
    </row>
    <row r="190" spans="1:26" ht="13">
      <c r="A190" s="2" t="s">
        <v>291</v>
      </c>
      <c r="B190" s="2" t="s">
        <v>191</v>
      </c>
      <c r="C190" s="89" t="s">
        <v>297</v>
      </c>
      <c r="D190" s="19">
        <v>1469</v>
      </c>
      <c r="E190" s="20">
        <v>2290.0700000000002</v>
      </c>
      <c r="F190" s="21">
        <v>3759.07</v>
      </c>
      <c r="G190" s="19">
        <v>846.89</v>
      </c>
      <c r="H190" s="20">
        <v>1773.16</v>
      </c>
      <c r="I190" s="21">
        <v>2620.0500000000002</v>
      </c>
      <c r="J190" s="19">
        <v>1171.53</v>
      </c>
      <c r="K190" s="20">
        <v>2295.34</v>
      </c>
      <c r="L190" s="21">
        <v>3466.87</v>
      </c>
      <c r="M190" s="19">
        <v>744.96</v>
      </c>
      <c r="N190" s="20">
        <v>1702.03</v>
      </c>
      <c r="O190" s="21">
        <v>2446.9899999999998</v>
      </c>
      <c r="P190" s="19">
        <v>528.80999999999995</v>
      </c>
      <c r="Q190" s="20">
        <v>1832.04</v>
      </c>
      <c r="R190" s="21">
        <v>2360.85</v>
      </c>
      <c r="S190" s="19">
        <v>762.71</v>
      </c>
      <c r="T190" s="20">
        <v>1853.05</v>
      </c>
      <c r="U190" s="21">
        <v>2615.7600000000002</v>
      </c>
      <c r="V190" s="47">
        <v>5523.9</v>
      </c>
      <c r="W190" s="20">
        <v>11745.69</v>
      </c>
      <c r="X190" s="21">
        <v>17269.59</v>
      </c>
    </row>
    <row r="191" spans="1:26" ht="13">
      <c r="A191" s="2" t="s">
        <v>291</v>
      </c>
      <c r="B191" s="2" t="s">
        <v>192</v>
      </c>
      <c r="C191" s="89" t="s">
        <v>297</v>
      </c>
      <c r="D191" s="19">
        <v>0</v>
      </c>
      <c r="E191" s="20">
        <v>9.83</v>
      </c>
      <c r="F191" s="21">
        <v>9.83</v>
      </c>
      <c r="G191" s="19">
        <v>0.03</v>
      </c>
      <c r="H191" s="20">
        <v>60.02</v>
      </c>
      <c r="I191" s="21">
        <v>60.05</v>
      </c>
      <c r="J191" s="19">
        <v>1.3</v>
      </c>
      <c r="K191" s="20">
        <v>104.37</v>
      </c>
      <c r="L191" s="21">
        <v>105.67</v>
      </c>
      <c r="M191" s="19">
        <v>2.56</v>
      </c>
      <c r="N191" s="20">
        <v>122.12</v>
      </c>
      <c r="O191" s="21">
        <v>124.68</v>
      </c>
      <c r="P191" s="19">
        <v>18.3</v>
      </c>
      <c r="Q191" s="20">
        <v>20.46</v>
      </c>
      <c r="R191" s="21">
        <v>38.76</v>
      </c>
      <c r="S191" s="19">
        <v>15.34</v>
      </c>
      <c r="T191" s="20">
        <v>29.08</v>
      </c>
      <c r="U191" s="21">
        <v>44.42</v>
      </c>
      <c r="V191" s="47">
        <v>37.53</v>
      </c>
      <c r="W191" s="20">
        <v>345.88</v>
      </c>
      <c r="X191" s="21">
        <v>383.41</v>
      </c>
    </row>
    <row r="192" spans="1:26" ht="13">
      <c r="A192" s="2" t="s">
        <v>291</v>
      </c>
      <c r="B192" s="2" t="s">
        <v>193</v>
      </c>
      <c r="C192" s="89" t="s">
        <v>297</v>
      </c>
      <c r="D192" s="19">
        <v>0</v>
      </c>
      <c r="E192" s="20">
        <v>0</v>
      </c>
      <c r="F192" s="21">
        <v>0</v>
      </c>
      <c r="G192" s="19">
        <v>0</v>
      </c>
      <c r="H192" s="20">
        <v>0</v>
      </c>
      <c r="I192" s="21">
        <v>0</v>
      </c>
      <c r="J192" s="19">
        <v>0</v>
      </c>
      <c r="K192" s="20">
        <v>0</v>
      </c>
      <c r="L192" s="21">
        <v>0</v>
      </c>
      <c r="M192" s="19">
        <v>0</v>
      </c>
      <c r="N192" s="20">
        <v>0</v>
      </c>
      <c r="O192" s="21">
        <v>0</v>
      </c>
      <c r="P192" s="19">
        <v>0</v>
      </c>
      <c r="Q192" s="20">
        <v>0</v>
      </c>
      <c r="R192" s="21">
        <v>0</v>
      </c>
      <c r="S192" s="19">
        <v>0</v>
      </c>
      <c r="T192" s="20">
        <v>0</v>
      </c>
      <c r="U192" s="21">
        <v>0</v>
      </c>
      <c r="V192" s="47">
        <v>0</v>
      </c>
      <c r="W192" s="20">
        <v>0</v>
      </c>
      <c r="X192" s="21">
        <v>0</v>
      </c>
    </row>
    <row r="193" spans="1:26" ht="13">
      <c r="A193" s="2" t="s">
        <v>291</v>
      </c>
      <c r="B193" s="2" t="s">
        <v>194</v>
      </c>
      <c r="C193" s="89" t="s">
        <v>297</v>
      </c>
      <c r="D193" s="19">
        <v>0</v>
      </c>
      <c r="E193" s="20">
        <v>0</v>
      </c>
      <c r="F193" s="21">
        <v>0</v>
      </c>
      <c r="G193" s="19">
        <v>0</v>
      </c>
      <c r="H193" s="20">
        <v>0</v>
      </c>
      <c r="I193" s="21">
        <v>0</v>
      </c>
      <c r="J193" s="19">
        <v>0</v>
      </c>
      <c r="K193" s="20">
        <v>0</v>
      </c>
      <c r="L193" s="21">
        <v>0</v>
      </c>
      <c r="M193" s="19">
        <v>0</v>
      </c>
      <c r="N193" s="20">
        <v>0</v>
      </c>
      <c r="O193" s="21">
        <v>0</v>
      </c>
      <c r="P193" s="19">
        <v>0</v>
      </c>
      <c r="Q193" s="20">
        <v>0</v>
      </c>
      <c r="R193" s="21">
        <v>0</v>
      </c>
      <c r="S193" s="19">
        <v>0</v>
      </c>
      <c r="T193" s="20">
        <v>0</v>
      </c>
      <c r="U193" s="21">
        <v>0</v>
      </c>
      <c r="V193" s="47">
        <v>0</v>
      </c>
      <c r="W193" s="20">
        <v>0</v>
      </c>
      <c r="X193" s="21">
        <v>0</v>
      </c>
    </row>
    <row r="194" spans="1:26" ht="13">
      <c r="A194" s="2" t="s">
        <v>291</v>
      </c>
      <c r="B194" s="2" t="s">
        <v>195</v>
      </c>
      <c r="C194" s="89" t="s">
        <v>297</v>
      </c>
      <c r="D194" s="19">
        <v>0.12</v>
      </c>
      <c r="E194" s="20">
        <v>111.61</v>
      </c>
      <c r="F194" s="21">
        <v>111.73</v>
      </c>
      <c r="G194" s="19">
        <v>0.03</v>
      </c>
      <c r="H194" s="20">
        <v>1078.45</v>
      </c>
      <c r="I194" s="21">
        <v>1078.48</v>
      </c>
      <c r="J194" s="19">
        <v>0.02</v>
      </c>
      <c r="K194" s="20">
        <v>1391.46</v>
      </c>
      <c r="L194" s="21">
        <v>1391.48</v>
      </c>
      <c r="M194" s="19">
        <v>0.01</v>
      </c>
      <c r="N194" s="20">
        <v>1458.93</v>
      </c>
      <c r="O194" s="21">
        <v>1458.94</v>
      </c>
      <c r="P194" s="19">
        <v>0.03</v>
      </c>
      <c r="Q194" s="20">
        <v>603.29999999999995</v>
      </c>
      <c r="R194" s="21">
        <v>603.33000000000004</v>
      </c>
      <c r="S194" s="19">
        <v>0.03</v>
      </c>
      <c r="T194" s="20">
        <v>964.75</v>
      </c>
      <c r="U194" s="21">
        <v>964.78</v>
      </c>
      <c r="V194" s="47">
        <v>0.24</v>
      </c>
      <c r="W194" s="20">
        <v>5608.5</v>
      </c>
      <c r="X194" s="21">
        <v>5608.74</v>
      </c>
    </row>
    <row r="195" spans="1:26" ht="13">
      <c r="A195" s="2" t="s">
        <v>291</v>
      </c>
      <c r="B195" s="2" t="s">
        <v>196</v>
      </c>
      <c r="C195" s="89" t="s">
        <v>297</v>
      </c>
      <c r="D195" s="19">
        <v>2.02</v>
      </c>
      <c r="E195" s="20">
        <v>16.600000000000001</v>
      </c>
      <c r="F195" s="21">
        <v>18.62</v>
      </c>
      <c r="G195" s="19">
        <v>5.9</v>
      </c>
      <c r="H195" s="20">
        <v>5.67</v>
      </c>
      <c r="I195" s="21">
        <v>11.57</v>
      </c>
      <c r="J195" s="19">
        <v>11.95</v>
      </c>
      <c r="K195" s="20">
        <v>4.83</v>
      </c>
      <c r="L195" s="21">
        <v>16.78</v>
      </c>
      <c r="M195" s="19">
        <v>9.23</v>
      </c>
      <c r="N195" s="20">
        <v>7.06</v>
      </c>
      <c r="O195" s="21">
        <v>16.29</v>
      </c>
      <c r="P195" s="19">
        <v>10.26</v>
      </c>
      <c r="Q195" s="20">
        <v>3.56</v>
      </c>
      <c r="R195" s="21">
        <v>13.82</v>
      </c>
      <c r="S195" s="19">
        <v>10.31</v>
      </c>
      <c r="T195" s="20">
        <v>5.2</v>
      </c>
      <c r="U195" s="21">
        <v>15.51</v>
      </c>
      <c r="V195" s="47">
        <v>49.67</v>
      </c>
      <c r="W195" s="20">
        <v>42.92</v>
      </c>
      <c r="X195" s="21">
        <v>92.59</v>
      </c>
    </row>
    <row r="196" spans="1:26" ht="13">
      <c r="A196" s="2" t="s">
        <v>291</v>
      </c>
      <c r="B196" s="2" t="s">
        <v>197</v>
      </c>
      <c r="C196" s="89" t="s">
        <v>297</v>
      </c>
      <c r="D196" s="19">
        <v>520.73</v>
      </c>
      <c r="E196" s="20">
        <v>26.46</v>
      </c>
      <c r="F196" s="21">
        <v>547.19000000000005</v>
      </c>
      <c r="G196" s="19">
        <v>543.58000000000004</v>
      </c>
      <c r="H196" s="20">
        <v>59.99</v>
      </c>
      <c r="I196" s="21">
        <v>603.57000000000005</v>
      </c>
      <c r="J196" s="19">
        <v>560.12</v>
      </c>
      <c r="K196" s="20">
        <v>63.21</v>
      </c>
      <c r="L196" s="21">
        <v>623.33000000000004</v>
      </c>
      <c r="M196" s="19">
        <v>610.12</v>
      </c>
      <c r="N196" s="20">
        <v>150.13</v>
      </c>
      <c r="O196" s="21">
        <v>760.25</v>
      </c>
      <c r="P196" s="19">
        <v>388.9</v>
      </c>
      <c r="Q196" s="20">
        <v>208.46</v>
      </c>
      <c r="R196" s="21">
        <v>597.36</v>
      </c>
      <c r="S196" s="19">
        <v>459.33</v>
      </c>
      <c r="T196" s="20">
        <v>186.15</v>
      </c>
      <c r="U196" s="21">
        <v>645.48</v>
      </c>
      <c r="V196" s="47">
        <v>3082.78</v>
      </c>
      <c r="W196" s="20">
        <v>694.4</v>
      </c>
      <c r="X196" s="21">
        <v>3777.18</v>
      </c>
    </row>
    <row r="197" spans="1:26" ht="13">
      <c r="A197" s="2" t="s">
        <v>291</v>
      </c>
      <c r="B197" s="2" t="s">
        <v>198</v>
      </c>
      <c r="C197" s="89" t="s">
        <v>297</v>
      </c>
      <c r="D197" s="19">
        <v>323.19</v>
      </c>
      <c r="E197" s="20">
        <v>34.200000000000003</v>
      </c>
      <c r="F197" s="21">
        <v>357.39</v>
      </c>
      <c r="G197" s="19">
        <v>227.5</v>
      </c>
      <c r="H197" s="20">
        <v>62.56</v>
      </c>
      <c r="I197" s="21">
        <v>290.06</v>
      </c>
      <c r="J197" s="19">
        <v>304.05</v>
      </c>
      <c r="K197" s="20">
        <v>105.7</v>
      </c>
      <c r="L197" s="21">
        <v>409.75</v>
      </c>
      <c r="M197" s="19">
        <v>489.14</v>
      </c>
      <c r="N197" s="20">
        <v>176.22</v>
      </c>
      <c r="O197" s="21">
        <v>665.36</v>
      </c>
      <c r="P197" s="19">
        <v>331.74</v>
      </c>
      <c r="Q197" s="20">
        <v>308.47000000000003</v>
      </c>
      <c r="R197" s="21">
        <v>640.21</v>
      </c>
      <c r="S197" s="19">
        <v>405.08</v>
      </c>
      <c r="T197" s="20">
        <v>184.97</v>
      </c>
      <c r="U197" s="21">
        <v>590.04999999999995</v>
      </c>
      <c r="V197" s="47">
        <v>2080.6999999999998</v>
      </c>
      <c r="W197" s="20">
        <v>872.12</v>
      </c>
      <c r="X197" s="21">
        <v>2952.82</v>
      </c>
    </row>
    <row r="198" spans="1:26" ht="13">
      <c r="A198" s="2" t="s">
        <v>291</v>
      </c>
      <c r="B198" s="2" t="s">
        <v>199</v>
      </c>
      <c r="C198" s="89" t="s">
        <v>297</v>
      </c>
      <c r="D198" s="19">
        <v>40.119999999999997</v>
      </c>
      <c r="E198" s="20">
        <v>251.68</v>
      </c>
      <c r="F198" s="21">
        <v>291.8</v>
      </c>
      <c r="G198" s="19">
        <v>188.45</v>
      </c>
      <c r="H198" s="20">
        <v>290.07</v>
      </c>
      <c r="I198" s="21">
        <v>478.52</v>
      </c>
      <c r="J198" s="19">
        <v>49.13</v>
      </c>
      <c r="K198" s="20">
        <v>410.15</v>
      </c>
      <c r="L198" s="21">
        <v>459.28</v>
      </c>
      <c r="M198" s="19">
        <v>160.63999999999999</v>
      </c>
      <c r="N198" s="20">
        <v>408.43</v>
      </c>
      <c r="O198" s="21">
        <v>569.07000000000005</v>
      </c>
      <c r="P198" s="19">
        <v>187.97</v>
      </c>
      <c r="Q198" s="20">
        <v>373.56</v>
      </c>
      <c r="R198" s="21">
        <v>561.53</v>
      </c>
      <c r="S198" s="19">
        <v>97.94</v>
      </c>
      <c r="T198" s="20">
        <v>366.29</v>
      </c>
      <c r="U198" s="21">
        <v>464.23</v>
      </c>
      <c r="V198" s="47">
        <v>724.25</v>
      </c>
      <c r="W198" s="20">
        <v>2100.1799999999998</v>
      </c>
      <c r="X198" s="21">
        <v>2824.43</v>
      </c>
    </row>
    <row r="199" spans="1:26" ht="13">
      <c r="A199" s="2" t="s">
        <v>291</v>
      </c>
      <c r="B199" s="2" t="s">
        <v>200</v>
      </c>
      <c r="C199" s="89" t="s">
        <v>297</v>
      </c>
      <c r="D199" s="19">
        <v>152.15</v>
      </c>
      <c r="E199" s="20">
        <v>97.73</v>
      </c>
      <c r="F199" s="21">
        <v>249.88</v>
      </c>
      <c r="G199" s="19">
        <v>222.75</v>
      </c>
      <c r="H199" s="20">
        <v>213.97</v>
      </c>
      <c r="I199" s="21">
        <v>436.72</v>
      </c>
      <c r="J199" s="19">
        <v>203.34</v>
      </c>
      <c r="K199" s="20">
        <v>215.99</v>
      </c>
      <c r="L199" s="21">
        <v>419.33</v>
      </c>
      <c r="M199" s="19">
        <v>258.01</v>
      </c>
      <c r="N199" s="20">
        <v>206.5</v>
      </c>
      <c r="O199" s="21">
        <v>464.51</v>
      </c>
      <c r="P199" s="19">
        <v>493.19</v>
      </c>
      <c r="Q199" s="20">
        <v>118.3</v>
      </c>
      <c r="R199" s="21">
        <v>611.49</v>
      </c>
      <c r="S199" s="19">
        <v>246.82</v>
      </c>
      <c r="T199" s="20">
        <v>192.46</v>
      </c>
      <c r="U199" s="21">
        <v>439.28</v>
      </c>
      <c r="V199" s="47">
        <v>1576.26</v>
      </c>
      <c r="W199" s="20">
        <v>1044.95</v>
      </c>
      <c r="X199" s="21">
        <v>2621.21</v>
      </c>
    </row>
    <row r="200" spans="1:26" ht="13">
      <c r="A200" s="2" t="s">
        <v>291</v>
      </c>
      <c r="B200" s="2" t="s">
        <v>201</v>
      </c>
      <c r="C200" s="89" t="s">
        <v>297</v>
      </c>
      <c r="D200" s="19">
        <v>903.18</v>
      </c>
      <c r="E200" s="20">
        <v>285.39</v>
      </c>
      <c r="F200" s="21">
        <v>1188.57</v>
      </c>
      <c r="G200" s="19">
        <v>722.54</v>
      </c>
      <c r="H200" s="20">
        <v>490.23</v>
      </c>
      <c r="I200" s="21">
        <v>1212.77</v>
      </c>
      <c r="J200" s="19">
        <v>1122.48</v>
      </c>
      <c r="K200" s="20">
        <v>285.11</v>
      </c>
      <c r="L200" s="21">
        <v>1407.59</v>
      </c>
      <c r="M200" s="19">
        <v>714.64</v>
      </c>
      <c r="N200" s="20">
        <v>557.66</v>
      </c>
      <c r="O200" s="21">
        <v>1272.3</v>
      </c>
      <c r="P200" s="19">
        <v>573.27</v>
      </c>
      <c r="Q200" s="20">
        <v>457.48</v>
      </c>
      <c r="R200" s="21">
        <v>1030.75</v>
      </c>
      <c r="S200" s="19">
        <v>552.02</v>
      </c>
      <c r="T200" s="20">
        <v>783.79</v>
      </c>
      <c r="U200" s="21">
        <v>1335.81</v>
      </c>
      <c r="V200" s="47">
        <v>4588.13</v>
      </c>
      <c r="W200" s="20">
        <v>2859.66</v>
      </c>
      <c r="X200" s="21">
        <v>7447.79</v>
      </c>
    </row>
    <row r="201" spans="1:26" ht="13">
      <c r="A201" s="2" t="s">
        <v>291</v>
      </c>
      <c r="B201" s="2" t="s">
        <v>202</v>
      </c>
      <c r="C201" s="89" t="s">
        <v>297</v>
      </c>
      <c r="D201" s="19">
        <v>56.67</v>
      </c>
      <c r="E201" s="20">
        <v>52.81</v>
      </c>
      <c r="F201" s="21">
        <v>109.48</v>
      </c>
      <c r="G201" s="19">
        <v>140.51</v>
      </c>
      <c r="H201" s="20">
        <v>80.98</v>
      </c>
      <c r="I201" s="21">
        <v>221.49</v>
      </c>
      <c r="J201" s="19">
        <v>46.89</v>
      </c>
      <c r="K201" s="20">
        <v>59.95</v>
      </c>
      <c r="L201" s="21">
        <v>106.84</v>
      </c>
      <c r="M201" s="19">
        <v>106.75</v>
      </c>
      <c r="N201" s="20">
        <v>96.34</v>
      </c>
      <c r="O201" s="21">
        <v>203.09</v>
      </c>
      <c r="P201" s="19">
        <v>101.48</v>
      </c>
      <c r="Q201" s="20">
        <v>73.599999999999994</v>
      </c>
      <c r="R201" s="21">
        <v>175.08</v>
      </c>
      <c r="S201" s="19">
        <v>95.1</v>
      </c>
      <c r="T201" s="20">
        <v>92.64</v>
      </c>
      <c r="U201" s="21">
        <v>187.74</v>
      </c>
      <c r="V201" s="47">
        <v>547.4</v>
      </c>
      <c r="W201" s="20">
        <v>456.32</v>
      </c>
      <c r="X201" s="21">
        <v>1003.72</v>
      </c>
    </row>
    <row r="202" spans="1:26" ht="13">
      <c r="A202" s="2" t="s">
        <v>291</v>
      </c>
      <c r="B202" s="2" t="s">
        <v>203</v>
      </c>
      <c r="C202" s="89" t="s">
        <v>297</v>
      </c>
      <c r="D202" s="19">
        <v>38.18</v>
      </c>
      <c r="E202" s="20">
        <v>1.39</v>
      </c>
      <c r="F202" s="21">
        <v>39.57</v>
      </c>
      <c r="G202" s="19">
        <v>71.62</v>
      </c>
      <c r="H202" s="20">
        <v>0.91</v>
      </c>
      <c r="I202" s="21">
        <v>72.53</v>
      </c>
      <c r="J202" s="19">
        <v>7.9</v>
      </c>
      <c r="K202" s="20">
        <v>0</v>
      </c>
      <c r="L202" s="21">
        <v>7.9</v>
      </c>
      <c r="M202" s="19">
        <v>56.1</v>
      </c>
      <c r="N202" s="20">
        <v>0.34</v>
      </c>
      <c r="O202" s="21">
        <v>56.44</v>
      </c>
      <c r="P202" s="19">
        <v>78.23</v>
      </c>
      <c r="Q202" s="20">
        <v>1.73</v>
      </c>
      <c r="R202" s="21">
        <v>79.959999999999994</v>
      </c>
      <c r="S202" s="19">
        <v>84.13</v>
      </c>
      <c r="T202" s="20">
        <v>1.21</v>
      </c>
      <c r="U202" s="21">
        <v>85.34</v>
      </c>
      <c r="V202" s="47">
        <v>336.16</v>
      </c>
      <c r="W202" s="20">
        <v>5.58</v>
      </c>
      <c r="X202" s="21">
        <v>341.74</v>
      </c>
    </row>
    <row r="203" spans="1:26" ht="13">
      <c r="A203" s="2" t="s">
        <v>291</v>
      </c>
      <c r="B203" s="2" t="s">
        <v>204</v>
      </c>
      <c r="C203" s="89" t="s">
        <v>297</v>
      </c>
      <c r="D203" s="19">
        <v>7609.67</v>
      </c>
      <c r="E203" s="20">
        <v>2978.65</v>
      </c>
      <c r="F203" s="21">
        <v>10588.32</v>
      </c>
      <c r="G203" s="19">
        <v>12160.29</v>
      </c>
      <c r="H203" s="20">
        <v>16472.05</v>
      </c>
      <c r="I203" s="21">
        <v>28632.34</v>
      </c>
      <c r="J203" s="19">
        <v>11845.44</v>
      </c>
      <c r="K203" s="20">
        <v>16150.87</v>
      </c>
      <c r="L203" s="21">
        <v>27996.31</v>
      </c>
      <c r="M203" s="19">
        <v>12458.43</v>
      </c>
      <c r="N203" s="20">
        <v>24778</v>
      </c>
      <c r="O203" s="21">
        <v>37236.43</v>
      </c>
      <c r="P203" s="19">
        <v>4437.16</v>
      </c>
      <c r="Q203" s="20">
        <v>25183.03</v>
      </c>
      <c r="R203" s="21">
        <v>29620.19</v>
      </c>
      <c r="S203" s="19">
        <v>9387.16</v>
      </c>
      <c r="T203" s="20">
        <v>22868.03</v>
      </c>
      <c r="U203" s="21">
        <v>32255.19</v>
      </c>
      <c r="V203" s="47">
        <v>57898.15</v>
      </c>
      <c r="W203" s="20">
        <v>108430.63</v>
      </c>
      <c r="X203" s="21">
        <v>166328.78</v>
      </c>
    </row>
    <row r="204" spans="1:26" ht="13">
      <c r="A204" s="2" t="s">
        <v>291</v>
      </c>
      <c r="B204" s="2" t="s">
        <v>205</v>
      </c>
      <c r="C204" s="89" t="s">
        <v>297</v>
      </c>
      <c r="D204" s="19">
        <v>7670.48</v>
      </c>
      <c r="E204" s="20">
        <v>5293.58</v>
      </c>
      <c r="F204" s="21">
        <v>12964.06</v>
      </c>
      <c r="G204" s="19">
        <v>2503.09</v>
      </c>
      <c r="H204" s="20">
        <v>4193.34</v>
      </c>
      <c r="I204" s="21">
        <v>6696.43</v>
      </c>
      <c r="J204" s="19">
        <v>1846.7</v>
      </c>
      <c r="K204" s="20">
        <v>5501.09</v>
      </c>
      <c r="L204" s="21">
        <v>7347.79</v>
      </c>
      <c r="M204" s="19">
        <v>1990.16</v>
      </c>
      <c r="N204" s="20">
        <v>3787.74</v>
      </c>
      <c r="O204" s="21">
        <v>5777.9</v>
      </c>
      <c r="P204" s="19">
        <v>2120.65</v>
      </c>
      <c r="Q204" s="20">
        <v>3294.63</v>
      </c>
      <c r="R204" s="21">
        <v>5415.28</v>
      </c>
      <c r="S204" s="19">
        <v>2398.31</v>
      </c>
      <c r="T204" s="20">
        <v>289.2</v>
      </c>
      <c r="U204" s="21">
        <v>2687.51</v>
      </c>
      <c r="V204" s="47">
        <v>18529.39</v>
      </c>
      <c r="W204" s="20">
        <v>22359.58</v>
      </c>
      <c r="X204" s="21">
        <v>40888.97</v>
      </c>
    </row>
    <row r="205" spans="1:26" ht="13">
      <c r="A205" s="2" t="s">
        <v>291</v>
      </c>
      <c r="B205" s="2" t="s">
        <v>206</v>
      </c>
      <c r="C205" s="89" t="s">
        <v>297</v>
      </c>
      <c r="D205" s="19">
        <v>374.86</v>
      </c>
      <c r="E205" s="20">
        <v>983.33</v>
      </c>
      <c r="F205" s="21">
        <v>1358.19</v>
      </c>
      <c r="G205" s="19">
        <v>318.22000000000003</v>
      </c>
      <c r="H205" s="20">
        <v>758.53</v>
      </c>
      <c r="I205" s="21">
        <v>1076.75</v>
      </c>
      <c r="J205" s="19">
        <v>336.9</v>
      </c>
      <c r="K205" s="20">
        <v>799.18</v>
      </c>
      <c r="L205" s="21">
        <v>1136.08</v>
      </c>
      <c r="M205" s="19">
        <v>294.39999999999998</v>
      </c>
      <c r="N205" s="20">
        <v>1001.08</v>
      </c>
      <c r="O205" s="21">
        <v>1295.48</v>
      </c>
      <c r="P205" s="19">
        <v>322.82</v>
      </c>
      <c r="Q205" s="20">
        <v>633.52</v>
      </c>
      <c r="R205" s="21">
        <v>956.34</v>
      </c>
      <c r="S205" s="19">
        <v>433.04</v>
      </c>
      <c r="T205" s="20">
        <v>872.51</v>
      </c>
      <c r="U205" s="21">
        <v>1305.55</v>
      </c>
      <c r="V205" s="47">
        <v>2080.2399999999998</v>
      </c>
      <c r="W205" s="20">
        <v>5048.1499999999996</v>
      </c>
      <c r="X205" s="21">
        <v>7128.39</v>
      </c>
    </row>
    <row r="206" spans="1:26" ht="13">
      <c r="A206" s="2" t="s">
        <v>291</v>
      </c>
      <c r="B206" s="2" t="s">
        <v>207</v>
      </c>
      <c r="C206" s="89" t="s">
        <v>297</v>
      </c>
      <c r="D206" s="19">
        <v>3.89</v>
      </c>
      <c r="E206" s="20">
        <v>1.1599999999999999</v>
      </c>
      <c r="F206" s="21">
        <v>5.05</v>
      </c>
      <c r="G206" s="19">
        <v>0</v>
      </c>
      <c r="H206" s="20">
        <v>0.1</v>
      </c>
      <c r="I206" s="21">
        <v>0.1</v>
      </c>
      <c r="J206" s="19">
        <v>81.12</v>
      </c>
      <c r="K206" s="20">
        <v>15.78</v>
      </c>
      <c r="L206" s="21">
        <v>96.9</v>
      </c>
      <c r="M206" s="19">
        <v>150.91</v>
      </c>
      <c r="N206" s="20">
        <v>84.56</v>
      </c>
      <c r="O206" s="21">
        <v>235.47</v>
      </c>
      <c r="P206" s="19">
        <v>60</v>
      </c>
      <c r="Q206" s="20">
        <v>102.99</v>
      </c>
      <c r="R206" s="21">
        <v>162.99</v>
      </c>
      <c r="S206" s="19">
        <v>79.099999999999994</v>
      </c>
      <c r="T206" s="20">
        <v>86.69</v>
      </c>
      <c r="U206" s="21">
        <v>165.79</v>
      </c>
      <c r="V206" s="47">
        <v>375.02</v>
      </c>
      <c r="W206" s="20">
        <v>291.27999999999997</v>
      </c>
      <c r="X206" s="21">
        <v>666.3</v>
      </c>
    </row>
    <row r="207" spans="1:26" ht="13">
      <c r="A207" s="2" t="s">
        <v>291</v>
      </c>
      <c r="B207" s="2" t="s">
        <v>208</v>
      </c>
      <c r="C207" s="89" t="s">
        <v>297</v>
      </c>
      <c r="D207" s="19">
        <v>69.41</v>
      </c>
      <c r="E207" s="20">
        <v>47.95</v>
      </c>
      <c r="F207" s="21">
        <v>117.36</v>
      </c>
      <c r="G207" s="19">
        <v>89.04</v>
      </c>
      <c r="H207" s="20">
        <v>77.91</v>
      </c>
      <c r="I207" s="21">
        <v>166.95</v>
      </c>
      <c r="J207" s="19">
        <v>125.53</v>
      </c>
      <c r="K207" s="20">
        <v>16.420000000000002</v>
      </c>
      <c r="L207" s="21">
        <v>141.94999999999999</v>
      </c>
      <c r="M207" s="19">
        <v>137.69</v>
      </c>
      <c r="N207" s="20">
        <v>59.44</v>
      </c>
      <c r="O207" s="21">
        <v>197.13</v>
      </c>
      <c r="P207" s="19">
        <v>75.900000000000006</v>
      </c>
      <c r="Q207" s="20">
        <v>103.73</v>
      </c>
      <c r="R207" s="21">
        <v>179.63</v>
      </c>
      <c r="S207" s="19">
        <v>63.18</v>
      </c>
      <c r="T207" s="20">
        <v>89.29</v>
      </c>
      <c r="U207" s="21">
        <v>152.47</v>
      </c>
      <c r="V207" s="47">
        <v>560.75</v>
      </c>
      <c r="W207" s="20">
        <v>394.74</v>
      </c>
      <c r="X207" s="21">
        <v>955.49</v>
      </c>
      <c r="Z207" s="1"/>
    </row>
    <row r="208" spans="1:26" ht="13">
      <c r="A208" s="2" t="s">
        <v>291</v>
      </c>
      <c r="B208" s="2" t="s">
        <v>209</v>
      </c>
      <c r="C208" s="89" t="s">
        <v>297</v>
      </c>
      <c r="D208" s="19">
        <v>77.34</v>
      </c>
      <c r="E208" s="20">
        <v>38.78</v>
      </c>
      <c r="F208" s="21">
        <v>116.12</v>
      </c>
      <c r="G208" s="19">
        <v>88.09</v>
      </c>
      <c r="H208" s="20">
        <v>55.24</v>
      </c>
      <c r="I208" s="21">
        <v>143.33000000000001</v>
      </c>
      <c r="J208" s="19">
        <v>98.48</v>
      </c>
      <c r="K208" s="20">
        <v>19.260000000000002</v>
      </c>
      <c r="L208" s="21">
        <v>117.74</v>
      </c>
      <c r="M208" s="19">
        <v>124.78</v>
      </c>
      <c r="N208" s="20">
        <v>62.54</v>
      </c>
      <c r="O208" s="21">
        <v>187.32</v>
      </c>
      <c r="P208" s="19">
        <v>52.85</v>
      </c>
      <c r="Q208" s="20">
        <v>125.5</v>
      </c>
      <c r="R208" s="21">
        <v>178.35</v>
      </c>
      <c r="S208" s="19">
        <v>68.540000000000006</v>
      </c>
      <c r="T208" s="20">
        <v>87.61</v>
      </c>
      <c r="U208" s="21">
        <v>156.15</v>
      </c>
      <c r="V208" s="47">
        <v>510.08</v>
      </c>
      <c r="W208" s="20">
        <v>388.93</v>
      </c>
      <c r="X208" s="21">
        <v>899.01</v>
      </c>
      <c r="Z208" s="1"/>
    </row>
    <row r="209" spans="1:24" ht="13">
      <c r="A209" s="2" t="s">
        <v>291</v>
      </c>
      <c r="B209" s="2" t="s">
        <v>210</v>
      </c>
      <c r="C209" s="89" t="s">
        <v>297</v>
      </c>
      <c r="D209" s="19">
        <v>69.53</v>
      </c>
      <c r="E209" s="20">
        <v>24.05</v>
      </c>
      <c r="F209" s="21">
        <v>93.58</v>
      </c>
      <c r="G209" s="19">
        <v>112.08</v>
      </c>
      <c r="H209" s="20">
        <v>36.74</v>
      </c>
      <c r="I209" s="21">
        <v>148.82</v>
      </c>
      <c r="J209" s="19">
        <v>78.52</v>
      </c>
      <c r="K209" s="20">
        <v>22.16</v>
      </c>
      <c r="L209" s="21">
        <v>100.68</v>
      </c>
      <c r="M209" s="19">
        <v>119.64</v>
      </c>
      <c r="N209" s="20">
        <v>80.63</v>
      </c>
      <c r="O209" s="21">
        <v>200.27</v>
      </c>
      <c r="P209" s="19">
        <v>76.209999999999994</v>
      </c>
      <c r="Q209" s="20">
        <v>114.92</v>
      </c>
      <c r="R209" s="21">
        <v>191.13</v>
      </c>
      <c r="S209" s="19">
        <v>46.05</v>
      </c>
      <c r="T209" s="20">
        <v>50.33</v>
      </c>
      <c r="U209" s="21">
        <v>96.38</v>
      </c>
      <c r="V209" s="47">
        <v>502.03</v>
      </c>
      <c r="W209" s="20">
        <v>328.83</v>
      </c>
      <c r="X209" s="21">
        <v>830.86</v>
      </c>
    </row>
    <row r="210" spans="1:24" ht="13">
      <c r="A210" s="2" t="s">
        <v>291</v>
      </c>
      <c r="B210" s="2" t="s">
        <v>211</v>
      </c>
      <c r="C210" s="89" t="s">
        <v>297</v>
      </c>
      <c r="D210" s="19">
        <v>238.51</v>
      </c>
      <c r="E210" s="20">
        <v>0.02</v>
      </c>
      <c r="F210" s="21">
        <v>238.53</v>
      </c>
      <c r="G210" s="19">
        <v>247.39</v>
      </c>
      <c r="H210" s="20">
        <v>0</v>
      </c>
      <c r="I210" s="21">
        <v>247.39</v>
      </c>
      <c r="J210" s="19">
        <v>314.14999999999998</v>
      </c>
      <c r="K210" s="20">
        <v>0.02</v>
      </c>
      <c r="L210" s="21">
        <v>314.17</v>
      </c>
      <c r="M210" s="19">
        <v>332.38</v>
      </c>
      <c r="N210" s="20">
        <v>0.03</v>
      </c>
      <c r="O210" s="21">
        <v>332.41</v>
      </c>
      <c r="P210" s="19">
        <v>337.06</v>
      </c>
      <c r="Q210" s="20">
        <v>0.01</v>
      </c>
      <c r="R210" s="21">
        <v>337.07</v>
      </c>
      <c r="S210" s="19">
        <v>346.12</v>
      </c>
      <c r="T210" s="20">
        <v>0</v>
      </c>
      <c r="U210" s="21">
        <v>346.12</v>
      </c>
      <c r="V210" s="47">
        <v>1815.61</v>
      </c>
      <c r="W210" s="20">
        <v>0.08</v>
      </c>
      <c r="X210" s="21">
        <v>1815.69</v>
      </c>
    </row>
    <row r="211" spans="1:24" ht="13">
      <c r="A211" s="2" t="s">
        <v>291</v>
      </c>
      <c r="B211" s="2" t="s">
        <v>212</v>
      </c>
      <c r="C211" s="89" t="s">
        <v>297</v>
      </c>
      <c r="D211" s="19">
        <v>89.95</v>
      </c>
      <c r="E211" s="20">
        <v>0.12</v>
      </c>
      <c r="F211" s="21">
        <v>90.07</v>
      </c>
      <c r="G211" s="19">
        <v>177.06</v>
      </c>
      <c r="H211" s="20">
        <v>0.04</v>
      </c>
      <c r="I211" s="21">
        <v>177.1</v>
      </c>
      <c r="J211" s="19">
        <v>207.04</v>
      </c>
      <c r="K211" s="20">
        <v>7.0000000000000007E-2</v>
      </c>
      <c r="L211" s="21">
        <v>207.11</v>
      </c>
      <c r="M211" s="19">
        <v>223.26</v>
      </c>
      <c r="N211" s="20">
        <v>0.08</v>
      </c>
      <c r="O211" s="21">
        <v>223.34</v>
      </c>
      <c r="P211" s="19">
        <v>249.29</v>
      </c>
      <c r="Q211" s="20">
        <v>0.03</v>
      </c>
      <c r="R211" s="21">
        <v>249.32</v>
      </c>
      <c r="S211" s="19">
        <v>242.84</v>
      </c>
      <c r="T211" s="20">
        <v>0.11</v>
      </c>
      <c r="U211" s="21">
        <v>242.95</v>
      </c>
      <c r="V211" s="47">
        <v>1189.44</v>
      </c>
      <c r="W211" s="20">
        <v>0.45</v>
      </c>
      <c r="X211" s="21">
        <v>1189.8900000000001</v>
      </c>
    </row>
    <row r="212" spans="1:24" ht="13">
      <c r="A212" s="2" t="s">
        <v>292</v>
      </c>
      <c r="B212" s="2" t="s">
        <v>213</v>
      </c>
      <c r="C212" s="89" t="s">
        <v>297</v>
      </c>
      <c r="D212" s="19">
        <v>11435.31</v>
      </c>
      <c r="E212" s="20">
        <v>11886.48</v>
      </c>
      <c r="F212" s="21">
        <v>23321.79</v>
      </c>
      <c r="G212" s="19">
        <v>6872.31</v>
      </c>
      <c r="H212" s="20">
        <v>23187.47</v>
      </c>
      <c r="I212" s="21">
        <v>30059.78</v>
      </c>
      <c r="J212" s="19">
        <v>7351.7</v>
      </c>
      <c r="K212" s="20">
        <v>17643.689999999999</v>
      </c>
      <c r="L212" s="21">
        <v>24995.39</v>
      </c>
      <c r="M212" s="19">
        <v>8864.91</v>
      </c>
      <c r="N212" s="20">
        <v>9815.85</v>
      </c>
      <c r="O212" s="21">
        <v>18680.759999999998</v>
      </c>
      <c r="P212" s="19">
        <v>7497.63</v>
      </c>
      <c r="Q212" s="20">
        <v>13313.97</v>
      </c>
      <c r="R212" s="21">
        <v>20811.599999999999</v>
      </c>
      <c r="S212" s="19">
        <v>2604.83</v>
      </c>
      <c r="T212" s="20">
        <v>3258.23</v>
      </c>
      <c r="U212" s="21">
        <v>5863.06</v>
      </c>
      <c r="V212" s="47">
        <v>44626.69</v>
      </c>
      <c r="W212" s="20">
        <v>79105.69</v>
      </c>
      <c r="X212" s="21">
        <v>123732.38</v>
      </c>
    </row>
    <row r="213" spans="1:24" ht="13">
      <c r="A213" s="2" t="s">
        <v>293</v>
      </c>
      <c r="B213" s="2" t="s">
        <v>214</v>
      </c>
      <c r="C213" s="89" t="s">
        <v>297</v>
      </c>
      <c r="D213" s="19">
        <v>7009.75</v>
      </c>
      <c r="E213" s="20">
        <v>10519.05</v>
      </c>
      <c r="F213" s="21">
        <v>17528.8</v>
      </c>
      <c r="G213" s="19">
        <v>4537.3500000000004</v>
      </c>
      <c r="H213" s="20">
        <v>17724.5</v>
      </c>
      <c r="I213" s="21">
        <v>22261.85</v>
      </c>
      <c r="J213" s="19">
        <v>8373.6</v>
      </c>
      <c r="K213" s="20">
        <v>13080.3</v>
      </c>
      <c r="L213" s="21">
        <v>21453.9</v>
      </c>
      <c r="M213" s="19">
        <v>7981.9</v>
      </c>
      <c r="N213" s="20">
        <v>11119.6</v>
      </c>
      <c r="O213" s="21">
        <v>19101.5</v>
      </c>
      <c r="P213" s="19">
        <v>7323.65</v>
      </c>
      <c r="Q213" s="20">
        <v>7343.4</v>
      </c>
      <c r="R213" s="21">
        <v>14667.05</v>
      </c>
      <c r="S213" s="19">
        <v>6596</v>
      </c>
      <c r="T213" s="20">
        <v>10917.1</v>
      </c>
      <c r="U213" s="21">
        <v>17513.099999999999</v>
      </c>
      <c r="V213" s="47">
        <v>41822.25</v>
      </c>
      <c r="W213" s="20">
        <v>70703.95</v>
      </c>
      <c r="X213" s="21">
        <v>112526.2</v>
      </c>
    </row>
    <row r="214" spans="1:24" ht="13">
      <c r="A214" s="2" t="s">
        <v>293</v>
      </c>
      <c r="B214" s="2" t="s">
        <v>215</v>
      </c>
      <c r="C214" s="89" t="s">
        <v>297</v>
      </c>
      <c r="D214" s="19">
        <v>2346.35</v>
      </c>
      <c r="E214" s="20">
        <v>17366.2</v>
      </c>
      <c r="F214" s="21">
        <v>19712.55</v>
      </c>
      <c r="G214" s="19">
        <v>2306.5</v>
      </c>
      <c r="H214" s="20">
        <v>22413.65</v>
      </c>
      <c r="I214" s="21">
        <v>24720.15</v>
      </c>
      <c r="J214" s="19">
        <v>5773.1</v>
      </c>
      <c r="K214" s="20">
        <v>11489.15</v>
      </c>
      <c r="L214" s="21">
        <v>17262.25</v>
      </c>
      <c r="M214" s="19">
        <v>5933.8</v>
      </c>
      <c r="N214" s="20">
        <v>12263.1</v>
      </c>
      <c r="O214" s="21">
        <v>18196.900000000001</v>
      </c>
      <c r="P214" s="19">
        <v>7275.6</v>
      </c>
      <c r="Q214" s="20">
        <v>6680</v>
      </c>
      <c r="R214" s="21">
        <v>13955.6</v>
      </c>
      <c r="S214" s="19">
        <v>7441.05</v>
      </c>
      <c r="T214" s="20">
        <v>11273.15</v>
      </c>
      <c r="U214" s="21">
        <v>18714.2</v>
      </c>
      <c r="V214" s="47">
        <v>31076.400000000001</v>
      </c>
      <c r="W214" s="20">
        <v>81485.25</v>
      </c>
      <c r="X214" s="21">
        <v>112561.65</v>
      </c>
    </row>
    <row r="215" spans="1:24" ht="13">
      <c r="A215" s="2" t="s">
        <v>294</v>
      </c>
      <c r="B215" s="2" t="s">
        <v>216</v>
      </c>
      <c r="C215" s="89" t="s">
        <v>297</v>
      </c>
      <c r="D215" s="19">
        <v>580.9</v>
      </c>
      <c r="E215" s="20">
        <v>638.79999999999995</v>
      </c>
      <c r="F215" s="21">
        <v>1219.7</v>
      </c>
      <c r="G215" s="19">
        <v>1503.5</v>
      </c>
      <c r="H215" s="20">
        <v>1196.4000000000001</v>
      </c>
      <c r="I215" s="21">
        <v>2699.9</v>
      </c>
      <c r="J215" s="19">
        <v>803.4</v>
      </c>
      <c r="K215" s="20">
        <v>737.9</v>
      </c>
      <c r="L215" s="21">
        <v>1541.3</v>
      </c>
      <c r="M215" s="19">
        <v>741.1</v>
      </c>
      <c r="N215" s="20">
        <v>833.8</v>
      </c>
      <c r="O215" s="21">
        <v>1574.9</v>
      </c>
      <c r="P215" s="19">
        <v>698</v>
      </c>
      <c r="Q215" s="20">
        <v>429.2</v>
      </c>
      <c r="R215" s="21">
        <v>1127.2</v>
      </c>
      <c r="S215" s="19">
        <v>1087.7</v>
      </c>
      <c r="T215" s="20">
        <v>539.70000000000005</v>
      </c>
      <c r="U215" s="21">
        <v>1627.4</v>
      </c>
      <c r="V215" s="47">
        <v>5414.6</v>
      </c>
      <c r="W215" s="20">
        <v>4375.8</v>
      </c>
      <c r="X215" s="21">
        <v>9790.4</v>
      </c>
    </row>
    <row r="216" spans="1:24" ht="13">
      <c r="A216" s="2" t="s">
        <v>294</v>
      </c>
      <c r="B216" s="2" t="s">
        <v>217</v>
      </c>
      <c r="C216" s="89" t="s">
        <v>297</v>
      </c>
      <c r="D216" s="19">
        <v>791.3</v>
      </c>
      <c r="E216" s="20">
        <v>751.3</v>
      </c>
      <c r="F216" s="21">
        <v>1542.6</v>
      </c>
      <c r="G216" s="19">
        <v>627.5</v>
      </c>
      <c r="H216" s="20">
        <v>417</v>
      </c>
      <c r="I216" s="21">
        <v>1044.5</v>
      </c>
      <c r="J216" s="19">
        <v>513.5</v>
      </c>
      <c r="K216" s="20">
        <v>646.20000000000005</v>
      </c>
      <c r="L216" s="21">
        <v>1159.7</v>
      </c>
      <c r="M216" s="19">
        <v>627.4</v>
      </c>
      <c r="N216" s="20">
        <v>1106.9000000000001</v>
      </c>
      <c r="O216" s="21">
        <v>1734.3</v>
      </c>
      <c r="P216" s="19">
        <v>618.4</v>
      </c>
      <c r="Q216" s="20">
        <v>473</v>
      </c>
      <c r="R216" s="21">
        <v>1091.4000000000001</v>
      </c>
      <c r="S216" s="19">
        <v>836.3</v>
      </c>
      <c r="T216" s="20">
        <v>545.6</v>
      </c>
      <c r="U216" s="21">
        <v>1381.9</v>
      </c>
      <c r="V216" s="47">
        <v>4014.4</v>
      </c>
      <c r="W216" s="20">
        <v>3940</v>
      </c>
      <c r="X216" s="21">
        <v>7954.4</v>
      </c>
    </row>
    <row r="217" spans="1:24" ht="13">
      <c r="A217" s="2" t="s">
        <v>294</v>
      </c>
      <c r="B217" s="2" t="s">
        <v>218</v>
      </c>
      <c r="C217" s="89" t="s">
        <v>297</v>
      </c>
      <c r="D217" s="19">
        <v>761.3</v>
      </c>
      <c r="E217" s="20">
        <v>637.6</v>
      </c>
      <c r="F217" s="21">
        <v>1398.9</v>
      </c>
      <c r="G217" s="19">
        <v>905.1</v>
      </c>
      <c r="H217" s="20">
        <v>841.5</v>
      </c>
      <c r="I217" s="21">
        <v>1746.6</v>
      </c>
      <c r="J217" s="19">
        <v>874.3</v>
      </c>
      <c r="K217" s="20">
        <v>715.1</v>
      </c>
      <c r="L217" s="21">
        <v>1589.4</v>
      </c>
      <c r="M217" s="19">
        <v>611.70000000000005</v>
      </c>
      <c r="N217" s="20">
        <v>904.6</v>
      </c>
      <c r="O217" s="21">
        <v>1516.3</v>
      </c>
      <c r="P217" s="19">
        <v>643.9</v>
      </c>
      <c r="Q217" s="20">
        <v>337.5</v>
      </c>
      <c r="R217" s="21">
        <v>981.4</v>
      </c>
      <c r="S217" s="19">
        <v>565.70000000000005</v>
      </c>
      <c r="T217" s="20">
        <v>873.6</v>
      </c>
      <c r="U217" s="21">
        <v>1439.3</v>
      </c>
      <c r="V217" s="47">
        <v>4362</v>
      </c>
      <c r="W217" s="20">
        <v>4309.8999999999996</v>
      </c>
      <c r="X217" s="21">
        <v>8671.9</v>
      </c>
    </row>
    <row r="218" spans="1:24" ht="13">
      <c r="A218" s="2" t="s">
        <v>295</v>
      </c>
      <c r="B218" s="2" t="s">
        <v>219</v>
      </c>
      <c r="C218" s="89" t="s">
        <v>297</v>
      </c>
      <c r="D218" s="19">
        <v>2322.9499999999998</v>
      </c>
      <c r="E218" s="20">
        <v>20374.599999999999</v>
      </c>
      <c r="F218" s="21">
        <v>22697.55</v>
      </c>
      <c r="G218" s="19">
        <v>2119.6999999999998</v>
      </c>
      <c r="H218" s="20">
        <v>23244.400000000001</v>
      </c>
      <c r="I218" s="21">
        <v>25364.1</v>
      </c>
      <c r="J218" s="19">
        <v>2219.8000000000002</v>
      </c>
      <c r="K218" s="20">
        <v>23007.35</v>
      </c>
      <c r="L218" s="21">
        <v>25227.15</v>
      </c>
      <c r="M218" s="19">
        <v>848.85</v>
      </c>
      <c r="N218" s="20">
        <v>18397.7</v>
      </c>
      <c r="O218" s="21">
        <v>19246.55</v>
      </c>
      <c r="P218" s="19">
        <v>843.65</v>
      </c>
      <c r="Q218" s="20">
        <v>14210.05</v>
      </c>
      <c r="R218" s="21">
        <v>15053.7</v>
      </c>
      <c r="S218" s="19">
        <v>1813.05</v>
      </c>
      <c r="T218" s="20">
        <v>13652.5</v>
      </c>
      <c r="U218" s="21">
        <v>15465.55</v>
      </c>
      <c r="V218" s="47">
        <v>10168</v>
      </c>
      <c r="W218" s="20">
        <v>112886.6</v>
      </c>
      <c r="X218" s="21">
        <v>123054.6</v>
      </c>
    </row>
    <row r="219" spans="1:24" ht="13">
      <c r="A219" s="2" t="s">
        <v>295</v>
      </c>
      <c r="B219" s="2" t="s">
        <v>220</v>
      </c>
      <c r="C219" s="89" t="s">
        <v>297</v>
      </c>
      <c r="D219" s="19">
        <v>1729.7</v>
      </c>
      <c r="E219" s="20">
        <v>7493</v>
      </c>
      <c r="F219" s="21">
        <v>9222.7000000000007</v>
      </c>
      <c r="G219" s="19">
        <v>2014</v>
      </c>
      <c r="H219" s="20">
        <v>28989</v>
      </c>
      <c r="I219" s="21">
        <v>31003</v>
      </c>
      <c r="J219" s="19">
        <v>6289.3</v>
      </c>
      <c r="K219" s="20">
        <v>23126.55</v>
      </c>
      <c r="L219" s="21">
        <v>29415.85</v>
      </c>
      <c r="M219" s="19">
        <v>1936.05</v>
      </c>
      <c r="N219" s="20">
        <v>25026.15</v>
      </c>
      <c r="O219" s="21">
        <v>26962.2</v>
      </c>
      <c r="P219" s="19">
        <v>769.8</v>
      </c>
      <c r="Q219" s="20">
        <v>18361.099999999999</v>
      </c>
      <c r="R219" s="21">
        <v>19130.900000000001</v>
      </c>
      <c r="S219" s="19">
        <v>3719.15</v>
      </c>
      <c r="T219" s="20">
        <v>12657.3</v>
      </c>
      <c r="U219" s="21">
        <v>16376.45</v>
      </c>
      <c r="V219" s="47">
        <v>16458</v>
      </c>
      <c r="W219" s="20">
        <v>115653.1</v>
      </c>
      <c r="X219" s="21">
        <v>132111.1</v>
      </c>
    </row>
    <row r="220" spans="1:24" ht="13">
      <c r="A220" s="2" t="s">
        <v>295</v>
      </c>
      <c r="B220" s="2" t="s">
        <v>221</v>
      </c>
      <c r="C220" s="89" t="s">
        <v>297</v>
      </c>
      <c r="D220" s="19">
        <v>2664.5</v>
      </c>
      <c r="E220" s="20">
        <v>20647.75</v>
      </c>
      <c r="F220" s="21">
        <v>23312.25</v>
      </c>
      <c r="G220" s="19">
        <v>2248.9</v>
      </c>
      <c r="H220" s="20">
        <v>32348.400000000001</v>
      </c>
      <c r="I220" s="21">
        <v>34597.300000000003</v>
      </c>
      <c r="J220" s="19">
        <v>1413.05</v>
      </c>
      <c r="K220" s="20">
        <v>26147.599999999999</v>
      </c>
      <c r="L220" s="21">
        <v>27560.65</v>
      </c>
      <c r="M220" s="19">
        <v>1237.3</v>
      </c>
      <c r="N220" s="20">
        <v>21328.3</v>
      </c>
      <c r="O220" s="21">
        <v>22565.599999999999</v>
      </c>
      <c r="P220" s="19">
        <v>792.6</v>
      </c>
      <c r="Q220" s="20">
        <v>16655.45</v>
      </c>
      <c r="R220" s="21">
        <v>17448.05</v>
      </c>
      <c r="S220" s="19">
        <v>1225.9000000000001</v>
      </c>
      <c r="T220" s="20">
        <v>9279.75</v>
      </c>
      <c r="U220" s="21">
        <v>10505.65</v>
      </c>
      <c r="V220" s="47">
        <v>9582.25</v>
      </c>
      <c r="W220" s="20">
        <v>126407.25</v>
      </c>
      <c r="X220" s="21">
        <v>135989.5</v>
      </c>
    </row>
    <row r="221" spans="1:24" ht="13.5" thickBot="1">
      <c r="A221" s="26" t="s">
        <v>295</v>
      </c>
      <c r="B221" s="26" t="s">
        <v>222</v>
      </c>
      <c r="C221" s="90" t="s">
        <v>297</v>
      </c>
      <c r="D221" s="27">
        <v>4932.6499999999996</v>
      </c>
      <c r="E221" s="28">
        <v>13728.6</v>
      </c>
      <c r="F221" s="29">
        <v>18661.25</v>
      </c>
      <c r="G221" s="27">
        <v>8024.35</v>
      </c>
      <c r="H221" s="28">
        <v>9670.35</v>
      </c>
      <c r="I221" s="29">
        <v>17694.7</v>
      </c>
      <c r="J221" s="27">
        <v>12206.6</v>
      </c>
      <c r="K221" s="28">
        <v>3556.7</v>
      </c>
      <c r="L221" s="29">
        <v>15763.3</v>
      </c>
      <c r="M221" s="19">
        <v>13445.45</v>
      </c>
      <c r="N221" s="20">
        <v>1613.2</v>
      </c>
      <c r="O221" s="21">
        <v>15058.65</v>
      </c>
      <c r="P221" s="27">
        <v>7687.35</v>
      </c>
      <c r="Q221" s="28">
        <v>4836.6499999999996</v>
      </c>
      <c r="R221" s="29">
        <v>12524</v>
      </c>
      <c r="S221" s="27">
        <v>12474.85</v>
      </c>
      <c r="T221" s="28">
        <v>4022.1</v>
      </c>
      <c r="U221" s="29">
        <v>16496.95</v>
      </c>
      <c r="V221" s="72">
        <v>58771.25</v>
      </c>
      <c r="W221" s="28">
        <v>37427.599999999999</v>
      </c>
      <c r="X221" s="29">
        <v>96198.85</v>
      </c>
    </row>
    <row r="222" spans="1:24">
      <c r="A222" s="91"/>
      <c r="B222" s="91"/>
      <c r="C222" s="91"/>
      <c r="D222" s="92"/>
      <c r="E222" s="92"/>
      <c r="F222" s="92"/>
      <c r="G222" s="92"/>
      <c r="H222" s="92"/>
      <c r="I222" s="92"/>
      <c r="J222" s="92"/>
      <c r="K222" s="92"/>
      <c r="L222" s="92"/>
      <c r="M222" s="92"/>
      <c r="N222" s="92"/>
      <c r="O222" s="92"/>
      <c r="P222" s="92"/>
      <c r="Q222" s="92"/>
      <c r="R222" s="92"/>
      <c r="S222" s="92"/>
      <c r="T222" s="92"/>
      <c r="U222" s="92"/>
      <c r="V222" s="92"/>
      <c r="W222" s="92"/>
      <c r="X222" s="92"/>
    </row>
    <row r="223" spans="1:24">
      <c r="A223" s="91"/>
      <c r="B223" s="91"/>
      <c r="C223" s="91"/>
      <c r="D223" s="92"/>
      <c r="E223" s="92"/>
      <c r="F223" s="92"/>
      <c r="G223" s="92"/>
      <c r="H223" s="92"/>
      <c r="I223" s="92"/>
      <c r="J223" s="92"/>
      <c r="K223" s="92"/>
      <c r="L223" s="92"/>
      <c r="M223" s="92"/>
      <c r="N223" s="92"/>
      <c r="O223" s="92"/>
      <c r="P223" s="92"/>
      <c r="Q223" s="92"/>
      <c r="R223" s="92"/>
      <c r="S223" s="92"/>
      <c r="T223" s="92"/>
      <c r="U223" s="92"/>
      <c r="V223" s="92"/>
      <c r="W223" s="92"/>
      <c r="X223" s="92"/>
    </row>
    <row r="224" spans="1:24" ht="13" thickBot="1"/>
    <row r="225" spans="1:24">
      <c r="A225" s="93" t="s">
        <v>223</v>
      </c>
      <c r="B225" s="94"/>
      <c r="C225" s="94"/>
      <c r="D225" s="95">
        <v>699767.69</v>
      </c>
      <c r="E225" s="96">
        <v>709404.62</v>
      </c>
      <c r="F225" s="97">
        <v>1409172.31</v>
      </c>
      <c r="G225" s="95">
        <v>683528.03000000061</v>
      </c>
      <c r="H225" s="96">
        <v>990321.26</v>
      </c>
      <c r="I225" s="97">
        <v>1673849.29</v>
      </c>
      <c r="J225" s="95">
        <v>803627.64</v>
      </c>
      <c r="K225" s="96">
        <v>836790.78</v>
      </c>
      <c r="L225" s="97">
        <v>1640418.42</v>
      </c>
      <c r="M225" s="95">
        <v>959347.05000000075</v>
      </c>
      <c r="N225" s="96">
        <v>910500.82</v>
      </c>
      <c r="O225" s="97">
        <v>1869847.87</v>
      </c>
      <c r="P225" s="95">
        <v>879446.86000000057</v>
      </c>
      <c r="Q225" s="96">
        <v>768484.54</v>
      </c>
      <c r="R225" s="97">
        <v>1647931.4</v>
      </c>
      <c r="S225" s="95">
        <v>935658.7</v>
      </c>
      <c r="T225" s="96">
        <v>726959.21</v>
      </c>
      <c r="U225" s="97">
        <v>1662617.91</v>
      </c>
      <c r="V225" s="98">
        <v>4961375.97</v>
      </c>
      <c r="W225" s="96">
        <v>4942461.2300000004</v>
      </c>
      <c r="X225" s="99">
        <v>9903837.2000000067</v>
      </c>
    </row>
    <row r="226" spans="1:24" ht="13" thickBot="1">
      <c r="A226" s="100" t="s">
        <v>224</v>
      </c>
      <c r="B226" s="101"/>
      <c r="C226" s="101"/>
      <c r="D226" s="102">
        <v>122972.05</v>
      </c>
      <c r="E226" s="103">
        <v>253773.21</v>
      </c>
      <c r="F226" s="104">
        <v>376745.26</v>
      </c>
      <c r="G226" s="102">
        <v>98462.58</v>
      </c>
      <c r="H226" s="103">
        <v>312960.09999999998</v>
      </c>
      <c r="I226" s="104">
        <v>411422.68</v>
      </c>
      <c r="J226" s="102">
        <v>113524.78</v>
      </c>
      <c r="K226" s="103">
        <v>251984.38</v>
      </c>
      <c r="L226" s="104">
        <v>365509.16</v>
      </c>
      <c r="M226" s="102">
        <v>92064.89</v>
      </c>
      <c r="N226" s="103">
        <v>216812.72</v>
      </c>
      <c r="O226" s="104">
        <v>308877.61</v>
      </c>
      <c r="P226" s="102">
        <v>93569.59</v>
      </c>
      <c r="Q226" s="103">
        <v>175893.89</v>
      </c>
      <c r="R226" s="104">
        <v>269463.48</v>
      </c>
      <c r="S226" s="102">
        <v>93191.81</v>
      </c>
      <c r="T226" s="103">
        <v>171814.95</v>
      </c>
      <c r="U226" s="104">
        <v>265006.76</v>
      </c>
      <c r="V226" s="105">
        <v>613785.69999999995</v>
      </c>
      <c r="W226" s="103">
        <v>1383239.25</v>
      </c>
      <c r="X226" s="106">
        <v>1997024.95</v>
      </c>
    </row>
    <row r="227" spans="1:24" ht="13" thickBot="1">
      <c r="A227" s="107" t="s">
        <v>5</v>
      </c>
      <c r="B227" s="108"/>
      <c r="C227" s="108"/>
      <c r="D227" s="109">
        <v>822739.74</v>
      </c>
      <c r="E227" s="110">
        <v>963177.83</v>
      </c>
      <c r="F227" s="111">
        <v>1785917.57</v>
      </c>
      <c r="G227" s="109">
        <v>781990.61000000057</v>
      </c>
      <c r="H227" s="110">
        <v>1303281.3600000001</v>
      </c>
      <c r="I227" s="111">
        <v>2085271.97</v>
      </c>
      <c r="J227" s="109">
        <v>917152.42</v>
      </c>
      <c r="K227" s="110">
        <v>1088775.1599999999</v>
      </c>
      <c r="L227" s="111">
        <v>2005927.58</v>
      </c>
      <c r="M227" s="109">
        <v>1051411.94</v>
      </c>
      <c r="N227" s="110">
        <v>1127313.54</v>
      </c>
      <c r="O227" s="111">
        <v>2178725.48</v>
      </c>
      <c r="P227" s="109">
        <v>973016.45000000054</v>
      </c>
      <c r="Q227" s="110">
        <v>944378.43</v>
      </c>
      <c r="R227" s="111">
        <v>1917394.88</v>
      </c>
      <c r="S227" s="109">
        <v>1028850.51</v>
      </c>
      <c r="T227" s="110">
        <v>898774.16</v>
      </c>
      <c r="U227" s="111">
        <v>1927624.67</v>
      </c>
      <c r="V227" s="112">
        <v>5575161.6700000027</v>
      </c>
      <c r="W227" s="110">
        <v>6325700.4799999986</v>
      </c>
      <c r="X227" s="113">
        <v>11900862.150000006</v>
      </c>
    </row>
    <row r="228" spans="1:24">
      <c r="D228" s="1"/>
    </row>
    <row r="229" spans="1:24">
      <c r="D229" s="1"/>
      <c r="E229" s="1"/>
      <c r="G229" s="1"/>
      <c r="H229" s="1"/>
      <c r="J229" s="1"/>
      <c r="K229" s="1"/>
      <c r="M229" s="1"/>
      <c r="N229" s="1"/>
      <c r="P229" s="1"/>
      <c r="Q229" s="1"/>
      <c r="S229" s="1"/>
      <c r="T229" s="1"/>
      <c r="U229" s="101"/>
      <c r="V229" s="101"/>
      <c r="W229" s="101"/>
      <c r="X229" s="101"/>
    </row>
    <row r="230" spans="1:24" ht="20.149999999999999" customHeight="1">
      <c r="D230" s="1"/>
      <c r="E230" s="1"/>
      <c r="S230" s="101"/>
      <c r="T230" s="101"/>
      <c r="U230" s="101"/>
      <c r="V230" s="115"/>
      <c r="W230" s="115"/>
      <c r="X230" s="115"/>
    </row>
    <row r="231" spans="1:24" ht="20.149999999999999" customHeight="1">
      <c r="A231" s="114"/>
      <c r="D231" s="1"/>
      <c r="E231" s="1"/>
      <c r="S231" s="101"/>
      <c r="T231" s="101"/>
      <c r="U231" s="101"/>
      <c r="V231" s="115"/>
      <c r="W231" s="115"/>
      <c r="X231" s="115"/>
    </row>
    <row r="232" spans="1:24" ht="20.149999999999999" customHeight="1">
      <c r="D232" s="1"/>
      <c r="E232" s="1"/>
      <c r="S232" s="101"/>
      <c r="T232" s="101"/>
      <c r="U232" s="101"/>
      <c r="V232" s="115"/>
      <c r="W232" s="115"/>
      <c r="X232" s="115"/>
    </row>
    <row r="233" spans="1:24" ht="20.149999999999999" customHeight="1">
      <c r="D233" s="1"/>
      <c r="E233" s="1"/>
      <c r="S233" s="101"/>
      <c r="T233" s="101"/>
      <c r="U233" s="101"/>
      <c r="V233" s="115"/>
      <c r="W233" s="115"/>
      <c r="X233" s="115"/>
    </row>
    <row r="234" spans="1:24">
      <c r="D234" s="1"/>
      <c r="E234" s="1"/>
      <c r="S234" s="101"/>
      <c r="T234" s="101"/>
    </row>
    <row r="235" spans="1:24">
      <c r="D235" s="1"/>
      <c r="E235" s="1"/>
      <c r="S235" s="101"/>
      <c r="T235" s="101"/>
    </row>
    <row r="236" spans="1:24">
      <c r="D236" s="1"/>
      <c r="E236" s="1"/>
      <c r="F236" s="1"/>
      <c r="S236" s="101"/>
      <c r="T236" s="101"/>
    </row>
    <row r="237" spans="1:24">
      <c r="F237" s="1"/>
    </row>
  </sheetData>
  <phoneticPr fontId="6" type="noConversion"/>
  <pageMargins left="0.75" right="0.75" top="1" bottom="1" header="0.5" footer="0.5"/>
  <pageSetup paperSize="9" scale="25" orientation="landscape" r:id="rId1"/>
  <headerFooter alignWithMargins="0"/>
  <customProperties>
    <customPr name="EpmWorksheetKeyString_GUID" r:id="rId2"/>
  </customPropertie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237"/>
  <sheetViews>
    <sheetView workbookViewId="0">
      <pane xSplit="2" ySplit="4" topLeftCell="C193" activePane="bottomRight" state="frozen"/>
      <selection pane="topRight" activeCell="C1" sqref="C1"/>
      <selection pane="bottomLeft" activeCell="A5" sqref="A5"/>
      <selection pane="bottomRight" activeCell="X218" sqref="X218"/>
    </sheetView>
  </sheetViews>
  <sheetFormatPr defaultRowHeight="12.5"/>
  <cols>
    <col min="1" max="1" width="11.7265625" customWidth="1"/>
    <col min="2" max="2" width="10.81640625" customWidth="1"/>
    <col min="3" max="3" width="10.1796875" style="116" customWidth="1"/>
    <col min="4" max="4" width="10.1796875" customWidth="1"/>
    <col min="5" max="5" width="9.81640625" customWidth="1"/>
    <col min="6" max="6" width="10.81640625" customWidth="1"/>
    <col min="7" max="71" width="12.7265625" customWidth="1"/>
  </cols>
  <sheetData>
    <row r="1" spans="1:26" ht="18">
      <c r="A1" s="81" t="s">
        <v>299</v>
      </c>
    </row>
    <row r="2" spans="1:26" ht="13" thickBot="1"/>
    <row r="3" spans="1:26" ht="13" thickBot="1">
      <c r="D3" s="82">
        <v>39539</v>
      </c>
      <c r="E3" s="83"/>
      <c r="F3" s="84"/>
      <c r="G3" s="82">
        <v>39569</v>
      </c>
      <c r="H3" s="83"/>
      <c r="I3" s="84"/>
      <c r="J3" s="82">
        <v>39600</v>
      </c>
      <c r="K3" s="83"/>
      <c r="L3" s="84"/>
      <c r="M3" s="82">
        <v>39630</v>
      </c>
      <c r="N3" s="85"/>
      <c r="O3" s="84"/>
      <c r="P3" s="82">
        <v>39661</v>
      </c>
      <c r="Q3" s="85"/>
      <c r="R3" s="84"/>
      <c r="S3" s="82">
        <v>39692</v>
      </c>
      <c r="T3" s="83"/>
      <c r="U3" s="84"/>
      <c r="V3" s="85" t="s">
        <v>1</v>
      </c>
      <c r="W3" s="83"/>
      <c r="X3" s="84"/>
    </row>
    <row r="4" spans="1:26" ht="28">
      <c r="A4" s="86" t="s">
        <v>247</v>
      </c>
      <c r="B4" s="31" t="s">
        <v>2</v>
      </c>
      <c r="C4" s="117" t="s">
        <v>248</v>
      </c>
      <c r="D4" s="32" t="s">
        <v>3</v>
      </c>
      <c r="E4" s="33" t="s">
        <v>4</v>
      </c>
      <c r="F4" s="87" t="s">
        <v>5</v>
      </c>
      <c r="G4" s="32" t="s">
        <v>3</v>
      </c>
      <c r="H4" s="33" t="s">
        <v>4</v>
      </c>
      <c r="I4" s="87" t="s">
        <v>5</v>
      </c>
      <c r="J4" s="32" t="s">
        <v>3</v>
      </c>
      <c r="K4" s="33" t="s">
        <v>4</v>
      </c>
      <c r="L4" s="87" t="s">
        <v>5</v>
      </c>
      <c r="M4" s="32" t="s">
        <v>3</v>
      </c>
      <c r="N4" s="33" t="s">
        <v>4</v>
      </c>
      <c r="O4" s="87" t="s">
        <v>5</v>
      </c>
      <c r="P4" s="32" t="s">
        <v>3</v>
      </c>
      <c r="Q4" s="33" t="s">
        <v>4</v>
      </c>
      <c r="R4" s="87" t="s">
        <v>5</v>
      </c>
      <c r="S4" s="32" t="s">
        <v>3</v>
      </c>
      <c r="T4" s="33" t="s">
        <v>4</v>
      </c>
      <c r="U4" s="87" t="s">
        <v>5</v>
      </c>
      <c r="V4" s="88" t="s">
        <v>3</v>
      </c>
      <c r="W4" s="33" t="s">
        <v>4</v>
      </c>
      <c r="X4" s="87" t="s">
        <v>5</v>
      </c>
    </row>
    <row r="5" spans="1:26" ht="13">
      <c r="A5" s="2" t="s">
        <v>249</v>
      </c>
      <c r="B5" s="2" t="s">
        <v>6</v>
      </c>
      <c r="C5" s="118" t="s">
        <v>297</v>
      </c>
      <c r="D5" s="19">
        <v>733.93</v>
      </c>
      <c r="E5" s="20">
        <v>4686.29</v>
      </c>
      <c r="F5" s="21">
        <v>5420.22</v>
      </c>
      <c r="G5" s="19">
        <v>1199.04</v>
      </c>
      <c r="H5" s="20">
        <v>4685.8999999999996</v>
      </c>
      <c r="I5" s="21">
        <v>5884.94</v>
      </c>
      <c r="J5" s="19">
        <v>796.99</v>
      </c>
      <c r="K5" s="20">
        <v>3145.37</v>
      </c>
      <c r="L5" s="21">
        <v>3942.36</v>
      </c>
      <c r="M5" s="19">
        <v>1639.91</v>
      </c>
      <c r="N5" s="20">
        <v>3790.75</v>
      </c>
      <c r="O5" s="21">
        <v>5430.66</v>
      </c>
      <c r="P5" s="19">
        <v>1443.92</v>
      </c>
      <c r="Q5" s="20">
        <v>3531.16</v>
      </c>
      <c r="R5" s="21">
        <v>4975.08</v>
      </c>
      <c r="S5" s="19">
        <v>935.04</v>
      </c>
      <c r="T5" s="20">
        <v>4451.47</v>
      </c>
      <c r="U5" s="21">
        <v>5386.51</v>
      </c>
      <c r="V5" s="47">
        <v>6748.83</v>
      </c>
      <c r="W5" s="47">
        <v>24290.94</v>
      </c>
      <c r="X5" s="127">
        <v>31039.77</v>
      </c>
      <c r="Z5" s="1"/>
    </row>
    <row r="6" spans="1:26" ht="13">
      <c r="A6" s="2" t="s">
        <v>250</v>
      </c>
      <c r="B6" s="2" t="s">
        <v>7</v>
      </c>
      <c r="C6" s="118" t="s">
        <v>297</v>
      </c>
      <c r="D6" s="19">
        <v>4210.8999999999996</v>
      </c>
      <c r="E6" s="20">
        <v>3606.4</v>
      </c>
      <c r="F6" s="21">
        <v>7817.3</v>
      </c>
      <c r="G6" s="19">
        <v>5696.1</v>
      </c>
      <c r="H6" s="20">
        <v>4575</v>
      </c>
      <c r="I6" s="21">
        <v>10271.1</v>
      </c>
      <c r="J6" s="19">
        <v>3961.3</v>
      </c>
      <c r="K6" s="20">
        <v>2865.3</v>
      </c>
      <c r="L6" s="21">
        <v>6826.6</v>
      </c>
      <c r="M6" s="19">
        <v>5854.6</v>
      </c>
      <c r="N6" s="20">
        <v>5567.9</v>
      </c>
      <c r="O6" s="21">
        <v>11422.5</v>
      </c>
      <c r="P6" s="19">
        <v>5342</v>
      </c>
      <c r="Q6" s="20">
        <v>3785.8</v>
      </c>
      <c r="R6" s="21">
        <v>9127.7999999999993</v>
      </c>
      <c r="S6" s="19">
        <v>5068</v>
      </c>
      <c r="T6" s="20">
        <v>2794.1</v>
      </c>
      <c r="U6" s="21">
        <v>7862.1</v>
      </c>
      <c r="V6" s="47">
        <v>30132.9</v>
      </c>
      <c r="W6" s="47">
        <v>23194.5</v>
      </c>
      <c r="X6" s="21">
        <v>53327.4</v>
      </c>
      <c r="Z6" s="1"/>
    </row>
    <row r="7" spans="1:26" ht="13">
      <c r="A7" s="2" t="s">
        <v>251</v>
      </c>
      <c r="B7" s="2" t="s">
        <v>8</v>
      </c>
      <c r="C7" s="118" t="s">
        <v>297</v>
      </c>
      <c r="D7" s="19">
        <v>4850.3100000000004</v>
      </c>
      <c r="E7" s="20">
        <v>3475.62</v>
      </c>
      <c r="F7" s="21">
        <v>8325.93</v>
      </c>
      <c r="G7" s="19">
        <v>6554.7</v>
      </c>
      <c r="H7" s="20">
        <v>2559.21</v>
      </c>
      <c r="I7" s="21">
        <v>9113.91</v>
      </c>
      <c r="J7" s="19">
        <v>6838.1</v>
      </c>
      <c r="K7" s="20">
        <v>3762.66</v>
      </c>
      <c r="L7" s="21">
        <v>10600.76</v>
      </c>
      <c r="M7" s="19">
        <v>1182.2</v>
      </c>
      <c r="N7" s="20">
        <v>406.58</v>
      </c>
      <c r="O7" s="21">
        <v>1588.78</v>
      </c>
      <c r="P7" s="19">
        <v>0</v>
      </c>
      <c r="Q7" s="20">
        <v>0</v>
      </c>
      <c r="R7" s="21">
        <v>0</v>
      </c>
      <c r="S7" s="19">
        <v>7.01</v>
      </c>
      <c r="T7" s="20">
        <v>0.7</v>
      </c>
      <c r="U7" s="21">
        <v>7.71</v>
      </c>
      <c r="V7" s="47">
        <v>19432.32</v>
      </c>
      <c r="W7" s="47">
        <v>10204.77</v>
      </c>
      <c r="X7" s="21">
        <v>29637.09</v>
      </c>
      <c r="Z7" s="1"/>
    </row>
    <row r="8" spans="1:26" ht="13">
      <c r="A8" s="2" t="s">
        <v>251</v>
      </c>
      <c r="B8" s="2" t="s">
        <v>9</v>
      </c>
      <c r="C8" s="118" t="s">
        <v>297</v>
      </c>
      <c r="D8" s="19">
        <v>180.06</v>
      </c>
      <c r="E8" s="20">
        <v>6.73</v>
      </c>
      <c r="F8" s="21">
        <v>186.79</v>
      </c>
      <c r="G8" s="19">
        <v>167.45</v>
      </c>
      <c r="H8" s="20">
        <v>49.77</v>
      </c>
      <c r="I8" s="21">
        <v>217.22</v>
      </c>
      <c r="J8" s="19">
        <v>187.03</v>
      </c>
      <c r="K8" s="20">
        <v>160.43</v>
      </c>
      <c r="L8" s="21">
        <v>347.46</v>
      </c>
      <c r="M8" s="19">
        <v>169.9</v>
      </c>
      <c r="N8" s="20">
        <v>227.02</v>
      </c>
      <c r="O8" s="21">
        <v>396.92</v>
      </c>
      <c r="P8" s="19">
        <v>21.53</v>
      </c>
      <c r="Q8" s="20">
        <v>43.43</v>
      </c>
      <c r="R8" s="21">
        <v>64.959999999999994</v>
      </c>
      <c r="S8" s="19">
        <v>43.74</v>
      </c>
      <c r="T8" s="20">
        <v>204.78</v>
      </c>
      <c r="U8" s="21">
        <v>248.52</v>
      </c>
      <c r="V8" s="47">
        <v>769.71</v>
      </c>
      <c r="W8" s="47">
        <v>692.16</v>
      </c>
      <c r="X8" s="21">
        <v>1461.87</v>
      </c>
      <c r="Z8" s="1"/>
    </row>
    <row r="9" spans="1:26" ht="13">
      <c r="A9" s="2" t="s">
        <v>252</v>
      </c>
      <c r="B9" s="2" t="s">
        <v>10</v>
      </c>
      <c r="C9" s="118" t="s">
        <v>297</v>
      </c>
      <c r="D9" s="19">
        <v>5928.1</v>
      </c>
      <c r="E9" s="20">
        <v>6505.85</v>
      </c>
      <c r="F9" s="21">
        <v>12433.95</v>
      </c>
      <c r="G9" s="19">
        <v>9167</v>
      </c>
      <c r="H9" s="20">
        <v>5978.5</v>
      </c>
      <c r="I9" s="21">
        <v>15145.5</v>
      </c>
      <c r="J9" s="19">
        <v>6704.75</v>
      </c>
      <c r="K9" s="20">
        <v>5170.45</v>
      </c>
      <c r="L9" s="21">
        <v>11875.2</v>
      </c>
      <c r="M9" s="19">
        <v>10514.35</v>
      </c>
      <c r="N9" s="20">
        <v>5051.55</v>
      </c>
      <c r="O9" s="21">
        <v>15565.9</v>
      </c>
      <c r="P9" s="19">
        <v>12103.9</v>
      </c>
      <c r="Q9" s="20">
        <v>6116.7</v>
      </c>
      <c r="R9" s="21">
        <v>18220.599999999999</v>
      </c>
      <c r="S9" s="19">
        <v>12416.65</v>
      </c>
      <c r="T9" s="20">
        <v>3807.65</v>
      </c>
      <c r="U9" s="21">
        <v>16224.3</v>
      </c>
      <c r="V9" s="47">
        <v>56834.75</v>
      </c>
      <c r="W9" s="47">
        <v>32630.7</v>
      </c>
      <c r="X9" s="21">
        <v>89465.45</v>
      </c>
      <c r="Z9" s="1"/>
    </row>
    <row r="10" spans="1:26" ht="13">
      <c r="A10" s="2" t="s">
        <v>252</v>
      </c>
      <c r="B10" s="2" t="s">
        <v>11</v>
      </c>
      <c r="C10" s="118" t="s">
        <v>298</v>
      </c>
      <c r="D10" s="19">
        <v>3210.4</v>
      </c>
      <c r="E10" s="20">
        <v>3756.7</v>
      </c>
      <c r="F10" s="21">
        <v>6967.1</v>
      </c>
      <c r="G10" s="19">
        <v>7094.05</v>
      </c>
      <c r="H10" s="20">
        <v>3643.15</v>
      </c>
      <c r="I10" s="21">
        <v>10737.2</v>
      </c>
      <c r="J10" s="19">
        <v>7198.45</v>
      </c>
      <c r="K10" s="20">
        <v>4300.8</v>
      </c>
      <c r="L10" s="21">
        <v>11499.25</v>
      </c>
      <c r="M10" s="19">
        <v>8774.0499999999993</v>
      </c>
      <c r="N10" s="20">
        <v>3992.5</v>
      </c>
      <c r="O10" s="21">
        <v>12766.55</v>
      </c>
      <c r="P10" s="19">
        <v>11072.5</v>
      </c>
      <c r="Q10" s="20">
        <v>3176.05</v>
      </c>
      <c r="R10" s="21">
        <v>14248.55</v>
      </c>
      <c r="S10" s="19">
        <v>24469.1</v>
      </c>
      <c r="T10" s="20">
        <v>3687.7</v>
      </c>
      <c r="U10" s="21">
        <v>28156.799999999999</v>
      </c>
      <c r="V10" s="47">
        <v>61818.55</v>
      </c>
      <c r="W10" s="47">
        <v>22556.9</v>
      </c>
      <c r="X10" s="21">
        <v>84375.45</v>
      </c>
      <c r="Z10" s="1"/>
    </row>
    <row r="11" spans="1:26" ht="13">
      <c r="A11" s="2" t="s">
        <v>253</v>
      </c>
      <c r="B11" s="2" t="s">
        <v>12</v>
      </c>
      <c r="C11" s="118" t="s">
        <v>297</v>
      </c>
      <c r="D11" s="19">
        <v>2191.85</v>
      </c>
      <c r="E11" s="20">
        <v>3595.7</v>
      </c>
      <c r="F11" s="21">
        <v>5787.55</v>
      </c>
      <c r="G11" s="19">
        <v>1557.25</v>
      </c>
      <c r="H11" s="20">
        <v>3517.65</v>
      </c>
      <c r="I11" s="21">
        <v>5074.8999999999996</v>
      </c>
      <c r="J11" s="19">
        <v>1111.0999999999999</v>
      </c>
      <c r="K11" s="20">
        <v>4757.8999999999996</v>
      </c>
      <c r="L11" s="21">
        <v>5869</v>
      </c>
      <c r="M11" s="19">
        <v>1536.05</v>
      </c>
      <c r="N11" s="20">
        <v>5577.4</v>
      </c>
      <c r="O11" s="21">
        <v>7113.45</v>
      </c>
      <c r="P11" s="19">
        <v>1937.85</v>
      </c>
      <c r="Q11" s="20">
        <v>4857.2</v>
      </c>
      <c r="R11" s="21">
        <v>6795.05</v>
      </c>
      <c r="S11" s="19">
        <v>2404.0500000000002</v>
      </c>
      <c r="T11" s="20">
        <v>8546.4500000000007</v>
      </c>
      <c r="U11" s="21">
        <v>10950.5</v>
      </c>
      <c r="V11" s="47">
        <v>10738.15</v>
      </c>
      <c r="W11" s="47">
        <v>30852.3</v>
      </c>
      <c r="X11" s="21">
        <v>41590.449999999997</v>
      </c>
      <c r="Z11" s="1"/>
    </row>
    <row r="12" spans="1:26" ht="13">
      <c r="A12" s="2" t="s">
        <v>253</v>
      </c>
      <c r="B12" s="2" t="s">
        <v>13</v>
      </c>
      <c r="C12" s="118" t="s">
        <v>297</v>
      </c>
      <c r="D12" s="19">
        <v>6891.95</v>
      </c>
      <c r="E12" s="20">
        <v>2296.9</v>
      </c>
      <c r="F12" s="21">
        <v>9188.85</v>
      </c>
      <c r="G12" s="19">
        <v>5458.05</v>
      </c>
      <c r="H12" s="20">
        <v>1564.35</v>
      </c>
      <c r="I12" s="21">
        <v>7022.4</v>
      </c>
      <c r="J12" s="19">
        <v>3932.45</v>
      </c>
      <c r="K12" s="20">
        <v>1252.9000000000001</v>
      </c>
      <c r="L12" s="21">
        <v>5185.3500000000004</v>
      </c>
      <c r="M12" s="19">
        <v>3416.2</v>
      </c>
      <c r="N12" s="20">
        <v>766.95</v>
      </c>
      <c r="O12" s="21">
        <v>4183.1499999999996</v>
      </c>
      <c r="P12" s="19">
        <v>1406.3</v>
      </c>
      <c r="Q12" s="20">
        <v>810.55</v>
      </c>
      <c r="R12" s="21">
        <v>2216.85</v>
      </c>
      <c r="S12" s="19">
        <v>3065.9</v>
      </c>
      <c r="T12" s="20">
        <v>4187.2</v>
      </c>
      <c r="U12" s="21">
        <v>7253.1</v>
      </c>
      <c r="V12" s="47">
        <v>24170.85</v>
      </c>
      <c r="W12" s="47">
        <v>10878.85</v>
      </c>
      <c r="X12" s="21">
        <v>35049.699999999997</v>
      </c>
      <c r="Z12" s="1"/>
    </row>
    <row r="13" spans="1:26" ht="13">
      <c r="A13" s="2" t="s">
        <v>253</v>
      </c>
      <c r="B13" s="2" t="s">
        <v>14</v>
      </c>
      <c r="C13" s="118" t="s">
        <v>298</v>
      </c>
      <c r="D13" s="19">
        <v>4132</v>
      </c>
      <c r="E13" s="20">
        <v>11353.95</v>
      </c>
      <c r="F13" s="21">
        <v>15485.95</v>
      </c>
      <c r="G13" s="19">
        <v>2689.65</v>
      </c>
      <c r="H13" s="20">
        <v>7756.95</v>
      </c>
      <c r="I13" s="21">
        <v>10446.6</v>
      </c>
      <c r="J13" s="19">
        <v>1384.65</v>
      </c>
      <c r="K13" s="20">
        <v>9780.1</v>
      </c>
      <c r="L13" s="21">
        <v>11164.75</v>
      </c>
      <c r="M13" s="19">
        <v>1754.5</v>
      </c>
      <c r="N13" s="20">
        <v>13445.4</v>
      </c>
      <c r="O13" s="21">
        <v>15199.9</v>
      </c>
      <c r="P13" s="19">
        <v>16</v>
      </c>
      <c r="Q13" s="20">
        <v>290.89999999999998</v>
      </c>
      <c r="R13" s="21">
        <v>306.89999999999998</v>
      </c>
      <c r="S13" s="19">
        <v>0</v>
      </c>
      <c r="T13" s="20">
        <v>0</v>
      </c>
      <c r="U13" s="21">
        <v>0</v>
      </c>
      <c r="V13" s="47">
        <v>9976.7999999999993</v>
      </c>
      <c r="W13" s="47">
        <v>42627.3</v>
      </c>
      <c r="X13" s="21">
        <v>52604.1</v>
      </c>
      <c r="Z13" s="1"/>
    </row>
    <row r="14" spans="1:26" ht="13">
      <c r="A14" s="2" t="s">
        <v>253</v>
      </c>
      <c r="B14" s="2" t="s">
        <v>15</v>
      </c>
      <c r="C14" s="118" t="s">
        <v>298</v>
      </c>
      <c r="D14" s="19">
        <v>3193.8</v>
      </c>
      <c r="E14" s="20">
        <v>10903</v>
      </c>
      <c r="F14" s="21">
        <v>14096.8</v>
      </c>
      <c r="G14" s="19">
        <v>2278.6</v>
      </c>
      <c r="H14" s="20">
        <v>7828.45</v>
      </c>
      <c r="I14" s="21">
        <v>10107.049999999999</v>
      </c>
      <c r="J14" s="19">
        <v>1762.25</v>
      </c>
      <c r="K14" s="20">
        <v>13228.6</v>
      </c>
      <c r="L14" s="21">
        <v>14990.85</v>
      </c>
      <c r="M14" s="19">
        <v>3148.5</v>
      </c>
      <c r="N14" s="20">
        <v>15923.05</v>
      </c>
      <c r="O14" s="21">
        <v>19071.55</v>
      </c>
      <c r="P14" s="19">
        <v>1512.45</v>
      </c>
      <c r="Q14" s="20">
        <v>9259.2999999999993</v>
      </c>
      <c r="R14" s="21">
        <v>10771.75</v>
      </c>
      <c r="S14" s="19">
        <v>3070</v>
      </c>
      <c r="T14" s="20">
        <v>12853.1</v>
      </c>
      <c r="U14" s="21">
        <v>15923.1</v>
      </c>
      <c r="V14" s="47">
        <v>14965.6</v>
      </c>
      <c r="W14" s="47">
        <v>69995.5</v>
      </c>
      <c r="X14" s="21">
        <v>84961.1</v>
      </c>
      <c r="Z14" s="1"/>
    </row>
    <row r="15" spans="1:26" ht="13">
      <c r="A15" s="2" t="s">
        <v>254</v>
      </c>
      <c r="B15" s="2" t="s">
        <v>16</v>
      </c>
      <c r="C15" s="118" t="s">
        <v>297</v>
      </c>
      <c r="D15" s="19">
        <v>5485.86</v>
      </c>
      <c r="E15" s="20">
        <v>6117.12</v>
      </c>
      <c r="F15" s="21">
        <v>11602.98</v>
      </c>
      <c r="G15" s="19">
        <v>9006.2099999999991</v>
      </c>
      <c r="H15" s="20">
        <v>7307.82</v>
      </c>
      <c r="I15" s="21">
        <v>16314.03</v>
      </c>
      <c r="J15" s="19">
        <v>7463.07</v>
      </c>
      <c r="K15" s="20">
        <v>7293.51</v>
      </c>
      <c r="L15" s="21">
        <v>14756.58</v>
      </c>
      <c r="M15" s="19">
        <v>6479.46</v>
      </c>
      <c r="N15" s="20">
        <v>9610.65</v>
      </c>
      <c r="O15" s="21">
        <v>16090.11</v>
      </c>
      <c r="P15" s="19">
        <v>6813.99</v>
      </c>
      <c r="Q15" s="20">
        <v>6555.78</v>
      </c>
      <c r="R15" s="21">
        <v>13369.77</v>
      </c>
      <c r="S15" s="19">
        <v>7578.54</v>
      </c>
      <c r="T15" s="20">
        <v>5551.02</v>
      </c>
      <c r="U15" s="21">
        <v>13129.56</v>
      </c>
      <c r="V15" s="47">
        <v>42827.13</v>
      </c>
      <c r="W15" s="47">
        <v>42435.9</v>
      </c>
      <c r="X15" s="21">
        <v>85263.03</v>
      </c>
      <c r="Z15" s="1"/>
    </row>
    <row r="16" spans="1:26" ht="13">
      <c r="A16" s="2" t="s">
        <v>255</v>
      </c>
      <c r="B16" s="2" t="s">
        <v>17</v>
      </c>
      <c r="C16" s="118" t="s">
        <v>297</v>
      </c>
      <c r="D16" s="19">
        <v>1644.1</v>
      </c>
      <c r="E16" s="20">
        <v>1960.94</v>
      </c>
      <c r="F16" s="21">
        <v>3605.04</v>
      </c>
      <c r="G16" s="19">
        <v>869.21</v>
      </c>
      <c r="H16" s="20">
        <v>370.85</v>
      </c>
      <c r="I16" s="21">
        <v>1240.06</v>
      </c>
      <c r="J16" s="19">
        <v>1525.63</v>
      </c>
      <c r="K16" s="20">
        <v>1159.27</v>
      </c>
      <c r="L16" s="21">
        <v>2684.9</v>
      </c>
      <c r="M16" s="19">
        <v>3535.7</v>
      </c>
      <c r="N16" s="20">
        <v>3325.7</v>
      </c>
      <c r="O16" s="21">
        <v>6861.4</v>
      </c>
      <c r="P16" s="19">
        <v>3191.5</v>
      </c>
      <c r="Q16" s="20">
        <v>2653.44</v>
      </c>
      <c r="R16" s="21">
        <v>5844.94</v>
      </c>
      <c r="S16" s="19">
        <v>3740.71</v>
      </c>
      <c r="T16" s="20">
        <v>2040.53</v>
      </c>
      <c r="U16" s="21">
        <v>5781.24</v>
      </c>
      <c r="V16" s="47">
        <v>14506.85</v>
      </c>
      <c r="W16" s="47">
        <v>11510.73</v>
      </c>
      <c r="X16" s="21">
        <v>26017.58</v>
      </c>
      <c r="Z16" s="1"/>
    </row>
    <row r="17" spans="1:26" ht="13">
      <c r="A17" s="2" t="s">
        <v>256</v>
      </c>
      <c r="B17" s="2" t="s">
        <v>18</v>
      </c>
      <c r="C17" s="118" t="s">
        <v>297</v>
      </c>
      <c r="D17" s="19">
        <v>3377.6</v>
      </c>
      <c r="E17" s="20">
        <v>3519</v>
      </c>
      <c r="F17" s="21">
        <v>6896.6</v>
      </c>
      <c r="G17" s="19">
        <v>3911.25</v>
      </c>
      <c r="H17" s="20">
        <v>5468.7</v>
      </c>
      <c r="I17" s="21">
        <v>9379.9500000000007</v>
      </c>
      <c r="J17" s="19">
        <v>0</v>
      </c>
      <c r="K17" s="20">
        <v>0</v>
      </c>
      <c r="L17" s="21">
        <v>0</v>
      </c>
      <c r="M17" s="19">
        <v>13.8</v>
      </c>
      <c r="N17" s="20">
        <v>89.5</v>
      </c>
      <c r="O17" s="21">
        <v>103.3</v>
      </c>
      <c r="P17" s="19">
        <v>2089.35</v>
      </c>
      <c r="Q17" s="20">
        <v>1628.45</v>
      </c>
      <c r="R17" s="21">
        <v>3717.8</v>
      </c>
      <c r="S17" s="19">
        <v>4709.3</v>
      </c>
      <c r="T17" s="20">
        <v>3958.05</v>
      </c>
      <c r="U17" s="21">
        <v>8667.35</v>
      </c>
      <c r="V17" s="47">
        <v>14101.3</v>
      </c>
      <c r="W17" s="47">
        <v>14663.7</v>
      </c>
      <c r="X17" s="21">
        <v>28765</v>
      </c>
      <c r="Z17" s="1"/>
    </row>
    <row r="18" spans="1:26" ht="13">
      <c r="A18" s="2" t="s">
        <v>257</v>
      </c>
      <c r="B18" s="2" t="s">
        <v>19</v>
      </c>
      <c r="C18" s="118" t="s">
        <v>297</v>
      </c>
      <c r="D18" s="19">
        <v>923.4</v>
      </c>
      <c r="E18" s="20">
        <v>659.88</v>
      </c>
      <c r="F18" s="21">
        <v>1583.28</v>
      </c>
      <c r="G18" s="19">
        <v>13019.94</v>
      </c>
      <c r="H18" s="20">
        <v>5774.36</v>
      </c>
      <c r="I18" s="21">
        <v>18794.3</v>
      </c>
      <c r="J18" s="19">
        <v>13311.14</v>
      </c>
      <c r="K18" s="20">
        <v>6082.7</v>
      </c>
      <c r="L18" s="21">
        <v>19393.84</v>
      </c>
      <c r="M18" s="19">
        <v>15245.82</v>
      </c>
      <c r="N18" s="20">
        <v>6532.52</v>
      </c>
      <c r="O18" s="21">
        <v>21778.34</v>
      </c>
      <c r="P18" s="19">
        <v>17891.55</v>
      </c>
      <c r="Q18" s="20">
        <v>5369.22</v>
      </c>
      <c r="R18" s="21">
        <v>23260.77</v>
      </c>
      <c r="S18" s="19">
        <v>31794.799999999999</v>
      </c>
      <c r="T18" s="20">
        <v>5133.38</v>
      </c>
      <c r="U18" s="21">
        <v>36928.18</v>
      </c>
      <c r="V18" s="47">
        <v>92186.65</v>
      </c>
      <c r="W18" s="47">
        <v>29552.06</v>
      </c>
      <c r="X18" s="21">
        <v>121738.71</v>
      </c>
      <c r="Z18" s="1"/>
    </row>
    <row r="19" spans="1:26" ht="13">
      <c r="A19" s="2" t="s">
        <v>258</v>
      </c>
      <c r="B19" s="2" t="s">
        <v>20</v>
      </c>
      <c r="C19" s="118" t="s">
        <v>297</v>
      </c>
      <c r="D19" s="19">
        <v>3039.75</v>
      </c>
      <c r="E19" s="20">
        <v>3265.5</v>
      </c>
      <c r="F19" s="21">
        <v>6305.25</v>
      </c>
      <c r="G19" s="19">
        <v>4853.3</v>
      </c>
      <c r="H19" s="20">
        <v>3256.55</v>
      </c>
      <c r="I19" s="21">
        <v>8109.85</v>
      </c>
      <c r="J19" s="19">
        <v>7587.65</v>
      </c>
      <c r="K19" s="20">
        <v>6475.1</v>
      </c>
      <c r="L19" s="21">
        <v>14062.75</v>
      </c>
      <c r="M19" s="19">
        <v>6980.65</v>
      </c>
      <c r="N19" s="20">
        <v>6814.5</v>
      </c>
      <c r="O19" s="21">
        <v>13795.15</v>
      </c>
      <c r="P19" s="19">
        <v>5973.65</v>
      </c>
      <c r="Q19" s="20">
        <v>4744.5</v>
      </c>
      <c r="R19" s="21">
        <v>10718.15</v>
      </c>
      <c r="S19" s="19">
        <v>4102.1000000000004</v>
      </c>
      <c r="T19" s="20">
        <v>6270.65</v>
      </c>
      <c r="U19" s="21">
        <v>10372.75</v>
      </c>
      <c r="V19" s="47">
        <v>32537.1</v>
      </c>
      <c r="W19" s="47">
        <v>30826.799999999999</v>
      </c>
      <c r="X19" s="21">
        <v>63363.9</v>
      </c>
      <c r="Z19" s="1"/>
    </row>
    <row r="20" spans="1:26" ht="13">
      <c r="A20" s="2" t="s">
        <v>259</v>
      </c>
      <c r="B20" s="2" t="s">
        <v>21</v>
      </c>
      <c r="C20" s="118" t="s">
        <v>297</v>
      </c>
      <c r="D20" s="19">
        <v>2255.2600000000002</v>
      </c>
      <c r="E20" s="20">
        <v>4073.94</v>
      </c>
      <c r="F20" s="21">
        <v>6329.2</v>
      </c>
      <c r="G20" s="19">
        <v>3262.67</v>
      </c>
      <c r="H20" s="20">
        <v>5659.97</v>
      </c>
      <c r="I20" s="21">
        <v>8922.64</v>
      </c>
      <c r="J20" s="19">
        <v>3754.86</v>
      </c>
      <c r="K20" s="20">
        <v>3852.59</v>
      </c>
      <c r="L20" s="21">
        <v>7607.45</v>
      </c>
      <c r="M20" s="19">
        <v>2635.33</v>
      </c>
      <c r="N20" s="20">
        <v>5238.7</v>
      </c>
      <c r="O20" s="21">
        <v>7874.03</v>
      </c>
      <c r="P20" s="19">
        <v>3890.73</v>
      </c>
      <c r="Q20" s="20">
        <v>3808.38</v>
      </c>
      <c r="R20" s="21">
        <v>7699.11</v>
      </c>
      <c r="S20" s="19">
        <v>3226.28</v>
      </c>
      <c r="T20" s="20">
        <v>3227.44</v>
      </c>
      <c r="U20" s="21">
        <v>6453.72</v>
      </c>
      <c r="V20" s="47">
        <v>19025.13</v>
      </c>
      <c r="W20" s="47">
        <v>25861.02</v>
      </c>
      <c r="X20" s="21">
        <v>44886.15</v>
      </c>
      <c r="Z20" s="1"/>
    </row>
    <row r="21" spans="1:26" ht="13">
      <c r="A21" s="2" t="s">
        <v>260</v>
      </c>
      <c r="B21" s="2" t="s">
        <v>22</v>
      </c>
      <c r="C21" s="118" t="s">
        <v>297</v>
      </c>
      <c r="D21" s="19">
        <v>3994.83</v>
      </c>
      <c r="E21" s="20">
        <v>3629.81</v>
      </c>
      <c r="F21" s="21">
        <v>7624.64</v>
      </c>
      <c r="G21" s="19">
        <v>8746.23</v>
      </c>
      <c r="H21" s="20">
        <v>2760.6</v>
      </c>
      <c r="I21" s="21">
        <v>11506.83</v>
      </c>
      <c r="J21" s="19">
        <v>4754.55</v>
      </c>
      <c r="K21" s="20">
        <v>3837.96</v>
      </c>
      <c r="L21" s="21">
        <v>8592.51</v>
      </c>
      <c r="M21" s="19">
        <v>4387.45</v>
      </c>
      <c r="N21" s="20">
        <v>4492.8500000000004</v>
      </c>
      <c r="O21" s="21">
        <v>8880.2999999999993</v>
      </c>
      <c r="P21" s="19">
        <v>4088.01</v>
      </c>
      <c r="Q21" s="20">
        <v>3691.74</v>
      </c>
      <c r="R21" s="21">
        <v>7779.75</v>
      </c>
      <c r="S21" s="19">
        <v>3314.62</v>
      </c>
      <c r="T21" s="20">
        <v>3254.58</v>
      </c>
      <c r="U21" s="21">
        <v>6569.2</v>
      </c>
      <c r="V21" s="47">
        <v>29285.69</v>
      </c>
      <c r="W21" s="47">
        <v>21667.54</v>
      </c>
      <c r="X21" s="21">
        <v>50953.23</v>
      </c>
      <c r="Z21" s="1"/>
    </row>
    <row r="22" spans="1:26" ht="13">
      <c r="A22" s="2" t="s">
        <v>260</v>
      </c>
      <c r="B22" s="2" t="s">
        <v>23</v>
      </c>
      <c r="C22" s="118" t="s">
        <v>297</v>
      </c>
      <c r="D22" s="19">
        <v>2618.6</v>
      </c>
      <c r="E22" s="20">
        <v>4039.56</v>
      </c>
      <c r="F22" s="21">
        <v>6658.16</v>
      </c>
      <c r="G22" s="19">
        <v>8033.89</v>
      </c>
      <c r="H22" s="20">
        <v>3767.53</v>
      </c>
      <c r="I22" s="21">
        <v>11801.42</v>
      </c>
      <c r="J22" s="19">
        <v>2990.93</v>
      </c>
      <c r="K22" s="20">
        <v>1829.52</v>
      </c>
      <c r="L22" s="21">
        <v>4820.45</v>
      </c>
      <c r="M22" s="19">
        <v>0</v>
      </c>
      <c r="N22" s="20">
        <v>0</v>
      </c>
      <c r="O22" s="21">
        <v>0</v>
      </c>
      <c r="P22" s="19">
        <v>0</v>
      </c>
      <c r="Q22" s="20">
        <v>0</v>
      </c>
      <c r="R22" s="21">
        <v>0</v>
      </c>
      <c r="S22" s="19">
        <v>0</v>
      </c>
      <c r="T22" s="20">
        <v>0</v>
      </c>
      <c r="U22" s="21">
        <v>0</v>
      </c>
      <c r="V22" s="47">
        <v>13643.42</v>
      </c>
      <c r="W22" s="47">
        <v>9636.61</v>
      </c>
      <c r="X22" s="21">
        <v>23280.03</v>
      </c>
      <c r="Z22" s="1"/>
    </row>
    <row r="23" spans="1:26" ht="13">
      <c r="A23" s="2" t="s">
        <v>260</v>
      </c>
      <c r="B23" s="2" t="s">
        <v>24</v>
      </c>
      <c r="C23" s="118" t="s">
        <v>297</v>
      </c>
      <c r="D23" s="19">
        <v>0</v>
      </c>
      <c r="E23" s="20">
        <v>0</v>
      </c>
      <c r="F23" s="21">
        <v>0</v>
      </c>
      <c r="G23" s="19">
        <v>0</v>
      </c>
      <c r="H23" s="20">
        <v>0</v>
      </c>
      <c r="I23" s="21">
        <v>0</v>
      </c>
      <c r="J23" s="19">
        <v>0</v>
      </c>
      <c r="K23" s="20">
        <v>0</v>
      </c>
      <c r="L23" s="21">
        <v>0</v>
      </c>
      <c r="M23" s="19">
        <v>2324.5100000000002</v>
      </c>
      <c r="N23" s="20">
        <v>3045.29</v>
      </c>
      <c r="O23" s="21">
        <v>5369.8</v>
      </c>
      <c r="P23" s="19">
        <v>4218.92</v>
      </c>
      <c r="Q23" s="20">
        <v>3764.38</v>
      </c>
      <c r="R23" s="21">
        <v>7983.3</v>
      </c>
      <c r="S23" s="19">
        <v>3215.02</v>
      </c>
      <c r="T23" s="20">
        <v>5026.2700000000004</v>
      </c>
      <c r="U23" s="21">
        <v>8241.2900000000009</v>
      </c>
      <c r="V23" s="47">
        <v>9758.4500000000007</v>
      </c>
      <c r="W23" s="47">
        <v>11835.94</v>
      </c>
      <c r="X23" s="21">
        <v>21594.39</v>
      </c>
      <c r="Z23" s="1"/>
    </row>
    <row r="24" spans="1:26" ht="13">
      <c r="A24" s="2" t="s">
        <v>260</v>
      </c>
      <c r="B24" s="2" t="s">
        <v>25</v>
      </c>
      <c r="C24" s="118" t="s">
        <v>297</v>
      </c>
      <c r="D24" s="19">
        <v>3385.05</v>
      </c>
      <c r="E24" s="20">
        <v>3691.86</v>
      </c>
      <c r="F24" s="21">
        <v>7076.91</v>
      </c>
      <c r="G24" s="19">
        <v>6467.77</v>
      </c>
      <c r="H24" s="20">
        <v>4555.91</v>
      </c>
      <c r="I24" s="21">
        <v>11023.68</v>
      </c>
      <c r="J24" s="19">
        <v>3974.29</v>
      </c>
      <c r="K24" s="20">
        <v>4203.93</v>
      </c>
      <c r="L24" s="21">
        <v>8178.22</v>
      </c>
      <c r="M24" s="19">
        <v>4023.62</v>
      </c>
      <c r="N24" s="20">
        <v>5120.1400000000003</v>
      </c>
      <c r="O24" s="21">
        <v>9143.76</v>
      </c>
      <c r="P24" s="19">
        <v>4118.75</v>
      </c>
      <c r="Q24" s="20">
        <v>4082.4</v>
      </c>
      <c r="R24" s="21">
        <v>8201.15</v>
      </c>
      <c r="S24" s="19">
        <v>2911.61</v>
      </c>
      <c r="T24" s="20">
        <v>5126.9399999999996</v>
      </c>
      <c r="U24" s="21">
        <v>8038.55</v>
      </c>
      <c r="V24" s="47">
        <v>24881.09</v>
      </c>
      <c r="W24" s="47">
        <v>26781.18</v>
      </c>
      <c r="X24" s="21">
        <v>51662.27</v>
      </c>
      <c r="Z24" s="1"/>
    </row>
    <row r="25" spans="1:26" ht="13">
      <c r="A25" s="2" t="s">
        <v>261</v>
      </c>
      <c r="B25" s="2" t="s">
        <v>26</v>
      </c>
      <c r="C25" s="118" t="s">
        <v>298</v>
      </c>
      <c r="D25" s="19">
        <v>2913.9</v>
      </c>
      <c r="E25" s="20">
        <v>19145.150000000001</v>
      </c>
      <c r="F25" s="21">
        <v>22059.05</v>
      </c>
      <c r="G25" s="19">
        <v>13323.65</v>
      </c>
      <c r="H25" s="20">
        <v>12813.1</v>
      </c>
      <c r="I25" s="21">
        <v>26136.75</v>
      </c>
      <c r="J25" s="19">
        <v>10141.950000000001</v>
      </c>
      <c r="K25" s="20">
        <v>16459.7</v>
      </c>
      <c r="L25" s="21">
        <v>26601.65</v>
      </c>
      <c r="M25" s="19">
        <v>468.8</v>
      </c>
      <c r="N25" s="20">
        <v>2668.85</v>
      </c>
      <c r="O25" s="21">
        <v>3137.65</v>
      </c>
      <c r="P25" s="19">
        <v>0</v>
      </c>
      <c r="Q25" s="20">
        <v>0</v>
      </c>
      <c r="R25" s="21">
        <v>0</v>
      </c>
      <c r="S25" s="19">
        <v>541.9</v>
      </c>
      <c r="T25" s="20">
        <v>1082.6500000000001</v>
      </c>
      <c r="U25" s="21">
        <v>1624.55</v>
      </c>
      <c r="V25" s="47">
        <v>27390.2</v>
      </c>
      <c r="W25" s="47">
        <v>52169.45</v>
      </c>
      <c r="X25" s="21">
        <v>79559.649999999994</v>
      </c>
      <c r="Z25" s="1"/>
    </row>
    <row r="26" spans="1:26" ht="13">
      <c r="A26" s="2" t="s">
        <v>261</v>
      </c>
      <c r="B26" s="2" t="s">
        <v>27</v>
      </c>
      <c r="C26" s="118" t="s">
        <v>298</v>
      </c>
      <c r="D26" s="19">
        <v>4787.45</v>
      </c>
      <c r="E26" s="20">
        <v>15589.65</v>
      </c>
      <c r="F26" s="21">
        <v>20377.099999999999</v>
      </c>
      <c r="G26" s="19">
        <v>15416.4</v>
      </c>
      <c r="H26" s="20">
        <v>13894.9</v>
      </c>
      <c r="I26" s="21">
        <v>29311.3</v>
      </c>
      <c r="J26" s="19">
        <v>11765.95</v>
      </c>
      <c r="K26" s="20">
        <v>17203.75</v>
      </c>
      <c r="L26" s="21">
        <v>28969.7</v>
      </c>
      <c r="M26" s="19">
        <v>5257.1</v>
      </c>
      <c r="N26" s="20">
        <v>17250.3</v>
      </c>
      <c r="O26" s="21">
        <v>22507.4</v>
      </c>
      <c r="P26" s="19">
        <v>8313.65</v>
      </c>
      <c r="Q26" s="20">
        <v>13056.2</v>
      </c>
      <c r="R26" s="21">
        <v>21369.85</v>
      </c>
      <c r="S26" s="19">
        <v>4744.3500000000004</v>
      </c>
      <c r="T26" s="20">
        <v>18351.900000000001</v>
      </c>
      <c r="U26" s="21">
        <v>23096.25</v>
      </c>
      <c r="V26" s="47">
        <v>50284.9</v>
      </c>
      <c r="W26" s="47">
        <v>95346.7</v>
      </c>
      <c r="X26" s="21">
        <v>145631.6</v>
      </c>
      <c r="Z26" s="1"/>
    </row>
    <row r="27" spans="1:26" ht="13">
      <c r="A27" s="2" t="s">
        <v>261</v>
      </c>
      <c r="B27" s="2" t="s">
        <v>28</v>
      </c>
      <c r="C27" s="118" t="s">
        <v>297</v>
      </c>
      <c r="D27" s="19">
        <v>4517.8</v>
      </c>
      <c r="E27" s="20">
        <v>12123.25</v>
      </c>
      <c r="F27" s="21">
        <v>16641.05</v>
      </c>
      <c r="G27" s="19">
        <v>10349.049999999999</v>
      </c>
      <c r="H27" s="20">
        <v>10627.3</v>
      </c>
      <c r="I27" s="21">
        <v>20976.35</v>
      </c>
      <c r="J27" s="19">
        <v>7494.95</v>
      </c>
      <c r="K27" s="20">
        <v>12992.75</v>
      </c>
      <c r="L27" s="21">
        <v>20487.7</v>
      </c>
      <c r="M27" s="19">
        <v>4771</v>
      </c>
      <c r="N27" s="20">
        <v>11789.95</v>
      </c>
      <c r="O27" s="21">
        <v>16560.95</v>
      </c>
      <c r="P27" s="19">
        <v>7436.2</v>
      </c>
      <c r="Q27" s="20">
        <v>7306.85</v>
      </c>
      <c r="R27" s="21">
        <v>14743.05</v>
      </c>
      <c r="S27" s="19">
        <v>4714.45</v>
      </c>
      <c r="T27" s="20">
        <v>15536.8</v>
      </c>
      <c r="U27" s="21">
        <v>20251.25</v>
      </c>
      <c r="V27" s="47">
        <v>39283.449999999997</v>
      </c>
      <c r="W27" s="47">
        <v>70376.899999999994</v>
      </c>
      <c r="X27" s="21">
        <v>109660.35</v>
      </c>
      <c r="Z27" s="1"/>
    </row>
    <row r="28" spans="1:26" ht="13">
      <c r="A28" s="2" t="s">
        <v>261</v>
      </c>
      <c r="B28" s="2" t="s">
        <v>29</v>
      </c>
      <c r="C28" s="118" t="s">
        <v>298</v>
      </c>
      <c r="D28" s="19">
        <v>5593.65</v>
      </c>
      <c r="E28" s="20">
        <v>15193.85</v>
      </c>
      <c r="F28" s="21">
        <v>20787.5</v>
      </c>
      <c r="G28" s="19">
        <v>14837.45</v>
      </c>
      <c r="H28" s="20">
        <v>12132.45</v>
      </c>
      <c r="I28" s="21">
        <v>26969.9</v>
      </c>
      <c r="J28" s="19">
        <v>11040.4</v>
      </c>
      <c r="K28" s="20">
        <v>18345.650000000001</v>
      </c>
      <c r="L28" s="21">
        <v>29386.05</v>
      </c>
      <c r="M28" s="19">
        <v>6927.1</v>
      </c>
      <c r="N28" s="20">
        <v>20196.5</v>
      </c>
      <c r="O28" s="21">
        <v>27123.599999999999</v>
      </c>
      <c r="P28" s="19">
        <v>8256.85</v>
      </c>
      <c r="Q28" s="20">
        <v>11444.85</v>
      </c>
      <c r="R28" s="21">
        <v>19701.7</v>
      </c>
      <c r="S28" s="19">
        <v>4212.5</v>
      </c>
      <c r="T28" s="20">
        <v>14292.8</v>
      </c>
      <c r="U28" s="21">
        <v>18505.3</v>
      </c>
      <c r="V28" s="47">
        <v>50867.95</v>
      </c>
      <c r="W28" s="47">
        <v>91606.1</v>
      </c>
      <c r="X28" s="21">
        <v>142474.04999999999</v>
      </c>
      <c r="Z28" s="1"/>
    </row>
    <row r="29" spans="1:26" ht="13">
      <c r="A29" s="2" t="s">
        <v>261</v>
      </c>
      <c r="B29" s="2" t="s">
        <v>30</v>
      </c>
      <c r="C29" s="118" t="s">
        <v>297</v>
      </c>
      <c r="D29" s="19">
        <v>331.15</v>
      </c>
      <c r="E29" s="20">
        <v>1670</v>
      </c>
      <c r="F29" s="21">
        <v>2001.15</v>
      </c>
      <c r="G29" s="19">
        <v>0</v>
      </c>
      <c r="H29" s="20">
        <v>0</v>
      </c>
      <c r="I29" s="21">
        <v>0</v>
      </c>
      <c r="J29" s="19">
        <v>2861.25</v>
      </c>
      <c r="K29" s="20">
        <v>2046.65</v>
      </c>
      <c r="L29" s="21">
        <v>4907.8999999999996</v>
      </c>
      <c r="M29" s="19">
        <v>6275.05</v>
      </c>
      <c r="N29" s="20">
        <v>13595.65</v>
      </c>
      <c r="O29" s="21">
        <v>19870.7</v>
      </c>
      <c r="P29" s="19">
        <v>5705.25</v>
      </c>
      <c r="Q29" s="20">
        <v>9917.5</v>
      </c>
      <c r="R29" s="21">
        <v>15622.75</v>
      </c>
      <c r="S29" s="19">
        <v>4162.3500000000004</v>
      </c>
      <c r="T29" s="20">
        <v>16109.05</v>
      </c>
      <c r="U29" s="21">
        <v>20271.400000000001</v>
      </c>
      <c r="V29" s="47">
        <v>19335.05</v>
      </c>
      <c r="W29" s="47">
        <v>43338.85</v>
      </c>
      <c r="X29" s="21">
        <v>62673.9</v>
      </c>
      <c r="Z29" s="1"/>
    </row>
    <row r="30" spans="1:26" ht="13">
      <c r="A30" s="2" t="s">
        <v>261</v>
      </c>
      <c r="B30" s="2" t="s">
        <v>31</v>
      </c>
      <c r="C30" s="118" t="s">
        <v>297</v>
      </c>
      <c r="D30" s="19">
        <v>4963.5</v>
      </c>
      <c r="E30" s="20">
        <v>12961.4</v>
      </c>
      <c r="F30" s="21">
        <v>17924.900000000001</v>
      </c>
      <c r="G30" s="19">
        <v>11740.85</v>
      </c>
      <c r="H30" s="20">
        <v>9888.1</v>
      </c>
      <c r="I30" s="21">
        <v>21628.95</v>
      </c>
      <c r="J30" s="19">
        <v>8463.7000000000007</v>
      </c>
      <c r="K30" s="20">
        <v>14472.15</v>
      </c>
      <c r="L30" s="21">
        <v>22935.85</v>
      </c>
      <c r="M30" s="19">
        <v>7457.05</v>
      </c>
      <c r="N30" s="20">
        <v>15560.65</v>
      </c>
      <c r="O30" s="21">
        <v>23017.7</v>
      </c>
      <c r="P30" s="19">
        <v>6745.05</v>
      </c>
      <c r="Q30" s="20">
        <v>10522.55</v>
      </c>
      <c r="R30" s="21">
        <v>17267.599999999999</v>
      </c>
      <c r="S30" s="19">
        <v>3453.3</v>
      </c>
      <c r="T30" s="20">
        <v>16151.7</v>
      </c>
      <c r="U30" s="21">
        <v>19605</v>
      </c>
      <c r="V30" s="47">
        <v>42823.45</v>
      </c>
      <c r="W30" s="47">
        <v>79556.55</v>
      </c>
      <c r="X30" s="21">
        <v>122380</v>
      </c>
      <c r="Z30" s="1"/>
    </row>
    <row r="31" spans="1:26" ht="13">
      <c r="A31" s="2" t="s">
        <v>261</v>
      </c>
      <c r="B31" s="2" t="s">
        <v>32</v>
      </c>
      <c r="C31" s="118" t="s">
        <v>297</v>
      </c>
      <c r="D31" s="19">
        <v>0</v>
      </c>
      <c r="E31" s="20">
        <v>0</v>
      </c>
      <c r="F31" s="21">
        <v>0</v>
      </c>
      <c r="G31" s="19">
        <v>0</v>
      </c>
      <c r="H31" s="20">
        <v>24.96</v>
      </c>
      <c r="I31" s="21">
        <v>24.96</v>
      </c>
      <c r="J31" s="19">
        <v>0</v>
      </c>
      <c r="K31" s="20">
        <v>6.76</v>
      </c>
      <c r="L31" s="21">
        <v>6.76</v>
      </c>
      <c r="M31" s="19">
        <v>0</v>
      </c>
      <c r="N31" s="20">
        <v>0</v>
      </c>
      <c r="O31" s="21">
        <v>0</v>
      </c>
      <c r="P31" s="19">
        <v>0</v>
      </c>
      <c r="Q31" s="20">
        <v>12.37</v>
      </c>
      <c r="R31" s="21">
        <v>12.37</v>
      </c>
      <c r="S31" s="19">
        <v>0</v>
      </c>
      <c r="T31" s="20">
        <v>0</v>
      </c>
      <c r="U31" s="21">
        <v>0</v>
      </c>
      <c r="V31" s="47">
        <v>0</v>
      </c>
      <c r="W31" s="47">
        <v>44.09</v>
      </c>
      <c r="X31" s="21">
        <v>44.09</v>
      </c>
      <c r="Z31" s="1"/>
    </row>
    <row r="32" spans="1:26" ht="13">
      <c r="A32" s="2" t="s">
        <v>261</v>
      </c>
      <c r="B32" s="2" t="s">
        <v>33</v>
      </c>
      <c r="C32" s="118" t="s">
        <v>297</v>
      </c>
      <c r="D32" s="19">
        <v>0</v>
      </c>
      <c r="E32" s="20">
        <v>0</v>
      </c>
      <c r="F32" s="21">
        <v>0</v>
      </c>
      <c r="G32" s="19">
        <v>0</v>
      </c>
      <c r="H32" s="20">
        <v>0</v>
      </c>
      <c r="I32" s="21">
        <v>0</v>
      </c>
      <c r="J32" s="19">
        <v>0</v>
      </c>
      <c r="K32" s="20">
        <v>0</v>
      </c>
      <c r="L32" s="21">
        <v>0</v>
      </c>
      <c r="M32" s="19">
        <v>0</v>
      </c>
      <c r="N32" s="20">
        <v>0</v>
      </c>
      <c r="O32" s="21">
        <v>0</v>
      </c>
      <c r="P32" s="19">
        <v>0</v>
      </c>
      <c r="Q32" s="20">
        <v>0</v>
      </c>
      <c r="R32" s="21">
        <v>0</v>
      </c>
      <c r="S32" s="19">
        <v>0</v>
      </c>
      <c r="T32" s="20">
        <v>0</v>
      </c>
      <c r="U32" s="21">
        <v>0</v>
      </c>
      <c r="V32" s="47">
        <v>0</v>
      </c>
      <c r="W32" s="47">
        <v>0</v>
      </c>
      <c r="X32" s="21">
        <v>0</v>
      </c>
      <c r="Z32" s="1"/>
    </row>
    <row r="33" spans="1:26" ht="13">
      <c r="A33" s="2" t="s">
        <v>261</v>
      </c>
      <c r="B33" s="2" t="s">
        <v>34</v>
      </c>
      <c r="C33" s="118" t="s">
        <v>297</v>
      </c>
      <c r="D33" s="19">
        <v>0</v>
      </c>
      <c r="E33" s="20">
        <v>0</v>
      </c>
      <c r="F33" s="21">
        <v>0</v>
      </c>
      <c r="G33" s="19">
        <v>0</v>
      </c>
      <c r="H33" s="20">
        <v>0</v>
      </c>
      <c r="I33" s="21">
        <v>0</v>
      </c>
      <c r="J33" s="19">
        <v>0</v>
      </c>
      <c r="K33" s="20">
        <v>0</v>
      </c>
      <c r="L33" s="21">
        <v>0</v>
      </c>
      <c r="M33" s="19">
        <v>0</v>
      </c>
      <c r="N33" s="20">
        <v>0</v>
      </c>
      <c r="O33" s="21">
        <v>0</v>
      </c>
      <c r="P33" s="19">
        <v>0</v>
      </c>
      <c r="Q33" s="20">
        <v>0</v>
      </c>
      <c r="R33" s="21">
        <v>0</v>
      </c>
      <c r="S33" s="19">
        <v>0</v>
      </c>
      <c r="T33" s="20">
        <v>0</v>
      </c>
      <c r="U33" s="21">
        <v>0</v>
      </c>
      <c r="V33" s="47">
        <v>0</v>
      </c>
      <c r="W33" s="47">
        <v>0</v>
      </c>
      <c r="X33" s="21">
        <v>0</v>
      </c>
      <c r="Z33" s="1"/>
    </row>
    <row r="34" spans="1:26" ht="13">
      <c r="A34" s="2" t="s">
        <v>262</v>
      </c>
      <c r="B34" s="2" t="s">
        <v>35</v>
      </c>
      <c r="C34" s="118" t="s">
        <v>297</v>
      </c>
      <c r="D34" s="19">
        <v>4011.91</v>
      </c>
      <c r="E34" s="20">
        <v>2560.1799999999998</v>
      </c>
      <c r="F34" s="21">
        <v>6572.09</v>
      </c>
      <c r="G34" s="19">
        <v>4098.8900000000003</v>
      </c>
      <c r="H34" s="20">
        <v>2667.02</v>
      </c>
      <c r="I34" s="21">
        <v>6765.91</v>
      </c>
      <c r="J34" s="19">
        <v>5582.74</v>
      </c>
      <c r="K34" s="20">
        <v>3927.96</v>
      </c>
      <c r="L34" s="21">
        <v>9510.7000000000007</v>
      </c>
      <c r="M34" s="19">
        <v>6529.54</v>
      </c>
      <c r="N34" s="20">
        <v>3389.54</v>
      </c>
      <c r="O34" s="21">
        <v>9919.08</v>
      </c>
      <c r="P34" s="19">
        <v>6114.82</v>
      </c>
      <c r="Q34" s="20">
        <v>3728.59</v>
      </c>
      <c r="R34" s="21">
        <v>9843.41</v>
      </c>
      <c r="S34" s="19">
        <v>6720.41</v>
      </c>
      <c r="T34" s="20">
        <v>4017.74</v>
      </c>
      <c r="U34" s="21">
        <v>10738.15</v>
      </c>
      <c r="V34" s="47">
        <v>33058.31</v>
      </c>
      <c r="W34" s="47">
        <v>20291.03</v>
      </c>
      <c r="X34" s="21">
        <v>53349.34</v>
      </c>
      <c r="Z34" s="1"/>
    </row>
    <row r="35" spans="1:26" ht="13">
      <c r="A35" s="2" t="s">
        <v>263</v>
      </c>
      <c r="B35" s="2" t="s">
        <v>36</v>
      </c>
      <c r="C35" s="118" t="s">
        <v>298</v>
      </c>
      <c r="D35" s="19">
        <v>2908.88</v>
      </c>
      <c r="E35" s="20">
        <v>6942.45</v>
      </c>
      <c r="F35" s="21">
        <v>9851.33</v>
      </c>
      <c r="G35" s="19">
        <v>173.85</v>
      </c>
      <c r="H35" s="20">
        <v>186.98</v>
      </c>
      <c r="I35" s="21">
        <v>360.83</v>
      </c>
      <c r="J35" s="19">
        <v>0</v>
      </c>
      <c r="K35" s="20">
        <v>0</v>
      </c>
      <c r="L35" s="21">
        <v>0</v>
      </c>
      <c r="M35" s="19">
        <v>0</v>
      </c>
      <c r="N35" s="20">
        <v>0</v>
      </c>
      <c r="O35" s="21">
        <v>0</v>
      </c>
      <c r="P35" s="19">
        <v>0</v>
      </c>
      <c r="Q35" s="20">
        <v>0</v>
      </c>
      <c r="R35" s="21">
        <v>0</v>
      </c>
      <c r="S35" s="19">
        <v>833.33</v>
      </c>
      <c r="T35" s="20">
        <v>3271.13</v>
      </c>
      <c r="U35" s="21">
        <v>4104.46</v>
      </c>
      <c r="V35" s="47">
        <v>3916.06</v>
      </c>
      <c r="W35" s="47">
        <v>10400.56</v>
      </c>
      <c r="X35" s="21">
        <v>14316.62</v>
      </c>
      <c r="Z35" s="1"/>
    </row>
    <row r="36" spans="1:26" ht="13">
      <c r="A36" s="2" t="s">
        <v>263</v>
      </c>
      <c r="B36" s="2" t="s">
        <v>37</v>
      </c>
      <c r="C36" s="118" t="s">
        <v>298</v>
      </c>
      <c r="D36" s="19">
        <v>2557.5</v>
      </c>
      <c r="E36" s="20">
        <v>7058.25</v>
      </c>
      <c r="F36" s="21">
        <v>9615.75</v>
      </c>
      <c r="G36" s="19">
        <v>211.43</v>
      </c>
      <c r="H36" s="20">
        <v>208.2</v>
      </c>
      <c r="I36" s="21">
        <v>419.63</v>
      </c>
      <c r="J36" s="19">
        <v>0.3</v>
      </c>
      <c r="K36" s="20">
        <v>0</v>
      </c>
      <c r="L36" s="21">
        <v>0.3</v>
      </c>
      <c r="M36" s="19">
        <v>0</v>
      </c>
      <c r="N36" s="20">
        <v>0</v>
      </c>
      <c r="O36" s="21">
        <v>0</v>
      </c>
      <c r="P36" s="19">
        <v>0</v>
      </c>
      <c r="Q36" s="20">
        <v>0</v>
      </c>
      <c r="R36" s="21">
        <v>0</v>
      </c>
      <c r="S36" s="19">
        <v>43.43</v>
      </c>
      <c r="T36" s="20">
        <v>426.75</v>
      </c>
      <c r="U36" s="21">
        <v>470.18</v>
      </c>
      <c r="V36" s="47">
        <v>2812.66</v>
      </c>
      <c r="W36" s="47">
        <v>7693.2</v>
      </c>
      <c r="X36" s="21">
        <v>10505.86</v>
      </c>
      <c r="Z36" s="1"/>
    </row>
    <row r="37" spans="1:26" ht="13">
      <c r="A37" s="2" t="s">
        <v>263</v>
      </c>
      <c r="B37" s="2" t="s">
        <v>38</v>
      </c>
      <c r="C37" s="118" t="s">
        <v>298</v>
      </c>
      <c r="D37" s="19">
        <v>774.38</v>
      </c>
      <c r="E37" s="20">
        <v>3144.9</v>
      </c>
      <c r="F37" s="21">
        <v>3919.28</v>
      </c>
      <c r="G37" s="19">
        <v>764.63</v>
      </c>
      <c r="H37" s="20">
        <v>1798.95</v>
      </c>
      <c r="I37" s="21">
        <v>2563.58</v>
      </c>
      <c r="J37" s="19">
        <v>841.5</v>
      </c>
      <c r="K37" s="20">
        <v>2745.38</v>
      </c>
      <c r="L37" s="21">
        <v>3586.88</v>
      </c>
      <c r="M37" s="19">
        <v>1083.75</v>
      </c>
      <c r="N37" s="20">
        <v>1853.4</v>
      </c>
      <c r="O37" s="21">
        <v>2937.15</v>
      </c>
      <c r="P37" s="19">
        <v>0</v>
      </c>
      <c r="Q37" s="20">
        <v>0</v>
      </c>
      <c r="R37" s="21">
        <v>0</v>
      </c>
      <c r="S37" s="19">
        <v>401.03</v>
      </c>
      <c r="T37" s="20">
        <v>3375.15</v>
      </c>
      <c r="U37" s="21">
        <v>3776.18</v>
      </c>
      <c r="V37" s="47">
        <v>3865.29</v>
      </c>
      <c r="W37" s="47">
        <v>12917.78</v>
      </c>
      <c r="X37" s="21">
        <v>16783.07</v>
      </c>
      <c r="Z37" s="1"/>
    </row>
    <row r="38" spans="1:26" ht="13">
      <c r="A38" s="2" t="s">
        <v>263</v>
      </c>
      <c r="B38" s="2" t="s">
        <v>39</v>
      </c>
      <c r="C38" s="118" t="s">
        <v>298</v>
      </c>
      <c r="D38" s="19">
        <v>417.15</v>
      </c>
      <c r="E38" s="20">
        <v>551.63</v>
      </c>
      <c r="F38" s="21">
        <v>968.78</v>
      </c>
      <c r="G38" s="19">
        <v>832.43</v>
      </c>
      <c r="H38" s="20">
        <v>1461.45</v>
      </c>
      <c r="I38" s="21">
        <v>2293.88</v>
      </c>
      <c r="J38" s="19">
        <v>681.6</v>
      </c>
      <c r="K38" s="20">
        <v>2720.25</v>
      </c>
      <c r="L38" s="21">
        <v>3401.85</v>
      </c>
      <c r="M38" s="19">
        <v>685.2</v>
      </c>
      <c r="N38" s="20">
        <v>1940.18</v>
      </c>
      <c r="O38" s="21">
        <v>2625.38</v>
      </c>
      <c r="P38" s="19">
        <v>0</v>
      </c>
      <c r="Q38" s="20">
        <v>0</v>
      </c>
      <c r="R38" s="21">
        <v>0</v>
      </c>
      <c r="S38" s="19">
        <v>531.83000000000004</v>
      </c>
      <c r="T38" s="20">
        <v>3782.18</v>
      </c>
      <c r="U38" s="21">
        <v>4314.01</v>
      </c>
      <c r="V38" s="47">
        <v>3148.21</v>
      </c>
      <c r="W38" s="47">
        <v>10455.69</v>
      </c>
      <c r="X38" s="21">
        <v>13603.9</v>
      </c>
      <c r="Z38" s="1"/>
    </row>
    <row r="39" spans="1:26" ht="13">
      <c r="A39" s="2" t="s">
        <v>263</v>
      </c>
      <c r="B39" s="2" t="s">
        <v>40</v>
      </c>
      <c r="C39" s="118" t="s">
        <v>298</v>
      </c>
      <c r="D39" s="19">
        <v>2755.58</v>
      </c>
      <c r="E39" s="20">
        <v>1031.93</v>
      </c>
      <c r="F39" s="21">
        <v>3787.51</v>
      </c>
      <c r="G39" s="19">
        <v>624.29999999999995</v>
      </c>
      <c r="H39" s="20">
        <v>429.83</v>
      </c>
      <c r="I39" s="21">
        <v>1054.1300000000001</v>
      </c>
      <c r="J39" s="19">
        <v>0</v>
      </c>
      <c r="K39" s="20">
        <v>0</v>
      </c>
      <c r="L39" s="21">
        <v>0</v>
      </c>
      <c r="M39" s="19">
        <v>0</v>
      </c>
      <c r="N39" s="20">
        <v>0</v>
      </c>
      <c r="O39" s="21">
        <v>0</v>
      </c>
      <c r="P39" s="19">
        <v>0</v>
      </c>
      <c r="Q39" s="20">
        <v>0</v>
      </c>
      <c r="R39" s="21">
        <v>0</v>
      </c>
      <c r="S39" s="19">
        <v>0</v>
      </c>
      <c r="T39" s="20">
        <v>0</v>
      </c>
      <c r="U39" s="21">
        <v>0</v>
      </c>
      <c r="V39" s="47">
        <v>3379.88</v>
      </c>
      <c r="W39" s="47">
        <v>1461.76</v>
      </c>
      <c r="X39" s="21">
        <v>4841.6400000000003</v>
      </c>
      <c r="Z39" s="1"/>
    </row>
    <row r="40" spans="1:26" ht="13">
      <c r="A40" s="2" t="s">
        <v>263</v>
      </c>
      <c r="B40" s="2" t="s">
        <v>41</v>
      </c>
      <c r="C40" s="118" t="s">
        <v>298</v>
      </c>
      <c r="D40" s="19">
        <v>1699.13</v>
      </c>
      <c r="E40" s="20">
        <v>2227.35</v>
      </c>
      <c r="F40" s="21">
        <v>3926.48</v>
      </c>
      <c r="G40" s="19">
        <v>914.7</v>
      </c>
      <c r="H40" s="20">
        <v>360.6</v>
      </c>
      <c r="I40" s="21">
        <v>1275.3</v>
      </c>
      <c r="J40" s="19">
        <v>424.88</v>
      </c>
      <c r="K40" s="20">
        <v>215.48</v>
      </c>
      <c r="L40" s="21">
        <v>640.36</v>
      </c>
      <c r="M40" s="19">
        <v>851.7</v>
      </c>
      <c r="N40" s="20">
        <v>769.8</v>
      </c>
      <c r="O40" s="21">
        <v>1621.5</v>
      </c>
      <c r="P40" s="19">
        <v>291.60000000000002</v>
      </c>
      <c r="Q40" s="20">
        <v>101.48</v>
      </c>
      <c r="R40" s="21">
        <v>393.08</v>
      </c>
      <c r="S40" s="19">
        <v>686.33</v>
      </c>
      <c r="T40" s="20">
        <v>1311.08</v>
      </c>
      <c r="U40" s="21">
        <v>1997.41</v>
      </c>
      <c r="V40" s="47">
        <v>4868.34</v>
      </c>
      <c r="W40" s="47">
        <v>4985.79</v>
      </c>
      <c r="X40" s="21">
        <v>9854.1299999999992</v>
      </c>
      <c r="Z40" s="1"/>
    </row>
    <row r="41" spans="1:26" ht="13">
      <c r="A41" s="2" t="s">
        <v>263</v>
      </c>
      <c r="B41" s="2" t="s">
        <v>42</v>
      </c>
      <c r="C41" s="118" t="s">
        <v>298</v>
      </c>
      <c r="D41" s="19">
        <v>1528.8</v>
      </c>
      <c r="E41" s="20">
        <v>3214.2</v>
      </c>
      <c r="F41" s="21">
        <v>4743</v>
      </c>
      <c r="G41" s="19">
        <v>466.5</v>
      </c>
      <c r="H41" s="20">
        <v>1166.78</v>
      </c>
      <c r="I41" s="21">
        <v>1633.28</v>
      </c>
      <c r="J41" s="19">
        <v>300</v>
      </c>
      <c r="K41" s="20">
        <v>786</v>
      </c>
      <c r="L41" s="21">
        <v>1086</v>
      </c>
      <c r="M41" s="19">
        <v>545.54999999999995</v>
      </c>
      <c r="N41" s="20">
        <v>848.03</v>
      </c>
      <c r="O41" s="21">
        <v>1393.58</v>
      </c>
      <c r="P41" s="19">
        <v>208.95</v>
      </c>
      <c r="Q41" s="20">
        <v>411.83</v>
      </c>
      <c r="R41" s="21">
        <v>620.78</v>
      </c>
      <c r="S41" s="19">
        <v>752.48</v>
      </c>
      <c r="T41" s="20">
        <v>1106.6300000000001</v>
      </c>
      <c r="U41" s="21">
        <v>1859.11</v>
      </c>
      <c r="V41" s="47">
        <v>3802.28</v>
      </c>
      <c r="W41" s="47">
        <v>7533.47</v>
      </c>
      <c r="X41" s="21">
        <v>11335.75</v>
      </c>
      <c r="Z41" s="1"/>
    </row>
    <row r="42" spans="1:26" ht="13">
      <c r="A42" s="2" t="s">
        <v>263</v>
      </c>
      <c r="B42" s="2" t="s">
        <v>43</v>
      </c>
      <c r="C42" s="118" t="s">
        <v>298</v>
      </c>
      <c r="D42" s="19">
        <v>1879.35</v>
      </c>
      <c r="E42" s="20">
        <v>3620.55</v>
      </c>
      <c r="F42" s="21">
        <v>5499.9</v>
      </c>
      <c r="G42" s="19">
        <v>684.08</v>
      </c>
      <c r="H42" s="20">
        <v>807.6</v>
      </c>
      <c r="I42" s="21">
        <v>1491.68</v>
      </c>
      <c r="J42" s="19">
        <v>531.75</v>
      </c>
      <c r="K42" s="20">
        <v>543.75</v>
      </c>
      <c r="L42" s="21">
        <v>1075.5</v>
      </c>
      <c r="M42" s="19">
        <v>584.48</v>
      </c>
      <c r="N42" s="20">
        <v>903.23</v>
      </c>
      <c r="O42" s="21">
        <v>1487.71</v>
      </c>
      <c r="P42" s="19">
        <v>118.88</v>
      </c>
      <c r="Q42" s="20">
        <v>266.63</v>
      </c>
      <c r="R42" s="21">
        <v>385.51</v>
      </c>
      <c r="S42" s="19">
        <v>613.88</v>
      </c>
      <c r="T42" s="20">
        <v>1484.4</v>
      </c>
      <c r="U42" s="21">
        <v>2098.2800000000002</v>
      </c>
      <c r="V42" s="47">
        <v>4412.42</v>
      </c>
      <c r="W42" s="47">
        <v>7626.16</v>
      </c>
      <c r="X42" s="21">
        <v>12038.58</v>
      </c>
      <c r="Z42" s="1"/>
    </row>
    <row r="43" spans="1:26" ht="13">
      <c r="A43" s="2" t="s">
        <v>264</v>
      </c>
      <c r="B43" s="2" t="s">
        <v>44</v>
      </c>
      <c r="C43" s="118" t="s">
        <v>297</v>
      </c>
      <c r="D43" s="19">
        <v>8752.15</v>
      </c>
      <c r="E43" s="20">
        <v>1358.85</v>
      </c>
      <c r="F43" s="21">
        <v>10111</v>
      </c>
      <c r="G43" s="19">
        <v>9665.2000000000007</v>
      </c>
      <c r="H43" s="20">
        <v>932.79</v>
      </c>
      <c r="I43" s="21">
        <v>10597.99</v>
      </c>
      <c r="J43" s="19">
        <v>0</v>
      </c>
      <c r="K43" s="20">
        <v>0</v>
      </c>
      <c r="L43" s="21">
        <v>0</v>
      </c>
      <c r="M43" s="19">
        <v>0</v>
      </c>
      <c r="N43" s="20">
        <v>0</v>
      </c>
      <c r="O43" s="21">
        <v>0</v>
      </c>
      <c r="P43" s="19">
        <v>1657.1</v>
      </c>
      <c r="Q43" s="20">
        <v>607.88</v>
      </c>
      <c r="R43" s="21">
        <v>2264.98</v>
      </c>
      <c r="S43" s="19">
        <v>2572.4</v>
      </c>
      <c r="T43" s="20">
        <v>751.42</v>
      </c>
      <c r="U43" s="21">
        <v>3323.82</v>
      </c>
      <c r="V43" s="47">
        <v>22646.85</v>
      </c>
      <c r="W43" s="47">
        <v>3650.94</v>
      </c>
      <c r="X43" s="21">
        <v>26297.79</v>
      </c>
      <c r="Z43" s="1"/>
    </row>
    <row r="44" spans="1:26" ht="13">
      <c r="A44" s="2" t="s">
        <v>264</v>
      </c>
      <c r="B44" s="2" t="s">
        <v>45</v>
      </c>
      <c r="C44" s="118" t="s">
        <v>297</v>
      </c>
      <c r="D44" s="19">
        <v>915.55</v>
      </c>
      <c r="E44" s="20">
        <v>206.5</v>
      </c>
      <c r="F44" s="21">
        <v>1122.05</v>
      </c>
      <c r="G44" s="19">
        <v>0</v>
      </c>
      <c r="H44" s="20">
        <v>0</v>
      </c>
      <c r="I44" s="21">
        <v>0</v>
      </c>
      <c r="J44" s="19">
        <v>977.25</v>
      </c>
      <c r="K44" s="20">
        <v>2.67</v>
      </c>
      <c r="L44" s="21">
        <v>979.92</v>
      </c>
      <c r="M44" s="19">
        <v>5499.9</v>
      </c>
      <c r="N44" s="20">
        <v>1759.9</v>
      </c>
      <c r="O44" s="21">
        <v>7259.8</v>
      </c>
      <c r="P44" s="19">
        <v>2924.7</v>
      </c>
      <c r="Q44" s="20">
        <v>2000.27</v>
      </c>
      <c r="R44" s="21">
        <v>4924.97</v>
      </c>
      <c r="S44" s="19">
        <v>5822.65</v>
      </c>
      <c r="T44" s="20">
        <v>940.39</v>
      </c>
      <c r="U44" s="21">
        <v>6763.04</v>
      </c>
      <c r="V44" s="47">
        <v>16140.05</v>
      </c>
      <c r="W44" s="47">
        <v>4909.7299999999996</v>
      </c>
      <c r="X44" s="21">
        <v>21049.78</v>
      </c>
      <c r="Z44" s="1"/>
    </row>
    <row r="45" spans="1:26" ht="13">
      <c r="A45" s="2" t="s">
        <v>264</v>
      </c>
      <c r="B45" s="2" t="s">
        <v>46</v>
      </c>
      <c r="C45" s="118" t="s">
        <v>297</v>
      </c>
      <c r="D45" s="19">
        <v>23996.35</v>
      </c>
      <c r="E45" s="20">
        <v>3.94</v>
      </c>
      <c r="F45" s="21">
        <v>24000.29</v>
      </c>
      <c r="G45" s="19">
        <v>21532.7</v>
      </c>
      <c r="H45" s="20">
        <v>17.29</v>
      </c>
      <c r="I45" s="21">
        <v>21549.99</v>
      </c>
      <c r="J45" s="19">
        <v>12919.4</v>
      </c>
      <c r="K45" s="20">
        <v>9.7200000000000006</v>
      </c>
      <c r="L45" s="21">
        <v>12929.12</v>
      </c>
      <c r="M45" s="19">
        <v>13783.9</v>
      </c>
      <c r="N45" s="20">
        <v>18.059999999999999</v>
      </c>
      <c r="O45" s="21">
        <v>13801.96</v>
      </c>
      <c r="P45" s="19">
        <v>3697.55</v>
      </c>
      <c r="Q45" s="20">
        <v>3.23</v>
      </c>
      <c r="R45" s="21">
        <v>3700.78</v>
      </c>
      <c r="S45" s="19">
        <v>0</v>
      </c>
      <c r="T45" s="20">
        <v>0</v>
      </c>
      <c r="U45" s="21">
        <v>0</v>
      </c>
      <c r="V45" s="47">
        <v>75929.899999999994</v>
      </c>
      <c r="W45" s="47">
        <v>52.24</v>
      </c>
      <c r="X45" s="21">
        <v>75982.14</v>
      </c>
      <c r="Z45" s="1"/>
    </row>
    <row r="46" spans="1:26" ht="13">
      <c r="A46" s="2" t="s">
        <v>264</v>
      </c>
      <c r="B46" s="2" t="s">
        <v>47</v>
      </c>
      <c r="C46" s="118" t="s">
        <v>297</v>
      </c>
      <c r="D46" s="19">
        <v>23708.15</v>
      </c>
      <c r="E46" s="20">
        <v>1.92</v>
      </c>
      <c r="F46" s="21">
        <v>23710.07</v>
      </c>
      <c r="G46" s="19">
        <v>17418.650000000001</v>
      </c>
      <c r="H46" s="20">
        <v>13.3</v>
      </c>
      <c r="I46" s="21">
        <v>17431.95</v>
      </c>
      <c r="J46" s="19">
        <v>11505.95</v>
      </c>
      <c r="K46" s="20">
        <v>4.53</v>
      </c>
      <c r="L46" s="21">
        <v>11510.48</v>
      </c>
      <c r="M46" s="19">
        <v>19923.599999999999</v>
      </c>
      <c r="N46" s="20">
        <v>1.41</v>
      </c>
      <c r="O46" s="21">
        <v>19925.009999999998</v>
      </c>
      <c r="P46" s="19">
        <v>7435.7</v>
      </c>
      <c r="Q46" s="20">
        <v>1.34</v>
      </c>
      <c r="R46" s="21">
        <v>7437.04</v>
      </c>
      <c r="S46" s="19">
        <v>0</v>
      </c>
      <c r="T46" s="20">
        <v>0</v>
      </c>
      <c r="U46" s="21">
        <v>0</v>
      </c>
      <c r="V46" s="47">
        <v>79992.05</v>
      </c>
      <c r="W46" s="47">
        <v>22.5</v>
      </c>
      <c r="X46" s="21">
        <v>80014.55</v>
      </c>
      <c r="Z46" s="1"/>
    </row>
    <row r="47" spans="1:26" ht="13">
      <c r="A47" s="2" t="s">
        <v>264</v>
      </c>
      <c r="B47" s="2" t="s">
        <v>48</v>
      </c>
      <c r="C47" s="118" t="s">
        <v>297</v>
      </c>
      <c r="D47" s="19">
        <v>5312.76</v>
      </c>
      <c r="E47" s="20">
        <v>153.47999999999999</v>
      </c>
      <c r="F47" s="21">
        <v>5466.24</v>
      </c>
      <c r="G47" s="19">
        <v>235.58</v>
      </c>
      <c r="H47" s="20">
        <v>4.16</v>
      </c>
      <c r="I47" s="21">
        <v>239.74</v>
      </c>
      <c r="J47" s="19">
        <v>0</v>
      </c>
      <c r="K47" s="20">
        <v>0</v>
      </c>
      <c r="L47" s="21">
        <v>0</v>
      </c>
      <c r="M47" s="19">
        <v>1767.94</v>
      </c>
      <c r="N47" s="20">
        <v>11.4</v>
      </c>
      <c r="O47" s="21">
        <v>1779.34</v>
      </c>
      <c r="P47" s="19">
        <v>5672.52</v>
      </c>
      <c r="Q47" s="20">
        <v>96.58</v>
      </c>
      <c r="R47" s="21">
        <v>5769.1</v>
      </c>
      <c r="S47" s="19">
        <v>5680.72</v>
      </c>
      <c r="T47" s="20">
        <v>103.94</v>
      </c>
      <c r="U47" s="21">
        <v>5784.66</v>
      </c>
      <c r="V47" s="47">
        <v>18669.52</v>
      </c>
      <c r="W47" s="47">
        <v>369.56</v>
      </c>
      <c r="X47" s="21">
        <v>19039.080000000002</v>
      </c>
      <c r="Z47" s="1"/>
    </row>
    <row r="48" spans="1:26" ht="13">
      <c r="A48" s="2" t="s">
        <v>264</v>
      </c>
      <c r="B48" s="2" t="s">
        <v>49</v>
      </c>
      <c r="C48" s="118" t="s">
        <v>297</v>
      </c>
      <c r="D48" s="19">
        <v>4768.6499999999996</v>
      </c>
      <c r="E48" s="20">
        <v>470.23</v>
      </c>
      <c r="F48" s="21">
        <v>5238.88</v>
      </c>
      <c r="G48" s="19">
        <v>50.14</v>
      </c>
      <c r="H48" s="20">
        <v>1.86</v>
      </c>
      <c r="I48" s="21">
        <v>52</v>
      </c>
      <c r="J48" s="19">
        <v>0</v>
      </c>
      <c r="K48" s="20">
        <v>0</v>
      </c>
      <c r="L48" s="21">
        <v>0</v>
      </c>
      <c r="M48" s="19">
        <v>1900.13</v>
      </c>
      <c r="N48" s="20">
        <v>1.1299999999999999</v>
      </c>
      <c r="O48" s="21">
        <v>1901.26</v>
      </c>
      <c r="P48" s="19">
        <v>7156.18</v>
      </c>
      <c r="Q48" s="20">
        <v>42.33</v>
      </c>
      <c r="R48" s="21">
        <v>7198.51</v>
      </c>
      <c r="S48" s="19">
        <v>6960.85</v>
      </c>
      <c r="T48" s="20">
        <v>86.65</v>
      </c>
      <c r="U48" s="21">
        <v>7047.5</v>
      </c>
      <c r="V48" s="47">
        <v>20835.95</v>
      </c>
      <c r="W48" s="47">
        <v>602.20000000000005</v>
      </c>
      <c r="X48" s="21">
        <v>21438.15</v>
      </c>
      <c r="Z48" s="1"/>
    </row>
    <row r="49" spans="1:26" ht="13">
      <c r="A49" s="2" t="s">
        <v>264</v>
      </c>
      <c r="B49" s="2" t="s">
        <v>50</v>
      </c>
      <c r="C49" s="118" t="s">
        <v>297</v>
      </c>
      <c r="D49" s="19">
        <v>3952.9</v>
      </c>
      <c r="E49" s="20">
        <v>229.38</v>
      </c>
      <c r="F49" s="21">
        <v>4182.28</v>
      </c>
      <c r="G49" s="19">
        <v>217.46</v>
      </c>
      <c r="H49" s="20">
        <v>0</v>
      </c>
      <c r="I49" s="21">
        <v>217.46</v>
      </c>
      <c r="J49" s="19">
        <v>0</v>
      </c>
      <c r="K49" s="20">
        <v>0</v>
      </c>
      <c r="L49" s="21">
        <v>0</v>
      </c>
      <c r="M49" s="19">
        <v>0</v>
      </c>
      <c r="N49" s="20">
        <v>0</v>
      </c>
      <c r="O49" s="21">
        <v>0</v>
      </c>
      <c r="P49" s="19">
        <v>0</v>
      </c>
      <c r="Q49" s="20">
        <v>0</v>
      </c>
      <c r="R49" s="21">
        <v>0</v>
      </c>
      <c r="S49" s="19">
        <v>0</v>
      </c>
      <c r="T49" s="20">
        <v>0</v>
      </c>
      <c r="U49" s="21">
        <v>0</v>
      </c>
      <c r="V49" s="47">
        <v>4170.3599999999997</v>
      </c>
      <c r="W49" s="47">
        <v>229.38</v>
      </c>
      <c r="X49" s="21">
        <v>4399.74</v>
      </c>
      <c r="Z49" s="1"/>
    </row>
    <row r="50" spans="1:26" ht="13">
      <c r="A50" s="2" t="s">
        <v>264</v>
      </c>
      <c r="B50" s="2" t="s">
        <v>51</v>
      </c>
      <c r="C50" s="118" t="s">
        <v>297</v>
      </c>
      <c r="D50" s="19">
        <v>2681.44</v>
      </c>
      <c r="E50" s="20">
        <v>58.96</v>
      </c>
      <c r="F50" s="21">
        <v>2740.4</v>
      </c>
      <c r="G50" s="19">
        <v>168.08</v>
      </c>
      <c r="H50" s="20">
        <v>1.4</v>
      </c>
      <c r="I50" s="21">
        <v>169.48</v>
      </c>
      <c r="J50" s="19">
        <v>0</v>
      </c>
      <c r="K50" s="20">
        <v>0</v>
      </c>
      <c r="L50" s="21">
        <v>0</v>
      </c>
      <c r="M50" s="19">
        <v>0</v>
      </c>
      <c r="N50" s="20">
        <v>0</v>
      </c>
      <c r="O50" s="21">
        <v>0</v>
      </c>
      <c r="P50" s="19">
        <v>0</v>
      </c>
      <c r="Q50" s="20">
        <v>0</v>
      </c>
      <c r="R50" s="21">
        <v>0</v>
      </c>
      <c r="S50" s="19">
        <v>0</v>
      </c>
      <c r="T50" s="20">
        <v>0</v>
      </c>
      <c r="U50" s="21">
        <v>0</v>
      </c>
      <c r="V50" s="47">
        <v>2849.52</v>
      </c>
      <c r="W50" s="47">
        <v>60.36</v>
      </c>
      <c r="X50" s="21">
        <v>2909.88</v>
      </c>
      <c r="Z50" s="1"/>
    </row>
    <row r="51" spans="1:26" ht="13">
      <c r="A51" s="2" t="s">
        <v>264</v>
      </c>
      <c r="B51" s="2" t="s">
        <v>52</v>
      </c>
      <c r="C51" s="118" t="s">
        <v>297</v>
      </c>
      <c r="D51" s="19">
        <v>19623.75</v>
      </c>
      <c r="E51" s="20">
        <v>9301.85</v>
      </c>
      <c r="F51" s="21">
        <v>28925.599999999999</v>
      </c>
      <c r="G51" s="19">
        <v>14205</v>
      </c>
      <c r="H51" s="20">
        <v>3956.15</v>
      </c>
      <c r="I51" s="21">
        <v>18161.150000000001</v>
      </c>
      <c r="J51" s="19">
        <v>23701.01</v>
      </c>
      <c r="K51" s="20">
        <v>8179.19</v>
      </c>
      <c r="L51" s="21">
        <v>31880.2</v>
      </c>
      <c r="M51" s="19">
        <v>16360.33</v>
      </c>
      <c r="N51" s="20">
        <v>6925.62</v>
      </c>
      <c r="O51" s="21">
        <v>23285.95</v>
      </c>
      <c r="P51" s="19">
        <v>16264.55</v>
      </c>
      <c r="Q51" s="20">
        <v>6764.21</v>
      </c>
      <c r="R51" s="21">
        <v>23028.76</v>
      </c>
      <c r="S51" s="19">
        <v>15690.96</v>
      </c>
      <c r="T51" s="20">
        <v>4446.6400000000003</v>
      </c>
      <c r="U51" s="21">
        <v>20137.599999999999</v>
      </c>
      <c r="V51" s="47">
        <v>105845.6</v>
      </c>
      <c r="W51" s="47">
        <v>39573.660000000003</v>
      </c>
      <c r="X51" s="21">
        <v>145419.26</v>
      </c>
      <c r="Z51" s="1"/>
    </row>
    <row r="52" spans="1:26" ht="13">
      <c r="A52" s="2" t="s">
        <v>264</v>
      </c>
      <c r="B52" s="2" t="s">
        <v>53</v>
      </c>
      <c r="C52" s="118" t="s">
        <v>297</v>
      </c>
      <c r="D52" s="19">
        <v>0</v>
      </c>
      <c r="E52" s="20">
        <v>0</v>
      </c>
      <c r="F52" s="21">
        <v>0</v>
      </c>
      <c r="G52" s="19">
        <v>0</v>
      </c>
      <c r="H52" s="20">
        <v>0</v>
      </c>
      <c r="I52" s="21">
        <v>0</v>
      </c>
      <c r="J52" s="19">
        <v>8944.68</v>
      </c>
      <c r="K52" s="20">
        <v>6315.7</v>
      </c>
      <c r="L52" s="21">
        <v>15260.38</v>
      </c>
      <c r="M52" s="19">
        <v>14459.84</v>
      </c>
      <c r="N52" s="20">
        <v>8461.66</v>
      </c>
      <c r="O52" s="21">
        <v>22921.5</v>
      </c>
      <c r="P52" s="19">
        <v>16540.43</v>
      </c>
      <c r="Q52" s="20">
        <v>6772.25</v>
      </c>
      <c r="R52" s="21">
        <v>23312.68</v>
      </c>
      <c r="S52" s="19">
        <v>9730.58</v>
      </c>
      <c r="T52" s="20">
        <v>7701.84</v>
      </c>
      <c r="U52" s="21">
        <v>17432.419999999998</v>
      </c>
      <c r="V52" s="47">
        <v>49675.53</v>
      </c>
      <c r="W52" s="47">
        <v>29251.45</v>
      </c>
      <c r="X52" s="21">
        <v>78926.98</v>
      </c>
      <c r="Z52" s="1"/>
    </row>
    <row r="53" spans="1:26" ht="13">
      <c r="A53" s="2" t="s">
        <v>264</v>
      </c>
      <c r="B53" s="2" t="s">
        <v>54</v>
      </c>
      <c r="C53" s="118" t="s">
        <v>297</v>
      </c>
      <c r="D53" s="19">
        <v>0</v>
      </c>
      <c r="E53" s="20">
        <v>0</v>
      </c>
      <c r="F53" s="21">
        <v>0</v>
      </c>
      <c r="G53" s="19">
        <v>0</v>
      </c>
      <c r="H53" s="20">
        <v>0</v>
      </c>
      <c r="I53" s="21">
        <v>0</v>
      </c>
      <c r="J53" s="19">
        <v>0</v>
      </c>
      <c r="K53" s="20">
        <v>0</v>
      </c>
      <c r="L53" s="21">
        <v>0</v>
      </c>
      <c r="M53" s="19">
        <v>0</v>
      </c>
      <c r="N53" s="20">
        <v>0</v>
      </c>
      <c r="O53" s="21">
        <v>0</v>
      </c>
      <c r="P53" s="19">
        <v>0</v>
      </c>
      <c r="Q53" s="20">
        <v>0</v>
      </c>
      <c r="R53" s="21">
        <v>0</v>
      </c>
      <c r="S53" s="19">
        <v>0</v>
      </c>
      <c r="T53" s="20">
        <v>0</v>
      </c>
      <c r="U53" s="21">
        <v>0</v>
      </c>
      <c r="V53" s="47">
        <v>0</v>
      </c>
      <c r="W53" s="47">
        <v>0</v>
      </c>
      <c r="X53" s="21">
        <v>0</v>
      </c>
      <c r="Z53" s="1"/>
    </row>
    <row r="54" spans="1:26" ht="13">
      <c r="A54" s="2" t="s">
        <v>264</v>
      </c>
      <c r="B54" s="2" t="s">
        <v>55</v>
      </c>
      <c r="C54" s="118" t="s">
        <v>297</v>
      </c>
      <c r="D54" s="19">
        <v>0</v>
      </c>
      <c r="E54" s="20">
        <v>0</v>
      </c>
      <c r="F54" s="21">
        <v>0</v>
      </c>
      <c r="G54" s="19">
        <v>2833.62</v>
      </c>
      <c r="H54" s="20">
        <v>853.15</v>
      </c>
      <c r="I54" s="21">
        <v>3686.77</v>
      </c>
      <c r="J54" s="19">
        <v>30831.439999999999</v>
      </c>
      <c r="K54" s="20">
        <v>1308.3800000000001</v>
      </c>
      <c r="L54" s="21">
        <v>32139.82</v>
      </c>
      <c r="M54" s="19">
        <v>22357.19</v>
      </c>
      <c r="N54" s="20">
        <v>2335.35</v>
      </c>
      <c r="O54" s="21">
        <v>24692.54</v>
      </c>
      <c r="P54" s="19">
        <v>20873.5</v>
      </c>
      <c r="Q54" s="20">
        <v>1460.47</v>
      </c>
      <c r="R54" s="21">
        <v>22333.97</v>
      </c>
      <c r="S54" s="19">
        <v>31098.11</v>
      </c>
      <c r="T54" s="20">
        <v>1000.12</v>
      </c>
      <c r="U54" s="21">
        <v>32098.23</v>
      </c>
      <c r="V54" s="47">
        <v>107993.86</v>
      </c>
      <c r="W54" s="47">
        <v>6957.47</v>
      </c>
      <c r="X54" s="21">
        <v>114951.33</v>
      </c>
      <c r="Z54" s="1"/>
    </row>
    <row r="55" spans="1:26" ht="13">
      <c r="A55" s="2" t="s">
        <v>264</v>
      </c>
      <c r="B55" s="2" t="s">
        <v>56</v>
      </c>
      <c r="C55" s="118" t="s">
        <v>297</v>
      </c>
      <c r="D55" s="19">
        <v>10116.36</v>
      </c>
      <c r="E55" s="20">
        <v>4756.59</v>
      </c>
      <c r="F55" s="21">
        <v>14872.95</v>
      </c>
      <c r="G55" s="19">
        <v>11805.08</v>
      </c>
      <c r="H55" s="20">
        <v>3745.58</v>
      </c>
      <c r="I55" s="21">
        <v>15550.66</v>
      </c>
      <c r="J55" s="19">
        <v>6285.06</v>
      </c>
      <c r="K55" s="20">
        <v>3624.62</v>
      </c>
      <c r="L55" s="21">
        <v>9909.68</v>
      </c>
      <c r="M55" s="19">
        <v>10223.959999999999</v>
      </c>
      <c r="N55" s="20">
        <v>5285.66</v>
      </c>
      <c r="O55" s="21">
        <v>15509.62</v>
      </c>
      <c r="P55" s="19">
        <v>15351.26</v>
      </c>
      <c r="Q55" s="20">
        <v>5681.34</v>
      </c>
      <c r="R55" s="21">
        <v>21032.6</v>
      </c>
      <c r="S55" s="19">
        <v>19948.28</v>
      </c>
      <c r="T55" s="20">
        <v>5680.13</v>
      </c>
      <c r="U55" s="21">
        <v>25628.41</v>
      </c>
      <c r="V55" s="47">
        <v>73730</v>
      </c>
      <c r="W55" s="47">
        <v>28773.919999999998</v>
      </c>
      <c r="X55" s="21">
        <v>102503.92</v>
      </c>
      <c r="Z55" s="1"/>
    </row>
    <row r="56" spans="1:26" ht="13">
      <c r="A56" s="2" t="s">
        <v>265</v>
      </c>
      <c r="B56" s="2" t="s">
        <v>57</v>
      </c>
      <c r="C56" s="118" t="s">
        <v>297</v>
      </c>
      <c r="D56" s="19">
        <v>4.13</v>
      </c>
      <c r="E56" s="20">
        <v>7071.71</v>
      </c>
      <c r="F56" s="21">
        <v>7075.84</v>
      </c>
      <c r="G56" s="19">
        <v>2.56</v>
      </c>
      <c r="H56" s="20">
        <v>6150.82</v>
      </c>
      <c r="I56" s="21">
        <v>6153.38</v>
      </c>
      <c r="J56" s="19">
        <v>0</v>
      </c>
      <c r="K56" s="20">
        <v>6170.11</v>
      </c>
      <c r="L56" s="21">
        <v>6170.11</v>
      </c>
      <c r="M56" s="19">
        <v>25.75</v>
      </c>
      <c r="N56" s="20">
        <v>9289.2000000000007</v>
      </c>
      <c r="O56" s="21">
        <v>9314.9500000000007</v>
      </c>
      <c r="P56" s="19">
        <v>5.0599999999999996</v>
      </c>
      <c r="Q56" s="20">
        <v>10125.57</v>
      </c>
      <c r="R56" s="21">
        <v>10130.629999999999</v>
      </c>
      <c r="S56" s="19">
        <v>16.239999999999998</v>
      </c>
      <c r="T56" s="20">
        <v>6738.93</v>
      </c>
      <c r="U56" s="21">
        <v>6755.17</v>
      </c>
      <c r="V56" s="47">
        <v>53.74</v>
      </c>
      <c r="W56" s="47">
        <v>45546.34</v>
      </c>
      <c r="X56" s="21">
        <v>45600.08</v>
      </c>
      <c r="Z56" s="1"/>
    </row>
    <row r="57" spans="1:26" ht="13">
      <c r="A57" s="2" t="s">
        <v>266</v>
      </c>
      <c r="B57" s="2" t="s">
        <v>58</v>
      </c>
      <c r="C57" s="118" t="s">
        <v>297</v>
      </c>
      <c r="D57" s="19">
        <v>0</v>
      </c>
      <c r="E57" s="20">
        <v>18754.330000000002</v>
      </c>
      <c r="F57" s="21">
        <v>18754.330000000002</v>
      </c>
      <c r="G57" s="19">
        <v>0.92</v>
      </c>
      <c r="H57" s="20">
        <v>15597.7</v>
      </c>
      <c r="I57" s="21">
        <v>15598.62</v>
      </c>
      <c r="J57" s="19">
        <v>0</v>
      </c>
      <c r="K57" s="20">
        <v>19892.18</v>
      </c>
      <c r="L57" s="21">
        <v>19892.18</v>
      </c>
      <c r="M57" s="19">
        <v>0</v>
      </c>
      <c r="N57" s="20">
        <v>19056.09</v>
      </c>
      <c r="O57" s="21">
        <v>19056.09</v>
      </c>
      <c r="P57" s="19">
        <v>0.19</v>
      </c>
      <c r="Q57" s="20">
        <v>1986.28</v>
      </c>
      <c r="R57" s="21">
        <v>1986.47</v>
      </c>
      <c r="S57" s="19">
        <v>1.73</v>
      </c>
      <c r="T57" s="20">
        <v>10247.94</v>
      </c>
      <c r="U57" s="21">
        <v>10249.67</v>
      </c>
      <c r="V57" s="47">
        <v>2.84</v>
      </c>
      <c r="W57" s="47">
        <v>85534.52</v>
      </c>
      <c r="X57" s="21">
        <v>85537.36</v>
      </c>
      <c r="Z57" s="1"/>
    </row>
    <row r="58" spans="1:26" ht="13">
      <c r="A58" s="25" t="s">
        <v>267</v>
      </c>
      <c r="B58" s="25" t="s">
        <v>59</v>
      </c>
      <c r="C58" s="118" t="s">
        <v>297</v>
      </c>
      <c r="D58" s="19">
        <v>3229</v>
      </c>
      <c r="E58" s="20">
        <v>4130.3500000000004</v>
      </c>
      <c r="F58" s="21">
        <v>7359.35</v>
      </c>
      <c r="G58" s="19">
        <v>4684.8999999999996</v>
      </c>
      <c r="H58" s="20">
        <v>3056.95</v>
      </c>
      <c r="I58" s="21">
        <v>7741.85</v>
      </c>
      <c r="J58" s="19">
        <v>6010</v>
      </c>
      <c r="K58" s="20">
        <v>2557.1999999999998</v>
      </c>
      <c r="L58" s="21">
        <v>8567.2000000000007</v>
      </c>
      <c r="M58" s="19">
        <v>5271.9</v>
      </c>
      <c r="N58" s="20">
        <v>3618.85</v>
      </c>
      <c r="O58" s="21">
        <v>8890.75</v>
      </c>
      <c r="P58" s="19">
        <v>6042.15</v>
      </c>
      <c r="Q58" s="20">
        <v>3538.8</v>
      </c>
      <c r="R58" s="21">
        <v>9580.9500000000007</v>
      </c>
      <c r="S58" s="19">
        <v>3542.8</v>
      </c>
      <c r="T58" s="20">
        <v>1737.1</v>
      </c>
      <c r="U58" s="21">
        <v>5279.9</v>
      </c>
      <c r="V58" s="47">
        <v>28780.75</v>
      </c>
      <c r="W58" s="47">
        <v>18639.25</v>
      </c>
      <c r="X58" s="21">
        <v>47420</v>
      </c>
      <c r="Z58" s="1"/>
    </row>
    <row r="59" spans="1:26" ht="13">
      <c r="A59" s="2" t="s">
        <v>268</v>
      </c>
      <c r="B59" s="2" t="s">
        <v>60</v>
      </c>
      <c r="C59" s="118" t="s">
        <v>297</v>
      </c>
      <c r="D59" s="19">
        <v>0</v>
      </c>
      <c r="E59" s="20">
        <v>0</v>
      </c>
      <c r="F59" s="21">
        <v>0</v>
      </c>
      <c r="G59" s="19">
        <v>163.1</v>
      </c>
      <c r="H59" s="20">
        <v>159.80000000000001</v>
      </c>
      <c r="I59" s="21">
        <v>322.89999999999998</v>
      </c>
      <c r="J59" s="19">
        <v>463.2</v>
      </c>
      <c r="K59" s="20">
        <v>210.2</v>
      </c>
      <c r="L59" s="21">
        <v>673.4</v>
      </c>
      <c r="M59" s="19">
        <v>3935.7</v>
      </c>
      <c r="N59" s="20">
        <v>5783.6</v>
      </c>
      <c r="O59" s="21">
        <v>9719.2999999999993</v>
      </c>
      <c r="P59" s="19">
        <v>5058.8</v>
      </c>
      <c r="Q59" s="20">
        <v>4355.7</v>
      </c>
      <c r="R59" s="21">
        <v>9414.5</v>
      </c>
      <c r="S59" s="19">
        <v>4867.8999999999996</v>
      </c>
      <c r="T59" s="20">
        <v>5778.8</v>
      </c>
      <c r="U59" s="21">
        <v>10646.7</v>
      </c>
      <c r="V59" s="47">
        <v>14488.7</v>
      </c>
      <c r="W59" s="47">
        <v>16288.1</v>
      </c>
      <c r="X59" s="21">
        <v>30776.799999999999</v>
      </c>
      <c r="Z59" s="1"/>
    </row>
    <row r="60" spans="1:26" ht="13">
      <c r="A60" s="2" t="s">
        <v>268</v>
      </c>
      <c r="B60" s="2" t="s">
        <v>61</v>
      </c>
      <c r="C60" s="118" t="s">
        <v>297</v>
      </c>
      <c r="D60" s="19">
        <v>428.2</v>
      </c>
      <c r="E60" s="20">
        <v>2207.1</v>
      </c>
      <c r="F60" s="21">
        <v>2635.3</v>
      </c>
      <c r="G60" s="19">
        <v>6455.9</v>
      </c>
      <c r="H60" s="20">
        <v>5637.5</v>
      </c>
      <c r="I60" s="21">
        <v>12093.4</v>
      </c>
      <c r="J60" s="19">
        <v>6269.1</v>
      </c>
      <c r="K60" s="20">
        <v>6375.3</v>
      </c>
      <c r="L60" s="21">
        <v>12644.4</v>
      </c>
      <c r="M60" s="19">
        <v>3243.7</v>
      </c>
      <c r="N60" s="20">
        <v>7443.3</v>
      </c>
      <c r="O60" s="21">
        <v>10687</v>
      </c>
      <c r="P60" s="19">
        <v>3613.7</v>
      </c>
      <c r="Q60" s="20">
        <v>5296.6</v>
      </c>
      <c r="R60" s="21">
        <v>8910.2999999999993</v>
      </c>
      <c r="S60" s="19">
        <v>4281.5</v>
      </c>
      <c r="T60" s="20">
        <v>5132.7</v>
      </c>
      <c r="U60" s="21">
        <v>9414.2000000000007</v>
      </c>
      <c r="V60" s="47">
        <v>24292.1</v>
      </c>
      <c r="W60" s="47">
        <v>32092.5</v>
      </c>
      <c r="X60" s="21">
        <v>56384.6</v>
      </c>
      <c r="Z60" s="1"/>
    </row>
    <row r="61" spans="1:26" ht="13">
      <c r="A61" s="2" t="s">
        <v>269</v>
      </c>
      <c r="B61" s="2" t="s">
        <v>62</v>
      </c>
      <c r="C61" s="118" t="s">
        <v>297</v>
      </c>
      <c r="D61" s="19">
        <v>3673.95</v>
      </c>
      <c r="E61" s="20">
        <v>3808.05</v>
      </c>
      <c r="F61" s="21">
        <v>7482</v>
      </c>
      <c r="G61" s="19">
        <v>7402.55</v>
      </c>
      <c r="H61" s="20">
        <v>3115.15</v>
      </c>
      <c r="I61" s="21">
        <v>10517.7</v>
      </c>
      <c r="J61" s="19">
        <v>4973.3500000000004</v>
      </c>
      <c r="K61" s="20">
        <v>5289.2</v>
      </c>
      <c r="L61" s="21">
        <v>10262.549999999999</v>
      </c>
      <c r="M61" s="19">
        <v>4304.6499999999996</v>
      </c>
      <c r="N61" s="20">
        <v>7853.8</v>
      </c>
      <c r="O61" s="21">
        <v>12158.45</v>
      </c>
      <c r="P61" s="19">
        <v>5983.35</v>
      </c>
      <c r="Q61" s="20">
        <v>7109</v>
      </c>
      <c r="R61" s="21">
        <v>13092.35</v>
      </c>
      <c r="S61" s="19">
        <v>2240.1999999999998</v>
      </c>
      <c r="T61" s="20">
        <v>3324.65</v>
      </c>
      <c r="U61" s="21">
        <v>5564.85</v>
      </c>
      <c r="V61" s="47">
        <v>28578.05</v>
      </c>
      <c r="W61" s="47">
        <v>30499.85</v>
      </c>
      <c r="X61" s="21">
        <v>59077.9</v>
      </c>
      <c r="Z61" s="1"/>
    </row>
    <row r="62" spans="1:26" ht="13">
      <c r="A62" s="2" t="s">
        <v>270</v>
      </c>
      <c r="B62" s="2" t="s">
        <v>63</v>
      </c>
      <c r="C62" s="118" t="s">
        <v>297</v>
      </c>
      <c r="D62" s="19">
        <v>2346.65</v>
      </c>
      <c r="E62" s="20">
        <v>1691.5</v>
      </c>
      <c r="F62" s="21">
        <v>4038.15</v>
      </c>
      <c r="G62" s="19">
        <v>902.75</v>
      </c>
      <c r="H62" s="20">
        <v>595.6</v>
      </c>
      <c r="I62" s="21">
        <v>1498.35</v>
      </c>
      <c r="J62" s="19">
        <v>2200.6999999999998</v>
      </c>
      <c r="K62" s="20">
        <v>785.7</v>
      </c>
      <c r="L62" s="21">
        <v>2986.4</v>
      </c>
      <c r="M62" s="19">
        <v>773.8</v>
      </c>
      <c r="N62" s="20">
        <v>400.45</v>
      </c>
      <c r="O62" s="21">
        <v>1174.25</v>
      </c>
      <c r="P62" s="19">
        <v>1943.05</v>
      </c>
      <c r="Q62" s="20">
        <v>1231.3</v>
      </c>
      <c r="R62" s="21">
        <v>3174.35</v>
      </c>
      <c r="S62" s="19">
        <v>2559.8000000000002</v>
      </c>
      <c r="T62" s="20">
        <v>2307.1</v>
      </c>
      <c r="U62" s="21">
        <v>4866.8999999999996</v>
      </c>
      <c r="V62" s="47">
        <v>10726.75</v>
      </c>
      <c r="W62" s="47">
        <v>7011.65</v>
      </c>
      <c r="X62" s="21">
        <v>17738.400000000001</v>
      </c>
      <c r="Z62" s="1"/>
    </row>
    <row r="63" spans="1:26" ht="13">
      <c r="A63" s="2" t="s">
        <v>270</v>
      </c>
      <c r="B63" s="2" t="s">
        <v>64</v>
      </c>
      <c r="C63" s="118" t="s">
        <v>297</v>
      </c>
      <c r="D63" s="19">
        <v>11618.6</v>
      </c>
      <c r="E63" s="20">
        <v>1709.15</v>
      </c>
      <c r="F63" s="21">
        <v>13327.75</v>
      </c>
      <c r="G63" s="19">
        <v>1783.55</v>
      </c>
      <c r="H63" s="20">
        <v>626.9</v>
      </c>
      <c r="I63" s="21">
        <v>2410.4499999999998</v>
      </c>
      <c r="J63" s="19">
        <v>5106.05</v>
      </c>
      <c r="K63" s="20">
        <v>534.9</v>
      </c>
      <c r="L63" s="21">
        <v>5640.95</v>
      </c>
      <c r="M63" s="19">
        <v>2338.4499999999998</v>
      </c>
      <c r="N63" s="20">
        <v>164.8</v>
      </c>
      <c r="O63" s="21">
        <v>2503.25</v>
      </c>
      <c r="P63" s="19">
        <v>4083.65</v>
      </c>
      <c r="Q63" s="20">
        <v>867.55</v>
      </c>
      <c r="R63" s="21">
        <v>4951.2</v>
      </c>
      <c r="S63" s="19">
        <v>2520.85</v>
      </c>
      <c r="T63" s="20">
        <v>2454.4499999999998</v>
      </c>
      <c r="U63" s="21">
        <v>4975.3</v>
      </c>
      <c r="V63" s="47">
        <v>27451.15</v>
      </c>
      <c r="W63" s="47">
        <v>6357.75</v>
      </c>
      <c r="X63" s="21">
        <v>33808.9</v>
      </c>
      <c r="Z63" s="1"/>
    </row>
    <row r="64" spans="1:26" ht="13">
      <c r="A64" s="2" t="s">
        <v>271</v>
      </c>
      <c r="B64" s="2" t="s">
        <v>65</v>
      </c>
      <c r="C64" s="118" t="s">
        <v>297</v>
      </c>
      <c r="D64" s="19">
        <v>363.24</v>
      </c>
      <c r="E64" s="20">
        <v>23669.01</v>
      </c>
      <c r="F64" s="21">
        <v>24032.25</v>
      </c>
      <c r="G64" s="19">
        <v>37.799999999999997</v>
      </c>
      <c r="H64" s="20">
        <v>29197.89</v>
      </c>
      <c r="I64" s="21">
        <v>29235.69</v>
      </c>
      <c r="J64" s="19">
        <v>7114.05</v>
      </c>
      <c r="K64" s="20">
        <v>18070.830000000002</v>
      </c>
      <c r="L64" s="21">
        <v>25184.880000000001</v>
      </c>
      <c r="M64" s="19">
        <v>4319.6400000000003</v>
      </c>
      <c r="N64" s="20">
        <v>7018.11</v>
      </c>
      <c r="O64" s="21">
        <v>11337.75</v>
      </c>
      <c r="P64" s="19">
        <v>4451.49</v>
      </c>
      <c r="Q64" s="20">
        <v>3645.72</v>
      </c>
      <c r="R64" s="21">
        <v>8097.21</v>
      </c>
      <c r="S64" s="19">
        <v>4837.95</v>
      </c>
      <c r="T64" s="20">
        <v>4938.12</v>
      </c>
      <c r="U64" s="21">
        <v>9776.07</v>
      </c>
      <c r="V64" s="47">
        <v>21124.17</v>
      </c>
      <c r="W64" s="47">
        <v>86539.68</v>
      </c>
      <c r="X64" s="21">
        <v>107663.85</v>
      </c>
      <c r="Z64" s="1"/>
    </row>
    <row r="65" spans="1:26" ht="13">
      <c r="A65" s="2" t="s">
        <v>271</v>
      </c>
      <c r="B65" s="2" t="s">
        <v>66</v>
      </c>
      <c r="C65" s="118" t="s">
        <v>297</v>
      </c>
      <c r="D65" s="19">
        <v>4364.1899999999996</v>
      </c>
      <c r="E65" s="20">
        <v>6941.61</v>
      </c>
      <c r="F65" s="21">
        <v>11305.8</v>
      </c>
      <c r="G65" s="19">
        <v>4645.62</v>
      </c>
      <c r="H65" s="20">
        <v>5052.33</v>
      </c>
      <c r="I65" s="21">
        <v>9697.9500000000007</v>
      </c>
      <c r="J65" s="19">
        <v>6487.29</v>
      </c>
      <c r="K65" s="20">
        <v>6453.09</v>
      </c>
      <c r="L65" s="21">
        <v>12940.38</v>
      </c>
      <c r="M65" s="19">
        <v>2532.2399999999998</v>
      </c>
      <c r="N65" s="20">
        <v>6113.52</v>
      </c>
      <c r="O65" s="21">
        <v>8645.76</v>
      </c>
      <c r="P65" s="19">
        <v>2362.23</v>
      </c>
      <c r="Q65" s="20">
        <v>4827.51</v>
      </c>
      <c r="R65" s="21">
        <v>7189.74</v>
      </c>
      <c r="S65" s="19">
        <v>4050</v>
      </c>
      <c r="T65" s="20">
        <v>8610.57</v>
      </c>
      <c r="U65" s="21">
        <v>12660.57</v>
      </c>
      <c r="V65" s="47">
        <v>24441.57</v>
      </c>
      <c r="W65" s="47">
        <v>37998.629999999997</v>
      </c>
      <c r="X65" s="21">
        <v>62440.2</v>
      </c>
      <c r="Z65" s="1"/>
    </row>
    <row r="66" spans="1:26" ht="13">
      <c r="A66" s="2" t="s">
        <v>271</v>
      </c>
      <c r="B66" s="2" t="s">
        <v>67</v>
      </c>
      <c r="C66" s="118" t="s">
        <v>297</v>
      </c>
      <c r="D66" s="19">
        <v>23740.65</v>
      </c>
      <c r="E66" s="20">
        <v>1473.84</v>
      </c>
      <c r="F66" s="21">
        <v>25214.49</v>
      </c>
      <c r="G66" s="19">
        <v>17881.2</v>
      </c>
      <c r="H66" s="20">
        <v>1522.35</v>
      </c>
      <c r="I66" s="21">
        <v>19403.55</v>
      </c>
      <c r="J66" s="19">
        <v>1283.49</v>
      </c>
      <c r="K66" s="20">
        <v>1904.49</v>
      </c>
      <c r="L66" s="21">
        <v>3187.98</v>
      </c>
      <c r="M66" s="19">
        <v>0</v>
      </c>
      <c r="N66" s="20">
        <v>0</v>
      </c>
      <c r="O66" s="21">
        <v>0</v>
      </c>
      <c r="P66" s="19">
        <v>0</v>
      </c>
      <c r="Q66" s="20">
        <v>0</v>
      </c>
      <c r="R66" s="21">
        <v>0</v>
      </c>
      <c r="S66" s="19">
        <v>0</v>
      </c>
      <c r="T66" s="20">
        <v>0</v>
      </c>
      <c r="U66" s="21">
        <v>0</v>
      </c>
      <c r="V66" s="47">
        <v>42905.34</v>
      </c>
      <c r="W66" s="47">
        <v>4900.68</v>
      </c>
      <c r="X66" s="21">
        <v>47806.02</v>
      </c>
      <c r="Z66" s="1"/>
    </row>
    <row r="67" spans="1:26" ht="13">
      <c r="A67" s="2" t="s">
        <v>271</v>
      </c>
      <c r="B67" s="2" t="s">
        <v>68</v>
      </c>
      <c r="C67" s="118" t="s">
        <v>297</v>
      </c>
      <c r="D67" s="19">
        <v>12005.73</v>
      </c>
      <c r="E67" s="20">
        <v>6429.69</v>
      </c>
      <c r="F67" s="21">
        <v>18435.419999999998</v>
      </c>
      <c r="G67" s="19">
        <v>6951.06</v>
      </c>
      <c r="H67" s="20">
        <v>4941.8999999999996</v>
      </c>
      <c r="I67" s="21">
        <v>11892.96</v>
      </c>
      <c r="J67" s="19">
        <v>5057.1899999999996</v>
      </c>
      <c r="K67" s="20">
        <v>5629.59</v>
      </c>
      <c r="L67" s="21">
        <v>10686.78</v>
      </c>
      <c r="M67" s="19">
        <v>4380.75</v>
      </c>
      <c r="N67" s="20">
        <v>5227.29</v>
      </c>
      <c r="O67" s="21">
        <v>9608.0400000000009</v>
      </c>
      <c r="P67" s="19">
        <v>6789.24</v>
      </c>
      <c r="Q67" s="20">
        <v>6314.94</v>
      </c>
      <c r="R67" s="21">
        <v>13104.18</v>
      </c>
      <c r="S67" s="19">
        <v>4442.76</v>
      </c>
      <c r="T67" s="20">
        <v>5593.05</v>
      </c>
      <c r="U67" s="21">
        <v>10035.81</v>
      </c>
      <c r="V67" s="47">
        <v>39626.730000000003</v>
      </c>
      <c r="W67" s="47">
        <v>34136.46</v>
      </c>
      <c r="X67" s="21">
        <v>73763.19</v>
      </c>
      <c r="Z67" s="1"/>
    </row>
    <row r="68" spans="1:26" ht="13">
      <c r="A68" s="2" t="s">
        <v>272</v>
      </c>
      <c r="B68" s="2" t="s">
        <v>69</v>
      </c>
      <c r="C68" s="118" t="s">
        <v>297</v>
      </c>
      <c r="D68" s="19">
        <v>5270.05</v>
      </c>
      <c r="E68" s="20">
        <v>21882.5</v>
      </c>
      <c r="F68" s="21">
        <v>27152.55</v>
      </c>
      <c r="G68" s="19">
        <v>9231.85</v>
      </c>
      <c r="H68" s="20">
        <v>19227.599999999999</v>
      </c>
      <c r="I68" s="21">
        <v>28459.45</v>
      </c>
      <c r="J68" s="19">
        <v>7603.75</v>
      </c>
      <c r="K68" s="20">
        <v>23588.1</v>
      </c>
      <c r="L68" s="21">
        <v>31191.85</v>
      </c>
      <c r="M68" s="19">
        <v>5902.75</v>
      </c>
      <c r="N68" s="20">
        <v>35909.1</v>
      </c>
      <c r="O68" s="21">
        <v>41811.85</v>
      </c>
      <c r="P68" s="19">
        <v>3984</v>
      </c>
      <c r="Q68" s="20">
        <v>23363.35</v>
      </c>
      <c r="R68" s="21">
        <v>27347.35</v>
      </c>
      <c r="S68" s="19">
        <v>1479.95</v>
      </c>
      <c r="T68" s="20">
        <v>10868</v>
      </c>
      <c r="U68" s="21">
        <v>12347.95</v>
      </c>
      <c r="V68" s="47">
        <v>33472.35</v>
      </c>
      <c r="W68" s="47">
        <v>134838.65</v>
      </c>
      <c r="X68" s="21">
        <v>168311</v>
      </c>
      <c r="Z68" s="1"/>
    </row>
    <row r="69" spans="1:26" ht="13">
      <c r="A69" s="2" t="s">
        <v>273</v>
      </c>
      <c r="B69" s="2" t="s">
        <v>70</v>
      </c>
      <c r="C69" s="118" t="s">
        <v>297</v>
      </c>
      <c r="D69" s="19">
        <v>437.61</v>
      </c>
      <c r="E69" s="20">
        <v>1786.31</v>
      </c>
      <c r="F69" s="21">
        <v>2223.92</v>
      </c>
      <c r="G69" s="19">
        <v>1334.96</v>
      </c>
      <c r="H69" s="20">
        <v>1788.23</v>
      </c>
      <c r="I69" s="21">
        <v>3123.19</v>
      </c>
      <c r="J69" s="19">
        <v>416.12</v>
      </c>
      <c r="K69" s="20">
        <v>3489.22</v>
      </c>
      <c r="L69" s="21">
        <v>3905.34</v>
      </c>
      <c r="M69" s="19">
        <v>562.1</v>
      </c>
      <c r="N69" s="20">
        <v>5931.19</v>
      </c>
      <c r="O69" s="21">
        <v>6493.29</v>
      </c>
      <c r="P69" s="19">
        <v>75.47</v>
      </c>
      <c r="Q69" s="20">
        <v>2473.14</v>
      </c>
      <c r="R69" s="21">
        <v>2548.61</v>
      </c>
      <c r="S69" s="19">
        <v>45.44</v>
      </c>
      <c r="T69" s="20">
        <v>1291.95</v>
      </c>
      <c r="U69" s="21">
        <v>1337.39</v>
      </c>
      <c r="V69" s="47">
        <v>2871.7</v>
      </c>
      <c r="W69" s="47">
        <v>16760.04</v>
      </c>
      <c r="X69" s="21">
        <v>19631.740000000002</v>
      </c>
      <c r="Z69" s="1"/>
    </row>
    <row r="70" spans="1:26" ht="13">
      <c r="A70" s="2" t="s">
        <v>274</v>
      </c>
      <c r="B70" s="2" t="s">
        <v>71</v>
      </c>
      <c r="C70" s="118" t="s">
        <v>298</v>
      </c>
      <c r="D70" s="19">
        <v>6621.2</v>
      </c>
      <c r="E70" s="20">
        <v>5469.7</v>
      </c>
      <c r="F70" s="21">
        <v>12090.9</v>
      </c>
      <c r="G70" s="19">
        <v>12526.2</v>
      </c>
      <c r="H70" s="20">
        <v>4821.7</v>
      </c>
      <c r="I70" s="21">
        <v>17347.900000000001</v>
      </c>
      <c r="J70" s="19">
        <v>2416.6</v>
      </c>
      <c r="K70" s="20">
        <v>3714.1</v>
      </c>
      <c r="L70" s="21">
        <v>6130.7</v>
      </c>
      <c r="M70" s="19">
        <v>0</v>
      </c>
      <c r="N70" s="20">
        <v>0</v>
      </c>
      <c r="O70" s="21">
        <v>0</v>
      </c>
      <c r="P70" s="19">
        <v>1068.9000000000001</v>
      </c>
      <c r="Q70" s="20">
        <v>420.2</v>
      </c>
      <c r="R70" s="21">
        <v>1489.1</v>
      </c>
      <c r="S70" s="19">
        <v>5693.8</v>
      </c>
      <c r="T70" s="20">
        <v>1306.8</v>
      </c>
      <c r="U70" s="21">
        <v>7000.6</v>
      </c>
      <c r="V70" s="47">
        <v>28326.7</v>
      </c>
      <c r="W70" s="47">
        <v>15732.5</v>
      </c>
      <c r="X70" s="21">
        <v>44059.199999999997</v>
      </c>
      <c r="Z70" s="1"/>
    </row>
    <row r="71" spans="1:26" ht="13">
      <c r="A71" s="2" t="s">
        <v>275</v>
      </c>
      <c r="B71" s="2" t="s">
        <v>72</v>
      </c>
      <c r="C71" s="118" t="s">
        <v>297</v>
      </c>
      <c r="D71" s="19">
        <v>4607.6499999999996</v>
      </c>
      <c r="E71" s="20">
        <v>3952.2</v>
      </c>
      <c r="F71" s="21">
        <v>8559.85</v>
      </c>
      <c r="G71" s="19">
        <v>5873.15</v>
      </c>
      <c r="H71" s="20">
        <v>4600.55</v>
      </c>
      <c r="I71" s="21">
        <v>10473.700000000001</v>
      </c>
      <c r="J71" s="19">
        <v>5081.7</v>
      </c>
      <c r="K71" s="20">
        <v>4673.3</v>
      </c>
      <c r="L71" s="21">
        <v>9755</v>
      </c>
      <c r="M71" s="19">
        <v>7403.15</v>
      </c>
      <c r="N71" s="20">
        <v>3992.25</v>
      </c>
      <c r="O71" s="21">
        <v>11395.4</v>
      </c>
      <c r="P71" s="19">
        <v>4012.65</v>
      </c>
      <c r="Q71" s="20">
        <v>4492.5</v>
      </c>
      <c r="R71" s="21">
        <v>8505.15</v>
      </c>
      <c r="S71" s="19">
        <v>7264.45</v>
      </c>
      <c r="T71" s="20">
        <v>4256.45</v>
      </c>
      <c r="U71" s="21">
        <v>11520.9</v>
      </c>
      <c r="V71" s="47">
        <v>34242.75</v>
      </c>
      <c r="W71" s="47">
        <v>25967.25</v>
      </c>
      <c r="X71" s="21">
        <v>60210</v>
      </c>
      <c r="Z71" s="1"/>
    </row>
    <row r="72" spans="1:26" ht="13">
      <c r="A72" s="2" t="s">
        <v>275</v>
      </c>
      <c r="B72" s="2" t="s">
        <v>73</v>
      </c>
      <c r="C72" s="118" t="s">
        <v>297</v>
      </c>
      <c r="D72" s="19">
        <v>0</v>
      </c>
      <c r="E72" s="20">
        <v>0</v>
      </c>
      <c r="F72" s="21">
        <v>0</v>
      </c>
      <c r="G72" s="19">
        <v>0</v>
      </c>
      <c r="H72" s="20">
        <v>0</v>
      </c>
      <c r="I72" s="21">
        <v>0</v>
      </c>
      <c r="J72" s="19">
        <v>0</v>
      </c>
      <c r="K72" s="20">
        <v>0</v>
      </c>
      <c r="L72" s="21">
        <v>0</v>
      </c>
      <c r="M72" s="19">
        <v>0</v>
      </c>
      <c r="N72" s="20">
        <v>0</v>
      </c>
      <c r="O72" s="21">
        <v>0</v>
      </c>
      <c r="P72" s="19">
        <v>454.5</v>
      </c>
      <c r="Q72" s="20">
        <v>457.25</v>
      </c>
      <c r="R72" s="21">
        <v>911.75</v>
      </c>
      <c r="S72" s="19">
        <v>5598.4</v>
      </c>
      <c r="T72" s="20">
        <v>6916.65</v>
      </c>
      <c r="U72" s="21">
        <v>12515.05</v>
      </c>
      <c r="V72" s="47">
        <v>6052.9</v>
      </c>
      <c r="W72" s="47">
        <v>7373.9</v>
      </c>
      <c r="X72" s="21">
        <v>13426.8</v>
      </c>
      <c r="Z72" s="1"/>
    </row>
    <row r="73" spans="1:26" ht="13">
      <c r="A73" s="2" t="s">
        <v>275</v>
      </c>
      <c r="B73" s="2" t="s">
        <v>74</v>
      </c>
      <c r="C73" s="118" t="s">
        <v>297</v>
      </c>
      <c r="D73" s="19">
        <v>4275.5</v>
      </c>
      <c r="E73" s="20">
        <v>4661.3</v>
      </c>
      <c r="F73" s="21">
        <v>8936.7999999999993</v>
      </c>
      <c r="G73" s="19">
        <v>4210.6000000000004</v>
      </c>
      <c r="H73" s="20">
        <v>5845.3</v>
      </c>
      <c r="I73" s="21">
        <v>10055.9</v>
      </c>
      <c r="J73" s="19">
        <v>6467.4</v>
      </c>
      <c r="K73" s="20">
        <v>3567.5</v>
      </c>
      <c r="L73" s="21">
        <v>10034.9</v>
      </c>
      <c r="M73" s="19">
        <v>5762.55</v>
      </c>
      <c r="N73" s="20">
        <v>4214.45</v>
      </c>
      <c r="O73" s="21">
        <v>9977</v>
      </c>
      <c r="P73" s="19">
        <v>5235.7</v>
      </c>
      <c r="Q73" s="20">
        <v>4433.6000000000004</v>
      </c>
      <c r="R73" s="21">
        <v>9669.2999999999993</v>
      </c>
      <c r="S73" s="19">
        <v>4417.8999999999996</v>
      </c>
      <c r="T73" s="20">
        <v>4589.8999999999996</v>
      </c>
      <c r="U73" s="21">
        <v>9007.7999999999993</v>
      </c>
      <c r="V73" s="47">
        <v>30369.65</v>
      </c>
      <c r="W73" s="47">
        <v>27312.05</v>
      </c>
      <c r="X73" s="21">
        <v>57681.7</v>
      </c>
      <c r="Z73" s="1"/>
    </row>
    <row r="74" spans="1:26" ht="13">
      <c r="A74" s="2" t="s">
        <v>275</v>
      </c>
      <c r="B74" s="2" t="s">
        <v>75</v>
      </c>
      <c r="C74" s="118" t="s">
        <v>297</v>
      </c>
      <c r="D74" s="19">
        <v>0</v>
      </c>
      <c r="E74" s="20">
        <v>0</v>
      </c>
      <c r="F74" s="21">
        <v>0</v>
      </c>
      <c r="G74" s="19">
        <v>0</v>
      </c>
      <c r="H74" s="20">
        <v>0</v>
      </c>
      <c r="I74" s="21">
        <v>0</v>
      </c>
      <c r="J74" s="19">
        <v>0</v>
      </c>
      <c r="K74" s="20">
        <v>0</v>
      </c>
      <c r="L74" s="21">
        <v>0</v>
      </c>
      <c r="M74" s="19">
        <v>0</v>
      </c>
      <c r="N74" s="20">
        <v>0</v>
      </c>
      <c r="O74" s="21">
        <v>0</v>
      </c>
      <c r="P74" s="19">
        <v>0</v>
      </c>
      <c r="Q74" s="20">
        <v>0</v>
      </c>
      <c r="R74" s="21">
        <v>0</v>
      </c>
      <c r="S74" s="19">
        <v>0</v>
      </c>
      <c r="T74" s="20">
        <v>0</v>
      </c>
      <c r="U74" s="21">
        <v>0</v>
      </c>
      <c r="V74" s="47">
        <v>0</v>
      </c>
      <c r="W74" s="47">
        <v>0</v>
      </c>
      <c r="X74" s="21">
        <v>0</v>
      </c>
      <c r="Z74" s="1"/>
    </row>
    <row r="75" spans="1:26" ht="13">
      <c r="A75" s="2" t="s">
        <v>275</v>
      </c>
      <c r="B75" s="2" t="s">
        <v>76</v>
      </c>
      <c r="C75" s="118" t="s">
        <v>297</v>
      </c>
      <c r="D75" s="19">
        <v>0</v>
      </c>
      <c r="E75" s="20">
        <v>0</v>
      </c>
      <c r="F75" s="21">
        <v>0</v>
      </c>
      <c r="G75" s="19">
        <v>0</v>
      </c>
      <c r="H75" s="20">
        <v>0</v>
      </c>
      <c r="I75" s="21">
        <v>0</v>
      </c>
      <c r="J75" s="19">
        <v>0</v>
      </c>
      <c r="K75" s="20">
        <v>0</v>
      </c>
      <c r="L75" s="21">
        <v>0</v>
      </c>
      <c r="M75" s="19">
        <v>0</v>
      </c>
      <c r="N75" s="20">
        <v>0</v>
      </c>
      <c r="O75" s="21">
        <v>0</v>
      </c>
      <c r="P75" s="19">
        <v>0</v>
      </c>
      <c r="Q75" s="20">
        <v>0</v>
      </c>
      <c r="R75" s="21">
        <v>0</v>
      </c>
      <c r="S75" s="19">
        <v>0</v>
      </c>
      <c r="T75" s="20">
        <v>0</v>
      </c>
      <c r="U75" s="21">
        <v>0</v>
      </c>
      <c r="V75" s="47">
        <v>0</v>
      </c>
      <c r="W75" s="47">
        <v>0</v>
      </c>
      <c r="X75" s="21">
        <v>0</v>
      </c>
      <c r="Z75" s="1"/>
    </row>
    <row r="76" spans="1:26" ht="13">
      <c r="A76" s="2" t="s">
        <v>275</v>
      </c>
      <c r="B76" s="2" t="s">
        <v>77</v>
      </c>
      <c r="C76" s="118" t="s">
        <v>297</v>
      </c>
      <c r="D76" s="19">
        <v>0</v>
      </c>
      <c r="E76" s="20">
        <v>0</v>
      </c>
      <c r="F76" s="21">
        <v>0</v>
      </c>
      <c r="G76" s="19">
        <v>0</v>
      </c>
      <c r="H76" s="20">
        <v>0</v>
      </c>
      <c r="I76" s="21">
        <v>0</v>
      </c>
      <c r="J76" s="19">
        <v>0</v>
      </c>
      <c r="K76" s="20">
        <v>0</v>
      </c>
      <c r="L76" s="21">
        <v>0</v>
      </c>
      <c r="M76" s="19">
        <v>0</v>
      </c>
      <c r="N76" s="20">
        <v>0</v>
      </c>
      <c r="O76" s="21">
        <v>0</v>
      </c>
      <c r="P76" s="19">
        <v>0</v>
      </c>
      <c r="Q76" s="20">
        <v>0</v>
      </c>
      <c r="R76" s="21">
        <v>0</v>
      </c>
      <c r="S76" s="19">
        <v>0</v>
      </c>
      <c r="T76" s="20">
        <v>0</v>
      </c>
      <c r="U76" s="21">
        <v>0</v>
      </c>
      <c r="V76" s="47">
        <v>0</v>
      </c>
      <c r="W76" s="47">
        <v>0</v>
      </c>
      <c r="X76" s="21">
        <v>0</v>
      </c>
      <c r="Z76" s="1"/>
    </row>
    <row r="77" spans="1:26" ht="13">
      <c r="A77" s="2" t="s">
        <v>275</v>
      </c>
      <c r="B77" s="2" t="s">
        <v>78</v>
      </c>
      <c r="C77" s="118" t="s">
        <v>297</v>
      </c>
      <c r="D77" s="19">
        <v>5767.8</v>
      </c>
      <c r="E77" s="20">
        <v>2882.6</v>
      </c>
      <c r="F77" s="21">
        <v>8650.4</v>
      </c>
      <c r="G77" s="19">
        <v>1940.15</v>
      </c>
      <c r="H77" s="20">
        <v>1091.95</v>
      </c>
      <c r="I77" s="21">
        <v>3032.1</v>
      </c>
      <c r="J77" s="19">
        <v>2847</v>
      </c>
      <c r="K77" s="20">
        <v>1292</v>
      </c>
      <c r="L77" s="21">
        <v>4139</v>
      </c>
      <c r="M77" s="19">
        <v>2177.4499999999998</v>
      </c>
      <c r="N77" s="20">
        <v>2710.9</v>
      </c>
      <c r="O77" s="21">
        <v>4888.3500000000004</v>
      </c>
      <c r="P77" s="19">
        <v>0</v>
      </c>
      <c r="Q77" s="20">
        <v>0</v>
      </c>
      <c r="R77" s="21">
        <v>0</v>
      </c>
      <c r="S77" s="19">
        <v>0</v>
      </c>
      <c r="T77" s="20">
        <v>0</v>
      </c>
      <c r="U77" s="21">
        <v>0</v>
      </c>
      <c r="V77" s="47">
        <v>12732.4</v>
      </c>
      <c r="W77" s="47">
        <v>7977.45</v>
      </c>
      <c r="X77" s="21">
        <v>20709.849999999999</v>
      </c>
      <c r="Z77" s="1"/>
    </row>
    <row r="78" spans="1:26" ht="13">
      <c r="A78" s="2" t="s">
        <v>275</v>
      </c>
      <c r="B78" s="2" t="s">
        <v>79</v>
      </c>
      <c r="C78" s="118" t="s">
        <v>297</v>
      </c>
      <c r="D78" s="19">
        <v>0</v>
      </c>
      <c r="E78" s="20">
        <v>0</v>
      </c>
      <c r="F78" s="21">
        <v>0</v>
      </c>
      <c r="G78" s="19">
        <v>0</v>
      </c>
      <c r="H78" s="20">
        <v>0</v>
      </c>
      <c r="I78" s="21">
        <v>0</v>
      </c>
      <c r="J78" s="19">
        <v>0</v>
      </c>
      <c r="K78" s="20">
        <v>0</v>
      </c>
      <c r="L78" s="21">
        <v>0</v>
      </c>
      <c r="M78" s="19">
        <v>0</v>
      </c>
      <c r="N78" s="20">
        <v>0</v>
      </c>
      <c r="O78" s="21">
        <v>0</v>
      </c>
      <c r="P78" s="19">
        <v>0</v>
      </c>
      <c r="Q78" s="20">
        <v>0</v>
      </c>
      <c r="R78" s="21">
        <v>0</v>
      </c>
      <c r="S78" s="19">
        <v>0</v>
      </c>
      <c r="T78" s="20">
        <v>2.23</v>
      </c>
      <c r="U78" s="21">
        <v>2.23</v>
      </c>
      <c r="V78" s="47">
        <v>0</v>
      </c>
      <c r="W78" s="47">
        <v>2.23</v>
      </c>
      <c r="X78" s="21">
        <v>2.23</v>
      </c>
      <c r="Z78" s="1"/>
    </row>
    <row r="79" spans="1:26" ht="13">
      <c r="A79" s="2" t="s">
        <v>275</v>
      </c>
      <c r="B79" s="2" t="s">
        <v>80</v>
      </c>
      <c r="C79" s="118" t="s">
        <v>297</v>
      </c>
      <c r="D79" s="19">
        <v>8700.2000000000007</v>
      </c>
      <c r="E79" s="20">
        <v>2196.1999999999998</v>
      </c>
      <c r="F79" s="21">
        <v>10896.4</v>
      </c>
      <c r="G79" s="19">
        <v>2372.5500000000002</v>
      </c>
      <c r="H79" s="20">
        <v>826.8</v>
      </c>
      <c r="I79" s="21">
        <v>3199.35</v>
      </c>
      <c r="J79" s="19">
        <v>0</v>
      </c>
      <c r="K79" s="20">
        <v>0</v>
      </c>
      <c r="L79" s="21">
        <v>0</v>
      </c>
      <c r="M79" s="19">
        <v>125.5</v>
      </c>
      <c r="N79" s="20">
        <v>62.2</v>
      </c>
      <c r="O79" s="21">
        <v>187.7</v>
      </c>
      <c r="P79" s="19">
        <v>1028.1500000000001</v>
      </c>
      <c r="Q79" s="20">
        <v>766.15</v>
      </c>
      <c r="R79" s="21">
        <v>1794.3</v>
      </c>
      <c r="S79" s="19">
        <v>3931.6</v>
      </c>
      <c r="T79" s="20">
        <v>1099.3499999999999</v>
      </c>
      <c r="U79" s="21">
        <v>5030.95</v>
      </c>
      <c r="V79" s="47">
        <v>16158</v>
      </c>
      <c r="W79" s="47">
        <v>4950.7</v>
      </c>
      <c r="X79" s="21">
        <v>21108.7</v>
      </c>
      <c r="Z79" s="1"/>
    </row>
    <row r="80" spans="1:26" ht="13">
      <c r="A80" s="2" t="s">
        <v>275</v>
      </c>
      <c r="B80" s="2" t="s">
        <v>81</v>
      </c>
      <c r="C80" s="118" t="s">
        <v>297</v>
      </c>
      <c r="D80" s="19">
        <v>0</v>
      </c>
      <c r="E80" s="20">
        <v>0</v>
      </c>
      <c r="F80" s="21">
        <v>0</v>
      </c>
      <c r="G80" s="19">
        <v>0</v>
      </c>
      <c r="H80" s="20">
        <v>0</v>
      </c>
      <c r="I80" s="21">
        <v>0</v>
      </c>
      <c r="J80" s="19">
        <v>0</v>
      </c>
      <c r="K80" s="20">
        <v>0</v>
      </c>
      <c r="L80" s="21">
        <v>0</v>
      </c>
      <c r="M80" s="19">
        <v>0</v>
      </c>
      <c r="N80" s="20">
        <v>0</v>
      </c>
      <c r="O80" s="21">
        <v>0</v>
      </c>
      <c r="P80" s="19">
        <v>0</v>
      </c>
      <c r="Q80" s="20">
        <v>0</v>
      </c>
      <c r="R80" s="21">
        <v>0</v>
      </c>
      <c r="S80" s="19">
        <v>0</v>
      </c>
      <c r="T80" s="20">
        <v>5.03</v>
      </c>
      <c r="U80" s="21">
        <v>5.03</v>
      </c>
      <c r="V80" s="47">
        <v>0</v>
      </c>
      <c r="W80" s="47">
        <v>5.03</v>
      </c>
      <c r="X80" s="21">
        <v>5.03</v>
      </c>
      <c r="Z80" s="1"/>
    </row>
    <row r="81" spans="1:26" ht="13">
      <c r="A81" s="2" t="s">
        <v>275</v>
      </c>
      <c r="B81" s="2" t="s">
        <v>82</v>
      </c>
      <c r="C81" s="118" t="s">
        <v>297</v>
      </c>
      <c r="D81" s="19">
        <v>4798.1000000000004</v>
      </c>
      <c r="E81" s="20">
        <v>2022.05</v>
      </c>
      <c r="F81" s="21">
        <v>6820.15</v>
      </c>
      <c r="G81" s="19">
        <v>2275.5500000000002</v>
      </c>
      <c r="H81" s="20">
        <v>849.5</v>
      </c>
      <c r="I81" s="21">
        <v>3125.05</v>
      </c>
      <c r="J81" s="19">
        <v>0</v>
      </c>
      <c r="K81" s="20">
        <v>0</v>
      </c>
      <c r="L81" s="21">
        <v>0</v>
      </c>
      <c r="M81" s="19">
        <v>0</v>
      </c>
      <c r="N81" s="20">
        <v>0</v>
      </c>
      <c r="O81" s="21">
        <v>0</v>
      </c>
      <c r="P81" s="19">
        <v>0</v>
      </c>
      <c r="Q81" s="20">
        <v>0</v>
      </c>
      <c r="R81" s="21">
        <v>0</v>
      </c>
      <c r="S81" s="19">
        <v>0</v>
      </c>
      <c r="T81" s="20">
        <v>0</v>
      </c>
      <c r="U81" s="21">
        <v>0</v>
      </c>
      <c r="V81" s="47">
        <v>7073.65</v>
      </c>
      <c r="W81" s="47">
        <v>2871.55</v>
      </c>
      <c r="X81" s="21">
        <v>9945.2000000000007</v>
      </c>
      <c r="Z81" s="1"/>
    </row>
    <row r="82" spans="1:26" ht="13">
      <c r="A82" s="2" t="s">
        <v>275</v>
      </c>
      <c r="B82" s="2" t="s">
        <v>83</v>
      </c>
      <c r="C82" s="118" t="s">
        <v>297</v>
      </c>
      <c r="D82" s="19">
        <v>0</v>
      </c>
      <c r="E82" s="20">
        <v>0</v>
      </c>
      <c r="F82" s="21">
        <v>0</v>
      </c>
      <c r="G82" s="19">
        <v>0</v>
      </c>
      <c r="H82" s="20">
        <v>0</v>
      </c>
      <c r="I82" s="21">
        <v>0</v>
      </c>
      <c r="J82" s="19">
        <v>0</v>
      </c>
      <c r="K82" s="20">
        <v>0</v>
      </c>
      <c r="L82" s="21">
        <v>0</v>
      </c>
      <c r="M82" s="19">
        <v>0</v>
      </c>
      <c r="N82" s="20">
        <v>0</v>
      </c>
      <c r="O82" s="21">
        <v>0</v>
      </c>
      <c r="P82" s="19">
        <v>0</v>
      </c>
      <c r="Q82" s="20">
        <v>0</v>
      </c>
      <c r="R82" s="21">
        <v>0</v>
      </c>
      <c r="S82" s="19">
        <v>0</v>
      </c>
      <c r="T82" s="20">
        <v>0</v>
      </c>
      <c r="U82" s="21">
        <v>0</v>
      </c>
      <c r="V82" s="47">
        <v>0</v>
      </c>
      <c r="W82" s="47">
        <v>0</v>
      </c>
      <c r="X82" s="21">
        <v>0</v>
      </c>
      <c r="Z82" s="1"/>
    </row>
    <row r="83" spans="1:26" ht="13">
      <c r="A83" s="2" t="s">
        <v>275</v>
      </c>
      <c r="B83" s="2" t="s">
        <v>84</v>
      </c>
      <c r="C83" s="118" t="s">
        <v>297</v>
      </c>
      <c r="D83" s="19">
        <v>0</v>
      </c>
      <c r="E83" s="20">
        <v>0</v>
      </c>
      <c r="F83" s="21">
        <v>0</v>
      </c>
      <c r="G83" s="19">
        <v>0</v>
      </c>
      <c r="H83" s="20">
        <v>0</v>
      </c>
      <c r="I83" s="21">
        <v>0</v>
      </c>
      <c r="J83" s="19">
        <v>2843.25</v>
      </c>
      <c r="K83" s="20">
        <v>1214.5999999999999</v>
      </c>
      <c r="L83" s="21">
        <v>4057.85</v>
      </c>
      <c r="M83" s="19">
        <v>2334.4499999999998</v>
      </c>
      <c r="N83" s="20">
        <v>2428.9499999999998</v>
      </c>
      <c r="O83" s="21">
        <v>4763.3999999999996</v>
      </c>
      <c r="P83" s="19">
        <v>1229.7</v>
      </c>
      <c r="Q83" s="20">
        <v>675.7</v>
      </c>
      <c r="R83" s="21">
        <v>1905.4</v>
      </c>
      <c r="S83" s="19">
        <v>3285.3</v>
      </c>
      <c r="T83" s="20">
        <v>1178.1500000000001</v>
      </c>
      <c r="U83" s="21">
        <v>4463.45</v>
      </c>
      <c r="V83" s="47">
        <v>9692.7000000000007</v>
      </c>
      <c r="W83" s="47">
        <v>5497.4</v>
      </c>
      <c r="X83" s="21">
        <v>15190.1</v>
      </c>
      <c r="Z83" s="1"/>
    </row>
    <row r="84" spans="1:26" ht="13">
      <c r="A84" s="2" t="s">
        <v>275</v>
      </c>
      <c r="B84" s="2" t="s">
        <v>85</v>
      </c>
      <c r="C84" s="118" t="s">
        <v>297</v>
      </c>
      <c r="D84" s="19">
        <v>11308.3</v>
      </c>
      <c r="E84" s="20">
        <v>4258.8500000000004</v>
      </c>
      <c r="F84" s="21">
        <v>15567.15</v>
      </c>
      <c r="G84" s="19">
        <v>24775.95</v>
      </c>
      <c r="H84" s="20">
        <v>4551.3</v>
      </c>
      <c r="I84" s="21">
        <v>29327.25</v>
      </c>
      <c r="J84" s="19">
        <v>21544.7</v>
      </c>
      <c r="K84" s="20">
        <v>4902.3999999999996</v>
      </c>
      <c r="L84" s="21">
        <v>26447.1</v>
      </c>
      <c r="M84" s="19">
        <v>18546.900000000001</v>
      </c>
      <c r="N84" s="20">
        <v>5441.15</v>
      </c>
      <c r="O84" s="21">
        <v>23988.05</v>
      </c>
      <c r="P84" s="19">
        <v>24040.3</v>
      </c>
      <c r="Q84" s="20">
        <v>4968.25</v>
      </c>
      <c r="R84" s="21">
        <v>29008.55</v>
      </c>
      <c r="S84" s="19">
        <v>13626.35</v>
      </c>
      <c r="T84" s="20">
        <v>1736.4</v>
      </c>
      <c r="U84" s="21">
        <v>15362.75</v>
      </c>
      <c r="V84" s="47">
        <v>113842.5</v>
      </c>
      <c r="W84" s="47">
        <v>25858.35</v>
      </c>
      <c r="X84" s="21">
        <v>139700.85</v>
      </c>
      <c r="Z84" s="1"/>
    </row>
    <row r="85" spans="1:26" ht="13">
      <c r="A85" s="2" t="s">
        <v>275</v>
      </c>
      <c r="B85" s="2" t="s">
        <v>86</v>
      </c>
      <c r="C85" s="118" t="s">
        <v>297</v>
      </c>
      <c r="D85" s="19">
        <v>15797.2</v>
      </c>
      <c r="E85" s="20">
        <v>3102.6</v>
      </c>
      <c r="F85" s="21">
        <v>18899.8</v>
      </c>
      <c r="G85" s="19">
        <v>28756.400000000001</v>
      </c>
      <c r="H85" s="20">
        <v>3639.95</v>
      </c>
      <c r="I85" s="21">
        <v>32396.35</v>
      </c>
      <c r="J85" s="19">
        <v>21510.9</v>
      </c>
      <c r="K85" s="20">
        <v>3452</v>
      </c>
      <c r="L85" s="21">
        <v>24962.9</v>
      </c>
      <c r="M85" s="19">
        <v>19860.3</v>
      </c>
      <c r="N85" s="20">
        <v>4350</v>
      </c>
      <c r="O85" s="21">
        <v>24210.3</v>
      </c>
      <c r="P85" s="19">
        <v>25092.15</v>
      </c>
      <c r="Q85" s="20">
        <v>3611.2</v>
      </c>
      <c r="R85" s="21">
        <v>28703.35</v>
      </c>
      <c r="S85" s="19">
        <v>40096.35</v>
      </c>
      <c r="T85" s="20">
        <v>7210.9</v>
      </c>
      <c r="U85" s="21">
        <v>47307.25</v>
      </c>
      <c r="V85" s="47">
        <v>151113.29999999999</v>
      </c>
      <c r="W85" s="47">
        <v>25366.65</v>
      </c>
      <c r="X85" s="21">
        <v>176479.95</v>
      </c>
      <c r="Z85" s="1"/>
    </row>
    <row r="86" spans="1:26" ht="13">
      <c r="A86" s="2" t="s">
        <v>275</v>
      </c>
      <c r="B86" s="2" t="s">
        <v>87</v>
      </c>
      <c r="C86" s="118" t="s">
        <v>297</v>
      </c>
      <c r="D86" s="19">
        <v>129.55000000000001</v>
      </c>
      <c r="E86" s="20">
        <v>590.45000000000005</v>
      </c>
      <c r="F86" s="21">
        <v>720</v>
      </c>
      <c r="G86" s="19">
        <v>962.3</v>
      </c>
      <c r="H86" s="20">
        <v>773.7</v>
      </c>
      <c r="I86" s="21">
        <v>1736</v>
      </c>
      <c r="J86" s="19">
        <v>246.9</v>
      </c>
      <c r="K86" s="20">
        <v>513.9</v>
      </c>
      <c r="L86" s="21">
        <v>760.8</v>
      </c>
      <c r="M86" s="19">
        <v>0</v>
      </c>
      <c r="N86" s="20">
        <v>0</v>
      </c>
      <c r="O86" s="21">
        <v>0</v>
      </c>
      <c r="P86" s="19">
        <v>296.2</v>
      </c>
      <c r="Q86" s="20">
        <v>423.65</v>
      </c>
      <c r="R86" s="21">
        <v>719.85</v>
      </c>
      <c r="S86" s="19">
        <v>1759.25</v>
      </c>
      <c r="T86" s="20">
        <v>2571.9499999999998</v>
      </c>
      <c r="U86" s="21">
        <v>4331.2</v>
      </c>
      <c r="V86" s="47">
        <v>3394.2</v>
      </c>
      <c r="W86" s="47">
        <v>4873.6499999999996</v>
      </c>
      <c r="X86" s="21">
        <v>8267.85</v>
      </c>
      <c r="Z86" s="1"/>
    </row>
    <row r="87" spans="1:26" ht="13">
      <c r="A87" s="2" t="s">
        <v>275</v>
      </c>
      <c r="B87" s="2" t="s">
        <v>88</v>
      </c>
      <c r="C87" s="118" t="s">
        <v>297</v>
      </c>
      <c r="D87" s="19">
        <v>1381.2</v>
      </c>
      <c r="E87" s="20">
        <v>418.2</v>
      </c>
      <c r="F87" s="21">
        <v>1799.4</v>
      </c>
      <c r="G87" s="19">
        <v>1335.45</v>
      </c>
      <c r="H87" s="20">
        <v>331.7</v>
      </c>
      <c r="I87" s="21">
        <v>1667.15</v>
      </c>
      <c r="J87" s="19">
        <v>1570.35</v>
      </c>
      <c r="K87" s="20">
        <v>1047.8</v>
      </c>
      <c r="L87" s="21">
        <v>2618.15</v>
      </c>
      <c r="M87" s="19">
        <v>640.85</v>
      </c>
      <c r="N87" s="20">
        <v>400.55</v>
      </c>
      <c r="O87" s="21">
        <v>1041.4000000000001</v>
      </c>
      <c r="P87" s="19">
        <v>382.7</v>
      </c>
      <c r="Q87" s="20">
        <v>0.2</v>
      </c>
      <c r="R87" s="21">
        <v>382.9</v>
      </c>
      <c r="S87" s="19">
        <v>2431.35</v>
      </c>
      <c r="T87" s="20">
        <v>3299.1</v>
      </c>
      <c r="U87" s="21">
        <v>5730.45</v>
      </c>
      <c r="V87" s="47">
        <v>7741.9</v>
      </c>
      <c r="W87" s="47">
        <v>5497.55</v>
      </c>
      <c r="X87" s="21">
        <v>13239.45</v>
      </c>
      <c r="Z87" s="1"/>
    </row>
    <row r="88" spans="1:26" ht="13">
      <c r="A88" s="2" t="s">
        <v>275</v>
      </c>
      <c r="B88" s="2" t="s">
        <v>89</v>
      </c>
      <c r="C88" s="118" t="s">
        <v>297</v>
      </c>
      <c r="D88" s="19">
        <v>4109.22</v>
      </c>
      <c r="E88" s="20">
        <v>5549.34</v>
      </c>
      <c r="F88" s="21">
        <v>9658.56</v>
      </c>
      <c r="G88" s="19">
        <v>9139.42</v>
      </c>
      <c r="H88" s="20">
        <v>6563.2</v>
      </c>
      <c r="I88" s="21">
        <v>15702.62</v>
      </c>
      <c r="J88" s="19">
        <v>10595.43</v>
      </c>
      <c r="K88" s="20">
        <v>7813.86</v>
      </c>
      <c r="L88" s="21">
        <v>18409.29</v>
      </c>
      <c r="M88" s="19">
        <v>9925.2900000000009</v>
      </c>
      <c r="N88" s="20">
        <v>7288.65</v>
      </c>
      <c r="O88" s="21">
        <v>17213.939999999999</v>
      </c>
      <c r="P88" s="19">
        <v>9507.8799999999992</v>
      </c>
      <c r="Q88" s="20">
        <v>7426.1</v>
      </c>
      <c r="R88" s="21">
        <v>16933.98</v>
      </c>
      <c r="S88" s="19">
        <v>14834.48</v>
      </c>
      <c r="T88" s="20">
        <v>6952.53</v>
      </c>
      <c r="U88" s="21">
        <v>21787.01</v>
      </c>
      <c r="V88" s="47">
        <v>58111.72</v>
      </c>
      <c r="W88" s="47">
        <v>41593.68</v>
      </c>
      <c r="X88" s="21">
        <v>99705.4</v>
      </c>
      <c r="Z88" s="1"/>
    </row>
    <row r="89" spans="1:26" ht="13">
      <c r="A89" s="2" t="s">
        <v>275</v>
      </c>
      <c r="B89" s="2" t="s">
        <v>90</v>
      </c>
      <c r="C89" s="118" t="s">
        <v>297</v>
      </c>
      <c r="D89" s="19">
        <v>0</v>
      </c>
      <c r="E89" s="20">
        <v>9.26</v>
      </c>
      <c r="F89" s="21">
        <v>9.26</v>
      </c>
      <c r="G89" s="19">
        <v>0</v>
      </c>
      <c r="H89" s="20">
        <v>0</v>
      </c>
      <c r="I89" s="21">
        <v>0</v>
      </c>
      <c r="J89" s="19">
        <v>0</v>
      </c>
      <c r="K89" s="20">
        <v>0</v>
      </c>
      <c r="L89" s="21">
        <v>0</v>
      </c>
      <c r="M89" s="19">
        <v>2.92</v>
      </c>
      <c r="N89" s="20">
        <v>2.54</v>
      </c>
      <c r="O89" s="21">
        <v>5.46</v>
      </c>
      <c r="P89" s="19">
        <v>0</v>
      </c>
      <c r="Q89" s="20">
        <v>0</v>
      </c>
      <c r="R89" s="21">
        <v>0</v>
      </c>
      <c r="S89" s="19">
        <v>0</v>
      </c>
      <c r="T89" s="20">
        <v>0</v>
      </c>
      <c r="U89" s="21">
        <v>0</v>
      </c>
      <c r="V89" s="47">
        <v>2.92</v>
      </c>
      <c r="W89" s="47">
        <v>11.8</v>
      </c>
      <c r="X89" s="21">
        <v>14.72</v>
      </c>
    </row>
    <row r="90" spans="1:26" ht="13">
      <c r="A90" s="2" t="s">
        <v>275</v>
      </c>
      <c r="B90" s="2" t="s">
        <v>91</v>
      </c>
      <c r="C90" s="118" t="s">
        <v>298</v>
      </c>
      <c r="D90" s="19">
        <v>448.75</v>
      </c>
      <c r="E90" s="20">
        <v>202.3</v>
      </c>
      <c r="F90" s="21">
        <v>651.04999999999995</v>
      </c>
      <c r="G90" s="19">
        <v>0</v>
      </c>
      <c r="H90" s="20">
        <v>0</v>
      </c>
      <c r="I90" s="21">
        <v>0</v>
      </c>
      <c r="J90" s="19">
        <v>0</v>
      </c>
      <c r="K90" s="20">
        <v>0</v>
      </c>
      <c r="L90" s="21">
        <v>0</v>
      </c>
      <c r="M90" s="19">
        <v>0.1</v>
      </c>
      <c r="N90" s="20">
        <v>41.1</v>
      </c>
      <c r="O90" s="21">
        <v>41.2</v>
      </c>
      <c r="P90" s="19">
        <v>487.45</v>
      </c>
      <c r="Q90" s="20">
        <v>203.4</v>
      </c>
      <c r="R90" s="21">
        <v>690.85</v>
      </c>
      <c r="S90" s="19">
        <v>1225.8499999999999</v>
      </c>
      <c r="T90" s="20">
        <v>892.8</v>
      </c>
      <c r="U90" s="21">
        <v>2118.65</v>
      </c>
      <c r="V90" s="47">
        <v>2162.15</v>
      </c>
      <c r="W90" s="47">
        <v>1339.6</v>
      </c>
      <c r="X90" s="21">
        <v>3501.75</v>
      </c>
      <c r="Z90" s="1"/>
    </row>
    <row r="91" spans="1:26" ht="13">
      <c r="A91" s="2" t="s">
        <v>275</v>
      </c>
      <c r="B91" s="2" t="s">
        <v>92</v>
      </c>
      <c r="C91" s="118" t="s">
        <v>297</v>
      </c>
      <c r="D91" s="19">
        <v>0</v>
      </c>
      <c r="E91" s="20">
        <v>0</v>
      </c>
      <c r="F91" s="21">
        <v>0</v>
      </c>
      <c r="G91" s="19">
        <v>2.8</v>
      </c>
      <c r="H91" s="20">
        <v>0</v>
      </c>
      <c r="I91" s="21">
        <v>2.8</v>
      </c>
      <c r="J91" s="19">
        <v>0</v>
      </c>
      <c r="K91" s="20">
        <v>0</v>
      </c>
      <c r="L91" s="21">
        <v>0</v>
      </c>
      <c r="M91" s="19">
        <v>0</v>
      </c>
      <c r="N91" s="20">
        <v>0</v>
      </c>
      <c r="O91" s="21">
        <v>0</v>
      </c>
      <c r="P91" s="19">
        <v>1.65</v>
      </c>
      <c r="Q91" s="20">
        <v>3.61</v>
      </c>
      <c r="R91" s="21">
        <v>5.26</v>
      </c>
      <c r="S91" s="19">
        <v>3.85</v>
      </c>
      <c r="T91" s="20">
        <v>0.05</v>
      </c>
      <c r="U91" s="21">
        <v>3.9</v>
      </c>
      <c r="V91" s="47">
        <v>8.3000000000000007</v>
      </c>
      <c r="W91" s="47">
        <v>3.66</v>
      </c>
      <c r="X91" s="21">
        <v>11.96</v>
      </c>
    </row>
    <row r="92" spans="1:26" ht="13">
      <c r="A92" s="2" t="s">
        <v>275</v>
      </c>
      <c r="B92" s="2" t="s">
        <v>93</v>
      </c>
      <c r="C92" s="118" t="s">
        <v>298</v>
      </c>
      <c r="D92" s="19">
        <v>858.2</v>
      </c>
      <c r="E92" s="20">
        <v>440.7</v>
      </c>
      <c r="F92" s="21">
        <v>1298.9000000000001</v>
      </c>
      <c r="G92" s="19">
        <v>252.35</v>
      </c>
      <c r="H92" s="20">
        <v>145.69999999999999</v>
      </c>
      <c r="I92" s="21">
        <v>398.05</v>
      </c>
      <c r="J92" s="19">
        <v>663.45</v>
      </c>
      <c r="K92" s="20">
        <v>865.6</v>
      </c>
      <c r="L92" s="21">
        <v>1529.05</v>
      </c>
      <c r="M92" s="19">
        <v>1126.8</v>
      </c>
      <c r="N92" s="20">
        <v>819.8</v>
      </c>
      <c r="O92" s="21">
        <v>1946.6</v>
      </c>
      <c r="P92" s="19">
        <v>180.3</v>
      </c>
      <c r="Q92" s="20">
        <v>218.25</v>
      </c>
      <c r="R92" s="21">
        <v>398.55</v>
      </c>
      <c r="S92" s="19">
        <v>1981.7</v>
      </c>
      <c r="T92" s="20">
        <v>1072.2</v>
      </c>
      <c r="U92" s="21">
        <v>3053.9</v>
      </c>
      <c r="V92" s="47">
        <v>5062.8</v>
      </c>
      <c r="W92" s="47">
        <v>3562.25</v>
      </c>
      <c r="X92" s="21">
        <v>8625.0499999999993</v>
      </c>
    </row>
    <row r="93" spans="1:26" ht="13">
      <c r="A93" s="2" t="s">
        <v>275</v>
      </c>
      <c r="B93" s="2" t="s">
        <v>94</v>
      </c>
      <c r="C93" s="118" t="s">
        <v>297</v>
      </c>
      <c r="D93" s="19">
        <v>0.65</v>
      </c>
      <c r="E93" s="20">
        <v>8.49</v>
      </c>
      <c r="F93" s="21">
        <v>9.14</v>
      </c>
      <c r="G93" s="19">
        <v>45.06</v>
      </c>
      <c r="H93" s="20">
        <v>0</v>
      </c>
      <c r="I93" s="21">
        <v>45.06</v>
      </c>
      <c r="J93" s="19">
        <v>17.920000000000002</v>
      </c>
      <c r="K93" s="20">
        <v>0</v>
      </c>
      <c r="L93" s="21">
        <v>17.920000000000002</v>
      </c>
      <c r="M93" s="19">
        <v>13.9</v>
      </c>
      <c r="N93" s="20">
        <v>0</v>
      </c>
      <c r="O93" s="21">
        <v>13.9</v>
      </c>
      <c r="P93" s="19">
        <v>2.48</v>
      </c>
      <c r="Q93" s="20">
        <v>5.2</v>
      </c>
      <c r="R93" s="21">
        <v>7.68</v>
      </c>
      <c r="S93" s="19">
        <v>2.78</v>
      </c>
      <c r="T93" s="20">
        <v>0.83</v>
      </c>
      <c r="U93" s="21">
        <v>3.61</v>
      </c>
      <c r="V93" s="47">
        <v>82.79</v>
      </c>
      <c r="W93" s="47">
        <v>14.52</v>
      </c>
      <c r="X93" s="21">
        <v>97.31</v>
      </c>
    </row>
    <row r="94" spans="1:26" ht="13">
      <c r="A94" s="2" t="s">
        <v>275</v>
      </c>
      <c r="B94" s="2" t="s">
        <v>95</v>
      </c>
      <c r="C94" s="118" t="s">
        <v>297</v>
      </c>
      <c r="D94" s="19">
        <v>2895.16</v>
      </c>
      <c r="E94" s="20">
        <v>3137.08</v>
      </c>
      <c r="F94" s="21">
        <v>6032.24</v>
      </c>
      <c r="G94" s="19">
        <v>0</v>
      </c>
      <c r="H94" s="20">
        <v>0</v>
      </c>
      <c r="I94" s="21">
        <v>0</v>
      </c>
      <c r="J94" s="19">
        <v>0</v>
      </c>
      <c r="K94" s="20">
        <v>0</v>
      </c>
      <c r="L94" s="21">
        <v>0</v>
      </c>
      <c r="M94" s="19">
        <v>433.6</v>
      </c>
      <c r="N94" s="20">
        <v>810.6</v>
      </c>
      <c r="O94" s="21">
        <v>1244.2</v>
      </c>
      <c r="P94" s="19">
        <v>1029.1600000000001</v>
      </c>
      <c r="Q94" s="20">
        <v>3068.16</v>
      </c>
      <c r="R94" s="21">
        <v>4097.32</v>
      </c>
      <c r="S94" s="19">
        <v>4768.5200000000004</v>
      </c>
      <c r="T94" s="20">
        <v>3396.24</v>
      </c>
      <c r="U94" s="21">
        <v>8164.76</v>
      </c>
      <c r="V94" s="47">
        <v>9126.44</v>
      </c>
      <c r="W94" s="47">
        <v>10412.08</v>
      </c>
      <c r="X94" s="21">
        <v>19538.52</v>
      </c>
      <c r="Z94" s="1"/>
    </row>
    <row r="95" spans="1:26" ht="13">
      <c r="A95" s="2" t="s">
        <v>275</v>
      </c>
      <c r="B95" s="2" t="s">
        <v>96</v>
      </c>
      <c r="C95" s="118" t="s">
        <v>297</v>
      </c>
      <c r="D95" s="19">
        <v>2234.1999999999998</v>
      </c>
      <c r="E95" s="20">
        <v>2940.48</v>
      </c>
      <c r="F95" s="21">
        <v>5174.68</v>
      </c>
      <c r="G95" s="19">
        <v>2895</v>
      </c>
      <c r="H95" s="20">
        <v>2566.04</v>
      </c>
      <c r="I95" s="21">
        <v>5461.04</v>
      </c>
      <c r="J95" s="19">
        <v>2468.6799999999998</v>
      </c>
      <c r="K95" s="20">
        <v>2762.48</v>
      </c>
      <c r="L95" s="21">
        <v>5231.16</v>
      </c>
      <c r="M95" s="19">
        <v>1881.72</v>
      </c>
      <c r="N95" s="20">
        <v>3363.48</v>
      </c>
      <c r="O95" s="21">
        <v>5245.2</v>
      </c>
      <c r="P95" s="19">
        <v>3.6</v>
      </c>
      <c r="Q95" s="20">
        <v>77.36</v>
      </c>
      <c r="R95" s="21">
        <v>80.959999999999994</v>
      </c>
      <c r="S95" s="19">
        <v>0</v>
      </c>
      <c r="T95" s="20">
        <v>0</v>
      </c>
      <c r="U95" s="21">
        <v>0</v>
      </c>
      <c r="V95" s="47">
        <v>9483.2000000000007</v>
      </c>
      <c r="W95" s="47">
        <v>11709.84</v>
      </c>
      <c r="X95" s="21">
        <v>21193.040000000001</v>
      </c>
      <c r="Z95" s="1"/>
    </row>
    <row r="96" spans="1:26" ht="13">
      <c r="A96" s="2" t="s">
        <v>275</v>
      </c>
      <c r="B96" s="2" t="s">
        <v>97</v>
      </c>
      <c r="C96" s="118" t="s">
        <v>297</v>
      </c>
      <c r="D96" s="19">
        <v>3257.6</v>
      </c>
      <c r="E96" s="20">
        <v>2565.92</v>
      </c>
      <c r="F96" s="21">
        <v>5823.52</v>
      </c>
      <c r="G96" s="19">
        <v>2651.92</v>
      </c>
      <c r="H96" s="20">
        <v>2489.8000000000002</v>
      </c>
      <c r="I96" s="21">
        <v>5141.72</v>
      </c>
      <c r="J96" s="19">
        <v>1610.6</v>
      </c>
      <c r="K96" s="20">
        <v>2703.72</v>
      </c>
      <c r="L96" s="21">
        <v>4314.32</v>
      </c>
      <c r="M96" s="19">
        <v>2131.16</v>
      </c>
      <c r="N96" s="20">
        <v>2923.96</v>
      </c>
      <c r="O96" s="21">
        <v>5055.12</v>
      </c>
      <c r="P96" s="19">
        <v>406.48</v>
      </c>
      <c r="Q96" s="20">
        <v>1094.72</v>
      </c>
      <c r="R96" s="21">
        <v>1501.2</v>
      </c>
      <c r="S96" s="19">
        <v>1118.44</v>
      </c>
      <c r="T96" s="20">
        <v>2066.04</v>
      </c>
      <c r="U96" s="21">
        <v>3184.48</v>
      </c>
      <c r="V96" s="47">
        <v>11176.2</v>
      </c>
      <c r="W96" s="47">
        <v>13844.16</v>
      </c>
      <c r="X96" s="21">
        <v>25020.36</v>
      </c>
      <c r="Z96" s="1"/>
    </row>
    <row r="97" spans="1:26" ht="13">
      <c r="A97" s="2" t="s">
        <v>276</v>
      </c>
      <c r="B97" s="2" t="s">
        <v>98</v>
      </c>
      <c r="C97" s="118" t="s">
        <v>297</v>
      </c>
      <c r="D97" s="19">
        <v>9139.98</v>
      </c>
      <c r="E97" s="20">
        <v>0</v>
      </c>
      <c r="F97" s="21">
        <v>9139.98</v>
      </c>
      <c r="G97" s="19">
        <v>4451.54</v>
      </c>
      <c r="H97" s="20">
        <v>4.9800000000000004</v>
      </c>
      <c r="I97" s="21">
        <v>4456.5200000000004</v>
      </c>
      <c r="J97" s="19">
        <v>2018.14</v>
      </c>
      <c r="K97" s="20">
        <v>4586.6400000000003</v>
      </c>
      <c r="L97" s="21">
        <v>6604.78</v>
      </c>
      <c r="M97" s="19">
        <v>596.28</v>
      </c>
      <c r="N97" s="20">
        <v>4335.8</v>
      </c>
      <c r="O97" s="21">
        <v>4932.08</v>
      </c>
      <c r="P97" s="19">
        <v>12550.7</v>
      </c>
      <c r="Q97" s="20">
        <v>0</v>
      </c>
      <c r="R97" s="21">
        <v>12550.7</v>
      </c>
      <c r="S97" s="19">
        <v>13115.74</v>
      </c>
      <c r="T97" s="20">
        <v>6.46</v>
      </c>
      <c r="U97" s="21">
        <v>13122.2</v>
      </c>
      <c r="V97" s="47">
        <v>41872.379999999997</v>
      </c>
      <c r="W97" s="47">
        <v>8933.8799999999992</v>
      </c>
      <c r="X97" s="21">
        <v>50806.26</v>
      </c>
      <c r="Z97" s="1"/>
    </row>
    <row r="98" spans="1:26" ht="13">
      <c r="A98" s="2" t="s">
        <v>277</v>
      </c>
      <c r="B98" s="2" t="s">
        <v>99</v>
      </c>
      <c r="C98" s="118" t="s">
        <v>297</v>
      </c>
      <c r="D98" s="19">
        <v>0</v>
      </c>
      <c r="E98" s="20">
        <v>0</v>
      </c>
      <c r="F98" s="21">
        <v>0</v>
      </c>
      <c r="G98" s="19">
        <v>0</v>
      </c>
      <c r="H98" s="20">
        <v>0</v>
      </c>
      <c r="I98" s="21">
        <v>0</v>
      </c>
      <c r="J98" s="19">
        <v>4057.25</v>
      </c>
      <c r="K98" s="20">
        <v>3820.85</v>
      </c>
      <c r="L98" s="21">
        <v>7878.1</v>
      </c>
      <c r="M98" s="19">
        <v>1196.8499999999999</v>
      </c>
      <c r="N98" s="20">
        <v>1017.6</v>
      </c>
      <c r="O98" s="21">
        <v>2214.4499999999998</v>
      </c>
      <c r="P98" s="19">
        <v>0</v>
      </c>
      <c r="Q98" s="20">
        <v>0</v>
      </c>
      <c r="R98" s="21">
        <v>0</v>
      </c>
      <c r="S98" s="19">
        <v>0</v>
      </c>
      <c r="T98" s="20">
        <v>0</v>
      </c>
      <c r="U98" s="21">
        <v>0</v>
      </c>
      <c r="V98" s="47">
        <v>5254.1</v>
      </c>
      <c r="W98" s="47">
        <v>4838.45</v>
      </c>
      <c r="X98" s="21">
        <v>10092.549999999999</v>
      </c>
      <c r="Z98" s="1"/>
    </row>
    <row r="99" spans="1:26" ht="13">
      <c r="A99" s="2" t="s">
        <v>277</v>
      </c>
      <c r="B99" s="2" t="s">
        <v>100</v>
      </c>
      <c r="C99" s="118" t="s">
        <v>297</v>
      </c>
      <c r="D99" s="19">
        <v>11103.9</v>
      </c>
      <c r="E99" s="20">
        <v>6208.75</v>
      </c>
      <c r="F99" s="21">
        <v>17312.650000000001</v>
      </c>
      <c r="G99" s="19">
        <v>9645.1</v>
      </c>
      <c r="H99" s="20">
        <v>7681</v>
      </c>
      <c r="I99" s="21">
        <v>17326.099999999999</v>
      </c>
      <c r="J99" s="19">
        <v>9825.5499999999993</v>
      </c>
      <c r="K99" s="20">
        <v>4464.3999999999996</v>
      </c>
      <c r="L99" s="21">
        <v>14289.95</v>
      </c>
      <c r="M99" s="19">
        <v>0</v>
      </c>
      <c r="N99" s="20">
        <v>0</v>
      </c>
      <c r="O99" s="21">
        <v>0</v>
      </c>
      <c r="P99" s="19">
        <v>0</v>
      </c>
      <c r="Q99" s="20">
        <v>0</v>
      </c>
      <c r="R99" s="21">
        <v>0</v>
      </c>
      <c r="S99" s="19">
        <v>0</v>
      </c>
      <c r="T99" s="20">
        <v>0</v>
      </c>
      <c r="U99" s="21">
        <v>0</v>
      </c>
      <c r="V99" s="47">
        <v>30574.55</v>
      </c>
      <c r="W99" s="47">
        <v>18354.150000000001</v>
      </c>
      <c r="X99" s="21">
        <v>48928.7</v>
      </c>
      <c r="Z99" s="1"/>
    </row>
    <row r="100" spans="1:26" ht="13">
      <c r="A100" s="2" t="s">
        <v>277</v>
      </c>
      <c r="B100" s="2" t="s">
        <v>101</v>
      </c>
      <c r="C100" s="118" t="s">
        <v>297</v>
      </c>
      <c r="D100" s="19">
        <v>4.55</v>
      </c>
      <c r="E100" s="20">
        <v>0</v>
      </c>
      <c r="F100" s="21">
        <v>4.55</v>
      </c>
      <c r="G100" s="19">
        <v>26.5</v>
      </c>
      <c r="H100" s="20">
        <v>0</v>
      </c>
      <c r="I100" s="21">
        <v>26.5</v>
      </c>
      <c r="J100" s="19">
        <v>7.95</v>
      </c>
      <c r="K100" s="20">
        <v>0</v>
      </c>
      <c r="L100" s="21">
        <v>7.95</v>
      </c>
      <c r="M100" s="19">
        <v>16.5</v>
      </c>
      <c r="N100" s="20">
        <v>0</v>
      </c>
      <c r="O100" s="21">
        <v>16.5</v>
      </c>
      <c r="P100" s="19">
        <v>8.35</v>
      </c>
      <c r="Q100" s="20">
        <v>0.9</v>
      </c>
      <c r="R100" s="21">
        <v>9.25</v>
      </c>
      <c r="S100" s="19">
        <v>8.4</v>
      </c>
      <c r="T100" s="20">
        <v>0</v>
      </c>
      <c r="U100" s="21">
        <v>8.4</v>
      </c>
      <c r="V100" s="47">
        <v>72.25</v>
      </c>
      <c r="W100" s="47">
        <v>0.9</v>
      </c>
      <c r="X100" s="21">
        <v>73.150000000000006</v>
      </c>
      <c r="Z100" s="1"/>
    </row>
    <row r="101" spans="1:26" ht="13">
      <c r="A101" s="2" t="s">
        <v>277</v>
      </c>
      <c r="B101" s="2" t="s">
        <v>102</v>
      </c>
      <c r="C101" s="118" t="s">
        <v>298</v>
      </c>
      <c r="D101" s="19">
        <v>9.1</v>
      </c>
      <c r="E101" s="20">
        <v>2.5499999999999998</v>
      </c>
      <c r="F101" s="21">
        <v>11.65</v>
      </c>
      <c r="G101" s="19">
        <v>0</v>
      </c>
      <c r="H101" s="20">
        <v>0</v>
      </c>
      <c r="I101" s="21">
        <v>0</v>
      </c>
      <c r="J101" s="19">
        <v>1.3</v>
      </c>
      <c r="K101" s="20">
        <v>1</v>
      </c>
      <c r="L101" s="21">
        <v>2.2999999999999998</v>
      </c>
      <c r="M101" s="19">
        <v>5</v>
      </c>
      <c r="N101" s="20">
        <v>4.05</v>
      </c>
      <c r="O101" s="21">
        <v>9.0500000000000007</v>
      </c>
      <c r="P101" s="19">
        <v>1.45</v>
      </c>
      <c r="Q101" s="20">
        <v>0.1</v>
      </c>
      <c r="R101" s="21">
        <v>1.55</v>
      </c>
      <c r="S101" s="19">
        <v>1.8</v>
      </c>
      <c r="T101" s="20">
        <v>2.6</v>
      </c>
      <c r="U101" s="21">
        <v>4.4000000000000004</v>
      </c>
      <c r="V101" s="47">
        <v>18.649999999999999</v>
      </c>
      <c r="W101" s="47">
        <v>10.3</v>
      </c>
      <c r="X101" s="21">
        <v>28.95</v>
      </c>
    </row>
    <row r="102" spans="1:26" ht="13">
      <c r="A102" s="2" t="s">
        <v>277</v>
      </c>
      <c r="B102" s="2" t="s">
        <v>103</v>
      </c>
      <c r="C102" s="118" t="s">
        <v>297</v>
      </c>
      <c r="D102" s="19">
        <v>7722.95</v>
      </c>
      <c r="E102" s="20">
        <v>14485.3</v>
      </c>
      <c r="F102" s="21">
        <v>22208.25</v>
      </c>
      <c r="G102" s="19">
        <v>20376.400000000001</v>
      </c>
      <c r="H102" s="20">
        <v>10413.65</v>
      </c>
      <c r="I102" s="21">
        <v>30790.05</v>
      </c>
      <c r="J102" s="19">
        <v>22076.1</v>
      </c>
      <c r="K102" s="20">
        <v>11117.75</v>
      </c>
      <c r="L102" s="21">
        <v>33193.85</v>
      </c>
      <c r="M102" s="19">
        <v>12654.5</v>
      </c>
      <c r="N102" s="20">
        <v>17309.900000000001</v>
      </c>
      <c r="O102" s="21">
        <v>29964.400000000001</v>
      </c>
      <c r="P102" s="19">
        <v>15445.2</v>
      </c>
      <c r="Q102" s="20">
        <v>11094.4</v>
      </c>
      <c r="R102" s="21">
        <v>26539.599999999999</v>
      </c>
      <c r="S102" s="19">
        <v>3876.85</v>
      </c>
      <c r="T102" s="20">
        <v>4730.3500000000004</v>
      </c>
      <c r="U102" s="21">
        <v>8607.2000000000007</v>
      </c>
      <c r="V102" s="47">
        <v>82152</v>
      </c>
      <c r="W102" s="47">
        <v>69151.350000000006</v>
      </c>
      <c r="X102" s="21">
        <v>151303.35</v>
      </c>
    </row>
    <row r="103" spans="1:26" ht="13">
      <c r="A103" s="2" t="s">
        <v>277</v>
      </c>
      <c r="B103" s="2" t="s">
        <v>104</v>
      </c>
      <c r="C103" s="118" t="s">
        <v>297</v>
      </c>
      <c r="D103" s="19">
        <v>8112.65</v>
      </c>
      <c r="E103" s="20">
        <v>13799.8</v>
      </c>
      <c r="F103" s="21">
        <v>21912.45</v>
      </c>
      <c r="G103" s="19">
        <v>18870.5</v>
      </c>
      <c r="H103" s="20">
        <v>9983.4</v>
      </c>
      <c r="I103" s="21">
        <v>28853.9</v>
      </c>
      <c r="J103" s="19">
        <v>20995.18</v>
      </c>
      <c r="K103" s="20">
        <v>8415.65</v>
      </c>
      <c r="L103" s="21">
        <v>29410.83</v>
      </c>
      <c r="M103" s="19">
        <v>10438.299999999999</v>
      </c>
      <c r="N103" s="20">
        <v>14297.2</v>
      </c>
      <c r="O103" s="21">
        <v>24735.5</v>
      </c>
      <c r="P103" s="19">
        <v>13459.5</v>
      </c>
      <c r="Q103" s="20">
        <v>13557.4</v>
      </c>
      <c r="R103" s="21">
        <v>27016.9</v>
      </c>
      <c r="S103" s="19">
        <v>15024.15</v>
      </c>
      <c r="T103" s="20">
        <v>15439.65</v>
      </c>
      <c r="U103" s="21">
        <v>30463.8</v>
      </c>
      <c r="V103" s="47">
        <v>86900.28</v>
      </c>
      <c r="W103" s="47">
        <v>75493.100000000006</v>
      </c>
      <c r="X103" s="21">
        <v>162393.38</v>
      </c>
    </row>
    <row r="104" spans="1:26" ht="13">
      <c r="A104" s="2" t="s">
        <v>277</v>
      </c>
      <c r="B104" s="2" t="s">
        <v>105</v>
      </c>
      <c r="C104" s="118" t="s">
        <v>297</v>
      </c>
      <c r="D104" s="19">
        <v>7053.2</v>
      </c>
      <c r="E104" s="20">
        <v>2222.6999999999998</v>
      </c>
      <c r="F104" s="21">
        <v>9275.9</v>
      </c>
      <c r="G104" s="19">
        <v>3957.55</v>
      </c>
      <c r="H104" s="20">
        <v>5573.7</v>
      </c>
      <c r="I104" s="21">
        <v>9531.25</v>
      </c>
      <c r="J104" s="19">
        <v>5805.5</v>
      </c>
      <c r="K104" s="20">
        <v>12438.05</v>
      </c>
      <c r="L104" s="21">
        <v>18243.55</v>
      </c>
      <c r="M104" s="19">
        <v>0</v>
      </c>
      <c r="N104" s="20">
        <v>0</v>
      </c>
      <c r="O104" s="21">
        <v>0</v>
      </c>
      <c r="P104" s="19">
        <v>2880.95</v>
      </c>
      <c r="Q104" s="20">
        <v>21328.85</v>
      </c>
      <c r="R104" s="21">
        <v>24209.8</v>
      </c>
      <c r="S104" s="19">
        <v>3503.3</v>
      </c>
      <c r="T104" s="20">
        <v>14808.5</v>
      </c>
      <c r="U104" s="21">
        <v>18311.8</v>
      </c>
      <c r="V104" s="47">
        <v>23200.5</v>
      </c>
      <c r="W104" s="47">
        <v>56371.8</v>
      </c>
      <c r="X104" s="21">
        <v>79572.3</v>
      </c>
      <c r="Z104" s="1"/>
    </row>
    <row r="105" spans="1:26" ht="13">
      <c r="A105" s="2" t="s">
        <v>277</v>
      </c>
      <c r="B105" s="2" t="s">
        <v>106</v>
      </c>
      <c r="C105" s="118" t="s">
        <v>297</v>
      </c>
      <c r="D105" s="19">
        <v>20063</v>
      </c>
      <c r="E105" s="20">
        <v>5222.55</v>
      </c>
      <c r="F105" s="21">
        <v>25285.55</v>
      </c>
      <c r="G105" s="19">
        <v>24889.75</v>
      </c>
      <c r="H105" s="20">
        <v>4581.7</v>
      </c>
      <c r="I105" s="21">
        <v>29471.45</v>
      </c>
      <c r="J105" s="19">
        <v>12041.35</v>
      </c>
      <c r="K105" s="20">
        <v>6345.75</v>
      </c>
      <c r="L105" s="21">
        <v>18387.099999999999</v>
      </c>
      <c r="M105" s="19">
        <v>19358.5</v>
      </c>
      <c r="N105" s="20">
        <v>5157.3999999999996</v>
      </c>
      <c r="O105" s="21">
        <v>24515.9</v>
      </c>
      <c r="P105" s="19">
        <v>17275.25</v>
      </c>
      <c r="Q105" s="20">
        <v>4983.3500000000004</v>
      </c>
      <c r="R105" s="21">
        <v>22258.6</v>
      </c>
      <c r="S105" s="19">
        <v>14049.6</v>
      </c>
      <c r="T105" s="20">
        <v>3661.95</v>
      </c>
      <c r="U105" s="21">
        <v>17711.55</v>
      </c>
      <c r="V105" s="47">
        <v>107677.45</v>
      </c>
      <c r="W105" s="47">
        <v>29952.7</v>
      </c>
      <c r="X105" s="21">
        <v>137630.15</v>
      </c>
    </row>
    <row r="106" spans="1:26" ht="13">
      <c r="A106" s="2" t="s">
        <v>277</v>
      </c>
      <c r="B106" s="2" t="s">
        <v>107</v>
      </c>
      <c r="C106" s="118" t="s">
        <v>297</v>
      </c>
      <c r="D106" s="19">
        <v>22.8</v>
      </c>
      <c r="E106" s="20">
        <v>0</v>
      </c>
      <c r="F106" s="21">
        <v>22.8</v>
      </c>
      <c r="G106" s="19">
        <v>27.45</v>
      </c>
      <c r="H106" s="20">
        <v>0</v>
      </c>
      <c r="I106" s="21">
        <v>27.45</v>
      </c>
      <c r="J106" s="19">
        <v>12.75</v>
      </c>
      <c r="K106" s="20">
        <v>0</v>
      </c>
      <c r="L106" s="21">
        <v>12.75</v>
      </c>
      <c r="M106" s="19">
        <v>52.55</v>
      </c>
      <c r="N106" s="20">
        <v>0</v>
      </c>
      <c r="O106" s="21">
        <v>52.55</v>
      </c>
      <c r="P106" s="19">
        <v>39.25</v>
      </c>
      <c r="Q106" s="20">
        <v>0</v>
      </c>
      <c r="R106" s="21">
        <v>39.25</v>
      </c>
      <c r="S106" s="19">
        <v>57.15</v>
      </c>
      <c r="T106" s="20">
        <v>0</v>
      </c>
      <c r="U106" s="21">
        <v>57.15</v>
      </c>
      <c r="V106" s="47">
        <v>211.95</v>
      </c>
      <c r="W106" s="47">
        <v>0</v>
      </c>
      <c r="X106" s="21">
        <v>211.95</v>
      </c>
    </row>
    <row r="107" spans="1:26" ht="13">
      <c r="A107" s="2" t="s">
        <v>277</v>
      </c>
      <c r="B107" s="2" t="s">
        <v>108</v>
      </c>
      <c r="C107" s="118" t="s">
        <v>297</v>
      </c>
      <c r="D107" s="19">
        <v>0</v>
      </c>
      <c r="E107" s="20">
        <v>0</v>
      </c>
      <c r="F107" s="21">
        <v>0</v>
      </c>
      <c r="G107" s="19">
        <v>0</v>
      </c>
      <c r="H107" s="20">
        <v>0</v>
      </c>
      <c r="I107" s="21">
        <v>0</v>
      </c>
      <c r="J107" s="19">
        <v>0</v>
      </c>
      <c r="K107" s="20">
        <v>0</v>
      </c>
      <c r="L107" s="21">
        <v>0</v>
      </c>
      <c r="M107" s="19">
        <v>0</v>
      </c>
      <c r="N107" s="20">
        <v>0</v>
      </c>
      <c r="O107" s="21">
        <v>0</v>
      </c>
      <c r="P107" s="19">
        <v>0</v>
      </c>
      <c r="Q107" s="20">
        <v>0</v>
      </c>
      <c r="R107" s="21">
        <v>0</v>
      </c>
      <c r="S107" s="19">
        <v>0</v>
      </c>
      <c r="T107" s="20">
        <v>0</v>
      </c>
      <c r="U107" s="21">
        <v>0</v>
      </c>
      <c r="V107" s="47">
        <v>0</v>
      </c>
      <c r="W107" s="47">
        <v>0</v>
      </c>
      <c r="X107" s="21">
        <v>0</v>
      </c>
    </row>
    <row r="108" spans="1:26" ht="13">
      <c r="A108" s="2" t="s">
        <v>277</v>
      </c>
      <c r="B108" s="2" t="s">
        <v>109</v>
      </c>
      <c r="C108" s="118" t="s">
        <v>297</v>
      </c>
      <c r="D108" s="19">
        <v>0</v>
      </c>
      <c r="E108" s="20">
        <v>0</v>
      </c>
      <c r="F108" s="21">
        <v>0</v>
      </c>
      <c r="G108" s="19">
        <v>19440.599999999999</v>
      </c>
      <c r="H108" s="20">
        <v>1563.05</v>
      </c>
      <c r="I108" s="21">
        <v>21003.65</v>
      </c>
      <c r="J108" s="19">
        <v>29034</v>
      </c>
      <c r="K108" s="20">
        <v>3002.55</v>
      </c>
      <c r="L108" s="21">
        <v>32036.55</v>
      </c>
      <c r="M108" s="19">
        <v>67485.100000000006</v>
      </c>
      <c r="N108" s="20">
        <v>381.95</v>
      </c>
      <c r="O108" s="21">
        <v>67867.05</v>
      </c>
      <c r="P108" s="19">
        <v>63460.9</v>
      </c>
      <c r="Q108" s="20">
        <v>128</v>
      </c>
      <c r="R108" s="21">
        <v>63588.9</v>
      </c>
      <c r="S108" s="19">
        <v>46339.199999999997</v>
      </c>
      <c r="T108" s="20">
        <v>458</v>
      </c>
      <c r="U108" s="21">
        <v>46797.2</v>
      </c>
      <c r="V108" s="47">
        <v>225759.8</v>
      </c>
      <c r="W108" s="47">
        <v>5533.55</v>
      </c>
      <c r="X108" s="21">
        <v>231293.35</v>
      </c>
    </row>
    <row r="109" spans="1:26" ht="13">
      <c r="A109" s="2" t="s">
        <v>277</v>
      </c>
      <c r="B109" s="2" t="s">
        <v>110</v>
      </c>
      <c r="C109" s="118" t="s">
        <v>297</v>
      </c>
      <c r="D109" s="19">
        <v>17555.349999999999</v>
      </c>
      <c r="E109" s="20">
        <v>168.75</v>
      </c>
      <c r="F109" s="21">
        <v>17724.099999999999</v>
      </c>
      <c r="G109" s="19">
        <v>5878.95</v>
      </c>
      <c r="H109" s="20">
        <v>626.75</v>
      </c>
      <c r="I109" s="21">
        <v>6505.7</v>
      </c>
      <c r="J109" s="19">
        <v>0</v>
      </c>
      <c r="K109" s="20">
        <v>0</v>
      </c>
      <c r="L109" s="21">
        <v>0</v>
      </c>
      <c r="M109" s="19">
        <v>0</v>
      </c>
      <c r="N109" s="20">
        <v>0</v>
      </c>
      <c r="O109" s="21">
        <v>0</v>
      </c>
      <c r="P109" s="19">
        <v>23993.7</v>
      </c>
      <c r="Q109" s="20">
        <v>152.55000000000001</v>
      </c>
      <c r="R109" s="21">
        <v>24146.25</v>
      </c>
      <c r="S109" s="19">
        <v>41646.85</v>
      </c>
      <c r="T109" s="20">
        <v>804.3</v>
      </c>
      <c r="U109" s="21">
        <v>42451.15</v>
      </c>
      <c r="V109" s="47">
        <v>89074.85</v>
      </c>
      <c r="W109" s="47">
        <v>1752.35</v>
      </c>
      <c r="X109" s="21">
        <v>90827.199999999997</v>
      </c>
    </row>
    <row r="110" spans="1:26" ht="13">
      <c r="A110" s="2" t="s">
        <v>277</v>
      </c>
      <c r="B110" s="2" t="s">
        <v>111</v>
      </c>
      <c r="C110" s="118" t="s">
        <v>297</v>
      </c>
      <c r="D110" s="19">
        <v>1828.7</v>
      </c>
      <c r="E110" s="20">
        <v>7451.65</v>
      </c>
      <c r="F110" s="21">
        <v>9280.35</v>
      </c>
      <c r="G110" s="19">
        <v>8683.85</v>
      </c>
      <c r="H110" s="20">
        <v>13527.95</v>
      </c>
      <c r="I110" s="21">
        <v>22211.8</v>
      </c>
      <c r="J110" s="19">
        <v>12821.15</v>
      </c>
      <c r="K110" s="20">
        <v>13630.7</v>
      </c>
      <c r="L110" s="21">
        <v>26451.85</v>
      </c>
      <c r="M110" s="19">
        <v>6561.75</v>
      </c>
      <c r="N110" s="20">
        <v>24735.599999999999</v>
      </c>
      <c r="O110" s="21">
        <v>31297.35</v>
      </c>
      <c r="P110" s="19">
        <v>12854.45</v>
      </c>
      <c r="Q110" s="20">
        <v>11308.65</v>
      </c>
      <c r="R110" s="21">
        <v>24163.1</v>
      </c>
      <c r="S110" s="19">
        <v>9772.4</v>
      </c>
      <c r="T110" s="20">
        <v>6930.8</v>
      </c>
      <c r="U110" s="21">
        <v>16703.2</v>
      </c>
      <c r="V110" s="47">
        <v>52522.3</v>
      </c>
      <c r="W110" s="47">
        <v>77585.350000000006</v>
      </c>
      <c r="X110" s="21">
        <v>130107.65</v>
      </c>
    </row>
    <row r="111" spans="1:26" ht="13">
      <c r="A111" s="2" t="s">
        <v>277</v>
      </c>
      <c r="B111" s="2" t="s">
        <v>112</v>
      </c>
      <c r="C111" s="118" t="s">
        <v>297</v>
      </c>
      <c r="D111" s="19">
        <v>9482.15</v>
      </c>
      <c r="E111" s="20">
        <v>2526.35</v>
      </c>
      <c r="F111" s="21">
        <v>12008.5</v>
      </c>
      <c r="G111" s="19">
        <v>27453.75</v>
      </c>
      <c r="H111" s="20">
        <v>2596.6999999999998</v>
      </c>
      <c r="I111" s="21">
        <v>30050.45</v>
      </c>
      <c r="J111" s="19">
        <v>16856.349999999999</v>
      </c>
      <c r="K111" s="20">
        <v>8329.25</v>
      </c>
      <c r="L111" s="21">
        <v>25185.599999999999</v>
      </c>
      <c r="M111" s="19">
        <v>13879.85</v>
      </c>
      <c r="N111" s="20">
        <v>8925.65</v>
      </c>
      <c r="O111" s="21">
        <v>22805.5</v>
      </c>
      <c r="P111" s="19">
        <v>12810.55</v>
      </c>
      <c r="Q111" s="20">
        <v>8023.85</v>
      </c>
      <c r="R111" s="21">
        <v>20834.400000000001</v>
      </c>
      <c r="S111" s="19">
        <v>11047.05</v>
      </c>
      <c r="T111" s="20">
        <v>8053.95</v>
      </c>
      <c r="U111" s="21">
        <v>19101</v>
      </c>
      <c r="V111" s="47">
        <v>91529.7</v>
      </c>
      <c r="W111" s="47">
        <v>38455.75</v>
      </c>
      <c r="X111" s="21">
        <v>129985.45</v>
      </c>
    </row>
    <row r="112" spans="1:26" ht="13">
      <c r="A112" s="2" t="s">
        <v>277</v>
      </c>
      <c r="B112" s="2" t="s">
        <v>113</v>
      </c>
      <c r="C112" s="118" t="s">
        <v>297</v>
      </c>
      <c r="D112" s="19">
        <v>4642.7</v>
      </c>
      <c r="E112" s="20">
        <v>3704</v>
      </c>
      <c r="F112" s="21">
        <v>8346.7000000000007</v>
      </c>
      <c r="G112" s="19">
        <v>20494</v>
      </c>
      <c r="H112" s="20">
        <v>2551.5500000000002</v>
      </c>
      <c r="I112" s="21">
        <v>23045.55</v>
      </c>
      <c r="J112" s="19">
        <v>20352.7</v>
      </c>
      <c r="K112" s="20">
        <v>4368.6499999999996</v>
      </c>
      <c r="L112" s="21">
        <v>24721.35</v>
      </c>
      <c r="M112" s="19">
        <v>14632.25</v>
      </c>
      <c r="N112" s="20">
        <v>11841.8</v>
      </c>
      <c r="O112" s="21">
        <v>26474.05</v>
      </c>
      <c r="P112" s="19">
        <v>15183</v>
      </c>
      <c r="Q112" s="20">
        <v>3986.5</v>
      </c>
      <c r="R112" s="21">
        <v>19169.5</v>
      </c>
      <c r="S112" s="19">
        <v>17901.150000000001</v>
      </c>
      <c r="T112" s="20">
        <v>11303.8</v>
      </c>
      <c r="U112" s="21">
        <v>29204.95</v>
      </c>
      <c r="V112" s="47">
        <v>93205.8</v>
      </c>
      <c r="W112" s="47">
        <v>37756.300000000003</v>
      </c>
      <c r="X112" s="21">
        <v>130962.1</v>
      </c>
    </row>
    <row r="113" spans="1:26" ht="13">
      <c r="A113" s="2" t="s">
        <v>277</v>
      </c>
      <c r="B113" s="2" t="s">
        <v>114</v>
      </c>
      <c r="C113" s="118" t="s">
        <v>297</v>
      </c>
      <c r="D113" s="19">
        <v>9222.85</v>
      </c>
      <c r="E113" s="20">
        <v>12975.45</v>
      </c>
      <c r="F113" s="21">
        <v>22198.3</v>
      </c>
      <c r="G113" s="19">
        <v>25780.05</v>
      </c>
      <c r="H113" s="20">
        <v>5903.5</v>
      </c>
      <c r="I113" s="21">
        <v>31683.55</v>
      </c>
      <c r="J113" s="19">
        <v>21784.45</v>
      </c>
      <c r="K113" s="20">
        <v>6638.85</v>
      </c>
      <c r="L113" s="21">
        <v>28423.3</v>
      </c>
      <c r="M113" s="19">
        <v>15999.35</v>
      </c>
      <c r="N113" s="20">
        <v>9737.85</v>
      </c>
      <c r="O113" s="21">
        <v>25737.200000000001</v>
      </c>
      <c r="P113" s="19">
        <v>13551.35</v>
      </c>
      <c r="Q113" s="20">
        <v>8758.25</v>
      </c>
      <c r="R113" s="21">
        <v>22309.599999999999</v>
      </c>
      <c r="S113" s="19">
        <v>20915.400000000001</v>
      </c>
      <c r="T113" s="20">
        <v>8430.7999999999993</v>
      </c>
      <c r="U113" s="21">
        <v>29346.2</v>
      </c>
      <c r="V113" s="47">
        <v>107253.45</v>
      </c>
      <c r="W113" s="47">
        <v>52444.7</v>
      </c>
      <c r="X113" s="21">
        <v>159698.15</v>
      </c>
      <c r="Z113" s="1"/>
    </row>
    <row r="114" spans="1:26" ht="13">
      <c r="A114" s="2" t="s">
        <v>278</v>
      </c>
      <c r="B114" s="2" t="s">
        <v>115</v>
      </c>
      <c r="C114" s="118" t="s">
        <v>297</v>
      </c>
      <c r="D114" s="19">
        <v>9558.7000000000007</v>
      </c>
      <c r="E114" s="20">
        <v>3820.2</v>
      </c>
      <c r="F114" s="21">
        <v>13378.9</v>
      </c>
      <c r="G114" s="19">
        <v>8600.9500000000007</v>
      </c>
      <c r="H114" s="20">
        <v>2976.3</v>
      </c>
      <c r="I114" s="21">
        <v>11577.25</v>
      </c>
      <c r="J114" s="19">
        <v>12990.35</v>
      </c>
      <c r="K114" s="20">
        <v>1592.2</v>
      </c>
      <c r="L114" s="21">
        <v>14582.55</v>
      </c>
      <c r="M114" s="19">
        <v>12507.8</v>
      </c>
      <c r="N114" s="20">
        <v>1352.4</v>
      </c>
      <c r="O114" s="21">
        <v>13860.2</v>
      </c>
      <c r="P114" s="19">
        <v>14150.35</v>
      </c>
      <c r="Q114" s="20">
        <v>701</v>
      </c>
      <c r="R114" s="21">
        <v>14851.35</v>
      </c>
      <c r="S114" s="19">
        <v>4329.7</v>
      </c>
      <c r="T114" s="20">
        <v>5497.45</v>
      </c>
      <c r="U114" s="21">
        <v>9827.15</v>
      </c>
      <c r="V114" s="47">
        <v>62137.85</v>
      </c>
      <c r="W114" s="47">
        <v>15939.55</v>
      </c>
      <c r="X114" s="21">
        <v>78077.399999999994</v>
      </c>
      <c r="Z114" s="1"/>
    </row>
    <row r="115" spans="1:26" ht="13">
      <c r="A115" s="2" t="s">
        <v>278</v>
      </c>
      <c r="B115" s="2" t="s">
        <v>116</v>
      </c>
      <c r="C115" s="118" t="s">
        <v>297</v>
      </c>
      <c r="D115" s="19">
        <v>4744.25</v>
      </c>
      <c r="E115" s="20">
        <v>939.55</v>
      </c>
      <c r="F115" s="21">
        <v>5683.8</v>
      </c>
      <c r="G115" s="19">
        <v>6092.15</v>
      </c>
      <c r="H115" s="20">
        <v>782.45</v>
      </c>
      <c r="I115" s="21">
        <v>6874.6</v>
      </c>
      <c r="J115" s="19">
        <v>13461.3</v>
      </c>
      <c r="K115" s="20">
        <v>548</v>
      </c>
      <c r="L115" s="21">
        <v>14009.3</v>
      </c>
      <c r="M115" s="19">
        <v>10189.049999999999</v>
      </c>
      <c r="N115" s="20">
        <v>160.25</v>
      </c>
      <c r="O115" s="21">
        <v>10349.299999999999</v>
      </c>
      <c r="P115" s="19">
        <v>10161.1</v>
      </c>
      <c r="Q115" s="20">
        <v>128.4</v>
      </c>
      <c r="R115" s="21">
        <v>10289.5</v>
      </c>
      <c r="S115" s="19">
        <v>6503.8</v>
      </c>
      <c r="T115" s="20">
        <v>1064.7</v>
      </c>
      <c r="U115" s="21">
        <v>7568.5</v>
      </c>
      <c r="V115" s="47">
        <v>51151.65</v>
      </c>
      <c r="W115" s="47">
        <v>3623.35</v>
      </c>
      <c r="X115" s="21">
        <v>54775</v>
      </c>
    </row>
    <row r="116" spans="1:26" ht="13">
      <c r="A116" s="2" t="s">
        <v>278</v>
      </c>
      <c r="B116" s="2" t="s">
        <v>117</v>
      </c>
      <c r="C116" s="118" t="s">
        <v>297</v>
      </c>
      <c r="D116" s="19">
        <v>0</v>
      </c>
      <c r="E116" s="20">
        <v>0</v>
      </c>
      <c r="F116" s="21">
        <v>0</v>
      </c>
      <c r="G116" s="19">
        <v>2964</v>
      </c>
      <c r="H116" s="20">
        <v>793.25</v>
      </c>
      <c r="I116" s="21">
        <v>3757.25</v>
      </c>
      <c r="J116" s="19">
        <v>5072.6499999999996</v>
      </c>
      <c r="K116" s="20">
        <v>722.15</v>
      </c>
      <c r="L116" s="21">
        <v>5794.8</v>
      </c>
      <c r="M116" s="19">
        <v>4538.95</v>
      </c>
      <c r="N116" s="20">
        <v>977.8</v>
      </c>
      <c r="O116" s="21">
        <v>5516.75</v>
      </c>
      <c r="P116" s="19">
        <v>5094.05</v>
      </c>
      <c r="Q116" s="20">
        <v>1024.05</v>
      </c>
      <c r="R116" s="21">
        <v>6118.1</v>
      </c>
      <c r="S116" s="19">
        <v>3058.25</v>
      </c>
      <c r="T116" s="20">
        <v>3347.1</v>
      </c>
      <c r="U116" s="21">
        <v>6405.35</v>
      </c>
      <c r="V116" s="47">
        <v>20727.900000000001</v>
      </c>
      <c r="W116" s="47">
        <v>6864.35</v>
      </c>
      <c r="X116" s="21">
        <v>27592.25</v>
      </c>
    </row>
    <row r="117" spans="1:26" ht="13">
      <c r="A117" s="2" t="s">
        <v>278</v>
      </c>
      <c r="B117" s="2" t="s">
        <v>118</v>
      </c>
      <c r="C117" s="118" t="s">
        <v>297</v>
      </c>
      <c r="D117" s="19">
        <v>7422.65</v>
      </c>
      <c r="E117" s="20">
        <v>1442.2</v>
      </c>
      <c r="F117" s="21">
        <v>8864.85</v>
      </c>
      <c r="G117" s="19">
        <v>4063.3</v>
      </c>
      <c r="H117" s="20">
        <v>566.9</v>
      </c>
      <c r="I117" s="21">
        <v>4630.2</v>
      </c>
      <c r="J117" s="19">
        <v>0</v>
      </c>
      <c r="K117" s="20">
        <v>0</v>
      </c>
      <c r="L117" s="21">
        <v>0</v>
      </c>
      <c r="M117" s="19">
        <v>8436.5</v>
      </c>
      <c r="N117" s="20">
        <v>618.04999999999995</v>
      </c>
      <c r="O117" s="21">
        <v>9054.5499999999993</v>
      </c>
      <c r="P117" s="19">
        <v>7778.55</v>
      </c>
      <c r="Q117" s="20">
        <v>1198.9000000000001</v>
      </c>
      <c r="R117" s="21">
        <v>8977.4500000000007</v>
      </c>
      <c r="S117" s="19">
        <v>5884.65</v>
      </c>
      <c r="T117" s="20">
        <v>2606.3000000000002</v>
      </c>
      <c r="U117" s="21">
        <v>8490.9500000000007</v>
      </c>
      <c r="V117" s="47">
        <v>33585.65</v>
      </c>
      <c r="W117" s="47">
        <v>6432.35</v>
      </c>
      <c r="X117" s="21">
        <v>40018</v>
      </c>
    </row>
    <row r="118" spans="1:26" ht="13">
      <c r="A118" s="2" t="s">
        <v>278</v>
      </c>
      <c r="B118" s="2" t="s">
        <v>119</v>
      </c>
      <c r="C118" s="118" t="s">
        <v>297</v>
      </c>
      <c r="D118" s="19">
        <v>8656.2999999999993</v>
      </c>
      <c r="E118" s="20">
        <v>883.65</v>
      </c>
      <c r="F118" s="21">
        <v>9539.9500000000007</v>
      </c>
      <c r="G118" s="19">
        <v>9416.35</v>
      </c>
      <c r="H118" s="20">
        <v>906.55</v>
      </c>
      <c r="I118" s="21">
        <v>10322.9</v>
      </c>
      <c r="J118" s="19">
        <v>10431.4</v>
      </c>
      <c r="K118" s="20">
        <v>823.25</v>
      </c>
      <c r="L118" s="21">
        <v>11254.65</v>
      </c>
      <c r="M118" s="19">
        <v>9209.75</v>
      </c>
      <c r="N118" s="20">
        <v>874.95</v>
      </c>
      <c r="O118" s="21">
        <v>10084.700000000001</v>
      </c>
      <c r="P118" s="19">
        <v>8765</v>
      </c>
      <c r="Q118" s="20">
        <v>474.25</v>
      </c>
      <c r="R118" s="21">
        <v>9239.25</v>
      </c>
      <c r="S118" s="19">
        <v>4842.75</v>
      </c>
      <c r="T118" s="20">
        <v>6267.9</v>
      </c>
      <c r="U118" s="21">
        <v>11110.65</v>
      </c>
      <c r="V118" s="47">
        <v>51321.55</v>
      </c>
      <c r="W118" s="47">
        <v>10230.549999999999</v>
      </c>
      <c r="X118" s="21">
        <v>61552.1</v>
      </c>
    </row>
    <row r="119" spans="1:26" ht="13">
      <c r="A119" s="2" t="s">
        <v>278</v>
      </c>
      <c r="B119" s="2" t="s">
        <v>120</v>
      </c>
      <c r="C119" s="118" t="s">
        <v>297</v>
      </c>
      <c r="D119" s="19">
        <v>6007.6</v>
      </c>
      <c r="E119" s="20">
        <v>4262</v>
      </c>
      <c r="F119" s="21">
        <v>10269.6</v>
      </c>
      <c r="G119" s="19">
        <v>6991.25</v>
      </c>
      <c r="H119" s="20">
        <v>1873.1</v>
      </c>
      <c r="I119" s="21">
        <v>8864.35</v>
      </c>
      <c r="J119" s="19">
        <v>9869.15</v>
      </c>
      <c r="K119" s="20">
        <v>974.4</v>
      </c>
      <c r="L119" s="21">
        <v>10843.55</v>
      </c>
      <c r="M119" s="19">
        <v>7797.05</v>
      </c>
      <c r="N119" s="20">
        <v>1297.05</v>
      </c>
      <c r="O119" s="21">
        <v>9094.1</v>
      </c>
      <c r="P119" s="19">
        <v>8729.85</v>
      </c>
      <c r="Q119" s="20">
        <v>486.15</v>
      </c>
      <c r="R119" s="21">
        <v>9216</v>
      </c>
      <c r="S119" s="19">
        <v>3730.25</v>
      </c>
      <c r="T119" s="20">
        <v>4431.7</v>
      </c>
      <c r="U119" s="21">
        <v>8161.95</v>
      </c>
      <c r="V119" s="47">
        <v>43125.15</v>
      </c>
      <c r="W119" s="47">
        <v>13324.4</v>
      </c>
      <c r="X119" s="21">
        <v>56449.55</v>
      </c>
    </row>
    <row r="120" spans="1:26" ht="13">
      <c r="A120" s="2" t="s">
        <v>278</v>
      </c>
      <c r="B120" s="2" t="s">
        <v>121</v>
      </c>
      <c r="C120" s="118" t="s">
        <v>297</v>
      </c>
      <c r="D120" s="19">
        <v>2539.0700000000002</v>
      </c>
      <c r="E120" s="20">
        <v>23.41</v>
      </c>
      <c r="F120" s="21">
        <v>2562.48</v>
      </c>
      <c r="G120" s="19">
        <v>3251.44</v>
      </c>
      <c r="H120" s="20">
        <v>195.85</v>
      </c>
      <c r="I120" s="21">
        <v>3447.29</v>
      </c>
      <c r="J120" s="19">
        <v>3366.2</v>
      </c>
      <c r="K120" s="20">
        <v>329.38</v>
      </c>
      <c r="L120" s="21">
        <v>3695.58</v>
      </c>
      <c r="M120" s="19">
        <v>4120.99</v>
      </c>
      <c r="N120" s="20">
        <v>237.89</v>
      </c>
      <c r="O120" s="21">
        <v>4358.88</v>
      </c>
      <c r="P120" s="19">
        <v>3043.32</v>
      </c>
      <c r="Q120" s="20">
        <v>236.01</v>
      </c>
      <c r="R120" s="21">
        <v>3279.33</v>
      </c>
      <c r="S120" s="19">
        <v>4919.74</v>
      </c>
      <c r="T120" s="20">
        <v>223.64</v>
      </c>
      <c r="U120" s="21">
        <v>5143.38</v>
      </c>
      <c r="V120" s="47">
        <v>21240.76</v>
      </c>
      <c r="W120" s="47">
        <v>1246.18</v>
      </c>
      <c r="X120" s="21">
        <v>22486.94</v>
      </c>
    </row>
    <row r="121" spans="1:26" ht="13">
      <c r="A121" s="2" t="s">
        <v>278</v>
      </c>
      <c r="B121" s="2" t="s">
        <v>122</v>
      </c>
      <c r="C121" s="118" t="s">
        <v>297</v>
      </c>
      <c r="D121" s="19">
        <v>3340.55</v>
      </c>
      <c r="E121" s="20">
        <v>9.08</v>
      </c>
      <c r="F121" s="21">
        <v>3349.63</v>
      </c>
      <c r="G121" s="19">
        <v>2205.44</v>
      </c>
      <c r="H121" s="20">
        <v>115.36</v>
      </c>
      <c r="I121" s="21">
        <v>2320.8000000000002</v>
      </c>
      <c r="J121" s="19">
        <v>1760.13</v>
      </c>
      <c r="K121" s="20">
        <v>55.75</v>
      </c>
      <c r="L121" s="21">
        <v>1815.88</v>
      </c>
      <c r="M121" s="19">
        <v>3328.47</v>
      </c>
      <c r="N121" s="20">
        <v>103.55</v>
      </c>
      <c r="O121" s="21">
        <v>3432.02</v>
      </c>
      <c r="P121" s="19">
        <v>3893.95</v>
      </c>
      <c r="Q121" s="20">
        <v>229.97</v>
      </c>
      <c r="R121" s="21">
        <v>4123.92</v>
      </c>
      <c r="S121" s="19">
        <v>4435.8999999999996</v>
      </c>
      <c r="T121" s="20">
        <v>321.29000000000002</v>
      </c>
      <c r="U121" s="21">
        <v>4757.1899999999996</v>
      </c>
      <c r="V121" s="47">
        <v>18964.439999999999</v>
      </c>
      <c r="W121" s="47">
        <v>835</v>
      </c>
      <c r="X121" s="21">
        <v>19799.439999999999</v>
      </c>
    </row>
    <row r="122" spans="1:26" ht="13">
      <c r="A122" s="2" t="s">
        <v>278</v>
      </c>
      <c r="B122" s="2" t="s">
        <v>123</v>
      </c>
      <c r="C122" s="118" t="s">
        <v>297</v>
      </c>
      <c r="D122" s="19">
        <v>2059.06</v>
      </c>
      <c r="E122" s="20">
        <v>679.69</v>
      </c>
      <c r="F122" s="21">
        <v>2738.75</v>
      </c>
      <c r="G122" s="19">
        <v>2916.92</v>
      </c>
      <c r="H122" s="20">
        <v>234.78</v>
      </c>
      <c r="I122" s="21">
        <v>3151.7</v>
      </c>
      <c r="J122" s="19">
        <v>2965.56</v>
      </c>
      <c r="K122" s="20">
        <v>146.79</v>
      </c>
      <c r="L122" s="21">
        <v>3112.35</v>
      </c>
      <c r="M122" s="19">
        <v>3202.04</v>
      </c>
      <c r="N122" s="20">
        <v>373.01</v>
      </c>
      <c r="O122" s="21">
        <v>3575.05</v>
      </c>
      <c r="P122" s="19">
        <v>541.53</v>
      </c>
      <c r="Q122" s="20">
        <v>94.68</v>
      </c>
      <c r="R122" s="21">
        <v>636.21</v>
      </c>
      <c r="S122" s="19">
        <v>53.13</v>
      </c>
      <c r="T122" s="20">
        <v>32.22</v>
      </c>
      <c r="U122" s="21">
        <v>85.35</v>
      </c>
      <c r="V122" s="47">
        <v>11738.24</v>
      </c>
      <c r="W122" s="47">
        <v>1561.17</v>
      </c>
      <c r="X122" s="21">
        <v>13299.41</v>
      </c>
      <c r="Z122" s="1"/>
    </row>
    <row r="123" spans="1:26" ht="13">
      <c r="A123" s="2" t="s">
        <v>278</v>
      </c>
      <c r="B123" s="2" t="s">
        <v>124</v>
      </c>
      <c r="C123" s="118" t="s">
        <v>297</v>
      </c>
      <c r="D123" s="19">
        <v>1982.55</v>
      </c>
      <c r="E123" s="20">
        <v>183.35</v>
      </c>
      <c r="F123" s="21">
        <v>2165.9</v>
      </c>
      <c r="G123" s="19">
        <v>2331.98</v>
      </c>
      <c r="H123" s="20">
        <v>754.37</v>
      </c>
      <c r="I123" s="21">
        <v>3086.35</v>
      </c>
      <c r="J123" s="19">
        <v>2301.84</v>
      </c>
      <c r="K123" s="20">
        <v>846.77</v>
      </c>
      <c r="L123" s="21">
        <v>3148.61</v>
      </c>
      <c r="M123" s="19">
        <v>2255.29</v>
      </c>
      <c r="N123" s="20">
        <v>771.67</v>
      </c>
      <c r="O123" s="21">
        <v>3026.96</v>
      </c>
      <c r="P123" s="19">
        <v>316.07</v>
      </c>
      <c r="Q123" s="20">
        <v>306.22000000000003</v>
      </c>
      <c r="R123" s="21">
        <v>622.29</v>
      </c>
      <c r="S123" s="19">
        <v>303.70999999999998</v>
      </c>
      <c r="T123" s="20">
        <v>94.27</v>
      </c>
      <c r="U123" s="21">
        <v>397.98</v>
      </c>
      <c r="V123" s="47">
        <v>9491.44</v>
      </c>
      <c r="W123" s="47">
        <v>2956.65</v>
      </c>
      <c r="X123" s="21">
        <v>12448.09</v>
      </c>
      <c r="Z123" s="1"/>
    </row>
    <row r="124" spans="1:26" ht="13">
      <c r="A124" s="2" t="s">
        <v>279</v>
      </c>
      <c r="B124" s="2" t="s">
        <v>125</v>
      </c>
      <c r="C124" s="118" t="s">
        <v>297</v>
      </c>
      <c r="D124" s="19">
        <v>3329.95</v>
      </c>
      <c r="E124" s="20">
        <v>5802.9</v>
      </c>
      <c r="F124" s="21">
        <v>9132.85</v>
      </c>
      <c r="G124" s="19">
        <v>5522.65</v>
      </c>
      <c r="H124" s="20">
        <v>5894.35</v>
      </c>
      <c r="I124" s="21">
        <v>11417</v>
      </c>
      <c r="J124" s="19">
        <v>5731.15</v>
      </c>
      <c r="K124" s="20">
        <v>6429.5</v>
      </c>
      <c r="L124" s="21">
        <v>12160.65</v>
      </c>
      <c r="M124" s="19">
        <v>3692.1</v>
      </c>
      <c r="N124" s="20">
        <v>6183.5</v>
      </c>
      <c r="O124" s="21">
        <v>9875.6</v>
      </c>
      <c r="P124" s="19">
        <v>5050.1000000000004</v>
      </c>
      <c r="Q124" s="20">
        <v>5560.4</v>
      </c>
      <c r="R124" s="21">
        <v>10610.5</v>
      </c>
      <c r="S124" s="19">
        <v>4790.3</v>
      </c>
      <c r="T124" s="20">
        <v>5993.3</v>
      </c>
      <c r="U124" s="21">
        <v>10783.6</v>
      </c>
      <c r="V124" s="47">
        <v>28116.25</v>
      </c>
      <c r="W124" s="47">
        <v>35863.949999999997</v>
      </c>
      <c r="X124" s="21">
        <v>63980.2</v>
      </c>
      <c r="Z124" s="1"/>
    </row>
    <row r="125" spans="1:26" ht="13">
      <c r="A125" s="2" t="s">
        <v>280</v>
      </c>
      <c r="B125" s="2" t="s">
        <v>126</v>
      </c>
      <c r="C125" s="118" t="s">
        <v>297</v>
      </c>
      <c r="D125" s="19">
        <v>0</v>
      </c>
      <c r="E125" s="20">
        <v>0</v>
      </c>
      <c r="F125" s="21">
        <v>0</v>
      </c>
      <c r="G125" s="19">
        <v>0</v>
      </c>
      <c r="H125" s="20">
        <v>0</v>
      </c>
      <c r="I125" s="21">
        <v>0</v>
      </c>
      <c r="J125" s="19">
        <v>0</v>
      </c>
      <c r="K125" s="20">
        <v>0</v>
      </c>
      <c r="L125" s="21">
        <v>0</v>
      </c>
      <c r="M125" s="19">
        <v>0</v>
      </c>
      <c r="N125" s="20">
        <v>0</v>
      </c>
      <c r="O125" s="21">
        <v>0</v>
      </c>
      <c r="P125" s="19">
        <v>0</v>
      </c>
      <c r="Q125" s="20">
        <v>0</v>
      </c>
      <c r="R125" s="21">
        <v>0</v>
      </c>
      <c r="S125" s="19">
        <v>0</v>
      </c>
      <c r="T125" s="20">
        <v>0</v>
      </c>
      <c r="U125" s="21">
        <v>0</v>
      </c>
      <c r="V125" s="47">
        <v>0</v>
      </c>
      <c r="W125" s="47">
        <v>0</v>
      </c>
      <c r="X125" s="21">
        <v>0</v>
      </c>
    </row>
    <row r="126" spans="1:26" ht="13">
      <c r="A126" s="2" t="s">
        <v>280</v>
      </c>
      <c r="B126" s="2" t="s">
        <v>127</v>
      </c>
      <c r="C126" s="118" t="s">
        <v>297</v>
      </c>
      <c r="D126" s="19">
        <v>0</v>
      </c>
      <c r="E126" s="20">
        <v>0</v>
      </c>
      <c r="F126" s="21">
        <v>0</v>
      </c>
      <c r="G126" s="19">
        <v>0</v>
      </c>
      <c r="H126" s="20">
        <v>0</v>
      </c>
      <c r="I126" s="21">
        <v>0</v>
      </c>
      <c r="J126" s="19">
        <v>0</v>
      </c>
      <c r="K126" s="20">
        <v>0</v>
      </c>
      <c r="L126" s="21">
        <v>0</v>
      </c>
      <c r="M126" s="19">
        <v>0</v>
      </c>
      <c r="N126" s="20">
        <v>0</v>
      </c>
      <c r="O126" s="21">
        <v>0</v>
      </c>
      <c r="P126" s="19">
        <v>0</v>
      </c>
      <c r="Q126" s="20">
        <v>0</v>
      </c>
      <c r="R126" s="21">
        <v>0</v>
      </c>
      <c r="S126" s="19">
        <v>0</v>
      </c>
      <c r="T126" s="20">
        <v>0</v>
      </c>
      <c r="U126" s="21">
        <v>0</v>
      </c>
      <c r="V126" s="47">
        <v>0</v>
      </c>
      <c r="W126" s="47">
        <v>0</v>
      </c>
      <c r="X126" s="21">
        <v>0</v>
      </c>
    </row>
    <row r="127" spans="1:26" ht="13">
      <c r="A127" s="2" t="s">
        <v>280</v>
      </c>
      <c r="B127" s="2" t="s">
        <v>128</v>
      </c>
      <c r="C127" s="118" t="s">
        <v>297</v>
      </c>
      <c r="D127" s="19">
        <v>0</v>
      </c>
      <c r="E127" s="20">
        <v>0</v>
      </c>
      <c r="F127" s="21">
        <v>0</v>
      </c>
      <c r="G127" s="19">
        <v>0</v>
      </c>
      <c r="H127" s="20">
        <v>0</v>
      </c>
      <c r="I127" s="21">
        <v>0</v>
      </c>
      <c r="J127" s="19">
        <v>0</v>
      </c>
      <c r="K127" s="20">
        <v>0</v>
      </c>
      <c r="L127" s="21">
        <v>0</v>
      </c>
      <c r="M127" s="19">
        <v>0</v>
      </c>
      <c r="N127" s="20">
        <v>0</v>
      </c>
      <c r="O127" s="21">
        <v>0</v>
      </c>
      <c r="P127" s="19">
        <v>0</v>
      </c>
      <c r="Q127" s="20">
        <v>0</v>
      </c>
      <c r="R127" s="21">
        <v>0</v>
      </c>
      <c r="S127" s="19">
        <v>0</v>
      </c>
      <c r="T127" s="20">
        <v>0</v>
      </c>
      <c r="U127" s="21">
        <v>0</v>
      </c>
      <c r="V127" s="47">
        <v>0</v>
      </c>
      <c r="W127" s="47">
        <v>0</v>
      </c>
      <c r="X127" s="21">
        <v>0</v>
      </c>
      <c r="Z127" s="1"/>
    </row>
    <row r="128" spans="1:26" ht="13">
      <c r="A128" s="2" t="s">
        <v>280</v>
      </c>
      <c r="B128" s="2" t="s">
        <v>129</v>
      </c>
      <c r="C128" s="118" t="s">
        <v>297</v>
      </c>
      <c r="D128" s="19">
        <v>0</v>
      </c>
      <c r="E128" s="20">
        <v>0</v>
      </c>
      <c r="F128" s="21">
        <v>0</v>
      </c>
      <c r="G128" s="19">
        <v>0</v>
      </c>
      <c r="H128" s="20">
        <v>0</v>
      </c>
      <c r="I128" s="21">
        <v>0</v>
      </c>
      <c r="J128" s="19">
        <v>0</v>
      </c>
      <c r="K128" s="20">
        <v>0</v>
      </c>
      <c r="L128" s="21">
        <v>0</v>
      </c>
      <c r="M128" s="19">
        <v>0</v>
      </c>
      <c r="N128" s="20">
        <v>0</v>
      </c>
      <c r="O128" s="21">
        <v>0</v>
      </c>
      <c r="P128" s="19">
        <v>0</v>
      </c>
      <c r="Q128" s="20">
        <v>0</v>
      </c>
      <c r="R128" s="21">
        <v>0</v>
      </c>
      <c r="S128" s="19">
        <v>0</v>
      </c>
      <c r="T128" s="20">
        <v>0</v>
      </c>
      <c r="U128" s="21">
        <v>0</v>
      </c>
      <c r="V128" s="47">
        <v>0</v>
      </c>
      <c r="W128" s="47">
        <v>0</v>
      </c>
      <c r="X128" s="21">
        <v>0</v>
      </c>
      <c r="Z128" s="1"/>
    </row>
    <row r="129" spans="1:26" ht="13">
      <c r="A129" s="2" t="s">
        <v>280</v>
      </c>
      <c r="B129" s="2" t="s">
        <v>130</v>
      </c>
      <c r="C129" s="118" t="s">
        <v>297</v>
      </c>
      <c r="D129" s="19">
        <v>0</v>
      </c>
      <c r="E129" s="20">
        <v>0</v>
      </c>
      <c r="F129" s="21">
        <v>0</v>
      </c>
      <c r="G129" s="19">
        <v>0</v>
      </c>
      <c r="H129" s="20">
        <v>0</v>
      </c>
      <c r="I129" s="21">
        <v>0</v>
      </c>
      <c r="J129" s="19">
        <v>0</v>
      </c>
      <c r="K129" s="20">
        <v>0</v>
      </c>
      <c r="L129" s="21">
        <v>0</v>
      </c>
      <c r="M129" s="19">
        <v>0</v>
      </c>
      <c r="N129" s="20">
        <v>0</v>
      </c>
      <c r="O129" s="21">
        <v>0</v>
      </c>
      <c r="P129" s="19">
        <v>0</v>
      </c>
      <c r="Q129" s="20">
        <v>0</v>
      </c>
      <c r="R129" s="21">
        <v>0</v>
      </c>
      <c r="S129" s="19">
        <v>0</v>
      </c>
      <c r="T129" s="20">
        <v>0</v>
      </c>
      <c r="U129" s="21">
        <v>0</v>
      </c>
      <c r="V129" s="47">
        <v>0</v>
      </c>
      <c r="W129" s="47">
        <v>0</v>
      </c>
      <c r="X129" s="21">
        <v>0</v>
      </c>
    </row>
    <row r="130" spans="1:26" ht="13">
      <c r="A130" s="2" t="s">
        <v>280</v>
      </c>
      <c r="B130" s="2" t="s">
        <v>131</v>
      </c>
      <c r="C130" s="118" t="s">
        <v>297</v>
      </c>
      <c r="D130" s="19">
        <v>0</v>
      </c>
      <c r="E130" s="20">
        <v>0</v>
      </c>
      <c r="F130" s="21">
        <v>0</v>
      </c>
      <c r="G130" s="19">
        <v>0</v>
      </c>
      <c r="H130" s="20">
        <v>0</v>
      </c>
      <c r="I130" s="21">
        <v>0</v>
      </c>
      <c r="J130" s="19">
        <v>0</v>
      </c>
      <c r="K130" s="20">
        <v>0</v>
      </c>
      <c r="L130" s="21">
        <v>0</v>
      </c>
      <c r="M130" s="19">
        <v>0</v>
      </c>
      <c r="N130" s="20">
        <v>0</v>
      </c>
      <c r="O130" s="21">
        <v>0</v>
      </c>
      <c r="P130" s="19">
        <v>0</v>
      </c>
      <c r="Q130" s="20">
        <v>0</v>
      </c>
      <c r="R130" s="21">
        <v>0</v>
      </c>
      <c r="S130" s="19">
        <v>0</v>
      </c>
      <c r="T130" s="20">
        <v>0</v>
      </c>
      <c r="U130" s="21">
        <v>0</v>
      </c>
      <c r="V130" s="47">
        <v>0</v>
      </c>
      <c r="W130" s="47">
        <v>0</v>
      </c>
      <c r="X130" s="21">
        <v>0</v>
      </c>
      <c r="Z130" s="1"/>
    </row>
    <row r="131" spans="1:26" ht="13">
      <c r="A131" s="2" t="s">
        <v>280</v>
      </c>
      <c r="B131" s="2" t="s">
        <v>132</v>
      </c>
      <c r="C131" s="118" t="s">
        <v>297</v>
      </c>
      <c r="D131" s="19">
        <v>0</v>
      </c>
      <c r="E131" s="20">
        <v>0</v>
      </c>
      <c r="F131" s="21">
        <v>0</v>
      </c>
      <c r="G131" s="19">
        <v>0</v>
      </c>
      <c r="H131" s="20">
        <v>0</v>
      </c>
      <c r="I131" s="21">
        <v>0</v>
      </c>
      <c r="J131" s="19">
        <v>0</v>
      </c>
      <c r="K131" s="20">
        <v>0</v>
      </c>
      <c r="L131" s="21">
        <v>0</v>
      </c>
      <c r="M131" s="19">
        <v>0</v>
      </c>
      <c r="N131" s="20">
        <v>0</v>
      </c>
      <c r="O131" s="21">
        <v>0</v>
      </c>
      <c r="P131" s="19">
        <v>0</v>
      </c>
      <c r="Q131" s="20">
        <v>0</v>
      </c>
      <c r="R131" s="21">
        <v>0</v>
      </c>
      <c r="S131" s="19">
        <v>0</v>
      </c>
      <c r="T131" s="20">
        <v>0</v>
      </c>
      <c r="U131" s="21">
        <v>0</v>
      </c>
      <c r="V131" s="47">
        <v>0</v>
      </c>
      <c r="W131" s="47">
        <v>0</v>
      </c>
      <c r="X131" s="21">
        <v>0</v>
      </c>
      <c r="Z131" s="1"/>
    </row>
    <row r="132" spans="1:26" ht="13">
      <c r="A132" s="2" t="s">
        <v>280</v>
      </c>
      <c r="B132" s="2" t="s">
        <v>133</v>
      </c>
      <c r="C132" s="118" t="s">
        <v>297</v>
      </c>
      <c r="D132" s="19">
        <v>0</v>
      </c>
      <c r="E132" s="20">
        <v>0</v>
      </c>
      <c r="F132" s="21">
        <v>0</v>
      </c>
      <c r="G132" s="19">
        <v>0</v>
      </c>
      <c r="H132" s="20">
        <v>0</v>
      </c>
      <c r="I132" s="21">
        <v>0</v>
      </c>
      <c r="J132" s="19">
        <v>0</v>
      </c>
      <c r="K132" s="20">
        <v>0</v>
      </c>
      <c r="L132" s="21">
        <v>0</v>
      </c>
      <c r="M132" s="19">
        <v>0</v>
      </c>
      <c r="N132" s="20">
        <v>0</v>
      </c>
      <c r="O132" s="21">
        <v>0</v>
      </c>
      <c r="P132" s="19">
        <v>0</v>
      </c>
      <c r="Q132" s="20">
        <v>0</v>
      </c>
      <c r="R132" s="21">
        <v>0</v>
      </c>
      <c r="S132" s="19">
        <v>0</v>
      </c>
      <c r="T132" s="20">
        <v>0</v>
      </c>
      <c r="U132" s="21">
        <v>0</v>
      </c>
      <c r="V132" s="47">
        <v>0</v>
      </c>
      <c r="W132" s="47">
        <v>0</v>
      </c>
      <c r="X132" s="21">
        <v>0</v>
      </c>
    </row>
    <row r="133" spans="1:26" ht="13">
      <c r="A133" s="2" t="s">
        <v>280</v>
      </c>
      <c r="B133" s="2" t="s">
        <v>134</v>
      </c>
      <c r="C133" s="118" t="s">
        <v>297</v>
      </c>
      <c r="D133" s="19">
        <v>0</v>
      </c>
      <c r="E133" s="20">
        <v>0</v>
      </c>
      <c r="F133" s="21">
        <v>0</v>
      </c>
      <c r="G133" s="19">
        <v>0</v>
      </c>
      <c r="H133" s="20">
        <v>0</v>
      </c>
      <c r="I133" s="21">
        <v>0</v>
      </c>
      <c r="J133" s="19">
        <v>0</v>
      </c>
      <c r="K133" s="20">
        <v>0</v>
      </c>
      <c r="L133" s="21">
        <v>0</v>
      </c>
      <c r="M133" s="19">
        <v>0</v>
      </c>
      <c r="N133" s="20">
        <v>0</v>
      </c>
      <c r="O133" s="21">
        <v>0</v>
      </c>
      <c r="P133" s="19">
        <v>0</v>
      </c>
      <c r="Q133" s="20">
        <v>0</v>
      </c>
      <c r="R133" s="21">
        <v>0</v>
      </c>
      <c r="S133" s="19">
        <v>0</v>
      </c>
      <c r="T133" s="20">
        <v>0</v>
      </c>
      <c r="U133" s="21">
        <v>0</v>
      </c>
      <c r="V133" s="47">
        <v>0</v>
      </c>
      <c r="W133" s="47">
        <v>0</v>
      </c>
      <c r="X133" s="21">
        <v>0</v>
      </c>
      <c r="Z133" s="1"/>
    </row>
    <row r="134" spans="1:26" ht="13">
      <c r="A134" s="2" t="s">
        <v>280</v>
      </c>
      <c r="B134" s="2" t="s">
        <v>135</v>
      </c>
      <c r="C134" s="118" t="s">
        <v>297</v>
      </c>
      <c r="D134" s="19">
        <v>0</v>
      </c>
      <c r="E134" s="20">
        <v>0</v>
      </c>
      <c r="F134" s="21">
        <v>0</v>
      </c>
      <c r="G134" s="19">
        <v>0</v>
      </c>
      <c r="H134" s="20">
        <v>0</v>
      </c>
      <c r="I134" s="21">
        <v>0</v>
      </c>
      <c r="J134" s="19">
        <v>0</v>
      </c>
      <c r="K134" s="20">
        <v>0</v>
      </c>
      <c r="L134" s="21">
        <v>0</v>
      </c>
      <c r="M134" s="19">
        <v>0</v>
      </c>
      <c r="N134" s="20">
        <v>0</v>
      </c>
      <c r="O134" s="21">
        <v>0</v>
      </c>
      <c r="P134" s="19">
        <v>0</v>
      </c>
      <c r="Q134" s="20">
        <v>0</v>
      </c>
      <c r="R134" s="21">
        <v>0</v>
      </c>
      <c r="S134" s="19">
        <v>0</v>
      </c>
      <c r="T134" s="20">
        <v>0</v>
      </c>
      <c r="U134" s="21">
        <v>0</v>
      </c>
      <c r="V134" s="47">
        <v>0</v>
      </c>
      <c r="W134" s="47">
        <v>0</v>
      </c>
      <c r="X134" s="21">
        <v>0</v>
      </c>
    </row>
    <row r="135" spans="1:26" ht="13">
      <c r="A135" s="2" t="s">
        <v>280</v>
      </c>
      <c r="B135" s="2" t="s">
        <v>136</v>
      </c>
      <c r="C135" s="118" t="s">
        <v>297</v>
      </c>
      <c r="D135" s="19">
        <v>3581.65</v>
      </c>
      <c r="E135" s="20">
        <v>3894.23</v>
      </c>
      <c r="F135" s="21">
        <v>7475.88</v>
      </c>
      <c r="G135" s="19">
        <v>7674.05</v>
      </c>
      <c r="H135" s="20">
        <v>2669.85</v>
      </c>
      <c r="I135" s="21">
        <v>10343.9</v>
      </c>
      <c r="J135" s="19">
        <v>3325.8</v>
      </c>
      <c r="K135" s="20">
        <v>6903.18</v>
      </c>
      <c r="L135" s="21">
        <v>10228.98</v>
      </c>
      <c r="M135" s="19">
        <v>5997.9</v>
      </c>
      <c r="N135" s="20">
        <v>2613.58</v>
      </c>
      <c r="O135" s="21">
        <v>8611.48</v>
      </c>
      <c r="P135" s="19">
        <v>0</v>
      </c>
      <c r="Q135" s="20">
        <v>0</v>
      </c>
      <c r="R135" s="21">
        <v>0</v>
      </c>
      <c r="S135" s="19">
        <v>0</v>
      </c>
      <c r="T135" s="20">
        <v>0</v>
      </c>
      <c r="U135" s="21">
        <v>0</v>
      </c>
      <c r="V135" s="47">
        <v>20579.400000000001</v>
      </c>
      <c r="W135" s="47">
        <v>16080.84</v>
      </c>
      <c r="X135" s="21">
        <v>36660.239999999998</v>
      </c>
    </row>
    <row r="136" spans="1:26" ht="13">
      <c r="A136" s="2" t="s">
        <v>280</v>
      </c>
      <c r="B136" s="2" t="s">
        <v>137</v>
      </c>
      <c r="C136" s="118" t="s">
        <v>297</v>
      </c>
      <c r="D136" s="19">
        <v>0</v>
      </c>
      <c r="E136" s="20">
        <v>0</v>
      </c>
      <c r="F136" s="21">
        <v>0</v>
      </c>
      <c r="G136" s="19">
        <v>0</v>
      </c>
      <c r="H136" s="20">
        <v>0</v>
      </c>
      <c r="I136" s="21">
        <v>0</v>
      </c>
      <c r="J136" s="19">
        <v>0</v>
      </c>
      <c r="K136" s="20">
        <v>0</v>
      </c>
      <c r="L136" s="21">
        <v>0</v>
      </c>
      <c r="M136" s="19">
        <v>0</v>
      </c>
      <c r="N136" s="20">
        <v>0</v>
      </c>
      <c r="O136" s="21">
        <v>0</v>
      </c>
      <c r="P136" s="19">
        <v>1885.83</v>
      </c>
      <c r="Q136" s="20">
        <v>3628.35</v>
      </c>
      <c r="R136" s="21">
        <v>5514.18</v>
      </c>
      <c r="S136" s="19">
        <v>9847.0300000000007</v>
      </c>
      <c r="T136" s="20">
        <v>4844.83</v>
      </c>
      <c r="U136" s="21">
        <v>14691.86</v>
      </c>
      <c r="V136" s="47">
        <v>11732.86</v>
      </c>
      <c r="W136" s="47">
        <v>8473.18</v>
      </c>
      <c r="X136" s="21">
        <v>20206.04</v>
      </c>
    </row>
    <row r="137" spans="1:26" ht="13">
      <c r="A137" s="2" t="s">
        <v>280</v>
      </c>
      <c r="B137" s="2" t="s">
        <v>138</v>
      </c>
      <c r="C137" s="118" t="s">
        <v>297</v>
      </c>
      <c r="D137" s="19">
        <v>0</v>
      </c>
      <c r="E137" s="20">
        <v>0</v>
      </c>
      <c r="F137" s="21">
        <v>0</v>
      </c>
      <c r="G137" s="19">
        <v>0</v>
      </c>
      <c r="H137" s="20">
        <v>0</v>
      </c>
      <c r="I137" s="21">
        <v>0</v>
      </c>
      <c r="J137" s="19">
        <v>0</v>
      </c>
      <c r="K137" s="20">
        <v>0</v>
      </c>
      <c r="L137" s="21">
        <v>0</v>
      </c>
      <c r="M137" s="19">
        <v>0</v>
      </c>
      <c r="N137" s="20">
        <v>0</v>
      </c>
      <c r="O137" s="21">
        <v>0</v>
      </c>
      <c r="P137" s="19">
        <v>0</v>
      </c>
      <c r="Q137" s="20">
        <v>0</v>
      </c>
      <c r="R137" s="21">
        <v>0</v>
      </c>
      <c r="S137" s="19">
        <v>0</v>
      </c>
      <c r="T137" s="20">
        <v>0</v>
      </c>
      <c r="U137" s="21">
        <v>0</v>
      </c>
      <c r="V137" s="47">
        <v>0</v>
      </c>
      <c r="W137" s="47">
        <v>0</v>
      </c>
      <c r="X137" s="21">
        <v>0</v>
      </c>
      <c r="Z137" s="1"/>
    </row>
    <row r="138" spans="1:26" ht="13">
      <c r="A138" s="2" t="s">
        <v>280</v>
      </c>
      <c r="B138" s="2" t="s">
        <v>139</v>
      </c>
      <c r="C138" s="118" t="s">
        <v>297</v>
      </c>
      <c r="D138" s="19">
        <v>0</v>
      </c>
      <c r="E138" s="20">
        <v>0</v>
      </c>
      <c r="F138" s="21">
        <v>0</v>
      </c>
      <c r="G138" s="19">
        <v>0</v>
      </c>
      <c r="H138" s="20">
        <v>0</v>
      </c>
      <c r="I138" s="21">
        <v>0</v>
      </c>
      <c r="J138" s="19">
        <v>0</v>
      </c>
      <c r="K138" s="20">
        <v>0</v>
      </c>
      <c r="L138" s="21">
        <v>0</v>
      </c>
      <c r="M138" s="19">
        <v>0</v>
      </c>
      <c r="N138" s="20">
        <v>0</v>
      </c>
      <c r="O138" s="21">
        <v>0</v>
      </c>
      <c r="P138" s="19">
        <v>0</v>
      </c>
      <c r="Q138" s="20">
        <v>0</v>
      </c>
      <c r="R138" s="21">
        <v>0</v>
      </c>
      <c r="S138" s="19">
        <v>0</v>
      </c>
      <c r="T138" s="20">
        <v>0</v>
      </c>
      <c r="U138" s="21">
        <v>0</v>
      </c>
      <c r="V138" s="47">
        <v>0</v>
      </c>
      <c r="W138" s="47">
        <v>0</v>
      </c>
      <c r="X138" s="21">
        <v>0</v>
      </c>
      <c r="Z138" s="1"/>
    </row>
    <row r="139" spans="1:26" ht="13">
      <c r="A139" s="2" t="s">
        <v>280</v>
      </c>
      <c r="B139" s="2" t="s">
        <v>140</v>
      </c>
      <c r="C139" s="118" t="s">
        <v>297</v>
      </c>
      <c r="D139" s="19">
        <v>5996</v>
      </c>
      <c r="E139" s="20">
        <v>675</v>
      </c>
      <c r="F139" s="21">
        <v>6671</v>
      </c>
      <c r="G139" s="19">
        <v>11097.3</v>
      </c>
      <c r="H139" s="20">
        <v>2496.08</v>
      </c>
      <c r="I139" s="21">
        <v>13593.38</v>
      </c>
      <c r="J139" s="19">
        <v>6570.35</v>
      </c>
      <c r="K139" s="20">
        <v>2262.25</v>
      </c>
      <c r="L139" s="21">
        <v>8832.6</v>
      </c>
      <c r="M139" s="19">
        <v>9524.9500000000007</v>
      </c>
      <c r="N139" s="20">
        <v>1960.2</v>
      </c>
      <c r="O139" s="21">
        <v>11485.15</v>
      </c>
      <c r="P139" s="19">
        <v>4509.38</v>
      </c>
      <c r="Q139" s="20">
        <v>3680.78</v>
      </c>
      <c r="R139" s="21">
        <v>8190.16</v>
      </c>
      <c r="S139" s="19">
        <v>4738.58</v>
      </c>
      <c r="T139" s="20">
        <v>3177.83</v>
      </c>
      <c r="U139" s="21">
        <v>7916.41</v>
      </c>
      <c r="V139" s="47">
        <v>42436.56</v>
      </c>
      <c r="W139" s="47">
        <v>14252.14</v>
      </c>
      <c r="X139" s="21">
        <v>56688.7</v>
      </c>
      <c r="Z139" s="1"/>
    </row>
    <row r="140" spans="1:26" ht="13">
      <c r="A140" s="2" t="s">
        <v>280</v>
      </c>
      <c r="B140" s="2" t="s">
        <v>141</v>
      </c>
      <c r="C140" s="118" t="s">
        <v>297</v>
      </c>
      <c r="D140" s="19">
        <v>11581.7</v>
      </c>
      <c r="E140" s="20">
        <v>1356.23</v>
      </c>
      <c r="F140" s="21">
        <v>12937.93</v>
      </c>
      <c r="G140" s="19">
        <v>10377.48</v>
      </c>
      <c r="H140" s="20">
        <v>2261.15</v>
      </c>
      <c r="I140" s="21">
        <v>12638.63</v>
      </c>
      <c r="J140" s="19">
        <v>5738.75</v>
      </c>
      <c r="K140" s="20">
        <v>1983.1</v>
      </c>
      <c r="L140" s="21">
        <v>7721.85</v>
      </c>
      <c r="M140" s="19">
        <v>8902.4500000000007</v>
      </c>
      <c r="N140" s="20">
        <v>2466.75</v>
      </c>
      <c r="O140" s="21">
        <v>11369.2</v>
      </c>
      <c r="P140" s="19">
        <v>4959.3</v>
      </c>
      <c r="Q140" s="20">
        <v>2937.28</v>
      </c>
      <c r="R140" s="21">
        <v>7896.58</v>
      </c>
      <c r="S140" s="19">
        <v>4606.53</v>
      </c>
      <c r="T140" s="20">
        <v>2794.88</v>
      </c>
      <c r="U140" s="21">
        <v>7401.41</v>
      </c>
      <c r="V140" s="47">
        <v>46166.21</v>
      </c>
      <c r="W140" s="47">
        <v>13799.39</v>
      </c>
      <c r="X140" s="21">
        <v>59965.599999999999</v>
      </c>
      <c r="Z140" s="1"/>
    </row>
    <row r="141" spans="1:26" ht="13">
      <c r="A141" s="2" t="s">
        <v>280</v>
      </c>
      <c r="B141" s="2" t="s">
        <v>142</v>
      </c>
      <c r="C141" s="118" t="s">
        <v>297</v>
      </c>
      <c r="D141" s="19">
        <v>3347.35</v>
      </c>
      <c r="E141" s="20">
        <v>110.93</v>
      </c>
      <c r="F141" s="21">
        <v>3458.28</v>
      </c>
      <c r="G141" s="19">
        <v>0</v>
      </c>
      <c r="H141" s="20">
        <v>0</v>
      </c>
      <c r="I141" s="21">
        <v>0</v>
      </c>
      <c r="J141" s="19">
        <v>1094.18</v>
      </c>
      <c r="K141" s="20">
        <v>583.54999999999995</v>
      </c>
      <c r="L141" s="21">
        <v>1677.73</v>
      </c>
      <c r="M141" s="19">
        <v>1098.8499999999999</v>
      </c>
      <c r="N141" s="20">
        <v>16.8</v>
      </c>
      <c r="O141" s="21">
        <v>1115.6500000000001</v>
      </c>
      <c r="P141" s="19">
        <v>3767</v>
      </c>
      <c r="Q141" s="20">
        <v>1609.88</v>
      </c>
      <c r="R141" s="21">
        <v>5376.88</v>
      </c>
      <c r="S141" s="19">
        <v>6171.98</v>
      </c>
      <c r="T141" s="20">
        <v>2716.2</v>
      </c>
      <c r="U141" s="21">
        <v>8888.18</v>
      </c>
      <c r="V141" s="47">
        <v>15479.36</v>
      </c>
      <c r="W141" s="47">
        <v>5037.3599999999997</v>
      </c>
      <c r="X141" s="21">
        <v>20516.72</v>
      </c>
    </row>
    <row r="142" spans="1:26" ht="13">
      <c r="A142" s="2" t="s">
        <v>280</v>
      </c>
      <c r="B142" s="2" t="s">
        <v>143</v>
      </c>
      <c r="C142" s="118" t="s">
        <v>297</v>
      </c>
      <c r="D142" s="19">
        <v>3059.6</v>
      </c>
      <c r="E142" s="20">
        <v>558.38</v>
      </c>
      <c r="F142" s="21">
        <v>3617.98</v>
      </c>
      <c r="G142" s="19">
        <v>0</v>
      </c>
      <c r="H142" s="20">
        <v>0</v>
      </c>
      <c r="I142" s="21">
        <v>0</v>
      </c>
      <c r="J142" s="19">
        <v>0</v>
      </c>
      <c r="K142" s="20">
        <v>0</v>
      </c>
      <c r="L142" s="21">
        <v>0</v>
      </c>
      <c r="M142" s="19">
        <v>453.5</v>
      </c>
      <c r="N142" s="20">
        <v>136.05000000000001</v>
      </c>
      <c r="O142" s="21">
        <v>589.54999999999995</v>
      </c>
      <c r="P142" s="19">
        <v>789.2</v>
      </c>
      <c r="Q142" s="20">
        <v>1133.3800000000001</v>
      </c>
      <c r="R142" s="21">
        <v>1922.58</v>
      </c>
      <c r="S142" s="19">
        <v>1580.15</v>
      </c>
      <c r="T142" s="20">
        <v>1859.88</v>
      </c>
      <c r="U142" s="21">
        <v>3440.03</v>
      </c>
      <c r="V142" s="47">
        <v>5882.45</v>
      </c>
      <c r="W142" s="47">
        <v>3687.69</v>
      </c>
      <c r="X142" s="21">
        <v>9570.14</v>
      </c>
    </row>
    <row r="143" spans="1:26" ht="13">
      <c r="A143" s="2" t="s">
        <v>281</v>
      </c>
      <c r="B143" s="2" t="s">
        <v>144</v>
      </c>
      <c r="C143" s="118" t="s">
        <v>297</v>
      </c>
      <c r="D143" s="19">
        <v>4240.1499999999996</v>
      </c>
      <c r="E143" s="20">
        <v>2332.9</v>
      </c>
      <c r="F143" s="21">
        <v>6573.05</v>
      </c>
      <c r="G143" s="19">
        <v>4191.8599999999997</v>
      </c>
      <c r="H143" s="20">
        <v>2021.14</v>
      </c>
      <c r="I143" s="21">
        <v>6213</v>
      </c>
      <c r="J143" s="19">
        <v>3648.38</v>
      </c>
      <c r="K143" s="20">
        <v>2025.84</v>
      </c>
      <c r="L143" s="21">
        <v>5674.22</v>
      </c>
      <c r="M143" s="19">
        <v>681.46</v>
      </c>
      <c r="N143" s="20">
        <v>381.31</v>
      </c>
      <c r="O143" s="21">
        <v>1062.77</v>
      </c>
      <c r="P143" s="19">
        <v>21.07</v>
      </c>
      <c r="Q143" s="20">
        <v>1.75</v>
      </c>
      <c r="R143" s="21">
        <v>22.82</v>
      </c>
      <c r="S143" s="19">
        <v>2909.45</v>
      </c>
      <c r="T143" s="20">
        <v>745.94</v>
      </c>
      <c r="U143" s="21">
        <v>3655.39</v>
      </c>
      <c r="V143" s="47">
        <v>15692.37</v>
      </c>
      <c r="W143" s="47">
        <v>7508.88</v>
      </c>
      <c r="X143" s="21">
        <v>23201.25</v>
      </c>
    </row>
    <row r="144" spans="1:26" ht="13">
      <c r="A144" s="2" t="s">
        <v>282</v>
      </c>
      <c r="B144" s="2" t="s">
        <v>145</v>
      </c>
      <c r="C144" s="118" t="s">
        <v>297</v>
      </c>
      <c r="D144" s="19">
        <v>372.42</v>
      </c>
      <c r="E144" s="20">
        <v>183.06</v>
      </c>
      <c r="F144" s="21">
        <v>555.48</v>
      </c>
      <c r="G144" s="19">
        <v>599.66999999999996</v>
      </c>
      <c r="H144" s="20">
        <v>227.07</v>
      </c>
      <c r="I144" s="21">
        <v>826.74</v>
      </c>
      <c r="J144" s="19">
        <v>108.63</v>
      </c>
      <c r="K144" s="20">
        <v>775.8</v>
      </c>
      <c r="L144" s="21">
        <v>884.43</v>
      </c>
      <c r="M144" s="19">
        <v>597.78</v>
      </c>
      <c r="N144" s="20">
        <v>459.36</v>
      </c>
      <c r="O144" s="21">
        <v>1057.1400000000001</v>
      </c>
      <c r="P144" s="19">
        <v>1.98</v>
      </c>
      <c r="Q144" s="20">
        <v>193.5</v>
      </c>
      <c r="R144" s="21">
        <v>195.48</v>
      </c>
      <c r="S144" s="19">
        <v>982.8</v>
      </c>
      <c r="T144" s="20">
        <v>1695.06</v>
      </c>
      <c r="U144" s="21">
        <v>2677.86</v>
      </c>
      <c r="V144" s="47">
        <v>2663.28</v>
      </c>
      <c r="W144" s="47">
        <v>3533.85</v>
      </c>
      <c r="X144" s="21">
        <v>6197.13</v>
      </c>
    </row>
    <row r="145" spans="1:24" ht="13">
      <c r="A145" s="2" t="s">
        <v>282</v>
      </c>
      <c r="B145" s="2" t="s">
        <v>146</v>
      </c>
      <c r="C145" s="118" t="s">
        <v>297</v>
      </c>
      <c r="D145" s="19">
        <v>0</v>
      </c>
      <c r="E145" s="20">
        <v>0</v>
      </c>
      <c r="F145" s="21">
        <v>0</v>
      </c>
      <c r="G145" s="19">
        <v>0</v>
      </c>
      <c r="H145" s="20">
        <v>0</v>
      </c>
      <c r="I145" s="21">
        <v>0</v>
      </c>
      <c r="J145" s="19">
        <v>0</v>
      </c>
      <c r="K145" s="20">
        <v>0</v>
      </c>
      <c r="L145" s="21">
        <v>0</v>
      </c>
      <c r="M145" s="19">
        <v>0</v>
      </c>
      <c r="N145" s="20">
        <v>0</v>
      </c>
      <c r="O145" s="21">
        <v>0</v>
      </c>
      <c r="P145" s="19">
        <v>0</v>
      </c>
      <c r="Q145" s="20">
        <v>0</v>
      </c>
      <c r="R145" s="21">
        <v>0</v>
      </c>
      <c r="S145" s="19">
        <v>0</v>
      </c>
      <c r="T145" s="20">
        <v>0</v>
      </c>
      <c r="U145" s="21">
        <v>0</v>
      </c>
      <c r="V145" s="47">
        <v>0</v>
      </c>
      <c r="W145" s="47">
        <v>0</v>
      </c>
      <c r="X145" s="21">
        <v>0</v>
      </c>
    </row>
    <row r="146" spans="1:24" ht="13">
      <c r="A146" s="2" t="s">
        <v>282</v>
      </c>
      <c r="B146" s="2" t="s">
        <v>147</v>
      </c>
      <c r="C146" s="118" t="s">
        <v>297</v>
      </c>
      <c r="D146" s="19">
        <v>182.52</v>
      </c>
      <c r="E146" s="20">
        <v>523.71</v>
      </c>
      <c r="F146" s="21">
        <v>706.23</v>
      </c>
      <c r="G146" s="19">
        <v>0.54</v>
      </c>
      <c r="H146" s="20">
        <v>0.54</v>
      </c>
      <c r="I146" s="21">
        <v>1.08</v>
      </c>
      <c r="J146" s="19">
        <v>0.54</v>
      </c>
      <c r="K146" s="20">
        <v>0.45</v>
      </c>
      <c r="L146" s="21">
        <v>0.99</v>
      </c>
      <c r="M146" s="19">
        <v>344.34</v>
      </c>
      <c r="N146" s="20">
        <v>129.6</v>
      </c>
      <c r="O146" s="21">
        <v>473.94</v>
      </c>
      <c r="P146" s="19">
        <v>0</v>
      </c>
      <c r="Q146" s="20">
        <v>0</v>
      </c>
      <c r="R146" s="21">
        <v>0</v>
      </c>
      <c r="S146" s="19">
        <v>0</v>
      </c>
      <c r="T146" s="20">
        <v>0</v>
      </c>
      <c r="U146" s="21">
        <v>0</v>
      </c>
      <c r="V146" s="47">
        <v>527.94000000000005</v>
      </c>
      <c r="W146" s="47">
        <v>654.29999999999995</v>
      </c>
      <c r="X146" s="21">
        <v>1182.24</v>
      </c>
    </row>
    <row r="147" spans="1:24" ht="13">
      <c r="A147" s="2" t="s">
        <v>282</v>
      </c>
      <c r="B147" s="2" t="s">
        <v>148</v>
      </c>
      <c r="C147" s="118" t="s">
        <v>297</v>
      </c>
      <c r="D147" s="19">
        <v>314.3</v>
      </c>
      <c r="E147" s="20">
        <v>714.75</v>
      </c>
      <c r="F147" s="21">
        <v>1029.05</v>
      </c>
      <c r="G147" s="19">
        <v>4105.1499999999996</v>
      </c>
      <c r="H147" s="20">
        <v>5476.25</v>
      </c>
      <c r="I147" s="21">
        <v>9581.4</v>
      </c>
      <c r="J147" s="19">
        <v>5543.65</v>
      </c>
      <c r="K147" s="20">
        <v>6300.2</v>
      </c>
      <c r="L147" s="21">
        <v>11843.85</v>
      </c>
      <c r="M147" s="19">
        <v>4661.3999999999996</v>
      </c>
      <c r="N147" s="20">
        <v>5835.3</v>
      </c>
      <c r="O147" s="21">
        <v>10496.7</v>
      </c>
      <c r="P147" s="19">
        <v>6003.4</v>
      </c>
      <c r="Q147" s="20">
        <v>3822.2</v>
      </c>
      <c r="R147" s="21">
        <v>9825.6</v>
      </c>
      <c r="S147" s="19">
        <v>5632.9</v>
      </c>
      <c r="T147" s="20">
        <v>3914.65</v>
      </c>
      <c r="U147" s="21">
        <v>9547.5499999999993</v>
      </c>
      <c r="V147" s="47">
        <v>26260.799999999999</v>
      </c>
      <c r="W147" s="47">
        <v>26063.35</v>
      </c>
      <c r="X147" s="21">
        <v>52324.15</v>
      </c>
    </row>
    <row r="148" spans="1:24" ht="13">
      <c r="A148" s="2" t="s">
        <v>282</v>
      </c>
      <c r="B148" s="2" t="s">
        <v>149</v>
      </c>
      <c r="C148" s="118" t="s">
        <v>297</v>
      </c>
      <c r="D148" s="19">
        <v>2768.45</v>
      </c>
      <c r="E148" s="20">
        <v>4101.2</v>
      </c>
      <c r="F148" s="21">
        <v>6869.65</v>
      </c>
      <c r="G148" s="19">
        <v>3470.55</v>
      </c>
      <c r="H148" s="20">
        <v>4594.8500000000004</v>
      </c>
      <c r="I148" s="21">
        <v>8065.4</v>
      </c>
      <c r="J148" s="19">
        <v>5896.3</v>
      </c>
      <c r="K148" s="20">
        <v>5187.05</v>
      </c>
      <c r="L148" s="21">
        <v>11083.35</v>
      </c>
      <c r="M148" s="19">
        <v>6234.65</v>
      </c>
      <c r="N148" s="20">
        <v>3968.15</v>
      </c>
      <c r="O148" s="21">
        <v>10202.799999999999</v>
      </c>
      <c r="P148" s="19">
        <v>7372.15</v>
      </c>
      <c r="Q148" s="20">
        <v>2196.5</v>
      </c>
      <c r="R148" s="21">
        <v>9568.65</v>
      </c>
      <c r="S148" s="19">
        <v>6073.05</v>
      </c>
      <c r="T148" s="20">
        <v>2358.6</v>
      </c>
      <c r="U148" s="21">
        <v>8431.65</v>
      </c>
      <c r="V148" s="47">
        <v>31815.15</v>
      </c>
      <c r="W148" s="47">
        <v>22406.35</v>
      </c>
      <c r="X148" s="21">
        <v>54221.5</v>
      </c>
    </row>
    <row r="149" spans="1:24" ht="13">
      <c r="A149" s="2" t="s">
        <v>282</v>
      </c>
      <c r="B149" s="2" t="s">
        <v>150</v>
      </c>
      <c r="C149" s="118" t="s">
        <v>297</v>
      </c>
      <c r="D149" s="19">
        <v>3886.56</v>
      </c>
      <c r="E149" s="20">
        <v>2537.8200000000002</v>
      </c>
      <c r="F149" s="21">
        <v>6424.38</v>
      </c>
      <c r="G149" s="19">
        <v>4860.63</v>
      </c>
      <c r="H149" s="20">
        <v>1130.4000000000001</v>
      </c>
      <c r="I149" s="21">
        <v>5991.03</v>
      </c>
      <c r="J149" s="19">
        <v>0</v>
      </c>
      <c r="K149" s="20">
        <v>0</v>
      </c>
      <c r="L149" s="21">
        <v>0</v>
      </c>
      <c r="M149" s="19">
        <v>0</v>
      </c>
      <c r="N149" s="20">
        <v>0</v>
      </c>
      <c r="O149" s="21">
        <v>0</v>
      </c>
      <c r="P149" s="19">
        <v>1781.91</v>
      </c>
      <c r="Q149" s="20">
        <v>707.67</v>
      </c>
      <c r="R149" s="21">
        <v>2489.58</v>
      </c>
      <c r="S149" s="19">
        <v>21783.06</v>
      </c>
      <c r="T149" s="20">
        <v>362.07</v>
      </c>
      <c r="U149" s="21">
        <v>22145.13</v>
      </c>
      <c r="V149" s="47">
        <v>32312.16</v>
      </c>
      <c r="W149" s="47">
        <v>4737.96</v>
      </c>
      <c r="X149" s="21">
        <v>37050.120000000003</v>
      </c>
    </row>
    <row r="150" spans="1:24" ht="13">
      <c r="A150" s="2" t="s">
        <v>282</v>
      </c>
      <c r="B150" s="2" t="s">
        <v>151</v>
      </c>
      <c r="C150" s="118" t="s">
        <v>297</v>
      </c>
      <c r="D150" s="19">
        <v>4195.71</v>
      </c>
      <c r="E150" s="20">
        <v>2619</v>
      </c>
      <c r="F150" s="21">
        <v>6814.71</v>
      </c>
      <c r="G150" s="19">
        <v>3739.86</v>
      </c>
      <c r="H150" s="20">
        <v>2396.16</v>
      </c>
      <c r="I150" s="21">
        <v>6136.02</v>
      </c>
      <c r="J150" s="19">
        <v>1506.78</v>
      </c>
      <c r="K150" s="20">
        <v>1726.56</v>
      </c>
      <c r="L150" s="21">
        <v>3233.34</v>
      </c>
      <c r="M150" s="19">
        <v>948.24</v>
      </c>
      <c r="N150" s="20">
        <v>976.59</v>
      </c>
      <c r="O150" s="21">
        <v>1924.83</v>
      </c>
      <c r="P150" s="19">
        <v>0</v>
      </c>
      <c r="Q150" s="20">
        <v>0</v>
      </c>
      <c r="R150" s="21">
        <v>0</v>
      </c>
      <c r="S150" s="19">
        <v>1527.03</v>
      </c>
      <c r="T150" s="20">
        <v>1958.67</v>
      </c>
      <c r="U150" s="21">
        <v>3485.7</v>
      </c>
      <c r="V150" s="47">
        <v>11917.62</v>
      </c>
      <c r="W150" s="47">
        <v>9676.98</v>
      </c>
      <c r="X150" s="21">
        <v>21594.6</v>
      </c>
    </row>
    <row r="151" spans="1:24" ht="13">
      <c r="A151" s="2" t="s">
        <v>282</v>
      </c>
      <c r="B151" s="2" t="s">
        <v>152</v>
      </c>
      <c r="C151" s="118" t="s">
        <v>297</v>
      </c>
      <c r="D151" s="19">
        <v>3574.53</v>
      </c>
      <c r="E151" s="20">
        <v>3010.5</v>
      </c>
      <c r="F151" s="21">
        <v>6585.03</v>
      </c>
      <c r="G151" s="19">
        <v>2095.29</v>
      </c>
      <c r="H151" s="20">
        <v>2219.94</v>
      </c>
      <c r="I151" s="21">
        <v>4315.2299999999996</v>
      </c>
      <c r="J151" s="19">
        <v>1048.68</v>
      </c>
      <c r="K151" s="20">
        <v>3543.3</v>
      </c>
      <c r="L151" s="21">
        <v>4591.9799999999996</v>
      </c>
      <c r="M151" s="19">
        <v>2189.4299999999998</v>
      </c>
      <c r="N151" s="20">
        <v>2537.8200000000002</v>
      </c>
      <c r="O151" s="21">
        <v>4727.25</v>
      </c>
      <c r="P151" s="19">
        <v>1510.65</v>
      </c>
      <c r="Q151" s="20">
        <v>2566.2600000000002</v>
      </c>
      <c r="R151" s="21">
        <v>4076.91</v>
      </c>
      <c r="S151" s="19">
        <v>2345.2199999999998</v>
      </c>
      <c r="T151" s="20">
        <v>5240.34</v>
      </c>
      <c r="U151" s="21">
        <v>7585.56</v>
      </c>
      <c r="V151" s="47">
        <v>12763.8</v>
      </c>
      <c r="W151" s="47">
        <v>19118.16</v>
      </c>
      <c r="X151" s="21">
        <v>31881.96</v>
      </c>
    </row>
    <row r="152" spans="1:24" ht="13">
      <c r="A152" s="2" t="s">
        <v>282</v>
      </c>
      <c r="B152" s="2" t="s">
        <v>153</v>
      </c>
      <c r="C152" s="118" t="s">
        <v>297</v>
      </c>
      <c r="D152" s="19">
        <v>14743.26</v>
      </c>
      <c r="E152" s="20">
        <v>1174.23</v>
      </c>
      <c r="F152" s="21">
        <v>15917.49</v>
      </c>
      <c r="G152" s="19">
        <v>8074.35</v>
      </c>
      <c r="H152" s="20">
        <v>1230.1199999999999</v>
      </c>
      <c r="I152" s="21">
        <v>9304.4699999999993</v>
      </c>
      <c r="J152" s="19">
        <v>4828.2299999999996</v>
      </c>
      <c r="K152" s="20">
        <v>1190.79</v>
      </c>
      <c r="L152" s="21">
        <v>6019.02</v>
      </c>
      <c r="M152" s="19">
        <v>3049.02</v>
      </c>
      <c r="N152" s="20">
        <v>1201.95</v>
      </c>
      <c r="O152" s="21">
        <v>4250.97</v>
      </c>
      <c r="P152" s="19">
        <v>5559.93</v>
      </c>
      <c r="Q152" s="20">
        <v>890.82</v>
      </c>
      <c r="R152" s="21">
        <v>6450.75</v>
      </c>
      <c r="S152" s="19">
        <v>13558.05</v>
      </c>
      <c r="T152" s="20">
        <v>1480.86</v>
      </c>
      <c r="U152" s="21">
        <v>15038.91</v>
      </c>
      <c r="V152" s="47">
        <v>49812.84</v>
      </c>
      <c r="W152" s="47">
        <v>7168.77</v>
      </c>
      <c r="X152" s="21">
        <v>56981.61</v>
      </c>
    </row>
    <row r="153" spans="1:24" ht="13">
      <c r="A153" s="2" t="s">
        <v>282</v>
      </c>
      <c r="B153" s="2" t="s">
        <v>154</v>
      </c>
      <c r="C153" s="118" t="s">
        <v>297</v>
      </c>
      <c r="D153" s="19">
        <v>0</v>
      </c>
      <c r="E153" s="20">
        <v>0</v>
      </c>
      <c r="F153" s="21">
        <v>0</v>
      </c>
      <c r="G153" s="19">
        <v>0</v>
      </c>
      <c r="H153" s="20">
        <v>0</v>
      </c>
      <c r="I153" s="21">
        <v>0</v>
      </c>
      <c r="J153" s="19">
        <v>0</v>
      </c>
      <c r="K153" s="20">
        <v>0</v>
      </c>
      <c r="L153" s="21">
        <v>0</v>
      </c>
      <c r="M153" s="19">
        <v>0</v>
      </c>
      <c r="N153" s="20">
        <v>0</v>
      </c>
      <c r="O153" s="21">
        <v>0</v>
      </c>
      <c r="P153" s="19">
        <v>3070.35</v>
      </c>
      <c r="Q153" s="20">
        <v>3143.97</v>
      </c>
      <c r="R153" s="21">
        <v>6214.32</v>
      </c>
      <c r="S153" s="19">
        <v>10603.44</v>
      </c>
      <c r="T153" s="20">
        <v>5319.09</v>
      </c>
      <c r="U153" s="21">
        <v>15922.53</v>
      </c>
      <c r="V153" s="47">
        <v>13673.79</v>
      </c>
      <c r="W153" s="47">
        <v>8463.06</v>
      </c>
      <c r="X153" s="21">
        <v>22136.85</v>
      </c>
    </row>
    <row r="154" spans="1:24" ht="13">
      <c r="A154" s="2" t="s">
        <v>282</v>
      </c>
      <c r="B154" s="2" t="s">
        <v>155</v>
      </c>
      <c r="C154" s="118" t="s">
        <v>297</v>
      </c>
      <c r="D154" s="19">
        <v>8631.36</v>
      </c>
      <c r="E154" s="20">
        <v>3542.94</v>
      </c>
      <c r="F154" s="21">
        <v>12174.3</v>
      </c>
      <c r="G154" s="19">
        <v>9623.7000000000007</v>
      </c>
      <c r="H154" s="20">
        <v>5731.11</v>
      </c>
      <c r="I154" s="21">
        <v>15354.81</v>
      </c>
      <c r="J154" s="19">
        <v>6424.47</v>
      </c>
      <c r="K154" s="20">
        <v>3863.79</v>
      </c>
      <c r="L154" s="21">
        <v>10288.26</v>
      </c>
      <c r="M154" s="19">
        <v>7677.54</v>
      </c>
      <c r="N154" s="20">
        <v>4568.3100000000004</v>
      </c>
      <c r="O154" s="21">
        <v>12245.85</v>
      </c>
      <c r="P154" s="19">
        <v>5099.58</v>
      </c>
      <c r="Q154" s="20">
        <v>4215.6899999999996</v>
      </c>
      <c r="R154" s="21">
        <v>9315.27</v>
      </c>
      <c r="S154" s="19">
        <v>0</v>
      </c>
      <c r="T154" s="20">
        <v>0</v>
      </c>
      <c r="U154" s="21">
        <v>0</v>
      </c>
      <c r="V154" s="47">
        <v>37456.65</v>
      </c>
      <c r="W154" s="47">
        <v>21921.84</v>
      </c>
      <c r="X154" s="21">
        <v>59378.49</v>
      </c>
    </row>
    <row r="155" spans="1:24" ht="13">
      <c r="A155" s="2" t="s">
        <v>282</v>
      </c>
      <c r="B155" s="2" t="s">
        <v>156</v>
      </c>
      <c r="C155" s="118" t="s">
        <v>297</v>
      </c>
      <c r="D155" s="19">
        <v>8603.73</v>
      </c>
      <c r="E155" s="20">
        <v>4535.1000000000004</v>
      </c>
      <c r="F155" s="21">
        <v>13138.83</v>
      </c>
      <c r="G155" s="19">
        <v>7745.13</v>
      </c>
      <c r="H155" s="20">
        <v>5091.57</v>
      </c>
      <c r="I155" s="21">
        <v>12836.7</v>
      </c>
      <c r="J155" s="19">
        <v>5673.78</v>
      </c>
      <c r="K155" s="20">
        <v>2801.52</v>
      </c>
      <c r="L155" s="21">
        <v>8475.2999999999993</v>
      </c>
      <c r="M155" s="19">
        <v>10254.959999999999</v>
      </c>
      <c r="N155" s="20">
        <v>4923.09</v>
      </c>
      <c r="O155" s="21">
        <v>15178.05</v>
      </c>
      <c r="P155" s="19">
        <v>7929.54</v>
      </c>
      <c r="Q155" s="20">
        <v>2322</v>
      </c>
      <c r="R155" s="21">
        <v>10251.540000000001</v>
      </c>
      <c r="S155" s="19">
        <v>7974.09</v>
      </c>
      <c r="T155" s="20">
        <v>3956.4</v>
      </c>
      <c r="U155" s="21">
        <v>11930.49</v>
      </c>
      <c r="V155" s="47">
        <v>48181.23</v>
      </c>
      <c r="W155" s="47">
        <v>23629.68</v>
      </c>
      <c r="X155" s="21">
        <v>71810.91</v>
      </c>
    </row>
    <row r="156" spans="1:24" ht="13">
      <c r="A156" s="2" t="s">
        <v>282</v>
      </c>
      <c r="B156" s="2" t="s">
        <v>157</v>
      </c>
      <c r="C156" s="118" t="s">
        <v>297</v>
      </c>
      <c r="D156" s="19">
        <v>5866.65</v>
      </c>
      <c r="E156" s="20">
        <v>3638.7</v>
      </c>
      <c r="F156" s="21">
        <v>9505.35</v>
      </c>
      <c r="G156" s="19">
        <v>6434.73</v>
      </c>
      <c r="H156" s="20">
        <v>5027.58</v>
      </c>
      <c r="I156" s="21">
        <v>11462.31</v>
      </c>
      <c r="J156" s="19">
        <v>2959.2</v>
      </c>
      <c r="K156" s="20">
        <v>4136.9399999999996</v>
      </c>
      <c r="L156" s="21">
        <v>7096.14</v>
      </c>
      <c r="M156" s="19">
        <v>4752.2700000000004</v>
      </c>
      <c r="N156" s="20">
        <v>5202.8999999999996</v>
      </c>
      <c r="O156" s="21">
        <v>9955.17</v>
      </c>
      <c r="P156" s="19">
        <v>3306.42</v>
      </c>
      <c r="Q156" s="20">
        <v>2372.04</v>
      </c>
      <c r="R156" s="21">
        <v>5678.46</v>
      </c>
      <c r="S156" s="19">
        <v>5476.59</v>
      </c>
      <c r="T156" s="20">
        <v>2734.74</v>
      </c>
      <c r="U156" s="21">
        <v>8211.33</v>
      </c>
      <c r="V156" s="47">
        <v>28795.86</v>
      </c>
      <c r="W156" s="47">
        <v>23112.9</v>
      </c>
      <c r="X156" s="21">
        <v>51908.76</v>
      </c>
    </row>
    <row r="157" spans="1:24" ht="13">
      <c r="A157" s="2" t="s">
        <v>282</v>
      </c>
      <c r="B157" s="2" t="s">
        <v>158</v>
      </c>
      <c r="C157" s="118" t="s">
        <v>297</v>
      </c>
      <c r="D157" s="19">
        <v>0</v>
      </c>
      <c r="E157" s="20">
        <v>0</v>
      </c>
      <c r="F157" s="21">
        <v>0</v>
      </c>
      <c r="G157" s="19">
        <v>4.6900000000000004</v>
      </c>
      <c r="H157" s="20">
        <v>28.96</v>
      </c>
      <c r="I157" s="21">
        <v>33.65</v>
      </c>
      <c r="J157" s="19">
        <v>0</v>
      </c>
      <c r="K157" s="20">
        <v>0.05</v>
      </c>
      <c r="L157" s="21">
        <v>0.05</v>
      </c>
      <c r="M157" s="19">
        <v>0</v>
      </c>
      <c r="N157" s="20">
        <v>3.43</v>
      </c>
      <c r="O157" s="21">
        <v>3.43</v>
      </c>
      <c r="P157" s="19">
        <v>1.01</v>
      </c>
      <c r="Q157" s="20">
        <v>2.42</v>
      </c>
      <c r="R157" s="21">
        <v>3.43</v>
      </c>
      <c r="S157" s="19">
        <v>0.35</v>
      </c>
      <c r="T157" s="20">
        <v>0.5</v>
      </c>
      <c r="U157" s="21">
        <v>0.85</v>
      </c>
      <c r="V157" s="47">
        <v>6.05</v>
      </c>
      <c r="W157" s="47">
        <v>35.36</v>
      </c>
      <c r="X157" s="21">
        <v>41.41</v>
      </c>
    </row>
    <row r="158" spans="1:24" ht="13">
      <c r="A158" s="2" t="s">
        <v>282</v>
      </c>
      <c r="B158" s="2" t="s">
        <v>159</v>
      </c>
      <c r="C158" s="118" t="s">
        <v>297</v>
      </c>
      <c r="D158" s="19">
        <v>3.6</v>
      </c>
      <c r="E158" s="20">
        <v>3.38</v>
      </c>
      <c r="F158" s="21">
        <v>6.98</v>
      </c>
      <c r="G158" s="19">
        <v>1.07</v>
      </c>
      <c r="H158" s="20">
        <v>214.19</v>
      </c>
      <c r="I158" s="21">
        <v>215.26</v>
      </c>
      <c r="J158" s="19">
        <v>0</v>
      </c>
      <c r="K158" s="20">
        <v>0</v>
      </c>
      <c r="L158" s="21">
        <v>0</v>
      </c>
      <c r="M158" s="19">
        <v>0</v>
      </c>
      <c r="N158" s="20">
        <v>0</v>
      </c>
      <c r="O158" s="21">
        <v>0</v>
      </c>
      <c r="P158" s="19">
        <v>16.82</v>
      </c>
      <c r="Q158" s="20">
        <v>1.57</v>
      </c>
      <c r="R158" s="21">
        <v>18.39</v>
      </c>
      <c r="S158" s="19">
        <v>8.5399999999999991</v>
      </c>
      <c r="T158" s="20">
        <v>5.15</v>
      </c>
      <c r="U158" s="21">
        <v>13.69</v>
      </c>
      <c r="V158" s="47">
        <v>30.03</v>
      </c>
      <c r="W158" s="47">
        <v>224.29</v>
      </c>
      <c r="X158" s="21">
        <v>254.32</v>
      </c>
    </row>
    <row r="159" spans="1:24" ht="13">
      <c r="A159" s="2" t="s">
        <v>283</v>
      </c>
      <c r="B159" s="2" t="s">
        <v>160</v>
      </c>
      <c r="C159" s="118" t="s">
        <v>297</v>
      </c>
      <c r="D159" s="19">
        <v>1795.7</v>
      </c>
      <c r="E159" s="20">
        <v>2814.45</v>
      </c>
      <c r="F159" s="21">
        <v>4610.1499999999996</v>
      </c>
      <c r="G159" s="19">
        <v>1489.35</v>
      </c>
      <c r="H159" s="20">
        <v>2591.5500000000002</v>
      </c>
      <c r="I159" s="21">
        <v>4080.9</v>
      </c>
      <c r="J159" s="19">
        <v>1281.5999999999999</v>
      </c>
      <c r="K159" s="20">
        <v>2045.15</v>
      </c>
      <c r="L159" s="21">
        <v>3326.75</v>
      </c>
      <c r="M159" s="19">
        <v>2233.65</v>
      </c>
      <c r="N159" s="20">
        <v>2191</v>
      </c>
      <c r="O159" s="21">
        <v>4424.6499999999996</v>
      </c>
      <c r="P159" s="19">
        <v>1316.52</v>
      </c>
      <c r="Q159" s="20">
        <v>3503.23</v>
      </c>
      <c r="R159" s="21">
        <v>4819.75</v>
      </c>
      <c r="S159" s="19">
        <v>1413.04</v>
      </c>
      <c r="T159" s="20">
        <v>3688.44</v>
      </c>
      <c r="U159" s="21">
        <v>5101.4799999999996</v>
      </c>
      <c r="V159" s="47">
        <v>9529.86</v>
      </c>
      <c r="W159" s="47">
        <v>16833.82</v>
      </c>
      <c r="X159" s="21">
        <v>26363.68</v>
      </c>
    </row>
    <row r="160" spans="1:24" ht="13">
      <c r="A160" s="2" t="s">
        <v>284</v>
      </c>
      <c r="B160" s="2" t="s">
        <v>161</v>
      </c>
      <c r="C160" s="118" t="s">
        <v>297</v>
      </c>
      <c r="D160" s="19">
        <v>9817.07</v>
      </c>
      <c r="E160" s="20">
        <v>5099.8999999999996</v>
      </c>
      <c r="F160" s="21">
        <v>14916.97</v>
      </c>
      <c r="G160" s="19">
        <v>19260.59</v>
      </c>
      <c r="H160" s="20">
        <v>5518.26</v>
      </c>
      <c r="I160" s="21">
        <v>24778.85</v>
      </c>
      <c r="J160" s="19">
        <v>15925.01</v>
      </c>
      <c r="K160" s="20">
        <v>5284.44</v>
      </c>
      <c r="L160" s="21">
        <v>21209.45</v>
      </c>
      <c r="M160" s="19">
        <v>12231.68</v>
      </c>
      <c r="N160" s="20">
        <v>5892.08</v>
      </c>
      <c r="O160" s="21">
        <v>18123.759999999998</v>
      </c>
      <c r="P160" s="19">
        <v>13257.68</v>
      </c>
      <c r="Q160" s="20">
        <v>4516.7</v>
      </c>
      <c r="R160" s="21">
        <v>17774.38</v>
      </c>
      <c r="S160" s="19">
        <v>7834.86</v>
      </c>
      <c r="T160" s="20">
        <v>5147.96</v>
      </c>
      <c r="U160" s="21">
        <v>12982.82</v>
      </c>
      <c r="V160" s="47">
        <v>78326.89</v>
      </c>
      <c r="W160" s="47">
        <v>31459.34</v>
      </c>
      <c r="X160" s="21">
        <v>109786.23</v>
      </c>
    </row>
    <row r="161" spans="1:26" ht="13">
      <c r="A161" s="2" t="s">
        <v>285</v>
      </c>
      <c r="B161" s="2" t="s">
        <v>162</v>
      </c>
      <c r="C161" s="118" t="s">
        <v>297</v>
      </c>
      <c r="D161" s="19">
        <v>0</v>
      </c>
      <c r="E161" s="20">
        <v>5.55</v>
      </c>
      <c r="F161" s="21">
        <v>5.55</v>
      </c>
      <c r="G161" s="19">
        <v>12.44</v>
      </c>
      <c r="H161" s="20">
        <v>6.9</v>
      </c>
      <c r="I161" s="21">
        <v>19.34</v>
      </c>
      <c r="J161" s="19">
        <v>0</v>
      </c>
      <c r="K161" s="20">
        <v>7.2</v>
      </c>
      <c r="L161" s="21">
        <v>7.2</v>
      </c>
      <c r="M161" s="19">
        <v>0</v>
      </c>
      <c r="N161" s="20">
        <v>34.44</v>
      </c>
      <c r="O161" s="21">
        <v>34.44</v>
      </c>
      <c r="P161" s="19">
        <v>0</v>
      </c>
      <c r="Q161" s="20">
        <v>11.6</v>
      </c>
      <c r="R161" s="21">
        <v>11.6</v>
      </c>
      <c r="S161" s="19">
        <v>0</v>
      </c>
      <c r="T161" s="20">
        <v>23.75</v>
      </c>
      <c r="U161" s="21">
        <v>23.75</v>
      </c>
      <c r="V161" s="47">
        <v>12.44</v>
      </c>
      <c r="W161" s="47">
        <v>89.44</v>
      </c>
      <c r="X161" s="21">
        <v>101.88</v>
      </c>
    </row>
    <row r="162" spans="1:26" ht="13">
      <c r="A162" s="2" t="s">
        <v>285</v>
      </c>
      <c r="B162" s="2" t="s">
        <v>163</v>
      </c>
      <c r="C162" s="118" t="s">
        <v>297</v>
      </c>
      <c r="D162" s="19">
        <v>0</v>
      </c>
      <c r="E162" s="20">
        <v>0</v>
      </c>
      <c r="F162" s="21">
        <v>0</v>
      </c>
      <c r="G162" s="19">
        <v>0</v>
      </c>
      <c r="H162" s="20">
        <v>0</v>
      </c>
      <c r="I162" s="21">
        <v>0</v>
      </c>
      <c r="J162" s="19">
        <v>0</v>
      </c>
      <c r="K162" s="20">
        <v>0</v>
      </c>
      <c r="L162" s="21">
        <v>0</v>
      </c>
      <c r="M162" s="19">
        <v>0</v>
      </c>
      <c r="N162" s="20">
        <v>0</v>
      </c>
      <c r="O162" s="21">
        <v>0</v>
      </c>
      <c r="P162" s="19">
        <v>204.9</v>
      </c>
      <c r="Q162" s="20">
        <v>408.8</v>
      </c>
      <c r="R162" s="21">
        <v>613.70000000000005</v>
      </c>
      <c r="S162" s="19">
        <v>0</v>
      </c>
      <c r="T162" s="20">
        <v>0</v>
      </c>
      <c r="U162" s="21">
        <v>0</v>
      </c>
      <c r="V162" s="47">
        <v>204.9</v>
      </c>
      <c r="W162" s="47">
        <v>408.8</v>
      </c>
      <c r="X162" s="21">
        <v>613.70000000000005</v>
      </c>
    </row>
    <row r="163" spans="1:26" ht="13">
      <c r="A163" s="2" t="s">
        <v>285</v>
      </c>
      <c r="B163" s="2" t="s">
        <v>164</v>
      </c>
      <c r="C163" s="118" t="s">
        <v>297</v>
      </c>
      <c r="D163" s="19">
        <v>0</v>
      </c>
      <c r="E163" s="20">
        <v>0</v>
      </c>
      <c r="F163" s="21">
        <v>0</v>
      </c>
      <c r="G163" s="19">
        <v>3.14</v>
      </c>
      <c r="H163" s="20">
        <v>7.03</v>
      </c>
      <c r="I163" s="21">
        <v>10.17</v>
      </c>
      <c r="J163" s="19">
        <v>0</v>
      </c>
      <c r="K163" s="20">
        <v>43.22</v>
      </c>
      <c r="L163" s="21">
        <v>43.22</v>
      </c>
      <c r="M163" s="19">
        <v>0</v>
      </c>
      <c r="N163" s="20">
        <v>95.33</v>
      </c>
      <c r="O163" s="21">
        <v>95.33</v>
      </c>
      <c r="P163" s="19">
        <v>0</v>
      </c>
      <c r="Q163" s="20">
        <v>43.01</v>
      </c>
      <c r="R163" s="21">
        <v>43.01</v>
      </c>
      <c r="S163" s="19">
        <v>0</v>
      </c>
      <c r="T163" s="20">
        <v>52.94</v>
      </c>
      <c r="U163" s="21">
        <v>52.94</v>
      </c>
      <c r="V163" s="47">
        <v>3.14</v>
      </c>
      <c r="W163" s="47">
        <v>241.53</v>
      </c>
      <c r="X163" s="21">
        <v>244.67</v>
      </c>
    </row>
    <row r="164" spans="1:26" ht="13">
      <c r="A164" s="2" t="s">
        <v>285</v>
      </c>
      <c r="B164" s="2" t="s">
        <v>165</v>
      </c>
      <c r="C164" s="118" t="s">
        <v>297</v>
      </c>
      <c r="D164" s="19">
        <v>0</v>
      </c>
      <c r="E164" s="20">
        <v>0</v>
      </c>
      <c r="F164" s="21">
        <v>0</v>
      </c>
      <c r="G164" s="19">
        <v>0</v>
      </c>
      <c r="H164" s="20">
        <v>0</v>
      </c>
      <c r="I164" s="21">
        <v>0</v>
      </c>
      <c r="J164" s="19">
        <v>0</v>
      </c>
      <c r="K164" s="20">
        <v>0</v>
      </c>
      <c r="L164" s="21">
        <v>0</v>
      </c>
      <c r="M164" s="19">
        <v>217.95</v>
      </c>
      <c r="N164" s="20">
        <v>147.94999999999999</v>
      </c>
      <c r="O164" s="21">
        <v>365.9</v>
      </c>
      <c r="P164" s="19">
        <v>0</v>
      </c>
      <c r="Q164" s="20">
        <v>0</v>
      </c>
      <c r="R164" s="21">
        <v>0</v>
      </c>
      <c r="S164" s="19">
        <v>1669.7</v>
      </c>
      <c r="T164" s="20">
        <v>606.95000000000005</v>
      </c>
      <c r="U164" s="21">
        <v>2276.65</v>
      </c>
      <c r="V164" s="47">
        <v>1887.65</v>
      </c>
      <c r="W164" s="47">
        <v>754.9</v>
      </c>
      <c r="X164" s="21">
        <v>2642.55</v>
      </c>
    </row>
    <row r="165" spans="1:26" ht="13">
      <c r="A165" s="2" t="s">
        <v>286</v>
      </c>
      <c r="B165" s="2" t="s">
        <v>166</v>
      </c>
      <c r="C165" s="118" t="s">
        <v>297</v>
      </c>
      <c r="D165" s="19">
        <v>666.65</v>
      </c>
      <c r="E165" s="20">
        <v>1542</v>
      </c>
      <c r="F165" s="21">
        <v>2208.65</v>
      </c>
      <c r="G165" s="19">
        <v>934.15</v>
      </c>
      <c r="H165" s="20">
        <v>945.68</v>
      </c>
      <c r="I165" s="21">
        <v>1879.83</v>
      </c>
      <c r="J165" s="19">
        <v>545.25</v>
      </c>
      <c r="K165" s="20">
        <v>2084.4899999999998</v>
      </c>
      <c r="L165" s="21">
        <v>2629.74</v>
      </c>
      <c r="M165" s="19">
        <v>782.2</v>
      </c>
      <c r="N165" s="20">
        <v>3217.99</v>
      </c>
      <c r="O165" s="21">
        <v>4000.19</v>
      </c>
      <c r="P165" s="19">
        <v>725.5</v>
      </c>
      <c r="Q165" s="20">
        <v>3718.13</v>
      </c>
      <c r="R165" s="21">
        <v>4443.63</v>
      </c>
      <c r="S165" s="19">
        <v>789.05</v>
      </c>
      <c r="T165" s="20">
        <v>4004.86</v>
      </c>
      <c r="U165" s="21">
        <v>4793.91</v>
      </c>
      <c r="V165" s="47">
        <v>4442.8</v>
      </c>
      <c r="W165" s="47">
        <v>15513.15</v>
      </c>
      <c r="X165" s="21">
        <v>19955.95</v>
      </c>
      <c r="Z165" s="1"/>
    </row>
    <row r="166" spans="1:26" ht="13">
      <c r="A166" s="2" t="s">
        <v>286</v>
      </c>
      <c r="B166" s="2" t="s">
        <v>167</v>
      </c>
      <c r="C166" s="118" t="s">
        <v>297</v>
      </c>
      <c r="D166" s="19">
        <v>5081.25</v>
      </c>
      <c r="E166" s="20">
        <v>2211.9499999999998</v>
      </c>
      <c r="F166" s="21">
        <v>7293.2</v>
      </c>
      <c r="G166" s="19">
        <v>1948.95</v>
      </c>
      <c r="H166" s="20">
        <v>1559.25</v>
      </c>
      <c r="I166" s="21">
        <v>3508.2</v>
      </c>
      <c r="J166" s="19">
        <v>3883.75</v>
      </c>
      <c r="K166" s="20">
        <v>3587.6</v>
      </c>
      <c r="L166" s="21">
        <v>7471.35</v>
      </c>
      <c r="M166" s="19">
        <v>2306.4499999999998</v>
      </c>
      <c r="N166" s="20">
        <v>6216.65</v>
      </c>
      <c r="O166" s="21">
        <v>8523.1</v>
      </c>
      <c r="P166" s="19">
        <v>2926.55</v>
      </c>
      <c r="Q166" s="20">
        <v>3713.15</v>
      </c>
      <c r="R166" s="21">
        <v>6639.7</v>
      </c>
      <c r="S166" s="19">
        <v>1451.05</v>
      </c>
      <c r="T166" s="20">
        <v>5955.65</v>
      </c>
      <c r="U166" s="21">
        <v>7406.7</v>
      </c>
      <c r="V166" s="47">
        <v>17598</v>
      </c>
      <c r="W166" s="47">
        <v>23244.25</v>
      </c>
      <c r="X166" s="21">
        <v>40842.25</v>
      </c>
      <c r="Z166" s="1"/>
    </row>
    <row r="167" spans="1:26" ht="13">
      <c r="A167" s="2" t="s">
        <v>286</v>
      </c>
      <c r="B167" s="2" t="s">
        <v>168</v>
      </c>
      <c r="C167" s="118" t="s">
        <v>297</v>
      </c>
      <c r="D167" s="19">
        <v>1536.15</v>
      </c>
      <c r="E167" s="20">
        <v>1341.73</v>
      </c>
      <c r="F167" s="21">
        <v>2877.88</v>
      </c>
      <c r="G167" s="19">
        <v>2843.95</v>
      </c>
      <c r="H167" s="20">
        <v>759.64</v>
      </c>
      <c r="I167" s="21">
        <v>3603.59</v>
      </c>
      <c r="J167" s="19">
        <v>1059.7</v>
      </c>
      <c r="K167" s="20">
        <v>1513.8</v>
      </c>
      <c r="L167" s="21">
        <v>2573.5</v>
      </c>
      <c r="M167" s="19">
        <v>358.1</v>
      </c>
      <c r="N167" s="20">
        <v>1038.52</v>
      </c>
      <c r="O167" s="21">
        <v>1396.62</v>
      </c>
      <c r="P167" s="19">
        <v>1294.9000000000001</v>
      </c>
      <c r="Q167" s="20">
        <v>1108.45</v>
      </c>
      <c r="R167" s="21">
        <v>2403.35</v>
      </c>
      <c r="S167" s="19">
        <v>691.2</v>
      </c>
      <c r="T167" s="20">
        <v>2653.65</v>
      </c>
      <c r="U167" s="21">
        <v>3344.85</v>
      </c>
      <c r="V167" s="47">
        <v>7784</v>
      </c>
      <c r="W167" s="47">
        <v>8415.7900000000009</v>
      </c>
      <c r="X167" s="21">
        <v>16199.79</v>
      </c>
    </row>
    <row r="168" spans="1:26" ht="13">
      <c r="A168" s="2" t="s">
        <v>287</v>
      </c>
      <c r="B168" s="2" t="s">
        <v>169</v>
      </c>
      <c r="C168" s="118" t="s">
        <v>297</v>
      </c>
      <c r="D168" s="19">
        <v>5069.3</v>
      </c>
      <c r="E168" s="20">
        <v>2472.6</v>
      </c>
      <c r="F168" s="21">
        <v>7541.9</v>
      </c>
      <c r="G168" s="19">
        <v>6292.3</v>
      </c>
      <c r="H168" s="20">
        <v>2817.6</v>
      </c>
      <c r="I168" s="21">
        <v>9109.9</v>
      </c>
      <c r="J168" s="19">
        <v>5055.3</v>
      </c>
      <c r="K168" s="20">
        <v>3829.8</v>
      </c>
      <c r="L168" s="21">
        <v>8885.1</v>
      </c>
      <c r="M168" s="19">
        <v>6816.7</v>
      </c>
      <c r="N168" s="20">
        <v>3629.7</v>
      </c>
      <c r="O168" s="21">
        <v>10446.4</v>
      </c>
      <c r="P168" s="19">
        <v>3584.7</v>
      </c>
      <c r="Q168" s="20">
        <v>2038.6</v>
      </c>
      <c r="R168" s="21">
        <v>5623.3</v>
      </c>
      <c r="S168" s="19">
        <v>7222</v>
      </c>
      <c r="T168" s="20">
        <v>3799.8</v>
      </c>
      <c r="U168" s="21">
        <v>11021.8</v>
      </c>
      <c r="V168" s="47">
        <v>34040.300000000003</v>
      </c>
      <c r="W168" s="47">
        <v>18588.099999999999</v>
      </c>
      <c r="X168" s="21">
        <v>52628.4</v>
      </c>
    </row>
    <row r="169" spans="1:26" ht="13">
      <c r="A169" s="2" t="s">
        <v>288</v>
      </c>
      <c r="B169" s="2" t="s">
        <v>170</v>
      </c>
      <c r="C169" s="118" t="s">
        <v>298</v>
      </c>
      <c r="D169" s="19">
        <v>4630.1000000000004</v>
      </c>
      <c r="E169" s="20">
        <v>2729.3</v>
      </c>
      <c r="F169" s="21">
        <v>7359.4</v>
      </c>
      <c r="G169" s="19">
        <v>0</v>
      </c>
      <c r="H169" s="20">
        <v>0</v>
      </c>
      <c r="I169" s="21">
        <v>0</v>
      </c>
      <c r="J169" s="19">
        <v>0</v>
      </c>
      <c r="K169" s="20">
        <v>0</v>
      </c>
      <c r="L169" s="21">
        <v>0</v>
      </c>
      <c r="M169" s="19">
        <v>1598.4</v>
      </c>
      <c r="N169" s="20">
        <v>913.68</v>
      </c>
      <c r="O169" s="21">
        <v>2512.08</v>
      </c>
      <c r="P169" s="19">
        <v>19250.73</v>
      </c>
      <c r="Q169" s="20">
        <v>5335.74</v>
      </c>
      <c r="R169" s="21">
        <v>24586.47</v>
      </c>
      <c r="S169" s="19">
        <v>24834.47</v>
      </c>
      <c r="T169" s="20">
        <v>5847.12</v>
      </c>
      <c r="U169" s="21">
        <v>30681.59</v>
      </c>
      <c r="V169" s="47">
        <v>50313.7</v>
      </c>
      <c r="W169" s="47">
        <v>14825.84</v>
      </c>
      <c r="X169" s="21">
        <v>65139.54</v>
      </c>
    </row>
    <row r="170" spans="1:26" ht="13">
      <c r="A170" s="2" t="s">
        <v>288</v>
      </c>
      <c r="B170" s="2" t="s">
        <v>171</v>
      </c>
      <c r="C170" s="118" t="s">
        <v>297</v>
      </c>
      <c r="D170" s="19">
        <v>6121.97</v>
      </c>
      <c r="E170" s="20">
        <v>3813.42</v>
      </c>
      <c r="F170" s="21">
        <v>9935.39</v>
      </c>
      <c r="G170" s="19">
        <v>13921.35</v>
      </c>
      <c r="H170" s="20">
        <v>4388.91</v>
      </c>
      <c r="I170" s="21">
        <v>18310.259999999998</v>
      </c>
      <c r="J170" s="19">
        <v>8996.5300000000007</v>
      </c>
      <c r="K170" s="20">
        <v>3994.24</v>
      </c>
      <c r="L170" s="21">
        <v>12990.77</v>
      </c>
      <c r="M170" s="19">
        <v>9178.24</v>
      </c>
      <c r="N170" s="20">
        <v>4292.09</v>
      </c>
      <c r="O170" s="21">
        <v>13470.33</v>
      </c>
      <c r="P170" s="19">
        <v>8864.89</v>
      </c>
      <c r="Q170" s="20">
        <v>4163.18</v>
      </c>
      <c r="R170" s="21">
        <v>13028.07</v>
      </c>
      <c r="S170" s="19">
        <v>1495.45</v>
      </c>
      <c r="T170" s="20">
        <v>146.19999999999999</v>
      </c>
      <c r="U170" s="21">
        <v>1641.65</v>
      </c>
      <c r="V170" s="47">
        <v>48578.43</v>
      </c>
      <c r="W170" s="47">
        <v>20798.04</v>
      </c>
      <c r="X170" s="21">
        <v>69376.47</v>
      </c>
    </row>
    <row r="171" spans="1:26" ht="13">
      <c r="A171" s="2" t="s">
        <v>289</v>
      </c>
      <c r="B171" s="2" t="s">
        <v>172</v>
      </c>
      <c r="C171" s="118" t="s">
        <v>297</v>
      </c>
      <c r="D171" s="19">
        <v>1313.6</v>
      </c>
      <c r="E171" s="20">
        <v>6670</v>
      </c>
      <c r="F171" s="21">
        <v>7983.6</v>
      </c>
      <c r="G171" s="19">
        <v>371.3</v>
      </c>
      <c r="H171" s="20">
        <v>5502</v>
      </c>
      <c r="I171" s="21">
        <v>5873.3</v>
      </c>
      <c r="J171" s="19">
        <v>462.6</v>
      </c>
      <c r="K171" s="20">
        <v>4330.5</v>
      </c>
      <c r="L171" s="21">
        <v>4793.1000000000004</v>
      </c>
      <c r="M171" s="19">
        <v>549.1</v>
      </c>
      <c r="N171" s="20">
        <v>5992.1</v>
      </c>
      <c r="O171" s="21">
        <v>6541.2</v>
      </c>
      <c r="P171" s="19">
        <v>82</v>
      </c>
      <c r="Q171" s="20">
        <v>6913.6</v>
      </c>
      <c r="R171" s="21">
        <v>6995.6</v>
      </c>
      <c r="S171" s="19">
        <v>900.4</v>
      </c>
      <c r="T171" s="20">
        <v>5885.8</v>
      </c>
      <c r="U171" s="21">
        <v>6786.2</v>
      </c>
      <c r="V171" s="47">
        <v>3679</v>
      </c>
      <c r="W171" s="47">
        <v>35294</v>
      </c>
      <c r="X171" s="21">
        <v>38973</v>
      </c>
    </row>
    <row r="172" spans="1:26" ht="13">
      <c r="A172" s="2" t="s">
        <v>290</v>
      </c>
      <c r="B172" s="2" t="s">
        <v>173</v>
      </c>
      <c r="C172" s="118" t="s">
        <v>297</v>
      </c>
      <c r="D172" s="19">
        <v>4537.3999999999996</v>
      </c>
      <c r="E172" s="20">
        <v>10921.55</v>
      </c>
      <c r="F172" s="21">
        <v>15458.95</v>
      </c>
      <c r="G172" s="19">
        <v>14137.4</v>
      </c>
      <c r="H172" s="20">
        <v>7855.75</v>
      </c>
      <c r="I172" s="21">
        <v>21993.15</v>
      </c>
      <c r="J172" s="19">
        <v>8915.2999999999993</v>
      </c>
      <c r="K172" s="20">
        <v>8389.7000000000007</v>
      </c>
      <c r="L172" s="21">
        <v>17305</v>
      </c>
      <c r="M172" s="19">
        <v>8186.8</v>
      </c>
      <c r="N172" s="20">
        <v>18242.099999999999</v>
      </c>
      <c r="O172" s="21">
        <v>26428.9</v>
      </c>
      <c r="P172" s="19">
        <v>9303.9</v>
      </c>
      <c r="Q172" s="20">
        <v>10771.65</v>
      </c>
      <c r="R172" s="21">
        <v>20075.55</v>
      </c>
      <c r="S172" s="19">
        <v>5888.3</v>
      </c>
      <c r="T172" s="20">
        <v>8694.2000000000007</v>
      </c>
      <c r="U172" s="21">
        <v>14582.5</v>
      </c>
      <c r="V172" s="47">
        <v>50969.1</v>
      </c>
      <c r="W172" s="47">
        <v>64874.95</v>
      </c>
      <c r="X172" s="21">
        <v>115844.05</v>
      </c>
    </row>
    <row r="173" spans="1:26" ht="13">
      <c r="A173" s="2" t="s">
        <v>291</v>
      </c>
      <c r="B173" s="2" t="s">
        <v>174</v>
      </c>
      <c r="C173" s="118" t="s">
        <v>297</v>
      </c>
      <c r="D173" s="19">
        <v>4.82</v>
      </c>
      <c r="E173" s="20">
        <v>4.1399999999999997</v>
      </c>
      <c r="F173" s="21">
        <v>8.9600000000000009</v>
      </c>
      <c r="G173" s="19">
        <v>6.54</v>
      </c>
      <c r="H173" s="20">
        <v>4.29</v>
      </c>
      <c r="I173" s="21">
        <v>10.83</v>
      </c>
      <c r="J173" s="19">
        <v>10.34</v>
      </c>
      <c r="K173" s="20">
        <v>1.04</v>
      </c>
      <c r="L173" s="21">
        <v>11.38</v>
      </c>
      <c r="M173" s="19">
        <v>6.4</v>
      </c>
      <c r="N173" s="20">
        <v>9.89</v>
      </c>
      <c r="O173" s="21">
        <v>16.29</v>
      </c>
      <c r="P173" s="19">
        <v>15.27</v>
      </c>
      <c r="Q173" s="20">
        <v>0.57999999999999996</v>
      </c>
      <c r="R173" s="21">
        <v>15.85</v>
      </c>
      <c r="S173" s="19">
        <v>1.98</v>
      </c>
      <c r="T173" s="20">
        <v>15.73</v>
      </c>
      <c r="U173" s="21">
        <v>17.71</v>
      </c>
      <c r="V173" s="47">
        <v>45.35</v>
      </c>
      <c r="W173" s="47">
        <v>35.67</v>
      </c>
      <c r="X173" s="21">
        <v>81.02</v>
      </c>
    </row>
    <row r="174" spans="1:26" ht="13">
      <c r="A174" s="2" t="s">
        <v>291</v>
      </c>
      <c r="B174" s="2" t="s">
        <v>175</v>
      </c>
      <c r="C174" s="118" t="s">
        <v>297</v>
      </c>
      <c r="D174" s="19">
        <v>8.36</v>
      </c>
      <c r="E174" s="20">
        <v>0.89</v>
      </c>
      <c r="F174" s="21">
        <v>9.25</v>
      </c>
      <c r="G174" s="19">
        <v>4.29</v>
      </c>
      <c r="H174" s="20">
        <v>0.3</v>
      </c>
      <c r="I174" s="21">
        <v>4.59</v>
      </c>
      <c r="J174" s="19">
        <v>0</v>
      </c>
      <c r="K174" s="20">
        <v>0</v>
      </c>
      <c r="L174" s="21">
        <v>0</v>
      </c>
      <c r="M174" s="19">
        <v>0</v>
      </c>
      <c r="N174" s="20">
        <v>0</v>
      </c>
      <c r="O174" s="21">
        <v>0</v>
      </c>
      <c r="P174" s="19">
        <v>4.9000000000000004</v>
      </c>
      <c r="Q174" s="20">
        <v>0.48</v>
      </c>
      <c r="R174" s="21">
        <v>5.38</v>
      </c>
      <c r="S174" s="19">
        <v>6.71</v>
      </c>
      <c r="T174" s="20">
        <v>0.7</v>
      </c>
      <c r="U174" s="21">
        <v>7.41</v>
      </c>
      <c r="V174" s="47">
        <v>24.26</v>
      </c>
      <c r="W174" s="47">
        <v>2.37</v>
      </c>
      <c r="X174" s="21">
        <v>26.63</v>
      </c>
    </row>
    <row r="175" spans="1:26" ht="13">
      <c r="A175" s="2" t="s">
        <v>291</v>
      </c>
      <c r="B175" s="2" t="s">
        <v>176</v>
      </c>
      <c r="C175" s="118" t="s">
        <v>297</v>
      </c>
      <c r="D175" s="19">
        <v>0</v>
      </c>
      <c r="E175" s="20">
        <v>210.08</v>
      </c>
      <c r="F175" s="21">
        <v>210.08</v>
      </c>
      <c r="G175" s="19">
        <v>0.28999999999999998</v>
      </c>
      <c r="H175" s="20">
        <v>142.79</v>
      </c>
      <c r="I175" s="21">
        <v>143.08000000000001</v>
      </c>
      <c r="J175" s="19">
        <v>0</v>
      </c>
      <c r="K175" s="20">
        <v>96.58</v>
      </c>
      <c r="L175" s="21">
        <v>96.58</v>
      </c>
      <c r="M175" s="19">
        <v>0</v>
      </c>
      <c r="N175" s="20">
        <v>117.8</v>
      </c>
      <c r="O175" s="21">
        <v>117.8</v>
      </c>
      <c r="P175" s="19">
        <v>0</v>
      </c>
      <c r="Q175" s="20">
        <v>123.89</v>
      </c>
      <c r="R175" s="21">
        <v>123.89</v>
      </c>
      <c r="S175" s="19">
        <v>0</v>
      </c>
      <c r="T175" s="20">
        <v>113.19</v>
      </c>
      <c r="U175" s="21">
        <v>113.19</v>
      </c>
      <c r="V175" s="47">
        <v>0.28999999999999998</v>
      </c>
      <c r="W175" s="47">
        <v>804.33</v>
      </c>
      <c r="X175" s="21">
        <v>804.62</v>
      </c>
    </row>
    <row r="176" spans="1:26" ht="13">
      <c r="A176" s="2" t="s">
        <v>291</v>
      </c>
      <c r="B176" s="2" t="s">
        <v>177</v>
      </c>
      <c r="C176" s="118" t="s">
        <v>297</v>
      </c>
      <c r="D176" s="19">
        <v>0</v>
      </c>
      <c r="E176" s="20">
        <v>0</v>
      </c>
      <c r="F176" s="21">
        <v>0</v>
      </c>
      <c r="G176" s="19">
        <v>0</v>
      </c>
      <c r="H176" s="20">
        <v>0</v>
      </c>
      <c r="I176" s="21">
        <v>0</v>
      </c>
      <c r="J176" s="19">
        <v>0</v>
      </c>
      <c r="K176" s="20">
        <v>0</v>
      </c>
      <c r="L176" s="21">
        <v>0</v>
      </c>
      <c r="M176" s="19">
        <v>0</v>
      </c>
      <c r="N176" s="20">
        <v>0</v>
      </c>
      <c r="O176" s="21">
        <v>0</v>
      </c>
      <c r="P176" s="19">
        <v>0</v>
      </c>
      <c r="Q176" s="20">
        <v>0</v>
      </c>
      <c r="R176" s="21">
        <v>0</v>
      </c>
      <c r="S176" s="19">
        <v>0</v>
      </c>
      <c r="T176" s="20">
        <v>0</v>
      </c>
      <c r="U176" s="21">
        <v>0</v>
      </c>
      <c r="V176" s="47">
        <v>0</v>
      </c>
      <c r="W176" s="47">
        <v>0</v>
      </c>
      <c r="X176" s="21">
        <v>0</v>
      </c>
    </row>
    <row r="177" spans="1:26" ht="13">
      <c r="A177" s="2" t="s">
        <v>291</v>
      </c>
      <c r="B177" s="2" t="s">
        <v>178</v>
      </c>
      <c r="C177" s="118" t="s">
        <v>297</v>
      </c>
      <c r="D177" s="19">
        <v>499.41</v>
      </c>
      <c r="E177" s="20">
        <v>248.59</v>
      </c>
      <c r="F177" s="21">
        <v>748</v>
      </c>
      <c r="G177" s="19">
        <v>133.24</v>
      </c>
      <c r="H177" s="20">
        <v>164.38</v>
      </c>
      <c r="I177" s="21">
        <v>297.62</v>
      </c>
      <c r="J177" s="19">
        <v>106.33</v>
      </c>
      <c r="K177" s="20">
        <v>38.130000000000003</v>
      </c>
      <c r="L177" s="21">
        <v>144.46</v>
      </c>
      <c r="M177" s="19">
        <v>6.41</v>
      </c>
      <c r="N177" s="20">
        <v>26.42</v>
      </c>
      <c r="O177" s="21">
        <v>32.83</v>
      </c>
      <c r="P177" s="19">
        <v>0.08</v>
      </c>
      <c r="Q177" s="20">
        <v>274.83999999999997</v>
      </c>
      <c r="R177" s="21">
        <v>274.92</v>
      </c>
      <c r="S177" s="19">
        <v>9.0299999999999994</v>
      </c>
      <c r="T177" s="20">
        <v>223.98</v>
      </c>
      <c r="U177" s="21">
        <v>233.01</v>
      </c>
      <c r="V177" s="47">
        <v>754.5</v>
      </c>
      <c r="W177" s="47">
        <v>976.34</v>
      </c>
      <c r="X177" s="21">
        <v>1730.84</v>
      </c>
    </row>
    <row r="178" spans="1:26" ht="13">
      <c r="A178" s="2" t="s">
        <v>291</v>
      </c>
      <c r="B178" s="2" t="s">
        <v>179</v>
      </c>
      <c r="C178" s="118" t="s">
        <v>297</v>
      </c>
      <c r="D178" s="19">
        <v>75.75</v>
      </c>
      <c r="E178" s="20">
        <v>455.1</v>
      </c>
      <c r="F178" s="21">
        <v>530.85</v>
      </c>
      <c r="G178" s="19">
        <v>39.03</v>
      </c>
      <c r="H178" s="20">
        <v>223.18</v>
      </c>
      <c r="I178" s="21">
        <v>262.20999999999998</v>
      </c>
      <c r="J178" s="19">
        <v>21.42</v>
      </c>
      <c r="K178" s="20">
        <v>145.08000000000001</v>
      </c>
      <c r="L178" s="21">
        <v>166.5</v>
      </c>
      <c r="M178" s="19">
        <v>20.66</v>
      </c>
      <c r="N178" s="20">
        <v>135.04</v>
      </c>
      <c r="O178" s="21">
        <v>155.69999999999999</v>
      </c>
      <c r="P178" s="19">
        <v>80.02</v>
      </c>
      <c r="Q178" s="20">
        <v>213.85</v>
      </c>
      <c r="R178" s="21">
        <v>293.87</v>
      </c>
      <c r="S178" s="19">
        <v>124.62</v>
      </c>
      <c r="T178" s="20">
        <v>417.27</v>
      </c>
      <c r="U178" s="21">
        <v>541.89</v>
      </c>
      <c r="V178" s="47">
        <v>361.5</v>
      </c>
      <c r="W178" s="47">
        <v>1589.52</v>
      </c>
      <c r="X178" s="21">
        <v>1951.02</v>
      </c>
      <c r="Z178" s="1"/>
    </row>
    <row r="179" spans="1:26" ht="13">
      <c r="A179" s="2" t="s">
        <v>291</v>
      </c>
      <c r="B179" s="2" t="s">
        <v>180</v>
      </c>
      <c r="C179" s="118" t="s">
        <v>297</v>
      </c>
      <c r="D179" s="19">
        <v>0</v>
      </c>
      <c r="E179" s="20">
        <v>0</v>
      </c>
      <c r="F179" s="21">
        <v>0</v>
      </c>
      <c r="G179" s="19">
        <v>0</v>
      </c>
      <c r="H179" s="20">
        <v>0</v>
      </c>
      <c r="I179" s="21">
        <v>0</v>
      </c>
      <c r="J179" s="19">
        <v>0</v>
      </c>
      <c r="K179" s="20">
        <v>0</v>
      </c>
      <c r="L179" s="21">
        <v>0</v>
      </c>
      <c r="M179" s="19">
        <v>0</v>
      </c>
      <c r="N179" s="20">
        <v>0</v>
      </c>
      <c r="O179" s="21">
        <v>0</v>
      </c>
      <c r="P179" s="19">
        <v>0</v>
      </c>
      <c r="Q179" s="20">
        <v>0</v>
      </c>
      <c r="R179" s="21">
        <v>0</v>
      </c>
      <c r="S179" s="19">
        <v>0</v>
      </c>
      <c r="T179" s="20">
        <v>0</v>
      </c>
      <c r="U179" s="21">
        <v>0</v>
      </c>
      <c r="V179" s="47">
        <v>0</v>
      </c>
      <c r="W179" s="47">
        <v>0</v>
      </c>
      <c r="X179" s="21">
        <v>0</v>
      </c>
    </row>
    <row r="180" spans="1:26" ht="13">
      <c r="A180" s="2" t="s">
        <v>291</v>
      </c>
      <c r="B180" s="2" t="s">
        <v>181</v>
      </c>
      <c r="C180" s="118" t="s">
        <v>297</v>
      </c>
      <c r="D180" s="19">
        <v>0.01</v>
      </c>
      <c r="E180" s="20">
        <v>8.9700000000000006</v>
      </c>
      <c r="F180" s="21">
        <v>8.98</v>
      </c>
      <c r="G180" s="19">
        <v>0.78</v>
      </c>
      <c r="H180" s="20">
        <v>5.12</v>
      </c>
      <c r="I180" s="21">
        <v>5.9</v>
      </c>
      <c r="J180" s="19">
        <v>0.51</v>
      </c>
      <c r="K180" s="20">
        <v>3.52</v>
      </c>
      <c r="L180" s="21">
        <v>4.03</v>
      </c>
      <c r="M180" s="19">
        <v>0.12</v>
      </c>
      <c r="N180" s="20">
        <v>3.55</v>
      </c>
      <c r="O180" s="21">
        <v>3.67</v>
      </c>
      <c r="P180" s="19">
        <v>4.8600000000000003</v>
      </c>
      <c r="Q180" s="20">
        <v>2.91</v>
      </c>
      <c r="R180" s="21">
        <v>7.77</v>
      </c>
      <c r="S180" s="19">
        <v>42.34</v>
      </c>
      <c r="T180" s="20">
        <v>0.55000000000000004</v>
      </c>
      <c r="U180" s="21">
        <v>42.89</v>
      </c>
      <c r="V180" s="47">
        <v>48.62</v>
      </c>
      <c r="W180" s="47">
        <v>24.62</v>
      </c>
      <c r="X180" s="21">
        <v>73.239999999999995</v>
      </c>
    </row>
    <row r="181" spans="1:26" ht="13">
      <c r="A181" s="2" t="s">
        <v>291</v>
      </c>
      <c r="B181" s="2" t="s">
        <v>182</v>
      </c>
      <c r="C181" s="118" t="s">
        <v>297</v>
      </c>
      <c r="D181" s="19">
        <v>7.69</v>
      </c>
      <c r="E181" s="20">
        <v>35.15</v>
      </c>
      <c r="F181" s="21">
        <v>42.84</v>
      </c>
      <c r="G181" s="19">
        <v>6.66</v>
      </c>
      <c r="H181" s="20">
        <v>18.12</v>
      </c>
      <c r="I181" s="21">
        <v>24.78</v>
      </c>
      <c r="J181" s="19">
        <v>1.93</v>
      </c>
      <c r="K181" s="20">
        <v>1.84</v>
      </c>
      <c r="L181" s="21">
        <v>3.77</v>
      </c>
      <c r="M181" s="19">
        <v>7.85</v>
      </c>
      <c r="N181" s="20">
        <v>27.41</v>
      </c>
      <c r="O181" s="21">
        <v>35.26</v>
      </c>
      <c r="P181" s="19">
        <v>11.95</v>
      </c>
      <c r="Q181" s="20">
        <v>30.94</v>
      </c>
      <c r="R181" s="21">
        <v>42.89</v>
      </c>
      <c r="S181" s="19">
        <v>15.28</v>
      </c>
      <c r="T181" s="20">
        <v>50.83</v>
      </c>
      <c r="U181" s="21">
        <v>66.11</v>
      </c>
      <c r="V181" s="47">
        <v>51.36</v>
      </c>
      <c r="W181" s="47">
        <v>164.29</v>
      </c>
      <c r="X181" s="21">
        <v>215.65</v>
      </c>
    </row>
    <row r="182" spans="1:26" ht="13">
      <c r="A182" s="2" t="s">
        <v>291</v>
      </c>
      <c r="B182" s="2" t="s">
        <v>183</v>
      </c>
      <c r="C182" s="118" t="s">
        <v>297</v>
      </c>
      <c r="D182" s="19">
        <v>3.69</v>
      </c>
      <c r="E182" s="20">
        <v>52.68</v>
      </c>
      <c r="F182" s="21">
        <v>56.37</v>
      </c>
      <c r="G182" s="19">
        <v>3.84</v>
      </c>
      <c r="H182" s="20">
        <v>14.62</v>
      </c>
      <c r="I182" s="21">
        <v>18.46</v>
      </c>
      <c r="J182" s="19">
        <v>1.07</v>
      </c>
      <c r="K182" s="20">
        <v>3.07</v>
      </c>
      <c r="L182" s="21">
        <v>4.1399999999999997</v>
      </c>
      <c r="M182" s="19">
        <v>1.63</v>
      </c>
      <c r="N182" s="20">
        <v>25.01</v>
      </c>
      <c r="O182" s="21">
        <v>26.64</v>
      </c>
      <c r="P182" s="19">
        <v>1.24</v>
      </c>
      <c r="Q182" s="20">
        <v>7.73</v>
      </c>
      <c r="R182" s="21">
        <v>8.9700000000000006</v>
      </c>
      <c r="S182" s="19">
        <v>1.31</v>
      </c>
      <c r="T182" s="20">
        <v>11.4</v>
      </c>
      <c r="U182" s="21">
        <v>12.71</v>
      </c>
      <c r="V182" s="47">
        <v>12.78</v>
      </c>
      <c r="W182" s="47">
        <v>114.51</v>
      </c>
      <c r="X182" s="21">
        <v>127.29</v>
      </c>
    </row>
    <row r="183" spans="1:26" ht="13">
      <c r="A183" s="2" t="s">
        <v>291</v>
      </c>
      <c r="B183" s="2" t="s">
        <v>184</v>
      </c>
      <c r="C183" s="118" t="s">
        <v>297</v>
      </c>
      <c r="D183" s="19">
        <v>5.93</v>
      </c>
      <c r="E183" s="20">
        <v>44.01</v>
      </c>
      <c r="F183" s="21">
        <v>49.94</v>
      </c>
      <c r="G183" s="19">
        <v>5.51</v>
      </c>
      <c r="H183" s="20">
        <v>22.25</v>
      </c>
      <c r="I183" s="21">
        <v>27.76</v>
      </c>
      <c r="J183" s="19">
        <v>1.63</v>
      </c>
      <c r="K183" s="20">
        <v>1.6</v>
      </c>
      <c r="L183" s="21">
        <v>3.23</v>
      </c>
      <c r="M183" s="19">
        <v>2.2999999999999998</v>
      </c>
      <c r="N183" s="20">
        <v>9.65</v>
      </c>
      <c r="O183" s="21">
        <v>11.95</v>
      </c>
      <c r="P183" s="19">
        <v>8.39</v>
      </c>
      <c r="Q183" s="20">
        <v>37.799999999999997</v>
      </c>
      <c r="R183" s="21">
        <v>46.19</v>
      </c>
      <c r="S183" s="19">
        <v>11.44</v>
      </c>
      <c r="T183" s="20">
        <v>57.81</v>
      </c>
      <c r="U183" s="21">
        <v>69.25</v>
      </c>
      <c r="V183" s="47">
        <v>35.200000000000003</v>
      </c>
      <c r="W183" s="47">
        <v>173.12</v>
      </c>
      <c r="X183" s="21">
        <v>208.32</v>
      </c>
    </row>
    <row r="184" spans="1:26" ht="13">
      <c r="A184" s="2" t="s">
        <v>291</v>
      </c>
      <c r="B184" s="2" t="s">
        <v>185</v>
      </c>
      <c r="C184" s="118" t="s">
        <v>297</v>
      </c>
      <c r="D184" s="19">
        <v>65.930000000000007</v>
      </c>
      <c r="E184" s="20">
        <v>7.4</v>
      </c>
      <c r="F184" s="21">
        <v>73.33</v>
      </c>
      <c r="G184" s="19">
        <v>3.52</v>
      </c>
      <c r="H184" s="20">
        <v>0.23</v>
      </c>
      <c r="I184" s="21">
        <v>3.75</v>
      </c>
      <c r="J184" s="19">
        <v>21.14</v>
      </c>
      <c r="K184" s="20">
        <v>1.04</v>
      </c>
      <c r="L184" s="21">
        <v>22.18</v>
      </c>
      <c r="M184" s="19">
        <v>18</v>
      </c>
      <c r="N184" s="20">
        <v>2.58</v>
      </c>
      <c r="O184" s="21">
        <v>20.58</v>
      </c>
      <c r="P184" s="19">
        <v>248.48</v>
      </c>
      <c r="Q184" s="20">
        <v>6.29</v>
      </c>
      <c r="R184" s="21">
        <v>254.77</v>
      </c>
      <c r="S184" s="19">
        <v>531.49</v>
      </c>
      <c r="T184" s="20">
        <v>3.14</v>
      </c>
      <c r="U184" s="21">
        <v>534.63</v>
      </c>
      <c r="V184" s="47">
        <v>888.56</v>
      </c>
      <c r="W184" s="47">
        <v>20.68</v>
      </c>
      <c r="X184" s="21">
        <v>909.24</v>
      </c>
    </row>
    <row r="185" spans="1:26" ht="13">
      <c r="A185" s="2" t="s">
        <v>291</v>
      </c>
      <c r="B185" s="2" t="s">
        <v>186</v>
      </c>
      <c r="C185" s="118" t="s">
        <v>297</v>
      </c>
      <c r="D185" s="19">
        <v>950.66</v>
      </c>
      <c r="E185" s="20">
        <v>48.07</v>
      </c>
      <c r="F185" s="21">
        <v>998.73</v>
      </c>
      <c r="G185" s="19">
        <v>238.31</v>
      </c>
      <c r="H185" s="20">
        <v>2.5099999999999998</v>
      </c>
      <c r="I185" s="21">
        <v>240.82</v>
      </c>
      <c r="J185" s="19">
        <v>0</v>
      </c>
      <c r="K185" s="20">
        <v>0</v>
      </c>
      <c r="L185" s="21">
        <v>0</v>
      </c>
      <c r="M185" s="19">
        <v>0</v>
      </c>
      <c r="N185" s="20">
        <v>0</v>
      </c>
      <c r="O185" s="21">
        <v>0</v>
      </c>
      <c r="P185" s="19">
        <v>0</v>
      </c>
      <c r="Q185" s="20">
        <v>0</v>
      </c>
      <c r="R185" s="21">
        <v>0</v>
      </c>
      <c r="S185" s="19">
        <v>0</v>
      </c>
      <c r="T185" s="20">
        <v>0</v>
      </c>
      <c r="U185" s="21">
        <v>0</v>
      </c>
      <c r="V185" s="47">
        <v>1188.97</v>
      </c>
      <c r="W185" s="47">
        <v>50.58</v>
      </c>
      <c r="X185" s="21">
        <v>1239.55</v>
      </c>
    </row>
    <row r="186" spans="1:26" ht="13">
      <c r="A186" s="2" t="s">
        <v>291</v>
      </c>
      <c r="B186" s="2" t="s">
        <v>187</v>
      </c>
      <c r="C186" s="118" t="s">
        <v>297</v>
      </c>
      <c r="D186" s="19">
        <v>2.5499999999999998</v>
      </c>
      <c r="E186" s="20">
        <v>40.270000000000003</v>
      </c>
      <c r="F186" s="21">
        <v>42.82</v>
      </c>
      <c r="G186" s="19">
        <v>5.84</v>
      </c>
      <c r="H186" s="20">
        <v>54</v>
      </c>
      <c r="I186" s="21">
        <v>59.84</v>
      </c>
      <c r="J186" s="19">
        <v>1.53</v>
      </c>
      <c r="K186" s="20">
        <v>28.79</v>
      </c>
      <c r="L186" s="21">
        <v>30.32</v>
      </c>
      <c r="M186" s="19">
        <v>4.57</v>
      </c>
      <c r="N186" s="20">
        <v>31.75</v>
      </c>
      <c r="O186" s="21">
        <v>36.32</v>
      </c>
      <c r="P186" s="19">
        <v>5.93</v>
      </c>
      <c r="Q186" s="20">
        <v>23.55</v>
      </c>
      <c r="R186" s="21">
        <v>29.48</v>
      </c>
      <c r="S186" s="19">
        <v>1.19</v>
      </c>
      <c r="T186" s="20">
        <v>40.46</v>
      </c>
      <c r="U186" s="21">
        <v>41.65</v>
      </c>
      <c r="V186" s="47">
        <v>21.61</v>
      </c>
      <c r="W186" s="47">
        <v>218.82</v>
      </c>
      <c r="X186" s="21">
        <v>240.43</v>
      </c>
    </row>
    <row r="187" spans="1:26" ht="13">
      <c r="A187" s="2" t="s">
        <v>291</v>
      </c>
      <c r="B187" s="2" t="s">
        <v>188</v>
      </c>
      <c r="C187" s="118" t="s">
        <v>297</v>
      </c>
      <c r="D187" s="19">
        <v>299.26</v>
      </c>
      <c r="E187" s="20">
        <v>35.4</v>
      </c>
      <c r="F187" s="21">
        <v>334.66</v>
      </c>
      <c r="G187" s="19">
        <v>0</v>
      </c>
      <c r="H187" s="20">
        <v>0</v>
      </c>
      <c r="I187" s="21">
        <v>0</v>
      </c>
      <c r="J187" s="19">
        <v>0</v>
      </c>
      <c r="K187" s="20">
        <v>0</v>
      </c>
      <c r="L187" s="21">
        <v>0</v>
      </c>
      <c r="M187" s="19">
        <v>622.9</v>
      </c>
      <c r="N187" s="20">
        <v>743.01</v>
      </c>
      <c r="O187" s="21">
        <v>1365.91</v>
      </c>
      <c r="P187" s="19">
        <v>1618.91</v>
      </c>
      <c r="Q187" s="20">
        <v>1420.82</v>
      </c>
      <c r="R187" s="21">
        <v>3039.73</v>
      </c>
      <c r="S187" s="19">
        <v>3479.54</v>
      </c>
      <c r="T187" s="20">
        <v>1535.74</v>
      </c>
      <c r="U187" s="21">
        <v>5015.28</v>
      </c>
      <c r="V187" s="47">
        <v>6020.61</v>
      </c>
      <c r="W187" s="47">
        <v>3734.97</v>
      </c>
      <c r="X187" s="21">
        <v>9755.58</v>
      </c>
    </row>
    <row r="188" spans="1:26" ht="13">
      <c r="A188" s="2" t="s">
        <v>291</v>
      </c>
      <c r="B188" s="2" t="s">
        <v>189</v>
      </c>
      <c r="C188" s="118" t="s">
        <v>297</v>
      </c>
      <c r="D188" s="19">
        <v>178.89</v>
      </c>
      <c r="E188" s="20">
        <v>279.14</v>
      </c>
      <c r="F188" s="21">
        <v>458.03</v>
      </c>
      <c r="G188" s="19">
        <v>139.18</v>
      </c>
      <c r="H188" s="20">
        <v>93.74</v>
      </c>
      <c r="I188" s="21">
        <v>232.92</v>
      </c>
      <c r="J188" s="19">
        <v>63.61</v>
      </c>
      <c r="K188" s="20">
        <v>75.36</v>
      </c>
      <c r="L188" s="21">
        <v>138.97</v>
      </c>
      <c r="M188" s="19">
        <v>151.44</v>
      </c>
      <c r="N188" s="20">
        <v>153.56</v>
      </c>
      <c r="O188" s="21">
        <v>305</v>
      </c>
      <c r="P188" s="19">
        <v>317.18</v>
      </c>
      <c r="Q188" s="20">
        <v>222.87</v>
      </c>
      <c r="R188" s="21">
        <v>540.04999999999995</v>
      </c>
      <c r="S188" s="19">
        <v>561.27</v>
      </c>
      <c r="T188" s="20">
        <v>184.71</v>
      </c>
      <c r="U188" s="21">
        <v>745.98</v>
      </c>
      <c r="V188" s="47">
        <v>1411.57</v>
      </c>
      <c r="W188" s="47">
        <v>1009.38</v>
      </c>
      <c r="X188" s="21">
        <v>2420.9499999999998</v>
      </c>
      <c r="Z188" s="1"/>
    </row>
    <row r="189" spans="1:26" ht="13">
      <c r="A189" s="2" t="s">
        <v>291</v>
      </c>
      <c r="B189" s="2" t="s">
        <v>190</v>
      </c>
      <c r="C189" s="118" t="s">
        <v>297</v>
      </c>
      <c r="D189" s="19">
        <v>192.54</v>
      </c>
      <c r="E189" s="20">
        <v>975.77</v>
      </c>
      <c r="F189" s="21">
        <v>1168.31</v>
      </c>
      <c r="G189" s="19">
        <v>0</v>
      </c>
      <c r="H189" s="20">
        <v>0</v>
      </c>
      <c r="I189" s="21">
        <v>0</v>
      </c>
      <c r="J189" s="19">
        <v>0</v>
      </c>
      <c r="K189" s="20">
        <v>0</v>
      </c>
      <c r="L189" s="21">
        <v>0</v>
      </c>
      <c r="M189" s="19">
        <v>0</v>
      </c>
      <c r="N189" s="20">
        <v>0</v>
      </c>
      <c r="O189" s="21">
        <v>0</v>
      </c>
      <c r="P189" s="19">
        <v>28.63</v>
      </c>
      <c r="Q189" s="20">
        <v>193.33</v>
      </c>
      <c r="R189" s="21">
        <v>221.96</v>
      </c>
      <c r="S189" s="19">
        <v>6.89</v>
      </c>
      <c r="T189" s="20">
        <v>35.92</v>
      </c>
      <c r="U189" s="21">
        <v>42.81</v>
      </c>
      <c r="V189" s="47">
        <v>228.06</v>
      </c>
      <c r="W189" s="47">
        <v>1205.02</v>
      </c>
      <c r="X189" s="21">
        <v>1433.08</v>
      </c>
      <c r="Z189" s="1"/>
    </row>
    <row r="190" spans="1:26" ht="13">
      <c r="A190" s="2" t="s">
        <v>291</v>
      </c>
      <c r="B190" s="2" t="s">
        <v>191</v>
      </c>
      <c r="C190" s="118" t="s">
        <v>297</v>
      </c>
      <c r="D190" s="19">
        <v>156.77000000000001</v>
      </c>
      <c r="E190" s="20">
        <v>1026.18</v>
      </c>
      <c r="F190" s="21">
        <v>1182.95</v>
      </c>
      <c r="G190" s="19">
        <v>0</v>
      </c>
      <c r="H190" s="20">
        <v>0</v>
      </c>
      <c r="I190" s="21">
        <v>0</v>
      </c>
      <c r="J190" s="19">
        <v>0</v>
      </c>
      <c r="K190" s="20">
        <v>0</v>
      </c>
      <c r="L190" s="21">
        <v>0</v>
      </c>
      <c r="M190" s="19">
        <v>0</v>
      </c>
      <c r="N190" s="20">
        <v>0</v>
      </c>
      <c r="O190" s="21">
        <v>0</v>
      </c>
      <c r="P190" s="19">
        <v>204.81</v>
      </c>
      <c r="Q190" s="20">
        <v>228.73</v>
      </c>
      <c r="R190" s="21">
        <v>433.54</v>
      </c>
      <c r="S190" s="19">
        <v>2316.02</v>
      </c>
      <c r="T190" s="20">
        <v>1087.45</v>
      </c>
      <c r="U190" s="21">
        <v>3403.47</v>
      </c>
      <c r="V190" s="47">
        <v>2677.6</v>
      </c>
      <c r="W190" s="47">
        <v>2342.36</v>
      </c>
      <c r="X190" s="21">
        <v>5019.96</v>
      </c>
    </row>
    <row r="191" spans="1:26" ht="13">
      <c r="A191" s="2" t="s">
        <v>291</v>
      </c>
      <c r="B191" s="2" t="s">
        <v>192</v>
      </c>
      <c r="C191" s="118" t="s">
        <v>297</v>
      </c>
      <c r="D191" s="19">
        <v>7.52</v>
      </c>
      <c r="E191" s="20">
        <v>29.01</v>
      </c>
      <c r="F191" s="21">
        <v>36.53</v>
      </c>
      <c r="G191" s="19">
        <v>145.96</v>
      </c>
      <c r="H191" s="20">
        <v>8.17</v>
      </c>
      <c r="I191" s="21">
        <v>154.13</v>
      </c>
      <c r="J191" s="19">
        <v>28.77</v>
      </c>
      <c r="K191" s="20">
        <v>7.57</v>
      </c>
      <c r="L191" s="21">
        <v>36.340000000000003</v>
      </c>
      <c r="M191" s="19">
        <v>0.76</v>
      </c>
      <c r="N191" s="20">
        <v>13.18</v>
      </c>
      <c r="O191" s="21">
        <v>13.94</v>
      </c>
      <c r="P191" s="19">
        <v>3.04</v>
      </c>
      <c r="Q191" s="20">
        <v>18.579999999999998</v>
      </c>
      <c r="R191" s="21">
        <v>21.62</v>
      </c>
      <c r="S191" s="19">
        <v>7.45</v>
      </c>
      <c r="T191" s="20">
        <v>9.44</v>
      </c>
      <c r="U191" s="21">
        <v>16.89</v>
      </c>
      <c r="V191" s="47">
        <v>193.5</v>
      </c>
      <c r="W191" s="47">
        <v>85.95</v>
      </c>
      <c r="X191" s="21">
        <v>279.45</v>
      </c>
    </row>
    <row r="192" spans="1:26" ht="13">
      <c r="A192" s="2" t="s">
        <v>291</v>
      </c>
      <c r="B192" s="2" t="s">
        <v>193</v>
      </c>
      <c r="C192" s="118" t="s">
        <v>297</v>
      </c>
      <c r="D192" s="19">
        <v>0</v>
      </c>
      <c r="E192" s="20">
        <v>0</v>
      </c>
      <c r="F192" s="21">
        <v>0</v>
      </c>
      <c r="G192" s="19">
        <v>0</v>
      </c>
      <c r="H192" s="20">
        <v>0</v>
      </c>
      <c r="I192" s="21">
        <v>0</v>
      </c>
      <c r="J192" s="19">
        <v>0</v>
      </c>
      <c r="K192" s="20">
        <v>0</v>
      </c>
      <c r="L192" s="21">
        <v>0</v>
      </c>
      <c r="M192" s="19">
        <v>0</v>
      </c>
      <c r="N192" s="20">
        <v>0</v>
      </c>
      <c r="O192" s="21">
        <v>0</v>
      </c>
      <c r="P192" s="19">
        <v>0</v>
      </c>
      <c r="Q192" s="20">
        <v>0</v>
      </c>
      <c r="R192" s="21">
        <v>0</v>
      </c>
      <c r="S192" s="19">
        <v>0</v>
      </c>
      <c r="T192" s="20">
        <v>0</v>
      </c>
      <c r="U192" s="21">
        <v>0</v>
      </c>
      <c r="V192" s="47">
        <v>0</v>
      </c>
      <c r="W192" s="47">
        <v>0</v>
      </c>
      <c r="X192" s="21">
        <v>0</v>
      </c>
    </row>
    <row r="193" spans="1:26" ht="13">
      <c r="A193" s="2" t="s">
        <v>291</v>
      </c>
      <c r="B193" s="2" t="s">
        <v>194</v>
      </c>
      <c r="C193" s="118" t="s">
        <v>297</v>
      </c>
      <c r="D193" s="19">
        <v>0</v>
      </c>
      <c r="E193" s="20">
        <v>0</v>
      </c>
      <c r="F193" s="21">
        <v>0</v>
      </c>
      <c r="G193" s="19">
        <v>0</v>
      </c>
      <c r="H193" s="20">
        <v>0</v>
      </c>
      <c r="I193" s="21">
        <v>0</v>
      </c>
      <c r="J193" s="19">
        <v>0</v>
      </c>
      <c r="K193" s="20">
        <v>0</v>
      </c>
      <c r="L193" s="21">
        <v>0</v>
      </c>
      <c r="M193" s="19">
        <v>0</v>
      </c>
      <c r="N193" s="20">
        <v>0</v>
      </c>
      <c r="O193" s="21">
        <v>0</v>
      </c>
      <c r="P193" s="19">
        <v>0</v>
      </c>
      <c r="Q193" s="20">
        <v>0</v>
      </c>
      <c r="R193" s="21">
        <v>0</v>
      </c>
      <c r="S193" s="19">
        <v>0</v>
      </c>
      <c r="T193" s="20">
        <v>0</v>
      </c>
      <c r="U193" s="21">
        <v>0</v>
      </c>
      <c r="V193" s="47">
        <v>0</v>
      </c>
      <c r="W193" s="47">
        <v>0</v>
      </c>
      <c r="X193" s="21">
        <v>0</v>
      </c>
    </row>
    <row r="194" spans="1:26" ht="13">
      <c r="A194" s="2" t="s">
        <v>291</v>
      </c>
      <c r="B194" s="2" t="s">
        <v>195</v>
      </c>
      <c r="C194" s="118" t="s">
        <v>297</v>
      </c>
      <c r="D194" s="19">
        <v>223.36</v>
      </c>
      <c r="E194" s="20">
        <v>418.94</v>
      </c>
      <c r="F194" s="21">
        <v>642.29999999999995</v>
      </c>
      <c r="G194" s="19">
        <v>0.01</v>
      </c>
      <c r="H194" s="20">
        <v>11.07</v>
      </c>
      <c r="I194" s="21">
        <v>11.08</v>
      </c>
      <c r="J194" s="19">
        <v>0</v>
      </c>
      <c r="K194" s="20">
        <v>7.37</v>
      </c>
      <c r="L194" s="21">
        <v>7.37</v>
      </c>
      <c r="M194" s="19">
        <v>0</v>
      </c>
      <c r="N194" s="20">
        <v>0</v>
      </c>
      <c r="O194" s="21">
        <v>0</v>
      </c>
      <c r="P194" s="19">
        <v>0</v>
      </c>
      <c r="Q194" s="20">
        <v>0</v>
      </c>
      <c r="R194" s="21">
        <v>0</v>
      </c>
      <c r="S194" s="19">
        <v>0</v>
      </c>
      <c r="T194" s="20">
        <v>0</v>
      </c>
      <c r="U194" s="21">
        <v>0</v>
      </c>
      <c r="V194" s="47">
        <v>223.37</v>
      </c>
      <c r="W194" s="47">
        <v>437.38</v>
      </c>
      <c r="X194" s="21">
        <v>660.75</v>
      </c>
    </row>
    <row r="195" spans="1:26" ht="13">
      <c r="A195" s="2" t="s">
        <v>291</v>
      </c>
      <c r="B195" s="2" t="s">
        <v>196</v>
      </c>
      <c r="C195" s="118" t="s">
        <v>297</v>
      </c>
      <c r="D195" s="19">
        <v>7.53</v>
      </c>
      <c r="E195" s="20">
        <v>3.62</v>
      </c>
      <c r="F195" s="21">
        <v>11.15</v>
      </c>
      <c r="G195" s="19">
        <v>1.03</v>
      </c>
      <c r="H195" s="20">
        <v>3.25</v>
      </c>
      <c r="I195" s="21">
        <v>4.28</v>
      </c>
      <c r="J195" s="19">
        <v>0.71</v>
      </c>
      <c r="K195" s="20">
        <v>3.42</v>
      </c>
      <c r="L195" s="21">
        <v>4.13</v>
      </c>
      <c r="M195" s="19">
        <v>7.18</v>
      </c>
      <c r="N195" s="20">
        <v>8.73</v>
      </c>
      <c r="O195" s="21">
        <v>15.91</v>
      </c>
      <c r="P195" s="19">
        <v>6.38</v>
      </c>
      <c r="Q195" s="20">
        <v>2.95</v>
      </c>
      <c r="R195" s="21">
        <v>9.33</v>
      </c>
      <c r="S195" s="19">
        <v>0.91</v>
      </c>
      <c r="T195" s="20">
        <v>3.75</v>
      </c>
      <c r="U195" s="21">
        <v>4.66</v>
      </c>
      <c r="V195" s="47">
        <v>23.74</v>
      </c>
      <c r="W195" s="47">
        <v>25.72</v>
      </c>
      <c r="X195" s="21">
        <v>49.46</v>
      </c>
    </row>
    <row r="196" spans="1:26" ht="13">
      <c r="A196" s="2" t="s">
        <v>291</v>
      </c>
      <c r="B196" s="2" t="s">
        <v>197</v>
      </c>
      <c r="C196" s="118" t="s">
        <v>297</v>
      </c>
      <c r="D196" s="19">
        <v>615.77</v>
      </c>
      <c r="E196" s="20">
        <v>117.53</v>
      </c>
      <c r="F196" s="21">
        <v>733.3</v>
      </c>
      <c r="G196" s="19">
        <v>273.23</v>
      </c>
      <c r="H196" s="20">
        <v>24.44</v>
      </c>
      <c r="I196" s="21">
        <v>297.67</v>
      </c>
      <c r="J196" s="19">
        <v>1.57</v>
      </c>
      <c r="K196" s="20">
        <v>0.19</v>
      </c>
      <c r="L196" s="21">
        <v>1.76</v>
      </c>
      <c r="M196" s="19">
        <v>8.14</v>
      </c>
      <c r="N196" s="20">
        <v>0.87</v>
      </c>
      <c r="O196" s="21">
        <v>9.01</v>
      </c>
      <c r="P196" s="19">
        <v>537.75</v>
      </c>
      <c r="Q196" s="20">
        <v>25.57</v>
      </c>
      <c r="R196" s="21">
        <v>563.32000000000005</v>
      </c>
      <c r="S196" s="19">
        <v>614.41</v>
      </c>
      <c r="T196" s="20">
        <v>21.6</v>
      </c>
      <c r="U196" s="21">
        <v>636.01</v>
      </c>
      <c r="V196" s="47">
        <v>2050.87</v>
      </c>
      <c r="W196" s="47">
        <v>190.2</v>
      </c>
      <c r="X196" s="21">
        <v>2241.0700000000002</v>
      </c>
    </row>
    <row r="197" spans="1:26" ht="13">
      <c r="A197" s="2" t="s">
        <v>291</v>
      </c>
      <c r="B197" s="2" t="s">
        <v>198</v>
      </c>
      <c r="C197" s="118" t="s">
        <v>297</v>
      </c>
      <c r="D197" s="19">
        <v>294.82</v>
      </c>
      <c r="E197" s="20">
        <v>186.28</v>
      </c>
      <c r="F197" s="21">
        <v>481.1</v>
      </c>
      <c r="G197" s="19">
        <v>139.13</v>
      </c>
      <c r="H197" s="20">
        <v>65.569999999999993</v>
      </c>
      <c r="I197" s="21">
        <v>204.7</v>
      </c>
      <c r="J197" s="19">
        <v>0.46</v>
      </c>
      <c r="K197" s="20">
        <v>0.44</v>
      </c>
      <c r="L197" s="21">
        <v>0.9</v>
      </c>
      <c r="M197" s="19">
        <v>0.97</v>
      </c>
      <c r="N197" s="20">
        <v>0.57999999999999996</v>
      </c>
      <c r="O197" s="21">
        <v>1.55</v>
      </c>
      <c r="P197" s="19">
        <v>227.67</v>
      </c>
      <c r="Q197" s="20">
        <v>38</v>
      </c>
      <c r="R197" s="21">
        <v>265.67</v>
      </c>
      <c r="S197" s="19">
        <v>214.62</v>
      </c>
      <c r="T197" s="20">
        <v>103.88</v>
      </c>
      <c r="U197" s="21">
        <v>318.5</v>
      </c>
      <c r="V197" s="47">
        <v>877.67</v>
      </c>
      <c r="W197" s="47">
        <v>394.75</v>
      </c>
      <c r="X197" s="21">
        <v>1272.42</v>
      </c>
    </row>
    <row r="198" spans="1:26" ht="13">
      <c r="A198" s="2" t="s">
        <v>291</v>
      </c>
      <c r="B198" s="2" t="s">
        <v>199</v>
      </c>
      <c r="C198" s="118" t="s">
        <v>297</v>
      </c>
      <c r="D198" s="19">
        <v>55.49</v>
      </c>
      <c r="E198" s="20">
        <v>264.49</v>
      </c>
      <c r="F198" s="21">
        <v>319.98</v>
      </c>
      <c r="G198" s="19">
        <v>9.9600000000000009</v>
      </c>
      <c r="H198" s="20">
        <v>257.97000000000003</v>
      </c>
      <c r="I198" s="21">
        <v>267.93</v>
      </c>
      <c r="J198" s="19">
        <v>11.02</v>
      </c>
      <c r="K198" s="20">
        <v>87.89</v>
      </c>
      <c r="L198" s="21">
        <v>98.91</v>
      </c>
      <c r="M198" s="19">
        <v>1.37</v>
      </c>
      <c r="N198" s="20">
        <v>161.25</v>
      </c>
      <c r="O198" s="21">
        <v>162.62</v>
      </c>
      <c r="P198" s="19">
        <v>10.039999999999999</v>
      </c>
      <c r="Q198" s="20">
        <v>144.57</v>
      </c>
      <c r="R198" s="21">
        <v>154.61000000000001</v>
      </c>
      <c r="S198" s="19">
        <v>1.71</v>
      </c>
      <c r="T198" s="20">
        <v>96.44</v>
      </c>
      <c r="U198" s="21">
        <v>98.15</v>
      </c>
      <c r="V198" s="47">
        <v>89.59</v>
      </c>
      <c r="W198" s="47">
        <v>1012.61</v>
      </c>
      <c r="X198" s="21">
        <v>1102.2</v>
      </c>
    </row>
    <row r="199" spans="1:26" ht="13">
      <c r="A199" s="2" t="s">
        <v>291</v>
      </c>
      <c r="B199" s="2" t="s">
        <v>200</v>
      </c>
      <c r="C199" s="118" t="s">
        <v>297</v>
      </c>
      <c r="D199" s="19">
        <v>250.36</v>
      </c>
      <c r="E199" s="20">
        <v>129.11000000000001</v>
      </c>
      <c r="F199" s="21">
        <v>379.47</v>
      </c>
      <c r="G199" s="19">
        <v>36.17</v>
      </c>
      <c r="H199" s="20">
        <v>64.7</v>
      </c>
      <c r="I199" s="21">
        <v>100.87</v>
      </c>
      <c r="J199" s="19">
        <v>27.37</v>
      </c>
      <c r="K199" s="20">
        <v>41.04</v>
      </c>
      <c r="L199" s="21">
        <v>68.41</v>
      </c>
      <c r="M199" s="19">
        <v>9.11</v>
      </c>
      <c r="N199" s="20">
        <v>26.3</v>
      </c>
      <c r="O199" s="21">
        <v>35.409999999999997</v>
      </c>
      <c r="P199" s="19">
        <v>50.75</v>
      </c>
      <c r="Q199" s="20">
        <v>37.39</v>
      </c>
      <c r="R199" s="21">
        <v>88.14</v>
      </c>
      <c r="S199" s="19">
        <v>22.52</v>
      </c>
      <c r="T199" s="20">
        <v>53.52</v>
      </c>
      <c r="U199" s="21">
        <v>76.040000000000006</v>
      </c>
      <c r="V199" s="47">
        <v>396.28</v>
      </c>
      <c r="W199" s="47">
        <v>352.06</v>
      </c>
      <c r="X199" s="21">
        <v>748.34</v>
      </c>
    </row>
    <row r="200" spans="1:26" ht="13">
      <c r="A200" s="2" t="s">
        <v>291</v>
      </c>
      <c r="B200" s="2" t="s">
        <v>201</v>
      </c>
      <c r="C200" s="118" t="s">
        <v>297</v>
      </c>
      <c r="D200" s="19">
        <v>553.37</v>
      </c>
      <c r="E200" s="20">
        <v>445.18</v>
      </c>
      <c r="F200" s="21">
        <v>998.55</v>
      </c>
      <c r="G200" s="19">
        <v>350.67</v>
      </c>
      <c r="H200" s="20">
        <v>381.47</v>
      </c>
      <c r="I200" s="21">
        <v>732.14</v>
      </c>
      <c r="J200" s="19">
        <v>985.53</v>
      </c>
      <c r="K200" s="20">
        <v>92.29</v>
      </c>
      <c r="L200" s="21">
        <v>1077.82</v>
      </c>
      <c r="M200" s="19">
        <v>312.11</v>
      </c>
      <c r="N200" s="20">
        <v>30.8</v>
      </c>
      <c r="O200" s="21">
        <v>342.91</v>
      </c>
      <c r="P200" s="19">
        <v>125.35</v>
      </c>
      <c r="Q200" s="20">
        <v>47.83</v>
      </c>
      <c r="R200" s="21">
        <v>173.18</v>
      </c>
      <c r="S200" s="19">
        <v>104.06</v>
      </c>
      <c r="T200" s="20">
        <v>47.18</v>
      </c>
      <c r="U200" s="21">
        <v>151.24</v>
      </c>
      <c r="V200" s="47">
        <v>2431.09</v>
      </c>
      <c r="W200" s="47">
        <v>1044.75</v>
      </c>
      <c r="X200" s="21">
        <v>3475.84</v>
      </c>
    </row>
    <row r="201" spans="1:26" ht="13">
      <c r="A201" s="2" t="s">
        <v>291</v>
      </c>
      <c r="B201" s="2" t="s">
        <v>202</v>
      </c>
      <c r="C201" s="118" t="s">
        <v>297</v>
      </c>
      <c r="D201" s="19">
        <v>3.07</v>
      </c>
      <c r="E201" s="20">
        <v>12.39</v>
      </c>
      <c r="F201" s="21">
        <v>15.46</v>
      </c>
      <c r="G201" s="19">
        <v>9.9700000000000006</v>
      </c>
      <c r="H201" s="20">
        <v>7.55</v>
      </c>
      <c r="I201" s="21">
        <v>17.52</v>
      </c>
      <c r="J201" s="19">
        <v>2.71</v>
      </c>
      <c r="K201" s="20">
        <v>3.54</v>
      </c>
      <c r="L201" s="21">
        <v>6.25</v>
      </c>
      <c r="M201" s="19">
        <v>0.18</v>
      </c>
      <c r="N201" s="20">
        <v>13.09</v>
      </c>
      <c r="O201" s="21">
        <v>13.27</v>
      </c>
      <c r="P201" s="19">
        <v>13.59</v>
      </c>
      <c r="Q201" s="20">
        <v>41.4</v>
      </c>
      <c r="R201" s="21">
        <v>54.99</v>
      </c>
      <c r="S201" s="19">
        <v>17.29</v>
      </c>
      <c r="T201" s="20">
        <v>50.67</v>
      </c>
      <c r="U201" s="21">
        <v>67.959999999999994</v>
      </c>
      <c r="V201" s="47">
        <v>46.81</v>
      </c>
      <c r="W201" s="47">
        <v>128.63999999999999</v>
      </c>
      <c r="X201" s="21">
        <v>175.45</v>
      </c>
    </row>
    <row r="202" spans="1:26" ht="13">
      <c r="A202" s="2" t="s">
        <v>291</v>
      </c>
      <c r="B202" s="2" t="s">
        <v>203</v>
      </c>
      <c r="C202" s="118" t="s">
        <v>297</v>
      </c>
      <c r="D202" s="19">
        <v>113.31</v>
      </c>
      <c r="E202" s="20">
        <v>0.62</v>
      </c>
      <c r="F202" s="21">
        <v>113.93</v>
      </c>
      <c r="G202" s="19">
        <v>103.63</v>
      </c>
      <c r="H202" s="20">
        <v>0.95</v>
      </c>
      <c r="I202" s="21">
        <v>104.58</v>
      </c>
      <c r="J202" s="19">
        <v>18.07</v>
      </c>
      <c r="K202" s="20">
        <v>1.08</v>
      </c>
      <c r="L202" s="21">
        <v>19.149999999999999</v>
      </c>
      <c r="M202" s="19">
        <v>0.6</v>
      </c>
      <c r="N202" s="20">
        <v>0.2</v>
      </c>
      <c r="O202" s="21">
        <v>0.8</v>
      </c>
      <c r="P202" s="19">
        <v>11.26</v>
      </c>
      <c r="Q202" s="20">
        <v>0.16</v>
      </c>
      <c r="R202" s="21">
        <v>11.42</v>
      </c>
      <c r="S202" s="19">
        <v>123.8</v>
      </c>
      <c r="T202" s="20">
        <v>1.63</v>
      </c>
      <c r="U202" s="21">
        <v>125.43</v>
      </c>
      <c r="V202" s="47">
        <v>370.67</v>
      </c>
      <c r="W202" s="47">
        <v>4.6399999999999997</v>
      </c>
      <c r="X202" s="21">
        <v>375.31</v>
      </c>
    </row>
    <row r="203" spans="1:26" ht="13">
      <c r="A203" s="2" t="s">
        <v>291</v>
      </c>
      <c r="B203" s="2" t="s">
        <v>204</v>
      </c>
      <c r="C203" s="118" t="s">
        <v>297</v>
      </c>
      <c r="D203" s="19">
        <v>10292.42</v>
      </c>
      <c r="E203" s="20">
        <v>18728.59</v>
      </c>
      <c r="F203" s="21">
        <v>29021.01</v>
      </c>
      <c r="G203" s="19">
        <v>22085.23</v>
      </c>
      <c r="H203" s="20">
        <v>10175.75</v>
      </c>
      <c r="I203" s="21">
        <v>32260.98</v>
      </c>
      <c r="J203" s="19">
        <v>26581.77</v>
      </c>
      <c r="K203" s="20">
        <v>9346.4599999999991</v>
      </c>
      <c r="L203" s="21">
        <v>35928.230000000003</v>
      </c>
      <c r="M203" s="19">
        <v>44193.16</v>
      </c>
      <c r="N203" s="20">
        <v>1046.76</v>
      </c>
      <c r="O203" s="21">
        <v>45239.92</v>
      </c>
      <c r="P203" s="19">
        <v>22800.73</v>
      </c>
      <c r="Q203" s="20">
        <v>6347.73</v>
      </c>
      <c r="R203" s="21">
        <v>29148.46</v>
      </c>
      <c r="S203" s="19">
        <v>13616.04</v>
      </c>
      <c r="T203" s="20">
        <v>11555.41</v>
      </c>
      <c r="U203" s="21">
        <v>25171.45</v>
      </c>
      <c r="V203" s="47">
        <v>139569.35</v>
      </c>
      <c r="W203" s="47">
        <v>57200.7</v>
      </c>
      <c r="X203" s="21">
        <v>196770.05</v>
      </c>
    </row>
    <row r="204" spans="1:26" ht="13">
      <c r="A204" s="2" t="s">
        <v>291</v>
      </c>
      <c r="B204" s="2" t="s">
        <v>205</v>
      </c>
      <c r="C204" s="118" t="s">
        <v>297</v>
      </c>
      <c r="D204" s="19">
        <v>2549.69</v>
      </c>
      <c r="E204" s="20">
        <v>5828.28</v>
      </c>
      <c r="F204" s="21">
        <v>8377.9699999999993</v>
      </c>
      <c r="G204" s="19">
        <v>2481.4499999999998</v>
      </c>
      <c r="H204" s="20">
        <v>5195.3100000000004</v>
      </c>
      <c r="I204" s="21">
        <v>7676.76</v>
      </c>
      <c r="J204" s="19">
        <v>2525.08</v>
      </c>
      <c r="K204" s="20">
        <v>3043.7</v>
      </c>
      <c r="L204" s="21">
        <v>5568.78</v>
      </c>
      <c r="M204" s="19">
        <v>2207.06</v>
      </c>
      <c r="N204" s="20">
        <v>730.78</v>
      </c>
      <c r="O204" s="21">
        <v>2937.84</v>
      </c>
      <c r="P204" s="19">
        <v>1876.19</v>
      </c>
      <c r="Q204" s="20">
        <v>0</v>
      </c>
      <c r="R204" s="21">
        <v>1876.19</v>
      </c>
      <c r="S204" s="19">
        <v>3807.84</v>
      </c>
      <c r="T204" s="20">
        <v>6661.7</v>
      </c>
      <c r="U204" s="21">
        <v>10469.540000000001</v>
      </c>
      <c r="V204" s="47">
        <v>15447.31</v>
      </c>
      <c r="W204" s="47">
        <v>21459.77</v>
      </c>
      <c r="X204" s="21">
        <v>36907.08</v>
      </c>
    </row>
    <row r="205" spans="1:26" ht="13">
      <c r="A205" s="2" t="s">
        <v>291</v>
      </c>
      <c r="B205" s="2" t="s">
        <v>206</v>
      </c>
      <c r="C205" s="118" t="s">
        <v>297</v>
      </c>
      <c r="D205" s="19">
        <v>477.44</v>
      </c>
      <c r="E205" s="20">
        <v>510.09</v>
      </c>
      <c r="F205" s="21">
        <v>987.53</v>
      </c>
      <c r="G205" s="19">
        <v>99.42</v>
      </c>
      <c r="H205" s="20">
        <v>13.92</v>
      </c>
      <c r="I205" s="21">
        <v>113.34</v>
      </c>
      <c r="J205" s="19">
        <v>0</v>
      </c>
      <c r="K205" s="20">
        <v>0</v>
      </c>
      <c r="L205" s="21">
        <v>0</v>
      </c>
      <c r="M205" s="19">
        <v>0</v>
      </c>
      <c r="N205" s="20">
        <v>0</v>
      </c>
      <c r="O205" s="21">
        <v>0</v>
      </c>
      <c r="P205" s="19">
        <v>0</v>
      </c>
      <c r="Q205" s="20">
        <v>0</v>
      </c>
      <c r="R205" s="21">
        <v>0</v>
      </c>
      <c r="S205" s="19">
        <v>0</v>
      </c>
      <c r="T205" s="20">
        <v>0</v>
      </c>
      <c r="U205" s="21">
        <v>0</v>
      </c>
      <c r="V205" s="47">
        <v>576.86</v>
      </c>
      <c r="W205" s="47">
        <v>524.01</v>
      </c>
      <c r="X205" s="21">
        <v>1100.8699999999999</v>
      </c>
    </row>
    <row r="206" spans="1:26" ht="13">
      <c r="A206" s="2" t="s">
        <v>291</v>
      </c>
      <c r="B206" s="2" t="s">
        <v>207</v>
      </c>
      <c r="C206" s="118" t="s">
        <v>297</v>
      </c>
      <c r="D206" s="19">
        <v>26.81</v>
      </c>
      <c r="E206" s="20">
        <v>34.909999999999997</v>
      </c>
      <c r="F206" s="21">
        <v>61.72</v>
      </c>
      <c r="G206" s="19">
        <v>7.31</v>
      </c>
      <c r="H206" s="20">
        <v>10.26</v>
      </c>
      <c r="I206" s="21">
        <v>17.57</v>
      </c>
      <c r="J206" s="19">
        <v>5.24</v>
      </c>
      <c r="K206" s="20">
        <v>0.61</v>
      </c>
      <c r="L206" s="21">
        <v>5.85</v>
      </c>
      <c r="M206" s="19">
        <v>72.260000000000005</v>
      </c>
      <c r="N206" s="20">
        <v>68.63</v>
      </c>
      <c r="O206" s="21">
        <v>140.88999999999999</v>
      </c>
      <c r="P206" s="19">
        <v>54.22</v>
      </c>
      <c r="Q206" s="20">
        <v>35.19</v>
      </c>
      <c r="R206" s="21">
        <v>89.41</v>
      </c>
      <c r="S206" s="19">
        <v>96.43</v>
      </c>
      <c r="T206" s="20">
        <v>102.02</v>
      </c>
      <c r="U206" s="21">
        <v>198.45</v>
      </c>
      <c r="V206" s="47">
        <v>262.27</v>
      </c>
      <c r="W206" s="47">
        <v>251.62</v>
      </c>
      <c r="X206" s="21">
        <v>513.89</v>
      </c>
    </row>
    <row r="207" spans="1:26" ht="13">
      <c r="A207" s="2" t="s">
        <v>291</v>
      </c>
      <c r="B207" s="2" t="s">
        <v>208</v>
      </c>
      <c r="C207" s="118" t="s">
        <v>297</v>
      </c>
      <c r="D207" s="19">
        <v>39.24</v>
      </c>
      <c r="E207" s="20">
        <v>42.42</v>
      </c>
      <c r="F207" s="21">
        <v>81.66</v>
      </c>
      <c r="G207" s="19">
        <v>5.6</v>
      </c>
      <c r="H207" s="20">
        <v>5.43</v>
      </c>
      <c r="I207" s="21">
        <v>11.03</v>
      </c>
      <c r="J207" s="19">
        <v>5.95</v>
      </c>
      <c r="K207" s="20">
        <v>0.62</v>
      </c>
      <c r="L207" s="21">
        <v>6.57</v>
      </c>
      <c r="M207" s="19">
        <v>93.05</v>
      </c>
      <c r="N207" s="20">
        <v>56.61</v>
      </c>
      <c r="O207" s="21">
        <v>149.66</v>
      </c>
      <c r="P207" s="19">
        <v>66.790000000000006</v>
      </c>
      <c r="Q207" s="20">
        <v>31.58</v>
      </c>
      <c r="R207" s="21">
        <v>98.37</v>
      </c>
      <c r="S207" s="19">
        <v>93.75</v>
      </c>
      <c r="T207" s="20">
        <v>79.47</v>
      </c>
      <c r="U207" s="21">
        <v>173.22</v>
      </c>
      <c r="V207" s="47">
        <v>304.38</v>
      </c>
      <c r="W207" s="47">
        <v>216.13</v>
      </c>
      <c r="X207" s="21">
        <v>520.51</v>
      </c>
      <c r="Z207" s="1"/>
    </row>
    <row r="208" spans="1:26" ht="13">
      <c r="A208" s="2" t="s">
        <v>291</v>
      </c>
      <c r="B208" s="2" t="s">
        <v>209</v>
      </c>
      <c r="C208" s="118" t="s">
        <v>297</v>
      </c>
      <c r="D208" s="19">
        <v>40.44</v>
      </c>
      <c r="E208" s="20">
        <v>64.739999999999995</v>
      </c>
      <c r="F208" s="21">
        <v>105.18</v>
      </c>
      <c r="G208" s="19">
        <v>68.5</v>
      </c>
      <c r="H208" s="20">
        <v>7.38</v>
      </c>
      <c r="I208" s="21">
        <v>75.88</v>
      </c>
      <c r="J208" s="19">
        <v>10.119999999999999</v>
      </c>
      <c r="K208" s="20">
        <v>7.38</v>
      </c>
      <c r="L208" s="21">
        <v>17.5</v>
      </c>
      <c r="M208" s="19">
        <v>70.58</v>
      </c>
      <c r="N208" s="20">
        <v>11.47</v>
      </c>
      <c r="O208" s="21">
        <v>82.05</v>
      </c>
      <c r="P208" s="19">
        <v>23.82</v>
      </c>
      <c r="Q208" s="20">
        <v>4.8600000000000003</v>
      </c>
      <c r="R208" s="21">
        <v>28.68</v>
      </c>
      <c r="S208" s="19">
        <v>11.4</v>
      </c>
      <c r="T208" s="20">
        <v>12.47</v>
      </c>
      <c r="U208" s="21">
        <v>23.87</v>
      </c>
      <c r="V208" s="47">
        <v>224.86</v>
      </c>
      <c r="W208" s="47">
        <v>108.3</v>
      </c>
      <c r="X208" s="21">
        <v>333.16</v>
      </c>
      <c r="Z208" s="1"/>
    </row>
    <row r="209" spans="1:24" ht="13">
      <c r="A209" s="2" t="s">
        <v>291</v>
      </c>
      <c r="B209" s="2" t="s">
        <v>210</v>
      </c>
      <c r="C209" s="118" t="s">
        <v>297</v>
      </c>
      <c r="D209" s="19">
        <v>40.46</v>
      </c>
      <c r="E209" s="20">
        <v>63.26</v>
      </c>
      <c r="F209" s="21">
        <v>103.72</v>
      </c>
      <c r="G209" s="19">
        <v>49.35</v>
      </c>
      <c r="H209" s="20">
        <v>7.55</v>
      </c>
      <c r="I209" s="21">
        <v>56.9</v>
      </c>
      <c r="J209" s="19">
        <v>17.2</v>
      </c>
      <c r="K209" s="20">
        <v>8.43</v>
      </c>
      <c r="L209" s="21">
        <v>25.63</v>
      </c>
      <c r="M209" s="19">
        <v>61.93</v>
      </c>
      <c r="N209" s="20">
        <v>15.83</v>
      </c>
      <c r="O209" s="21">
        <v>77.760000000000005</v>
      </c>
      <c r="P209" s="19">
        <v>29.01</v>
      </c>
      <c r="Q209" s="20">
        <v>1.74</v>
      </c>
      <c r="R209" s="21">
        <v>30.75</v>
      </c>
      <c r="S209" s="19">
        <v>0</v>
      </c>
      <c r="T209" s="20">
        <v>0</v>
      </c>
      <c r="U209" s="21">
        <v>0</v>
      </c>
      <c r="V209" s="47">
        <v>197.95</v>
      </c>
      <c r="W209" s="47">
        <v>96.81</v>
      </c>
      <c r="X209" s="21">
        <v>294.76</v>
      </c>
    </row>
    <row r="210" spans="1:24" ht="13">
      <c r="A210" s="2" t="s">
        <v>291</v>
      </c>
      <c r="B210" s="2" t="s">
        <v>211</v>
      </c>
      <c r="C210" s="118" t="s">
        <v>297</v>
      </c>
      <c r="D210" s="19">
        <v>274.12</v>
      </c>
      <c r="E210" s="20">
        <v>0.01</v>
      </c>
      <c r="F210" s="21">
        <v>274.13</v>
      </c>
      <c r="G210" s="19">
        <v>253.64</v>
      </c>
      <c r="H210" s="20">
        <v>0.01</v>
      </c>
      <c r="I210" s="21">
        <v>253.65</v>
      </c>
      <c r="J210" s="19">
        <v>22.71</v>
      </c>
      <c r="K210" s="20">
        <v>0</v>
      </c>
      <c r="L210" s="21">
        <v>22.71</v>
      </c>
      <c r="M210" s="19">
        <v>112.28</v>
      </c>
      <c r="N210" s="20">
        <v>0.05</v>
      </c>
      <c r="O210" s="21">
        <v>112.33</v>
      </c>
      <c r="P210" s="19">
        <v>166.36</v>
      </c>
      <c r="Q210" s="20">
        <v>1.72</v>
      </c>
      <c r="R210" s="21">
        <v>168.08</v>
      </c>
      <c r="S210" s="19">
        <v>16.91</v>
      </c>
      <c r="T210" s="20">
        <v>65.36</v>
      </c>
      <c r="U210" s="21">
        <v>82.27</v>
      </c>
      <c r="V210" s="47">
        <v>846.02</v>
      </c>
      <c r="W210" s="47">
        <v>67.150000000000006</v>
      </c>
      <c r="X210" s="21">
        <v>913.17</v>
      </c>
    </row>
    <row r="211" spans="1:24" ht="13">
      <c r="A211" s="2" t="s">
        <v>291</v>
      </c>
      <c r="B211" s="2" t="s">
        <v>212</v>
      </c>
      <c r="C211" s="118" t="s">
        <v>297</v>
      </c>
      <c r="D211" s="19">
        <v>131.08000000000001</v>
      </c>
      <c r="E211" s="20">
        <v>0.21</v>
      </c>
      <c r="F211" s="21">
        <v>131.29</v>
      </c>
      <c r="G211" s="19">
        <v>40.94</v>
      </c>
      <c r="H211" s="20">
        <v>0.1</v>
      </c>
      <c r="I211" s="21">
        <v>41.04</v>
      </c>
      <c r="J211" s="19">
        <v>135.54</v>
      </c>
      <c r="K211" s="20">
        <v>0.01</v>
      </c>
      <c r="L211" s="21">
        <v>135.55000000000001</v>
      </c>
      <c r="M211" s="19">
        <v>64.66</v>
      </c>
      <c r="N211" s="20">
        <v>0.04</v>
      </c>
      <c r="O211" s="21">
        <v>64.7</v>
      </c>
      <c r="P211" s="19">
        <v>16.329999999999998</v>
      </c>
      <c r="Q211" s="20">
        <v>0.02</v>
      </c>
      <c r="R211" s="21">
        <v>16.350000000000001</v>
      </c>
      <c r="S211" s="19">
        <v>0</v>
      </c>
      <c r="T211" s="20">
        <v>0</v>
      </c>
      <c r="U211" s="21">
        <v>0</v>
      </c>
      <c r="V211" s="47">
        <v>388.55</v>
      </c>
      <c r="W211" s="47">
        <v>0.38</v>
      </c>
      <c r="X211" s="21">
        <v>388.93</v>
      </c>
    </row>
    <row r="212" spans="1:24" ht="13">
      <c r="A212" s="2" t="s">
        <v>292</v>
      </c>
      <c r="B212" s="2" t="s">
        <v>213</v>
      </c>
      <c r="C212" s="118" t="s">
        <v>297</v>
      </c>
      <c r="D212" s="19">
        <v>6888.65</v>
      </c>
      <c r="E212" s="20">
        <v>5846.18</v>
      </c>
      <c r="F212" s="21">
        <v>12734.83</v>
      </c>
      <c r="G212" s="19">
        <v>9684.77</v>
      </c>
      <c r="H212" s="20">
        <v>5592.24</v>
      </c>
      <c r="I212" s="21">
        <v>15277.01</v>
      </c>
      <c r="J212" s="19">
        <v>11310.3</v>
      </c>
      <c r="K212" s="20">
        <v>6276.15</v>
      </c>
      <c r="L212" s="21">
        <v>17586.45</v>
      </c>
      <c r="M212" s="19">
        <v>10603.98</v>
      </c>
      <c r="N212" s="20">
        <v>7736.99</v>
      </c>
      <c r="O212" s="21">
        <v>18340.97</v>
      </c>
      <c r="P212" s="19">
        <v>12611.7</v>
      </c>
      <c r="Q212" s="20">
        <v>5832.68</v>
      </c>
      <c r="R212" s="21">
        <v>18444.38</v>
      </c>
      <c r="S212" s="19">
        <v>13957.92</v>
      </c>
      <c r="T212" s="20">
        <v>2630.07</v>
      </c>
      <c r="U212" s="21">
        <v>16587.990000000002</v>
      </c>
      <c r="V212" s="47">
        <v>65057.32</v>
      </c>
      <c r="W212" s="47">
        <v>33914.31</v>
      </c>
      <c r="X212" s="21">
        <v>98971.63</v>
      </c>
    </row>
    <row r="213" spans="1:24" ht="13">
      <c r="A213" s="2" t="s">
        <v>293</v>
      </c>
      <c r="B213" s="2" t="s">
        <v>214</v>
      </c>
      <c r="C213" s="118" t="s">
        <v>297</v>
      </c>
      <c r="D213" s="19">
        <v>6549.35</v>
      </c>
      <c r="E213" s="20">
        <v>6275.7</v>
      </c>
      <c r="F213" s="21">
        <v>12825.05</v>
      </c>
      <c r="G213" s="19">
        <v>14338.75</v>
      </c>
      <c r="H213" s="20">
        <v>3284.5</v>
      </c>
      <c r="I213" s="21">
        <v>17623.25</v>
      </c>
      <c r="J213" s="19">
        <v>14369.6</v>
      </c>
      <c r="K213" s="20">
        <v>3662.55</v>
      </c>
      <c r="L213" s="21">
        <v>18032.150000000001</v>
      </c>
      <c r="M213" s="19">
        <v>9206.25</v>
      </c>
      <c r="N213" s="20">
        <v>4087.8</v>
      </c>
      <c r="O213" s="21">
        <v>13294.05</v>
      </c>
      <c r="P213" s="19">
        <v>8792.1</v>
      </c>
      <c r="Q213" s="20">
        <v>3283.7</v>
      </c>
      <c r="R213" s="21">
        <v>12075.8</v>
      </c>
      <c r="S213" s="19">
        <v>4717.8999999999996</v>
      </c>
      <c r="T213" s="20">
        <v>7490.55</v>
      </c>
      <c r="U213" s="21">
        <v>12208.45</v>
      </c>
      <c r="V213" s="47">
        <v>57973.95</v>
      </c>
      <c r="W213" s="47">
        <v>28084.799999999999</v>
      </c>
      <c r="X213" s="21">
        <v>86058.75</v>
      </c>
    </row>
    <row r="214" spans="1:24" ht="13">
      <c r="A214" s="2" t="s">
        <v>293</v>
      </c>
      <c r="B214" s="2" t="s">
        <v>215</v>
      </c>
      <c r="C214" s="118" t="s">
        <v>297</v>
      </c>
      <c r="D214" s="19">
        <v>4164.75</v>
      </c>
      <c r="E214" s="20">
        <v>7190.5</v>
      </c>
      <c r="F214" s="21">
        <v>11355.25</v>
      </c>
      <c r="G214" s="19">
        <v>13748</v>
      </c>
      <c r="H214" s="20">
        <v>3538.5</v>
      </c>
      <c r="I214" s="21">
        <v>17286.5</v>
      </c>
      <c r="J214" s="19">
        <v>13362.45</v>
      </c>
      <c r="K214" s="20">
        <v>2998.6</v>
      </c>
      <c r="L214" s="21">
        <v>16361.05</v>
      </c>
      <c r="M214" s="19">
        <v>7751.8</v>
      </c>
      <c r="N214" s="20">
        <v>5345</v>
      </c>
      <c r="O214" s="21">
        <v>13096.8</v>
      </c>
      <c r="P214" s="19">
        <v>10073.950000000001</v>
      </c>
      <c r="Q214" s="20">
        <v>5480.45</v>
      </c>
      <c r="R214" s="21">
        <v>15554.4</v>
      </c>
      <c r="S214" s="19">
        <v>4316.8</v>
      </c>
      <c r="T214" s="20">
        <v>3904.5</v>
      </c>
      <c r="U214" s="21">
        <v>8221.2999999999993</v>
      </c>
      <c r="V214" s="47">
        <v>53417.75</v>
      </c>
      <c r="W214" s="47">
        <v>28457.55</v>
      </c>
      <c r="X214" s="21">
        <v>81875.3</v>
      </c>
    </row>
    <row r="215" spans="1:24" ht="13">
      <c r="A215" s="2" t="s">
        <v>294</v>
      </c>
      <c r="B215" s="2" t="s">
        <v>216</v>
      </c>
      <c r="C215" s="118" t="s">
        <v>297</v>
      </c>
      <c r="D215" s="19">
        <v>1227</v>
      </c>
      <c r="E215" s="20">
        <v>791.9</v>
      </c>
      <c r="F215" s="21">
        <v>2018.9</v>
      </c>
      <c r="G215" s="19">
        <v>563.9</v>
      </c>
      <c r="H215" s="20">
        <v>631.79999999999995</v>
      </c>
      <c r="I215" s="21">
        <v>1195.7</v>
      </c>
      <c r="J215" s="19">
        <v>433.4</v>
      </c>
      <c r="K215" s="20">
        <v>634.79999999999995</v>
      </c>
      <c r="L215" s="21">
        <v>1068.2</v>
      </c>
      <c r="M215" s="19">
        <v>324.89999999999998</v>
      </c>
      <c r="N215" s="20">
        <v>183.2</v>
      </c>
      <c r="O215" s="21">
        <v>508.1</v>
      </c>
      <c r="P215" s="19">
        <v>535.6</v>
      </c>
      <c r="Q215" s="20">
        <v>807.7</v>
      </c>
      <c r="R215" s="21">
        <v>1343.3</v>
      </c>
      <c r="S215" s="19">
        <v>825.4</v>
      </c>
      <c r="T215" s="20">
        <v>936.5</v>
      </c>
      <c r="U215" s="21">
        <v>1761.9</v>
      </c>
      <c r="V215" s="47">
        <v>3910.2</v>
      </c>
      <c r="W215" s="47">
        <v>3985.9</v>
      </c>
      <c r="X215" s="21">
        <v>7896.1</v>
      </c>
    </row>
    <row r="216" spans="1:24" ht="13">
      <c r="A216" s="2" t="s">
        <v>294</v>
      </c>
      <c r="B216" s="2" t="s">
        <v>217</v>
      </c>
      <c r="C216" s="118" t="s">
        <v>297</v>
      </c>
      <c r="D216" s="19">
        <v>1175.7</v>
      </c>
      <c r="E216" s="20">
        <v>877.7</v>
      </c>
      <c r="F216" s="21">
        <v>2053.4</v>
      </c>
      <c r="G216" s="19">
        <v>239.6</v>
      </c>
      <c r="H216" s="20">
        <v>506.4</v>
      </c>
      <c r="I216" s="21">
        <v>746</v>
      </c>
      <c r="J216" s="19">
        <v>262.39999999999998</v>
      </c>
      <c r="K216" s="20">
        <v>1055.7</v>
      </c>
      <c r="L216" s="21">
        <v>1318.1</v>
      </c>
      <c r="M216" s="19">
        <v>245.6</v>
      </c>
      <c r="N216" s="20">
        <v>497.5</v>
      </c>
      <c r="O216" s="21">
        <v>743.1</v>
      </c>
      <c r="P216" s="19">
        <v>0</v>
      </c>
      <c r="Q216" s="20">
        <v>0</v>
      </c>
      <c r="R216" s="21">
        <v>0</v>
      </c>
      <c r="S216" s="19">
        <v>0</v>
      </c>
      <c r="T216" s="20">
        <v>0</v>
      </c>
      <c r="U216" s="21">
        <v>0</v>
      </c>
      <c r="V216" s="47">
        <v>1923.3</v>
      </c>
      <c r="W216" s="47">
        <v>2937.3</v>
      </c>
      <c r="X216" s="21">
        <v>4860.6000000000004</v>
      </c>
    </row>
    <row r="217" spans="1:24" ht="13">
      <c r="A217" s="2" t="s">
        <v>294</v>
      </c>
      <c r="B217" s="2" t="s">
        <v>218</v>
      </c>
      <c r="C217" s="118" t="s">
        <v>297</v>
      </c>
      <c r="D217" s="19">
        <v>798.8</v>
      </c>
      <c r="E217" s="20">
        <v>496.5</v>
      </c>
      <c r="F217" s="21">
        <v>1295.3</v>
      </c>
      <c r="G217" s="19">
        <v>636.1</v>
      </c>
      <c r="H217" s="20">
        <v>993</v>
      </c>
      <c r="I217" s="21">
        <v>1629.1</v>
      </c>
      <c r="J217" s="19">
        <v>556.9</v>
      </c>
      <c r="K217" s="20">
        <v>1031</v>
      </c>
      <c r="L217" s="21">
        <v>1587.9</v>
      </c>
      <c r="M217" s="19">
        <v>258.39999999999998</v>
      </c>
      <c r="N217" s="20">
        <v>220.4</v>
      </c>
      <c r="O217" s="21">
        <v>478.8</v>
      </c>
      <c r="P217" s="19">
        <v>825.7</v>
      </c>
      <c r="Q217" s="20">
        <v>740.5</v>
      </c>
      <c r="R217" s="21">
        <v>1566.2</v>
      </c>
      <c r="S217" s="19">
        <v>673.8</v>
      </c>
      <c r="T217" s="20">
        <v>1354.9</v>
      </c>
      <c r="U217" s="21">
        <v>2028.7</v>
      </c>
      <c r="V217" s="47">
        <v>3749.7</v>
      </c>
      <c r="W217" s="47">
        <v>4836.3</v>
      </c>
      <c r="X217" s="21">
        <v>8586</v>
      </c>
    </row>
    <row r="218" spans="1:24" ht="13">
      <c r="A218" s="2" t="s">
        <v>295</v>
      </c>
      <c r="B218" s="2" t="s">
        <v>219</v>
      </c>
      <c r="C218" s="118" t="s">
        <v>297</v>
      </c>
      <c r="D218" s="19">
        <v>2409.75</v>
      </c>
      <c r="E218" s="20">
        <v>8855.1</v>
      </c>
      <c r="F218" s="21">
        <v>11264.85</v>
      </c>
      <c r="G218" s="19">
        <v>2359.8000000000002</v>
      </c>
      <c r="H218" s="20">
        <v>8549.2999999999993</v>
      </c>
      <c r="I218" s="21">
        <v>10909.1</v>
      </c>
      <c r="J218" s="19">
        <v>1747.85</v>
      </c>
      <c r="K218" s="20">
        <v>11124</v>
      </c>
      <c r="L218" s="21">
        <v>12871.85</v>
      </c>
      <c r="M218" s="19">
        <v>649.79999999999995</v>
      </c>
      <c r="N218" s="20">
        <v>10945.55</v>
      </c>
      <c r="O218" s="21">
        <v>11595.35</v>
      </c>
      <c r="P218" s="19">
        <v>1208.05</v>
      </c>
      <c r="Q218" s="20">
        <v>7060.75</v>
      </c>
      <c r="R218" s="21">
        <v>8268.7999999999993</v>
      </c>
      <c r="S218" s="19">
        <v>1737.8</v>
      </c>
      <c r="T218" s="20">
        <v>6318.95</v>
      </c>
      <c r="U218" s="21">
        <v>8056.75</v>
      </c>
      <c r="V218" s="47">
        <v>10113.049999999999</v>
      </c>
      <c r="W218" s="47">
        <v>52853.65</v>
      </c>
      <c r="X218" s="21">
        <v>62966.7</v>
      </c>
    </row>
    <row r="219" spans="1:24" ht="13">
      <c r="A219" s="2" t="s">
        <v>295</v>
      </c>
      <c r="B219" s="2" t="s">
        <v>220</v>
      </c>
      <c r="C219" s="118" t="s">
        <v>297</v>
      </c>
      <c r="D219" s="19">
        <v>2290.75</v>
      </c>
      <c r="E219" s="20">
        <v>14631.15</v>
      </c>
      <c r="F219" s="21">
        <v>16921.900000000001</v>
      </c>
      <c r="G219" s="19">
        <v>2266.5500000000002</v>
      </c>
      <c r="H219" s="20">
        <v>9594.9</v>
      </c>
      <c r="I219" s="21">
        <v>11861.45</v>
      </c>
      <c r="J219" s="19">
        <v>2132.6999999999998</v>
      </c>
      <c r="K219" s="20">
        <v>9397.35</v>
      </c>
      <c r="L219" s="21">
        <v>11530.05</v>
      </c>
      <c r="M219" s="19">
        <v>1779.5</v>
      </c>
      <c r="N219" s="20">
        <v>10784.6</v>
      </c>
      <c r="O219" s="21">
        <v>12564.1</v>
      </c>
      <c r="P219" s="19">
        <v>1117.1500000000001</v>
      </c>
      <c r="Q219" s="20">
        <v>7540.25</v>
      </c>
      <c r="R219" s="21">
        <v>8657.4</v>
      </c>
      <c r="S219" s="19">
        <v>1915.7</v>
      </c>
      <c r="T219" s="20">
        <v>7312.95</v>
      </c>
      <c r="U219" s="21">
        <v>9228.65</v>
      </c>
      <c r="V219" s="47">
        <v>11502.35</v>
      </c>
      <c r="W219" s="47">
        <v>59261.2</v>
      </c>
      <c r="X219" s="21">
        <v>70763.55</v>
      </c>
    </row>
    <row r="220" spans="1:24" ht="13">
      <c r="A220" s="2" t="s">
        <v>295</v>
      </c>
      <c r="B220" s="2" t="s">
        <v>221</v>
      </c>
      <c r="C220" s="118" t="s">
        <v>297</v>
      </c>
      <c r="D220" s="19">
        <v>0</v>
      </c>
      <c r="E220" s="20">
        <v>0</v>
      </c>
      <c r="F220" s="21">
        <v>0</v>
      </c>
      <c r="G220" s="19">
        <v>0</v>
      </c>
      <c r="H220" s="20">
        <v>0</v>
      </c>
      <c r="I220" s="21">
        <v>0</v>
      </c>
      <c r="J220" s="19">
        <v>0</v>
      </c>
      <c r="K220" s="20">
        <v>0</v>
      </c>
      <c r="L220" s="21">
        <v>0</v>
      </c>
      <c r="M220" s="19">
        <v>0</v>
      </c>
      <c r="N220" s="20">
        <v>0</v>
      </c>
      <c r="O220" s="21">
        <v>0</v>
      </c>
      <c r="P220" s="19">
        <v>0</v>
      </c>
      <c r="Q220" s="20">
        <v>0</v>
      </c>
      <c r="R220" s="21">
        <v>0</v>
      </c>
      <c r="S220" s="19">
        <v>0</v>
      </c>
      <c r="T220" s="20">
        <v>0</v>
      </c>
      <c r="U220" s="21">
        <v>0</v>
      </c>
      <c r="V220" s="47">
        <v>0</v>
      </c>
      <c r="W220" s="47">
        <v>0</v>
      </c>
      <c r="X220" s="21">
        <v>0</v>
      </c>
    </row>
    <row r="221" spans="1:24" ht="13.5" thickBot="1">
      <c r="A221" s="26" t="s">
        <v>295</v>
      </c>
      <c r="B221" s="26" t="s">
        <v>222</v>
      </c>
      <c r="C221" s="119" t="s">
        <v>297</v>
      </c>
      <c r="D221" s="27">
        <v>6383.75</v>
      </c>
      <c r="E221" s="28">
        <v>6065.05</v>
      </c>
      <c r="F221" s="29">
        <v>12448.8</v>
      </c>
      <c r="G221" s="27">
        <v>1983.2</v>
      </c>
      <c r="H221" s="28">
        <v>1708.35</v>
      </c>
      <c r="I221" s="29">
        <v>3691.55</v>
      </c>
      <c r="J221" s="27">
        <v>2382.5</v>
      </c>
      <c r="K221" s="28">
        <v>3471.8</v>
      </c>
      <c r="L221" s="29">
        <v>5854.3</v>
      </c>
      <c r="M221" s="27">
        <v>0</v>
      </c>
      <c r="N221" s="28">
        <v>0</v>
      </c>
      <c r="O221" s="29">
        <v>0</v>
      </c>
      <c r="P221" s="27">
        <v>0</v>
      </c>
      <c r="Q221" s="28">
        <v>0</v>
      </c>
      <c r="R221" s="29">
        <v>0</v>
      </c>
      <c r="S221" s="27">
        <v>0</v>
      </c>
      <c r="T221" s="28">
        <v>0</v>
      </c>
      <c r="U221" s="29">
        <v>0</v>
      </c>
      <c r="V221" s="27">
        <v>10749.45</v>
      </c>
      <c r="W221" s="72">
        <v>11245.2</v>
      </c>
      <c r="X221" s="29">
        <v>21994.65</v>
      </c>
    </row>
    <row r="222" spans="1:24">
      <c r="A222" s="91"/>
      <c r="B222" s="91"/>
      <c r="C222" s="120"/>
      <c r="D222" s="92"/>
      <c r="E222" s="92"/>
      <c r="F222" s="92"/>
      <c r="G222" s="92"/>
      <c r="H222" s="92"/>
      <c r="I222" s="92"/>
      <c r="J222" s="92"/>
      <c r="K222" s="92"/>
      <c r="L222" s="92"/>
      <c r="M222" s="92"/>
      <c r="N222" s="92"/>
      <c r="O222" s="92"/>
      <c r="P222" s="92"/>
      <c r="Q222" s="92"/>
      <c r="R222" s="92"/>
      <c r="S222" s="92"/>
      <c r="T222" s="92"/>
      <c r="U222" s="92"/>
      <c r="V222" s="92"/>
      <c r="W222" s="92"/>
      <c r="X222" s="92"/>
    </row>
    <row r="223" spans="1:24">
      <c r="A223" s="91"/>
      <c r="B223" s="91"/>
      <c r="C223" s="120"/>
      <c r="D223" s="92"/>
      <c r="E223" s="92"/>
      <c r="F223" s="92"/>
      <c r="G223" s="92"/>
      <c r="H223" s="92"/>
      <c r="I223" s="92"/>
      <c r="J223" s="92"/>
      <c r="K223" s="92"/>
      <c r="L223" s="92"/>
      <c r="M223" s="92"/>
      <c r="N223" s="92"/>
      <c r="O223" s="92"/>
      <c r="P223" s="92"/>
      <c r="Q223" s="92"/>
      <c r="R223" s="92"/>
      <c r="S223" s="92"/>
      <c r="T223" s="92"/>
      <c r="U223" s="92"/>
      <c r="V223" s="92"/>
      <c r="W223" s="92"/>
      <c r="X223" s="92"/>
    </row>
    <row r="224" spans="1:24" ht="13" thickBot="1"/>
    <row r="225" spans="1:24">
      <c r="A225" s="93" t="s">
        <v>223</v>
      </c>
      <c r="B225" s="94"/>
      <c r="C225" s="121"/>
      <c r="D225" s="95">
        <v>632929.44999999995</v>
      </c>
      <c r="E225" s="96">
        <v>481435.64</v>
      </c>
      <c r="F225" s="97">
        <v>1114365.0900000001</v>
      </c>
      <c r="G225" s="95">
        <v>803217.67</v>
      </c>
      <c r="H225" s="96">
        <v>431642.33</v>
      </c>
      <c r="I225" s="97">
        <v>1234860</v>
      </c>
      <c r="J225" s="95">
        <v>741548.73</v>
      </c>
      <c r="K225" s="96">
        <v>474356.17</v>
      </c>
      <c r="L225" s="97">
        <v>1215904.8999999999</v>
      </c>
      <c r="M225" s="95">
        <v>731337.44</v>
      </c>
      <c r="N225" s="96">
        <v>528926.85</v>
      </c>
      <c r="O225" s="97">
        <v>1260264.29</v>
      </c>
      <c r="P225" s="95">
        <v>749140.7</v>
      </c>
      <c r="Q225" s="96">
        <v>427412.82</v>
      </c>
      <c r="R225" s="97">
        <v>1176553.52</v>
      </c>
      <c r="S225" s="95">
        <v>772401.45000000065</v>
      </c>
      <c r="T225" s="96">
        <v>493338.95</v>
      </c>
      <c r="U225" s="97">
        <v>1265740.3999999999</v>
      </c>
      <c r="V225" s="95">
        <v>4430575.4400000004</v>
      </c>
      <c r="W225" s="98">
        <v>2837112.76</v>
      </c>
      <c r="X225" s="99">
        <v>7267688.1999999993</v>
      </c>
    </row>
    <row r="226" spans="1:24" ht="13" thickBot="1">
      <c r="A226" s="100" t="s">
        <v>224</v>
      </c>
      <c r="B226" s="101"/>
      <c r="C226" s="122"/>
      <c r="D226" s="102">
        <v>50919.32</v>
      </c>
      <c r="E226" s="103">
        <v>112578.11</v>
      </c>
      <c r="F226" s="104">
        <v>163497.43</v>
      </c>
      <c r="G226" s="102">
        <v>73090.27</v>
      </c>
      <c r="H226" s="103">
        <v>69456.789999999994</v>
      </c>
      <c r="I226" s="104">
        <v>142547.06</v>
      </c>
      <c r="J226" s="102">
        <v>49155.03</v>
      </c>
      <c r="K226" s="103">
        <v>90910.16</v>
      </c>
      <c r="L226" s="104">
        <v>140065.19</v>
      </c>
      <c r="M226" s="102">
        <v>32811.03</v>
      </c>
      <c r="N226" s="103">
        <v>81569.87</v>
      </c>
      <c r="O226" s="104">
        <v>114380.9</v>
      </c>
      <c r="P226" s="102">
        <v>50779.71</v>
      </c>
      <c r="Q226" s="103">
        <v>44184.93</v>
      </c>
      <c r="R226" s="104">
        <v>94964.64</v>
      </c>
      <c r="S226" s="102">
        <v>74637.78</v>
      </c>
      <c r="T226" s="103">
        <v>74146.990000000005</v>
      </c>
      <c r="U226" s="104">
        <v>148784.76999999999</v>
      </c>
      <c r="V226" s="124">
        <v>331393.14</v>
      </c>
      <c r="W226" s="125">
        <v>472846.85</v>
      </c>
      <c r="X226" s="126">
        <v>804239.99</v>
      </c>
    </row>
    <row r="227" spans="1:24" ht="13" thickBot="1">
      <c r="A227" s="107" t="s">
        <v>5</v>
      </c>
      <c r="B227" s="108"/>
      <c r="C227" s="123"/>
      <c r="D227" s="109">
        <v>683848.77</v>
      </c>
      <c r="E227" s="110">
        <v>594013.75</v>
      </c>
      <c r="F227" s="111">
        <v>1277862.52</v>
      </c>
      <c r="G227" s="109">
        <v>876307.94</v>
      </c>
      <c r="H227" s="110">
        <v>501099.12</v>
      </c>
      <c r="I227" s="111">
        <v>1377407.06</v>
      </c>
      <c r="J227" s="109">
        <v>790703.76</v>
      </c>
      <c r="K227" s="110">
        <v>565266.32999999996</v>
      </c>
      <c r="L227" s="111">
        <v>1355970.09</v>
      </c>
      <c r="M227" s="109">
        <v>764148.47</v>
      </c>
      <c r="N227" s="110">
        <v>610496.72</v>
      </c>
      <c r="O227" s="111">
        <v>1374645.19</v>
      </c>
      <c r="P227" s="109">
        <v>799920.41</v>
      </c>
      <c r="Q227" s="110">
        <v>471597.75</v>
      </c>
      <c r="R227" s="111">
        <v>1271518.1599999999</v>
      </c>
      <c r="S227" s="109">
        <v>847039.23000000068</v>
      </c>
      <c r="T227" s="110">
        <v>567485.93999999994</v>
      </c>
      <c r="U227" s="111">
        <v>1414525.17</v>
      </c>
      <c r="V227" s="109">
        <v>4761968.58</v>
      </c>
      <c r="W227" s="112">
        <v>3309959.61</v>
      </c>
      <c r="X227" s="113">
        <v>8071928.1899999995</v>
      </c>
    </row>
    <row r="228" spans="1:24">
      <c r="D228" s="1"/>
    </row>
    <row r="229" spans="1:24">
      <c r="D229" s="1"/>
      <c r="E229" s="1"/>
      <c r="G229" s="1"/>
      <c r="H229" s="1"/>
      <c r="J229" s="1"/>
      <c r="K229" s="1"/>
      <c r="M229" s="1"/>
      <c r="N229" s="1"/>
      <c r="P229" s="1"/>
      <c r="Q229" s="1"/>
      <c r="S229" s="1"/>
      <c r="T229" s="1"/>
      <c r="U229" s="101"/>
      <c r="V229" s="101"/>
      <c r="W229" s="101"/>
      <c r="X229" s="101"/>
    </row>
    <row r="230" spans="1:24" ht="20.149999999999999" customHeight="1">
      <c r="D230" s="1"/>
      <c r="E230" s="1"/>
      <c r="S230" s="101"/>
      <c r="T230" s="101"/>
      <c r="U230" s="101"/>
      <c r="V230" s="115"/>
      <c r="W230" s="115"/>
      <c r="X230" s="115"/>
    </row>
    <row r="231" spans="1:24" ht="20.149999999999999" customHeight="1">
      <c r="A231" s="114"/>
      <c r="D231" s="1"/>
      <c r="E231" s="1"/>
      <c r="S231" s="101"/>
      <c r="T231" s="101"/>
      <c r="U231" s="101"/>
      <c r="V231" s="115"/>
      <c r="W231" s="115"/>
      <c r="X231" s="115"/>
    </row>
    <row r="232" spans="1:24" ht="20.149999999999999" customHeight="1">
      <c r="D232" s="1"/>
      <c r="E232" s="1"/>
      <c r="S232" s="101"/>
      <c r="T232" s="101"/>
      <c r="U232" s="101"/>
      <c r="V232" s="115"/>
      <c r="W232" s="115"/>
      <c r="X232" s="115"/>
    </row>
    <row r="233" spans="1:24" ht="20.149999999999999" customHeight="1">
      <c r="D233" s="1"/>
      <c r="E233" s="1"/>
      <c r="S233" s="101"/>
      <c r="T233" s="101"/>
      <c r="U233" s="101"/>
      <c r="V233" s="115"/>
      <c r="W233" s="115"/>
      <c r="X233" s="115"/>
    </row>
    <row r="234" spans="1:24">
      <c r="D234" s="1"/>
      <c r="E234" s="1"/>
      <c r="S234" s="101"/>
      <c r="T234" s="101"/>
    </row>
    <row r="235" spans="1:24">
      <c r="D235" s="1"/>
      <c r="E235" s="1"/>
      <c r="S235" s="101"/>
      <c r="T235" s="101"/>
    </row>
    <row r="236" spans="1:24">
      <c r="D236" s="1"/>
      <c r="E236" s="1"/>
      <c r="F236" s="1"/>
      <c r="S236" s="101"/>
      <c r="T236" s="101"/>
    </row>
    <row r="237" spans="1:24">
      <c r="F237" s="1"/>
    </row>
  </sheetData>
  <phoneticPr fontId="6" type="noConversion"/>
  <pageMargins left="0.75" right="0.75" top="1" bottom="1" header="0.5" footer="0.5"/>
  <pageSetup paperSize="9" scale="25" orientation="landscape" r:id="rId1"/>
  <headerFooter alignWithMargins="0"/>
  <customProperties>
    <customPr name="EpmWorksheetKeyString_GUID" r:id="rId2"/>
  </customPropertie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7"/>
  <sheetViews>
    <sheetView workbookViewId="0">
      <selection activeCell="E225" sqref="E225"/>
    </sheetView>
  </sheetViews>
  <sheetFormatPr defaultRowHeight="12.5"/>
  <cols>
    <col min="1" max="1" width="11.7265625" customWidth="1"/>
    <col min="2" max="2" width="10.81640625" customWidth="1"/>
    <col min="3" max="3" width="15.81640625" bestFit="1" customWidth="1"/>
    <col min="4" max="4" width="9.7265625" customWidth="1"/>
    <col min="5" max="72" width="12.7265625" customWidth="1"/>
  </cols>
  <sheetData>
    <row r="1" spans="1:27" ht="18">
      <c r="A1" s="81" t="s">
        <v>300</v>
      </c>
    </row>
    <row r="2" spans="1:27" ht="13" thickBot="1"/>
    <row r="3" spans="1:27" ht="13" thickBot="1">
      <c r="E3" s="82">
        <v>39722</v>
      </c>
      <c r="F3" s="83"/>
      <c r="G3" s="84"/>
      <c r="H3" s="82">
        <v>39753</v>
      </c>
      <c r="I3" s="83"/>
      <c r="J3" s="84"/>
      <c r="K3" s="82">
        <v>39783</v>
      </c>
      <c r="L3" s="83"/>
      <c r="M3" s="84"/>
      <c r="N3" s="82">
        <v>39814</v>
      </c>
      <c r="O3" s="85"/>
      <c r="P3" s="84"/>
      <c r="Q3" s="82">
        <v>39845</v>
      </c>
      <c r="R3" s="85"/>
      <c r="S3" s="84"/>
      <c r="T3" s="82">
        <v>39873</v>
      </c>
      <c r="U3" s="83"/>
      <c r="V3" s="84"/>
      <c r="W3" s="85" t="s">
        <v>1</v>
      </c>
      <c r="X3" s="83"/>
      <c r="Y3" s="84"/>
    </row>
    <row r="4" spans="1:27"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7" ht="13">
      <c r="A5" s="2" t="s">
        <v>249</v>
      </c>
      <c r="B5" s="2" t="s">
        <v>6</v>
      </c>
      <c r="C5" s="89" t="s">
        <v>297</v>
      </c>
      <c r="D5" s="129" t="s">
        <v>302</v>
      </c>
      <c r="E5" s="19">
        <v>1183.1199999999999</v>
      </c>
      <c r="F5" s="20">
        <v>4769.28</v>
      </c>
      <c r="G5" s="21">
        <v>5952.4</v>
      </c>
      <c r="H5" s="19">
        <v>1095.44</v>
      </c>
      <c r="I5" s="20">
        <v>3388.73</v>
      </c>
      <c r="J5" s="21">
        <v>4484.17</v>
      </c>
      <c r="K5" s="19">
        <v>909.82</v>
      </c>
      <c r="L5" s="20">
        <v>2379.4699999999998</v>
      </c>
      <c r="M5" s="21">
        <v>3289.29</v>
      </c>
      <c r="N5" s="19">
        <v>1263.9100000000001</v>
      </c>
      <c r="O5" s="20">
        <v>2968.99</v>
      </c>
      <c r="P5" s="21">
        <v>4232.8999999999996</v>
      </c>
      <c r="Q5" s="19">
        <v>793.49</v>
      </c>
      <c r="R5" s="20">
        <v>2812.11</v>
      </c>
      <c r="S5" s="21">
        <v>3605.6</v>
      </c>
      <c r="T5" s="19">
        <v>1229.05</v>
      </c>
      <c r="U5" s="20">
        <v>2785.44</v>
      </c>
      <c r="V5" s="21">
        <v>4014.49</v>
      </c>
      <c r="W5" s="47">
        <v>6474.83</v>
      </c>
      <c r="X5" s="20">
        <v>19104.02</v>
      </c>
      <c r="Y5" s="21">
        <v>25578.85</v>
      </c>
      <c r="AA5" s="1"/>
    </row>
    <row r="6" spans="1:27" ht="13">
      <c r="A6" s="2" t="s">
        <v>250</v>
      </c>
      <c r="B6" s="2" t="s">
        <v>7</v>
      </c>
      <c r="C6" s="89" t="s">
        <v>297</v>
      </c>
      <c r="D6" s="129" t="s">
        <v>298</v>
      </c>
      <c r="E6" s="19">
        <v>5047.6000000000004</v>
      </c>
      <c r="F6" s="20">
        <v>7123.6</v>
      </c>
      <c r="G6" s="21">
        <v>12171.2</v>
      </c>
      <c r="H6" s="19">
        <v>5045.3999999999996</v>
      </c>
      <c r="I6" s="20">
        <v>4643</v>
      </c>
      <c r="J6" s="21">
        <v>9688.4</v>
      </c>
      <c r="K6" s="19">
        <v>4221.3999999999996</v>
      </c>
      <c r="L6" s="20">
        <v>3842.3</v>
      </c>
      <c r="M6" s="21">
        <v>8063.7</v>
      </c>
      <c r="N6" s="19">
        <v>5536.6</v>
      </c>
      <c r="O6" s="20">
        <v>6898.2</v>
      </c>
      <c r="P6" s="21">
        <v>12434.8</v>
      </c>
      <c r="Q6" s="19">
        <v>2315.8000000000002</v>
      </c>
      <c r="R6" s="20">
        <v>2503.1999999999998</v>
      </c>
      <c r="S6" s="21">
        <v>4819</v>
      </c>
      <c r="T6" s="19">
        <v>0</v>
      </c>
      <c r="U6" s="20">
        <v>0</v>
      </c>
      <c r="V6" s="21">
        <v>0</v>
      </c>
      <c r="W6" s="47">
        <v>22166.799999999999</v>
      </c>
      <c r="X6" s="20">
        <v>25010.3</v>
      </c>
      <c r="Y6" s="21">
        <v>47177.1</v>
      </c>
      <c r="AA6" s="1"/>
    </row>
    <row r="7" spans="1:27" ht="13">
      <c r="A7" s="2" t="s">
        <v>251</v>
      </c>
      <c r="B7" s="2" t="s">
        <v>8</v>
      </c>
      <c r="C7" s="89" t="s">
        <v>297</v>
      </c>
      <c r="D7" s="129" t="s">
        <v>302</v>
      </c>
      <c r="E7" s="19">
        <v>247.23</v>
      </c>
      <c r="F7" s="20">
        <v>281.8</v>
      </c>
      <c r="G7" s="21">
        <v>529.03</v>
      </c>
      <c r="H7" s="19">
        <v>0</v>
      </c>
      <c r="I7" s="20">
        <v>0</v>
      </c>
      <c r="J7" s="21">
        <v>0</v>
      </c>
      <c r="K7" s="19">
        <v>119</v>
      </c>
      <c r="L7" s="20">
        <v>214.6</v>
      </c>
      <c r="M7" s="21">
        <v>333.6</v>
      </c>
      <c r="N7" s="19">
        <v>131.84</v>
      </c>
      <c r="O7" s="20">
        <v>31.3</v>
      </c>
      <c r="P7" s="21">
        <v>163.13999999999999</v>
      </c>
      <c r="Q7" s="19">
        <v>69.260000000000005</v>
      </c>
      <c r="R7" s="20">
        <v>0</v>
      </c>
      <c r="S7" s="21">
        <v>69.260000000000005</v>
      </c>
      <c r="T7" s="19">
        <v>0</v>
      </c>
      <c r="U7" s="20">
        <v>1</v>
      </c>
      <c r="V7" s="21">
        <v>1</v>
      </c>
      <c r="W7" s="47">
        <v>567.33000000000004</v>
      </c>
      <c r="X7" s="20">
        <v>528.70000000000005</v>
      </c>
      <c r="Y7" s="21">
        <v>1096.03</v>
      </c>
      <c r="AA7" s="1"/>
    </row>
    <row r="8" spans="1:27" ht="13">
      <c r="A8" s="2" t="s">
        <v>251</v>
      </c>
      <c r="B8" s="2" t="s">
        <v>9</v>
      </c>
      <c r="C8" s="89" t="s">
        <v>297</v>
      </c>
      <c r="D8" s="129" t="s">
        <v>302</v>
      </c>
      <c r="E8" s="19">
        <v>98.37</v>
      </c>
      <c r="F8" s="20">
        <v>173.44</v>
      </c>
      <c r="G8" s="21">
        <v>271.81</v>
      </c>
      <c r="H8" s="19">
        <v>0</v>
      </c>
      <c r="I8" s="20">
        <v>0</v>
      </c>
      <c r="J8" s="21">
        <v>0</v>
      </c>
      <c r="K8" s="19">
        <v>0.47</v>
      </c>
      <c r="L8" s="20">
        <v>18.329999999999998</v>
      </c>
      <c r="M8" s="21">
        <v>18.8</v>
      </c>
      <c r="N8" s="19">
        <v>0</v>
      </c>
      <c r="O8" s="20">
        <v>0</v>
      </c>
      <c r="P8" s="21">
        <v>0</v>
      </c>
      <c r="Q8" s="19">
        <v>0</v>
      </c>
      <c r="R8" s="20">
        <v>0</v>
      </c>
      <c r="S8" s="21">
        <v>0</v>
      </c>
      <c r="T8" s="19">
        <v>2.67</v>
      </c>
      <c r="U8" s="20">
        <v>0.39</v>
      </c>
      <c r="V8" s="21">
        <v>3.06</v>
      </c>
      <c r="W8" s="47">
        <v>101.51</v>
      </c>
      <c r="X8" s="20">
        <v>192.16</v>
      </c>
      <c r="Y8" s="21">
        <v>293.67</v>
      </c>
      <c r="AA8" s="1"/>
    </row>
    <row r="9" spans="1:27" ht="13">
      <c r="A9" s="2" t="s">
        <v>252</v>
      </c>
      <c r="B9" s="2" t="s">
        <v>10</v>
      </c>
      <c r="C9" s="89" t="s">
        <v>297</v>
      </c>
      <c r="D9" s="129" t="s">
        <v>302</v>
      </c>
      <c r="E9" s="19">
        <v>7401.15</v>
      </c>
      <c r="F9" s="20">
        <v>5314.85</v>
      </c>
      <c r="G9" s="21">
        <v>12716</v>
      </c>
      <c r="H9" s="19">
        <v>11928.4</v>
      </c>
      <c r="I9" s="20">
        <v>4598</v>
      </c>
      <c r="J9" s="21">
        <v>16526.400000000001</v>
      </c>
      <c r="K9" s="19">
        <v>4930.45</v>
      </c>
      <c r="L9" s="20">
        <v>5651.2</v>
      </c>
      <c r="M9" s="21">
        <v>10581.65</v>
      </c>
      <c r="N9" s="19">
        <v>8653.4</v>
      </c>
      <c r="O9" s="20">
        <v>7061.45</v>
      </c>
      <c r="P9" s="21">
        <v>15714.85</v>
      </c>
      <c r="Q9" s="19">
        <v>4793.5</v>
      </c>
      <c r="R9" s="20">
        <v>4177.8</v>
      </c>
      <c r="S9" s="21">
        <v>8971.2999999999993</v>
      </c>
      <c r="T9" s="19">
        <v>11905.7</v>
      </c>
      <c r="U9" s="20">
        <v>5015.3</v>
      </c>
      <c r="V9" s="21">
        <v>16921</v>
      </c>
      <c r="W9" s="47">
        <v>49612.6</v>
      </c>
      <c r="X9" s="20">
        <v>31818.6</v>
      </c>
      <c r="Y9" s="21">
        <v>81431.199999999997</v>
      </c>
      <c r="AA9" s="1"/>
    </row>
    <row r="10" spans="1:27" ht="13">
      <c r="A10" s="2" t="s">
        <v>252</v>
      </c>
      <c r="B10" s="2" t="s">
        <v>11</v>
      </c>
      <c r="C10" s="89" t="s">
        <v>298</v>
      </c>
      <c r="D10" s="129" t="s">
        <v>302</v>
      </c>
      <c r="E10" s="19">
        <v>10457.35</v>
      </c>
      <c r="F10" s="20">
        <v>4481.55</v>
      </c>
      <c r="G10" s="21">
        <v>14938.9</v>
      </c>
      <c r="H10" s="19">
        <v>13285.75</v>
      </c>
      <c r="I10" s="20">
        <v>4641.75</v>
      </c>
      <c r="J10" s="21">
        <v>17927.5</v>
      </c>
      <c r="K10" s="19">
        <v>10224.35</v>
      </c>
      <c r="L10" s="20">
        <v>5361.25</v>
      </c>
      <c r="M10" s="21">
        <v>15585.6</v>
      </c>
      <c r="N10" s="19">
        <v>9707.2999999999993</v>
      </c>
      <c r="O10" s="20">
        <v>3460.3</v>
      </c>
      <c r="P10" s="21">
        <v>13167.6</v>
      </c>
      <c r="Q10" s="19">
        <v>7757.15</v>
      </c>
      <c r="R10" s="20">
        <v>3162.85</v>
      </c>
      <c r="S10" s="21">
        <v>10920</v>
      </c>
      <c r="T10" s="19">
        <v>14823.35</v>
      </c>
      <c r="U10" s="20">
        <v>4438</v>
      </c>
      <c r="V10" s="21">
        <v>19261.349999999999</v>
      </c>
      <c r="W10" s="47">
        <v>66255.25</v>
      </c>
      <c r="X10" s="20">
        <v>25545.7</v>
      </c>
      <c r="Y10" s="21">
        <v>91800.95</v>
      </c>
      <c r="AA10" s="1"/>
    </row>
    <row r="11" spans="1:27" ht="13">
      <c r="A11" s="2" t="s">
        <v>253</v>
      </c>
      <c r="B11" s="2" t="s">
        <v>12</v>
      </c>
      <c r="C11" s="89" t="s">
        <v>297</v>
      </c>
      <c r="D11" s="129" t="s">
        <v>303</v>
      </c>
      <c r="E11" s="19">
        <v>3787.35</v>
      </c>
      <c r="F11" s="20">
        <v>11395.95</v>
      </c>
      <c r="G11" s="21">
        <v>15183.3</v>
      </c>
      <c r="H11" s="19">
        <v>4053.95</v>
      </c>
      <c r="I11" s="20">
        <v>6798.4</v>
      </c>
      <c r="J11" s="21">
        <v>10852.35</v>
      </c>
      <c r="K11" s="19">
        <v>8942.25</v>
      </c>
      <c r="L11" s="20">
        <v>7126.55</v>
      </c>
      <c r="M11" s="21">
        <v>16068.8</v>
      </c>
      <c r="N11" s="19">
        <v>5438.15</v>
      </c>
      <c r="O11" s="20">
        <v>6290.05</v>
      </c>
      <c r="P11" s="21">
        <v>11728.2</v>
      </c>
      <c r="Q11" s="19">
        <v>4279.7</v>
      </c>
      <c r="R11" s="20">
        <v>4238.7</v>
      </c>
      <c r="S11" s="21">
        <v>8518.4</v>
      </c>
      <c r="T11" s="19">
        <v>179.3</v>
      </c>
      <c r="U11" s="20">
        <v>186</v>
      </c>
      <c r="V11" s="21">
        <v>365.3</v>
      </c>
      <c r="W11" s="47">
        <v>26680.7</v>
      </c>
      <c r="X11" s="20">
        <v>36035.65</v>
      </c>
      <c r="Y11" s="21">
        <v>62716.35</v>
      </c>
      <c r="AA11" s="1"/>
    </row>
    <row r="12" spans="1:27" ht="13">
      <c r="A12" s="2" t="s">
        <v>253</v>
      </c>
      <c r="B12" s="2" t="s">
        <v>13</v>
      </c>
      <c r="C12" s="89" t="s">
        <v>297</v>
      </c>
      <c r="D12" s="129" t="s">
        <v>303</v>
      </c>
      <c r="E12" s="19">
        <v>4246</v>
      </c>
      <c r="F12" s="20">
        <v>6531</v>
      </c>
      <c r="G12" s="21">
        <v>10777</v>
      </c>
      <c r="H12" s="19">
        <v>2380.3000000000002</v>
      </c>
      <c r="I12" s="20">
        <v>8127.65</v>
      </c>
      <c r="J12" s="21">
        <v>10507.95</v>
      </c>
      <c r="K12" s="19">
        <v>2473.8000000000002</v>
      </c>
      <c r="L12" s="20">
        <v>5451.35</v>
      </c>
      <c r="M12" s="21">
        <v>7925.15</v>
      </c>
      <c r="N12" s="19">
        <v>2667</v>
      </c>
      <c r="O12" s="20">
        <v>7356.4</v>
      </c>
      <c r="P12" s="21">
        <v>10023.4</v>
      </c>
      <c r="Q12" s="19">
        <v>2231.1</v>
      </c>
      <c r="R12" s="20">
        <v>5546.8</v>
      </c>
      <c r="S12" s="21">
        <v>7777.9</v>
      </c>
      <c r="T12" s="19">
        <v>1692</v>
      </c>
      <c r="U12" s="20">
        <v>2687.85</v>
      </c>
      <c r="V12" s="21">
        <v>4379.8500000000004</v>
      </c>
      <c r="W12" s="47">
        <v>15690.2</v>
      </c>
      <c r="X12" s="20">
        <v>35701.050000000003</v>
      </c>
      <c r="Y12" s="21">
        <v>51391.25</v>
      </c>
      <c r="AA12" s="1"/>
    </row>
    <row r="13" spans="1:27" ht="13">
      <c r="A13" s="2" t="s">
        <v>253</v>
      </c>
      <c r="B13" s="2" t="s">
        <v>14</v>
      </c>
      <c r="C13" s="89" t="s">
        <v>297</v>
      </c>
      <c r="D13" s="129" t="s">
        <v>303</v>
      </c>
      <c r="E13" s="19">
        <v>3253</v>
      </c>
      <c r="F13" s="20">
        <v>9833.9</v>
      </c>
      <c r="G13" s="21">
        <v>13086.9</v>
      </c>
      <c r="H13" s="19">
        <v>4570</v>
      </c>
      <c r="I13" s="20">
        <v>7666.75</v>
      </c>
      <c r="J13" s="21">
        <v>12236.75</v>
      </c>
      <c r="K13" s="19">
        <v>8311.5</v>
      </c>
      <c r="L13" s="20">
        <v>7889.7</v>
      </c>
      <c r="M13" s="21">
        <v>16201.2</v>
      </c>
      <c r="N13" s="19">
        <v>6378.65</v>
      </c>
      <c r="O13" s="20">
        <v>6851.3</v>
      </c>
      <c r="P13" s="21">
        <v>13229.95</v>
      </c>
      <c r="Q13" s="19">
        <v>4852.75</v>
      </c>
      <c r="R13" s="20">
        <v>5896.05</v>
      </c>
      <c r="S13" s="21">
        <v>10748.8</v>
      </c>
      <c r="T13" s="19">
        <v>5431.3</v>
      </c>
      <c r="U13" s="20">
        <v>5050</v>
      </c>
      <c r="V13" s="21">
        <v>10481.299999999999</v>
      </c>
      <c r="W13" s="47">
        <v>32797.199999999997</v>
      </c>
      <c r="X13" s="20">
        <v>43187.7</v>
      </c>
      <c r="Y13" s="21">
        <v>75984.899999999994</v>
      </c>
      <c r="AA13" s="1"/>
    </row>
    <row r="14" spans="1:27" ht="13">
      <c r="A14" s="2" t="s">
        <v>253</v>
      </c>
      <c r="B14" s="2" t="s">
        <v>15</v>
      </c>
      <c r="C14" s="89" t="s">
        <v>297</v>
      </c>
      <c r="D14" s="129" t="s">
        <v>303</v>
      </c>
      <c r="E14" s="19">
        <v>2948.65</v>
      </c>
      <c r="F14" s="20">
        <v>12463.55</v>
      </c>
      <c r="G14" s="21">
        <v>15412.2</v>
      </c>
      <c r="H14" s="19">
        <v>4737.75</v>
      </c>
      <c r="I14" s="20">
        <v>7930</v>
      </c>
      <c r="J14" s="21">
        <v>12667.75</v>
      </c>
      <c r="K14" s="19">
        <v>6802.95</v>
      </c>
      <c r="L14" s="20">
        <v>8406.1</v>
      </c>
      <c r="M14" s="21">
        <v>15209.05</v>
      </c>
      <c r="N14" s="19">
        <v>6660.8</v>
      </c>
      <c r="O14" s="20">
        <v>7281.4</v>
      </c>
      <c r="P14" s="21">
        <v>13942.2</v>
      </c>
      <c r="Q14" s="19">
        <v>4356.3500000000004</v>
      </c>
      <c r="R14" s="20">
        <v>3873</v>
      </c>
      <c r="S14" s="21">
        <v>8229.35</v>
      </c>
      <c r="T14" s="19">
        <v>5113</v>
      </c>
      <c r="U14" s="20">
        <v>6085.95</v>
      </c>
      <c r="V14" s="21">
        <v>11198.95</v>
      </c>
      <c r="W14" s="47">
        <v>30619.5</v>
      </c>
      <c r="X14" s="20">
        <v>46040</v>
      </c>
      <c r="Y14" s="21">
        <v>76659.5</v>
      </c>
      <c r="AA14" s="1"/>
    </row>
    <row r="15" spans="1:27" ht="13">
      <c r="A15" s="2" t="s">
        <v>254</v>
      </c>
      <c r="B15" s="2" t="s">
        <v>16</v>
      </c>
      <c r="C15" s="89" t="s">
        <v>297</v>
      </c>
      <c r="D15" s="129" t="s">
        <v>303</v>
      </c>
      <c r="E15" s="19">
        <v>2674.98</v>
      </c>
      <c r="F15" s="20">
        <v>7783.38</v>
      </c>
      <c r="G15" s="21">
        <v>10458.36</v>
      </c>
      <c r="H15" s="19">
        <v>0</v>
      </c>
      <c r="I15" s="20">
        <v>0</v>
      </c>
      <c r="J15" s="21">
        <v>0</v>
      </c>
      <c r="K15" s="19">
        <v>339.12</v>
      </c>
      <c r="L15" s="20">
        <v>312.83999999999997</v>
      </c>
      <c r="M15" s="21">
        <v>651.96</v>
      </c>
      <c r="N15" s="19">
        <v>3131.91</v>
      </c>
      <c r="O15" s="20">
        <v>9807.75</v>
      </c>
      <c r="P15" s="21">
        <v>12939.66</v>
      </c>
      <c r="Q15" s="19">
        <v>3876.57</v>
      </c>
      <c r="R15" s="20">
        <v>6160.41</v>
      </c>
      <c r="S15" s="21">
        <v>10036.98</v>
      </c>
      <c r="T15" s="19">
        <v>5777.28</v>
      </c>
      <c r="U15" s="20">
        <v>6144.75</v>
      </c>
      <c r="V15" s="21">
        <v>11922.03</v>
      </c>
      <c r="W15" s="47">
        <v>15799.86</v>
      </c>
      <c r="X15" s="20">
        <v>30209.13</v>
      </c>
      <c r="Y15" s="21">
        <v>46008.99</v>
      </c>
      <c r="AA15" s="1"/>
    </row>
    <row r="16" spans="1:27" ht="13">
      <c r="A16" s="2" t="s">
        <v>255</v>
      </c>
      <c r="B16" s="2" t="s">
        <v>17</v>
      </c>
      <c r="C16" s="89" t="s">
        <v>297</v>
      </c>
      <c r="D16" s="129" t="s">
        <v>298</v>
      </c>
      <c r="E16" s="19">
        <v>2725.58</v>
      </c>
      <c r="F16" s="20">
        <v>3747.02</v>
      </c>
      <c r="G16" s="21">
        <v>6472.6</v>
      </c>
      <c r="H16" s="19">
        <v>2005.73</v>
      </c>
      <c r="I16" s="20">
        <v>1362.6</v>
      </c>
      <c r="J16" s="21">
        <v>3368.33</v>
      </c>
      <c r="K16" s="19">
        <v>1523.33</v>
      </c>
      <c r="L16" s="20">
        <v>1186.6600000000001</v>
      </c>
      <c r="M16" s="21">
        <v>2709.99</v>
      </c>
      <c r="N16" s="19">
        <v>1571.04</v>
      </c>
      <c r="O16" s="20">
        <v>1002.62</v>
      </c>
      <c r="P16" s="21">
        <v>2573.66</v>
      </c>
      <c r="Q16" s="19">
        <v>1561.3</v>
      </c>
      <c r="R16" s="20">
        <v>1359.67</v>
      </c>
      <c r="S16" s="21">
        <v>2920.97</v>
      </c>
      <c r="T16" s="19">
        <v>2065.5100000000002</v>
      </c>
      <c r="U16" s="20">
        <v>1387.56</v>
      </c>
      <c r="V16" s="21">
        <v>3453.07</v>
      </c>
      <c r="W16" s="47">
        <v>11452.49</v>
      </c>
      <c r="X16" s="20">
        <v>10046.129999999999</v>
      </c>
      <c r="Y16" s="21">
        <v>21498.62</v>
      </c>
      <c r="AA16" s="1"/>
    </row>
    <row r="17" spans="1:27" ht="13">
      <c r="A17" s="2" t="s">
        <v>256</v>
      </c>
      <c r="B17" s="2" t="s">
        <v>18</v>
      </c>
      <c r="C17" s="89" t="s">
        <v>297</v>
      </c>
      <c r="D17" s="129" t="s">
        <v>302</v>
      </c>
      <c r="E17" s="19">
        <v>3545.45</v>
      </c>
      <c r="F17" s="20">
        <v>5897.2</v>
      </c>
      <c r="G17" s="21">
        <v>9442.65</v>
      </c>
      <c r="H17" s="19">
        <v>3299.95</v>
      </c>
      <c r="I17" s="20">
        <v>3182.65</v>
      </c>
      <c r="J17" s="21">
        <v>6482.6</v>
      </c>
      <c r="K17" s="19">
        <v>4995.5</v>
      </c>
      <c r="L17" s="20">
        <v>3129.8</v>
      </c>
      <c r="M17" s="21">
        <v>8125.3</v>
      </c>
      <c r="N17" s="19">
        <v>4365.45</v>
      </c>
      <c r="O17" s="20">
        <v>3287.3</v>
      </c>
      <c r="P17" s="21">
        <v>7652.75</v>
      </c>
      <c r="Q17" s="19">
        <v>3703.4</v>
      </c>
      <c r="R17" s="20">
        <v>3060.3</v>
      </c>
      <c r="S17" s="21">
        <v>6763.7</v>
      </c>
      <c r="T17" s="19">
        <v>4579.8999999999996</v>
      </c>
      <c r="U17" s="20">
        <v>1886.05</v>
      </c>
      <c r="V17" s="21">
        <v>6465.95</v>
      </c>
      <c r="W17" s="47">
        <v>24489.65</v>
      </c>
      <c r="X17" s="20">
        <v>20443.3</v>
      </c>
      <c r="Y17" s="21">
        <v>44932.95</v>
      </c>
      <c r="AA17" s="1"/>
    </row>
    <row r="18" spans="1:27" ht="13">
      <c r="A18" s="2" t="s">
        <v>257</v>
      </c>
      <c r="B18" s="2" t="s">
        <v>19</v>
      </c>
      <c r="C18" s="89" t="s">
        <v>297</v>
      </c>
      <c r="D18" s="129" t="s">
        <v>302</v>
      </c>
      <c r="E18" s="19">
        <v>14886.59</v>
      </c>
      <c r="F18" s="20">
        <v>7011.77</v>
      </c>
      <c r="G18" s="21">
        <v>21898.36</v>
      </c>
      <c r="H18" s="19">
        <v>12262.19</v>
      </c>
      <c r="I18" s="20">
        <v>5820.26</v>
      </c>
      <c r="J18" s="21">
        <v>18082.45</v>
      </c>
      <c r="K18" s="19">
        <v>11090.93</v>
      </c>
      <c r="L18" s="20">
        <v>7113.29</v>
      </c>
      <c r="M18" s="21">
        <v>18204.22</v>
      </c>
      <c r="N18" s="19">
        <v>10423.08</v>
      </c>
      <c r="O18" s="20">
        <v>6394.41</v>
      </c>
      <c r="P18" s="21">
        <v>16817.490000000002</v>
      </c>
      <c r="Q18" s="19">
        <v>13122.95</v>
      </c>
      <c r="R18" s="20">
        <v>5337.63</v>
      </c>
      <c r="S18" s="21">
        <v>18460.580000000002</v>
      </c>
      <c r="T18" s="19">
        <v>17805.96</v>
      </c>
      <c r="U18" s="20">
        <v>9649.4</v>
      </c>
      <c r="V18" s="21">
        <v>27455.360000000001</v>
      </c>
      <c r="W18" s="47">
        <v>79591.7</v>
      </c>
      <c r="X18" s="20">
        <v>41326.76</v>
      </c>
      <c r="Y18" s="21">
        <v>120918.46</v>
      </c>
      <c r="AA18" s="1"/>
    </row>
    <row r="19" spans="1:27" ht="13">
      <c r="A19" s="2" t="s">
        <v>258</v>
      </c>
      <c r="B19" s="2" t="s">
        <v>20</v>
      </c>
      <c r="C19" s="89" t="s">
        <v>297</v>
      </c>
      <c r="D19" s="129" t="s">
        <v>303</v>
      </c>
      <c r="E19" s="19">
        <v>2709</v>
      </c>
      <c r="F19" s="20">
        <v>4876.5</v>
      </c>
      <c r="G19" s="21">
        <v>7585.5</v>
      </c>
      <c r="H19" s="19">
        <v>3967.3</v>
      </c>
      <c r="I19" s="20">
        <v>4915.8</v>
      </c>
      <c r="J19" s="21">
        <v>8883.1</v>
      </c>
      <c r="K19" s="19">
        <v>4327.7</v>
      </c>
      <c r="L19" s="20">
        <v>3435.3</v>
      </c>
      <c r="M19" s="21">
        <v>7763</v>
      </c>
      <c r="N19" s="19">
        <v>5356.45</v>
      </c>
      <c r="O19" s="20">
        <v>2674.7</v>
      </c>
      <c r="P19" s="21">
        <v>8031.15</v>
      </c>
      <c r="Q19" s="19">
        <v>5528.65</v>
      </c>
      <c r="R19" s="20">
        <v>2977.95</v>
      </c>
      <c r="S19" s="21">
        <v>8506.6</v>
      </c>
      <c r="T19" s="19">
        <v>5378.2</v>
      </c>
      <c r="U19" s="20">
        <v>2828.9</v>
      </c>
      <c r="V19" s="21">
        <v>8207.1</v>
      </c>
      <c r="W19" s="47">
        <v>27267.3</v>
      </c>
      <c r="X19" s="20">
        <v>21709.15</v>
      </c>
      <c r="Y19" s="21">
        <v>48976.45</v>
      </c>
      <c r="AA19" s="1"/>
    </row>
    <row r="20" spans="1:27" ht="13">
      <c r="A20" s="2" t="s">
        <v>259</v>
      </c>
      <c r="B20" s="2" t="s">
        <v>21</v>
      </c>
      <c r="C20" s="89" t="s">
        <v>297</v>
      </c>
      <c r="D20" s="129" t="s">
        <v>298</v>
      </c>
      <c r="E20" s="19">
        <v>2922.79</v>
      </c>
      <c r="F20" s="20">
        <v>4167.53</v>
      </c>
      <c r="G20" s="21">
        <v>7090.32</v>
      </c>
      <c r="H20" s="19">
        <v>3811.77</v>
      </c>
      <c r="I20" s="20">
        <v>2951.97</v>
      </c>
      <c r="J20" s="21">
        <v>6763.74</v>
      </c>
      <c r="K20" s="19">
        <v>3057.87</v>
      </c>
      <c r="L20" s="20">
        <v>3390.01</v>
      </c>
      <c r="M20" s="21">
        <v>6447.88</v>
      </c>
      <c r="N20" s="19">
        <v>3259.91</v>
      </c>
      <c r="O20" s="20">
        <v>3821.68</v>
      </c>
      <c r="P20" s="21">
        <v>7081.59</v>
      </c>
      <c r="Q20" s="19">
        <v>2676.94</v>
      </c>
      <c r="R20" s="20">
        <v>3276.85</v>
      </c>
      <c r="S20" s="21">
        <v>5953.79</v>
      </c>
      <c r="T20" s="19">
        <v>2734.15</v>
      </c>
      <c r="U20" s="20">
        <v>4439.67</v>
      </c>
      <c r="V20" s="21">
        <v>7173.82</v>
      </c>
      <c r="W20" s="47">
        <v>18463.43</v>
      </c>
      <c r="X20" s="20">
        <v>22047.71</v>
      </c>
      <c r="Y20" s="21">
        <v>40511.14</v>
      </c>
      <c r="AA20" s="1"/>
    </row>
    <row r="21" spans="1:27" ht="13">
      <c r="A21" s="2" t="s">
        <v>260</v>
      </c>
      <c r="B21" s="2" t="s">
        <v>22</v>
      </c>
      <c r="C21" s="89" t="s">
        <v>297</v>
      </c>
      <c r="D21" s="129" t="s">
        <v>303</v>
      </c>
      <c r="E21" s="19">
        <v>691.68</v>
      </c>
      <c r="F21" s="20">
        <v>1796.82</v>
      </c>
      <c r="G21" s="21">
        <v>2488.5</v>
      </c>
      <c r="H21" s="19">
        <v>3831.66</v>
      </c>
      <c r="I21" s="20">
        <v>4943.8599999999997</v>
      </c>
      <c r="J21" s="21">
        <v>8775.52</v>
      </c>
      <c r="K21" s="19">
        <v>3946.76</v>
      </c>
      <c r="L21" s="20">
        <v>2599.88</v>
      </c>
      <c r="M21" s="21">
        <v>6546.64</v>
      </c>
      <c r="N21" s="19">
        <v>3022.93</v>
      </c>
      <c r="O21" s="20">
        <v>1929.38</v>
      </c>
      <c r="P21" s="21">
        <v>4952.3100000000004</v>
      </c>
      <c r="Q21" s="19">
        <v>5175.45</v>
      </c>
      <c r="R21" s="20">
        <v>2400.11</v>
      </c>
      <c r="S21" s="21">
        <v>7575.56</v>
      </c>
      <c r="T21" s="19">
        <v>5370.94</v>
      </c>
      <c r="U21" s="20">
        <v>4060.29</v>
      </c>
      <c r="V21" s="21">
        <v>9431.23</v>
      </c>
      <c r="W21" s="47">
        <v>22039.42</v>
      </c>
      <c r="X21" s="20">
        <v>17730.34</v>
      </c>
      <c r="Y21" s="21">
        <v>39769.760000000002</v>
      </c>
      <c r="AA21" s="1"/>
    </row>
    <row r="22" spans="1:27" ht="13">
      <c r="A22" s="2" t="s">
        <v>260</v>
      </c>
      <c r="B22" s="2" t="s">
        <v>23</v>
      </c>
      <c r="C22" s="89" t="s">
        <v>297</v>
      </c>
      <c r="D22" s="129" t="s">
        <v>303</v>
      </c>
      <c r="E22" s="19">
        <v>0</v>
      </c>
      <c r="F22" s="20">
        <v>0</v>
      </c>
      <c r="G22" s="21">
        <v>0</v>
      </c>
      <c r="H22" s="19">
        <v>0</v>
      </c>
      <c r="I22" s="20">
        <v>0</v>
      </c>
      <c r="J22" s="21">
        <v>0</v>
      </c>
      <c r="K22" s="19">
        <v>4442.13</v>
      </c>
      <c r="L22" s="20">
        <v>873.75</v>
      </c>
      <c r="M22" s="21">
        <v>5315.88</v>
      </c>
      <c r="N22" s="19">
        <v>5808.47</v>
      </c>
      <c r="O22" s="20">
        <v>3243.49</v>
      </c>
      <c r="P22" s="21">
        <v>9051.9599999999991</v>
      </c>
      <c r="Q22" s="19">
        <v>4171.55</v>
      </c>
      <c r="R22" s="20">
        <v>3570.46</v>
      </c>
      <c r="S22" s="21">
        <v>7742.01</v>
      </c>
      <c r="T22" s="19">
        <v>5447.67</v>
      </c>
      <c r="U22" s="20">
        <v>4437.8500000000004</v>
      </c>
      <c r="V22" s="21">
        <v>9885.52</v>
      </c>
      <c r="W22" s="47">
        <v>19869.82</v>
      </c>
      <c r="X22" s="20">
        <v>12125.55</v>
      </c>
      <c r="Y22" s="21">
        <v>31995.37</v>
      </c>
      <c r="AA22" s="1"/>
    </row>
    <row r="23" spans="1:27" ht="13">
      <c r="A23" s="2" t="s">
        <v>260</v>
      </c>
      <c r="B23" s="2" t="s">
        <v>24</v>
      </c>
      <c r="C23" s="89" t="s">
        <v>297</v>
      </c>
      <c r="D23" s="129" t="s">
        <v>303</v>
      </c>
      <c r="E23" s="19">
        <v>3014.11</v>
      </c>
      <c r="F23" s="20">
        <v>4725.1899999999996</v>
      </c>
      <c r="G23" s="21">
        <v>7739.3</v>
      </c>
      <c r="H23" s="19">
        <v>3457.25</v>
      </c>
      <c r="I23" s="20">
        <v>4850.18</v>
      </c>
      <c r="J23" s="21">
        <v>8307.43</v>
      </c>
      <c r="K23" s="19">
        <v>4911.2299999999996</v>
      </c>
      <c r="L23" s="20">
        <v>3539.4</v>
      </c>
      <c r="M23" s="21">
        <v>8450.6299999999992</v>
      </c>
      <c r="N23" s="19">
        <v>4699.3599999999997</v>
      </c>
      <c r="O23" s="20">
        <v>2969.13</v>
      </c>
      <c r="P23" s="21">
        <v>7668.49</v>
      </c>
      <c r="Q23" s="19">
        <v>0</v>
      </c>
      <c r="R23" s="20">
        <v>0</v>
      </c>
      <c r="S23" s="21">
        <v>0</v>
      </c>
      <c r="T23" s="19">
        <v>0</v>
      </c>
      <c r="U23" s="20">
        <v>0</v>
      </c>
      <c r="V23" s="21">
        <v>0</v>
      </c>
      <c r="W23" s="47">
        <v>16081.95</v>
      </c>
      <c r="X23" s="20">
        <v>16083.9</v>
      </c>
      <c r="Y23" s="21">
        <v>32165.85</v>
      </c>
      <c r="AA23" s="1"/>
    </row>
    <row r="24" spans="1:27" ht="13">
      <c r="A24" s="2" t="s">
        <v>260</v>
      </c>
      <c r="B24" s="2" t="s">
        <v>25</v>
      </c>
      <c r="C24" s="89" t="s">
        <v>297</v>
      </c>
      <c r="D24" s="129" t="s">
        <v>303</v>
      </c>
      <c r="E24" s="19">
        <v>1999.62</v>
      </c>
      <c r="F24" s="20">
        <v>3183.89</v>
      </c>
      <c r="G24" s="21">
        <v>5183.51</v>
      </c>
      <c r="H24" s="19">
        <v>4019.59</v>
      </c>
      <c r="I24" s="20">
        <v>4925.47</v>
      </c>
      <c r="J24" s="21">
        <v>8945.06</v>
      </c>
      <c r="K24" s="19">
        <v>6358.4</v>
      </c>
      <c r="L24" s="20">
        <v>3388.64</v>
      </c>
      <c r="M24" s="21">
        <v>9747.0400000000009</v>
      </c>
      <c r="N24" s="19">
        <v>5243.18</v>
      </c>
      <c r="O24" s="20">
        <v>3600.07</v>
      </c>
      <c r="P24" s="21">
        <v>8843.25</v>
      </c>
      <c r="Q24" s="19">
        <v>5441.06</v>
      </c>
      <c r="R24" s="20">
        <v>1975.43</v>
      </c>
      <c r="S24" s="21">
        <v>7416.49</v>
      </c>
      <c r="T24" s="19">
        <v>3725.06</v>
      </c>
      <c r="U24" s="20">
        <v>2178.67</v>
      </c>
      <c r="V24" s="21">
        <v>5903.73</v>
      </c>
      <c r="W24" s="47">
        <v>26786.91</v>
      </c>
      <c r="X24" s="20">
        <v>19252.169999999998</v>
      </c>
      <c r="Y24" s="21">
        <v>46039.08</v>
      </c>
      <c r="AA24" s="1"/>
    </row>
    <row r="25" spans="1:27" ht="13">
      <c r="A25" s="2" t="s">
        <v>261</v>
      </c>
      <c r="B25" s="2" t="s">
        <v>26</v>
      </c>
      <c r="C25" s="89" t="s">
        <v>298</v>
      </c>
      <c r="D25" s="129" t="s">
        <v>303</v>
      </c>
      <c r="E25" s="19">
        <v>8605.1</v>
      </c>
      <c r="F25" s="20">
        <v>14412.25</v>
      </c>
      <c r="G25" s="21">
        <v>23017.35</v>
      </c>
      <c r="H25" s="19">
        <v>7278.85</v>
      </c>
      <c r="I25" s="20">
        <v>14452.5</v>
      </c>
      <c r="J25" s="21">
        <v>21731.35</v>
      </c>
      <c r="K25" s="19">
        <v>1628</v>
      </c>
      <c r="L25" s="20">
        <v>3253.45</v>
      </c>
      <c r="M25" s="21">
        <v>4881.45</v>
      </c>
      <c r="N25" s="19">
        <v>0</v>
      </c>
      <c r="O25" s="20">
        <v>0</v>
      </c>
      <c r="P25" s="21">
        <v>0</v>
      </c>
      <c r="Q25" s="19">
        <v>9235.6</v>
      </c>
      <c r="R25" s="20">
        <v>5784.15</v>
      </c>
      <c r="S25" s="21">
        <v>15019.75</v>
      </c>
      <c r="T25" s="19">
        <v>7616.55</v>
      </c>
      <c r="U25" s="20">
        <v>6040</v>
      </c>
      <c r="V25" s="21">
        <v>13656.55</v>
      </c>
      <c r="W25" s="47">
        <v>34364.1</v>
      </c>
      <c r="X25" s="20">
        <v>43942.35</v>
      </c>
      <c r="Y25" s="21">
        <v>78306.45</v>
      </c>
      <c r="AA25" s="1"/>
    </row>
    <row r="26" spans="1:27" ht="13">
      <c r="A26" s="2" t="s">
        <v>261</v>
      </c>
      <c r="B26" s="2" t="s">
        <v>27</v>
      </c>
      <c r="C26" s="89" t="s">
        <v>298</v>
      </c>
      <c r="D26" s="129" t="s">
        <v>303</v>
      </c>
      <c r="E26" s="19">
        <v>5282.3</v>
      </c>
      <c r="F26" s="20">
        <v>21382.2</v>
      </c>
      <c r="G26" s="21">
        <v>26664.5</v>
      </c>
      <c r="H26" s="19">
        <v>5387.35</v>
      </c>
      <c r="I26" s="20">
        <v>15772.35</v>
      </c>
      <c r="J26" s="21">
        <v>21159.7</v>
      </c>
      <c r="K26" s="19">
        <v>13924.9</v>
      </c>
      <c r="L26" s="20">
        <v>12126.1</v>
      </c>
      <c r="M26" s="21">
        <v>26051</v>
      </c>
      <c r="N26" s="19">
        <v>12602.9</v>
      </c>
      <c r="O26" s="20">
        <v>10348.65</v>
      </c>
      <c r="P26" s="21">
        <v>22951.55</v>
      </c>
      <c r="Q26" s="19">
        <v>8818.65</v>
      </c>
      <c r="R26" s="20">
        <v>7185.6</v>
      </c>
      <c r="S26" s="21">
        <v>16004.25</v>
      </c>
      <c r="T26" s="19">
        <v>9297.7000000000007</v>
      </c>
      <c r="U26" s="20">
        <v>8320.4500000000007</v>
      </c>
      <c r="V26" s="21">
        <v>17618.150000000001</v>
      </c>
      <c r="W26" s="47">
        <v>55313.8</v>
      </c>
      <c r="X26" s="20">
        <v>75135.350000000006</v>
      </c>
      <c r="Y26" s="21">
        <v>130449.15</v>
      </c>
      <c r="AA26" s="1"/>
    </row>
    <row r="27" spans="1:27" ht="13">
      <c r="A27" s="2" t="s">
        <v>261</v>
      </c>
      <c r="B27" s="2" t="s">
        <v>28</v>
      </c>
      <c r="C27" s="89" t="s">
        <v>297</v>
      </c>
      <c r="D27" s="129" t="s">
        <v>303</v>
      </c>
      <c r="E27" s="19">
        <v>4127.75</v>
      </c>
      <c r="F27" s="20">
        <v>16112.33</v>
      </c>
      <c r="G27" s="21">
        <v>20240.080000000002</v>
      </c>
      <c r="H27" s="19">
        <v>7240.7</v>
      </c>
      <c r="I27" s="20">
        <v>7947.9</v>
      </c>
      <c r="J27" s="21">
        <v>15188.6</v>
      </c>
      <c r="K27" s="19">
        <v>13060.35</v>
      </c>
      <c r="L27" s="20">
        <v>9074.85</v>
      </c>
      <c r="M27" s="21">
        <v>22135.200000000001</v>
      </c>
      <c r="N27" s="19">
        <v>8169.95</v>
      </c>
      <c r="O27" s="20">
        <v>8720.9500000000007</v>
      </c>
      <c r="P27" s="21">
        <v>16890.900000000001</v>
      </c>
      <c r="Q27" s="19">
        <v>6048.95</v>
      </c>
      <c r="R27" s="20">
        <v>5033.6499999999996</v>
      </c>
      <c r="S27" s="21">
        <v>11082.6</v>
      </c>
      <c r="T27" s="19">
        <v>8323.5</v>
      </c>
      <c r="U27" s="20">
        <v>6567.96</v>
      </c>
      <c r="V27" s="21">
        <v>14891.46</v>
      </c>
      <c r="W27" s="47">
        <v>46971.199999999997</v>
      </c>
      <c r="X27" s="20">
        <v>53457.64</v>
      </c>
      <c r="Y27" s="21">
        <v>100428.84</v>
      </c>
      <c r="AA27" s="1"/>
    </row>
    <row r="28" spans="1:27" ht="13">
      <c r="A28" s="2" t="s">
        <v>261</v>
      </c>
      <c r="B28" s="2" t="s">
        <v>29</v>
      </c>
      <c r="C28" s="89" t="s">
        <v>298</v>
      </c>
      <c r="D28" s="129" t="s">
        <v>303</v>
      </c>
      <c r="E28" s="19">
        <v>5783.8</v>
      </c>
      <c r="F28" s="20">
        <v>22140.6</v>
      </c>
      <c r="G28" s="21">
        <v>27924.400000000001</v>
      </c>
      <c r="H28" s="19">
        <v>7602.6</v>
      </c>
      <c r="I28" s="20">
        <v>13006</v>
      </c>
      <c r="J28" s="21">
        <v>20608.599999999999</v>
      </c>
      <c r="K28" s="19">
        <v>15828.1</v>
      </c>
      <c r="L28" s="20">
        <v>10655</v>
      </c>
      <c r="M28" s="21">
        <v>26483.1</v>
      </c>
      <c r="N28" s="19">
        <v>13009.45</v>
      </c>
      <c r="O28" s="20">
        <v>8812.7999999999993</v>
      </c>
      <c r="P28" s="21">
        <v>21822.25</v>
      </c>
      <c r="Q28" s="19">
        <v>8370.7999999999993</v>
      </c>
      <c r="R28" s="20">
        <v>8817.75</v>
      </c>
      <c r="S28" s="21">
        <v>17188.55</v>
      </c>
      <c r="T28" s="19">
        <v>8321.2999999999993</v>
      </c>
      <c r="U28" s="20">
        <v>7244.65</v>
      </c>
      <c r="V28" s="21">
        <v>15565.95</v>
      </c>
      <c r="W28" s="47">
        <v>58916.05</v>
      </c>
      <c r="X28" s="20">
        <v>70676.800000000003</v>
      </c>
      <c r="Y28" s="21">
        <v>129592.85</v>
      </c>
      <c r="AA28" s="1"/>
    </row>
    <row r="29" spans="1:27" ht="13">
      <c r="A29" s="2" t="s">
        <v>261</v>
      </c>
      <c r="B29" s="2" t="s">
        <v>30</v>
      </c>
      <c r="C29" s="89" t="s">
        <v>297</v>
      </c>
      <c r="D29" s="129" t="s">
        <v>303</v>
      </c>
      <c r="E29" s="19">
        <v>4811.8500000000004</v>
      </c>
      <c r="F29" s="20">
        <v>16575</v>
      </c>
      <c r="G29" s="21">
        <v>21386.85</v>
      </c>
      <c r="H29" s="19">
        <v>5579.8</v>
      </c>
      <c r="I29" s="20">
        <v>11317</v>
      </c>
      <c r="J29" s="21">
        <v>16896.8</v>
      </c>
      <c r="K29" s="19">
        <v>12139.05</v>
      </c>
      <c r="L29" s="20">
        <v>10498.4</v>
      </c>
      <c r="M29" s="21">
        <v>22637.45</v>
      </c>
      <c r="N29" s="19">
        <v>7538.6</v>
      </c>
      <c r="O29" s="20">
        <v>8996.0499999999993</v>
      </c>
      <c r="P29" s="21">
        <v>16534.650000000001</v>
      </c>
      <c r="Q29" s="19">
        <v>7007.2</v>
      </c>
      <c r="R29" s="20">
        <v>4250.6000000000004</v>
      </c>
      <c r="S29" s="21">
        <v>11257.8</v>
      </c>
      <c r="T29" s="19">
        <v>7592.55</v>
      </c>
      <c r="U29" s="20">
        <v>5658.05</v>
      </c>
      <c r="V29" s="21">
        <v>13250.6</v>
      </c>
      <c r="W29" s="47">
        <v>44669.05</v>
      </c>
      <c r="X29" s="20">
        <v>57295.1</v>
      </c>
      <c r="Y29" s="21">
        <v>101964.15</v>
      </c>
      <c r="AA29" s="1"/>
    </row>
    <row r="30" spans="1:27" ht="13">
      <c r="A30" s="2" t="s">
        <v>261</v>
      </c>
      <c r="B30" s="2" t="s">
        <v>31</v>
      </c>
      <c r="C30" s="89" t="s">
        <v>297</v>
      </c>
      <c r="D30" s="129" t="s">
        <v>303</v>
      </c>
      <c r="E30" s="19">
        <v>3400.45</v>
      </c>
      <c r="F30" s="20">
        <v>13052.45</v>
      </c>
      <c r="G30" s="21">
        <v>16452.900000000001</v>
      </c>
      <c r="H30" s="19">
        <v>5573.85</v>
      </c>
      <c r="I30" s="20">
        <v>9708.2999999999993</v>
      </c>
      <c r="J30" s="21">
        <v>15282.15</v>
      </c>
      <c r="K30" s="19">
        <v>10035.549999999999</v>
      </c>
      <c r="L30" s="20">
        <v>10811.75</v>
      </c>
      <c r="M30" s="21">
        <v>20847.3</v>
      </c>
      <c r="N30" s="19">
        <v>6177.7</v>
      </c>
      <c r="O30" s="20">
        <v>9410.9</v>
      </c>
      <c r="P30" s="21">
        <v>15588.6</v>
      </c>
      <c r="Q30" s="19">
        <v>5900.75</v>
      </c>
      <c r="R30" s="20">
        <v>4032.6</v>
      </c>
      <c r="S30" s="21">
        <v>9933.35</v>
      </c>
      <c r="T30" s="19">
        <v>7471.3</v>
      </c>
      <c r="U30" s="20">
        <v>6436.6</v>
      </c>
      <c r="V30" s="21">
        <v>13907.9</v>
      </c>
      <c r="W30" s="47">
        <v>38559.599999999999</v>
      </c>
      <c r="X30" s="20">
        <v>53452.6</v>
      </c>
      <c r="Y30" s="21">
        <v>92012.2</v>
      </c>
      <c r="AA30" s="1"/>
    </row>
    <row r="31" spans="1:27" ht="13">
      <c r="A31" s="2" t="s">
        <v>261</v>
      </c>
      <c r="B31" s="2" t="s">
        <v>32</v>
      </c>
      <c r="C31" s="89" t="s">
        <v>297</v>
      </c>
      <c r="D31" s="129" t="s">
        <v>303</v>
      </c>
      <c r="E31" s="19">
        <v>0</v>
      </c>
      <c r="F31" s="20">
        <v>10.42</v>
      </c>
      <c r="G31" s="21">
        <v>10.42</v>
      </c>
      <c r="H31" s="19">
        <v>0</v>
      </c>
      <c r="I31" s="20">
        <v>0</v>
      </c>
      <c r="J31" s="21">
        <v>0</v>
      </c>
      <c r="K31" s="19">
        <v>0</v>
      </c>
      <c r="L31" s="20">
        <v>0</v>
      </c>
      <c r="M31" s="21">
        <v>0</v>
      </c>
      <c r="N31" s="19">
        <v>0</v>
      </c>
      <c r="O31" s="20">
        <v>0</v>
      </c>
      <c r="P31" s="21">
        <v>0</v>
      </c>
      <c r="Q31" s="19">
        <v>0</v>
      </c>
      <c r="R31" s="20">
        <v>0</v>
      </c>
      <c r="S31" s="21">
        <v>0</v>
      </c>
      <c r="T31" s="19">
        <v>0</v>
      </c>
      <c r="U31" s="20">
        <v>6.15</v>
      </c>
      <c r="V31" s="21">
        <v>6.15</v>
      </c>
      <c r="W31" s="47">
        <v>0</v>
      </c>
      <c r="X31" s="20">
        <v>16.57</v>
      </c>
      <c r="Y31" s="21">
        <v>16.57</v>
      </c>
      <c r="AA31" s="1"/>
    </row>
    <row r="32" spans="1:27" ht="13">
      <c r="A32" s="2" t="s">
        <v>261</v>
      </c>
      <c r="B32" s="2" t="s">
        <v>33</v>
      </c>
      <c r="C32" s="89" t="s">
        <v>297</v>
      </c>
      <c r="D32" s="129" t="s">
        <v>303</v>
      </c>
      <c r="E32" s="19">
        <v>0</v>
      </c>
      <c r="F32" s="20">
        <v>0</v>
      </c>
      <c r="G32" s="21">
        <v>0</v>
      </c>
      <c r="H32" s="19">
        <v>0</v>
      </c>
      <c r="I32" s="20">
        <v>0</v>
      </c>
      <c r="J32" s="21">
        <v>0</v>
      </c>
      <c r="K32" s="19">
        <v>0</v>
      </c>
      <c r="L32" s="20">
        <v>0</v>
      </c>
      <c r="M32" s="21">
        <v>0</v>
      </c>
      <c r="N32" s="19">
        <v>0</v>
      </c>
      <c r="O32" s="20">
        <v>0</v>
      </c>
      <c r="P32" s="21">
        <v>0</v>
      </c>
      <c r="Q32" s="19">
        <v>0</v>
      </c>
      <c r="R32" s="20">
        <v>0</v>
      </c>
      <c r="S32" s="21">
        <v>0</v>
      </c>
      <c r="T32" s="19">
        <v>0</v>
      </c>
      <c r="U32" s="20">
        <v>0</v>
      </c>
      <c r="V32" s="21">
        <v>0</v>
      </c>
      <c r="W32" s="47">
        <v>0</v>
      </c>
      <c r="X32" s="20">
        <v>0</v>
      </c>
      <c r="Y32" s="21">
        <v>0</v>
      </c>
      <c r="AA32" s="1"/>
    </row>
    <row r="33" spans="1:27" ht="13">
      <c r="A33" s="2" t="s">
        <v>261</v>
      </c>
      <c r="B33" s="2" t="s">
        <v>34</v>
      </c>
      <c r="C33" s="89" t="s">
        <v>297</v>
      </c>
      <c r="D33" s="129" t="s">
        <v>303</v>
      </c>
      <c r="E33" s="19">
        <v>0</v>
      </c>
      <c r="F33" s="20">
        <v>0</v>
      </c>
      <c r="G33" s="21">
        <v>0</v>
      </c>
      <c r="H33" s="19">
        <v>0</v>
      </c>
      <c r="I33" s="20">
        <v>0</v>
      </c>
      <c r="J33" s="21">
        <v>0</v>
      </c>
      <c r="K33" s="19">
        <v>0</v>
      </c>
      <c r="L33" s="20">
        <v>0</v>
      </c>
      <c r="M33" s="21">
        <v>0</v>
      </c>
      <c r="N33" s="19">
        <v>0</v>
      </c>
      <c r="O33" s="20">
        <v>0</v>
      </c>
      <c r="P33" s="21">
        <v>0</v>
      </c>
      <c r="Q33" s="19">
        <v>0</v>
      </c>
      <c r="R33" s="20">
        <v>0</v>
      </c>
      <c r="S33" s="21">
        <v>0</v>
      </c>
      <c r="T33" s="19">
        <v>0</v>
      </c>
      <c r="U33" s="20">
        <v>0</v>
      </c>
      <c r="V33" s="21">
        <v>0</v>
      </c>
      <c r="W33" s="47">
        <v>0</v>
      </c>
      <c r="X33" s="20">
        <v>0</v>
      </c>
      <c r="Y33" s="21">
        <v>0</v>
      </c>
      <c r="AA33" s="1"/>
    </row>
    <row r="34" spans="1:27" ht="13">
      <c r="A34" s="2" t="s">
        <v>262</v>
      </c>
      <c r="B34" s="2" t="s">
        <v>35</v>
      </c>
      <c r="C34" s="89" t="s">
        <v>297</v>
      </c>
      <c r="D34" s="129" t="s">
        <v>302</v>
      </c>
      <c r="E34" s="19">
        <v>6386.98</v>
      </c>
      <c r="F34" s="20">
        <v>3695.4</v>
      </c>
      <c r="G34" s="21">
        <v>10082.379999999999</v>
      </c>
      <c r="H34" s="19">
        <v>6607.22</v>
      </c>
      <c r="I34" s="20">
        <v>4573.7299999999996</v>
      </c>
      <c r="J34" s="21">
        <v>11180.95</v>
      </c>
      <c r="K34" s="19">
        <v>5590.3</v>
      </c>
      <c r="L34" s="20">
        <v>3722.04</v>
      </c>
      <c r="M34" s="21">
        <v>9312.34</v>
      </c>
      <c r="N34" s="19">
        <v>4974.7</v>
      </c>
      <c r="O34" s="20">
        <v>3581.78</v>
      </c>
      <c r="P34" s="21">
        <v>8556.48</v>
      </c>
      <c r="Q34" s="19">
        <v>3635.42</v>
      </c>
      <c r="R34" s="20">
        <v>3954.17</v>
      </c>
      <c r="S34" s="21">
        <v>7589.59</v>
      </c>
      <c r="T34" s="19">
        <v>6833.16</v>
      </c>
      <c r="U34" s="20">
        <v>5237.0600000000004</v>
      </c>
      <c r="V34" s="21">
        <v>12070.22</v>
      </c>
      <c r="W34" s="47">
        <v>34027.78</v>
      </c>
      <c r="X34" s="20">
        <v>24764.18</v>
      </c>
      <c r="Y34" s="21">
        <v>58791.96</v>
      </c>
      <c r="AA34" s="1"/>
    </row>
    <row r="35" spans="1:27" ht="13">
      <c r="A35" s="2" t="s">
        <v>263</v>
      </c>
      <c r="B35" s="2" t="s">
        <v>36</v>
      </c>
      <c r="C35" s="89" t="s">
        <v>297</v>
      </c>
      <c r="D35" s="129" t="s">
        <v>303</v>
      </c>
      <c r="E35" s="19">
        <v>2929.5</v>
      </c>
      <c r="F35" s="20">
        <v>6241.35</v>
      </c>
      <c r="G35" s="21">
        <v>9170.85</v>
      </c>
      <c r="H35" s="19">
        <v>3586.05</v>
      </c>
      <c r="I35" s="20">
        <v>4073.48</v>
      </c>
      <c r="J35" s="21">
        <v>7659.53</v>
      </c>
      <c r="K35" s="19">
        <v>1216.8800000000001</v>
      </c>
      <c r="L35" s="20">
        <v>1931.4</v>
      </c>
      <c r="M35" s="21">
        <v>3148.28</v>
      </c>
      <c r="N35" s="19">
        <v>5239.8</v>
      </c>
      <c r="O35" s="20">
        <v>3565.5</v>
      </c>
      <c r="P35" s="21">
        <v>8805.2999999999993</v>
      </c>
      <c r="Q35" s="19">
        <v>3872.25</v>
      </c>
      <c r="R35" s="20">
        <v>2351.85</v>
      </c>
      <c r="S35" s="21">
        <v>6224.1</v>
      </c>
      <c r="T35" s="19">
        <v>495.38</v>
      </c>
      <c r="U35" s="20">
        <v>712.13</v>
      </c>
      <c r="V35" s="21">
        <v>1207.51</v>
      </c>
      <c r="W35" s="47">
        <v>17339.86</v>
      </c>
      <c r="X35" s="20">
        <v>18875.71</v>
      </c>
      <c r="Y35" s="21">
        <v>36215.57</v>
      </c>
      <c r="AA35" s="1"/>
    </row>
    <row r="36" spans="1:27" ht="13">
      <c r="A36" s="2" t="s">
        <v>263</v>
      </c>
      <c r="B36" s="2" t="s">
        <v>37</v>
      </c>
      <c r="C36" s="89" t="s">
        <v>297</v>
      </c>
      <c r="D36" s="129" t="s">
        <v>303</v>
      </c>
      <c r="E36" s="19">
        <v>3282.45</v>
      </c>
      <c r="F36" s="20">
        <v>5520.23</v>
      </c>
      <c r="G36" s="21">
        <v>8802.68</v>
      </c>
      <c r="H36" s="19">
        <v>2674.28</v>
      </c>
      <c r="I36" s="20">
        <v>4658.7</v>
      </c>
      <c r="J36" s="21">
        <v>7332.98</v>
      </c>
      <c r="K36" s="19">
        <v>1198.3499999999999</v>
      </c>
      <c r="L36" s="20">
        <v>2043.98</v>
      </c>
      <c r="M36" s="21">
        <v>3242.33</v>
      </c>
      <c r="N36" s="19">
        <v>4626.83</v>
      </c>
      <c r="O36" s="20">
        <v>3666.9</v>
      </c>
      <c r="P36" s="21">
        <v>8293.73</v>
      </c>
      <c r="Q36" s="19">
        <v>3079.95</v>
      </c>
      <c r="R36" s="20">
        <v>2804.03</v>
      </c>
      <c r="S36" s="21">
        <v>5883.98</v>
      </c>
      <c r="T36" s="19">
        <v>0</v>
      </c>
      <c r="U36" s="20">
        <v>0</v>
      </c>
      <c r="V36" s="21">
        <v>0</v>
      </c>
      <c r="W36" s="47">
        <v>14861.86</v>
      </c>
      <c r="X36" s="20">
        <v>18693.84</v>
      </c>
      <c r="Y36" s="21">
        <v>33555.699999999997</v>
      </c>
      <c r="AA36" s="1"/>
    </row>
    <row r="37" spans="1:27" ht="13">
      <c r="A37" s="2" t="s">
        <v>263</v>
      </c>
      <c r="B37" s="2" t="s">
        <v>38</v>
      </c>
      <c r="C37" s="89" t="s">
        <v>297</v>
      </c>
      <c r="D37" s="129" t="s">
        <v>303</v>
      </c>
      <c r="E37" s="19">
        <v>630.83000000000004</v>
      </c>
      <c r="F37" s="20">
        <v>2071.1999999999998</v>
      </c>
      <c r="G37" s="21">
        <v>2702.03</v>
      </c>
      <c r="H37" s="19">
        <v>667.73</v>
      </c>
      <c r="I37" s="20">
        <v>1295.55</v>
      </c>
      <c r="J37" s="21">
        <v>1963.28</v>
      </c>
      <c r="K37" s="19">
        <v>896.63</v>
      </c>
      <c r="L37" s="20">
        <v>3306.08</v>
      </c>
      <c r="M37" s="21">
        <v>4202.71</v>
      </c>
      <c r="N37" s="19">
        <v>1370.33</v>
      </c>
      <c r="O37" s="20">
        <v>2524.0500000000002</v>
      </c>
      <c r="P37" s="21">
        <v>3894.38</v>
      </c>
      <c r="Q37" s="19">
        <v>3803.4</v>
      </c>
      <c r="R37" s="20">
        <v>3171.68</v>
      </c>
      <c r="S37" s="21">
        <v>6975.08</v>
      </c>
      <c r="T37" s="19">
        <v>1981.35</v>
      </c>
      <c r="U37" s="20">
        <v>2703</v>
      </c>
      <c r="V37" s="21">
        <v>4684.3500000000004</v>
      </c>
      <c r="W37" s="47">
        <v>9350.27</v>
      </c>
      <c r="X37" s="20">
        <v>15071.56</v>
      </c>
      <c r="Y37" s="21">
        <v>24421.83</v>
      </c>
      <c r="AA37" s="1"/>
    </row>
    <row r="38" spans="1:27" ht="13">
      <c r="A38" s="2" t="s">
        <v>263</v>
      </c>
      <c r="B38" s="2" t="s">
        <v>39</v>
      </c>
      <c r="C38" s="89" t="s">
        <v>297</v>
      </c>
      <c r="D38" s="129" t="s">
        <v>303</v>
      </c>
      <c r="E38" s="19">
        <v>682.13</v>
      </c>
      <c r="F38" s="20">
        <v>1755.15</v>
      </c>
      <c r="G38" s="21">
        <v>2437.2800000000002</v>
      </c>
      <c r="H38" s="19">
        <v>1083.08</v>
      </c>
      <c r="I38" s="20">
        <v>1683.53</v>
      </c>
      <c r="J38" s="21">
        <v>2766.61</v>
      </c>
      <c r="K38" s="19">
        <v>1402.35</v>
      </c>
      <c r="L38" s="20">
        <v>3158.93</v>
      </c>
      <c r="M38" s="21">
        <v>4561.28</v>
      </c>
      <c r="N38" s="19">
        <v>2538.08</v>
      </c>
      <c r="O38" s="20">
        <v>2111.85</v>
      </c>
      <c r="P38" s="21">
        <v>4649.93</v>
      </c>
      <c r="Q38" s="19">
        <v>3144</v>
      </c>
      <c r="R38" s="20">
        <v>1926.45</v>
      </c>
      <c r="S38" s="21">
        <v>5070.45</v>
      </c>
      <c r="T38" s="19">
        <v>4292.93</v>
      </c>
      <c r="U38" s="20">
        <v>3383.48</v>
      </c>
      <c r="V38" s="21">
        <v>7676.41</v>
      </c>
      <c r="W38" s="47">
        <v>13142.57</v>
      </c>
      <c r="X38" s="20">
        <v>14019.39</v>
      </c>
      <c r="Y38" s="21">
        <v>27161.96</v>
      </c>
      <c r="AA38" s="1"/>
    </row>
    <row r="39" spans="1:27" ht="13">
      <c r="A39" s="2" t="s">
        <v>263</v>
      </c>
      <c r="B39" s="2" t="s">
        <v>40</v>
      </c>
      <c r="C39" s="89" t="s">
        <v>297</v>
      </c>
      <c r="D39" s="129" t="s">
        <v>303</v>
      </c>
      <c r="E39" s="19">
        <v>0</v>
      </c>
      <c r="F39" s="20">
        <v>0</v>
      </c>
      <c r="G39" s="21">
        <v>0</v>
      </c>
      <c r="H39" s="19">
        <v>0</v>
      </c>
      <c r="I39" s="20">
        <v>0</v>
      </c>
      <c r="J39" s="21">
        <v>0</v>
      </c>
      <c r="K39" s="19">
        <v>971.4</v>
      </c>
      <c r="L39" s="20">
        <v>566.1</v>
      </c>
      <c r="M39" s="21">
        <v>1537.5</v>
      </c>
      <c r="N39" s="19">
        <v>3744.15</v>
      </c>
      <c r="O39" s="20">
        <v>982.13</v>
      </c>
      <c r="P39" s="21">
        <v>4726.28</v>
      </c>
      <c r="Q39" s="19">
        <v>4738.6499999999996</v>
      </c>
      <c r="R39" s="20">
        <v>1722.83</v>
      </c>
      <c r="S39" s="21">
        <v>6461.48</v>
      </c>
      <c r="T39" s="19">
        <v>0</v>
      </c>
      <c r="U39" s="20">
        <v>0</v>
      </c>
      <c r="V39" s="21">
        <v>0</v>
      </c>
      <c r="W39" s="47">
        <v>9454.2000000000007</v>
      </c>
      <c r="X39" s="20">
        <v>3271.06</v>
      </c>
      <c r="Y39" s="21">
        <v>12725.26</v>
      </c>
      <c r="AA39" s="1"/>
    </row>
    <row r="40" spans="1:27" ht="13">
      <c r="A40" s="2" t="s">
        <v>263</v>
      </c>
      <c r="B40" s="2" t="s">
        <v>41</v>
      </c>
      <c r="C40" s="89" t="s">
        <v>297</v>
      </c>
      <c r="D40" s="129" t="s">
        <v>303</v>
      </c>
      <c r="E40" s="19">
        <v>1054.6500000000001</v>
      </c>
      <c r="F40" s="20">
        <v>795.83</v>
      </c>
      <c r="G40" s="21">
        <v>1850.48</v>
      </c>
      <c r="H40" s="19">
        <v>2880.38</v>
      </c>
      <c r="I40" s="20">
        <v>921.83</v>
      </c>
      <c r="J40" s="21">
        <v>3802.21</v>
      </c>
      <c r="K40" s="19">
        <v>1451.78</v>
      </c>
      <c r="L40" s="20">
        <v>1034.0999999999999</v>
      </c>
      <c r="M40" s="21">
        <v>2485.88</v>
      </c>
      <c r="N40" s="19">
        <v>6006</v>
      </c>
      <c r="O40" s="20">
        <v>2684.1</v>
      </c>
      <c r="P40" s="21">
        <v>8690.1</v>
      </c>
      <c r="Q40" s="19">
        <v>5335.58</v>
      </c>
      <c r="R40" s="20">
        <v>2092.58</v>
      </c>
      <c r="S40" s="21">
        <v>7428.16</v>
      </c>
      <c r="T40" s="19">
        <v>3350.78</v>
      </c>
      <c r="U40" s="20">
        <v>974.78</v>
      </c>
      <c r="V40" s="21">
        <v>4325.5600000000004</v>
      </c>
      <c r="W40" s="47">
        <v>20079.169999999998</v>
      </c>
      <c r="X40" s="20">
        <v>8503.2199999999993</v>
      </c>
      <c r="Y40" s="21">
        <v>28582.39</v>
      </c>
      <c r="AA40" s="1"/>
    </row>
    <row r="41" spans="1:27" ht="13">
      <c r="A41" s="2" t="s">
        <v>263</v>
      </c>
      <c r="B41" s="2" t="s">
        <v>42</v>
      </c>
      <c r="C41" s="89" t="s">
        <v>297</v>
      </c>
      <c r="D41" s="129" t="s">
        <v>303</v>
      </c>
      <c r="E41" s="19">
        <v>985.13</v>
      </c>
      <c r="F41" s="20">
        <v>1059.68</v>
      </c>
      <c r="G41" s="21">
        <v>2044.81</v>
      </c>
      <c r="H41" s="19">
        <v>1668.45</v>
      </c>
      <c r="I41" s="20">
        <v>1235.6300000000001</v>
      </c>
      <c r="J41" s="21">
        <v>2904.08</v>
      </c>
      <c r="K41" s="19">
        <v>1415.25</v>
      </c>
      <c r="L41" s="20">
        <v>1305.1500000000001</v>
      </c>
      <c r="M41" s="21">
        <v>2720.4</v>
      </c>
      <c r="N41" s="19">
        <v>5886.75</v>
      </c>
      <c r="O41" s="20">
        <v>3186.53</v>
      </c>
      <c r="P41" s="21">
        <v>9073.2800000000007</v>
      </c>
      <c r="Q41" s="19">
        <v>4511.78</v>
      </c>
      <c r="R41" s="20">
        <v>2289.9</v>
      </c>
      <c r="S41" s="21">
        <v>6801.68</v>
      </c>
      <c r="T41" s="19">
        <v>4008.08</v>
      </c>
      <c r="U41" s="20">
        <v>2666.78</v>
      </c>
      <c r="V41" s="21">
        <v>6674.86</v>
      </c>
      <c r="W41" s="47">
        <v>18475.439999999999</v>
      </c>
      <c r="X41" s="20">
        <v>11743.67</v>
      </c>
      <c r="Y41" s="21">
        <v>30219.11</v>
      </c>
      <c r="AA41" s="1"/>
    </row>
    <row r="42" spans="1:27" ht="13">
      <c r="A42" s="2" t="s">
        <v>263</v>
      </c>
      <c r="B42" s="2" t="s">
        <v>43</v>
      </c>
      <c r="C42" s="89" t="s">
        <v>297</v>
      </c>
      <c r="D42" s="129" t="s">
        <v>303</v>
      </c>
      <c r="E42" s="19">
        <v>822.6</v>
      </c>
      <c r="F42" s="20">
        <v>849.23</v>
      </c>
      <c r="G42" s="21">
        <v>1671.83</v>
      </c>
      <c r="H42" s="19">
        <v>1144.05</v>
      </c>
      <c r="I42" s="20">
        <v>1709.93</v>
      </c>
      <c r="J42" s="21">
        <v>2853.98</v>
      </c>
      <c r="K42" s="19">
        <v>1941.83</v>
      </c>
      <c r="L42" s="20">
        <v>2583.75</v>
      </c>
      <c r="M42" s="21">
        <v>4525.58</v>
      </c>
      <c r="N42" s="19">
        <v>3351.75</v>
      </c>
      <c r="O42" s="20">
        <v>2336.25</v>
      </c>
      <c r="P42" s="21">
        <v>5688</v>
      </c>
      <c r="Q42" s="19">
        <v>5174.1000000000004</v>
      </c>
      <c r="R42" s="20">
        <v>2493.23</v>
      </c>
      <c r="S42" s="21">
        <v>7667.33</v>
      </c>
      <c r="T42" s="19">
        <v>3640.05</v>
      </c>
      <c r="U42" s="20">
        <v>1841.85</v>
      </c>
      <c r="V42" s="21">
        <v>5481.9</v>
      </c>
      <c r="W42" s="47">
        <v>16074.38</v>
      </c>
      <c r="X42" s="20">
        <v>11814.24</v>
      </c>
      <c r="Y42" s="21">
        <v>27888.62</v>
      </c>
      <c r="AA42" s="1"/>
    </row>
    <row r="43" spans="1:27" ht="13">
      <c r="A43" s="2" t="s">
        <v>264</v>
      </c>
      <c r="B43" s="2" t="s">
        <v>44</v>
      </c>
      <c r="C43" s="89" t="s">
        <v>297</v>
      </c>
      <c r="D43" s="129" t="s">
        <v>304</v>
      </c>
      <c r="E43" s="19">
        <v>8105.7</v>
      </c>
      <c r="F43" s="20">
        <v>2434.54</v>
      </c>
      <c r="G43" s="21">
        <v>10540.24</v>
      </c>
      <c r="H43" s="19">
        <v>4237.1000000000004</v>
      </c>
      <c r="I43" s="20">
        <v>4033.94</v>
      </c>
      <c r="J43" s="21">
        <v>8271.0400000000009</v>
      </c>
      <c r="K43" s="19">
        <v>11346.7</v>
      </c>
      <c r="L43" s="20">
        <v>1860.68</v>
      </c>
      <c r="M43" s="21">
        <v>13207.38</v>
      </c>
      <c r="N43" s="19">
        <v>9183.75</v>
      </c>
      <c r="O43" s="20">
        <v>2133.0700000000002</v>
      </c>
      <c r="P43" s="21">
        <v>11316.82</v>
      </c>
      <c r="Q43" s="19">
        <v>3784.25</v>
      </c>
      <c r="R43" s="20">
        <v>2017.43</v>
      </c>
      <c r="S43" s="21">
        <v>5801.68</v>
      </c>
      <c r="T43" s="19">
        <v>2972.85</v>
      </c>
      <c r="U43" s="20">
        <v>2079.2800000000002</v>
      </c>
      <c r="V43" s="21">
        <v>5052.13</v>
      </c>
      <c r="W43" s="47">
        <v>39630.35</v>
      </c>
      <c r="X43" s="20">
        <v>14558.94</v>
      </c>
      <c r="Y43" s="21">
        <v>54189.29</v>
      </c>
      <c r="AA43" s="1"/>
    </row>
    <row r="44" spans="1:27" ht="13">
      <c r="A44" s="2" t="s">
        <v>264</v>
      </c>
      <c r="B44" s="2" t="s">
        <v>45</v>
      </c>
      <c r="C44" s="89" t="s">
        <v>297</v>
      </c>
      <c r="D44" s="129" t="s">
        <v>304</v>
      </c>
      <c r="E44" s="19">
        <v>3711.65</v>
      </c>
      <c r="F44" s="20">
        <v>4305.1899999999996</v>
      </c>
      <c r="G44" s="21">
        <v>8016.84</v>
      </c>
      <c r="H44" s="19">
        <v>3273.3</v>
      </c>
      <c r="I44" s="20">
        <v>3779.17</v>
      </c>
      <c r="J44" s="21">
        <v>7052.47</v>
      </c>
      <c r="K44" s="19">
        <v>6760</v>
      </c>
      <c r="L44" s="20">
        <v>1743.48</v>
      </c>
      <c r="M44" s="21">
        <v>8503.48</v>
      </c>
      <c r="N44" s="19">
        <v>6276.45</v>
      </c>
      <c r="O44" s="20">
        <v>3794.76</v>
      </c>
      <c r="P44" s="21">
        <v>10071.209999999999</v>
      </c>
      <c r="Q44" s="19">
        <v>4611.5</v>
      </c>
      <c r="R44" s="20">
        <v>3942.55</v>
      </c>
      <c r="S44" s="21">
        <v>8554.0499999999993</v>
      </c>
      <c r="T44" s="19">
        <v>3167.3</v>
      </c>
      <c r="U44" s="20">
        <v>2050.37</v>
      </c>
      <c r="V44" s="21">
        <v>5217.67</v>
      </c>
      <c r="W44" s="47">
        <v>27800.2</v>
      </c>
      <c r="X44" s="20">
        <v>19615.52</v>
      </c>
      <c r="Y44" s="21">
        <v>47415.72</v>
      </c>
      <c r="AA44" s="1"/>
    </row>
    <row r="45" spans="1:27" ht="13">
      <c r="A45" s="2" t="s">
        <v>264</v>
      </c>
      <c r="B45" s="2" t="s">
        <v>46</v>
      </c>
      <c r="C45" s="89" t="s">
        <v>297</v>
      </c>
      <c r="D45" s="129" t="s">
        <v>304</v>
      </c>
      <c r="E45" s="19">
        <v>5158.1499999999996</v>
      </c>
      <c r="F45" s="20">
        <v>5.82</v>
      </c>
      <c r="G45" s="21">
        <v>5163.97</v>
      </c>
      <c r="H45" s="19">
        <v>12283.9</v>
      </c>
      <c r="I45" s="20">
        <v>21.01</v>
      </c>
      <c r="J45" s="21">
        <v>12304.91</v>
      </c>
      <c r="K45" s="19">
        <v>20824.8</v>
      </c>
      <c r="L45" s="20">
        <v>20.56</v>
      </c>
      <c r="M45" s="21">
        <v>20845.36</v>
      </c>
      <c r="N45" s="19">
        <v>21503.9</v>
      </c>
      <c r="O45" s="20">
        <v>1</v>
      </c>
      <c r="P45" s="21">
        <v>21504.9</v>
      </c>
      <c r="Q45" s="19">
        <v>15791.25</v>
      </c>
      <c r="R45" s="20">
        <v>0</v>
      </c>
      <c r="S45" s="21">
        <v>15791.25</v>
      </c>
      <c r="T45" s="19">
        <v>17081.75</v>
      </c>
      <c r="U45" s="20">
        <v>2.69</v>
      </c>
      <c r="V45" s="21">
        <v>17084.439999999999</v>
      </c>
      <c r="W45" s="47">
        <v>92643.75</v>
      </c>
      <c r="X45" s="20">
        <v>51.08</v>
      </c>
      <c r="Y45" s="21">
        <v>92694.83</v>
      </c>
      <c r="AA45" s="1"/>
    </row>
    <row r="46" spans="1:27" ht="13">
      <c r="A46" s="2" t="s">
        <v>264</v>
      </c>
      <c r="B46" s="2" t="s">
        <v>47</v>
      </c>
      <c r="C46" s="89" t="s">
        <v>297</v>
      </c>
      <c r="D46" s="129" t="s">
        <v>304</v>
      </c>
      <c r="E46" s="19">
        <v>3210.4</v>
      </c>
      <c r="F46" s="20">
        <v>13.36</v>
      </c>
      <c r="G46" s="21">
        <v>3223.76</v>
      </c>
      <c r="H46" s="19">
        <v>11454.1</v>
      </c>
      <c r="I46" s="20">
        <v>10.210000000000001</v>
      </c>
      <c r="J46" s="21">
        <v>11464.31</v>
      </c>
      <c r="K46" s="19">
        <v>18898.95</v>
      </c>
      <c r="L46" s="20">
        <v>2.68</v>
      </c>
      <c r="M46" s="21">
        <v>18901.63</v>
      </c>
      <c r="N46" s="19">
        <v>18755.150000000001</v>
      </c>
      <c r="O46" s="20">
        <v>2.3199999999999998</v>
      </c>
      <c r="P46" s="21">
        <v>18757.47</v>
      </c>
      <c r="Q46" s="19">
        <v>14390.85</v>
      </c>
      <c r="R46" s="20">
        <v>0.77</v>
      </c>
      <c r="S46" s="21">
        <v>14391.62</v>
      </c>
      <c r="T46" s="19">
        <v>14738.5</v>
      </c>
      <c r="U46" s="20">
        <v>1.39</v>
      </c>
      <c r="V46" s="21">
        <v>14739.89</v>
      </c>
      <c r="W46" s="47">
        <v>81447.95</v>
      </c>
      <c r="X46" s="20">
        <v>30.73</v>
      </c>
      <c r="Y46" s="21">
        <v>81478.679999999993</v>
      </c>
      <c r="AA46" s="1"/>
    </row>
    <row r="47" spans="1:27" ht="13">
      <c r="A47" s="2" t="s">
        <v>264</v>
      </c>
      <c r="B47" s="2" t="s">
        <v>48</v>
      </c>
      <c r="C47" s="89" t="s">
        <v>297</v>
      </c>
      <c r="D47" s="129" t="s">
        <v>304</v>
      </c>
      <c r="E47" s="19">
        <v>4596.82</v>
      </c>
      <c r="F47" s="20">
        <v>168.66</v>
      </c>
      <c r="G47" s="21">
        <v>4765.4799999999996</v>
      </c>
      <c r="H47" s="19">
        <v>1689.06</v>
      </c>
      <c r="I47" s="20">
        <v>52.98</v>
      </c>
      <c r="J47" s="21">
        <v>1742.04</v>
      </c>
      <c r="K47" s="19">
        <v>2164.7600000000002</v>
      </c>
      <c r="L47" s="20">
        <v>56.68</v>
      </c>
      <c r="M47" s="21">
        <v>2221.44</v>
      </c>
      <c r="N47" s="19">
        <v>0</v>
      </c>
      <c r="O47" s="20">
        <v>0</v>
      </c>
      <c r="P47" s="21">
        <v>0</v>
      </c>
      <c r="Q47" s="19">
        <v>0</v>
      </c>
      <c r="R47" s="20">
        <v>0</v>
      </c>
      <c r="S47" s="21">
        <v>0</v>
      </c>
      <c r="T47" s="19">
        <v>0</v>
      </c>
      <c r="U47" s="20">
        <v>0</v>
      </c>
      <c r="V47" s="21">
        <v>0</v>
      </c>
      <c r="W47" s="47">
        <v>8450.64</v>
      </c>
      <c r="X47" s="20">
        <v>278.32</v>
      </c>
      <c r="Y47" s="21">
        <v>8728.9599999999991</v>
      </c>
      <c r="AA47" s="1"/>
    </row>
    <row r="48" spans="1:27" ht="13">
      <c r="A48" s="2" t="s">
        <v>264</v>
      </c>
      <c r="B48" s="2" t="s">
        <v>49</v>
      </c>
      <c r="C48" s="89" t="s">
        <v>297</v>
      </c>
      <c r="D48" s="129" t="s">
        <v>304</v>
      </c>
      <c r="E48" s="19">
        <v>6753.72</v>
      </c>
      <c r="F48" s="20">
        <v>158.32</v>
      </c>
      <c r="G48" s="21">
        <v>6912.04</v>
      </c>
      <c r="H48" s="19">
        <v>2276.58</v>
      </c>
      <c r="I48" s="20">
        <v>69.72</v>
      </c>
      <c r="J48" s="21">
        <v>2346.3000000000002</v>
      </c>
      <c r="K48" s="19">
        <v>2713.1</v>
      </c>
      <c r="L48" s="20">
        <v>66.2</v>
      </c>
      <c r="M48" s="21">
        <v>2779.3</v>
      </c>
      <c r="N48" s="19">
        <v>0</v>
      </c>
      <c r="O48" s="20">
        <v>0</v>
      </c>
      <c r="P48" s="21">
        <v>0</v>
      </c>
      <c r="Q48" s="19">
        <v>0</v>
      </c>
      <c r="R48" s="20">
        <v>0</v>
      </c>
      <c r="S48" s="21">
        <v>0</v>
      </c>
      <c r="T48" s="19">
        <v>0</v>
      </c>
      <c r="U48" s="20">
        <v>0</v>
      </c>
      <c r="V48" s="21">
        <v>0</v>
      </c>
      <c r="W48" s="47">
        <v>11743.4</v>
      </c>
      <c r="X48" s="20">
        <v>294.24</v>
      </c>
      <c r="Y48" s="21">
        <v>12037.64</v>
      </c>
      <c r="AA48" s="1"/>
    </row>
    <row r="49" spans="1:27" ht="13">
      <c r="A49" s="2" t="s">
        <v>264</v>
      </c>
      <c r="B49" s="2" t="s">
        <v>50</v>
      </c>
      <c r="C49" s="89" t="s">
        <v>297</v>
      </c>
      <c r="D49" s="129" t="s">
        <v>304</v>
      </c>
      <c r="E49" s="19">
        <v>0</v>
      </c>
      <c r="F49" s="20">
        <v>0</v>
      </c>
      <c r="G49" s="21">
        <v>0</v>
      </c>
      <c r="H49" s="19">
        <v>1255.68</v>
      </c>
      <c r="I49" s="20">
        <v>27.68</v>
      </c>
      <c r="J49" s="21">
        <v>1283.3599999999999</v>
      </c>
      <c r="K49" s="19">
        <v>1091.6400000000001</v>
      </c>
      <c r="L49" s="20">
        <v>6.92</v>
      </c>
      <c r="M49" s="21">
        <v>1098.56</v>
      </c>
      <c r="N49" s="19">
        <v>0</v>
      </c>
      <c r="O49" s="20">
        <v>0</v>
      </c>
      <c r="P49" s="21">
        <v>0</v>
      </c>
      <c r="Q49" s="19">
        <v>0</v>
      </c>
      <c r="R49" s="20">
        <v>0</v>
      </c>
      <c r="S49" s="21">
        <v>0</v>
      </c>
      <c r="T49" s="19">
        <v>0</v>
      </c>
      <c r="U49" s="20">
        <v>0</v>
      </c>
      <c r="V49" s="21">
        <v>0</v>
      </c>
      <c r="W49" s="47">
        <v>2347.3200000000002</v>
      </c>
      <c r="X49" s="20">
        <v>34.6</v>
      </c>
      <c r="Y49" s="21">
        <v>2381.92</v>
      </c>
      <c r="AA49" s="1"/>
    </row>
    <row r="50" spans="1:27" ht="13">
      <c r="A50" s="2" t="s">
        <v>264</v>
      </c>
      <c r="B50" s="2" t="s">
        <v>51</v>
      </c>
      <c r="C50" s="89" t="s">
        <v>297</v>
      </c>
      <c r="D50" s="129" t="s">
        <v>304</v>
      </c>
      <c r="E50" s="19">
        <v>0</v>
      </c>
      <c r="F50" s="20">
        <v>0</v>
      </c>
      <c r="G50" s="21">
        <v>0</v>
      </c>
      <c r="H50" s="19">
        <v>915.16</v>
      </c>
      <c r="I50" s="20">
        <v>3.94</v>
      </c>
      <c r="J50" s="21">
        <v>919.1</v>
      </c>
      <c r="K50" s="19">
        <v>809.82</v>
      </c>
      <c r="L50" s="20">
        <v>4.76</v>
      </c>
      <c r="M50" s="21">
        <v>814.58</v>
      </c>
      <c r="N50" s="19">
        <v>0</v>
      </c>
      <c r="O50" s="20">
        <v>0</v>
      </c>
      <c r="P50" s="21">
        <v>0</v>
      </c>
      <c r="Q50" s="19">
        <v>0</v>
      </c>
      <c r="R50" s="20">
        <v>0</v>
      </c>
      <c r="S50" s="21">
        <v>0</v>
      </c>
      <c r="T50" s="19">
        <v>0</v>
      </c>
      <c r="U50" s="20">
        <v>0</v>
      </c>
      <c r="V50" s="21">
        <v>0</v>
      </c>
      <c r="W50" s="47">
        <v>1724.98</v>
      </c>
      <c r="X50" s="20">
        <v>8.6999999999999993</v>
      </c>
      <c r="Y50" s="21">
        <v>1733.68</v>
      </c>
      <c r="AA50" s="1"/>
    </row>
    <row r="51" spans="1:27" ht="13">
      <c r="A51" s="2" t="s">
        <v>264</v>
      </c>
      <c r="B51" s="2" t="s">
        <v>52</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A51" s="1"/>
    </row>
    <row r="52" spans="1:27" ht="13">
      <c r="A52" s="2" t="s">
        <v>264</v>
      </c>
      <c r="B52" s="2" t="s">
        <v>53</v>
      </c>
      <c r="C52" s="89" t="s">
        <v>297</v>
      </c>
      <c r="D52" s="129" t="s">
        <v>304</v>
      </c>
      <c r="E52" s="19">
        <v>20752.97</v>
      </c>
      <c r="F52" s="20">
        <v>13759.29</v>
      </c>
      <c r="G52" s="21">
        <v>34512.26</v>
      </c>
      <c r="H52" s="19">
        <v>25910.85</v>
      </c>
      <c r="I52" s="20">
        <v>7362.93</v>
      </c>
      <c r="J52" s="21">
        <v>33273.78</v>
      </c>
      <c r="K52" s="19">
        <v>49928.02</v>
      </c>
      <c r="L52" s="20">
        <v>4907.13</v>
      </c>
      <c r="M52" s="21">
        <v>54835.15</v>
      </c>
      <c r="N52" s="19">
        <v>36437.730000000003</v>
      </c>
      <c r="O52" s="20">
        <v>7803.18</v>
      </c>
      <c r="P52" s="21">
        <v>44240.91</v>
      </c>
      <c r="Q52" s="19">
        <v>39058.79</v>
      </c>
      <c r="R52" s="20">
        <v>1441.37</v>
      </c>
      <c r="S52" s="21">
        <v>40500.160000000003</v>
      </c>
      <c r="T52" s="19">
        <v>17057.650000000001</v>
      </c>
      <c r="U52" s="20">
        <v>5689.2</v>
      </c>
      <c r="V52" s="21">
        <v>22746.85</v>
      </c>
      <c r="W52" s="47">
        <v>189146.01</v>
      </c>
      <c r="X52" s="20">
        <v>40963.1</v>
      </c>
      <c r="Y52" s="21">
        <v>230109.11</v>
      </c>
      <c r="AA52" s="1"/>
    </row>
    <row r="53" spans="1:27" ht="13">
      <c r="A53" s="2" t="s">
        <v>264</v>
      </c>
      <c r="B53" s="2" t="s">
        <v>54</v>
      </c>
      <c r="C53" s="89" t="s">
        <v>297</v>
      </c>
      <c r="D53" s="129" t="s">
        <v>304</v>
      </c>
      <c r="E53" s="19">
        <v>0</v>
      </c>
      <c r="F53" s="20">
        <v>0</v>
      </c>
      <c r="G53" s="21">
        <v>0</v>
      </c>
      <c r="H53" s="19">
        <v>0</v>
      </c>
      <c r="I53" s="20">
        <v>0</v>
      </c>
      <c r="J53" s="21">
        <v>0</v>
      </c>
      <c r="K53" s="19">
        <v>21121.72</v>
      </c>
      <c r="L53" s="20">
        <v>5238.67</v>
      </c>
      <c r="M53" s="21">
        <v>26360.39</v>
      </c>
      <c r="N53" s="19">
        <v>21613.88</v>
      </c>
      <c r="O53" s="20">
        <v>11373.13</v>
      </c>
      <c r="P53" s="21">
        <v>32987.01</v>
      </c>
      <c r="Q53" s="19">
        <v>29861.19</v>
      </c>
      <c r="R53" s="20">
        <v>4167.49</v>
      </c>
      <c r="S53" s="21">
        <v>34028.68</v>
      </c>
      <c r="T53" s="19">
        <v>14922.4</v>
      </c>
      <c r="U53" s="20">
        <v>15794.59</v>
      </c>
      <c r="V53" s="21">
        <v>30716.99</v>
      </c>
      <c r="W53" s="47">
        <v>87519.19</v>
      </c>
      <c r="X53" s="20">
        <v>36573.879999999997</v>
      </c>
      <c r="Y53" s="21">
        <v>124093.07</v>
      </c>
      <c r="AA53" s="1"/>
    </row>
    <row r="54" spans="1:27" ht="13">
      <c r="A54" s="2" t="s">
        <v>264</v>
      </c>
      <c r="B54" s="2" t="s">
        <v>55</v>
      </c>
      <c r="C54" s="89" t="s">
        <v>297</v>
      </c>
      <c r="D54" s="129" t="s">
        <v>304</v>
      </c>
      <c r="E54" s="19">
        <v>40002.69</v>
      </c>
      <c r="F54" s="20">
        <v>163.34</v>
      </c>
      <c r="G54" s="21">
        <v>40166.03</v>
      </c>
      <c r="H54" s="19">
        <v>39111.11</v>
      </c>
      <c r="I54" s="20">
        <v>320.74</v>
      </c>
      <c r="J54" s="21">
        <v>39431.85</v>
      </c>
      <c r="K54" s="19">
        <v>54087.51</v>
      </c>
      <c r="L54" s="20">
        <v>259.14999999999998</v>
      </c>
      <c r="M54" s="21">
        <v>54346.66</v>
      </c>
      <c r="N54" s="19">
        <v>65895</v>
      </c>
      <c r="O54" s="20">
        <v>1111.28</v>
      </c>
      <c r="P54" s="21">
        <v>67006.28</v>
      </c>
      <c r="Q54" s="19">
        <v>38011.730000000003</v>
      </c>
      <c r="R54" s="20">
        <v>735.64</v>
      </c>
      <c r="S54" s="21">
        <v>38747.370000000003</v>
      </c>
      <c r="T54" s="19">
        <v>41938.81</v>
      </c>
      <c r="U54" s="20">
        <v>256.08999999999997</v>
      </c>
      <c r="V54" s="21">
        <v>42194.9</v>
      </c>
      <c r="W54" s="47">
        <v>279046.84999999998</v>
      </c>
      <c r="X54" s="20">
        <v>2846.24</v>
      </c>
      <c r="Y54" s="21">
        <v>281893.09000000003</v>
      </c>
      <c r="AA54" s="1"/>
    </row>
    <row r="55" spans="1:27" ht="13">
      <c r="A55" s="2" t="s">
        <v>264</v>
      </c>
      <c r="B55" s="2" t="s">
        <v>56</v>
      </c>
      <c r="C55" s="89" t="s">
        <v>297</v>
      </c>
      <c r="D55" s="129" t="s">
        <v>302</v>
      </c>
      <c r="E55" s="19">
        <v>10085.450000000001</v>
      </c>
      <c r="F55" s="20">
        <v>6944.27</v>
      </c>
      <c r="G55" s="21">
        <v>17029.72</v>
      </c>
      <c r="H55" s="19">
        <v>12525.44</v>
      </c>
      <c r="I55" s="20">
        <v>5220.99</v>
      </c>
      <c r="J55" s="21">
        <v>17746.43</v>
      </c>
      <c r="K55" s="19">
        <v>10988.06</v>
      </c>
      <c r="L55" s="20">
        <v>6476.22</v>
      </c>
      <c r="M55" s="21">
        <v>17464.28</v>
      </c>
      <c r="N55" s="19">
        <v>7962.57</v>
      </c>
      <c r="O55" s="20">
        <v>4897.67</v>
      </c>
      <c r="P55" s="21">
        <v>12860.24</v>
      </c>
      <c r="Q55" s="19">
        <v>9220.91</v>
      </c>
      <c r="R55" s="20">
        <v>5042.93</v>
      </c>
      <c r="S55" s="21">
        <v>14263.84</v>
      </c>
      <c r="T55" s="19">
        <v>11672.51</v>
      </c>
      <c r="U55" s="20">
        <v>9300.15</v>
      </c>
      <c r="V55" s="21">
        <v>20972.66</v>
      </c>
      <c r="W55" s="47">
        <v>62454.94</v>
      </c>
      <c r="X55" s="20">
        <v>37882.230000000003</v>
      </c>
      <c r="Y55" s="21">
        <v>100337.17</v>
      </c>
      <c r="AA55" s="1"/>
    </row>
    <row r="56" spans="1:27" ht="13">
      <c r="A56" s="2" t="s">
        <v>265</v>
      </c>
      <c r="B56" s="2" t="s">
        <v>57</v>
      </c>
      <c r="C56" s="89" t="s">
        <v>297</v>
      </c>
      <c r="D56" s="129" t="s">
        <v>303</v>
      </c>
      <c r="E56" s="19">
        <v>166.41</v>
      </c>
      <c r="F56" s="20">
        <v>6027.93</v>
      </c>
      <c r="G56" s="21">
        <v>6194.34</v>
      </c>
      <c r="H56" s="19">
        <v>47.27</v>
      </c>
      <c r="I56" s="20">
        <v>5309.25</v>
      </c>
      <c r="J56" s="21">
        <v>5356.52</v>
      </c>
      <c r="K56" s="19">
        <v>78.87</v>
      </c>
      <c r="L56" s="20">
        <v>8358.65</v>
      </c>
      <c r="M56" s="21">
        <v>8437.52</v>
      </c>
      <c r="N56" s="19">
        <v>19.149999999999999</v>
      </c>
      <c r="O56" s="20">
        <v>10315.35</v>
      </c>
      <c r="P56" s="21">
        <v>10334.5</v>
      </c>
      <c r="Q56" s="19">
        <v>123.57</v>
      </c>
      <c r="R56" s="20">
        <v>6609.96</v>
      </c>
      <c r="S56" s="21">
        <v>6733.53</v>
      </c>
      <c r="T56" s="19">
        <v>631.94000000000005</v>
      </c>
      <c r="U56" s="20">
        <v>6683.93</v>
      </c>
      <c r="V56" s="21">
        <v>7315.87</v>
      </c>
      <c r="W56" s="47">
        <v>1067.21</v>
      </c>
      <c r="X56" s="20">
        <v>43305.07</v>
      </c>
      <c r="Y56" s="21">
        <v>44372.28</v>
      </c>
      <c r="AA56" s="1"/>
    </row>
    <row r="57" spans="1:27" ht="13">
      <c r="A57" s="2" t="s">
        <v>266</v>
      </c>
      <c r="B57" s="2" t="s">
        <v>58</v>
      </c>
      <c r="C57" s="89" t="s">
        <v>297</v>
      </c>
      <c r="D57" s="129" t="s">
        <v>304</v>
      </c>
      <c r="E57" s="19">
        <v>0</v>
      </c>
      <c r="F57" s="20">
        <v>17421.84</v>
      </c>
      <c r="G57" s="21">
        <v>17421.84</v>
      </c>
      <c r="H57" s="19">
        <v>1.58</v>
      </c>
      <c r="I57" s="20">
        <v>16698.810000000001</v>
      </c>
      <c r="J57" s="21">
        <v>16700.39</v>
      </c>
      <c r="K57" s="19">
        <v>0.11</v>
      </c>
      <c r="L57" s="20">
        <v>18351.560000000001</v>
      </c>
      <c r="M57" s="21">
        <v>18351.669999999998</v>
      </c>
      <c r="N57" s="19">
        <v>0</v>
      </c>
      <c r="O57" s="20">
        <v>19089.38</v>
      </c>
      <c r="P57" s="21">
        <v>19089.38</v>
      </c>
      <c r="Q57" s="19">
        <v>0</v>
      </c>
      <c r="R57" s="20">
        <v>17496.32</v>
      </c>
      <c r="S57" s="21">
        <v>17496.32</v>
      </c>
      <c r="T57" s="19">
        <v>0</v>
      </c>
      <c r="U57" s="20">
        <v>19808.59</v>
      </c>
      <c r="V57" s="21">
        <v>19808.59</v>
      </c>
      <c r="W57" s="47">
        <v>1.69</v>
      </c>
      <c r="X57" s="20">
        <v>108866.5</v>
      </c>
      <c r="Y57" s="21">
        <v>108868.19</v>
      </c>
      <c r="AA57" s="1"/>
    </row>
    <row r="58" spans="1:27" ht="13">
      <c r="A58" s="25" t="s">
        <v>267</v>
      </c>
      <c r="B58" s="25" t="s">
        <v>59</v>
      </c>
      <c r="C58" s="89" t="s">
        <v>297</v>
      </c>
      <c r="D58" s="129" t="s">
        <v>298</v>
      </c>
      <c r="E58" s="19">
        <v>0</v>
      </c>
      <c r="F58" s="20">
        <v>0</v>
      </c>
      <c r="G58" s="21">
        <v>0</v>
      </c>
      <c r="H58" s="19">
        <v>686.1</v>
      </c>
      <c r="I58" s="20">
        <v>1543</v>
      </c>
      <c r="J58" s="21">
        <v>2229.1</v>
      </c>
      <c r="K58" s="19">
        <v>4003.75</v>
      </c>
      <c r="L58" s="20">
        <v>3928.2</v>
      </c>
      <c r="M58" s="21">
        <v>7931.95</v>
      </c>
      <c r="N58" s="19">
        <v>3792.25</v>
      </c>
      <c r="O58" s="20">
        <v>4288.7</v>
      </c>
      <c r="P58" s="21">
        <v>8080.95</v>
      </c>
      <c r="Q58" s="19">
        <v>3688.35</v>
      </c>
      <c r="R58" s="20">
        <v>3571.75</v>
      </c>
      <c r="S58" s="21">
        <v>7260.1</v>
      </c>
      <c r="T58" s="19">
        <v>4695.8500000000004</v>
      </c>
      <c r="U58" s="20">
        <v>2616.6999999999998</v>
      </c>
      <c r="V58" s="21">
        <v>7312.55</v>
      </c>
      <c r="W58" s="47">
        <v>16866.3</v>
      </c>
      <c r="X58" s="20">
        <v>15948.35</v>
      </c>
      <c r="Y58" s="21">
        <v>32814.65</v>
      </c>
      <c r="AA58" s="1"/>
    </row>
    <row r="59" spans="1:27" ht="13">
      <c r="A59" s="2" t="s">
        <v>268</v>
      </c>
      <c r="B59" s="2" t="s">
        <v>60</v>
      </c>
      <c r="C59" s="89" t="s">
        <v>297</v>
      </c>
      <c r="D59" s="129" t="s">
        <v>303</v>
      </c>
      <c r="E59" s="19">
        <v>3352.4</v>
      </c>
      <c r="F59" s="20">
        <v>7209.5</v>
      </c>
      <c r="G59" s="21">
        <v>10561.9</v>
      </c>
      <c r="H59" s="19">
        <v>4528.3</v>
      </c>
      <c r="I59" s="20">
        <v>5711.9</v>
      </c>
      <c r="J59" s="21">
        <v>10240.200000000001</v>
      </c>
      <c r="K59" s="19">
        <v>6648.6</v>
      </c>
      <c r="L59" s="20">
        <v>4682.1000000000004</v>
      </c>
      <c r="M59" s="21">
        <v>11330.7</v>
      </c>
      <c r="N59" s="19">
        <v>4543.7</v>
      </c>
      <c r="O59" s="20">
        <v>7240.6</v>
      </c>
      <c r="P59" s="21">
        <v>11784.3</v>
      </c>
      <c r="Q59" s="19">
        <v>5341.6</v>
      </c>
      <c r="R59" s="20">
        <v>3389.7</v>
      </c>
      <c r="S59" s="21">
        <v>8731.2999999999993</v>
      </c>
      <c r="T59" s="19">
        <v>4416.3999999999996</v>
      </c>
      <c r="U59" s="20">
        <v>4804.3999999999996</v>
      </c>
      <c r="V59" s="21">
        <v>9220.7999999999993</v>
      </c>
      <c r="W59" s="47">
        <v>28831</v>
      </c>
      <c r="X59" s="20">
        <v>33038.199999999997</v>
      </c>
      <c r="Y59" s="21">
        <v>61869.2</v>
      </c>
      <c r="AA59" s="1"/>
    </row>
    <row r="60" spans="1:27" ht="13">
      <c r="A60" s="2" t="s">
        <v>268</v>
      </c>
      <c r="B60" s="2" t="s">
        <v>61</v>
      </c>
      <c r="C60" s="89" t="s">
        <v>297</v>
      </c>
      <c r="D60" s="129" t="s">
        <v>303</v>
      </c>
      <c r="E60" s="19">
        <v>3081.5</v>
      </c>
      <c r="F60" s="20">
        <v>6013.5</v>
      </c>
      <c r="G60" s="21">
        <v>9095</v>
      </c>
      <c r="H60" s="19">
        <v>3557.7</v>
      </c>
      <c r="I60" s="20">
        <v>6180.5</v>
      </c>
      <c r="J60" s="21">
        <v>9738.2000000000007</v>
      </c>
      <c r="K60" s="19">
        <v>5793.8</v>
      </c>
      <c r="L60" s="20">
        <v>4448.7</v>
      </c>
      <c r="M60" s="21">
        <v>10242.5</v>
      </c>
      <c r="N60" s="19">
        <v>3522.8</v>
      </c>
      <c r="O60" s="20">
        <v>6406.7</v>
      </c>
      <c r="P60" s="21">
        <v>9929.5</v>
      </c>
      <c r="Q60" s="19">
        <v>4393.3999999999996</v>
      </c>
      <c r="R60" s="20">
        <v>3801.7</v>
      </c>
      <c r="S60" s="21">
        <v>8195.1</v>
      </c>
      <c r="T60" s="19">
        <v>3111.3</v>
      </c>
      <c r="U60" s="20">
        <v>5039.8</v>
      </c>
      <c r="V60" s="21">
        <v>8151.1</v>
      </c>
      <c r="W60" s="47">
        <v>23460.5</v>
      </c>
      <c r="X60" s="20">
        <v>31890.9</v>
      </c>
      <c r="Y60" s="21">
        <v>55351.4</v>
      </c>
      <c r="AA60" s="1"/>
    </row>
    <row r="61" spans="1:27" ht="13">
      <c r="A61" s="2" t="s">
        <v>269</v>
      </c>
      <c r="B61" s="2" t="s">
        <v>62</v>
      </c>
      <c r="C61" s="89" t="s">
        <v>297</v>
      </c>
      <c r="D61" s="129" t="s">
        <v>303</v>
      </c>
      <c r="E61" s="19">
        <v>4052.25</v>
      </c>
      <c r="F61" s="20">
        <v>10820.35</v>
      </c>
      <c r="G61" s="21">
        <v>14872.6</v>
      </c>
      <c r="H61" s="19">
        <v>5680.05</v>
      </c>
      <c r="I61" s="20">
        <v>6525.4</v>
      </c>
      <c r="J61" s="21">
        <v>12205.45</v>
      </c>
      <c r="K61" s="19">
        <v>7292.25</v>
      </c>
      <c r="L61" s="20">
        <v>6928</v>
      </c>
      <c r="M61" s="21">
        <v>14220.25</v>
      </c>
      <c r="N61" s="19">
        <v>5555.7</v>
      </c>
      <c r="O61" s="20">
        <v>8115.15</v>
      </c>
      <c r="P61" s="21">
        <v>13670.85</v>
      </c>
      <c r="Q61" s="19">
        <v>6382.8</v>
      </c>
      <c r="R61" s="20">
        <v>3610.35</v>
      </c>
      <c r="S61" s="21">
        <v>9993.15</v>
      </c>
      <c r="T61" s="19">
        <v>5967.25</v>
      </c>
      <c r="U61" s="20">
        <v>6841.35</v>
      </c>
      <c r="V61" s="21">
        <v>12808.6</v>
      </c>
      <c r="W61" s="47">
        <v>34930.300000000003</v>
      </c>
      <c r="X61" s="20">
        <v>42840.6</v>
      </c>
      <c r="Y61" s="21">
        <v>77770.899999999994</v>
      </c>
      <c r="AA61" s="1"/>
    </row>
    <row r="62" spans="1:27" ht="13">
      <c r="A62" s="2" t="s">
        <v>270</v>
      </c>
      <c r="B62" s="2" t="s">
        <v>63</v>
      </c>
      <c r="C62" s="89" t="s">
        <v>297</v>
      </c>
      <c r="D62" s="129" t="s">
        <v>298</v>
      </c>
      <c r="E62" s="19">
        <v>2351.15</v>
      </c>
      <c r="F62" s="20">
        <v>2370.65</v>
      </c>
      <c r="G62" s="21">
        <v>4721.8</v>
      </c>
      <c r="H62" s="19">
        <v>2994.9</v>
      </c>
      <c r="I62" s="20">
        <v>2698.15</v>
      </c>
      <c r="J62" s="21">
        <v>5693.05</v>
      </c>
      <c r="K62" s="19">
        <v>2515.25</v>
      </c>
      <c r="L62" s="20">
        <v>1696.25</v>
      </c>
      <c r="M62" s="21">
        <v>4211.5</v>
      </c>
      <c r="N62" s="19">
        <v>3072.75</v>
      </c>
      <c r="O62" s="20">
        <v>1371.1</v>
      </c>
      <c r="P62" s="21">
        <v>4443.8500000000004</v>
      </c>
      <c r="Q62" s="19">
        <v>897.9</v>
      </c>
      <c r="R62" s="20">
        <v>1001.8</v>
      </c>
      <c r="S62" s="21">
        <v>1899.7</v>
      </c>
      <c r="T62" s="19">
        <v>252.8</v>
      </c>
      <c r="U62" s="20">
        <v>265.45</v>
      </c>
      <c r="V62" s="21">
        <v>518.25</v>
      </c>
      <c r="W62" s="47">
        <v>12084.75</v>
      </c>
      <c r="X62" s="20">
        <v>9403.4</v>
      </c>
      <c r="Y62" s="21">
        <v>21488.15</v>
      </c>
      <c r="AA62" s="1"/>
    </row>
    <row r="63" spans="1:27" ht="13">
      <c r="A63" s="2" t="s">
        <v>270</v>
      </c>
      <c r="B63" s="2" t="s">
        <v>64</v>
      </c>
      <c r="C63" s="89" t="s">
        <v>297</v>
      </c>
      <c r="D63" s="129" t="s">
        <v>298</v>
      </c>
      <c r="E63" s="19">
        <v>1684.7</v>
      </c>
      <c r="F63" s="20">
        <v>1901.1</v>
      </c>
      <c r="G63" s="21">
        <v>3585.8</v>
      </c>
      <c r="H63" s="19">
        <v>2579.75</v>
      </c>
      <c r="I63" s="20">
        <v>3199.25</v>
      </c>
      <c r="J63" s="21">
        <v>5779</v>
      </c>
      <c r="K63" s="19">
        <v>1493.1</v>
      </c>
      <c r="L63" s="20">
        <v>1841.7</v>
      </c>
      <c r="M63" s="21">
        <v>3334.8</v>
      </c>
      <c r="N63" s="19">
        <v>2679.65</v>
      </c>
      <c r="O63" s="20">
        <v>1423.25</v>
      </c>
      <c r="P63" s="21">
        <v>4102.8999999999996</v>
      </c>
      <c r="Q63" s="19">
        <v>995.25</v>
      </c>
      <c r="R63" s="20">
        <v>1210.05</v>
      </c>
      <c r="S63" s="21">
        <v>2205.3000000000002</v>
      </c>
      <c r="T63" s="19">
        <v>111.85</v>
      </c>
      <c r="U63" s="20">
        <v>178.05</v>
      </c>
      <c r="V63" s="21">
        <v>289.89999999999998</v>
      </c>
      <c r="W63" s="47">
        <v>9544.2999999999993</v>
      </c>
      <c r="X63" s="20">
        <v>9753.4</v>
      </c>
      <c r="Y63" s="21">
        <v>19297.7</v>
      </c>
      <c r="AA63" s="1"/>
    </row>
    <row r="64" spans="1:27" ht="13">
      <c r="A64" s="2" t="s">
        <v>271</v>
      </c>
      <c r="B64" s="2" t="s">
        <v>65</v>
      </c>
      <c r="C64" s="89" t="s">
        <v>297</v>
      </c>
      <c r="D64" s="129" t="s">
        <v>303</v>
      </c>
      <c r="E64" s="19">
        <v>4421.34</v>
      </c>
      <c r="F64" s="20">
        <v>8382.51</v>
      </c>
      <c r="G64" s="21">
        <v>12803.85</v>
      </c>
      <c r="H64" s="19">
        <v>4220.28</v>
      </c>
      <c r="I64" s="20">
        <v>5645.34</v>
      </c>
      <c r="J64" s="21">
        <v>9865.6200000000008</v>
      </c>
      <c r="K64" s="19">
        <v>8183.25</v>
      </c>
      <c r="L64" s="20">
        <v>4893.66</v>
      </c>
      <c r="M64" s="21">
        <v>13076.91</v>
      </c>
      <c r="N64" s="19">
        <v>4769.37</v>
      </c>
      <c r="O64" s="20">
        <v>6007.59</v>
      </c>
      <c r="P64" s="21">
        <v>10776.96</v>
      </c>
      <c r="Q64" s="19">
        <v>4805.1899999999996</v>
      </c>
      <c r="R64" s="20">
        <v>4323.87</v>
      </c>
      <c r="S64" s="21">
        <v>9129.06</v>
      </c>
      <c r="T64" s="19">
        <v>4794.93</v>
      </c>
      <c r="U64" s="20">
        <v>5950.62</v>
      </c>
      <c r="V64" s="21">
        <v>10745.55</v>
      </c>
      <c r="W64" s="47">
        <v>31194.36</v>
      </c>
      <c r="X64" s="20">
        <v>35203.589999999997</v>
      </c>
      <c r="Y64" s="21">
        <v>66397.95</v>
      </c>
      <c r="AA64" s="1"/>
    </row>
    <row r="65" spans="1:27" ht="13">
      <c r="A65" s="2" t="s">
        <v>271</v>
      </c>
      <c r="B65" s="2" t="s">
        <v>66</v>
      </c>
      <c r="C65" s="89" t="s">
        <v>297</v>
      </c>
      <c r="D65" s="129" t="s">
        <v>303</v>
      </c>
      <c r="E65" s="19">
        <v>2544.9299999999998</v>
      </c>
      <c r="F65" s="20">
        <v>12397.5</v>
      </c>
      <c r="G65" s="21">
        <v>14942.43</v>
      </c>
      <c r="H65" s="19">
        <v>6056.19</v>
      </c>
      <c r="I65" s="20">
        <v>6322.77</v>
      </c>
      <c r="J65" s="21">
        <v>12378.96</v>
      </c>
      <c r="K65" s="19">
        <v>5719.14</v>
      </c>
      <c r="L65" s="20">
        <v>4571.91</v>
      </c>
      <c r="M65" s="21">
        <v>10291.049999999999</v>
      </c>
      <c r="N65" s="19">
        <v>5806.35</v>
      </c>
      <c r="O65" s="20">
        <v>6006.78</v>
      </c>
      <c r="P65" s="21">
        <v>11813.13</v>
      </c>
      <c r="Q65" s="19">
        <v>5069.43</v>
      </c>
      <c r="R65" s="20">
        <v>3854.7</v>
      </c>
      <c r="S65" s="21">
        <v>8924.1299999999992</v>
      </c>
      <c r="T65" s="19">
        <v>4991.9399999999996</v>
      </c>
      <c r="U65" s="20">
        <v>6106.5</v>
      </c>
      <c r="V65" s="21">
        <v>11098.44</v>
      </c>
      <c r="W65" s="47">
        <v>30187.98</v>
      </c>
      <c r="X65" s="20">
        <v>39260.160000000003</v>
      </c>
      <c r="Y65" s="21">
        <v>69448.14</v>
      </c>
      <c r="AA65" s="1"/>
    </row>
    <row r="66" spans="1:27" ht="13">
      <c r="A66" s="2" t="s">
        <v>271</v>
      </c>
      <c r="B66" s="2" t="s">
        <v>67</v>
      </c>
      <c r="C66" s="89" t="s">
        <v>297</v>
      </c>
      <c r="D66" s="129" t="s">
        <v>303</v>
      </c>
      <c r="E66" s="19">
        <v>5053.05</v>
      </c>
      <c r="F66" s="20">
        <v>4489.47</v>
      </c>
      <c r="G66" s="21">
        <v>9542.52</v>
      </c>
      <c r="H66" s="19">
        <v>7893</v>
      </c>
      <c r="I66" s="20">
        <v>5670</v>
      </c>
      <c r="J66" s="21">
        <v>13563</v>
      </c>
      <c r="K66" s="19">
        <v>10235.52</v>
      </c>
      <c r="L66" s="20">
        <v>4094.64</v>
      </c>
      <c r="M66" s="21">
        <v>14330.16</v>
      </c>
      <c r="N66" s="19">
        <v>4645.4399999999996</v>
      </c>
      <c r="O66" s="20">
        <v>5612.22</v>
      </c>
      <c r="P66" s="21">
        <v>10257.66</v>
      </c>
      <c r="Q66" s="19">
        <v>5703.21</v>
      </c>
      <c r="R66" s="20">
        <v>4884.57</v>
      </c>
      <c r="S66" s="21">
        <v>10587.78</v>
      </c>
      <c r="T66" s="19">
        <v>3767.67</v>
      </c>
      <c r="U66" s="20">
        <v>6302.52</v>
      </c>
      <c r="V66" s="21">
        <v>10070.19</v>
      </c>
      <c r="W66" s="47">
        <v>37297.89</v>
      </c>
      <c r="X66" s="20">
        <v>31053.42</v>
      </c>
      <c r="Y66" s="21">
        <v>68351.31</v>
      </c>
      <c r="AA66" s="1"/>
    </row>
    <row r="67" spans="1:27" ht="13">
      <c r="A67" s="2" t="s">
        <v>271</v>
      </c>
      <c r="B67" s="2" t="s">
        <v>68</v>
      </c>
      <c r="C67" s="89" t="s">
        <v>297</v>
      </c>
      <c r="D67" s="129" t="s">
        <v>303</v>
      </c>
      <c r="E67" s="19">
        <v>3389.76</v>
      </c>
      <c r="F67" s="20">
        <v>6562.35</v>
      </c>
      <c r="G67" s="21">
        <v>9952.11</v>
      </c>
      <c r="H67" s="19">
        <v>4509.54</v>
      </c>
      <c r="I67" s="20">
        <v>5658.66</v>
      </c>
      <c r="J67" s="21">
        <v>10168.200000000001</v>
      </c>
      <c r="K67" s="19">
        <v>5195.5200000000004</v>
      </c>
      <c r="L67" s="20">
        <v>4241.34</v>
      </c>
      <c r="M67" s="21">
        <v>9436.86</v>
      </c>
      <c r="N67" s="19">
        <v>5807.88</v>
      </c>
      <c r="O67" s="20">
        <v>6511.59</v>
      </c>
      <c r="P67" s="21">
        <v>12319.47</v>
      </c>
      <c r="Q67" s="19">
        <v>4984.2</v>
      </c>
      <c r="R67" s="20">
        <v>4325.3999999999996</v>
      </c>
      <c r="S67" s="21">
        <v>9309.6</v>
      </c>
      <c r="T67" s="19">
        <v>2918.97</v>
      </c>
      <c r="U67" s="20">
        <v>6121.71</v>
      </c>
      <c r="V67" s="21">
        <v>9040.68</v>
      </c>
      <c r="W67" s="47">
        <v>26805.87</v>
      </c>
      <c r="X67" s="20">
        <v>33421.050000000003</v>
      </c>
      <c r="Y67" s="21">
        <v>60226.92</v>
      </c>
      <c r="AA67" s="1"/>
    </row>
    <row r="68" spans="1:27" ht="13">
      <c r="A68" s="2" t="s">
        <v>272</v>
      </c>
      <c r="B68" s="2" t="s">
        <v>69</v>
      </c>
      <c r="C68" s="89" t="s">
        <v>297</v>
      </c>
      <c r="D68" s="129" t="s">
        <v>303</v>
      </c>
      <c r="E68" s="19">
        <v>1179.75</v>
      </c>
      <c r="F68" s="20">
        <v>24759.45</v>
      </c>
      <c r="G68" s="21">
        <v>25939.200000000001</v>
      </c>
      <c r="H68" s="19">
        <v>4632.45</v>
      </c>
      <c r="I68" s="20">
        <v>19541.849999999999</v>
      </c>
      <c r="J68" s="21">
        <v>24174.3</v>
      </c>
      <c r="K68" s="19">
        <v>5427.1</v>
      </c>
      <c r="L68" s="20">
        <v>15017.85</v>
      </c>
      <c r="M68" s="21">
        <v>20444.95</v>
      </c>
      <c r="N68" s="19">
        <v>3240.6</v>
      </c>
      <c r="O68" s="20">
        <v>16019.25</v>
      </c>
      <c r="P68" s="21">
        <v>19259.849999999999</v>
      </c>
      <c r="Q68" s="19">
        <v>3949.35</v>
      </c>
      <c r="R68" s="20">
        <v>11224.45</v>
      </c>
      <c r="S68" s="21">
        <v>15173.8</v>
      </c>
      <c r="T68" s="19">
        <v>4521.7</v>
      </c>
      <c r="U68" s="20">
        <v>16990.849999999999</v>
      </c>
      <c r="V68" s="21">
        <v>21512.55</v>
      </c>
      <c r="W68" s="47">
        <v>22950.95</v>
      </c>
      <c r="X68" s="20">
        <v>103553.7</v>
      </c>
      <c r="Y68" s="21">
        <v>126504.65</v>
      </c>
      <c r="AA68" s="1"/>
    </row>
    <row r="69" spans="1:27" ht="13">
      <c r="A69" s="2" t="s">
        <v>273</v>
      </c>
      <c r="B69" s="2" t="s">
        <v>70</v>
      </c>
      <c r="C69" s="89" t="s">
        <v>297</v>
      </c>
      <c r="D69" s="129" t="s">
        <v>303</v>
      </c>
      <c r="E69" s="19">
        <v>182.94</v>
      </c>
      <c r="F69" s="20">
        <v>10289.040000000001</v>
      </c>
      <c r="G69" s="21">
        <v>10471.98</v>
      </c>
      <c r="H69" s="19">
        <v>363.25</v>
      </c>
      <c r="I69" s="20">
        <v>7864.7</v>
      </c>
      <c r="J69" s="21">
        <v>8227.9500000000007</v>
      </c>
      <c r="K69" s="19">
        <v>262.45999999999998</v>
      </c>
      <c r="L69" s="20">
        <v>5930.21</v>
      </c>
      <c r="M69" s="21">
        <v>6192.67</v>
      </c>
      <c r="N69" s="19">
        <v>469.34</v>
      </c>
      <c r="O69" s="20">
        <v>3863.17</v>
      </c>
      <c r="P69" s="21">
        <v>4332.51</v>
      </c>
      <c r="Q69" s="19">
        <v>362.54</v>
      </c>
      <c r="R69" s="20">
        <v>4169.12</v>
      </c>
      <c r="S69" s="21">
        <v>4531.66</v>
      </c>
      <c r="T69" s="19">
        <v>1734.93</v>
      </c>
      <c r="U69" s="20">
        <v>866.15</v>
      </c>
      <c r="V69" s="21">
        <v>2601.08</v>
      </c>
      <c r="W69" s="47">
        <v>3375.46</v>
      </c>
      <c r="X69" s="20">
        <v>32982.39</v>
      </c>
      <c r="Y69" s="21">
        <v>36357.85</v>
      </c>
      <c r="AA69" s="1"/>
    </row>
    <row r="70" spans="1:27" ht="13">
      <c r="A70" s="2" t="s">
        <v>274</v>
      </c>
      <c r="B70" s="2" t="s">
        <v>71</v>
      </c>
      <c r="C70" s="89" t="s">
        <v>297</v>
      </c>
      <c r="D70" s="129" t="s">
        <v>302</v>
      </c>
      <c r="E70" s="19">
        <v>1.1000000000000001</v>
      </c>
      <c r="F70" s="20">
        <v>0</v>
      </c>
      <c r="G70" s="21">
        <v>1.1000000000000001</v>
      </c>
      <c r="H70" s="19">
        <v>0</v>
      </c>
      <c r="I70" s="20">
        <v>0</v>
      </c>
      <c r="J70" s="21">
        <v>0</v>
      </c>
      <c r="K70" s="19">
        <v>8.1999999999999993</v>
      </c>
      <c r="L70" s="20">
        <v>0</v>
      </c>
      <c r="M70" s="21">
        <v>8.1999999999999993</v>
      </c>
      <c r="N70" s="19">
        <v>0</v>
      </c>
      <c r="O70" s="20">
        <v>0</v>
      </c>
      <c r="P70" s="21">
        <v>0</v>
      </c>
      <c r="Q70" s="19">
        <v>0</v>
      </c>
      <c r="R70" s="20">
        <v>0</v>
      </c>
      <c r="S70" s="21">
        <v>0</v>
      </c>
      <c r="T70" s="19">
        <v>5.2</v>
      </c>
      <c r="U70" s="20">
        <v>0</v>
      </c>
      <c r="V70" s="21">
        <v>5.2</v>
      </c>
      <c r="W70" s="47">
        <v>14.5</v>
      </c>
      <c r="X70" s="20">
        <v>0</v>
      </c>
      <c r="Y70" s="21">
        <v>14.5</v>
      </c>
      <c r="AA70" s="1"/>
    </row>
    <row r="71" spans="1:27" ht="13">
      <c r="A71" s="2" t="s">
        <v>275</v>
      </c>
      <c r="B71" s="2" t="s">
        <v>72</v>
      </c>
      <c r="C71" s="89" t="s">
        <v>297</v>
      </c>
      <c r="D71" s="129" t="s">
        <v>302</v>
      </c>
      <c r="E71" s="19">
        <v>5229.6499999999996</v>
      </c>
      <c r="F71" s="20">
        <v>5424.4</v>
      </c>
      <c r="G71" s="21">
        <v>10654.05</v>
      </c>
      <c r="H71" s="19">
        <v>4143.5</v>
      </c>
      <c r="I71" s="20">
        <v>4377.8999999999996</v>
      </c>
      <c r="J71" s="21">
        <v>8521.4</v>
      </c>
      <c r="K71" s="19">
        <v>5548.35</v>
      </c>
      <c r="L71" s="20">
        <v>3191.2</v>
      </c>
      <c r="M71" s="21">
        <v>8739.5499999999993</v>
      </c>
      <c r="N71" s="19">
        <v>5923.1</v>
      </c>
      <c r="O71" s="20">
        <v>4431.3999999999996</v>
      </c>
      <c r="P71" s="21">
        <v>10354.5</v>
      </c>
      <c r="Q71" s="19">
        <v>4946.6499999999996</v>
      </c>
      <c r="R71" s="20">
        <v>3814.05</v>
      </c>
      <c r="S71" s="21">
        <v>8760.7000000000007</v>
      </c>
      <c r="T71" s="19">
        <v>3013.65</v>
      </c>
      <c r="U71" s="20">
        <v>3352.25</v>
      </c>
      <c r="V71" s="21">
        <v>6365.9</v>
      </c>
      <c r="W71" s="47">
        <v>28804.9</v>
      </c>
      <c r="X71" s="20">
        <v>24591.200000000001</v>
      </c>
      <c r="Y71" s="21">
        <v>53396.1</v>
      </c>
      <c r="AA71" s="1"/>
    </row>
    <row r="72" spans="1:27" ht="13">
      <c r="A72" s="2" t="s">
        <v>275</v>
      </c>
      <c r="B72" s="2" t="s">
        <v>73</v>
      </c>
      <c r="C72" s="89" t="s">
        <v>297</v>
      </c>
      <c r="D72" s="129" t="s">
        <v>302</v>
      </c>
      <c r="E72" s="19">
        <v>4429.8999999999996</v>
      </c>
      <c r="F72" s="20">
        <v>4376.6000000000004</v>
      </c>
      <c r="G72" s="21">
        <v>8806.5</v>
      </c>
      <c r="H72" s="19">
        <v>4009.15</v>
      </c>
      <c r="I72" s="20">
        <v>5131.8</v>
      </c>
      <c r="J72" s="21">
        <v>9140.9500000000007</v>
      </c>
      <c r="K72" s="19">
        <v>3304.45</v>
      </c>
      <c r="L72" s="20">
        <v>3335.8</v>
      </c>
      <c r="M72" s="21">
        <v>6640.25</v>
      </c>
      <c r="N72" s="19">
        <v>3099.95</v>
      </c>
      <c r="O72" s="20">
        <v>4444.05</v>
      </c>
      <c r="P72" s="21">
        <v>7544</v>
      </c>
      <c r="Q72" s="19">
        <v>3867.6</v>
      </c>
      <c r="R72" s="20">
        <v>3973.45</v>
      </c>
      <c r="S72" s="21">
        <v>7841.05</v>
      </c>
      <c r="T72" s="19">
        <v>2870.5</v>
      </c>
      <c r="U72" s="20">
        <v>2803.8</v>
      </c>
      <c r="V72" s="21">
        <v>5674.3</v>
      </c>
      <c r="W72" s="47">
        <v>21581.55</v>
      </c>
      <c r="X72" s="20">
        <v>24065.5</v>
      </c>
      <c r="Y72" s="21">
        <v>45647.05</v>
      </c>
      <c r="AA72" s="1"/>
    </row>
    <row r="73" spans="1:27" ht="13">
      <c r="A73" s="2" t="s">
        <v>275</v>
      </c>
      <c r="B73" s="2" t="s">
        <v>74</v>
      </c>
      <c r="C73" s="89" t="s">
        <v>297</v>
      </c>
      <c r="D73" s="129" t="s">
        <v>302</v>
      </c>
      <c r="E73" s="19">
        <v>4337.8</v>
      </c>
      <c r="F73" s="20">
        <v>5169.45</v>
      </c>
      <c r="G73" s="21">
        <v>9507.25</v>
      </c>
      <c r="H73" s="19">
        <v>4409.1499999999996</v>
      </c>
      <c r="I73" s="20">
        <v>5243.95</v>
      </c>
      <c r="J73" s="21">
        <v>9653.1</v>
      </c>
      <c r="K73" s="19">
        <v>5741.2</v>
      </c>
      <c r="L73" s="20">
        <v>5371.7</v>
      </c>
      <c r="M73" s="21">
        <v>11112.9</v>
      </c>
      <c r="N73" s="19">
        <v>4461.2</v>
      </c>
      <c r="O73" s="20">
        <v>5165.6000000000004</v>
      </c>
      <c r="P73" s="21">
        <v>9626.7999999999993</v>
      </c>
      <c r="Q73" s="19">
        <v>4102.55</v>
      </c>
      <c r="R73" s="20">
        <v>3985.9</v>
      </c>
      <c r="S73" s="21">
        <v>8088.45</v>
      </c>
      <c r="T73" s="19">
        <v>2122</v>
      </c>
      <c r="U73" s="20">
        <v>2374.65</v>
      </c>
      <c r="V73" s="21">
        <v>4496.6499999999996</v>
      </c>
      <c r="W73" s="47">
        <v>25173.9</v>
      </c>
      <c r="X73" s="20">
        <v>27311.25</v>
      </c>
      <c r="Y73" s="21">
        <v>52485.15</v>
      </c>
      <c r="AA73" s="1"/>
    </row>
    <row r="74" spans="1:27" ht="13">
      <c r="A74" s="2" t="s">
        <v>275</v>
      </c>
      <c r="B74" s="2" t="s">
        <v>75</v>
      </c>
      <c r="C74" s="89" t="s">
        <v>297</v>
      </c>
      <c r="D74" s="129" t="s">
        <v>302</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c r="AA74" s="1"/>
    </row>
    <row r="75" spans="1:27" ht="13">
      <c r="A75" s="2" t="s">
        <v>275</v>
      </c>
      <c r="B75" s="2" t="s">
        <v>76</v>
      </c>
      <c r="C75" s="89" t="s">
        <v>297</v>
      </c>
      <c r="D75" s="129" t="s">
        <v>302</v>
      </c>
      <c r="E75" s="19">
        <v>0</v>
      </c>
      <c r="F75" s="20">
        <v>0</v>
      </c>
      <c r="G75" s="21">
        <v>0</v>
      </c>
      <c r="H75" s="19">
        <v>0</v>
      </c>
      <c r="I75" s="20">
        <v>0</v>
      </c>
      <c r="J75" s="21">
        <v>0</v>
      </c>
      <c r="K75" s="19">
        <v>0</v>
      </c>
      <c r="L75" s="20">
        <v>0</v>
      </c>
      <c r="M75" s="21">
        <v>0</v>
      </c>
      <c r="N75" s="19">
        <v>0</v>
      </c>
      <c r="O75" s="20">
        <v>0</v>
      </c>
      <c r="P75" s="21">
        <v>0</v>
      </c>
      <c r="Q75" s="19">
        <v>0</v>
      </c>
      <c r="R75" s="20">
        <v>0</v>
      </c>
      <c r="S75" s="21">
        <v>0</v>
      </c>
      <c r="T75" s="19">
        <v>0</v>
      </c>
      <c r="U75" s="20">
        <v>0</v>
      </c>
      <c r="V75" s="21">
        <v>0</v>
      </c>
      <c r="W75" s="47">
        <v>0</v>
      </c>
      <c r="X75" s="20">
        <v>0</v>
      </c>
      <c r="Y75" s="21">
        <v>0</v>
      </c>
      <c r="AA75" s="1"/>
    </row>
    <row r="76" spans="1:27" ht="13">
      <c r="A76" s="2" t="s">
        <v>275</v>
      </c>
      <c r="B76" s="2" t="s">
        <v>77</v>
      </c>
      <c r="C76" s="89" t="s">
        <v>297</v>
      </c>
      <c r="D76" s="129" t="s">
        <v>302</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c r="AA76" s="1"/>
    </row>
    <row r="77" spans="1:27" ht="13">
      <c r="A77" s="2" t="s">
        <v>275</v>
      </c>
      <c r="B77" s="2" t="s">
        <v>78</v>
      </c>
      <c r="C77" s="89" t="s">
        <v>297</v>
      </c>
      <c r="D77" s="129" t="s">
        <v>302</v>
      </c>
      <c r="E77" s="19">
        <v>3907.1</v>
      </c>
      <c r="F77" s="20">
        <v>2429.4</v>
      </c>
      <c r="G77" s="21">
        <v>6336.5</v>
      </c>
      <c r="H77" s="19">
        <v>9278.35</v>
      </c>
      <c r="I77" s="20">
        <v>2853.9</v>
      </c>
      <c r="J77" s="21">
        <v>12132.25</v>
      </c>
      <c r="K77" s="19">
        <v>1686</v>
      </c>
      <c r="L77" s="20">
        <v>1158.25</v>
      </c>
      <c r="M77" s="21">
        <v>2844.25</v>
      </c>
      <c r="N77" s="19">
        <v>5145</v>
      </c>
      <c r="O77" s="20">
        <v>2439.5500000000002</v>
      </c>
      <c r="P77" s="21">
        <v>7584.55</v>
      </c>
      <c r="Q77" s="19">
        <v>3648.15</v>
      </c>
      <c r="R77" s="20">
        <v>2063.75</v>
      </c>
      <c r="S77" s="21">
        <v>5711.9</v>
      </c>
      <c r="T77" s="19">
        <v>720.7</v>
      </c>
      <c r="U77" s="20">
        <v>455.25</v>
      </c>
      <c r="V77" s="21">
        <v>1175.95</v>
      </c>
      <c r="W77" s="47">
        <v>24385.3</v>
      </c>
      <c r="X77" s="20">
        <v>11400.1</v>
      </c>
      <c r="Y77" s="21">
        <v>35785.4</v>
      </c>
      <c r="AA77" s="1"/>
    </row>
    <row r="78" spans="1:27" ht="13">
      <c r="A78" s="2" t="s">
        <v>275</v>
      </c>
      <c r="B78" s="2" t="s">
        <v>79</v>
      </c>
      <c r="C78" s="89" t="s">
        <v>297</v>
      </c>
      <c r="D78" s="129" t="s">
        <v>302</v>
      </c>
      <c r="E78" s="19">
        <v>0</v>
      </c>
      <c r="F78" s="20">
        <v>0</v>
      </c>
      <c r="G78" s="21">
        <v>0</v>
      </c>
      <c r="H78" s="19">
        <v>0</v>
      </c>
      <c r="I78" s="20">
        <v>1.65</v>
      </c>
      <c r="J78" s="21">
        <v>1.65</v>
      </c>
      <c r="K78" s="19">
        <v>0</v>
      </c>
      <c r="L78" s="20">
        <v>0</v>
      </c>
      <c r="M78" s="21">
        <v>0</v>
      </c>
      <c r="N78" s="19">
        <v>0</v>
      </c>
      <c r="O78" s="20">
        <v>0</v>
      </c>
      <c r="P78" s="21">
        <v>0</v>
      </c>
      <c r="Q78" s="19">
        <v>0</v>
      </c>
      <c r="R78" s="20">
        <v>0</v>
      </c>
      <c r="S78" s="21">
        <v>0</v>
      </c>
      <c r="T78" s="19">
        <v>0</v>
      </c>
      <c r="U78" s="20">
        <v>4.55</v>
      </c>
      <c r="V78" s="21">
        <v>4.55</v>
      </c>
      <c r="W78" s="47">
        <v>0</v>
      </c>
      <c r="X78" s="20">
        <v>6.2</v>
      </c>
      <c r="Y78" s="21">
        <v>6.2</v>
      </c>
      <c r="AA78" s="1"/>
    </row>
    <row r="79" spans="1:27" ht="13">
      <c r="A79" s="2" t="s">
        <v>275</v>
      </c>
      <c r="B79" s="2" t="s">
        <v>80</v>
      </c>
      <c r="C79" s="89" t="s">
        <v>297</v>
      </c>
      <c r="D79" s="129" t="s">
        <v>302</v>
      </c>
      <c r="E79" s="19">
        <v>6133.7</v>
      </c>
      <c r="F79" s="20">
        <v>2506.65</v>
      </c>
      <c r="G79" s="21">
        <v>8640.35</v>
      </c>
      <c r="H79" s="19">
        <v>9102.2999999999993</v>
      </c>
      <c r="I79" s="20">
        <v>3615.65</v>
      </c>
      <c r="J79" s="21">
        <v>12717.95</v>
      </c>
      <c r="K79" s="19">
        <v>6109.3</v>
      </c>
      <c r="L79" s="20">
        <v>2454.9</v>
      </c>
      <c r="M79" s="21">
        <v>8564.2000000000007</v>
      </c>
      <c r="N79" s="19">
        <v>4498.6499999999996</v>
      </c>
      <c r="O79" s="20">
        <v>3636.95</v>
      </c>
      <c r="P79" s="21">
        <v>8135.6</v>
      </c>
      <c r="Q79" s="19">
        <v>5801.25</v>
      </c>
      <c r="R79" s="20">
        <v>1792.4</v>
      </c>
      <c r="S79" s="21">
        <v>7593.65</v>
      </c>
      <c r="T79" s="19">
        <v>320.05</v>
      </c>
      <c r="U79" s="20">
        <v>241.4</v>
      </c>
      <c r="V79" s="21">
        <v>561.45000000000005</v>
      </c>
      <c r="W79" s="47">
        <v>31965.25</v>
      </c>
      <c r="X79" s="20">
        <v>14247.95</v>
      </c>
      <c r="Y79" s="21">
        <v>46213.2</v>
      </c>
      <c r="AA79" s="1"/>
    </row>
    <row r="80" spans="1:27" ht="13">
      <c r="A80" s="2" t="s">
        <v>275</v>
      </c>
      <c r="B80" s="2" t="s">
        <v>81</v>
      </c>
      <c r="C80" s="89" t="s">
        <v>297</v>
      </c>
      <c r="D80" s="129" t="s">
        <v>302</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4.88</v>
      </c>
      <c r="V80" s="21">
        <v>4.88</v>
      </c>
      <c r="W80" s="47">
        <v>0</v>
      </c>
      <c r="X80" s="20">
        <v>4.88</v>
      </c>
      <c r="Y80" s="21">
        <v>4.88</v>
      </c>
      <c r="AA80" s="1"/>
    </row>
    <row r="81" spans="1:27" ht="13">
      <c r="A81" s="2" t="s">
        <v>275</v>
      </c>
      <c r="B81" s="2" t="s">
        <v>82</v>
      </c>
      <c r="C81" s="89" t="s">
        <v>297</v>
      </c>
      <c r="D81" s="129" t="s">
        <v>302</v>
      </c>
      <c r="E81" s="19">
        <v>0</v>
      </c>
      <c r="F81" s="20">
        <v>0</v>
      </c>
      <c r="G81" s="21">
        <v>0</v>
      </c>
      <c r="H81" s="19">
        <v>708.1</v>
      </c>
      <c r="I81" s="20">
        <v>494.25</v>
      </c>
      <c r="J81" s="21">
        <v>1202.3499999999999</v>
      </c>
      <c r="K81" s="19">
        <v>6970.35</v>
      </c>
      <c r="L81" s="20">
        <v>3026.65</v>
      </c>
      <c r="M81" s="21">
        <v>9997</v>
      </c>
      <c r="N81" s="19">
        <v>5760.05</v>
      </c>
      <c r="O81" s="20">
        <v>2474.15</v>
      </c>
      <c r="P81" s="21">
        <v>8234.2000000000007</v>
      </c>
      <c r="Q81" s="19">
        <v>6100.85</v>
      </c>
      <c r="R81" s="20">
        <v>2509.75</v>
      </c>
      <c r="S81" s="21">
        <v>8610.6</v>
      </c>
      <c r="T81" s="19">
        <v>575</v>
      </c>
      <c r="U81" s="20">
        <v>835.7</v>
      </c>
      <c r="V81" s="21">
        <v>1410.7</v>
      </c>
      <c r="W81" s="47">
        <v>20114.349999999999</v>
      </c>
      <c r="X81" s="20">
        <v>9340.5</v>
      </c>
      <c r="Y81" s="21">
        <v>29454.85</v>
      </c>
      <c r="AA81" s="1"/>
    </row>
    <row r="82" spans="1:27" ht="13">
      <c r="A82" s="2" t="s">
        <v>275</v>
      </c>
      <c r="B82" s="2" t="s">
        <v>83</v>
      </c>
      <c r="C82" s="89" t="s">
        <v>297</v>
      </c>
      <c r="D82" s="129" t="s">
        <v>302</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3.58</v>
      </c>
      <c r="V82" s="21">
        <v>3.58</v>
      </c>
      <c r="W82" s="47">
        <v>0</v>
      </c>
      <c r="X82" s="20">
        <v>3.58</v>
      </c>
      <c r="Y82" s="21">
        <v>3.58</v>
      </c>
      <c r="AA82" s="1"/>
    </row>
    <row r="83" spans="1:27" ht="13">
      <c r="A83" s="2" t="s">
        <v>275</v>
      </c>
      <c r="B83" s="2" t="s">
        <v>84</v>
      </c>
      <c r="C83" s="89" t="s">
        <v>297</v>
      </c>
      <c r="D83" s="129" t="s">
        <v>302</v>
      </c>
      <c r="E83" s="19">
        <v>4804.95</v>
      </c>
      <c r="F83" s="20">
        <v>1898.8</v>
      </c>
      <c r="G83" s="21">
        <v>6703.75</v>
      </c>
      <c r="H83" s="19">
        <v>9285.0499999999993</v>
      </c>
      <c r="I83" s="20">
        <v>3209.15</v>
      </c>
      <c r="J83" s="21">
        <v>12494.2</v>
      </c>
      <c r="K83" s="19">
        <v>7001.4</v>
      </c>
      <c r="L83" s="20">
        <v>2676.95</v>
      </c>
      <c r="M83" s="21">
        <v>9678.35</v>
      </c>
      <c r="N83" s="19">
        <v>5920.05</v>
      </c>
      <c r="O83" s="20">
        <v>2766.4</v>
      </c>
      <c r="P83" s="21">
        <v>8686.4500000000007</v>
      </c>
      <c r="Q83" s="19">
        <v>4335.8</v>
      </c>
      <c r="R83" s="20">
        <v>2228.75</v>
      </c>
      <c r="S83" s="21">
        <v>6564.55</v>
      </c>
      <c r="T83" s="19">
        <v>635.35</v>
      </c>
      <c r="U83" s="20">
        <v>489</v>
      </c>
      <c r="V83" s="21">
        <v>1124.3499999999999</v>
      </c>
      <c r="W83" s="47">
        <v>31982.6</v>
      </c>
      <c r="X83" s="20">
        <v>13269.05</v>
      </c>
      <c r="Y83" s="21">
        <v>45251.65</v>
      </c>
      <c r="AA83" s="1"/>
    </row>
    <row r="84" spans="1:27" ht="13">
      <c r="A84" s="2" t="s">
        <v>275</v>
      </c>
      <c r="B84" s="2" t="s">
        <v>85</v>
      </c>
      <c r="C84" s="89" t="s">
        <v>297</v>
      </c>
      <c r="D84" s="129" t="s">
        <v>302</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c r="AA84" s="1"/>
    </row>
    <row r="85" spans="1:27" ht="13">
      <c r="A85" s="2" t="s">
        <v>275</v>
      </c>
      <c r="B85" s="2" t="s">
        <v>86</v>
      </c>
      <c r="C85" s="89" t="s">
        <v>297</v>
      </c>
      <c r="D85" s="129" t="s">
        <v>302</v>
      </c>
      <c r="E85" s="19">
        <v>11962.85</v>
      </c>
      <c r="F85" s="20">
        <v>6834.1</v>
      </c>
      <c r="G85" s="21">
        <v>18796.95</v>
      </c>
      <c r="H85" s="19">
        <v>17415.650000000001</v>
      </c>
      <c r="I85" s="20">
        <v>6513.75</v>
      </c>
      <c r="J85" s="21">
        <v>23929.4</v>
      </c>
      <c r="K85" s="19">
        <v>15769.35</v>
      </c>
      <c r="L85" s="20">
        <v>4085.25</v>
      </c>
      <c r="M85" s="21">
        <v>19854.599999999999</v>
      </c>
      <c r="N85" s="19">
        <v>12402.4</v>
      </c>
      <c r="O85" s="20">
        <v>5025.8999999999996</v>
      </c>
      <c r="P85" s="21">
        <v>17428.3</v>
      </c>
      <c r="Q85" s="19">
        <v>18895</v>
      </c>
      <c r="R85" s="20">
        <v>4168.8500000000004</v>
      </c>
      <c r="S85" s="21">
        <v>23063.85</v>
      </c>
      <c r="T85" s="19">
        <v>19946.25</v>
      </c>
      <c r="U85" s="20">
        <v>7169.1</v>
      </c>
      <c r="V85" s="21">
        <v>27115.35</v>
      </c>
      <c r="W85" s="47">
        <v>96391.5</v>
      </c>
      <c r="X85" s="20">
        <v>33796.949999999997</v>
      </c>
      <c r="Y85" s="21">
        <v>130188.45</v>
      </c>
      <c r="AA85" s="1"/>
    </row>
    <row r="86" spans="1:27" ht="13">
      <c r="A86" s="2" t="s">
        <v>275</v>
      </c>
      <c r="B86" s="2" t="s">
        <v>87</v>
      </c>
      <c r="C86" s="89" t="s">
        <v>297</v>
      </c>
      <c r="D86" s="129" t="s">
        <v>302</v>
      </c>
      <c r="E86" s="19">
        <v>762.55</v>
      </c>
      <c r="F86" s="20">
        <v>1389</v>
      </c>
      <c r="G86" s="21">
        <v>2151.5500000000002</v>
      </c>
      <c r="H86" s="19">
        <v>173.8</v>
      </c>
      <c r="I86" s="20">
        <v>1208.3</v>
      </c>
      <c r="J86" s="21">
        <v>1382.1</v>
      </c>
      <c r="K86" s="19">
        <v>479.5</v>
      </c>
      <c r="L86" s="20">
        <v>1576.45</v>
      </c>
      <c r="M86" s="21">
        <v>2055.9499999999998</v>
      </c>
      <c r="N86" s="19">
        <v>160.80000000000001</v>
      </c>
      <c r="O86" s="20">
        <v>1487.65</v>
      </c>
      <c r="P86" s="21">
        <v>1648.45</v>
      </c>
      <c r="Q86" s="19">
        <v>74.95</v>
      </c>
      <c r="R86" s="20">
        <v>830.35</v>
      </c>
      <c r="S86" s="21">
        <v>905.3</v>
      </c>
      <c r="T86" s="19">
        <v>281.05</v>
      </c>
      <c r="U86" s="20">
        <v>1434.65</v>
      </c>
      <c r="V86" s="21">
        <v>1715.7</v>
      </c>
      <c r="W86" s="47">
        <v>1932.65</v>
      </c>
      <c r="X86" s="20">
        <v>7926.4</v>
      </c>
      <c r="Y86" s="21">
        <v>9859.0499999999993</v>
      </c>
      <c r="AA86" s="1"/>
    </row>
    <row r="87" spans="1:27" ht="13">
      <c r="A87" s="2" t="s">
        <v>275</v>
      </c>
      <c r="B87" s="2" t="s">
        <v>88</v>
      </c>
      <c r="C87" s="89" t="s">
        <v>297</v>
      </c>
      <c r="D87" s="129" t="s">
        <v>302</v>
      </c>
      <c r="E87" s="19">
        <v>443.15</v>
      </c>
      <c r="F87" s="20">
        <v>142.69999999999999</v>
      </c>
      <c r="G87" s="21">
        <v>585.85</v>
      </c>
      <c r="H87" s="19">
        <v>983.65</v>
      </c>
      <c r="I87" s="20">
        <v>706.85</v>
      </c>
      <c r="J87" s="21">
        <v>1690.5</v>
      </c>
      <c r="K87" s="19">
        <v>687.95</v>
      </c>
      <c r="L87" s="20">
        <v>428</v>
      </c>
      <c r="M87" s="21">
        <v>1115.95</v>
      </c>
      <c r="N87" s="19">
        <v>1411.7</v>
      </c>
      <c r="O87" s="20">
        <v>636.15</v>
      </c>
      <c r="P87" s="21">
        <v>2047.85</v>
      </c>
      <c r="Q87" s="19">
        <v>353.9</v>
      </c>
      <c r="R87" s="20">
        <v>326.45</v>
      </c>
      <c r="S87" s="21">
        <v>680.35</v>
      </c>
      <c r="T87" s="19">
        <v>490.7</v>
      </c>
      <c r="U87" s="20">
        <v>359.9</v>
      </c>
      <c r="V87" s="21">
        <v>850.6</v>
      </c>
      <c r="W87" s="47">
        <v>4371.05</v>
      </c>
      <c r="X87" s="20">
        <v>2600.0500000000002</v>
      </c>
      <c r="Y87" s="21">
        <v>6971.1</v>
      </c>
      <c r="AA87" s="1"/>
    </row>
    <row r="88" spans="1:27" ht="13">
      <c r="A88" s="2" t="s">
        <v>275</v>
      </c>
      <c r="B88" s="2" t="s">
        <v>89</v>
      </c>
      <c r="C88" s="89" t="s">
        <v>297</v>
      </c>
      <c r="D88" s="129" t="s">
        <v>298</v>
      </c>
      <c r="E88" s="19">
        <v>7441.37</v>
      </c>
      <c r="F88" s="20">
        <v>10343.06</v>
      </c>
      <c r="G88" s="21">
        <v>17784.43</v>
      </c>
      <c r="H88" s="19">
        <v>4773.47</v>
      </c>
      <c r="I88" s="20">
        <v>8337.07</v>
      </c>
      <c r="J88" s="21">
        <v>13110.54</v>
      </c>
      <c r="K88" s="19">
        <v>9066.82</v>
      </c>
      <c r="L88" s="20">
        <v>9173.9500000000007</v>
      </c>
      <c r="M88" s="21">
        <v>18240.77</v>
      </c>
      <c r="N88" s="19">
        <v>7463.84</v>
      </c>
      <c r="O88" s="20">
        <v>8887.15</v>
      </c>
      <c r="P88" s="21">
        <v>16350.99</v>
      </c>
      <c r="Q88" s="19">
        <v>4749.8999999999996</v>
      </c>
      <c r="R88" s="20">
        <v>5499.14</v>
      </c>
      <c r="S88" s="21">
        <v>10249.040000000001</v>
      </c>
      <c r="T88" s="19">
        <v>3274.69</v>
      </c>
      <c r="U88" s="20">
        <v>6576.21</v>
      </c>
      <c r="V88" s="21">
        <v>9850.9</v>
      </c>
      <c r="W88" s="47">
        <v>36770.089999999997</v>
      </c>
      <c r="X88" s="20">
        <v>48816.58</v>
      </c>
      <c r="Y88" s="21">
        <v>85586.67</v>
      </c>
      <c r="AA88" s="1"/>
    </row>
    <row r="89" spans="1:27" ht="13">
      <c r="A89" s="2" t="s">
        <v>275</v>
      </c>
      <c r="B89" s="2" t="s">
        <v>90</v>
      </c>
      <c r="C89" s="89" t="s">
        <v>297</v>
      </c>
      <c r="D89" s="129" t="s">
        <v>302</v>
      </c>
      <c r="E89" s="19">
        <v>0</v>
      </c>
      <c r="F89" s="20">
        <v>0</v>
      </c>
      <c r="G89" s="21">
        <v>0</v>
      </c>
      <c r="H89" s="19">
        <v>4.25</v>
      </c>
      <c r="I89" s="20">
        <v>0</v>
      </c>
      <c r="J89" s="21">
        <v>4.25</v>
      </c>
      <c r="K89" s="19">
        <v>6.8</v>
      </c>
      <c r="L89" s="20">
        <v>0</v>
      </c>
      <c r="M89" s="21">
        <v>6.8</v>
      </c>
      <c r="N89" s="19">
        <v>0</v>
      </c>
      <c r="O89" s="20">
        <v>0</v>
      </c>
      <c r="P89" s="21">
        <v>0</v>
      </c>
      <c r="Q89" s="19">
        <v>0</v>
      </c>
      <c r="R89" s="20">
        <v>0</v>
      </c>
      <c r="S89" s="21">
        <v>0</v>
      </c>
      <c r="T89" s="19">
        <v>12.04</v>
      </c>
      <c r="U89" s="20">
        <v>0</v>
      </c>
      <c r="V89" s="21">
        <v>12.04</v>
      </c>
      <c r="W89" s="47">
        <v>23.09</v>
      </c>
      <c r="X89" s="20">
        <v>0</v>
      </c>
      <c r="Y89" s="21">
        <v>23.09</v>
      </c>
    </row>
    <row r="90" spans="1:27" ht="13">
      <c r="A90" s="2" t="s">
        <v>275</v>
      </c>
      <c r="B90" s="2" t="s">
        <v>91</v>
      </c>
      <c r="C90" s="89" t="s">
        <v>298</v>
      </c>
      <c r="D90" s="129" t="s">
        <v>302</v>
      </c>
      <c r="E90" s="19">
        <v>1152.55</v>
      </c>
      <c r="F90" s="20">
        <v>1520.95</v>
      </c>
      <c r="G90" s="21">
        <v>2673.5</v>
      </c>
      <c r="H90" s="19">
        <v>339.9</v>
      </c>
      <c r="I90" s="20">
        <v>1168.9000000000001</v>
      </c>
      <c r="J90" s="21">
        <v>1508.8</v>
      </c>
      <c r="K90" s="19">
        <v>169.95</v>
      </c>
      <c r="L90" s="20">
        <v>80.2</v>
      </c>
      <c r="M90" s="21">
        <v>250.15</v>
      </c>
      <c r="N90" s="19">
        <v>1770.8</v>
      </c>
      <c r="O90" s="20">
        <v>2094.3000000000002</v>
      </c>
      <c r="P90" s="21">
        <v>3865.1</v>
      </c>
      <c r="Q90" s="19">
        <v>397.7</v>
      </c>
      <c r="R90" s="20">
        <v>507.15</v>
      </c>
      <c r="S90" s="21">
        <v>904.85</v>
      </c>
      <c r="T90" s="19">
        <v>574.65</v>
      </c>
      <c r="U90" s="20">
        <v>974.35</v>
      </c>
      <c r="V90" s="21">
        <v>1549</v>
      </c>
      <c r="W90" s="47">
        <v>4405.55</v>
      </c>
      <c r="X90" s="20">
        <v>6345.85</v>
      </c>
      <c r="Y90" s="21">
        <v>10751.4</v>
      </c>
      <c r="AA90" s="1"/>
    </row>
    <row r="91" spans="1:27" ht="13">
      <c r="A91" s="2" t="s">
        <v>275</v>
      </c>
      <c r="B91" s="2" t="s">
        <v>92</v>
      </c>
      <c r="C91" s="89" t="s">
        <v>297</v>
      </c>
      <c r="D91" s="129" t="s">
        <v>302</v>
      </c>
      <c r="E91" s="19">
        <v>0</v>
      </c>
      <c r="F91" s="20">
        <v>0</v>
      </c>
      <c r="G91" s="21">
        <v>0</v>
      </c>
      <c r="H91" s="19">
        <v>14.68</v>
      </c>
      <c r="I91" s="20">
        <v>0</v>
      </c>
      <c r="J91" s="21">
        <v>14.68</v>
      </c>
      <c r="K91" s="19">
        <v>0</v>
      </c>
      <c r="L91" s="20">
        <v>0</v>
      </c>
      <c r="M91" s="21">
        <v>0</v>
      </c>
      <c r="N91" s="19">
        <v>0</v>
      </c>
      <c r="O91" s="20">
        <v>0</v>
      </c>
      <c r="P91" s="21">
        <v>0</v>
      </c>
      <c r="Q91" s="19">
        <v>0</v>
      </c>
      <c r="R91" s="20">
        <v>0</v>
      </c>
      <c r="S91" s="21">
        <v>0</v>
      </c>
      <c r="T91" s="19">
        <v>2.98</v>
      </c>
      <c r="U91" s="20">
        <v>0</v>
      </c>
      <c r="V91" s="21">
        <v>2.98</v>
      </c>
      <c r="W91" s="47">
        <v>17.66</v>
      </c>
      <c r="X91" s="20">
        <v>0</v>
      </c>
      <c r="Y91" s="21">
        <v>17.66</v>
      </c>
    </row>
    <row r="92" spans="1:27" ht="13">
      <c r="A92" s="2" t="s">
        <v>275</v>
      </c>
      <c r="B92" s="2" t="s">
        <v>93</v>
      </c>
      <c r="C92" s="89" t="s">
        <v>298</v>
      </c>
      <c r="D92" s="129" t="s">
        <v>302</v>
      </c>
      <c r="E92" s="19">
        <v>206</v>
      </c>
      <c r="F92" s="20">
        <v>306.60000000000002</v>
      </c>
      <c r="G92" s="21">
        <v>512.6</v>
      </c>
      <c r="H92" s="19">
        <v>742.25</v>
      </c>
      <c r="I92" s="20">
        <v>1477.35</v>
      </c>
      <c r="J92" s="21">
        <v>2219.6</v>
      </c>
      <c r="K92" s="19">
        <v>566.6</v>
      </c>
      <c r="L92" s="20">
        <v>1516.35</v>
      </c>
      <c r="M92" s="21">
        <v>2082.9499999999998</v>
      </c>
      <c r="N92" s="19">
        <v>1027.8499999999999</v>
      </c>
      <c r="O92" s="20">
        <v>1152.5</v>
      </c>
      <c r="P92" s="21">
        <v>2180.35</v>
      </c>
      <c r="Q92" s="19">
        <v>318.75</v>
      </c>
      <c r="R92" s="20">
        <v>294.14999999999998</v>
      </c>
      <c r="S92" s="21">
        <v>612.9</v>
      </c>
      <c r="T92" s="19">
        <v>0</v>
      </c>
      <c r="U92" s="20">
        <v>0</v>
      </c>
      <c r="V92" s="21">
        <v>0</v>
      </c>
      <c r="W92" s="47">
        <v>2861.45</v>
      </c>
      <c r="X92" s="20">
        <v>4746.95</v>
      </c>
      <c r="Y92" s="21">
        <v>7608.4</v>
      </c>
    </row>
    <row r="93" spans="1:27" ht="13">
      <c r="A93" s="2" t="s">
        <v>275</v>
      </c>
      <c r="B93" s="2" t="s">
        <v>94</v>
      </c>
      <c r="C93" s="89" t="s">
        <v>297</v>
      </c>
      <c r="D93" s="129" t="s">
        <v>302</v>
      </c>
      <c r="E93" s="19">
        <v>0.56999999999999995</v>
      </c>
      <c r="F93" s="20">
        <v>0.47</v>
      </c>
      <c r="G93" s="21">
        <v>1.04</v>
      </c>
      <c r="H93" s="19">
        <v>26.31</v>
      </c>
      <c r="I93" s="20">
        <v>0.88</v>
      </c>
      <c r="J93" s="21">
        <v>27.19</v>
      </c>
      <c r="K93" s="19">
        <v>2.52</v>
      </c>
      <c r="L93" s="20">
        <v>4.71</v>
      </c>
      <c r="M93" s="21">
        <v>7.23</v>
      </c>
      <c r="N93" s="19">
        <v>13.32</v>
      </c>
      <c r="O93" s="20">
        <v>0.45</v>
      </c>
      <c r="P93" s="21">
        <v>13.77</v>
      </c>
      <c r="Q93" s="19">
        <v>0.21</v>
      </c>
      <c r="R93" s="20">
        <v>0.32</v>
      </c>
      <c r="S93" s="21">
        <v>0.53</v>
      </c>
      <c r="T93" s="19">
        <v>9.58</v>
      </c>
      <c r="U93" s="20">
        <v>8.6199999999999992</v>
      </c>
      <c r="V93" s="21">
        <v>18.2</v>
      </c>
      <c r="W93" s="47">
        <v>52.51</v>
      </c>
      <c r="X93" s="20">
        <v>15.45</v>
      </c>
      <c r="Y93" s="21">
        <v>67.959999999999994</v>
      </c>
    </row>
    <row r="94" spans="1:27" ht="13">
      <c r="A94" s="2" t="s">
        <v>275</v>
      </c>
      <c r="B94" s="2" t="s">
        <v>95</v>
      </c>
      <c r="C94" s="89" t="s">
        <v>297</v>
      </c>
      <c r="D94" s="129" t="s">
        <v>302</v>
      </c>
      <c r="E94" s="19">
        <v>3040.48</v>
      </c>
      <c r="F94" s="20">
        <v>4069</v>
      </c>
      <c r="G94" s="21">
        <v>7109.48</v>
      </c>
      <c r="H94" s="19">
        <v>3297.6</v>
      </c>
      <c r="I94" s="20">
        <v>3197.68</v>
      </c>
      <c r="J94" s="21">
        <v>6495.28</v>
      </c>
      <c r="K94" s="19">
        <v>4958.96</v>
      </c>
      <c r="L94" s="20">
        <v>2508.04</v>
      </c>
      <c r="M94" s="21">
        <v>7467</v>
      </c>
      <c r="N94" s="19">
        <v>5454.88</v>
      </c>
      <c r="O94" s="20">
        <v>3183.4</v>
      </c>
      <c r="P94" s="21">
        <v>8638.2800000000007</v>
      </c>
      <c r="Q94" s="19">
        <v>3047.72</v>
      </c>
      <c r="R94" s="20">
        <v>2037.4</v>
      </c>
      <c r="S94" s="21">
        <v>5085.12</v>
      </c>
      <c r="T94" s="19">
        <v>1033.08</v>
      </c>
      <c r="U94" s="20">
        <v>2199.84</v>
      </c>
      <c r="V94" s="21">
        <v>3232.92</v>
      </c>
      <c r="W94" s="47">
        <v>20832.72</v>
      </c>
      <c r="X94" s="20">
        <v>17195.36</v>
      </c>
      <c r="Y94" s="21">
        <v>38028.080000000002</v>
      </c>
      <c r="AA94" s="1"/>
    </row>
    <row r="95" spans="1:27" ht="13">
      <c r="A95" s="2" t="s">
        <v>275</v>
      </c>
      <c r="B95" s="2" t="s">
        <v>96</v>
      </c>
      <c r="C95" s="89" t="s">
        <v>297</v>
      </c>
      <c r="D95" s="129" t="s">
        <v>302</v>
      </c>
      <c r="E95" s="19">
        <v>1540.36</v>
      </c>
      <c r="F95" s="20">
        <v>2218.88</v>
      </c>
      <c r="G95" s="21">
        <v>3759.24</v>
      </c>
      <c r="H95" s="19">
        <v>3354</v>
      </c>
      <c r="I95" s="20">
        <v>3819.36</v>
      </c>
      <c r="J95" s="21">
        <v>7173.36</v>
      </c>
      <c r="K95" s="19">
        <v>4098.28</v>
      </c>
      <c r="L95" s="20">
        <v>3203.84</v>
      </c>
      <c r="M95" s="21">
        <v>7302.12</v>
      </c>
      <c r="N95" s="19">
        <v>2953.12</v>
      </c>
      <c r="O95" s="20">
        <v>3510.24</v>
      </c>
      <c r="P95" s="21">
        <v>6463.36</v>
      </c>
      <c r="Q95" s="19">
        <v>2631.24</v>
      </c>
      <c r="R95" s="20">
        <v>2120.16</v>
      </c>
      <c r="S95" s="21">
        <v>4751.3999999999996</v>
      </c>
      <c r="T95" s="19">
        <v>836.8</v>
      </c>
      <c r="U95" s="20">
        <v>1982.76</v>
      </c>
      <c r="V95" s="21">
        <v>2819.56</v>
      </c>
      <c r="W95" s="47">
        <v>15413.8</v>
      </c>
      <c r="X95" s="20">
        <v>16855.240000000002</v>
      </c>
      <c r="Y95" s="21">
        <v>32269.040000000001</v>
      </c>
      <c r="AA95" s="1"/>
    </row>
    <row r="96" spans="1:27" ht="13">
      <c r="A96" s="2" t="s">
        <v>275</v>
      </c>
      <c r="B96" s="2" t="s">
        <v>97</v>
      </c>
      <c r="C96" s="89" t="s">
        <v>297</v>
      </c>
      <c r="D96" s="129" t="s">
        <v>302</v>
      </c>
      <c r="E96" s="19">
        <v>2551.7199999999998</v>
      </c>
      <c r="F96" s="20">
        <v>3644.56</v>
      </c>
      <c r="G96" s="21">
        <v>6196.28</v>
      </c>
      <c r="H96" s="19">
        <v>3947.92</v>
      </c>
      <c r="I96" s="20">
        <v>3056.92</v>
      </c>
      <c r="J96" s="21">
        <v>7004.84</v>
      </c>
      <c r="K96" s="19">
        <v>4323.32</v>
      </c>
      <c r="L96" s="20">
        <v>4095.8</v>
      </c>
      <c r="M96" s="21">
        <v>8419.1200000000008</v>
      </c>
      <c r="N96" s="19">
        <v>3160.6</v>
      </c>
      <c r="O96" s="20">
        <v>2605.64</v>
      </c>
      <c r="P96" s="21">
        <v>5766.24</v>
      </c>
      <c r="Q96" s="19">
        <v>2513.84</v>
      </c>
      <c r="R96" s="20">
        <v>2231</v>
      </c>
      <c r="S96" s="21">
        <v>4744.84</v>
      </c>
      <c r="T96" s="19">
        <v>1345.88</v>
      </c>
      <c r="U96" s="20">
        <v>1067</v>
      </c>
      <c r="V96" s="21">
        <v>2412.88</v>
      </c>
      <c r="W96" s="47">
        <v>17843.28</v>
      </c>
      <c r="X96" s="20">
        <v>16700.919999999998</v>
      </c>
      <c r="Y96" s="21">
        <v>34544.199999999997</v>
      </c>
      <c r="AA96" s="1"/>
    </row>
    <row r="97" spans="1:27" ht="13">
      <c r="A97" s="2" t="s">
        <v>276</v>
      </c>
      <c r="B97" s="2" t="s">
        <v>98</v>
      </c>
      <c r="C97" s="89" t="s">
        <v>297</v>
      </c>
      <c r="D97" s="129" t="s">
        <v>302</v>
      </c>
      <c r="E97" s="19">
        <v>11810.68</v>
      </c>
      <c r="F97" s="20">
        <v>0</v>
      </c>
      <c r="G97" s="21">
        <v>11810.68</v>
      </c>
      <c r="H97" s="19">
        <v>16126.74</v>
      </c>
      <c r="I97" s="20">
        <v>0</v>
      </c>
      <c r="J97" s="21">
        <v>16126.74</v>
      </c>
      <c r="K97" s="19">
        <v>14628.12</v>
      </c>
      <c r="L97" s="20">
        <v>0</v>
      </c>
      <c r="M97" s="21">
        <v>14628.12</v>
      </c>
      <c r="N97" s="19">
        <v>12922.34</v>
      </c>
      <c r="O97" s="20">
        <v>1.86</v>
      </c>
      <c r="P97" s="21">
        <v>12924.2</v>
      </c>
      <c r="Q97" s="19">
        <v>12045.64</v>
      </c>
      <c r="R97" s="20">
        <v>0.02</v>
      </c>
      <c r="S97" s="21">
        <v>12045.66</v>
      </c>
      <c r="T97" s="19">
        <v>14176.44</v>
      </c>
      <c r="U97" s="20">
        <v>0</v>
      </c>
      <c r="V97" s="21">
        <v>14176.44</v>
      </c>
      <c r="W97" s="47">
        <v>81709.960000000006</v>
      </c>
      <c r="X97" s="20">
        <v>1.88</v>
      </c>
      <c r="Y97" s="21">
        <v>81711.839999999997</v>
      </c>
      <c r="AA97" s="1"/>
    </row>
    <row r="98" spans="1:27" ht="13">
      <c r="A98" s="2" t="s">
        <v>277</v>
      </c>
      <c r="B98" s="2" t="s">
        <v>99</v>
      </c>
      <c r="C98" s="89" t="s">
        <v>297</v>
      </c>
      <c r="D98" s="129" t="s">
        <v>302</v>
      </c>
      <c r="E98" s="19">
        <v>7480.6</v>
      </c>
      <c r="F98" s="20">
        <v>3252.15</v>
      </c>
      <c r="G98" s="21">
        <v>10732.75</v>
      </c>
      <c r="H98" s="19">
        <v>9722.0499999999993</v>
      </c>
      <c r="I98" s="20">
        <v>6816.75</v>
      </c>
      <c r="J98" s="21">
        <v>16538.8</v>
      </c>
      <c r="K98" s="19">
        <v>14553.55</v>
      </c>
      <c r="L98" s="20">
        <v>5929.2</v>
      </c>
      <c r="M98" s="21">
        <v>20482.75</v>
      </c>
      <c r="N98" s="19">
        <v>5720.25</v>
      </c>
      <c r="O98" s="20">
        <v>3520.9</v>
      </c>
      <c r="P98" s="21">
        <v>9241.15</v>
      </c>
      <c r="Q98" s="19">
        <v>10292.25</v>
      </c>
      <c r="R98" s="20">
        <v>4796.45</v>
      </c>
      <c r="S98" s="21">
        <v>15088.7</v>
      </c>
      <c r="T98" s="19">
        <v>5942.45</v>
      </c>
      <c r="U98" s="20">
        <v>2246.6999999999998</v>
      </c>
      <c r="V98" s="21">
        <v>8189.15</v>
      </c>
      <c r="W98" s="47">
        <v>53711.15</v>
      </c>
      <c r="X98" s="20">
        <v>26562.15</v>
      </c>
      <c r="Y98" s="21">
        <v>80273.3</v>
      </c>
      <c r="AA98" s="1"/>
    </row>
    <row r="99" spans="1:27" ht="13">
      <c r="A99" s="2" t="s">
        <v>277</v>
      </c>
      <c r="B99" s="2" t="s">
        <v>100</v>
      </c>
      <c r="C99" s="89" t="s">
        <v>297</v>
      </c>
      <c r="D99" s="129" t="s">
        <v>302</v>
      </c>
      <c r="E99" s="19">
        <v>0</v>
      </c>
      <c r="F99" s="20">
        <v>0</v>
      </c>
      <c r="G99" s="21">
        <v>0</v>
      </c>
      <c r="H99" s="19">
        <v>0</v>
      </c>
      <c r="I99" s="20">
        <v>0</v>
      </c>
      <c r="J99" s="21">
        <v>0</v>
      </c>
      <c r="K99" s="19">
        <v>0</v>
      </c>
      <c r="L99" s="20">
        <v>0</v>
      </c>
      <c r="M99" s="21">
        <v>0</v>
      </c>
      <c r="N99" s="19">
        <v>1639.35</v>
      </c>
      <c r="O99" s="20">
        <v>1443.85</v>
      </c>
      <c r="P99" s="21">
        <v>3083.2</v>
      </c>
      <c r="Q99" s="19">
        <v>12644.2</v>
      </c>
      <c r="R99" s="20">
        <v>4081.3</v>
      </c>
      <c r="S99" s="21">
        <v>16725.5</v>
      </c>
      <c r="T99" s="19">
        <v>20618.95</v>
      </c>
      <c r="U99" s="20">
        <v>7892.15</v>
      </c>
      <c r="V99" s="21">
        <v>28511.1</v>
      </c>
      <c r="W99" s="47">
        <v>34902.5</v>
      </c>
      <c r="X99" s="20">
        <v>13417.3</v>
      </c>
      <c r="Y99" s="21">
        <v>48319.8</v>
      </c>
      <c r="AA99" s="1"/>
    </row>
    <row r="100" spans="1:27" ht="13">
      <c r="A100" s="2" t="s">
        <v>277</v>
      </c>
      <c r="B100" s="2" t="s">
        <v>101</v>
      </c>
      <c r="C100" s="89" t="s">
        <v>297</v>
      </c>
      <c r="D100" s="129" t="s">
        <v>303</v>
      </c>
      <c r="E100" s="19">
        <v>0</v>
      </c>
      <c r="F100" s="20">
        <v>0</v>
      </c>
      <c r="G100" s="21">
        <v>0</v>
      </c>
      <c r="H100" s="19">
        <v>10.65</v>
      </c>
      <c r="I100" s="20">
        <v>0</v>
      </c>
      <c r="J100" s="21">
        <v>10.65</v>
      </c>
      <c r="K100" s="19">
        <v>6.5</v>
      </c>
      <c r="L100" s="20">
        <v>0</v>
      </c>
      <c r="M100" s="21">
        <v>6.5</v>
      </c>
      <c r="N100" s="19">
        <v>123.9</v>
      </c>
      <c r="O100" s="20">
        <v>211.9</v>
      </c>
      <c r="P100" s="21">
        <v>335.8</v>
      </c>
      <c r="Q100" s="19">
        <v>8661.65</v>
      </c>
      <c r="R100" s="20">
        <v>3718.4</v>
      </c>
      <c r="S100" s="21">
        <v>12380.05</v>
      </c>
      <c r="T100" s="19">
        <v>14633.65</v>
      </c>
      <c r="U100" s="20">
        <v>4330.8500000000004</v>
      </c>
      <c r="V100" s="21">
        <v>18964.5</v>
      </c>
      <c r="W100" s="47">
        <v>23436.35</v>
      </c>
      <c r="X100" s="20">
        <v>8261.15</v>
      </c>
      <c r="Y100" s="21">
        <v>31697.5</v>
      </c>
      <c r="AA100" s="1"/>
    </row>
    <row r="101" spans="1:27" ht="13">
      <c r="A101" s="2" t="s">
        <v>277</v>
      </c>
      <c r="B101" s="2" t="s">
        <v>102</v>
      </c>
      <c r="C101" s="89" t="s">
        <v>297</v>
      </c>
      <c r="D101" s="129" t="s">
        <v>303</v>
      </c>
      <c r="E101" s="19">
        <v>70.900000000000006</v>
      </c>
      <c r="F101" s="20">
        <v>1.85</v>
      </c>
      <c r="G101" s="21">
        <v>72.75</v>
      </c>
      <c r="H101" s="19">
        <v>5</v>
      </c>
      <c r="I101" s="20">
        <v>0.3</v>
      </c>
      <c r="J101" s="21">
        <v>5.3</v>
      </c>
      <c r="K101" s="19">
        <v>2.5499999999999998</v>
      </c>
      <c r="L101" s="20">
        <v>1.85</v>
      </c>
      <c r="M101" s="21">
        <v>4.4000000000000004</v>
      </c>
      <c r="N101" s="19">
        <v>2.25</v>
      </c>
      <c r="O101" s="20">
        <v>1.9</v>
      </c>
      <c r="P101" s="21">
        <v>4.1500000000000004</v>
      </c>
      <c r="Q101" s="19">
        <v>1.65</v>
      </c>
      <c r="R101" s="20">
        <v>0.9</v>
      </c>
      <c r="S101" s="21">
        <v>2.5499999999999998</v>
      </c>
      <c r="T101" s="19">
        <v>4035.8</v>
      </c>
      <c r="U101" s="20">
        <v>3001.65</v>
      </c>
      <c r="V101" s="21">
        <v>7037.45</v>
      </c>
      <c r="W101" s="47">
        <v>4118.1499999999996</v>
      </c>
      <c r="X101" s="20">
        <v>3008.45</v>
      </c>
      <c r="Y101" s="21">
        <v>7126.6</v>
      </c>
    </row>
    <row r="102" spans="1:27" ht="13">
      <c r="A102" s="2" t="s">
        <v>277</v>
      </c>
      <c r="B102" s="2" t="s">
        <v>103</v>
      </c>
      <c r="C102" s="89" t="s">
        <v>297</v>
      </c>
      <c r="D102" s="129" t="s">
        <v>303</v>
      </c>
      <c r="E102" s="19">
        <v>0</v>
      </c>
      <c r="F102" s="20">
        <v>0</v>
      </c>
      <c r="G102" s="21">
        <v>0</v>
      </c>
      <c r="H102" s="19">
        <v>3670.55</v>
      </c>
      <c r="I102" s="20">
        <v>4312.1000000000004</v>
      </c>
      <c r="J102" s="21">
        <v>7982.65</v>
      </c>
      <c r="K102" s="19">
        <v>15090.35</v>
      </c>
      <c r="L102" s="20">
        <v>11349.2</v>
      </c>
      <c r="M102" s="21">
        <v>26439.55</v>
      </c>
      <c r="N102" s="19">
        <v>16040.6</v>
      </c>
      <c r="O102" s="20">
        <v>11690.1</v>
      </c>
      <c r="P102" s="21">
        <v>27730.7</v>
      </c>
      <c r="Q102" s="19">
        <v>10873.75</v>
      </c>
      <c r="R102" s="20">
        <v>20730.150000000001</v>
      </c>
      <c r="S102" s="21">
        <v>31603.9</v>
      </c>
      <c r="T102" s="19">
        <v>0</v>
      </c>
      <c r="U102" s="20">
        <v>154661.45000000001</v>
      </c>
      <c r="V102" s="21">
        <v>154661.45000000001</v>
      </c>
      <c r="W102" s="47">
        <v>45675.25</v>
      </c>
      <c r="X102" s="20">
        <v>202743</v>
      </c>
      <c r="Y102" s="21">
        <v>248418.25</v>
      </c>
    </row>
    <row r="103" spans="1:27" ht="13">
      <c r="A103" s="2" t="s">
        <v>277</v>
      </c>
      <c r="B103" s="2" t="s">
        <v>104</v>
      </c>
      <c r="C103" s="89" t="s">
        <v>297</v>
      </c>
      <c r="D103" s="129" t="s">
        <v>303</v>
      </c>
      <c r="E103" s="19">
        <v>10307.049999999999</v>
      </c>
      <c r="F103" s="20">
        <v>20711.55</v>
      </c>
      <c r="G103" s="21">
        <v>31018.6</v>
      </c>
      <c r="H103" s="19">
        <v>14372.25</v>
      </c>
      <c r="I103" s="20">
        <v>13674.8</v>
      </c>
      <c r="J103" s="21">
        <v>28047.05</v>
      </c>
      <c r="K103" s="19">
        <v>19914.7</v>
      </c>
      <c r="L103" s="20">
        <v>12945.05</v>
      </c>
      <c r="M103" s="21">
        <v>32859.75</v>
      </c>
      <c r="N103" s="19">
        <v>9201.5499999999993</v>
      </c>
      <c r="O103" s="20">
        <v>5709.8</v>
      </c>
      <c r="P103" s="21">
        <v>14911.35</v>
      </c>
      <c r="Q103" s="19">
        <v>11798.55</v>
      </c>
      <c r="R103" s="20">
        <v>4266.6000000000004</v>
      </c>
      <c r="S103" s="21">
        <v>16065.15</v>
      </c>
      <c r="T103" s="19">
        <v>15557.9</v>
      </c>
      <c r="U103" s="20">
        <v>4552.1499999999996</v>
      </c>
      <c r="V103" s="21">
        <v>20110.05</v>
      </c>
      <c r="W103" s="47">
        <v>81152</v>
      </c>
      <c r="X103" s="20">
        <v>61859.95</v>
      </c>
      <c r="Y103" s="21">
        <v>143011.95000000001</v>
      </c>
    </row>
    <row r="104" spans="1:27" ht="13">
      <c r="A104" s="2" t="s">
        <v>277</v>
      </c>
      <c r="B104" s="2" t="s">
        <v>105</v>
      </c>
      <c r="C104" s="89" t="s">
        <v>297</v>
      </c>
      <c r="D104" s="129" t="s">
        <v>302</v>
      </c>
      <c r="E104" s="19">
        <v>8564.9500000000007</v>
      </c>
      <c r="F104" s="20">
        <v>9823.2000000000007</v>
      </c>
      <c r="G104" s="21">
        <v>18388.150000000001</v>
      </c>
      <c r="H104" s="19">
        <v>4941.1000000000004</v>
      </c>
      <c r="I104" s="20">
        <v>19031.3</v>
      </c>
      <c r="J104" s="21">
        <v>23972.400000000001</v>
      </c>
      <c r="K104" s="19">
        <v>2579.5</v>
      </c>
      <c r="L104" s="20">
        <v>20139.25</v>
      </c>
      <c r="M104" s="21">
        <v>22718.75</v>
      </c>
      <c r="N104" s="19">
        <v>768</v>
      </c>
      <c r="O104" s="20">
        <v>22500.3</v>
      </c>
      <c r="P104" s="21">
        <v>23268.3</v>
      </c>
      <c r="Q104" s="19">
        <v>1684.05</v>
      </c>
      <c r="R104" s="20">
        <v>18015.2</v>
      </c>
      <c r="S104" s="21">
        <v>19699.25</v>
      </c>
      <c r="T104" s="19">
        <v>4421.1000000000004</v>
      </c>
      <c r="U104" s="20">
        <v>19246.75</v>
      </c>
      <c r="V104" s="21">
        <v>23667.85</v>
      </c>
      <c r="W104" s="47">
        <v>22958.7</v>
      </c>
      <c r="X104" s="20">
        <v>108756</v>
      </c>
      <c r="Y104" s="21">
        <v>131714.70000000001</v>
      </c>
      <c r="AA104" s="1"/>
    </row>
    <row r="105" spans="1:27" ht="13">
      <c r="A105" s="2" t="s">
        <v>277</v>
      </c>
      <c r="B105" s="2" t="s">
        <v>106</v>
      </c>
      <c r="C105" s="89" t="s">
        <v>297</v>
      </c>
      <c r="D105" s="129" t="s">
        <v>302</v>
      </c>
      <c r="E105" s="19">
        <v>0</v>
      </c>
      <c r="F105" s="20">
        <v>0</v>
      </c>
      <c r="G105" s="21">
        <v>0</v>
      </c>
      <c r="H105" s="19">
        <v>0</v>
      </c>
      <c r="I105" s="20">
        <v>0</v>
      </c>
      <c r="J105" s="21">
        <v>0</v>
      </c>
      <c r="K105" s="19">
        <v>9601</v>
      </c>
      <c r="L105" s="20">
        <v>5274.1</v>
      </c>
      <c r="M105" s="21">
        <v>14875.1</v>
      </c>
      <c r="N105" s="19">
        <v>2335.0500000000002</v>
      </c>
      <c r="O105" s="20">
        <v>2160.6</v>
      </c>
      <c r="P105" s="21">
        <v>4495.6499999999996</v>
      </c>
      <c r="Q105" s="19">
        <v>5433.65</v>
      </c>
      <c r="R105" s="20">
        <v>7505.95</v>
      </c>
      <c r="S105" s="21">
        <v>12939.6</v>
      </c>
      <c r="T105" s="19">
        <v>11993.6</v>
      </c>
      <c r="U105" s="20">
        <v>5245</v>
      </c>
      <c r="V105" s="21">
        <v>17238.599999999999</v>
      </c>
      <c r="W105" s="47">
        <v>29363.3</v>
      </c>
      <c r="X105" s="20">
        <v>20185.650000000001</v>
      </c>
      <c r="Y105" s="21">
        <v>49548.95</v>
      </c>
    </row>
    <row r="106" spans="1:27" ht="13">
      <c r="A106" s="2" t="s">
        <v>277</v>
      </c>
      <c r="B106" s="2" t="s">
        <v>107</v>
      </c>
      <c r="C106" s="89" t="s">
        <v>297</v>
      </c>
      <c r="D106" s="129" t="s">
        <v>303</v>
      </c>
      <c r="E106" s="19">
        <v>15.6</v>
      </c>
      <c r="F106" s="20">
        <v>0</v>
      </c>
      <c r="G106" s="21">
        <v>15.6</v>
      </c>
      <c r="H106" s="19">
        <v>0</v>
      </c>
      <c r="I106" s="20">
        <v>0</v>
      </c>
      <c r="J106" s="21">
        <v>0</v>
      </c>
      <c r="K106" s="19">
        <v>0</v>
      </c>
      <c r="L106" s="20">
        <v>0</v>
      </c>
      <c r="M106" s="21">
        <v>0</v>
      </c>
      <c r="N106" s="19">
        <v>1006.2</v>
      </c>
      <c r="O106" s="20">
        <v>1649.75</v>
      </c>
      <c r="P106" s="21">
        <v>2655.95</v>
      </c>
      <c r="Q106" s="19">
        <v>19954.55</v>
      </c>
      <c r="R106" s="20">
        <v>4361.45</v>
      </c>
      <c r="S106" s="21">
        <v>24316</v>
      </c>
      <c r="T106" s="19">
        <v>16914.650000000001</v>
      </c>
      <c r="U106" s="20">
        <v>6395.75</v>
      </c>
      <c r="V106" s="21">
        <v>23310.400000000001</v>
      </c>
      <c r="W106" s="47">
        <v>37891</v>
      </c>
      <c r="X106" s="20">
        <v>12406.95</v>
      </c>
      <c r="Y106" s="21">
        <v>50297.95</v>
      </c>
    </row>
    <row r="107" spans="1:27" ht="13">
      <c r="A107" s="2" t="s">
        <v>277</v>
      </c>
      <c r="B107" s="2" t="s">
        <v>108</v>
      </c>
      <c r="C107" s="89" t="s">
        <v>297</v>
      </c>
      <c r="D107" s="129" t="s">
        <v>303</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row>
    <row r="108" spans="1:27" ht="13">
      <c r="A108" s="2" t="s">
        <v>277</v>
      </c>
      <c r="B108" s="2" t="s">
        <v>109</v>
      </c>
      <c r="C108" s="89" t="s">
        <v>297</v>
      </c>
      <c r="D108" s="129" t="s">
        <v>304</v>
      </c>
      <c r="E108" s="19">
        <v>26103.5</v>
      </c>
      <c r="F108" s="20">
        <v>1294.3</v>
      </c>
      <c r="G108" s="21">
        <v>27397.8</v>
      </c>
      <c r="H108" s="19">
        <v>21906.55</v>
      </c>
      <c r="I108" s="20">
        <v>710.9</v>
      </c>
      <c r="J108" s="21">
        <v>22617.45</v>
      </c>
      <c r="K108" s="19">
        <v>44349.15</v>
      </c>
      <c r="L108" s="20">
        <v>1989.6</v>
      </c>
      <c r="M108" s="21">
        <v>46338.75</v>
      </c>
      <c r="N108" s="19">
        <v>37178.949999999997</v>
      </c>
      <c r="O108" s="20">
        <v>1565.35</v>
      </c>
      <c r="P108" s="21">
        <v>38744.300000000003</v>
      </c>
      <c r="Q108" s="19">
        <v>48239.4</v>
      </c>
      <c r="R108" s="20">
        <v>316.8</v>
      </c>
      <c r="S108" s="21">
        <v>48556.2</v>
      </c>
      <c r="T108" s="19">
        <v>23614.15</v>
      </c>
      <c r="U108" s="20">
        <v>3715.1</v>
      </c>
      <c r="V108" s="21">
        <v>27329.25</v>
      </c>
      <c r="W108" s="47">
        <v>201391.7</v>
      </c>
      <c r="X108" s="20">
        <v>9592.0499999999993</v>
      </c>
      <c r="Y108" s="21">
        <v>210983.75</v>
      </c>
    </row>
    <row r="109" spans="1:27" ht="13">
      <c r="A109" s="2" t="s">
        <v>277</v>
      </c>
      <c r="B109" s="2" t="s">
        <v>110</v>
      </c>
      <c r="C109" s="89" t="s">
        <v>297</v>
      </c>
      <c r="D109" s="129" t="s">
        <v>304</v>
      </c>
      <c r="E109" s="19">
        <v>36767.1</v>
      </c>
      <c r="F109" s="20">
        <v>2666.3</v>
      </c>
      <c r="G109" s="21">
        <v>39433.4</v>
      </c>
      <c r="H109" s="19">
        <v>41430.85</v>
      </c>
      <c r="I109" s="20">
        <v>2396.35</v>
      </c>
      <c r="J109" s="21">
        <v>43827.199999999997</v>
      </c>
      <c r="K109" s="19">
        <v>43808.3</v>
      </c>
      <c r="L109" s="20">
        <v>1006.9</v>
      </c>
      <c r="M109" s="21">
        <v>44815.199999999997</v>
      </c>
      <c r="N109" s="19">
        <v>35467.15</v>
      </c>
      <c r="O109" s="20">
        <v>1089.8</v>
      </c>
      <c r="P109" s="21">
        <v>36556.949999999997</v>
      </c>
      <c r="Q109" s="19">
        <v>42203.5</v>
      </c>
      <c r="R109" s="20">
        <v>361.95</v>
      </c>
      <c r="S109" s="21">
        <v>42565.45</v>
      </c>
      <c r="T109" s="19">
        <v>21678.75</v>
      </c>
      <c r="U109" s="20">
        <v>3998.3</v>
      </c>
      <c r="V109" s="21">
        <v>25677.05</v>
      </c>
      <c r="W109" s="47">
        <v>221355.65</v>
      </c>
      <c r="X109" s="20">
        <v>11519.6</v>
      </c>
      <c r="Y109" s="21">
        <v>232875.25</v>
      </c>
    </row>
    <row r="110" spans="1:27" ht="13">
      <c r="A110" s="2" t="s">
        <v>277</v>
      </c>
      <c r="B110" s="2" t="s">
        <v>111</v>
      </c>
      <c r="C110" s="89" t="s">
        <v>297</v>
      </c>
      <c r="D110" s="129" t="s">
        <v>298</v>
      </c>
      <c r="E110" s="19">
        <v>416.3</v>
      </c>
      <c r="F110" s="20">
        <v>68671.75</v>
      </c>
      <c r="G110" s="21">
        <v>69088.05</v>
      </c>
      <c r="H110" s="19">
        <v>1426.55</v>
      </c>
      <c r="I110" s="20">
        <v>29249.45</v>
      </c>
      <c r="J110" s="21">
        <v>30676</v>
      </c>
      <c r="K110" s="19">
        <v>4530.5</v>
      </c>
      <c r="L110" s="20">
        <v>13716.3</v>
      </c>
      <c r="M110" s="21">
        <v>18246.8</v>
      </c>
      <c r="N110" s="19">
        <v>2014</v>
      </c>
      <c r="O110" s="20">
        <v>19224.2</v>
      </c>
      <c r="P110" s="21">
        <v>21238.2</v>
      </c>
      <c r="Q110" s="19">
        <v>2997.15</v>
      </c>
      <c r="R110" s="20">
        <v>17223.05</v>
      </c>
      <c r="S110" s="21">
        <v>20220.2</v>
      </c>
      <c r="T110" s="19">
        <v>5121.75</v>
      </c>
      <c r="U110" s="20">
        <v>22498.65</v>
      </c>
      <c r="V110" s="21">
        <v>27620.400000000001</v>
      </c>
      <c r="W110" s="47">
        <v>16506.25</v>
      </c>
      <c r="X110" s="20">
        <v>170583.4</v>
      </c>
      <c r="Y110" s="21">
        <v>187089.65</v>
      </c>
    </row>
    <row r="111" spans="1:27" ht="13">
      <c r="A111" s="2" t="s">
        <v>277</v>
      </c>
      <c r="B111" s="2" t="s">
        <v>112</v>
      </c>
      <c r="C111" s="89" t="s">
        <v>297</v>
      </c>
      <c r="D111" s="129" t="s">
        <v>298</v>
      </c>
      <c r="E111" s="19">
        <v>130.65</v>
      </c>
      <c r="F111" s="20">
        <v>60054.95</v>
      </c>
      <c r="G111" s="21">
        <v>60185.599999999999</v>
      </c>
      <c r="H111" s="19">
        <v>26098.35</v>
      </c>
      <c r="I111" s="20">
        <v>13087.75</v>
      </c>
      <c r="J111" s="21">
        <v>39186.1</v>
      </c>
      <c r="K111" s="19">
        <v>33370.1</v>
      </c>
      <c r="L111" s="20">
        <v>411.85</v>
      </c>
      <c r="M111" s="21">
        <v>33781.949999999997</v>
      </c>
      <c r="N111" s="19">
        <v>25672.95</v>
      </c>
      <c r="O111" s="20">
        <v>1267.4000000000001</v>
      </c>
      <c r="P111" s="21">
        <v>26940.35</v>
      </c>
      <c r="Q111" s="19">
        <v>67044.149999999994</v>
      </c>
      <c r="R111" s="20">
        <v>22.75</v>
      </c>
      <c r="S111" s="21">
        <v>67066.899999999994</v>
      </c>
      <c r="T111" s="19">
        <v>37584.199999999997</v>
      </c>
      <c r="U111" s="20">
        <v>4332.45</v>
      </c>
      <c r="V111" s="21">
        <v>41916.65</v>
      </c>
      <c r="W111" s="47">
        <v>189900.4</v>
      </c>
      <c r="X111" s="20">
        <v>79177.149999999994</v>
      </c>
      <c r="Y111" s="21">
        <v>269077.55</v>
      </c>
    </row>
    <row r="112" spans="1:27" ht="13">
      <c r="A112" s="2" t="s">
        <v>277</v>
      </c>
      <c r="B112" s="2" t="s">
        <v>113</v>
      </c>
      <c r="C112" s="89" t="s">
        <v>297</v>
      </c>
      <c r="D112" s="129" t="s">
        <v>304</v>
      </c>
      <c r="E112" s="19">
        <v>15096.25</v>
      </c>
      <c r="F112" s="20">
        <v>7935.55</v>
      </c>
      <c r="G112" s="21">
        <v>23031.8</v>
      </c>
      <c r="H112" s="19">
        <v>13586.35</v>
      </c>
      <c r="I112" s="20">
        <v>8876.15</v>
      </c>
      <c r="J112" s="21">
        <v>22462.5</v>
      </c>
      <c r="K112" s="19">
        <v>17244.650000000001</v>
      </c>
      <c r="L112" s="20">
        <v>10304.6</v>
      </c>
      <c r="M112" s="21">
        <v>27549.25</v>
      </c>
      <c r="N112" s="19">
        <v>19513.849999999999</v>
      </c>
      <c r="O112" s="20">
        <v>14146.35</v>
      </c>
      <c r="P112" s="21">
        <v>33660.199999999997</v>
      </c>
      <c r="Q112" s="19">
        <v>28008.7</v>
      </c>
      <c r="R112" s="20">
        <v>5461.65</v>
      </c>
      <c r="S112" s="21">
        <v>33470.35</v>
      </c>
      <c r="T112" s="19">
        <v>9674.5</v>
      </c>
      <c r="U112" s="20">
        <v>10907.05</v>
      </c>
      <c r="V112" s="21">
        <v>20581.55</v>
      </c>
      <c r="W112" s="47">
        <v>103124.3</v>
      </c>
      <c r="X112" s="20">
        <v>57631.35</v>
      </c>
      <c r="Y112" s="21">
        <v>160755.65</v>
      </c>
    </row>
    <row r="113" spans="1:27" ht="13">
      <c r="A113" s="2" t="s">
        <v>277</v>
      </c>
      <c r="B113" s="2" t="s">
        <v>114</v>
      </c>
      <c r="C113" s="89" t="s">
        <v>297</v>
      </c>
      <c r="D113" s="129" t="s">
        <v>304</v>
      </c>
      <c r="E113" s="19">
        <v>14881.05</v>
      </c>
      <c r="F113" s="20">
        <v>12145.5</v>
      </c>
      <c r="G113" s="21">
        <v>27026.55</v>
      </c>
      <c r="H113" s="19">
        <v>19556</v>
      </c>
      <c r="I113" s="20">
        <v>8192.7999999999993</v>
      </c>
      <c r="J113" s="21">
        <v>27748.799999999999</v>
      </c>
      <c r="K113" s="19">
        <v>16448</v>
      </c>
      <c r="L113" s="20">
        <v>11576.25</v>
      </c>
      <c r="M113" s="21">
        <v>28024.25</v>
      </c>
      <c r="N113" s="19">
        <v>17595.900000000001</v>
      </c>
      <c r="O113" s="20">
        <v>7523.2</v>
      </c>
      <c r="P113" s="21">
        <v>25119.1</v>
      </c>
      <c r="Q113" s="19">
        <v>24765.85</v>
      </c>
      <c r="R113" s="20">
        <v>5114.05</v>
      </c>
      <c r="S113" s="21">
        <v>29879.9</v>
      </c>
      <c r="T113" s="19">
        <v>12832.7</v>
      </c>
      <c r="U113" s="20">
        <v>11612.15</v>
      </c>
      <c r="V113" s="21">
        <v>24444.85</v>
      </c>
      <c r="W113" s="47">
        <v>106079.5</v>
      </c>
      <c r="X113" s="20">
        <v>56163.95</v>
      </c>
      <c r="Y113" s="21">
        <v>162243.45000000001</v>
      </c>
      <c r="AA113" s="1"/>
    </row>
    <row r="114" spans="1:27" ht="13">
      <c r="A114" s="2" t="s">
        <v>278</v>
      </c>
      <c r="B114" s="2" t="s">
        <v>115</v>
      </c>
      <c r="C114" s="89" t="s">
        <v>297</v>
      </c>
      <c r="D114" s="129" t="s">
        <v>303</v>
      </c>
      <c r="E114" s="19">
        <v>6807.6</v>
      </c>
      <c r="F114" s="20">
        <v>2971.5</v>
      </c>
      <c r="G114" s="21">
        <v>9779.1</v>
      </c>
      <c r="H114" s="19">
        <v>10219.049999999999</v>
      </c>
      <c r="I114" s="20">
        <v>956.75</v>
      </c>
      <c r="J114" s="21">
        <v>11175.8</v>
      </c>
      <c r="K114" s="19">
        <v>11372</v>
      </c>
      <c r="L114" s="20">
        <v>1619.35</v>
      </c>
      <c r="M114" s="21">
        <v>12991.35</v>
      </c>
      <c r="N114" s="19">
        <v>5177</v>
      </c>
      <c r="O114" s="20">
        <v>1070.05</v>
      </c>
      <c r="P114" s="21">
        <v>6247.05</v>
      </c>
      <c r="Q114" s="19">
        <v>10048.4</v>
      </c>
      <c r="R114" s="20">
        <v>2993.4</v>
      </c>
      <c r="S114" s="21">
        <v>13041.8</v>
      </c>
      <c r="T114" s="19">
        <v>9929.9</v>
      </c>
      <c r="U114" s="20">
        <v>1473</v>
      </c>
      <c r="V114" s="21">
        <v>11402.9</v>
      </c>
      <c r="W114" s="47">
        <v>53553.95</v>
      </c>
      <c r="X114" s="20">
        <v>11084.05</v>
      </c>
      <c r="Y114" s="21">
        <v>64638</v>
      </c>
      <c r="AA114" s="1"/>
    </row>
    <row r="115" spans="1:27" ht="13">
      <c r="A115" s="2" t="s">
        <v>278</v>
      </c>
      <c r="B115" s="2" t="s">
        <v>116</v>
      </c>
      <c r="C115" s="89" t="s">
        <v>297</v>
      </c>
      <c r="D115" s="129" t="s">
        <v>303</v>
      </c>
      <c r="E115" s="19">
        <v>5292.6</v>
      </c>
      <c r="F115" s="20">
        <v>1790.2</v>
      </c>
      <c r="G115" s="21">
        <v>7082.8</v>
      </c>
      <c r="H115" s="19">
        <v>7447.85</v>
      </c>
      <c r="I115" s="20">
        <v>528.70000000000005</v>
      </c>
      <c r="J115" s="21">
        <v>7976.55</v>
      </c>
      <c r="K115" s="19">
        <v>8769.0499999999993</v>
      </c>
      <c r="L115" s="20">
        <v>131.69999999999999</v>
      </c>
      <c r="M115" s="21">
        <v>8900.75</v>
      </c>
      <c r="N115" s="19">
        <v>4471.5</v>
      </c>
      <c r="O115" s="20">
        <v>227.2</v>
      </c>
      <c r="P115" s="21">
        <v>4698.7</v>
      </c>
      <c r="Q115" s="19">
        <v>7006.65</v>
      </c>
      <c r="R115" s="20">
        <v>145.6</v>
      </c>
      <c r="S115" s="21">
        <v>7152.25</v>
      </c>
      <c r="T115" s="19">
        <v>7225.05</v>
      </c>
      <c r="U115" s="20">
        <v>410.9</v>
      </c>
      <c r="V115" s="21">
        <v>7635.95</v>
      </c>
      <c r="W115" s="47">
        <v>40212.699999999997</v>
      </c>
      <c r="X115" s="20">
        <v>3234.3</v>
      </c>
      <c r="Y115" s="21">
        <v>43447</v>
      </c>
    </row>
    <row r="116" spans="1:27" ht="13">
      <c r="A116" s="2" t="s">
        <v>278</v>
      </c>
      <c r="B116" s="2" t="s">
        <v>117</v>
      </c>
      <c r="C116" s="89" t="s">
        <v>297</v>
      </c>
      <c r="D116" s="129" t="s">
        <v>303</v>
      </c>
      <c r="E116" s="19">
        <v>2299.15</v>
      </c>
      <c r="F116" s="20">
        <v>2971.65</v>
      </c>
      <c r="G116" s="21">
        <v>5270.8</v>
      </c>
      <c r="H116" s="19">
        <v>4721.6000000000004</v>
      </c>
      <c r="I116" s="20">
        <v>1795.4</v>
      </c>
      <c r="J116" s="21">
        <v>6517</v>
      </c>
      <c r="K116" s="19">
        <v>3352.1</v>
      </c>
      <c r="L116" s="20">
        <v>1907.75</v>
      </c>
      <c r="M116" s="21">
        <v>5259.85</v>
      </c>
      <c r="N116" s="19">
        <v>6233.5</v>
      </c>
      <c r="O116" s="20">
        <v>1435.95</v>
      </c>
      <c r="P116" s="21">
        <v>7669.45</v>
      </c>
      <c r="Q116" s="19">
        <v>5026.7</v>
      </c>
      <c r="R116" s="20">
        <v>1864.3</v>
      </c>
      <c r="S116" s="21">
        <v>6891</v>
      </c>
      <c r="T116" s="19">
        <v>4445.8500000000004</v>
      </c>
      <c r="U116" s="20">
        <v>1862.85</v>
      </c>
      <c r="V116" s="21">
        <v>6308.7</v>
      </c>
      <c r="W116" s="47">
        <v>26078.9</v>
      </c>
      <c r="X116" s="20">
        <v>11837.9</v>
      </c>
      <c r="Y116" s="21">
        <v>37916.800000000003</v>
      </c>
    </row>
    <row r="117" spans="1:27" ht="13">
      <c r="A117" s="2" t="s">
        <v>278</v>
      </c>
      <c r="B117" s="2" t="s">
        <v>118</v>
      </c>
      <c r="C117" s="89" t="s">
        <v>297</v>
      </c>
      <c r="D117" s="129" t="s">
        <v>303</v>
      </c>
      <c r="E117" s="19">
        <v>6039.95</v>
      </c>
      <c r="F117" s="20">
        <v>1417.2</v>
      </c>
      <c r="G117" s="21">
        <v>7457.15</v>
      </c>
      <c r="H117" s="19">
        <v>8283.5499999999993</v>
      </c>
      <c r="I117" s="20">
        <v>1033.05</v>
      </c>
      <c r="J117" s="21">
        <v>9316.6</v>
      </c>
      <c r="K117" s="19">
        <v>5155.6499999999996</v>
      </c>
      <c r="L117" s="20">
        <v>584.85</v>
      </c>
      <c r="M117" s="21">
        <v>5740.5</v>
      </c>
      <c r="N117" s="19">
        <v>8105.5</v>
      </c>
      <c r="O117" s="20">
        <v>904.95</v>
      </c>
      <c r="P117" s="21">
        <v>9010.4500000000007</v>
      </c>
      <c r="Q117" s="19">
        <v>9447.6</v>
      </c>
      <c r="R117" s="20">
        <v>1608.85</v>
      </c>
      <c r="S117" s="21">
        <v>11056.45</v>
      </c>
      <c r="T117" s="19">
        <v>10637.2</v>
      </c>
      <c r="U117" s="20">
        <v>1352.95</v>
      </c>
      <c r="V117" s="21">
        <v>11990.15</v>
      </c>
      <c r="W117" s="47">
        <v>47669.45</v>
      </c>
      <c r="X117" s="20">
        <v>6901.85</v>
      </c>
      <c r="Y117" s="21">
        <v>54571.3</v>
      </c>
    </row>
    <row r="118" spans="1:27" ht="13">
      <c r="A118" s="2" t="s">
        <v>278</v>
      </c>
      <c r="B118" s="2" t="s">
        <v>119</v>
      </c>
      <c r="C118" s="89" t="s">
        <v>297</v>
      </c>
      <c r="D118" s="129" t="s">
        <v>303</v>
      </c>
      <c r="E118" s="19">
        <v>5568.75</v>
      </c>
      <c r="F118" s="20">
        <v>4050.15</v>
      </c>
      <c r="G118" s="21">
        <v>9618.9</v>
      </c>
      <c r="H118" s="19">
        <v>9610.9500000000007</v>
      </c>
      <c r="I118" s="20">
        <v>509.9</v>
      </c>
      <c r="J118" s="21">
        <v>10120.85</v>
      </c>
      <c r="K118" s="19">
        <v>9529.7000000000007</v>
      </c>
      <c r="L118" s="20">
        <v>1582</v>
      </c>
      <c r="M118" s="21">
        <v>11111.7</v>
      </c>
      <c r="N118" s="19">
        <v>10238.299999999999</v>
      </c>
      <c r="O118" s="20">
        <v>993.25</v>
      </c>
      <c r="P118" s="21">
        <v>11231.55</v>
      </c>
      <c r="Q118" s="19">
        <v>6767.95</v>
      </c>
      <c r="R118" s="20">
        <v>745.85</v>
      </c>
      <c r="S118" s="21">
        <v>7513.8</v>
      </c>
      <c r="T118" s="19">
        <v>6096.05</v>
      </c>
      <c r="U118" s="20">
        <v>365.3</v>
      </c>
      <c r="V118" s="21">
        <v>6461.35</v>
      </c>
      <c r="W118" s="47">
        <v>47811.7</v>
      </c>
      <c r="X118" s="20">
        <v>8246.4500000000007</v>
      </c>
      <c r="Y118" s="21">
        <v>56058.15</v>
      </c>
    </row>
    <row r="119" spans="1:27" ht="13">
      <c r="A119" s="2" t="s">
        <v>278</v>
      </c>
      <c r="B119" s="2" t="s">
        <v>120</v>
      </c>
      <c r="C119" s="89" t="s">
        <v>297</v>
      </c>
      <c r="D119" s="129" t="s">
        <v>303</v>
      </c>
      <c r="E119" s="19">
        <v>4294.8999999999996</v>
      </c>
      <c r="F119" s="20">
        <v>3368.35</v>
      </c>
      <c r="G119" s="21">
        <v>7663.25</v>
      </c>
      <c r="H119" s="19">
        <v>7831.35</v>
      </c>
      <c r="I119" s="20">
        <v>468.05</v>
      </c>
      <c r="J119" s="21">
        <v>8299.4</v>
      </c>
      <c r="K119" s="19">
        <v>6951.7</v>
      </c>
      <c r="L119" s="20">
        <v>1441.2</v>
      </c>
      <c r="M119" s="21">
        <v>8392.9</v>
      </c>
      <c r="N119" s="19">
        <v>9486.5</v>
      </c>
      <c r="O119" s="20">
        <v>906.2</v>
      </c>
      <c r="P119" s="21">
        <v>10392.700000000001</v>
      </c>
      <c r="Q119" s="19">
        <v>6538.4</v>
      </c>
      <c r="R119" s="20">
        <v>794</v>
      </c>
      <c r="S119" s="21">
        <v>7332.4</v>
      </c>
      <c r="T119" s="19">
        <v>9961.4500000000007</v>
      </c>
      <c r="U119" s="20">
        <v>820.3</v>
      </c>
      <c r="V119" s="21">
        <v>10781.75</v>
      </c>
      <c r="W119" s="47">
        <v>45064.3</v>
      </c>
      <c r="X119" s="20">
        <v>7798.1</v>
      </c>
      <c r="Y119" s="21">
        <v>52862.400000000001</v>
      </c>
    </row>
    <row r="120" spans="1:27" ht="13">
      <c r="A120" s="2" t="s">
        <v>278</v>
      </c>
      <c r="B120" s="2" t="s">
        <v>121</v>
      </c>
      <c r="C120" s="89" t="s">
        <v>297</v>
      </c>
      <c r="D120" s="129" t="s">
        <v>303</v>
      </c>
      <c r="E120" s="19">
        <v>4504.2299999999996</v>
      </c>
      <c r="F120" s="20">
        <v>210.48</v>
      </c>
      <c r="G120" s="21">
        <v>4714.71</v>
      </c>
      <c r="H120" s="19">
        <v>4120.75</v>
      </c>
      <c r="I120" s="20">
        <v>370.85</v>
      </c>
      <c r="J120" s="21">
        <v>4491.6000000000004</v>
      </c>
      <c r="K120" s="19">
        <v>4891.75</v>
      </c>
      <c r="L120" s="20">
        <v>225.34</v>
      </c>
      <c r="M120" s="21">
        <v>5117.09</v>
      </c>
      <c r="N120" s="19">
        <v>2751.75</v>
      </c>
      <c r="O120" s="20">
        <v>279.27999999999997</v>
      </c>
      <c r="P120" s="21">
        <v>3031.03</v>
      </c>
      <c r="Q120" s="19">
        <v>2164.54</v>
      </c>
      <c r="R120" s="20">
        <v>259.01</v>
      </c>
      <c r="S120" s="21">
        <v>2423.5500000000002</v>
      </c>
      <c r="T120" s="19">
        <v>2888.31</v>
      </c>
      <c r="U120" s="20">
        <v>111.59</v>
      </c>
      <c r="V120" s="21">
        <v>2999.9</v>
      </c>
      <c r="W120" s="47">
        <v>21321.33</v>
      </c>
      <c r="X120" s="20">
        <v>1456.55</v>
      </c>
      <c r="Y120" s="21">
        <v>22777.88</v>
      </c>
    </row>
    <row r="121" spans="1:27" ht="13">
      <c r="A121" s="2" t="s">
        <v>278</v>
      </c>
      <c r="B121" s="2" t="s">
        <v>122</v>
      </c>
      <c r="C121" s="89" t="s">
        <v>297</v>
      </c>
      <c r="D121" s="129" t="s">
        <v>303</v>
      </c>
      <c r="E121" s="19">
        <v>2613.0100000000002</v>
      </c>
      <c r="F121" s="20">
        <v>121.06</v>
      </c>
      <c r="G121" s="21">
        <v>2734.07</v>
      </c>
      <c r="H121" s="19">
        <v>1604.26</v>
      </c>
      <c r="I121" s="20">
        <v>34.92</v>
      </c>
      <c r="J121" s="21">
        <v>1639.18</v>
      </c>
      <c r="K121" s="19">
        <v>1431.74</v>
      </c>
      <c r="L121" s="20">
        <v>32.36</v>
      </c>
      <c r="M121" s="21">
        <v>1464.1</v>
      </c>
      <c r="N121" s="19">
        <v>3475.59</v>
      </c>
      <c r="O121" s="20">
        <v>42.74</v>
      </c>
      <c r="P121" s="21">
        <v>3518.33</v>
      </c>
      <c r="Q121" s="19">
        <v>2924.14</v>
      </c>
      <c r="R121" s="20">
        <v>17.05</v>
      </c>
      <c r="S121" s="21">
        <v>2941.19</v>
      </c>
      <c r="T121" s="19">
        <v>3829.25</v>
      </c>
      <c r="U121" s="20">
        <v>50.31</v>
      </c>
      <c r="V121" s="21">
        <v>3879.56</v>
      </c>
      <c r="W121" s="47">
        <v>15877.99</v>
      </c>
      <c r="X121" s="20">
        <v>298.44</v>
      </c>
      <c r="Y121" s="21">
        <v>16176.43</v>
      </c>
    </row>
    <row r="122" spans="1:27" ht="13">
      <c r="A122" s="2" t="s">
        <v>278</v>
      </c>
      <c r="B122" s="2" t="s">
        <v>123</v>
      </c>
      <c r="C122" s="89" t="s">
        <v>297</v>
      </c>
      <c r="D122" s="129" t="s">
        <v>303</v>
      </c>
      <c r="E122" s="19">
        <v>1771.11</v>
      </c>
      <c r="F122" s="20">
        <v>519.53</v>
      </c>
      <c r="G122" s="21">
        <v>2290.64</v>
      </c>
      <c r="H122" s="19">
        <v>1728.26</v>
      </c>
      <c r="I122" s="20">
        <v>965.37</v>
      </c>
      <c r="J122" s="21">
        <v>2693.63</v>
      </c>
      <c r="K122" s="19">
        <v>1691.33</v>
      </c>
      <c r="L122" s="20">
        <v>547.19000000000005</v>
      </c>
      <c r="M122" s="21">
        <v>2238.52</v>
      </c>
      <c r="N122" s="19">
        <v>1133.74</v>
      </c>
      <c r="O122" s="20">
        <v>153.25</v>
      </c>
      <c r="P122" s="21">
        <v>1286.99</v>
      </c>
      <c r="Q122" s="19">
        <v>739.16</v>
      </c>
      <c r="R122" s="20">
        <v>164.08</v>
      </c>
      <c r="S122" s="21">
        <v>903.24</v>
      </c>
      <c r="T122" s="19">
        <v>1334.93</v>
      </c>
      <c r="U122" s="20">
        <v>195.87</v>
      </c>
      <c r="V122" s="21">
        <v>1530.8</v>
      </c>
      <c r="W122" s="47">
        <v>8398.5300000000007</v>
      </c>
      <c r="X122" s="20">
        <v>2545.29</v>
      </c>
      <c r="Y122" s="21">
        <v>10943.82</v>
      </c>
      <c r="AA122" s="1"/>
    </row>
    <row r="123" spans="1:27" ht="13">
      <c r="A123" s="2" t="s">
        <v>278</v>
      </c>
      <c r="B123" s="2" t="s">
        <v>124</v>
      </c>
      <c r="C123" s="89" t="s">
        <v>297</v>
      </c>
      <c r="D123" s="129" t="s">
        <v>303</v>
      </c>
      <c r="E123" s="19">
        <v>2079.0100000000002</v>
      </c>
      <c r="F123" s="20">
        <v>343.19</v>
      </c>
      <c r="G123" s="21">
        <v>2422.1999999999998</v>
      </c>
      <c r="H123" s="19">
        <v>630.44000000000005</v>
      </c>
      <c r="I123" s="20">
        <v>173.06</v>
      </c>
      <c r="J123" s="21">
        <v>803.5</v>
      </c>
      <c r="K123" s="19">
        <v>1749.2</v>
      </c>
      <c r="L123" s="20">
        <v>376.69</v>
      </c>
      <c r="M123" s="21">
        <v>2125.89</v>
      </c>
      <c r="N123" s="19">
        <v>2242.0100000000002</v>
      </c>
      <c r="O123" s="20">
        <v>721.85</v>
      </c>
      <c r="P123" s="21">
        <v>2963.86</v>
      </c>
      <c r="Q123" s="19">
        <v>2298.8200000000002</v>
      </c>
      <c r="R123" s="20">
        <v>788.31</v>
      </c>
      <c r="S123" s="21">
        <v>3087.13</v>
      </c>
      <c r="T123" s="19">
        <v>3235.47</v>
      </c>
      <c r="U123" s="20">
        <v>571.82000000000005</v>
      </c>
      <c r="V123" s="21">
        <v>3807.29</v>
      </c>
      <c r="W123" s="47">
        <v>12234.95</v>
      </c>
      <c r="X123" s="20">
        <v>2974.92</v>
      </c>
      <c r="Y123" s="21">
        <v>15209.87</v>
      </c>
      <c r="AA123" s="1"/>
    </row>
    <row r="124" spans="1:27" ht="13">
      <c r="A124" s="2" t="s">
        <v>279</v>
      </c>
      <c r="B124" s="2" t="s">
        <v>125</v>
      </c>
      <c r="C124" s="89" t="s">
        <v>298</v>
      </c>
      <c r="D124" s="129" t="s">
        <v>303</v>
      </c>
      <c r="E124" s="19">
        <v>4055.2</v>
      </c>
      <c r="F124" s="20">
        <v>7464.75</v>
      </c>
      <c r="G124" s="21">
        <v>11519.95</v>
      </c>
      <c r="H124" s="19">
        <v>4178</v>
      </c>
      <c r="I124" s="20">
        <v>6698.55</v>
      </c>
      <c r="J124" s="21">
        <v>10876.55</v>
      </c>
      <c r="K124" s="19">
        <v>4358.1000000000004</v>
      </c>
      <c r="L124" s="20">
        <v>3935.1</v>
      </c>
      <c r="M124" s="21">
        <v>8293.2000000000007</v>
      </c>
      <c r="N124" s="19">
        <v>3367.4</v>
      </c>
      <c r="O124" s="20">
        <v>5191.3999999999996</v>
      </c>
      <c r="P124" s="21">
        <v>8558.7999999999993</v>
      </c>
      <c r="Q124" s="19">
        <v>2049.1999999999998</v>
      </c>
      <c r="R124" s="20">
        <v>1605.85</v>
      </c>
      <c r="S124" s="21">
        <v>3655.05</v>
      </c>
      <c r="T124" s="19">
        <v>1875.7</v>
      </c>
      <c r="U124" s="20">
        <v>746.55</v>
      </c>
      <c r="V124" s="21">
        <v>2622.25</v>
      </c>
      <c r="W124" s="47">
        <v>19883.599999999999</v>
      </c>
      <c r="X124" s="20">
        <v>25642.2</v>
      </c>
      <c r="Y124" s="21">
        <v>45525.8</v>
      </c>
      <c r="AA124" s="1"/>
    </row>
    <row r="125" spans="1:27" ht="13">
      <c r="A125" s="2" t="s">
        <v>280</v>
      </c>
      <c r="B125" s="2" t="s">
        <v>126</v>
      </c>
      <c r="C125" s="89" t="s">
        <v>297</v>
      </c>
      <c r="D125" s="129" t="s">
        <v>302</v>
      </c>
      <c r="E125" s="19">
        <v>0</v>
      </c>
      <c r="F125" s="20">
        <v>0</v>
      </c>
      <c r="G125" s="21">
        <v>0</v>
      </c>
      <c r="H125" s="19">
        <v>0</v>
      </c>
      <c r="I125" s="20">
        <v>0</v>
      </c>
      <c r="J125" s="21">
        <v>0</v>
      </c>
      <c r="K125" s="19">
        <v>0</v>
      </c>
      <c r="L125" s="20">
        <v>0</v>
      </c>
      <c r="M125" s="21">
        <v>0</v>
      </c>
      <c r="N125" s="19">
        <v>0</v>
      </c>
      <c r="O125" s="20">
        <v>0</v>
      </c>
      <c r="P125" s="21">
        <v>0</v>
      </c>
      <c r="Q125" s="19">
        <v>0</v>
      </c>
      <c r="R125" s="20">
        <v>0</v>
      </c>
      <c r="S125" s="21">
        <v>0</v>
      </c>
      <c r="T125" s="19">
        <v>0</v>
      </c>
      <c r="U125" s="20">
        <v>0</v>
      </c>
      <c r="V125" s="21">
        <v>0</v>
      </c>
      <c r="W125" s="47">
        <v>0</v>
      </c>
      <c r="X125" s="20">
        <v>0</v>
      </c>
      <c r="Y125" s="21">
        <v>0</v>
      </c>
    </row>
    <row r="126" spans="1:27" ht="13">
      <c r="A126" s="2" t="s">
        <v>280</v>
      </c>
      <c r="B126" s="2" t="s">
        <v>127</v>
      </c>
      <c r="C126" s="89" t="s">
        <v>297</v>
      </c>
      <c r="D126" s="129" t="s">
        <v>302</v>
      </c>
      <c r="E126" s="19">
        <v>0</v>
      </c>
      <c r="F126" s="20">
        <v>0</v>
      </c>
      <c r="G126" s="21">
        <v>0</v>
      </c>
      <c r="H126" s="19">
        <v>0</v>
      </c>
      <c r="I126" s="20">
        <v>0</v>
      </c>
      <c r="J126" s="21">
        <v>0</v>
      </c>
      <c r="K126" s="19">
        <v>0</v>
      </c>
      <c r="L126" s="20">
        <v>0</v>
      </c>
      <c r="M126" s="21">
        <v>0</v>
      </c>
      <c r="N126" s="19">
        <v>0</v>
      </c>
      <c r="O126" s="20">
        <v>0</v>
      </c>
      <c r="P126" s="21">
        <v>0</v>
      </c>
      <c r="Q126" s="19">
        <v>0</v>
      </c>
      <c r="R126" s="20">
        <v>0</v>
      </c>
      <c r="S126" s="21">
        <v>0</v>
      </c>
      <c r="T126" s="19">
        <v>0</v>
      </c>
      <c r="U126" s="20">
        <v>0</v>
      </c>
      <c r="V126" s="21">
        <v>0</v>
      </c>
      <c r="W126" s="47">
        <v>0</v>
      </c>
      <c r="X126" s="20">
        <v>0</v>
      </c>
      <c r="Y126" s="21">
        <v>0</v>
      </c>
    </row>
    <row r="127" spans="1:27" ht="13">
      <c r="A127" s="2" t="s">
        <v>280</v>
      </c>
      <c r="B127" s="2" t="s">
        <v>128</v>
      </c>
      <c r="C127" s="89" t="s">
        <v>297</v>
      </c>
      <c r="D127" s="129" t="s">
        <v>302</v>
      </c>
      <c r="E127" s="19">
        <v>0</v>
      </c>
      <c r="F127" s="20">
        <v>0</v>
      </c>
      <c r="G127" s="21">
        <v>0</v>
      </c>
      <c r="H127" s="19">
        <v>0</v>
      </c>
      <c r="I127" s="20">
        <v>0</v>
      </c>
      <c r="J127" s="21">
        <v>0</v>
      </c>
      <c r="K127" s="19">
        <v>0</v>
      </c>
      <c r="L127" s="20">
        <v>0</v>
      </c>
      <c r="M127" s="21">
        <v>0</v>
      </c>
      <c r="N127" s="19">
        <v>0</v>
      </c>
      <c r="O127" s="20">
        <v>0</v>
      </c>
      <c r="P127" s="21">
        <v>0</v>
      </c>
      <c r="Q127" s="19">
        <v>0</v>
      </c>
      <c r="R127" s="20">
        <v>0</v>
      </c>
      <c r="S127" s="21">
        <v>0</v>
      </c>
      <c r="T127" s="19">
        <v>0</v>
      </c>
      <c r="U127" s="20">
        <v>0</v>
      </c>
      <c r="V127" s="21">
        <v>0</v>
      </c>
      <c r="W127" s="47">
        <v>0</v>
      </c>
      <c r="X127" s="20">
        <v>0</v>
      </c>
      <c r="Y127" s="21">
        <v>0</v>
      </c>
      <c r="AA127" s="1"/>
    </row>
    <row r="128" spans="1:27" ht="13">
      <c r="A128" s="2" t="s">
        <v>280</v>
      </c>
      <c r="B128" s="2" t="s">
        <v>129</v>
      </c>
      <c r="C128" s="89" t="s">
        <v>297</v>
      </c>
      <c r="D128" s="129" t="s">
        <v>302</v>
      </c>
      <c r="E128" s="19">
        <v>0</v>
      </c>
      <c r="F128" s="20">
        <v>0</v>
      </c>
      <c r="G128" s="21">
        <v>0</v>
      </c>
      <c r="H128" s="19">
        <v>0</v>
      </c>
      <c r="I128" s="20">
        <v>0</v>
      </c>
      <c r="J128" s="21">
        <v>0</v>
      </c>
      <c r="K128" s="19">
        <v>0</v>
      </c>
      <c r="L128" s="20">
        <v>0</v>
      </c>
      <c r="M128" s="21">
        <v>0</v>
      </c>
      <c r="N128" s="19">
        <v>0</v>
      </c>
      <c r="O128" s="20">
        <v>0</v>
      </c>
      <c r="P128" s="21">
        <v>0</v>
      </c>
      <c r="Q128" s="19">
        <v>0</v>
      </c>
      <c r="R128" s="20">
        <v>0</v>
      </c>
      <c r="S128" s="21">
        <v>0</v>
      </c>
      <c r="T128" s="19">
        <v>0</v>
      </c>
      <c r="U128" s="20">
        <v>0</v>
      </c>
      <c r="V128" s="21">
        <v>0</v>
      </c>
      <c r="W128" s="47">
        <v>0</v>
      </c>
      <c r="X128" s="20">
        <v>0</v>
      </c>
      <c r="Y128" s="21">
        <v>0</v>
      </c>
      <c r="AA128" s="1"/>
    </row>
    <row r="129" spans="1:27" ht="13">
      <c r="A129" s="2" t="s">
        <v>280</v>
      </c>
      <c r="B129" s="2" t="s">
        <v>130</v>
      </c>
      <c r="C129" s="89" t="s">
        <v>297</v>
      </c>
      <c r="D129" s="129" t="s">
        <v>302</v>
      </c>
      <c r="E129" s="19">
        <v>0</v>
      </c>
      <c r="F129" s="20">
        <v>0</v>
      </c>
      <c r="G129" s="21">
        <v>0</v>
      </c>
      <c r="H129" s="19">
        <v>0</v>
      </c>
      <c r="I129" s="20">
        <v>0</v>
      </c>
      <c r="J129" s="21">
        <v>0</v>
      </c>
      <c r="K129" s="19">
        <v>0</v>
      </c>
      <c r="L129" s="20">
        <v>0</v>
      </c>
      <c r="M129" s="21">
        <v>0</v>
      </c>
      <c r="N129" s="19">
        <v>0</v>
      </c>
      <c r="O129" s="20">
        <v>0</v>
      </c>
      <c r="P129" s="21">
        <v>0</v>
      </c>
      <c r="Q129" s="19">
        <v>0</v>
      </c>
      <c r="R129" s="20">
        <v>0</v>
      </c>
      <c r="S129" s="21">
        <v>0</v>
      </c>
      <c r="T129" s="19">
        <v>0</v>
      </c>
      <c r="U129" s="20">
        <v>0</v>
      </c>
      <c r="V129" s="21">
        <v>0</v>
      </c>
      <c r="W129" s="47">
        <v>0</v>
      </c>
      <c r="X129" s="20">
        <v>0</v>
      </c>
      <c r="Y129" s="21">
        <v>0</v>
      </c>
    </row>
    <row r="130" spans="1:27" ht="13">
      <c r="A130" s="2" t="s">
        <v>280</v>
      </c>
      <c r="B130" s="2" t="s">
        <v>131</v>
      </c>
      <c r="C130" s="89" t="s">
        <v>297</v>
      </c>
      <c r="D130" s="129" t="s">
        <v>302</v>
      </c>
      <c r="E130" s="19">
        <v>0</v>
      </c>
      <c r="F130" s="20">
        <v>0</v>
      </c>
      <c r="G130" s="21">
        <v>0</v>
      </c>
      <c r="H130" s="19">
        <v>0</v>
      </c>
      <c r="I130" s="20">
        <v>0</v>
      </c>
      <c r="J130" s="21">
        <v>0</v>
      </c>
      <c r="K130" s="19">
        <v>0</v>
      </c>
      <c r="L130" s="20">
        <v>0</v>
      </c>
      <c r="M130" s="21">
        <v>0</v>
      </c>
      <c r="N130" s="19">
        <v>0</v>
      </c>
      <c r="O130" s="20">
        <v>0</v>
      </c>
      <c r="P130" s="21">
        <v>0</v>
      </c>
      <c r="Q130" s="19">
        <v>0</v>
      </c>
      <c r="R130" s="20">
        <v>0</v>
      </c>
      <c r="S130" s="21">
        <v>0</v>
      </c>
      <c r="T130" s="19">
        <v>0</v>
      </c>
      <c r="U130" s="20">
        <v>0</v>
      </c>
      <c r="V130" s="21">
        <v>0</v>
      </c>
      <c r="W130" s="47">
        <v>0</v>
      </c>
      <c r="X130" s="20">
        <v>0</v>
      </c>
      <c r="Y130" s="21">
        <v>0</v>
      </c>
      <c r="AA130" s="1"/>
    </row>
    <row r="131" spans="1:27" ht="13">
      <c r="A131" s="2" t="s">
        <v>280</v>
      </c>
      <c r="B131" s="2" t="s">
        <v>132</v>
      </c>
      <c r="C131" s="89" t="s">
        <v>297</v>
      </c>
      <c r="D131" s="129" t="s">
        <v>302</v>
      </c>
      <c r="E131" s="19">
        <v>0</v>
      </c>
      <c r="F131" s="20">
        <v>0</v>
      </c>
      <c r="G131" s="21">
        <v>0</v>
      </c>
      <c r="H131" s="19">
        <v>0</v>
      </c>
      <c r="I131" s="20">
        <v>0</v>
      </c>
      <c r="J131" s="21">
        <v>0</v>
      </c>
      <c r="K131" s="19">
        <v>0</v>
      </c>
      <c r="L131" s="20">
        <v>0</v>
      </c>
      <c r="M131" s="21">
        <v>0</v>
      </c>
      <c r="N131" s="19">
        <v>0</v>
      </c>
      <c r="O131" s="20">
        <v>0</v>
      </c>
      <c r="P131" s="21">
        <v>0</v>
      </c>
      <c r="Q131" s="19">
        <v>0</v>
      </c>
      <c r="R131" s="20">
        <v>0</v>
      </c>
      <c r="S131" s="21">
        <v>0</v>
      </c>
      <c r="T131" s="19">
        <v>0</v>
      </c>
      <c r="U131" s="20">
        <v>0</v>
      </c>
      <c r="V131" s="21">
        <v>0</v>
      </c>
      <c r="W131" s="47">
        <v>0</v>
      </c>
      <c r="X131" s="20">
        <v>0</v>
      </c>
      <c r="Y131" s="21">
        <v>0</v>
      </c>
      <c r="AA131" s="1"/>
    </row>
    <row r="132" spans="1:27" ht="13">
      <c r="A132" s="2" t="s">
        <v>280</v>
      </c>
      <c r="B132" s="2" t="s">
        <v>133</v>
      </c>
      <c r="C132" s="89" t="s">
        <v>297</v>
      </c>
      <c r="D132" s="129" t="s">
        <v>302</v>
      </c>
      <c r="E132" s="19">
        <v>0</v>
      </c>
      <c r="F132" s="20">
        <v>0</v>
      </c>
      <c r="G132" s="21">
        <v>0</v>
      </c>
      <c r="H132" s="19">
        <v>0</v>
      </c>
      <c r="I132" s="20">
        <v>0</v>
      </c>
      <c r="J132" s="21">
        <v>0</v>
      </c>
      <c r="K132" s="19">
        <v>0</v>
      </c>
      <c r="L132" s="20">
        <v>0</v>
      </c>
      <c r="M132" s="21">
        <v>0</v>
      </c>
      <c r="N132" s="19">
        <v>0</v>
      </c>
      <c r="O132" s="20">
        <v>0</v>
      </c>
      <c r="P132" s="21">
        <v>0</v>
      </c>
      <c r="Q132" s="19">
        <v>0</v>
      </c>
      <c r="R132" s="20">
        <v>0</v>
      </c>
      <c r="S132" s="21">
        <v>0</v>
      </c>
      <c r="T132" s="19">
        <v>0</v>
      </c>
      <c r="U132" s="20">
        <v>0</v>
      </c>
      <c r="V132" s="21">
        <v>0</v>
      </c>
      <c r="W132" s="47">
        <v>0</v>
      </c>
      <c r="X132" s="20">
        <v>0</v>
      </c>
      <c r="Y132" s="21">
        <v>0</v>
      </c>
    </row>
    <row r="133" spans="1:27" ht="13">
      <c r="A133" s="2" t="s">
        <v>280</v>
      </c>
      <c r="B133" s="2" t="s">
        <v>134</v>
      </c>
      <c r="C133" s="89" t="s">
        <v>297</v>
      </c>
      <c r="D133" s="129" t="s">
        <v>302</v>
      </c>
      <c r="E133" s="19">
        <v>0</v>
      </c>
      <c r="F133" s="20">
        <v>0</v>
      </c>
      <c r="G133" s="21">
        <v>0</v>
      </c>
      <c r="H133" s="19">
        <v>0</v>
      </c>
      <c r="I133" s="20">
        <v>0</v>
      </c>
      <c r="J133" s="21">
        <v>0</v>
      </c>
      <c r="K133" s="19">
        <v>0</v>
      </c>
      <c r="L133" s="20">
        <v>0</v>
      </c>
      <c r="M133" s="21">
        <v>0</v>
      </c>
      <c r="N133" s="19">
        <v>0</v>
      </c>
      <c r="O133" s="20">
        <v>0</v>
      </c>
      <c r="P133" s="21">
        <v>0</v>
      </c>
      <c r="Q133" s="19">
        <v>0</v>
      </c>
      <c r="R133" s="20">
        <v>0</v>
      </c>
      <c r="S133" s="21">
        <v>0</v>
      </c>
      <c r="T133" s="19">
        <v>0</v>
      </c>
      <c r="U133" s="20">
        <v>0</v>
      </c>
      <c r="V133" s="21">
        <v>0</v>
      </c>
      <c r="W133" s="47">
        <v>0</v>
      </c>
      <c r="X133" s="20">
        <v>0</v>
      </c>
      <c r="Y133" s="21">
        <v>0</v>
      </c>
      <c r="AA133" s="1"/>
    </row>
    <row r="134" spans="1:27" ht="13">
      <c r="A134" s="2" t="s">
        <v>280</v>
      </c>
      <c r="B134" s="2" t="s">
        <v>135</v>
      </c>
      <c r="C134" s="89" t="s">
        <v>297</v>
      </c>
      <c r="D134" s="129" t="s">
        <v>302</v>
      </c>
      <c r="E134" s="19">
        <v>0</v>
      </c>
      <c r="F134" s="20">
        <v>0</v>
      </c>
      <c r="G134" s="21">
        <v>0</v>
      </c>
      <c r="H134" s="19">
        <v>0</v>
      </c>
      <c r="I134" s="20">
        <v>0</v>
      </c>
      <c r="J134" s="21">
        <v>0</v>
      </c>
      <c r="K134" s="19">
        <v>0</v>
      </c>
      <c r="L134" s="20">
        <v>0</v>
      </c>
      <c r="M134" s="21">
        <v>0</v>
      </c>
      <c r="N134" s="19">
        <v>0</v>
      </c>
      <c r="O134" s="20">
        <v>0</v>
      </c>
      <c r="P134" s="21">
        <v>0</v>
      </c>
      <c r="Q134" s="19">
        <v>0</v>
      </c>
      <c r="R134" s="20">
        <v>0</v>
      </c>
      <c r="S134" s="21">
        <v>0</v>
      </c>
      <c r="T134" s="19">
        <v>0</v>
      </c>
      <c r="U134" s="20">
        <v>0</v>
      </c>
      <c r="V134" s="21">
        <v>0</v>
      </c>
      <c r="W134" s="47">
        <v>0</v>
      </c>
      <c r="X134" s="20">
        <v>0</v>
      </c>
      <c r="Y134" s="21">
        <v>0</v>
      </c>
    </row>
    <row r="135" spans="1:27" ht="13">
      <c r="A135" s="2" t="s">
        <v>280</v>
      </c>
      <c r="B135" s="2" t="s">
        <v>136</v>
      </c>
      <c r="C135" s="89" t="s">
        <v>297</v>
      </c>
      <c r="D135" s="129" t="s">
        <v>302</v>
      </c>
      <c r="E135" s="19">
        <v>0</v>
      </c>
      <c r="F135" s="20">
        <v>0</v>
      </c>
      <c r="G135" s="21">
        <v>0</v>
      </c>
      <c r="H135" s="19">
        <v>0</v>
      </c>
      <c r="I135" s="20">
        <v>0</v>
      </c>
      <c r="J135" s="21">
        <v>0</v>
      </c>
      <c r="K135" s="19">
        <v>0</v>
      </c>
      <c r="L135" s="20">
        <v>0</v>
      </c>
      <c r="M135" s="21">
        <v>0</v>
      </c>
      <c r="N135" s="19">
        <v>0</v>
      </c>
      <c r="O135" s="20">
        <v>0</v>
      </c>
      <c r="P135" s="21">
        <v>0</v>
      </c>
      <c r="Q135" s="19">
        <v>0</v>
      </c>
      <c r="R135" s="20">
        <v>0</v>
      </c>
      <c r="S135" s="21">
        <v>0</v>
      </c>
      <c r="T135" s="19">
        <v>2221.1999999999998</v>
      </c>
      <c r="U135" s="20">
        <v>2756.28</v>
      </c>
      <c r="V135" s="21">
        <v>4977.4799999999996</v>
      </c>
      <c r="W135" s="47">
        <v>2221.1999999999998</v>
      </c>
      <c r="X135" s="20">
        <v>2756.28</v>
      </c>
      <c r="Y135" s="21">
        <v>4977.4799999999996</v>
      </c>
    </row>
    <row r="136" spans="1:27" ht="13">
      <c r="A136" s="2" t="s">
        <v>280</v>
      </c>
      <c r="B136" s="2" t="s">
        <v>137</v>
      </c>
      <c r="C136" s="89" t="s">
        <v>297</v>
      </c>
      <c r="D136" s="129" t="s">
        <v>302</v>
      </c>
      <c r="E136" s="19">
        <v>5212.28</v>
      </c>
      <c r="F136" s="20">
        <v>6330.58</v>
      </c>
      <c r="G136" s="21">
        <v>11542.86</v>
      </c>
      <c r="H136" s="19">
        <v>4950.75</v>
      </c>
      <c r="I136" s="20">
        <v>5653.38</v>
      </c>
      <c r="J136" s="21">
        <v>10604.13</v>
      </c>
      <c r="K136" s="19">
        <v>6158.73</v>
      </c>
      <c r="L136" s="20">
        <v>4745.7299999999996</v>
      </c>
      <c r="M136" s="21">
        <v>10904.46</v>
      </c>
      <c r="N136" s="19">
        <v>5842.7</v>
      </c>
      <c r="O136" s="20">
        <v>4532.93</v>
      </c>
      <c r="P136" s="21">
        <v>10375.629999999999</v>
      </c>
      <c r="Q136" s="19">
        <v>1896.83</v>
      </c>
      <c r="R136" s="20">
        <v>1828.93</v>
      </c>
      <c r="S136" s="21">
        <v>3725.76</v>
      </c>
      <c r="T136" s="19">
        <v>73.73</v>
      </c>
      <c r="U136" s="20">
        <v>0</v>
      </c>
      <c r="V136" s="21">
        <v>73.73</v>
      </c>
      <c r="W136" s="47">
        <v>24135.02</v>
      </c>
      <c r="X136" s="20">
        <v>23091.55</v>
      </c>
      <c r="Y136" s="21">
        <v>47226.57</v>
      </c>
    </row>
    <row r="137" spans="1:27" ht="13">
      <c r="A137" s="2" t="s">
        <v>280</v>
      </c>
      <c r="B137" s="2" t="s">
        <v>138</v>
      </c>
      <c r="C137" s="89" t="s">
        <v>297</v>
      </c>
      <c r="D137" s="129" t="s">
        <v>298</v>
      </c>
      <c r="E137" s="19">
        <v>0</v>
      </c>
      <c r="F137" s="20">
        <v>0</v>
      </c>
      <c r="G137" s="21">
        <v>0</v>
      </c>
      <c r="H137" s="19">
        <v>0</v>
      </c>
      <c r="I137" s="20">
        <v>0</v>
      </c>
      <c r="J137" s="21">
        <v>0</v>
      </c>
      <c r="K137" s="19">
        <v>0</v>
      </c>
      <c r="L137" s="20">
        <v>0</v>
      </c>
      <c r="M137" s="21">
        <v>0</v>
      </c>
      <c r="N137" s="19">
        <v>0</v>
      </c>
      <c r="O137" s="20">
        <v>0</v>
      </c>
      <c r="P137" s="21">
        <v>0</v>
      </c>
      <c r="Q137" s="19">
        <v>0</v>
      </c>
      <c r="R137" s="20">
        <v>0</v>
      </c>
      <c r="S137" s="21">
        <v>0</v>
      </c>
      <c r="T137" s="19">
        <v>0</v>
      </c>
      <c r="U137" s="20">
        <v>0</v>
      </c>
      <c r="V137" s="21">
        <v>0</v>
      </c>
      <c r="W137" s="47">
        <v>0</v>
      </c>
      <c r="X137" s="20">
        <v>0</v>
      </c>
      <c r="Y137" s="21">
        <v>0</v>
      </c>
      <c r="AA137" s="1"/>
    </row>
    <row r="138" spans="1:27" ht="13">
      <c r="A138" s="2" t="s">
        <v>280</v>
      </c>
      <c r="B138" s="2" t="s">
        <v>139</v>
      </c>
      <c r="C138" s="89" t="s">
        <v>297</v>
      </c>
      <c r="D138" s="129" t="s">
        <v>298</v>
      </c>
      <c r="E138" s="19">
        <v>0</v>
      </c>
      <c r="F138" s="20">
        <v>0</v>
      </c>
      <c r="G138" s="21">
        <v>0</v>
      </c>
      <c r="H138" s="19">
        <v>0</v>
      </c>
      <c r="I138" s="20">
        <v>0</v>
      </c>
      <c r="J138" s="21">
        <v>0</v>
      </c>
      <c r="K138" s="19">
        <v>0</v>
      </c>
      <c r="L138" s="20">
        <v>0</v>
      </c>
      <c r="M138" s="21">
        <v>0</v>
      </c>
      <c r="N138" s="19">
        <v>0</v>
      </c>
      <c r="O138" s="20">
        <v>0</v>
      </c>
      <c r="P138" s="21">
        <v>0</v>
      </c>
      <c r="Q138" s="19">
        <v>0</v>
      </c>
      <c r="R138" s="20">
        <v>0</v>
      </c>
      <c r="S138" s="21">
        <v>0</v>
      </c>
      <c r="T138" s="19">
        <v>0</v>
      </c>
      <c r="U138" s="20">
        <v>0</v>
      </c>
      <c r="V138" s="21">
        <v>0</v>
      </c>
      <c r="W138" s="47">
        <v>0</v>
      </c>
      <c r="X138" s="20">
        <v>0</v>
      </c>
      <c r="Y138" s="21">
        <v>0</v>
      </c>
      <c r="AA138" s="1"/>
    </row>
    <row r="139" spans="1:27" ht="13">
      <c r="A139" s="2" t="s">
        <v>280</v>
      </c>
      <c r="B139" s="2" t="s">
        <v>140</v>
      </c>
      <c r="C139" s="89" t="s">
        <v>297</v>
      </c>
      <c r="D139" s="129" t="s">
        <v>303</v>
      </c>
      <c r="E139" s="19">
        <v>4071.33</v>
      </c>
      <c r="F139" s="20">
        <v>2872.83</v>
      </c>
      <c r="G139" s="21">
        <v>6944.16</v>
      </c>
      <c r="H139" s="19">
        <v>4676.58</v>
      </c>
      <c r="I139" s="20">
        <v>2539.4499999999998</v>
      </c>
      <c r="J139" s="21">
        <v>7216.03</v>
      </c>
      <c r="K139" s="19">
        <v>3459.88</v>
      </c>
      <c r="L139" s="20">
        <v>2928.9</v>
      </c>
      <c r="M139" s="21">
        <v>6388.78</v>
      </c>
      <c r="N139" s="19">
        <v>5039.8500000000004</v>
      </c>
      <c r="O139" s="20">
        <v>2253.9499999999998</v>
      </c>
      <c r="P139" s="21">
        <v>7293.8</v>
      </c>
      <c r="Q139" s="19">
        <v>3932.83</v>
      </c>
      <c r="R139" s="20">
        <v>3067.73</v>
      </c>
      <c r="S139" s="21">
        <v>7000.56</v>
      </c>
      <c r="T139" s="19">
        <v>6282.58</v>
      </c>
      <c r="U139" s="20">
        <v>1965</v>
      </c>
      <c r="V139" s="21">
        <v>8247.58</v>
      </c>
      <c r="W139" s="47">
        <v>27463.05</v>
      </c>
      <c r="X139" s="20">
        <v>15627.86</v>
      </c>
      <c r="Y139" s="21">
        <v>43090.91</v>
      </c>
      <c r="AA139" s="1"/>
    </row>
    <row r="140" spans="1:27" ht="13">
      <c r="A140" s="2" t="s">
        <v>280</v>
      </c>
      <c r="B140" s="2" t="s">
        <v>141</v>
      </c>
      <c r="C140" s="89" t="s">
        <v>297</v>
      </c>
      <c r="D140" s="129" t="s">
        <v>303</v>
      </c>
      <c r="E140" s="19">
        <v>3699.93</v>
      </c>
      <c r="F140" s="20">
        <v>3382.95</v>
      </c>
      <c r="G140" s="21">
        <v>7082.88</v>
      </c>
      <c r="H140" s="19">
        <v>4828.88</v>
      </c>
      <c r="I140" s="20">
        <v>2619.85</v>
      </c>
      <c r="J140" s="21">
        <v>7448.73</v>
      </c>
      <c r="K140" s="19">
        <v>3491.9</v>
      </c>
      <c r="L140" s="20">
        <v>2712.43</v>
      </c>
      <c r="M140" s="21">
        <v>6204.33</v>
      </c>
      <c r="N140" s="19">
        <v>5618.6</v>
      </c>
      <c r="O140" s="20">
        <v>1675.55</v>
      </c>
      <c r="P140" s="21">
        <v>7294.15</v>
      </c>
      <c r="Q140" s="19">
        <v>4201.58</v>
      </c>
      <c r="R140" s="20">
        <v>2581.88</v>
      </c>
      <c r="S140" s="21">
        <v>6783.46</v>
      </c>
      <c r="T140" s="19">
        <v>3173.55</v>
      </c>
      <c r="U140" s="20">
        <v>903.53</v>
      </c>
      <c r="V140" s="21">
        <v>4077.08</v>
      </c>
      <c r="W140" s="47">
        <v>25014.44</v>
      </c>
      <c r="X140" s="20">
        <v>13876.19</v>
      </c>
      <c r="Y140" s="21">
        <v>38890.629999999997</v>
      </c>
      <c r="AA140" s="1"/>
    </row>
    <row r="141" spans="1:27" ht="13">
      <c r="A141" s="2" t="s">
        <v>280</v>
      </c>
      <c r="B141" s="2" t="s">
        <v>142</v>
      </c>
      <c r="C141" s="89" t="s">
        <v>297</v>
      </c>
      <c r="D141" s="129" t="s">
        <v>303</v>
      </c>
      <c r="E141" s="19">
        <v>3658.85</v>
      </c>
      <c r="F141" s="20">
        <v>3427.78</v>
      </c>
      <c r="G141" s="21">
        <v>7086.63</v>
      </c>
      <c r="H141" s="19">
        <v>4963.1499999999996</v>
      </c>
      <c r="I141" s="20">
        <v>2650.45</v>
      </c>
      <c r="J141" s="21">
        <v>7613.6</v>
      </c>
      <c r="K141" s="19">
        <v>5369.18</v>
      </c>
      <c r="L141" s="20">
        <v>1966.85</v>
      </c>
      <c r="M141" s="21">
        <v>7336.03</v>
      </c>
      <c r="N141" s="19">
        <v>7810.25</v>
      </c>
      <c r="O141" s="20">
        <v>1006</v>
      </c>
      <c r="P141" s="21">
        <v>8816.25</v>
      </c>
      <c r="Q141" s="19">
        <v>4795.13</v>
      </c>
      <c r="R141" s="20">
        <v>2346.5</v>
      </c>
      <c r="S141" s="21">
        <v>7141.63</v>
      </c>
      <c r="T141" s="19">
        <v>6918.4</v>
      </c>
      <c r="U141" s="20">
        <v>2001.95</v>
      </c>
      <c r="V141" s="21">
        <v>8920.35</v>
      </c>
      <c r="W141" s="47">
        <v>33514.959999999999</v>
      </c>
      <c r="X141" s="20">
        <v>13399.53</v>
      </c>
      <c r="Y141" s="21">
        <v>46914.49</v>
      </c>
    </row>
    <row r="142" spans="1:27" ht="13">
      <c r="A142" s="2" t="s">
        <v>280</v>
      </c>
      <c r="B142" s="2" t="s">
        <v>143</v>
      </c>
      <c r="C142" s="89" t="s">
        <v>297</v>
      </c>
      <c r="D142" s="129" t="s">
        <v>303</v>
      </c>
      <c r="E142" s="19">
        <v>3595.18</v>
      </c>
      <c r="F142" s="20">
        <v>3488.95</v>
      </c>
      <c r="G142" s="21">
        <v>7084.13</v>
      </c>
      <c r="H142" s="19">
        <v>5886.13</v>
      </c>
      <c r="I142" s="20">
        <v>2662.28</v>
      </c>
      <c r="J142" s="21">
        <v>8548.41</v>
      </c>
      <c r="K142" s="19">
        <v>7342.33</v>
      </c>
      <c r="L142" s="20">
        <v>1826.3</v>
      </c>
      <c r="M142" s="21">
        <v>9168.6299999999992</v>
      </c>
      <c r="N142" s="19">
        <v>9400.1299999999992</v>
      </c>
      <c r="O142" s="20">
        <v>1696.3</v>
      </c>
      <c r="P142" s="21">
        <v>11096.43</v>
      </c>
      <c r="Q142" s="19">
        <v>6767.38</v>
      </c>
      <c r="R142" s="20">
        <v>1848.25</v>
      </c>
      <c r="S142" s="21">
        <v>8615.6299999999992</v>
      </c>
      <c r="T142" s="19">
        <v>9613.43</v>
      </c>
      <c r="U142" s="20">
        <v>1432.25</v>
      </c>
      <c r="V142" s="21">
        <v>11045.68</v>
      </c>
      <c r="W142" s="47">
        <v>42604.58</v>
      </c>
      <c r="X142" s="20">
        <v>12954.33</v>
      </c>
      <c r="Y142" s="21">
        <v>55558.91</v>
      </c>
    </row>
    <row r="143" spans="1:27" ht="13">
      <c r="A143" s="2" t="s">
        <v>281</v>
      </c>
      <c r="B143" s="2" t="s">
        <v>144</v>
      </c>
      <c r="C143" s="89" t="s">
        <v>297</v>
      </c>
      <c r="D143" s="129" t="s">
        <v>298</v>
      </c>
      <c r="E143" s="19">
        <v>2540.88</v>
      </c>
      <c r="F143" s="20">
        <v>1011.48</v>
      </c>
      <c r="G143" s="21">
        <v>3552.36</v>
      </c>
      <c r="H143" s="19">
        <v>548.14</v>
      </c>
      <c r="I143" s="20">
        <v>1370.88</v>
      </c>
      <c r="J143" s="21">
        <v>1919.02</v>
      </c>
      <c r="K143" s="19">
        <v>903.38</v>
      </c>
      <c r="L143" s="20">
        <v>233.5</v>
      </c>
      <c r="M143" s="21">
        <v>1136.8800000000001</v>
      </c>
      <c r="N143" s="19">
        <v>2259.4299999999998</v>
      </c>
      <c r="O143" s="20">
        <v>1215.22</v>
      </c>
      <c r="P143" s="21">
        <v>3474.65</v>
      </c>
      <c r="Q143" s="19">
        <v>1426.8</v>
      </c>
      <c r="R143" s="20">
        <v>1694.11</v>
      </c>
      <c r="S143" s="21">
        <v>3120.91</v>
      </c>
      <c r="T143" s="19">
        <v>1099.3399999999999</v>
      </c>
      <c r="U143" s="20">
        <v>1365.5</v>
      </c>
      <c r="V143" s="21">
        <v>2464.84</v>
      </c>
      <c r="W143" s="47">
        <v>8777.9699999999993</v>
      </c>
      <c r="X143" s="20">
        <v>6890.69</v>
      </c>
      <c r="Y143" s="21">
        <v>15668.66</v>
      </c>
    </row>
    <row r="144" spans="1:27" ht="13">
      <c r="A144" s="2" t="s">
        <v>282</v>
      </c>
      <c r="B144" s="2" t="s">
        <v>145</v>
      </c>
      <c r="C144" s="89" t="s">
        <v>297</v>
      </c>
      <c r="D144" s="129" t="s">
        <v>302</v>
      </c>
      <c r="E144" s="19">
        <v>690.66</v>
      </c>
      <c r="F144" s="20">
        <v>1187.46</v>
      </c>
      <c r="G144" s="21">
        <v>1878.12</v>
      </c>
      <c r="H144" s="19">
        <v>1947.96</v>
      </c>
      <c r="I144" s="20">
        <v>2941.92</v>
      </c>
      <c r="J144" s="21">
        <v>4889.88</v>
      </c>
      <c r="K144" s="19">
        <v>3529.8</v>
      </c>
      <c r="L144" s="20">
        <v>3435.66</v>
      </c>
      <c r="M144" s="21">
        <v>6965.46</v>
      </c>
      <c r="N144" s="19">
        <v>1298.1600000000001</v>
      </c>
      <c r="O144" s="20">
        <v>2467.8000000000002</v>
      </c>
      <c r="P144" s="21">
        <v>3765.96</v>
      </c>
      <c r="Q144" s="19">
        <v>488.61</v>
      </c>
      <c r="R144" s="20">
        <v>840.96</v>
      </c>
      <c r="S144" s="21">
        <v>1329.57</v>
      </c>
      <c r="T144" s="19">
        <v>0</v>
      </c>
      <c r="U144" s="20">
        <v>0</v>
      </c>
      <c r="V144" s="21">
        <v>0</v>
      </c>
      <c r="W144" s="47">
        <v>7955.19</v>
      </c>
      <c r="X144" s="20">
        <v>10873.8</v>
      </c>
      <c r="Y144" s="21">
        <v>18828.990000000002</v>
      </c>
    </row>
    <row r="145" spans="1:25" ht="13">
      <c r="A145" s="2" t="s">
        <v>282</v>
      </c>
      <c r="B145" s="2" t="s">
        <v>146</v>
      </c>
      <c r="C145" s="89" t="s">
        <v>297</v>
      </c>
      <c r="D145" s="129" t="s">
        <v>302</v>
      </c>
      <c r="E145" s="19">
        <v>0</v>
      </c>
      <c r="F145" s="20">
        <v>0</v>
      </c>
      <c r="G145" s="21">
        <v>0</v>
      </c>
      <c r="H145" s="19">
        <v>0</v>
      </c>
      <c r="I145" s="20">
        <v>0</v>
      </c>
      <c r="J145" s="21">
        <v>0</v>
      </c>
      <c r="K145" s="19">
        <v>0</v>
      </c>
      <c r="L145" s="20">
        <v>0</v>
      </c>
      <c r="M145" s="21">
        <v>0</v>
      </c>
      <c r="N145" s="19">
        <v>0</v>
      </c>
      <c r="O145" s="20">
        <v>0</v>
      </c>
      <c r="P145" s="21">
        <v>0</v>
      </c>
      <c r="Q145" s="19">
        <v>0</v>
      </c>
      <c r="R145" s="20">
        <v>0</v>
      </c>
      <c r="S145" s="21">
        <v>0</v>
      </c>
      <c r="T145" s="19">
        <v>0</v>
      </c>
      <c r="U145" s="20">
        <v>0</v>
      </c>
      <c r="V145" s="21">
        <v>0</v>
      </c>
      <c r="W145" s="47">
        <v>0</v>
      </c>
      <c r="X145" s="20">
        <v>0</v>
      </c>
      <c r="Y145" s="21">
        <v>0</v>
      </c>
    </row>
    <row r="146" spans="1:25" ht="13">
      <c r="A146" s="2" t="s">
        <v>282</v>
      </c>
      <c r="B146" s="2" t="s">
        <v>147</v>
      </c>
      <c r="C146" s="89" t="s">
        <v>297</v>
      </c>
      <c r="D146" s="129" t="s">
        <v>302</v>
      </c>
      <c r="E146" s="19">
        <v>0</v>
      </c>
      <c r="F146" s="20">
        <v>0</v>
      </c>
      <c r="G146" s="21">
        <v>0</v>
      </c>
      <c r="H146" s="19">
        <v>823.14</v>
      </c>
      <c r="I146" s="20">
        <v>2217.87</v>
      </c>
      <c r="J146" s="21">
        <v>3041.01</v>
      </c>
      <c r="K146" s="19">
        <v>3931.02</v>
      </c>
      <c r="L146" s="20">
        <v>3160.71</v>
      </c>
      <c r="M146" s="21">
        <v>7091.73</v>
      </c>
      <c r="N146" s="19">
        <v>1931.67</v>
      </c>
      <c r="O146" s="20">
        <v>3458.34</v>
      </c>
      <c r="P146" s="21">
        <v>5390.01</v>
      </c>
      <c r="Q146" s="19">
        <v>954.63</v>
      </c>
      <c r="R146" s="20">
        <v>1840.86</v>
      </c>
      <c r="S146" s="21">
        <v>2795.49</v>
      </c>
      <c r="T146" s="19">
        <v>0.36</v>
      </c>
      <c r="U146" s="20">
        <v>147.41999999999999</v>
      </c>
      <c r="V146" s="21">
        <v>147.78</v>
      </c>
      <c r="W146" s="47">
        <v>7640.82</v>
      </c>
      <c r="X146" s="20">
        <v>10825.2</v>
      </c>
      <c r="Y146" s="21">
        <v>18466.02</v>
      </c>
    </row>
    <row r="147" spans="1:25" ht="13">
      <c r="A147" s="2" t="s">
        <v>282</v>
      </c>
      <c r="B147" s="2" t="s">
        <v>148</v>
      </c>
      <c r="C147" s="89" t="s">
        <v>297</v>
      </c>
      <c r="D147" s="129" t="s">
        <v>303</v>
      </c>
      <c r="E147" s="19">
        <v>4005.7</v>
      </c>
      <c r="F147" s="20">
        <v>3559.7</v>
      </c>
      <c r="G147" s="21">
        <v>7565.4</v>
      </c>
      <c r="H147" s="19">
        <v>3394.85</v>
      </c>
      <c r="I147" s="20">
        <v>3117.95</v>
      </c>
      <c r="J147" s="21">
        <v>6512.8</v>
      </c>
      <c r="K147" s="19">
        <v>2776.05</v>
      </c>
      <c r="L147" s="20">
        <v>3527.05</v>
      </c>
      <c r="M147" s="21">
        <v>6303.1</v>
      </c>
      <c r="N147" s="19">
        <v>3371.5</v>
      </c>
      <c r="O147" s="20">
        <v>2612.15</v>
      </c>
      <c r="P147" s="21">
        <v>5983.65</v>
      </c>
      <c r="Q147" s="19">
        <v>3701.7</v>
      </c>
      <c r="R147" s="20">
        <v>2574.4</v>
      </c>
      <c r="S147" s="21">
        <v>6276.1</v>
      </c>
      <c r="T147" s="19">
        <v>6490.75</v>
      </c>
      <c r="U147" s="20">
        <v>3375.35</v>
      </c>
      <c r="V147" s="21">
        <v>9866.1</v>
      </c>
      <c r="W147" s="47">
        <v>23740.55</v>
      </c>
      <c r="X147" s="20">
        <v>18766.599999999999</v>
      </c>
      <c r="Y147" s="21">
        <v>42507.15</v>
      </c>
    </row>
    <row r="148" spans="1:25" ht="13">
      <c r="A148" s="2" t="s">
        <v>282</v>
      </c>
      <c r="B148" s="2" t="s">
        <v>149</v>
      </c>
      <c r="C148" s="89" t="s">
        <v>297</v>
      </c>
      <c r="D148" s="129" t="s">
        <v>303</v>
      </c>
      <c r="E148" s="19">
        <v>4528.6499999999996</v>
      </c>
      <c r="F148" s="20">
        <v>2993.4</v>
      </c>
      <c r="G148" s="21">
        <v>7522.05</v>
      </c>
      <c r="H148" s="19">
        <v>473.35</v>
      </c>
      <c r="I148" s="20">
        <v>296.85000000000002</v>
      </c>
      <c r="J148" s="21">
        <v>770.2</v>
      </c>
      <c r="K148" s="19">
        <v>3417.8</v>
      </c>
      <c r="L148" s="20">
        <v>2324</v>
      </c>
      <c r="M148" s="21">
        <v>5741.8</v>
      </c>
      <c r="N148" s="19">
        <v>3268.4</v>
      </c>
      <c r="O148" s="20">
        <v>2550.8000000000002</v>
      </c>
      <c r="P148" s="21">
        <v>5819.2</v>
      </c>
      <c r="Q148" s="19">
        <v>3933.9</v>
      </c>
      <c r="R148" s="20">
        <v>1839.9</v>
      </c>
      <c r="S148" s="21">
        <v>5773.8</v>
      </c>
      <c r="T148" s="19">
        <v>6391.95</v>
      </c>
      <c r="U148" s="20">
        <v>2351.85</v>
      </c>
      <c r="V148" s="21">
        <v>8743.7999999999993</v>
      </c>
      <c r="W148" s="47">
        <v>22014.05</v>
      </c>
      <c r="X148" s="20">
        <v>12356.8</v>
      </c>
      <c r="Y148" s="21">
        <v>34370.85</v>
      </c>
    </row>
    <row r="149" spans="1:25" ht="13">
      <c r="A149" s="2" t="s">
        <v>282</v>
      </c>
      <c r="B149" s="2" t="s">
        <v>150</v>
      </c>
      <c r="C149" s="89" t="s">
        <v>297</v>
      </c>
      <c r="D149" s="129" t="s">
        <v>302</v>
      </c>
      <c r="E149" s="19">
        <v>8509.59</v>
      </c>
      <c r="F149" s="20">
        <v>1294.92</v>
      </c>
      <c r="G149" s="21">
        <v>9804.51</v>
      </c>
      <c r="H149" s="19">
        <v>6125.67</v>
      </c>
      <c r="I149" s="20">
        <v>3077.1</v>
      </c>
      <c r="J149" s="21">
        <v>9202.77</v>
      </c>
      <c r="K149" s="19">
        <v>6999.57</v>
      </c>
      <c r="L149" s="20">
        <v>6233.58</v>
      </c>
      <c r="M149" s="21">
        <v>13233.15</v>
      </c>
      <c r="N149" s="19">
        <v>5574.33</v>
      </c>
      <c r="O149" s="20">
        <v>4240.71</v>
      </c>
      <c r="P149" s="21">
        <v>9815.0400000000009</v>
      </c>
      <c r="Q149" s="19">
        <v>4847.3100000000004</v>
      </c>
      <c r="R149" s="20">
        <v>1650.51</v>
      </c>
      <c r="S149" s="21">
        <v>6497.82</v>
      </c>
      <c r="T149" s="19">
        <v>2681.91</v>
      </c>
      <c r="U149" s="20">
        <v>1055.1600000000001</v>
      </c>
      <c r="V149" s="21">
        <v>3737.07</v>
      </c>
      <c r="W149" s="47">
        <v>34738.379999999997</v>
      </c>
      <c r="X149" s="20">
        <v>17551.98</v>
      </c>
      <c r="Y149" s="21">
        <v>52290.36</v>
      </c>
    </row>
    <row r="150" spans="1:25" ht="13">
      <c r="A150" s="2" t="s">
        <v>282</v>
      </c>
      <c r="B150" s="2" t="s">
        <v>151</v>
      </c>
      <c r="C150" s="89" t="s">
        <v>297</v>
      </c>
      <c r="D150" s="129" t="s">
        <v>302</v>
      </c>
      <c r="E150" s="19">
        <v>2634.12</v>
      </c>
      <c r="F150" s="20">
        <v>2228.2199999999998</v>
      </c>
      <c r="G150" s="21">
        <v>4862.34</v>
      </c>
      <c r="H150" s="19">
        <v>8141.04</v>
      </c>
      <c r="I150" s="20">
        <v>4014.81</v>
      </c>
      <c r="J150" s="21">
        <v>12155.85</v>
      </c>
      <c r="K150" s="19">
        <v>9197.3700000000008</v>
      </c>
      <c r="L150" s="20">
        <v>4633.1099999999997</v>
      </c>
      <c r="M150" s="21">
        <v>13830.48</v>
      </c>
      <c r="N150" s="19">
        <v>7045.65</v>
      </c>
      <c r="O150" s="20">
        <v>3300.3</v>
      </c>
      <c r="P150" s="21">
        <v>10345.950000000001</v>
      </c>
      <c r="Q150" s="19">
        <v>6043.32</v>
      </c>
      <c r="R150" s="20">
        <v>2080.35</v>
      </c>
      <c r="S150" s="21">
        <v>8123.67</v>
      </c>
      <c r="T150" s="19">
        <v>4364.37</v>
      </c>
      <c r="U150" s="20">
        <v>727.74</v>
      </c>
      <c r="V150" s="21">
        <v>5092.1099999999997</v>
      </c>
      <c r="W150" s="47">
        <v>37425.870000000003</v>
      </c>
      <c r="X150" s="20">
        <v>16984.53</v>
      </c>
      <c r="Y150" s="21">
        <v>54410.400000000001</v>
      </c>
    </row>
    <row r="151" spans="1:25" ht="13">
      <c r="A151" s="2" t="s">
        <v>282</v>
      </c>
      <c r="B151" s="2" t="s">
        <v>152</v>
      </c>
      <c r="C151" s="89" t="s">
        <v>297</v>
      </c>
      <c r="D151" s="129" t="s">
        <v>302</v>
      </c>
      <c r="E151" s="19">
        <v>634.04999999999995</v>
      </c>
      <c r="F151" s="20">
        <v>1953.09</v>
      </c>
      <c r="G151" s="21">
        <v>2587.14</v>
      </c>
      <c r="H151" s="19">
        <v>0</v>
      </c>
      <c r="I151" s="20">
        <v>0</v>
      </c>
      <c r="J151" s="21">
        <v>0</v>
      </c>
      <c r="K151" s="19">
        <v>5460.75</v>
      </c>
      <c r="L151" s="20">
        <v>3115.26</v>
      </c>
      <c r="M151" s="21">
        <v>8576.01</v>
      </c>
      <c r="N151" s="19">
        <v>6026.76</v>
      </c>
      <c r="O151" s="20">
        <v>3270.42</v>
      </c>
      <c r="P151" s="21">
        <v>9297.18</v>
      </c>
      <c r="Q151" s="19">
        <v>4602.96</v>
      </c>
      <c r="R151" s="20">
        <v>3143.79</v>
      </c>
      <c r="S151" s="21">
        <v>7746.75</v>
      </c>
      <c r="T151" s="19">
        <v>1555.2</v>
      </c>
      <c r="U151" s="20">
        <v>916.11</v>
      </c>
      <c r="V151" s="21">
        <v>2471.31</v>
      </c>
      <c r="W151" s="47">
        <v>18279.72</v>
      </c>
      <c r="X151" s="20">
        <v>12398.67</v>
      </c>
      <c r="Y151" s="21">
        <v>30678.39</v>
      </c>
    </row>
    <row r="152" spans="1:25" ht="13">
      <c r="A152" s="2" t="s">
        <v>282</v>
      </c>
      <c r="B152" s="2" t="s">
        <v>153</v>
      </c>
      <c r="C152" s="89" t="s">
        <v>297</v>
      </c>
      <c r="D152" s="129" t="s">
        <v>302</v>
      </c>
      <c r="E152" s="19">
        <v>618.03</v>
      </c>
      <c r="F152" s="20">
        <v>761.85</v>
      </c>
      <c r="G152" s="21">
        <v>1379.88</v>
      </c>
      <c r="H152" s="19">
        <v>9409.5</v>
      </c>
      <c r="I152" s="20">
        <v>3166.29</v>
      </c>
      <c r="J152" s="21">
        <v>12575.79</v>
      </c>
      <c r="K152" s="19">
        <v>5573.43</v>
      </c>
      <c r="L152" s="20">
        <v>4430.79</v>
      </c>
      <c r="M152" s="21">
        <v>10004.219999999999</v>
      </c>
      <c r="N152" s="19">
        <v>5706.18</v>
      </c>
      <c r="O152" s="20">
        <v>4452.66</v>
      </c>
      <c r="P152" s="21">
        <v>10158.84</v>
      </c>
      <c r="Q152" s="19">
        <v>4191.93</v>
      </c>
      <c r="R152" s="20">
        <v>2116.98</v>
      </c>
      <c r="S152" s="21">
        <v>6308.91</v>
      </c>
      <c r="T152" s="19">
        <v>2178.27</v>
      </c>
      <c r="U152" s="20">
        <v>821.25</v>
      </c>
      <c r="V152" s="21">
        <v>2999.52</v>
      </c>
      <c r="W152" s="47">
        <v>27677.34</v>
      </c>
      <c r="X152" s="20">
        <v>15749.82</v>
      </c>
      <c r="Y152" s="21">
        <v>43427.16</v>
      </c>
    </row>
    <row r="153" spans="1:25" ht="13">
      <c r="A153" s="2" t="s">
        <v>282</v>
      </c>
      <c r="B153" s="2" t="s">
        <v>154</v>
      </c>
      <c r="C153" s="89" t="s">
        <v>297</v>
      </c>
      <c r="D153" s="129" t="s">
        <v>298</v>
      </c>
      <c r="E153" s="19">
        <v>4433.13</v>
      </c>
      <c r="F153" s="20">
        <v>6556.05</v>
      </c>
      <c r="G153" s="21">
        <v>10989.18</v>
      </c>
      <c r="H153" s="19">
        <v>6067.89</v>
      </c>
      <c r="I153" s="20">
        <v>5227.29</v>
      </c>
      <c r="J153" s="21">
        <v>11295.18</v>
      </c>
      <c r="K153" s="19">
        <v>6910.56</v>
      </c>
      <c r="L153" s="20">
        <v>4385.07</v>
      </c>
      <c r="M153" s="21">
        <v>11295.63</v>
      </c>
      <c r="N153" s="19">
        <v>5255.01</v>
      </c>
      <c r="O153" s="20">
        <v>4887.54</v>
      </c>
      <c r="P153" s="21">
        <v>10142.549999999999</v>
      </c>
      <c r="Q153" s="19">
        <v>5091.57</v>
      </c>
      <c r="R153" s="20">
        <v>4018.77</v>
      </c>
      <c r="S153" s="21">
        <v>9110.34</v>
      </c>
      <c r="T153" s="19">
        <v>4803.21</v>
      </c>
      <c r="U153" s="20">
        <v>5423.67</v>
      </c>
      <c r="V153" s="21">
        <v>10226.879999999999</v>
      </c>
      <c r="W153" s="47">
        <v>32561.37</v>
      </c>
      <c r="X153" s="20">
        <v>30498.39</v>
      </c>
      <c r="Y153" s="21">
        <v>63059.76</v>
      </c>
    </row>
    <row r="154" spans="1:25" ht="13">
      <c r="A154" s="2" t="s">
        <v>282</v>
      </c>
      <c r="B154" s="2" t="s">
        <v>155</v>
      </c>
      <c r="C154" s="89" t="s">
        <v>297</v>
      </c>
      <c r="D154" s="129" t="s">
        <v>298</v>
      </c>
      <c r="E154" s="19">
        <v>4206.87</v>
      </c>
      <c r="F154" s="20">
        <v>3311.1</v>
      </c>
      <c r="G154" s="21">
        <v>7517.97</v>
      </c>
      <c r="H154" s="19">
        <v>7337.07</v>
      </c>
      <c r="I154" s="20">
        <v>3889.44</v>
      </c>
      <c r="J154" s="21">
        <v>11226.51</v>
      </c>
      <c r="K154" s="19">
        <v>6759</v>
      </c>
      <c r="L154" s="20">
        <v>4065.3</v>
      </c>
      <c r="M154" s="21">
        <v>10824.3</v>
      </c>
      <c r="N154" s="19">
        <v>4629.1499999999996</v>
      </c>
      <c r="O154" s="20">
        <v>3567.06</v>
      </c>
      <c r="P154" s="21">
        <v>8196.2099999999991</v>
      </c>
      <c r="Q154" s="19">
        <v>6216.12</v>
      </c>
      <c r="R154" s="20">
        <v>4230.3599999999997</v>
      </c>
      <c r="S154" s="21">
        <v>10446.48</v>
      </c>
      <c r="T154" s="19">
        <v>6096.96</v>
      </c>
      <c r="U154" s="20">
        <v>5153.13</v>
      </c>
      <c r="V154" s="21">
        <v>11250.09</v>
      </c>
      <c r="W154" s="47">
        <v>35245.17</v>
      </c>
      <c r="X154" s="20">
        <v>24216.39</v>
      </c>
      <c r="Y154" s="21">
        <v>59461.56</v>
      </c>
    </row>
    <row r="155" spans="1:25" ht="13">
      <c r="A155" s="2" t="s">
        <v>282</v>
      </c>
      <c r="B155" s="2" t="s">
        <v>156</v>
      </c>
      <c r="C155" s="89" t="s">
        <v>297</v>
      </c>
      <c r="D155" s="129" t="s">
        <v>298</v>
      </c>
      <c r="E155" s="19">
        <v>6396.48</v>
      </c>
      <c r="F155" s="20">
        <v>6712.56</v>
      </c>
      <c r="G155" s="21">
        <v>13109.04</v>
      </c>
      <c r="H155" s="19">
        <v>5335.65</v>
      </c>
      <c r="I155" s="20">
        <v>3623.4</v>
      </c>
      <c r="J155" s="21">
        <v>8959.0499999999993</v>
      </c>
      <c r="K155" s="19">
        <v>6759.18</v>
      </c>
      <c r="L155" s="20">
        <v>5340.24</v>
      </c>
      <c r="M155" s="21">
        <v>12099.42</v>
      </c>
      <c r="N155" s="19">
        <v>4842.8999999999996</v>
      </c>
      <c r="O155" s="20">
        <v>3117.78</v>
      </c>
      <c r="P155" s="21">
        <v>7960.68</v>
      </c>
      <c r="Q155" s="19">
        <v>6030.72</v>
      </c>
      <c r="R155" s="20">
        <v>5018.13</v>
      </c>
      <c r="S155" s="21">
        <v>11048.85</v>
      </c>
      <c r="T155" s="19">
        <v>5856.21</v>
      </c>
      <c r="U155" s="20">
        <v>6426.72</v>
      </c>
      <c r="V155" s="21">
        <v>12282.93</v>
      </c>
      <c r="W155" s="47">
        <v>35221.14</v>
      </c>
      <c r="X155" s="20">
        <v>30238.83</v>
      </c>
      <c r="Y155" s="21">
        <v>65459.97</v>
      </c>
    </row>
    <row r="156" spans="1:25" ht="13">
      <c r="A156" s="2" t="s">
        <v>282</v>
      </c>
      <c r="B156" s="2" t="s">
        <v>157</v>
      </c>
      <c r="C156" s="89" t="s">
        <v>297</v>
      </c>
      <c r="D156" s="129" t="s">
        <v>298</v>
      </c>
      <c r="E156" s="19">
        <v>4457.5200000000004</v>
      </c>
      <c r="F156" s="20">
        <v>5541.21</v>
      </c>
      <c r="G156" s="21">
        <v>9998.73</v>
      </c>
      <c r="H156" s="19">
        <v>5220.99</v>
      </c>
      <c r="I156" s="20">
        <v>3467.34</v>
      </c>
      <c r="J156" s="21">
        <v>8688.33</v>
      </c>
      <c r="K156" s="19">
        <v>5591.25</v>
      </c>
      <c r="L156" s="20">
        <v>4828.95</v>
      </c>
      <c r="M156" s="21">
        <v>10420.200000000001</v>
      </c>
      <c r="N156" s="19">
        <v>3695.67</v>
      </c>
      <c r="O156" s="20">
        <v>6883.83</v>
      </c>
      <c r="P156" s="21">
        <v>10579.5</v>
      </c>
      <c r="Q156" s="19">
        <v>3323.25</v>
      </c>
      <c r="R156" s="20">
        <v>5547.42</v>
      </c>
      <c r="S156" s="21">
        <v>8870.67</v>
      </c>
      <c r="T156" s="19">
        <v>6480.81</v>
      </c>
      <c r="U156" s="20">
        <v>4831.0200000000004</v>
      </c>
      <c r="V156" s="21">
        <v>11311.83</v>
      </c>
      <c r="W156" s="47">
        <v>28769.49</v>
      </c>
      <c r="X156" s="20">
        <v>31099.77</v>
      </c>
      <c r="Y156" s="21">
        <v>59869.26</v>
      </c>
    </row>
    <row r="157" spans="1:25" ht="13">
      <c r="A157" s="2" t="s">
        <v>282</v>
      </c>
      <c r="B157" s="2" t="s">
        <v>158</v>
      </c>
      <c r="C157" s="89" t="s">
        <v>297</v>
      </c>
      <c r="D157" s="129" t="s">
        <v>302</v>
      </c>
      <c r="E157" s="19">
        <v>9.68</v>
      </c>
      <c r="F157" s="20">
        <v>10.62</v>
      </c>
      <c r="G157" s="21">
        <v>20.3</v>
      </c>
      <c r="H157" s="19">
        <v>0</v>
      </c>
      <c r="I157" s="20">
        <v>2.08</v>
      </c>
      <c r="J157" s="21">
        <v>2.08</v>
      </c>
      <c r="K157" s="19">
        <v>1.56</v>
      </c>
      <c r="L157" s="20">
        <v>4.72</v>
      </c>
      <c r="M157" s="21">
        <v>6.28</v>
      </c>
      <c r="N157" s="19">
        <v>0</v>
      </c>
      <c r="O157" s="20">
        <v>18.350000000000001</v>
      </c>
      <c r="P157" s="21">
        <v>18.350000000000001</v>
      </c>
      <c r="Q157" s="19">
        <v>1.42</v>
      </c>
      <c r="R157" s="20">
        <v>0.46</v>
      </c>
      <c r="S157" s="21">
        <v>1.88</v>
      </c>
      <c r="T157" s="19">
        <v>14.63</v>
      </c>
      <c r="U157" s="20">
        <v>9.5399999999999991</v>
      </c>
      <c r="V157" s="21">
        <v>24.17</v>
      </c>
      <c r="W157" s="47">
        <v>27.29</v>
      </c>
      <c r="X157" s="20">
        <v>45.77</v>
      </c>
      <c r="Y157" s="21">
        <v>73.06</v>
      </c>
    </row>
    <row r="158" spans="1:25" ht="13">
      <c r="A158" s="2" t="s">
        <v>282</v>
      </c>
      <c r="B158" s="2" t="s">
        <v>159</v>
      </c>
      <c r="C158" s="89" t="s">
        <v>297</v>
      </c>
      <c r="D158" s="129" t="s">
        <v>302</v>
      </c>
      <c r="E158" s="19">
        <v>16.2</v>
      </c>
      <c r="F158" s="20">
        <v>6.74</v>
      </c>
      <c r="G158" s="21">
        <v>22.94</v>
      </c>
      <c r="H158" s="19">
        <v>1.25</v>
      </c>
      <c r="I158" s="20">
        <v>7.88</v>
      </c>
      <c r="J158" s="21">
        <v>9.1300000000000008</v>
      </c>
      <c r="K158" s="19">
        <v>11.87</v>
      </c>
      <c r="L158" s="20">
        <v>3.52</v>
      </c>
      <c r="M158" s="21">
        <v>15.39</v>
      </c>
      <c r="N158" s="19">
        <v>6.25</v>
      </c>
      <c r="O158" s="20">
        <v>20.7</v>
      </c>
      <c r="P158" s="21">
        <v>26.95</v>
      </c>
      <c r="Q158" s="19">
        <v>3.35</v>
      </c>
      <c r="R158" s="20">
        <v>2.1800000000000002</v>
      </c>
      <c r="S158" s="21">
        <v>5.53</v>
      </c>
      <c r="T158" s="19">
        <v>23.28</v>
      </c>
      <c r="U158" s="20">
        <v>3.02</v>
      </c>
      <c r="V158" s="21">
        <v>26.3</v>
      </c>
      <c r="W158" s="47">
        <v>62.2</v>
      </c>
      <c r="X158" s="20">
        <v>44.04</v>
      </c>
      <c r="Y158" s="21">
        <v>106.24</v>
      </c>
    </row>
    <row r="159" spans="1:25" ht="13">
      <c r="A159" s="2" t="s">
        <v>283</v>
      </c>
      <c r="B159" s="2" t="s">
        <v>160</v>
      </c>
      <c r="C159" s="89" t="s">
        <v>297</v>
      </c>
      <c r="D159" s="129" t="s">
        <v>303</v>
      </c>
      <c r="E159" s="19">
        <v>1799.05</v>
      </c>
      <c r="F159" s="20">
        <v>2148.1</v>
      </c>
      <c r="G159" s="21">
        <v>3947.15</v>
      </c>
      <c r="H159" s="19">
        <v>1353.35</v>
      </c>
      <c r="I159" s="20">
        <v>846.1</v>
      </c>
      <c r="J159" s="21">
        <v>2199.4499999999998</v>
      </c>
      <c r="K159" s="19">
        <v>1448.8</v>
      </c>
      <c r="L159" s="20">
        <v>865.65</v>
      </c>
      <c r="M159" s="21">
        <v>2314.4499999999998</v>
      </c>
      <c r="N159" s="19">
        <v>1767.4</v>
      </c>
      <c r="O159" s="20">
        <v>1343.1</v>
      </c>
      <c r="P159" s="21">
        <v>3110.5</v>
      </c>
      <c r="Q159" s="19">
        <v>1614.35</v>
      </c>
      <c r="R159" s="20">
        <v>701.35</v>
      </c>
      <c r="S159" s="21">
        <v>2315.6999999999998</v>
      </c>
      <c r="T159" s="19">
        <v>2069.75</v>
      </c>
      <c r="U159" s="20">
        <v>917.2</v>
      </c>
      <c r="V159" s="21">
        <v>2986.95</v>
      </c>
      <c r="W159" s="47">
        <v>10052.700000000001</v>
      </c>
      <c r="X159" s="20">
        <v>6821.5</v>
      </c>
      <c r="Y159" s="21">
        <v>16874.2</v>
      </c>
    </row>
    <row r="160" spans="1:25" ht="13">
      <c r="A160" s="2" t="s">
        <v>284</v>
      </c>
      <c r="B160" s="2" t="s">
        <v>161</v>
      </c>
      <c r="C160" s="89" t="s">
        <v>297</v>
      </c>
      <c r="D160" s="129" t="s">
        <v>303</v>
      </c>
      <c r="E160" s="19">
        <v>7773.17</v>
      </c>
      <c r="F160" s="20">
        <v>5991.03</v>
      </c>
      <c r="G160" s="21">
        <v>13764.2</v>
      </c>
      <c r="H160" s="19">
        <v>12113.01</v>
      </c>
      <c r="I160" s="20">
        <v>6579.23</v>
      </c>
      <c r="J160" s="21">
        <v>18692.240000000002</v>
      </c>
      <c r="K160" s="19">
        <v>21458.52</v>
      </c>
      <c r="L160" s="20">
        <v>3533.36</v>
      </c>
      <c r="M160" s="21">
        <v>24991.88</v>
      </c>
      <c r="N160" s="19">
        <v>12533.67</v>
      </c>
      <c r="O160" s="20">
        <v>4166.6400000000003</v>
      </c>
      <c r="P160" s="21">
        <v>16700.310000000001</v>
      </c>
      <c r="Q160" s="19">
        <v>10949.85</v>
      </c>
      <c r="R160" s="20">
        <v>4262.8999999999996</v>
      </c>
      <c r="S160" s="21">
        <v>15212.75</v>
      </c>
      <c r="T160" s="19">
        <v>19057.82</v>
      </c>
      <c r="U160" s="20">
        <v>3258.9</v>
      </c>
      <c r="V160" s="21">
        <v>22316.720000000001</v>
      </c>
      <c r="W160" s="47">
        <v>83886.039999999994</v>
      </c>
      <c r="X160" s="20">
        <v>27792.06</v>
      </c>
      <c r="Y160" s="21">
        <v>111678.1</v>
      </c>
    </row>
    <row r="161" spans="1:27" ht="13">
      <c r="A161" s="2" t="s">
        <v>285</v>
      </c>
      <c r="B161" s="2" t="s">
        <v>162</v>
      </c>
      <c r="C161" s="89" t="s">
        <v>297</v>
      </c>
      <c r="D161" s="129" t="s">
        <v>298</v>
      </c>
      <c r="E161" s="19">
        <v>0</v>
      </c>
      <c r="F161" s="20">
        <v>20.91</v>
      </c>
      <c r="G161" s="21">
        <v>20.91</v>
      </c>
      <c r="H161" s="19">
        <v>0</v>
      </c>
      <c r="I161" s="20">
        <v>0</v>
      </c>
      <c r="J161" s="21">
        <v>0</v>
      </c>
      <c r="K161" s="19">
        <v>0</v>
      </c>
      <c r="L161" s="20">
        <v>0</v>
      </c>
      <c r="M161" s="21">
        <v>0</v>
      </c>
      <c r="N161" s="19">
        <v>0</v>
      </c>
      <c r="O161" s="20">
        <v>0</v>
      </c>
      <c r="P161" s="21">
        <v>0</v>
      </c>
      <c r="Q161" s="19">
        <v>0</v>
      </c>
      <c r="R161" s="20">
        <v>0</v>
      </c>
      <c r="S161" s="21">
        <v>0</v>
      </c>
      <c r="T161" s="19">
        <v>0</v>
      </c>
      <c r="U161" s="20">
        <v>24.46</v>
      </c>
      <c r="V161" s="21">
        <v>24.46</v>
      </c>
      <c r="W161" s="47">
        <v>0</v>
      </c>
      <c r="X161" s="20">
        <v>45.37</v>
      </c>
      <c r="Y161" s="21">
        <v>45.37</v>
      </c>
    </row>
    <row r="162" spans="1:27" ht="13">
      <c r="A162" s="2" t="s">
        <v>285</v>
      </c>
      <c r="B162" s="2" t="s">
        <v>163</v>
      </c>
      <c r="C162" s="89" t="s">
        <v>297</v>
      </c>
      <c r="D162" s="129" t="s">
        <v>298</v>
      </c>
      <c r="E162" s="19">
        <v>1681.95</v>
      </c>
      <c r="F162" s="20">
        <v>2367</v>
      </c>
      <c r="G162" s="21">
        <v>4048.95</v>
      </c>
      <c r="H162" s="19">
        <v>2938.15</v>
      </c>
      <c r="I162" s="20">
        <v>4198.1000000000004</v>
      </c>
      <c r="J162" s="21">
        <v>7136.25</v>
      </c>
      <c r="K162" s="19">
        <v>5094</v>
      </c>
      <c r="L162" s="20">
        <v>5636.65</v>
      </c>
      <c r="M162" s="21">
        <v>10730.65</v>
      </c>
      <c r="N162" s="19">
        <v>3884.4</v>
      </c>
      <c r="O162" s="20">
        <v>5184.1000000000004</v>
      </c>
      <c r="P162" s="21">
        <v>9068.5</v>
      </c>
      <c r="Q162" s="19">
        <v>3152.65</v>
      </c>
      <c r="R162" s="20">
        <v>4967.45</v>
      </c>
      <c r="S162" s="21">
        <v>8120.1</v>
      </c>
      <c r="T162" s="19">
        <v>4976.6000000000004</v>
      </c>
      <c r="U162" s="20">
        <v>5182.13</v>
      </c>
      <c r="V162" s="21">
        <v>10158.73</v>
      </c>
      <c r="W162" s="47">
        <v>21727.75</v>
      </c>
      <c r="X162" s="20">
        <v>27535.43</v>
      </c>
      <c r="Y162" s="21">
        <v>49263.18</v>
      </c>
    </row>
    <row r="163" spans="1:27" ht="13">
      <c r="A163" s="2" t="s">
        <v>285</v>
      </c>
      <c r="B163" s="2" t="s">
        <v>164</v>
      </c>
      <c r="C163" s="89" t="s">
        <v>297</v>
      </c>
      <c r="D163" s="129" t="s">
        <v>298</v>
      </c>
      <c r="E163" s="19">
        <v>0</v>
      </c>
      <c r="F163" s="20">
        <v>4.74</v>
      </c>
      <c r="G163" s="21">
        <v>4.74</v>
      </c>
      <c r="H163" s="19">
        <v>0</v>
      </c>
      <c r="I163" s="20">
        <v>11.07</v>
      </c>
      <c r="J163" s="21">
        <v>11.07</v>
      </c>
      <c r="K163" s="19">
        <v>0</v>
      </c>
      <c r="L163" s="20">
        <v>2.5099999999999998</v>
      </c>
      <c r="M163" s="21">
        <v>2.5099999999999998</v>
      </c>
      <c r="N163" s="19">
        <v>0</v>
      </c>
      <c r="O163" s="20">
        <v>6.1</v>
      </c>
      <c r="P163" s="21">
        <v>6.1</v>
      </c>
      <c r="Q163" s="19">
        <v>0</v>
      </c>
      <c r="R163" s="20">
        <v>0</v>
      </c>
      <c r="S163" s="21">
        <v>0</v>
      </c>
      <c r="T163" s="19">
        <v>0</v>
      </c>
      <c r="U163" s="20">
        <v>12.39</v>
      </c>
      <c r="V163" s="21">
        <v>12.39</v>
      </c>
      <c r="W163" s="47">
        <v>0</v>
      </c>
      <c r="X163" s="20">
        <v>36.81</v>
      </c>
      <c r="Y163" s="21">
        <v>36.81</v>
      </c>
    </row>
    <row r="164" spans="1:27" ht="13">
      <c r="A164" s="2" t="s">
        <v>285</v>
      </c>
      <c r="B164" s="2" t="s">
        <v>165</v>
      </c>
      <c r="C164" s="89" t="s">
        <v>297</v>
      </c>
      <c r="D164" s="129" t="s">
        <v>298</v>
      </c>
      <c r="E164" s="19">
        <v>3429.6</v>
      </c>
      <c r="F164" s="20">
        <v>3494.75</v>
      </c>
      <c r="G164" s="21">
        <v>6924.35</v>
      </c>
      <c r="H164" s="19">
        <v>3287.55</v>
      </c>
      <c r="I164" s="20">
        <v>4282.75</v>
      </c>
      <c r="J164" s="21">
        <v>7570.3</v>
      </c>
      <c r="K164" s="19">
        <v>4305.55</v>
      </c>
      <c r="L164" s="20">
        <v>5185.72</v>
      </c>
      <c r="M164" s="21">
        <v>9491.27</v>
      </c>
      <c r="N164" s="19">
        <v>5736.7</v>
      </c>
      <c r="O164" s="20">
        <v>4283.75</v>
      </c>
      <c r="P164" s="21">
        <v>10020.450000000001</v>
      </c>
      <c r="Q164" s="19">
        <v>5650.5</v>
      </c>
      <c r="R164" s="20">
        <v>4724.7</v>
      </c>
      <c r="S164" s="21">
        <v>10375.200000000001</v>
      </c>
      <c r="T164" s="19">
        <v>5501.35</v>
      </c>
      <c r="U164" s="20">
        <v>4761.4799999999996</v>
      </c>
      <c r="V164" s="21">
        <v>10262.83</v>
      </c>
      <c r="W164" s="47">
        <v>27911.25</v>
      </c>
      <c r="X164" s="20">
        <v>26733.15</v>
      </c>
      <c r="Y164" s="21">
        <v>54644.4</v>
      </c>
    </row>
    <row r="165" spans="1:27" ht="13">
      <c r="A165" s="2" t="s">
        <v>286</v>
      </c>
      <c r="B165" s="2" t="s">
        <v>166</v>
      </c>
      <c r="C165" s="89" t="s">
        <v>297</v>
      </c>
      <c r="D165" s="129" t="s">
        <v>303</v>
      </c>
      <c r="E165" s="19">
        <v>430.8</v>
      </c>
      <c r="F165" s="20">
        <v>2684.7</v>
      </c>
      <c r="G165" s="21">
        <v>3115.5</v>
      </c>
      <c r="H165" s="19">
        <v>1726.55</v>
      </c>
      <c r="I165" s="20">
        <v>1990.74</v>
      </c>
      <c r="J165" s="21">
        <v>3717.29</v>
      </c>
      <c r="K165" s="19">
        <v>1127.75</v>
      </c>
      <c r="L165" s="20">
        <v>1298.74</v>
      </c>
      <c r="M165" s="21">
        <v>2426.4899999999998</v>
      </c>
      <c r="N165" s="19">
        <v>1412.1</v>
      </c>
      <c r="O165" s="20">
        <v>3834.46</v>
      </c>
      <c r="P165" s="21">
        <v>5246.56</v>
      </c>
      <c r="Q165" s="19">
        <v>793.9</v>
      </c>
      <c r="R165" s="20">
        <v>978.6</v>
      </c>
      <c r="S165" s="21">
        <v>1772.5</v>
      </c>
      <c r="T165" s="19">
        <v>743.6</v>
      </c>
      <c r="U165" s="20">
        <v>2986.73</v>
      </c>
      <c r="V165" s="21">
        <v>3730.33</v>
      </c>
      <c r="W165" s="47">
        <v>6234.7</v>
      </c>
      <c r="X165" s="20">
        <v>13773.97</v>
      </c>
      <c r="Y165" s="21">
        <v>20008.669999999998</v>
      </c>
      <c r="AA165" s="1"/>
    </row>
    <row r="166" spans="1:27" ht="13">
      <c r="A166" s="2" t="s">
        <v>286</v>
      </c>
      <c r="B166" s="2" t="s">
        <v>167</v>
      </c>
      <c r="C166" s="89" t="s">
        <v>297</v>
      </c>
      <c r="D166" s="129" t="s">
        <v>303</v>
      </c>
      <c r="E166" s="19">
        <v>1699.7</v>
      </c>
      <c r="F166" s="20">
        <v>5577.55</v>
      </c>
      <c r="G166" s="21">
        <v>7277.25</v>
      </c>
      <c r="H166" s="19">
        <v>2404.9</v>
      </c>
      <c r="I166" s="20">
        <v>5684.25</v>
      </c>
      <c r="J166" s="21">
        <v>8089.15</v>
      </c>
      <c r="K166" s="19">
        <v>1985.7</v>
      </c>
      <c r="L166" s="20">
        <v>5101.75</v>
      </c>
      <c r="M166" s="21">
        <v>7087.45</v>
      </c>
      <c r="N166" s="19">
        <v>3486.25</v>
      </c>
      <c r="O166" s="20">
        <v>5008.25</v>
      </c>
      <c r="P166" s="21">
        <v>8494.5</v>
      </c>
      <c r="Q166" s="19">
        <v>3893.5</v>
      </c>
      <c r="R166" s="20">
        <v>4025.15</v>
      </c>
      <c r="S166" s="21">
        <v>7918.65</v>
      </c>
      <c r="T166" s="19">
        <v>4494.25</v>
      </c>
      <c r="U166" s="20">
        <v>3697.85</v>
      </c>
      <c r="V166" s="21">
        <v>8192.1</v>
      </c>
      <c r="W166" s="47">
        <v>17964.3</v>
      </c>
      <c r="X166" s="20">
        <v>29094.799999999999</v>
      </c>
      <c r="Y166" s="21">
        <v>47059.1</v>
      </c>
      <c r="AA166" s="1"/>
    </row>
    <row r="167" spans="1:27" ht="13">
      <c r="A167" s="2" t="s">
        <v>286</v>
      </c>
      <c r="B167" s="2" t="s">
        <v>168</v>
      </c>
      <c r="C167" s="89" t="s">
        <v>297</v>
      </c>
      <c r="D167" s="129" t="s">
        <v>303</v>
      </c>
      <c r="E167" s="19">
        <v>1226.8499999999999</v>
      </c>
      <c r="F167" s="20">
        <v>3581.99</v>
      </c>
      <c r="G167" s="21">
        <v>4808.84</v>
      </c>
      <c r="H167" s="19">
        <v>1884.3</v>
      </c>
      <c r="I167" s="20">
        <v>2208.4699999999998</v>
      </c>
      <c r="J167" s="21">
        <v>4092.77</v>
      </c>
      <c r="K167" s="19">
        <v>1355.2</v>
      </c>
      <c r="L167" s="20">
        <v>3455.08</v>
      </c>
      <c r="M167" s="21">
        <v>4810.28</v>
      </c>
      <c r="N167" s="19">
        <v>1769.7</v>
      </c>
      <c r="O167" s="20">
        <v>5051.99</v>
      </c>
      <c r="P167" s="21">
        <v>6821.69</v>
      </c>
      <c r="Q167" s="19">
        <v>1684.8</v>
      </c>
      <c r="R167" s="20">
        <v>1783.53</v>
      </c>
      <c r="S167" s="21">
        <v>3468.33</v>
      </c>
      <c r="T167" s="19">
        <v>1347.15</v>
      </c>
      <c r="U167" s="20">
        <v>3152.76</v>
      </c>
      <c r="V167" s="21">
        <v>4499.91</v>
      </c>
      <c r="W167" s="47">
        <v>9268</v>
      </c>
      <c r="X167" s="20">
        <v>19233.82</v>
      </c>
      <c r="Y167" s="21">
        <v>28501.82</v>
      </c>
    </row>
    <row r="168" spans="1:27" ht="13">
      <c r="A168" s="2" t="s">
        <v>287</v>
      </c>
      <c r="B168" s="2" t="s">
        <v>169</v>
      </c>
      <c r="C168" s="89" t="s">
        <v>297</v>
      </c>
      <c r="D168" s="129" t="s">
        <v>302</v>
      </c>
      <c r="E168" s="19">
        <v>4716.7</v>
      </c>
      <c r="F168" s="20">
        <v>3578.2</v>
      </c>
      <c r="G168" s="21">
        <v>8294.9</v>
      </c>
      <c r="H168" s="19">
        <v>4632.8999999999996</v>
      </c>
      <c r="I168" s="20">
        <v>3564.7</v>
      </c>
      <c r="J168" s="21">
        <v>8197.6</v>
      </c>
      <c r="K168" s="19">
        <v>2906.8</v>
      </c>
      <c r="L168" s="20">
        <v>1846.7</v>
      </c>
      <c r="M168" s="21">
        <v>4753.5</v>
      </c>
      <c r="N168" s="19">
        <v>166.4</v>
      </c>
      <c r="O168" s="20">
        <v>170.1</v>
      </c>
      <c r="P168" s="21">
        <v>336.5</v>
      </c>
      <c r="Q168" s="19">
        <v>6232.8</v>
      </c>
      <c r="R168" s="20">
        <v>2643.5</v>
      </c>
      <c r="S168" s="21">
        <v>8876.2999999999993</v>
      </c>
      <c r="T168" s="19">
        <v>7248.2</v>
      </c>
      <c r="U168" s="20">
        <v>3511.5</v>
      </c>
      <c r="V168" s="21">
        <v>10759.7</v>
      </c>
      <c r="W168" s="47">
        <v>25903.8</v>
      </c>
      <c r="X168" s="20">
        <v>15314.7</v>
      </c>
      <c r="Y168" s="21">
        <v>41218.5</v>
      </c>
    </row>
    <row r="169" spans="1:27" ht="13">
      <c r="A169" s="2" t="s">
        <v>288</v>
      </c>
      <c r="B169" s="2" t="s">
        <v>170</v>
      </c>
      <c r="C169" s="89" t="s">
        <v>297</v>
      </c>
      <c r="D169" s="129" t="s">
        <v>302</v>
      </c>
      <c r="E169" s="19">
        <v>10157</v>
      </c>
      <c r="F169" s="20">
        <v>6602.85</v>
      </c>
      <c r="G169" s="21">
        <v>16759.849999999999</v>
      </c>
      <c r="H169" s="19">
        <v>8979.93</v>
      </c>
      <c r="I169" s="20">
        <v>6784.29</v>
      </c>
      <c r="J169" s="21">
        <v>15764.22</v>
      </c>
      <c r="K169" s="19">
        <v>9864.32</v>
      </c>
      <c r="L169" s="20">
        <v>5499.5</v>
      </c>
      <c r="M169" s="21">
        <v>15363.82</v>
      </c>
      <c r="N169" s="19">
        <v>16412.490000000002</v>
      </c>
      <c r="O169" s="20">
        <v>3521.88</v>
      </c>
      <c r="P169" s="21">
        <v>19934.37</v>
      </c>
      <c r="Q169" s="19">
        <v>7082.1</v>
      </c>
      <c r="R169" s="20">
        <v>4510.76</v>
      </c>
      <c r="S169" s="21">
        <v>11592.86</v>
      </c>
      <c r="T169" s="19">
        <v>10862.78</v>
      </c>
      <c r="U169" s="20">
        <v>4943.03</v>
      </c>
      <c r="V169" s="21">
        <v>15805.81</v>
      </c>
      <c r="W169" s="47">
        <v>63358.62</v>
      </c>
      <c r="X169" s="20">
        <v>31862.31</v>
      </c>
      <c r="Y169" s="21">
        <v>95220.93</v>
      </c>
    </row>
    <row r="170" spans="1:27" ht="13">
      <c r="A170" s="2" t="s">
        <v>288</v>
      </c>
      <c r="B170" s="2" t="s">
        <v>171</v>
      </c>
      <c r="C170" s="89" t="s">
        <v>297</v>
      </c>
      <c r="D170" s="129" t="s">
        <v>302</v>
      </c>
      <c r="E170" s="19">
        <v>0</v>
      </c>
      <c r="F170" s="20">
        <v>0</v>
      </c>
      <c r="G170" s="21">
        <v>0</v>
      </c>
      <c r="H170" s="19">
        <v>719.47</v>
      </c>
      <c r="I170" s="20">
        <v>24.97</v>
      </c>
      <c r="J170" s="21">
        <v>744.44</v>
      </c>
      <c r="K170" s="19">
        <v>4427.05</v>
      </c>
      <c r="L170" s="20">
        <v>3292.28</v>
      </c>
      <c r="M170" s="21">
        <v>7719.33</v>
      </c>
      <c r="N170" s="19">
        <v>3613.95</v>
      </c>
      <c r="O170" s="20">
        <v>3350.13</v>
      </c>
      <c r="P170" s="21">
        <v>6964.08</v>
      </c>
      <c r="Q170" s="19">
        <v>4036.04</v>
      </c>
      <c r="R170" s="20">
        <v>1685.03</v>
      </c>
      <c r="S170" s="21">
        <v>5721.07</v>
      </c>
      <c r="T170" s="19">
        <v>7538.21</v>
      </c>
      <c r="U170" s="20">
        <v>3191.79</v>
      </c>
      <c r="V170" s="21">
        <v>10730</v>
      </c>
      <c r="W170" s="47">
        <v>20334.72</v>
      </c>
      <c r="X170" s="20">
        <v>11544.2</v>
      </c>
      <c r="Y170" s="21">
        <v>31878.92</v>
      </c>
    </row>
    <row r="171" spans="1:27" ht="13">
      <c r="A171" s="2" t="s">
        <v>289</v>
      </c>
      <c r="B171" s="2" t="s">
        <v>172</v>
      </c>
      <c r="C171" s="89" t="s">
        <v>297</v>
      </c>
      <c r="D171" s="129" t="s">
        <v>303</v>
      </c>
      <c r="E171" s="19">
        <v>591.6</v>
      </c>
      <c r="F171" s="20">
        <v>6084.2</v>
      </c>
      <c r="G171" s="21">
        <v>6675.8</v>
      </c>
      <c r="H171" s="19">
        <v>88.5</v>
      </c>
      <c r="I171" s="20">
        <v>8272.2000000000007</v>
      </c>
      <c r="J171" s="21">
        <v>8360.7000000000007</v>
      </c>
      <c r="K171" s="19">
        <v>211.3</v>
      </c>
      <c r="L171" s="20">
        <v>4855.8</v>
      </c>
      <c r="M171" s="21">
        <v>5067.1000000000004</v>
      </c>
      <c r="N171" s="19">
        <v>74.099999999999994</v>
      </c>
      <c r="O171" s="20">
        <v>5346.8</v>
      </c>
      <c r="P171" s="21">
        <v>5420.9</v>
      </c>
      <c r="Q171" s="19">
        <v>175.1</v>
      </c>
      <c r="R171" s="20">
        <v>4481.8</v>
      </c>
      <c r="S171" s="21">
        <v>4656.8999999999996</v>
      </c>
      <c r="T171" s="19">
        <v>177.8</v>
      </c>
      <c r="U171" s="20">
        <v>5209.3999999999996</v>
      </c>
      <c r="V171" s="21">
        <v>5387.2</v>
      </c>
      <c r="W171" s="47">
        <v>1318.4</v>
      </c>
      <c r="X171" s="20">
        <v>34250.199999999997</v>
      </c>
      <c r="Y171" s="21">
        <v>35568.6</v>
      </c>
    </row>
    <row r="172" spans="1:27" ht="13">
      <c r="A172" s="2" t="s">
        <v>290</v>
      </c>
      <c r="B172" s="2" t="s">
        <v>173</v>
      </c>
      <c r="C172" s="89" t="s">
        <v>297</v>
      </c>
      <c r="D172" s="129" t="s">
        <v>298</v>
      </c>
      <c r="E172" s="19">
        <v>3779</v>
      </c>
      <c r="F172" s="20">
        <v>7568.5</v>
      </c>
      <c r="G172" s="21">
        <v>11347.5</v>
      </c>
      <c r="H172" s="19">
        <v>4692.75</v>
      </c>
      <c r="I172" s="20">
        <v>13773</v>
      </c>
      <c r="J172" s="21">
        <v>18465.75</v>
      </c>
      <c r="K172" s="19">
        <v>7599.6</v>
      </c>
      <c r="L172" s="20">
        <v>11028.8</v>
      </c>
      <c r="M172" s="21">
        <v>18628.400000000001</v>
      </c>
      <c r="N172" s="19">
        <v>5700.5</v>
      </c>
      <c r="O172" s="20">
        <v>13846.65</v>
      </c>
      <c r="P172" s="21">
        <v>19547.150000000001</v>
      </c>
      <c r="Q172" s="19">
        <v>4763.1000000000004</v>
      </c>
      <c r="R172" s="20">
        <v>8537.25</v>
      </c>
      <c r="S172" s="21">
        <v>13300.35</v>
      </c>
      <c r="T172" s="19">
        <v>8424</v>
      </c>
      <c r="U172" s="20">
        <v>13147.15</v>
      </c>
      <c r="V172" s="21">
        <v>21571.15</v>
      </c>
      <c r="W172" s="47">
        <v>34958.949999999997</v>
      </c>
      <c r="X172" s="20">
        <v>67901.350000000006</v>
      </c>
      <c r="Y172" s="21">
        <v>102860.3</v>
      </c>
    </row>
    <row r="173" spans="1:27" ht="13">
      <c r="A173" s="2" t="s">
        <v>291</v>
      </c>
      <c r="B173" s="2" t="s">
        <v>174</v>
      </c>
      <c r="C173" s="89" t="s">
        <v>297</v>
      </c>
      <c r="D173" s="129" t="s">
        <v>304</v>
      </c>
      <c r="E173" s="19">
        <v>4.26</v>
      </c>
      <c r="F173" s="20">
        <v>9.52</v>
      </c>
      <c r="G173" s="21">
        <v>13.78</v>
      </c>
      <c r="H173" s="19">
        <v>8.3699999999999992</v>
      </c>
      <c r="I173" s="20">
        <v>2.91</v>
      </c>
      <c r="J173" s="21">
        <v>11.28</v>
      </c>
      <c r="K173" s="19">
        <v>7.14</v>
      </c>
      <c r="L173" s="20">
        <v>6.98</v>
      </c>
      <c r="M173" s="21">
        <v>14.12</v>
      </c>
      <c r="N173" s="19">
        <v>8.31</v>
      </c>
      <c r="O173" s="20">
        <v>3.47</v>
      </c>
      <c r="P173" s="21">
        <v>11.78</v>
      </c>
      <c r="Q173" s="19">
        <v>7.82</v>
      </c>
      <c r="R173" s="20">
        <v>2.66</v>
      </c>
      <c r="S173" s="21">
        <v>10.48</v>
      </c>
      <c r="T173" s="19">
        <v>12.25</v>
      </c>
      <c r="U173" s="20">
        <v>3.18</v>
      </c>
      <c r="V173" s="21">
        <v>15.43</v>
      </c>
      <c r="W173" s="47">
        <v>48.15</v>
      </c>
      <c r="X173" s="20">
        <v>28.72</v>
      </c>
      <c r="Y173" s="21">
        <v>76.87</v>
      </c>
    </row>
    <row r="174" spans="1:27" ht="13">
      <c r="A174" s="2" t="s">
        <v>291</v>
      </c>
      <c r="B174" s="2" t="s">
        <v>175</v>
      </c>
      <c r="C174" s="89" t="s">
        <v>297</v>
      </c>
      <c r="D174" s="129" t="s">
        <v>304</v>
      </c>
      <c r="E174" s="19">
        <v>5.38</v>
      </c>
      <c r="F174" s="20">
        <v>0.89</v>
      </c>
      <c r="G174" s="21">
        <v>6.27</v>
      </c>
      <c r="H174" s="19">
        <v>5.97</v>
      </c>
      <c r="I174" s="20">
        <v>1.33</v>
      </c>
      <c r="J174" s="21">
        <v>7.3</v>
      </c>
      <c r="K174" s="19">
        <v>2.4900000000000002</v>
      </c>
      <c r="L174" s="20">
        <v>51.41</v>
      </c>
      <c r="M174" s="21">
        <v>53.9</v>
      </c>
      <c r="N174" s="19">
        <v>0.03</v>
      </c>
      <c r="O174" s="20">
        <v>163.91</v>
      </c>
      <c r="P174" s="21">
        <v>163.94</v>
      </c>
      <c r="Q174" s="19">
        <v>0.01</v>
      </c>
      <c r="R174" s="20">
        <v>36.270000000000003</v>
      </c>
      <c r="S174" s="21">
        <v>36.28</v>
      </c>
      <c r="T174" s="19">
        <v>0.02</v>
      </c>
      <c r="U174" s="20">
        <v>169.4</v>
      </c>
      <c r="V174" s="21">
        <v>169.42</v>
      </c>
      <c r="W174" s="47">
        <v>13.9</v>
      </c>
      <c r="X174" s="20">
        <v>423.21</v>
      </c>
      <c r="Y174" s="21">
        <v>437.11</v>
      </c>
    </row>
    <row r="175" spans="1:27" ht="13">
      <c r="A175" s="2" t="s">
        <v>291</v>
      </c>
      <c r="B175" s="2" t="s">
        <v>176</v>
      </c>
      <c r="C175" s="89" t="s">
        <v>297</v>
      </c>
      <c r="D175" s="129" t="s">
        <v>304</v>
      </c>
      <c r="E175" s="19">
        <v>0.04</v>
      </c>
      <c r="F175" s="20">
        <v>100.09</v>
      </c>
      <c r="G175" s="21">
        <v>100.13</v>
      </c>
      <c r="H175" s="19">
        <v>0</v>
      </c>
      <c r="I175" s="20">
        <v>132.36000000000001</v>
      </c>
      <c r="J175" s="21">
        <v>132.36000000000001</v>
      </c>
      <c r="K175" s="19">
        <v>0</v>
      </c>
      <c r="L175" s="20">
        <v>207.33</v>
      </c>
      <c r="M175" s="21">
        <v>207.33</v>
      </c>
      <c r="N175" s="19">
        <v>0</v>
      </c>
      <c r="O175" s="20">
        <v>217.5</v>
      </c>
      <c r="P175" s="21">
        <v>217.5</v>
      </c>
      <c r="Q175" s="19">
        <v>0.86</v>
      </c>
      <c r="R175" s="20">
        <v>181.94</v>
      </c>
      <c r="S175" s="21">
        <v>182.8</v>
      </c>
      <c r="T175" s="19">
        <v>0</v>
      </c>
      <c r="U175" s="20">
        <v>160.44</v>
      </c>
      <c r="V175" s="21">
        <v>160.44</v>
      </c>
      <c r="W175" s="47">
        <v>0.9</v>
      </c>
      <c r="X175" s="20">
        <v>999.66</v>
      </c>
      <c r="Y175" s="21">
        <v>1000.56</v>
      </c>
    </row>
    <row r="176" spans="1:27" ht="13">
      <c r="A176" s="2" t="s">
        <v>291</v>
      </c>
      <c r="B176" s="2" t="s">
        <v>177</v>
      </c>
      <c r="C176" s="89" t="s">
        <v>297</v>
      </c>
      <c r="D176" s="129" t="s">
        <v>303</v>
      </c>
      <c r="E176" s="19">
        <v>0</v>
      </c>
      <c r="F176" s="20">
        <v>0</v>
      </c>
      <c r="G176" s="21">
        <v>0</v>
      </c>
      <c r="H176" s="19">
        <v>0</v>
      </c>
      <c r="I176" s="20">
        <v>0</v>
      </c>
      <c r="J176" s="21">
        <v>0</v>
      </c>
      <c r="K176" s="19">
        <v>0</v>
      </c>
      <c r="L176" s="20">
        <v>0</v>
      </c>
      <c r="M176" s="21">
        <v>0</v>
      </c>
      <c r="N176" s="19">
        <v>0</v>
      </c>
      <c r="O176" s="20">
        <v>0</v>
      </c>
      <c r="P176" s="21">
        <v>0</v>
      </c>
      <c r="Q176" s="19">
        <v>0</v>
      </c>
      <c r="R176" s="20">
        <v>0</v>
      </c>
      <c r="S176" s="21">
        <v>0</v>
      </c>
      <c r="T176" s="19">
        <v>0</v>
      </c>
      <c r="U176" s="20">
        <v>0</v>
      </c>
      <c r="V176" s="21">
        <v>0</v>
      </c>
      <c r="W176" s="47">
        <v>0</v>
      </c>
      <c r="X176" s="20">
        <v>0</v>
      </c>
      <c r="Y176" s="21">
        <v>0</v>
      </c>
    </row>
    <row r="177" spans="1:27" ht="13">
      <c r="A177" s="2" t="s">
        <v>291</v>
      </c>
      <c r="B177" s="2" t="s">
        <v>178</v>
      </c>
      <c r="C177" s="89" t="s">
        <v>297</v>
      </c>
      <c r="D177" s="129" t="s">
        <v>304</v>
      </c>
      <c r="E177" s="19">
        <v>22.49</v>
      </c>
      <c r="F177" s="20">
        <v>103.92</v>
      </c>
      <c r="G177" s="21">
        <v>126.41</v>
      </c>
      <c r="H177" s="19">
        <v>110.87</v>
      </c>
      <c r="I177" s="20">
        <v>103.08</v>
      </c>
      <c r="J177" s="21">
        <v>213.95</v>
      </c>
      <c r="K177" s="19">
        <v>253.98</v>
      </c>
      <c r="L177" s="20">
        <v>2.54</v>
      </c>
      <c r="M177" s="21">
        <v>256.52</v>
      </c>
      <c r="N177" s="19">
        <v>208.32</v>
      </c>
      <c r="O177" s="20">
        <v>44.72</v>
      </c>
      <c r="P177" s="21">
        <v>253.04</v>
      </c>
      <c r="Q177" s="19">
        <v>165.86</v>
      </c>
      <c r="R177" s="20">
        <v>13.23</v>
      </c>
      <c r="S177" s="21">
        <v>179.09</v>
      </c>
      <c r="T177" s="19">
        <v>115.16</v>
      </c>
      <c r="U177" s="20">
        <v>43.87</v>
      </c>
      <c r="V177" s="21">
        <v>159.03</v>
      </c>
      <c r="W177" s="47">
        <v>876.68</v>
      </c>
      <c r="X177" s="20">
        <v>311.36</v>
      </c>
      <c r="Y177" s="21">
        <v>1188.04</v>
      </c>
    </row>
    <row r="178" spans="1:27" ht="13">
      <c r="A178" s="2" t="s">
        <v>291</v>
      </c>
      <c r="B178" s="2" t="s">
        <v>179</v>
      </c>
      <c r="C178" s="89" t="s">
        <v>297</v>
      </c>
      <c r="D178" s="129" t="s">
        <v>304</v>
      </c>
      <c r="E178" s="19">
        <v>194.79</v>
      </c>
      <c r="F178" s="20">
        <v>436.63</v>
      </c>
      <c r="G178" s="21">
        <v>631.41999999999996</v>
      </c>
      <c r="H178" s="19">
        <v>193.67</v>
      </c>
      <c r="I178" s="20">
        <v>497.79</v>
      </c>
      <c r="J178" s="21">
        <v>691.46</v>
      </c>
      <c r="K178" s="19">
        <v>327.60000000000002</v>
      </c>
      <c r="L178" s="20">
        <v>526.14</v>
      </c>
      <c r="M178" s="21">
        <v>853.74</v>
      </c>
      <c r="N178" s="19">
        <v>179.1</v>
      </c>
      <c r="O178" s="20">
        <v>665.23</v>
      </c>
      <c r="P178" s="21">
        <v>844.33</v>
      </c>
      <c r="Q178" s="19">
        <v>63.04</v>
      </c>
      <c r="R178" s="20">
        <v>293.47000000000003</v>
      </c>
      <c r="S178" s="21">
        <v>356.51</v>
      </c>
      <c r="T178" s="19">
        <v>75.95</v>
      </c>
      <c r="U178" s="20">
        <v>566.57000000000005</v>
      </c>
      <c r="V178" s="21">
        <v>642.52</v>
      </c>
      <c r="W178" s="47">
        <v>1034.1500000000001</v>
      </c>
      <c r="X178" s="20">
        <v>2985.83</v>
      </c>
      <c r="Y178" s="21">
        <v>4019.98</v>
      </c>
      <c r="AA178" s="1"/>
    </row>
    <row r="179" spans="1:27" ht="13">
      <c r="A179" s="2" t="s">
        <v>291</v>
      </c>
      <c r="B179" s="2" t="s">
        <v>180</v>
      </c>
      <c r="C179" s="89" t="s">
        <v>297</v>
      </c>
      <c r="D179" s="129" t="s">
        <v>304</v>
      </c>
      <c r="E179" s="19">
        <v>0</v>
      </c>
      <c r="F179" s="20">
        <v>0</v>
      </c>
      <c r="G179" s="21">
        <v>0</v>
      </c>
      <c r="H179" s="19">
        <v>0</v>
      </c>
      <c r="I179" s="20">
        <v>0</v>
      </c>
      <c r="J179" s="21">
        <v>0</v>
      </c>
      <c r="K179" s="19">
        <v>0</v>
      </c>
      <c r="L179" s="20">
        <v>0</v>
      </c>
      <c r="M179" s="21">
        <v>0</v>
      </c>
      <c r="N179" s="19">
        <v>0</v>
      </c>
      <c r="O179" s="20">
        <v>0</v>
      </c>
      <c r="P179" s="21">
        <v>0</v>
      </c>
      <c r="Q179" s="19">
        <v>0</v>
      </c>
      <c r="R179" s="20">
        <v>0</v>
      </c>
      <c r="S179" s="21">
        <v>0</v>
      </c>
      <c r="T179" s="19">
        <v>0</v>
      </c>
      <c r="U179" s="20">
        <v>0</v>
      </c>
      <c r="V179" s="21">
        <v>0</v>
      </c>
      <c r="W179" s="47">
        <v>0</v>
      </c>
      <c r="X179" s="20">
        <v>0</v>
      </c>
      <c r="Y179" s="21">
        <v>0</v>
      </c>
    </row>
    <row r="180" spans="1:27" ht="13">
      <c r="A180" s="2" t="s">
        <v>291</v>
      </c>
      <c r="B180" s="2" t="s">
        <v>181</v>
      </c>
      <c r="C180" s="89" t="s">
        <v>297</v>
      </c>
      <c r="D180" s="129" t="s">
        <v>304</v>
      </c>
      <c r="E180" s="19">
        <v>82.85</v>
      </c>
      <c r="F180" s="20">
        <v>0.52</v>
      </c>
      <c r="G180" s="21">
        <v>83.37</v>
      </c>
      <c r="H180" s="19">
        <v>98.55</v>
      </c>
      <c r="I180" s="20">
        <v>2.37</v>
      </c>
      <c r="J180" s="21">
        <v>100.92</v>
      </c>
      <c r="K180" s="19">
        <v>111.61</v>
      </c>
      <c r="L180" s="20">
        <v>5.1100000000000003</v>
      </c>
      <c r="M180" s="21">
        <v>116.72</v>
      </c>
      <c r="N180" s="19">
        <v>153.25</v>
      </c>
      <c r="O180" s="20">
        <v>0.98</v>
      </c>
      <c r="P180" s="21">
        <v>154.22999999999999</v>
      </c>
      <c r="Q180" s="19">
        <v>57.7</v>
      </c>
      <c r="R180" s="20">
        <v>1.59</v>
      </c>
      <c r="S180" s="21">
        <v>59.29</v>
      </c>
      <c r="T180" s="19">
        <v>95.71</v>
      </c>
      <c r="U180" s="20">
        <v>4.18</v>
      </c>
      <c r="V180" s="21">
        <v>99.89</v>
      </c>
      <c r="W180" s="47">
        <v>599.66999999999996</v>
      </c>
      <c r="X180" s="20">
        <v>14.75</v>
      </c>
      <c r="Y180" s="21">
        <v>614.41999999999996</v>
      </c>
    </row>
    <row r="181" spans="1:27" ht="13">
      <c r="A181" s="2" t="s">
        <v>291</v>
      </c>
      <c r="B181" s="2" t="s">
        <v>182</v>
      </c>
      <c r="C181" s="89" t="s">
        <v>297</v>
      </c>
      <c r="D181" s="129" t="s">
        <v>304</v>
      </c>
      <c r="E181" s="19">
        <v>14.86</v>
      </c>
      <c r="F181" s="20">
        <v>87.81</v>
      </c>
      <c r="G181" s="21">
        <v>102.67</v>
      </c>
      <c r="H181" s="19">
        <v>6.47</v>
      </c>
      <c r="I181" s="20">
        <v>31.51</v>
      </c>
      <c r="J181" s="21">
        <v>37.979999999999997</v>
      </c>
      <c r="K181" s="19">
        <v>13.43</v>
      </c>
      <c r="L181" s="20">
        <v>51.18</v>
      </c>
      <c r="M181" s="21">
        <v>64.61</v>
      </c>
      <c r="N181" s="19">
        <v>16.86</v>
      </c>
      <c r="O181" s="20">
        <v>62.95</v>
      </c>
      <c r="P181" s="21">
        <v>79.81</v>
      </c>
      <c r="Q181" s="19">
        <v>5.77</v>
      </c>
      <c r="R181" s="20">
        <v>40.729999999999997</v>
      </c>
      <c r="S181" s="21">
        <v>46.5</v>
      </c>
      <c r="T181" s="19">
        <v>16.13</v>
      </c>
      <c r="U181" s="20">
        <v>69.209999999999994</v>
      </c>
      <c r="V181" s="21">
        <v>85.34</v>
      </c>
      <c r="W181" s="47">
        <v>73.52</v>
      </c>
      <c r="X181" s="20">
        <v>343.39</v>
      </c>
      <c r="Y181" s="21">
        <v>416.91</v>
      </c>
    </row>
    <row r="182" spans="1:27" ht="13">
      <c r="A182" s="2" t="s">
        <v>291</v>
      </c>
      <c r="B182" s="2" t="s">
        <v>183</v>
      </c>
      <c r="C182" s="89" t="s">
        <v>297</v>
      </c>
      <c r="D182" s="129" t="s">
        <v>304</v>
      </c>
      <c r="E182" s="19">
        <v>3.18</v>
      </c>
      <c r="F182" s="20">
        <v>33.049999999999997</v>
      </c>
      <c r="G182" s="21">
        <v>36.229999999999997</v>
      </c>
      <c r="H182" s="19">
        <v>12.52</v>
      </c>
      <c r="I182" s="20">
        <v>112.23</v>
      </c>
      <c r="J182" s="21">
        <v>124.75</v>
      </c>
      <c r="K182" s="19">
        <v>6.93</v>
      </c>
      <c r="L182" s="20">
        <v>54.24</v>
      </c>
      <c r="M182" s="21">
        <v>61.17</v>
      </c>
      <c r="N182" s="19">
        <v>9.56</v>
      </c>
      <c r="O182" s="20">
        <v>77.86</v>
      </c>
      <c r="P182" s="21">
        <v>87.42</v>
      </c>
      <c r="Q182" s="19">
        <v>4.75</v>
      </c>
      <c r="R182" s="20">
        <v>42.69</v>
      </c>
      <c r="S182" s="21">
        <v>47.44</v>
      </c>
      <c r="T182" s="19">
        <v>11.93</v>
      </c>
      <c r="U182" s="20">
        <v>73.83</v>
      </c>
      <c r="V182" s="21">
        <v>85.76</v>
      </c>
      <c r="W182" s="47">
        <v>48.87</v>
      </c>
      <c r="X182" s="20">
        <v>393.9</v>
      </c>
      <c r="Y182" s="21">
        <v>442.77</v>
      </c>
    </row>
    <row r="183" spans="1:27" ht="13">
      <c r="A183" s="2" t="s">
        <v>291</v>
      </c>
      <c r="B183" s="2" t="s">
        <v>184</v>
      </c>
      <c r="C183" s="89" t="s">
        <v>297</v>
      </c>
      <c r="D183" s="129" t="s">
        <v>304</v>
      </c>
      <c r="E183" s="19">
        <v>13.91</v>
      </c>
      <c r="F183" s="20">
        <v>87.18</v>
      </c>
      <c r="G183" s="21">
        <v>101.09</v>
      </c>
      <c r="H183" s="19">
        <v>13.48</v>
      </c>
      <c r="I183" s="20">
        <v>110.43</v>
      </c>
      <c r="J183" s="21">
        <v>123.91</v>
      </c>
      <c r="K183" s="19">
        <v>11.08</v>
      </c>
      <c r="L183" s="20">
        <v>45.19</v>
      </c>
      <c r="M183" s="21">
        <v>56.27</v>
      </c>
      <c r="N183" s="19">
        <v>11.07</v>
      </c>
      <c r="O183" s="20">
        <v>63.32</v>
      </c>
      <c r="P183" s="21">
        <v>74.39</v>
      </c>
      <c r="Q183" s="19">
        <v>6.67</v>
      </c>
      <c r="R183" s="20">
        <v>33.979999999999997</v>
      </c>
      <c r="S183" s="21">
        <v>40.65</v>
      </c>
      <c r="T183" s="19">
        <v>13.88</v>
      </c>
      <c r="U183" s="20">
        <v>69.84</v>
      </c>
      <c r="V183" s="21">
        <v>83.72</v>
      </c>
      <c r="W183" s="47">
        <v>70.09</v>
      </c>
      <c r="X183" s="20">
        <v>409.94</v>
      </c>
      <c r="Y183" s="21">
        <v>480.03</v>
      </c>
    </row>
    <row r="184" spans="1:27" ht="13">
      <c r="A184" s="2" t="s">
        <v>291</v>
      </c>
      <c r="B184" s="2" t="s">
        <v>185</v>
      </c>
      <c r="C184" s="89" t="s">
        <v>297</v>
      </c>
      <c r="D184" s="129" t="s">
        <v>304</v>
      </c>
      <c r="E184" s="19">
        <v>274.14</v>
      </c>
      <c r="F184" s="20">
        <v>13.09</v>
      </c>
      <c r="G184" s="21">
        <v>287.23</v>
      </c>
      <c r="H184" s="19">
        <v>259.08999999999997</v>
      </c>
      <c r="I184" s="20">
        <v>23.25</v>
      </c>
      <c r="J184" s="21">
        <v>282.33999999999997</v>
      </c>
      <c r="K184" s="19">
        <v>282.42</v>
      </c>
      <c r="L184" s="20">
        <v>26.48</v>
      </c>
      <c r="M184" s="21">
        <v>308.89999999999998</v>
      </c>
      <c r="N184" s="19">
        <v>136.9</v>
      </c>
      <c r="O184" s="20">
        <v>36.64</v>
      </c>
      <c r="P184" s="21">
        <v>173.54</v>
      </c>
      <c r="Q184" s="19">
        <v>324.88</v>
      </c>
      <c r="R184" s="20">
        <v>8.32</v>
      </c>
      <c r="S184" s="21">
        <v>333.2</v>
      </c>
      <c r="T184" s="19">
        <v>153.96</v>
      </c>
      <c r="U184" s="20">
        <v>21.77</v>
      </c>
      <c r="V184" s="21">
        <v>175.73</v>
      </c>
      <c r="W184" s="47">
        <v>1431.39</v>
      </c>
      <c r="X184" s="20">
        <v>129.55000000000001</v>
      </c>
      <c r="Y184" s="21">
        <v>1560.94</v>
      </c>
    </row>
    <row r="185" spans="1:27" ht="13">
      <c r="A185" s="2" t="s">
        <v>291</v>
      </c>
      <c r="B185" s="2" t="s">
        <v>186</v>
      </c>
      <c r="C185" s="89" t="s">
        <v>297</v>
      </c>
      <c r="D185" s="129" t="s">
        <v>304</v>
      </c>
      <c r="E185" s="19">
        <v>0</v>
      </c>
      <c r="F185" s="20">
        <v>0</v>
      </c>
      <c r="G185" s="21">
        <v>0</v>
      </c>
      <c r="H185" s="19">
        <v>0</v>
      </c>
      <c r="I185" s="20">
        <v>0</v>
      </c>
      <c r="J185" s="21">
        <v>0</v>
      </c>
      <c r="K185" s="19">
        <v>0</v>
      </c>
      <c r="L185" s="20">
        <v>0</v>
      </c>
      <c r="M185" s="21">
        <v>0</v>
      </c>
      <c r="N185" s="19">
        <v>0</v>
      </c>
      <c r="O185" s="20">
        <v>0</v>
      </c>
      <c r="P185" s="21">
        <v>0</v>
      </c>
      <c r="Q185" s="19">
        <v>94.2</v>
      </c>
      <c r="R185" s="20">
        <v>25.03</v>
      </c>
      <c r="S185" s="21">
        <v>119.23</v>
      </c>
      <c r="T185" s="19">
        <v>287.31</v>
      </c>
      <c r="U185" s="20">
        <v>31.27</v>
      </c>
      <c r="V185" s="21">
        <v>318.58</v>
      </c>
      <c r="W185" s="47">
        <v>381.51</v>
      </c>
      <c r="X185" s="20">
        <v>56.3</v>
      </c>
      <c r="Y185" s="21">
        <v>437.81</v>
      </c>
    </row>
    <row r="186" spans="1:27" ht="13">
      <c r="A186" s="2" t="s">
        <v>291</v>
      </c>
      <c r="B186" s="2" t="s">
        <v>187</v>
      </c>
      <c r="C186" s="89" t="s">
        <v>297</v>
      </c>
      <c r="D186" s="129" t="s">
        <v>304</v>
      </c>
      <c r="E186" s="19">
        <v>12.26</v>
      </c>
      <c r="F186" s="20">
        <v>309.48</v>
      </c>
      <c r="G186" s="21">
        <v>321.74</v>
      </c>
      <c r="H186" s="19">
        <v>0.44</v>
      </c>
      <c r="I186" s="20">
        <v>225.08</v>
      </c>
      <c r="J186" s="21">
        <v>225.52</v>
      </c>
      <c r="K186" s="19">
        <v>193.53</v>
      </c>
      <c r="L186" s="20">
        <v>583.96</v>
      </c>
      <c r="M186" s="21">
        <v>777.49</v>
      </c>
      <c r="N186" s="19">
        <v>1.35</v>
      </c>
      <c r="O186" s="20">
        <v>952.21</v>
      </c>
      <c r="P186" s="21">
        <v>953.56</v>
      </c>
      <c r="Q186" s="19">
        <v>94.74</v>
      </c>
      <c r="R186" s="20">
        <v>267.27999999999997</v>
      </c>
      <c r="S186" s="21">
        <v>362.02</v>
      </c>
      <c r="T186" s="19">
        <v>4.4800000000000004</v>
      </c>
      <c r="U186" s="20">
        <v>315.13</v>
      </c>
      <c r="V186" s="21">
        <v>319.61</v>
      </c>
      <c r="W186" s="47">
        <v>306.8</v>
      </c>
      <c r="X186" s="20">
        <v>2653.14</v>
      </c>
      <c r="Y186" s="21">
        <v>2959.94</v>
      </c>
    </row>
    <row r="187" spans="1:27" ht="13">
      <c r="A187" s="2" t="s">
        <v>291</v>
      </c>
      <c r="B187" s="2" t="s">
        <v>188</v>
      </c>
      <c r="C187" s="89" t="s">
        <v>297</v>
      </c>
      <c r="D187" s="129" t="s">
        <v>304</v>
      </c>
      <c r="E187" s="19">
        <v>3778.52</v>
      </c>
      <c r="F187" s="20">
        <v>2556.4499999999998</v>
      </c>
      <c r="G187" s="21">
        <v>6334.97</v>
      </c>
      <c r="H187" s="19">
        <v>3514.05</v>
      </c>
      <c r="I187" s="20">
        <v>1095.21</v>
      </c>
      <c r="J187" s="21">
        <v>4609.26</v>
      </c>
      <c r="K187" s="19">
        <v>2187.86</v>
      </c>
      <c r="L187" s="20">
        <v>680.63</v>
      </c>
      <c r="M187" s="21">
        <v>2868.49</v>
      </c>
      <c r="N187" s="19">
        <v>712.34</v>
      </c>
      <c r="O187" s="20">
        <v>1761.49</v>
      </c>
      <c r="P187" s="21">
        <v>2473.83</v>
      </c>
      <c r="Q187" s="19">
        <v>431.27</v>
      </c>
      <c r="R187" s="20">
        <v>990.57</v>
      </c>
      <c r="S187" s="21">
        <v>1421.84</v>
      </c>
      <c r="T187" s="19">
        <v>411.38</v>
      </c>
      <c r="U187" s="20">
        <v>1498.28</v>
      </c>
      <c r="V187" s="21">
        <v>1909.66</v>
      </c>
      <c r="W187" s="47">
        <v>11035.42</v>
      </c>
      <c r="X187" s="20">
        <v>8582.6299999999992</v>
      </c>
      <c r="Y187" s="21">
        <v>19618.05</v>
      </c>
    </row>
    <row r="188" spans="1:27" ht="13">
      <c r="A188" s="2" t="s">
        <v>291</v>
      </c>
      <c r="B188" s="2" t="s">
        <v>189</v>
      </c>
      <c r="C188" s="89" t="s">
        <v>297</v>
      </c>
      <c r="D188" s="129" t="s">
        <v>304</v>
      </c>
      <c r="E188" s="19">
        <v>322.47000000000003</v>
      </c>
      <c r="F188" s="20">
        <v>263.95999999999998</v>
      </c>
      <c r="G188" s="21">
        <v>586.42999999999995</v>
      </c>
      <c r="H188" s="19">
        <v>447.75</v>
      </c>
      <c r="I188" s="20">
        <v>533.77</v>
      </c>
      <c r="J188" s="21">
        <v>981.52</v>
      </c>
      <c r="K188" s="19">
        <v>173.46</v>
      </c>
      <c r="L188" s="20">
        <v>324.41000000000003</v>
      </c>
      <c r="M188" s="21">
        <v>497.87</v>
      </c>
      <c r="N188" s="19">
        <v>205.46</v>
      </c>
      <c r="O188" s="20">
        <v>244.84</v>
      </c>
      <c r="P188" s="21">
        <v>450.3</v>
      </c>
      <c r="Q188" s="19">
        <v>222.48</v>
      </c>
      <c r="R188" s="20">
        <v>264.91000000000003</v>
      </c>
      <c r="S188" s="21">
        <v>487.39</v>
      </c>
      <c r="T188" s="19">
        <v>714.34</v>
      </c>
      <c r="U188" s="20">
        <v>572.98</v>
      </c>
      <c r="V188" s="21">
        <v>1287.32</v>
      </c>
      <c r="W188" s="47">
        <v>2085.96</v>
      </c>
      <c r="X188" s="20">
        <v>2204.87</v>
      </c>
      <c r="Y188" s="21">
        <v>4290.83</v>
      </c>
      <c r="AA188" s="1"/>
    </row>
    <row r="189" spans="1:27" ht="13">
      <c r="A189" s="2" t="s">
        <v>291</v>
      </c>
      <c r="B189" s="2" t="s">
        <v>190</v>
      </c>
      <c r="C189" s="89" t="s">
        <v>297</v>
      </c>
      <c r="D189" s="129" t="s">
        <v>304</v>
      </c>
      <c r="E189" s="19">
        <v>0</v>
      </c>
      <c r="F189" s="20">
        <v>0</v>
      </c>
      <c r="G189" s="21">
        <v>0</v>
      </c>
      <c r="H189" s="19">
        <v>587.29999999999995</v>
      </c>
      <c r="I189" s="20">
        <v>953.29</v>
      </c>
      <c r="J189" s="21">
        <v>1540.59</v>
      </c>
      <c r="K189" s="19">
        <v>841.68</v>
      </c>
      <c r="L189" s="20">
        <v>1621.93</v>
      </c>
      <c r="M189" s="21">
        <v>2463.61</v>
      </c>
      <c r="N189" s="19">
        <v>448.61</v>
      </c>
      <c r="O189" s="20">
        <v>1582.46</v>
      </c>
      <c r="P189" s="21">
        <v>2031.07</v>
      </c>
      <c r="Q189" s="19">
        <v>572.88</v>
      </c>
      <c r="R189" s="20">
        <v>1539.49</v>
      </c>
      <c r="S189" s="21">
        <v>2112.37</v>
      </c>
      <c r="T189" s="19">
        <v>428.47</v>
      </c>
      <c r="U189" s="20">
        <v>840.55</v>
      </c>
      <c r="V189" s="21">
        <v>1269.02</v>
      </c>
      <c r="W189" s="47">
        <v>2878.94</v>
      </c>
      <c r="X189" s="20">
        <v>6537.72</v>
      </c>
      <c r="Y189" s="21">
        <v>9416.66</v>
      </c>
      <c r="AA189" s="1"/>
    </row>
    <row r="190" spans="1:27" ht="13">
      <c r="A190" s="2" t="s">
        <v>291</v>
      </c>
      <c r="B190" s="2" t="s">
        <v>191</v>
      </c>
      <c r="C190" s="89" t="s">
        <v>297</v>
      </c>
      <c r="D190" s="129" t="s">
        <v>304</v>
      </c>
      <c r="E190" s="19">
        <v>1907.84</v>
      </c>
      <c r="F190" s="20">
        <v>885.83</v>
      </c>
      <c r="G190" s="21">
        <v>2793.67</v>
      </c>
      <c r="H190" s="19">
        <v>1541.62</v>
      </c>
      <c r="I190" s="20">
        <v>1536.53</v>
      </c>
      <c r="J190" s="21">
        <v>3078.15</v>
      </c>
      <c r="K190" s="19">
        <v>1091.1300000000001</v>
      </c>
      <c r="L190" s="20">
        <v>1791.91</v>
      </c>
      <c r="M190" s="21">
        <v>2883.04</v>
      </c>
      <c r="N190" s="19">
        <v>1311.05</v>
      </c>
      <c r="O190" s="20">
        <v>1653.21</v>
      </c>
      <c r="P190" s="21">
        <v>2964.26</v>
      </c>
      <c r="Q190" s="19">
        <v>1473.84</v>
      </c>
      <c r="R190" s="20">
        <v>1608.78</v>
      </c>
      <c r="S190" s="21">
        <v>3082.62</v>
      </c>
      <c r="T190" s="19">
        <v>1105.47</v>
      </c>
      <c r="U190" s="20">
        <v>846.16</v>
      </c>
      <c r="V190" s="21">
        <v>1951.63</v>
      </c>
      <c r="W190" s="47">
        <v>8430.9500000000007</v>
      </c>
      <c r="X190" s="20">
        <v>8322.42</v>
      </c>
      <c r="Y190" s="21">
        <v>16753.37</v>
      </c>
    </row>
    <row r="191" spans="1:27" ht="13">
      <c r="A191" s="2" t="s">
        <v>291</v>
      </c>
      <c r="B191" s="2" t="s">
        <v>192</v>
      </c>
      <c r="C191" s="89" t="s">
        <v>297</v>
      </c>
      <c r="D191" s="129" t="s">
        <v>304</v>
      </c>
      <c r="E191" s="19">
        <v>13.09</v>
      </c>
      <c r="F191" s="20">
        <v>13.82</v>
      </c>
      <c r="G191" s="21">
        <v>26.91</v>
      </c>
      <c r="H191" s="19">
        <v>9.02</v>
      </c>
      <c r="I191" s="20">
        <v>19.05</v>
      </c>
      <c r="J191" s="21">
        <v>28.07</v>
      </c>
      <c r="K191" s="19">
        <v>10.3</v>
      </c>
      <c r="L191" s="20">
        <v>31.84</v>
      </c>
      <c r="M191" s="21">
        <v>42.14</v>
      </c>
      <c r="N191" s="19">
        <v>19.600000000000001</v>
      </c>
      <c r="O191" s="20">
        <v>19.309999999999999</v>
      </c>
      <c r="P191" s="21">
        <v>38.909999999999997</v>
      </c>
      <c r="Q191" s="19">
        <v>6.9</v>
      </c>
      <c r="R191" s="20">
        <v>37.950000000000003</v>
      </c>
      <c r="S191" s="21">
        <v>44.85</v>
      </c>
      <c r="T191" s="19">
        <v>4.6500000000000004</v>
      </c>
      <c r="U191" s="20">
        <v>39.020000000000003</v>
      </c>
      <c r="V191" s="21">
        <v>43.67</v>
      </c>
      <c r="W191" s="47">
        <v>63.56</v>
      </c>
      <c r="X191" s="20">
        <v>160.99</v>
      </c>
      <c r="Y191" s="21">
        <v>224.55</v>
      </c>
    </row>
    <row r="192" spans="1:27" ht="13">
      <c r="A192" s="2" t="s">
        <v>291</v>
      </c>
      <c r="B192" s="2" t="s">
        <v>193</v>
      </c>
      <c r="C192" s="89" t="s">
        <v>297</v>
      </c>
      <c r="D192" s="129" t="s">
        <v>304</v>
      </c>
      <c r="E192" s="19">
        <v>0</v>
      </c>
      <c r="F192" s="20">
        <v>0</v>
      </c>
      <c r="G192" s="21">
        <v>0</v>
      </c>
      <c r="H192" s="19">
        <v>0</v>
      </c>
      <c r="I192" s="20">
        <v>0</v>
      </c>
      <c r="J192" s="21">
        <v>0</v>
      </c>
      <c r="K192" s="19">
        <v>0</v>
      </c>
      <c r="L192" s="20">
        <v>0</v>
      </c>
      <c r="M192" s="21">
        <v>0</v>
      </c>
      <c r="N192" s="19">
        <v>0</v>
      </c>
      <c r="O192" s="20">
        <v>0</v>
      </c>
      <c r="P192" s="21">
        <v>0</v>
      </c>
      <c r="Q192" s="19">
        <v>0</v>
      </c>
      <c r="R192" s="20">
        <v>0</v>
      </c>
      <c r="S192" s="21">
        <v>0</v>
      </c>
      <c r="T192" s="19">
        <v>0</v>
      </c>
      <c r="U192" s="20">
        <v>0</v>
      </c>
      <c r="V192" s="21">
        <v>0</v>
      </c>
      <c r="W192" s="47">
        <v>0</v>
      </c>
      <c r="X192" s="20">
        <v>0</v>
      </c>
      <c r="Y192" s="21">
        <v>0</v>
      </c>
    </row>
    <row r="193" spans="1:27" ht="13">
      <c r="A193" s="2" t="s">
        <v>291</v>
      </c>
      <c r="B193" s="2" t="s">
        <v>194</v>
      </c>
      <c r="C193" s="89" t="s">
        <v>297</v>
      </c>
      <c r="D193" s="129" t="s">
        <v>304</v>
      </c>
      <c r="E193" s="19">
        <v>0</v>
      </c>
      <c r="F193" s="20">
        <v>0</v>
      </c>
      <c r="G193" s="21">
        <v>0</v>
      </c>
      <c r="H193" s="19">
        <v>0</v>
      </c>
      <c r="I193" s="20">
        <v>0</v>
      </c>
      <c r="J193" s="21">
        <v>0</v>
      </c>
      <c r="K193" s="19">
        <v>0</v>
      </c>
      <c r="L193" s="20">
        <v>0</v>
      </c>
      <c r="M193" s="21">
        <v>0</v>
      </c>
      <c r="N193" s="19">
        <v>0</v>
      </c>
      <c r="O193" s="20">
        <v>0</v>
      </c>
      <c r="P193" s="21">
        <v>0</v>
      </c>
      <c r="Q193" s="19">
        <v>0</v>
      </c>
      <c r="R193" s="20">
        <v>0</v>
      </c>
      <c r="S193" s="21">
        <v>0</v>
      </c>
      <c r="T193" s="19">
        <v>0</v>
      </c>
      <c r="U193" s="20">
        <v>0</v>
      </c>
      <c r="V193" s="21">
        <v>0</v>
      </c>
      <c r="W193" s="47">
        <v>0</v>
      </c>
      <c r="X193" s="20">
        <v>0</v>
      </c>
      <c r="Y193" s="21">
        <v>0</v>
      </c>
    </row>
    <row r="194" spans="1:27" ht="13">
      <c r="A194" s="2" t="s">
        <v>291</v>
      </c>
      <c r="B194" s="2" t="s">
        <v>195</v>
      </c>
      <c r="C194" s="89" t="s">
        <v>297</v>
      </c>
      <c r="D194" s="129" t="s">
        <v>304</v>
      </c>
      <c r="E194" s="19">
        <v>0.05</v>
      </c>
      <c r="F194" s="20">
        <v>42.7</v>
      </c>
      <c r="G194" s="21">
        <v>42.75</v>
      </c>
      <c r="H194" s="19">
        <v>0.2</v>
      </c>
      <c r="I194" s="20">
        <v>164.29</v>
      </c>
      <c r="J194" s="21">
        <v>164.49</v>
      </c>
      <c r="K194" s="19">
        <v>0.06</v>
      </c>
      <c r="L194" s="20">
        <v>618.75</v>
      </c>
      <c r="M194" s="21">
        <v>618.80999999999995</v>
      </c>
      <c r="N194" s="19">
        <v>0.21</v>
      </c>
      <c r="O194" s="20">
        <v>173.92</v>
      </c>
      <c r="P194" s="21">
        <v>174.13</v>
      </c>
      <c r="Q194" s="19">
        <v>0.16</v>
      </c>
      <c r="R194" s="20">
        <v>152.13</v>
      </c>
      <c r="S194" s="21">
        <v>152.29</v>
      </c>
      <c r="T194" s="19">
        <v>0.19</v>
      </c>
      <c r="U194" s="20">
        <v>202.1</v>
      </c>
      <c r="V194" s="21">
        <v>202.29</v>
      </c>
      <c r="W194" s="47">
        <v>0.87</v>
      </c>
      <c r="X194" s="20">
        <v>1353.89</v>
      </c>
      <c r="Y194" s="21">
        <v>1354.76</v>
      </c>
    </row>
    <row r="195" spans="1:27" ht="13">
      <c r="A195" s="2" t="s">
        <v>291</v>
      </c>
      <c r="B195" s="2" t="s">
        <v>196</v>
      </c>
      <c r="C195" s="89" t="s">
        <v>297</v>
      </c>
      <c r="D195" s="129" t="s">
        <v>304</v>
      </c>
      <c r="E195" s="19">
        <v>7.82</v>
      </c>
      <c r="F195" s="20">
        <v>3.54</v>
      </c>
      <c r="G195" s="21">
        <v>11.36</v>
      </c>
      <c r="H195" s="19">
        <v>7.04</v>
      </c>
      <c r="I195" s="20">
        <v>9.57</v>
      </c>
      <c r="J195" s="21">
        <v>16.61</v>
      </c>
      <c r="K195" s="19">
        <v>5.2</v>
      </c>
      <c r="L195" s="20">
        <v>9.02</v>
      </c>
      <c r="M195" s="21">
        <v>14.22</v>
      </c>
      <c r="N195" s="19">
        <v>4.8499999999999996</v>
      </c>
      <c r="O195" s="20">
        <v>11.29</v>
      </c>
      <c r="P195" s="21">
        <v>16.14</v>
      </c>
      <c r="Q195" s="19">
        <v>5.86</v>
      </c>
      <c r="R195" s="20">
        <v>5.32</v>
      </c>
      <c r="S195" s="21">
        <v>11.18</v>
      </c>
      <c r="T195" s="19">
        <v>9.85</v>
      </c>
      <c r="U195" s="20">
        <v>3.29</v>
      </c>
      <c r="V195" s="21">
        <v>13.14</v>
      </c>
      <c r="W195" s="47">
        <v>40.619999999999997</v>
      </c>
      <c r="X195" s="20">
        <v>42.03</v>
      </c>
      <c r="Y195" s="21">
        <v>82.65</v>
      </c>
    </row>
    <row r="196" spans="1:27" ht="13">
      <c r="A196" s="2" t="s">
        <v>291</v>
      </c>
      <c r="B196" s="2" t="s">
        <v>197</v>
      </c>
      <c r="C196" s="89" t="s">
        <v>297</v>
      </c>
      <c r="D196" s="129" t="s">
        <v>304</v>
      </c>
      <c r="E196" s="19">
        <v>1134.83</v>
      </c>
      <c r="F196" s="20">
        <v>31.09</v>
      </c>
      <c r="G196" s="21">
        <v>1165.92</v>
      </c>
      <c r="H196" s="19">
        <v>438.31</v>
      </c>
      <c r="I196" s="20">
        <v>141.34</v>
      </c>
      <c r="J196" s="21">
        <v>579.65</v>
      </c>
      <c r="K196" s="19">
        <v>396.12</v>
      </c>
      <c r="L196" s="20">
        <v>118.12</v>
      </c>
      <c r="M196" s="21">
        <v>514.24</v>
      </c>
      <c r="N196" s="19">
        <v>606.55999999999995</v>
      </c>
      <c r="O196" s="20">
        <v>35.020000000000003</v>
      </c>
      <c r="P196" s="21">
        <v>641.58000000000004</v>
      </c>
      <c r="Q196" s="19">
        <v>327.31</v>
      </c>
      <c r="R196" s="20">
        <v>77.900000000000006</v>
      </c>
      <c r="S196" s="21">
        <v>405.21</v>
      </c>
      <c r="T196" s="19">
        <v>647.19000000000005</v>
      </c>
      <c r="U196" s="20">
        <v>21.7</v>
      </c>
      <c r="V196" s="21">
        <v>668.89</v>
      </c>
      <c r="W196" s="47">
        <v>3550.32</v>
      </c>
      <c r="X196" s="20">
        <v>425.17</v>
      </c>
      <c r="Y196" s="21">
        <v>3975.49</v>
      </c>
    </row>
    <row r="197" spans="1:27" ht="13">
      <c r="A197" s="2" t="s">
        <v>291</v>
      </c>
      <c r="B197" s="2" t="s">
        <v>198</v>
      </c>
      <c r="C197" s="89" t="s">
        <v>297</v>
      </c>
      <c r="D197" s="129" t="s">
        <v>304</v>
      </c>
      <c r="E197" s="19">
        <v>689.15</v>
      </c>
      <c r="F197" s="20">
        <v>81.31</v>
      </c>
      <c r="G197" s="21">
        <v>770.46</v>
      </c>
      <c r="H197" s="19">
        <v>81.58</v>
      </c>
      <c r="I197" s="20">
        <v>250.62</v>
      </c>
      <c r="J197" s="21">
        <v>332.2</v>
      </c>
      <c r="K197" s="19">
        <v>269.75</v>
      </c>
      <c r="L197" s="20">
        <v>199.68</v>
      </c>
      <c r="M197" s="21">
        <v>469.43</v>
      </c>
      <c r="N197" s="19">
        <v>503.2</v>
      </c>
      <c r="O197" s="20">
        <v>260.06</v>
      </c>
      <c r="P197" s="21">
        <v>763.26</v>
      </c>
      <c r="Q197" s="19">
        <v>148</v>
      </c>
      <c r="R197" s="20">
        <v>136.77000000000001</v>
      </c>
      <c r="S197" s="21">
        <v>284.77</v>
      </c>
      <c r="T197" s="19">
        <v>381.35</v>
      </c>
      <c r="U197" s="20">
        <v>179.63</v>
      </c>
      <c r="V197" s="21">
        <v>560.98</v>
      </c>
      <c r="W197" s="47">
        <v>2073.0300000000002</v>
      </c>
      <c r="X197" s="20">
        <v>1108.07</v>
      </c>
      <c r="Y197" s="21">
        <v>3181.1</v>
      </c>
    </row>
    <row r="198" spans="1:27" ht="13">
      <c r="A198" s="2" t="s">
        <v>291</v>
      </c>
      <c r="B198" s="2" t="s">
        <v>199</v>
      </c>
      <c r="C198" s="89" t="s">
        <v>297</v>
      </c>
      <c r="D198" s="129" t="s">
        <v>304</v>
      </c>
      <c r="E198" s="19">
        <v>213.89</v>
      </c>
      <c r="F198" s="20">
        <v>260.01</v>
      </c>
      <c r="G198" s="21">
        <v>473.9</v>
      </c>
      <c r="H198" s="19">
        <v>71.02</v>
      </c>
      <c r="I198" s="20">
        <v>424.93</v>
      </c>
      <c r="J198" s="21">
        <v>495.95</v>
      </c>
      <c r="K198" s="19">
        <v>113.33</v>
      </c>
      <c r="L198" s="20">
        <v>326.33999999999997</v>
      </c>
      <c r="M198" s="21">
        <v>439.67</v>
      </c>
      <c r="N198" s="19">
        <v>248.36</v>
      </c>
      <c r="O198" s="20">
        <v>248.45</v>
      </c>
      <c r="P198" s="21">
        <v>496.81</v>
      </c>
      <c r="Q198" s="19">
        <v>125.01</v>
      </c>
      <c r="R198" s="20">
        <v>293.95999999999998</v>
      </c>
      <c r="S198" s="21">
        <v>418.97</v>
      </c>
      <c r="T198" s="19">
        <v>291.94</v>
      </c>
      <c r="U198" s="20">
        <v>460.01</v>
      </c>
      <c r="V198" s="21">
        <v>751.95</v>
      </c>
      <c r="W198" s="47">
        <v>1063.55</v>
      </c>
      <c r="X198" s="20">
        <v>2013.7</v>
      </c>
      <c r="Y198" s="21">
        <v>3077.25</v>
      </c>
    </row>
    <row r="199" spans="1:27" ht="13">
      <c r="A199" s="2" t="s">
        <v>291</v>
      </c>
      <c r="B199" s="2" t="s">
        <v>200</v>
      </c>
      <c r="C199" s="89" t="s">
        <v>297</v>
      </c>
      <c r="D199" s="129" t="s">
        <v>304</v>
      </c>
      <c r="E199" s="19">
        <v>232.79</v>
      </c>
      <c r="F199" s="20">
        <v>204.63</v>
      </c>
      <c r="G199" s="21">
        <v>437.42</v>
      </c>
      <c r="H199" s="19">
        <v>418.78</v>
      </c>
      <c r="I199" s="20">
        <v>199.67</v>
      </c>
      <c r="J199" s="21">
        <v>618.45000000000005</v>
      </c>
      <c r="K199" s="19">
        <v>101.71</v>
      </c>
      <c r="L199" s="20">
        <v>289.18</v>
      </c>
      <c r="M199" s="21">
        <v>390.89</v>
      </c>
      <c r="N199" s="19">
        <v>320.20999999999998</v>
      </c>
      <c r="O199" s="20">
        <v>153.18</v>
      </c>
      <c r="P199" s="21">
        <v>473.39</v>
      </c>
      <c r="Q199" s="19">
        <v>163.43</v>
      </c>
      <c r="R199" s="20">
        <v>167.02</v>
      </c>
      <c r="S199" s="21">
        <v>330.45</v>
      </c>
      <c r="T199" s="19">
        <v>374.22</v>
      </c>
      <c r="U199" s="20">
        <v>273.12</v>
      </c>
      <c r="V199" s="21">
        <v>647.34</v>
      </c>
      <c r="W199" s="47">
        <v>1611.14</v>
      </c>
      <c r="X199" s="20">
        <v>1286.8</v>
      </c>
      <c r="Y199" s="21">
        <v>2897.94</v>
      </c>
    </row>
    <row r="200" spans="1:27" ht="13">
      <c r="A200" s="2" t="s">
        <v>291</v>
      </c>
      <c r="B200" s="2" t="s">
        <v>201</v>
      </c>
      <c r="C200" s="89" t="s">
        <v>297</v>
      </c>
      <c r="D200" s="129" t="s">
        <v>304</v>
      </c>
      <c r="E200" s="19">
        <v>398.92</v>
      </c>
      <c r="F200" s="20">
        <v>507.21</v>
      </c>
      <c r="G200" s="21">
        <v>906.13</v>
      </c>
      <c r="H200" s="19">
        <v>1033.99</v>
      </c>
      <c r="I200" s="20">
        <v>369.41</v>
      </c>
      <c r="J200" s="21">
        <v>1403.4</v>
      </c>
      <c r="K200" s="19">
        <v>793.07</v>
      </c>
      <c r="L200" s="20">
        <v>471.07</v>
      </c>
      <c r="M200" s="21">
        <v>1264.1400000000001</v>
      </c>
      <c r="N200" s="19">
        <v>890.72</v>
      </c>
      <c r="O200" s="20">
        <v>361.59</v>
      </c>
      <c r="P200" s="21">
        <v>1252.31</v>
      </c>
      <c r="Q200" s="19">
        <v>571.95000000000005</v>
      </c>
      <c r="R200" s="20">
        <v>540.5</v>
      </c>
      <c r="S200" s="21">
        <v>1112.45</v>
      </c>
      <c r="T200" s="19">
        <v>1396.79</v>
      </c>
      <c r="U200" s="20">
        <v>333.9</v>
      </c>
      <c r="V200" s="21">
        <v>1730.69</v>
      </c>
      <c r="W200" s="47">
        <v>5085.4399999999996</v>
      </c>
      <c r="X200" s="20">
        <v>2583.6799999999998</v>
      </c>
      <c r="Y200" s="21">
        <v>7669.12</v>
      </c>
    </row>
    <row r="201" spans="1:27" ht="13">
      <c r="A201" s="2" t="s">
        <v>291</v>
      </c>
      <c r="B201" s="2" t="s">
        <v>202</v>
      </c>
      <c r="C201" s="89" t="s">
        <v>297</v>
      </c>
      <c r="D201" s="129" t="s">
        <v>304</v>
      </c>
      <c r="E201" s="19">
        <v>6.04</v>
      </c>
      <c r="F201" s="20">
        <v>228</v>
      </c>
      <c r="G201" s="21">
        <v>234.04</v>
      </c>
      <c r="H201" s="19">
        <v>36.56</v>
      </c>
      <c r="I201" s="20">
        <v>120.88</v>
      </c>
      <c r="J201" s="21">
        <v>157.44</v>
      </c>
      <c r="K201" s="19">
        <v>10.56</v>
      </c>
      <c r="L201" s="20">
        <v>104.42</v>
      </c>
      <c r="M201" s="21">
        <v>114.98</v>
      </c>
      <c r="N201" s="19">
        <v>55.77</v>
      </c>
      <c r="O201" s="20">
        <v>73.06</v>
      </c>
      <c r="P201" s="21">
        <v>128.83000000000001</v>
      </c>
      <c r="Q201" s="19">
        <v>12.7</v>
      </c>
      <c r="R201" s="20">
        <v>41.05</v>
      </c>
      <c r="S201" s="21">
        <v>53.75</v>
      </c>
      <c r="T201" s="19">
        <v>25.43</v>
      </c>
      <c r="U201" s="20">
        <v>116.13</v>
      </c>
      <c r="V201" s="21">
        <v>141.56</v>
      </c>
      <c r="W201" s="47">
        <v>147.06</v>
      </c>
      <c r="X201" s="20">
        <v>683.54</v>
      </c>
      <c r="Y201" s="21">
        <v>830.6</v>
      </c>
    </row>
    <row r="202" spans="1:27" ht="13">
      <c r="A202" s="2" t="s">
        <v>291</v>
      </c>
      <c r="B202" s="2" t="s">
        <v>203</v>
      </c>
      <c r="C202" s="89" t="s">
        <v>297</v>
      </c>
      <c r="D202" s="129" t="s">
        <v>304</v>
      </c>
      <c r="E202" s="19">
        <v>55.61</v>
      </c>
      <c r="F202" s="20">
        <v>1.99</v>
      </c>
      <c r="G202" s="21">
        <v>57.6</v>
      </c>
      <c r="H202" s="19">
        <v>116.48</v>
      </c>
      <c r="I202" s="20">
        <v>0.22</v>
      </c>
      <c r="J202" s="21">
        <v>116.7</v>
      </c>
      <c r="K202" s="19">
        <v>33.9</v>
      </c>
      <c r="L202" s="20">
        <v>100.07</v>
      </c>
      <c r="M202" s="21">
        <v>133.97</v>
      </c>
      <c r="N202" s="19">
        <v>0.3</v>
      </c>
      <c r="O202" s="20">
        <v>126.73</v>
      </c>
      <c r="P202" s="21">
        <v>127.03</v>
      </c>
      <c r="Q202" s="19">
        <v>65.28</v>
      </c>
      <c r="R202" s="20">
        <v>46.9</v>
      </c>
      <c r="S202" s="21">
        <v>112.18</v>
      </c>
      <c r="T202" s="19">
        <v>345.24</v>
      </c>
      <c r="U202" s="20">
        <v>0.42</v>
      </c>
      <c r="V202" s="21">
        <v>345.66</v>
      </c>
      <c r="W202" s="47">
        <v>616.80999999999995</v>
      </c>
      <c r="X202" s="20">
        <v>276.33</v>
      </c>
      <c r="Y202" s="21">
        <v>893.14</v>
      </c>
    </row>
    <row r="203" spans="1:27" ht="13">
      <c r="A203" s="2" t="s">
        <v>291</v>
      </c>
      <c r="B203" s="2" t="s">
        <v>204</v>
      </c>
      <c r="C203" s="89" t="s">
        <v>297</v>
      </c>
      <c r="D203" s="129" t="s">
        <v>304</v>
      </c>
      <c r="E203" s="19">
        <v>12742.91</v>
      </c>
      <c r="F203" s="20">
        <v>15886.63</v>
      </c>
      <c r="G203" s="21">
        <v>28629.54</v>
      </c>
      <c r="H203" s="19">
        <v>13972.25</v>
      </c>
      <c r="I203" s="20">
        <v>21757.18</v>
      </c>
      <c r="J203" s="21">
        <v>35729.43</v>
      </c>
      <c r="K203" s="19">
        <v>23456.73</v>
      </c>
      <c r="L203" s="20">
        <v>18374.830000000002</v>
      </c>
      <c r="M203" s="21">
        <v>41831.56</v>
      </c>
      <c r="N203" s="19">
        <v>19783.77</v>
      </c>
      <c r="O203" s="20">
        <v>21523.33</v>
      </c>
      <c r="P203" s="21">
        <v>41307.1</v>
      </c>
      <c r="Q203" s="19">
        <v>14919.85</v>
      </c>
      <c r="R203" s="20">
        <v>14297.28</v>
      </c>
      <c r="S203" s="21">
        <v>29217.13</v>
      </c>
      <c r="T203" s="19">
        <v>23100.98</v>
      </c>
      <c r="U203" s="20">
        <v>11514.74</v>
      </c>
      <c r="V203" s="21">
        <v>34615.72</v>
      </c>
      <c r="W203" s="47">
        <v>107976.49</v>
      </c>
      <c r="X203" s="20">
        <v>103353.99</v>
      </c>
      <c r="Y203" s="21">
        <v>211330.48</v>
      </c>
    </row>
    <row r="204" spans="1:27" ht="13">
      <c r="A204" s="2" t="s">
        <v>291</v>
      </c>
      <c r="B204" s="2" t="s">
        <v>205</v>
      </c>
      <c r="C204" s="89" t="s">
        <v>297</v>
      </c>
      <c r="D204" s="129" t="s">
        <v>304</v>
      </c>
      <c r="E204" s="19">
        <v>4426.1899999999996</v>
      </c>
      <c r="F204" s="20">
        <v>10799.1</v>
      </c>
      <c r="G204" s="21">
        <v>15225.29</v>
      </c>
      <c r="H204" s="19">
        <v>1625.16</v>
      </c>
      <c r="I204" s="20">
        <v>7326.23</v>
      </c>
      <c r="J204" s="21">
        <v>8951.39</v>
      </c>
      <c r="K204" s="19">
        <v>1922.4</v>
      </c>
      <c r="L204" s="20">
        <v>3499.72</v>
      </c>
      <c r="M204" s="21">
        <v>5422.12</v>
      </c>
      <c r="N204" s="19">
        <v>2602.69</v>
      </c>
      <c r="O204" s="20">
        <v>8692.84</v>
      </c>
      <c r="P204" s="21">
        <v>11295.53</v>
      </c>
      <c r="Q204" s="19">
        <v>1827.02</v>
      </c>
      <c r="R204" s="20">
        <v>2804.45</v>
      </c>
      <c r="S204" s="21">
        <v>4631.47</v>
      </c>
      <c r="T204" s="19">
        <v>7409.22</v>
      </c>
      <c r="U204" s="20">
        <v>3526.27</v>
      </c>
      <c r="V204" s="21">
        <v>10935.49</v>
      </c>
      <c r="W204" s="47">
        <v>19812.68</v>
      </c>
      <c r="X204" s="20">
        <v>36648.61</v>
      </c>
      <c r="Y204" s="21">
        <v>56461.29</v>
      </c>
    </row>
    <row r="205" spans="1:27" ht="13">
      <c r="A205" s="2" t="s">
        <v>291</v>
      </c>
      <c r="B205" s="2" t="s">
        <v>206</v>
      </c>
      <c r="C205" s="89" t="s">
        <v>297</v>
      </c>
      <c r="D205" s="129" t="s">
        <v>304</v>
      </c>
      <c r="E205" s="19">
        <v>0</v>
      </c>
      <c r="F205" s="20">
        <v>0</v>
      </c>
      <c r="G205" s="21">
        <v>0</v>
      </c>
      <c r="H205" s="19">
        <v>0</v>
      </c>
      <c r="I205" s="20">
        <v>0</v>
      </c>
      <c r="J205" s="21">
        <v>0</v>
      </c>
      <c r="K205" s="19">
        <v>106.29</v>
      </c>
      <c r="L205" s="20">
        <v>154.97</v>
      </c>
      <c r="M205" s="21">
        <v>261.26</v>
      </c>
      <c r="N205" s="19">
        <v>195.43</v>
      </c>
      <c r="O205" s="20">
        <v>342.15</v>
      </c>
      <c r="P205" s="21">
        <v>537.58000000000004</v>
      </c>
      <c r="Q205" s="19">
        <v>149.28</v>
      </c>
      <c r="R205" s="20">
        <v>141.04</v>
      </c>
      <c r="S205" s="21">
        <v>290.32</v>
      </c>
      <c r="T205" s="19">
        <v>155</v>
      </c>
      <c r="U205" s="20">
        <v>28.79</v>
      </c>
      <c r="V205" s="21">
        <v>183.79</v>
      </c>
      <c r="W205" s="47">
        <v>606</v>
      </c>
      <c r="X205" s="20">
        <v>666.95</v>
      </c>
      <c r="Y205" s="21">
        <v>1272.95</v>
      </c>
    </row>
    <row r="206" spans="1:27" ht="13">
      <c r="A206" s="2" t="s">
        <v>291</v>
      </c>
      <c r="B206" s="2" t="s">
        <v>207</v>
      </c>
      <c r="C206" s="89" t="s">
        <v>297</v>
      </c>
      <c r="D206" s="129" t="s">
        <v>304</v>
      </c>
      <c r="E206" s="19">
        <v>101.07</v>
      </c>
      <c r="F206" s="20">
        <v>130.34</v>
      </c>
      <c r="G206" s="21">
        <v>231.41</v>
      </c>
      <c r="H206" s="19">
        <v>44.46</v>
      </c>
      <c r="I206" s="20">
        <v>86.1</v>
      </c>
      <c r="J206" s="21">
        <v>130.56</v>
      </c>
      <c r="K206" s="19">
        <v>105.45</v>
      </c>
      <c r="L206" s="20">
        <v>51.65</v>
      </c>
      <c r="M206" s="21">
        <v>157.1</v>
      </c>
      <c r="N206" s="19">
        <v>36.53</v>
      </c>
      <c r="O206" s="20">
        <v>80.44</v>
      </c>
      <c r="P206" s="21">
        <v>116.97</v>
      </c>
      <c r="Q206" s="19">
        <v>46.86</v>
      </c>
      <c r="R206" s="20">
        <v>49.1</v>
      </c>
      <c r="S206" s="21">
        <v>95.96</v>
      </c>
      <c r="T206" s="19">
        <v>105.63</v>
      </c>
      <c r="U206" s="20">
        <v>174.96</v>
      </c>
      <c r="V206" s="21">
        <v>280.58999999999997</v>
      </c>
      <c r="W206" s="47">
        <v>440</v>
      </c>
      <c r="X206" s="20">
        <v>572.59</v>
      </c>
      <c r="Y206" s="21">
        <v>1012.59</v>
      </c>
    </row>
    <row r="207" spans="1:27" ht="13">
      <c r="A207" s="2" t="s">
        <v>291</v>
      </c>
      <c r="B207" s="2" t="s">
        <v>208</v>
      </c>
      <c r="C207" s="89" t="s">
        <v>297</v>
      </c>
      <c r="D207" s="129" t="s">
        <v>304</v>
      </c>
      <c r="E207" s="19">
        <v>88.59</v>
      </c>
      <c r="F207" s="20">
        <v>107.66</v>
      </c>
      <c r="G207" s="21">
        <v>196.25</v>
      </c>
      <c r="H207" s="19">
        <v>33.28</v>
      </c>
      <c r="I207" s="20">
        <v>44.17</v>
      </c>
      <c r="J207" s="21">
        <v>77.45</v>
      </c>
      <c r="K207" s="19">
        <v>77.02</v>
      </c>
      <c r="L207" s="20">
        <v>48.69</v>
      </c>
      <c r="M207" s="21">
        <v>125.71</v>
      </c>
      <c r="N207" s="19">
        <v>38.83</v>
      </c>
      <c r="O207" s="20">
        <v>67.78</v>
      </c>
      <c r="P207" s="21">
        <v>106.61</v>
      </c>
      <c r="Q207" s="19">
        <v>65.099999999999994</v>
      </c>
      <c r="R207" s="20">
        <v>39.93</v>
      </c>
      <c r="S207" s="21">
        <v>105.03</v>
      </c>
      <c r="T207" s="19">
        <v>99.59</v>
      </c>
      <c r="U207" s="20">
        <v>31.71</v>
      </c>
      <c r="V207" s="21">
        <v>131.30000000000001</v>
      </c>
      <c r="W207" s="47">
        <v>402.41</v>
      </c>
      <c r="X207" s="20">
        <v>339.94</v>
      </c>
      <c r="Y207" s="21">
        <v>742.35</v>
      </c>
      <c r="AA207" s="1"/>
    </row>
    <row r="208" spans="1:27" ht="13">
      <c r="A208" s="2" t="s">
        <v>291</v>
      </c>
      <c r="B208" s="2" t="s">
        <v>209</v>
      </c>
      <c r="C208" s="89" t="s">
        <v>297</v>
      </c>
      <c r="D208" s="129" t="s">
        <v>304</v>
      </c>
      <c r="E208" s="19">
        <v>45.76</v>
      </c>
      <c r="F208" s="20">
        <v>70.72</v>
      </c>
      <c r="G208" s="21">
        <v>116.48</v>
      </c>
      <c r="H208" s="19">
        <v>36.200000000000003</v>
      </c>
      <c r="I208" s="20">
        <v>84.99</v>
      </c>
      <c r="J208" s="21">
        <v>121.19</v>
      </c>
      <c r="K208" s="19">
        <v>79.19</v>
      </c>
      <c r="L208" s="20">
        <v>52.65</v>
      </c>
      <c r="M208" s="21">
        <v>131.84</v>
      </c>
      <c r="N208" s="19">
        <v>24.88</v>
      </c>
      <c r="O208" s="20">
        <v>84.26</v>
      </c>
      <c r="P208" s="21">
        <v>109.14</v>
      </c>
      <c r="Q208" s="19">
        <v>31.76</v>
      </c>
      <c r="R208" s="20">
        <v>55.13</v>
      </c>
      <c r="S208" s="21">
        <v>86.89</v>
      </c>
      <c r="T208" s="19">
        <v>144.69</v>
      </c>
      <c r="U208" s="20">
        <v>72.709999999999994</v>
      </c>
      <c r="V208" s="21">
        <v>217.4</v>
      </c>
      <c r="W208" s="47">
        <v>362.48</v>
      </c>
      <c r="X208" s="20">
        <v>420.46</v>
      </c>
      <c r="Y208" s="21">
        <v>782.94</v>
      </c>
      <c r="AA208" s="1"/>
    </row>
    <row r="209" spans="1:25" ht="13">
      <c r="A209" s="2" t="s">
        <v>291</v>
      </c>
      <c r="B209" s="2" t="s">
        <v>210</v>
      </c>
      <c r="C209" s="89" t="s">
        <v>297</v>
      </c>
      <c r="D209" s="129" t="s">
        <v>304</v>
      </c>
      <c r="E209" s="19">
        <v>80.17</v>
      </c>
      <c r="F209" s="20">
        <v>27.56</v>
      </c>
      <c r="G209" s="21">
        <v>107.73</v>
      </c>
      <c r="H209" s="19">
        <v>6.18</v>
      </c>
      <c r="I209" s="20">
        <v>1.21</v>
      </c>
      <c r="J209" s="21">
        <v>7.39</v>
      </c>
      <c r="K209" s="19">
        <v>15.69</v>
      </c>
      <c r="L209" s="20">
        <v>14.98</v>
      </c>
      <c r="M209" s="21">
        <v>30.67</v>
      </c>
      <c r="N209" s="19">
        <v>11.81</v>
      </c>
      <c r="O209" s="20">
        <v>15.15</v>
      </c>
      <c r="P209" s="21">
        <v>26.96</v>
      </c>
      <c r="Q209" s="19">
        <v>4.18</v>
      </c>
      <c r="R209" s="20">
        <v>8.25</v>
      </c>
      <c r="S209" s="21">
        <v>12.43</v>
      </c>
      <c r="T209" s="19">
        <v>2.82</v>
      </c>
      <c r="U209" s="20">
        <v>0.35</v>
      </c>
      <c r="V209" s="21">
        <v>3.17</v>
      </c>
      <c r="W209" s="47">
        <v>120.85</v>
      </c>
      <c r="X209" s="20">
        <v>67.5</v>
      </c>
      <c r="Y209" s="21">
        <v>188.35</v>
      </c>
    </row>
    <row r="210" spans="1:25" ht="13">
      <c r="A210" s="2" t="s">
        <v>291</v>
      </c>
      <c r="B210" s="2" t="s">
        <v>211</v>
      </c>
      <c r="C210" s="89" t="s">
        <v>297</v>
      </c>
      <c r="D210" s="129" t="s">
        <v>304</v>
      </c>
      <c r="E210" s="19">
        <v>90.32</v>
      </c>
      <c r="F210" s="20">
        <v>1.72</v>
      </c>
      <c r="G210" s="21">
        <v>92.04</v>
      </c>
      <c r="H210" s="19">
        <v>70.87</v>
      </c>
      <c r="I210" s="20">
        <v>3.83</v>
      </c>
      <c r="J210" s="21">
        <v>74.7</v>
      </c>
      <c r="K210" s="19">
        <v>29.8</v>
      </c>
      <c r="L210" s="20">
        <v>34.799999999999997</v>
      </c>
      <c r="M210" s="21">
        <v>64.599999999999994</v>
      </c>
      <c r="N210" s="19">
        <v>19.32</v>
      </c>
      <c r="O210" s="20">
        <v>32.92</v>
      </c>
      <c r="P210" s="21">
        <v>52.24</v>
      </c>
      <c r="Q210" s="19">
        <v>9.75</v>
      </c>
      <c r="R210" s="20">
        <v>50.88</v>
      </c>
      <c r="S210" s="21">
        <v>60.63</v>
      </c>
      <c r="T210" s="19">
        <v>16.05</v>
      </c>
      <c r="U210" s="20">
        <v>33.4</v>
      </c>
      <c r="V210" s="21">
        <v>49.45</v>
      </c>
      <c r="W210" s="47">
        <v>236.11</v>
      </c>
      <c r="X210" s="20">
        <v>157.55000000000001</v>
      </c>
      <c r="Y210" s="21">
        <v>393.66</v>
      </c>
    </row>
    <row r="211" spans="1:25" ht="13">
      <c r="A211" s="2" t="s">
        <v>291</v>
      </c>
      <c r="B211" s="2" t="s">
        <v>212</v>
      </c>
      <c r="C211" s="89" t="s">
        <v>297</v>
      </c>
      <c r="D211" s="129" t="s">
        <v>304</v>
      </c>
      <c r="E211" s="19">
        <v>178.32</v>
      </c>
      <c r="F211" s="20">
        <v>0.05</v>
      </c>
      <c r="G211" s="21">
        <v>178.37</v>
      </c>
      <c r="H211" s="19">
        <v>183.03</v>
      </c>
      <c r="I211" s="20">
        <v>7.0000000000000007E-2</v>
      </c>
      <c r="J211" s="21">
        <v>183.1</v>
      </c>
      <c r="K211" s="19">
        <v>153.4</v>
      </c>
      <c r="L211" s="20">
        <v>0.13</v>
      </c>
      <c r="M211" s="21">
        <v>153.53</v>
      </c>
      <c r="N211" s="19">
        <v>161.06</v>
      </c>
      <c r="O211" s="20">
        <v>0.19</v>
      </c>
      <c r="P211" s="21">
        <v>161.25</v>
      </c>
      <c r="Q211" s="19">
        <v>100.02</v>
      </c>
      <c r="R211" s="20">
        <v>0.14000000000000001</v>
      </c>
      <c r="S211" s="21">
        <v>100.16</v>
      </c>
      <c r="T211" s="19">
        <v>213.28</v>
      </c>
      <c r="U211" s="20">
        <v>0.11</v>
      </c>
      <c r="V211" s="21">
        <v>213.39</v>
      </c>
      <c r="W211" s="47">
        <v>989.11</v>
      </c>
      <c r="X211" s="20">
        <v>0.69</v>
      </c>
      <c r="Y211" s="21">
        <v>989.8</v>
      </c>
    </row>
    <row r="212" spans="1:25" ht="13">
      <c r="A212" s="2" t="s">
        <v>292</v>
      </c>
      <c r="B212" s="2" t="s">
        <v>213</v>
      </c>
      <c r="C212" s="89" t="s">
        <v>297</v>
      </c>
      <c r="D212" s="129" t="s">
        <v>298</v>
      </c>
      <c r="E212" s="19">
        <v>8649.99</v>
      </c>
      <c r="F212" s="20">
        <v>0</v>
      </c>
      <c r="G212" s="21">
        <v>8649.99</v>
      </c>
      <c r="H212" s="19">
        <v>6426.54</v>
      </c>
      <c r="I212" s="20">
        <v>0</v>
      </c>
      <c r="J212" s="21">
        <v>6426.54</v>
      </c>
      <c r="K212" s="19">
        <v>8863.2900000000009</v>
      </c>
      <c r="L212" s="20">
        <v>0</v>
      </c>
      <c r="M212" s="21">
        <v>8863.2900000000009</v>
      </c>
      <c r="N212" s="19">
        <v>7411.77</v>
      </c>
      <c r="O212" s="20">
        <v>0</v>
      </c>
      <c r="P212" s="21">
        <v>7411.77</v>
      </c>
      <c r="Q212" s="19">
        <v>6266.7</v>
      </c>
      <c r="R212" s="20">
        <v>0</v>
      </c>
      <c r="S212" s="21">
        <v>6266.7</v>
      </c>
      <c r="T212" s="19">
        <v>7447.55</v>
      </c>
      <c r="U212" s="20">
        <v>0</v>
      </c>
      <c r="V212" s="21">
        <v>7447.55</v>
      </c>
      <c r="W212" s="47">
        <v>45065.84</v>
      </c>
      <c r="X212" s="20">
        <v>0</v>
      </c>
      <c r="Y212" s="21">
        <v>45065.84</v>
      </c>
    </row>
    <row r="213" spans="1:25" ht="13">
      <c r="A213" s="2" t="s">
        <v>293</v>
      </c>
      <c r="B213" s="2" t="s">
        <v>214</v>
      </c>
      <c r="C213" s="89" t="s">
        <v>297</v>
      </c>
      <c r="D213" s="129" t="s">
        <v>303</v>
      </c>
      <c r="E213" s="19">
        <v>4701.1000000000004</v>
      </c>
      <c r="F213" s="20">
        <v>9835.5</v>
      </c>
      <c r="G213" s="21">
        <v>14536.6</v>
      </c>
      <c r="H213" s="19">
        <v>17013.25</v>
      </c>
      <c r="I213" s="20">
        <v>3395.5</v>
      </c>
      <c r="J213" s="21">
        <v>20408.75</v>
      </c>
      <c r="K213" s="19">
        <v>17740.45</v>
      </c>
      <c r="L213" s="20">
        <v>5439.05</v>
      </c>
      <c r="M213" s="21">
        <v>23179.5</v>
      </c>
      <c r="N213" s="19">
        <v>9626.2000000000007</v>
      </c>
      <c r="O213" s="20">
        <v>4183.6000000000004</v>
      </c>
      <c r="P213" s="21">
        <v>13809.8</v>
      </c>
      <c r="Q213" s="19">
        <v>0</v>
      </c>
      <c r="R213" s="20">
        <v>0</v>
      </c>
      <c r="S213" s="21">
        <v>0</v>
      </c>
      <c r="T213" s="19">
        <v>12509.05</v>
      </c>
      <c r="U213" s="20">
        <v>596.6</v>
      </c>
      <c r="V213" s="21">
        <v>13105.65</v>
      </c>
      <c r="W213" s="47">
        <v>61590.05</v>
      </c>
      <c r="X213" s="20">
        <v>23450.25</v>
      </c>
      <c r="Y213" s="21">
        <v>85040.3</v>
      </c>
    </row>
    <row r="214" spans="1:25" ht="13">
      <c r="A214" s="2" t="s">
        <v>293</v>
      </c>
      <c r="B214" s="2" t="s">
        <v>215</v>
      </c>
      <c r="C214" s="89" t="s">
        <v>297</v>
      </c>
      <c r="D214" s="129" t="s">
        <v>303</v>
      </c>
      <c r="E214" s="19">
        <v>2670.75</v>
      </c>
      <c r="F214" s="20">
        <v>5494</v>
      </c>
      <c r="G214" s="21">
        <v>8164.75</v>
      </c>
      <c r="H214" s="19">
        <v>11413.85</v>
      </c>
      <c r="I214" s="20">
        <v>2959.1</v>
      </c>
      <c r="J214" s="21">
        <v>14372.95</v>
      </c>
      <c r="K214" s="19">
        <v>10900.8</v>
      </c>
      <c r="L214" s="20">
        <v>2585.1999999999998</v>
      </c>
      <c r="M214" s="21">
        <v>13486</v>
      </c>
      <c r="N214" s="19">
        <v>5418.15</v>
      </c>
      <c r="O214" s="20">
        <v>2517.4499999999998</v>
      </c>
      <c r="P214" s="21">
        <v>7935.6</v>
      </c>
      <c r="Q214" s="19">
        <v>0</v>
      </c>
      <c r="R214" s="20">
        <v>0</v>
      </c>
      <c r="S214" s="21">
        <v>0</v>
      </c>
      <c r="T214" s="19">
        <v>12323.25</v>
      </c>
      <c r="U214" s="20">
        <v>552.04999999999995</v>
      </c>
      <c r="V214" s="21">
        <v>12875.3</v>
      </c>
      <c r="W214" s="47">
        <v>42726.8</v>
      </c>
      <c r="X214" s="20">
        <v>14107.8</v>
      </c>
      <c r="Y214" s="21">
        <v>56834.6</v>
      </c>
    </row>
    <row r="215" spans="1:25" ht="13">
      <c r="A215" s="2" t="s">
        <v>294</v>
      </c>
      <c r="B215" s="2" t="s">
        <v>216</v>
      </c>
      <c r="C215" s="89" t="s">
        <v>297</v>
      </c>
      <c r="D215" s="129" t="s">
        <v>302</v>
      </c>
      <c r="E215" s="19">
        <v>660</v>
      </c>
      <c r="F215" s="20">
        <v>826.1</v>
      </c>
      <c r="G215" s="21">
        <v>1486.1</v>
      </c>
      <c r="H215" s="19">
        <v>1160</v>
      </c>
      <c r="I215" s="20">
        <v>786.4</v>
      </c>
      <c r="J215" s="21">
        <v>1946.4</v>
      </c>
      <c r="K215" s="19">
        <v>1623.7</v>
      </c>
      <c r="L215" s="20">
        <v>1000.2</v>
      </c>
      <c r="M215" s="21">
        <v>2623.9</v>
      </c>
      <c r="N215" s="19">
        <v>1480</v>
      </c>
      <c r="O215" s="20">
        <v>994.6</v>
      </c>
      <c r="P215" s="21">
        <v>2474.6</v>
      </c>
      <c r="Q215" s="19">
        <v>1088.7</v>
      </c>
      <c r="R215" s="20">
        <v>687.8</v>
      </c>
      <c r="S215" s="21">
        <v>1776.5</v>
      </c>
      <c r="T215" s="19">
        <v>794.3</v>
      </c>
      <c r="U215" s="20">
        <v>530.20000000000005</v>
      </c>
      <c r="V215" s="21">
        <v>1324.5</v>
      </c>
      <c r="W215" s="47">
        <v>6806.7</v>
      </c>
      <c r="X215" s="20">
        <v>4825.3</v>
      </c>
      <c r="Y215" s="21">
        <v>11632</v>
      </c>
    </row>
    <row r="216" spans="1:25" ht="13">
      <c r="A216" s="2" t="s">
        <v>294</v>
      </c>
      <c r="B216" s="2" t="s">
        <v>217</v>
      </c>
      <c r="C216" s="89" t="s">
        <v>297</v>
      </c>
      <c r="D216" s="129" t="s">
        <v>302</v>
      </c>
      <c r="E216" s="19">
        <v>856</v>
      </c>
      <c r="F216" s="20">
        <v>754.2</v>
      </c>
      <c r="G216" s="21">
        <v>1610.2</v>
      </c>
      <c r="H216" s="19">
        <v>1138</v>
      </c>
      <c r="I216" s="20">
        <v>1006</v>
      </c>
      <c r="J216" s="21">
        <v>2144</v>
      </c>
      <c r="K216" s="19">
        <v>1259.3</v>
      </c>
      <c r="L216" s="20">
        <v>1348.3</v>
      </c>
      <c r="M216" s="21">
        <v>2607.6</v>
      </c>
      <c r="N216" s="19">
        <v>884.8</v>
      </c>
      <c r="O216" s="20">
        <v>1085.4000000000001</v>
      </c>
      <c r="P216" s="21">
        <v>1970.2</v>
      </c>
      <c r="Q216" s="19">
        <v>899.3</v>
      </c>
      <c r="R216" s="20">
        <v>1114.8</v>
      </c>
      <c r="S216" s="21">
        <v>2014.1</v>
      </c>
      <c r="T216" s="19">
        <v>702</v>
      </c>
      <c r="U216" s="20">
        <v>403</v>
      </c>
      <c r="V216" s="21">
        <v>1105</v>
      </c>
      <c r="W216" s="47">
        <v>5739.4</v>
      </c>
      <c r="X216" s="20">
        <v>5711.7</v>
      </c>
      <c r="Y216" s="21">
        <v>11451.1</v>
      </c>
    </row>
    <row r="217" spans="1:25" ht="13">
      <c r="A217" s="2" t="s">
        <v>294</v>
      </c>
      <c r="B217" s="2" t="s">
        <v>218</v>
      </c>
      <c r="C217" s="89" t="s">
        <v>297</v>
      </c>
      <c r="D217" s="129" t="s">
        <v>302</v>
      </c>
      <c r="E217" s="19">
        <v>777.3</v>
      </c>
      <c r="F217" s="20">
        <v>864.9</v>
      </c>
      <c r="G217" s="21">
        <v>1642.2</v>
      </c>
      <c r="H217" s="19">
        <v>1103.5999999999999</v>
      </c>
      <c r="I217" s="20">
        <v>1081.0999999999999</v>
      </c>
      <c r="J217" s="21">
        <v>2184.6999999999998</v>
      </c>
      <c r="K217" s="19">
        <v>1165.2</v>
      </c>
      <c r="L217" s="20">
        <v>824.9</v>
      </c>
      <c r="M217" s="21">
        <v>1990.1</v>
      </c>
      <c r="N217" s="19">
        <v>956.2</v>
      </c>
      <c r="O217" s="20">
        <v>1213.5999999999999</v>
      </c>
      <c r="P217" s="21">
        <v>2169.8000000000002</v>
      </c>
      <c r="Q217" s="19">
        <v>731.9</v>
      </c>
      <c r="R217" s="20">
        <v>1163.7</v>
      </c>
      <c r="S217" s="21">
        <v>1895.6</v>
      </c>
      <c r="T217" s="19">
        <v>596.6</v>
      </c>
      <c r="U217" s="20">
        <v>523.70000000000005</v>
      </c>
      <c r="V217" s="21">
        <v>1120.3</v>
      </c>
      <c r="W217" s="47">
        <v>5330.8</v>
      </c>
      <c r="X217" s="20">
        <v>5671.9</v>
      </c>
      <c r="Y217" s="21">
        <v>11002.7</v>
      </c>
    </row>
    <row r="218" spans="1:25" ht="13">
      <c r="A218" s="2" t="s">
        <v>295</v>
      </c>
      <c r="B218" s="2" t="s">
        <v>219</v>
      </c>
      <c r="C218" s="89" t="s">
        <v>297</v>
      </c>
      <c r="D218" s="129" t="s">
        <v>303</v>
      </c>
      <c r="E218" s="19">
        <v>1140.55</v>
      </c>
      <c r="F218" s="20">
        <v>10684.15</v>
      </c>
      <c r="G218" s="21">
        <v>11824.7</v>
      </c>
      <c r="H218" s="19">
        <v>3053.3</v>
      </c>
      <c r="I218" s="20">
        <v>9265.1</v>
      </c>
      <c r="J218" s="21">
        <v>12318.4</v>
      </c>
      <c r="K218" s="19">
        <v>3647.9</v>
      </c>
      <c r="L218" s="20">
        <v>7482.3</v>
      </c>
      <c r="M218" s="21">
        <v>11130.2</v>
      </c>
      <c r="N218" s="19">
        <v>3178</v>
      </c>
      <c r="O218" s="20">
        <v>7522.35</v>
      </c>
      <c r="P218" s="21">
        <v>10700.35</v>
      </c>
      <c r="Q218" s="19">
        <v>4336.3999999999996</v>
      </c>
      <c r="R218" s="20">
        <v>4798.55</v>
      </c>
      <c r="S218" s="21">
        <v>9134.9500000000007</v>
      </c>
      <c r="T218" s="19">
        <v>1563.55</v>
      </c>
      <c r="U218" s="20">
        <v>6755.8</v>
      </c>
      <c r="V218" s="21">
        <v>8319.35</v>
      </c>
      <c r="W218" s="47">
        <v>16919.7</v>
      </c>
      <c r="X218" s="20">
        <v>46508.25</v>
      </c>
      <c r="Y218" s="21">
        <v>63427.95</v>
      </c>
    </row>
    <row r="219" spans="1:25" ht="13">
      <c r="A219" s="2" t="s">
        <v>295</v>
      </c>
      <c r="B219" s="2" t="s">
        <v>220</v>
      </c>
      <c r="C219" s="89" t="s">
        <v>297</v>
      </c>
      <c r="D219" s="129" t="s">
        <v>303</v>
      </c>
      <c r="E219" s="19">
        <v>2359.85</v>
      </c>
      <c r="F219" s="20">
        <v>12224.15</v>
      </c>
      <c r="G219" s="21">
        <v>14584</v>
      </c>
      <c r="H219" s="19">
        <v>3187.25</v>
      </c>
      <c r="I219" s="20">
        <v>9539.9500000000007</v>
      </c>
      <c r="J219" s="21">
        <v>12727.2</v>
      </c>
      <c r="K219" s="19">
        <v>5795.7</v>
      </c>
      <c r="L219" s="20">
        <v>7784.7</v>
      </c>
      <c r="M219" s="21">
        <v>13580.4</v>
      </c>
      <c r="N219" s="19">
        <v>3086.55</v>
      </c>
      <c r="O219" s="20">
        <v>9596.15</v>
      </c>
      <c r="P219" s="21">
        <v>12682.7</v>
      </c>
      <c r="Q219" s="19">
        <v>4361.1000000000004</v>
      </c>
      <c r="R219" s="20">
        <v>7368.35</v>
      </c>
      <c r="S219" s="21">
        <v>11729.45</v>
      </c>
      <c r="T219" s="19">
        <v>3714.75</v>
      </c>
      <c r="U219" s="20">
        <v>9250.35</v>
      </c>
      <c r="V219" s="21">
        <v>12965.1</v>
      </c>
      <c r="W219" s="47">
        <v>22505.200000000001</v>
      </c>
      <c r="X219" s="20">
        <v>55763.65</v>
      </c>
      <c r="Y219" s="21">
        <v>78268.850000000006</v>
      </c>
    </row>
    <row r="220" spans="1:25" ht="13">
      <c r="A220" s="2" t="s">
        <v>295</v>
      </c>
      <c r="B220" s="2" t="s">
        <v>221</v>
      </c>
      <c r="C220" s="89" t="s">
        <v>297</v>
      </c>
      <c r="D220" s="129" t="s">
        <v>303</v>
      </c>
      <c r="E220" s="19">
        <v>0</v>
      </c>
      <c r="F220" s="20">
        <v>0</v>
      </c>
      <c r="G220" s="21">
        <v>0</v>
      </c>
      <c r="H220" s="19">
        <v>0</v>
      </c>
      <c r="I220" s="20">
        <v>0</v>
      </c>
      <c r="J220" s="21">
        <v>0</v>
      </c>
      <c r="K220" s="19">
        <v>0</v>
      </c>
      <c r="L220" s="20">
        <v>0</v>
      </c>
      <c r="M220" s="21">
        <v>0</v>
      </c>
      <c r="N220" s="19">
        <v>0</v>
      </c>
      <c r="O220" s="20">
        <v>0</v>
      </c>
      <c r="P220" s="21">
        <v>0</v>
      </c>
      <c r="Q220" s="19">
        <v>0</v>
      </c>
      <c r="R220" s="20">
        <v>0</v>
      </c>
      <c r="S220" s="21">
        <v>0</v>
      </c>
      <c r="T220" s="19">
        <v>0</v>
      </c>
      <c r="U220" s="20">
        <v>0</v>
      </c>
      <c r="V220" s="21">
        <v>0</v>
      </c>
      <c r="W220" s="47">
        <v>0</v>
      </c>
      <c r="X220" s="20">
        <v>0</v>
      </c>
      <c r="Y220" s="21">
        <v>0</v>
      </c>
    </row>
    <row r="221" spans="1:25" ht="13.5" thickBot="1">
      <c r="A221" s="26" t="s">
        <v>295</v>
      </c>
      <c r="B221" s="26" t="s">
        <v>222</v>
      </c>
      <c r="C221" s="90" t="s">
        <v>297</v>
      </c>
      <c r="D221" s="130" t="s">
        <v>303</v>
      </c>
      <c r="E221" s="27">
        <v>0</v>
      </c>
      <c r="F221" s="28">
        <v>0</v>
      </c>
      <c r="G221" s="29">
        <v>0</v>
      </c>
      <c r="H221" s="27">
        <v>0</v>
      </c>
      <c r="I221" s="28">
        <v>0</v>
      </c>
      <c r="J221" s="29">
        <v>0</v>
      </c>
      <c r="K221" s="27">
        <v>0</v>
      </c>
      <c r="L221" s="28">
        <v>0</v>
      </c>
      <c r="M221" s="29">
        <v>0</v>
      </c>
      <c r="N221" s="27">
        <v>0</v>
      </c>
      <c r="O221" s="28">
        <v>0</v>
      </c>
      <c r="P221" s="29">
        <v>0</v>
      </c>
      <c r="Q221" s="27">
        <v>0</v>
      </c>
      <c r="R221" s="28">
        <v>0</v>
      </c>
      <c r="S221" s="29">
        <v>0</v>
      </c>
      <c r="T221" s="27">
        <v>0</v>
      </c>
      <c r="U221" s="28">
        <v>0</v>
      </c>
      <c r="V221" s="29">
        <v>0</v>
      </c>
      <c r="W221" s="72">
        <v>0</v>
      </c>
      <c r="X221" s="28">
        <v>0</v>
      </c>
      <c r="Y221" s="29">
        <v>0</v>
      </c>
    </row>
    <row r="222" spans="1:25">
      <c r="A222" s="91"/>
      <c r="B222" s="91"/>
      <c r="C222" s="91"/>
      <c r="D222" s="91"/>
      <c r="E222" s="92"/>
      <c r="F222" s="92"/>
      <c r="G222" s="92"/>
      <c r="H222" s="92"/>
      <c r="I222" s="92"/>
      <c r="J222" s="92"/>
      <c r="K222" s="92"/>
      <c r="L222" s="92"/>
      <c r="M222" s="92"/>
      <c r="N222" s="92"/>
      <c r="O222" s="92"/>
      <c r="P222" s="92"/>
      <c r="Q222" s="92"/>
      <c r="R222" s="92"/>
      <c r="S222" s="92"/>
      <c r="T222" s="92"/>
      <c r="U222" s="92"/>
      <c r="V222" s="92"/>
      <c r="W222" s="92"/>
      <c r="X222" s="92"/>
      <c r="Y222" s="92"/>
    </row>
    <row r="223" spans="1:25">
      <c r="A223" s="91"/>
      <c r="B223" s="91"/>
      <c r="C223" s="91"/>
      <c r="D223" s="91"/>
      <c r="E223" s="92"/>
      <c r="F223" s="92"/>
      <c r="G223" s="92"/>
      <c r="H223" s="92"/>
      <c r="I223" s="92"/>
      <c r="J223" s="92"/>
      <c r="K223" s="92"/>
      <c r="L223" s="92"/>
      <c r="M223" s="92"/>
      <c r="N223" s="92"/>
      <c r="O223" s="92"/>
      <c r="P223" s="92"/>
      <c r="Q223" s="92"/>
      <c r="R223" s="92"/>
      <c r="S223" s="92"/>
      <c r="T223" s="92"/>
      <c r="U223" s="92"/>
      <c r="V223" s="92"/>
      <c r="W223" s="92"/>
      <c r="X223" s="92"/>
      <c r="Y223" s="92"/>
    </row>
    <row r="224" spans="1:25" ht="13" thickBot="1"/>
    <row r="225" spans="1:25">
      <c r="A225" s="93" t="s">
        <v>223</v>
      </c>
      <c r="B225" s="94"/>
      <c r="C225" s="94"/>
      <c r="D225" s="94"/>
      <c r="E225" s="95">
        <v>605999.11</v>
      </c>
      <c r="F225" s="96">
        <v>750485.91</v>
      </c>
      <c r="G225" s="97">
        <v>1356485.02</v>
      </c>
      <c r="H225" s="95">
        <v>770266.59</v>
      </c>
      <c r="I225" s="96">
        <v>584821.98</v>
      </c>
      <c r="J225" s="97">
        <v>1355088.57</v>
      </c>
      <c r="K225" s="95">
        <v>1003001.92</v>
      </c>
      <c r="L225" s="96">
        <v>551446.88</v>
      </c>
      <c r="M225" s="97">
        <v>1554448.8</v>
      </c>
      <c r="N225" s="95">
        <v>893284.75</v>
      </c>
      <c r="O225" s="96">
        <v>599048.46</v>
      </c>
      <c r="P225" s="97">
        <v>1492333.21</v>
      </c>
      <c r="Q225" s="95">
        <v>913581.09</v>
      </c>
      <c r="R225" s="96">
        <v>460055.13</v>
      </c>
      <c r="S225" s="97">
        <v>1373636.22</v>
      </c>
      <c r="T225" s="95">
        <v>834358.87</v>
      </c>
      <c r="U225" s="96">
        <v>658551.44999999995</v>
      </c>
      <c r="V225" s="97">
        <v>1492910.32</v>
      </c>
      <c r="W225" s="98">
        <v>5020492.33</v>
      </c>
      <c r="X225" s="96">
        <v>3604409.81</v>
      </c>
      <c r="Y225" s="99">
        <v>8624902.1399999987</v>
      </c>
    </row>
    <row r="226" spans="1:25" ht="13" thickBot="1">
      <c r="A226" s="100" t="s">
        <v>224</v>
      </c>
      <c r="B226" s="101"/>
      <c r="C226" s="101"/>
      <c r="D226" s="101"/>
      <c r="E226" s="102">
        <v>35542.300000000003</v>
      </c>
      <c r="F226" s="103">
        <v>71708.899999999994</v>
      </c>
      <c r="G226" s="104">
        <v>107251.2</v>
      </c>
      <c r="H226" s="102">
        <v>38814.699999999997</v>
      </c>
      <c r="I226" s="103">
        <v>57217.4</v>
      </c>
      <c r="J226" s="104">
        <v>96032.1</v>
      </c>
      <c r="K226" s="102">
        <v>46700</v>
      </c>
      <c r="L226" s="103">
        <v>36927.449999999997</v>
      </c>
      <c r="M226" s="104">
        <v>83627.45</v>
      </c>
      <c r="N226" s="102">
        <v>41485.699999999997</v>
      </c>
      <c r="O226" s="103">
        <v>31059.95</v>
      </c>
      <c r="P226" s="104">
        <v>72545.649999999994</v>
      </c>
      <c r="Q226" s="102">
        <v>36947.85</v>
      </c>
      <c r="R226" s="103">
        <v>27357.5</v>
      </c>
      <c r="S226" s="104">
        <v>64305.35</v>
      </c>
      <c r="T226" s="102">
        <v>42509.25</v>
      </c>
      <c r="U226" s="103">
        <v>27764</v>
      </c>
      <c r="V226" s="104">
        <v>70273.25</v>
      </c>
      <c r="W226" s="105">
        <v>241999.8</v>
      </c>
      <c r="X226" s="103">
        <v>252035.20000000001</v>
      </c>
      <c r="Y226" s="106">
        <v>494035</v>
      </c>
    </row>
    <row r="227" spans="1:25" ht="13" thickBot="1">
      <c r="A227" s="107" t="s">
        <v>5</v>
      </c>
      <c r="B227" s="108"/>
      <c r="C227" s="108"/>
      <c r="D227" s="108"/>
      <c r="E227" s="109">
        <v>641541.41</v>
      </c>
      <c r="F227" s="110">
        <v>822194.81</v>
      </c>
      <c r="G227" s="111">
        <v>1463736.22</v>
      </c>
      <c r="H227" s="109">
        <v>809081.29</v>
      </c>
      <c r="I227" s="110">
        <v>642039.38</v>
      </c>
      <c r="J227" s="111">
        <v>1451120.67</v>
      </c>
      <c r="K227" s="109">
        <v>1049701.92</v>
      </c>
      <c r="L227" s="110">
        <v>588374.32999999996</v>
      </c>
      <c r="M227" s="111">
        <v>1638076.25</v>
      </c>
      <c r="N227" s="109">
        <v>934770.45</v>
      </c>
      <c r="O227" s="110">
        <v>630108.41</v>
      </c>
      <c r="P227" s="111">
        <v>1564878.86</v>
      </c>
      <c r="Q227" s="109">
        <v>950528.94</v>
      </c>
      <c r="R227" s="110">
        <v>487412.63</v>
      </c>
      <c r="S227" s="111">
        <v>1437941.57</v>
      </c>
      <c r="T227" s="109">
        <v>876868.12</v>
      </c>
      <c r="U227" s="110">
        <v>686315.45</v>
      </c>
      <c r="V227" s="111">
        <v>1563183.57</v>
      </c>
      <c r="W227" s="112">
        <v>5262492.13</v>
      </c>
      <c r="X227" s="110">
        <v>3856445.01</v>
      </c>
      <c r="Y227" s="113">
        <v>9118937.1399999987</v>
      </c>
    </row>
  </sheetData>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Y217"/>
  <sheetViews>
    <sheetView workbookViewId="0">
      <selection activeCell="Z213" sqref="Z213"/>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305</v>
      </c>
    </row>
    <row r="2" spans="1:25" ht="13" thickBot="1"/>
    <row r="3" spans="1:25" ht="13" thickBot="1">
      <c r="E3" s="82">
        <v>39904</v>
      </c>
      <c r="F3" s="83"/>
      <c r="G3" s="84"/>
      <c r="H3" s="82">
        <v>39934</v>
      </c>
      <c r="I3" s="83"/>
      <c r="J3" s="84"/>
      <c r="K3" s="82">
        <v>39965</v>
      </c>
      <c r="L3" s="83"/>
      <c r="M3" s="84"/>
      <c r="N3" s="82">
        <v>39995</v>
      </c>
      <c r="O3" s="85"/>
      <c r="P3" s="84"/>
      <c r="Q3" s="82">
        <v>40026</v>
      </c>
      <c r="R3" s="85"/>
      <c r="S3" s="84"/>
      <c r="T3" s="82">
        <v>40057</v>
      </c>
      <c r="U3" s="83"/>
      <c r="V3" s="84"/>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215.44</v>
      </c>
      <c r="F5" s="20">
        <v>269.51</v>
      </c>
      <c r="G5" s="21">
        <v>484.95</v>
      </c>
      <c r="H5" s="19">
        <v>1253.17</v>
      </c>
      <c r="I5" s="20">
        <v>2850.45</v>
      </c>
      <c r="J5" s="21">
        <v>4103.62</v>
      </c>
      <c r="K5" s="19">
        <v>1982.69</v>
      </c>
      <c r="L5" s="20">
        <v>2561.73</v>
      </c>
      <c r="M5" s="21">
        <v>4544.42</v>
      </c>
      <c r="N5" s="19">
        <v>1722.83</v>
      </c>
      <c r="O5" s="20">
        <v>3663.64</v>
      </c>
      <c r="P5" s="21">
        <v>5386.47</v>
      </c>
      <c r="Q5" s="19">
        <v>1374.69</v>
      </c>
      <c r="R5" s="20">
        <v>3416.99</v>
      </c>
      <c r="S5" s="21">
        <v>4791.68</v>
      </c>
      <c r="T5" s="19">
        <v>1531.6</v>
      </c>
      <c r="U5" s="20">
        <v>3800.49</v>
      </c>
      <c r="V5" s="21">
        <v>5332.09</v>
      </c>
      <c r="W5" s="47">
        <v>8080.42</v>
      </c>
      <c r="X5" s="20">
        <v>16562.810000000001</v>
      </c>
      <c r="Y5" s="21">
        <v>24643.23</v>
      </c>
    </row>
    <row r="6" spans="1:25" ht="13">
      <c r="A6" s="2" t="s">
        <v>250</v>
      </c>
      <c r="B6" s="2" t="s">
        <v>7</v>
      </c>
      <c r="C6" s="89" t="s">
        <v>297</v>
      </c>
      <c r="D6" s="129" t="s">
        <v>298</v>
      </c>
      <c r="E6" s="19">
        <v>0</v>
      </c>
      <c r="F6" s="20">
        <v>0</v>
      </c>
      <c r="G6" s="21">
        <v>0</v>
      </c>
      <c r="H6" s="19">
        <v>6631.5</v>
      </c>
      <c r="I6" s="20">
        <v>1055.0999999999999</v>
      </c>
      <c r="J6" s="21">
        <v>7686.6</v>
      </c>
      <c r="K6" s="19">
        <v>9320.7000000000007</v>
      </c>
      <c r="L6" s="20">
        <v>9326.1</v>
      </c>
      <c r="M6" s="21">
        <v>18646.8</v>
      </c>
      <c r="N6" s="19">
        <v>6503.2</v>
      </c>
      <c r="O6" s="20">
        <v>7648.9</v>
      </c>
      <c r="P6" s="21">
        <v>14152.1</v>
      </c>
      <c r="Q6" s="19">
        <v>5306.5</v>
      </c>
      <c r="R6" s="20">
        <v>5723.2</v>
      </c>
      <c r="S6" s="21">
        <v>11029.7</v>
      </c>
      <c r="T6" s="19">
        <v>4335.3999999999996</v>
      </c>
      <c r="U6" s="20">
        <v>5676.4</v>
      </c>
      <c r="V6" s="21">
        <v>10011.799999999999</v>
      </c>
      <c r="W6" s="47">
        <v>32097.3</v>
      </c>
      <c r="X6" s="20">
        <v>29429.7</v>
      </c>
      <c r="Y6" s="21">
        <v>61527</v>
      </c>
    </row>
    <row r="7" spans="1:25" ht="13">
      <c r="A7" s="2" t="s">
        <v>251</v>
      </c>
      <c r="B7" s="2" t="s">
        <v>8</v>
      </c>
      <c r="C7" s="89" t="s">
        <v>297</v>
      </c>
      <c r="D7" s="129" t="s">
        <v>302</v>
      </c>
      <c r="E7" s="19">
        <v>15050.15</v>
      </c>
      <c r="F7" s="20">
        <v>2478.4</v>
      </c>
      <c r="G7" s="21">
        <v>17528.55</v>
      </c>
      <c r="H7" s="19">
        <v>10703.33</v>
      </c>
      <c r="I7" s="20">
        <v>985.3</v>
      </c>
      <c r="J7" s="21">
        <v>11688.63</v>
      </c>
      <c r="K7" s="19">
        <v>0</v>
      </c>
      <c r="L7" s="20">
        <v>0</v>
      </c>
      <c r="M7" s="21">
        <v>0</v>
      </c>
      <c r="N7" s="19">
        <v>0</v>
      </c>
      <c r="O7" s="20">
        <v>0</v>
      </c>
      <c r="P7" s="21">
        <v>0</v>
      </c>
      <c r="Q7" s="19">
        <v>0</v>
      </c>
      <c r="R7" s="20">
        <v>0</v>
      </c>
      <c r="S7" s="21">
        <v>0</v>
      </c>
      <c r="T7" s="19">
        <v>0</v>
      </c>
      <c r="U7" s="20">
        <v>0</v>
      </c>
      <c r="V7" s="21">
        <v>0</v>
      </c>
      <c r="W7" s="47">
        <v>25753.48</v>
      </c>
      <c r="X7" s="20">
        <v>3463.7</v>
      </c>
      <c r="Y7" s="21">
        <v>29217.18</v>
      </c>
    </row>
    <row r="8" spans="1:25" ht="13">
      <c r="A8" s="2" t="s">
        <v>251</v>
      </c>
      <c r="B8" s="2" t="s">
        <v>9</v>
      </c>
      <c r="C8" s="89" t="s">
        <v>297</v>
      </c>
      <c r="D8" s="129" t="s">
        <v>302</v>
      </c>
      <c r="E8" s="19">
        <v>17.829999999999998</v>
      </c>
      <c r="F8" s="20">
        <v>74.97</v>
      </c>
      <c r="G8" s="21">
        <v>92.8</v>
      </c>
      <c r="H8" s="19">
        <v>0</v>
      </c>
      <c r="I8" s="20">
        <v>0</v>
      </c>
      <c r="J8" s="21">
        <v>0</v>
      </c>
      <c r="K8" s="19">
        <v>0</v>
      </c>
      <c r="L8" s="20">
        <v>9.98</v>
      </c>
      <c r="M8" s="21">
        <v>9.98</v>
      </c>
      <c r="N8" s="19">
        <v>0</v>
      </c>
      <c r="O8" s="20">
        <v>0</v>
      </c>
      <c r="P8" s="21">
        <v>0</v>
      </c>
      <c r="Q8" s="19">
        <v>0.15</v>
      </c>
      <c r="R8" s="20">
        <v>0.73</v>
      </c>
      <c r="S8" s="21">
        <v>0.88</v>
      </c>
      <c r="T8" s="19">
        <v>0</v>
      </c>
      <c r="U8" s="20">
        <v>0.44</v>
      </c>
      <c r="V8" s="21">
        <v>0.44</v>
      </c>
      <c r="W8" s="47">
        <v>17.98</v>
      </c>
      <c r="X8" s="20">
        <v>86.12</v>
      </c>
      <c r="Y8" s="21">
        <v>104.1</v>
      </c>
    </row>
    <row r="9" spans="1:25" ht="13">
      <c r="A9" s="2" t="s">
        <v>252</v>
      </c>
      <c r="B9" s="2" t="s">
        <v>10</v>
      </c>
      <c r="C9" s="89" t="s">
        <v>297</v>
      </c>
      <c r="D9" s="129" t="s">
        <v>302</v>
      </c>
      <c r="E9" s="19">
        <v>13284.75</v>
      </c>
      <c r="F9" s="20">
        <v>3728.35</v>
      </c>
      <c r="G9" s="21">
        <v>17013.099999999999</v>
      </c>
      <c r="H9" s="19">
        <v>15789.05</v>
      </c>
      <c r="I9" s="20">
        <v>5398.45</v>
      </c>
      <c r="J9" s="21">
        <v>21187.5</v>
      </c>
      <c r="K9" s="19">
        <v>9550.4</v>
      </c>
      <c r="L9" s="20">
        <v>4284</v>
      </c>
      <c r="M9" s="21">
        <v>13834.4</v>
      </c>
      <c r="N9" s="19">
        <v>14321.25</v>
      </c>
      <c r="O9" s="20">
        <v>3155.25</v>
      </c>
      <c r="P9" s="21">
        <v>17476.5</v>
      </c>
      <c r="Q9" s="19">
        <v>9848.9500000000007</v>
      </c>
      <c r="R9" s="20">
        <v>5908.8</v>
      </c>
      <c r="S9" s="21">
        <v>15757.75</v>
      </c>
      <c r="T9" s="19">
        <v>12264.45</v>
      </c>
      <c r="U9" s="20">
        <v>4586.8500000000004</v>
      </c>
      <c r="V9" s="21">
        <v>16851.3</v>
      </c>
      <c r="W9" s="47">
        <v>75058.850000000006</v>
      </c>
      <c r="X9" s="20">
        <v>27061.7</v>
      </c>
      <c r="Y9" s="21">
        <v>102120.55</v>
      </c>
    </row>
    <row r="10" spans="1:25" ht="13">
      <c r="A10" s="2" t="s">
        <v>252</v>
      </c>
      <c r="B10" s="2" t="s">
        <v>11</v>
      </c>
      <c r="C10" s="89" t="s">
        <v>297</v>
      </c>
      <c r="D10" s="129" t="s">
        <v>302</v>
      </c>
      <c r="E10" s="19">
        <v>15296.5</v>
      </c>
      <c r="F10" s="20">
        <v>3077.6</v>
      </c>
      <c r="G10" s="21">
        <v>18374.099999999999</v>
      </c>
      <c r="H10" s="19">
        <v>5466.4</v>
      </c>
      <c r="I10" s="20">
        <v>2207.3000000000002</v>
      </c>
      <c r="J10" s="21">
        <v>7673.7</v>
      </c>
      <c r="K10" s="19">
        <v>11608.7</v>
      </c>
      <c r="L10" s="20">
        <v>3206.5</v>
      </c>
      <c r="M10" s="21">
        <v>14815.2</v>
      </c>
      <c r="N10" s="19">
        <v>12118.35</v>
      </c>
      <c r="O10" s="20">
        <v>4195.3999999999996</v>
      </c>
      <c r="P10" s="21">
        <v>16313.75</v>
      </c>
      <c r="Q10" s="19">
        <v>14112.95</v>
      </c>
      <c r="R10" s="20">
        <v>4776.95</v>
      </c>
      <c r="S10" s="21">
        <v>18889.900000000001</v>
      </c>
      <c r="T10" s="19">
        <v>13336.9</v>
      </c>
      <c r="U10" s="20">
        <v>4185</v>
      </c>
      <c r="V10" s="21">
        <v>17521.900000000001</v>
      </c>
      <c r="W10" s="47">
        <v>71939.8</v>
      </c>
      <c r="X10" s="20">
        <v>21648.75</v>
      </c>
      <c r="Y10" s="21">
        <v>93588.55</v>
      </c>
    </row>
    <row r="11" spans="1:25" ht="13">
      <c r="A11" s="2" t="s">
        <v>253</v>
      </c>
      <c r="B11" s="2" t="s">
        <v>12</v>
      </c>
      <c r="C11" s="89" t="s">
        <v>297</v>
      </c>
      <c r="D11" s="129" t="s">
        <v>303</v>
      </c>
      <c r="E11" s="19">
        <v>1203.3499999999999</v>
      </c>
      <c r="F11" s="20">
        <v>1838.85</v>
      </c>
      <c r="G11" s="21">
        <v>3042.2</v>
      </c>
      <c r="H11" s="19">
        <v>1209.5</v>
      </c>
      <c r="I11" s="20">
        <v>3536.3</v>
      </c>
      <c r="J11" s="21">
        <v>4745.8</v>
      </c>
      <c r="K11" s="19">
        <v>1262</v>
      </c>
      <c r="L11" s="20">
        <v>3752.9</v>
      </c>
      <c r="M11" s="21">
        <v>5014.8999999999996</v>
      </c>
      <c r="N11" s="19">
        <v>1283.9000000000001</v>
      </c>
      <c r="O11" s="20">
        <v>2657.95</v>
      </c>
      <c r="P11" s="21">
        <v>3941.85</v>
      </c>
      <c r="Q11" s="19">
        <v>1203.6500000000001</v>
      </c>
      <c r="R11" s="20">
        <v>2485.1</v>
      </c>
      <c r="S11" s="21">
        <v>3688.75</v>
      </c>
      <c r="T11" s="19">
        <v>1568.1</v>
      </c>
      <c r="U11" s="20">
        <v>2329.4</v>
      </c>
      <c r="V11" s="21">
        <v>3897.5</v>
      </c>
      <c r="W11" s="47">
        <v>7730.5</v>
      </c>
      <c r="X11" s="20">
        <v>16600.5</v>
      </c>
      <c r="Y11" s="21">
        <v>24331</v>
      </c>
    </row>
    <row r="12" spans="1:25" ht="13">
      <c r="A12" s="2" t="s">
        <v>253</v>
      </c>
      <c r="B12" s="2" t="s">
        <v>13</v>
      </c>
      <c r="C12" s="89" t="s">
        <v>297</v>
      </c>
      <c r="D12" s="129" t="s">
        <v>303</v>
      </c>
      <c r="E12" s="19">
        <v>0</v>
      </c>
      <c r="F12" s="20">
        <v>0</v>
      </c>
      <c r="G12" s="21">
        <v>0</v>
      </c>
      <c r="H12" s="19">
        <v>0</v>
      </c>
      <c r="I12" s="20">
        <v>0</v>
      </c>
      <c r="J12" s="21">
        <v>0</v>
      </c>
      <c r="K12" s="19">
        <v>0</v>
      </c>
      <c r="L12" s="20">
        <v>0</v>
      </c>
      <c r="M12" s="21">
        <v>0</v>
      </c>
      <c r="N12" s="19">
        <v>1432.2</v>
      </c>
      <c r="O12" s="20">
        <v>308.85000000000002</v>
      </c>
      <c r="P12" s="21">
        <v>1741.05</v>
      </c>
      <c r="Q12" s="19">
        <v>1512.05</v>
      </c>
      <c r="R12" s="20">
        <v>134.6</v>
      </c>
      <c r="S12" s="21">
        <v>1646.65</v>
      </c>
      <c r="T12" s="19">
        <v>487.85</v>
      </c>
      <c r="U12" s="20">
        <v>995.95</v>
      </c>
      <c r="V12" s="21">
        <v>1483.8</v>
      </c>
      <c r="W12" s="47">
        <v>3432.1</v>
      </c>
      <c r="X12" s="20">
        <v>1439.4</v>
      </c>
      <c r="Y12" s="21">
        <v>4871.5</v>
      </c>
    </row>
    <row r="13" spans="1:25" ht="13">
      <c r="A13" s="2" t="s">
        <v>253</v>
      </c>
      <c r="B13" s="2" t="s">
        <v>14</v>
      </c>
      <c r="C13" s="89" t="s">
        <v>297</v>
      </c>
      <c r="D13" s="129" t="s">
        <v>303</v>
      </c>
      <c r="E13" s="19">
        <v>3985.4</v>
      </c>
      <c r="F13" s="20">
        <v>3579.35</v>
      </c>
      <c r="G13" s="21">
        <v>7564.75</v>
      </c>
      <c r="H13" s="19">
        <v>2298.35</v>
      </c>
      <c r="I13" s="20">
        <v>4008.45</v>
      </c>
      <c r="J13" s="21">
        <v>6306.8</v>
      </c>
      <c r="K13" s="19">
        <v>1856.85</v>
      </c>
      <c r="L13" s="20">
        <v>6913.7</v>
      </c>
      <c r="M13" s="21">
        <v>8770.5499999999993</v>
      </c>
      <c r="N13" s="19">
        <v>1587.8</v>
      </c>
      <c r="O13" s="20">
        <v>2752.25</v>
      </c>
      <c r="P13" s="21">
        <v>4340.05</v>
      </c>
      <c r="Q13" s="19">
        <v>513.54999999999995</v>
      </c>
      <c r="R13" s="20">
        <v>1100.1500000000001</v>
      </c>
      <c r="S13" s="21">
        <v>1613.7</v>
      </c>
      <c r="T13" s="19">
        <v>1028.05</v>
      </c>
      <c r="U13" s="20">
        <v>2403.25</v>
      </c>
      <c r="V13" s="21">
        <v>3431.3</v>
      </c>
      <c r="W13" s="47">
        <v>11270</v>
      </c>
      <c r="X13" s="20">
        <v>20757.150000000001</v>
      </c>
      <c r="Y13" s="21">
        <v>32027.15</v>
      </c>
    </row>
    <row r="14" spans="1:25" ht="13">
      <c r="A14" s="2" t="s">
        <v>253</v>
      </c>
      <c r="B14" s="2" t="s">
        <v>15</v>
      </c>
      <c r="C14" s="89" t="s">
        <v>297</v>
      </c>
      <c r="D14" s="129" t="s">
        <v>303</v>
      </c>
      <c r="E14" s="19">
        <v>2474.75</v>
      </c>
      <c r="F14" s="20">
        <v>2533.6</v>
      </c>
      <c r="G14" s="21">
        <v>5008.3500000000004</v>
      </c>
      <c r="H14" s="19">
        <v>2113.9499999999998</v>
      </c>
      <c r="I14" s="20">
        <v>2705.15</v>
      </c>
      <c r="J14" s="21">
        <v>4819.1000000000004</v>
      </c>
      <c r="K14" s="19">
        <v>1495</v>
      </c>
      <c r="L14" s="20">
        <v>6504.55</v>
      </c>
      <c r="M14" s="21">
        <v>7999.55</v>
      </c>
      <c r="N14" s="19">
        <v>0</v>
      </c>
      <c r="O14" s="20">
        <v>0</v>
      </c>
      <c r="P14" s="21">
        <v>0</v>
      </c>
      <c r="Q14" s="19">
        <v>0</v>
      </c>
      <c r="R14" s="20">
        <v>0</v>
      </c>
      <c r="S14" s="21">
        <v>0</v>
      </c>
      <c r="T14" s="19">
        <v>592.70000000000005</v>
      </c>
      <c r="U14" s="20">
        <v>347</v>
      </c>
      <c r="V14" s="21">
        <v>939.7</v>
      </c>
      <c r="W14" s="47">
        <v>6676.4</v>
      </c>
      <c r="X14" s="20">
        <v>12090.3</v>
      </c>
      <c r="Y14" s="21">
        <v>18766.7</v>
      </c>
    </row>
    <row r="15" spans="1:25" ht="13">
      <c r="A15" s="2" t="s">
        <v>254</v>
      </c>
      <c r="B15" s="2" t="s">
        <v>16</v>
      </c>
      <c r="C15" s="89" t="s">
        <v>297</v>
      </c>
      <c r="D15" s="129" t="s">
        <v>303</v>
      </c>
      <c r="E15" s="19">
        <v>13426.02</v>
      </c>
      <c r="F15" s="20">
        <v>4924.71</v>
      </c>
      <c r="G15" s="21">
        <v>18350.73</v>
      </c>
      <c r="H15" s="19">
        <v>10684.62</v>
      </c>
      <c r="I15" s="20">
        <v>5561.01</v>
      </c>
      <c r="J15" s="21">
        <v>16245.63</v>
      </c>
      <c r="K15" s="19">
        <v>5410.44</v>
      </c>
      <c r="L15" s="20">
        <v>10341</v>
      </c>
      <c r="M15" s="21">
        <v>15751.44</v>
      </c>
      <c r="N15" s="19">
        <v>10358.1</v>
      </c>
      <c r="O15" s="20">
        <v>7681.59</v>
      </c>
      <c r="P15" s="21">
        <v>18039.689999999999</v>
      </c>
      <c r="Q15" s="19">
        <v>8171.82</v>
      </c>
      <c r="R15" s="20">
        <v>4446.63</v>
      </c>
      <c r="S15" s="21">
        <v>12618.45</v>
      </c>
      <c r="T15" s="19">
        <v>10612.17</v>
      </c>
      <c r="U15" s="20">
        <v>6887.7</v>
      </c>
      <c r="V15" s="21">
        <v>17499.87</v>
      </c>
      <c r="W15" s="47">
        <v>58663.17</v>
      </c>
      <c r="X15" s="20">
        <v>39842.639999999999</v>
      </c>
      <c r="Y15" s="21">
        <v>98505.81</v>
      </c>
    </row>
    <row r="16" spans="1:25" ht="13">
      <c r="A16" s="2" t="s">
        <v>255</v>
      </c>
      <c r="B16" s="2" t="s">
        <v>17</v>
      </c>
      <c r="C16" s="89" t="s">
        <v>297</v>
      </c>
      <c r="D16" s="129" t="s">
        <v>298</v>
      </c>
      <c r="E16" s="19">
        <v>2365.46</v>
      </c>
      <c r="F16" s="20">
        <v>1547.45</v>
      </c>
      <c r="G16" s="21">
        <v>3912.91</v>
      </c>
      <c r="H16" s="19">
        <v>3033.14</v>
      </c>
      <c r="I16" s="20">
        <v>1113.43</v>
      </c>
      <c r="J16" s="21">
        <v>4146.57</v>
      </c>
      <c r="K16" s="19">
        <v>2751.53</v>
      </c>
      <c r="L16" s="20">
        <v>1815.74</v>
      </c>
      <c r="M16" s="21">
        <v>4567.2700000000004</v>
      </c>
      <c r="N16" s="19">
        <v>2909.76</v>
      </c>
      <c r="O16" s="20">
        <v>1994.4</v>
      </c>
      <c r="P16" s="21">
        <v>4904.16</v>
      </c>
      <c r="Q16" s="19">
        <v>3045.91</v>
      </c>
      <c r="R16" s="20">
        <v>2024.81</v>
      </c>
      <c r="S16" s="21">
        <v>5070.72</v>
      </c>
      <c r="T16" s="19">
        <v>2752.78</v>
      </c>
      <c r="U16" s="20">
        <v>2625.1</v>
      </c>
      <c r="V16" s="21">
        <v>5377.88</v>
      </c>
      <c r="W16" s="47">
        <v>16858.580000000002</v>
      </c>
      <c r="X16" s="20">
        <v>11120.93</v>
      </c>
      <c r="Y16" s="21">
        <v>27979.51</v>
      </c>
    </row>
    <row r="17" spans="1:25" ht="13">
      <c r="A17" s="2" t="s">
        <v>256</v>
      </c>
      <c r="B17" s="2" t="s">
        <v>18</v>
      </c>
      <c r="C17" s="89" t="s">
        <v>297</v>
      </c>
      <c r="D17" s="129" t="s">
        <v>302</v>
      </c>
      <c r="E17" s="19">
        <v>7617.95</v>
      </c>
      <c r="F17" s="20">
        <v>1632.95</v>
      </c>
      <c r="G17" s="21">
        <v>9250.9</v>
      </c>
      <c r="H17" s="19">
        <v>10484.799999999999</v>
      </c>
      <c r="I17" s="20">
        <v>2380.3000000000002</v>
      </c>
      <c r="J17" s="21">
        <v>12865.1</v>
      </c>
      <c r="K17" s="19">
        <v>8804.65</v>
      </c>
      <c r="L17" s="20">
        <v>2408.1999999999998</v>
      </c>
      <c r="M17" s="21">
        <v>11212.85</v>
      </c>
      <c r="N17" s="19">
        <v>9152.7000000000007</v>
      </c>
      <c r="O17" s="20">
        <v>2209.5500000000002</v>
      </c>
      <c r="P17" s="21">
        <v>11362.25</v>
      </c>
      <c r="Q17" s="19">
        <v>9779.5</v>
      </c>
      <c r="R17" s="20">
        <v>2289.4499999999998</v>
      </c>
      <c r="S17" s="21">
        <v>12068.95</v>
      </c>
      <c r="T17" s="19">
        <v>11398.35</v>
      </c>
      <c r="U17" s="20">
        <v>1633.95</v>
      </c>
      <c r="V17" s="21">
        <v>13032.3</v>
      </c>
      <c r="W17" s="47">
        <v>57237.95</v>
      </c>
      <c r="X17" s="20">
        <v>12554.4</v>
      </c>
      <c r="Y17" s="21">
        <v>69792.350000000006</v>
      </c>
    </row>
    <row r="18" spans="1:25" ht="13">
      <c r="A18" s="2" t="s">
        <v>257</v>
      </c>
      <c r="B18" s="2" t="s">
        <v>19</v>
      </c>
      <c r="C18" s="89" t="s">
        <v>297</v>
      </c>
      <c r="D18" s="129" t="s">
        <v>302</v>
      </c>
      <c r="E18" s="19">
        <v>23386.59</v>
      </c>
      <c r="F18" s="20">
        <v>6597.72</v>
      </c>
      <c r="G18" s="21">
        <v>29984.31</v>
      </c>
      <c r="H18" s="19">
        <v>22858.34</v>
      </c>
      <c r="I18" s="20">
        <v>8835.35</v>
      </c>
      <c r="J18" s="21">
        <v>31693.69</v>
      </c>
      <c r="K18" s="19">
        <v>4385.4799999999996</v>
      </c>
      <c r="L18" s="20">
        <v>1228.3699999999999</v>
      </c>
      <c r="M18" s="21">
        <v>5613.85</v>
      </c>
      <c r="N18" s="19">
        <v>18101.34</v>
      </c>
      <c r="O18" s="20">
        <v>6236.87</v>
      </c>
      <c r="P18" s="21">
        <v>24338.21</v>
      </c>
      <c r="Q18" s="19">
        <v>21957.48</v>
      </c>
      <c r="R18" s="20">
        <v>7992.54</v>
      </c>
      <c r="S18" s="21">
        <v>29950.02</v>
      </c>
      <c r="T18" s="19">
        <v>28371.74</v>
      </c>
      <c r="U18" s="20">
        <v>6196.23</v>
      </c>
      <c r="V18" s="21">
        <v>34567.97</v>
      </c>
      <c r="W18" s="47">
        <v>119060.97</v>
      </c>
      <c r="X18" s="20">
        <v>37087.08</v>
      </c>
      <c r="Y18" s="21">
        <v>156148.04999999999</v>
      </c>
    </row>
    <row r="19" spans="1:25" ht="13">
      <c r="A19" s="2" t="s">
        <v>258</v>
      </c>
      <c r="B19" s="2" t="s">
        <v>20</v>
      </c>
      <c r="C19" s="89" t="s">
        <v>297</v>
      </c>
      <c r="D19" s="129" t="s">
        <v>303</v>
      </c>
      <c r="E19" s="19">
        <v>7150.05</v>
      </c>
      <c r="F19" s="20">
        <v>860.45</v>
      </c>
      <c r="G19" s="21">
        <v>8010.5</v>
      </c>
      <c r="H19" s="19">
        <v>14044.25</v>
      </c>
      <c r="I19" s="20">
        <v>2589.5</v>
      </c>
      <c r="J19" s="21">
        <v>16633.75</v>
      </c>
      <c r="K19" s="19">
        <v>7979.3</v>
      </c>
      <c r="L19" s="20">
        <v>4349.3500000000004</v>
      </c>
      <c r="M19" s="21">
        <v>12328.65</v>
      </c>
      <c r="N19" s="19">
        <v>7100.3</v>
      </c>
      <c r="O19" s="20">
        <v>4663.3500000000004</v>
      </c>
      <c r="P19" s="21">
        <v>11763.65</v>
      </c>
      <c r="Q19" s="19">
        <v>5388.25</v>
      </c>
      <c r="R19" s="20">
        <v>4034.45</v>
      </c>
      <c r="S19" s="21">
        <v>9422.7000000000007</v>
      </c>
      <c r="T19" s="19">
        <v>12977.2</v>
      </c>
      <c r="U19" s="20">
        <v>2344.3000000000002</v>
      </c>
      <c r="V19" s="21">
        <v>15321.5</v>
      </c>
      <c r="W19" s="47">
        <v>54639.35</v>
      </c>
      <c r="X19" s="20">
        <v>18841.400000000001</v>
      </c>
      <c r="Y19" s="21">
        <v>73480.75</v>
      </c>
    </row>
    <row r="20" spans="1:25" ht="13">
      <c r="A20" s="2" t="s">
        <v>259</v>
      </c>
      <c r="B20" s="2" t="s">
        <v>21</v>
      </c>
      <c r="C20" s="89" t="s">
        <v>297</v>
      </c>
      <c r="D20" s="129" t="s">
        <v>298</v>
      </c>
      <c r="E20" s="19">
        <v>2029.12</v>
      </c>
      <c r="F20" s="20">
        <v>4627.7</v>
      </c>
      <c r="G20" s="21">
        <v>6656.82</v>
      </c>
      <c r="H20" s="19">
        <v>3179.92</v>
      </c>
      <c r="I20" s="20">
        <v>6181.65</v>
      </c>
      <c r="J20" s="21">
        <v>9361.57</v>
      </c>
      <c r="K20" s="19">
        <v>4437.83</v>
      </c>
      <c r="L20" s="20">
        <v>3751.27</v>
      </c>
      <c r="M20" s="21">
        <v>8189.1</v>
      </c>
      <c r="N20" s="19">
        <v>3099.66</v>
      </c>
      <c r="O20" s="20">
        <v>4718.9399999999996</v>
      </c>
      <c r="P20" s="21">
        <v>7818.6</v>
      </c>
      <c r="Q20" s="19">
        <v>3122.57</v>
      </c>
      <c r="R20" s="20">
        <v>4549.42</v>
      </c>
      <c r="S20" s="21">
        <v>7671.99</v>
      </c>
      <c r="T20" s="19">
        <v>5133.68</v>
      </c>
      <c r="U20" s="20">
        <v>3176.02</v>
      </c>
      <c r="V20" s="21">
        <v>8309.7000000000007</v>
      </c>
      <c r="W20" s="47">
        <v>21002.78</v>
      </c>
      <c r="X20" s="20">
        <v>27005</v>
      </c>
      <c r="Y20" s="21">
        <v>48007.78</v>
      </c>
    </row>
    <row r="21" spans="1:25" ht="13">
      <c r="A21" s="2" t="s">
        <v>260</v>
      </c>
      <c r="B21" s="2" t="s">
        <v>22</v>
      </c>
      <c r="C21" s="89" t="s">
        <v>297</v>
      </c>
      <c r="D21" s="129" t="s">
        <v>303</v>
      </c>
      <c r="E21" s="19">
        <v>14226.22</v>
      </c>
      <c r="F21" s="20">
        <v>1693.25</v>
      </c>
      <c r="G21" s="21">
        <v>15919.47</v>
      </c>
      <c r="H21" s="19">
        <v>12673.9</v>
      </c>
      <c r="I21" s="20">
        <v>2517.8000000000002</v>
      </c>
      <c r="J21" s="21">
        <v>15191.7</v>
      </c>
      <c r="K21" s="19">
        <v>4985.76</v>
      </c>
      <c r="L21" s="20">
        <v>1134.69</v>
      </c>
      <c r="M21" s="21">
        <v>6120.45</v>
      </c>
      <c r="N21" s="19">
        <v>8965.2800000000007</v>
      </c>
      <c r="O21" s="20">
        <v>2326.5300000000002</v>
      </c>
      <c r="P21" s="21">
        <v>11291.81</v>
      </c>
      <c r="Q21" s="19">
        <v>8645.43</v>
      </c>
      <c r="R21" s="20">
        <v>2969.95</v>
      </c>
      <c r="S21" s="21">
        <v>11615.38</v>
      </c>
      <c r="T21" s="19">
        <v>8958.2900000000009</v>
      </c>
      <c r="U21" s="20">
        <v>1922.95</v>
      </c>
      <c r="V21" s="21">
        <v>10881.24</v>
      </c>
      <c r="W21" s="47">
        <v>58454.879999999997</v>
      </c>
      <c r="X21" s="20">
        <v>12565.17</v>
      </c>
      <c r="Y21" s="21">
        <v>71020.05</v>
      </c>
    </row>
    <row r="22" spans="1:25" ht="13">
      <c r="A22" s="2" t="s">
        <v>260</v>
      </c>
      <c r="B22" s="2" t="s">
        <v>23</v>
      </c>
      <c r="C22" s="89" t="s">
        <v>297</v>
      </c>
      <c r="D22" s="129" t="s">
        <v>303</v>
      </c>
      <c r="E22" s="19">
        <v>14379.81</v>
      </c>
      <c r="F22" s="20">
        <v>1467.46</v>
      </c>
      <c r="G22" s="21">
        <v>15847.27</v>
      </c>
      <c r="H22" s="19">
        <v>4919.3599999999997</v>
      </c>
      <c r="I22" s="20">
        <v>2038.43</v>
      </c>
      <c r="J22" s="21">
        <v>6957.79</v>
      </c>
      <c r="K22" s="19">
        <v>5264.47</v>
      </c>
      <c r="L22" s="20">
        <v>3261.32</v>
      </c>
      <c r="M22" s="21">
        <v>8525.7900000000009</v>
      </c>
      <c r="N22" s="19">
        <v>8855.34</v>
      </c>
      <c r="O22" s="20">
        <v>2211.9299999999998</v>
      </c>
      <c r="P22" s="21">
        <v>11067.27</v>
      </c>
      <c r="Q22" s="19">
        <v>8540.7199999999993</v>
      </c>
      <c r="R22" s="20">
        <v>2338.12</v>
      </c>
      <c r="S22" s="21">
        <v>10878.84</v>
      </c>
      <c r="T22" s="19">
        <v>7934.09</v>
      </c>
      <c r="U22" s="20">
        <v>1910.41</v>
      </c>
      <c r="V22" s="21">
        <v>9844.5</v>
      </c>
      <c r="W22" s="47">
        <v>49893.79</v>
      </c>
      <c r="X22" s="20">
        <v>13227.67</v>
      </c>
      <c r="Y22" s="21">
        <v>63121.46</v>
      </c>
    </row>
    <row r="23" spans="1:25" ht="13">
      <c r="A23" s="2" t="s">
        <v>260</v>
      </c>
      <c r="B23" s="2" t="s">
        <v>24</v>
      </c>
      <c r="C23" s="89" t="s">
        <v>297</v>
      </c>
      <c r="D23" s="129" t="s">
        <v>303</v>
      </c>
      <c r="E23" s="19">
        <v>0</v>
      </c>
      <c r="F23" s="20">
        <v>0</v>
      </c>
      <c r="G23" s="21">
        <v>0</v>
      </c>
      <c r="H23" s="19">
        <v>0</v>
      </c>
      <c r="I23" s="20">
        <v>0</v>
      </c>
      <c r="J23" s="21">
        <v>0</v>
      </c>
      <c r="K23" s="19">
        <v>4.91</v>
      </c>
      <c r="L23" s="20">
        <v>0</v>
      </c>
      <c r="M23" s="21">
        <v>4.91</v>
      </c>
      <c r="N23" s="19">
        <v>8.51</v>
      </c>
      <c r="O23" s="20">
        <v>0</v>
      </c>
      <c r="P23" s="21">
        <v>8.51</v>
      </c>
      <c r="Q23" s="19">
        <v>0</v>
      </c>
      <c r="R23" s="20">
        <v>0</v>
      </c>
      <c r="S23" s="21">
        <v>0</v>
      </c>
      <c r="T23" s="19">
        <v>86.37</v>
      </c>
      <c r="U23" s="20">
        <v>0.32</v>
      </c>
      <c r="V23" s="21">
        <v>86.69</v>
      </c>
      <c r="W23" s="47">
        <v>99.79</v>
      </c>
      <c r="X23" s="20">
        <v>0.32</v>
      </c>
      <c r="Y23" s="21">
        <v>100.11</v>
      </c>
    </row>
    <row r="24" spans="1:25" ht="13">
      <c r="A24" s="2" t="s">
        <v>260</v>
      </c>
      <c r="B24" s="2" t="s">
        <v>25</v>
      </c>
      <c r="C24" s="89" t="s">
        <v>297</v>
      </c>
      <c r="D24" s="129" t="s">
        <v>303</v>
      </c>
      <c r="E24" s="19">
        <v>10964.21</v>
      </c>
      <c r="F24" s="20">
        <v>1423.49</v>
      </c>
      <c r="G24" s="21">
        <v>12387.7</v>
      </c>
      <c r="H24" s="19">
        <v>11416.8</v>
      </c>
      <c r="I24" s="20">
        <v>3506.33</v>
      </c>
      <c r="J24" s="21">
        <v>14923.13</v>
      </c>
      <c r="K24" s="19">
        <v>5408.24</v>
      </c>
      <c r="L24" s="20">
        <v>3141.75</v>
      </c>
      <c r="M24" s="21">
        <v>8549.99</v>
      </c>
      <c r="N24" s="19">
        <v>9261.76</v>
      </c>
      <c r="O24" s="20">
        <v>2487.87</v>
      </c>
      <c r="P24" s="21">
        <v>11749.63</v>
      </c>
      <c r="Q24" s="19">
        <v>6430.91</v>
      </c>
      <c r="R24" s="20">
        <v>3273.92</v>
      </c>
      <c r="S24" s="21">
        <v>9704.83</v>
      </c>
      <c r="T24" s="19">
        <v>9294.77</v>
      </c>
      <c r="U24" s="20">
        <v>2037.92</v>
      </c>
      <c r="V24" s="21">
        <v>11332.69</v>
      </c>
      <c r="W24" s="47">
        <v>52776.69</v>
      </c>
      <c r="X24" s="20">
        <v>15871.28</v>
      </c>
      <c r="Y24" s="21">
        <v>68647.97</v>
      </c>
    </row>
    <row r="25" spans="1:25" ht="13">
      <c r="A25" s="2" t="s">
        <v>261</v>
      </c>
      <c r="B25" s="2" t="s">
        <v>26</v>
      </c>
      <c r="C25" s="89" t="s">
        <v>297</v>
      </c>
      <c r="D25" s="129" t="s">
        <v>303</v>
      </c>
      <c r="E25" s="19">
        <v>14922.7</v>
      </c>
      <c r="F25" s="20">
        <v>4781.55</v>
      </c>
      <c r="G25" s="21">
        <v>19704.25</v>
      </c>
      <c r="H25" s="19">
        <v>17752</v>
      </c>
      <c r="I25" s="20">
        <v>4536.1000000000004</v>
      </c>
      <c r="J25" s="21">
        <v>22288.1</v>
      </c>
      <c r="K25" s="19">
        <v>13771</v>
      </c>
      <c r="L25" s="20">
        <v>12258.5</v>
      </c>
      <c r="M25" s="21">
        <v>26029.5</v>
      </c>
      <c r="N25" s="19">
        <v>12488.8</v>
      </c>
      <c r="O25" s="20">
        <v>7791.6</v>
      </c>
      <c r="P25" s="21">
        <v>20280.400000000001</v>
      </c>
      <c r="Q25" s="19">
        <v>13706.4</v>
      </c>
      <c r="R25" s="20">
        <v>5212.8999999999996</v>
      </c>
      <c r="S25" s="21">
        <v>18919.3</v>
      </c>
      <c r="T25" s="19">
        <v>11154.4</v>
      </c>
      <c r="U25" s="20">
        <v>6734.25</v>
      </c>
      <c r="V25" s="21">
        <v>17888.650000000001</v>
      </c>
      <c r="W25" s="47">
        <v>83795.3</v>
      </c>
      <c r="X25" s="20">
        <v>41314.9</v>
      </c>
      <c r="Y25" s="21">
        <v>125110.2</v>
      </c>
    </row>
    <row r="26" spans="1:25" ht="13">
      <c r="A26" s="2" t="s">
        <v>261</v>
      </c>
      <c r="B26" s="2" t="s">
        <v>27</v>
      </c>
      <c r="C26" s="89" t="s">
        <v>297</v>
      </c>
      <c r="D26" s="129" t="s">
        <v>303</v>
      </c>
      <c r="E26" s="19">
        <v>12636.8</v>
      </c>
      <c r="F26" s="20">
        <v>6263.5</v>
      </c>
      <c r="G26" s="21">
        <v>18900.3</v>
      </c>
      <c r="H26" s="19">
        <v>18329.55</v>
      </c>
      <c r="I26" s="20">
        <v>8009.05</v>
      </c>
      <c r="J26" s="21">
        <v>26338.6</v>
      </c>
      <c r="K26" s="19">
        <v>13343.7</v>
      </c>
      <c r="L26" s="20">
        <v>13583.95</v>
      </c>
      <c r="M26" s="21">
        <v>26927.65</v>
      </c>
      <c r="N26" s="19">
        <v>12393.55</v>
      </c>
      <c r="O26" s="20">
        <v>10791.3</v>
      </c>
      <c r="P26" s="21">
        <v>23184.85</v>
      </c>
      <c r="Q26" s="19">
        <v>14885</v>
      </c>
      <c r="R26" s="20">
        <v>7927.7</v>
      </c>
      <c r="S26" s="21">
        <v>22812.7</v>
      </c>
      <c r="T26" s="19">
        <v>7933.2</v>
      </c>
      <c r="U26" s="20">
        <v>8122.05</v>
      </c>
      <c r="V26" s="21">
        <v>16055.25</v>
      </c>
      <c r="W26" s="47">
        <v>79521.8</v>
      </c>
      <c r="X26" s="20">
        <v>54697.55</v>
      </c>
      <c r="Y26" s="21">
        <v>134219.35</v>
      </c>
    </row>
    <row r="27" spans="1:25" ht="13">
      <c r="A27" s="2" t="s">
        <v>261</v>
      </c>
      <c r="B27" s="2" t="s">
        <v>28</v>
      </c>
      <c r="C27" s="89" t="s">
        <v>297</v>
      </c>
      <c r="D27" s="129" t="s">
        <v>303</v>
      </c>
      <c r="E27" s="19">
        <v>15067.95</v>
      </c>
      <c r="F27" s="20">
        <v>4773.6499999999996</v>
      </c>
      <c r="G27" s="21">
        <v>19841.599999999999</v>
      </c>
      <c r="H27" s="19">
        <v>16153.7</v>
      </c>
      <c r="I27" s="20">
        <v>5047.95</v>
      </c>
      <c r="J27" s="21">
        <v>21201.65</v>
      </c>
      <c r="K27" s="19">
        <v>12144.65</v>
      </c>
      <c r="L27" s="20">
        <v>9484.2000000000007</v>
      </c>
      <c r="M27" s="21">
        <v>21628.85</v>
      </c>
      <c r="N27" s="19">
        <v>15805.65</v>
      </c>
      <c r="O27" s="20">
        <v>5759.25</v>
      </c>
      <c r="P27" s="21">
        <v>21564.9</v>
      </c>
      <c r="Q27" s="19">
        <v>14033.4</v>
      </c>
      <c r="R27" s="20">
        <v>5653.23</v>
      </c>
      <c r="S27" s="21">
        <v>19686.63</v>
      </c>
      <c r="T27" s="19">
        <v>9541.5499999999993</v>
      </c>
      <c r="U27" s="20">
        <v>4515.3999999999996</v>
      </c>
      <c r="V27" s="21">
        <v>14056.95</v>
      </c>
      <c r="W27" s="47">
        <v>82746.899999999994</v>
      </c>
      <c r="X27" s="20">
        <v>35233.68</v>
      </c>
      <c r="Y27" s="21">
        <v>117980.58</v>
      </c>
    </row>
    <row r="28" spans="1:25" ht="13">
      <c r="A28" s="2" t="s">
        <v>261</v>
      </c>
      <c r="B28" s="2" t="s">
        <v>29</v>
      </c>
      <c r="C28" s="89" t="s">
        <v>297</v>
      </c>
      <c r="D28" s="129" t="s">
        <v>303</v>
      </c>
      <c r="E28" s="19">
        <v>19486.099999999999</v>
      </c>
      <c r="F28" s="20">
        <v>4766.75</v>
      </c>
      <c r="G28" s="21">
        <v>24252.85</v>
      </c>
      <c r="H28" s="19">
        <v>11485.4</v>
      </c>
      <c r="I28" s="20">
        <v>7279.3</v>
      </c>
      <c r="J28" s="21">
        <v>18764.7</v>
      </c>
      <c r="K28" s="19">
        <v>16034.45</v>
      </c>
      <c r="L28" s="20">
        <v>11074.75</v>
      </c>
      <c r="M28" s="21">
        <v>27109.200000000001</v>
      </c>
      <c r="N28" s="19">
        <v>13395.6</v>
      </c>
      <c r="O28" s="20">
        <v>7927.75</v>
      </c>
      <c r="P28" s="21">
        <v>21323.35</v>
      </c>
      <c r="Q28" s="19">
        <v>15950.65</v>
      </c>
      <c r="R28" s="20">
        <v>5160.6499999999996</v>
      </c>
      <c r="S28" s="21">
        <v>21111.3</v>
      </c>
      <c r="T28" s="19">
        <v>10420</v>
      </c>
      <c r="U28" s="20">
        <v>7494.35</v>
      </c>
      <c r="V28" s="21">
        <v>17914.349999999999</v>
      </c>
      <c r="W28" s="47">
        <v>86772.2</v>
      </c>
      <c r="X28" s="20">
        <v>43703.55</v>
      </c>
      <c r="Y28" s="21">
        <v>130475.75</v>
      </c>
    </row>
    <row r="29" spans="1:25" ht="13">
      <c r="A29" s="2" t="s">
        <v>261</v>
      </c>
      <c r="B29" s="2" t="s">
        <v>30</v>
      </c>
      <c r="C29" s="89" t="s">
        <v>297</v>
      </c>
      <c r="D29" s="129" t="s">
        <v>303</v>
      </c>
      <c r="E29" s="19">
        <v>12794.4</v>
      </c>
      <c r="F29" s="20">
        <v>3883.35</v>
      </c>
      <c r="G29" s="21">
        <v>16677.75</v>
      </c>
      <c r="H29" s="19">
        <v>18765.400000000001</v>
      </c>
      <c r="I29" s="20">
        <v>6354.85</v>
      </c>
      <c r="J29" s="21">
        <v>25120.25</v>
      </c>
      <c r="K29" s="19">
        <v>9583.2000000000007</v>
      </c>
      <c r="L29" s="20">
        <v>9287.4500000000007</v>
      </c>
      <c r="M29" s="21">
        <v>18870.650000000001</v>
      </c>
      <c r="N29" s="19">
        <v>13328.1</v>
      </c>
      <c r="O29" s="20">
        <v>7955.35</v>
      </c>
      <c r="P29" s="21">
        <v>21283.45</v>
      </c>
      <c r="Q29" s="19">
        <v>13406.35</v>
      </c>
      <c r="R29" s="20">
        <v>5405.65</v>
      </c>
      <c r="S29" s="21">
        <v>18812</v>
      </c>
      <c r="T29" s="19">
        <v>8702.5</v>
      </c>
      <c r="U29" s="20">
        <v>6023.5</v>
      </c>
      <c r="V29" s="21">
        <v>14726</v>
      </c>
      <c r="W29" s="47">
        <v>76579.95</v>
      </c>
      <c r="X29" s="20">
        <v>38910.15</v>
      </c>
      <c r="Y29" s="21">
        <v>115490.1</v>
      </c>
    </row>
    <row r="30" spans="1:25" ht="13">
      <c r="A30" s="2" t="s">
        <v>261</v>
      </c>
      <c r="B30" s="2" t="s">
        <v>31</v>
      </c>
      <c r="C30" s="89" t="s">
        <v>297</v>
      </c>
      <c r="D30" s="129" t="s">
        <v>303</v>
      </c>
      <c r="E30" s="19">
        <v>365.3</v>
      </c>
      <c r="F30" s="20">
        <v>637.5</v>
      </c>
      <c r="G30" s="21">
        <v>1002.8</v>
      </c>
      <c r="H30" s="19">
        <v>0</v>
      </c>
      <c r="I30" s="20">
        <v>0</v>
      </c>
      <c r="J30" s="21">
        <v>0</v>
      </c>
      <c r="K30" s="19">
        <v>10056.549999999999</v>
      </c>
      <c r="L30" s="20">
        <v>1392.3</v>
      </c>
      <c r="M30" s="21">
        <v>11448.85</v>
      </c>
      <c r="N30" s="19">
        <v>11668.3</v>
      </c>
      <c r="O30" s="20">
        <v>4959.8500000000004</v>
      </c>
      <c r="P30" s="21">
        <v>16628.150000000001</v>
      </c>
      <c r="Q30" s="19">
        <v>14659.6</v>
      </c>
      <c r="R30" s="20">
        <v>5946.35</v>
      </c>
      <c r="S30" s="21">
        <v>20605.95</v>
      </c>
      <c r="T30" s="19">
        <v>6513.55</v>
      </c>
      <c r="U30" s="20">
        <v>4780.5</v>
      </c>
      <c r="V30" s="21">
        <v>11294.05</v>
      </c>
      <c r="W30" s="47">
        <v>43263.3</v>
      </c>
      <c r="X30" s="20">
        <v>17716.5</v>
      </c>
      <c r="Y30" s="21">
        <v>60979.8</v>
      </c>
    </row>
    <row r="31" spans="1:25" ht="13">
      <c r="A31" s="2" t="s">
        <v>261</v>
      </c>
      <c r="B31" s="2" t="s">
        <v>32</v>
      </c>
      <c r="C31" s="89" t="s">
        <v>297</v>
      </c>
      <c r="D31" s="129" t="s">
        <v>303</v>
      </c>
      <c r="E31" s="19">
        <v>0</v>
      </c>
      <c r="F31" s="20">
        <v>0</v>
      </c>
      <c r="G31" s="21">
        <v>0</v>
      </c>
      <c r="H31" s="19">
        <v>0</v>
      </c>
      <c r="I31" s="20">
        <v>3.05</v>
      </c>
      <c r="J31" s="21">
        <v>3.05</v>
      </c>
      <c r="K31" s="19">
        <v>0</v>
      </c>
      <c r="L31" s="20">
        <v>0</v>
      </c>
      <c r="M31" s="21">
        <v>0</v>
      </c>
      <c r="N31" s="19">
        <v>0</v>
      </c>
      <c r="O31" s="20">
        <v>0</v>
      </c>
      <c r="P31" s="21">
        <v>0</v>
      </c>
      <c r="Q31" s="19">
        <v>0</v>
      </c>
      <c r="R31" s="20">
        <v>4.5199999999999996</v>
      </c>
      <c r="S31" s="21">
        <v>4.5199999999999996</v>
      </c>
      <c r="T31" s="19">
        <v>0</v>
      </c>
      <c r="U31" s="20">
        <v>2.2599999999999998</v>
      </c>
      <c r="V31" s="21">
        <v>2.2599999999999998</v>
      </c>
      <c r="W31" s="47">
        <v>0</v>
      </c>
      <c r="X31" s="20">
        <v>9.83</v>
      </c>
      <c r="Y31" s="21">
        <v>9.83</v>
      </c>
    </row>
    <row r="32" spans="1:25" ht="13">
      <c r="A32" s="2" t="s">
        <v>261</v>
      </c>
      <c r="B32" s="2" t="s">
        <v>33</v>
      </c>
      <c r="C32" s="89" t="s">
        <v>297</v>
      </c>
      <c r="D32" s="129" t="s">
        <v>303</v>
      </c>
      <c r="E32" s="19">
        <v>0</v>
      </c>
      <c r="F32" s="20">
        <v>0</v>
      </c>
      <c r="G32" s="21">
        <v>0</v>
      </c>
      <c r="H32" s="19">
        <v>0</v>
      </c>
      <c r="I32" s="20">
        <v>0</v>
      </c>
      <c r="J32" s="21">
        <v>0</v>
      </c>
      <c r="K32" s="19">
        <v>0</v>
      </c>
      <c r="L32" s="20">
        <v>0</v>
      </c>
      <c r="M32" s="21">
        <v>0</v>
      </c>
      <c r="N32" s="19">
        <v>0</v>
      </c>
      <c r="O32" s="20">
        <v>0</v>
      </c>
      <c r="P32" s="21">
        <v>0</v>
      </c>
      <c r="Q32" s="19">
        <v>0</v>
      </c>
      <c r="R32" s="20">
        <v>0</v>
      </c>
      <c r="S32" s="21">
        <v>0</v>
      </c>
      <c r="T32" s="19">
        <v>0</v>
      </c>
      <c r="U32" s="20">
        <v>0</v>
      </c>
      <c r="V32" s="21">
        <v>0</v>
      </c>
      <c r="W32" s="47">
        <v>0</v>
      </c>
      <c r="X32" s="20">
        <v>0</v>
      </c>
      <c r="Y32" s="21">
        <v>0</v>
      </c>
    </row>
    <row r="33" spans="1:25" ht="13">
      <c r="A33" s="2" t="s">
        <v>261</v>
      </c>
      <c r="B33" s="2" t="s">
        <v>34</v>
      </c>
      <c r="C33" s="89" t="s">
        <v>297</v>
      </c>
      <c r="D33" s="129" t="s">
        <v>303</v>
      </c>
      <c r="E33" s="19">
        <v>0</v>
      </c>
      <c r="F33" s="20">
        <v>0</v>
      </c>
      <c r="G33" s="21">
        <v>0</v>
      </c>
      <c r="H33" s="19">
        <v>0</v>
      </c>
      <c r="I33" s="20">
        <v>0</v>
      </c>
      <c r="J33" s="21">
        <v>0</v>
      </c>
      <c r="K33" s="19">
        <v>0</v>
      </c>
      <c r="L33" s="20">
        <v>0</v>
      </c>
      <c r="M33" s="21">
        <v>0</v>
      </c>
      <c r="N33" s="19">
        <v>0</v>
      </c>
      <c r="O33" s="20">
        <v>0</v>
      </c>
      <c r="P33" s="21">
        <v>0</v>
      </c>
      <c r="Q33" s="19">
        <v>0</v>
      </c>
      <c r="R33" s="20">
        <v>0</v>
      </c>
      <c r="S33" s="21">
        <v>0</v>
      </c>
      <c r="T33" s="19">
        <v>0</v>
      </c>
      <c r="U33" s="20">
        <v>0</v>
      </c>
      <c r="V33" s="21">
        <v>0</v>
      </c>
      <c r="W33" s="47">
        <v>0</v>
      </c>
      <c r="X33" s="20">
        <v>0</v>
      </c>
      <c r="Y33" s="21">
        <v>0</v>
      </c>
    </row>
    <row r="34" spans="1:25" ht="13">
      <c r="A34" s="2" t="s">
        <v>262</v>
      </c>
      <c r="B34" s="2" t="s">
        <v>35</v>
      </c>
      <c r="C34" s="89" t="s">
        <v>297</v>
      </c>
      <c r="D34" s="129" t="s">
        <v>302</v>
      </c>
      <c r="E34" s="19">
        <v>7697.38</v>
      </c>
      <c r="F34" s="20">
        <v>2533.8200000000002</v>
      </c>
      <c r="G34" s="21">
        <v>10231.200000000001</v>
      </c>
      <c r="H34" s="19">
        <v>9503.2099999999991</v>
      </c>
      <c r="I34" s="20">
        <v>4875.41</v>
      </c>
      <c r="J34" s="21">
        <v>14378.62</v>
      </c>
      <c r="K34" s="19">
        <v>8014.9</v>
      </c>
      <c r="L34" s="20">
        <v>3851.78</v>
      </c>
      <c r="M34" s="21">
        <v>11866.68</v>
      </c>
      <c r="N34" s="19">
        <v>7499.59</v>
      </c>
      <c r="O34" s="20">
        <v>2931.7</v>
      </c>
      <c r="P34" s="21">
        <v>10431.290000000001</v>
      </c>
      <c r="Q34" s="19">
        <v>7824.53</v>
      </c>
      <c r="R34" s="20">
        <v>3075.91</v>
      </c>
      <c r="S34" s="21">
        <v>10900.44</v>
      </c>
      <c r="T34" s="19">
        <v>7607.09</v>
      </c>
      <c r="U34" s="20">
        <v>4073.83</v>
      </c>
      <c r="V34" s="21">
        <v>11680.92</v>
      </c>
      <c r="W34" s="47">
        <v>48146.7</v>
      </c>
      <c r="X34" s="20">
        <v>21342.45</v>
      </c>
      <c r="Y34" s="21">
        <v>69489.149999999994</v>
      </c>
    </row>
    <row r="35" spans="1:25" ht="13">
      <c r="A35" s="2" t="s">
        <v>263</v>
      </c>
      <c r="B35" s="2" t="s">
        <v>36</v>
      </c>
      <c r="C35" s="89" t="s">
        <v>297</v>
      </c>
      <c r="D35" s="129" t="s">
        <v>303</v>
      </c>
      <c r="E35" s="19">
        <v>0.15</v>
      </c>
      <c r="F35" s="20">
        <v>0</v>
      </c>
      <c r="G35" s="21">
        <v>0.15</v>
      </c>
      <c r="H35" s="19">
        <v>1090.1300000000001</v>
      </c>
      <c r="I35" s="20">
        <v>865.05</v>
      </c>
      <c r="J35" s="21">
        <v>1955.18</v>
      </c>
      <c r="K35" s="19">
        <v>635.92999999999995</v>
      </c>
      <c r="L35" s="20">
        <v>645.23</v>
      </c>
      <c r="M35" s="21">
        <v>1281.1600000000001</v>
      </c>
      <c r="N35" s="19">
        <v>85.88</v>
      </c>
      <c r="O35" s="20">
        <v>370.05</v>
      </c>
      <c r="P35" s="21">
        <v>455.93</v>
      </c>
      <c r="Q35" s="19">
        <v>0</v>
      </c>
      <c r="R35" s="20">
        <v>0</v>
      </c>
      <c r="S35" s="21">
        <v>0</v>
      </c>
      <c r="T35" s="19">
        <v>592.73</v>
      </c>
      <c r="U35" s="20">
        <v>313.2</v>
      </c>
      <c r="V35" s="21">
        <v>905.93</v>
      </c>
      <c r="W35" s="47">
        <v>2404.8200000000002</v>
      </c>
      <c r="X35" s="20">
        <v>2193.5300000000002</v>
      </c>
      <c r="Y35" s="21">
        <v>4598.3500000000004</v>
      </c>
    </row>
    <row r="36" spans="1:25" ht="13">
      <c r="A36" s="2" t="s">
        <v>263</v>
      </c>
      <c r="B36" s="2" t="s">
        <v>37</v>
      </c>
      <c r="C36" s="89" t="s">
        <v>297</v>
      </c>
      <c r="D36" s="129" t="s">
        <v>303</v>
      </c>
      <c r="E36" s="19">
        <v>0</v>
      </c>
      <c r="F36" s="20">
        <v>0</v>
      </c>
      <c r="G36" s="21">
        <v>0</v>
      </c>
      <c r="H36" s="19">
        <v>0</v>
      </c>
      <c r="I36" s="20">
        <v>0</v>
      </c>
      <c r="J36" s="21">
        <v>0</v>
      </c>
      <c r="K36" s="19">
        <v>0</v>
      </c>
      <c r="L36" s="20">
        <v>0</v>
      </c>
      <c r="M36" s="21">
        <v>0</v>
      </c>
      <c r="N36" s="19">
        <v>783</v>
      </c>
      <c r="O36" s="20">
        <v>451.05</v>
      </c>
      <c r="P36" s="21">
        <v>1234.05</v>
      </c>
      <c r="Q36" s="19">
        <v>0</v>
      </c>
      <c r="R36" s="20">
        <v>0</v>
      </c>
      <c r="S36" s="21">
        <v>0</v>
      </c>
      <c r="T36" s="19">
        <v>0</v>
      </c>
      <c r="U36" s="20">
        <v>0</v>
      </c>
      <c r="V36" s="21">
        <v>0</v>
      </c>
      <c r="W36" s="47">
        <v>783</v>
      </c>
      <c r="X36" s="20">
        <v>451.05</v>
      </c>
      <c r="Y36" s="21">
        <v>1234.05</v>
      </c>
    </row>
    <row r="37" spans="1:25" ht="13">
      <c r="A37" s="2" t="s">
        <v>263</v>
      </c>
      <c r="B37" s="2" t="s">
        <v>38</v>
      </c>
      <c r="C37" s="89" t="s">
        <v>297</v>
      </c>
      <c r="D37" s="129" t="s">
        <v>303</v>
      </c>
      <c r="E37" s="19">
        <v>3236.7</v>
      </c>
      <c r="F37" s="20">
        <v>2762.78</v>
      </c>
      <c r="G37" s="21">
        <v>5999.48</v>
      </c>
      <c r="H37" s="19">
        <v>2037.38</v>
      </c>
      <c r="I37" s="20">
        <v>3789.9</v>
      </c>
      <c r="J37" s="21">
        <v>5827.28</v>
      </c>
      <c r="K37" s="19">
        <v>4875.1499999999996</v>
      </c>
      <c r="L37" s="20">
        <v>5251.28</v>
      </c>
      <c r="M37" s="21">
        <v>10126.43</v>
      </c>
      <c r="N37" s="19">
        <v>3257.85</v>
      </c>
      <c r="O37" s="20">
        <v>2627.78</v>
      </c>
      <c r="P37" s="21">
        <v>5885.63</v>
      </c>
      <c r="Q37" s="19">
        <v>83.7</v>
      </c>
      <c r="R37" s="20">
        <v>94.73</v>
      </c>
      <c r="S37" s="21">
        <v>178.43</v>
      </c>
      <c r="T37" s="19">
        <v>0</v>
      </c>
      <c r="U37" s="20">
        <v>0</v>
      </c>
      <c r="V37" s="21">
        <v>0</v>
      </c>
      <c r="W37" s="47">
        <v>13490.78</v>
      </c>
      <c r="X37" s="20">
        <v>14526.47</v>
      </c>
      <c r="Y37" s="21">
        <v>28017.25</v>
      </c>
    </row>
    <row r="38" spans="1:25" ht="13">
      <c r="A38" s="2" t="s">
        <v>263</v>
      </c>
      <c r="B38" s="2" t="s">
        <v>39</v>
      </c>
      <c r="C38" s="89" t="s">
        <v>297</v>
      </c>
      <c r="D38" s="129" t="s">
        <v>303</v>
      </c>
      <c r="E38" s="19">
        <v>2985.53</v>
      </c>
      <c r="F38" s="20">
        <v>3265.28</v>
      </c>
      <c r="G38" s="21">
        <v>6250.81</v>
      </c>
      <c r="H38" s="19">
        <v>3408.9</v>
      </c>
      <c r="I38" s="20">
        <v>3372.53</v>
      </c>
      <c r="J38" s="21">
        <v>6781.43</v>
      </c>
      <c r="K38" s="19">
        <v>5697.83</v>
      </c>
      <c r="L38" s="20">
        <v>5932.28</v>
      </c>
      <c r="M38" s="21">
        <v>11630.11</v>
      </c>
      <c r="N38" s="19">
        <v>7064.03</v>
      </c>
      <c r="O38" s="20">
        <v>3755.78</v>
      </c>
      <c r="P38" s="21">
        <v>10819.81</v>
      </c>
      <c r="Q38" s="19">
        <v>682.65</v>
      </c>
      <c r="R38" s="20">
        <v>667.5</v>
      </c>
      <c r="S38" s="21">
        <v>1350.15</v>
      </c>
      <c r="T38" s="19">
        <v>0</v>
      </c>
      <c r="U38" s="20">
        <v>0</v>
      </c>
      <c r="V38" s="21">
        <v>0</v>
      </c>
      <c r="W38" s="47">
        <v>19838.939999999999</v>
      </c>
      <c r="X38" s="20">
        <v>16993.37</v>
      </c>
      <c r="Y38" s="21">
        <v>36832.31</v>
      </c>
    </row>
    <row r="39" spans="1:25" ht="13">
      <c r="A39" s="2" t="s">
        <v>263</v>
      </c>
      <c r="B39" s="2" t="s">
        <v>40</v>
      </c>
      <c r="C39" s="89" t="s">
        <v>297</v>
      </c>
      <c r="D39" s="129" t="s">
        <v>303</v>
      </c>
      <c r="E39" s="19">
        <v>0</v>
      </c>
      <c r="F39" s="20">
        <v>0</v>
      </c>
      <c r="G39" s="21">
        <v>0</v>
      </c>
      <c r="H39" s="19">
        <v>0</v>
      </c>
      <c r="I39" s="20">
        <v>0</v>
      </c>
      <c r="J39" s="21">
        <v>0</v>
      </c>
      <c r="K39" s="19">
        <v>851.1</v>
      </c>
      <c r="L39" s="20">
        <v>301.8</v>
      </c>
      <c r="M39" s="21">
        <v>1152.9000000000001</v>
      </c>
      <c r="N39" s="19">
        <v>2277.5300000000002</v>
      </c>
      <c r="O39" s="20">
        <v>1090.1300000000001</v>
      </c>
      <c r="P39" s="21">
        <v>3367.66</v>
      </c>
      <c r="Q39" s="19">
        <v>1572.75</v>
      </c>
      <c r="R39" s="20">
        <v>809.63</v>
      </c>
      <c r="S39" s="21">
        <v>2382.38</v>
      </c>
      <c r="T39" s="19">
        <v>1850.18</v>
      </c>
      <c r="U39" s="20">
        <v>593.85</v>
      </c>
      <c r="V39" s="21">
        <v>2444.0300000000002</v>
      </c>
      <c r="W39" s="47">
        <v>6551.56</v>
      </c>
      <c r="X39" s="20">
        <v>2795.41</v>
      </c>
      <c r="Y39" s="21">
        <v>9346.9699999999993</v>
      </c>
    </row>
    <row r="40" spans="1:25" ht="13">
      <c r="A40" s="2" t="s">
        <v>263</v>
      </c>
      <c r="B40" s="2" t="s">
        <v>41</v>
      </c>
      <c r="C40" s="89" t="s">
        <v>297</v>
      </c>
      <c r="D40" s="129" t="s">
        <v>303</v>
      </c>
      <c r="E40" s="19">
        <v>3474.38</v>
      </c>
      <c r="F40" s="20">
        <v>808.5</v>
      </c>
      <c r="G40" s="21">
        <v>4282.88</v>
      </c>
      <c r="H40" s="19">
        <v>9492.2999999999993</v>
      </c>
      <c r="I40" s="20">
        <v>2731.95</v>
      </c>
      <c r="J40" s="21">
        <v>12224.25</v>
      </c>
      <c r="K40" s="19">
        <v>4275.83</v>
      </c>
      <c r="L40" s="20">
        <v>3499.95</v>
      </c>
      <c r="M40" s="21">
        <v>7775.78</v>
      </c>
      <c r="N40" s="19">
        <v>2578.13</v>
      </c>
      <c r="O40" s="20">
        <v>1484.63</v>
      </c>
      <c r="P40" s="21">
        <v>4062.76</v>
      </c>
      <c r="Q40" s="19">
        <v>810.23</v>
      </c>
      <c r="R40" s="20">
        <v>56.33</v>
      </c>
      <c r="S40" s="21">
        <v>866.56</v>
      </c>
      <c r="T40" s="19">
        <v>2697.98</v>
      </c>
      <c r="U40" s="20">
        <v>1918.35</v>
      </c>
      <c r="V40" s="21">
        <v>4616.33</v>
      </c>
      <c r="W40" s="47">
        <v>23328.85</v>
      </c>
      <c r="X40" s="20">
        <v>10499.71</v>
      </c>
      <c r="Y40" s="21">
        <v>33828.559999999998</v>
      </c>
    </row>
    <row r="41" spans="1:25" ht="13">
      <c r="A41" s="2" t="s">
        <v>263</v>
      </c>
      <c r="B41" s="2" t="s">
        <v>42</v>
      </c>
      <c r="C41" s="89" t="s">
        <v>297</v>
      </c>
      <c r="D41" s="129" t="s">
        <v>303</v>
      </c>
      <c r="E41" s="19">
        <v>922.2</v>
      </c>
      <c r="F41" s="20">
        <v>683.18</v>
      </c>
      <c r="G41" s="21">
        <v>1605.38</v>
      </c>
      <c r="H41" s="19">
        <v>0</v>
      </c>
      <c r="I41" s="20">
        <v>0</v>
      </c>
      <c r="J41" s="21">
        <v>0</v>
      </c>
      <c r="K41" s="19">
        <v>0</v>
      </c>
      <c r="L41" s="20">
        <v>0</v>
      </c>
      <c r="M41" s="21">
        <v>0</v>
      </c>
      <c r="N41" s="19">
        <v>0</v>
      </c>
      <c r="O41" s="20">
        <v>0</v>
      </c>
      <c r="P41" s="21">
        <v>0</v>
      </c>
      <c r="Q41" s="19">
        <v>0</v>
      </c>
      <c r="R41" s="20">
        <v>0</v>
      </c>
      <c r="S41" s="21">
        <v>0</v>
      </c>
      <c r="T41" s="19">
        <v>1201.95</v>
      </c>
      <c r="U41" s="20">
        <v>1129.28</v>
      </c>
      <c r="V41" s="21">
        <v>2331.23</v>
      </c>
      <c r="W41" s="47">
        <v>2124.15</v>
      </c>
      <c r="X41" s="20">
        <v>1812.46</v>
      </c>
      <c r="Y41" s="21">
        <v>3936.61</v>
      </c>
    </row>
    <row r="42" spans="1:25" ht="13">
      <c r="A42" s="2" t="s">
        <v>263</v>
      </c>
      <c r="B42" s="2" t="s">
        <v>43</v>
      </c>
      <c r="C42" s="89" t="s">
        <v>297</v>
      </c>
      <c r="D42" s="129" t="s">
        <v>303</v>
      </c>
      <c r="E42" s="19">
        <v>2794.5</v>
      </c>
      <c r="F42" s="20">
        <v>1349.03</v>
      </c>
      <c r="G42" s="21">
        <v>4143.53</v>
      </c>
      <c r="H42" s="19">
        <v>243.98</v>
      </c>
      <c r="I42" s="20">
        <v>207</v>
      </c>
      <c r="J42" s="21">
        <v>450.98</v>
      </c>
      <c r="K42" s="19">
        <v>9058.9500000000007</v>
      </c>
      <c r="L42" s="20">
        <v>3371.63</v>
      </c>
      <c r="M42" s="21">
        <v>12430.58</v>
      </c>
      <c r="N42" s="19">
        <v>3913.28</v>
      </c>
      <c r="O42" s="20">
        <v>1895.1</v>
      </c>
      <c r="P42" s="21">
        <v>5808.38</v>
      </c>
      <c r="Q42" s="19">
        <v>2671.05</v>
      </c>
      <c r="R42" s="20">
        <v>1739.33</v>
      </c>
      <c r="S42" s="21">
        <v>4410.38</v>
      </c>
      <c r="T42" s="19">
        <v>2017.28</v>
      </c>
      <c r="U42" s="20">
        <v>2444.6999999999998</v>
      </c>
      <c r="V42" s="21">
        <v>4461.9799999999996</v>
      </c>
      <c r="W42" s="47">
        <v>20699.04</v>
      </c>
      <c r="X42" s="20">
        <v>11006.79</v>
      </c>
      <c r="Y42" s="21">
        <v>31705.83</v>
      </c>
    </row>
    <row r="43" spans="1:25" ht="13">
      <c r="A43" s="2" t="s">
        <v>264</v>
      </c>
      <c r="B43" s="2" t="s">
        <v>44</v>
      </c>
      <c r="C43" s="89" t="s">
        <v>297</v>
      </c>
      <c r="D43" s="129" t="s">
        <v>304</v>
      </c>
      <c r="E43" s="19">
        <v>80.25</v>
      </c>
      <c r="F43" s="20">
        <v>0</v>
      </c>
      <c r="G43" s="21">
        <v>80.25</v>
      </c>
      <c r="H43" s="19">
        <v>0</v>
      </c>
      <c r="I43" s="20">
        <v>0</v>
      </c>
      <c r="J43" s="21">
        <v>0</v>
      </c>
      <c r="K43" s="19">
        <v>0</v>
      </c>
      <c r="L43" s="20">
        <v>0</v>
      </c>
      <c r="M43" s="21">
        <v>0</v>
      </c>
      <c r="N43" s="19">
        <v>0</v>
      </c>
      <c r="O43" s="20">
        <v>304</v>
      </c>
      <c r="P43" s="21">
        <v>304</v>
      </c>
      <c r="Q43" s="19">
        <v>0</v>
      </c>
      <c r="R43" s="20">
        <v>0</v>
      </c>
      <c r="S43" s="21">
        <v>0</v>
      </c>
      <c r="T43" s="19">
        <v>0</v>
      </c>
      <c r="U43" s="20">
        <v>0</v>
      </c>
      <c r="V43" s="21">
        <v>0</v>
      </c>
      <c r="W43" s="47">
        <v>80.25</v>
      </c>
      <c r="X43" s="20">
        <v>304</v>
      </c>
      <c r="Y43" s="21">
        <v>384.25</v>
      </c>
    </row>
    <row r="44" spans="1:25" ht="13">
      <c r="A44" s="2" t="s">
        <v>264</v>
      </c>
      <c r="B44" s="2" t="s">
        <v>45</v>
      </c>
      <c r="C44" s="89" t="s">
        <v>297</v>
      </c>
      <c r="D44" s="129" t="s">
        <v>304</v>
      </c>
      <c r="E44" s="19">
        <v>0</v>
      </c>
      <c r="F44" s="20">
        <v>0</v>
      </c>
      <c r="G44" s="21">
        <v>0</v>
      </c>
      <c r="H44" s="19">
        <v>0</v>
      </c>
      <c r="I44" s="20">
        <v>0</v>
      </c>
      <c r="J44" s="21">
        <v>0</v>
      </c>
      <c r="K44" s="19">
        <v>0</v>
      </c>
      <c r="L44" s="20">
        <v>0</v>
      </c>
      <c r="M44" s="21">
        <v>0</v>
      </c>
      <c r="N44" s="19">
        <v>0</v>
      </c>
      <c r="O44" s="20">
        <v>305</v>
      </c>
      <c r="P44" s="21">
        <v>305</v>
      </c>
      <c r="Q44" s="19">
        <v>0</v>
      </c>
      <c r="R44" s="20">
        <v>0</v>
      </c>
      <c r="S44" s="21">
        <v>0</v>
      </c>
      <c r="T44" s="19">
        <v>0</v>
      </c>
      <c r="U44" s="20">
        <v>0</v>
      </c>
      <c r="V44" s="21">
        <v>0</v>
      </c>
      <c r="W44" s="47">
        <v>0</v>
      </c>
      <c r="X44" s="20">
        <v>305</v>
      </c>
      <c r="Y44" s="21">
        <v>305</v>
      </c>
    </row>
    <row r="45" spans="1:25" ht="13">
      <c r="A45" s="2" t="s">
        <v>264</v>
      </c>
      <c r="B45" s="2" t="s">
        <v>46</v>
      </c>
      <c r="C45" s="89" t="s">
        <v>297</v>
      </c>
      <c r="D45" s="129" t="s">
        <v>304</v>
      </c>
      <c r="E45" s="19">
        <v>9605.2000000000007</v>
      </c>
      <c r="F45" s="20">
        <v>0.46</v>
      </c>
      <c r="G45" s="21">
        <v>9605.66</v>
      </c>
      <c r="H45" s="19">
        <v>0</v>
      </c>
      <c r="I45" s="20">
        <v>0</v>
      </c>
      <c r="J45" s="21">
        <v>0</v>
      </c>
      <c r="K45" s="19">
        <v>0</v>
      </c>
      <c r="L45" s="20">
        <v>0</v>
      </c>
      <c r="M45" s="21">
        <v>0</v>
      </c>
      <c r="N45" s="19">
        <v>0</v>
      </c>
      <c r="O45" s="20">
        <v>0</v>
      </c>
      <c r="P45" s="21">
        <v>0</v>
      </c>
      <c r="Q45" s="19">
        <v>0</v>
      </c>
      <c r="R45" s="20">
        <v>0</v>
      </c>
      <c r="S45" s="21">
        <v>0</v>
      </c>
      <c r="T45" s="19">
        <v>0</v>
      </c>
      <c r="U45" s="20">
        <v>0</v>
      </c>
      <c r="V45" s="21">
        <v>0</v>
      </c>
      <c r="W45" s="47">
        <v>9605.2000000000007</v>
      </c>
      <c r="X45" s="20">
        <v>0.46</v>
      </c>
      <c r="Y45" s="21">
        <v>9605.66</v>
      </c>
    </row>
    <row r="46" spans="1:25" ht="13">
      <c r="A46" s="2" t="s">
        <v>264</v>
      </c>
      <c r="B46" s="2" t="s">
        <v>47</v>
      </c>
      <c r="C46" s="89" t="s">
        <v>297</v>
      </c>
      <c r="D46" s="129" t="s">
        <v>304</v>
      </c>
      <c r="E46" s="19">
        <v>8712.25</v>
      </c>
      <c r="F46" s="20">
        <v>0.45</v>
      </c>
      <c r="G46" s="21">
        <v>8712.7000000000007</v>
      </c>
      <c r="H46" s="19">
        <v>0</v>
      </c>
      <c r="I46" s="20">
        <v>0</v>
      </c>
      <c r="J46" s="21">
        <v>0</v>
      </c>
      <c r="K46" s="19">
        <v>0</v>
      </c>
      <c r="L46" s="20">
        <v>0</v>
      </c>
      <c r="M46" s="21">
        <v>0</v>
      </c>
      <c r="N46" s="19">
        <v>0</v>
      </c>
      <c r="O46" s="20">
        <v>6</v>
      </c>
      <c r="P46" s="21">
        <v>6</v>
      </c>
      <c r="Q46" s="19">
        <v>0</v>
      </c>
      <c r="R46" s="20">
        <v>0</v>
      </c>
      <c r="S46" s="21">
        <v>0</v>
      </c>
      <c r="T46" s="19">
        <v>0</v>
      </c>
      <c r="U46" s="20">
        <v>0</v>
      </c>
      <c r="V46" s="21">
        <v>0</v>
      </c>
      <c r="W46" s="47">
        <v>8712.25</v>
      </c>
      <c r="X46" s="20">
        <v>6.45</v>
      </c>
      <c r="Y46" s="21">
        <v>8718.7000000000007</v>
      </c>
    </row>
    <row r="47" spans="1:25" ht="13">
      <c r="A47" s="2" t="s">
        <v>264</v>
      </c>
      <c r="B47" s="2" t="s">
        <v>48</v>
      </c>
      <c r="C47" s="89" t="s">
        <v>297</v>
      </c>
      <c r="D47" s="129" t="s">
        <v>304</v>
      </c>
      <c r="E47" s="19">
        <v>0</v>
      </c>
      <c r="F47" s="20">
        <v>0</v>
      </c>
      <c r="G47" s="21">
        <v>0</v>
      </c>
      <c r="H47" s="19">
        <v>0</v>
      </c>
      <c r="I47" s="20">
        <v>0</v>
      </c>
      <c r="J47" s="21">
        <v>0</v>
      </c>
      <c r="K47" s="19">
        <v>7201.68</v>
      </c>
      <c r="L47" s="20">
        <v>61.9</v>
      </c>
      <c r="M47" s="21">
        <v>7263.58</v>
      </c>
      <c r="N47" s="19">
        <v>6606.04</v>
      </c>
      <c r="O47" s="20">
        <v>55.04</v>
      </c>
      <c r="P47" s="21">
        <v>6661.08</v>
      </c>
      <c r="Q47" s="19">
        <v>7619.14</v>
      </c>
      <c r="R47" s="20">
        <v>31.24</v>
      </c>
      <c r="S47" s="21">
        <v>7650.38</v>
      </c>
      <c r="T47" s="19">
        <v>5396.3</v>
      </c>
      <c r="U47" s="20">
        <v>42</v>
      </c>
      <c r="V47" s="21">
        <v>5438.3</v>
      </c>
      <c r="W47" s="47">
        <v>26823.16</v>
      </c>
      <c r="X47" s="20">
        <v>190.18</v>
      </c>
      <c r="Y47" s="21">
        <v>27013.34</v>
      </c>
    </row>
    <row r="48" spans="1:25" ht="13">
      <c r="A48" s="2" t="s">
        <v>264</v>
      </c>
      <c r="B48" s="2" t="s">
        <v>49</v>
      </c>
      <c r="C48" s="89" t="s">
        <v>297</v>
      </c>
      <c r="D48" s="129" t="s">
        <v>304</v>
      </c>
      <c r="E48" s="19">
        <v>0</v>
      </c>
      <c r="F48" s="20">
        <v>0</v>
      </c>
      <c r="G48" s="21">
        <v>0</v>
      </c>
      <c r="H48" s="19">
        <v>0</v>
      </c>
      <c r="I48" s="20">
        <v>0</v>
      </c>
      <c r="J48" s="21">
        <v>0</v>
      </c>
      <c r="K48" s="19">
        <v>5762.9</v>
      </c>
      <c r="L48" s="20">
        <v>33.18</v>
      </c>
      <c r="M48" s="21">
        <v>5796.08</v>
      </c>
      <c r="N48" s="19">
        <v>5098.1099999999997</v>
      </c>
      <c r="O48" s="20">
        <v>35.700000000000003</v>
      </c>
      <c r="P48" s="21">
        <v>5133.8100000000004</v>
      </c>
      <c r="Q48" s="19">
        <v>5643.46</v>
      </c>
      <c r="R48" s="20">
        <v>58.5</v>
      </c>
      <c r="S48" s="21">
        <v>5701.96</v>
      </c>
      <c r="T48" s="19">
        <v>7236.7</v>
      </c>
      <c r="U48" s="20">
        <v>68.709999999999994</v>
      </c>
      <c r="V48" s="21">
        <v>7305.41</v>
      </c>
      <c r="W48" s="47">
        <v>23741.17</v>
      </c>
      <c r="X48" s="20">
        <v>196.09</v>
      </c>
      <c r="Y48" s="21">
        <v>23937.26</v>
      </c>
    </row>
    <row r="49" spans="1:25" ht="13">
      <c r="A49" s="2" t="s">
        <v>264</v>
      </c>
      <c r="B49" s="2" t="s">
        <v>50</v>
      </c>
      <c r="C49" s="89" t="s">
        <v>297</v>
      </c>
      <c r="D49" s="129" t="s">
        <v>304</v>
      </c>
      <c r="E49" s="19">
        <v>0</v>
      </c>
      <c r="F49" s="20">
        <v>0</v>
      </c>
      <c r="G49" s="21">
        <v>0</v>
      </c>
      <c r="H49" s="19">
        <v>122.8</v>
      </c>
      <c r="I49" s="20">
        <v>0.76</v>
      </c>
      <c r="J49" s="21">
        <v>123.56</v>
      </c>
      <c r="K49" s="19">
        <v>0.9</v>
      </c>
      <c r="L49" s="20">
        <v>0</v>
      </c>
      <c r="M49" s="21">
        <v>0.9</v>
      </c>
      <c r="N49" s="19">
        <v>1249.8599999999999</v>
      </c>
      <c r="O49" s="20">
        <v>4.24</v>
      </c>
      <c r="P49" s="21">
        <v>1254.0999999999999</v>
      </c>
      <c r="Q49" s="19">
        <v>3159</v>
      </c>
      <c r="R49" s="20">
        <v>6.48</v>
      </c>
      <c r="S49" s="21">
        <v>3165.48</v>
      </c>
      <c r="T49" s="19">
        <v>4409.18</v>
      </c>
      <c r="U49" s="20">
        <v>26.54</v>
      </c>
      <c r="V49" s="21">
        <v>4435.72</v>
      </c>
      <c r="W49" s="47">
        <v>8941.74</v>
      </c>
      <c r="X49" s="20">
        <v>38.020000000000003</v>
      </c>
      <c r="Y49" s="21">
        <v>8979.76</v>
      </c>
    </row>
    <row r="50" spans="1:25" ht="13">
      <c r="A50" s="2" t="s">
        <v>264</v>
      </c>
      <c r="B50" s="2" t="s">
        <v>51</v>
      </c>
      <c r="C50" s="89" t="s">
        <v>297</v>
      </c>
      <c r="D50" s="129" t="s">
        <v>304</v>
      </c>
      <c r="E50" s="19">
        <v>0</v>
      </c>
      <c r="F50" s="20">
        <v>0</v>
      </c>
      <c r="G50" s="21">
        <v>0</v>
      </c>
      <c r="H50" s="19">
        <v>2.58</v>
      </c>
      <c r="I50" s="20">
        <v>0</v>
      </c>
      <c r="J50" s="21">
        <v>2.58</v>
      </c>
      <c r="K50" s="19">
        <v>0.92</v>
      </c>
      <c r="L50" s="20">
        <v>0</v>
      </c>
      <c r="M50" s="21">
        <v>0.92</v>
      </c>
      <c r="N50" s="19">
        <v>56.26</v>
      </c>
      <c r="O50" s="20">
        <v>0</v>
      </c>
      <c r="P50" s="21">
        <v>56.26</v>
      </c>
      <c r="Q50" s="19">
        <v>80.400000000000006</v>
      </c>
      <c r="R50" s="20">
        <v>0</v>
      </c>
      <c r="S50" s="21">
        <v>80.400000000000006</v>
      </c>
      <c r="T50" s="19">
        <v>76.84</v>
      </c>
      <c r="U50" s="20">
        <v>0</v>
      </c>
      <c r="V50" s="21">
        <v>76.84</v>
      </c>
      <c r="W50" s="47">
        <v>217</v>
      </c>
      <c r="X50" s="20">
        <v>0</v>
      </c>
      <c r="Y50" s="21">
        <v>217</v>
      </c>
    </row>
    <row r="51" spans="1:25" ht="13">
      <c r="A51" s="2" t="s">
        <v>264</v>
      </c>
      <c r="B51" s="2" t="s">
        <v>52</v>
      </c>
      <c r="C51" s="89" t="s">
        <v>297</v>
      </c>
      <c r="D51" s="129" t="s">
        <v>304</v>
      </c>
      <c r="E51" s="19">
        <v>14459.97</v>
      </c>
      <c r="F51" s="20">
        <v>836.66</v>
      </c>
      <c r="G51" s="21">
        <v>15296.63</v>
      </c>
      <c r="H51" s="19">
        <v>42186.79</v>
      </c>
      <c r="I51" s="20">
        <v>364.73</v>
      </c>
      <c r="J51" s="21">
        <v>42551.519999999997</v>
      </c>
      <c r="K51" s="19">
        <v>18112.59</v>
      </c>
      <c r="L51" s="20">
        <v>774.93</v>
      </c>
      <c r="M51" s="21">
        <v>18887.52</v>
      </c>
      <c r="N51" s="19">
        <v>15689.25</v>
      </c>
      <c r="O51" s="20">
        <v>2175.54</v>
      </c>
      <c r="P51" s="21">
        <v>17864.79</v>
      </c>
      <c r="Q51" s="19">
        <v>7567.78</v>
      </c>
      <c r="R51" s="20">
        <v>4315.47</v>
      </c>
      <c r="S51" s="21">
        <v>11883.25</v>
      </c>
      <c r="T51" s="19">
        <v>16653.099999999999</v>
      </c>
      <c r="U51" s="20">
        <v>4230.47</v>
      </c>
      <c r="V51" s="21">
        <v>20883.57</v>
      </c>
      <c r="W51" s="47">
        <v>114669.48</v>
      </c>
      <c r="X51" s="20">
        <v>12697.8</v>
      </c>
      <c r="Y51" s="21">
        <v>127367.28</v>
      </c>
    </row>
    <row r="52" spans="1:25" ht="13">
      <c r="A52" s="2" t="s">
        <v>264</v>
      </c>
      <c r="B52" s="2" t="s">
        <v>53</v>
      </c>
      <c r="C52" s="89" t="s">
        <v>297</v>
      </c>
      <c r="D52" s="129" t="s">
        <v>304</v>
      </c>
      <c r="E52" s="19">
        <v>42395.53</v>
      </c>
      <c r="F52" s="20">
        <v>1377.02</v>
      </c>
      <c r="G52" s="21">
        <v>43772.55</v>
      </c>
      <c r="H52" s="19">
        <v>22040.42</v>
      </c>
      <c r="I52" s="20">
        <v>317.36</v>
      </c>
      <c r="J52" s="21">
        <v>22357.78</v>
      </c>
      <c r="K52" s="19">
        <v>42271.53</v>
      </c>
      <c r="L52" s="20">
        <v>1067.3599999999999</v>
      </c>
      <c r="M52" s="21">
        <v>43338.89</v>
      </c>
      <c r="N52" s="19">
        <v>39253.9</v>
      </c>
      <c r="O52" s="20">
        <v>530.36</v>
      </c>
      <c r="P52" s="21">
        <v>39784.26</v>
      </c>
      <c r="Q52" s="19">
        <v>0.1</v>
      </c>
      <c r="R52" s="20">
        <v>0</v>
      </c>
      <c r="S52" s="21">
        <v>0.1</v>
      </c>
      <c r="T52" s="19">
        <v>137.56</v>
      </c>
      <c r="U52" s="20">
        <v>36.479999999999997</v>
      </c>
      <c r="V52" s="21">
        <v>174.04</v>
      </c>
      <c r="W52" s="47">
        <v>146099.04</v>
      </c>
      <c r="X52" s="20">
        <v>3328.58</v>
      </c>
      <c r="Y52" s="21">
        <v>149427.62</v>
      </c>
    </row>
    <row r="53" spans="1:25" ht="13">
      <c r="A53" s="2" t="s">
        <v>264</v>
      </c>
      <c r="B53" s="2" t="s">
        <v>54</v>
      </c>
      <c r="C53" s="89" t="s">
        <v>297</v>
      </c>
      <c r="D53" s="129" t="s">
        <v>304</v>
      </c>
      <c r="E53" s="19">
        <v>33151.29</v>
      </c>
      <c r="F53" s="20">
        <v>1248.7</v>
      </c>
      <c r="G53" s="21">
        <v>34399.99</v>
      </c>
      <c r="H53" s="19">
        <v>17005.349999999999</v>
      </c>
      <c r="I53" s="20">
        <v>4836.3500000000004</v>
      </c>
      <c r="J53" s="21">
        <v>21841.7</v>
      </c>
      <c r="K53" s="19">
        <v>13.68</v>
      </c>
      <c r="L53" s="20">
        <v>0</v>
      </c>
      <c r="M53" s="21">
        <v>13.68</v>
      </c>
      <c r="N53" s="19">
        <v>107.07</v>
      </c>
      <c r="O53" s="20">
        <v>1158.3</v>
      </c>
      <c r="P53" s="21">
        <v>1265.3699999999999</v>
      </c>
      <c r="Q53" s="19">
        <v>40959.43</v>
      </c>
      <c r="R53" s="20">
        <v>6347.79</v>
      </c>
      <c r="S53" s="21">
        <v>47307.22</v>
      </c>
      <c r="T53" s="19">
        <v>36899.449999999997</v>
      </c>
      <c r="U53" s="20">
        <v>4735.51</v>
      </c>
      <c r="V53" s="21">
        <v>41634.959999999999</v>
      </c>
      <c r="W53" s="47">
        <v>128136.27</v>
      </c>
      <c r="X53" s="20">
        <v>18326.650000000001</v>
      </c>
      <c r="Y53" s="21">
        <v>146462.92000000001</v>
      </c>
    </row>
    <row r="54" spans="1:25" ht="13">
      <c r="A54" s="2" t="s">
        <v>264</v>
      </c>
      <c r="B54" s="2" t="s">
        <v>55</v>
      </c>
      <c r="C54" s="89" t="s">
        <v>297</v>
      </c>
      <c r="D54" s="129" t="s">
        <v>304</v>
      </c>
      <c r="E54" s="19">
        <v>18407.060000000001</v>
      </c>
      <c r="F54" s="20">
        <v>1357.4</v>
      </c>
      <c r="G54" s="21">
        <v>19764.46</v>
      </c>
      <c r="H54" s="19">
        <v>10651.76</v>
      </c>
      <c r="I54" s="20">
        <v>446.56</v>
      </c>
      <c r="J54" s="21">
        <v>11098.32</v>
      </c>
      <c r="K54" s="19">
        <v>0</v>
      </c>
      <c r="L54" s="20">
        <v>0</v>
      </c>
      <c r="M54" s="21">
        <v>0</v>
      </c>
      <c r="N54" s="19">
        <v>0</v>
      </c>
      <c r="O54" s="20">
        <v>0</v>
      </c>
      <c r="P54" s="21">
        <v>0</v>
      </c>
      <c r="Q54" s="19">
        <v>0</v>
      </c>
      <c r="R54" s="20">
        <v>0</v>
      </c>
      <c r="S54" s="21">
        <v>0</v>
      </c>
      <c r="T54" s="19">
        <v>2484.1</v>
      </c>
      <c r="U54" s="20">
        <v>429.71</v>
      </c>
      <c r="V54" s="21">
        <v>2913.81</v>
      </c>
      <c r="W54" s="47">
        <v>31542.92</v>
      </c>
      <c r="X54" s="20">
        <v>2233.67</v>
      </c>
      <c r="Y54" s="21">
        <v>33776.589999999997</v>
      </c>
    </row>
    <row r="55" spans="1:25" ht="13">
      <c r="A55" s="2" t="s">
        <v>264</v>
      </c>
      <c r="B55" s="2" t="s">
        <v>56</v>
      </c>
      <c r="C55" s="89" t="s">
        <v>297</v>
      </c>
      <c r="D55" s="129" t="s">
        <v>302</v>
      </c>
      <c r="E55" s="19">
        <v>14950.31</v>
      </c>
      <c r="F55" s="20">
        <v>5310.63</v>
      </c>
      <c r="G55" s="21">
        <v>20260.939999999999</v>
      </c>
      <c r="H55" s="19">
        <v>15635.16</v>
      </c>
      <c r="I55" s="20">
        <v>6632.96</v>
      </c>
      <c r="J55" s="21">
        <v>22268.12</v>
      </c>
      <c r="K55" s="19">
        <v>6419.39</v>
      </c>
      <c r="L55" s="20">
        <v>4092.66</v>
      </c>
      <c r="M55" s="21">
        <v>10512.05</v>
      </c>
      <c r="N55" s="19">
        <v>11832.89</v>
      </c>
      <c r="O55" s="20">
        <v>5978.34</v>
      </c>
      <c r="P55" s="21">
        <v>17811.23</v>
      </c>
      <c r="Q55" s="19">
        <v>17218.580000000002</v>
      </c>
      <c r="R55" s="20">
        <v>7494.12</v>
      </c>
      <c r="S55" s="21">
        <v>24712.7</v>
      </c>
      <c r="T55" s="19">
        <v>20635.43</v>
      </c>
      <c r="U55" s="20">
        <v>8599.5</v>
      </c>
      <c r="V55" s="21">
        <v>29234.93</v>
      </c>
      <c r="W55" s="47">
        <v>86691.76</v>
      </c>
      <c r="X55" s="20">
        <v>38108.21</v>
      </c>
      <c r="Y55" s="21">
        <v>124799.97</v>
      </c>
    </row>
    <row r="56" spans="1:25" ht="13">
      <c r="A56" s="2" t="s">
        <v>265</v>
      </c>
      <c r="B56" s="2" t="s">
        <v>57</v>
      </c>
      <c r="C56" s="89" t="s">
        <v>297</v>
      </c>
      <c r="D56" s="129" t="s">
        <v>303</v>
      </c>
      <c r="E56" s="19">
        <v>756.57</v>
      </c>
      <c r="F56" s="20">
        <v>3788.46</v>
      </c>
      <c r="G56" s="21">
        <v>4545.03</v>
      </c>
      <c r="H56" s="19">
        <v>162.66</v>
      </c>
      <c r="I56" s="20">
        <v>7344.23</v>
      </c>
      <c r="J56" s="21">
        <v>7506.89</v>
      </c>
      <c r="K56" s="19">
        <v>770.67</v>
      </c>
      <c r="L56" s="20">
        <v>4460.76</v>
      </c>
      <c r="M56" s="21">
        <v>5231.43</v>
      </c>
      <c r="N56" s="19">
        <v>648.29</v>
      </c>
      <c r="O56" s="20">
        <v>3349.04</v>
      </c>
      <c r="P56" s="21">
        <v>3997.33</v>
      </c>
      <c r="Q56" s="19">
        <v>7226.31</v>
      </c>
      <c r="R56" s="20">
        <v>567.02</v>
      </c>
      <c r="S56" s="21">
        <v>7793.33</v>
      </c>
      <c r="T56" s="19">
        <v>7634.34</v>
      </c>
      <c r="U56" s="20">
        <v>970.66</v>
      </c>
      <c r="V56" s="21">
        <v>8605</v>
      </c>
      <c r="W56" s="47">
        <v>17198.84</v>
      </c>
      <c r="X56" s="20">
        <v>20480.169999999998</v>
      </c>
      <c r="Y56" s="21">
        <v>37679.01</v>
      </c>
    </row>
    <row r="57" spans="1:25" ht="13">
      <c r="A57" s="2" t="s">
        <v>266</v>
      </c>
      <c r="B57" s="2" t="s">
        <v>58</v>
      </c>
      <c r="C57" s="89" t="s">
        <v>297</v>
      </c>
      <c r="D57" s="129" t="s">
        <v>304</v>
      </c>
      <c r="E57" s="19">
        <v>0</v>
      </c>
      <c r="F57" s="20">
        <v>16720.88</v>
      </c>
      <c r="G57" s="21">
        <v>16720.88</v>
      </c>
      <c r="H57" s="19">
        <v>0</v>
      </c>
      <c r="I57" s="20">
        <v>18328.28</v>
      </c>
      <c r="J57" s="21">
        <v>18328.28</v>
      </c>
      <c r="K57" s="19">
        <v>0</v>
      </c>
      <c r="L57" s="20">
        <v>18402.310000000001</v>
      </c>
      <c r="M57" s="21">
        <v>18402.310000000001</v>
      </c>
      <c r="N57" s="19">
        <v>0</v>
      </c>
      <c r="O57" s="20">
        <v>18431.37</v>
      </c>
      <c r="P57" s="21">
        <v>18431.37</v>
      </c>
      <c r="Q57" s="19">
        <v>7.0000000000000007E-2</v>
      </c>
      <c r="R57" s="20">
        <v>14202.2</v>
      </c>
      <c r="S57" s="21">
        <v>14202.27</v>
      </c>
      <c r="T57" s="19">
        <v>0.15</v>
      </c>
      <c r="U57" s="20">
        <v>16855.27</v>
      </c>
      <c r="V57" s="21">
        <v>16855.419999999998</v>
      </c>
      <c r="W57" s="47">
        <v>0.22</v>
      </c>
      <c r="X57" s="20">
        <v>102940.31</v>
      </c>
      <c r="Y57" s="21">
        <v>102940.53</v>
      </c>
    </row>
    <row r="58" spans="1:25" ht="13">
      <c r="A58" s="25" t="s">
        <v>267</v>
      </c>
      <c r="B58" s="25" t="s">
        <v>59</v>
      </c>
      <c r="C58" s="89" t="s">
        <v>297</v>
      </c>
      <c r="D58" s="129" t="s">
        <v>298</v>
      </c>
      <c r="E58" s="19">
        <v>4014.75</v>
      </c>
      <c r="F58" s="20">
        <v>2843.5</v>
      </c>
      <c r="G58" s="21">
        <v>6858.25</v>
      </c>
      <c r="H58" s="19">
        <v>4928.45</v>
      </c>
      <c r="I58" s="20">
        <v>4119.75</v>
      </c>
      <c r="J58" s="21">
        <v>9048.2000000000007</v>
      </c>
      <c r="K58" s="19">
        <v>4704.6499999999996</v>
      </c>
      <c r="L58" s="20">
        <v>3561.4</v>
      </c>
      <c r="M58" s="21">
        <v>8266.0499999999993</v>
      </c>
      <c r="N58" s="19">
        <v>6308.55</v>
      </c>
      <c r="O58" s="20">
        <v>3701</v>
      </c>
      <c r="P58" s="21">
        <v>10009.549999999999</v>
      </c>
      <c r="Q58" s="19">
        <v>5454.9</v>
      </c>
      <c r="R58" s="20">
        <v>3188.1</v>
      </c>
      <c r="S58" s="21">
        <v>8643</v>
      </c>
      <c r="T58" s="19">
        <v>3907.1</v>
      </c>
      <c r="U58" s="20">
        <v>3277.8</v>
      </c>
      <c r="V58" s="21">
        <v>7184.9</v>
      </c>
      <c r="W58" s="47">
        <v>29318.400000000001</v>
      </c>
      <c r="X58" s="20">
        <v>20691.55</v>
      </c>
      <c r="Y58" s="21">
        <v>50009.95</v>
      </c>
    </row>
    <row r="59" spans="1:25" ht="13">
      <c r="A59" s="2" t="s">
        <v>268</v>
      </c>
      <c r="B59" s="2" t="s">
        <v>60</v>
      </c>
      <c r="C59" s="89" t="s">
        <v>297</v>
      </c>
      <c r="D59" s="129" t="s">
        <v>303</v>
      </c>
      <c r="E59" s="19">
        <v>8072.1</v>
      </c>
      <c r="F59" s="20">
        <v>3127.4</v>
      </c>
      <c r="G59" s="21">
        <v>11199.5</v>
      </c>
      <c r="H59" s="19">
        <v>7851.7</v>
      </c>
      <c r="I59" s="20">
        <v>4016.1</v>
      </c>
      <c r="J59" s="21">
        <v>11867.8</v>
      </c>
      <c r="K59" s="19">
        <v>8274.2999999999993</v>
      </c>
      <c r="L59" s="20">
        <v>8447.4</v>
      </c>
      <c r="M59" s="21">
        <v>16721.7</v>
      </c>
      <c r="N59" s="19">
        <v>9853.2999999999993</v>
      </c>
      <c r="O59" s="20">
        <v>7874.1</v>
      </c>
      <c r="P59" s="21">
        <v>17727.400000000001</v>
      </c>
      <c r="Q59" s="19">
        <v>11353.8</v>
      </c>
      <c r="R59" s="20">
        <v>5310.7</v>
      </c>
      <c r="S59" s="21">
        <v>16664.5</v>
      </c>
      <c r="T59" s="19">
        <v>8608.9</v>
      </c>
      <c r="U59" s="20">
        <v>4937.3999999999996</v>
      </c>
      <c r="V59" s="21">
        <v>13546.3</v>
      </c>
      <c r="W59" s="47">
        <v>54014.1</v>
      </c>
      <c r="X59" s="20">
        <v>33713.1</v>
      </c>
      <c r="Y59" s="21">
        <v>87727.2</v>
      </c>
    </row>
    <row r="60" spans="1:25" ht="13">
      <c r="A60" s="2" t="s">
        <v>268</v>
      </c>
      <c r="B60" s="2" t="s">
        <v>61</v>
      </c>
      <c r="C60" s="89" t="s">
        <v>297</v>
      </c>
      <c r="D60" s="129" t="s">
        <v>303</v>
      </c>
      <c r="E60" s="19">
        <v>9073.7000000000007</v>
      </c>
      <c r="F60" s="20">
        <v>2515.6999999999998</v>
      </c>
      <c r="G60" s="21">
        <v>11589.4</v>
      </c>
      <c r="H60" s="19">
        <v>7393.8</v>
      </c>
      <c r="I60" s="20">
        <v>3769.2</v>
      </c>
      <c r="J60" s="21">
        <v>11163</v>
      </c>
      <c r="K60" s="19">
        <v>4538.8999999999996</v>
      </c>
      <c r="L60" s="20">
        <v>4109.8999999999996</v>
      </c>
      <c r="M60" s="21">
        <v>8648.7999999999993</v>
      </c>
      <c r="N60" s="19">
        <v>0</v>
      </c>
      <c r="O60" s="20">
        <v>0</v>
      </c>
      <c r="P60" s="21">
        <v>0</v>
      </c>
      <c r="Q60" s="19">
        <v>1413.2</v>
      </c>
      <c r="R60" s="20">
        <v>1627.3</v>
      </c>
      <c r="S60" s="21">
        <v>3040.5</v>
      </c>
      <c r="T60" s="19">
        <v>4997.1000000000004</v>
      </c>
      <c r="U60" s="20">
        <v>4319.3</v>
      </c>
      <c r="V60" s="21">
        <v>9316.4</v>
      </c>
      <c r="W60" s="47">
        <v>27416.7</v>
      </c>
      <c r="X60" s="20">
        <v>16341.4</v>
      </c>
      <c r="Y60" s="21">
        <v>43758.1</v>
      </c>
    </row>
    <row r="61" spans="1:25" ht="13">
      <c r="A61" s="2" t="s">
        <v>269</v>
      </c>
      <c r="B61" s="2" t="s">
        <v>62</v>
      </c>
      <c r="C61" s="89" t="s">
        <v>297</v>
      </c>
      <c r="D61" s="129" t="s">
        <v>303</v>
      </c>
      <c r="E61" s="19">
        <v>11614.25</v>
      </c>
      <c r="F61" s="20">
        <v>3255.8</v>
      </c>
      <c r="G61" s="21">
        <v>14870.05</v>
      </c>
      <c r="H61" s="19">
        <v>8459.1</v>
      </c>
      <c r="I61" s="20">
        <v>4105.25</v>
      </c>
      <c r="J61" s="21">
        <v>12564.35</v>
      </c>
      <c r="K61" s="19">
        <v>7968.25</v>
      </c>
      <c r="L61" s="20">
        <v>9969.65</v>
      </c>
      <c r="M61" s="21">
        <v>17937.900000000001</v>
      </c>
      <c r="N61" s="19">
        <v>9754.35</v>
      </c>
      <c r="O61" s="20">
        <v>6585.35</v>
      </c>
      <c r="P61" s="21">
        <v>16339.7</v>
      </c>
      <c r="Q61" s="19">
        <v>10958.95</v>
      </c>
      <c r="R61" s="20">
        <v>5868.15</v>
      </c>
      <c r="S61" s="21">
        <v>16827.099999999999</v>
      </c>
      <c r="T61" s="19">
        <v>8528.4500000000007</v>
      </c>
      <c r="U61" s="20">
        <v>5305.7</v>
      </c>
      <c r="V61" s="21">
        <v>13834.15</v>
      </c>
      <c r="W61" s="47">
        <v>57283.35</v>
      </c>
      <c r="X61" s="20">
        <v>35089.9</v>
      </c>
      <c r="Y61" s="21">
        <v>92373.25</v>
      </c>
    </row>
    <row r="62" spans="1:25" ht="13">
      <c r="A62" s="2" t="s">
        <v>270</v>
      </c>
      <c r="B62" s="2" t="s">
        <v>63</v>
      </c>
      <c r="C62" s="89" t="s">
        <v>297</v>
      </c>
      <c r="D62" s="129" t="s">
        <v>298</v>
      </c>
      <c r="E62" s="19">
        <v>1148.8499999999999</v>
      </c>
      <c r="F62" s="20">
        <v>172.75</v>
      </c>
      <c r="G62" s="21">
        <v>1321.6</v>
      </c>
      <c r="H62" s="19">
        <v>274.2</v>
      </c>
      <c r="I62" s="20">
        <v>345.55</v>
      </c>
      <c r="J62" s="21">
        <v>619.75</v>
      </c>
      <c r="K62" s="19">
        <v>1941</v>
      </c>
      <c r="L62" s="20">
        <v>1357.35</v>
      </c>
      <c r="M62" s="21">
        <v>3298.35</v>
      </c>
      <c r="N62" s="19">
        <v>435.7</v>
      </c>
      <c r="O62" s="20">
        <v>233.75</v>
      </c>
      <c r="P62" s="21">
        <v>669.45</v>
      </c>
      <c r="Q62" s="19">
        <v>0</v>
      </c>
      <c r="R62" s="20">
        <v>0</v>
      </c>
      <c r="S62" s="21">
        <v>0</v>
      </c>
      <c r="T62" s="19">
        <v>0</v>
      </c>
      <c r="U62" s="20">
        <v>0</v>
      </c>
      <c r="V62" s="21">
        <v>0</v>
      </c>
      <c r="W62" s="47">
        <v>3799.75</v>
      </c>
      <c r="X62" s="20">
        <v>2109.4</v>
      </c>
      <c r="Y62" s="21">
        <v>5909.15</v>
      </c>
    </row>
    <row r="63" spans="1:25" ht="13">
      <c r="A63" s="2" t="s">
        <v>270</v>
      </c>
      <c r="B63" s="2" t="s">
        <v>64</v>
      </c>
      <c r="C63" s="89" t="s">
        <v>297</v>
      </c>
      <c r="D63" s="129" t="s">
        <v>298</v>
      </c>
      <c r="E63" s="19">
        <v>859.95</v>
      </c>
      <c r="F63" s="20">
        <v>456.3</v>
      </c>
      <c r="G63" s="21">
        <v>1316.25</v>
      </c>
      <c r="H63" s="19">
        <v>490.1</v>
      </c>
      <c r="I63" s="20">
        <v>375.05</v>
      </c>
      <c r="J63" s="21">
        <v>865.15</v>
      </c>
      <c r="K63" s="19">
        <v>2044.45</v>
      </c>
      <c r="L63" s="20">
        <v>662.3</v>
      </c>
      <c r="M63" s="21">
        <v>2706.75</v>
      </c>
      <c r="N63" s="19">
        <v>400.55</v>
      </c>
      <c r="O63" s="20">
        <v>228.5</v>
      </c>
      <c r="P63" s="21">
        <v>629.04999999999995</v>
      </c>
      <c r="Q63" s="19">
        <v>0</v>
      </c>
      <c r="R63" s="20">
        <v>0</v>
      </c>
      <c r="S63" s="21">
        <v>0</v>
      </c>
      <c r="T63" s="19">
        <v>978.15</v>
      </c>
      <c r="U63" s="20">
        <v>460.9</v>
      </c>
      <c r="V63" s="21">
        <v>1439.05</v>
      </c>
      <c r="W63" s="47">
        <v>4773.2</v>
      </c>
      <c r="X63" s="20">
        <v>2183.0500000000002</v>
      </c>
      <c r="Y63" s="21">
        <v>6956.25</v>
      </c>
    </row>
    <row r="64" spans="1:25" ht="13">
      <c r="A64" s="2" t="s">
        <v>271</v>
      </c>
      <c r="B64" s="2" t="s">
        <v>65</v>
      </c>
      <c r="C64" s="89" t="s">
        <v>297</v>
      </c>
      <c r="D64" s="129" t="s">
        <v>303</v>
      </c>
      <c r="E64" s="19">
        <v>8401.9500000000007</v>
      </c>
      <c r="F64" s="20">
        <v>4192.47</v>
      </c>
      <c r="G64" s="21">
        <v>12594.42</v>
      </c>
      <c r="H64" s="19">
        <v>5424.84</v>
      </c>
      <c r="I64" s="20">
        <v>5172.03</v>
      </c>
      <c r="J64" s="21">
        <v>10596.87</v>
      </c>
      <c r="K64" s="19">
        <v>3477.6</v>
      </c>
      <c r="L64" s="20">
        <v>7343.19</v>
      </c>
      <c r="M64" s="21">
        <v>10820.79</v>
      </c>
      <c r="N64" s="19">
        <v>3632.49</v>
      </c>
      <c r="O64" s="20">
        <v>2546.2800000000002</v>
      </c>
      <c r="P64" s="21">
        <v>6178.77</v>
      </c>
      <c r="Q64" s="19">
        <v>0</v>
      </c>
      <c r="R64" s="20">
        <v>0</v>
      </c>
      <c r="S64" s="21">
        <v>0</v>
      </c>
      <c r="T64" s="19">
        <v>1461.6</v>
      </c>
      <c r="U64" s="20">
        <v>646.11</v>
      </c>
      <c r="V64" s="21">
        <v>2107.71</v>
      </c>
      <c r="W64" s="47">
        <v>22398.48</v>
      </c>
      <c r="X64" s="20">
        <v>19900.080000000002</v>
      </c>
      <c r="Y64" s="21">
        <v>42298.559999999998</v>
      </c>
    </row>
    <row r="65" spans="1:25" ht="13">
      <c r="A65" s="2" t="s">
        <v>271</v>
      </c>
      <c r="B65" s="2" t="s">
        <v>66</v>
      </c>
      <c r="C65" s="89" t="s">
        <v>297</v>
      </c>
      <c r="D65" s="129" t="s">
        <v>303</v>
      </c>
      <c r="E65" s="19">
        <v>6436.35</v>
      </c>
      <c r="F65" s="20">
        <v>4171.05</v>
      </c>
      <c r="G65" s="21">
        <v>10607.4</v>
      </c>
      <c r="H65" s="19">
        <v>6102.09</v>
      </c>
      <c r="I65" s="20">
        <v>4229.1000000000004</v>
      </c>
      <c r="J65" s="21">
        <v>10331.19</v>
      </c>
      <c r="K65" s="19">
        <v>202.23</v>
      </c>
      <c r="L65" s="20">
        <v>2056.86</v>
      </c>
      <c r="M65" s="21">
        <v>2259.09</v>
      </c>
      <c r="N65" s="19">
        <v>0</v>
      </c>
      <c r="O65" s="20">
        <v>0</v>
      </c>
      <c r="P65" s="21">
        <v>0</v>
      </c>
      <c r="Q65" s="19">
        <v>0.09</v>
      </c>
      <c r="R65" s="20">
        <v>0</v>
      </c>
      <c r="S65" s="21">
        <v>0.09</v>
      </c>
      <c r="T65" s="19">
        <v>0</v>
      </c>
      <c r="U65" s="20">
        <v>0</v>
      </c>
      <c r="V65" s="21">
        <v>0</v>
      </c>
      <c r="W65" s="47">
        <v>12740.76</v>
      </c>
      <c r="X65" s="20">
        <v>10457.01</v>
      </c>
      <c r="Y65" s="21">
        <v>23197.77</v>
      </c>
    </row>
    <row r="66" spans="1:25" ht="13">
      <c r="A66" s="2" t="s">
        <v>271</v>
      </c>
      <c r="B66" s="2" t="s">
        <v>67</v>
      </c>
      <c r="C66" s="89" t="s">
        <v>297</v>
      </c>
      <c r="D66" s="129" t="s">
        <v>303</v>
      </c>
      <c r="E66" s="19">
        <v>4697.37</v>
      </c>
      <c r="F66" s="20">
        <v>3633.3</v>
      </c>
      <c r="G66" s="21">
        <v>8330.67</v>
      </c>
      <c r="H66" s="19">
        <v>3475.62</v>
      </c>
      <c r="I66" s="20">
        <v>4842.3599999999997</v>
      </c>
      <c r="J66" s="21">
        <v>8317.98</v>
      </c>
      <c r="K66" s="19">
        <v>3103.92</v>
      </c>
      <c r="L66" s="20">
        <v>6840.54</v>
      </c>
      <c r="M66" s="21">
        <v>9944.4599999999991</v>
      </c>
      <c r="N66" s="19">
        <v>3643.47</v>
      </c>
      <c r="O66" s="20">
        <v>3197.97</v>
      </c>
      <c r="P66" s="21">
        <v>6841.44</v>
      </c>
      <c r="Q66" s="19">
        <v>2763.45</v>
      </c>
      <c r="R66" s="20">
        <v>6587.1</v>
      </c>
      <c r="S66" s="21">
        <v>9350.5499999999993</v>
      </c>
      <c r="T66" s="19">
        <v>3437.73</v>
      </c>
      <c r="U66" s="20">
        <v>5807.34</v>
      </c>
      <c r="V66" s="21">
        <v>9245.07</v>
      </c>
      <c r="W66" s="47">
        <v>21121.56</v>
      </c>
      <c r="X66" s="20">
        <v>30908.61</v>
      </c>
      <c r="Y66" s="21">
        <v>52030.17</v>
      </c>
    </row>
    <row r="67" spans="1:25" ht="13">
      <c r="A67" s="2" t="s">
        <v>271</v>
      </c>
      <c r="B67" s="2" t="s">
        <v>68</v>
      </c>
      <c r="C67" s="89" t="s">
        <v>297</v>
      </c>
      <c r="D67" s="129" t="s">
        <v>303</v>
      </c>
      <c r="E67" s="19">
        <v>6775.29</v>
      </c>
      <c r="F67" s="20">
        <v>3703.41</v>
      </c>
      <c r="G67" s="21">
        <v>10478.700000000001</v>
      </c>
      <c r="H67" s="19">
        <v>6465.15</v>
      </c>
      <c r="I67" s="20">
        <v>4350.33</v>
      </c>
      <c r="J67" s="21">
        <v>10815.48</v>
      </c>
      <c r="K67" s="19">
        <v>3172.14</v>
      </c>
      <c r="L67" s="20">
        <v>5702.94</v>
      </c>
      <c r="M67" s="21">
        <v>8875.08</v>
      </c>
      <c r="N67" s="19">
        <v>2159.46</v>
      </c>
      <c r="O67" s="20">
        <v>1820.79</v>
      </c>
      <c r="P67" s="21">
        <v>3980.25</v>
      </c>
      <c r="Q67" s="19">
        <v>1989.45</v>
      </c>
      <c r="R67" s="20">
        <v>3745.8</v>
      </c>
      <c r="S67" s="21">
        <v>5735.25</v>
      </c>
      <c r="T67" s="19">
        <v>1724.58</v>
      </c>
      <c r="U67" s="20">
        <v>3802.32</v>
      </c>
      <c r="V67" s="21">
        <v>5526.9</v>
      </c>
      <c r="W67" s="47">
        <v>22286.07</v>
      </c>
      <c r="X67" s="20">
        <v>23125.59</v>
      </c>
      <c r="Y67" s="21">
        <v>45411.66</v>
      </c>
    </row>
    <row r="68" spans="1:25" ht="13">
      <c r="A68" s="2" t="s">
        <v>272</v>
      </c>
      <c r="B68" s="2" t="s">
        <v>69</v>
      </c>
      <c r="C68" s="89" t="s">
        <v>297</v>
      </c>
      <c r="D68" s="129" t="s">
        <v>303</v>
      </c>
      <c r="E68" s="19">
        <v>10117.200000000001</v>
      </c>
      <c r="F68" s="20">
        <v>12540.2</v>
      </c>
      <c r="G68" s="21">
        <v>22657.4</v>
      </c>
      <c r="H68" s="19">
        <v>8301.2000000000007</v>
      </c>
      <c r="I68" s="20">
        <v>13222.1</v>
      </c>
      <c r="J68" s="21">
        <v>21523.3</v>
      </c>
      <c r="K68" s="19">
        <v>2710</v>
      </c>
      <c r="L68" s="20">
        <v>24370.400000000001</v>
      </c>
      <c r="M68" s="21">
        <v>27080.400000000001</v>
      </c>
      <c r="N68" s="19">
        <v>4518.95</v>
      </c>
      <c r="O68" s="20">
        <v>13924.95</v>
      </c>
      <c r="P68" s="21">
        <v>18443.900000000001</v>
      </c>
      <c r="Q68" s="19">
        <v>12285.2</v>
      </c>
      <c r="R68" s="20">
        <v>12756.15</v>
      </c>
      <c r="S68" s="21">
        <v>25041.35</v>
      </c>
      <c r="T68" s="19">
        <v>676.6</v>
      </c>
      <c r="U68" s="20">
        <v>1090.1500000000001</v>
      </c>
      <c r="V68" s="21">
        <v>1766.75</v>
      </c>
      <c r="W68" s="47">
        <v>38609.15</v>
      </c>
      <c r="X68" s="20">
        <v>77903.95</v>
      </c>
      <c r="Y68" s="21">
        <v>116513.1</v>
      </c>
    </row>
    <row r="69" spans="1:25" ht="13">
      <c r="A69" s="2" t="s">
        <v>273</v>
      </c>
      <c r="B69" s="2" t="s">
        <v>70</v>
      </c>
      <c r="C69" s="89" t="s">
        <v>297</v>
      </c>
      <c r="D69" s="129" t="s">
        <v>303</v>
      </c>
      <c r="E69" s="19">
        <v>1271.07</v>
      </c>
      <c r="F69" s="20">
        <v>1323.22</v>
      </c>
      <c r="G69" s="21">
        <v>2594.29</v>
      </c>
      <c r="H69" s="19">
        <v>382.44</v>
      </c>
      <c r="I69" s="20">
        <v>3856.16</v>
      </c>
      <c r="J69" s="21">
        <v>4238.6000000000004</v>
      </c>
      <c r="K69" s="19">
        <v>706.82</v>
      </c>
      <c r="L69" s="20">
        <v>4610.55</v>
      </c>
      <c r="M69" s="21">
        <v>5317.37</v>
      </c>
      <c r="N69" s="19">
        <v>763.75</v>
      </c>
      <c r="O69" s="20">
        <v>5663.69</v>
      </c>
      <c r="P69" s="21">
        <v>6427.44</v>
      </c>
      <c r="Q69" s="19">
        <v>1210.05</v>
      </c>
      <c r="R69" s="20">
        <v>3420.96</v>
      </c>
      <c r="S69" s="21">
        <v>4631.01</v>
      </c>
      <c r="T69" s="19">
        <v>235.94</v>
      </c>
      <c r="U69" s="20">
        <v>7133.77</v>
      </c>
      <c r="V69" s="21">
        <v>7369.71</v>
      </c>
      <c r="W69" s="47">
        <v>4570.07</v>
      </c>
      <c r="X69" s="20">
        <v>26008.35</v>
      </c>
      <c r="Y69" s="21">
        <v>30578.42</v>
      </c>
    </row>
    <row r="70" spans="1:25" ht="13">
      <c r="A70" s="2" t="s">
        <v>274</v>
      </c>
      <c r="B70" s="2" t="s">
        <v>71</v>
      </c>
      <c r="C70" s="89" t="s">
        <v>297</v>
      </c>
      <c r="D70" s="129" t="s">
        <v>302</v>
      </c>
      <c r="E70" s="19">
        <v>0</v>
      </c>
      <c r="F70" s="20">
        <v>0</v>
      </c>
      <c r="G70" s="21">
        <v>0</v>
      </c>
      <c r="H70" s="19">
        <v>38.5</v>
      </c>
      <c r="I70" s="20">
        <v>185.3</v>
      </c>
      <c r="J70" s="21">
        <v>223.8</v>
      </c>
      <c r="K70" s="19">
        <v>8823.7000000000007</v>
      </c>
      <c r="L70" s="20">
        <v>3643.9</v>
      </c>
      <c r="M70" s="21">
        <v>12467.6</v>
      </c>
      <c r="N70" s="19">
        <v>5671.9</v>
      </c>
      <c r="O70" s="20">
        <v>3478.5</v>
      </c>
      <c r="P70" s="21">
        <v>9150.4</v>
      </c>
      <c r="Q70" s="19">
        <v>18196</v>
      </c>
      <c r="R70" s="20">
        <v>8758.7000000000007</v>
      </c>
      <c r="S70" s="21">
        <v>26954.7</v>
      </c>
      <c r="T70" s="19">
        <v>30664.1</v>
      </c>
      <c r="U70" s="20">
        <v>7590.6</v>
      </c>
      <c r="V70" s="21">
        <v>38254.699999999997</v>
      </c>
      <c r="W70" s="47">
        <v>63394.2</v>
      </c>
      <c r="X70" s="20">
        <v>23657</v>
      </c>
      <c r="Y70" s="21">
        <v>87051.199999999997</v>
      </c>
    </row>
    <row r="71" spans="1:25" ht="13">
      <c r="A71" s="2" t="s">
        <v>275</v>
      </c>
      <c r="B71" s="2" t="s">
        <v>72</v>
      </c>
      <c r="C71" s="89" t="s">
        <v>297</v>
      </c>
      <c r="D71" s="129" t="s">
        <v>302</v>
      </c>
      <c r="E71" s="19">
        <v>1719.5</v>
      </c>
      <c r="F71" s="20">
        <v>1940.55</v>
      </c>
      <c r="G71" s="21">
        <v>3660.05</v>
      </c>
      <c r="H71" s="19">
        <v>0</v>
      </c>
      <c r="I71" s="20">
        <v>0</v>
      </c>
      <c r="J71" s="21">
        <v>0</v>
      </c>
      <c r="K71" s="19">
        <v>0</v>
      </c>
      <c r="L71" s="20">
        <v>0</v>
      </c>
      <c r="M71" s="21">
        <v>0</v>
      </c>
      <c r="N71" s="19">
        <v>0</v>
      </c>
      <c r="O71" s="20">
        <v>0</v>
      </c>
      <c r="P71" s="21">
        <v>0</v>
      </c>
      <c r="Q71" s="19">
        <v>1694.55</v>
      </c>
      <c r="R71" s="20">
        <v>1153.55</v>
      </c>
      <c r="S71" s="21">
        <v>2848.1</v>
      </c>
      <c r="T71" s="19">
        <v>5386.2</v>
      </c>
      <c r="U71" s="20">
        <v>3949</v>
      </c>
      <c r="V71" s="21">
        <v>9335.2000000000007</v>
      </c>
      <c r="W71" s="47">
        <v>8800.25</v>
      </c>
      <c r="X71" s="20">
        <v>7043.1</v>
      </c>
      <c r="Y71" s="21">
        <v>15843.35</v>
      </c>
    </row>
    <row r="72" spans="1:25" ht="13">
      <c r="A72" s="2" t="s">
        <v>275</v>
      </c>
      <c r="B72" s="2" t="s">
        <v>73</v>
      </c>
      <c r="C72" s="89" t="s">
        <v>297</v>
      </c>
      <c r="D72" s="129" t="s">
        <v>302</v>
      </c>
      <c r="E72" s="19">
        <v>1734.5</v>
      </c>
      <c r="F72" s="20">
        <v>2007.85</v>
      </c>
      <c r="G72" s="21">
        <v>3742.35</v>
      </c>
      <c r="H72" s="19">
        <v>1752.05</v>
      </c>
      <c r="I72" s="20">
        <v>1442.2</v>
      </c>
      <c r="J72" s="21">
        <v>3194.25</v>
      </c>
      <c r="K72" s="19">
        <v>0</v>
      </c>
      <c r="L72" s="20">
        <v>0</v>
      </c>
      <c r="M72" s="21">
        <v>0</v>
      </c>
      <c r="N72" s="19">
        <v>0</v>
      </c>
      <c r="O72" s="20">
        <v>0</v>
      </c>
      <c r="P72" s="21">
        <v>0</v>
      </c>
      <c r="Q72" s="19">
        <v>0</v>
      </c>
      <c r="R72" s="20">
        <v>0</v>
      </c>
      <c r="S72" s="21">
        <v>0</v>
      </c>
      <c r="T72" s="19">
        <v>1481.45</v>
      </c>
      <c r="U72" s="20">
        <v>1824.6</v>
      </c>
      <c r="V72" s="21">
        <v>3306.05</v>
      </c>
      <c r="W72" s="47">
        <v>4968</v>
      </c>
      <c r="X72" s="20">
        <v>5274.65</v>
      </c>
      <c r="Y72" s="21">
        <v>10242.65</v>
      </c>
    </row>
    <row r="73" spans="1:25" ht="13">
      <c r="A73" s="2" t="s">
        <v>275</v>
      </c>
      <c r="B73" s="2" t="s">
        <v>74</v>
      </c>
      <c r="C73" s="89" t="s">
        <v>297</v>
      </c>
      <c r="D73" s="129" t="s">
        <v>302</v>
      </c>
      <c r="E73" s="19">
        <v>465.35</v>
      </c>
      <c r="F73" s="20">
        <v>539.20000000000005</v>
      </c>
      <c r="G73" s="21">
        <v>1004.55</v>
      </c>
      <c r="H73" s="19">
        <v>1437.05</v>
      </c>
      <c r="I73" s="20">
        <v>1560.2</v>
      </c>
      <c r="J73" s="21">
        <v>2997.25</v>
      </c>
      <c r="K73" s="19">
        <v>3904.85</v>
      </c>
      <c r="L73" s="20">
        <v>3230.45</v>
      </c>
      <c r="M73" s="21">
        <v>7135.3</v>
      </c>
      <c r="N73" s="19">
        <v>2939</v>
      </c>
      <c r="O73" s="20">
        <v>4421.95</v>
      </c>
      <c r="P73" s="21">
        <v>7360.95</v>
      </c>
      <c r="Q73" s="19">
        <v>2456.4499999999998</v>
      </c>
      <c r="R73" s="20">
        <v>3323.4</v>
      </c>
      <c r="S73" s="21">
        <v>5779.85</v>
      </c>
      <c r="T73" s="19">
        <v>5943.2</v>
      </c>
      <c r="U73" s="20">
        <v>4962.6499999999996</v>
      </c>
      <c r="V73" s="21">
        <v>10905.85</v>
      </c>
      <c r="W73" s="47">
        <v>17145.900000000001</v>
      </c>
      <c r="X73" s="20">
        <v>18037.849999999999</v>
      </c>
      <c r="Y73" s="21">
        <v>35183.75</v>
      </c>
    </row>
    <row r="74" spans="1:25" ht="13">
      <c r="A74" s="2" t="s">
        <v>275</v>
      </c>
      <c r="B74" s="2" t="s">
        <v>75</v>
      </c>
      <c r="C74" s="89" t="s">
        <v>297</v>
      </c>
      <c r="D74" s="129" t="s">
        <v>302</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row>
    <row r="75" spans="1:25" ht="13">
      <c r="A75" s="2" t="s">
        <v>275</v>
      </c>
      <c r="B75" s="2" t="s">
        <v>76</v>
      </c>
      <c r="C75" s="89" t="s">
        <v>297</v>
      </c>
      <c r="D75" s="129" t="s">
        <v>302</v>
      </c>
      <c r="E75" s="19">
        <v>0</v>
      </c>
      <c r="F75" s="20">
        <v>0</v>
      </c>
      <c r="G75" s="21">
        <v>0</v>
      </c>
      <c r="H75" s="19">
        <v>0</v>
      </c>
      <c r="I75" s="20">
        <v>0</v>
      </c>
      <c r="J75" s="21">
        <v>0</v>
      </c>
      <c r="K75" s="19">
        <v>0</v>
      </c>
      <c r="L75" s="20">
        <v>0</v>
      </c>
      <c r="M75" s="21">
        <v>0</v>
      </c>
      <c r="N75" s="19">
        <v>0</v>
      </c>
      <c r="O75" s="20">
        <v>0</v>
      </c>
      <c r="P75" s="21">
        <v>0</v>
      </c>
      <c r="Q75" s="19">
        <v>0</v>
      </c>
      <c r="R75" s="20">
        <v>0</v>
      </c>
      <c r="S75" s="21">
        <v>0</v>
      </c>
      <c r="T75" s="19">
        <v>0</v>
      </c>
      <c r="U75" s="20">
        <v>0</v>
      </c>
      <c r="V75" s="21">
        <v>0</v>
      </c>
      <c r="W75" s="47">
        <v>0</v>
      </c>
      <c r="X75" s="20">
        <v>0</v>
      </c>
      <c r="Y75" s="21">
        <v>0</v>
      </c>
    </row>
    <row r="76" spans="1:25" ht="13">
      <c r="A76" s="2" t="s">
        <v>275</v>
      </c>
      <c r="B76" s="2" t="s">
        <v>77</v>
      </c>
      <c r="C76" s="89" t="s">
        <v>297</v>
      </c>
      <c r="D76" s="129" t="s">
        <v>302</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row>
    <row r="77" spans="1:25" ht="13">
      <c r="A77" s="2" t="s">
        <v>275</v>
      </c>
      <c r="B77" s="2" t="s">
        <v>78</v>
      </c>
      <c r="C77" s="89" t="s">
        <v>297</v>
      </c>
      <c r="D77" s="129" t="s">
        <v>302</v>
      </c>
      <c r="E77" s="19">
        <v>555.70000000000005</v>
      </c>
      <c r="F77" s="20">
        <v>172.2</v>
      </c>
      <c r="G77" s="21">
        <v>727.9</v>
      </c>
      <c r="H77" s="19">
        <v>0</v>
      </c>
      <c r="I77" s="20">
        <v>0</v>
      </c>
      <c r="J77" s="21">
        <v>0</v>
      </c>
      <c r="K77" s="19">
        <v>0</v>
      </c>
      <c r="L77" s="20">
        <v>0</v>
      </c>
      <c r="M77" s="21">
        <v>0</v>
      </c>
      <c r="N77" s="19">
        <v>0</v>
      </c>
      <c r="O77" s="20">
        <v>0</v>
      </c>
      <c r="P77" s="21">
        <v>0</v>
      </c>
      <c r="Q77" s="19">
        <v>1.05</v>
      </c>
      <c r="R77" s="20">
        <v>6.05</v>
      </c>
      <c r="S77" s="21">
        <v>7.1</v>
      </c>
      <c r="T77" s="19">
        <v>402.1</v>
      </c>
      <c r="U77" s="20">
        <v>365</v>
      </c>
      <c r="V77" s="21">
        <v>767.1</v>
      </c>
      <c r="W77" s="47">
        <v>958.85</v>
      </c>
      <c r="X77" s="20">
        <v>543.25</v>
      </c>
      <c r="Y77" s="21">
        <v>1502.1</v>
      </c>
    </row>
    <row r="78" spans="1:25" ht="13">
      <c r="A78" s="2" t="s">
        <v>275</v>
      </c>
      <c r="B78" s="2" t="s">
        <v>79</v>
      </c>
      <c r="C78" s="89" t="s">
        <v>297</v>
      </c>
      <c r="D78" s="129" t="s">
        <v>302</v>
      </c>
      <c r="E78" s="19">
        <v>0</v>
      </c>
      <c r="F78" s="20">
        <v>0</v>
      </c>
      <c r="G78" s="21">
        <v>0</v>
      </c>
      <c r="H78" s="19">
        <v>0</v>
      </c>
      <c r="I78" s="20">
        <v>3.8</v>
      </c>
      <c r="J78" s="21">
        <v>3.8</v>
      </c>
      <c r="K78" s="19">
        <v>0</v>
      </c>
      <c r="L78" s="20">
        <v>0</v>
      </c>
      <c r="M78" s="21">
        <v>0</v>
      </c>
      <c r="N78" s="19">
        <v>0</v>
      </c>
      <c r="O78" s="20">
        <v>0</v>
      </c>
      <c r="P78" s="21">
        <v>0</v>
      </c>
      <c r="Q78" s="19">
        <v>0</v>
      </c>
      <c r="R78" s="20">
        <v>0</v>
      </c>
      <c r="S78" s="21">
        <v>0</v>
      </c>
      <c r="T78" s="19">
        <v>0</v>
      </c>
      <c r="U78" s="20">
        <v>0</v>
      </c>
      <c r="V78" s="21">
        <v>0</v>
      </c>
      <c r="W78" s="47">
        <v>0</v>
      </c>
      <c r="X78" s="20">
        <v>3.8</v>
      </c>
      <c r="Y78" s="21">
        <v>3.8</v>
      </c>
    </row>
    <row r="79" spans="1:25" ht="13">
      <c r="A79" s="2" t="s">
        <v>275</v>
      </c>
      <c r="B79" s="2" t="s">
        <v>80</v>
      </c>
      <c r="C79" s="89" t="s">
        <v>297</v>
      </c>
      <c r="D79" s="129" t="s">
        <v>302</v>
      </c>
      <c r="E79" s="19">
        <v>437.55</v>
      </c>
      <c r="F79" s="20">
        <v>214.7</v>
      </c>
      <c r="G79" s="21">
        <v>652.25</v>
      </c>
      <c r="H79" s="19">
        <v>0</v>
      </c>
      <c r="I79" s="20">
        <v>0</v>
      </c>
      <c r="J79" s="21">
        <v>0</v>
      </c>
      <c r="K79" s="19">
        <v>0</v>
      </c>
      <c r="L79" s="20">
        <v>0</v>
      </c>
      <c r="M79" s="21">
        <v>0</v>
      </c>
      <c r="N79" s="19">
        <v>0</v>
      </c>
      <c r="O79" s="20">
        <v>0</v>
      </c>
      <c r="P79" s="21">
        <v>0</v>
      </c>
      <c r="Q79" s="19">
        <v>0</v>
      </c>
      <c r="R79" s="20">
        <v>0</v>
      </c>
      <c r="S79" s="21">
        <v>0</v>
      </c>
      <c r="T79" s="19">
        <v>0</v>
      </c>
      <c r="U79" s="20">
        <v>0</v>
      </c>
      <c r="V79" s="21">
        <v>0</v>
      </c>
      <c r="W79" s="47">
        <v>437.55</v>
      </c>
      <c r="X79" s="20">
        <v>214.7</v>
      </c>
      <c r="Y79" s="21">
        <v>652.25</v>
      </c>
    </row>
    <row r="80" spans="1:25" ht="13">
      <c r="A80" s="2" t="s">
        <v>275</v>
      </c>
      <c r="B80" s="2" t="s">
        <v>81</v>
      </c>
      <c r="C80" s="89" t="s">
        <v>297</v>
      </c>
      <c r="D80" s="129" t="s">
        <v>302</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0</v>
      </c>
      <c r="V80" s="21">
        <v>0</v>
      </c>
      <c r="W80" s="47">
        <v>0</v>
      </c>
      <c r="X80" s="20">
        <v>0</v>
      </c>
      <c r="Y80" s="21">
        <v>0</v>
      </c>
    </row>
    <row r="81" spans="1:25" ht="13">
      <c r="A81" s="2" t="s">
        <v>275</v>
      </c>
      <c r="B81" s="2" t="s">
        <v>82</v>
      </c>
      <c r="C81" s="89" t="s">
        <v>297</v>
      </c>
      <c r="D81" s="129" t="s">
        <v>302</v>
      </c>
      <c r="E81" s="19">
        <v>520.95000000000005</v>
      </c>
      <c r="F81" s="20">
        <v>163.80000000000001</v>
      </c>
      <c r="G81" s="21">
        <v>684.75</v>
      </c>
      <c r="H81" s="19">
        <v>0</v>
      </c>
      <c r="I81" s="20">
        <v>0</v>
      </c>
      <c r="J81" s="21">
        <v>0</v>
      </c>
      <c r="K81" s="19">
        <v>0</v>
      </c>
      <c r="L81" s="20">
        <v>0</v>
      </c>
      <c r="M81" s="21">
        <v>0</v>
      </c>
      <c r="N81" s="19">
        <v>0</v>
      </c>
      <c r="O81" s="20">
        <v>0</v>
      </c>
      <c r="P81" s="21">
        <v>0</v>
      </c>
      <c r="Q81" s="19">
        <v>202.25</v>
      </c>
      <c r="R81" s="20">
        <v>161.69999999999999</v>
      </c>
      <c r="S81" s="21">
        <v>363.95</v>
      </c>
      <c r="T81" s="19">
        <v>2522.15</v>
      </c>
      <c r="U81" s="20">
        <v>874.65</v>
      </c>
      <c r="V81" s="21">
        <v>3396.8</v>
      </c>
      <c r="W81" s="47">
        <v>3245.35</v>
      </c>
      <c r="X81" s="20">
        <v>1200.1500000000001</v>
      </c>
      <c r="Y81" s="21">
        <v>4445.5</v>
      </c>
    </row>
    <row r="82" spans="1:25" ht="13">
      <c r="A82" s="2" t="s">
        <v>275</v>
      </c>
      <c r="B82" s="2" t="s">
        <v>83</v>
      </c>
      <c r="C82" s="89" t="s">
        <v>297</v>
      </c>
      <c r="D82" s="129" t="s">
        <v>302</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0</v>
      </c>
      <c r="V82" s="21">
        <v>0</v>
      </c>
      <c r="W82" s="47">
        <v>0</v>
      </c>
      <c r="X82" s="20">
        <v>0</v>
      </c>
      <c r="Y82" s="21">
        <v>0</v>
      </c>
    </row>
    <row r="83" spans="1:25" ht="13">
      <c r="A83" s="2" t="s">
        <v>275</v>
      </c>
      <c r="B83" s="2" t="s">
        <v>84</v>
      </c>
      <c r="C83" s="89" t="s">
        <v>297</v>
      </c>
      <c r="D83" s="129" t="s">
        <v>302</v>
      </c>
      <c r="E83" s="19">
        <v>588.85</v>
      </c>
      <c r="F83" s="20">
        <v>187.1</v>
      </c>
      <c r="G83" s="21">
        <v>775.95</v>
      </c>
      <c r="H83" s="19">
        <v>0</v>
      </c>
      <c r="I83" s="20">
        <v>0</v>
      </c>
      <c r="J83" s="21">
        <v>0</v>
      </c>
      <c r="K83" s="19">
        <v>0</v>
      </c>
      <c r="L83" s="20">
        <v>0</v>
      </c>
      <c r="M83" s="21">
        <v>0</v>
      </c>
      <c r="N83" s="19">
        <v>0</v>
      </c>
      <c r="O83" s="20">
        <v>0</v>
      </c>
      <c r="P83" s="21">
        <v>0</v>
      </c>
      <c r="Q83" s="19">
        <v>0</v>
      </c>
      <c r="R83" s="20">
        <v>0</v>
      </c>
      <c r="S83" s="21">
        <v>0</v>
      </c>
      <c r="T83" s="19">
        <v>1506.55</v>
      </c>
      <c r="U83" s="20">
        <v>529.9</v>
      </c>
      <c r="V83" s="21">
        <v>2036.45</v>
      </c>
      <c r="W83" s="47">
        <v>2095.4</v>
      </c>
      <c r="X83" s="20">
        <v>717</v>
      </c>
      <c r="Y83" s="21">
        <v>2812.4</v>
      </c>
    </row>
    <row r="84" spans="1:25" ht="13">
      <c r="A84" s="2" t="s">
        <v>275</v>
      </c>
      <c r="B84" s="2" t="s">
        <v>85</v>
      </c>
      <c r="C84" s="89" t="s">
        <v>297</v>
      </c>
      <c r="D84" s="129" t="s">
        <v>302</v>
      </c>
      <c r="E84" s="19">
        <v>0</v>
      </c>
      <c r="F84" s="20">
        <v>0</v>
      </c>
      <c r="G84" s="21">
        <v>0</v>
      </c>
      <c r="H84" s="19">
        <v>155.6</v>
      </c>
      <c r="I84" s="20">
        <v>19.25</v>
      </c>
      <c r="J84" s="21">
        <v>174.85</v>
      </c>
      <c r="K84" s="19">
        <v>4458.05</v>
      </c>
      <c r="L84" s="20">
        <v>304.85000000000002</v>
      </c>
      <c r="M84" s="21">
        <v>4762.8999999999996</v>
      </c>
      <c r="N84" s="19">
        <v>12254.6</v>
      </c>
      <c r="O84" s="20">
        <v>3316.15</v>
      </c>
      <c r="P84" s="21">
        <v>15570.75</v>
      </c>
      <c r="Q84" s="19">
        <v>21614.2</v>
      </c>
      <c r="R84" s="20">
        <v>3718.85</v>
      </c>
      <c r="S84" s="21">
        <v>25333.05</v>
      </c>
      <c r="T84" s="19">
        <v>30637.9</v>
      </c>
      <c r="U84" s="20">
        <v>5582.25</v>
      </c>
      <c r="V84" s="21">
        <v>36220.15</v>
      </c>
      <c r="W84" s="47">
        <v>69120.350000000006</v>
      </c>
      <c r="X84" s="20">
        <v>12941.35</v>
      </c>
      <c r="Y84" s="21">
        <v>82061.7</v>
      </c>
    </row>
    <row r="85" spans="1:25" ht="13">
      <c r="A85" s="2" t="s">
        <v>275</v>
      </c>
      <c r="B85" s="2" t="s">
        <v>86</v>
      </c>
      <c r="C85" s="89" t="s">
        <v>297</v>
      </c>
      <c r="D85" s="129" t="s">
        <v>302</v>
      </c>
      <c r="E85" s="19">
        <v>47207.75</v>
      </c>
      <c r="F85" s="20">
        <v>5381.8</v>
      </c>
      <c r="G85" s="21">
        <v>52589.55</v>
      </c>
      <c r="H85" s="19">
        <v>35247.199999999997</v>
      </c>
      <c r="I85" s="20">
        <v>4117.05</v>
      </c>
      <c r="J85" s="21">
        <v>39364.25</v>
      </c>
      <c r="K85" s="19">
        <v>39926.449999999997</v>
      </c>
      <c r="L85" s="20">
        <v>5060.75</v>
      </c>
      <c r="M85" s="21">
        <v>44987.199999999997</v>
      </c>
      <c r="N85" s="19">
        <v>27062.400000000001</v>
      </c>
      <c r="O85" s="20">
        <v>5086.3999999999996</v>
      </c>
      <c r="P85" s="21">
        <v>32148.799999999999</v>
      </c>
      <c r="Q85" s="19">
        <v>32107.8</v>
      </c>
      <c r="R85" s="20">
        <v>3579.95</v>
      </c>
      <c r="S85" s="21">
        <v>35687.75</v>
      </c>
      <c r="T85" s="19">
        <v>35739.65</v>
      </c>
      <c r="U85" s="20">
        <v>3193.65</v>
      </c>
      <c r="V85" s="21">
        <v>38933.300000000003</v>
      </c>
      <c r="W85" s="47">
        <v>217291.25</v>
      </c>
      <c r="X85" s="20">
        <v>26419.599999999999</v>
      </c>
      <c r="Y85" s="21">
        <v>243710.85</v>
      </c>
    </row>
    <row r="86" spans="1:25" ht="13">
      <c r="A86" s="2" t="s">
        <v>275</v>
      </c>
      <c r="B86" s="2" t="s">
        <v>87</v>
      </c>
      <c r="C86" s="89" t="s">
        <v>297</v>
      </c>
      <c r="D86" s="129" t="s">
        <v>302</v>
      </c>
      <c r="E86" s="19">
        <v>166.85</v>
      </c>
      <c r="F86" s="20">
        <v>2743.05</v>
      </c>
      <c r="G86" s="21">
        <v>2909.9</v>
      </c>
      <c r="H86" s="19">
        <v>0</v>
      </c>
      <c r="I86" s="20">
        <v>0</v>
      </c>
      <c r="J86" s="21">
        <v>0</v>
      </c>
      <c r="K86" s="19">
        <v>118.2</v>
      </c>
      <c r="L86" s="20">
        <v>1667.9</v>
      </c>
      <c r="M86" s="21">
        <v>1786.1</v>
      </c>
      <c r="N86" s="19">
        <v>27.75</v>
      </c>
      <c r="O86" s="20">
        <v>816.45</v>
      </c>
      <c r="P86" s="21">
        <v>844.2</v>
      </c>
      <c r="Q86" s="19">
        <v>0.7</v>
      </c>
      <c r="R86" s="20">
        <v>654.45000000000005</v>
      </c>
      <c r="S86" s="21">
        <v>655.15</v>
      </c>
      <c r="T86" s="19">
        <v>0</v>
      </c>
      <c r="U86" s="20">
        <v>0</v>
      </c>
      <c r="V86" s="21">
        <v>0</v>
      </c>
      <c r="W86" s="47">
        <v>313.5</v>
      </c>
      <c r="X86" s="20">
        <v>5881.85</v>
      </c>
      <c r="Y86" s="21">
        <v>6195.35</v>
      </c>
    </row>
    <row r="87" spans="1:25" ht="13">
      <c r="A87" s="2" t="s">
        <v>275</v>
      </c>
      <c r="B87" s="2" t="s">
        <v>88</v>
      </c>
      <c r="C87" s="89" t="s">
        <v>297</v>
      </c>
      <c r="D87" s="129" t="s">
        <v>302</v>
      </c>
      <c r="E87" s="19">
        <v>257.10000000000002</v>
      </c>
      <c r="F87" s="20">
        <v>9.3000000000000007</v>
      </c>
      <c r="G87" s="21">
        <v>266.39999999999998</v>
      </c>
      <c r="H87" s="19">
        <v>385.15</v>
      </c>
      <c r="I87" s="20">
        <v>1153.8</v>
      </c>
      <c r="J87" s="21">
        <v>1538.95</v>
      </c>
      <c r="K87" s="19">
        <v>12.7</v>
      </c>
      <c r="L87" s="20">
        <v>30.85</v>
      </c>
      <c r="M87" s="21">
        <v>43.55</v>
      </c>
      <c r="N87" s="19">
        <v>6.7</v>
      </c>
      <c r="O87" s="20">
        <v>216.1</v>
      </c>
      <c r="P87" s="21">
        <v>222.8</v>
      </c>
      <c r="Q87" s="19">
        <v>11.65</v>
      </c>
      <c r="R87" s="20">
        <v>117.85</v>
      </c>
      <c r="S87" s="21">
        <v>129.5</v>
      </c>
      <c r="T87" s="19">
        <v>87.35</v>
      </c>
      <c r="U87" s="20">
        <v>291.2</v>
      </c>
      <c r="V87" s="21">
        <v>378.55</v>
      </c>
      <c r="W87" s="47">
        <v>760.65</v>
      </c>
      <c r="X87" s="20">
        <v>1819.1</v>
      </c>
      <c r="Y87" s="21">
        <v>2579.75</v>
      </c>
    </row>
    <row r="88" spans="1:25" ht="13">
      <c r="A88" s="2" t="s">
        <v>275</v>
      </c>
      <c r="B88" s="2" t="s">
        <v>89</v>
      </c>
      <c r="C88" s="89" t="s">
        <v>297</v>
      </c>
      <c r="D88" s="129" t="s">
        <v>298</v>
      </c>
      <c r="E88" s="19">
        <v>10912.91</v>
      </c>
      <c r="F88" s="20">
        <v>5145.1400000000003</v>
      </c>
      <c r="G88" s="21">
        <v>16058.05</v>
      </c>
      <c r="H88" s="19">
        <v>7990.5</v>
      </c>
      <c r="I88" s="20">
        <v>12291.6</v>
      </c>
      <c r="J88" s="21">
        <v>20282.099999999999</v>
      </c>
      <c r="K88" s="19">
        <v>13763.32</v>
      </c>
      <c r="L88" s="20">
        <v>8062.29</v>
      </c>
      <c r="M88" s="21">
        <v>21825.61</v>
      </c>
      <c r="N88" s="19">
        <v>12159.39</v>
      </c>
      <c r="O88" s="20">
        <v>7378.16</v>
      </c>
      <c r="P88" s="21">
        <v>19537.55</v>
      </c>
      <c r="Q88" s="19">
        <v>12321.63</v>
      </c>
      <c r="R88" s="20">
        <v>7330.87</v>
      </c>
      <c r="S88" s="21">
        <v>19652.5</v>
      </c>
      <c r="T88" s="19">
        <v>15998.83</v>
      </c>
      <c r="U88" s="20">
        <v>9939.35</v>
      </c>
      <c r="V88" s="21">
        <v>25938.18</v>
      </c>
      <c r="W88" s="47">
        <v>73146.58</v>
      </c>
      <c r="X88" s="20">
        <v>50147.41</v>
      </c>
      <c r="Y88" s="21">
        <v>123293.99</v>
      </c>
    </row>
    <row r="89" spans="1:25" ht="13">
      <c r="A89" s="2" t="s">
        <v>275</v>
      </c>
      <c r="B89" s="2" t="s">
        <v>90</v>
      </c>
      <c r="C89" s="89" t="s">
        <v>297</v>
      </c>
      <c r="D89" s="129" t="s">
        <v>302</v>
      </c>
      <c r="E89" s="19">
        <v>0</v>
      </c>
      <c r="F89" s="20">
        <v>0</v>
      </c>
      <c r="G89" s="21">
        <v>0</v>
      </c>
      <c r="H89" s="19">
        <v>0</v>
      </c>
      <c r="I89" s="20">
        <v>0</v>
      </c>
      <c r="J89" s="21">
        <v>0</v>
      </c>
      <c r="K89" s="19">
        <v>0</v>
      </c>
      <c r="L89" s="20">
        <v>0</v>
      </c>
      <c r="M89" s="21">
        <v>0</v>
      </c>
      <c r="N89" s="19">
        <v>0</v>
      </c>
      <c r="O89" s="20">
        <v>0</v>
      </c>
      <c r="P89" s="21">
        <v>0</v>
      </c>
      <c r="Q89" s="19">
        <v>0</v>
      </c>
      <c r="R89" s="20">
        <v>0</v>
      </c>
      <c r="S89" s="21">
        <v>0</v>
      </c>
      <c r="T89" s="19">
        <v>0</v>
      </c>
      <c r="U89" s="20">
        <v>0</v>
      </c>
      <c r="V89" s="21">
        <v>0</v>
      </c>
      <c r="W89" s="47">
        <v>0</v>
      </c>
      <c r="X89" s="20">
        <v>0</v>
      </c>
      <c r="Y89" s="21">
        <v>0</v>
      </c>
    </row>
    <row r="90" spans="1:25" ht="13">
      <c r="A90" s="2" t="s">
        <v>275</v>
      </c>
      <c r="B90" s="2" t="s">
        <v>91</v>
      </c>
      <c r="C90" s="89" t="s">
        <v>298</v>
      </c>
      <c r="D90" s="129" t="s">
        <v>302</v>
      </c>
      <c r="E90" s="19">
        <v>231.7</v>
      </c>
      <c r="F90" s="20">
        <v>397.1</v>
      </c>
      <c r="G90" s="21">
        <v>628.79999999999995</v>
      </c>
      <c r="H90" s="19">
        <v>98.95</v>
      </c>
      <c r="I90" s="20">
        <v>439.15</v>
      </c>
      <c r="J90" s="21">
        <v>538.1</v>
      </c>
      <c r="K90" s="19">
        <v>23.1</v>
      </c>
      <c r="L90" s="20">
        <v>111.2</v>
      </c>
      <c r="M90" s="21">
        <v>134.30000000000001</v>
      </c>
      <c r="N90" s="19">
        <v>69.5</v>
      </c>
      <c r="O90" s="20">
        <v>317.64999999999998</v>
      </c>
      <c r="P90" s="21">
        <v>387.15</v>
      </c>
      <c r="Q90" s="19">
        <v>163.35</v>
      </c>
      <c r="R90" s="20">
        <v>7.9</v>
      </c>
      <c r="S90" s="21">
        <v>171.25</v>
      </c>
      <c r="T90" s="19">
        <v>0</v>
      </c>
      <c r="U90" s="20">
        <v>0</v>
      </c>
      <c r="V90" s="21">
        <v>0</v>
      </c>
      <c r="W90" s="47">
        <v>586.6</v>
      </c>
      <c r="X90" s="20">
        <v>1273</v>
      </c>
      <c r="Y90" s="21">
        <v>1859.6</v>
      </c>
    </row>
    <row r="91" spans="1:25" ht="13">
      <c r="A91" s="2" t="s">
        <v>275</v>
      </c>
      <c r="B91" s="2" t="s">
        <v>92</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row>
    <row r="92" spans="1:25" ht="13">
      <c r="A92" s="2" t="s">
        <v>275</v>
      </c>
      <c r="B92" s="2" t="s">
        <v>93</v>
      </c>
      <c r="C92" s="89" t="s">
        <v>298</v>
      </c>
      <c r="D92" s="129" t="s">
        <v>302</v>
      </c>
      <c r="E92" s="19">
        <v>0</v>
      </c>
      <c r="F92" s="20">
        <v>0</v>
      </c>
      <c r="G92" s="21">
        <v>0</v>
      </c>
      <c r="H92" s="19">
        <v>0</v>
      </c>
      <c r="I92" s="20">
        <v>0</v>
      </c>
      <c r="J92" s="21">
        <v>0</v>
      </c>
      <c r="K92" s="19">
        <v>0</v>
      </c>
      <c r="L92" s="20">
        <v>0</v>
      </c>
      <c r="M92" s="21">
        <v>0</v>
      </c>
      <c r="N92" s="19">
        <v>0</v>
      </c>
      <c r="O92" s="20">
        <v>0</v>
      </c>
      <c r="P92" s="21">
        <v>0</v>
      </c>
      <c r="Q92" s="19">
        <v>43.2</v>
      </c>
      <c r="R92" s="20">
        <v>5.3</v>
      </c>
      <c r="S92" s="21">
        <v>48.5</v>
      </c>
      <c r="T92" s="19">
        <v>77.8</v>
      </c>
      <c r="U92" s="20">
        <v>592.70000000000005</v>
      </c>
      <c r="V92" s="21">
        <v>670.5</v>
      </c>
      <c r="W92" s="47">
        <v>121</v>
      </c>
      <c r="X92" s="20">
        <v>598</v>
      </c>
      <c r="Y92" s="21">
        <v>719</v>
      </c>
    </row>
    <row r="93" spans="1:25" ht="13">
      <c r="A93" s="2" t="s">
        <v>275</v>
      </c>
      <c r="B93" s="2" t="s">
        <v>94</v>
      </c>
      <c r="C93" s="89" t="s">
        <v>297</v>
      </c>
      <c r="D93" s="129" t="s">
        <v>302</v>
      </c>
      <c r="E93" s="19">
        <v>0</v>
      </c>
      <c r="F93" s="20">
        <v>0</v>
      </c>
      <c r="G93" s="21">
        <v>0</v>
      </c>
      <c r="H93" s="19">
        <v>0</v>
      </c>
      <c r="I93" s="20">
        <v>0</v>
      </c>
      <c r="J93" s="21">
        <v>0</v>
      </c>
      <c r="K93" s="19">
        <v>1.1000000000000001</v>
      </c>
      <c r="L93" s="20">
        <v>0.01</v>
      </c>
      <c r="M93" s="21">
        <v>1.1100000000000001</v>
      </c>
      <c r="N93" s="19">
        <v>0</v>
      </c>
      <c r="O93" s="20">
        <v>0</v>
      </c>
      <c r="P93" s="21">
        <v>0</v>
      </c>
      <c r="Q93" s="19">
        <v>0</v>
      </c>
      <c r="R93" s="20">
        <v>0</v>
      </c>
      <c r="S93" s="21">
        <v>0</v>
      </c>
      <c r="T93" s="19">
        <v>0.15</v>
      </c>
      <c r="U93" s="20">
        <v>0.09</v>
      </c>
      <c r="V93" s="21">
        <v>0.24</v>
      </c>
      <c r="W93" s="47">
        <v>1.25</v>
      </c>
      <c r="X93" s="20">
        <v>0.1</v>
      </c>
      <c r="Y93" s="21">
        <v>1.35</v>
      </c>
    </row>
    <row r="94" spans="1:25" ht="13">
      <c r="A94" s="2" t="s">
        <v>275</v>
      </c>
      <c r="B94" s="2" t="s">
        <v>95</v>
      </c>
      <c r="C94" s="89" t="s">
        <v>297</v>
      </c>
      <c r="D94" s="129" t="s">
        <v>302</v>
      </c>
      <c r="E94" s="19">
        <v>805.88</v>
      </c>
      <c r="F94" s="20">
        <v>655.44</v>
      </c>
      <c r="G94" s="21">
        <v>1461.32</v>
      </c>
      <c r="H94" s="19">
        <v>1170.3599999999999</v>
      </c>
      <c r="I94" s="20">
        <v>2481.6</v>
      </c>
      <c r="J94" s="21">
        <v>3651.96</v>
      </c>
      <c r="K94" s="19">
        <v>802.52</v>
      </c>
      <c r="L94" s="20">
        <v>3108.4</v>
      </c>
      <c r="M94" s="21">
        <v>3910.92</v>
      </c>
      <c r="N94" s="19">
        <v>1113.3599999999999</v>
      </c>
      <c r="O94" s="20">
        <v>2220.84</v>
      </c>
      <c r="P94" s="21">
        <v>3334.2</v>
      </c>
      <c r="Q94" s="19">
        <v>550.84</v>
      </c>
      <c r="R94" s="20">
        <v>392.6</v>
      </c>
      <c r="S94" s="21">
        <v>943.44</v>
      </c>
      <c r="T94" s="19">
        <v>1448.76</v>
      </c>
      <c r="U94" s="20">
        <v>1389.4</v>
      </c>
      <c r="V94" s="21">
        <v>2838.16</v>
      </c>
      <c r="W94" s="47">
        <v>5891.72</v>
      </c>
      <c r="X94" s="20">
        <v>10248.280000000001</v>
      </c>
      <c r="Y94" s="21">
        <v>16140</v>
      </c>
    </row>
    <row r="95" spans="1:25" ht="13">
      <c r="A95" s="2" t="s">
        <v>275</v>
      </c>
      <c r="B95" s="2" t="s">
        <v>96</v>
      </c>
      <c r="C95" s="89" t="s">
        <v>297</v>
      </c>
      <c r="D95" s="129" t="s">
        <v>302</v>
      </c>
      <c r="E95" s="19">
        <v>0</v>
      </c>
      <c r="F95" s="20">
        <v>0</v>
      </c>
      <c r="G95" s="21">
        <v>0</v>
      </c>
      <c r="H95" s="19">
        <v>0</v>
      </c>
      <c r="I95" s="20">
        <v>0</v>
      </c>
      <c r="J95" s="21">
        <v>0</v>
      </c>
      <c r="K95" s="19">
        <v>25.16</v>
      </c>
      <c r="L95" s="20">
        <v>96.52</v>
      </c>
      <c r="M95" s="21">
        <v>121.68</v>
      </c>
      <c r="N95" s="19">
        <v>0</v>
      </c>
      <c r="O95" s="20">
        <v>0</v>
      </c>
      <c r="P95" s="21">
        <v>0</v>
      </c>
      <c r="Q95" s="19">
        <v>0</v>
      </c>
      <c r="R95" s="20">
        <v>0</v>
      </c>
      <c r="S95" s="21">
        <v>0</v>
      </c>
      <c r="T95" s="19">
        <v>122.92</v>
      </c>
      <c r="U95" s="20">
        <v>767.56</v>
      </c>
      <c r="V95" s="21">
        <v>890.48</v>
      </c>
      <c r="W95" s="47">
        <v>148.08000000000001</v>
      </c>
      <c r="X95" s="20">
        <v>864.08</v>
      </c>
      <c r="Y95" s="21">
        <v>1012.16</v>
      </c>
    </row>
    <row r="96" spans="1:25" ht="13">
      <c r="A96" s="2" t="s">
        <v>275</v>
      </c>
      <c r="B96" s="2" t="s">
        <v>97</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131.44</v>
      </c>
      <c r="U96" s="20">
        <v>245.04</v>
      </c>
      <c r="V96" s="21">
        <v>376.48</v>
      </c>
      <c r="W96" s="47">
        <v>131.44</v>
      </c>
      <c r="X96" s="20">
        <v>245.04</v>
      </c>
      <c r="Y96" s="21">
        <v>376.48</v>
      </c>
    </row>
    <row r="97" spans="1:25" ht="13">
      <c r="A97" s="2" t="s">
        <v>276</v>
      </c>
      <c r="B97" s="2" t="s">
        <v>98</v>
      </c>
      <c r="C97" s="89" t="s">
        <v>297</v>
      </c>
      <c r="D97" s="129" t="s">
        <v>302</v>
      </c>
      <c r="E97" s="19">
        <v>0</v>
      </c>
      <c r="F97" s="20">
        <v>0</v>
      </c>
      <c r="G97" s="21">
        <v>0</v>
      </c>
      <c r="H97" s="19">
        <v>1027.32</v>
      </c>
      <c r="I97" s="20">
        <v>143.06</v>
      </c>
      <c r="J97" s="21">
        <v>1170.3800000000001</v>
      </c>
      <c r="K97" s="19">
        <v>9948.2199999999993</v>
      </c>
      <c r="L97" s="20">
        <v>604.58000000000004</v>
      </c>
      <c r="M97" s="21">
        <v>10552.8</v>
      </c>
      <c r="N97" s="19">
        <v>4335.8599999999997</v>
      </c>
      <c r="O97" s="20">
        <v>1177</v>
      </c>
      <c r="P97" s="21">
        <v>5512.86</v>
      </c>
      <c r="Q97" s="19">
        <v>9582.84</v>
      </c>
      <c r="R97" s="20">
        <v>467.56</v>
      </c>
      <c r="S97" s="21">
        <v>10050.4</v>
      </c>
      <c r="T97" s="19">
        <v>12599.62</v>
      </c>
      <c r="U97" s="20">
        <v>513.66</v>
      </c>
      <c r="V97" s="21">
        <v>13113.28</v>
      </c>
      <c r="W97" s="47">
        <v>37493.86</v>
      </c>
      <c r="X97" s="20">
        <v>2905.86</v>
      </c>
      <c r="Y97" s="21">
        <v>40399.72</v>
      </c>
    </row>
    <row r="98" spans="1:25" ht="13">
      <c r="A98" s="2" t="s">
        <v>277</v>
      </c>
      <c r="B98" s="2" t="s">
        <v>99</v>
      </c>
      <c r="C98" s="89" t="s">
        <v>297</v>
      </c>
      <c r="D98" s="129" t="s">
        <v>302</v>
      </c>
      <c r="E98" s="19">
        <v>12110.2</v>
      </c>
      <c r="F98" s="20">
        <v>4244.3999999999996</v>
      </c>
      <c r="G98" s="21">
        <v>16354.6</v>
      </c>
      <c r="H98" s="19">
        <v>11994.75</v>
      </c>
      <c r="I98" s="20">
        <v>11807.75</v>
      </c>
      <c r="J98" s="21">
        <v>23802.5</v>
      </c>
      <c r="K98" s="19">
        <v>19058.2</v>
      </c>
      <c r="L98" s="20">
        <v>4824.8500000000004</v>
      </c>
      <c r="M98" s="21">
        <v>23883.05</v>
      </c>
      <c r="N98" s="19">
        <v>3535.6</v>
      </c>
      <c r="O98" s="20">
        <v>2005.2</v>
      </c>
      <c r="P98" s="21">
        <v>5540.8</v>
      </c>
      <c r="Q98" s="19">
        <v>0</v>
      </c>
      <c r="R98" s="20">
        <v>0</v>
      </c>
      <c r="S98" s="21">
        <v>0</v>
      </c>
      <c r="T98" s="19">
        <v>0</v>
      </c>
      <c r="U98" s="20">
        <v>0</v>
      </c>
      <c r="V98" s="21">
        <v>0</v>
      </c>
      <c r="W98" s="47">
        <v>46698.75</v>
      </c>
      <c r="X98" s="20">
        <v>22882.2</v>
      </c>
      <c r="Y98" s="21">
        <v>69580.95</v>
      </c>
    </row>
    <row r="99" spans="1:25" ht="13">
      <c r="A99" s="2" t="s">
        <v>277</v>
      </c>
      <c r="B99" s="2" t="s">
        <v>100</v>
      </c>
      <c r="C99" s="89" t="s">
        <v>297</v>
      </c>
      <c r="D99" s="129" t="s">
        <v>302</v>
      </c>
      <c r="E99" s="19">
        <v>21754.05</v>
      </c>
      <c r="F99" s="20">
        <v>5054.95</v>
      </c>
      <c r="G99" s="21">
        <v>26809</v>
      </c>
      <c r="H99" s="19">
        <v>8242.1</v>
      </c>
      <c r="I99" s="20">
        <v>7801.2</v>
      </c>
      <c r="J99" s="21">
        <v>16043.3</v>
      </c>
      <c r="K99" s="19">
        <v>15711.8</v>
      </c>
      <c r="L99" s="20">
        <v>3731.2</v>
      </c>
      <c r="M99" s="21">
        <v>19443</v>
      </c>
      <c r="N99" s="19">
        <v>15844</v>
      </c>
      <c r="O99" s="20">
        <v>5924.55</v>
      </c>
      <c r="P99" s="21">
        <v>21768.55</v>
      </c>
      <c r="Q99" s="19">
        <v>4758.3500000000004</v>
      </c>
      <c r="R99" s="20">
        <v>1514.6</v>
      </c>
      <c r="S99" s="21">
        <v>6272.95</v>
      </c>
      <c r="T99" s="19">
        <v>11873.15</v>
      </c>
      <c r="U99" s="20">
        <v>2595.85</v>
      </c>
      <c r="V99" s="21">
        <v>14469</v>
      </c>
      <c r="W99" s="47">
        <v>78183.45</v>
      </c>
      <c r="X99" s="20">
        <v>26622.35</v>
      </c>
      <c r="Y99" s="21">
        <v>104805.8</v>
      </c>
    </row>
    <row r="100" spans="1:25" ht="13">
      <c r="A100" s="2" t="s">
        <v>277</v>
      </c>
      <c r="B100" s="2" t="s">
        <v>101</v>
      </c>
      <c r="C100" s="89" t="s">
        <v>297</v>
      </c>
      <c r="D100" s="129" t="s">
        <v>303</v>
      </c>
      <c r="E100" s="19">
        <v>24152.1</v>
      </c>
      <c r="F100" s="20">
        <v>3264.45</v>
      </c>
      <c r="G100" s="21">
        <v>27416.55</v>
      </c>
      <c r="H100" s="19">
        <v>6033.95</v>
      </c>
      <c r="I100" s="20">
        <v>4149.8</v>
      </c>
      <c r="J100" s="21">
        <v>10183.75</v>
      </c>
      <c r="K100" s="19">
        <v>8216.1</v>
      </c>
      <c r="L100" s="20">
        <v>2751.65</v>
      </c>
      <c r="M100" s="21">
        <v>10967.75</v>
      </c>
      <c r="N100" s="19">
        <v>10591.05</v>
      </c>
      <c r="O100" s="20">
        <v>2061.4499999999998</v>
      </c>
      <c r="P100" s="21">
        <v>12652.5</v>
      </c>
      <c r="Q100" s="19">
        <v>14981.55</v>
      </c>
      <c r="R100" s="20">
        <v>9438.7000000000007</v>
      </c>
      <c r="S100" s="21">
        <v>24420.25</v>
      </c>
      <c r="T100" s="19">
        <v>15021</v>
      </c>
      <c r="U100" s="20">
        <v>8054.35</v>
      </c>
      <c r="V100" s="21">
        <v>23075.35</v>
      </c>
      <c r="W100" s="47">
        <v>78995.75</v>
      </c>
      <c r="X100" s="20">
        <v>29720.400000000001</v>
      </c>
      <c r="Y100" s="21">
        <v>108716.15</v>
      </c>
    </row>
    <row r="101" spans="1:25" ht="13">
      <c r="A101" s="2" t="s">
        <v>277</v>
      </c>
      <c r="B101" s="2" t="s">
        <v>102</v>
      </c>
      <c r="C101" s="89" t="s">
        <v>297</v>
      </c>
      <c r="D101" s="129" t="s">
        <v>303</v>
      </c>
      <c r="E101" s="19">
        <v>29663.7</v>
      </c>
      <c r="F101" s="20">
        <v>3228.05</v>
      </c>
      <c r="G101" s="21">
        <v>32891.75</v>
      </c>
      <c r="H101" s="19">
        <v>19996</v>
      </c>
      <c r="I101" s="20">
        <v>7119.45</v>
      </c>
      <c r="J101" s="21">
        <v>27115.45</v>
      </c>
      <c r="K101" s="19">
        <v>15916.9</v>
      </c>
      <c r="L101" s="20">
        <v>5982.05</v>
      </c>
      <c r="M101" s="21">
        <v>21898.95</v>
      </c>
      <c r="N101" s="19">
        <v>13522.15</v>
      </c>
      <c r="O101" s="20">
        <v>3407.3</v>
      </c>
      <c r="P101" s="21">
        <v>16929.45</v>
      </c>
      <c r="Q101" s="19">
        <v>18688.7</v>
      </c>
      <c r="R101" s="20">
        <v>4888.3</v>
      </c>
      <c r="S101" s="21">
        <v>23577</v>
      </c>
      <c r="T101" s="19">
        <v>1939</v>
      </c>
      <c r="U101" s="20">
        <v>1372</v>
      </c>
      <c r="V101" s="21">
        <v>3311</v>
      </c>
      <c r="W101" s="47">
        <v>99726.45</v>
      </c>
      <c r="X101" s="20">
        <v>25997.15</v>
      </c>
      <c r="Y101" s="21">
        <v>125723.6</v>
      </c>
    </row>
    <row r="102" spans="1:25" ht="13">
      <c r="A102" s="2" t="s">
        <v>277</v>
      </c>
      <c r="B102" s="2" t="s">
        <v>103</v>
      </c>
      <c r="C102" s="89" t="s">
        <v>297</v>
      </c>
      <c r="D102" s="129" t="s">
        <v>303</v>
      </c>
      <c r="E102" s="19">
        <v>457.8</v>
      </c>
      <c r="F102" s="20">
        <v>67607.350000000006</v>
      </c>
      <c r="G102" s="21">
        <v>68065.149999999994</v>
      </c>
      <c r="H102" s="19">
        <v>13413.65</v>
      </c>
      <c r="I102" s="20">
        <v>3398.9</v>
      </c>
      <c r="J102" s="21">
        <v>16812.55</v>
      </c>
      <c r="K102" s="19">
        <v>16901.849999999999</v>
      </c>
      <c r="L102" s="20">
        <v>6927.85</v>
      </c>
      <c r="M102" s="21">
        <v>23829.7</v>
      </c>
      <c r="N102" s="19">
        <v>15511.15</v>
      </c>
      <c r="O102" s="20">
        <v>5865.65</v>
      </c>
      <c r="P102" s="21">
        <v>21376.799999999999</v>
      </c>
      <c r="Q102" s="19">
        <v>11333</v>
      </c>
      <c r="R102" s="20">
        <v>59282.5</v>
      </c>
      <c r="S102" s="21">
        <v>70615.5</v>
      </c>
      <c r="T102" s="19">
        <v>16081.25</v>
      </c>
      <c r="U102" s="20">
        <v>6489.5</v>
      </c>
      <c r="V102" s="21">
        <v>22570.75</v>
      </c>
      <c r="W102" s="47">
        <v>73698.7</v>
      </c>
      <c r="X102" s="20">
        <v>149571.75</v>
      </c>
      <c r="Y102" s="21">
        <v>223270.45</v>
      </c>
    </row>
    <row r="103" spans="1:25" ht="13">
      <c r="A103" s="2" t="s">
        <v>277</v>
      </c>
      <c r="B103" s="2" t="s">
        <v>104</v>
      </c>
      <c r="C103" s="89" t="s">
        <v>297</v>
      </c>
      <c r="D103" s="129" t="s">
        <v>303</v>
      </c>
      <c r="E103" s="19">
        <v>25680.15</v>
      </c>
      <c r="F103" s="20">
        <v>3208.95</v>
      </c>
      <c r="G103" s="21">
        <v>28889.1</v>
      </c>
      <c r="H103" s="19">
        <v>21428.55</v>
      </c>
      <c r="I103" s="20">
        <v>7736.1</v>
      </c>
      <c r="J103" s="21">
        <v>29164.65</v>
      </c>
      <c r="K103" s="19">
        <v>2109.0500000000002</v>
      </c>
      <c r="L103" s="20">
        <v>1284.6500000000001</v>
      </c>
      <c r="M103" s="21">
        <v>3393.7</v>
      </c>
      <c r="N103" s="19">
        <v>37330.25</v>
      </c>
      <c r="O103" s="20">
        <v>1266.6500000000001</v>
      </c>
      <c r="P103" s="21">
        <v>38596.9</v>
      </c>
      <c r="Q103" s="19">
        <v>39392.25</v>
      </c>
      <c r="R103" s="20">
        <v>440.9</v>
      </c>
      <c r="S103" s="21">
        <v>39833.15</v>
      </c>
      <c r="T103" s="19">
        <v>19750.8</v>
      </c>
      <c r="U103" s="20">
        <v>3113.35</v>
      </c>
      <c r="V103" s="21">
        <v>22864.15</v>
      </c>
      <c r="W103" s="47">
        <v>145691.04999999999</v>
      </c>
      <c r="X103" s="20">
        <v>17050.599999999999</v>
      </c>
      <c r="Y103" s="21">
        <v>162741.65</v>
      </c>
    </row>
    <row r="104" spans="1:25" ht="13">
      <c r="A104" s="2" t="s">
        <v>277</v>
      </c>
      <c r="B104" s="2" t="s">
        <v>105</v>
      </c>
      <c r="C104" s="89" t="s">
        <v>297</v>
      </c>
      <c r="D104" s="129" t="s">
        <v>302</v>
      </c>
      <c r="E104" s="19">
        <v>5815</v>
      </c>
      <c r="F104" s="20">
        <v>16316.45</v>
      </c>
      <c r="G104" s="21">
        <v>22131.45</v>
      </c>
      <c r="H104" s="19">
        <v>880.7</v>
      </c>
      <c r="I104" s="20">
        <v>14240.25</v>
      </c>
      <c r="J104" s="21">
        <v>15120.95</v>
      </c>
      <c r="K104" s="19">
        <v>0</v>
      </c>
      <c r="L104" s="20">
        <v>0</v>
      </c>
      <c r="M104" s="21">
        <v>0</v>
      </c>
      <c r="N104" s="19">
        <v>0</v>
      </c>
      <c r="O104" s="20">
        <v>0</v>
      </c>
      <c r="P104" s="21">
        <v>0</v>
      </c>
      <c r="Q104" s="19">
        <v>1526.55</v>
      </c>
      <c r="R104" s="20">
        <v>299.64999999999998</v>
      </c>
      <c r="S104" s="21">
        <v>1826.2</v>
      </c>
      <c r="T104" s="19">
        <v>26993.15</v>
      </c>
      <c r="U104" s="20">
        <v>4164.95</v>
      </c>
      <c r="V104" s="21">
        <v>31158.1</v>
      </c>
      <c r="W104" s="47">
        <v>35215.4</v>
      </c>
      <c r="X104" s="20">
        <v>35021.300000000003</v>
      </c>
      <c r="Y104" s="21">
        <v>70236.7</v>
      </c>
    </row>
    <row r="105" spans="1:25" ht="13">
      <c r="A105" s="2" t="s">
        <v>277</v>
      </c>
      <c r="B105" s="2" t="s">
        <v>106</v>
      </c>
      <c r="C105" s="89" t="s">
        <v>297</v>
      </c>
      <c r="D105" s="129" t="s">
        <v>302</v>
      </c>
      <c r="E105" s="19">
        <v>28133.5</v>
      </c>
      <c r="F105" s="20">
        <v>4233.8</v>
      </c>
      <c r="G105" s="21">
        <v>32367.3</v>
      </c>
      <c r="H105" s="19">
        <v>40080.5</v>
      </c>
      <c r="I105" s="20">
        <v>3933.85</v>
      </c>
      <c r="J105" s="21">
        <v>44014.35</v>
      </c>
      <c r="K105" s="19">
        <v>25354.35</v>
      </c>
      <c r="L105" s="20">
        <v>5759.05</v>
      </c>
      <c r="M105" s="21">
        <v>31113.4</v>
      </c>
      <c r="N105" s="19">
        <v>23470.799999999999</v>
      </c>
      <c r="O105" s="20">
        <v>5172.8999999999996</v>
      </c>
      <c r="P105" s="21">
        <v>28643.7</v>
      </c>
      <c r="Q105" s="19">
        <v>12397.75</v>
      </c>
      <c r="R105" s="20">
        <v>3315.75</v>
      </c>
      <c r="S105" s="21">
        <v>15713.5</v>
      </c>
      <c r="T105" s="19">
        <v>24911.4</v>
      </c>
      <c r="U105" s="20">
        <v>4258.3500000000004</v>
      </c>
      <c r="V105" s="21">
        <v>29169.75</v>
      </c>
      <c r="W105" s="47">
        <v>154348.29999999999</v>
      </c>
      <c r="X105" s="20">
        <v>26673.7</v>
      </c>
      <c r="Y105" s="21">
        <v>181022</v>
      </c>
    </row>
    <row r="106" spans="1:25" ht="13">
      <c r="A106" s="2" t="s">
        <v>277</v>
      </c>
      <c r="B106" s="2" t="s">
        <v>107</v>
      </c>
      <c r="C106" s="89" t="s">
        <v>297</v>
      </c>
      <c r="D106" s="129" t="s">
        <v>303</v>
      </c>
      <c r="E106" s="19">
        <v>30285.05</v>
      </c>
      <c r="F106" s="20">
        <v>4764.3</v>
      </c>
      <c r="G106" s="21">
        <v>35049.35</v>
      </c>
      <c r="H106" s="19">
        <v>18889.099999999999</v>
      </c>
      <c r="I106" s="20">
        <v>4301.3</v>
      </c>
      <c r="J106" s="21">
        <v>23190.400000000001</v>
      </c>
      <c r="K106" s="19">
        <v>18647.75</v>
      </c>
      <c r="L106" s="20">
        <v>13244.75</v>
      </c>
      <c r="M106" s="21">
        <v>31892.5</v>
      </c>
      <c r="N106" s="19">
        <v>21553.25</v>
      </c>
      <c r="O106" s="20">
        <v>8581.1</v>
      </c>
      <c r="P106" s="21">
        <v>30134.35</v>
      </c>
      <c r="Q106" s="19">
        <v>28497.8</v>
      </c>
      <c r="R106" s="20">
        <v>7755.5</v>
      </c>
      <c r="S106" s="21">
        <v>36253.300000000003</v>
      </c>
      <c r="T106" s="19">
        <v>10595.65</v>
      </c>
      <c r="U106" s="20">
        <v>6651.55</v>
      </c>
      <c r="V106" s="21">
        <v>17247.2</v>
      </c>
      <c r="W106" s="47">
        <v>128468.6</v>
      </c>
      <c r="X106" s="20">
        <v>45298.5</v>
      </c>
      <c r="Y106" s="21">
        <v>173767.1</v>
      </c>
    </row>
    <row r="107" spans="1:25" ht="13">
      <c r="A107" s="2" t="s">
        <v>277</v>
      </c>
      <c r="B107" s="2" t="s">
        <v>108</v>
      </c>
      <c r="C107" s="89" t="s">
        <v>297</v>
      </c>
      <c r="D107" s="129" t="s">
        <v>303</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row>
    <row r="108" spans="1:25" ht="13">
      <c r="A108" s="2" t="s">
        <v>277</v>
      </c>
      <c r="B108" s="2" t="s">
        <v>109</v>
      </c>
      <c r="C108" s="89" t="s">
        <v>297</v>
      </c>
      <c r="D108" s="129" t="s">
        <v>304</v>
      </c>
      <c r="E108" s="19">
        <v>57495.199999999997</v>
      </c>
      <c r="F108" s="20">
        <v>777.95</v>
      </c>
      <c r="G108" s="21">
        <v>58273.15</v>
      </c>
      <c r="H108" s="19">
        <v>81377.5</v>
      </c>
      <c r="I108" s="20">
        <v>127.6</v>
      </c>
      <c r="J108" s="21">
        <v>81505.100000000006</v>
      </c>
      <c r="K108" s="19">
        <v>76491.55</v>
      </c>
      <c r="L108" s="20">
        <v>68</v>
      </c>
      <c r="M108" s="21">
        <v>76559.55</v>
      </c>
      <c r="N108" s="19">
        <v>76373.7</v>
      </c>
      <c r="O108" s="20">
        <v>0.15</v>
      </c>
      <c r="P108" s="21">
        <v>76373.850000000006</v>
      </c>
      <c r="Q108" s="19">
        <v>68964.350000000006</v>
      </c>
      <c r="R108" s="20">
        <v>117.95</v>
      </c>
      <c r="S108" s="21">
        <v>69082.3</v>
      </c>
      <c r="T108" s="19">
        <v>43197.95</v>
      </c>
      <c r="U108" s="20">
        <v>0</v>
      </c>
      <c r="V108" s="21">
        <v>43197.95</v>
      </c>
      <c r="W108" s="47">
        <v>403900.25</v>
      </c>
      <c r="X108" s="20">
        <v>1091.6500000000001</v>
      </c>
      <c r="Y108" s="21">
        <v>404991.9</v>
      </c>
    </row>
    <row r="109" spans="1:25" ht="13">
      <c r="A109" s="2" t="s">
        <v>277</v>
      </c>
      <c r="B109" s="2" t="s">
        <v>110</v>
      </c>
      <c r="C109" s="89" t="s">
        <v>297</v>
      </c>
      <c r="D109" s="129" t="s">
        <v>304</v>
      </c>
      <c r="E109" s="19">
        <v>26722.5</v>
      </c>
      <c r="F109" s="20">
        <v>585.79999999999995</v>
      </c>
      <c r="G109" s="21">
        <v>27308.3</v>
      </c>
      <c r="H109" s="19">
        <v>24687.65</v>
      </c>
      <c r="I109" s="20">
        <v>2010.35</v>
      </c>
      <c r="J109" s="21">
        <v>26698</v>
      </c>
      <c r="K109" s="19">
        <v>72057.75</v>
      </c>
      <c r="L109" s="20">
        <v>70.849999999999994</v>
      </c>
      <c r="M109" s="21">
        <v>72128.600000000006</v>
      </c>
      <c r="N109" s="19">
        <v>70862.75</v>
      </c>
      <c r="O109" s="20">
        <v>197.55</v>
      </c>
      <c r="P109" s="21">
        <v>71060.3</v>
      </c>
      <c r="Q109" s="19">
        <v>67546.600000000006</v>
      </c>
      <c r="R109" s="20">
        <v>66.05</v>
      </c>
      <c r="S109" s="21">
        <v>67612.649999999994</v>
      </c>
      <c r="T109" s="19">
        <v>59932.800000000003</v>
      </c>
      <c r="U109" s="20">
        <v>86.9</v>
      </c>
      <c r="V109" s="21">
        <v>60019.7</v>
      </c>
      <c r="W109" s="47">
        <v>321810.05</v>
      </c>
      <c r="X109" s="20">
        <v>3017.5</v>
      </c>
      <c r="Y109" s="21">
        <v>324827.55</v>
      </c>
    </row>
    <row r="110" spans="1:25" ht="13">
      <c r="A110" s="2" t="s">
        <v>277</v>
      </c>
      <c r="B110" s="2" t="s">
        <v>111</v>
      </c>
      <c r="C110" s="89" t="s">
        <v>297</v>
      </c>
      <c r="D110" s="129" t="s">
        <v>298</v>
      </c>
      <c r="E110" s="19">
        <v>14321.5</v>
      </c>
      <c r="F110" s="20">
        <v>11015.35</v>
      </c>
      <c r="G110" s="21">
        <v>25336.85</v>
      </c>
      <c r="H110" s="19">
        <v>14191.15</v>
      </c>
      <c r="I110" s="20">
        <v>15801.7</v>
      </c>
      <c r="J110" s="21">
        <v>29992.85</v>
      </c>
      <c r="K110" s="19">
        <v>12511.4</v>
      </c>
      <c r="L110" s="20">
        <v>19067.849999999999</v>
      </c>
      <c r="M110" s="21">
        <v>31579.25</v>
      </c>
      <c r="N110" s="19">
        <v>17424.900000000001</v>
      </c>
      <c r="O110" s="20">
        <v>14289</v>
      </c>
      <c r="P110" s="21">
        <v>31713.9</v>
      </c>
      <c r="Q110" s="19">
        <v>18533.05</v>
      </c>
      <c r="R110" s="20">
        <v>18042.150000000001</v>
      </c>
      <c r="S110" s="21">
        <v>36575.199999999997</v>
      </c>
      <c r="T110" s="19">
        <v>29005.25</v>
      </c>
      <c r="U110" s="20">
        <v>10421.6</v>
      </c>
      <c r="V110" s="21">
        <v>39426.85</v>
      </c>
      <c r="W110" s="47">
        <v>105987.25</v>
      </c>
      <c r="X110" s="20">
        <v>88637.65</v>
      </c>
      <c r="Y110" s="21">
        <v>194624.9</v>
      </c>
    </row>
    <row r="111" spans="1:25" ht="13">
      <c r="A111" s="2" t="s">
        <v>277</v>
      </c>
      <c r="B111" s="2" t="s">
        <v>112</v>
      </c>
      <c r="C111" s="89" t="s">
        <v>297</v>
      </c>
      <c r="D111" s="129" t="s">
        <v>298</v>
      </c>
      <c r="E111" s="19">
        <v>52108.1</v>
      </c>
      <c r="F111" s="20">
        <v>651.04999999999995</v>
      </c>
      <c r="G111" s="21">
        <v>52759.15</v>
      </c>
      <c r="H111" s="19">
        <v>49750.15</v>
      </c>
      <c r="I111" s="20">
        <v>1119.8499999999999</v>
      </c>
      <c r="J111" s="21">
        <v>50870</v>
      </c>
      <c r="K111" s="19">
        <v>36958.800000000003</v>
      </c>
      <c r="L111" s="20">
        <v>905.9</v>
      </c>
      <c r="M111" s="21">
        <v>37864.699999999997</v>
      </c>
      <c r="N111" s="19">
        <v>42918.1</v>
      </c>
      <c r="O111" s="20">
        <v>1155.05</v>
      </c>
      <c r="P111" s="21">
        <v>44073.15</v>
      </c>
      <c r="Q111" s="19">
        <v>49178.25</v>
      </c>
      <c r="R111" s="20">
        <v>363.7</v>
      </c>
      <c r="S111" s="21">
        <v>49541.95</v>
      </c>
      <c r="T111" s="19">
        <v>11212.4</v>
      </c>
      <c r="U111" s="20">
        <v>353.7</v>
      </c>
      <c r="V111" s="21">
        <v>11566.1</v>
      </c>
      <c r="W111" s="47">
        <v>242125.8</v>
      </c>
      <c r="X111" s="20">
        <v>4549.25</v>
      </c>
      <c r="Y111" s="21">
        <v>246675.05</v>
      </c>
    </row>
    <row r="112" spans="1:25" ht="13">
      <c r="A112" s="2" t="s">
        <v>277</v>
      </c>
      <c r="B112" s="2" t="s">
        <v>113</v>
      </c>
      <c r="C112" s="89" t="s">
        <v>297</v>
      </c>
      <c r="D112" s="129" t="s">
        <v>304</v>
      </c>
      <c r="E112" s="19">
        <v>61291.35</v>
      </c>
      <c r="F112" s="20">
        <v>1290.3</v>
      </c>
      <c r="G112" s="21">
        <v>62581.65</v>
      </c>
      <c r="H112" s="19">
        <v>67938.25</v>
      </c>
      <c r="I112" s="20">
        <v>1162.2</v>
      </c>
      <c r="J112" s="21">
        <v>69100.45</v>
      </c>
      <c r="K112" s="19">
        <v>19030.75</v>
      </c>
      <c r="L112" s="20">
        <v>13227.1</v>
      </c>
      <c r="M112" s="21">
        <v>32257.85</v>
      </c>
      <c r="N112" s="19">
        <v>14775.7</v>
      </c>
      <c r="O112" s="20">
        <v>7584.4</v>
      </c>
      <c r="P112" s="21">
        <v>22360.1</v>
      </c>
      <c r="Q112" s="19">
        <v>26384.5</v>
      </c>
      <c r="R112" s="20">
        <v>3718.5</v>
      </c>
      <c r="S112" s="21">
        <v>30103</v>
      </c>
      <c r="T112" s="19">
        <v>30669.3</v>
      </c>
      <c r="U112" s="20">
        <v>5331.6</v>
      </c>
      <c r="V112" s="21">
        <v>36000.9</v>
      </c>
      <c r="W112" s="47">
        <v>220089.85</v>
      </c>
      <c r="X112" s="20">
        <v>32314.1</v>
      </c>
      <c r="Y112" s="21">
        <v>252403.95</v>
      </c>
    </row>
    <row r="113" spans="1:25" ht="13">
      <c r="A113" s="2" t="s">
        <v>277</v>
      </c>
      <c r="B113" s="2" t="s">
        <v>114</v>
      </c>
      <c r="C113" s="89" t="s">
        <v>297</v>
      </c>
      <c r="D113" s="129" t="s">
        <v>304</v>
      </c>
      <c r="E113" s="19">
        <v>3557.75</v>
      </c>
      <c r="F113" s="20">
        <v>220.9</v>
      </c>
      <c r="G113" s="21">
        <v>3778.65</v>
      </c>
      <c r="H113" s="19">
        <v>1473.2</v>
      </c>
      <c r="I113" s="20">
        <v>58.95</v>
      </c>
      <c r="J113" s="21">
        <v>1532.15</v>
      </c>
      <c r="K113" s="19">
        <v>14200.6</v>
      </c>
      <c r="L113" s="20">
        <v>9150.9</v>
      </c>
      <c r="M113" s="21">
        <v>23351.5</v>
      </c>
      <c r="N113" s="19">
        <v>16474.95</v>
      </c>
      <c r="O113" s="20">
        <v>9863.6</v>
      </c>
      <c r="P113" s="21">
        <v>26338.55</v>
      </c>
      <c r="Q113" s="19">
        <v>27096.65</v>
      </c>
      <c r="R113" s="20">
        <v>6210.85</v>
      </c>
      <c r="S113" s="21">
        <v>33307.5</v>
      </c>
      <c r="T113" s="19">
        <v>28087.1</v>
      </c>
      <c r="U113" s="20">
        <v>6521.15</v>
      </c>
      <c r="V113" s="21">
        <v>34608.25</v>
      </c>
      <c r="W113" s="47">
        <v>90890.25</v>
      </c>
      <c r="X113" s="20">
        <v>32026.35</v>
      </c>
      <c r="Y113" s="21">
        <v>122916.6</v>
      </c>
    </row>
    <row r="114" spans="1:25" ht="13">
      <c r="A114" s="2" t="s">
        <v>278</v>
      </c>
      <c r="B114" s="2" t="s">
        <v>115</v>
      </c>
      <c r="C114" s="89" t="s">
        <v>297</v>
      </c>
      <c r="D114" s="129" t="s">
        <v>303</v>
      </c>
      <c r="E114" s="19">
        <v>7517.95</v>
      </c>
      <c r="F114" s="20">
        <v>919.75</v>
      </c>
      <c r="G114" s="21">
        <v>8437.7000000000007</v>
      </c>
      <c r="H114" s="19">
        <v>9090.0499999999993</v>
      </c>
      <c r="I114" s="20">
        <v>1239.5999999999999</v>
      </c>
      <c r="J114" s="21">
        <v>10329.65</v>
      </c>
      <c r="K114" s="19">
        <v>12.6</v>
      </c>
      <c r="L114" s="20">
        <v>0</v>
      </c>
      <c r="M114" s="21">
        <v>12.6</v>
      </c>
      <c r="N114" s="19">
        <v>951.95</v>
      </c>
      <c r="O114" s="20">
        <v>33.4</v>
      </c>
      <c r="P114" s="21">
        <v>985.35</v>
      </c>
      <c r="Q114" s="19">
        <v>7805.85</v>
      </c>
      <c r="R114" s="20">
        <v>1013.7</v>
      </c>
      <c r="S114" s="21">
        <v>8819.5499999999993</v>
      </c>
      <c r="T114" s="19">
        <v>6960.95</v>
      </c>
      <c r="U114" s="20">
        <v>1282.3</v>
      </c>
      <c r="V114" s="21">
        <v>8243.25</v>
      </c>
      <c r="W114" s="47">
        <v>32339.35</v>
      </c>
      <c r="X114" s="20">
        <v>4488.75</v>
      </c>
      <c r="Y114" s="21">
        <v>36828.1</v>
      </c>
    </row>
    <row r="115" spans="1:25" ht="13">
      <c r="A115" s="2" t="s">
        <v>278</v>
      </c>
      <c r="B115" s="2" t="s">
        <v>116</v>
      </c>
      <c r="C115" s="89" t="s">
        <v>297</v>
      </c>
      <c r="D115" s="129" t="s">
        <v>303</v>
      </c>
      <c r="E115" s="19">
        <v>3834.8</v>
      </c>
      <c r="F115" s="20">
        <v>131.44999999999999</v>
      </c>
      <c r="G115" s="21">
        <v>3966.25</v>
      </c>
      <c r="H115" s="19">
        <v>213.4</v>
      </c>
      <c r="I115" s="20">
        <v>5.15</v>
      </c>
      <c r="J115" s="21">
        <v>218.55</v>
      </c>
      <c r="K115" s="19">
        <v>13765.8</v>
      </c>
      <c r="L115" s="20">
        <v>381.4</v>
      </c>
      <c r="M115" s="21">
        <v>14147.2</v>
      </c>
      <c r="N115" s="19">
        <v>13196.4</v>
      </c>
      <c r="O115" s="20">
        <v>1097.45</v>
      </c>
      <c r="P115" s="21">
        <v>14293.85</v>
      </c>
      <c r="Q115" s="19">
        <v>9365.6</v>
      </c>
      <c r="R115" s="20">
        <v>212.05</v>
      </c>
      <c r="S115" s="21">
        <v>9577.65</v>
      </c>
      <c r="T115" s="19">
        <v>10746.2</v>
      </c>
      <c r="U115" s="20">
        <v>906</v>
      </c>
      <c r="V115" s="21">
        <v>11652.2</v>
      </c>
      <c r="W115" s="47">
        <v>51122.2</v>
      </c>
      <c r="X115" s="20">
        <v>2733.5</v>
      </c>
      <c r="Y115" s="21">
        <v>53855.7</v>
      </c>
    </row>
    <row r="116" spans="1:25" ht="13">
      <c r="A116" s="2" t="s">
        <v>278</v>
      </c>
      <c r="B116" s="2" t="s">
        <v>117</v>
      </c>
      <c r="C116" s="89" t="s">
        <v>297</v>
      </c>
      <c r="D116" s="129" t="s">
        <v>303</v>
      </c>
      <c r="E116" s="19">
        <v>4940.8500000000004</v>
      </c>
      <c r="F116" s="20">
        <v>844.3</v>
      </c>
      <c r="G116" s="21">
        <v>5785.15</v>
      </c>
      <c r="H116" s="19">
        <v>18858.400000000001</v>
      </c>
      <c r="I116" s="20">
        <v>823.7</v>
      </c>
      <c r="J116" s="21">
        <v>19682.099999999999</v>
      </c>
      <c r="K116" s="19">
        <v>16619.25</v>
      </c>
      <c r="L116" s="20">
        <v>872.05</v>
      </c>
      <c r="M116" s="21">
        <v>17491.3</v>
      </c>
      <c r="N116" s="19">
        <v>14371.35</v>
      </c>
      <c r="O116" s="20">
        <v>852.4</v>
      </c>
      <c r="P116" s="21">
        <v>15223.75</v>
      </c>
      <c r="Q116" s="19">
        <v>6245.75</v>
      </c>
      <c r="R116" s="20">
        <v>872.6</v>
      </c>
      <c r="S116" s="21">
        <v>7118.35</v>
      </c>
      <c r="T116" s="19">
        <v>8072.55</v>
      </c>
      <c r="U116" s="20">
        <v>1620.3</v>
      </c>
      <c r="V116" s="21">
        <v>9692.85</v>
      </c>
      <c r="W116" s="47">
        <v>69108.149999999994</v>
      </c>
      <c r="X116" s="20">
        <v>5885.35</v>
      </c>
      <c r="Y116" s="21">
        <v>74993.5</v>
      </c>
    </row>
    <row r="117" spans="1:25" ht="13">
      <c r="A117" s="2" t="s">
        <v>278</v>
      </c>
      <c r="B117" s="2" t="s">
        <v>118</v>
      </c>
      <c r="C117" s="89" t="s">
        <v>297</v>
      </c>
      <c r="D117" s="129" t="s">
        <v>303</v>
      </c>
      <c r="E117" s="19">
        <v>6044.55</v>
      </c>
      <c r="F117" s="20">
        <v>1297.3</v>
      </c>
      <c r="G117" s="21">
        <v>7341.85</v>
      </c>
      <c r="H117" s="19">
        <v>10170.549999999999</v>
      </c>
      <c r="I117" s="20">
        <v>981.25</v>
      </c>
      <c r="J117" s="21">
        <v>11151.8</v>
      </c>
      <c r="K117" s="19">
        <v>6636.5</v>
      </c>
      <c r="L117" s="20">
        <v>1658.4</v>
      </c>
      <c r="M117" s="21">
        <v>8294.9</v>
      </c>
      <c r="N117" s="19">
        <v>9029.75</v>
      </c>
      <c r="O117" s="20">
        <v>1314.45</v>
      </c>
      <c r="P117" s="21">
        <v>10344.200000000001</v>
      </c>
      <c r="Q117" s="19">
        <v>4220.8999999999996</v>
      </c>
      <c r="R117" s="20">
        <v>1256.3499999999999</v>
      </c>
      <c r="S117" s="21">
        <v>5477.25</v>
      </c>
      <c r="T117" s="19">
        <v>11175.1</v>
      </c>
      <c r="U117" s="20">
        <v>494.85</v>
      </c>
      <c r="V117" s="21">
        <v>11669.95</v>
      </c>
      <c r="W117" s="47">
        <v>47277.35</v>
      </c>
      <c r="X117" s="20">
        <v>7002.6</v>
      </c>
      <c r="Y117" s="21">
        <v>54279.95</v>
      </c>
    </row>
    <row r="118" spans="1:25" ht="13">
      <c r="A118" s="2" t="s">
        <v>278</v>
      </c>
      <c r="B118" s="2" t="s">
        <v>119</v>
      </c>
      <c r="C118" s="89" t="s">
        <v>297</v>
      </c>
      <c r="D118" s="129" t="s">
        <v>303</v>
      </c>
      <c r="E118" s="19">
        <v>8484.2000000000007</v>
      </c>
      <c r="F118" s="20">
        <v>297.7</v>
      </c>
      <c r="G118" s="21">
        <v>8781.9</v>
      </c>
      <c r="H118" s="19">
        <v>6875.1</v>
      </c>
      <c r="I118" s="20">
        <v>787.7</v>
      </c>
      <c r="J118" s="21">
        <v>7662.8</v>
      </c>
      <c r="K118" s="19">
        <v>4150.1499999999996</v>
      </c>
      <c r="L118" s="20">
        <v>860.55</v>
      </c>
      <c r="M118" s="21">
        <v>5010.7</v>
      </c>
      <c r="N118" s="19">
        <v>9446.2999999999993</v>
      </c>
      <c r="O118" s="20">
        <v>607.65</v>
      </c>
      <c r="P118" s="21">
        <v>10053.950000000001</v>
      </c>
      <c r="Q118" s="19">
        <v>8226.7000000000007</v>
      </c>
      <c r="R118" s="20">
        <v>1178.7</v>
      </c>
      <c r="S118" s="21">
        <v>9405.4</v>
      </c>
      <c r="T118" s="19">
        <v>7279.4</v>
      </c>
      <c r="U118" s="20">
        <v>2598.35</v>
      </c>
      <c r="V118" s="21">
        <v>9877.75</v>
      </c>
      <c r="W118" s="47">
        <v>44461.85</v>
      </c>
      <c r="X118" s="20">
        <v>6330.65</v>
      </c>
      <c r="Y118" s="21">
        <v>50792.5</v>
      </c>
    </row>
    <row r="119" spans="1:25" ht="13">
      <c r="A119" s="2" t="s">
        <v>278</v>
      </c>
      <c r="B119" s="2" t="s">
        <v>120</v>
      </c>
      <c r="C119" s="89" t="s">
        <v>297</v>
      </c>
      <c r="D119" s="129" t="s">
        <v>303</v>
      </c>
      <c r="E119" s="19">
        <v>8488.35</v>
      </c>
      <c r="F119" s="20">
        <v>539.04999999999995</v>
      </c>
      <c r="G119" s="21">
        <v>9027.4</v>
      </c>
      <c r="H119" s="19">
        <v>8286.25</v>
      </c>
      <c r="I119" s="20">
        <v>1228.2</v>
      </c>
      <c r="J119" s="21">
        <v>9514.4500000000007</v>
      </c>
      <c r="K119" s="19">
        <v>5168.45</v>
      </c>
      <c r="L119" s="20">
        <v>1271.4000000000001</v>
      </c>
      <c r="M119" s="21">
        <v>6439.85</v>
      </c>
      <c r="N119" s="19">
        <v>5370.7</v>
      </c>
      <c r="O119" s="20">
        <v>802.9</v>
      </c>
      <c r="P119" s="21">
        <v>6173.6</v>
      </c>
      <c r="Q119" s="19">
        <v>6472.5</v>
      </c>
      <c r="R119" s="20">
        <v>644.95000000000005</v>
      </c>
      <c r="S119" s="21">
        <v>7117.45</v>
      </c>
      <c r="T119" s="19">
        <v>4419.6000000000004</v>
      </c>
      <c r="U119" s="20">
        <v>1800.4</v>
      </c>
      <c r="V119" s="21">
        <v>6220</v>
      </c>
      <c r="W119" s="47">
        <v>38205.85</v>
      </c>
      <c r="X119" s="20">
        <v>6286.9</v>
      </c>
      <c r="Y119" s="21">
        <v>44492.75</v>
      </c>
    </row>
    <row r="120" spans="1:25" ht="13">
      <c r="A120" s="2" t="s">
        <v>278</v>
      </c>
      <c r="B120" s="2" t="s">
        <v>121</v>
      </c>
      <c r="C120" s="89" t="s">
        <v>297</v>
      </c>
      <c r="D120" s="129" t="s">
        <v>303</v>
      </c>
      <c r="E120" s="19">
        <v>2232.36</v>
      </c>
      <c r="F120" s="20">
        <v>100.07</v>
      </c>
      <c r="G120" s="21">
        <v>2332.4299999999998</v>
      </c>
      <c r="H120" s="19">
        <v>2235.9699999999998</v>
      </c>
      <c r="I120" s="20">
        <v>39.96</v>
      </c>
      <c r="J120" s="21">
        <v>2275.9299999999998</v>
      </c>
      <c r="K120" s="19">
        <v>2073.96</v>
      </c>
      <c r="L120" s="20">
        <v>18.739999999999998</v>
      </c>
      <c r="M120" s="21">
        <v>2092.6999999999998</v>
      </c>
      <c r="N120" s="19">
        <v>1413.99</v>
      </c>
      <c r="O120" s="20">
        <v>14.78</v>
      </c>
      <c r="P120" s="21">
        <v>1428.77</v>
      </c>
      <c r="Q120" s="19">
        <v>151.22</v>
      </c>
      <c r="R120" s="20">
        <v>0.05</v>
      </c>
      <c r="S120" s="21">
        <v>151.27000000000001</v>
      </c>
      <c r="T120" s="19">
        <v>523.87</v>
      </c>
      <c r="U120" s="20">
        <v>11.53</v>
      </c>
      <c r="V120" s="21">
        <v>535.4</v>
      </c>
      <c r="W120" s="47">
        <v>8631.3700000000008</v>
      </c>
      <c r="X120" s="20">
        <v>185.13</v>
      </c>
      <c r="Y120" s="21">
        <v>8816.5</v>
      </c>
    </row>
    <row r="121" spans="1:25" ht="13">
      <c r="A121" s="2" t="s">
        <v>278</v>
      </c>
      <c r="B121" s="2" t="s">
        <v>122</v>
      </c>
      <c r="C121" s="89" t="s">
        <v>297</v>
      </c>
      <c r="D121" s="129" t="s">
        <v>303</v>
      </c>
      <c r="E121" s="19">
        <v>1935.4</v>
      </c>
      <c r="F121" s="20">
        <v>28.67</v>
      </c>
      <c r="G121" s="21">
        <v>1964.07</v>
      </c>
      <c r="H121" s="19">
        <v>3913.53</v>
      </c>
      <c r="I121" s="20">
        <v>16.52</v>
      </c>
      <c r="J121" s="21">
        <v>3930.05</v>
      </c>
      <c r="K121" s="19">
        <v>3256.41</v>
      </c>
      <c r="L121" s="20">
        <v>52.21</v>
      </c>
      <c r="M121" s="21">
        <v>3308.62</v>
      </c>
      <c r="N121" s="19">
        <v>3814.27</v>
      </c>
      <c r="O121" s="20">
        <v>82.84</v>
      </c>
      <c r="P121" s="21">
        <v>3897.11</v>
      </c>
      <c r="Q121" s="19">
        <v>1492.82</v>
      </c>
      <c r="R121" s="20">
        <v>16.86</v>
      </c>
      <c r="S121" s="21">
        <v>1509.68</v>
      </c>
      <c r="T121" s="19">
        <v>730.38</v>
      </c>
      <c r="U121" s="20">
        <v>10.37</v>
      </c>
      <c r="V121" s="21">
        <v>740.75</v>
      </c>
      <c r="W121" s="47">
        <v>15142.81</v>
      </c>
      <c r="X121" s="20">
        <v>207.47</v>
      </c>
      <c r="Y121" s="21">
        <v>15350.28</v>
      </c>
    </row>
    <row r="122" spans="1:25" ht="13">
      <c r="A122" s="2" t="s">
        <v>278</v>
      </c>
      <c r="B122" s="2" t="s">
        <v>123</v>
      </c>
      <c r="C122" s="89" t="s">
        <v>297</v>
      </c>
      <c r="D122" s="129" t="s">
        <v>303</v>
      </c>
      <c r="E122" s="19">
        <v>561.41</v>
      </c>
      <c r="F122" s="20">
        <v>42.85</v>
      </c>
      <c r="G122" s="21">
        <v>604.26</v>
      </c>
      <c r="H122" s="19">
        <v>769.73</v>
      </c>
      <c r="I122" s="20">
        <v>39.159999999999997</v>
      </c>
      <c r="J122" s="21">
        <v>808.89</v>
      </c>
      <c r="K122" s="19">
        <v>3257.64</v>
      </c>
      <c r="L122" s="20">
        <v>379.18</v>
      </c>
      <c r="M122" s="21">
        <v>3636.82</v>
      </c>
      <c r="N122" s="19">
        <v>3599.56</v>
      </c>
      <c r="O122" s="20">
        <v>376.72</v>
      </c>
      <c r="P122" s="21">
        <v>3976.28</v>
      </c>
      <c r="Q122" s="19">
        <v>3238.52</v>
      </c>
      <c r="R122" s="20">
        <v>267.12</v>
      </c>
      <c r="S122" s="21">
        <v>3505.64</v>
      </c>
      <c r="T122" s="19">
        <v>3482.87</v>
      </c>
      <c r="U122" s="20">
        <v>276.87</v>
      </c>
      <c r="V122" s="21">
        <v>3759.74</v>
      </c>
      <c r="W122" s="47">
        <v>14909.73</v>
      </c>
      <c r="X122" s="20">
        <v>1381.9</v>
      </c>
      <c r="Y122" s="21">
        <v>16291.63</v>
      </c>
    </row>
    <row r="123" spans="1:25" ht="13">
      <c r="A123" s="2" t="s">
        <v>278</v>
      </c>
      <c r="B123" s="2" t="s">
        <v>124</v>
      </c>
      <c r="C123" s="89" t="s">
        <v>297</v>
      </c>
      <c r="D123" s="129" t="s">
        <v>303</v>
      </c>
      <c r="E123" s="19">
        <v>1660.29</v>
      </c>
      <c r="F123" s="20">
        <v>670.76</v>
      </c>
      <c r="G123" s="21">
        <v>2331.0500000000002</v>
      </c>
      <c r="H123" s="19">
        <v>2303.15</v>
      </c>
      <c r="I123" s="20">
        <v>386.6</v>
      </c>
      <c r="J123" s="21">
        <v>2689.75</v>
      </c>
      <c r="K123" s="19">
        <v>787.65</v>
      </c>
      <c r="L123" s="20">
        <v>102.79</v>
      </c>
      <c r="M123" s="21">
        <v>890.44</v>
      </c>
      <c r="N123" s="19">
        <v>435.02</v>
      </c>
      <c r="O123" s="20">
        <v>32.590000000000003</v>
      </c>
      <c r="P123" s="21">
        <v>467.61</v>
      </c>
      <c r="Q123" s="19">
        <v>1980.07</v>
      </c>
      <c r="R123" s="20">
        <v>499.49</v>
      </c>
      <c r="S123" s="21">
        <v>2479.56</v>
      </c>
      <c r="T123" s="19">
        <v>2511.34</v>
      </c>
      <c r="U123" s="20">
        <v>644.66</v>
      </c>
      <c r="V123" s="21">
        <v>3156</v>
      </c>
      <c r="W123" s="47">
        <v>9677.52</v>
      </c>
      <c r="X123" s="20">
        <v>2336.89</v>
      </c>
      <c r="Y123" s="21">
        <v>12014.41</v>
      </c>
    </row>
    <row r="124" spans="1:25" ht="13">
      <c r="A124" s="2" t="s">
        <v>279</v>
      </c>
      <c r="B124" s="2" t="s">
        <v>125</v>
      </c>
      <c r="C124" s="89" t="s">
        <v>298</v>
      </c>
      <c r="D124" s="129" t="s">
        <v>303</v>
      </c>
      <c r="E124" s="19">
        <v>3228.75</v>
      </c>
      <c r="F124" s="20">
        <v>1070.6500000000001</v>
      </c>
      <c r="G124" s="21">
        <v>4299.3999999999996</v>
      </c>
      <c r="H124" s="19">
        <v>6229.8</v>
      </c>
      <c r="I124" s="20">
        <v>5486.45</v>
      </c>
      <c r="J124" s="21">
        <v>11716.25</v>
      </c>
      <c r="K124" s="19">
        <v>5311.55</v>
      </c>
      <c r="L124" s="20">
        <v>7141.35</v>
      </c>
      <c r="M124" s="21">
        <v>12452.9</v>
      </c>
      <c r="N124" s="19">
        <v>6870.2</v>
      </c>
      <c r="O124" s="20">
        <v>3951.05</v>
      </c>
      <c r="P124" s="21">
        <v>10821.25</v>
      </c>
      <c r="Q124" s="19">
        <v>10270.799999999999</v>
      </c>
      <c r="R124" s="20">
        <v>4679.2</v>
      </c>
      <c r="S124" s="21">
        <v>14950</v>
      </c>
      <c r="T124" s="19">
        <v>7524.15</v>
      </c>
      <c r="U124" s="20">
        <v>5660.55</v>
      </c>
      <c r="V124" s="21">
        <v>13184.7</v>
      </c>
      <c r="W124" s="47">
        <v>39435.25</v>
      </c>
      <c r="X124" s="20">
        <v>27989.25</v>
      </c>
      <c r="Y124" s="21">
        <v>67424.5</v>
      </c>
    </row>
    <row r="125" spans="1:25" ht="13">
      <c r="A125" s="2" t="s">
        <v>280</v>
      </c>
      <c r="B125" s="2" t="s">
        <v>136</v>
      </c>
      <c r="C125" s="89" t="s">
        <v>297</v>
      </c>
      <c r="D125" s="129" t="s">
        <v>302</v>
      </c>
      <c r="E125" s="19">
        <v>10407.23</v>
      </c>
      <c r="F125" s="20">
        <v>2443.63</v>
      </c>
      <c r="G125" s="21">
        <v>12850.86</v>
      </c>
      <c r="H125" s="19">
        <v>6540.2</v>
      </c>
      <c r="I125" s="20">
        <v>3439.33</v>
      </c>
      <c r="J125" s="21">
        <v>9979.5300000000007</v>
      </c>
      <c r="K125" s="19">
        <v>5960.95</v>
      </c>
      <c r="L125" s="20">
        <v>3472.88</v>
      </c>
      <c r="M125" s="21">
        <v>9433.83</v>
      </c>
      <c r="N125" s="19">
        <v>4837.28</v>
      </c>
      <c r="O125" s="20">
        <v>3628.25</v>
      </c>
      <c r="P125" s="21">
        <v>8465.5300000000007</v>
      </c>
      <c r="Q125" s="19">
        <v>4343.93</v>
      </c>
      <c r="R125" s="20">
        <v>3826.68</v>
      </c>
      <c r="S125" s="21">
        <v>8170.61</v>
      </c>
      <c r="T125" s="19">
        <v>2070.4499999999998</v>
      </c>
      <c r="U125" s="20">
        <v>1996.25</v>
      </c>
      <c r="V125" s="21">
        <v>4066.7</v>
      </c>
      <c r="W125" s="47">
        <v>34160.04</v>
      </c>
      <c r="X125" s="20">
        <v>18807.02</v>
      </c>
      <c r="Y125" s="21">
        <v>52967.06</v>
      </c>
    </row>
    <row r="126" spans="1:25" ht="13">
      <c r="A126" s="2" t="s">
        <v>280</v>
      </c>
      <c r="B126" s="2" t="s">
        <v>137</v>
      </c>
      <c r="C126" s="89" t="s">
        <v>297</v>
      </c>
      <c r="D126" s="129" t="s">
        <v>302</v>
      </c>
      <c r="E126" s="19">
        <v>0</v>
      </c>
      <c r="F126" s="20">
        <v>0</v>
      </c>
      <c r="G126" s="21">
        <v>0</v>
      </c>
      <c r="H126" s="19">
        <v>2679.3</v>
      </c>
      <c r="I126" s="20">
        <v>1372.28</v>
      </c>
      <c r="J126" s="21">
        <v>4051.58</v>
      </c>
      <c r="K126" s="19">
        <v>7825.95</v>
      </c>
      <c r="L126" s="20">
        <v>5727.08</v>
      </c>
      <c r="M126" s="21">
        <v>13553.03</v>
      </c>
      <c r="N126" s="19">
        <v>6931.33</v>
      </c>
      <c r="O126" s="20">
        <v>4744.83</v>
      </c>
      <c r="P126" s="21">
        <v>11676.16</v>
      </c>
      <c r="Q126" s="19">
        <v>6903.1</v>
      </c>
      <c r="R126" s="20">
        <v>4832.2299999999996</v>
      </c>
      <c r="S126" s="21">
        <v>11735.33</v>
      </c>
      <c r="T126" s="19">
        <v>6936.9</v>
      </c>
      <c r="U126" s="20">
        <v>4039.33</v>
      </c>
      <c r="V126" s="21">
        <v>10976.23</v>
      </c>
      <c r="W126" s="47">
        <v>31276.58</v>
      </c>
      <c r="X126" s="20">
        <v>20715.75</v>
      </c>
      <c r="Y126" s="21">
        <v>51992.33</v>
      </c>
    </row>
    <row r="127" spans="1:25" ht="13">
      <c r="A127" s="2" t="s">
        <v>280</v>
      </c>
      <c r="B127" s="2" t="s">
        <v>138</v>
      </c>
      <c r="C127" s="89" t="s">
        <v>297</v>
      </c>
      <c r="D127" s="129" t="s">
        <v>298</v>
      </c>
      <c r="E127" s="19">
        <v>0</v>
      </c>
      <c r="F127" s="20">
        <v>0</v>
      </c>
      <c r="G127" s="21">
        <v>0</v>
      </c>
      <c r="H127" s="19">
        <v>0</v>
      </c>
      <c r="I127" s="20">
        <v>0</v>
      </c>
      <c r="J127" s="21">
        <v>0</v>
      </c>
      <c r="K127" s="19">
        <v>0</v>
      </c>
      <c r="L127" s="20">
        <v>0</v>
      </c>
      <c r="M127" s="21">
        <v>0</v>
      </c>
      <c r="N127" s="19">
        <v>0</v>
      </c>
      <c r="O127" s="20">
        <v>0</v>
      </c>
      <c r="P127" s="21">
        <v>0</v>
      </c>
      <c r="Q127" s="19">
        <v>0</v>
      </c>
      <c r="R127" s="20">
        <v>0</v>
      </c>
      <c r="S127" s="21">
        <v>0</v>
      </c>
      <c r="T127" s="19">
        <v>0</v>
      </c>
      <c r="U127" s="20">
        <v>0</v>
      </c>
      <c r="V127" s="21">
        <v>0</v>
      </c>
      <c r="W127" s="47">
        <v>0</v>
      </c>
      <c r="X127" s="20">
        <v>0</v>
      </c>
      <c r="Y127" s="21">
        <v>0</v>
      </c>
    </row>
    <row r="128" spans="1:25" ht="13">
      <c r="A128" s="2" t="s">
        <v>280</v>
      </c>
      <c r="B128" s="2" t="s">
        <v>139</v>
      </c>
      <c r="C128" s="89" t="s">
        <v>297</v>
      </c>
      <c r="D128" s="129" t="s">
        <v>298</v>
      </c>
      <c r="E128" s="19">
        <v>0</v>
      </c>
      <c r="F128" s="20">
        <v>0</v>
      </c>
      <c r="G128" s="21">
        <v>0</v>
      </c>
      <c r="H128" s="19">
        <v>0</v>
      </c>
      <c r="I128" s="20">
        <v>0</v>
      </c>
      <c r="J128" s="21">
        <v>0</v>
      </c>
      <c r="K128" s="19">
        <v>0</v>
      </c>
      <c r="L128" s="20">
        <v>0</v>
      </c>
      <c r="M128" s="21">
        <v>0</v>
      </c>
      <c r="N128" s="19">
        <v>0</v>
      </c>
      <c r="O128" s="20">
        <v>0</v>
      </c>
      <c r="P128" s="21">
        <v>0</v>
      </c>
      <c r="Q128" s="19">
        <v>0</v>
      </c>
      <c r="R128" s="20">
        <v>0</v>
      </c>
      <c r="S128" s="21">
        <v>0</v>
      </c>
      <c r="T128" s="19">
        <v>0</v>
      </c>
      <c r="U128" s="20">
        <v>0</v>
      </c>
      <c r="V128" s="21">
        <v>0</v>
      </c>
      <c r="W128" s="47">
        <v>0</v>
      </c>
      <c r="X128" s="20">
        <v>0</v>
      </c>
      <c r="Y128" s="21">
        <v>0</v>
      </c>
    </row>
    <row r="129" spans="1:25" ht="13">
      <c r="A129" s="2" t="s">
        <v>280</v>
      </c>
      <c r="B129" s="2" t="s">
        <v>140</v>
      </c>
      <c r="C129" s="89" t="s">
        <v>297</v>
      </c>
      <c r="D129" s="129" t="s">
        <v>303</v>
      </c>
      <c r="E129" s="19">
        <v>9520.98</v>
      </c>
      <c r="F129" s="20">
        <v>461.15</v>
      </c>
      <c r="G129" s="21">
        <v>9982.1299999999992</v>
      </c>
      <c r="H129" s="19">
        <v>0</v>
      </c>
      <c r="I129" s="20">
        <v>0</v>
      </c>
      <c r="J129" s="21">
        <v>0</v>
      </c>
      <c r="K129" s="19">
        <v>0</v>
      </c>
      <c r="L129" s="20">
        <v>0</v>
      </c>
      <c r="M129" s="21">
        <v>0</v>
      </c>
      <c r="N129" s="19">
        <v>0</v>
      </c>
      <c r="O129" s="20">
        <v>0</v>
      </c>
      <c r="P129" s="21">
        <v>0</v>
      </c>
      <c r="Q129" s="19">
        <v>35.35</v>
      </c>
      <c r="R129" s="20">
        <v>41.7</v>
      </c>
      <c r="S129" s="21">
        <v>77.05</v>
      </c>
      <c r="T129" s="19">
        <v>5575.65</v>
      </c>
      <c r="U129" s="20">
        <v>332.7</v>
      </c>
      <c r="V129" s="21">
        <v>5908.35</v>
      </c>
      <c r="W129" s="47">
        <v>15131.98</v>
      </c>
      <c r="X129" s="20">
        <v>835.55</v>
      </c>
      <c r="Y129" s="21">
        <v>15967.53</v>
      </c>
    </row>
    <row r="130" spans="1:25" ht="13">
      <c r="A130" s="2" t="s">
        <v>280</v>
      </c>
      <c r="B130" s="2" t="s">
        <v>141</v>
      </c>
      <c r="C130" s="89" t="s">
        <v>297</v>
      </c>
      <c r="D130" s="129" t="s">
        <v>303</v>
      </c>
      <c r="E130" s="19">
        <v>5866.18</v>
      </c>
      <c r="F130" s="20">
        <v>1367.83</v>
      </c>
      <c r="G130" s="21">
        <v>7234.01</v>
      </c>
      <c r="H130" s="19">
        <v>0</v>
      </c>
      <c r="I130" s="20">
        <v>0</v>
      </c>
      <c r="J130" s="21">
        <v>0</v>
      </c>
      <c r="K130" s="19">
        <v>0</v>
      </c>
      <c r="L130" s="20">
        <v>0</v>
      </c>
      <c r="M130" s="21">
        <v>0</v>
      </c>
      <c r="N130" s="19">
        <v>0</v>
      </c>
      <c r="O130" s="20">
        <v>0</v>
      </c>
      <c r="P130" s="21">
        <v>0</v>
      </c>
      <c r="Q130" s="19">
        <v>3110.1</v>
      </c>
      <c r="R130" s="20">
        <v>558.78</v>
      </c>
      <c r="S130" s="21">
        <v>3668.88</v>
      </c>
      <c r="T130" s="19">
        <v>5416.48</v>
      </c>
      <c r="U130" s="20">
        <v>840.13</v>
      </c>
      <c r="V130" s="21">
        <v>6256.61</v>
      </c>
      <c r="W130" s="47">
        <v>14392.76</v>
      </c>
      <c r="X130" s="20">
        <v>2766.74</v>
      </c>
      <c r="Y130" s="21">
        <v>17159.5</v>
      </c>
    </row>
    <row r="131" spans="1:25" ht="13">
      <c r="A131" s="2" t="s">
        <v>280</v>
      </c>
      <c r="B131" s="2" t="s">
        <v>142</v>
      </c>
      <c r="C131" s="89" t="s">
        <v>297</v>
      </c>
      <c r="D131" s="129" t="s">
        <v>303</v>
      </c>
      <c r="E131" s="19">
        <v>10046.15</v>
      </c>
      <c r="F131" s="20">
        <v>455.38</v>
      </c>
      <c r="G131" s="21">
        <v>10501.53</v>
      </c>
      <c r="H131" s="19">
        <v>12442.25</v>
      </c>
      <c r="I131" s="20">
        <v>707.08</v>
      </c>
      <c r="J131" s="21">
        <v>13149.33</v>
      </c>
      <c r="K131" s="19">
        <v>9657.7999999999993</v>
      </c>
      <c r="L131" s="20">
        <v>2824.5</v>
      </c>
      <c r="M131" s="21">
        <v>12482.3</v>
      </c>
      <c r="N131" s="19">
        <v>13741.93</v>
      </c>
      <c r="O131" s="20">
        <v>1277.4000000000001</v>
      </c>
      <c r="P131" s="21">
        <v>15019.33</v>
      </c>
      <c r="Q131" s="19">
        <v>3989.93</v>
      </c>
      <c r="R131" s="20">
        <v>1952.23</v>
      </c>
      <c r="S131" s="21">
        <v>5942.16</v>
      </c>
      <c r="T131" s="19">
        <v>8232.48</v>
      </c>
      <c r="U131" s="20">
        <v>1452.43</v>
      </c>
      <c r="V131" s="21">
        <v>9684.91</v>
      </c>
      <c r="W131" s="47">
        <v>58110.54</v>
      </c>
      <c r="X131" s="20">
        <v>8669.02</v>
      </c>
      <c r="Y131" s="21">
        <v>66779.56</v>
      </c>
    </row>
    <row r="132" spans="1:25" ht="13">
      <c r="A132" s="2" t="s">
        <v>280</v>
      </c>
      <c r="B132" s="2" t="s">
        <v>143</v>
      </c>
      <c r="C132" s="89" t="s">
        <v>297</v>
      </c>
      <c r="D132" s="129" t="s">
        <v>303</v>
      </c>
      <c r="E132" s="19">
        <v>12490.53</v>
      </c>
      <c r="F132" s="20">
        <v>256.2</v>
      </c>
      <c r="G132" s="21">
        <v>12746.73</v>
      </c>
      <c r="H132" s="19">
        <v>12235.15</v>
      </c>
      <c r="I132" s="20">
        <v>790.88</v>
      </c>
      <c r="J132" s="21">
        <v>13026.03</v>
      </c>
      <c r="K132" s="19">
        <v>12837.43</v>
      </c>
      <c r="L132" s="20">
        <v>1726.85</v>
      </c>
      <c r="M132" s="21">
        <v>14564.28</v>
      </c>
      <c r="N132" s="19">
        <v>8110.68</v>
      </c>
      <c r="O132" s="20">
        <v>893.43</v>
      </c>
      <c r="P132" s="21">
        <v>9004.11</v>
      </c>
      <c r="Q132" s="19">
        <v>6709.03</v>
      </c>
      <c r="R132" s="20">
        <v>2583.2800000000002</v>
      </c>
      <c r="S132" s="21">
        <v>9292.31</v>
      </c>
      <c r="T132" s="19">
        <v>6619.15</v>
      </c>
      <c r="U132" s="20">
        <v>1054.4000000000001</v>
      </c>
      <c r="V132" s="21">
        <v>7673.55</v>
      </c>
      <c r="W132" s="47">
        <v>59001.97</v>
      </c>
      <c r="X132" s="20">
        <v>7305.04</v>
      </c>
      <c r="Y132" s="21">
        <v>66307.009999999995</v>
      </c>
    </row>
    <row r="133" spans="1:25" ht="13">
      <c r="A133" s="2" t="s">
        <v>281</v>
      </c>
      <c r="B133" s="2" t="s">
        <v>144</v>
      </c>
      <c r="C133" s="89" t="s">
        <v>297</v>
      </c>
      <c r="D133" s="129" t="s">
        <v>298</v>
      </c>
      <c r="E133" s="19">
        <v>187.13</v>
      </c>
      <c r="F133" s="20">
        <v>208.54</v>
      </c>
      <c r="G133" s="21">
        <v>395.67</v>
      </c>
      <c r="H133" s="19">
        <v>627.38</v>
      </c>
      <c r="I133" s="20">
        <v>524.95000000000005</v>
      </c>
      <c r="J133" s="21">
        <v>1152.33</v>
      </c>
      <c r="K133" s="19">
        <v>4453.2700000000004</v>
      </c>
      <c r="L133" s="20">
        <v>3723.22</v>
      </c>
      <c r="M133" s="21">
        <v>8176.49</v>
      </c>
      <c r="N133" s="19">
        <v>3554.57</v>
      </c>
      <c r="O133" s="20">
        <v>3596.69</v>
      </c>
      <c r="P133" s="21">
        <v>7151.26</v>
      </c>
      <c r="Q133" s="19">
        <v>4449.3100000000004</v>
      </c>
      <c r="R133" s="20">
        <v>5159.62</v>
      </c>
      <c r="S133" s="21">
        <v>9608.93</v>
      </c>
      <c r="T133" s="19">
        <v>5445.14</v>
      </c>
      <c r="U133" s="20">
        <v>4835.8599999999997</v>
      </c>
      <c r="V133" s="21">
        <v>10281</v>
      </c>
      <c r="W133" s="47">
        <v>18716.8</v>
      </c>
      <c r="X133" s="20">
        <v>18048.88</v>
      </c>
      <c r="Y133" s="21">
        <v>36765.68</v>
      </c>
    </row>
    <row r="134" spans="1:25" ht="13">
      <c r="A134" s="2" t="s">
        <v>282</v>
      </c>
      <c r="B134" s="2" t="s">
        <v>145</v>
      </c>
      <c r="C134" s="89" t="s">
        <v>297</v>
      </c>
      <c r="D134" s="129" t="s">
        <v>302</v>
      </c>
      <c r="E134" s="19">
        <v>0</v>
      </c>
      <c r="F134" s="20">
        <v>0</v>
      </c>
      <c r="G134" s="21">
        <v>0</v>
      </c>
      <c r="H134" s="19">
        <v>0</v>
      </c>
      <c r="I134" s="20">
        <v>0</v>
      </c>
      <c r="J134" s="21">
        <v>0</v>
      </c>
      <c r="K134" s="19">
        <v>0</v>
      </c>
      <c r="L134" s="20">
        <v>0</v>
      </c>
      <c r="M134" s="21">
        <v>0</v>
      </c>
      <c r="N134" s="19">
        <v>0</v>
      </c>
      <c r="O134" s="20">
        <v>0</v>
      </c>
      <c r="P134" s="21">
        <v>0</v>
      </c>
      <c r="Q134" s="19">
        <v>0</v>
      </c>
      <c r="R134" s="20">
        <v>0</v>
      </c>
      <c r="S134" s="21">
        <v>0</v>
      </c>
      <c r="T134" s="19">
        <v>0</v>
      </c>
      <c r="U134" s="20">
        <v>0</v>
      </c>
      <c r="V134" s="21">
        <v>0</v>
      </c>
      <c r="W134" s="47">
        <v>0</v>
      </c>
      <c r="X134" s="20">
        <v>0</v>
      </c>
      <c r="Y134" s="21">
        <v>0</v>
      </c>
    </row>
    <row r="135" spans="1:25" ht="13">
      <c r="A135" s="2" t="s">
        <v>282</v>
      </c>
      <c r="B135" s="2" t="s">
        <v>146</v>
      </c>
      <c r="C135" s="89" t="s">
        <v>297</v>
      </c>
      <c r="D135" s="129" t="s">
        <v>302</v>
      </c>
      <c r="E135" s="19">
        <v>0</v>
      </c>
      <c r="F135" s="20">
        <v>0</v>
      </c>
      <c r="G135" s="21">
        <v>0</v>
      </c>
      <c r="H135" s="19">
        <v>0</v>
      </c>
      <c r="I135" s="20">
        <v>0</v>
      </c>
      <c r="J135" s="21">
        <v>0</v>
      </c>
      <c r="K135" s="19">
        <v>0</v>
      </c>
      <c r="L135" s="20">
        <v>0</v>
      </c>
      <c r="M135" s="21">
        <v>0</v>
      </c>
      <c r="N135" s="19">
        <v>0</v>
      </c>
      <c r="O135" s="20">
        <v>0</v>
      </c>
      <c r="P135" s="21">
        <v>0</v>
      </c>
      <c r="Q135" s="19">
        <v>0</v>
      </c>
      <c r="R135" s="20">
        <v>0</v>
      </c>
      <c r="S135" s="21">
        <v>0</v>
      </c>
      <c r="T135" s="19">
        <v>0</v>
      </c>
      <c r="U135" s="20">
        <v>0</v>
      </c>
      <c r="V135" s="21">
        <v>0</v>
      </c>
      <c r="W135" s="47">
        <v>0</v>
      </c>
      <c r="X135" s="20">
        <v>0</v>
      </c>
      <c r="Y135" s="21">
        <v>0</v>
      </c>
    </row>
    <row r="136" spans="1:25" ht="13">
      <c r="A136" s="2" t="s">
        <v>282</v>
      </c>
      <c r="B136" s="2" t="s">
        <v>147</v>
      </c>
      <c r="C136" s="89" t="s">
        <v>297</v>
      </c>
      <c r="D136" s="129" t="s">
        <v>302</v>
      </c>
      <c r="E136" s="19">
        <v>1.35</v>
      </c>
      <c r="F136" s="20">
        <v>1.17</v>
      </c>
      <c r="G136" s="21">
        <v>2.52</v>
      </c>
      <c r="H136" s="19">
        <v>0.18</v>
      </c>
      <c r="I136" s="20">
        <v>258.75</v>
      </c>
      <c r="J136" s="21">
        <v>258.93</v>
      </c>
      <c r="K136" s="19">
        <v>0.45</v>
      </c>
      <c r="L136" s="20">
        <v>0.27</v>
      </c>
      <c r="M136" s="21">
        <v>0.72</v>
      </c>
      <c r="N136" s="19">
        <v>0</v>
      </c>
      <c r="O136" s="20">
        <v>0</v>
      </c>
      <c r="P136" s="21">
        <v>0</v>
      </c>
      <c r="Q136" s="19">
        <v>0</v>
      </c>
      <c r="R136" s="20">
        <v>0</v>
      </c>
      <c r="S136" s="21">
        <v>0</v>
      </c>
      <c r="T136" s="19">
        <v>0</v>
      </c>
      <c r="U136" s="20">
        <v>0</v>
      </c>
      <c r="V136" s="21">
        <v>0</v>
      </c>
      <c r="W136" s="47">
        <v>1.98</v>
      </c>
      <c r="X136" s="20">
        <v>260.19</v>
      </c>
      <c r="Y136" s="21">
        <v>262.17</v>
      </c>
    </row>
    <row r="137" spans="1:25" ht="13">
      <c r="A137" s="2" t="s">
        <v>282</v>
      </c>
      <c r="B137" s="2" t="s">
        <v>148</v>
      </c>
      <c r="C137" s="89" t="s">
        <v>297</v>
      </c>
      <c r="D137" s="129" t="s">
        <v>303</v>
      </c>
      <c r="E137" s="19">
        <v>5815.65</v>
      </c>
      <c r="F137" s="20">
        <v>1976.1</v>
      </c>
      <c r="G137" s="21">
        <v>7791.75</v>
      </c>
      <c r="H137" s="19">
        <v>5252</v>
      </c>
      <c r="I137" s="20">
        <v>3969.4</v>
      </c>
      <c r="J137" s="21">
        <v>9221.4</v>
      </c>
      <c r="K137" s="19">
        <v>3679.8</v>
      </c>
      <c r="L137" s="20">
        <v>5022.8</v>
      </c>
      <c r="M137" s="21">
        <v>8702.6</v>
      </c>
      <c r="N137" s="19">
        <v>5464.35</v>
      </c>
      <c r="O137" s="20">
        <v>3809.5</v>
      </c>
      <c r="P137" s="21">
        <v>9273.85</v>
      </c>
      <c r="Q137" s="19">
        <v>4831.5</v>
      </c>
      <c r="R137" s="20">
        <v>4320.95</v>
      </c>
      <c r="S137" s="21">
        <v>9152.4500000000007</v>
      </c>
      <c r="T137" s="19">
        <v>5159.95</v>
      </c>
      <c r="U137" s="20">
        <v>4041.6</v>
      </c>
      <c r="V137" s="21">
        <v>9201.5499999999993</v>
      </c>
      <c r="W137" s="47">
        <v>30203.25</v>
      </c>
      <c r="X137" s="20">
        <v>23140.35</v>
      </c>
      <c r="Y137" s="21">
        <v>53343.6</v>
      </c>
    </row>
    <row r="138" spans="1:25" ht="13">
      <c r="A138" s="2" t="s">
        <v>282</v>
      </c>
      <c r="B138" s="2" t="s">
        <v>149</v>
      </c>
      <c r="C138" s="89" t="s">
        <v>297</v>
      </c>
      <c r="D138" s="129" t="s">
        <v>303</v>
      </c>
      <c r="E138" s="19">
        <v>9562.5</v>
      </c>
      <c r="F138" s="20">
        <v>1491.8</v>
      </c>
      <c r="G138" s="21">
        <v>11054.3</v>
      </c>
      <c r="H138" s="19">
        <v>6404.55</v>
      </c>
      <c r="I138" s="20">
        <v>2327.5</v>
      </c>
      <c r="J138" s="21">
        <v>8732.0499999999993</v>
      </c>
      <c r="K138" s="19">
        <v>6563.35</v>
      </c>
      <c r="L138" s="20">
        <v>4381.1000000000004</v>
      </c>
      <c r="M138" s="21">
        <v>10944.45</v>
      </c>
      <c r="N138" s="19">
        <v>6334.6</v>
      </c>
      <c r="O138" s="20">
        <v>4862.3</v>
      </c>
      <c r="P138" s="21">
        <v>11196.9</v>
      </c>
      <c r="Q138" s="19">
        <v>5898.85</v>
      </c>
      <c r="R138" s="20">
        <v>4435.6000000000004</v>
      </c>
      <c r="S138" s="21">
        <v>10334.450000000001</v>
      </c>
      <c r="T138" s="19">
        <v>4599.05</v>
      </c>
      <c r="U138" s="20">
        <v>5636.45</v>
      </c>
      <c r="V138" s="21">
        <v>10235.5</v>
      </c>
      <c r="W138" s="47">
        <v>39362.9</v>
      </c>
      <c r="X138" s="20">
        <v>23134.75</v>
      </c>
      <c r="Y138" s="21">
        <v>62497.65</v>
      </c>
    </row>
    <row r="139" spans="1:25" ht="13">
      <c r="A139" s="2" t="s">
        <v>282</v>
      </c>
      <c r="B139" s="2" t="s">
        <v>150</v>
      </c>
      <c r="C139" s="89" t="s">
        <v>297</v>
      </c>
      <c r="D139" s="129" t="s">
        <v>302</v>
      </c>
      <c r="E139" s="19">
        <v>1789.92</v>
      </c>
      <c r="F139" s="20">
        <v>227.97</v>
      </c>
      <c r="G139" s="21">
        <v>2017.89</v>
      </c>
      <c r="H139" s="19">
        <v>1389.06</v>
      </c>
      <c r="I139" s="20">
        <v>707.31</v>
      </c>
      <c r="J139" s="21">
        <v>2096.37</v>
      </c>
      <c r="K139" s="19">
        <v>1359.99</v>
      </c>
      <c r="L139" s="20">
        <v>763.56</v>
      </c>
      <c r="M139" s="21">
        <v>2123.5500000000002</v>
      </c>
      <c r="N139" s="19">
        <v>1045.08</v>
      </c>
      <c r="O139" s="20">
        <v>788.94</v>
      </c>
      <c r="P139" s="21">
        <v>1834.02</v>
      </c>
      <c r="Q139" s="19">
        <v>1553.22</v>
      </c>
      <c r="R139" s="20">
        <v>669.78</v>
      </c>
      <c r="S139" s="21">
        <v>2223</v>
      </c>
      <c r="T139" s="19">
        <v>1714.41</v>
      </c>
      <c r="U139" s="20">
        <v>513</v>
      </c>
      <c r="V139" s="21">
        <v>2227.41</v>
      </c>
      <c r="W139" s="47">
        <v>8851.68</v>
      </c>
      <c r="X139" s="20">
        <v>3670.56</v>
      </c>
      <c r="Y139" s="21">
        <v>12522.24</v>
      </c>
    </row>
    <row r="140" spans="1:25" ht="13">
      <c r="A140" s="2" t="s">
        <v>282</v>
      </c>
      <c r="B140" s="2" t="s">
        <v>151</v>
      </c>
      <c r="C140" s="89" t="s">
        <v>297</v>
      </c>
      <c r="D140" s="129" t="s">
        <v>302</v>
      </c>
      <c r="E140" s="19">
        <v>1364.31</v>
      </c>
      <c r="F140" s="20">
        <v>354.78</v>
      </c>
      <c r="G140" s="21">
        <v>1719.09</v>
      </c>
      <c r="H140" s="19">
        <v>1180.6199999999999</v>
      </c>
      <c r="I140" s="20">
        <v>319.14</v>
      </c>
      <c r="J140" s="21">
        <v>1499.76</v>
      </c>
      <c r="K140" s="19">
        <v>0</v>
      </c>
      <c r="L140" s="20">
        <v>0</v>
      </c>
      <c r="M140" s="21">
        <v>0</v>
      </c>
      <c r="N140" s="19">
        <v>187.74</v>
      </c>
      <c r="O140" s="20">
        <v>51.03</v>
      </c>
      <c r="P140" s="21">
        <v>238.77</v>
      </c>
      <c r="Q140" s="19">
        <v>1266.93</v>
      </c>
      <c r="R140" s="20">
        <v>671.94</v>
      </c>
      <c r="S140" s="21">
        <v>1938.87</v>
      </c>
      <c r="T140" s="19">
        <v>1175.22</v>
      </c>
      <c r="U140" s="20">
        <v>854.1</v>
      </c>
      <c r="V140" s="21">
        <v>2029.32</v>
      </c>
      <c r="W140" s="47">
        <v>5174.82</v>
      </c>
      <c r="X140" s="20">
        <v>2250.9899999999998</v>
      </c>
      <c r="Y140" s="21">
        <v>7425.81</v>
      </c>
    </row>
    <row r="141" spans="1:25" ht="13">
      <c r="A141" s="2" t="s">
        <v>282</v>
      </c>
      <c r="B141" s="2" t="s">
        <v>152</v>
      </c>
      <c r="C141" s="89" t="s">
        <v>297</v>
      </c>
      <c r="D141" s="129" t="s">
        <v>302</v>
      </c>
      <c r="E141" s="19">
        <v>1134.3599999999999</v>
      </c>
      <c r="F141" s="20">
        <v>467.01</v>
      </c>
      <c r="G141" s="21">
        <v>1601.37</v>
      </c>
      <c r="H141" s="19">
        <v>1360.89</v>
      </c>
      <c r="I141" s="20">
        <v>1240.56</v>
      </c>
      <c r="J141" s="21">
        <v>2601.4499999999998</v>
      </c>
      <c r="K141" s="19">
        <v>876.33</v>
      </c>
      <c r="L141" s="20">
        <v>1274.58</v>
      </c>
      <c r="M141" s="21">
        <v>2150.91</v>
      </c>
      <c r="N141" s="19">
        <v>398.88</v>
      </c>
      <c r="O141" s="20">
        <v>1662.48</v>
      </c>
      <c r="P141" s="21">
        <v>2061.36</v>
      </c>
      <c r="Q141" s="19">
        <v>952.02</v>
      </c>
      <c r="R141" s="20">
        <v>702.09</v>
      </c>
      <c r="S141" s="21">
        <v>1654.11</v>
      </c>
      <c r="T141" s="19">
        <v>884.79</v>
      </c>
      <c r="U141" s="20">
        <v>789.66</v>
      </c>
      <c r="V141" s="21">
        <v>1674.45</v>
      </c>
      <c r="W141" s="47">
        <v>5607.27</v>
      </c>
      <c r="X141" s="20">
        <v>6136.38</v>
      </c>
      <c r="Y141" s="21">
        <v>11743.65</v>
      </c>
    </row>
    <row r="142" spans="1:25" ht="13">
      <c r="A142" s="2" t="s">
        <v>282</v>
      </c>
      <c r="B142" s="2" t="s">
        <v>153</v>
      </c>
      <c r="C142" s="89" t="s">
        <v>297</v>
      </c>
      <c r="D142" s="129" t="s">
        <v>302</v>
      </c>
      <c r="E142" s="19">
        <v>1270.26</v>
      </c>
      <c r="F142" s="20">
        <v>541.79999999999995</v>
      </c>
      <c r="G142" s="21">
        <v>1812.06</v>
      </c>
      <c r="H142" s="19">
        <v>834.03</v>
      </c>
      <c r="I142" s="20">
        <v>352.53</v>
      </c>
      <c r="J142" s="21">
        <v>1186.56</v>
      </c>
      <c r="K142" s="19">
        <v>934.38</v>
      </c>
      <c r="L142" s="20">
        <v>1039.4100000000001</v>
      </c>
      <c r="M142" s="21">
        <v>1973.79</v>
      </c>
      <c r="N142" s="19">
        <v>709.65</v>
      </c>
      <c r="O142" s="20">
        <v>991.08</v>
      </c>
      <c r="P142" s="21">
        <v>1700.73</v>
      </c>
      <c r="Q142" s="19">
        <v>1559.7</v>
      </c>
      <c r="R142" s="20">
        <v>800.28</v>
      </c>
      <c r="S142" s="21">
        <v>2359.98</v>
      </c>
      <c r="T142" s="19">
        <v>1294.2</v>
      </c>
      <c r="U142" s="20">
        <v>1015.56</v>
      </c>
      <c r="V142" s="21">
        <v>2309.7600000000002</v>
      </c>
      <c r="W142" s="47">
        <v>6602.22</v>
      </c>
      <c r="X142" s="20">
        <v>4740.66</v>
      </c>
      <c r="Y142" s="21">
        <v>11342.88</v>
      </c>
    </row>
    <row r="143" spans="1:25" ht="13">
      <c r="A143" s="2" t="s">
        <v>282</v>
      </c>
      <c r="B143" s="2" t="s">
        <v>154</v>
      </c>
      <c r="C143" s="89" t="s">
        <v>297</v>
      </c>
      <c r="D143" s="129" t="s">
        <v>298</v>
      </c>
      <c r="E143" s="19">
        <v>4490.91</v>
      </c>
      <c r="F143" s="20">
        <v>3662.73</v>
      </c>
      <c r="G143" s="21">
        <v>8153.64</v>
      </c>
      <c r="H143" s="19">
        <v>2816.37</v>
      </c>
      <c r="I143" s="20">
        <v>3424.77</v>
      </c>
      <c r="J143" s="21">
        <v>6241.14</v>
      </c>
      <c r="K143" s="19">
        <v>8820.99</v>
      </c>
      <c r="L143" s="20">
        <v>3864.51</v>
      </c>
      <c r="M143" s="21">
        <v>12685.5</v>
      </c>
      <c r="N143" s="19">
        <v>3542.76</v>
      </c>
      <c r="O143" s="20">
        <v>2723.58</v>
      </c>
      <c r="P143" s="21">
        <v>6266.34</v>
      </c>
      <c r="Q143" s="19">
        <v>3674.43</v>
      </c>
      <c r="R143" s="20">
        <v>4972.7700000000004</v>
      </c>
      <c r="S143" s="21">
        <v>8647.2000000000007</v>
      </c>
      <c r="T143" s="19">
        <v>3347.19</v>
      </c>
      <c r="U143" s="20">
        <v>3874.68</v>
      </c>
      <c r="V143" s="21">
        <v>7221.87</v>
      </c>
      <c r="W143" s="47">
        <v>26692.65</v>
      </c>
      <c r="X143" s="20">
        <v>22523.040000000001</v>
      </c>
      <c r="Y143" s="21">
        <v>49215.69</v>
      </c>
    </row>
    <row r="144" spans="1:25" ht="13">
      <c r="A144" s="2" t="s">
        <v>282</v>
      </c>
      <c r="B144" s="2" t="s">
        <v>155</v>
      </c>
      <c r="C144" s="89" t="s">
        <v>297</v>
      </c>
      <c r="D144" s="129" t="s">
        <v>298</v>
      </c>
      <c r="E144" s="19">
        <v>4443.93</v>
      </c>
      <c r="F144" s="20">
        <v>3633.75</v>
      </c>
      <c r="G144" s="21">
        <v>8077.68</v>
      </c>
      <c r="H144" s="19">
        <v>4042.98</v>
      </c>
      <c r="I144" s="20">
        <v>1839.33</v>
      </c>
      <c r="J144" s="21">
        <v>5882.31</v>
      </c>
      <c r="K144" s="19">
        <v>6996.69</v>
      </c>
      <c r="L144" s="20">
        <v>2993.04</v>
      </c>
      <c r="M144" s="21">
        <v>9989.73</v>
      </c>
      <c r="N144" s="19">
        <v>5173.74</v>
      </c>
      <c r="O144" s="20">
        <v>3845.16</v>
      </c>
      <c r="P144" s="21">
        <v>9018.9</v>
      </c>
      <c r="Q144" s="19">
        <v>4473.2700000000004</v>
      </c>
      <c r="R144" s="20">
        <v>2841.03</v>
      </c>
      <c r="S144" s="21">
        <v>7314.3</v>
      </c>
      <c r="T144" s="19">
        <v>5263.38</v>
      </c>
      <c r="U144" s="20">
        <v>3363.39</v>
      </c>
      <c r="V144" s="21">
        <v>8626.77</v>
      </c>
      <c r="W144" s="47">
        <v>30393.99</v>
      </c>
      <c r="X144" s="20">
        <v>18515.7</v>
      </c>
      <c r="Y144" s="21">
        <v>48909.69</v>
      </c>
    </row>
    <row r="145" spans="1:25" ht="13">
      <c r="A145" s="2" t="s">
        <v>282</v>
      </c>
      <c r="B145" s="2" t="s">
        <v>156</v>
      </c>
      <c r="C145" s="89" t="s">
        <v>297</v>
      </c>
      <c r="D145" s="129" t="s">
        <v>298</v>
      </c>
      <c r="E145" s="19">
        <v>7090.29</v>
      </c>
      <c r="F145" s="20">
        <v>4013.64</v>
      </c>
      <c r="G145" s="21">
        <v>11103.93</v>
      </c>
      <c r="H145" s="19">
        <v>6323.13</v>
      </c>
      <c r="I145" s="20">
        <v>4106.43</v>
      </c>
      <c r="J145" s="21">
        <v>10429.56</v>
      </c>
      <c r="K145" s="19">
        <v>1805.4</v>
      </c>
      <c r="L145" s="20">
        <v>1244.3399999999999</v>
      </c>
      <c r="M145" s="21">
        <v>3049.74</v>
      </c>
      <c r="N145" s="19">
        <v>1917.45</v>
      </c>
      <c r="O145" s="20">
        <v>1675.98</v>
      </c>
      <c r="P145" s="21">
        <v>3593.43</v>
      </c>
      <c r="Q145" s="19">
        <v>4070.52</v>
      </c>
      <c r="R145" s="20">
        <v>5592.78</v>
      </c>
      <c r="S145" s="21">
        <v>9663.2999999999993</v>
      </c>
      <c r="T145" s="19">
        <v>3286.89</v>
      </c>
      <c r="U145" s="20">
        <v>4599.54</v>
      </c>
      <c r="V145" s="21">
        <v>7886.43</v>
      </c>
      <c r="W145" s="47">
        <v>24493.68</v>
      </c>
      <c r="X145" s="20">
        <v>21232.71</v>
      </c>
      <c r="Y145" s="21">
        <v>45726.39</v>
      </c>
    </row>
    <row r="146" spans="1:25" ht="13">
      <c r="A146" s="2" t="s">
        <v>282</v>
      </c>
      <c r="B146" s="2" t="s">
        <v>157</v>
      </c>
      <c r="C146" s="89" t="s">
        <v>297</v>
      </c>
      <c r="D146" s="129" t="s">
        <v>298</v>
      </c>
      <c r="E146" s="19">
        <v>2460.5100000000002</v>
      </c>
      <c r="F146" s="20">
        <v>1962.54</v>
      </c>
      <c r="G146" s="21">
        <v>4423.05</v>
      </c>
      <c r="H146" s="19">
        <v>0</v>
      </c>
      <c r="I146" s="20">
        <v>0</v>
      </c>
      <c r="J146" s="21">
        <v>0</v>
      </c>
      <c r="K146" s="19">
        <v>0</v>
      </c>
      <c r="L146" s="20">
        <v>0.09</v>
      </c>
      <c r="M146" s="21">
        <v>0.09</v>
      </c>
      <c r="N146" s="19">
        <v>0</v>
      </c>
      <c r="O146" s="20">
        <v>0</v>
      </c>
      <c r="P146" s="21">
        <v>0</v>
      </c>
      <c r="Q146" s="19">
        <v>0</v>
      </c>
      <c r="R146" s="20">
        <v>0</v>
      </c>
      <c r="S146" s="21">
        <v>0</v>
      </c>
      <c r="T146" s="19">
        <v>1124.28</v>
      </c>
      <c r="U146" s="20">
        <v>536.30999999999995</v>
      </c>
      <c r="V146" s="21">
        <v>1660.59</v>
      </c>
      <c r="W146" s="47">
        <v>3584.79</v>
      </c>
      <c r="X146" s="20">
        <v>2498.94</v>
      </c>
      <c r="Y146" s="21">
        <v>6083.73</v>
      </c>
    </row>
    <row r="147" spans="1:25" ht="13">
      <c r="A147" s="2" t="s">
        <v>282</v>
      </c>
      <c r="B147" s="2" t="s">
        <v>158</v>
      </c>
      <c r="C147" s="89" t="s">
        <v>297</v>
      </c>
      <c r="D147" s="129" t="s">
        <v>302</v>
      </c>
      <c r="E147" s="19">
        <v>9.24</v>
      </c>
      <c r="F147" s="20">
        <v>1.26</v>
      </c>
      <c r="G147" s="21">
        <v>10.5</v>
      </c>
      <c r="H147" s="19">
        <v>9.1</v>
      </c>
      <c r="I147" s="20">
        <v>23.58</v>
      </c>
      <c r="J147" s="21">
        <v>32.68</v>
      </c>
      <c r="K147" s="19">
        <v>4.91</v>
      </c>
      <c r="L147" s="20">
        <v>0.55000000000000004</v>
      </c>
      <c r="M147" s="21">
        <v>5.46</v>
      </c>
      <c r="N147" s="19">
        <v>4.8</v>
      </c>
      <c r="O147" s="20">
        <v>16.690000000000001</v>
      </c>
      <c r="P147" s="21">
        <v>21.49</v>
      </c>
      <c r="Q147" s="19">
        <v>11.02</v>
      </c>
      <c r="R147" s="20">
        <v>11.56</v>
      </c>
      <c r="S147" s="21">
        <v>22.58</v>
      </c>
      <c r="T147" s="19">
        <v>10.28</v>
      </c>
      <c r="U147" s="20">
        <v>21.73</v>
      </c>
      <c r="V147" s="21">
        <v>32.01</v>
      </c>
      <c r="W147" s="47">
        <v>49.35</v>
      </c>
      <c r="X147" s="20">
        <v>75.37</v>
      </c>
      <c r="Y147" s="21">
        <v>124.72</v>
      </c>
    </row>
    <row r="148" spans="1:25" ht="13">
      <c r="A148" s="2" t="s">
        <v>282</v>
      </c>
      <c r="B148" s="2" t="s">
        <v>159</v>
      </c>
      <c r="C148" s="89" t="s">
        <v>297</v>
      </c>
      <c r="D148" s="129" t="s">
        <v>302</v>
      </c>
      <c r="E148" s="19">
        <v>7.39</v>
      </c>
      <c r="F148" s="20">
        <v>1.61</v>
      </c>
      <c r="G148" s="21">
        <v>9</v>
      </c>
      <c r="H148" s="19">
        <v>25.09</v>
      </c>
      <c r="I148" s="20">
        <v>1.26</v>
      </c>
      <c r="J148" s="21">
        <v>26.35</v>
      </c>
      <c r="K148" s="19">
        <v>3</v>
      </c>
      <c r="L148" s="20">
        <v>40</v>
      </c>
      <c r="M148" s="21">
        <v>43</v>
      </c>
      <c r="N148" s="19">
        <v>26.22</v>
      </c>
      <c r="O148" s="20">
        <v>20.56</v>
      </c>
      <c r="P148" s="21">
        <v>46.78</v>
      </c>
      <c r="Q148" s="19">
        <v>3.97</v>
      </c>
      <c r="R148" s="20">
        <v>73.61</v>
      </c>
      <c r="S148" s="21">
        <v>77.58</v>
      </c>
      <c r="T148" s="19">
        <v>46.76</v>
      </c>
      <c r="U148" s="20">
        <v>12.19</v>
      </c>
      <c r="V148" s="21">
        <v>58.95</v>
      </c>
      <c r="W148" s="47">
        <v>112.43</v>
      </c>
      <c r="X148" s="20">
        <v>149.22999999999999</v>
      </c>
      <c r="Y148" s="21">
        <v>261.66000000000003</v>
      </c>
    </row>
    <row r="149" spans="1:25" ht="13">
      <c r="A149" s="2" t="s">
        <v>283</v>
      </c>
      <c r="B149" s="2" t="s">
        <v>160</v>
      </c>
      <c r="C149" s="89" t="s">
        <v>297</v>
      </c>
      <c r="D149" s="129" t="s">
        <v>303</v>
      </c>
      <c r="E149" s="19">
        <v>1319.1</v>
      </c>
      <c r="F149" s="20">
        <v>2998</v>
      </c>
      <c r="G149" s="21">
        <v>4317.1000000000004</v>
      </c>
      <c r="H149" s="19">
        <v>1521.0274999999999</v>
      </c>
      <c r="I149" s="20">
        <v>2358.2343333333329</v>
      </c>
      <c r="J149" s="21">
        <v>3879.261833333333</v>
      </c>
      <c r="K149" s="19">
        <v>1027.3668333333337</v>
      </c>
      <c r="L149" s="20">
        <v>3961.8766666666693</v>
      </c>
      <c r="M149" s="21">
        <v>4989.2435000000032</v>
      </c>
      <c r="N149" s="19">
        <v>2138.0043333333356</v>
      </c>
      <c r="O149" s="20">
        <v>2757.317333333333</v>
      </c>
      <c r="P149" s="21">
        <v>4895.3216666666685</v>
      </c>
      <c r="Q149" s="19">
        <v>1373.8508333333332</v>
      </c>
      <c r="R149" s="20">
        <v>2594.3344999999995</v>
      </c>
      <c r="S149" s="21">
        <v>3968.1853333333329</v>
      </c>
      <c r="T149" s="19">
        <v>1256.7605000000012</v>
      </c>
      <c r="U149" s="20">
        <v>3860.5651666666622</v>
      </c>
      <c r="V149" s="21">
        <v>5117.3256666666639</v>
      </c>
      <c r="W149" s="47">
        <v>8636.11</v>
      </c>
      <c r="X149" s="20">
        <v>18530.327999999998</v>
      </c>
      <c r="Y149" s="21">
        <v>27166.438000000002</v>
      </c>
    </row>
    <row r="150" spans="1:25" ht="13">
      <c r="A150" s="2" t="s">
        <v>284</v>
      </c>
      <c r="B150" s="2" t="s">
        <v>161</v>
      </c>
      <c r="C150" s="89" t="s">
        <v>297</v>
      </c>
      <c r="D150" s="129" t="s">
        <v>303</v>
      </c>
      <c r="E150" s="19">
        <v>731.97</v>
      </c>
      <c r="F150" s="20">
        <v>457.92</v>
      </c>
      <c r="G150" s="21">
        <v>1189.8900000000001</v>
      </c>
      <c r="H150" s="19">
        <v>2347.25</v>
      </c>
      <c r="I150" s="20">
        <v>347.9</v>
      </c>
      <c r="J150" s="21">
        <v>2695.15</v>
      </c>
      <c r="K150" s="19">
        <v>17684.189999999999</v>
      </c>
      <c r="L150" s="20">
        <v>3256.2</v>
      </c>
      <c r="M150" s="21">
        <v>20940.39</v>
      </c>
      <c r="N150" s="19">
        <v>17039.7</v>
      </c>
      <c r="O150" s="20">
        <v>3063.15</v>
      </c>
      <c r="P150" s="21">
        <v>20102.849999999999</v>
      </c>
      <c r="Q150" s="19">
        <v>17446.59</v>
      </c>
      <c r="R150" s="20">
        <v>3699.41</v>
      </c>
      <c r="S150" s="21">
        <v>21146</v>
      </c>
      <c r="T150" s="19">
        <v>14008.01</v>
      </c>
      <c r="U150" s="20">
        <v>3631.77</v>
      </c>
      <c r="V150" s="21">
        <v>17639.78</v>
      </c>
      <c r="W150" s="47">
        <v>69257.710000000006</v>
      </c>
      <c r="X150" s="20">
        <v>14456.35</v>
      </c>
      <c r="Y150" s="21">
        <v>83714.06</v>
      </c>
    </row>
    <row r="151" spans="1:25" ht="13">
      <c r="A151" s="2" t="s">
        <v>285</v>
      </c>
      <c r="B151" s="2" t="s">
        <v>162</v>
      </c>
      <c r="C151" s="89" t="s">
        <v>297</v>
      </c>
      <c r="D151" s="129" t="s">
        <v>298</v>
      </c>
      <c r="E151" s="19">
        <v>0</v>
      </c>
      <c r="F151" s="20">
        <v>0</v>
      </c>
      <c r="G151" s="21">
        <v>0</v>
      </c>
      <c r="H151" s="19">
        <v>0</v>
      </c>
      <c r="I151" s="20">
        <v>0</v>
      </c>
      <c r="J151" s="21">
        <v>0</v>
      </c>
      <c r="K151" s="19">
        <v>0</v>
      </c>
      <c r="L151" s="20">
        <v>11.24</v>
      </c>
      <c r="M151" s="21">
        <v>11.24</v>
      </c>
      <c r="N151" s="19">
        <v>0</v>
      </c>
      <c r="O151" s="20">
        <v>0</v>
      </c>
      <c r="P151" s="21">
        <v>0</v>
      </c>
      <c r="Q151" s="19">
        <v>0</v>
      </c>
      <c r="R151" s="20">
        <v>0</v>
      </c>
      <c r="S151" s="21">
        <v>0</v>
      </c>
      <c r="T151" s="19">
        <v>0</v>
      </c>
      <c r="U151" s="20">
        <v>1.62</v>
      </c>
      <c r="V151" s="21">
        <v>1.62</v>
      </c>
      <c r="W151" s="47">
        <v>0</v>
      </c>
      <c r="X151" s="20">
        <v>12.86</v>
      </c>
      <c r="Y151" s="21">
        <v>12.86</v>
      </c>
    </row>
    <row r="152" spans="1:25" ht="13">
      <c r="A152" s="2" t="s">
        <v>285</v>
      </c>
      <c r="B152" s="2" t="s">
        <v>163</v>
      </c>
      <c r="C152" s="89" t="s">
        <v>297</v>
      </c>
      <c r="D152" s="129" t="s">
        <v>298</v>
      </c>
      <c r="E152" s="19">
        <v>9003</v>
      </c>
      <c r="F152" s="20">
        <v>4523.95</v>
      </c>
      <c r="G152" s="21">
        <v>13526.95</v>
      </c>
      <c r="H152" s="19">
        <v>14215.15</v>
      </c>
      <c r="I152" s="20">
        <v>4832.6000000000004</v>
      </c>
      <c r="J152" s="21">
        <v>19047.75</v>
      </c>
      <c r="K152" s="19">
        <v>3833.85</v>
      </c>
      <c r="L152" s="20">
        <v>2605.92</v>
      </c>
      <c r="M152" s="21">
        <v>6439.77</v>
      </c>
      <c r="N152" s="19">
        <v>5578.25</v>
      </c>
      <c r="O152" s="20">
        <v>5168.8999999999996</v>
      </c>
      <c r="P152" s="21">
        <v>10747.15</v>
      </c>
      <c r="Q152" s="19">
        <v>2049.9499999999998</v>
      </c>
      <c r="R152" s="20">
        <v>3136.25</v>
      </c>
      <c r="S152" s="21">
        <v>5186.2</v>
      </c>
      <c r="T152" s="19">
        <v>3356.6</v>
      </c>
      <c r="U152" s="20">
        <v>3323.95</v>
      </c>
      <c r="V152" s="21">
        <v>6680.55</v>
      </c>
      <c r="W152" s="47">
        <v>38036.800000000003</v>
      </c>
      <c r="X152" s="20">
        <v>23591.57</v>
      </c>
      <c r="Y152" s="21">
        <v>61628.37</v>
      </c>
    </row>
    <row r="153" spans="1:25" ht="13">
      <c r="A153" s="2" t="s">
        <v>285</v>
      </c>
      <c r="B153" s="2" t="s">
        <v>164</v>
      </c>
      <c r="C153" s="89" t="s">
        <v>297</v>
      </c>
      <c r="D153" s="129" t="s">
        <v>298</v>
      </c>
      <c r="E153" s="19">
        <v>0</v>
      </c>
      <c r="F153" s="20">
        <v>0</v>
      </c>
      <c r="G153" s="21">
        <v>0</v>
      </c>
      <c r="H153" s="19">
        <v>0</v>
      </c>
      <c r="I153" s="20">
        <v>0</v>
      </c>
      <c r="J153" s="21">
        <v>0</v>
      </c>
      <c r="K153" s="19">
        <v>0</v>
      </c>
      <c r="L153" s="20">
        <v>5.44</v>
      </c>
      <c r="M153" s="21">
        <v>5.44</v>
      </c>
      <c r="N153" s="19">
        <v>0</v>
      </c>
      <c r="O153" s="20">
        <v>0</v>
      </c>
      <c r="P153" s="21">
        <v>0</v>
      </c>
      <c r="Q153" s="19">
        <v>0</v>
      </c>
      <c r="R153" s="20">
        <v>0</v>
      </c>
      <c r="S153" s="21">
        <v>0</v>
      </c>
      <c r="T153" s="19">
        <v>0</v>
      </c>
      <c r="U153" s="20">
        <v>0</v>
      </c>
      <c r="V153" s="21">
        <v>0</v>
      </c>
      <c r="W153" s="47">
        <v>0</v>
      </c>
      <c r="X153" s="20">
        <v>5.44</v>
      </c>
      <c r="Y153" s="21">
        <v>5.44</v>
      </c>
    </row>
    <row r="154" spans="1:25" ht="13">
      <c r="A154" s="2" t="s">
        <v>285</v>
      </c>
      <c r="B154" s="2" t="s">
        <v>165</v>
      </c>
      <c r="C154" s="89" t="s">
        <v>297</v>
      </c>
      <c r="D154" s="129" t="s">
        <v>298</v>
      </c>
      <c r="E154" s="19">
        <v>10078.450000000001</v>
      </c>
      <c r="F154" s="20">
        <v>4492.5</v>
      </c>
      <c r="G154" s="21">
        <v>14570.95</v>
      </c>
      <c r="H154" s="19">
        <v>8845.9</v>
      </c>
      <c r="I154" s="20">
        <v>3948.55</v>
      </c>
      <c r="J154" s="21">
        <v>12794.45</v>
      </c>
      <c r="K154" s="19">
        <v>11760.45</v>
      </c>
      <c r="L154" s="20">
        <v>4403.95</v>
      </c>
      <c r="M154" s="21">
        <v>16164.4</v>
      </c>
      <c r="N154" s="19">
        <v>4744.8</v>
      </c>
      <c r="O154" s="20">
        <v>3184.95</v>
      </c>
      <c r="P154" s="21">
        <v>7929.75</v>
      </c>
      <c r="Q154" s="19">
        <v>3728.65</v>
      </c>
      <c r="R154" s="20">
        <v>2306.25</v>
      </c>
      <c r="S154" s="21">
        <v>6034.9</v>
      </c>
      <c r="T154" s="19">
        <v>5192.25</v>
      </c>
      <c r="U154" s="20">
        <v>1964.25</v>
      </c>
      <c r="V154" s="21">
        <v>7156.5</v>
      </c>
      <c r="W154" s="47">
        <v>44350.5</v>
      </c>
      <c r="X154" s="20">
        <v>20300.45</v>
      </c>
      <c r="Y154" s="21">
        <v>64650.95</v>
      </c>
    </row>
    <row r="155" spans="1:25" ht="13">
      <c r="A155" s="2" t="s">
        <v>286</v>
      </c>
      <c r="B155" s="2" t="s">
        <v>166</v>
      </c>
      <c r="C155" s="89" t="s">
        <v>297</v>
      </c>
      <c r="D155" s="129" t="s">
        <v>303</v>
      </c>
      <c r="E155" s="19">
        <v>816.2</v>
      </c>
      <c r="F155" s="20">
        <v>1902.44</v>
      </c>
      <c r="G155" s="21">
        <v>2718.64</v>
      </c>
      <c r="H155" s="19">
        <v>580.45000000000005</v>
      </c>
      <c r="I155" s="20">
        <v>720.71</v>
      </c>
      <c r="J155" s="21">
        <v>1301.1600000000001</v>
      </c>
      <c r="K155" s="19">
        <v>1463.85</v>
      </c>
      <c r="L155" s="20">
        <v>1255.96</v>
      </c>
      <c r="M155" s="21">
        <v>2719.81</v>
      </c>
      <c r="N155" s="19">
        <v>3689.5</v>
      </c>
      <c r="O155" s="20">
        <v>322.27999999999997</v>
      </c>
      <c r="P155" s="21">
        <v>4011.78</v>
      </c>
      <c r="Q155" s="19">
        <v>5174.3</v>
      </c>
      <c r="R155" s="20">
        <v>107.11</v>
      </c>
      <c r="S155" s="21">
        <v>5281.41</v>
      </c>
      <c r="T155" s="19">
        <v>5509.65</v>
      </c>
      <c r="U155" s="20">
        <v>270.19</v>
      </c>
      <c r="V155" s="21">
        <v>5779.84</v>
      </c>
      <c r="W155" s="47">
        <v>17233.95</v>
      </c>
      <c r="X155" s="20">
        <v>4578.6899999999996</v>
      </c>
      <c r="Y155" s="21">
        <v>21812.639999999999</v>
      </c>
    </row>
    <row r="156" spans="1:25" ht="13">
      <c r="A156" s="2" t="s">
        <v>286</v>
      </c>
      <c r="B156" s="2" t="s">
        <v>167</v>
      </c>
      <c r="C156" s="89" t="s">
        <v>297</v>
      </c>
      <c r="D156" s="129" t="s">
        <v>303</v>
      </c>
      <c r="E156" s="19">
        <v>5142.05</v>
      </c>
      <c r="F156" s="20">
        <v>2630.25</v>
      </c>
      <c r="G156" s="21">
        <v>7772.3</v>
      </c>
      <c r="H156" s="19">
        <v>3212</v>
      </c>
      <c r="I156" s="20">
        <v>1839.3</v>
      </c>
      <c r="J156" s="21">
        <v>5051.3</v>
      </c>
      <c r="K156" s="19">
        <v>6065.55</v>
      </c>
      <c r="L156" s="20">
        <v>2963.5</v>
      </c>
      <c r="M156" s="21">
        <v>9029.0499999999993</v>
      </c>
      <c r="N156" s="19">
        <v>2762.65</v>
      </c>
      <c r="O156" s="20">
        <v>4534.3500000000004</v>
      </c>
      <c r="P156" s="21">
        <v>7297</v>
      </c>
      <c r="Q156" s="19">
        <v>3223.15</v>
      </c>
      <c r="R156" s="20">
        <v>4994.6000000000004</v>
      </c>
      <c r="S156" s="21">
        <v>8217.75</v>
      </c>
      <c r="T156" s="19">
        <v>4532.8</v>
      </c>
      <c r="U156" s="20">
        <v>2414.6</v>
      </c>
      <c r="V156" s="21">
        <v>6947.4</v>
      </c>
      <c r="W156" s="47">
        <v>24938.2</v>
      </c>
      <c r="X156" s="20">
        <v>19376.599999999999</v>
      </c>
      <c r="Y156" s="21">
        <v>44314.8</v>
      </c>
    </row>
    <row r="157" spans="1:25" ht="13">
      <c r="A157" s="2" t="s">
        <v>286</v>
      </c>
      <c r="B157" s="2" t="s">
        <v>168</v>
      </c>
      <c r="C157" s="89" t="s">
        <v>297</v>
      </c>
      <c r="D157" s="129" t="s">
        <v>303</v>
      </c>
      <c r="E157" s="19">
        <v>1832.4</v>
      </c>
      <c r="F157" s="20">
        <v>2380.0300000000002</v>
      </c>
      <c r="G157" s="21">
        <v>4212.43</v>
      </c>
      <c r="H157" s="19">
        <v>173.4</v>
      </c>
      <c r="I157" s="20">
        <v>10.61</v>
      </c>
      <c r="J157" s="21">
        <v>184.01</v>
      </c>
      <c r="K157" s="19">
        <v>0</v>
      </c>
      <c r="L157" s="20">
        <v>0</v>
      </c>
      <c r="M157" s="21">
        <v>0</v>
      </c>
      <c r="N157" s="19">
        <v>3531.2</v>
      </c>
      <c r="O157" s="20">
        <v>426.54</v>
      </c>
      <c r="P157" s="21">
        <v>3957.74</v>
      </c>
      <c r="Q157" s="19">
        <v>5074.1000000000004</v>
      </c>
      <c r="R157" s="20">
        <v>263.33999999999997</v>
      </c>
      <c r="S157" s="21">
        <v>5337.44</v>
      </c>
      <c r="T157" s="19">
        <v>5322.05</v>
      </c>
      <c r="U157" s="20">
        <v>107.93</v>
      </c>
      <c r="V157" s="21">
        <v>5429.98</v>
      </c>
      <c r="W157" s="47">
        <v>15933.15</v>
      </c>
      <c r="X157" s="20">
        <v>3188.45</v>
      </c>
      <c r="Y157" s="21">
        <v>19121.599999999999</v>
      </c>
    </row>
    <row r="158" spans="1:25" ht="13">
      <c r="A158" s="2" t="s">
        <v>287</v>
      </c>
      <c r="B158" s="2" t="s">
        <v>169</v>
      </c>
      <c r="C158" s="89" t="s">
        <v>297</v>
      </c>
      <c r="D158" s="129" t="s">
        <v>302</v>
      </c>
      <c r="E158" s="19">
        <v>5836.3</v>
      </c>
      <c r="F158" s="20">
        <v>3470.7</v>
      </c>
      <c r="G158" s="21">
        <v>9307</v>
      </c>
      <c r="H158" s="19">
        <v>5976.3</v>
      </c>
      <c r="I158" s="20">
        <v>3029.3</v>
      </c>
      <c r="J158" s="21">
        <v>9005.6</v>
      </c>
      <c r="K158" s="19">
        <v>5275</v>
      </c>
      <c r="L158" s="20">
        <v>2887.1</v>
      </c>
      <c r="M158" s="21">
        <v>8162.1</v>
      </c>
      <c r="N158" s="19">
        <v>5749.5</v>
      </c>
      <c r="O158" s="20">
        <v>3692.5</v>
      </c>
      <c r="P158" s="21">
        <v>9442</v>
      </c>
      <c r="Q158" s="19">
        <v>5069.5</v>
      </c>
      <c r="R158" s="20">
        <v>4475.8999999999996</v>
      </c>
      <c r="S158" s="21">
        <v>9545.4</v>
      </c>
      <c r="T158" s="19">
        <v>3855.7</v>
      </c>
      <c r="U158" s="20">
        <v>3209.6</v>
      </c>
      <c r="V158" s="21">
        <v>7065.3</v>
      </c>
      <c r="W158" s="47">
        <v>31762.3</v>
      </c>
      <c r="X158" s="20">
        <v>20765.099999999999</v>
      </c>
      <c r="Y158" s="21">
        <v>52527.4</v>
      </c>
    </row>
    <row r="159" spans="1:25" ht="13">
      <c r="A159" s="2" t="s">
        <v>288</v>
      </c>
      <c r="B159" s="2" t="s">
        <v>170</v>
      </c>
      <c r="C159" s="89" t="s">
        <v>297</v>
      </c>
      <c r="D159" s="129" t="s">
        <v>302</v>
      </c>
      <c r="E159" s="19">
        <v>20911.5</v>
      </c>
      <c r="F159" s="20">
        <v>3873.69</v>
      </c>
      <c r="G159" s="21">
        <v>24785.19</v>
      </c>
      <c r="H159" s="19">
        <v>18470.84</v>
      </c>
      <c r="I159" s="20">
        <v>4907.79</v>
      </c>
      <c r="J159" s="21">
        <v>23378.63</v>
      </c>
      <c r="K159" s="19">
        <v>8651.34</v>
      </c>
      <c r="L159" s="20">
        <v>3505.95</v>
      </c>
      <c r="M159" s="21">
        <v>12157.29</v>
      </c>
      <c r="N159" s="19">
        <v>447.66</v>
      </c>
      <c r="O159" s="20">
        <v>60.08</v>
      </c>
      <c r="P159" s="21">
        <v>507.74</v>
      </c>
      <c r="Q159" s="19">
        <v>10690.79</v>
      </c>
      <c r="R159" s="20">
        <v>6332.72</v>
      </c>
      <c r="S159" s="21">
        <v>17023.509999999998</v>
      </c>
      <c r="T159" s="19">
        <v>17304.03</v>
      </c>
      <c r="U159" s="20">
        <v>4676</v>
      </c>
      <c r="V159" s="21">
        <v>21980.03</v>
      </c>
      <c r="W159" s="47">
        <v>76476.160000000003</v>
      </c>
      <c r="X159" s="20">
        <v>23356.23</v>
      </c>
      <c r="Y159" s="21">
        <v>99832.39</v>
      </c>
    </row>
    <row r="160" spans="1:25" ht="13">
      <c r="A160" s="2" t="s">
        <v>288</v>
      </c>
      <c r="B160" s="2" t="s">
        <v>171</v>
      </c>
      <c r="C160" s="89" t="s">
        <v>297</v>
      </c>
      <c r="D160" s="129" t="s">
        <v>302</v>
      </c>
      <c r="E160" s="19">
        <v>17529.46</v>
      </c>
      <c r="F160" s="20">
        <v>2705.04</v>
      </c>
      <c r="G160" s="21">
        <v>20234.5</v>
      </c>
      <c r="H160" s="19">
        <v>19973.900000000001</v>
      </c>
      <c r="I160" s="20">
        <v>2735.74</v>
      </c>
      <c r="J160" s="21">
        <v>22709.64</v>
      </c>
      <c r="K160" s="19">
        <v>13869.6</v>
      </c>
      <c r="L160" s="20">
        <v>2648.25</v>
      </c>
      <c r="M160" s="21">
        <v>16517.849999999999</v>
      </c>
      <c r="N160" s="19">
        <v>11698.42</v>
      </c>
      <c r="O160" s="20">
        <v>3744.78</v>
      </c>
      <c r="P160" s="21">
        <v>15443.2</v>
      </c>
      <c r="Q160" s="19">
        <v>9414.5</v>
      </c>
      <c r="R160" s="20">
        <v>3897.03</v>
      </c>
      <c r="S160" s="21">
        <v>13311.53</v>
      </c>
      <c r="T160" s="19">
        <v>9890.41</v>
      </c>
      <c r="U160" s="20">
        <v>2933.05</v>
      </c>
      <c r="V160" s="21">
        <v>12823.46</v>
      </c>
      <c r="W160" s="47">
        <v>82376.289999999994</v>
      </c>
      <c r="X160" s="20">
        <v>18663.89</v>
      </c>
      <c r="Y160" s="21">
        <v>101040.18</v>
      </c>
    </row>
    <row r="161" spans="1:25" ht="13">
      <c r="A161" s="2" t="s">
        <v>289</v>
      </c>
      <c r="B161" s="2" t="s">
        <v>172</v>
      </c>
      <c r="C161" s="89" t="s">
        <v>297</v>
      </c>
      <c r="D161" s="129" t="s">
        <v>303</v>
      </c>
      <c r="E161" s="19">
        <v>0</v>
      </c>
      <c r="F161" s="20">
        <v>0.5</v>
      </c>
      <c r="G161" s="21">
        <v>0.5</v>
      </c>
      <c r="H161" s="19">
        <v>0</v>
      </c>
      <c r="I161" s="20">
        <v>1</v>
      </c>
      <c r="J161" s="21">
        <v>1</v>
      </c>
      <c r="K161" s="19">
        <v>0</v>
      </c>
      <c r="L161" s="20">
        <v>79.3</v>
      </c>
      <c r="M161" s="21">
        <v>79.3</v>
      </c>
      <c r="N161" s="19">
        <v>170.2</v>
      </c>
      <c r="O161" s="20">
        <v>6695.5</v>
      </c>
      <c r="P161" s="21">
        <v>6865.7</v>
      </c>
      <c r="Q161" s="19">
        <v>6.2</v>
      </c>
      <c r="R161" s="20">
        <v>17013.599999999999</v>
      </c>
      <c r="S161" s="21">
        <v>17019.8</v>
      </c>
      <c r="T161" s="19">
        <v>173.7</v>
      </c>
      <c r="U161" s="20">
        <v>10761.5</v>
      </c>
      <c r="V161" s="21">
        <v>10935.2</v>
      </c>
      <c r="W161" s="47">
        <v>350.1</v>
      </c>
      <c r="X161" s="20">
        <v>34551.4</v>
      </c>
      <c r="Y161" s="21">
        <v>34901.5</v>
      </c>
    </row>
    <row r="162" spans="1:25" ht="13">
      <c r="A162" s="2" t="s">
        <v>290</v>
      </c>
      <c r="B162" s="2" t="s">
        <v>173</v>
      </c>
      <c r="C162" s="89" t="s">
        <v>297</v>
      </c>
      <c r="D162" s="129" t="s">
        <v>298</v>
      </c>
      <c r="E162" s="19">
        <v>11900.9</v>
      </c>
      <c r="F162" s="20">
        <v>7114.45</v>
      </c>
      <c r="G162" s="21">
        <v>19015.349999999999</v>
      </c>
      <c r="H162" s="19">
        <v>13004.95</v>
      </c>
      <c r="I162" s="20">
        <v>5633.95</v>
      </c>
      <c r="J162" s="21">
        <v>18638.900000000001</v>
      </c>
      <c r="K162" s="19">
        <v>11077.7</v>
      </c>
      <c r="L162" s="20">
        <v>19961.5</v>
      </c>
      <c r="M162" s="21">
        <v>31039.200000000001</v>
      </c>
      <c r="N162" s="19">
        <v>10745.05</v>
      </c>
      <c r="O162" s="20">
        <v>14094.85</v>
      </c>
      <c r="P162" s="21">
        <v>24839.9</v>
      </c>
      <c r="Q162" s="19">
        <v>14426.7</v>
      </c>
      <c r="R162" s="20">
        <v>14178.75</v>
      </c>
      <c r="S162" s="21">
        <v>28605.45</v>
      </c>
      <c r="T162" s="19">
        <v>9984.5</v>
      </c>
      <c r="U162" s="20">
        <v>20441.599999999999</v>
      </c>
      <c r="V162" s="21">
        <v>30426.1</v>
      </c>
      <c r="W162" s="47">
        <v>71139.8</v>
      </c>
      <c r="X162" s="20">
        <v>81425.100000000006</v>
      </c>
      <c r="Y162" s="21">
        <v>152564.9</v>
      </c>
    </row>
    <row r="163" spans="1:25" ht="13">
      <c r="A163" s="2" t="s">
        <v>291</v>
      </c>
      <c r="B163" s="2" t="s">
        <v>174</v>
      </c>
      <c r="C163" s="89" t="s">
        <v>297</v>
      </c>
      <c r="D163" s="129" t="s">
        <v>304</v>
      </c>
      <c r="E163" s="19">
        <v>7.03</v>
      </c>
      <c r="F163" s="20">
        <v>6.94</v>
      </c>
      <c r="G163" s="21">
        <v>13.97</v>
      </c>
      <c r="H163" s="19">
        <v>39.49</v>
      </c>
      <c r="I163" s="20">
        <v>4.0599999999999996</v>
      </c>
      <c r="J163" s="21">
        <v>43.55</v>
      </c>
      <c r="K163" s="19">
        <v>5.0599999999999996</v>
      </c>
      <c r="L163" s="20">
        <v>2.92</v>
      </c>
      <c r="M163" s="21">
        <v>7.98</v>
      </c>
      <c r="N163" s="19">
        <v>1.59</v>
      </c>
      <c r="O163" s="20">
        <v>6.42</v>
      </c>
      <c r="P163" s="21">
        <v>8.01</v>
      </c>
      <c r="Q163" s="19">
        <v>1.77</v>
      </c>
      <c r="R163" s="20">
        <v>10.6</v>
      </c>
      <c r="S163" s="21">
        <v>12.37</v>
      </c>
      <c r="T163" s="19">
        <v>2.89</v>
      </c>
      <c r="U163" s="20">
        <v>5.64</v>
      </c>
      <c r="V163" s="21">
        <v>8.5299999999999994</v>
      </c>
      <c r="W163" s="47">
        <v>57.83</v>
      </c>
      <c r="X163" s="20">
        <v>36.58</v>
      </c>
      <c r="Y163" s="21">
        <v>94.41</v>
      </c>
    </row>
    <row r="164" spans="1:25" ht="13">
      <c r="A164" s="2" t="s">
        <v>291</v>
      </c>
      <c r="B164" s="2" t="s">
        <v>175</v>
      </c>
      <c r="C164" s="89" t="s">
        <v>297</v>
      </c>
      <c r="D164" s="129" t="s">
        <v>304</v>
      </c>
      <c r="E164" s="19">
        <v>0.02</v>
      </c>
      <c r="F164" s="20">
        <v>72.5</v>
      </c>
      <c r="G164" s="21">
        <v>72.52</v>
      </c>
      <c r="H164" s="19">
        <v>0.01</v>
      </c>
      <c r="I164" s="20">
        <v>114.1</v>
      </c>
      <c r="J164" s="21">
        <v>114.11</v>
      </c>
      <c r="K164" s="19">
        <v>0.01</v>
      </c>
      <c r="L164" s="20">
        <v>65.62</v>
      </c>
      <c r="M164" s="21">
        <v>65.63</v>
      </c>
      <c r="N164" s="19">
        <v>0.01</v>
      </c>
      <c r="O164" s="20">
        <v>55.28</v>
      </c>
      <c r="P164" s="21">
        <v>55.29</v>
      </c>
      <c r="Q164" s="19">
        <v>0.01</v>
      </c>
      <c r="R164" s="20">
        <v>96.67</v>
      </c>
      <c r="S164" s="21">
        <v>96.68</v>
      </c>
      <c r="T164" s="19">
        <v>0.01</v>
      </c>
      <c r="U164" s="20">
        <v>187.23</v>
      </c>
      <c r="V164" s="21">
        <v>187.24</v>
      </c>
      <c r="W164" s="47">
        <v>7.0000000000000007E-2</v>
      </c>
      <c r="X164" s="20">
        <v>591.4</v>
      </c>
      <c r="Y164" s="21">
        <v>591.47</v>
      </c>
    </row>
    <row r="165" spans="1:25" ht="13">
      <c r="A165" s="2" t="s">
        <v>291</v>
      </c>
      <c r="B165" s="2" t="s">
        <v>176</v>
      </c>
      <c r="C165" s="89" t="s">
        <v>297</v>
      </c>
      <c r="D165" s="129" t="s">
        <v>304</v>
      </c>
      <c r="E165" s="19">
        <v>0</v>
      </c>
      <c r="F165" s="20">
        <v>209.07</v>
      </c>
      <c r="G165" s="21">
        <v>209.07</v>
      </c>
      <c r="H165" s="19">
        <v>0</v>
      </c>
      <c r="I165" s="20">
        <v>70.95</v>
      </c>
      <c r="J165" s="21">
        <v>70.95</v>
      </c>
      <c r="K165" s="19">
        <v>0.03</v>
      </c>
      <c r="L165" s="20">
        <v>104.17</v>
      </c>
      <c r="M165" s="21">
        <v>104.2</v>
      </c>
      <c r="N165" s="19">
        <v>0.01</v>
      </c>
      <c r="O165" s="20">
        <v>96.58</v>
      </c>
      <c r="P165" s="21">
        <v>96.59</v>
      </c>
      <c r="Q165" s="19">
        <v>0</v>
      </c>
      <c r="R165" s="20">
        <v>108.85</v>
      </c>
      <c r="S165" s="21">
        <v>108.85</v>
      </c>
      <c r="T165" s="19">
        <v>0.01</v>
      </c>
      <c r="U165" s="20">
        <v>122.15</v>
      </c>
      <c r="V165" s="21">
        <v>122.16</v>
      </c>
      <c r="W165" s="47">
        <v>0.05</v>
      </c>
      <c r="X165" s="20">
        <v>711.77</v>
      </c>
      <c r="Y165" s="21">
        <v>711.82</v>
      </c>
    </row>
    <row r="166" spans="1:25" ht="13">
      <c r="A166" s="2" t="s">
        <v>291</v>
      </c>
      <c r="B166" s="2" t="s">
        <v>177</v>
      </c>
      <c r="C166" s="89" t="s">
        <v>297</v>
      </c>
      <c r="D166" s="129" t="s">
        <v>303</v>
      </c>
      <c r="E166" s="19">
        <v>0</v>
      </c>
      <c r="F166" s="20">
        <v>0</v>
      </c>
      <c r="G166" s="21">
        <v>0</v>
      </c>
      <c r="H166" s="19">
        <v>0</v>
      </c>
      <c r="I166" s="20">
        <v>0</v>
      </c>
      <c r="J166" s="21">
        <v>0</v>
      </c>
      <c r="K166" s="19">
        <v>0</v>
      </c>
      <c r="L166" s="20">
        <v>0</v>
      </c>
      <c r="M166" s="21">
        <v>0</v>
      </c>
      <c r="N166" s="19">
        <v>0</v>
      </c>
      <c r="O166" s="20">
        <v>0</v>
      </c>
      <c r="P166" s="21">
        <v>0</v>
      </c>
      <c r="Q166" s="19">
        <v>0</v>
      </c>
      <c r="R166" s="20">
        <v>0</v>
      </c>
      <c r="S166" s="21">
        <v>0</v>
      </c>
      <c r="T166" s="19">
        <v>0</v>
      </c>
      <c r="U166" s="20">
        <v>0</v>
      </c>
      <c r="V166" s="21">
        <v>0</v>
      </c>
      <c r="W166" s="47">
        <v>0</v>
      </c>
      <c r="X166" s="20">
        <v>0</v>
      </c>
      <c r="Y166" s="21">
        <v>0</v>
      </c>
    </row>
    <row r="167" spans="1:25" ht="13">
      <c r="A167" s="2" t="s">
        <v>291</v>
      </c>
      <c r="B167" s="2" t="s">
        <v>178</v>
      </c>
      <c r="C167" s="89" t="s">
        <v>297</v>
      </c>
      <c r="D167" s="129" t="s">
        <v>304</v>
      </c>
      <c r="E167" s="19">
        <v>187.74</v>
      </c>
      <c r="F167" s="20">
        <v>14.8</v>
      </c>
      <c r="G167" s="21">
        <v>202.54</v>
      </c>
      <c r="H167" s="19">
        <v>236.18</v>
      </c>
      <c r="I167" s="20">
        <v>21.8</v>
      </c>
      <c r="J167" s="21">
        <v>257.98</v>
      </c>
      <c r="K167" s="19">
        <v>98.04</v>
      </c>
      <c r="L167" s="20">
        <v>59.52</v>
      </c>
      <c r="M167" s="21">
        <v>157.56</v>
      </c>
      <c r="N167" s="19">
        <v>6.24</v>
      </c>
      <c r="O167" s="20">
        <v>169.93</v>
      </c>
      <c r="P167" s="21">
        <v>176.17</v>
      </c>
      <c r="Q167" s="19">
        <v>2.98</v>
      </c>
      <c r="R167" s="20">
        <v>258.58999999999997</v>
      </c>
      <c r="S167" s="21">
        <v>261.57</v>
      </c>
      <c r="T167" s="19">
        <v>13.54</v>
      </c>
      <c r="U167" s="20">
        <v>182.47</v>
      </c>
      <c r="V167" s="21">
        <v>196.01</v>
      </c>
      <c r="W167" s="47">
        <v>544.72</v>
      </c>
      <c r="X167" s="20">
        <v>707.11</v>
      </c>
      <c r="Y167" s="21">
        <v>1251.83</v>
      </c>
    </row>
    <row r="168" spans="1:25" ht="13">
      <c r="A168" s="2" t="s">
        <v>291</v>
      </c>
      <c r="B168" s="2" t="s">
        <v>179</v>
      </c>
      <c r="C168" s="89" t="s">
        <v>297</v>
      </c>
      <c r="D168" s="129" t="s">
        <v>304</v>
      </c>
      <c r="E168" s="19">
        <v>87.47</v>
      </c>
      <c r="F168" s="20">
        <v>149.61000000000001</v>
      </c>
      <c r="G168" s="21">
        <v>237.08</v>
      </c>
      <c r="H168" s="19">
        <v>1.1599999999999999</v>
      </c>
      <c r="I168" s="20">
        <v>56.69</v>
      </c>
      <c r="J168" s="21">
        <v>57.85</v>
      </c>
      <c r="K168" s="19">
        <v>0.65</v>
      </c>
      <c r="L168" s="20">
        <v>21.2</v>
      </c>
      <c r="M168" s="21">
        <v>21.85</v>
      </c>
      <c r="N168" s="19">
        <v>0.47</v>
      </c>
      <c r="O168" s="20">
        <v>25.45</v>
      </c>
      <c r="P168" s="21">
        <v>25.92</v>
      </c>
      <c r="Q168" s="19">
        <v>0.73</v>
      </c>
      <c r="R168" s="20">
        <v>50.48</v>
      </c>
      <c r="S168" s="21">
        <v>51.21</v>
      </c>
      <c r="T168" s="19">
        <v>2.16</v>
      </c>
      <c r="U168" s="20">
        <v>57.38</v>
      </c>
      <c r="V168" s="21">
        <v>59.54</v>
      </c>
      <c r="W168" s="47">
        <v>92.64</v>
      </c>
      <c r="X168" s="20">
        <v>360.81</v>
      </c>
      <c r="Y168" s="21">
        <v>453.45</v>
      </c>
    </row>
    <row r="169" spans="1:25" ht="13">
      <c r="A169" s="2" t="s">
        <v>291</v>
      </c>
      <c r="B169" s="2" t="s">
        <v>180</v>
      </c>
      <c r="C169" s="89" t="s">
        <v>297</v>
      </c>
      <c r="D169" s="129" t="s">
        <v>304</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row>
    <row r="170" spans="1:25" ht="13">
      <c r="A170" s="2" t="s">
        <v>291</v>
      </c>
      <c r="B170" s="2" t="s">
        <v>181</v>
      </c>
      <c r="C170" s="89" t="s">
        <v>297</v>
      </c>
      <c r="D170" s="129" t="s">
        <v>304</v>
      </c>
      <c r="E170" s="19">
        <v>97.38</v>
      </c>
      <c r="F170" s="20">
        <v>4.21</v>
      </c>
      <c r="G170" s="21">
        <v>101.59</v>
      </c>
      <c r="H170" s="19">
        <v>8.43</v>
      </c>
      <c r="I170" s="20">
        <v>8.2100000000000009</v>
      </c>
      <c r="J170" s="21">
        <v>16.64</v>
      </c>
      <c r="K170" s="19">
        <v>47.56</v>
      </c>
      <c r="L170" s="20">
        <v>2.56</v>
      </c>
      <c r="M170" s="21">
        <v>50.12</v>
      </c>
      <c r="N170" s="19">
        <v>38.22</v>
      </c>
      <c r="O170" s="20">
        <v>2.3199999999999998</v>
      </c>
      <c r="P170" s="21">
        <v>40.54</v>
      </c>
      <c r="Q170" s="19">
        <v>33.119999999999997</v>
      </c>
      <c r="R170" s="20">
        <v>2.74</v>
      </c>
      <c r="S170" s="21">
        <v>35.86</v>
      </c>
      <c r="T170" s="19">
        <v>78.400000000000006</v>
      </c>
      <c r="U170" s="20">
        <v>3.78</v>
      </c>
      <c r="V170" s="21">
        <v>82.18</v>
      </c>
      <c r="W170" s="47">
        <v>303.11</v>
      </c>
      <c r="X170" s="20">
        <v>23.82</v>
      </c>
      <c r="Y170" s="21">
        <v>326.93</v>
      </c>
    </row>
    <row r="171" spans="1:25" ht="13">
      <c r="A171" s="2" t="s">
        <v>291</v>
      </c>
      <c r="B171" s="2" t="s">
        <v>182</v>
      </c>
      <c r="C171" s="89" t="s">
        <v>297</v>
      </c>
      <c r="D171" s="129" t="s">
        <v>304</v>
      </c>
      <c r="E171" s="19">
        <v>11.59</v>
      </c>
      <c r="F171" s="20">
        <v>55.77</v>
      </c>
      <c r="G171" s="21">
        <v>67.36</v>
      </c>
      <c r="H171" s="19">
        <v>7.19</v>
      </c>
      <c r="I171" s="20">
        <v>37.909999999999997</v>
      </c>
      <c r="J171" s="21">
        <v>45.1</v>
      </c>
      <c r="K171" s="19">
        <v>4.32</v>
      </c>
      <c r="L171" s="20">
        <v>10.23</v>
      </c>
      <c r="M171" s="21">
        <v>14.55</v>
      </c>
      <c r="N171" s="19">
        <v>4.63</v>
      </c>
      <c r="O171" s="20">
        <v>9.69</v>
      </c>
      <c r="P171" s="21">
        <v>14.32</v>
      </c>
      <c r="Q171" s="19">
        <v>5.03</v>
      </c>
      <c r="R171" s="20">
        <v>25.14</v>
      </c>
      <c r="S171" s="21">
        <v>30.17</v>
      </c>
      <c r="T171" s="19">
        <v>6.56</v>
      </c>
      <c r="U171" s="20">
        <v>22.95</v>
      </c>
      <c r="V171" s="21">
        <v>29.51</v>
      </c>
      <c r="W171" s="47">
        <v>39.32</v>
      </c>
      <c r="X171" s="20">
        <v>161.69</v>
      </c>
      <c r="Y171" s="21">
        <v>201.01</v>
      </c>
    </row>
    <row r="172" spans="1:25" ht="13">
      <c r="A172" s="2" t="s">
        <v>291</v>
      </c>
      <c r="B172" s="2" t="s">
        <v>183</v>
      </c>
      <c r="C172" s="89" t="s">
        <v>297</v>
      </c>
      <c r="D172" s="129" t="s">
        <v>304</v>
      </c>
      <c r="E172" s="19">
        <v>1.91</v>
      </c>
      <c r="F172" s="20">
        <v>7.67</v>
      </c>
      <c r="G172" s="21">
        <v>9.58</v>
      </c>
      <c r="H172" s="19">
        <v>1.3</v>
      </c>
      <c r="I172" s="20">
        <v>11.13</v>
      </c>
      <c r="J172" s="21">
        <v>12.43</v>
      </c>
      <c r="K172" s="19">
        <v>2.31</v>
      </c>
      <c r="L172" s="20">
        <v>14.88</v>
      </c>
      <c r="M172" s="21">
        <v>17.190000000000001</v>
      </c>
      <c r="N172" s="19">
        <v>0.35</v>
      </c>
      <c r="O172" s="20">
        <v>1.59</v>
      </c>
      <c r="P172" s="21">
        <v>1.94</v>
      </c>
      <c r="Q172" s="19">
        <v>1.62</v>
      </c>
      <c r="R172" s="20">
        <v>17.670000000000002</v>
      </c>
      <c r="S172" s="21">
        <v>19.29</v>
      </c>
      <c r="T172" s="19">
        <v>0.9</v>
      </c>
      <c r="U172" s="20">
        <v>6.27</v>
      </c>
      <c r="V172" s="21">
        <v>7.17</v>
      </c>
      <c r="W172" s="47">
        <v>8.39</v>
      </c>
      <c r="X172" s="20">
        <v>59.21</v>
      </c>
      <c r="Y172" s="21">
        <v>67.599999999999994</v>
      </c>
    </row>
    <row r="173" spans="1:25" ht="13">
      <c r="A173" s="2" t="s">
        <v>291</v>
      </c>
      <c r="B173" s="2" t="s">
        <v>184</v>
      </c>
      <c r="C173" s="89" t="s">
        <v>297</v>
      </c>
      <c r="D173" s="129" t="s">
        <v>304</v>
      </c>
      <c r="E173" s="19">
        <v>8.73</v>
      </c>
      <c r="F173" s="20">
        <v>55.66</v>
      </c>
      <c r="G173" s="21">
        <v>64.39</v>
      </c>
      <c r="H173" s="19">
        <v>5.77</v>
      </c>
      <c r="I173" s="20">
        <v>40.42</v>
      </c>
      <c r="J173" s="21">
        <v>46.19</v>
      </c>
      <c r="K173" s="19">
        <v>2.75</v>
      </c>
      <c r="L173" s="20">
        <v>8.7899999999999991</v>
      </c>
      <c r="M173" s="21">
        <v>11.54</v>
      </c>
      <c r="N173" s="19">
        <v>3.88</v>
      </c>
      <c r="O173" s="20">
        <v>8.9700000000000006</v>
      </c>
      <c r="P173" s="21">
        <v>12.85</v>
      </c>
      <c r="Q173" s="19">
        <v>5.19</v>
      </c>
      <c r="R173" s="20">
        <v>21.26</v>
      </c>
      <c r="S173" s="21">
        <v>26.45</v>
      </c>
      <c r="T173" s="19">
        <v>9.92</v>
      </c>
      <c r="U173" s="20">
        <v>56.33</v>
      </c>
      <c r="V173" s="21">
        <v>66.25</v>
      </c>
      <c r="W173" s="47">
        <v>36.24</v>
      </c>
      <c r="X173" s="20">
        <v>191.43</v>
      </c>
      <c r="Y173" s="21">
        <v>227.67</v>
      </c>
    </row>
    <row r="174" spans="1:25" ht="13">
      <c r="A174" s="2" t="s">
        <v>291</v>
      </c>
      <c r="B174" s="2" t="s">
        <v>185</v>
      </c>
      <c r="C174" s="89" t="s">
        <v>297</v>
      </c>
      <c r="D174" s="129" t="s">
        <v>304</v>
      </c>
      <c r="E174" s="19">
        <v>202.16</v>
      </c>
      <c r="F174" s="20">
        <v>3.81</v>
      </c>
      <c r="G174" s="21">
        <v>205.97</v>
      </c>
      <c r="H174" s="19">
        <v>272.12</v>
      </c>
      <c r="I174" s="20">
        <v>1.87</v>
      </c>
      <c r="J174" s="21">
        <v>273.99</v>
      </c>
      <c r="K174" s="19">
        <v>11.87</v>
      </c>
      <c r="L174" s="20">
        <v>0.63</v>
      </c>
      <c r="M174" s="21">
        <v>12.5</v>
      </c>
      <c r="N174" s="19">
        <v>11.6</v>
      </c>
      <c r="O174" s="20">
        <v>0.61</v>
      </c>
      <c r="P174" s="21">
        <v>12.21</v>
      </c>
      <c r="Q174" s="19">
        <v>296.36</v>
      </c>
      <c r="R174" s="20">
        <v>4.4000000000000004</v>
      </c>
      <c r="S174" s="21">
        <v>300.76</v>
      </c>
      <c r="T174" s="19">
        <v>309.36</v>
      </c>
      <c r="U174" s="20">
        <v>11.19</v>
      </c>
      <c r="V174" s="21">
        <v>320.55</v>
      </c>
      <c r="W174" s="47">
        <v>1103.47</v>
      </c>
      <c r="X174" s="20">
        <v>22.51</v>
      </c>
      <c r="Y174" s="21">
        <v>1125.98</v>
      </c>
    </row>
    <row r="175" spans="1:25" ht="13">
      <c r="A175" s="2" t="s">
        <v>291</v>
      </c>
      <c r="B175" s="2" t="s">
        <v>186</v>
      </c>
      <c r="C175" s="89" t="s">
        <v>297</v>
      </c>
      <c r="D175" s="129" t="s">
        <v>304</v>
      </c>
      <c r="E175" s="19">
        <v>179.27</v>
      </c>
      <c r="F175" s="20">
        <v>17.600000000000001</v>
      </c>
      <c r="G175" s="21">
        <v>196.87</v>
      </c>
      <c r="H175" s="19">
        <v>118.69</v>
      </c>
      <c r="I175" s="20">
        <v>15.96</v>
      </c>
      <c r="J175" s="21">
        <v>134.65</v>
      </c>
      <c r="K175" s="19">
        <v>18.13</v>
      </c>
      <c r="L175" s="20">
        <v>5.05</v>
      </c>
      <c r="M175" s="21">
        <v>23.18</v>
      </c>
      <c r="N175" s="19">
        <v>19.22</v>
      </c>
      <c r="O175" s="20">
        <v>11.76</v>
      </c>
      <c r="P175" s="21">
        <v>30.98</v>
      </c>
      <c r="Q175" s="19">
        <v>0</v>
      </c>
      <c r="R175" s="20">
        <v>0</v>
      </c>
      <c r="S175" s="21">
        <v>0</v>
      </c>
      <c r="T175" s="19">
        <v>0</v>
      </c>
      <c r="U175" s="20">
        <v>0</v>
      </c>
      <c r="V175" s="21">
        <v>0</v>
      </c>
      <c r="W175" s="47">
        <v>335.31</v>
      </c>
      <c r="X175" s="20">
        <v>50.37</v>
      </c>
      <c r="Y175" s="21">
        <v>385.68</v>
      </c>
    </row>
    <row r="176" spans="1:25" ht="13">
      <c r="A176" s="2" t="s">
        <v>291</v>
      </c>
      <c r="B176" s="2" t="s">
        <v>187</v>
      </c>
      <c r="C176" s="89" t="s">
        <v>297</v>
      </c>
      <c r="D176" s="129" t="s">
        <v>304</v>
      </c>
      <c r="E176" s="19">
        <v>88.18</v>
      </c>
      <c r="F176" s="20">
        <v>208.86</v>
      </c>
      <c r="G176" s="21">
        <v>297.04000000000002</v>
      </c>
      <c r="H176" s="19">
        <v>10.02</v>
      </c>
      <c r="I176" s="20">
        <v>228.47</v>
      </c>
      <c r="J176" s="21">
        <v>238.49</v>
      </c>
      <c r="K176" s="19">
        <v>22.15</v>
      </c>
      <c r="L176" s="20">
        <v>42.29</v>
      </c>
      <c r="M176" s="21">
        <v>64.44</v>
      </c>
      <c r="N176" s="19">
        <v>8.84</v>
      </c>
      <c r="O176" s="20">
        <v>262.08</v>
      </c>
      <c r="P176" s="21">
        <v>270.92</v>
      </c>
      <c r="Q176" s="19">
        <v>11.11</v>
      </c>
      <c r="R176" s="20">
        <v>548.08000000000004</v>
      </c>
      <c r="S176" s="21">
        <v>559.19000000000005</v>
      </c>
      <c r="T176" s="19">
        <v>3.47</v>
      </c>
      <c r="U176" s="20">
        <v>773.32</v>
      </c>
      <c r="V176" s="21">
        <v>776.79</v>
      </c>
      <c r="W176" s="47">
        <v>143.77000000000001</v>
      </c>
      <c r="X176" s="20">
        <v>2063.1</v>
      </c>
      <c r="Y176" s="21">
        <v>2206.87</v>
      </c>
    </row>
    <row r="177" spans="1:25" ht="13">
      <c r="A177" s="2" t="s">
        <v>291</v>
      </c>
      <c r="B177" s="2" t="s">
        <v>188</v>
      </c>
      <c r="C177" s="89" t="s">
        <v>297</v>
      </c>
      <c r="D177" s="129" t="s">
        <v>304</v>
      </c>
      <c r="E177" s="19">
        <v>435.37</v>
      </c>
      <c r="F177" s="20">
        <v>3041.5</v>
      </c>
      <c r="G177" s="21">
        <v>3476.87</v>
      </c>
      <c r="H177" s="19">
        <v>873.53</v>
      </c>
      <c r="I177" s="20">
        <v>3876.42</v>
      </c>
      <c r="J177" s="21">
        <v>4749.95</v>
      </c>
      <c r="K177" s="19">
        <v>534.14</v>
      </c>
      <c r="L177" s="20">
        <v>1919.42</v>
      </c>
      <c r="M177" s="21">
        <v>2453.56</v>
      </c>
      <c r="N177" s="19">
        <v>556.49</v>
      </c>
      <c r="O177" s="20">
        <v>463.47</v>
      </c>
      <c r="P177" s="21">
        <v>1019.96</v>
      </c>
      <c r="Q177" s="19">
        <v>622.21</v>
      </c>
      <c r="R177" s="20">
        <v>2755.22</v>
      </c>
      <c r="S177" s="21">
        <v>3377.43</v>
      </c>
      <c r="T177" s="19">
        <v>1295.6500000000001</v>
      </c>
      <c r="U177" s="20">
        <v>988.42</v>
      </c>
      <c r="V177" s="21">
        <v>2284.0700000000002</v>
      </c>
      <c r="W177" s="47">
        <v>4317.3900000000003</v>
      </c>
      <c r="X177" s="20">
        <v>13044.45</v>
      </c>
      <c r="Y177" s="21">
        <v>17361.84</v>
      </c>
    </row>
    <row r="178" spans="1:25" ht="13">
      <c r="A178" s="2" t="s">
        <v>291</v>
      </c>
      <c r="B178" s="2" t="s">
        <v>189</v>
      </c>
      <c r="C178" s="89" t="s">
        <v>297</v>
      </c>
      <c r="D178" s="129" t="s">
        <v>304</v>
      </c>
      <c r="E178" s="19">
        <v>400.68</v>
      </c>
      <c r="F178" s="20">
        <v>292.10000000000002</v>
      </c>
      <c r="G178" s="21">
        <v>692.78</v>
      </c>
      <c r="H178" s="19">
        <v>65.69</v>
      </c>
      <c r="I178" s="20">
        <v>35.58</v>
      </c>
      <c r="J178" s="21">
        <v>101.27</v>
      </c>
      <c r="K178" s="19">
        <v>0</v>
      </c>
      <c r="L178" s="20">
        <v>0</v>
      </c>
      <c r="M178" s="21">
        <v>0</v>
      </c>
      <c r="N178" s="19">
        <v>0</v>
      </c>
      <c r="O178" s="20">
        <v>0</v>
      </c>
      <c r="P178" s="21">
        <v>0</v>
      </c>
      <c r="Q178" s="19">
        <v>0</v>
      </c>
      <c r="R178" s="20">
        <v>0</v>
      </c>
      <c r="S178" s="21">
        <v>0</v>
      </c>
      <c r="T178" s="19">
        <v>0</v>
      </c>
      <c r="U178" s="20">
        <v>0</v>
      </c>
      <c r="V178" s="21">
        <v>0</v>
      </c>
      <c r="W178" s="47">
        <v>466.37</v>
      </c>
      <c r="X178" s="20">
        <v>327.68</v>
      </c>
      <c r="Y178" s="21">
        <v>794.05</v>
      </c>
    </row>
    <row r="179" spans="1:25" ht="13">
      <c r="A179" s="2" t="s">
        <v>291</v>
      </c>
      <c r="B179" s="2" t="s">
        <v>190</v>
      </c>
      <c r="C179" s="89" t="s">
        <v>297</v>
      </c>
      <c r="D179" s="129" t="s">
        <v>304</v>
      </c>
      <c r="E179" s="19">
        <v>1225.69</v>
      </c>
      <c r="F179" s="20">
        <v>754.28</v>
      </c>
      <c r="G179" s="21">
        <v>1979.97</v>
      </c>
      <c r="H179" s="19">
        <v>1546.88</v>
      </c>
      <c r="I179" s="20">
        <v>668.74</v>
      </c>
      <c r="J179" s="21">
        <v>2215.62</v>
      </c>
      <c r="K179" s="19">
        <v>2727.03</v>
      </c>
      <c r="L179" s="20">
        <v>699.56</v>
      </c>
      <c r="M179" s="21">
        <v>3426.59</v>
      </c>
      <c r="N179" s="19">
        <v>2743.7</v>
      </c>
      <c r="O179" s="20">
        <v>560.96</v>
      </c>
      <c r="P179" s="21">
        <v>3304.66</v>
      </c>
      <c r="Q179" s="19">
        <v>2214.33</v>
      </c>
      <c r="R179" s="20">
        <v>55.07</v>
      </c>
      <c r="S179" s="21">
        <v>2269.4</v>
      </c>
      <c r="T179" s="19">
        <v>7194.83</v>
      </c>
      <c r="U179" s="20">
        <v>358.49</v>
      </c>
      <c r="V179" s="21">
        <v>7553.32</v>
      </c>
      <c r="W179" s="47">
        <v>17652.46</v>
      </c>
      <c r="X179" s="20">
        <v>3097.1</v>
      </c>
      <c r="Y179" s="21">
        <v>20749.560000000001</v>
      </c>
    </row>
    <row r="180" spans="1:25" ht="13">
      <c r="A180" s="2" t="s">
        <v>291</v>
      </c>
      <c r="B180" s="2" t="s">
        <v>191</v>
      </c>
      <c r="C180" s="89" t="s">
        <v>297</v>
      </c>
      <c r="D180" s="129" t="s">
        <v>304</v>
      </c>
      <c r="E180" s="19">
        <v>2750.98</v>
      </c>
      <c r="F180" s="20">
        <v>749.88</v>
      </c>
      <c r="G180" s="21">
        <v>3500.86</v>
      </c>
      <c r="H180" s="19">
        <v>1148.56</v>
      </c>
      <c r="I180" s="20">
        <v>798.07</v>
      </c>
      <c r="J180" s="21">
        <v>1946.63</v>
      </c>
      <c r="K180" s="19">
        <v>1512.85</v>
      </c>
      <c r="L180" s="20">
        <v>615.05999999999995</v>
      </c>
      <c r="M180" s="21">
        <v>2127.91</v>
      </c>
      <c r="N180" s="19">
        <v>3573.76</v>
      </c>
      <c r="O180" s="20">
        <v>427.09</v>
      </c>
      <c r="P180" s="21">
        <v>4000.85</v>
      </c>
      <c r="Q180" s="19">
        <v>3518.48</v>
      </c>
      <c r="R180" s="20">
        <v>172.97</v>
      </c>
      <c r="S180" s="21">
        <v>3691.45</v>
      </c>
      <c r="T180" s="19">
        <v>2477.29</v>
      </c>
      <c r="U180" s="20">
        <v>393.06</v>
      </c>
      <c r="V180" s="21">
        <v>2870.35</v>
      </c>
      <c r="W180" s="47">
        <v>14981.92</v>
      </c>
      <c r="X180" s="20">
        <v>3156.13</v>
      </c>
      <c r="Y180" s="21">
        <v>18138.05</v>
      </c>
    </row>
    <row r="181" spans="1:25" ht="13">
      <c r="A181" s="2" t="s">
        <v>291</v>
      </c>
      <c r="B181" s="2" t="s">
        <v>192</v>
      </c>
      <c r="C181" s="89" t="s">
        <v>297</v>
      </c>
      <c r="D181" s="129" t="s">
        <v>304</v>
      </c>
      <c r="E181" s="19">
        <v>26.3</v>
      </c>
      <c r="F181" s="20">
        <v>19.47</v>
      </c>
      <c r="G181" s="21">
        <v>45.77</v>
      </c>
      <c r="H181" s="19">
        <v>6.05</v>
      </c>
      <c r="I181" s="20">
        <v>1.98</v>
      </c>
      <c r="J181" s="21">
        <v>8.0299999999999994</v>
      </c>
      <c r="K181" s="19">
        <v>11.58</v>
      </c>
      <c r="L181" s="20">
        <v>5.42</v>
      </c>
      <c r="M181" s="21">
        <v>17</v>
      </c>
      <c r="N181" s="19">
        <v>13.85</v>
      </c>
      <c r="O181" s="20">
        <v>4.21</v>
      </c>
      <c r="P181" s="21">
        <v>18.059999999999999</v>
      </c>
      <c r="Q181" s="19">
        <v>19.91</v>
      </c>
      <c r="R181" s="20">
        <v>5.3</v>
      </c>
      <c r="S181" s="21">
        <v>25.21</v>
      </c>
      <c r="T181" s="19">
        <v>34.78</v>
      </c>
      <c r="U181" s="20">
        <v>3.94</v>
      </c>
      <c r="V181" s="21">
        <v>38.72</v>
      </c>
      <c r="W181" s="47">
        <v>112.47</v>
      </c>
      <c r="X181" s="20">
        <v>40.32</v>
      </c>
      <c r="Y181" s="21">
        <v>152.79</v>
      </c>
    </row>
    <row r="182" spans="1:25" ht="13">
      <c r="A182" s="2" t="s">
        <v>291</v>
      </c>
      <c r="B182" s="2" t="s">
        <v>193</v>
      </c>
      <c r="C182" s="89" t="s">
        <v>297</v>
      </c>
      <c r="D182" s="129" t="s">
        <v>304</v>
      </c>
      <c r="E182" s="19">
        <v>0</v>
      </c>
      <c r="F182" s="20">
        <v>0</v>
      </c>
      <c r="G182" s="21">
        <v>0</v>
      </c>
      <c r="H182" s="19">
        <v>0</v>
      </c>
      <c r="I182" s="20">
        <v>0</v>
      </c>
      <c r="J182" s="21">
        <v>0</v>
      </c>
      <c r="K182" s="19">
        <v>0</v>
      </c>
      <c r="L182" s="20">
        <v>0</v>
      </c>
      <c r="M182" s="21">
        <v>0</v>
      </c>
      <c r="N182" s="19">
        <v>0</v>
      </c>
      <c r="O182" s="20">
        <v>0</v>
      </c>
      <c r="P182" s="21">
        <v>0</v>
      </c>
      <c r="Q182" s="19">
        <v>0</v>
      </c>
      <c r="R182" s="20">
        <v>0</v>
      </c>
      <c r="S182" s="21">
        <v>0</v>
      </c>
      <c r="T182" s="19">
        <v>0</v>
      </c>
      <c r="U182" s="20">
        <v>0</v>
      </c>
      <c r="V182" s="21">
        <v>0</v>
      </c>
      <c r="W182" s="47">
        <v>0</v>
      </c>
      <c r="X182" s="20">
        <v>0</v>
      </c>
      <c r="Y182" s="21">
        <v>0</v>
      </c>
    </row>
    <row r="183" spans="1:25" ht="13">
      <c r="A183" s="2" t="s">
        <v>291</v>
      </c>
      <c r="B183" s="2" t="s">
        <v>194</v>
      </c>
      <c r="C183" s="89" t="s">
        <v>297</v>
      </c>
      <c r="D183" s="129" t="s">
        <v>304</v>
      </c>
      <c r="E183" s="19">
        <v>0</v>
      </c>
      <c r="F183" s="20">
        <v>0</v>
      </c>
      <c r="G183" s="21">
        <v>0</v>
      </c>
      <c r="H183" s="19">
        <v>0</v>
      </c>
      <c r="I183" s="20">
        <v>0</v>
      </c>
      <c r="J183" s="21">
        <v>0</v>
      </c>
      <c r="K183" s="19">
        <v>0</v>
      </c>
      <c r="L183" s="20">
        <v>0</v>
      </c>
      <c r="M183" s="21">
        <v>0</v>
      </c>
      <c r="N183" s="19">
        <v>0</v>
      </c>
      <c r="O183" s="20">
        <v>0</v>
      </c>
      <c r="P183" s="21">
        <v>0</v>
      </c>
      <c r="Q183" s="19">
        <v>0</v>
      </c>
      <c r="R183" s="20">
        <v>0</v>
      </c>
      <c r="S183" s="21">
        <v>0</v>
      </c>
      <c r="T183" s="19">
        <v>0</v>
      </c>
      <c r="U183" s="20">
        <v>0</v>
      </c>
      <c r="V183" s="21">
        <v>0</v>
      </c>
      <c r="W183" s="47">
        <v>0</v>
      </c>
      <c r="X183" s="20">
        <v>0</v>
      </c>
      <c r="Y183" s="21">
        <v>0</v>
      </c>
    </row>
    <row r="184" spans="1:25" ht="13">
      <c r="A184" s="2" t="s">
        <v>291</v>
      </c>
      <c r="B184" s="2" t="s">
        <v>195</v>
      </c>
      <c r="C184" s="89" t="s">
        <v>297</v>
      </c>
      <c r="D184" s="129" t="s">
        <v>304</v>
      </c>
      <c r="E184" s="19">
        <v>0.26</v>
      </c>
      <c r="F184" s="20">
        <v>104.66</v>
      </c>
      <c r="G184" s="21">
        <v>104.92</v>
      </c>
      <c r="H184" s="19">
        <v>0.24</v>
      </c>
      <c r="I184" s="20">
        <v>105.04</v>
      </c>
      <c r="J184" s="21">
        <v>105.28</v>
      </c>
      <c r="K184" s="19">
        <v>7.0000000000000007E-2</v>
      </c>
      <c r="L184" s="20">
        <v>22.15</v>
      </c>
      <c r="M184" s="21">
        <v>22.22</v>
      </c>
      <c r="N184" s="19">
        <v>0.05</v>
      </c>
      <c r="O184" s="20">
        <v>13.68</v>
      </c>
      <c r="P184" s="21">
        <v>13.73</v>
      </c>
      <c r="Q184" s="19">
        <v>136.83000000000001</v>
      </c>
      <c r="R184" s="20">
        <v>118.72</v>
      </c>
      <c r="S184" s="21">
        <v>255.55</v>
      </c>
      <c r="T184" s="19">
        <v>202.43</v>
      </c>
      <c r="U184" s="20">
        <v>94.12</v>
      </c>
      <c r="V184" s="21">
        <v>296.55</v>
      </c>
      <c r="W184" s="47">
        <v>339.88</v>
      </c>
      <c r="X184" s="20">
        <v>458.37</v>
      </c>
      <c r="Y184" s="21">
        <v>798.25</v>
      </c>
    </row>
    <row r="185" spans="1:25" ht="13">
      <c r="A185" s="2" t="s">
        <v>291</v>
      </c>
      <c r="B185" s="2" t="s">
        <v>196</v>
      </c>
      <c r="C185" s="89" t="s">
        <v>297</v>
      </c>
      <c r="D185" s="129" t="s">
        <v>304</v>
      </c>
      <c r="E185" s="19">
        <v>4.38</v>
      </c>
      <c r="F185" s="20">
        <v>5.17</v>
      </c>
      <c r="G185" s="21">
        <v>9.5500000000000007</v>
      </c>
      <c r="H185" s="19">
        <v>36.17</v>
      </c>
      <c r="I185" s="20">
        <v>2.14</v>
      </c>
      <c r="J185" s="21">
        <v>38.31</v>
      </c>
      <c r="K185" s="19">
        <v>5.67</v>
      </c>
      <c r="L185" s="20">
        <v>2.2999999999999998</v>
      </c>
      <c r="M185" s="21">
        <v>7.97</v>
      </c>
      <c r="N185" s="19">
        <v>2.35</v>
      </c>
      <c r="O185" s="20">
        <v>22.96</v>
      </c>
      <c r="P185" s="21">
        <v>25.31</v>
      </c>
      <c r="Q185" s="19">
        <v>4.2</v>
      </c>
      <c r="R185" s="20">
        <v>4.3499999999999996</v>
      </c>
      <c r="S185" s="21">
        <v>8.5500000000000007</v>
      </c>
      <c r="T185" s="19">
        <v>7.19</v>
      </c>
      <c r="U185" s="20">
        <v>5.89</v>
      </c>
      <c r="V185" s="21">
        <v>13.08</v>
      </c>
      <c r="W185" s="47">
        <v>59.96</v>
      </c>
      <c r="X185" s="20">
        <v>42.81</v>
      </c>
      <c r="Y185" s="21">
        <v>102.77</v>
      </c>
    </row>
    <row r="186" spans="1:25" ht="13">
      <c r="A186" s="2" t="s">
        <v>291</v>
      </c>
      <c r="B186" s="2" t="s">
        <v>197</v>
      </c>
      <c r="C186" s="89" t="s">
        <v>297</v>
      </c>
      <c r="D186" s="129" t="s">
        <v>304</v>
      </c>
      <c r="E186" s="19">
        <v>563.79</v>
      </c>
      <c r="F186" s="20">
        <v>37.74</v>
      </c>
      <c r="G186" s="21">
        <v>601.53</v>
      </c>
      <c r="H186" s="19">
        <v>636.45000000000005</v>
      </c>
      <c r="I186" s="20">
        <v>58.53</v>
      </c>
      <c r="J186" s="21">
        <v>694.98</v>
      </c>
      <c r="K186" s="19">
        <v>145.75</v>
      </c>
      <c r="L186" s="20">
        <v>6.35</v>
      </c>
      <c r="M186" s="21">
        <v>152.1</v>
      </c>
      <c r="N186" s="19">
        <v>187.32</v>
      </c>
      <c r="O186" s="20">
        <v>7.14</v>
      </c>
      <c r="P186" s="21">
        <v>194.46</v>
      </c>
      <c r="Q186" s="19">
        <v>641.52</v>
      </c>
      <c r="R186" s="20">
        <v>65.63</v>
      </c>
      <c r="S186" s="21">
        <v>707.15</v>
      </c>
      <c r="T186" s="19">
        <v>614.83000000000004</v>
      </c>
      <c r="U186" s="20">
        <v>42.35</v>
      </c>
      <c r="V186" s="21">
        <v>657.18</v>
      </c>
      <c r="W186" s="47">
        <v>2789.66</v>
      </c>
      <c r="X186" s="20">
        <v>217.74</v>
      </c>
      <c r="Y186" s="21">
        <v>3007.4</v>
      </c>
    </row>
    <row r="187" spans="1:25" ht="13">
      <c r="A187" s="2" t="s">
        <v>291</v>
      </c>
      <c r="B187" s="2" t="s">
        <v>198</v>
      </c>
      <c r="C187" s="89" t="s">
        <v>297</v>
      </c>
      <c r="D187" s="129" t="s">
        <v>304</v>
      </c>
      <c r="E187" s="19">
        <v>353.39</v>
      </c>
      <c r="F187" s="20">
        <v>111.04</v>
      </c>
      <c r="G187" s="21">
        <v>464.43</v>
      </c>
      <c r="H187" s="19">
        <v>227.56</v>
      </c>
      <c r="I187" s="20">
        <v>65.06</v>
      </c>
      <c r="J187" s="21">
        <v>292.62</v>
      </c>
      <c r="K187" s="19">
        <v>241.96</v>
      </c>
      <c r="L187" s="20">
        <v>8.86</v>
      </c>
      <c r="M187" s="21">
        <v>250.82</v>
      </c>
      <c r="N187" s="19">
        <v>135.91999999999999</v>
      </c>
      <c r="O187" s="20">
        <v>14.29</v>
      </c>
      <c r="P187" s="21">
        <v>150.21</v>
      </c>
      <c r="Q187" s="19">
        <v>40.04</v>
      </c>
      <c r="R187" s="20">
        <v>39.14</v>
      </c>
      <c r="S187" s="21">
        <v>79.180000000000007</v>
      </c>
      <c r="T187" s="19">
        <v>401.8</v>
      </c>
      <c r="U187" s="20">
        <v>104.29</v>
      </c>
      <c r="V187" s="21">
        <v>506.09</v>
      </c>
      <c r="W187" s="47">
        <v>1400.67</v>
      </c>
      <c r="X187" s="20">
        <v>342.68</v>
      </c>
      <c r="Y187" s="21">
        <v>1743.35</v>
      </c>
    </row>
    <row r="188" spans="1:25" ht="13">
      <c r="A188" s="2" t="s">
        <v>291</v>
      </c>
      <c r="B188" s="2" t="s">
        <v>199</v>
      </c>
      <c r="C188" s="89" t="s">
        <v>297</v>
      </c>
      <c r="D188" s="129" t="s">
        <v>304</v>
      </c>
      <c r="E188" s="19">
        <v>31.54</v>
      </c>
      <c r="F188" s="20">
        <v>241.99</v>
      </c>
      <c r="G188" s="21">
        <v>273.52999999999997</v>
      </c>
      <c r="H188" s="19">
        <v>72.81</v>
      </c>
      <c r="I188" s="20">
        <v>187.21</v>
      </c>
      <c r="J188" s="21">
        <v>260.02</v>
      </c>
      <c r="K188" s="19">
        <v>26.81</v>
      </c>
      <c r="L188" s="20">
        <v>105.69</v>
      </c>
      <c r="M188" s="21">
        <v>132.5</v>
      </c>
      <c r="N188" s="19">
        <v>4.0999999999999996</v>
      </c>
      <c r="O188" s="20">
        <v>180.33</v>
      </c>
      <c r="P188" s="21">
        <v>184.43</v>
      </c>
      <c r="Q188" s="19">
        <v>13.12</v>
      </c>
      <c r="R188" s="20">
        <v>178.61</v>
      </c>
      <c r="S188" s="21">
        <v>191.73</v>
      </c>
      <c r="T188" s="19">
        <v>58.51</v>
      </c>
      <c r="U188" s="20">
        <v>365.23</v>
      </c>
      <c r="V188" s="21">
        <v>423.74</v>
      </c>
      <c r="W188" s="47">
        <v>206.89</v>
      </c>
      <c r="X188" s="20">
        <v>1259.06</v>
      </c>
      <c r="Y188" s="21">
        <v>1465.95</v>
      </c>
    </row>
    <row r="189" spans="1:25" ht="13">
      <c r="A189" s="2" t="s">
        <v>291</v>
      </c>
      <c r="B189" s="2" t="s">
        <v>200</v>
      </c>
      <c r="C189" s="89" t="s">
        <v>297</v>
      </c>
      <c r="D189" s="129" t="s">
        <v>304</v>
      </c>
      <c r="E189" s="19">
        <v>65.88</v>
      </c>
      <c r="F189" s="20">
        <v>109.52</v>
      </c>
      <c r="G189" s="21">
        <v>175.4</v>
      </c>
      <c r="H189" s="19">
        <v>111.54</v>
      </c>
      <c r="I189" s="20">
        <v>77.27</v>
      </c>
      <c r="J189" s="21">
        <v>188.81</v>
      </c>
      <c r="K189" s="19">
        <v>83.72</v>
      </c>
      <c r="L189" s="20">
        <v>50.93</v>
      </c>
      <c r="M189" s="21">
        <v>134.65</v>
      </c>
      <c r="N189" s="19">
        <v>37.15</v>
      </c>
      <c r="O189" s="20">
        <v>62.4</v>
      </c>
      <c r="P189" s="21">
        <v>99.55</v>
      </c>
      <c r="Q189" s="19">
        <v>105.43</v>
      </c>
      <c r="R189" s="20">
        <v>168.39</v>
      </c>
      <c r="S189" s="21">
        <v>273.82</v>
      </c>
      <c r="T189" s="19">
        <v>179.97</v>
      </c>
      <c r="U189" s="20">
        <v>175.88</v>
      </c>
      <c r="V189" s="21">
        <v>355.85</v>
      </c>
      <c r="W189" s="47">
        <v>583.69000000000005</v>
      </c>
      <c r="X189" s="20">
        <v>644.39</v>
      </c>
      <c r="Y189" s="21">
        <v>1228.08</v>
      </c>
    </row>
    <row r="190" spans="1:25" ht="13">
      <c r="A190" s="2" t="s">
        <v>291</v>
      </c>
      <c r="B190" s="2" t="s">
        <v>201</v>
      </c>
      <c r="C190" s="89" t="s">
        <v>297</v>
      </c>
      <c r="D190" s="129" t="s">
        <v>304</v>
      </c>
      <c r="E190" s="19">
        <v>983.77</v>
      </c>
      <c r="F190" s="20">
        <v>286.92</v>
      </c>
      <c r="G190" s="21">
        <v>1270.69</v>
      </c>
      <c r="H190" s="19">
        <v>818.72</v>
      </c>
      <c r="I190" s="20">
        <v>432.14</v>
      </c>
      <c r="J190" s="21">
        <v>1250.8599999999999</v>
      </c>
      <c r="K190" s="19">
        <v>669.73</v>
      </c>
      <c r="L190" s="20">
        <v>183.79</v>
      </c>
      <c r="M190" s="21">
        <v>853.52</v>
      </c>
      <c r="N190" s="19">
        <v>283.12</v>
      </c>
      <c r="O190" s="20">
        <v>144.16</v>
      </c>
      <c r="P190" s="21">
        <v>427.28</v>
      </c>
      <c r="Q190" s="19">
        <v>212.31</v>
      </c>
      <c r="R190" s="20">
        <v>198.18</v>
      </c>
      <c r="S190" s="21">
        <v>410.49</v>
      </c>
      <c r="T190" s="19">
        <v>336.71</v>
      </c>
      <c r="U190" s="20">
        <v>499.65</v>
      </c>
      <c r="V190" s="21">
        <v>836.36</v>
      </c>
      <c r="W190" s="47">
        <v>3304.36</v>
      </c>
      <c r="X190" s="20">
        <v>1744.84</v>
      </c>
      <c r="Y190" s="21">
        <v>5049.2</v>
      </c>
    </row>
    <row r="191" spans="1:25" ht="13">
      <c r="A191" s="2" t="s">
        <v>291</v>
      </c>
      <c r="B191" s="2" t="s">
        <v>202</v>
      </c>
      <c r="C191" s="89" t="s">
        <v>297</v>
      </c>
      <c r="D191" s="129" t="s">
        <v>304</v>
      </c>
      <c r="E191" s="19">
        <v>1.18</v>
      </c>
      <c r="F191" s="20">
        <v>6.04</v>
      </c>
      <c r="G191" s="21">
        <v>7.22</v>
      </c>
      <c r="H191" s="19">
        <v>11.28</v>
      </c>
      <c r="I191" s="20">
        <v>30.85</v>
      </c>
      <c r="J191" s="21">
        <v>42.13</v>
      </c>
      <c r="K191" s="19">
        <v>2.2000000000000002</v>
      </c>
      <c r="L191" s="20">
        <v>11.96</v>
      </c>
      <c r="M191" s="21">
        <v>14.16</v>
      </c>
      <c r="N191" s="19">
        <v>1.06</v>
      </c>
      <c r="O191" s="20">
        <v>20.63</v>
      </c>
      <c r="P191" s="21">
        <v>21.69</v>
      </c>
      <c r="Q191" s="19">
        <v>12.68</v>
      </c>
      <c r="R191" s="20">
        <v>228.3</v>
      </c>
      <c r="S191" s="21">
        <v>240.98</v>
      </c>
      <c r="T191" s="19">
        <v>46.32</v>
      </c>
      <c r="U191" s="20">
        <v>125.27</v>
      </c>
      <c r="V191" s="21">
        <v>171.59</v>
      </c>
      <c r="W191" s="47">
        <v>74.72</v>
      </c>
      <c r="X191" s="20">
        <v>423.05</v>
      </c>
      <c r="Y191" s="21">
        <v>497.77</v>
      </c>
    </row>
    <row r="192" spans="1:25" ht="13">
      <c r="A192" s="2" t="s">
        <v>291</v>
      </c>
      <c r="B192" s="2" t="s">
        <v>203</v>
      </c>
      <c r="C192" s="89" t="s">
        <v>297</v>
      </c>
      <c r="D192" s="129" t="s">
        <v>304</v>
      </c>
      <c r="E192" s="19">
        <v>303.64</v>
      </c>
      <c r="F192" s="20">
        <v>0.74</v>
      </c>
      <c r="G192" s="21">
        <v>304.38</v>
      </c>
      <c r="H192" s="19">
        <v>280.72000000000003</v>
      </c>
      <c r="I192" s="20">
        <v>1.75</v>
      </c>
      <c r="J192" s="21">
        <v>282.47000000000003</v>
      </c>
      <c r="K192" s="19">
        <v>21.99</v>
      </c>
      <c r="L192" s="20">
        <v>1.64</v>
      </c>
      <c r="M192" s="21">
        <v>23.63</v>
      </c>
      <c r="N192" s="19">
        <v>14.42</v>
      </c>
      <c r="O192" s="20">
        <v>1.27</v>
      </c>
      <c r="P192" s="21">
        <v>15.69</v>
      </c>
      <c r="Q192" s="19">
        <v>6.47</v>
      </c>
      <c r="R192" s="20">
        <v>0.72</v>
      </c>
      <c r="S192" s="21">
        <v>7.19</v>
      </c>
      <c r="T192" s="19">
        <v>53.01</v>
      </c>
      <c r="U192" s="20">
        <v>5.88</v>
      </c>
      <c r="V192" s="21">
        <v>58.89</v>
      </c>
      <c r="W192" s="47">
        <v>680.25</v>
      </c>
      <c r="X192" s="20">
        <v>12</v>
      </c>
      <c r="Y192" s="21">
        <v>692.25</v>
      </c>
    </row>
    <row r="193" spans="1:25" ht="13">
      <c r="A193" s="2" t="s">
        <v>291</v>
      </c>
      <c r="B193" s="2" t="s">
        <v>204</v>
      </c>
      <c r="C193" s="89" t="s">
        <v>297</v>
      </c>
      <c r="D193" s="129" t="s">
        <v>304</v>
      </c>
      <c r="E193" s="19">
        <v>28443.82</v>
      </c>
      <c r="F193" s="20">
        <v>5407.1</v>
      </c>
      <c r="G193" s="21">
        <v>33850.92</v>
      </c>
      <c r="H193" s="19">
        <v>34382.32</v>
      </c>
      <c r="I193" s="20">
        <v>6947.5</v>
      </c>
      <c r="J193" s="21">
        <v>41329.82</v>
      </c>
      <c r="K193" s="19">
        <v>58798.8</v>
      </c>
      <c r="L193" s="20">
        <v>218.4</v>
      </c>
      <c r="M193" s="21">
        <v>59017.2</v>
      </c>
      <c r="N193" s="19">
        <v>74658.070000000007</v>
      </c>
      <c r="O193" s="20">
        <v>238.62</v>
      </c>
      <c r="P193" s="21">
        <v>74896.69</v>
      </c>
      <c r="Q193" s="19">
        <v>67818.03</v>
      </c>
      <c r="R193" s="20">
        <v>12.71</v>
      </c>
      <c r="S193" s="21">
        <v>67830.740000000005</v>
      </c>
      <c r="T193" s="19">
        <v>54425.13</v>
      </c>
      <c r="U193" s="20">
        <v>570.79</v>
      </c>
      <c r="V193" s="21">
        <v>54995.92</v>
      </c>
      <c r="W193" s="47">
        <v>318526.17</v>
      </c>
      <c r="X193" s="20">
        <v>13395.12</v>
      </c>
      <c r="Y193" s="21">
        <v>331921.28999999998</v>
      </c>
    </row>
    <row r="194" spans="1:25" ht="13">
      <c r="A194" s="2" t="s">
        <v>291</v>
      </c>
      <c r="B194" s="2" t="s">
        <v>205</v>
      </c>
      <c r="C194" s="89" t="s">
        <v>297</v>
      </c>
      <c r="D194" s="129" t="s">
        <v>304</v>
      </c>
      <c r="E194" s="19">
        <v>305.66000000000003</v>
      </c>
      <c r="F194" s="20">
        <v>0</v>
      </c>
      <c r="G194" s="21">
        <v>305.66000000000003</v>
      </c>
      <c r="H194" s="19">
        <v>1329.79</v>
      </c>
      <c r="I194" s="20">
        <v>759.63</v>
      </c>
      <c r="J194" s="21">
        <v>2089.42</v>
      </c>
      <c r="K194" s="19">
        <v>1624.11</v>
      </c>
      <c r="L194" s="20">
        <v>0</v>
      </c>
      <c r="M194" s="21">
        <v>1624.11</v>
      </c>
      <c r="N194" s="19">
        <v>1627.32</v>
      </c>
      <c r="O194" s="20">
        <v>128.30000000000001</v>
      </c>
      <c r="P194" s="21">
        <v>1755.62</v>
      </c>
      <c r="Q194" s="19">
        <v>389.52</v>
      </c>
      <c r="R194" s="20">
        <v>77.72</v>
      </c>
      <c r="S194" s="21">
        <v>467.24</v>
      </c>
      <c r="T194" s="19">
        <v>37.32</v>
      </c>
      <c r="U194" s="20">
        <v>13.84</v>
      </c>
      <c r="V194" s="21">
        <v>51.16</v>
      </c>
      <c r="W194" s="47">
        <v>5313.72</v>
      </c>
      <c r="X194" s="20">
        <v>979.49</v>
      </c>
      <c r="Y194" s="21">
        <v>6293.21</v>
      </c>
    </row>
    <row r="195" spans="1:25" ht="13">
      <c r="A195" s="2" t="s">
        <v>291</v>
      </c>
      <c r="B195" s="2" t="s">
        <v>206</v>
      </c>
      <c r="C195" s="89" t="s">
        <v>297</v>
      </c>
      <c r="D195" s="129" t="s">
        <v>304</v>
      </c>
      <c r="E195" s="19">
        <v>163.66</v>
      </c>
      <c r="F195" s="20">
        <v>1.24</v>
      </c>
      <c r="G195" s="21">
        <v>164.9</v>
      </c>
      <c r="H195" s="19">
        <v>263.60000000000002</v>
      </c>
      <c r="I195" s="20">
        <v>1.19</v>
      </c>
      <c r="J195" s="21">
        <v>264.79000000000002</v>
      </c>
      <c r="K195" s="19">
        <v>39.479999999999997</v>
      </c>
      <c r="L195" s="20">
        <v>0.26</v>
      </c>
      <c r="M195" s="21">
        <v>39.74</v>
      </c>
      <c r="N195" s="19">
        <v>13.05</v>
      </c>
      <c r="O195" s="20">
        <v>7.0000000000000007E-2</v>
      </c>
      <c r="P195" s="21">
        <v>13.12</v>
      </c>
      <c r="Q195" s="19">
        <v>1818.9</v>
      </c>
      <c r="R195" s="20">
        <v>0.25</v>
      </c>
      <c r="S195" s="21">
        <v>1819.15</v>
      </c>
      <c r="T195" s="19">
        <v>161.21</v>
      </c>
      <c r="U195" s="20">
        <v>1.77</v>
      </c>
      <c r="V195" s="21">
        <v>162.97999999999999</v>
      </c>
      <c r="W195" s="47">
        <v>2459.9</v>
      </c>
      <c r="X195" s="20">
        <v>4.78</v>
      </c>
      <c r="Y195" s="21">
        <v>2464.6799999999998</v>
      </c>
    </row>
    <row r="196" spans="1:25" ht="13">
      <c r="A196" s="2" t="s">
        <v>291</v>
      </c>
      <c r="B196" s="2" t="s">
        <v>207</v>
      </c>
      <c r="C196" s="89" t="s">
        <v>297</v>
      </c>
      <c r="D196" s="129" t="s">
        <v>304</v>
      </c>
      <c r="E196" s="19">
        <v>45.54</v>
      </c>
      <c r="F196" s="20">
        <v>96.74</v>
      </c>
      <c r="G196" s="21">
        <v>142.28</v>
      </c>
      <c r="H196" s="19">
        <v>41.07</v>
      </c>
      <c r="I196" s="20">
        <v>101.18</v>
      </c>
      <c r="J196" s="21">
        <v>142.25</v>
      </c>
      <c r="K196" s="19">
        <v>29.18</v>
      </c>
      <c r="L196" s="20">
        <v>11.53</v>
      </c>
      <c r="M196" s="21">
        <v>40.71</v>
      </c>
      <c r="N196" s="19">
        <v>13.84</v>
      </c>
      <c r="O196" s="20">
        <v>8.59</v>
      </c>
      <c r="P196" s="21">
        <v>22.43</v>
      </c>
      <c r="Q196" s="19">
        <v>29.49</v>
      </c>
      <c r="R196" s="20">
        <v>77.739999999999995</v>
      </c>
      <c r="S196" s="21">
        <v>107.23</v>
      </c>
      <c r="T196" s="19">
        <v>167.79</v>
      </c>
      <c r="U196" s="20">
        <v>197.06</v>
      </c>
      <c r="V196" s="21">
        <v>364.85</v>
      </c>
      <c r="W196" s="47">
        <v>326.91000000000003</v>
      </c>
      <c r="X196" s="20">
        <v>492.84</v>
      </c>
      <c r="Y196" s="21">
        <v>819.75</v>
      </c>
    </row>
    <row r="197" spans="1:25" ht="13">
      <c r="A197" s="2" t="s">
        <v>291</v>
      </c>
      <c r="B197" s="2" t="s">
        <v>208</v>
      </c>
      <c r="C197" s="89" t="s">
        <v>297</v>
      </c>
      <c r="D197" s="129" t="s">
        <v>304</v>
      </c>
      <c r="E197" s="19">
        <v>72.5</v>
      </c>
      <c r="F197" s="20">
        <v>71.87</v>
      </c>
      <c r="G197" s="21">
        <v>144.37</v>
      </c>
      <c r="H197" s="19">
        <v>92.57</v>
      </c>
      <c r="I197" s="20">
        <v>99.22</v>
      </c>
      <c r="J197" s="21">
        <v>191.79</v>
      </c>
      <c r="K197" s="19">
        <v>28.53</v>
      </c>
      <c r="L197" s="20">
        <v>37.200000000000003</v>
      </c>
      <c r="M197" s="21">
        <v>65.73</v>
      </c>
      <c r="N197" s="19">
        <v>2.4900000000000002</v>
      </c>
      <c r="O197" s="20">
        <v>14.45</v>
      </c>
      <c r="P197" s="21">
        <v>16.940000000000001</v>
      </c>
      <c r="Q197" s="19">
        <v>1.58</v>
      </c>
      <c r="R197" s="20">
        <v>188.69</v>
      </c>
      <c r="S197" s="21">
        <v>190.27</v>
      </c>
      <c r="T197" s="19">
        <v>0</v>
      </c>
      <c r="U197" s="20">
        <v>0</v>
      </c>
      <c r="V197" s="21">
        <v>0</v>
      </c>
      <c r="W197" s="47">
        <v>197.67</v>
      </c>
      <c r="X197" s="20">
        <v>411.43</v>
      </c>
      <c r="Y197" s="21">
        <v>609.1</v>
      </c>
    </row>
    <row r="198" spans="1:25" ht="13">
      <c r="A198" s="2" t="s">
        <v>291</v>
      </c>
      <c r="B198" s="2" t="s">
        <v>209</v>
      </c>
      <c r="C198" s="89" t="s">
        <v>297</v>
      </c>
      <c r="D198" s="129" t="s">
        <v>304</v>
      </c>
      <c r="E198" s="19">
        <v>13.19</v>
      </c>
      <c r="F198" s="20">
        <v>3.93</v>
      </c>
      <c r="G198" s="21">
        <v>17.12</v>
      </c>
      <c r="H198" s="19">
        <v>8.74</v>
      </c>
      <c r="I198" s="20">
        <v>39.1</v>
      </c>
      <c r="J198" s="21">
        <v>47.84</v>
      </c>
      <c r="K198" s="19">
        <v>50.78</v>
      </c>
      <c r="L198" s="20">
        <v>14.38</v>
      </c>
      <c r="M198" s="21">
        <v>65.16</v>
      </c>
      <c r="N198" s="19">
        <v>3.41</v>
      </c>
      <c r="O198" s="20">
        <v>0.62</v>
      </c>
      <c r="P198" s="21">
        <v>4.03</v>
      </c>
      <c r="Q198" s="19">
        <v>10.52</v>
      </c>
      <c r="R198" s="20">
        <v>11.99</v>
      </c>
      <c r="S198" s="21">
        <v>22.51</v>
      </c>
      <c r="T198" s="19">
        <v>0.08</v>
      </c>
      <c r="U198" s="20">
        <v>1.89</v>
      </c>
      <c r="V198" s="21">
        <v>1.97</v>
      </c>
      <c r="W198" s="47">
        <v>86.72</v>
      </c>
      <c r="X198" s="20">
        <v>71.91</v>
      </c>
      <c r="Y198" s="21">
        <v>158.63</v>
      </c>
    </row>
    <row r="199" spans="1:25" ht="13">
      <c r="A199" s="2" t="s">
        <v>291</v>
      </c>
      <c r="B199" s="2" t="s">
        <v>210</v>
      </c>
      <c r="C199" s="89" t="s">
        <v>297</v>
      </c>
      <c r="D199" s="129" t="s">
        <v>304</v>
      </c>
      <c r="E199" s="19">
        <v>14.26</v>
      </c>
      <c r="F199" s="20">
        <v>2.11</v>
      </c>
      <c r="G199" s="21">
        <v>16.37</v>
      </c>
      <c r="H199" s="19">
        <v>17.32</v>
      </c>
      <c r="I199" s="20">
        <v>12.32</v>
      </c>
      <c r="J199" s="21">
        <v>29.64</v>
      </c>
      <c r="K199" s="19">
        <v>46.21</v>
      </c>
      <c r="L199" s="20">
        <v>14.05</v>
      </c>
      <c r="M199" s="21">
        <v>60.26</v>
      </c>
      <c r="N199" s="19">
        <v>4.5999999999999996</v>
      </c>
      <c r="O199" s="20">
        <v>0.55000000000000004</v>
      </c>
      <c r="P199" s="21">
        <v>5.15</v>
      </c>
      <c r="Q199" s="19">
        <v>22.91</v>
      </c>
      <c r="R199" s="20">
        <v>8.84</v>
      </c>
      <c r="S199" s="21">
        <v>31.75</v>
      </c>
      <c r="T199" s="19">
        <v>14.25</v>
      </c>
      <c r="U199" s="20">
        <v>35.29</v>
      </c>
      <c r="V199" s="21">
        <v>49.54</v>
      </c>
      <c r="W199" s="47">
        <v>119.55</v>
      </c>
      <c r="X199" s="20">
        <v>73.16</v>
      </c>
      <c r="Y199" s="21">
        <v>192.71</v>
      </c>
    </row>
    <row r="200" spans="1:25" ht="13">
      <c r="A200" s="2" t="s">
        <v>291</v>
      </c>
      <c r="B200" s="2" t="s">
        <v>211</v>
      </c>
      <c r="C200" s="89" t="s">
        <v>297</v>
      </c>
      <c r="D200" s="129" t="s">
        <v>304</v>
      </c>
      <c r="E200" s="19">
        <v>9.66</v>
      </c>
      <c r="F200" s="20">
        <v>67.73</v>
      </c>
      <c r="G200" s="21">
        <v>77.39</v>
      </c>
      <c r="H200" s="19">
        <v>3.86</v>
      </c>
      <c r="I200" s="20">
        <v>107.94</v>
      </c>
      <c r="J200" s="21">
        <v>111.8</v>
      </c>
      <c r="K200" s="19">
        <v>0.01</v>
      </c>
      <c r="L200" s="20">
        <v>70.69</v>
      </c>
      <c r="M200" s="21">
        <v>70.7</v>
      </c>
      <c r="N200" s="19">
        <v>0.31</v>
      </c>
      <c r="O200" s="20">
        <v>34.71</v>
      </c>
      <c r="P200" s="21">
        <v>35.020000000000003</v>
      </c>
      <c r="Q200" s="19">
        <v>0.67</v>
      </c>
      <c r="R200" s="20">
        <v>35.06</v>
      </c>
      <c r="S200" s="21">
        <v>35.729999999999997</v>
      </c>
      <c r="T200" s="19">
        <v>6.27</v>
      </c>
      <c r="U200" s="20">
        <v>38.83</v>
      </c>
      <c r="V200" s="21">
        <v>45.1</v>
      </c>
      <c r="W200" s="47">
        <v>20.78</v>
      </c>
      <c r="X200" s="20">
        <v>354.96</v>
      </c>
      <c r="Y200" s="21">
        <v>375.74</v>
      </c>
    </row>
    <row r="201" spans="1:25" ht="13">
      <c r="A201" s="2" t="s">
        <v>291</v>
      </c>
      <c r="B201" s="2" t="s">
        <v>212</v>
      </c>
      <c r="C201" s="89" t="s">
        <v>297</v>
      </c>
      <c r="D201" s="129" t="s">
        <v>304</v>
      </c>
      <c r="E201" s="19">
        <v>32.659999999999997</v>
      </c>
      <c r="F201" s="20">
        <v>0.06</v>
      </c>
      <c r="G201" s="21">
        <v>32.72</v>
      </c>
      <c r="H201" s="19">
        <v>40.520000000000003</v>
      </c>
      <c r="I201" s="20">
        <v>0.04</v>
      </c>
      <c r="J201" s="21">
        <v>40.56</v>
      </c>
      <c r="K201" s="19">
        <v>13.16</v>
      </c>
      <c r="L201" s="20">
        <v>38.64</v>
      </c>
      <c r="M201" s="21">
        <v>51.8</v>
      </c>
      <c r="N201" s="19">
        <v>2.74</v>
      </c>
      <c r="O201" s="20">
        <v>64.069999999999993</v>
      </c>
      <c r="P201" s="21">
        <v>66.81</v>
      </c>
      <c r="Q201" s="19">
        <v>5.31</v>
      </c>
      <c r="R201" s="20">
        <v>42.03</v>
      </c>
      <c r="S201" s="21">
        <v>47.34</v>
      </c>
      <c r="T201" s="19">
        <v>10.17</v>
      </c>
      <c r="U201" s="20">
        <v>3.36</v>
      </c>
      <c r="V201" s="21">
        <v>13.53</v>
      </c>
      <c r="W201" s="47">
        <v>104.56</v>
      </c>
      <c r="X201" s="20">
        <v>148.19999999999999</v>
      </c>
      <c r="Y201" s="21">
        <v>252.76</v>
      </c>
    </row>
    <row r="202" spans="1:25" ht="13">
      <c r="A202" s="2" t="s">
        <v>292</v>
      </c>
      <c r="B202" s="2" t="s">
        <v>213</v>
      </c>
      <c r="C202" s="89" t="s">
        <v>297</v>
      </c>
      <c r="D202" s="129" t="s">
        <v>298</v>
      </c>
      <c r="E202" s="19">
        <v>13360.82</v>
      </c>
      <c r="F202" s="20">
        <v>0</v>
      </c>
      <c r="G202" s="21">
        <v>13360.82</v>
      </c>
      <c r="H202" s="19">
        <v>15002.69</v>
      </c>
      <c r="I202" s="20">
        <v>0</v>
      </c>
      <c r="J202" s="21">
        <v>15002.69</v>
      </c>
      <c r="K202" s="19">
        <v>15566.85</v>
      </c>
      <c r="L202" s="20">
        <v>0</v>
      </c>
      <c r="M202" s="21">
        <v>15566.85</v>
      </c>
      <c r="N202" s="19">
        <v>7706.48</v>
      </c>
      <c r="O202" s="20">
        <v>0</v>
      </c>
      <c r="P202" s="21">
        <v>7706.48</v>
      </c>
      <c r="Q202" s="19">
        <v>10638.27</v>
      </c>
      <c r="R202" s="20">
        <v>0</v>
      </c>
      <c r="S202" s="21">
        <v>10638.27</v>
      </c>
      <c r="T202" s="19">
        <v>13750.43</v>
      </c>
      <c r="U202" s="20">
        <v>0</v>
      </c>
      <c r="V202" s="21">
        <v>13750.43</v>
      </c>
      <c r="W202" s="47">
        <v>76025.539999999994</v>
      </c>
      <c r="X202" s="20">
        <v>0</v>
      </c>
      <c r="Y202" s="21">
        <v>76025.539999999994</v>
      </c>
    </row>
    <row r="203" spans="1:25" ht="13">
      <c r="A203" s="2" t="s">
        <v>293</v>
      </c>
      <c r="B203" s="2" t="s">
        <v>214</v>
      </c>
      <c r="C203" s="89" t="s">
        <v>297</v>
      </c>
      <c r="D203" s="129" t="s">
        <v>303</v>
      </c>
      <c r="E203" s="19">
        <v>28248</v>
      </c>
      <c r="F203" s="20">
        <v>1899.95</v>
      </c>
      <c r="G203" s="21">
        <v>30147.95</v>
      </c>
      <c r="H203" s="19">
        <v>12874</v>
      </c>
      <c r="I203" s="20">
        <v>2872.6</v>
      </c>
      <c r="J203" s="21">
        <v>15746.6</v>
      </c>
      <c r="K203" s="19">
        <v>16455.400000000001</v>
      </c>
      <c r="L203" s="20">
        <v>2013.5</v>
      </c>
      <c r="M203" s="21">
        <v>18468.900000000001</v>
      </c>
      <c r="N203" s="19">
        <v>15921.15</v>
      </c>
      <c r="O203" s="20">
        <v>1373.8</v>
      </c>
      <c r="P203" s="21">
        <v>17294.95</v>
      </c>
      <c r="Q203" s="19">
        <v>6377.2</v>
      </c>
      <c r="R203" s="20">
        <v>2614.5</v>
      </c>
      <c r="S203" s="21">
        <v>8991.7000000000007</v>
      </c>
      <c r="T203" s="19">
        <v>2485.85</v>
      </c>
      <c r="U203" s="20">
        <v>1049.3499999999999</v>
      </c>
      <c r="V203" s="21">
        <v>3535.2</v>
      </c>
      <c r="W203" s="47">
        <v>82361.600000000006</v>
      </c>
      <c r="X203" s="20">
        <v>11823.7</v>
      </c>
      <c r="Y203" s="21">
        <v>94185.3</v>
      </c>
    </row>
    <row r="204" spans="1:25" ht="13">
      <c r="A204" s="2" t="s">
        <v>293</v>
      </c>
      <c r="B204" s="2" t="s">
        <v>215</v>
      </c>
      <c r="C204" s="89" t="s">
        <v>297</v>
      </c>
      <c r="D204" s="129" t="s">
        <v>303</v>
      </c>
      <c r="E204" s="19">
        <v>23990.05</v>
      </c>
      <c r="F204" s="20">
        <v>564.15</v>
      </c>
      <c r="G204" s="21">
        <v>24554.2</v>
      </c>
      <c r="H204" s="19">
        <v>10681.35</v>
      </c>
      <c r="I204" s="20">
        <v>3027.8</v>
      </c>
      <c r="J204" s="21">
        <v>13709.15</v>
      </c>
      <c r="K204" s="19">
        <v>7564.05</v>
      </c>
      <c r="L204" s="20">
        <v>3821.25</v>
      </c>
      <c r="M204" s="21">
        <v>11385.3</v>
      </c>
      <c r="N204" s="19">
        <v>10301.15</v>
      </c>
      <c r="O204" s="20">
        <v>2291.6999999999998</v>
      </c>
      <c r="P204" s="21">
        <v>12592.85</v>
      </c>
      <c r="Q204" s="19">
        <v>5255.65</v>
      </c>
      <c r="R204" s="20">
        <v>3534.15</v>
      </c>
      <c r="S204" s="21">
        <v>8789.7999999999993</v>
      </c>
      <c r="T204" s="19">
        <v>3651.4</v>
      </c>
      <c r="U204" s="20">
        <v>1251.3499999999999</v>
      </c>
      <c r="V204" s="21">
        <v>4902.75</v>
      </c>
      <c r="W204" s="47">
        <v>61443.65</v>
      </c>
      <c r="X204" s="20">
        <v>14490.4</v>
      </c>
      <c r="Y204" s="21">
        <v>75934.05</v>
      </c>
    </row>
    <row r="205" spans="1:25" ht="13">
      <c r="A205" s="2" t="s">
        <v>294</v>
      </c>
      <c r="B205" s="2" t="s">
        <v>216</v>
      </c>
      <c r="C205" s="89" t="s">
        <v>297</v>
      </c>
      <c r="D205" s="129" t="s">
        <v>302</v>
      </c>
      <c r="E205" s="19">
        <v>369.2</v>
      </c>
      <c r="F205" s="20">
        <v>312.7</v>
      </c>
      <c r="G205" s="21">
        <v>681.9</v>
      </c>
      <c r="H205" s="19">
        <v>198.4</v>
      </c>
      <c r="I205" s="20">
        <v>554.4</v>
      </c>
      <c r="J205" s="21">
        <v>752.8</v>
      </c>
      <c r="K205" s="19">
        <v>520.4</v>
      </c>
      <c r="L205" s="20">
        <v>394.5</v>
      </c>
      <c r="M205" s="21">
        <v>914.9</v>
      </c>
      <c r="N205" s="19">
        <v>234.8</v>
      </c>
      <c r="O205" s="20">
        <v>594.6</v>
      </c>
      <c r="P205" s="21">
        <v>829.4</v>
      </c>
      <c r="Q205" s="19">
        <v>0</v>
      </c>
      <c r="R205" s="20">
        <v>0</v>
      </c>
      <c r="S205" s="21">
        <v>0</v>
      </c>
      <c r="T205" s="19">
        <v>0</v>
      </c>
      <c r="U205" s="20">
        <v>0</v>
      </c>
      <c r="V205" s="21">
        <v>0</v>
      </c>
      <c r="W205" s="47">
        <v>1322.8</v>
      </c>
      <c r="X205" s="20">
        <v>1856.2</v>
      </c>
      <c r="Y205" s="21">
        <v>3179</v>
      </c>
    </row>
    <row r="206" spans="1:25" ht="13">
      <c r="A206" s="2" t="s">
        <v>294</v>
      </c>
      <c r="B206" s="2" t="s">
        <v>217</v>
      </c>
      <c r="C206" s="89" t="s">
        <v>297</v>
      </c>
      <c r="D206" s="129" t="s">
        <v>302</v>
      </c>
      <c r="E206" s="19">
        <v>339</v>
      </c>
      <c r="F206" s="20">
        <v>342.8</v>
      </c>
      <c r="G206" s="21">
        <v>681.8</v>
      </c>
      <c r="H206" s="19">
        <v>188.8</v>
      </c>
      <c r="I206" s="20">
        <v>388.1</v>
      </c>
      <c r="J206" s="21">
        <v>576.9</v>
      </c>
      <c r="K206" s="19">
        <v>403.9</v>
      </c>
      <c r="L206" s="20">
        <v>586.70000000000005</v>
      </c>
      <c r="M206" s="21">
        <v>990.6</v>
      </c>
      <c r="N206" s="19">
        <v>367.1</v>
      </c>
      <c r="O206" s="20">
        <v>546.4</v>
      </c>
      <c r="P206" s="21">
        <v>913.5</v>
      </c>
      <c r="Q206" s="19">
        <v>34.9</v>
      </c>
      <c r="R206" s="20">
        <v>692.2</v>
      </c>
      <c r="S206" s="21">
        <v>727.1</v>
      </c>
      <c r="T206" s="19">
        <v>0</v>
      </c>
      <c r="U206" s="20">
        <v>0</v>
      </c>
      <c r="V206" s="21">
        <v>0</v>
      </c>
      <c r="W206" s="47">
        <v>1333.7</v>
      </c>
      <c r="X206" s="20">
        <v>2556.1999999999998</v>
      </c>
      <c r="Y206" s="21">
        <v>3889.9</v>
      </c>
    </row>
    <row r="207" spans="1:25" ht="13">
      <c r="A207" s="2" t="s">
        <v>294</v>
      </c>
      <c r="B207" s="2" t="s">
        <v>218</v>
      </c>
      <c r="C207" s="89" t="s">
        <v>297</v>
      </c>
      <c r="D207" s="129" t="s">
        <v>302</v>
      </c>
      <c r="E207" s="19">
        <v>444.2</v>
      </c>
      <c r="F207" s="20">
        <v>296.7</v>
      </c>
      <c r="G207" s="21">
        <v>740.9</v>
      </c>
      <c r="H207" s="19">
        <v>244.1</v>
      </c>
      <c r="I207" s="20">
        <v>187.2</v>
      </c>
      <c r="J207" s="21">
        <v>431.3</v>
      </c>
      <c r="K207" s="19">
        <v>356.3</v>
      </c>
      <c r="L207" s="20">
        <v>481.9</v>
      </c>
      <c r="M207" s="21">
        <v>838.2</v>
      </c>
      <c r="N207" s="19">
        <v>193.1</v>
      </c>
      <c r="O207" s="20">
        <v>1662.7</v>
      </c>
      <c r="P207" s="21">
        <v>1855.8</v>
      </c>
      <c r="Q207" s="19">
        <v>75.7</v>
      </c>
      <c r="R207" s="20">
        <v>232</v>
      </c>
      <c r="S207" s="21">
        <v>307.7</v>
      </c>
      <c r="T207" s="19">
        <v>99.7</v>
      </c>
      <c r="U207" s="20">
        <v>107.3</v>
      </c>
      <c r="V207" s="21">
        <v>207</v>
      </c>
      <c r="W207" s="47">
        <v>1413.1</v>
      </c>
      <c r="X207" s="20">
        <v>2967.8</v>
      </c>
      <c r="Y207" s="21">
        <v>4380.8999999999996</v>
      </c>
    </row>
    <row r="208" spans="1:25" ht="13">
      <c r="A208" s="2" t="s">
        <v>295</v>
      </c>
      <c r="B208" s="2" t="s">
        <v>219</v>
      </c>
      <c r="C208" s="89" t="s">
        <v>297</v>
      </c>
      <c r="D208" s="129" t="s">
        <v>303</v>
      </c>
      <c r="E208" s="19">
        <v>0</v>
      </c>
      <c r="F208" s="20">
        <v>0</v>
      </c>
      <c r="G208" s="21">
        <v>0</v>
      </c>
      <c r="H208" s="19">
        <v>0</v>
      </c>
      <c r="I208" s="20">
        <v>0</v>
      </c>
      <c r="J208" s="21">
        <v>0</v>
      </c>
      <c r="K208" s="19">
        <v>323.8</v>
      </c>
      <c r="L208" s="20">
        <v>7598.9</v>
      </c>
      <c r="M208" s="21">
        <v>7922.7</v>
      </c>
      <c r="N208" s="19">
        <v>208.75</v>
      </c>
      <c r="O208" s="20">
        <v>8404.5499999999993</v>
      </c>
      <c r="P208" s="21">
        <v>8613.2999999999993</v>
      </c>
      <c r="Q208" s="19">
        <v>730.1</v>
      </c>
      <c r="R208" s="20">
        <v>3240.95</v>
      </c>
      <c r="S208" s="21">
        <v>3971.05</v>
      </c>
      <c r="T208" s="19">
        <v>2369.9499999999998</v>
      </c>
      <c r="U208" s="20">
        <v>6041.15</v>
      </c>
      <c r="V208" s="21">
        <v>8411.1</v>
      </c>
      <c r="W208" s="47">
        <v>3632.6</v>
      </c>
      <c r="X208" s="20">
        <v>25285.55</v>
      </c>
      <c r="Y208" s="21">
        <v>28918.15</v>
      </c>
    </row>
    <row r="209" spans="1:25" ht="13">
      <c r="A209" s="2" t="s">
        <v>295</v>
      </c>
      <c r="B209" s="2" t="s">
        <v>220</v>
      </c>
      <c r="C209" s="89" t="s">
        <v>297</v>
      </c>
      <c r="D209" s="129" t="s">
        <v>303</v>
      </c>
      <c r="E209" s="19">
        <v>4111.25</v>
      </c>
      <c r="F209" s="20">
        <v>2485.1999999999998</v>
      </c>
      <c r="G209" s="21">
        <v>6596.45</v>
      </c>
      <c r="H209" s="19">
        <v>1629.45</v>
      </c>
      <c r="I209" s="20">
        <v>1884.6</v>
      </c>
      <c r="J209" s="21">
        <v>3514.05</v>
      </c>
      <c r="K209" s="19">
        <v>821.2</v>
      </c>
      <c r="L209" s="20">
        <v>8409.15</v>
      </c>
      <c r="M209" s="21">
        <v>9230.35</v>
      </c>
      <c r="N209" s="19">
        <v>2825.45</v>
      </c>
      <c r="O209" s="20">
        <v>6231.5</v>
      </c>
      <c r="P209" s="21">
        <v>9056.9500000000007</v>
      </c>
      <c r="Q209" s="19">
        <v>900.45</v>
      </c>
      <c r="R209" s="20">
        <v>5606.15</v>
      </c>
      <c r="S209" s="21">
        <v>6506.6</v>
      </c>
      <c r="T209" s="19">
        <v>603.85</v>
      </c>
      <c r="U209" s="20">
        <v>3659.35</v>
      </c>
      <c r="V209" s="21">
        <v>4263.2</v>
      </c>
      <c r="W209" s="47">
        <v>10891.65</v>
      </c>
      <c r="X209" s="20">
        <v>28275.95</v>
      </c>
      <c r="Y209" s="21">
        <v>39167.599999999999</v>
      </c>
    </row>
    <row r="210" spans="1:25" ht="13">
      <c r="A210" s="2" t="s">
        <v>295</v>
      </c>
      <c r="B210" s="2" t="s">
        <v>221</v>
      </c>
      <c r="C210" s="89" t="s">
        <v>297</v>
      </c>
      <c r="D210" s="129" t="s">
        <v>303</v>
      </c>
      <c r="E210" s="19">
        <v>0</v>
      </c>
      <c r="F210" s="20">
        <v>0</v>
      </c>
      <c r="G210" s="21">
        <v>0</v>
      </c>
      <c r="H210" s="19">
        <v>113.5</v>
      </c>
      <c r="I210" s="20">
        <v>467.25</v>
      </c>
      <c r="J210" s="21">
        <v>580.75</v>
      </c>
      <c r="K210" s="19">
        <v>603.79999999999995</v>
      </c>
      <c r="L210" s="20">
        <v>13122.95</v>
      </c>
      <c r="M210" s="21">
        <v>13726.75</v>
      </c>
      <c r="N210" s="19">
        <v>1025.5</v>
      </c>
      <c r="O210" s="20">
        <v>9500.4500000000007</v>
      </c>
      <c r="P210" s="21">
        <v>10525.95</v>
      </c>
      <c r="Q210" s="19">
        <v>612.29999999999995</v>
      </c>
      <c r="R210" s="20">
        <v>7133.7</v>
      </c>
      <c r="S210" s="21">
        <v>7746</v>
      </c>
      <c r="T210" s="19">
        <v>1054.5999999999999</v>
      </c>
      <c r="U210" s="20">
        <v>10149.200000000001</v>
      </c>
      <c r="V210" s="21">
        <v>11203.8</v>
      </c>
      <c r="W210" s="47">
        <v>3409.7</v>
      </c>
      <c r="X210" s="20">
        <v>40373.550000000003</v>
      </c>
      <c r="Y210" s="21">
        <v>43783.25</v>
      </c>
    </row>
    <row r="211" spans="1:25" ht="13.5" thickBot="1">
      <c r="A211" s="26" t="s">
        <v>295</v>
      </c>
      <c r="B211" s="26" t="s">
        <v>222</v>
      </c>
      <c r="C211" s="90" t="s">
        <v>297</v>
      </c>
      <c r="D211" s="130" t="s">
        <v>303</v>
      </c>
      <c r="E211" s="27">
        <v>0</v>
      </c>
      <c r="F211" s="28">
        <v>0</v>
      </c>
      <c r="G211" s="29">
        <v>0</v>
      </c>
      <c r="H211" s="27">
        <v>168</v>
      </c>
      <c r="I211" s="28">
        <v>500.85</v>
      </c>
      <c r="J211" s="29">
        <v>668.85</v>
      </c>
      <c r="K211" s="27">
        <v>506.8</v>
      </c>
      <c r="L211" s="28">
        <v>8856.2000000000007</v>
      </c>
      <c r="M211" s="29">
        <v>9363</v>
      </c>
      <c r="N211" s="27">
        <v>943.2</v>
      </c>
      <c r="O211" s="28">
        <v>8109.35</v>
      </c>
      <c r="P211" s="29">
        <v>9052.5499999999993</v>
      </c>
      <c r="Q211" s="27">
        <v>676.5</v>
      </c>
      <c r="R211" s="28">
        <v>3203.45</v>
      </c>
      <c r="S211" s="29">
        <v>3879.95</v>
      </c>
      <c r="T211" s="27">
        <v>1016.2</v>
      </c>
      <c r="U211" s="28">
        <v>6927.1</v>
      </c>
      <c r="V211" s="29">
        <v>7943.3</v>
      </c>
      <c r="W211" s="72">
        <v>3310.7</v>
      </c>
      <c r="X211" s="28">
        <v>27596.95</v>
      </c>
      <c r="Y211" s="29">
        <v>30907.65</v>
      </c>
    </row>
    <row r="212" spans="1:25">
      <c r="A212" s="91"/>
      <c r="B212" s="91"/>
      <c r="C212" s="91"/>
      <c r="D212" s="91"/>
      <c r="E212" s="92"/>
      <c r="F212" s="92"/>
      <c r="G212" s="92"/>
      <c r="H212" s="92"/>
      <c r="I212" s="92"/>
      <c r="J212" s="92"/>
      <c r="K212" s="92"/>
      <c r="L212" s="92"/>
      <c r="M212" s="92"/>
      <c r="N212" s="92"/>
      <c r="O212" s="92"/>
      <c r="P212" s="92"/>
      <c r="Q212" s="92"/>
      <c r="R212" s="92"/>
      <c r="S212" s="92"/>
      <c r="T212" s="92"/>
      <c r="U212" s="92"/>
      <c r="V212" s="92"/>
      <c r="W212" s="92"/>
      <c r="X212" s="92"/>
      <c r="Y212" s="92"/>
    </row>
    <row r="213" spans="1:25">
      <c r="A213" s="91"/>
      <c r="B213" s="91"/>
      <c r="C213" s="91"/>
      <c r="D213" s="91"/>
      <c r="E213" s="92"/>
      <c r="F213" s="92"/>
      <c r="G213" s="92"/>
      <c r="H213" s="92"/>
      <c r="I213" s="92"/>
      <c r="J213" s="92"/>
      <c r="K213" s="92"/>
      <c r="L213" s="92"/>
      <c r="M213" s="92"/>
      <c r="N213" s="92"/>
      <c r="O213" s="92"/>
      <c r="P213" s="92"/>
      <c r="Q213" s="92"/>
      <c r="R213" s="92"/>
      <c r="S213" s="92"/>
      <c r="T213" s="92"/>
      <c r="U213" s="92"/>
      <c r="V213" s="92"/>
      <c r="W213" s="92"/>
      <c r="X213" s="92"/>
      <c r="Y213" s="92"/>
    </row>
    <row r="214" spans="1:25" ht="13" thickBot="1"/>
    <row r="215" spans="1:25">
      <c r="A215" s="93" t="s">
        <v>223</v>
      </c>
      <c r="B215" s="94"/>
      <c r="C215" s="94"/>
      <c r="D215" s="94"/>
      <c r="E215" s="95">
        <v>1244121.8999999999</v>
      </c>
      <c r="F215" s="96">
        <v>380134.73</v>
      </c>
      <c r="G215" s="97">
        <v>1624256.63</v>
      </c>
      <c r="H215" s="95">
        <v>1142975.6875000005</v>
      </c>
      <c r="I215" s="96">
        <v>389605.63433333323</v>
      </c>
      <c r="J215" s="97">
        <v>1532581.3218333335</v>
      </c>
      <c r="K215" s="95">
        <v>1071368.9668333333</v>
      </c>
      <c r="L215" s="96">
        <v>509561.85666666663</v>
      </c>
      <c r="M215" s="97">
        <v>1580930.8235000006</v>
      </c>
      <c r="N215" s="95">
        <v>1106699.2643333334</v>
      </c>
      <c r="O215" s="96">
        <v>421626.57733333379</v>
      </c>
      <c r="P215" s="97">
        <v>1528325.8416666673</v>
      </c>
      <c r="Q215" s="95">
        <v>1122181.9008333331</v>
      </c>
      <c r="R215" s="96">
        <v>464723.23450000008</v>
      </c>
      <c r="S215" s="97">
        <v>1586905.1353333332</v>
      </c>
      <c r="T215" s="95">
        <v>1110634.8805000002</v>
      </c>
      <c r="U215" s="96">
        <v>417104.66516666644</v>
      </c>
      <c r="V215" s="97">
        <v>1527739.5456666676</v>
      </c>
      <c r="W215" s="98">
        <v>6797982.5999999959</v>
      </c>
      <c r="X215" s="96">
        <v>2582756.6980000022</v>
      </c>
      <c r="Y215" s="99">
        <v>9380739.2980000023</v>
      </c>
    </row>
    <row r="216" spans="1:25" ht="13" thickBot="1">
      <c r="A216" s="100" t="s">
        <v>224</v>
      </c>
      <c r="B216" s="101"/>
      <c r="C216" s="101"/>
      <c r="D216" s="101"/>
      <c r="E216" s="102">
        <v>3460.45</v>
      </c>
      <c r="F216" s="103">
        <v>1467.75</v>
      </c>
      <c r="G216" s="104">
        <v>4928.2</v>
      </c>
      <c r="H216" s="102">
        <v>6328.75</v>
      </c>
      <c r="I216" s="103">
        <v>5925.6</v>
      </c>
      <c r="J216" s="104">
        <v>12254.35</v>
      </c>
      <c r="K216" s="102">
        <v>5334.65</v>
      </c>
      <c r="L216" s="103">
        <v>7252.55</v>
      </c>
      <c r="M216" s="104">
        <v>12587.2</v>
      </c>
      <c r="N216" s="102">
        <v>6939.7</v>
      </c>
      <c r="O216" s="103">
        <v>4268.7</v>
      </c>
      <c r="P216" s="104">
        <v>11208.4</v>
      </c>
      <c r="Q216" s="102">
        <v>10477.35</v>
      </c>
      <c r="R216" s="103">
        <v>4692.3999999999996</v>
      </c>
      <c r="S216" s="104">
        <v>15169.75</v>
      </c>
      <c r="T216" s="102">
        <v>7601.95</v>
      </c>
      <c r="U216" s="103">
        <v>6253.25</v>
      </c>
      <c r="V216" s="104">
        <v>13855.2</v>
      </c>
      <c r="W216" s="105">
        <v>40142.85</v>
      </c>
      <c r="X216" s="103">
        <v>29860.25</v>
      </c>
      <c r="Y216" s="106">
        <v>70003.100000000006</v>
      </c>
    </row>
    <row r="217" spans="1:25" ht="13" thickBot="1">
      <c r="A217" s="107" t="s">
        <v>5</v>
      </c>
      <c r="B217" s="108"/>
      <c r="C217" s="108"/>
      <c r="D217" s="108"/>
      <c r="E217" s="109">
        <v>1247582.3500000001</v>
      </c>
      <c r="F217" s="110">
        <v>381602.48</v>
      </c>
      <c r="G217" s="111">
        <v>1629184.83</v>
      </c>
      <c r="H217" s="109">
        <v>1149304.4375000005</v>
      </c>
      <c r="I217" s="110">
        <v>395531.23433333321</v>
      </c>
      <c r="J217" s="111">
        <v>1544835.6718333336</v>
      </c>
      <c r="K217" s="109">
        <v>1076703.6168333332</v>
      </c>
      <c r="L217" s="110">
        <v>516814.40666666662</v>
      </c>
      <c r="M217" s="111">
        <v>1593518.0235000006</v>
      </c>
      <c r="N217" s="109">
        <v>1113638.9643333333</v>
      </c>
      <c r="O217" s="110">
        <v>425895.2773333338</v>
      </c>
      <c r="P217" s="111">
        <v>1539534.2416666672</v>
      </c>
      <c r="Q217" s="109">
        <v>1132659.2508333332</v>
      </c>
      <c r="R217" s="110">
        <v>469415.6345000001</v>
      </c>
      <c r="S217" s="111">
        <v>1602074.8853333332</v>
      </c>
      <c r="T217" s="109">
        <v>1118236.8305000002</v>
      </c>
      <c r="U217" s="110">
        <v>423357.91516666644</v>
      </c>
      <c r="V217" s="111">
        <v>1541594.7456666676</v>
      </c>
      <c r="W217" s="112">
        <v>6838125.4499999955</v>
      </c>
      <c r="X217" s="110">
        <v>2612616.9480000022</v>
      </c>
      <c r="Y217" s="113">
        <v>9450742.3980000019</v>
      </c>
    </row>
  </sheetData>
  <phoneticPr fontId="6" type="noConversion"/>
  <pageMargins left="0.75" right="0.75" top="1" bottom="1" header="0.5" footer="0.5"/>
  <headerFooter alignWithMargins="0"/>
  <customProperties>
    <customPr name="EpmWorksheetKeyString_GUID" r:id="rId1"/>
  </customPropertie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Y217"/>
  <sheetViews>
    <sheetView topLeftCell="A188" workbookViewId="0">
      <selection activeCell="A215" sqref="A215"/>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306</v>
      </c>
    </row>
    <row r="2" spans="1:25" ht="13" thickBot="1"/>
    <row r="3" spans="1:25" ht="13" thickBot="1">
      <c r="E3" s="82">
        <v>40087</v>
      </c>
      <c r="F3" s="83"/>
      <c r="G3" s="84"/>
      <c r="H3" s="82">
        <v>40118</v>
      </c>
      <c r="I3" s="83"/>
      <c r="J3" s="84"/>
      <c r="K3" s="82">
        <v>40148</v>
      </c>
      <c r="L3" s="83"/>
      <c r="M3" s="84"/>
      <c r="N3" s="82">
        <v>40179</v>
      </c>
      <c r="O3" s="85"/>
      <c r="P3" s="84"/>
      <c r="Q3" s="82">
        <v>40210</v>
      </c>
      <c r="R3" s="85"/>
      <c r="S3" s="84"/>
      <c r="T3" s="82">
        <v>40238</v>
      </c>
      <c r="U3" s="83"/>
      <c r="V3" s="84"/>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1672.13</v>
      </c>
      <c r="F5" s="20">
        <v>3156.35</v>
      </c>
      <c r="G5" s="21">
        <v>4828.4799999999996</v>
      </c>
      <c r="H5" s="19">
        <v>1681.08</v>
      </c>
      <c r="I5" s="20">
        <v>3855.2</v>
      </c>
      <c r="J5" s="21">
        <v>5536.28</v>
      </c>
      <c r="K5" s="19">
        <v>908.94</v>
      </c>
      <c r="L5" s="20">
        <v>3469.38</v>
      </c>
      <c r="M5" s="21">
        <v>4378.32</v>
      </c>
      <c r="N5" s="19">
        <v>701.61</v>
      </c>
      <c r="O5" s="20">
        <v>2437.85</v>
      </c>
      <c r="P5" s="21">
        <v>3139.46</v>
      </c>
      <c r="Q5" s="19">
        <v>246.08</v>
      </c>
      <c r="R5" s="20">
        <v>765.78</v>
      </c>
      <c r="S5" s="21">
        <v>1011.86</v>
      </c>
      <c r="T5" s="19">
        <v>829.33</v>
      </c>
      <c r="U5" s="20">
        <v>2817.77</v>
      </c>
      <c r="V5" s="21">
        <v>3647.1</v>
      </c>
      <c r="W5" s="47">
        <v>6039.17</v>
      </c>
      <c r="X5" s="20">
        <v>16502.330000000002</v>
      </c>
      <c r="Y5" s="21">
        <v>22541.5</v>
      </c>
    </row>
    <row r="6" spans="1:25" ht="13">
      <c r="A6" s="2" t="s">
        <v>250</v>
      </c>
      <c r="B6" s="2" t="s">
        <v>7</v>
      </c>
      <c r="C6" s="89" t="s">
        <v>297</v>
      </c>
      <c r="D6" s="129" t="s">
        <v>298</v>
      </c>
      <c r="E6" s="19">
        <v>2629.9</v>
      </c>
      <c r="F6" s="20">
        <v>9445.2000000000007</v>
      </c>
      <c r="G6" s="21">
        <v>12075.1</v>
      </c>
      <c r="H6" s="19">
        <v>7235.8</v>
      </c>
      <c r="I6" s="20">
        <v>7628.3</v>
      </c>
      <c r="J6" s="21">
        <v>14864.1</v>
      </c>
      <c r="K6" s="19">
        <v>6644.1</v>
      </c>
      <c r="L6" s="20">
        <v>9535.1</v>
      </c>
      <c r="M6" s="21">
        <v>16179.2</v>
      </c>
      <c r="N6" s="19">
        <v>3448.4</v>
      </c>
      <c r="O6" s="20">
        <v>9168.9</v>
      </c>
      <c r="P6" s="21">
        <v>12617.3</v>
      </c>
      <c r="Q6" s="19">
        <v>2928.7</v>
      </c>
      <c r="R6" s="20">
        <v>8051.1</v>
      </c>
      <c r="S6" s="21">
        <v>10979.8</v>
      </c>
      <c r="T6" s="19">
        <v>4787.5</v>
      </c>
      <c r="U6" s="20">
        <v>6261.4</v>
      </c>
      <c r="V6" s="21">
        <v>11048.9</v>
      </c>
      <c r="W6" s="47">
        <v>27674.400000000001</v>
      </c>
      <c r="X6" s="20">
        <v>50090</v>
      </c>
      <c r="Y6" s="21">
        <v>77764.399999999994</v>
      </c>
    </row>
    <row r="7" spans="1:25" ht="13">
      <c r="A7" s="2" t="s">
        <v>251</v>
      </c>
      <c r="B7" s="2" t="s">
        <v>8</v>
      </c>
      <c r="C7" s="89" t="s">
        <v>297</v>
      </c>
      <c r="D7" s="129" t="s">
        <v>302</v>
      </c>
      <c r="E7" s="19">
        <v>0.73</v>
      </c>
      <c r="F7" s="20">
        <v>0</v>
      </c>
      <c r="G7" s="21">
        <v>0.73</v>
      </c>
      <c r="H7" s="19">
        <v>8322.33</v>
      </c>
      <c r="I7" s="20">
        <v>3542.7</v>
      </c>
      <c r="J7" s="21">
        <v>11865.03</v>
      </c>
      <c r="K7" s="19">
        <v>3787.49</v>
      </c>
      <c r="L7" s="20">
        <v>3776</v>
      </c>
      <c r="M7" s="21">
        <v>7563.49</v>
      </c>
      <c r="N7" s="19">
        <v>5714.2</v>
      </c>
      <c r="O7" s="20">
        <v>3016.8</v>
      </c>
      <c r="P7" s="21">
        <v>8731</v>
      </c>
      <c r="Q7" s="19">
        <v>6680.95</v>
      </c>
      <c r="R7" s="20">
        <v>3217.7</v>
      </c>
      <c r="S7" s="21">
        <v>9898.65</v>
      </c>
      <c r="T7" s="19">
        <v>8953.0400000000009</v>
      </c>
      <c r="U7" s="20">
        <v>4691.8999999999996</v>
      </c>
      <c r="V7" s="21">
        <v>13644.94</v>
      </c>
      <c r="W7" s="47">
        <v>33458.74</v>
      </c>
      <c r="X7" s="20">
        <v>18245.099999999999</v>
      </c>
      <c r="Y7" s="21">
        <v>51703.839999999997</v>
      </c>
    </row>
    <row r="8" spans="1:25" ht="13">
      <c r="A8" s="2" t="s">
        <v>251</v>
      </c>
      <c r="B8" s="2" t="s">
        <v>9</v>
      </c>
      <c r="C8" s="89" t="s">
        <v>297</v>
      </c>
      <c r="D8" s="129" t="s">
        <v>302</v>
      </c>
      <c r="E8" s="19">
        <v>0.96</v>
      </c>
      <c r="F8" s="20">
        <v>6.6</v>
      </c>
      <c r="G8" s="21">
        <v>7.56</v>
      </c>
      <c r="H8" s="19">
        <v>0</v>
      </c>
      <c r="I8" s="20">
        <v>8.2100000000000009</v>
      </c>
      <c r="J8" s="21">
        <v>8.2100000000000009</v>
      </c>
      <c r="K8" s="19">
        <v>3.86</v>
      </c>
      <c r="L8" s="20">
        <v>39.17</v>
      </c>
      <c r="M8" s="21">
        <v>43.03</v>
      </c>
      <c r="N8" s="19">
        <v>0</v>
      </c>
      <c r="O8" s="20">
        <v>0</v>
      </c>
      <c r="P8" s="21">
        <v>0</v>
      </c>
      <c r="Q8" s="19">
        <v>0</v>
      </c>
      <c r="R8" s="20">
        <v>0</v>
      </c>
      <c r="S8" s="21">
        <v>0</v>
      </c>
      <c r="T8" s="19">
        <v>0</v>
      </c>
      <c r="U8" s="20">
        <v>0</v>
      </c>
      <c r="V8" s="21">
        <v>0</v>
      </c>
      <c r="W8" s="47">
        <v>4.82</v>
      </c>
      <c r="X8" s="20">
        <v>53.98</v>
      </c>
      <c r="Y8" s="21">
        <v>58.8</v>
      </c>
    </row>
    <row r="9" spans="1:25" ht="13">
      <c r="A9" s="2" t="s">
        <v>252</v>
      </c>
      <c r="B9" s="2" t="s">
        <v>10</v>
      </c>
      <c r="C9" s="89" t="s">
        <v>297</v>
      </c>
      <c r="D9" s="129" t="s">
        <v>302</v>
      </c>
      <c r="E9" s="19">
        <v>11731.2</v>
      </c>
      <c r="F9" s="20">
        <v>5022.7</v>
      </c>
      <c r="G9" s="21">
        <v>16753.900000000001</v>
      </c>
      <c r="H9" s="19">
        <v>14626.8</v>
      </c>
      <c r="I9" s="20">
        <v>5192.3999999999996</v>
      </c>
      <c r="J9" s="21">
        <v>19819.2</v>
      </c>
      <c r="K9" s="19">
        <v>7003</v>
      </c>
      <c r="L9" s="20">
        <v>4652.95</v>
      </c>
      <c r="M9" s="21">
        <v>11655.95</v>
      </c>
      <c r="N9" s="19">
        <v>5632.95</v>
      </c>
      <c r="O9" s="20">
        <v>5617.05</v>
      </c>
      <c r="P9" s="21">
        <v>11250</v>
      </c>
      <c r="Q9" s="19">
        <v>6007.55</v>
      </c>
      <c r="R9" s="20">
        <v>5643</v>
      </c>
      <c r="S9" s="21">
        <v>11650.55</v>
      </c>
      <c r="T9" s="19">
        <v>0</v>
      </c>
      <c r="U9" s="20">
        <v>0</v>
      </c>
      <c r="V9" s="21">
        <v>0</v>
      </c>
      <c r="W9" s="47">
        <v>45001.5</v>
      </c>
      <c r="X9" s="20">
        <v>26128.1</v>
      </c>
      <c r="Y9" s="21">
        <v>71129.600000000006</v>
      </c>
    </row>
    <row r="10" spans="1:25" ht="13">
      <c r="A10" s="2" t="s">
        <v>252</v>
      </c>
      <c r="B10" s="2" t="s">
        <v>11</v>
      </c>
      <c r="C10" s="89" t="s">
        <v>297</v>
      </c>
      <c r="D10" s="129" t="s">
        <v>302</v>
      </c>
      <c r="E10" s="19">
        <v>12498.35</v>
      </c>
      <c r="F10" s="20">
        <v>5544.05</v>
      </c>
      <c r="G10" s="21">
        <v>18042.400000000001</v>
      </c>
      <c r="H10" s="19">
        <v>14271.2</v>
      </c>
      <c r="I10" s="20">
        <v>5243.85</v>
      </c>
      <c r="J10" s="21">
        <v>19515.05</v>
      </c>
      <c r="K10" s="19">
        <v>7340.35</v>
      </c>
      <c r="L10" s="20">
        <v>3917</v>
      </c>
      <c r="M10" s="21">
        <v>11257.35</v>
      </c>
      <c r="N10" s="19">
        <v>3965.1</v>
      </c>
      <c r="O10" s="20">
        <v>4841</v>
      </c>
      <c r="P10" s="21">
        <v>8806.1</v>
      </c>
      <c r="Q10" s="19">
        <v>5796.05</v>
      </c>
      <c r="R10" s="20">
        <v>4430.1499999999996</v>
      </c>
      <c r="S10" s="21">
        <v>10226.200000000001</v>
      </c>
      <c r="T10" s="19">
        <v>0</v>
      </c>
      <c r="U10" s="20">
        <v>0</v>
      </c>
      <c r="V10" s="21">
        <v>0</v>
      </c>
      <c r="W10" s="47">
        <v>43871.05</v>
      </c>
      <c r="X10" s="20">
        <v>23976.05</v>
      </c>
      <c r="Y10" s="21">
        <v>67847.100000000006</v>
      </c>
    </row>
    <row r="11" spans="1:25" ht="13">
      <c r="A11" s="2" t="s">
        <v>253</v>
      </c>
      <c r="B11" s="2" t="s">
        <v>12</v>
      </c>
      <c r="C11" s="89" t="s">
        <v>297</v>
      </c>
      <c r="D11" s="129" t="s">
        <v>303</v>
      </c>
      <c r="E11" s="19">
        <v>5166.75</v>
      </c>
      <c r="F11" s="20">
        <v>4266.1499999999996</v>
      </c>
      <c r="G11" s="21">
        <v>9432.9</v>
      </c>
      <c r="H11" s="19">
        <v>2696.3</v>
      </c>
      <c r="I11" s="20">
        <v>3824.15</v>
      </c>
      <c r="J11" s="21">
        <v>6520.45</v>
      </c>
      <c r="K11" s="19">
        <v>3060.65</v>
      </c>
      <c r="L11" s="20">
        <v>2942.6</v>
      </c>
      <c r="M11" s="21">
        <v>6003.25</v>
      </c>
      <c r="N11" s="19">
        <v>4402.8999999999996</v>
      </c>
      <c r="O11" s="20">
        <v>8531.7000000000007</v>
      </c>
      <c r="P11" s="21">
        <v>12934.6</v>
      </c>
      <c r="Q11" s="19">
        <v>3663.25</v>
      </c>
      <c r="R11" s="20">
        <v>5171.8500000000004</v>
      </c>
      <c r="S11" s="21">
        <v>8835.1</v>
      </c>
      <c r="T11" s="19">
        <v>887.1</v>
      </c>
      <c r="U11" s="20">
        <v>1459.9</v>
      </c>
      <c r="V11" s="21">
        <v>2347</v>
      </c>
      <c r="W11" s="47">
        <v>19876.95</v>
      </c>
      <c r="X11" s="20">
        <v>26196.35</v>
      </c>
      <c r="Y11" s="21">
        <v>46073.3</v>
      </c>
    </row>
    <row r="12" spans="1:25" ht="13">
      <c r="A12" s="2" t="s">
        <v>253</v>
      </c>
      <c r="B12" s="2" t="s">
        <v>13</v>
      </c>
      <c r="C12" s="89" t="s">
        <v>297</v>
      </c>
      <c r="D12" s="129" t="s">
        <v>303</v>
      </c>
      <c r="E12" s="19">
        <v>2364.5</v>
      </c>
      <c r="F12" s="20">
        <v>1573.7</v>
      </c>
      <c r="G12" s="21">
        <v>3938.2</v>
      </c>
      <c r="H12" s="19">
        <v>1347.9</v>
      </c>
      <c r="I12" s="20">
        <v>971.1</v>
      </c>
      <c r="J12" s="21">
        <v>2319</v>
      </c>
      <c r="K12" s="19">
        <v>3650.15</v>
      </c>
      <c r="L12" s="20">
        <v>1105.55</v>
      </c>
      <c r="M12" s="21">
        <v>4755.7</v>
      </c>
      <c r="N12" s="19">
        <v>3951.5</v>
      </c>
      <c r="O12" s="20">
        <v>4706.1499999999996</v>
      </c>
      <c r="P12" s="21">
        <v>8657.65</v>
      </c>
      <c r="Q12" s="19">
        <v>1438.35</v>
      </c>
      <c r="R12" s="20">
        <v>3420.85</v>
      </c>
      <c r="S12" s="21">
        <v>4859.2</v>
      </c>
      <c r="T12" s="19">
        <v>408.75</v>
      </c>
      <c r="U12" s="20">
        <v>269.7</v>
      </c>
      <c r="V12" s="21">
        <v>678.45</v>
      </c>
      <c r="W12" s="47">
        <v>13161.15</v>
      </c>
      <c r="X12" s="20">
        <v>12047.05</v>
      </c>
      <c r="Y12" s="21">
        <v>25208.2</v>
      </c>
    </row>
    <row r="13" spans="1:25" ht="13">
      <c r="A13" s="2" t="s">
        <v>253</v>
      </c>
      <c r="B13" s="2" t="s">
        <v>14</v>
      </c>
      <c r="C13" s="89" t="s">
        <v>297</v>
      </c>
      <c r="D13" s="129" t="s">
        <v>303</v>
      </c>
      <c r="E13" s="19">
        <v>6383.4</v>
      </c>
      <c r="F13" s="20">
        <v>6982.25</v>
      </c>
      <c r="G13" s="21">
        <v>13365.65</v>
      </c>
      <c r="H13" s="19">
        <v>5843.7</v>
      </c>
      <c r="I13" s="20">
        <v>3571.65</v>
      </c>
      <c r="J13" s="21">
        <v>9415.35</v>
      </c>
      <c r="K13" s="19">
        <v>9259</v>
      </c>
      <c r="L13" s="20">
        <v>4972.7</v>
      </c>
      <c r="M13" s="21">
        <v>14231.7</v>
      </c>
      <c r="N13" s="19">
        <v>3464.2</v>
      </c>
      <c r="O13" s="20">
        <v>7004.6</v>
      </c>
      <c r="P13" s="21">
        <v>10468.799999999999</v>
      </c>
      <c r="Q13" s="19">
        <v>5976.75</v>
      </c>
      <c r="R13" s="20">
        <v>5620.2</v>
      </c>
      <c r="S13" s="21">
        <v>11596.95</v>
      </c>
      <c r="T13" s="19">
        <v>3011.75</v>
      </c>
      <c r="U13" s="20">
        <v>2232.15</v>
      </c>
      <c r="V13" s="21">
        <v>5243.9</v>
      </c>
      <c r="W13" s="47">
        <v>33938.800000000003</v>
      </c>
      <c r="X13" s="20">
        <v>30383.55</v>
      </c>
      <c r="Y13" s="21">
        <v>64322.35</v>
      </c>
    </row>
    <row r="14" spans="1:25" ht="13">
      <c r="A14" s="2" t="s">
        <v>253</v>
      </c>
      <c r="B14" s="2" t="s">
        <v>15</v>
      </c>
      <c r="C14" s="89" t="s">
        <v>297</v>
      </c>
      <c r="D14" s="129" t="s">
        <v>303</v>
      </c>
      <c r="E14" s="19">
        <v>5126.1499999999996</v>
      </c>
      <c r="F14" s="20">
        <v>3739.05</v>
      </c>
      <c r="G14" s="21">
        <v>8865.2000000000007</v>
      </c>
      <c r="H14" s="19">
        <v>3490.4</v>
      </c>
      <c r="I14" s="20">
        <v>4253.55</v>
      </c>
      <c r="J14" s="21">
        <v>7743.95</v>
      </c>
      <c r="K14" s="19">
        <v>5300.75</v>
      </c>
      <c r="L14" s="20">
        <v>6923.2</v>
      </c>
      <c r="M14" s="21">
        <v>12223.95</v>
      </c>
      <c r="N14" s="19">
        <v>5177.6000000000004</v>
      </c>
      <c r="O14" s="20">
        <v>7599.5</v>
      </c>
      <c r="P14" s="21">
        <v>12777.1</v>
      </c>
      <c r="Q14" s="19">
        <v>4274.25</v>
      </c>
      <c r="R14" s="20">
        <v>5273.1</v>
      </c>
      <c r="S14" s="21">
        <v>9547.35</v>
      </c>
      <c r="T14" s="19">
        <v>2326.5500000000002</v>
      </c>
      <c r="U14" s="20">
        <v>2691.85</v>
      </c>
      <c r="V14" s="21">
        <v>5018.3999999999996</v>
      </c>
      <c r="W14" s="47">
        <v>25695.7</v>
      </c>
      <c r="X14" s="20">
        <v>30480.25</v>
      </c>
      <c r="Y14" s="21">
        <v>56175.95</v>
      </c>
    </row>
    <row r="15" spans="1:25" ht="13">
      <c r="A15" s="2" t="s">
        <v>254</v>
      </c>
      <c r="B15" s="2" t="s">
        <v>16</v>
      </c>
      <c r="C15" s="89" t="s">
        <v>297</v>
      </c>
      <c r="D15" s="129" t="s">
        <v>303</v>
      </c>
      <c r="E15" s="19">
        <v>9774.6299999999992</v>
      </c>
      <c r="F15" s="20">
        <v>8172.27</v>
      </c>
      <c r="G15" s="21">
        <v>17946.900000000001</v>
      </c>
      <c r="H15" s="19">
        <v>9748.98</v>
      </c>
      <c r="I15" s="20">
        <v>7440.03</v>
      </c>
      <c r="J15" s="21">
        <v>17189.009999999998</v>
      </c>
      <c r="K15" s="19">
        <v>9357.2099999999991</v>
      </c>
      <c r="L15" s="20">
        <v>11684.16</v>
      </c>
      <c r="M15" s="21">
        <v>21041.37</v>
      </c>
      <c r="N15" s="19">
        <v>2526.5700000000002</v>
      </c>
      <c r="O15" s="20">
        <v>7438.86</v>
      </c>
      <c r="P15" s="21">
        <v>9965.43</v>
      </c>
      <c r="Q15" s="19">
        <v>5155.0200000000004</v>
      </c>
      <c r="R15" s="20">
        <v>10128.15</v>
      </c>
      <c r="S15" s="21">
        <v>15283.17</v>
      </c>
      <c r="T15" s="19">
        <v>4543.29</v>
      </c>
      <c r="U15" s="20">
        <v>8546.85</v>
      </c>
      <c r="V15" s="21">
        <v>13090.14</v>
      </c>
      <c r="W15" s="47">
        <v>41105.699999999997</v>
      </c>
      <c r="X15" s="20">
        <v>53410.32</v>
      </c>
      <c r="Y15" s="21">
        <v>94516.02</v>
      </c>
    </row>
    <row r="16" spans="1:25" ht="13">
      <c r="A16" s="2" t="s">
        <v>255</v>
      </c>
      <c r="B16" s="2" t="s">
        <v>17</v>
      </c>
      <c r="C16" s="89" t="s">
        <v>297</v>
      </c>
      <c r="D16" s="129" t="s">
        <v>298</v>
      </c>
      <c r="E16" s="19">
        <v>2894.98</v>
      </c>
      <c r="F16" s="20">
        <v>1966.58</v>
      </c>
      <c r="G16" s="21">
        <v>4861.5600000000004</v>
      </c>
      <c r="H16" s="19">
        <v>3421.13</v>
      </c>
      <c r="I16" s="20">
        <v>2349.2399999999998</v>
      </c>
      <c r="J16" s="21">
        <v>5770.37</v>
      </c>
      <c r="K16" s="19">
        <v>2491.9899999999998</v>
      </c>
      <c r="L16" s="20">
        <v>1219.6099999999999</v>
      </c>
      <c r="M16" s="21">
        <v>3711.6</v>
      </c>
      <c r="N16" s="19">
        <v>1175.6600000000001</v>
      </c>
      <c r="O16" s="20">
        <v>940.7</v>
      </c>
      <c r="P16" s="21">
        <v>2116.36</v>
      </c>
      <c r="Q16" s="19">
        <v>1169.02</v>
      </c>
      <c r="R16" s="20">
        <v>1533.74</v>
      </c>
      <c r="S16" s="21">
        <v>2702.76</v>
      </c>
      <c r="T16" s="19">
        <v>1640.35</v>
      </c>
      <c r="U16" s="20">
        <v>1724.9</v>
      </c>
      <c r="V16" s="21">
        <v>3365.25</v>
      </c>
      <c r="W16" s="47">
        <v>12793.13</v>
      </c>
      <c r="X16" s="20">
        <v>9734.77</v>
      </c>
      <c r="Y16" s="21">
        <v>22527.9</v>
      </c>
    </row>
    <row r="17" spans="1:25" ht="13">
      <c r="A17" s="2" t="s">
        <v>256</v>
      </c>
      <c r="B17" s="2" t="s">
        <v>18</v>
      </c>
      <c r="C17" s="89" t="s">
        <v>297</v>
      </c>
      <c r="D17" s="129" t="s">
        <v>302</v>
      </c>
      <c r="E17" s="19">
        <v>9681.6</v>
      </c>
      <c r="F17" s="20">
        <v>2828.25</v>
      </c>
      <c r="G17" s="21">
        <v>12509.85</v>
      </c>
      <c r="H17" s="19">
        <v>12714.9</v>
      </c>
      <c r="I17" s="20">
        <v>2269.9</v>
      </c>
      <c r="J17" s="21">
        <v>14984.8</v>
      </c>
      <c r="K17" s="19">
        <v>9472.4</v>
      </c>
      <c r="L17" s="20">
        <v>3022.15</v>
      </c>
      <c r="M17" s="21">
        <v>12494.55</v>
      </c>
      <c r="N17" s="19">
        <v>4795.05</v>
      </c>
      <c r="O17" s="20">
        <v>3434.2</v>
      </c>
      <c r="P17" s="21">
        <v>8229.25</v>
      </c>
      <c r="Q17" s="19">
        <v>5685.5</v>
      </c>
      <c r="R17" s="20">
        <v>2517.6999999999998</v>
      </c>
      <c r="S17" s="21">
        <v>8203.2000000000007</v>
      </c>
      <c r="T17" s="19">
        <v>8518.0499999999993</v>
      </c>
      <c r="U17" s="20">
        <v>2216.5500000000002</v>
      </c>
      <c r="V17" s="21">
        <v>10734.6</v>
      </c>
      <c r="W17" s="47">
        <v>50867.5</v>
      </c>
      <c r="X17" s="20">
        <v>16288.75</v>
      </c>
      <c r="Y17" s="21">
        <v>67156.25</v>
      </c>
    </row>
    <row r="18" spans="1:25" ht="13">
      <c r="A18" s="2" t="s">
        <v>257</v>
      </c>
      <c r="B18" s="2" t="s">
        <v>19</v>
      </c>
      <c r="C18" s="89" t="s">
        <v>297</v>
      </c>
      <c r="D18" s="129" t="s">
        <v>302</v>
      </c>
      <c r="E18" s="19">
        <v>26237.52</v>
      </c>
      <c r="F18" s="20">
        <v>8071.52</v>
      </c>
      <c r="G18" s="21">
        <v>34309.040000000001</v>
      </c>
      <c r="H18" s="19">
        <v>29467.53</v>
      </c>
      <c r="I18" s="20">
        <v>9682.74</v>
      </c>
      <c r="J18" s="21">
        <v>39150.269999999997</v>
      </c>
      <c r="K18" s="19">
        <v>23792.67</v>
      </c>
      <c r="L18" s="20">
        <v>10864.8</v>
      </c>
      <c r="M18" s="21">
        <v>34657.47</v>
      </c>
      <c r="N18" s="19">
        <v>10809.18</v>
      </c>
      <c r="O18" s="20">
        <v>10282.950000000001</v>
      </c>
      <c r="P18" s="21">
        <v>21092.13</v>
      </c>
      <c r="Q18" s="19">
        <v>13361.49</v>
      </c>
      <c r="R18" s="20">
        <v>10200.870000000001</v>
      </c>
      <c r="S18" s="21">
        <v>23562.36</v>
      </c>
      <c r="T18" s="19">
        <v>26435.16</v>
      </c>
      <c r="U18" s="20">
        <v>6686.96</v>
      </c>
      <c r="V18" s="21">
        <v>33122.120000000003</v>
      </c>
      <c r="W18" s="47">
        <v>130103.55</v>
      </c>
      <c r="X18" s="20">
        <v>55789.84</v>
      </c>
      <c r="Y18" s="21">
        <v>185893.39</v>
      </c>
    </row>
    <row r="19" spans="1:25" ht="13">
      <c r="A19" s="2" t="s">
        <v>258</v>
      </c>
      <c r="B19" s="2" t="s">
        <v>20</v>
      </c>
      <c r="C19" s="89" t="s">
        <v>297</v>
      </c>
      <c r="D19" s="129" t="s">
        <v>303</v>
      </c>
      <c r="E19" s="19">
        <v>14307.9</v>
      </c>
      <c r="F19" s="20">
        <v>1961</v>
      </c>
      <c r="G19" s="21">
        <v>16268.9</v>
      </c>
      <c r="H19" s="19">
        <v>14016.75</v>
      </c>
      <c r="I19" s="20">
        <v>3849.75</v>
      </c>
      <c r="J19" s="21">
        <v>17866.5</v>
      </c>
      <c r="K19" s="19">
        <v>12223.15</v>
      </c>
      <c r="L19" s="20">
        <v>5901.25</v>
      </c>
      <c r="M19" s="21">
        <v>18124.400000000001</v>
      </c>
      <c r="N19" s="19">
        <v>6388.05</v>
      </c>
      <c r="O19" s="20">
        <v>5693.8</v>
      </c>
      <c r="P19" s="21">
        <v>12081.85</v>
      </c>
      <c r="Q19" s="19">
        <v>9524.4</v>
      </c>
      <c r="R19" s="20">
        <v>6692.8</v>
      </c>
      <c r="S19" s="21">
        <v>16217.2</v>
      </c>
      <c r="T19" s="19">
        <v>10153.5</v>
      </c>
      <c r="U19" s="20">
        <v>3260.05</v>
      </c>
      <c r="V19" s="21">
        <v>13413.55</v>
      </c>
      <c r="W19" s="47">
        <v>66613.75</v>
      </c>
      <c r="X19" s="20">
        <v>27358.65</v>
      </c>
      <c r="Y19" s="21">
        <v>93972.4</v>
      </c>
    </row>
    <row r="20" spans="1:25" ht="13">
      <c r="A20" s="2" t="s">
        <v>259</v>
      </c>
      <c r="B20" s="2" t="s">
        <v>21</v>
      </c>
      <c r="C20" s="89" t="s">
        <v>297</v>
      </c>
      <c r="D20" s="129" t="s">
        <v>298</v>
      </c>
      <c r="E20" s="19">
        <v>2316.41</v>
      </c>
      <c r="F20" s="20">
        <v>4456.68</v>
      </c>
      <c r="G20" s="21">
        <v>6773.09</v>
      </c>
      <c r="H20" s="19">
        <v>2369.71</v>
      </c>
      <c r="I20" s="20">
        <v>4734.1000000000004</v>
      </c>
      <c r="J20" s="21">
        <v>7103.81</v>
      </c>
      <c r="K20" s="19">
        <v>3183.52</v>
      </c>
      <c r="L20" s="20">
        <v>5245.34</v>
      </c>
      <c r="M20" s="21">
        <v>8428.86</v>
      </c>
      <c r="N20" s="19">
        <v>2609.7399999999998</v>
      </c>
      <c r="O20" s="20">
        <v>5379.71</v>
      </c>
      <c r="P20" s="21">
        <v>7989.45</v>
      </c>
      <c r="Q20" s="19">
        <v>2748.22</v>
      </c>
      <c r="R20" s="20">
        <v>4006.22</v>
      </c>
      <c r="S20" s="21">
        <v>6754.44</v>
      </c>
      <c r="T20" s="19">
        <v>3622.89</v>
      </c>
      <c r="U20" s="20">
        <v>3763.1</v>
      </c>
      <c r="V20" s="21">
        <v>7385.99</v>
      </c>
      <c r="W20" s="47">
        <v>16850.490000000002</v>
      </c>
      <c r="X20" s="20">
        <v>27585.15</v>
      </c>
      <c r="Y20" s="21">
        <v>44435.64</v>
      </c>
    </row>
    <row r="21" spans="1:25" ht="13">
      <c r="A21" s="2" t="s">
        <v>260</v>
      </c>
      <c r="B21" s="2" t="s">
        <v>22</v>
      </c>
      <c r="C21" s="89" t="s">
        <v>297</v>
      </c>
      <c r="D21" s="129" t="s">
        <v>303</v>
      </c>
      <c r="E21" s="19">
        <v>181.44</v>
      </c>
      <c r="F21" s="20">
        <v>66.78</v>
      </c>
      <c r="G21" s="21">
        <v>248.22</v>
      </c>
      <c r="H21" s="19">
        <v>3018.96</v>
      </c>
      <c r="I21" s="20">
        <v>920.12</v>
      </c>
      <c r="J21" s="21">
        <v>3939.08</v>
      </c>
      <c r="K21" s="19">
        <v>6560.32</v>
      </c>
      <c r="L21" s="20">
        <v>3430.54</v>
      </c>
      <c r="M21" s="21">
        <v>9990.86</v>
      </c>
      <c r="N21" s="19">
        <v>5952.43</v>
      </c>
      <c r="O21" s="20">
        <v>1834.31</v>
      </c>
      <c r="P21" s="21">
        <v>7786.74</v>
      </c>
      <c r="Q21" s="19">
        <v>5532.41</v>
      </c>
      <c r="R21" s="20">
        <v>1994.2</v>
      </c>
      <c r="S21" s="21">
        <v>7526.61</v>
      </c>
      <c r="T21" s="19">
        <v>6230.2</v>
      </c>
      <c r="U21" s="20">
        <v>2306.75</v>
      </c>
      <c r="V21" s="21">
        <v>8536.9500000000007</v>
      </c>
      <c r="W21" s="47">
        <v>27475.759999999998</v>
      </c>
      <c r="X21" s="20">
        <v>10552.7</v>
      </c>
      <c r="Y21" s="21">
        <v>38028.46</v>
      </c>
    </row>
    <row r="22" spans="1:25" ht="13">
      <c r="A22" s="2" t="s">
        <v>260</v>
      </c>
      <c r="B22" s="2" t="s">
        <v>23</v>
      </c>
      <c r="C22" s="89" t="s">
        <v>297</v>
      </c>
      <c r="D22" s="129" t="s">
        <v>303</v>
      </c>
      <c r="E22" s="19">
        <v>8573.73</v>
      </c>
      <c r="F22" s="20">
        <v>2083.85</v>
      </c>
      <c r="G22" s="21">
        <v>10657.58</v>
      </c>
      <c r="H22" s="19">
        <v>9305.1</v>
      </c>
      <c r="I22" s="20">
        <v>2407.17</v>
      </c>
      <c r="J22" s="21">
        <v>11712.27</v>
      </c>
      <c r="K22" s="19">
        <v>9343.0300000000007</v>
      </c>
      <c r="L22" s="20">
        <v>2520.06</v>
      </c>
      <c r="M22" s="21">
        <v>11863.09</v>
      </c>
      <c r="N22" s="19">
        <v>5326.97</v>
      </c>
      <c r="O22" s="20">
        <v>2719.58</v>
      </c>
      <c r="P22" s="21">
        <v>8046.55</v>
      </c>
      <c r="Q22" s="19">
        <v>5975.61</v>
      </c>
      <c r="R22" s="20">
        <v>3128.58</v>
      </c>
      <c r="S22" s="21">
        <v>9104.19</v>
      </c>
      <c r="T22" s="19">
        <v>10007.42</v>
      </c>
      <c r="U22" s="20">
        <v>1892.71</v>
      </c>
      <c r="V22" s="21">
        <v>11900.13</v>
      </c>
      <c r="W22" s="47">
        <v>48531.86</v>
      </c>
      <c r="X22" s="20">
        <v>14751.95</v>
      </c>
      <c r="Y22" s="21">
        <v>63283.81</v>
      </c>
    </row>
    <row r="23" spans="1:25" ht="13">
      <c r="A23" s="2" t="s">
        <v>260</v>
      </c>
      <c r="B23" s="2" t="s">
        <v>24</v>
      </c>
      <c r="C23" s="89" t="s">
        <v>297</v>
      </c>
      <c r="D23" s="129" t="s">
        <v>303</v>
      </c>
      <c r="E23" s="19">
        <v>9372.1299999999992</v>
      </c>
      <c r="F23" s="20">
        <v>3245.26</v>
      </c>
      <c r="G23" s="21">
        <v>12617.39</v>
      </c>
      <c r="H23" s="19">
        <v>10064.44</v>
      </c>
      <c r="I23" s="20">
        <v>2526.87</v>
      </c>
      <c r="J23" s="21">
        <v>12591.31</v>
      </c>
      <c r="K23" s="19">
        <v>10962.69</v>
      </c>
      <c r="L23" s="20">
        <v>4492.66</v>
      </c>
      <c r="M23" s="21">
        <v>15455.35</v>
      </c>
      <c r="N23" s="19">
        <v>7389.08</v>
      </c>
      <c r="O23" s="20">
        <v>3154.73</v>
      </c>
      <c r="P23" s="21">
        <v>10543.81</v>
      </c>
      <c r="Q23" s="19">
        <v>5534.87</v>
      </c>
      <c r="R23" s="20">
        <v>2860.58</v>
      </c>
      <c r="S23" s="21">
        <v>8395.4500000000007</v>
      </c>
      <c r="T23" s="19">
        <v>10217.34</v>
      </c>
      <c r="U23" s="20">
        <v>2877.9</v>
      </c>
      <c r="V23" s="21">
        <v>13095.24</v>
      </c>
      <c r="W23" s="47">
        <v>53540.55</v>
      </c>
      <c r="X23" s="20">
        <v>19158</v>
      </c>
      <c r="Y23" s="21">
        <v>72698.55</v>
      </c>
    </row>
    <row r="24" spans="1:25" ht="13">
      <c r="A24" s="2" t="s">
        <v>260</v>
      </c>
      <c r="B24" s="2" t="s">
        <v>25</v>
      </c>
      <c r="C24" s="89" t="s">
        <v>297</v>
      </c>
      <c r="D24" s="129" t="s">
        <v>303</v>
      </c>
      <c r="E24" s="19">
        <v>10451.950000000001</v>
      </c>
      <c r="F24" s="20">
        <v>2496.19</v>
      </c>
      <c r="G24" s="21">
        <v>12948.14</v>
      </c>
      <c r="H24" s="19">
        <v>10350.77</v>
      </c>
      <c r="I24" s="20">
        <v>2317.83</v>
      </c>
      <c r="J24" s="21">
        <v>12668.6</v>
      </c>
      <c r="K24" s="19">
        <v>11144.45</v>
      </c>
      <c r="L24" s="20">
        <v>3418.25</v>
      </c>
      <c r="M24" s="21">
        <v>14562.7</v>
      </c>
      <c r="N24" s="19">
        <v>7119.25</v>
      </c>
      <c r="O24" s="20">
        <v>3872.8</v>
      </c>
      <c r="P24" s="21">
        <v>10992.05</v>
      </c>
      <c r="Q24" s="19">
        <v>6215.08</v>
      </c>
      <c r="R24" s="20">
        <v>3550.93</v>
      </c>
      <c r="S24" s="21">
        <v>9766.01</v>
      </c>
      <c r="T24" s="19">
        <v>9948.52</v>
      </c>
      <c r="U24" s="20">
        <v>2069.8000000000002</v>
      </c>
      <c r="V24" s="21">
        <v>12018.32</v>
      </c>
      <c r="W24" s="47">
        <v>55230.02</v>
      </c>
      <c r="X24" s="20">
        <v>17725.8</v>
      </c>
      <c r="Y24" s="21">
        <v>72955.820000000007</v>
      </c>
    </row>
    <row r="25" spans="1:25" ht="13">
      <c r="A25" s="2" t="s">
        <v>261</v>
      </c>
      <c r="B25" s="2" t="s">
        <v>26</v>
      </c>
      <c r="C25" s="89" t="s">
        <v>297</v>
      </c>
      <c r="D25" s="129" t="s">
        <v>303</v>
      </c>
      <c r="E25" s="19">
        <v>8628.25</v>
      </c>
      <c r="F25" s="20">
        <v>8432.65</v>
      </c>
      <c r="G25" s="21">
        <v>17060.900000000001</v>
      </c>
      <c r="H25" s="19">
        <v>8813.85</v>
      </c>
      <c r="I25" s="20">
        <v>5953.8</v>
      </c>
      <c r="J25" s="21">
        <v>14767.65</v>
      </c>
      <c r="K25" s="19">
        <v>14125.75</v>
      </c>
      <c r="L25" s="20">
        <v>9854.9</v>
      </c>
      <c r="M25" s="21">
        <v>23980.65</v>
      </c>
      <c r="N25" s="19">
        <v>8886.75</v>
      </c>
      <c r="O25" s="20">
        <v>10861.9</v>
      </c>
      <c r="P25" s="21">
        <v>19748.650000000001</v>
      </c>
      <c r="Q25" s="19">
        <v>8913.5</v>
      </c>
      <c r="R25" s="20">
        <v>6167.2</v>
      </c>
      <c r="S25" s="21">
        <v>15080.7</v>
      </c>
      <c r="T25" s="19">
        <v>9740.5499999999993</v>
      </c>
      <c r="U25" s="20">
        <v>6976.9</v>
      </c>
      <c r="V25" s="21">
        <v>16717.45</v>
      </c>
      <c r="W25" s="47">
        <v>59108.65</v>
      </c>
      <c r="X25" s="20">
        <v>48247.35</v>
      </c>
      <c r="Y25" s="21">
        <v>107356</v>
      </c>
    </row>
    <row r="26" spans="1:25" ht="13">
      <c r="A26" s="2" t="s">
        <v>261</v>
      </c>
      <c r="B26" s="2" t="s">
        <v>27</v>
      </c>
      <c r="C26" s="89" t="s">
        <v>297</v>
      </c>
      <c r="D26" s="129" t="s">
        <v>303</v>
      </c>
      <c r="E26" s="19">
        <v>7125.1</v>
      </c>
      <c r="F26" s="20">
        <v>12330.45</v>
      </c>
      <c r="G26" s="21">
        <v>19455.55</v>
      </c>
      <c r="H26" s="19">
        <v>6674.5</v>
      </c>
      <c r="I26" s="20">
        <v>8730.15</v>
      </c>
      <c r="J26" s="21">
        <v>15404.65</v>
      </c>
      <c r="K26" s="19">
        <v>10198.85</v>
      </c>
      <c r="L26" s="20">
        <v>11613.95</v>
      </c>
      <c r="M26" s="21">
        <v>21812.799999999999</v>
      </c>
      <c r="N26" s="19">
        <v>7093.6</v>
      </c>
      <c r="O26" s="20">
        <v>14882.15</v>
      </c>
      <c r="P26" s="21">
        <v>21975.75</v>
      </c>
      <c r="Q26" s="19">
        <v>6504.5</v>
      </c>
      <c r="R26" s="20">
        <v>9661.7000000000007</v>
      </c>
      <c r="S26" s="21">
        <v>16166.2</v>
      </c>
      <c r="T26" s="19">
        <v>8885.85</v>
      </c>
      <c r="U26" s="20">
        <v>9260</v>
      </c>
      <c r="V26" s="21">
        <v>18145.849999999999</v>
      </c>
      <c r="W26" s="47">
        <v>46482.400000000001</v>
      </c>
      <c r="X26" s="20">
        <v>66478.399999999994</v>
      </c>
      <c r="Y26" s="21">
        <v>112960.8</v>
      </c>
    </row>
    <row r="27" spans="1:25" ht="13">
      <c r="A27" s="2" t="s">
        <v>261</v>
      </c>
      <c r="B27" s="2" t="s">
        <v>28</v>
      </c>
      <c r="C27" s="89" t="s">
        <v>297</v>
      </c>
      <c r="D27" s="129" t="s">
        <v>303</v>
      </c>
      <c r="E27" s="19">
        <v>8839.5</v>
      </c>
      <c r="F27" s="20">
        <v>9092.9699999999993</v>
      </c>
      <c r="G27" s="21">
        <v>17932.47</v>
      </c>
      <c r="H27" s="19">
        <v>9099.6</v>
      </c>
      <c r="I27" s="20">
        <v>6574</v>
      </c>
      <c r="J27" s="21">
        <v>15673.6</v>
      </c>
      <c r="K27" s="19">
        <v>7055.6</v>
      </c>
      <c r="L27" s="20">
        <v>9592.34</v>
      </c>
      <c r="M27" s="21">
        <v>16647.939999999999</v>
      </c>
      <c r="N27" s="19">
        <v>7518.3</v>
      </c>
      <c r="O27" s="20">
        <v>11288</v>
      </c>
      <c r="P27" s="21">
        <v>18806.3</v>
      </c>
      <c r="Q27" s="19">
        <v>8732.85</v>
      </c>
      <c r="R27" s="20">
        <v>6369.7</v>
      </c>
      <c r="S27" s="21">
        <v>15102.55</v>
      </c>
      <c r="T27" s="19">
        <v>9293.9500000000007</v>
      </c>
      <c r="U27" s="20">
        <v>7487.55</v>
      </c>
      <c r="V27" s="21">
        <v>16781.5</v>
      </c>
      <c r="W27" s="47">
        <v>50539.8</v>
      </c>
      <c r="X27" s="20">
        <v>50404.56</v>
      </c>
      <c r="Y27" s="21">
        <v>100944.36</v>
      </c>
    </row>
    <row r="28" spans="1:25" ht="13">
      <c r="A28" s="2" t="s">
        <v>261</v>
      </c>
      <c r="B28" s="2" t="s">
        <v>29</v>
      </c>
      <c r="C28" s="89" t="s">
        <v>297</v>
      </c>
      <c r="D28" s="129" t="s">
        <v>303</v>
      </c>
      <c r="E28" s="19">
        <v>9755.25</v>
      </c>
      <c r="F28" s="20">
        <v>10531.35</v>
      </c>
      <c r="G28" s="21">
        <v>20286.599999999999</v>
      </c>
      <c r="H28" s="19">
        <v>9994.75</v>
      </c>
      <c r="I28" s="20">
        <v>8004.85</v>
      </c>
      <c r="J28" s="21">
        <v>17999.599999999999</v>
      </c>
      <c r="K28" s="19">
        <v>12000.75</v>
      </c>
      <c r="L28" s="20">
        <v>9042.77</v>
      </c>
      <c r="M28" s="21">
        <v>21043.52</v>
      </c>
      <c r="N28" s="19">
        <v>7843.85</v>
      </c>
      <c r="O28" s="20">
        <v>11804.95</v>
      </c>
      <c r="P28" s="21">
        <v>19648.8</v>
      </c>
      <c r="Q28" s="19">
        <v>8287.5499999999993</v>
      </c>
      <c r="R28" s="20">
        <v>5670.55</v>
      </c>
      <c r="S28" s="21">
        <v>13958.1</v>
      </c>
      <c r="T28" s="19">
        <v>8006.95</v>
      </c>
      <c r="U28" s="20">
        <v>6945.95</v>
      </c>
      <c r="V28" s="21">
        <v>14952.9</v>
      </c>
      <c r="W28" s="47">
        <v>55889.1</v>
      </c>
      <c r="X28" s="20">
        <v>52000.42</v>
      </c>
      <c r="Y28" s="21">
        <v>107889.52</v>
      </c>
    </row>
    <row r="29" spans="1:25" ht="13">
      <c r="A29" s="2" t="s">
        <v>261</v>
      </c>
      <c r="B29" s="2" t="s">
        <v>30</v>
      </c>
      <c r="C29" s="89" t="s">
        <v>297</v>
      </c>
      <c r="D29" s="129" t="s">
        <v>303</v>
      </c>
      <c r="E29" s="19">
        <v>9808.65</v>
      </c>
      <c r="F29" s="20">
        <v>8082.45</v>
      </c>
      <c r="G29" s="21">
        <v>17891.099999999999</v>
      </c>
      <c r="H29" s="19">
        <v>9723.6</v>
      </c>
      <c r="I29" s="20">
        <v>7699.25</v>
      </c>
      <c r="J29" s="21">
        <v>17422.849999999999</v>
      </c>
      <c r="K29" s="19">
        <v>7514.4</v>
      </c>
      <c r="L29" s="20">
        <v>10328.299999999999</v>
      </c>
      <c r="M29" s="21">
        <v>17842.7</v>
      </c>
      <c r="N29" s="19">
        <v>7854.6</v>
      </c>
      <c r="O29" s="20">
        <v>12628.7</v>
      </c>
      <c r="P29" s="21">
        <v>20483.3</v>
      </c>
      <c r="Q29" s="19">
        <v>6214.3</v>
      </c>
      <c r="R29" s="20">
        <v>7457.7</v>
      </c>
      <c r="S29" s="21">
        <v>13672</v>
      </c>
      <c r="T29" s="19">
        <v>9195.9</v>
      </c>
      <c r="U29" s="20">
        <v>8583.2000000000007</v>
      </c>
      <c r="V29" s="21">
        <v>17779.099999999999</v>
      </c>
      <c r="W29" s="47">
        <v>50311.45</v>
      </c>
      <c r="X29" s="20">
        <v>54779.6</v>
      </c>
      <c r="Y29" s="21">
        <v>105091.05</v>
      </c>
    </row>
    <row r="30" spans="1:25" ht="13">
      <c r="A30" s="2" t="s">
        <v>261</v>
      </c>
      <c r="B30" s="2" t="s">
        <v>31</v>
      </c>
      <c r="C30" s="89" t="s">
        <v>297</v>
      </c>
      <c r="D30" s="129" t="s">
        <v>303</v>
      </c>
      <c r="E30" s="19">
        <v>6486.35</v>
      </c>
      <c r="F30" s="20">
        <v>7941.8</v>
      </c>
      <c r="G30" s="21">
        <v>14428.15</v>
      </c>
      <c r="H30" s="19">
        <v>9432</v>
      </c>
      <c r="I30" s="20">
        <v>7688.15</v>
      </c>
      <c r="J30" s="21">
        <v>17120.150000000001</v>
      </c>
      <c r="K30" s="19">
        <v>13627.15</v>
      </c>
      <c r="L30" s="20">
        <v>10581.35</v>
      </c>
      <c r="M30" s="21">
        <v>24208.5</v>
      </c>
      <c r="N30" s="19">
        <v>7616.2</v>
      </c>
      <c r="O30" s="20">
        <v>11410.8</v>
      </c>
      <c r="P30" s="21">
        <v>19027</v>
      </c>
      <c r="Q30" s="19">
        <v>7937.6</v>
      </c>
      <c r="R30" s="20">
        <v>7201.3</v>
      </c>
      <c r="S30" s="21">
        <v>15138.9</v>
      </c>
      <c r="T30" s="19">
        <v>6677.85</v>
      </c>
      <c r="U30" s="20">
        <v>7244.65</v>
      </c>
      <c r="V30" s="21">
        <v>13922.5</v>
      </c>
      <c r="W30" s="47">
        <v>51777.15</v>
      </c>
      <c r="X30" s="20">
        <v>52068.05</v>
      </c>
      <c r="Y30" s="21">
        <v>103845.2</v>
      </c>
    </row>
    <row r="31" spans="1:25" ht="13">
      <c r="A31" s="2" t="s">
        <v>261</v>
      </c>
      <c r="B31" s="2" t="s">
        <v>32</v>
      </c>
      <c r="C31" s="89" t="s">
        <v>297</v>
      </c>
      <c r="D31" s="129" t="s">
        <v>303</v>
      </c>
      <c r="E31" s="19">
        <v>0</v>
      </c>
      <c r="F31" s="20">
        <v>1.63</v>
      </c>
      <c r="G31" s="21">
        <v>1.63</v>
      </c>
      <c r="H31" s="19">
        <v>0</v>
      </c>
      <c r="I31" s="20">
        <v>0</v>
      </c>
      <c r="J31" s="21">
        <v>0</v>
      </c>
      <c r="K31" s="19">
        <v>0</v>
      </c>
      <c r="L31" s="20">
        <v>1.91</v>
      </c>
      <c r="M31" s="21">
        <v>1.91</v>
      </c>
      <c r="N31" s="19">
        <v>0</v>
      </c>
      <c r="O31" s="20">
        <v>0</v>
      </c>
      <c r="P31" s="21">
        <v>0</v>
      </c>
      <c r="Q31" s="19">
        <v>0</v>
      </c>
      <c r="R31" s="20">
        <v>0</v>
      </c>
      <c r="S31" s="21">
        <v>0</v>
      </c>
      <c r="T31" s="19">
        <v>0</v>
      </c>
      <c r="U31" s="20">
        <v>7.49</v>
      </c>
      <c r="V31" s="21">
        <v>7.49</v>
      </c>
      <c r="W31" s="47">
        <v>0</v>
      </c>
      <c r="X31" s="20">
        <v>11.03</v>
      </c>
      <c r="Y31" s="21">
        <v>11.03</v>
      </c>
    </row>
    <row r="32" spans="1:25" ht="13">
      <c r="A32" s="2" t="s">
        <v>261</v>
      </c>
      <c r="B32" s="2" t="s">
        <v>33</v>
      </c>
      <c r="C32" s="89" t="s">
        <v>297</v>
      </c>
      <c r="D32" s="129" t="s">
        <v>303</v>
      </c>
      <c r="E32" s="19">
        <v>0</v>
      </c>
      <c r="F32" s="20">
        <v>0</v>
      </c>
      <c r="G32" s="21">
        <v>0</v>
      </c>
      <c r="H32" s="19">
        <v>0</v>
      </c>
      <c r="I32" s="20">
        <v>0</v>
      </c>
      <c r="J32" s="21">
        <v>0</v>
      </c>
      <c r="K32" s="19">
        <v>0</v>
      </c>
      <c r="L32" s="20">
        <v>2.0299999999999998</v>
      </c>
      <c r="M32" s="21">
        <v>2.0299999999999998</v>
      </c>
      <c r="N32" s="19">
        <v>0</v>
      </c>
      <c r="O32" s="20">
        <v>0</v>
      </c>
      <c r="P32" s="21">
        <v>0</v>
      </c>
      <c r="Q32" s="19">
        <v>0</v>
      </c>
      <c r="R32" s="20">
        <v>0</v>
      </c>
      <c r="S32" s="21">
        <v>0</v>
      </c>
      <c r="T32" s="19">
        <v>0</v>
      </c>
      <c r="U32" s="20">
        <v>0</v>
      </c>
      <c r="V32" s="21">
        <v>0</v>
      </c>
      <c r="W32" s="47">
        <v>0</v>
      </c>
      <c r="X32" s="20">
        <v>2.0299999999999998</v>
      </c>
      <c r="Y32" s="21">
        <v>2.0299999999999998</v>
      </c>
    </row>
    <row r="33" spans="1:25" ht="13">
      <c r="A33" s="2" t="s">
        <v>261</v>
      </c>
      <c r="B33" s="2" t="s">
        <v>34</v>
      </c>
      <c r="C33" s="89" t="s">
        <v>297</v>
      </c>
      <c r="D33" s="129" t="s">
        <v>303</v>
      </c>
      <c r="E33" s="19">
        <v>0</v>
      </c>
      <c r="F33" s="20">
        <v>0</v>
      </c>
      <c r="G33" s="21">
        <v>0</v>
      </c>
      <c r="H33" s="19">
        <v>0</v>
      </c>
      <c r="I33" s="20">
        <v>0</v>
      </c>
      <c r="J33" s="21">
        <v>0</v>
      </c>
      <c r="K33" s="19">
        <v>0</v>
      </c>
      <c r="L33" s="20">
        <v>0</v>
      </c>
      <c r="M33" s="21">
        <v>0</v>
      </c>
      <c r="N33" s="19">
        <v>0</v>
      </c>
      <c r="O33" s="20">
        <v>0</v>
      </c>
      <c r="P33" s="21">
        <v>0</v>
      </c>
      <c r="Q33" s="19">
        <v>0</v>
      </c>
      <c r="R33" s="20">
        <v>0</v>
      </c>
      <c r="S33" s="21">
        <v>0</v>
      </c>
      <c r="T33" s="19">
        <v>0</v>
      </c>
      <c r="U33" s="20">
        <v>0</v>
      </c>
      <c r="V33" s="21">
        <v>0</v>
      </c>
      <c r="W33" s="47">
        <v>0</v>
      </c>
      <c r="X33" s="20">
        <v>0</v>
      </c>
      <c r="Y33" s="21">
        <v>0</v>
      </c>
    </row>
    <row r="34" spans="1:25" ht="13">
      <c r="A34" s="2" t="s">
        <v>262</v>
      </c>
      <c r="B34" s="2" t="s">
        <v>35</v>
      </c>
      <c r="C34" s="89" t="s">
        <v>297</v>
      </c>
      <c r="D34" s="129" t="s">
        <v>302</v>
      </c>
      <c r="E34" s="19">
        <v>10061.86</v>
      </c>
      <c r="F34" s="20">
        <v>4640.1099999999997</v>
      </c>
      <c r="G34" s="21">
        <v>14701.97</v>
      </c>
      <c r="H34" s="19">
        <v>6254.5</v>
      </c>
      <c r="I34" s="20">
        <v>4608.3599999999997</v>
      </c>
      <c r="J34" s="21">
        <v>10862.86</v>
      </c>
      <c r="K34" s="19">
        <v>5847.26</v>
      </c>
      <c r="L34" s="20">
        <v>5139.58</v>
      </c>
      <c r="M34" s="21">
        <v>10986.84</v>
      </c>
      <c r="N34" s="19">
        <v>4332.46</v>
      </c>
      <c r="O34" s="20">
        <v>4175.21</v>
      </c>
      <c r="P34" s="21">
        <v>8507.67</v>
      </c>
      <c r="Q34" s="19">
        <v>4029.41</v>
      </c>
      <c r="R34" s="20">
        <v>5165.1400000000003</v>
      </c>
      <c r="S34" s="21">
        <v>9194.5499999999993</v>
      </c>
      <c r="T34" s="19">
        <v>11110.82</v>
      </c>
      <c r="U34" s="20">
        <v>4348.3</v>
      </c>
      <c r="V34" s="21">
        <v>15459.12</v>
      </c>
      <c r="W34" s="47">
        <v>41636.31</v>
      </c>
      <c r="X34" s="20">
        <v>28076.7</v>
      </c>
      <c r="Y34" s="21">
        <v>69713.009999999995</v>
      </c>
    </row>
    <row r="35" spans="1:25" ht="13">
      <c r="A35" s="2" t="s">
        <v>263</v>
      </c>
      <c r="B35" s="2" t="s">
        <v>36</v>
      </c>
      <c r="C35" s="89" t="s">
        <v>297</v>
      </c>
      <c r="D35" s="129" t="s">
        <v>303</v>
      </c>
      <c r="E35" s="19">
        <v>159.68</v>
      </c>
      <c r="F35" s="20">
        <v>30.53</v>
      </c>
      <c r="G35" s="21">
        <v>190.21</v>
      </c>
      <c r="H35" s="19">
        <v>858.08</v>
      </c>
      <c r="I35" s="20">
        <v>828.75</v>
      </c>
      <c r="J35" s="21">
        <v>1686.83</v>
      </c>
      <c r="K35" s="19">
        <v>2406.23</v>
      </c>
      <c r="L35" s="20">
        <v>1558.73</v>
      </c>
      <c r="M35" s="21">
        <v>3964.96</v>
      </c>
      <c r="N35" s="19">
        <v>2080.1999999999998</v>
      </c>
      <c r="O35" s="20">
        <v>3981.98</v>
      </c>
      <c r="P35" s="21">
        <v>6062.18</v>
      </c>
      <c r="Q35" s="19">
        <v>1760.4</v>
      </c>
      <c r="R35" s="20">
        <v>1683.08</v>
      </c>
      <c r="S35" s="21">
        <v>3443.48</v>
      </c>
      <c r="T35" s="19">
        <v>2026.05</v>
      </c>
      <c r="U35" s="20">
        <v>1897.13</v>
      </c>
      <c r="V35" s="21">
        <v>3923.18</v>
      </c>
      <c r="W35" s="47">
        <v>9290.64</v>
      </c>
      <c r="X35" s="20">
        <v>9980.2000000000007</v>
      </c>
      <c r="Y35" s="21">
        <v>19270.84</v>
      </c>
    </row>
    <row r="36" spans="1:25" ht="13">
      <c r="A36" s="2" t="s">
        <v>263</v>
      </c>
      <c r="B36" s="2" t="s">
        <v>37</v>
      </c>
      <c r="C36" s="89" t="s">
        <v>297</v>
      </c>
      <c r="D36" s="129" t="s">
        <v>303</v>
      </c>
      <c r="E36" s="19">
        <v>207.6</v>
      </c>
      <c r="F36" s="20">
        <v>116.25</v>
      </c>
      <c r="G36" s="21">
        <v>323.85000000000002</v>
      </c>
      <c r="H36" s="19">
        <v>1140.1500000000001</v>
      </c>
      <c r="I36" s="20">
        <v>683.18</v>
      </c>
      <c r="J36" s="21">
        <v>1823.33</v>
      </c>
      <c r="K36" s="19">
        <v>3113.85</v>
      </c>
      <c r="L36" s="20">
        <v>1772.93</v>
      </c>
      <c r="M36" s="21">
        <v>4886.78</v>
      </c>
      <c r="N36" s="19">
        <v>2507.7800000000002</v>
      </c>
      <c r="O36" s="20">
        <v>2311.9499999999998</v>
      </c>
      <c r="P36" s="21">
        <v>4819.7299999999996</v>
      </c>
      <c r="Q36" s="19">
        <v>1107.75</v>
      </c>
      <c r="R36" s="20">
        <v>691.95</v>
      </c>
      <c r="S36" s="21">
        <v>1799.7</v>
      </c>
      <c r="T36" s="19">
        <v>1788.53</v>
      </c>
      <c r="U36" s="20">
        <v>1906.05</v>
      </c>
      <c r="V36" s="21">
        <v>3694.58</v>
      </c>
      <c r="W36" s="47">
        <v>9865.66</v>
      </c>
      <c r="X36" s="20">
        <v>7482.31</v>
      </c>
      <c r="Y36" s="21">
        <v>17347.97</v>
      </c>
    </row>
    <row r="37" spans="1:25" ht="13">
      <c r="A37" s="2" t="s">
        <v>263</v>
      </c>
      <c r="B37" s="2" t="s">
        <v>38</v>
      </c>
      <c r="C37" s="89" t="s">
        <v>297</v>
      </c>
      <c r="D37" s="129" t="s">
        <v>303</v>
      </c>
      <c r="E37" s="19">
        <v>1742.78</v>
      </c>
      <c r="F37" s="20">
        <v>1823.03</v>
      </c>
      <c r="G37" s="21">
        <v>3565.81</v>
      </c>
      <c r="H37" s="19">
        <v>3170.48</v>
      </c>
      <c r="I37" s="20">
        <v>4032.08</v>
      </c>
      <c r="J37" s="21">
        <v>7202.56</v>
      </c>
      <c r="K37" s="19">
        <v>8876.33</v>
      </c>
      <c r="L37" s="20">
        <v>5128.88</v>
      </c>
      <c r="M37" s="21">
        <v>14005.21</v>
      </c>
      <c r="N37" s="19">
        <v>4296.08</v>
      </c>
      <c r="O37" s="20">
        <v>4652.78</v>
      </c>
      <c r="P37" s="21">
        <v>8948.86</v>
      </c>
      <c r="Q37" s="19">
        <v>4916.33</v>
      </c>
      <c r="R37" s="20">
        <v>3417.45</v>
      </c>
      <c r="S37" s="21">
        <v>8333.7800000000007</v>
      </c>
      <c r="T37" s="19">
        <v>4285.3500000000004</v>
      </c>
      <c r="U37" s="20">
        <v>2993.33</v>
      </c>
      <c r="V37" s="21">
        <v>7278.68</v>
      </c>
      <c r="W37" s="47">
        <v>27287.35</v>
      </c>
      <c r="X37" s="20">
        <v>22047.55</v>
      </c>
      <c r="Y37" s="21">
        <v>49334.9</v>
      </c>
    </row>
    <row r="38" spans="1:25" ht="13">
      <c r="A38" s="2" t="s">
        <v>263</v>
      </c>
      <c r="B38" s="2" t="s">
        <v>39</v>
      </c>
      <c r="C38" s="89" t="s">
        <v>297</v>
      </c>
      <c r="D38" s="129" t="s">
        <v>303</v>
      </c>
      <c r="E38" s="19">
        <v>3555.6</v>
      </c>
      <c r="F38" s="20">
        <v>2781.08</v>
      </c>
      <c r="G38" s="21">
        <v>6336.68</v>
      </c>
      <c r="H38" s="19">
        <v>3407.18</v>
      </c>
      <c r="I38" s="20">
        <v>4176.75</v>
      </c>
      <c r="J38" s="21">
        <v>7583.93</v>
      </c>
      <c r="K38" s="19">
        <v>10127.25</v>
      </c>
      <c r="L38" s="20">
        <v>4636.28</v>
      </c>
      <c r="M38" s="21">
        <v>14763.53</v>
      </c>
      <c r="N38" s="19">
        <v>5502.3</v>
      </c>
      <c r="O38" s="20">
        <v>4597.28</v>
      </c>
      <c r="P38" s="21">
        <v>10099.58</v>
      </c>
      <c r="Q38" s="19">
        <v>5484.98</v>
      </c>
      <c r="R38" s="20">
        <v>5103.3</v>
      </c>
      <c r="S38" s="21">
        <v>10588.28</v>
      </c>
      <c r="T38" s="19">
        <v>5314.05</v>
      </c>
      <c r="U38" s="20">
        <v>3207.98</v>
      </c>
      <c r="V38" s="21">
        <v>8522.0300000000007</v>
      </c>
      <c r="W38" s="47">
        <v>33391.360000000001</v>
      </c>
      <c r="X38" s="20">
        <v>24502.67</v>
      </c>
      <c r="Y38" s="21">
        <v>57894.03</v>
      </c>
    </row>
    <row r="39" spans="1:25" ht="13">
      <c r="A39" s="2" t="s">
        <v>263</v>
      </c>
      <c r="B39" s="2" t="s">
        <v>40</v>
      </c>
      <c r="C39" s="89" t="s">
        <v>297</v>
      </c>
      <c r="D39" s="129" t="s">
        <v>303</v>
      </c>
      <c r="E39" s="19">
        <v>2203.1999999999998</v>
      </c>
      <c r="F39" s="20">
        <v>720.68</v>
      </c>
      <c r="G39" s="21">
        <v>2923.88</v>
      </c>
      <c r="H39" s="19">
        <v>3916.2</v>
      </c>
      <c r="I39" s="20">
        <v>712.5</v>
      </c>
      <c r="J39" s="21">
        <v>4628.7</v>
      </c>
      <c r="K39" s="19">
        <v>7348.43</v>
      </c>
      <c r="L39" s="20">
        <v>2294.6999999999998</v>
      </c>
      <c r="M39" s="21">
        <v>9643.1299999999992</v>
      </c>
      <c r="N39" s="19">
        <v>4948.88</v>
      </c>
      <c r="O39" s="20">
        <v>3134.78</v>
      </c>
      <c r="P39" s="21">
        <v>8083.66</v>
      </c>
      <c r="Q39" s="19">
        <v>3688.28</v>
      </c>
      <c r="R39" s="20">
        <v>2537.6999999999998</v>
      </c>
      <c r="S39" s="21">
        <v>6225.98</v>
      </c>
      <c r="T39" s="19">
        <v>713.55</v>
      </c>
      <c r="U39" s="20">
        <v>656.55</v>
      </c>
      <c r="V39" s="21">
        <v>1370.1</v>
      </c>
      <c r="W39" s="47">
        <v>22818.54</v>
      </c>
      <c r="X39" s="20">
        <v>10056.91</v>
      </c>
      <c r="Y39" s="21">
        <v>32875.449999999997</v>
      </c>
    </row>
    <row r="40" spans="1:25" ht="13">
      <c r="A40" s="2" t="s">
        <v>263</v>
      </c>
      <c r="B40" s="2" t="s">
        <v>41</v>
      </c>
      <c r="C40" s="89" t="s">
        <v>297</v>
      </c>
      <c r="D40" s="129" t="s">
        <v>303</v>
      </c>
      <c r="E40" s="19">
        <v>3598.65</v>
      </c>
      <c r="F40" s="20">
        <v>1134.98</v>
      </c>
      <c r="G40" s="21">
        <v>4733.63</v>
      </c>
      <c r="H40" s="19">
        <v>4327.7299999999996</v>
      </c>
      <c r="I40" s="20">
        <v>2633.03</v>
      </c>
      <c r="J40" s="21">
        <v>6960.76</v>
      </c>
      <c r="K40" s="19">
        <v>10105.35</v>
      </c>
      <c r="L40" s="20">
        <v>2914.5</v>
      </c>
      <c r="M40" s="21">
        <v>13019.85</v>
      </c>
      <c r="N40" s="19">
        <v>6093.38</v>
      </c>
      <c r="O40" s="20">
        <v>4369.95</v>
      </c>
      <c r="P40" s="21">
        <v>10463.33</v>
      </c>
      <c r="Q40" s="19">
        <v>2562.4499999999998</v>
      </c>
      <c r="R40" s="20">
        <v>2786.7</v>
      </c>
      <c r="S40" s="21">
        <v>5349.15</v>
      </c>
      <c r="T40" s="19">
        <v>2409.83</v>
      </c>
      <c r="U40" s="20">
        <v>2310.9</v>
      </c>
      <c r="V40" s="21">
        <v>4720.7299999999996</v>
      </c>
      <c r="W40" s="47">
        <v>29097.39</v>
      </c>
      <c r="X40" s="20">
        <v>16150.06</v>
      </c>
      <c r="Y40" s="21">
        <v>45247.45</v>
      </c>
    </row>
    <row r="41" spans="1:25" ht="13">
      <c r="A41" s="2" t="s">
        <v>263</v>
      </c>
      <c r="B41" s="2" t="s">
        <v>42</v>
      </c>
      <c r="C41" s="89" t="s">
        <v>297</v>
      </c>
      <c r="D41" s="129" t="s">
        <v>303</v>
      </c>
      <c r="E41" s="19">
        <v>977.8</v>
      </c>
      <c r="F41" s="20">
        <v>1728.95</v>
      </c>
      <c r="G41" s="21">
        <v>2706.75</v>
      </c>
      <c r="H41" s="19">
        <v>440.75</v>
      </c>
      <c r="I41" s="20">
        <v>1945.6</v>
      </c>
      <c r="J41" s="21">
        <v>2386.35</v>
      </c>
      <c r="K41" s="19">
        <v>5190.5</v>
      </c>
      <c r="L41" s="20">
        <v>3827.25</v>
      </c>
      <c r="M41" s="21">
        <v>9017.75</v>
      </c>
      <c r="N41" s="19">
        <v>3289.95</v>
      </c>
      <c r="O41" s="20">
        <v>2555.85</v>
      </c>
      <c r="P41" s="21">
        <v>5845.8</v>
      </c>
      <c r="Q41" s="19">
        <v>1757.85</v>
      </c>
      <c r="R41" s="20">
        <v>2643.45</v>
      </c>
      <c r="S41" s="21">
        <v>4401.3</v>
      </c>
      <c r="T41" s="19">
        <v>1610.35</v>
      </c>
      <c r="U41" s="20">
        <v>2443.75</v>
      </c>
      <c r="V41" s="21">
        <v>4054.1</v>
      </c>
      <c r="W41" s="47">
        <v>13267.2</v>
      </c>
      <c r="X41" s="20">
        <v>15144.85</v>
      </c>
      <c r="Y41" s="21">
        <v>28412.05</v>
      </c>
    </row>
    <row r="42" spans="1:25" ht="13">
      <c r="A42" s="2" t="s">
        <v>263</v>
      </c>
      <c r="B42" s="2" t="s">
        <v>43</v>
      </c>
      <c r="C42" s="89" t="s">
        <v>297</v>
      </c>
      <c r="D42" s="129" t="s">
        <v>303</v>
      </c>
      <c r="E42" s="19">
        <v>4220.55</v>
      </c>
      <c r="F42" s="20">
        <v>3684.83</v>
      </c>
      <c r="G42" s="21">
        <v>7905.38</v>
      </c>
      <c r="H42" s="19">
        <v>3043.28</v>
      </c>
      <c r="I42" s="20">
        <v>3424.5</v>
      </c>
      <c r="J42" s="21">
        <v>6467.78</v>
      </c>
      <c r="K42" s="19">
        <v>5280.45</v>
      </c>
      <c r="L42" s="20">
        <v>3345.53</v>
      </c>
      <c r="M42" s="21">
        <v>8625.98</v>
      </c>
      <c r="N42" s="19">
        <v>5050.3500000000004</v>
      </c>
      <c r="O42" s="20">
        <v>4338.2299999999996</v>
      </c>
      <c r="P42" s="21">
        <v>9388.58</v>
      </c>
      <c r="Q42" s="19">
        <v>4674.2299999999996</v>
      </c>
      <c r="R42" s="20">
        <v>3750.9</v>
      </c>
      <c r="S42" s="21">
        <v>8425.1299999999992</v>
      </c>
      <c r="T42" s="19">
        <v>2452.8000000000002</v>
      </c>
      <c r="U42" s="20">
        <v>3488.1</v>
      </c>
      <c r="V42" s="21">
        <v>5940.9</v>
      </c>
      <c r="W42" s="47">
        <v>24721.66</v>
      </c>
      <c r="X42" s="20">
        <v>22032.09</v>
      </c>
      <c r="Y42" s="21">
        <v>46753.75</v>
      </c>
    </row>
    <row r="43" spans="1:25" ht="13">
      <c r="A43" s="2" t="s">
        <v>264</v>
      </c>
      <c r="B43" s="2" t="s">
        <v>44</v>
      </c>
      <c r="C43" s="89" t="s">
        <v>297</v>
      </c>
      <c r="D43" s="129" t="s">
        <v>304</v>
      </c>
      <c r="E43" s="19">
        <v>2073.1</v>
      </c>
      <c r="F43" s="20">
        <v>2189.39</v>
      </c>
      <c r="G43" s="21">
        <v>4262.49</v>
      </c>
      <c r="H43" s="19">
        <v>3372.2</v>
      </c>
      <c r="I43" s="20">
        <v>467.64</v>
      </c>
      <c r="J43" s="21">
        <v>3839.84</v>
      </c>
      <c r="K43" s="19">
        <v>7848.05</v>
      </c>
      <c r="L43" s="20">
        <v>454.71</v>
      </c>
      <c r="M43" s="21">
        <v>8302.76</v>
      </c>
      <c r="N43" s="19">
        <v>4741.25</v>
      </c>
      <c r="O43" s="20">
        <v>1744.34</v>
      </c>
      <c r="P43" s="21">
        <v>6485.59</v>
      </c>
      <c r="Q43" s="19">
        <v>8029.05</v>
      </c>
      <c r="R43" s="20">
        <v>1191.43</v>
      </c>
      <c r="S43" s="21">
        <v>9220.48</v>
      </c>
      <c r="T43" s="19">
        <v>2066.3000000000002</v>
      </c>
      <c r="U43" s="20">
        <v>1975.64</v>
      </c>
      <c r="V43" s="21">
        <v>4041.94</v>
      </c>
      <c r="W43" s="47">
        <v>28129.95</v>
      </c>
      <c r="X43" s="20">
        <v>8023.15</v>
      </c>
      <c r="Y43" s="21">
        <v>36153.1</v>
      </c>
    </row>
    <row r="44" spans="1:25" ht="13">
      <c r="A44" s="2" t="s">
        <v>264</v>
      </c>
      <c r="B44" s="2" t="s">
        <v>45</v>
      </c>
      <c r="C44" s="89" t="s">
        <v>297</v>
      </c>
      <c r="D44" s="129" t="s">
        <v>304</v>
      </c>
      <c r="E44" s="19">
        <v>2244</v>
      </c>
      <c r="F44" s="20">
        <v>890.32</v>
      </c>
      <c r="G44" s="21">
        <v>3134.32</v>
      </c>
      <c r="H44" s="19">
        <v>3004.5</v>
      </c>
      <c r="I44" s="20">
        <v>519.76</v>
      </c>
      <c r="J44" s="21">
        <v>3524.26</v>
      </c>
      <c r="K44" s="19">
        <v>2743.25</v>
      </c>
      <c r="L44" s="20">
        <v>810.5</v>
      </c>
      <c r="M44" s="21">
        <v>3553.75</v>
      </c>
      <c r="N44" s="19">
        <v>3058.45</v>
      </c>
      <c r="O44" s="20">
        <v>3799.65</v>
      </c>
      <c r="P44" s="21">
        <v>6858.1</v>
      </c>
      <c r="Q44" s="19">
        <v>6732.9</v>
      </c>
      <c r="R44" s="20">
        <v>1155.4100000000001</v>
      </c>
      <c r="S44" s="21">
        <v>7888.31</v>
      </c>
      <c r="T44" s="19">
        <v>3795.65</v>
      </c>
      <c r="U44" s="20">
        <v>826.67</v>
      </c>
      <c r="V44" s="21">
        <v>4622.32</v>
      </c>
      <c r="W44" s="47">
        <v>21578.75</v>
      </c>
      <c r="X44" s="20">
        <v>8002.31</v>
      </c>
      <c r="Y44" s="21">
        <v>29581.06</v>
      </c>
    </row>
    <row r="45" spans="1:25" ht="13">
      <c r="A45" s="2" t="s">
        <v>264</v>
      </c>
      <c r="B45" s="2" t="s">
        <v>46</v>
      </c>
      <c r="C45" s="89" t="s">
        <v>297</v>
      </c>
      <c r="D45" s="129" t="s">
        <v>304</v>
      </c>
      <c r="E45" s="19">
        <v>2716</v>
      </c>
      <c r="F45" s="20">
        <v>0.87</v>
      </c>
      <c r="G45" s="21">
        <v>2716.87</v>
      </c>
      <c r="H45" s="19">
        <v>4992.8500000000004</v>
      </c>
      <c r="I45" s="20">
        <v>6.12</v>
      </c>
      <c r="J45" s="21">
        <v>4998.97</v>
      </c>
      <c r="K45" s="19">
        <v>11923.3</v>
      </c>
      <c r="L45" s="20">
        <v>11.93</v>
      </c>
      <c r="M45" s="21">
        <v>11935.23</v>
      </c>
      <c r="N45" s="19">
        <v>11660.65</v>
      </c>
      <c r="O45" s="20">
        <v>3.54</v>
      </c>
      <c r="P45" s="21">
        <v>11664.19</v>
      </c>
      <c r="Q45" s="19">
        <v>12444.6</v>
      </c>
      <c r="R45" s="20">
        <v>0.28999999999999998</v>
      </c>
      <c r="S45" s="21">
        <v>12444.89</v>
      </c>
      <c r="T45" s="19">
        <v>11937.55</v>
      </c>
      <c r="U45" s="20">
        <v>0.04</v>
      </c>
      <c r="V45" s="21">
        <v>11937.59</v>
      </c>
      <c r="W45" s="47">
        <v>55674.95</v>
      </c>
      <c r="X45" s="20">
        <v>22.79</v>
      </c>
      <c r="Y45" s="21">
        <v>55697.74</v>
      </c>
    </row>
    <row r="46" spans="1:25" ht="13">
      <c r="A46" s="2" t="s">
        <v>264</v>
      </c>
      <c r="B46" s="2" t="s">
        <v>47</v>
      </c>
      <c r="C46" s="89" t="s">
        <v>297</v>
      </c>
      <c r="D46" s="129" t="s">
        <v>304</v>
      </c>
      <c r="E46" s="19">
        <v>2593.3000000000002</v>
      </c>
      <c r="F46" s="20">
        <v>0.49</v>
      </c>
      <c r="G46" s="21">
        <v>2593.79</v>
      </c>
      <c r="H46" s="19">
        <v>4688</v>
      </c>
      <c r="I46" s="20">
        <v>1.73</v>
      </c>
      <c r="J46" s="21">
        <v>4689.7299999999996</v>
      </c>
      <c r="K46" s="19">
        <v>12153.55</v>
      </c>
      <c r="L46" s="20">
        <v>1.58</v>
      </c>
      <c r="M46" s="21">
        <v>12155.13</v>
      </c>
      <c r="N46" s="19">
        <v>12017.65</v>
      </c>
      <c r="O46" s="20">
        <v>0</v>
      </c>
      <c r="P46" s="21">
        <v>12017.65</v>
      </c>
      <c r="Q46" s="19">
        <v>12088.95</v>
      </c>
      <c r="R46" s="20">
        <v>0.03</v>
      </c>
      <c r="S46" s="21">
        <v>12088.98</v>
      </c>
      <c r="T46" s="19">
        <v>9234.75</v>
      </c>
      <c r="U46" s="20">
        <v>0.44</v>
      </c>
      <c r="V46" s="21">
        <v>9235.19</v>
      </c>
      <c r="W46" s="47">
        <v>52776.2</v>
      </c>
      <c r="X46" s="20">
        <v>4.2699999999999996</v>
      </c>
      <c r="Y46" s="21">
        <v>52780.47</v>
      </c>
    </row>
    <row r="47" spans="1:25" ht="13">
      <c r="A47" s="2" t="s">
        <v>264</v>
      </c>
      <c r="B47" s="2" t="s">
        <v>48</v>
      </c>
      <c r="C47" s="89" t="s">
        <v>297</v>
      </c>
      <c r="D47" s="129" t="s">
        <v>304</v>
      </c>
      <c r="E47" s="19">
        <v>3474.98</v>
      </c>
      <c r="F47" s="20">
        <v>76.86</v>
      </c>
      <c r="G47" s="21">
        <v>3551.84</v>
      </c>
      <c r="H47" s="19">
        <v>3857.34</v>
      </c>
      <c r="I47" s="20">
        <v>109.34</v>
      </c>
      <c r="J47" s="21">
        <v>3966.68</v>
      </c>
      <c r="K47" s="19">
        <v>4846.38</v>
      </c>
      <c r="L47" s="20">
        <v>60.64</v>
      </c>
      <c r="M47" s="21">
        <v>4907.0200000000004</v>
      </c>
      <c r="N47" s="19">
        <v>4645.8999999999996</v>
      </c>
      <c r="O47" s="20">
        <v>176.66</v>
      </c>
      <c r="P47" s="21">
        <v>4822.5600000000004</v>
      </c>
      <c r="Q47" s="19">
        <v>4798.6000000000004</v>
      </c>
      <c r="R47" s="20">
        <v>169.5</v>
      </c>
      <c r="S47" s="21">
        <v>4968.1000000000004</v>
      </c>
      <c r="T47" s="19">
        <v>2938.22</v>
      </c>
      <c r="U47" s="20">
        <v>117.58</v>
      </c>
      <c r="V47" s="21">
        <v>3055.8</v>
      </c>
      <c r="W47" s="47">
        <v>24561.42</v>
      </c>
      <c r="X47" s="20">
        <v>710.58</v>
      </c>
      <c r="Y47" s="21">
        <v>25272</v>
      </c>
    </row>
    <row r="48" spans="1:25" ht="13">
      <c r="A48" s="2" t="s">
        <v>264</v>
      </c>
      <c r="B48" s="2" t="s">
        <v>49</v>
      </c>
      <c r="C48" s="89" t="s">
        <v>297</v>
      </c>
      <c r="D48" s="129" t="s">
        <v>304</v>
      </c>
      <c r="E48" s="19">
        <v>5883.14</v>
      </c>
      <c r="F48" s="20">
        <v>22.39</v>
      </c>
      <c r="G48" s="21">
        <v>5905.53</v>
      </c>
      <c r="H48" s="19">
        <v>6979.26</v>
      </c>
      <c r="I48" s="20">
        <v>94.26</v>
      </c>
      <c r="J48" s="21">
        <v>7073.52</v>
      </c>
      <c r="K48" s="19">
        <v>6828.02</v>
      </c>
      <c r="L48" s="20">
        <v>54.02</v>
      </c>
      <c r="M48" s="21">
        <v>6882.04</v>
      </c>
      <c r="N48" s="19">
        <v>6609.69</v>
      </c>
      <c r="O48" s="20">
        <v>169.17</v>
      </c>
      <c r="P48" s="21">
        <v>6778.86</v>
      </c>
      <c r="Q48" s="19">
        <v>6319.06</v>
      </c>
      <c r="R48" s="20">
        <v>120.37</v>
      </c>
      <c r="S48" s="21">
        <v>6439.43</v>
      </c>
      <c r="T48" s="19">
        <v>4094.84</v>
      </c>
      <c r="U48" s="20">
        <v>134.33000000000001</v>
      </c>
      <c r="V48" s="21">
        <v>4229.17</v>
      </c>
      <c r="W48" s="47">
        <v>36714.01</v>
      </c>
      <c r="X48" s="20">
        <v>594.54</v>
      </c>
      <c r="Y48" s="21">
        <v>37308.550000000003</v>
      </c>
    </row>
    <row r="49" spans="1:25" ht="13">
      <c r="A49" s="2" t="s">
        <v>264</v>
      </c>
      <c r="B49" s="2" t="s">
        <v>50</v>
      </c>
      <c r="C49" s="89" t="s">
        <v>297</v>
      </c>
      <c r="D49" s="129" t="s">
        <v>304</v>
      </c>
      <c r="E49" s="19">
        <v>5013.3</v>
      </c>
      <c r="F49" s="20">
        <v>23.02</v>
      </c>
      <c r="G49" s="21">
        <v>5036.32</v>
      </c>
      <c r="H49" s="19">
        <v>3880.18</v>
      </c>
      <c r="I49" s="20">
        <v>76.760000000000005</v>
      </c>
      <c r="J49" s="21">
        <v>3956.94</v>
      </c>
      <c r="K49" s="19">
        <v>3343.76</v>
      </c>
      <c r="L49" s="20">
        <v>28.86</v>
      </c>
      <c r="M49" s="21">
        <v>3372.62</v>
      </c>
      <c r="N49" s="19">
        <v>3365.58</v>
      </c>
      <c r="O49" s="20">
        <v>117.6</v>
      </c>
      <c r="P49" s="21">
        <v>3483.18</v>
      </c>
      <c r="Q49" s="19">
        <v>2980.08</v>
      </c>
      <c r="R49" s="20">
        <v>47.78</v>
      </c>
      <c r="S49" s="21">
        <v>3027.86</v>
      </c>
      <c r="T49" s="19">
        <v>1712.44</v>
      </c>
      <c r="U49" s="20">
        <v>17.82</v>
      </c>
      <c r="V49" s="21">
        <v>1730.26</v>
      </c>
      <c r="W49" s="47">
        <v>20295.34</v>
      </c>
      <c r="X49" s="20">
        <v>311.83999999999997</v>
      </c>
      <c r="Y49" s="21">
        <v>20607.18</v>
      </c>
    </row>
    <row r="50" spans="1:25" ht="13">
      <c r="A50" s="2" t="s">
        <v>264</v>
      </c>
      <c r="B50" s="2" t="s">
        <v>51</v>
      </c>
      <c r="C50" s="89" t="s">
        <v>297</v>
      </c>
      <c r="D50" s="129" t="s">
        <v>304</v>
      </c>
      <c r="E50" s="19">
        <v>78.599999999999994</v>
      </c>
      <c r="F50" s="20">
        <v>0</v>
      </c>
      <c r="G50" s="21">
        <v>78.599999999999994</v>
      </c>
      <c r="H50" s="19">
        <v>76.56</v>
      </c>
      <c r="I50" s="20">
        <v>0</v>
      </c>
      <c r="J50" s="21">
        <v>76.56</v>
      </c>
      <c r="K50" s="19">
        <v>77.58</v>
      </c>
      <c r="L50" s="20">
        <v>0</v>
      </c>
      <c r="M50" s="21">
        <v>77.58</v>
      </c>
      <c r="N50" s="19">
        <v>80.42</v>
      </c>
      <c r="O50" s="20">
        <v>0</v>
      </c>
      <c r="P50" s="21">
        <v>80.42</v>
      </c>
      <c r="Q50" s="19">
        <v>166.24</v>
      </c>
      <c r="R50" s="20">
        <v>2.9</v>
      </c>
      <c r="S50" s="21">
        <v>169.14</v>
      </c>
      <c r="T50" s="19">
        <v>2027.8</v>
      </c>
      <c r="U50" s="20">
        <v>20.7</v>
      </c>
      <c r="V50" s="21">
        <v>2048.5</v>
      </c>
      <c r="W50" s="47">
        <v>2507.1999999999998</v>
      </c>
      <c r="X50" s="20">
        <v>23.6</v>
      </c>
      <c r="Y50" s="21">
        <v>2530.8000000000002</v>
      </c>
    </row>
    <row r="51" spans="1:25" ht="13">
      <c r="A51" s="2" t="s">
        <v>264</v>
      </c>
      <c r="B51" s="2" t="s">
        <v>52</v>
      </c>
      <c r="C51" s="89" t="s">
        <v>297</v>
      </c>
      <c r="D51" s="129" t="s">
        <v>304</v>
      </c>
      <c r="E51" s="19">
        <v>19767.48</v>
      </c>
      <c r="F51" s="20">
        <v>924.86</v>
      </c>
      <c r="G51" s="21">
        <v>20692.34</v>
      </c>
      <c r="H51" s="19">
        <v>11999.02</v>
      </c>
      <c r="I51" s="20">
        <v>7396.5</v>
      </c>
      <c r="J51" s="21">
        <v>19395.52</v>
      </c>
      <c r="K51" s="19">
        <v>4128.22</v>
      </c>
      <c r="L51" s="20">
        <v>3739</v>
      </c>
      <c r="M51" s="21">
        <v>7867.22</v>
      </c>
      <c r="N51" s="19">
        <v>0</v>
      </c>
      <c r="O51" s="20">
        <v>0</v>
      </c>
      <c r="P51" s="21">
        <v>0</v>
      </c>
      <c r="Q51" s="19">
        <v>0</v>
      </c>
      <c r="R51" s="20">
        <v>0</v>
      </c>
      <c r="S51" s="21">
        <v>0</v>
      </c>
      <c r="T51" s="19">
        <v>0</v>
      </c>
      <c r="U51" s="20">
        <v>0</v>
      </c>
      <c r="V51" s="21">
        <v>0</v>
      </c>
      <c r="W51" s="47">
        <v>35894.720000000001</v>
      </c>
      <c r="X51" s="20">
        <v>12060.36</v>
      </c>
      <c r="Y51" s="21">
        <v>47955.08</v>
      </c>
    </row>
    <row r="52" spans="1:25" ht="13">
      <c r="A52" s="2" t="s">
        <v>264</v>
      </c>
      <c r="B52" s="2" t="s">
        <v>53</v>
      </c>
      <c r="C52" s="89" t="s">
        <v>297</v>
      </c>
      <c r="D52" s="129" t="s">
        <v>304</v>
      </c>
      <c r="E52" s="19">
        <v>20630.41</v>
      </c>
      <c r="F52" s="20">
        <v>829.58</v>
      </c>
      <c r="G52" s="21">
        <v>21459.99</v>
      </c>
      <c r="H52" s="19">
        <v>19823.36</v>
      </c>
      <c r="I52" s="20">
        <v>6559.25</v>
      </c>
      <c r="J52" s="21">
        <v>26382.61</v>
      </c>
      <c r="K52" s="19">
        <v>18641.599999999999</v>
      </c>
      <c r="L52" s="20">
        <v>5686.01</v>
      </c>
      <c r="M52" s="21">
        <v>24327.61</v>
      </c>
      <c r="N52" s="19">
        <v>20341.23</v>
      </c>
      <c r="O52" s="20">
        <v>2015.04</v>
      </c>
      <c r="P52" s="21">
        <v>22356.27</v>
      </c>
      <c r="Q52" s="19">
        <v>23903.35</v>
      </c>
      <c r="R52" s="20">
        <v>607.78</v>
      </c>
      <c r="S52" s="21">
        <v>24511.13</v>
      </c>
      <c r="T52" s="19">
        <v>25024.400000000001</v>
      </c>
      <c r="U52" s="20">
        <v>1195.07</v>
      </c>
      <c r="V52" s="21">
        <v>26219.47</v>
      </c>
      <c r="W52" s="47">
        <v>128364.35</v>
      </c>
      <c r="X52" s="20">
        <v>16892.73</v>
      </c>
      <c r="Y52" s="21">
        <v>145257.07999999999</v>
      </c>
    </row>
    <row r="53" spans="1:25" ht="13">
      <c r="A53" s="2" t="s">
        <v>264</v>
      </c>
      <c r="B53" s="2" t="s">
        <v>54</v>
      </c>
      <c r="C53" s="89" t="s">
        <v>297</v>
      </c>
      <c r="D53" s="129" t="s">
        <v>304</v>
      </c>
      <c r="E53" s="19">
        <v>45063.87</v>
      </c>
      <c r="F53" s="20">
        <v>2423.85</v>
      </c>
      <c r="G53" s="21">
        <v>47487.72</v>
      </c>
      <c r="H53" s="19">
        <v>15363.87</v>
      </c>
      <c r="I53" s="20">
        <v>10186.82</v>
      </c>
      <c r="J53" s="21">
        <v>25550.69</v>
      </c>
      <c r="K53" s="19">
        <v>13380.42</v>
      </c>
      <c r="L53" s="20">
        <v>9394.9599999999991</v>
      </c>
      <c r="M53" s="21">
        <v>22775.38</v>
      </c>
      <c r="N53" s="19">
        <v>27180.21</v>
      </c>
      <c r="O53" s="20">
        <v>3995.6</v>
      </c>
      <c r="P53" s="21">
        <v>31175.81</v>
      </c>
      <c r="Q53" s="19">
        <v>15566.52</v>
      </c>
      <c r="R53" s="20">
        <v>2052.4699999999998</v>
      </c>
      <c r="S53" s="21">
        <v>17618.990000000002</v>
      </c>
      <c r="T53" s="19">
        <v>28794.75</v>
      </c>
      <c r="U53" s="20">
        <v>2853.66</v>
      </c>
      <c r="V53" s="21">
        <v>31648.41</v>
      </c>
      <c r="W53" s="47">
        <v>145349.64000000001</v>
      </c>
      <c r="X53" s="20">
        <v>30907.360000000001</v>
      </c>
      <c r="Y53" s="21">
        <v>176257</v>
      </c>
    </row>
    <row r="54" spans="1:25" ht="13">
      <c r="A54" s="2" t="s">
        <v>264</v>
      </c>
      <c r="B54" s="2" t="s">
        <v>55</v>
      </c>
      <c r="C54" s="89" t="s">
        <v>297</v>
      </c>
      <c r="D54" s="129" t="s">
        <v>304</v>
      </c>
      <c r="E54" s="19">
        <v>27107.7</v>
      </c>
      <c r="F54" s="20">
        <v>1525.83</v>
      </c>
      <c r="G54" s="21">
        <v>28633.53</v>
      </c>
      <c r="H54" s="19">
        <v>15399.91</v>
      </c>
      <c r="I54" s="20">
        <v>7976.16</v>
      </c>
      <c r="J54" s="21">
        <v>23376.07</v>
      </c>
      <c r="K54" s="19">
        <v>14808.51</v>
      </c>
      <c r="L54" s="20">
        <v>6500.92</v>
      </c>
      <c r="M54" s="21">
        <v>21309.43</v>
      </c>
      <c r="N54" s="19">
        <v>20393.28</v>
      </c>
      <c r="O54" s="20">
        <v>4401.37</v>
      </c>
      <c r="P54" s="21">
        <v>24794.65</v>
      </c>
      <c r="Q54" s="19">
        <v>37099.81</v>
      </c>
      <c r="R54" s="20">
        <v>1259.1099999999999</v>
      </c>
      <c r="S54" s="21">
        <v>38358.92</v>
      </c>
      <c r="T54" s="19">
        <v>27696.3</v>
      </c>
      <c r="U54" s="20">
        <v>1844.34</v>
      </c>
      <c r="V54" s="21">
        <v>29540.639999999999</v>
      </c>
      <c r="W54" s="47">
        <v>142505.51</v>
      </c>
      <c r="X54" s="20">
        <v>23507.73</v>
      </c>
      <c r="Y54" s="21">
        <v>166013.24</v>
      </c>
    </row>
    <row r="55" spans="1:25" ht="13">
      <c r="A55" s="2" t="s">
        <v>264</v>
      </c>
      <c r="B55" s="2" t="s">
        <v>56</v>
      </c>
      <c r="C55" s="89" t="s">
        <v>297</v>
      </c>
      <c r="D55" s="129" t="s">
        <v>302</v>
      </c>
      <c r="E55" s="19">
        <v>16636.73</v>
      </c>
      <c r="F55" s="20">
        <v>9578.66</v>
      </c>
      <c r="G55" s="21">
        <v>26215.39</v>
      </c>
      <c r="H55" s="19">
        <v>13722.08</v>
      </c>
      <c r="I55" s="20">
        <v>8155.62</v>
      </c>
      <c r="J55" s="21">
        <v>21877.7</v>
      </c>
      <c r="K55" s="19">
        <v>12296.61</v>
      </c>
      <c r="L55" s="20">
        <v>10359.9</v>
      </c>
      <c r="M55" s="21">
        <v>22656.51</v>
      </c>
      <c r="N55" s="19">
        <v>5743.58</v>
      </c>
      <c r="O55" s="20">
        <v>13722.89</v>
      </c>
      <c r="P55" s="21">
        <v>19466.47</v>
      </c>
      <c r="Q55" s="19">
        <v>9031.91</v>
      </c>
      <c r="R55" s="20">
        <v>9925.4699999999993</v>
      </c>
      <c r="S55" s="21">
        <v>18957.38</v>
      </c>
      <c r="T55" s="19">
        <v>22541.759999999998</v>
      </c>
      <c r="U55" s="20">
        <v>5095.3100000000004</v>
      </c>
      <c r="V55" s="21">
        <v>27637.07</v>
      </c>
      <c r="W55" s="47">
        <v>79972.67</v>
      </c>
      <c r="X55" s="20">
        <v>56837.85</v>
      </c>
      <c r="Y55" s="21">
        <v>136810.51999999999</v>
      </c>
    </row>
    <row r="56" spans="1:25" ht="13">
      <c r="A56" s="2" t="s">
        <v>265</v>
      </c>
      <c r="B56" s="2" t="s">
        <v>57</v>
      </c>
      <c r="C56" s="89" t="s">
        <v>297</v>
      </c>
      <c r="D56" s="129" t="s">
        <v>303</v>
      </c>
      <c r="E56" s="19">
        <v>2221.89</v>
      </c>
      <c r="F56" s="20">
        <v>3818.57</v>
      </c>
      <c r="G56" s="21">
        <v>6040.46</v>
      </c>
      <c r="H56" s="19">
        <v>5275.38</v>
      </c>
      <c r="I56" s="20">
        <v>787.44</v>
      </c>
      <c r="J56" s="21">
        <v>6062.82</v>
      </c>
      <c r="K56" s="19">
        <v>429.22</v>
      </c>
      <c r="L56" s="20">
        <v>4902.3900000000003</v>
      </c>
      <c r="M56" s="21">
        <v>5331.61</v>
      </c>
      <c r="N56" s="19">
        <v>239.75</v>
      </c>
      <c r="O56" s="20">
        <v>5442.53</v>
      </c>
      <c r="P56" s="21">
        <v>5682.28</v>
      </c>
      <c r="Q56" s="19">
        <v>2113.0700000000002</v>
      </c>
      <c r="R56" s="20">
        <v>2874.8</v>
      </c>
      <c r="S56" s="21">
        <v>4987.87</v>
      </c>
      <c r="T56" s="19">
        <v>615.01</v>
      </c>
      <c r="U56" s="20">
        <v>1812.19</v>
      </c>
      <c r="V56" s="21">
        <v>2427.1999999999998</v>
      </c>
      <c r="W56" s="47">
        <v>10894.32</v>
      </c>
      <c r="X56" s="20">
        <v>19637.919999999998</v>
      </c>
      <c r="Y56" s="21">
        <v>30532.240000000002</v>
      </c>
    </row>
    <row r="57" spans="1:25" ht="13">
      <c r="A57" s="2" t="s">
        <v>266</v>
      </c>
      <c r="B57" s="2" t="s">
        <v>58</v>
      </c>
      <c r="C57" s="89" t="s">
        <v>297</v>
      </c>
      <c r="D57" s="129" t="s">
        <v>304</v>
      </c>
      <c r="E57" s="19">
        <v>0</v>
      </c>
      <c r="F57" s="20">
        <v>18788.68</v>
      </c>
      <c r="G57" s="21">
        <v>18788.68</v>
      </c>
      <c r="H57" s="19">
        <v>0.22</v>
      </c>
      <c r="I57" s="20">
        <v>17377.189999999999</v>
      </c>
      <c r="J57" s="21">
        <v>17377.41</v>
      </c>
      <c r="K57" s="19">
        <v>2.83</v>
      </c>
      <c r="L57" s="20">
        <v>9281.52</v>
      </c>
      <c r="M57" s="21">
        <v>9284.35</v>
      </c>
      <c r="N57" s="19">
        <v>0</v>
      </c>
      <c r="O57" s="20">
        <v>18432.47</v>
      </c>
      <c r="P57" s="21">
        <v>18432.47</v>
      </c>
      <c r="Q57" s="19">
        <v>8.74</v>
      </c>
      <c r="R57" s="20">
        <v>4473.91</v>
      </c>
      <c r="S57" s="21">
        <v>4482.6499999999996</v>
      </c>
      <c r="T57" s="19">
        <v>0</v>
      </c>
      <c r="U57" s="20">
        <v>7644</v>
      </c>
      <c r="V57" s="21">
        <v>7644</v>
      </c>
      <c r="W57" s="47">
        <v>11.79</v>
      </c>
      <c r="X57" s="20">
        <v>75997.77</v>
      </c>
      <c r="Y57" s="21">
        <v>76009.56</v>
      </c>
    </row>
    <row r="58" spans="1:25" ht="13">
      <c r="A58" s="25" t="s">
        <v>267</v>
      </c>
      <c r="B58" s="25" t="s">
        <v>59</v>
      </c>
      <c r="C58" s="89" t="s">
        <v>297</v>
      </c>
      <c r="D58" s="129" t="s">
        <v>298</v>
      </c>
      <c r="E58" s="19">
        <v>1685.45</v>
      </c>
      <c r="F58" s="20">
        <v>832.7</v>
      </c>
      <c r="G58" s="21">
        <v>2518.15</v>
      </c>
      <c r="H58" s="19">
        <v>4254.1000000000004</v>
      </c>
      <c r="I58" s="20">
        <v>4023.9</v>
      </c>
      <c r="J58" s="21">
        <v>8278</v>
      </c>
      <c r="K58" s="19">
        <v>3886.7</v>
      </c>
      <c r="L58" s="20">
        <v>4390.6499999999996</v>
      </c>
      <c r="M58" s="21">
        <v>8277.35</v>
      </c>
      <c r="N58" s="19">
        <v>3886.45</v>
      </c>
      <c r="O58" s="20">
        <v>4805.3</v>
      </c>
      <c r="P58" s="21">
        <v>8691.75</v>
      </c>
      <c r="Q58" s="19">
        <v>2801.6</v>
      </c>
      <c r="R58" s="20">
        <v>4111.2</v>
      </c>
      <c r="S58" s="21">
        <v>6912.8</v>
      </c>
      <c r="T58" s="19">
        <v>3526.2</v>
      </c>
      <c r="U58" s="20">
        <v>3395.55</v>
      </c>
      <c r="V58" s="21">
        <v>6921.75</v>
      </c>
      <c r="W58" s="47">
        <v>20040.5</v>
      </c>
      <c r="X58" s="20">
        <v>21559.3</v>
      </c>
      <c r="Y58" s="21">
        <v>41599.800000000003</v>
      </c>
    </row>
    <row r="59" spans="1:25" ht="13">
      <c r="A59" s="2" t="s">
        <v>268</v>
      </c>
      <c r="B59" s="2" t="s">
        <v>60</v>
      </c>
      <c r="C59" s="89" t="s">
        <v>297</v>
      </c>
      <c r="D59" s="129" t="s">
        <v>303</v>
      </c>
      <c r="E59" s="19">
        <v>7583.4</v>
      </c>
      <c r="F59" s="20">
        <v>5347</v>
      </c>
      <c r="G59" s="21">
        <v>12930.4</v>
      </c>
      <c r="H59" s="19">
        <v>7808.9</v>
      </c>
      <c r="I59" s="20">
        <v>5053.6000000000004</v>
      </c>
      <c r="J59" s="21">
        <v>12862.5</v>
      </c>
      <c r="K59" s="19">
        <v>6918.8</v>
      </c>
      <c r="L59" s="20">
        <v>8683.2000000000007</v>
      </c>
      <c r="M59" s="21">
        <v>15602</v>
      </c>
      <c r="N59" s="19">
        <v>4282</v>
      </c>
      <c r="O59" s="20">
        <v>10629.8</v>
      </c>
      <c r="P59" s="21">
        <v>14911.8</v>
      </c>
      <c r="Q59" s="19">
        <v>5792.7</v>
      </c>
      <c r="R59" s="20">
        <v>8070.2</v>
      </c>
      <c r="S59" s="21">
        <v>13862.9</v>
      </c>
      <c r="T59" s="19">
        <v>8233.1</v>
      </c>
      <c r="U59" s="20">
        <v>5886.4</v>
      </c>
      <c r="V59" s="21">
        <v>14119.5</v>
      </c>
      <c r="W59" s="47">
        <v>40618.9</v>
      </c>
      <c r="X59" s="20">
        <v>43670.2</v>
      </c>
      <c r="Y59" s="21">
        <v>84289.1</v>
      </c>
    </row>
    <row r="60" spans="1:25" ht="13">
      <c r="A60" s="2" t="s">
        <v>268</v>
      </c>
      <c r="B60" s="2" t="s">
        <v>61</v>
      </c>
      <c r="C60" s="89" t="s">
        <v>297</v>
      </c>
      <c r="D60" s="129" t="s">
        <v>303</v>
      </c>
      <c r="E60" s="19">
        <v>4952.1000000000004</v>
      </c>
      <c r="F60" s="20">
        <v>5570</v>
      </c>
      <c r="G60" s="21">
        <v>10522.1</v>
      </c>
      <c r="H60" s="19">
        <v>5413.4</v>
      </c>
      <c r="I60" s="20">
        <v>3924.6</v>
      </c>
      <c r="J60" s="21">
        <v>9338</v>
      </c>
      <c r="K60" s="19">
        <v>4979.8</v>
      </c>
      <c r="L60" s="20">
        <v>7516.3</v>
      </c>
      <c r="M60" s="21">
        <v>12496.1</v>
      </c>
      <c r="N60" s="19">
        <v>4040.3</v>
      </c>
      <c r="O60" s="20">
        <v>9408.1</v>
      </c>
      <c r="P60" s="21">
        <v>13448.4</v>
      </c>
      <c r="Q60" s="19">
        <v>2855.8</v>
      </c>
      <c r="R60" s="20">
        <v>7753</v>
      </c>
      <c r="S60" s="21">
        <v>10608.8</v>
      </c>
      <c r="T60" s="19">
        <v>6106.7</v>
      </c>
      <c r="U60" s="20">
        <v>4805.3</v>
      </c>
      <c r="V60" s="21">
        <v>10912</v>
      </c>
      <c r="W60" s="47">
        <v>28348.1</v>
      </c>
      <c r="X60" s="20">
        <v>38977.300000000003</v>
      </c>
      <c r="Y60" s="21">
        <v>67325.399999999994</v>
      </c>
    </row>
    <row r="61" spans="1:25" ht="13">
      <c r="A61" s="2" t="s">
        <v>269</v>
      </c>
      <c r="B61" s="2" t="s">
        <v>62</v>
      </c>
      <c r="C61" s="89" t="s">
        <v>297</v>
      </c>
      <c r="D61" s="129" t="s">
        <v>303</v>
      </c>
      <c r="E61" s="19">
        <v>7174.65</v>
      </c>
      <c r="F61" s="20">
        <v>7455.4</v>
      </c>
      <c r="G61" s="21">
        <v>14630.05</v>
      </c>
      <c r="H61" s="19">
        <v>9636.4500000000007</v>
      </c>
      <c r="I61" s="20">
        <v>8306.4</v>
      </c>
      <c r="J61" s="21">
        <v>17942.849999999999</v>
      </c>
      <c r="K61" s="19">
        <v>8399.9</v>
      </c>
      <c r="L61" s="20">
        <v>9035.4500000000007</v>
      </c>
      <c r="M61" s="21">
        <v>17435.349999999999</v>
      </c>
      <c r="N61" s="19">
        <v>6520.95</v>
      </c>
      <c r="O61" s="20">
        <v>13811.65</v>
      </c>
      <c r="P61" s="21">
        <v>20332.599999999999</v>
      </c>
      <c r="Q61" s="19">
        <v>6192.05</v>
      </c>
      <c r="R61" s="20">
        <v>10199.700000000001</v>
      </c>
      <c r="S61" s="21">
        <v>16391.75</v>
      </c>
      <c r="T61" s="19">
        <v>8090.65</v>
      </c>
      <c r="U61" s="20">
        <v>9581.4500000000007</v>
      </c>
      <c r="V61" s="21">
        <v>17672.099999999999</v>
      </c>
      <c r="W61" s="47">
        <v>46014.65</v>
      </c>
      <c r="X61" s="20">
        <v>58390.05</v>
      </c>
      <c r="Y61" s="21">
        <v>104404.7</v>
      </c>
    </row>
    <row r="62" spans="1:25" ht="13">
      <c r="A62" s="2" t="s">
        <v>270</v>
      </c>
      <c r="B62" s="2" t="s">
        <v>63</v>
      </c>
      <c r="C62" s="89" t="s">
        <v>297</v>
      </c>
      <c r="D62" s="129" t="s">
        <v>298</v>
      </c>
      <c r="E62" s="19">
        <v>3300.2</v>
      </c>
      <c r="F62" s="20">
        <v>1271.8499999999999</v>
      </c>
      <c r="G62" s="21">
        <v>4572.05</v>
      </c>
      <c r="H62" s="19">
        <v>1978.4</v>
      </c>
      <c r="I62" s="20">
        <v>889.6</v>
      </c>
      <c r="J62" s="21">
        <v>2868</v>
      </c>
      <c r="K62" s="19">
        <v>3544.8</v>
      </c>
      <c r="L62" s="20">
        <v>1823.05</v>
      </c>
      <c r="M62" s="21">
        <v>5367.85</v>
      </c>
      <c r="N62" s="19">
        <v>3504.95</v>
      </c>
      <c r="O62" s="20">
        <v>4814.6000000000004</v>
      </c>
      <c r="P62" s="21">
        <v>8319.5499999999993</v>
      </c>
      <c r="Q62" s="19">
        <v>1956.8</v>
      </c>
      <c r="R62" s="20">
        <v>1299.3</v>
      </c>
      <c r="S62" s="21">
        <v>3256.1</v>
      </c>
      <c r="T62" s="19">
        <v>363.3</v>
      </c>
      <c r="U62" s="20">
        <v>251</v>
      </c>
      <c r="V62" s="21">
        <v>614.29999999999995</v>
      </c>
      <c r="W62" s="47">
        <v>14648.45</v>
      </c>
      <c r="X62" s="20">
        <v>10349.4</v>
      </c>
      <c r="Y62" s="21">
        <v>24997.85</v>
      </c>
    </row>
    <row r="63" spans="1:25" ht="13">
      <c r="A63" s="2" t="s">
        <v>270</v>
      </c>
      <c r="B63" s="2" t="s">
        <v>64</v>
      </c>
      <c r="C63" s="89" t="s">
        <v>297</v>
      </c>
      <c r="D63" s="129" t="s">
        <v>298</v>
      </c>
      <c r="E63" s="19">
        <v>2368.1</v>
      </c>
      <c r="F63" s="20">
        <v>1758.65</v>
      </c>
      <c r="G63" s="21">
        <v>4126.75</v>
      </c>
      <c r="H63" s="19">
        <v>926.9</v>
      </c>
      <c r="I63" s="20">
        <v>768.15</v>
      </c>
      <c r="J63" s="21">
        <v>1695.05</v>
      </c>
      <c r="K63" s="19">
        <v>1443.05</v>
      </c>
      <c r="L63" s="20">
        <v>1734.3</v>
      </c>
      <c r="M63" s="21">
        <v>3177.35</v>
      </c>
      <c r="N63" s="19">
        <v>1843.65</v>
      </c>
      <c r="O63" s="20">
        <v>4735.6499999999996</v>
      </c>
      <c r="P63" s="21">
        <v>6579.3</v>
      </c>
      <c r="Q63" s="19">
        <v>1451.85</v>
      </c>
      <c r="R63" s="20">
        <v>1203.5</v>
      </c>
      <c r="S63" s="21">
        <v>2655.35</v>
      </c>
      <c r="T63" s="19">
        <v>225.05</v>
      </c>
      <c r="U63" s="20">
        <v>159.65</v>
      </c>
      <c r="V63" s="21">
        <v>384.7</v>
      </c>
      <c r="W63" s="47">
        <v>8258.6</v>
      </c>
      <c r="X63" s="20">
        <v>10359.9</v>
      </c>
      <c r="Y63" s="21">
        <v>18618.5</v>
      </c>
    </row>
    <row r="64" spans="1:25" ht="13">
      <c r="A64" s="2" t="s">
        <v>271</v>
      </c>
      <c r="B64" s="2" t="s">
        <v>65</v>
      </c>
      <c r="C64" s="89" t="s">
        <v>297</v>
      </c>
      <c r="D64" s="129" t="s">
        <v>303</v>
      </c>
      <c r="E64" s="19">
        <v>3680.91</v>
      </c>
      <c r="F64" s="20">
        <v>3547.89</v>
      </c>
      <c r="G64" s="21">
        <v>7228.8</v>
      </c>
      <c r="H64" s="19">
        <v>1888.11</v>
      </c>
      <c r="I64" s="20">
        <v>2914.38</v>
      </c>
      <c r="J64" s="21">
        <v>4802.49</v>
      </c>
      <c r="K64" s="19">
        <v>1779.12</v>
      </c>
      <c r="L64" s="20">
        <v>4820.3100000000004</v>
      </c>
      <c r="M64" s="21">
        <v>6599.43</v>
      </c>
      <c r="N64" s="19">
        <v>3009.96</v>
      </c>
      <c r="O64" s="20">
        <v>12103.56</v>
      </c>
      <c r="P64" s="21">
        <v>15113.52</v>
      </c>
      <c r="Q64" s="19">
        <v>3965.49</v>
      </c>
      <c r="R64" s="20">
        <v>7743.78</v>
      </c>
      <c r="S64" s="21">
        <v>11709.27</v>
      </c>
      <c r="T64" s="19">
        <v>4179.87</v>
      </c>
      <c r="U64" s="20">
        <v>4218.4799999999996</v>
      </c>
      <c r="V64" s="21">
        <v>8398.35</v>
      </c>
      <c r="W64" s="47">
        <v>18503.46</v>
      </c>
      <c r="X64" s="20">
        <v>35348.400000000001</v>
      </c>
      <c r="Y64" s="21">
        <v>53851.86</v>
      </c>
    </row>
    <row r="65" spans="1:25" ht="13">
      <c r="A65" s="2" t="s">
        <v>271</v>
      </c>
      <c r="B65" s="2" t="s">
        <v>66</v>
      </c>
      <c r="C65" s="89" t="s">
        <v>297</v>
      </c>
      <c r="D65" s="129" t="s">
        <v>303</v>
      </c>
      <c r="E65" s="19">
        <v>3284.91</v>
      </c>
      <c r="F65" s="20">
        <v>2223.81</v>
      </c>
      <c r="G65" s="21">
        <v>5508.72</v>
      </c>
      <c r="H65" s="19">
        <v>6324.21</v>
      </c>
      <c r="I65" s="20">
        <v>5433.3</v>
      </c>
      <c r="J65" s="21">
        <v>11757.51</v>
      </c>
      <c r="K65" s="19">
        <v>6511.41</v>
      </c>
      <c r="L65" s="20">
        <v>8437.9500000000007</v>
      </c>
      <c r="M65" s="21">
        <v>14949.36</v>
      </c>
      <c r="N65" s="19">
        <v>3534.93</v>
      </c>
      <c r="O65" s="20">
        <v>12863.25</v>
      </c>
      <c r="P65" s="21">
        <v>16398.18</v>
      </c>
      <c r="Q65" s="19">
        <v>4467.78</v>
      </c>
      <c r="R65" s="20">
        <v>8326.7099999999991</v>
      </c>
      <c r="S65" s="21">
        <v>12794.49</v>
      </c>
      <c r="T65" s="19">
        <v>7331.67</v>
      </c>
      <c r="U65" s="20">
        <v>7811.91</v>
      </c>
      <c r="V65" s="21">
        <v>15143.58</v>
      </c>
      <c r="W65" s="47">
        <v>31454.91</v>
      </c>
      <c r="X65" s="20">
        <v>45096.93</v>
      </c>
      <c r="Y65" s="21">
        <v>76551.839999999997</v>
      </c>
    </row>
    <row r="66" spans="1:25" ht="13">
      <c r="A66" s="2" t="s">
        <v>271</v>
      </c>
      <c r="B66" s="2" t="s">
        <v>67</v>
      </c>
      <c r="C66" s="89" t="s">
        <v>297</v>
      </c>
      <c r="D66" s="129" t="s">
        <v>303</v>
      </c>
      <c r="E66" s="19">
        <v>3789.99</v>
      </c>
      <c r="F66" s="20">
        <v>7755.57</v>
      </c>
      <c r="G66" s="21">
        <v>11545.56</v>
      </c>
      <c r="H66" s="19">
        <v>5331.42</v>
      </c>
      <c r="I66" s="20">
        <v>5171.3100000000004</v>
      </c>
      <c r="J66" s="21">
        <v>10502.73</v>
      </c>
      <c r="K66" s="19">
        <v>6162.21</v>
      </c>
      <c r="L66" s="20">
        <v>8622.99</v>
      </c>
      <c r="M66" s="21">
        <v>14785.2</v>
      </c>
      <c r="N66" s="19">
        <v>3311.1</v>
      </c>
      <c r="O66" s="20">
        <v>8731.44</v>
      </c>
      <c r="P66" s="21">
        <v>12042.54</v>
      </c>
      <c r="Q66" s="19">
        <v>3762.18</v>
      </c>
      <c r="R66" s="20">
        <v>6174.63</v>
      </c>
      <c r="S66" s="21">
        <v>9936.81</v>
      </c>
      <c r="T66" s="19">
        <v>4637.97</v>
      </c>
      <c r="U66" s="20">
        <v>7246.8</v>
      </c>
      <c r="V66" s="21">
        <v>11884.77</v>
      </c>
      <c r="W66" s="47">
        <v>26994.87</v>
      </c>
      <c r="X66" s="20">
        <v>43702.74</v>
      </c>
      <c r="Y66" s="21">
        <v>70697.61</v>
      </c>
    </row>
    <row r="67" spans="1:25" ht="13">
      <c r="A67" s="2" t="s">
        <v>271</v>
      </c>
      <c r="B67" s="2" t="s">
        <v>68</v>
      </c>
      <c r="C67" s="89" t="s">
        <v>297</v>
      </c>
      <c r="D67" s="129" t="s">
        <v>303</v>
      </c>
      <c r="E67" s="19">
        <v>4666.41</v>
      </c>
      <c r="F67" s="20">
        <v>6304.05</v>
      </c>
      <c r="G67" s="21">
        <v>10970.46</v>
      </c>
      <c r="H67" s="19">
        <v>3057.3</v>
      </c>
      <c r="I67" s="20">
        <v>3395.52</v>
      </c>
      <c r="J67" s="21">
        <v>6452.82</v>
      </c>
      <c r="K67" s="19">
        <v>4235.04</v>
      </c>
      <c r="L67" s="20">
        <v>8852.58</v>
      </c>
      <c r="M67" s="21">
        <v>13087.62</v>
      </c>
      <c r="N67" s="19">
        <v>3080.52</v>
      </c>
      <c r="O67" s="20">
        <v>10805.04</v>
      </c>
      <c r="P67" s="21">
        <v>13885.56</v>
      </c>
      <c r="Q67" s="19">
        <v>4209.84</v>
      </c>
      <c r="R67" s="20">
        <v>7726.86</v>
      </c>
      <c r="S67" s="21">
        <v>11936.7</v>
      </c>
      <c r="T67" s="19">
        <v>4049.37</v>
      </c>
      <c r="U67" s="20">
        <v>4938.4799999999996</v>
      </c>
      <c r="V67" s="21">
        <v>8987.85</v>
      </c>
      <c r="W67" s="47">
        <v>23298.48</v>
      </c>
      <c r="X67" s="20">
        <v>42022.53</v>
      </c>
      <c r="Y67" s="21">
        <v>65321.01</v>
      </c>
    </row>
    <row r="68" spans="1:25" ht="13">
      <c r="A68" s="2" t="s">
        <v>272</v>
      </c>
      <c r="B68" s="2" t="s">
        <v>69</v>
      </c>
      <c r="C68" s="89" t="s">
        <v>297</v>
      </c>
      <c r="D68" s="129" t="s">
        <v>303</v>
      </c>
      <c r="E68" s="19">
        <v>0.15</v>
      </c>
      <c r="F68" s="20">
        <v>0</v>
      </c>
      <c r="G68" s="21">
        <v>0.15</v>
      </c>
      <c r="H68" s="19">
        <v>7216.5</v>
      </c>
      <c r="I68" s="20">
        <v>10175.5</v>
      </c>
      <c r="J68" s="21">
        <v>17392</v>
      </c>
      <c r="K68" s="19">
        <v>4282.8</v>
      </c>
      <c r="L68" s="20">
        <v>20006.45</v>
      </c>
      <c r="M68" s="21">
        <v>24289.25</v>
      </c>
      <c r="N68" s="19">
        <v>2064.6999999999998</v>
      </c>
      <c r="O68" s="20">
        <v>25804.799999999999</v>
      </c>
      <c r="P68" s="21">
        <v>27869.5</v>
      </c>
      <c r="Q68" s="19">
        <v>6485</v>
      </c>
      <c r="R68" s="20">
        <v>18635.849999999999</v>
      </c>
      <c r="S68" s="21">
        <v>25120.85</v>
      </c>
      <c r="T68" s="19">
        <v>8062.95</v>
      </c>
      <c r="U68" s="20">
        <v>24357.4</v>
      </c>
      <c r="V68" s="21">
        <v>32420.35</v>
      </c>
      <c r="W68" s="47">
        <v>28112.1</v>
      </c>
      <c r="X68" s="20">
        <v>98980</v>
      </c>
      <c r="Y68" s="21">
        <v>127092.1</v>
      </c>
    </row>
    <row r="69" spans="1:25" ht="13">
      <c r="A69" s="2" t="s">
        <v>273</v>
      </c>
      <c r="B69" s="2" t="s">
        <v>70</v>
      </c>
      <c r="C69" s="89" t="s">
        <v>297</v>
      </c>
      <c r="D69" s="129" t="s">
        <v>303</v>
      </c>
      <c r="E69" s="19">
        <v>1024.0999999999999</v>
      </c>
      <c r="F69" s="20">
        <v>1184.3699999999999</v>
      </c>
      <c r="G69" s="21">
        <v>2208.4699999999998</v>
      </c>
      <c r="H69" s="19">
        <v>2163.75</v>
      </c>
      <c r="I69" s="20">
        <v>2074.2600000000002</v>
      </c>
      <c r="J69" s="21">
        <v>4238.01</v>
      </c>
      <c r="K69" s="19">
        <v>2473.54</v>
      </c>
      <c r="L69" s="20">
        <v>1137.95</v>
      </c>
      <c r="M69" s="21">
        <v>3611.49</v>
      </c>
      <c r="N69" s="19">
        <v>484.93</v>
      </c>
      <c r="O69" s="20">
        <v>885.26</v>
      </c>
      <c r="P69" s="21">
        <v>1370.19</v>
      </c>
      <c r="Q69" s="19">
        <v>6</v>
      </c>
      <c r="R69" s="20">
        <v>0</v>
      </c>
      <c r="S69" s="21">
        <v>6</v>
      </c>
      <c r="T69" s="19">
        <v>886.95</v>
      </c>
      <c r="U69" s="20">
        <v>1416.73</v>
      </c>
      <c r="V69" s="21">
        <v>2303.6799999999998</v>
      </c>
      <c r="W69" s="47">
        <v>7039.27</v>
      </c>
      <c r="X69" s="20">
        <v>6698.57</v>
      </c>
      <c r="Y69" s="21">
        <v>13737.84</v>
      </c>
    </row>
    <row r="70" spans="1:25" ht="13">
      <c r="A70" s="2" t="s">
        <v>274</v>
      </c>
      <c r="B70" s="2" t="s">
        <v>71</v>
      </c>
      <c r="C70" s="89" t="s">
        <v>297</v>
      </c>
      <c r="D70" s="129" t="s">
        <v>302</v>
      </c>
      <c r="E70" s="19">
        <v>15370.6</v>
      </c>
      <c r="F70" s="20">
        <v>6889.8</v>
      </c>
      <c r="G70" s="21">
        <v>22260.400000000001</v>
      </c>
      <c r="H70" s="19">
        <v>27584.3</v>
      </c>
      <c r="I70" s="20">
        <v>8206.6</v>
      </c>
      <c r="J70" s="21">
        <v>35790.9</v>
      </c>
      <c r="K70" s="19">
        <v>22392.9</v>
      </c>
      <c r="L70" s="20">
        <v>9620.7000000000007</v>
      </c>
      <c r="M70" s="21">
        <v>32013.599999999999</v>
      </c>
      <c r="N70" s="19">
        <v>11569.7</v>
      </c>
      <c r="O70" s="20">
        <v>9509.2999999999993</v>
      </c>
      <c r="P70" s="21">
        <v>21079</v>
      </c>
      <c r="Q70" s="19">
        <v>12845.4</v>
      </c>
      <c r="R70" s="20">
        <v>7428.1</v>
      </c>
      <c r="S70" s="21">
        <v>20273.5</v>
      </c>
      <c r="T70" s="19">
        <v>24146.3</v>
      </c>
      <c r="U70" s="20">
        <v>5991.7</v>
      </c>
      <c r="V70" s="21">
        <v>30138</v>
      </c>
      <c r="W70" s="47">
        <v>113909.2</v>
      </c>
      <c r="X70" s="20">
        <v>47646.2</v>
      </c>
      <c r="Y70" s="21">
        <v>161555.4</v>
      </c>
    </row>
    <row r="71" spans="1:25" ht="13">
      <c r="A71" s="2" t="s">
        <v>275</v>
      </c>
      <c r="B71" s="2" t="s">
        <v>72</v>
      </c>
      <c r="C71" s="89" t="s">
        <v>297</v>
      </c>
      <c r="D71" s="129" t="s">
        <v>302</v>
      </c>
      <c r="E71" s="19">
        <v>8052.65</v>
      </c>
      <c r="F71" s="20">
        <v>6192.25</v>
      </c>
      <c r="G71" s="21">
        <v>14244.9</v>
      </c>
      <c r="H71" s="19">
        <v>7423.75</v>
      </c>
      <c r="I71" s="20">
        <v>6429.55</v>
      </c>
      <c r="J71" s="21">
        <v>13853.3</v>
      </c>
      <c r="K71" s="19">
        <v>4706.6499999999996</v>
      </c>
      <c r="L71" s="20">
        <v>4924.8999999999996</v>
      </c>
      <c r="M71" s="21">
        <v>9631.5499999999993</v>
      </c>
      <c r="N71" s="19">
        <v>2989.85</v>
      </c>
      <c r="O71" s="20">
        <v>5919.3</v>
      </c>
      <c r="P71" s="21">
        <v>8909.15</v>
      </c>
      <c r="Q71" s="19">
        <v>3909.4</v>
      </c>
      <c r="R71" s="20">
        <v>5511.7</v>
      </c>
      <c r="S71" s="21">
        <v>9421.1</v>
      </c>
      <c r="T71" s="19">
        <v>4478.2</v>
      </c>
      <c r="U71" s="20">
        <v>3480.5</v>
      </c>
      <c r="V71" s="21">
        <v>7958.7</v>
      </c>
      <c r="W71" s="47">
        <v>31560.5</v>
      </c>
      <c r="X71" s="20">
        <v>32458.2</v>
      </c>
      <c r="Y71" s="21">
        <v>64018.7</v>
      </c>
    </row>
    <row r="72" spans="1:25" ht="13">
      <c r="A72" s="2" t="s">
        <v>275</v>
      </c>
      <c r="B72" s="2" t="s">
        <v>73</v>
      </c>
      <c r="C72" s="89" t="s">
        <v>297</v>
      </c>
      <c r="D72" s="129" t="s">
        <v>302</v>
      </c>
      <c r="E72" s="19">
        <v>13026.25</v>
      </c>
      <c r="F72" s="20">
        <v>3798.8</v>
      </c>
      <c r="G72" s="21">
        <v>16825.05</v>
      </c>
      <c r="H72" s="19">
        <v>36930.400000000001</v>
      </c>
      <c r="I72" s="20">
        <v>208.5</v>
      </c>
      <c r="J72" s="21">
        <v>37138.9</v>
      </c>
      <c r="K72" s="19">
        <v>28024.75</v>
      </c>
      <c r="L72" s="20">
        <v>111.6</v>
      </c>
      <c r="M72" s="21">
        <v>28136.35</v>
      </c>
      <c r="N72" s="19">
        <v>24288.400000000001</v>
      </c>
      <c r="O72" s="20">
        <v>685.75</v>
      </c>
      <c r="P72" s="21">
        <v>24974.15</v>
      </c>
      <c r="Q72" s="19">
        <v>32808.199999999997</v>
      </c>
      <c r="R72" s="20">
        <v>355.6</v>
      </c>
      <c r="S72" s="21">
        <v>33163.800000000003</v>
      </c>
      <c r="T72" s="19">
        <v>6176.85</v>
      </c>
      <c r="U72" s="20">
        <v>3072.05</v>
      </c>
      <c r="V72" s="21">
        <v>9248.9</v>
      </c>
      <c r="W72" s="47">
        <v>141254.85</v>
      </c>
      <c r="X72" s="20">
        <v>8232.2999999999993</v>
      </c>
      <c r="Y72" s="21">
        <v>149487.15</v>
      </c>
    </row>
    <row r="73" spans="1:25" ht="13">
      <c r="A73" s="2" t="s">
        <v>275</v>
      </c>
      <c r="B73" s="2" t="s">
        <v>74</v>
      </c>
      <c r="C73" s="89" t="s">
        <v>297</v>
      </c>
      <c r="D73" s="129" t="s">
        <v>302</v>
      </c>
      <c r="E73" s="19">
        <v>3477.4</v>
      </c>
      <c r="F73" s="20">
        <v>2388.6</v>
      </c>
      <c r="G73" s="21">
        <v>5866</v>
      </c>
      <c r="H73" s="19">
        <v>0</v>
      </c>
      <c r="I73" s="20">
        <v>0</v>
      </c>
      <c r="J73" s="21">
        <v>0</v>
      </c>
      <c r="K73" s="19">
        <v>2906.5</v>
      </c>
      <c r="L73" s="20">
        <v>4352</v>
      </c>
      <c r="M73" s="21">
        <v>7258.5</v>
      </c>
      <c r="N73" s="19">
        <v>2707.35</v>
      </c>
      <c r="O73" s="20">
        <v>4759.3</v>
      </c>
      <c r="P73" s="21">
        <v>7466.65</v>
      </c>
      <c r="Q73" s="19">
        <v>3842.2</v>
      </c>
      <c r="R73" s="20">
        <v>4424</v>
      </c>
      <c r="S73" s="21">
        <v>8266.2000000000007</v>
      </c>
      <c r="T73" s="19">
        <v>3902.8</v>
      </c>
      <c r="U73" s="20">
        <v>3020.6</v>
      </c>
      <c r="V73" s="21">
        <v>6923.4</v>
      </c>
      <c r="W73" s="47">
        <v>16836.25</v>
      </c>
      <c r="X73" s="20">
        <v>18944.5</v>
      </c>
      <c r="Y73" s="21">
        <v>35780.75</v>
      </c>
    </row>
    <row r="74" spans="1:25" ht="13">
      <c r="A74" s="2" t="s">
        <v>275</v>
      </c>
      <c r="B74" s="2" t="s">
        <v>75</v>
      </c>
      <c r="C74" s="89" t="s">
        <v>297</v>
      </c>
      <c r="D74" s="129" t="s">
        <v>302</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row>
    <row r="75" spans="1:25" ht="13">
      <c r="A75" s="2" t="s">
        <v>275</v>
      </c>
      <c r="B75" s="2" t="s">
        <v>76</v>
      </c>
      <c r="C75" s="89" t="s">
        <v>297</v>
      </c>
      <c r="D75" s="129" t="s">
        <v>302</v>
      </c>
      <c r="E75" s="19">
        <v>0</v>
      </c>
      <c r="F75" s="20">
        <v>0</v>
      </c>
      <c r="G75" s="21">
        <v>0</v>
      </c>
      <c r="H75" s="19">
        <v>0</v>
      </c>
      <c r="I75" s="20">
        <v>0</v>
      </c>
      <c r="J75" s="21">
        <v>0</v>
      </c>
      <c r="K75" s="19">
        <v>0</v>
      </c>
      <c r="L75" s="20">
        <v>0</v>
      </c>
      <c r="M75" s="21">
        <v>0</v>
      </c>
      <c r="N75" s="19">
        <v>0</v>
      </c>
      <c r="O75" s="20">
        <v>0</v>
      </c>
      <c r="P75" s="21">
        <v>0</v>
      </c>
      <c r="Q75" s="19">
        <v>0</v>
      </c>
      <c r="R75" s="20">
        <v>0</v>
      </c>
      <c r="S75" s="21">
        <v>0</v>
      </c>
      <c r="T75" s="19">
        <v>0</v>
      </c>
      <c r="U75" s="20">
        <v>0</v>
      </c>
      <c r="V75" s="21">
        <v>0</v>
      </c>
      <c r="W75" s="47">
        <v>0</v>
      </c>
      <c r="X75" s="20">
        <v>0</v>
      </c>
      <c r="Y75" s="21">
        <v>0</v>
      </c>
    </row>
    <row r="76" spans="1:25" ht="13">
      <c r="A76" s="2" t="s">
        <v>275</v>
      </c>
      <c r="B76" s="2" t="s">
        <v>77</v>
      </c>
      <c r="C76" s="89" t="s">
        <v>297</v>
      </c>
      <c r="D76" s="129" t="s">
        <v>302</v>
      </c>
      <c r="E76" s="19">
        <v>0</v>
      </c>
      <c r="F76" s="20">
        <v>3.48</v>
      </c>
      <c r="G76" s="21">
        <v>3.48</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3.48</v>
      </c>
      <c r="Y76" s="21">
        <v>3.48</v>
      </c>
    </row>
    <row r="77" spans="1:25" ht="13">
      <c r="A77" s="2" t="s">
        <v>275</v>
      </c>
      <c r="B77" s="2" t="s">
        <v>78</v>
      </c>
      <c r="C77" s="89" t="s">
        <v>297</v>
      </c>
      <c r="D77" s="129" t="s">
        <v>302</v>
      </c>
      <c r="E77" s="19">
        <v>1086.25</v>
      </c>
      <c r="F77" s="20">
        <v>1516.7</v>
      </c>
      <c r="G77" s="21">
        <v>2602.9499999999998</v>
      </c>
      <c r="H77" s="19">
        <v>1790.3</v>
      </c>
      <c r="I77" s="20">
        <v>2955.15</v>
      </c>
      <c r="J77" s="21">
        <v>4745.45</v>
      </c>
      <c r="K77" s="19">
        <v>1135.75</v>
      </c>
      <c r="L77" s="20">
        <v>846.9</v>
      </c>
      <c r="M77" s="21">
        <v>1982.65</v>
      </c>
      <c r="N77" s="19">
        <v>1584.25</v>
      </c>
      <c r="O77" s="20">
        <v>1031.25</v>
      </c>
      <c r="P77" s="21">
        <v>2615.5</v>
      </c>
      <c r="Q77" s="19">
        <v>1831.65</v>
      </c>
      <c r="R77" s="20">
        <v>893.05</v>
      </c>
      <c r="S77" s="21">
        <v>2724.7</v>
      </c>
      <c r="T77" s="19">
        <v>0</v>
      </c>
      <c r="U77" s="20">
        <v>0</v>
      </c>
      <c r="V77" s="21">
        <v>0</v>
      </c>
      <c r="W77" s="47">
        <v>7428.2</v>
      </c>
      <c r="X77" s="20">
        <v>7243.05</v>
      </c>
      <c r="Y77" s="21">
        <v>14671.25</v>
      </c>
    </row>
    <row r="78" spans="1:25" ht="13">
      <c r="A78" s="2" t="s">
        <v>275</v>
      </c>
      <c r="B78" s="2" t="s">
        <v>79</v>
      </c>
      <c r="C78" s="89" t="s">
        <v>297</v>
      </c>
      <c r="D78" s="129" t="s">
        <v>302</v>
      </c>
      <c r="E78" s="19">
        <v>0</v>
      </c>
      <c r="F78" s="20">
        <v>4.72</v>
      </c>
      <c r="G78" s="21">
        <v>4.72</v>
      </c>
      <c r="H78" s="19">
        <v>0</v>
      </c>
      <c r="I78" s="20">
        <v>0</v>
      </c>
      <c r="J78" s="21">
        <v>0</v>
      </c>
      <c r="K78" s="19">
        <v>0</v>
      </c>
      <c r="L78" s="20">
        <v>0</v>
      </c>
      <c r="M78" s="21">
        <v>0</v>
      </c>
      <c r="N78" s="19">
        <v>0</v>
      </c>
      <c r="O78" s="20">
        <v>2.12</v>
      </c>
      <c r="P78" s="21">
        <v>2.12</v>
      </c>
      <c r="Q78" s="19">
        <v>0</v>
      </c>
      <c r="R78" s="20">
        <v>0</v>
      </c>
      <c r="S78" s="21">
        <v>0</v>
      </c>
      <c r="T78" s="19">
        <v>0</v>
      </c>
      <c r="U78" s="20">
        <v>0</v>
      </c>
      <c r="V78" s="21">
        <v>0</v>
      </c>
      <c r="W78" s="47">
        <v>0</v>
      </c>
      <c r="X78" s="20">
        <v>6.84</v>
      </c>
      <c r="Y78" s="21">
        <v>6.84</v>
      </c>
    </row>
    <row r="79" spans="1:25" ht="13">
      <c r="A79" s="2" t="s">
        <v>275</v>
      </c>
      <c r="B79" s="2" t="s">
        <v>80</v>
      </c>
      <c r="C79" s="89" t="s">
        <v>297</v>
      </c>
      <c r="D79" s="129" t="s">
        <v>302</v>
      </c>
      <c r="E79" s="19">
        <v>0</v>
      </c>
      <c r="F79" s="20">
        <v>0</v>
      </c>
      <c r="G79" s="21">
        <v>0</v>
      </c>
      <c r="H79" s="19">
        <v>2049.35</v>
      </c>
      <c r="I79" s="20">
        <v>1492.95</v>
      </c>
      <c r="J79" s="21">
        <v>3542.3</v>
      </c>
      <c r="K79" s="19">
        <v>1174.7</v>
      </c>
      <c r="L79" s="20">
        <v>1171.1500000000001</v>
      </c>
      <c r="M79" s="21">
        <v>2345.85</v>
      </c>
      <c r="N79" s="19">
        <v>1487.1</v>
      </c>
      <c r="O79" s="20">
        <v>621.35</v>
      </c>
      <c r="P79" s="21">
        <v>2108.4499999999998</v>
      </c>
      <c r="Q79" s="19">
        <v>1861.2</v>
      </c>
      <c r="R79" s="20">
        <v>629.35</v>
      </c>
      <c r="S79" s="21">
        <v>2490.5500000000002</v>
      </c>
      <c r="T79" s="19">
        <v>0</v>
      </c>
      <c r="U79" s="20">
        <v>0</v>
      </c>
      <c r="V79" s="21">
        <v>0</v>
      </c>
      <c r="W79" s="47">
        <v>6572.35</v>
      </c>
      <c r="X79" s="20">
        <v>3914.8</v>
      </c>
      <c r="Y79" s="21">
        <v>10487.15</v>
      </c>
    </row>
    <row r="80" spans="1:25" ht="13">
      <c r="A80" s="2" t="s">
        <v>275</v>
      </c>
      <c r="B80" s="2" t="s">
        <v>81</v>
      </c>
      <c r="C80" s="89" t="s">
        <v>297</v>
      </c>
      <c r="D80" s="129" t="s">
        <v>302</v>
      </c>
      <c r="E80" s="19">
        <v>0</v>
      </c>
      <c r="F80" s="20">
        <v>5.35</v>
      </c>
      <c r="G80" s="21">
        <v>5.35</v>
      </c>
      <c r="H80" s="19">
        <v>0</v>
      </c>
      <c r="I80" s="20">
        <v>0</v>
      </c>
      <c r="J80" s="21">
        <v>0</v>
      </c>
      <c r="K80" s="19">
        <v>0</v>
      </c>
      <c r="L80" s="20">
        <v>0</v>
      </c>
      <c r="M80" s="21">
        <v>0</v>
      </c>
      <c r="N80" s="19">
        <v>0</v>
      </c>
      <c r="O80" s="20">
        <v>0</v>
      </c>
      <c r="P80" s="21">
        <v>0</v>
      </c>
      <c r="Q80" s="19">
        <v>0</v>
      </c>
      <c r="R80" s="20">
        <v>1.75</v>
      </c>
      <c r="S80" s="21">
        <v>1.75</v>
      </c>
      <c r="T80" s="19">
        <v>0</v>
      </c>
      <c r="U80" s="20">
        <v>0</v>
      </c>
      <c r="V80" s="21">
        <v>0</v>
      </c>
      <c r="W80" s="47">
        <v>0</v>
      </c>
      <c r="X80" s="20">
        <v>7.1</v>
      </c>
      <c r="Y80" s="21">
        <v>7.1</v>
      </c>
    </row>
    <row r="81" spans="1:25" ht="13">
      <c r="A81" s="2" t="s">
        <v>275</v>
      </c>
      <c r="B81" s="2" t="s">
        <v>82</v>
      </c>
      <c r="C81" s="89" t="s">
        <v>297</v>
      </c>
      <c r="D81" s="129" t="s">
        <v>302</v>
      </c>
      <c r="E81" s="19">
        <v>435.1</v>
      </c>
      <c r="F81" s="20">
        <v>407.45</v>
      </c>
      <c r="G81" s="21">
        <v>842.55</v>
      </c>
      <c r="H81" s="19">
        <v>2169.4</v>
      </c>
      <c r="I81" s="20">
        <v>1112.9000000000001</v>
      </c>
      <c r="J81" s="21">
        <v>3282.3</v>
      </c>
      <c r="K81" s="19">
        <v>1903.1</v>
      </c>
      <c r="L81" s="20">
        <v>1296.7</v>
      </c>
      <c r="M81" s="21">
        <v>3199.8</v>
      </c>
      <c r="N81" s="19">
        <v>2854.95</v>
      </c>
      <c r="O81" s="20">
        <v>1312.25</v>
      </c>
      <c r="P81" s="21">
        <v>4167.2</v>
      </c>
      <c r="Q81" s="19">
        <v>746.45</v>
      </c>
      <c r="R81" s="20">
        <v>700.25</v>
      </c>
      <c r="S81" s="21">
        <v>1446.7</v>
      </c>
      <c r="T81" s="19">
        <v>0</v>
      </c>
      <c r="U81" s="20">
        <v>0</v>
      </c>
      <c r="V81" s="21">
        <v>0</v>
      </c>
      <c r="W81" s="47">
        <v>8109</v>
      </c>
      <c r="X81" s="20">
        <v>4829.55</v>
      </c>
      <c r="Y81" s="21">
        <v>12938.55</v>
      </c>
    </row>
    <row r="82" spans="1:25" ht="13">
      <c r="A82" s="2" t="s">
        <v>275</v>
      </c>
      <c r="B82" s="2" t="s">
        <v>83</v>
      </c>
      <c r="C82" s="89" t="s">
        <v>297</v>
      </c>
      <c r="D82" s="129" t="s">
        <v>302</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0</v>
      </c>
      <c r="V82" s="21">
        <v>0</v>
      </c>
      <c r="W82" s="47">
        <v>0</v>
      </c>
      <c r="X82" s="20">
        <v>0</v>
      </c>
      <c r="Y82" s="21">
        <v>0</v>
      </c>
    </row>
    <row r="83" spans="1:25" ht="13">
      <c r="A83" s="2" t="s">
        <v>275</v>
      </c>
      <c r="B83" s="2" t="s">
        <v>84</v>
      </c>
      <c r="C83" s="89" t="s">
        <v>297</v>
      </c>
      <c r="D83" s="129" t="s">
        <v>302</v>
      </c>
      <c r="E83" s="19">
        <v>931.9</v>
      </c>
      <c r="F83" s="20">
        <v>771.1</v>
      </c>
      <c r="G83" s="21">
        <v>1703</v>
      </c>
      <c r="H83" s="19">
        <v>1116.3499999999999</v>
      </c>
      <c r="I83" s="20">
        <v>2020.4</v>
      </c>
      <c r="J83" s="21">
        <v>3136.75</v>
      </c>
      <c r="K83" s="19">
        <v>690.9</v>
      </c>
      <c r="L83" s="20">
        <v>367.5</v>
      </c>
      <c r="M83" s="21">
        <v>1058.4000000000001</v>
      </c>
      <c r="N83" s="19">
        <v>1069.0999999999999</v>
      </c>
      <c r="O83" s="20">
        <v>1620.35</v>
      </c>
      <c r="P83" s="21">
        <v>2689.45</v>
      </c>
      <c r="Q83" s="19">
        <v>637.20000000000005</v>
      </c>
      <c r="R83" s="20">
        <v>582.20000000000005</v>
      </c>
      <c r="S83" s="21">
        <v>1219.4000000000001</v>
      </c>
      <c r="T83" s="19">
        <v>0</v>
      </c>
      <c r="U83" s="20">
        <v>0</v>
      </c>
      <c r="V83" s="21">
        <v>0</v>
      </c>
      <c r="W83" s="47">
        <v>4445.45</v>
      </c>
      <c r="X83" s="20">
        <v>5361.55</v>
      </c>
      <c r="Y83" s="21">
        <v>9807</v>
      </c>
    </row>
    <row r="84" spans="1:25" ht="13">
      <c r="A84" s="2" t="s">
        <v>275</v>
      </c>
      <c r="B84" s="2" t="s">
        <v>85</v>
      </c>
      <c r="C84" s="89" t="s">
        <v>297</v>
      </c>
      <c r="D84" s="129" t="s">
        <v>302</v>
      </c>
      <c r="E84" s="19">
        <v>32223.5</v>
      </c>
      <c r="F84" s="20">
        <v>7918.45</v>
      </c>
      <c r="G84" s="21">
        <v>40141.949999999997</v>
      </c>
      <c r="H84" s="19">
        <v>32770.050000000003</v>
      </c>
      <c r="I84" s="20">
        <v>7649.7</v>
      </c>
      <c r="J84" s="21">
        <v>40419.75</v>
      </c>
      <c r="K84" s="19">
        <v>23557.8</v>
      </c>
      <c r="L84" s="20">
        <v>7604.65</v>
      </c>
      <c r="M84" s="21">
        <v>31162.45</v>
      </c>
      <c r="N84" s="19">
        <v>13834.95</v>
      </c>
      <c r="O84" s="20">
        <v>8694.7999999999993</v>
      </c>
      <c r="P84" s="21">
        <v>22529.75</v>
      </c>
      <c r="Q84" s="19">
        <v>14196.1</v>
      </c>
      <c r="R84" s="20">
        <v>6555.65</v>
      </c>
      <c r="S84" s="21">
        <v>20751.75</v>
      </c>
      <c r="T84" s="19">
        <v>25500.65</v>
      </c>
      <c r="U84" s="20">
        <v>5007.8500000000004</v>
      </c>
      <c r="V84" s="21">
        <v>30508.5</v>
      </c>
      <c r="W84" s="47">
        <v>142083.04999999999</v>
      </c>
      <c r="X84" s="20">
        <v>43431.1</v>
      </c>
      <c r="Y84" s="21">
        <v>185514.15</v>
      </c>
    </row>
    <row r="85" spans="1:25" ht="13">
      <c r="A85" s="2" t="s">
        <v>275</v>
      </c>
      <c r="B85" s="2" t="s">
        <v>86</v>
      </c>
      <c r="C85" s="89" t="s">
        <v>297</v>
      </c>
      <c r="D85" s="129" t="s">
        <v>302</v>
      </c>
      <c r="E85" s="19">
        <v>9628.75</v>
      </c>
      <c r="F85" s="20">
        <v>1510.1</v>
      </c>
      <c r="G85" s="21">
        <v>11138.85</v>
      </c>
      <c r="H85" s="19">
        <v>34840.050000000003</v>
      </c>
      <c r="I85" s="20">
        <v>4819.45</v>
      </c>
      <c r="J85" s="21">
        <v>39659.5</v>
      </c>
      <c r="K85" s="19">
        <v>26152.95</v>
      </c>
      <c r="L85" s="20">
        <v>5478.85</v>
      </c>
      <c r="M85" s="21">
        <v>31631.8</v>
      </c>
      <c r="N85" s="19">
        <v>15884.8</v>
      </c>
      <c r="O85" s="20">
        <v>5918.25</v>
      </c>
      <c r="P85" s="21">
        <v>21803.05</v>
      </c>
      <c r="Q85" s="19">
        <v>18294.099999999999</v>
      </c>
      <c r="R85" s="20">
        <v>4016.6</v>
      </c>
      <c r="S85" s="21">
        <v>22310.7</v>
      </c>
      <c r="T85" s="19">
        <v>25904.9</v>
      </c>
      <c r="U85" s="20">
        <v>4283.8999999999996</v>
      </c>
      <c r="V85" s="21">
        <v>30188.799999999999</v>
      </c>
      <c r="W85" s="47">
        <v>130705.55</v>
      </c>
      <c r="X85" s="20">
        <v>26027.15</v>
      </c>
      <c r="Y85" s="21">
        <v>156732.70000000001</v>
      </c>
    </row>
    <row r="86" spans="1:25" ht="13">
      <c r="A86" s="2" t="s">
        <v>275</v>
      </c>
      <c r="B86" s="2" t="s">
        <v>87</v>
      </c>
      <c r="C86" s="89" t="s">
        <v>297</v>
      </c>
      <c r="D86" s="129" t="s">
        <v>302</v>
      </c>
      <c r="E86" s="19">
        <v>64.95</v>
      </c>
      <c r="F86" s="20">
        <v>558.45000000000005</v>
      </c>
      <c r="G86" s="21">
        <v>623.4</v>
      </c>
      <c r="H86" s="19">
        <v>56.5</v>
      </c>
      <c r="I86" s="20">
        <v>1143.2</v>
      </c>
      <c r="J86" s="21">
        <v>1199.7</v>
      </c>
      <c r="K86" s="19">
        <v>103.2</v>
      </c>
      <c r="L86" s="20">
        <v>421.65</v>
      </c>
      <c r="M86" s="21">
        <v>524.85</v>
      </c>
      <c r="N86" s="19">
        <v>6.45</v>
      </c>
      <c r="O86" s="20">
        <v>172.7</v>
      </c>
      <c r="P86" s="21">
        <v>179.15</v>
      </c>
      <c r="Q86" s="19">
        <v>121.35</v>
      </c>
      <c r="R86" s="20">
        <v>853.9</v>
      </c>
      <c r="S86" s="21">
        <v>975.25</v>
      </c>
      <c r="T86" s="19">
        <v>41.2</v>
      </c>
      <c r="U86" s="20">
        <v>946.2</v>
      </c>
      <c r="V86" s="21">
        <v>987.4</v>
      </c>
      <c r="W86" s="47">
        <v>393.65</v>
      </c>
      <c r="X86" s="20">
        <v>4096.1000000000004</v>
      </c>
      <c r="Y86" s="21">
        <v>4489.75</v>
      </c>
    </row>
    <row r="87" spans="1:25" ht="13">
      <c r="A87" s="2" t="s">
        <v>275</v>
      </c>
      <c r="B87" s="2" t="s">
        <v>88</v>
      </c>
      <c r="C87" s="89" t="s">
        <v>297</v>
      </c>
      <c r="D87" s="129" t="s">
        <v>302</v>
      </c>
      <c r="E87" s="19">
        <v>159.75</v>
      </c>
      <c r="F87" s="20">
        <v>826.8</v>
      </c>
      <c r="G87" s="21">
        <v>986.55</v>
      </c>
      <c r="H87" s="19">
        <v>9.85</v>
      </c>
      <c r="I87" s="20">
        <v>665.25</v>
      </c>
      <c r="J87" s="21">
        <v>675.1</v>
      </c>
      <c r="K87" s="19">
        <v>77.3</v>
      </c>
      <c r="L87" s="20">
        <v>668.4</v>
      </c>
      <c r="M87" s="21">
        <v>745.7</v>
      </c>
      <c r="N87" s="19">
        <v>139.25</v>
      </c>
      <c r="O87" s="20">
        <v>358.9</v>
      </c>
      <c r="P87" s="21">
        <v>498.15</v>
      </c>
      <c r="Q87" s="19">
        <v>56.95</v>
      </c>
      <c r="R87" s="20">
        <v>148.30000000000001</v>
      </c>
      <c r="S87" s="21">
        <v>205.25</v>
      </c>
      <c r="T87" s="19">
        <v>0</v>
      </c>
      <c r="U87" s="20">
        <v>384.05</v>
      </c>
      <c r="V87" s="21">
        <v>384.05</v>
      </c>
      <c r="W87" s="47">
        <v>443.1</v>
      </c>
      <c r="X87" s="20">
        <v>3051.7</v>
      </c>
      <c r="Y87" s="21">
        <v>3494.8</v>
      </c>
    </row>
    <row r="88" spans="1:25" ht="13">
      <c r="A88" s="2" t="s">
        <v>275</v>
      </c>
      <c r="B88" s="2" t="s">
        <v>89</v>
      </c>
      <c r="C88" s="89" t="s">
        <v>297</v>
      </c>
      <c r="D88" s="129" t="s">
        <v>298</v>
      </c>
      <c r="E88" s="19">
        <v>7785.98</v>
      </c>
      <c r="F88" s="20">
        <v>11499.84</v>
      </c>
      <c r="G88" s="21">
        <v>19285.82</v>
      </c>
      <c r="H88" s="19">
        <v>16043.5</v>
      </c>
      <c r="I88" s="20">
        <v>11210.73</v>
      </c>
      <c r="J88" s="21">
        <v>27254.23</v>
      </c>
      <c r="K88" s="19">
        <v>10620.62</v>
      </c>
      <c r="L88" s="20">
        <v>9222.5499999999993</v>
      </c>
      <c r="M88" s="21">
        <v>19843.169999999998</v>
      </c>
      <c r="N88" s="19">
        <v>6504.65</v>
      </c>
      <c r="O88" s="20">
        <v>18005.04</v>
      </c>
      <c r="P88" s="21">
        <v>24509.69</v>
      </c>
      <c r="Q88" s="19">
        <v>935.68</v>
      </c>
      <c r="R88" s="20">
        <v>1667.95</v>
      </c>
      <c r="S88" s="21">
        <v>2603.63</v>
      </c>
      <c r="T88" s="19">
        <v>15992.45</v>
      </c>
      <c r="U88" s="20">
        <v>6603.4</v>
      </c>
      <c r="V88" s="21">
        <v>22595.85</v>
      </c>
      <c r="W88" s="47">
        <v>57882.879999999997</v>
      </c>
      <c r="X88" s="20">
        <v>58209.51</v>
      </c>
      <c r="Y88" s="21">
        <v>116092.39</v>
      </c>
    </row>
    <row r="89" spans="1:25" ht="13">
      <c r="A89" s="2" t="s">
        <v>275</v>
      </c>
      <c r="B89" s="2" t="s">
        <v>90</v>
      </c>
      <c r="C89" s="89" t="s">
        <v>297</v>
      </c>
      <c r="D89" s="129" t="s">
        <v>302</v>
      </c>
      <c r="E89" s="19">
        <v>0</v>
      </c>
      <c r="F89" s="20">
        <v>0</v>
      </c>
      <c r="G89" s="21">
        <v>0</v>
      </c>
      <c r="H89" s="19">
        <v>0</v>
      </c>
      <c r="I89" s="20">
        <v>0</v>
      </c>
      <c r="J89" s="21">
        <v>0</v>
      </c>
      <c r="K89" s="19">
        <v>0</v>
      </c>
      <c r="L89" s="20">
        <v>0</v>
      </c>
      <c r="M89" s="21">
        <v>0</v>
      </c>
      <c r="N89" s="19">
        <v>0</v>
      </c>
      <c r="O89" s="20">
        <v>0</v>
      </c>
      <c r="P89" s="21">
        <v>0</v>
      </c>
      <c r="Q89" s="19">
        <v>0</v>
      </c>
      <c r="R89" s="20">
        <v>0</v>
      </c>
      <c r="S89" s="21">
        <v>0</v>
      </c>
      <c r="T89" s="19">
        <v>0</v>
      </c>
      <c r="U89" s="20">
        <v>0</v>
      </c>
      <c r="V89" s="21">
        <v>0</v>
      </c>
      <c r="W89" s="47">
        <v>0</v>
      </c>
      <c r="X89" s="20">
        <v>0</v>
      </c>
      <c r="Y89" s="21">
        <v>0</v>
      </c>
    </row>
    <row r="90" spans="1:25" ht="13">
      <c r="A90" s="2" t="s">
        <v>275</v>
      </c>
      <c r="B90" s="2" t="s">
        <v>91</v>
      </c>
      <c r="C90" s="89" t="s">
        <v>297</v>
      </c>
      <c r="D90" s="129" t="s">
        <v>302</v>
      </c>
      <c r="E90" s="19">
        <v>342.25</v>
      </c>
      <c r="F90" s="20">
        <v>247</v>
      </c>
      <c r="G90" s="21">
        <v>589.25</v>
      </c>
      <c r="H90" s="19">
        <v>0</v>
      </c>
      <c r="I90" s="20">
        <v>0</v>
      </c>
      <c r="J90" s="21">
        <v>0</v>
      </c>
      <c r="K90" s="19">
        <v>0</v>
      </c>
      <c r="L90" s="20">
        <v>0</v>
      </c>
      <c r="M90" s="21">
        <v>0</v>
      </c>
      <c r="N90" s="19">
        <v>51.15</v>
      </c>
      <c r="O90" s="20">
        <v>85.9</v>
      </c>
      <c r="P90" s="21">
        <v>137.05000000000001</v>
      </c>
      <c r="Q90" s="19">
        <v>0</v>
      </c>
      <c r="R90" s="20">
        <v>0</v>
      </c>
      <c r="S90" s="21">
        <v>0</v>
      </c>
      <c r="T90" s="19">
        <v>128.80000000000001</v>
      </c>
      <c r="U90" s="20">
        <v>393.75</v>
      </c>
      <c r="V90" s="21">
        <v>522.54999999999995</v>
      </c>
      <c r="W90" s="47">
        <v>522.20000000000005</v>
      </c>
      <c r="X90" s="20">
        <v>726.65</v>
      </c>
      <c r="Y90" s="21">
        <v>1248.8499999999999</v>
      </c>
    </row>
    <row r="91" spans="1:25" ht="13">
      <c r="A91" s="2" t="s">
        <v>275</v>
      </c>
      <c r="B91" s="2" t="s">
        <v>92</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row>
    <row r="92" spans="1:25" ht="13">
      <c r="A92" s="2" t="s">
        <v>275</v>
      </c>
      <c r="B92" s="2" t="s">
        <v>93</v>
      </c>
      <c r="C92" s="89" t="s">
        <v>297</v>
      </c>
      <c r="D92" s="129" t="s">
        <v>302</v>
      </c>
      <c r="E92" s="19">
        <v>529.35</v>
      </c>
      <c r="F92" s="20">
        <v>500.1</v>
      </c>
      <c r="G92" s="21">
        <v>1029.45</v>
      </c>
      <c r="H92" s="19">
        <v>0</v>
      </c>
      <c r="I92" s="20">
        <v>0</v>
      </c>
      <c r="J92" s="21">
        <v>0</v>
      </c>
      <c r="K92" s="19">
        <v>79.75</v>
      </c>
      <c r="L92" s="20">
        <v>205</v>
      </c>
      <c r="M92" s="21">
        <v>284.75</v>
      </c>
      <c r="N92" s="19">
        <v>102.25</v>
      </c>
      <c r="O92" s="20">
        <v>220.4</v>
      </c>
      <c r="P92" s="21">
        <v>322.64999999999998</v>
      </c>
      <c r="Q92" s="19">
        <v>0</v>
      </c>
      <c r="R92" s="20">
        <v>0</v>
      </c>
      <c r="S92" s="21">
        <v>0</v>
      </c>
      <c r="T92" s="19">
        <v>0</v>
      </c>
      <c r="U92" s="20">
        <v>0</v>
      </c>
      <c r="V92" s="21">
        <v>0</v>
      </c>
      <c r="W92" s="47">
        <v>711.35</v>
      </c>
      <c r="X92" s="20">
        <v>925.5</v>
      </c>
      <c r="Y92" s="21">
        <v>1636.85</v>
      </c>
    </row>
    <row r="93" spans="1:25" ht="13">
      <c r="A93" s="2" t="s">
        <v>275</v>
      </c>
      <c r="B93" s="2" t="s">
        <v>94</v>
      </c>
      <c r="C93" s="89" t="s">
        <v>297</v>
      </c>
      <c r="D93" s="129" t="s">
        <v>302</v>
      </c>
      <c r="E93" s="19">
        <v>0</v>
      </c>
      <c r="F93" s="20">
        <v>0</v>
      </c>
      <c r="G93" s="21">
        <v>0</v>
      </c>
      <c r="H93" s="19">
        <v>0</v>
      </c>
      <c r="I93" s="20">
        <v>0</v>
      </c>
      <c r="J93" s="21">
        <v>0</v>
      </c>
      <c r="K93" s="19">
        <v>0.15</v>
      </c>
      <c r="L93" s="20">
        <v>0.52</v>
      </c>
      <c r="M93" s="21">
        <v>0.67</v>
      </c>
      <c r="N93" s="19">
        <v>0</v>
      </c>
      <c r="O93" s="20">
        <v>0</v>
      </c>
      <c r="P93" s="21">
        <v>0</v>
      </c>
      <c r="Q93" s="19">
        <v>0.08</v>
      </c>
      <c r="R93" s="20">
        <v>0.77</v>
      </c>
      <c r="S93" s="21">
        <v>0.85</v>
      </c>
      <c r="T93" s="19">
        <v>4.1500000000000004</v>
      </c>
      <c r="U93" s="20">
        <v>1.38</v>
      </c>
      <c r="V93" s="21">
        <v>5.53</v>
      </c>
      <c r="W93" s="47">
        <v>4.38</v>
      </c>
      <c r="X93" s="20">
        <v>2.67</v>
      </c>
      <c r="Y93" s="21">
        <v>7.05</v>
      </c>
    </row>
    <row r="94" spans="1:25" ht="13">
      <c r="A94" s="2" t="s">
        <v>275</v>
      </c>
      <c r="B94" s="2" t="s">
        <v>95</v>
      </c>
      <c r="C94" s="89" t="s">
        <v>297</v>
      </c>
      <c r="D94" s="129" t="s">
        <v>302</v>
      </c>
      <c r="E94" s="19">
        <v>2392.36</v>
      </c>
      <c r="F94" s="20">
        <v>2948.68</v>
      </c>
      <c r="G94" s="21">
        <v>5341.04</v>
      </c>
      <c r="H94" s="19">
        <v>1623</v>
      </c>
      <c r="I94" s="20">
        <v>2719.56</v>
      </c>
      <c r="J94" s="21">
        <v>4342.5600000000004</v>
      </c>
      <c r="K94" s="19">
        <v>2752.96</v>
      </c>
      <c r="L94" s="20">
        <v>2197.1999999999998</v>
      </c>
      <c r="M94" s="21">
        <v>4950.16</v>
      </c>
      <c r="N94" s="19">
        <v>2703.68</v>
      </c>
      <c r="O94" s="20">
        <v>4274.6000000000004</v>
      </c>
      <c r="P94" s="21">
        <v>6978.28</v>
      </c>
      <c r="Q94" s="19">
        <v>2635.72</v>
      </c>
      <c r="R94" s="20">
        <v>3928.12</v>
      </c>
      <c r="S94" s="21">
        <v>6563.84</v>
      </c>
      <c r="T94" s="19">
        <v>2612.2399999999998</v>
      </c>
      <c r="U94" s="20">
        <v>2471</v>
      </c>
      <c r="V94" s="21">
        <v>5083.24</v>
      </c>
      <c r="W94" s="47">
        <v>14719.96</v>
      </c>
      <c r="X94" s="20">
        <v>18539.16</v>
      </c>
      <c r="Y94" s="21">
        <v>33259.120000000003</v>
      </c>
    </row>
    <row r="95" spans="1:25" ht="13">
      <c r="A95" s="2" t="s">
        <v>275</v>
      </c>
      <c r="B95" s="2" t="s">
        <v>96</v>
      </c>
      <c r="C95" s="89" t="s">
        <v>297</v>
      </c>
      <c r="D95" s="129" t="s">
        <v>302</v>
      </c>
      <c r="E95" s="19">
        <v>1430.36</v>
      </c>
      <c r="F95" s="20">
        <v>3483.2</v>
      </c>
      <c r="G95" s="21">
        <v>4913.5600000000004</v>
      </c>
      <c r="H95" s="19">
        <v>709.32</v>
      </c>
      <c r="I95" s="20">
        <v>2883.92</v>
      </c>
      <c r="J95" s="21">
        <v>3593.24</v>
      </c>
      <c r="K95" s="19">
        <v>3361.24</v>
      </c>
      <c r="L95" s="20">
        <v>3114.16</v>
      </c>
      <c r="M95" s="21">
        <v>6475.4</v>
      </c>
      <c r="N95" s="19">
        <v>2064.08</v>
      </c>
      <c r="O95" s="20">
        <v>3432.64</v>
      </c>
      <c r="P95" s="21">
        <v>5496.72</v>
      </c>
      <c r="Q95" s="19">
        <v>2010.24</v>
      </c>
      <c r="R95" s="20">
        <v>3499.56</v>
      </c>
      <c r="S95" s="21">
        <v>5509.8</v>
      </c>
      <c r="T95" s="19">
        <v>1654.52</v>
      </c>
      <c r="U95" s="20">
        <v>2332.52</v>
      </c>
      <c r="V95" s="21">
        <v>3987.04</v>
      </c>
      <c r="W95" s="47">
        <v>11229.76</v>
      </c>
      <c r="X95" s="20">
        <v>18746</v>
      </c>
      <c r="Y95" s="21">
        <v>29975.759999999998</v>
      </c>
    </row>
    <row r="96" spans="1:25" ht="13">
      <c r="A96" s="2" t="s">
        <v>275</v>
      </c>
      <c r="B96" s="2" t="s">
        <v>97</v>
      </c>
      <c r="C96" s="89" t="s">
        <v>297</v>
      </c>
      <c r="D96" s="129" t="s">
        <v>302</v>
      </c>
      <c r="E96" s="19">
        <v>2021.16</v>
      </c>
      <c r="F96" s="20">
        <v>2020.32</v>
      </c>
      <c r="G96" s="21">
        <v>4041.48</v>
      </c>
      <c r="H96" s="19">
        <v>1900.92</v>
      </c>
      <c r="I96" s="20">
        <v>617.28</v>
      </c>
      <c r="J96" s="21">
        <v>2518.1999999999998</v>
      </c>
      <c r="K96" s="19">
        <v>4764.12</v>
      </c>
      <c r="L96" s="20">
        <v>2135.4</v>
      </c>
      <c r="M96" s="21">
        <v>6899.52</v>
      </c>
      <c r="N96" s="19">
        <v>2040.88</v>
      </c>
      <c r="O96" s="20">
        <v>3212.48</v>
      </c>
      <c r="P96" s="21">
        <v>5253.36</v>
      </c>
      <c r="Q96" s="19">
        <v>2943.2</v>
      </c>
      <c r="R96" s="20">
        <v>4644.88</v>
      </c>
      <c r="S96" s="21">
        <v>7588.08</v>
      </c>
      <c r="T96" s="19">
        <v>2081.6799999999998</v>
      </c>
      <c r="U96" s="20">
        <v>2283.36</v>
      </c>
      <c r="V96" s="21">
        <v>4365.04</v>
      </c>
      <c r="W96" s="47">
        <v>15751.96</v>
      </c>
      <c r="X96" s="20">
        <v>14913.72</v>
      </c>
      <c r="Y96" s="21">
        <v>30665.68</v>
      </c>
    </row>
    <row r="97" spans="1:25" ht="13">
      <c r="A97" s="2" t="s">
        <v>276</v>
      </c>
      <c r="B97" s="2" t="s">
        <v>98</v>
      </c>
      <c r="C97" s="89" t="s">
        <v>297</v>
      </c>
      <c r="D97" s="129" t="s">
        <v>302</v>
      </c>
      <c r="E97" s="19">
        <v>9278.1200000000008</v>
      </c>
      <c r="F97" s="20">
        <v>11.1</v>
      </c>
      <c r="G97" s="21">
        <v>9289.2199999999993</v>
      </c>
      <c r="H97" s="19">
        <v>5414.26</v>
      </c>
      <c r="I97" s="20">
        <v>257.77999999999997</v>
      </c>
      <c r="J97" s="21">
        <v>5672.04</v>
      </c>
      <c r="K97" s="19">
        <v>2238.1799999999998</v>
      </c>
      <c r="L97" s="20">
        <v>579.62</v>
      </c>
      <c r="M97" s="21">
        <v>2817.8</v>
      </c>
      <c r="N97" s="19">
        <v>4.74</v>
      </c>
      <c r="O97" s="20">
        <v>4870.8</v>
      </c>
      <c r="P97" s="21">
        <v>4875.54</v>
      </c>
      <c r="Q97" s="19">
        <v>3.54</v>
      </c>
      <c r="R97" s="20">
        <v>4862.04</v>
      </c>
      <c r="S97" s="21">
        <v>4865.58</v>
      </c>
      <c r="T97" s="19">
        <v>36.119999999999997</v>
      </c>
      <c r="U97" s="20">
        <v>5133.78</v>
      </c>
      <c r="V97" s="21">
        <v>5169.8999999999996</v>
      </c>
      <c r="W97" s="47">
        <v>16974.96</v>
      </c>
      <c r="X97" s="20">
        <v>15715.12</v>
      </c>
      <c r="Y97" s="21">
        <v>32690.080000000002</v>
      </c>
    </row>
    <row r="98" spans="1:25" ht="13">
      <c r="A98" s="2" t="s">
        <v>277</v>
      </c>
      <c r="B98" s="2" t="s">
        <v>99</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row>
    <row r="99" spans="1:25" ht="13">
      <c r="A99" s="2" t="s">
        <v>277</v>
      </c>
      <c r="B99" s="2" t="s">
        <v>100</v>
      </c>
      <c r="C99" s="89" t="s">
        <v>297</v>
      </c>
      <c r="D99" s="129" t="s">
        <v>302</v>
      </c>
      <c r="E99" s="19">
        <v>14815.3</v>
      </c>
      <c r="F99" s="20">
        <v>3135.75</v>
      </c>
      <c r="G99" s="21">
        <v>17951.05</v>
      </c>
      <c r="H99" s="19">
        <v>20883.8</v>
      </c>
      <c r="I99" s="20">
        <v>5800.05</v>
      </c>
      <c r="J99" s="21">
        <v>26683.85</v>
      </c>
      <c r="K99" s="19">
        <v>0</v>
      </c>
      <c r="L99" s="20">
        <v>0</v>
      </c>
      <c r="M99" s="21">
        <v>0</v>
      </c>
      <c r="N99" s="19">
        <v>0</v>
      </c>
      <c r="O99" s="20">
        <v>0</v>
      </c>
      <c r="P99" s="21">
        <v>0</v>
      </c>
      <c r="Q99" s="19">
        <v>6502.7</v>
      </c>
      <c r="R99" s="20">
        <v>1840.75</v>
      </c>
      <c r="S99" s="21">
        <v>8343.4500000000007</v>
      </c>
      <c r="T99" s="19">
        <v>20903.900000000001</v>
      </c>
      <c r="U99" s="20">
        <v>4991.2</v>
      </c>
      <c r="V99" s="21">
        <v>25895.1</v>
      </c>
      <c r="W99" s="47">
        <v>63105.7</v>
      </c>
      <c r="X99" s="20">
        <v>15767.75</v>
      </c>
      <c r="Y99" s="21">
        <v>78873.45</v>
      </c>
    </row>
    <row r="100" spans="1:25" ht="13">
      <c r="A100" s="2" t="s">
        <v>277</v>
      </c>
      <c r="B100" s="2" t="s">
        <v>101</v>
      </c>
      <c r="C100" s="89" t="s">
        <v>297</v>
      </c>
      <c r="D100" s="129" t="s">
        <v>303</v>
      </c>
      <c r="E100" s="19">
        <v>20587.3</v>
      </c>
      <c r="F100" s="20">
        <v>5807.5</v>
      </c>
      <c r="G100" s="21">
        <v>26394.799999999999</v>
      </c>
      <c r="H100" s="19">
        <v>18719.25</v>
      </c>
      <c r="I100" s="20">
        <v>7357.85</v>
      </c>
      <c r="J100" s="21">
        <v>26077.1</v>
      </c>
      <c r="K100" s="19">
        <v>2706.6</v>
      </c>
      <c r="L100" s="20">
        <v>1749.9</v>
      </c>
      <c r="M100" s="21">
        <v>4456.5</v>
      </c>
      <c r="N100" s="19">
        <v>10200.299999999999</v>
      </c>
      <c r="O100" s="20">
        <v>8054.75</v>
      </c>
      <c r="P100" s="21">
        <v>18255.05</v>
      </c>
      <c r="Q100" s="19">
        <v>8424.2999999999993</v>
      </c>
      <c r="R100" s="20">
        <v>5463.3</v>
      </c>
      <c r="S100" s="21">
        <v>13887.6</v>
      </c>
      <c r="T100" s="19">
        <v>14272.05</v>
      </c>
      <c r="U100" s="20">
        <v>5199.2</v>
      </c>
      <c r="V100" s="21">
        <v>19471.25</v>
      </c>
      <c r="W100" s="47">
        <v>74909.8</v>
      </c>
      <c r="X100" s="20">
        <v>33632.5</v>
      </c>
      <c r="Y100" s="21">
        <v>108542.3</v>
      </c>
    </row>
    <row r="101" spans="1:25" ht="13">
      <c r="A101" s="2" t="s">
        <v>277</v>
      </c>
      <c r="B101" s="2" t="s">
        <v>102</v>
      </c>
      <c r="C101" s="89" t="s">
        <v>297</v>
      </c>
      <c r="D101" s="129" t="s">
        <v>303</v>
      </c>
      <c r="E101" s="19">
        <v>23047.1</v>
      </c>
      <c r="F101" s="20">
        <v>3455.25</v>
      </c>
      <c r="G101" s="21">
        <v>26502.35</v>
      </c>
      <c r="H101" s="19">
        <v>21394.7</v>
      </c>
      <c r="I101" s="20">
        <v>4694.25</v>
      </c>
      <c r="J101" s="21">
        <v>26088.95</v>
      </c>
      <c r="K101" s="19">
        <v>12872.1</v>
      </c>
      <c r="L101" s="20">
        <v>9989.7000000000007</v>
      </c>
      <c r="M101" s="21">
        <v>22861.8</v>
      </c>
      <c r="N101" s="19">
        <v>10974.2</v>
      </c>
      <c r="O101" s="20">
        <v>9666.25</v>
      </c>
      <c r="P101" s="21">
        <v>20640.45</v>
      </c>
      <c r="Q101" s="19">
        <v>9819.75</v>
      </c>
      <c r="R101" s="20">
        <v>6274.95</v>
      </c>
      <c r="S101" s="21">
        <v>16094.7</v>
      </c>
      <c r="T101" s="19">
        <v>13274.85</v>
      </c>
      <c r="U101" s="20">
        <v>5062.3500000000004</v>
      </c>
      <c r="V101" s="21">
        <v>18337.2</v>
      </c>
      <c r="W101" s="47">
        <v>91382.7</v>
      </c>
      <c r="X101" s="20">
        <v>39142.75</v>
      </c>
      <c r="Y101" s="21">
        <v>130525.45</v>
      </c>
    </row>
    <row r="102" spans="1:25" ht="13">
      <c r="A102" s="2" t="s">
        <v>277</v>
      </c>
      <c r="B102" s="2" t="s">
        <v>103</v>
      </c>
      <c r="C102" s="89" t="s">
        <v>297</v>
      </c>
      <c r="D102" s="129" t="s">
        <v>303</v>
      </c>
      <c r="E102" s="19">
        <v>9020.15</v>
      </c>
      <c r="F102" s="20">
        <v>93791.85</v>
      </c>
      <c r="G102" s="21">
        <v>102812</v>
      </c>
      <c r="H102" s="19">
        <v>13365.1</v>
      </c>
      <c r="I102" s="20">
        <v>51376.25</v>
      </c>
      <c r="J102" s="21">
        <v>64741.35</v>
      </c>
      <c r="K102" s="19">
        <v>19128.2</v>
      </c>
      <c r="L102" s="20">
        <v>9799.1</v>
      </c>
      <c r="M102" s="21">
        <v>28927.3</v>
      </c>
      <c r="N102" s="19">
        <v>10688.15</v>
      </c>
      <c r="O102" s="20">
        <v>40818.25</v>
      </c>
      <c r="P102" s="21">
        <v>51506.400000000001</v>
      </c>
      <c r="Q102" s="19">
        <v>9957.1</v>
      </c>
      <c r="R102" s="20">
        <v>7485.8</v>
      </c>
      <c r="S102" s="21">
        <v>17442.900000000001</v>
      </c>
      <c r="T102" s="19">
        <v>9815.6</v>
      </c>
      <c r="U102" s="20">
        <v>49200.3</v>
      </c>
      <c r="V102" s="21">
        <v>59015.9</v>
      </c>
      <c r="W102" s="47">
        <v>71974.3</v>
      </c>
      <c r="X102" s="20">
        <v>252471.55</v>
      </c>
      <c r="Y102" s="21">
        <v>324445.84999999998</v>
      </c>
    </row>
    <row r="103" spans="1:25" ht="13">
      <c r="A103" s="2" t="s">
        <v>277</v>
      </c>
      <c r="B103" s="2" t="s">
        <v>104</v>
      </c>
      <c r="C103" s="89" t="s">
        <v>297</v>
      </c>
      <c r="D103" s="129" t="s">
        <v>303</v>
      </c>
      <c r="E103" s="19">
        <v>29489.45</v>
      </c>
      <c r="F103" s="20">
        <v>4774.3500000000004</v>
      </c>
      <c r="G103" s="21">
        <v>34263.800000000003</v>
      </c>
      <c r="H103" s="19">
        <v>21587.15</v>
      </c>
      <c r="I103" s="20">
        <v>5024.45</v>
      </c>
      <c r="J103" s="21">
        <v>26611.599999999999</v>
      </c>
      <c r="K103" s="19">
        <v>18458.75</v>
      </c>
      <c r="L103" s="20">
        <v>4377.8500000000004</v>
      </c>
      <c r="M103" s="21">
        <v>22836.6</v>
      </c>
      <c r="N103" s="19">
        <v>14017.3</v>
      </c>
      <c r="O103" s="20">
        <v>6888.25</v>
      </c>
      <c r="P103" s="21">
        <v>20905.55</v>
      </c>
      <c r="Q103" s="19">
        <v>10556.4</v>
      </c>
      <c r="R103" s="20">
        <v>6450.85</v>
      </c>
      <c r="S103" s="21">
        <v>17007.25</v>
      </c>
      <c r="T103" s="19">
        <v>17284.3</v>
      </c>
      <c r="U103" s="20">
        <v>3473.85</v>
      </c>
      <c r="V103" s="21">
        <v>20758.150000000001</v>
      </c>
      <c r="W103" s="47">
        <v>111393.35</v>
      </c>
      <c r="X103" s="20">
        <v>30989.599999999999</v>
      </c>
      <c r="Y103" s="21">
        <v>142382.95000000001</v>
      </c>
    </row>
    <row r="104" spans="1:25" ht="13">
      <c r="A104" s="2" t="s">
        <v>277</v>
      </c>
      <c r="B104" s="2" t="s">
        <v>105</v>
      </c>
      <c r="C104" s="89" t="s">
        <v>297</v>
      </c>
      <c r="D104" s="129" t="s">
        <v>302</v>
      </c>
      <c r="E104" s="19">
        <v>21171.15</v>
      </c>
      <c r="F104" s="20">
        <v>7152.65</v>
      </c>
      <c r="G104" s="21">
        <v>28323.8</v>
      </c>
      <c r="H104" s="19">
        <v>0</v>
      </c>
      <c r="I104" s="20">
        <v>0</v>
      </c>
      <c r="J104" s="21">
        <v>0</v>
      </c>
      <c r="K104" s="19">
        <v>5024.3</v>
      </c>
      <c r="L104" s="20">
        <v>1818.2</v>
      </c>
      <c r="M104" s="21">
        <v>6842.5</v>
      </c>
      <c r="N104" s="19">
        <v>2017.55</v>
      </c>
      <c r="O104" s="20">
        <v>2375.9499999999998</v>
      </c>
      <c r="P104" s="21">
        <v>4393.5</v>
      </c>
      <c r="Q104" s="19">
        <v>6885.15</v>
      </c>
      <c r="R104" s="20">
        <v>5508.45</v>
      </c>
      <c r="S104" s="21">
        <v>12393.6</v>
      </c>
      <c r="T104" s="19">
        <v>10786.1</v>
      </c>
      <c r="U104" s="20">
        <v>4488.8500000000004</v>
      </c>
      <c r="V104" s="21">
        <v>15274.95</v>
      </c>
      <c r="W104" s="47">
        <v>45884.25</v>
      </c>
      <c r="X104" s="20">
        <v>21344.1</v>
      </c>
      <c r="Y104" s="21">
        <v>67228.350000000006</v>
      </c>
    </row>
    <row r="105" spans="1:25" ht="13">
      <c r="A105" s="2" t="s">
        <v>277</v>
      </c>
      <c r="B105" s="2" t="s">
        <v>106</v>
      </c>
      <c r="C105" s="89" t="s">
        <v>297</v>
      </c>
      <c r="D105" s="129" t="s">
        <v>302</v>
      </c>
      <c r="E105" s="19">
        <v>8190.95</v>
      </c>
      <c r="F105" s="20">
        <v>1027.4000000000001</v>
      </c>
      <c r="G105" s="21">
        <v>9218.35</v>
      </c>
      <c r="H105" s="19">
        <v>21131.7</v>
      </c>
      <c r="I105" s="20">
        <v>3361.3</v>
      </c>
      <c r="J105" s="21">
        <v>24493</v>
      </c>
      <c r="K105" s="19">
        <v>13018.85</v>
      </c>
      <c r="L105" s="20">
        <v>6357</v>
      </c>
      <c r="M105" s="21">
        <v>19375.849999999999</v>
      </c>
      <c r="N105" s="19">
        <v>8315.25</v>
      </c>
      <c r="O105" s="20">
        <v>7613.2</v>
      </c>
      <c r="P105" s="21">
        <v>15928.45</v>
      </c>
      <c r="Q105" s="19">
        <v>0</v>
      </c>
      <c r="R105" s="20">
        <v>0</v>
      </c>
      <c r="S105" s="21">
        <v>0</v>
      </c>
      <c r="T105" s="19">
        <v>11714.2</v>
      </c>
      <c r="U105" s="20">
        <v>3064.35</v>
      </c>
      <c r="V105" s="21">
        <v>14778.55</v>
      </c>
      <c r="W105" s="47">
        <v>62370.95</v>
      </c>
      <c r="X105" s="20">
        <v>21423.25</v>
      </c>
      <c r="Y105" s="21">
        <v>83794.2</v>
      </c>
    </row>
    <row r="106" spans="1:25" ht="13">
      <c r="A106" s="2" t="s">
        <v>277</v>
      </c>
      <c r="B106" s="2" t="s">
        <v>107</v>
      </c>
      <c r="C106" s="89" t="s">
        <v>297</v>
      </c>
      <c r="D106" s="129" t="s">
        <v>303</v>
      </c>
      <c r="E106" s="19">
        <v>3284.4</v>
      </c>
      <c r="F106" s="20">
        <v>4964.8999999999996</v>
      </c>
      <c r="G106" s="21">
        <v>8249.2999999999993</v>
      </c>
      <c r="H106" s="19">
        <v>17026.400000000001</v>
      </c>
      <c r="I106" s="20">
        <v>7255.2</v>
      </c>
      <c r="J106" s="21">
        <v>24281.599999999999</v>
      </c>
      <c r="K106" s="19">
        <v>30901.05</v>
      </c>
      <c r="L106" s="20">
        <v>7304.9</v>
      </c>
      <c r="M106" s="21">
        <v>38205.949999999997</v>
      </c>
      <c r="N106" s="19">
        <v>25071.4</v>
      </c>
      <c r="O106" s="20">
        <v>13892.65</v>
      </c>
      <c r="P106" s="21">
        <v>38964.050000000003</v>
      </c>
      <c r="Q106" s="19">
        <v>7545.75</v>
      </c>
      <c r="R106" s="20">
        <v>4156.3500000000004</v>
      </c>
      <c r="S106" s="21">
        <v>11702.1</v>
      </c>
      <c r="T106" s="19">
        <v>27352</v>
      </c>
      <c r="U106" s="20">
        <v>7722.9</v>
      </c>
      <c r="V106" s="21">
        <v>35074.9</v>
      </c>
      <c r="W106" s="47">
        <v>111181</v>
      </c>
      <c r="X106" s="20">
        <v>45296.9</v>
      </c>
      <c r="Y106" s="21">
        <v>156477.9</v>
      </c>
    </row>
    <row r="107" spans="1:25" ht="13">
      <c r="A107" s="2" t="s">
        <v>277</v>
      </c>
      <c r="B107" s="2" t="s">
        <v>108</v>
      </c>
      <c r="C107" s="89" t="s">
        <v>297</v>
      </c>
      <c r="D107" s="129" t="s">
        <v>303</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row>
    <row r="108" spans="1:25" ht="13">
      <c r="A108" s="2" t="s">
        <v>277</v>
      </c>
      <c r="B108" s="2" t="s">
        <v>109</v>
      </c>
      <c r="C108" s="89" t="s">
        <v>297</v>
      </c>
      <c r="D108" s="129" t="s">
        <v>304</v>
      </c>
      <c r="E108" s="19">
        <v>0</v>
      </c>
      <c r="F108" s="20">
        <v>0</v>
      </c>
      <c r="G108" s="21">
        <v>0</v>
      </c>
      <c r="H108" s="19">
        <v>0</v>
      </c>
      <c r="I108" s="20">
        <v>0</v>
      </c>
      <c r="J108" s="21">
        <v>0</v>
      </c>
      <c r="K108" s="19">
        <v>59197.45</v>
      </c>
      <c r="L108" s="20">
        <v>15.75</v>
      </c>
      <c r="M108" s="21">
        <v>59213.2</v>
      </c>
      <c r="N108" s="19">
        <v>73204.350000000006</v>
      </c>
      <c r="O108" s="20">
        <v>31.95</v>
      </c>
      <c r="P108" s="21">
        <v>73236.3</v>
      </c>
      <c r="Q108" s="19">
        <v>78883.95</v>
      </c>
      <c r="R108" s="20">
        <v>0</v>
      </c>
      <c r="S108" s="21">
        <v>78883.95</v>
      </c>
      <c r="T108" s="19">
        <v>79099.100000000006</v>
      </c>
      <c r="U108" s="20">
        <v>11.55</v>
      </c>
      <c r="V108" s="21">
        <v>79110.649999999994</v>
      </c>
      <c r="W108" s="47">
        <v>290384.84999999998</v>
      </c>
      <c r="X108" s="20">
        <v>59.25</v>
      </c>
      <c r="Y108" s="21">
        <v>290444.09999999998</v>
      </c>
    </row>
    <row r="109" spans="1:25" ht="13">
      <c r="A109" s="2" t="s">
        <v>277</v>
      </c>
      <c r="B109" s="2" t="s">
        <v>110</v>
      </c>
      <c r="C109" s="89" t="s">
        <v>297</v>
      </c>
      <c r="D109" s="129" t="s">
        <v>304</v>
      </c>
      <c r="E109" s="19">
        <v>70391.850000000006</v>
      </c>
      <c r="F109" s="20">
        <v>139.30000000000001</v>
      </c>
      <c r="G109" s="21">
        <v>70531.149999999994</v>
      </c>
      <c r="H109" s="19">
        <v>63552.55</v>
      </c>
      <c r="I109" s="20">
        <v>463.05</v>
      </c>
      <c r="J109" s="21">
        <v>64015.6</v>
      </c>
      <c r="K109" s="19">
        <v>59112.95</v>
      </c>
      <c r="L109" s="20">
        <v>77.5</v>
      </c>
      <c r="M109" s="21">
        <v>59190.45</v>
      </c>
      <c r="N109" s="19">
        <v>66041.100000000006</v>
      </c>
      <c r="O109" s="20">
        <v>84.5</v>
      </c>
      <c r="P109" s="21">
        <v>66125.600000000006</v>
      </c>
      <c r="Q109" s="19">
        <v>67720.55</v>
      </c>
      <c r="R109" s="20">
        <v>17.350000000000001</v>
      </c>
      <c r="S109" s="21">
        <v>67737.899999999994</v>
      </c>
      <c r="T109" s="19">
        <v>65997</v>
      </c>
      <c r="U109" s="20">
        <v>5.9</v>
      </c>
      <c r="V109" s="21">
        <v>66002.899999999994</v>
      </c>
      <c r="W109" s="47">
        <v>392816</v>
      </c>
      <c r="X109" s="20">
        <v>787.6</v>
      </c>
      <c r="Y109" s="21">
        <v>393603.6</v>
      </c>
    </row>
    <row r="110" spans="1:25" ht="13">
      <c r="A110" s="2" t="s">
        <v>277</v>
      </c>
      <c r="B110" s="2" t="s">
        <v>111</v>
      </c>
      <c r="C110" s="89" t="s">
        <v>297</v>
      </c>
      <c r="D110" s="129" t="s">
        <v>298</v>
      </c>
      <c r="E110" s="19">
        <v>5223.95</v>
      </c>
      <c r="F110" s="20">
        <v>1720.05</v>
      </c>
      <c r="G110" s="21">
        <v>6944</v>
      </c>
      <c r="H110" s="19">
        <v>26576.1</v>
      </c>
      <c r="I110" s="20">
        <v>16240.8</v>
      </c>
      <c r="J110" s="21">
        <v>42816.9</v>
      </c>
      <c r="K110" s="19">
        <v>9281.25</v>
      </c>
      <c r="L110" s="20">
        <v>18955.2</v>
      </c>
      <c r="M110" s="21">
        <v>28236.45</v>
      </c>
      <c r="N110" s="19">
        <v>4522.55</v>
      </c>
      <c r="O110" s="20">
        <v>20109.25</v>
      </c>
      <c r="P110" s="21">
        <v>24631.8</v>
      </c>
      <c r="Q110" s="19">
        <v>7922.05</v>
      </c>
      <c r="R110" s="20">
        <v>12563.45</v>
      </c>
      <c r="S110" s="21">
        <v>20485.5</v>
      </c>
      <c r="T110" s="19">
        <v>4839.3999999999996</v>
      </c>
      <c r="U110" s="20">
        <v>3276.1</v>
      </c>
      <c r="V110" s="21">
        <v>8115.5</v>
      </c>
      <c r="W110" s="47">
        <v>58365.3</v>
      </c>
      <c r="X110" s="20">
        <v>72864.850000000006</v>
      </c>
      <c r="Y110" s="21">
        <v>131230.15</v>
      </c>
    </row>
    <row r="111" spans="1:25" ht="13">
      <c r="A111" s="2" t="s">
        <v>277</v>
      </c>
      <c r="B111" s="2" t="s">
        <v>112</v>
      </c>
      <c r="C111" s="89" t="s">
        <v>297</v>
      </c>
      <c r="D111" s="129" t="s">
        <v>298</v>
      </c>
      <c r="E111" s="19">
        <v>1591.35</v>
      </c>
      <c r="F111" s="20">
        <v>1069.0999999999999</v>
      </c>
      <c r="G111" s="21">
        <v>2660.45</v>
      </c>
      <c r="H111" s="19">
        <v>10763.85</v>
      </c>
      <c r="I111" s="20">
        <v>16087.25</v>
      </c>
      <c r="J111" s="21">
        <v>26851.1</v>
      </c>
      <c r="K111" s="19">
        <v>10682.85</v>
      </c>
      <c r="L111" s="20">
        <v>16751.8</v>
      </c>
      <c r="M111" s="21">
        <v>27434.65</v>
      </c>
      <c r="N111" s="19">
        <v>4160.6000000000004</v>
      </c>
      <c r="O111" s="20">
        <v>20559.099999999999</v>
      </c>
      <c r="P111" s="21">
        <v>24719.7</v>
      </c>
      <c r="Q111" s="19">
        <v>6361.6</v>
      </c>
      <c r="R111" s="20">
        <v>14075.4</v>
      </c>
      <c r="S111" s="21">
        <v>20437</v>
      </c>
      <c r="T111" s="19">
        <v>3499.15</v>
      </c>
      <c r="U111" s="20">
        <v>5108.2</v>
      </c>
      <c r="V111" s="21">
        <v>8607.35</v>
      </c>
      <c r="W111" s="47">
        <v>37059.4</v>
      </c>
      <c r="X111" s="20">
        <v>73650.850000000006</v>
      </c>
      <c r="Y111" s="21">
        <v>110710.25</v>
      </c>
    </row>
    <row r="112" spans="1:25" ht="13">
      <c r="A112" s="2" t="s">
        <v>277</v>
      </c>
      <c r="B112" s="2" t="s">
        <v>113</v>
      </c>
      <c r="C112" s="89" t="s">
        <v>297</v>
      </c>
      <c r="D112" s="129" t="s">
        <v>304</v>
      </c>
      <c r="E112" s="19">
        <v>18039.05</v>
      </c>
      <c r="F112" s="20">
        <v>10600.4</v>
      </c>
      <c r="G112" s="21">
        <v>28639.45</v>
      </c>
      <c r="H112" s="19">
        <v>15272.1</v>
      </c>
      <c r="I112" s="20">
        <v>12020.35</v>
      </c>
      <c r="J112" s="21">
        <v>27292.45</v>
      </c>
      <c r="K112" s="19">
        <v>46540.45</v>
      </c>
      <c r="L112" s="20">
        <v>3088.5</v>
      </c>
      <c r="M112" s="21">
        <v>49628.95</v>
      </c>
      <c r="N112" s="19">
        <v>56635.05</v>
      </c>
      <c r="O112" s="20">
        <v>977.25</v>
      </c>
      <c r="P112" s="21">
        <v>57612.3</v>
      </c>
      <c r="Q112" s="19">
        <v>1292.5999999999999</v>
      </c>
      <c r="R112" s="20">
        <v>0.8</v>
      </c>
      <c r="S112" s="21">
        <v>1293.4000000000001</v>
      </c>
      <c r="T112" s="19">
        <v>14642.4</v>
      </c>
      <c r="U112" s="20">
        <v>430.4</v>
      </c>
      <c r="V112" s="21">
        <v>15072.8</v>
      </c>
      <c r="W112" s="47">
        <v>152421.65</v>
      </c>
      <c r="X112" s="20">
        <v>27117.7</v>
      </c>
      <c r="Y112" s="21">
        <v>179539.35</v>
      </c>
    </row>
    <row r="113" spans="1:25" ht="13">
      <c r="A113" s="2" t="s">
        <v>277</v>
      </c>
      <c r="B113" s="2" t="s">
        <v>114</v>
      </c>
      <c r="C113" s="89" t="s">
        <v>297</v>
      </c>
      <c r="D113" s="129" t="s">
        <v>304</v>
      </c>
      <c r="E113" s="19">
        <v>23897.7</v>
      </c>
      <c r="F113" s="20">
        <v>8113.8</v>
      </c>
      <c r="G113" s="21">
        <v>32011.5</v>
      </c>
      <c r="H113" s="19">
        <v>12677.5</v>
      </c>
      <c r="I113" s="20">
        <v>17008.099999999999</v>
      </c>
      <c r="J113" s="21">
        <v>29685.599999999999</v>
      </c>
      <c r="K113" s="19">
        <v>43506.85</v>
      </c>
      <c r="L113" s="20">
        <v>3075.85</v>
      </c>
      <c r="M113" s="21">
        <v>46582.7</v>
      </c>
      <c r="N113" s="19">
        <v>47979.199999999997</v>
      </c>
      <c r="O113" s="20">
        <v>1777</v>
      </c>
      <c r="P113" s="21">
        <v>49756.2</v>
      </c>
      <c r="Q113" s="19">
        <v>88014.3</v>
      </c>
      <c r="R113" s="20">
        <v>117.6</v>
      </c>
      <c r="S113" s="21">
        <v>88131.9</v>
      </c>
      <c r="T113" s="19">
        <v>54601.2</v>
      </c>
      <c r="U113" s="20">
        <v>2487.5500000000002</v>
      </c>
      <c r="V113" s="21">
        <v>57088.75</v>
      </c>
      <c r="W113" s="47">
        <v>270676.75</v>
      </c>
      <c r="X113" s="20">
        <v>32579.9</v>
      </c>
      <c r="Y113" s="21">
        <v>303256.65000000002</v>
      </c>
    </row>
    <row r="114" spans="1:25" ht="13">
      <c r="A114" s="2" t="s">
        <v>278</v>
      </c>
      <c r="B114" s="2" t="s">
        <v>115</v>
      </c>
      <c r="C114" s="89" t="s">
        <v>297</v>
      </c>
      <c r="D114" s="129" t="s">
        <v>303</v>
      </c>
      <c r="E114" s="19">
        <v>9252.5499999999993</v>
      </c>
      <c r="F114" s="20">
        <v>1169.75</v>
      </c>
      <c r="G114" s="21">
        <v>10422.299999999999</v>
      </c>
      <c r="H114" s="19">
        <v>5988.7</v>
      </c>
      <c r="I114" s="20">
        <v>771</v>
      </c>
      <c r="J114" s="21">
        <v>6759.7</v>
      </c>
      <c r="K114" s="19">
        <v>10932.25</v>
      </c>
      <c r="L114" s="20">
        <v>2561.65</v>
      </c>
      <c r="M114" s="21">
        <v>13493.9</v>
      </c>
      <c r="N114" s="19">
        <v>6767.7</v>
      </c>
      <c r="O114" s="20">
        <v>730.25</v>
      </c>
      <c r="P114" s="21">
        <v>7497.95</v>
      </c>
      <c r="Q114" s="19">
        <v>5323.05</v>
      </c>
      <c r="R114" s="20">
        <v>545.4</v>
      </c>
      <c r="S114" s="21">
        <v>5868.45</v>
      </c>
      <c r="T114" s="19">
        <v>6977.15</v>
      </c>
      <c r="U114" s="20">
        <v>1256.55</v>
      </c>
      <c r="V114" s="21">
        <v>8233.7000000000007</v>
      </c>
      <c r="W114" s="47">
        <v>45241.4</v>
      </c>
      <c r="X114" s="20">
        <v>7034.6</v>
      </c>
      <c r="Y114" s="21">
        <v>52276</v>
      </c>
    </row>
    <row r="115" spans="1:25" ht="13">
      <c r="A115" s="2" t="s">
        <v>278</v>
      </c>
      <c r="B115" s="2" t="s">
        <v>116</v>
      </c>
      <c r="C115" s="89" t="s">
        <v>297</v>
      </c>
      <c r="D115" s="129" t="s">
        <v>303</v>
      </c>
      <c r="E115" s="19">
        <v>10257.9</v>
      </c>
      <c r="F115" s="20">
        <v>193.85</v>
      </c>
      <c r="G115" s="21">
        <v>10451.75</v>
      </c>
      <c r="H115" s="19">
        <v>11879.2</v>
      </c>
      <c r="I115" s="20">
        <v>755.4</v>
      </c>
      <c r="J115" s="21">
        <v>12634.6</v>
      </c>
      <c r="K115" s="19">
        <v>8257</v>
      </c>
      <c r="L115" s="20">
        <v>335.6</v>
      </c>
      <c r="M115" s="21">
        <v>8592.6</v>
      </c>
      <c r="N115" s="19">
        <v>12482.4</v>
      </c>
      <c r="O115" s="20">
        <v>789.7</v>
      </c>
      <c r="P115" s="21">
        <v>13272.1</v>
      </c>
      <c r="Q115" s="19">
        <v>11854.7</v>
      </c>
      <c r="R115" s="20">
        <v>580.95000000000005</v>
      </c>
      <c r="S115" s="21">
        <v>12435.65</v>
      </c>
      <c r="T115" s="19">
        <v>15208.5</v>
      </c>
      <c r="U115" s="20">
        <v>353.45</v>
      </c>
      <c r="V115" s="21">
        <v>15561.95</v>
      </c>
      <c r="W115" s="47">
        <v>69939.7</v>
      </c>
      <c r="X115" s="20">
        <v>3008.95</v>
      </c>
      <c r="Y115" s="21">
        <v>72948.649999999994</v>
      </c>
    </row>
    <row r="116" spans="1:25" ht="13">
      <c r="A116" s="2" t="s">
        <v>278</v>
      </c>
      <c r="B116" s="2" t="s">
        <v>117</v>
      </c>
      <c r="C116" s="89" t="s">
        <v>297</v>
      </c>
      <c r="D116" s="129" t="s">
        <v>303</v>
      </c>
      <c r="E116" s="19">
        <v>8941.25</v>
      </c>
      <c r="F116" s="20">
        <v>1036.8499999999999</v>
      </c>
      <c r="G116" s="21">
        <v>9978.1</v>
      </c>
      <c r="H116" s="19">
        <v>10937</v>
      </c>
      <c r="I116" s="20">
        <v>1724.55</v>
      </c>
      <c r="J116" s="21">
        <v>12661.55</v>
      </c>
      <c r="K116" s="19">
        <v>12456.2</v>
      </c>
      <c r="L116" s="20">
        <v>2523.15</v>
      </c>
      <c r="M116" s="21">
        <v>14979.35</v>
      </c>
      <c r="N116" s="19">
        <v>12265.2</v>
      </c>
      <c r="O116" s="20">
        <v>1576.3</v>
      </c>
      <c r="P116" s="21">
        <v>13841.5</v>
      </c>
      <c r="Q116" s="19">
        <v>11237.75</v>
      </c>
      <c r="R116" s="20">
        <v>1084.25</v>
      </c>
      <c r="S116" s="21">
        <v>12322</v>
      </c>
      <c r="T116" s="19">
        <v>3936.8</v>
      </c>
      <c r="U116" s="20">
        <v>251.2</v>
      </c>
      <c r="V116" s="21">
        <v>4188</v>
      </c>
      <c r="W116" s="47">
        <v>59774.2</v>
      </c>
      <c r="X116" s="20">
        <v>8196.2999999999993</v>
      </c>
      <c r="Y116" s="21">
        <v>67970.5</v>
      </c>
    </row>
    <row r="117" spans="1:25" ht="13">
      <c r="A117" s="2" t="s">
        <v>278</v>
      </c>
      <c r="B117" s="2" t="s">
        <v>118</v>
      </c>
      <c r="C117" s="89" t="s">
        <v>297</v>
      </c>
      <c r="D117" s="129" t="s">
        <v>303</v>
      </c>
      <c r="E117" s="19">
        <v>8870.15</v>
      </c>
      <c r="F117" s="20">
        <v>516.95000000000005</v>
      </c>
      <c r="G117" s="21">
        <v>9387.1</v>
      </c>
      <c r="H117" s="19">
        <v>5811.25</v>
      </c>
      <c r="I117" s="20">
        <v>1991.7</v>
      </c>
      <c r="J117" s="21">
        <v>7802.95</v>
      </c>
      <c r="K117" s="19">
        <v>5025.3</v>
      </c>
      <c r="L117" s="20">
        <v>2053.4</v>
      </c>
      <c r="M117" s="21">
        <v>7078.7</v>
      </c>
      <c r="N117" s="19">
        <v>5266.75</v>
      </c>
      <c r="O117" s="20">
        <v>1805.75</v>
      </c>
      <c r="P117" s="21">
        <v>7072.5</v>
      </c>
      <c r="Q117" s="19">
        <v>4865.55</v>
      </c>
      <c r="R117" s="20">
        <v>1087.9000000000001</v>
      </c>
      <c r="S117" s="21">
        <v>5953.45</v>
      </c>
      <c r="T117" s="19">
        <v>9566.2000000000007</v>
      </c>
      <c r="U117" s="20">
        <v>546.5</v>
      </c>
      <c r="V117" s="21">
        <v>10112.700000000001</v>
      </c>
      <c r="W117" s="47">
        <v>39405.199999999997</v>
      </c>
      <c r="X117" s="20">
        <v>8002.2</v>
      </c>
      <c r="Y117" s="21">
        <v>47407.4</v>
      </c>
    </row>
    <row r="118" spans="1:25" ht="13">
      <c r="A118" s="2" t="s">
        <v>278</v>
      </c>
      <c r="B118" s="2" t="s">
        <v>119</v>
      </c>
      <c r="C118" s="89" t="s">
        <v>297</v>
      </c>
      <c r="D118" s="129" t="s">
        <v>303</v>
      </c>
      <c r="E118" s="19">
        <v>9640.5499999999993</v>
      </c>
      <c r="F118" s="20">
        <v>206.05</v>
      </c>
      <c r="G118" s="21">
        <v>9846.6</v>
      </c>
      <c r="H118" s="19">
        <v>5955.9</v>
      </c>
      <c r="I118" s="20">
        <v>368.35</v>
      </c>
      <c r="J118" s="21">
        <v>6324.25</v>
      </c>
      <c r="K118" s="19">
        <v>4046.25</v>
      </c>
      <c r="L118" s="20">
        <v>170.75</v>
      </c>
      <c r="M118" s="21">
        <v>4217</v>
      </c>
      <c r="N118" s="19">
        <v>4583.95</v>
      </c>
      <c r="O118" s="20">
        <v>293.35000000000002</v>
      </c>
      <c r="P118" s="21">
        <v>4877.3</v>
      </c>
      <c r="Q118" s="19">
        <v>2932</v>
      </c>
      <c r="R118" s="20">
        <v>840.1</v>
      </c>
      <c r="S118" s="21">
        <v>3772.1</v>
      </c>
      <c r="T118" s="19">
        <v>8565.9</v>
      </c>
      <c r="U118" s="20">
        <v>735.4</v>
      </c>
      <c r="V118" s="21">
        <v>9301.2999999999993</v>
      </c>
      <c r="W118" s="47">
        <v>35724.550000000003</v>
      </c>
      <c r="X118" s="20">
        <v>2614</v>
      </c>
      <c r="Y118" s="21">
        <v>38338.550000000003</v>
      </c>
    </row>
    <row r="119" spans="1:25" ht="13">
      <c r="A119" s="2" t="s">
        <v>278</v>
      </c>
      <c r="B119" s="2" t="s">
        <v>120</v>
      </c>
      <c r="C119" s="89" t="s">
        <v>297</v>
      </c>
      <c r="D119" s="129" t="s">
        <v>303</v>
      </c>
      <c r="E119" s="19">
        <v>11819.75</v>
      </c>
      <c r="F119" s="20">
        <v>401.5</v>
      </c>
      <c r="G119" s="21">
        <v>12221.25</v>
      </c>
      <c r="H119" s="19">
        <v>6915.3</v>
      </c>
      <c r="I119" s="20">
        <v>1392.7</v>
      </c>
      <c r="J119" s="21">
        <v>8308</v>
      </c>
      <c r="K119" s="19">
        <v>6320.15</v>
      </c>
      <c r="L119" s="20">
        <v>1557.25</v>
      </c>
      <c r="M119" s="21">
        <v>7877.4</v>
      </c>
      <c r="N119" s="19">
        <v>5407.3</v>
      </c>
      <c r="O119" s="20">
        <v>1087.3</v>
      </c>
      <c r="P119" s="21">
        <v>6494.6</v>
      </c>
      <c r="Q119" s="19">
        <v>3663.45</v>
      </c>
      <c r="R119" s="20">
        <v>358.65</v>
      </c>
      <c r="S119" s="21">
        <v>4022.1</v>
      </c>
      <c r="T119" s="19">
        <v>8203.5</v>
      </c>
      <c r="U119" s="20">
        <v>375.3</v>
      </c>
      <c r="V119" s="21">
        <v>8578.7999999999993</v>
      </c>
      <c r="W119" s="47">
        <v>42329.45</v>
      </c>
      <c r="X119" s="20">
        <v>5172.7</v>
      </c>
      <c r="Y119" s="21">
        <v>47502.15</v>
      </c>
    </row>
    <row r="120" spans="1:25" ht="13">
      <c r="A120" s="2" t="s">
        <v>278</v>
      </c>
      <c r="B120" s="2" t="s">
        <v>121</v>
      </c>
      <c r="C120" s="89" t="s">
        <v>297</v>
      </c>
      <c r="D120" s="129" t="s">
        <v>303</v>
      </c>
      <c r="E120" s="19">
        <v>3352.97</v>
      </c>
      <c r="F120" s="20">
        <v>11.51</v>
      </c>
      <c r="G120" s="21">
        <v>3364.48</v>
      </c>
      <c r="H120" s="19">
        <v>2632.63</v>
      </c>
      <c r="I120" s="20">
        <v>12.05</v>
      </c>
      <c r="J120" s="21">
        <v>2644.68</v>
      </c>
      <c r="K120" s="19">
        <v>3046.08</v>
      </c>
      <c r="L120" s="20">
        <v>12.76</v>
      </c>
      <c r="M120" s="21">
        <v>3058.84</v>
      </c>
      <c r="N120" s="19">
        <v>3020.86</v>
      </c>
      <c r="O120" s="20">
        <v>23.8</v>
      </c>
      <c r="P120" s="21">
        <v>3044.66</v>
      </c>
      <c r="Q120" s="19">
        <v>2802.2</v>
      </c>
      <c r="R120" s="20">
        <v>16.88</v>
      </c>
      <c r="S120" s="21">
        <v>2819.08</v>
      </c>
      <c r="T120" s="19">
        <v>1998.69</v>
      </c>
      <c r="U120" s="20">
        <v>28.74</v>
      </c>
      <c r="V120" s="21">
        <v>2027.43</v>
      </c>
      <c r="W120" s="47">
        <v>16853.43</v>
      </c>
      <c r="X120" s="20">
        <v>105.74</v>
      </c>
      <c r="Y120" s="21">
        <v>16959.169999999998</v>
      </c>
    </row>
    <row r="121" spans="1:25" ht="13">
      <c r="A121" s="2" t="s">
        <v>278</v>
      </c>
      <c r="B121" s="2" t="s">
        <v>122</v>
      </c>
      <c r="C121" s="89" t="s">
        <v>297</v>
      </c>
      <c r="D121" s="129" t="s">
        <v>303</v>
      </c>
      <c r="E121" s="19">
        <v>4420.33</v>
      </c>
      <c r="F121" s="20">
        <v>161.66</v>
      </c>
      <c r="G121" s="21">
        <v>4581.99</v>
      </c>
      <c r="H121" s="19">
        <v>3310.64</v>
      </c>
      <c r="I121" s="20">
        <v>255.68</v>
      </c>
      <c r="J121" s="21">
        <v>3566.32</v>
      </c>
      <c r="K121" s="19">
        <v>3682.11</v>
      </c>
      <c r="L121" s="20">
        <v>181.78</v>
      </c>
      <c r="M121" s="21">
        <v>3863.89</v>
      </c>
      <c r="N121" s="19">
        <v>3357.86</v>
      </c>
      <c r="O121" s="20">
        <v>299.26</v>
      </c>
      <c r="P121" s="21">
        <v>3657.12</v>
      </c>
      <c r="Q121" s="19">
        <v>1730.44</v>
      </c>
      <c r="R121" s="20">
        <v>133.27000000000001</v>
      </c>
      <c r="S121" s="21">
        <v>1863.71</v>
      </c>
      <c r="T121" s="19">
        <v>2408.46</v>
      </c>
      <c r="U121" s="20">
        <v>177.47</v>
      </c>
      <c r="V121" s="21">
        <v>2585.9299999999998</v>
      </c>
      <c r="W121" s="47">
        <v>18909.84</v>
      </c>
      <c r="X121" s="20">
        <v>1209.1199999999999</v>
      </c>
      <c r="Y121" s="21">
        <v>20118.96</v>
      </c>
    </row>
    <row r="122" spans="1:25" ht="13">
      <c r="A122" s="2" t="s">
        <v>278</v>
      </c>
      <c r="B122" s="2" t="s">
        <v>123</v>
      </c>
      <c r="C122" s="89" t="s">
        <v>297</v>
      </c>
      <c r="D122" s="129" t="s">
        <v>303</v>
      </c>
      <c r="E122" s="19">
        <v>1368.89</v>
      </c>
      <c r="F122" s="20">
        <v>92.22</v>
      </c>
      <c r="G122" s="21">
        <v>1461.11</v>
      </c>
      <c r="H122" s="19">
        <v>916.28</v>
      </c>
      <c r="I122" s="20">
        <v>85.41</v>
      </c>
      <c r="J122" s="21">
        <v>1001.69</v>
      </c>
      <c r="K122" s="19">
        <v>1600.09</v>
      </c>
      <c r="L122" s="20">
        <v>111.96</v>
      </c>
      <c r="M122" s="21">
        <v>1712.05</v>
      </c>
      <c r="N122" s="19">
        <v>1135.0999999999999</v>
      </c>
      <c r="O122" s="20">
        <v>44.86</v>
      </c>
      <c r="P122" s="21">
        <v>1179.96</v>
      </c>
      <c r="Q122" s="19">
        <v>670.67</v>
      </c>
      <c r="R122" s="20">
        <v>15.81</v>
      </c>
      <c r="S122" s="21">
        <v>686.48</v>
      </c>
      <c r="T122" s="19">
        <v>438.49</v>
      </c>
      <c r="U122" s="20">
        <v>82.22</v>
      </c>
      <c r="V122" s="21">
        <v>520.71</v>
      </c>
      <c r="W122" s="47">
        <v>6129.52</v>
      </c>
      <c r="X122" s="20">
        <v>432.48</v>
      </c>
      <c r="Y122" s="21">
        <v>6562</v>
      </c>
    </row>
    <row r="123" spans="1:25" ht="13">
      <c r="A123" s="2" t="s">
        <v>278</v>
      </c>
      <c r="B123" s="2" t="s">
        <v>124</v>
      </c>
      <c r="C123" s="89" t="s">
        <v>297</v>
      </c>
      <c r="D123" s="129" t="s">
        <v>303</v>
      </c>
      <c r="E123" s="19">
        <v>1510.1</v>
      </c>
      <c r="F123" s="20">
        <v>821.02</v>
      </c>
      <c r="G123" s="21">
        <v>2331.12</v>
      </c>
      <c r="H123" s="19">
        <v>1260.9000000000001</v>
      </c>
      <c r="I123" s="20">
        <v>890.42</v>
      </c>
      <c r="J123" s="21">
        <v>2151.3200000000002</v>
      </c>
      <c r="K123" s="19">
        <v>1608.42</v>
      </c>
      <c r="L123" s="20">
        <v>932.53</v>
      </c>
      <c r="M123" s="21">
        <v>2540.9499999999998</v>
      </c>
      <c r="N123" s="19">
        <v>1133.32</v>
      </c>
      <c r="O123" s="20">
        <v>1000.97</v>
      </c>
      <c r="P123" s="21">
        <v>2134.29</v>
      </c>
      <c r="Q123" s="19">
        <v>628.84</v>
      </c>
      <c r="R123" s="20">
        <v>826.9</v>
      </c>
      <c r="S123" s="21">
        <v>1455.74</v>
      </c>
      <c r="T123" s="19">
        <v>530.54999999999995</v>
      </c>
      <c r="U123" s="20">
        <v>963.99</v>
      </c>
      <c r="V123" s="21">
        <v>1494.54</v>
      </c>
      <c r="W123" s="47">
        <v>6672.13</v>
      </c>
      <c r="X123" s="20">
        <v>5435.83</v>
      </c>
      <c r="Y123" s="21">
        <v>12107.96</v>
      </c>
    </row>
    <row r="124" spans="1:25" ht="13">
      <c r="A124" s="2" t="s">
        <v>279</v>
      </c>
      <c r="B124" s="2" t="s">
        <v>125</v>
      </c>
      <c r="C124" s="89" t="s">
        <v>297</v>
      </c>
      <c r="D124" s="129" t="s">
        <v>303</v>
      </c>
      <c r="E124" s="19">
        <v>7838.4</v>
      </c>
      <c r="F124" s="20">
        <v>4615.8500000000004</v>
      </c>
      <c r="G124" s="21">
        <v>12454.25</v>
      </c>
      <c r="H124" s="19">
        <v>2501.65</v>
      </c>
      <c r="I124" s="20">
        <v>2554.9</v>
      </c>
      <c r="J124" s="21">
        <v>5056.55</v>
      </c>
      <c r="K124" s="19">
        <v>4723.8</v>
      </c>
      <c r="L124" s="20">
        <v>5061.68</v>
      </c>
      <c r="M124" s="21">
        <v>9785.48</v>
      </c>
      <c r="N124" s="19">
        <v>1980.3</v>
      </c>
      <c r="O124" s="20">
        <v>3688.32</v>
      </c>
      <c r="P124" s="21">
        <v>5668.62</v>
      </c>
      <c r="Q124" s="19">
        <v>0</v>
      </c>
      <c r="R124" s="20">
        <v>0</v>
      </c>
      <c r="S124" s="21">
        <v>0</v>
      </c>
      <c r="T124" s="19">
        <v>0</v>
      </c>
      <c r="U124" s="20">
        <v>0</v>
      </c>
      <c r="V124" s="21">
        <v>0</v>
      </c>
      <c r="W124" s="47">
        <v>17044.150000000001</v>
      </c>
      <c r="X124" s="20">
        <v>15920.75</v>
      </c>
      <c r="Y124" s="21">
        <v>32964.9</v>
      </c>
    </row>
    <row r="125" spans="1:25" ht="13">
      <c r="A125" s="2" t="s">
        <v>280</v>
      </c>
      <c r="B125" s="2" t="s">
        <v>136</v>
      </c>
      <c r="C125" s="89" t="s">
        <v>297</v>
      </c>
      <c r="D125" s="129" t="s">
        <v>302</v>
      </c>
      <c r="E125" s="19">
        <v>0</v>
      </c>
      <c r="F125" s="20">
        <v>0</v>
      </c>
      <c r="G125" s="21">
        <v>0</v>
      </c>
      <c r="H125" s="19">
        <v>0</v>
      </c>
      <c r="I125" s="20">
        <v>0</v>
      </c>
      <c r="J125" s="21">
        <v>0</v>
      </c>
      <c r="K125" s="19">
        <v>2730</v>
      </c>
      <c r="L125" s="20">
        <v>839.18</v>
      </c>
      <c r="M125" s="21">
        <v>3569.18</v>
      </c>
      <c r="N125" s="19">
        <v>2547.2800000000002</v>
      </c>
      <c r="O125" s="20">
        <v>5440.13</v>
      </c>
      <c r="P125" s="21">
        <v>7987.41</v>
      </c>
      <c r="Q125" s="19">
        <v>21336.38</v>
      </c>
      <c r="R125" s="20">
        <v>24889.48</v>
      </c>
      <c r="S125" s="21">
        <v>46225.86</v>
      </c>
      <c r="T125" s="19">
        <v>7528.35</v>
      </c>
      <c r="U125" s="20">
        <v>3884.9</v>
      </c>
      <c r="V125" s="21">
        <v>11413.25</v>
      </c>
      <c r="W125" s="47">
        <v>34142.01</v>
      </c>
      <c r="X125" s="20">
        <v>35053.69</v>
      </c>
      <c r="Y125" s="21">
        <v>69195.7</v>
      </c>
    </row>
    <row r="126" spans="1:25" ht="13">
      <c r="A126" s="2" t="s">
        <v>280</v>
      </c>
      <c r="B126" s="2" t="s">
        <v>137</v>
      </c>
      <c r="C126" s="89" t="s">
        <v>297</v>
      </c>
      <c r="D126" s="129" t="s">
        <v>302</v>
      </c>
      <c r="E126" s="19">
        <v>4633.43</v>
      </c>
      <c r="F126" s="20">
        <v>8210.5300000000007</v>
      </c>
      <c r="G126" s="21">
        <v>12843.96</v>
      </c>
      <c r="H126" s="19">
        <v>6735.58</v>
      </c>
      <c r="I126" s="20">
        <v>4221.45</v>
      </c>
      <c r="J126" s="21">
        <v>10957.03</v>
      </c>
      <c r="K126" s="19">
        <v>6222.33</v>
      </c>
      <c r="L126" s="20">
        <v>9511.5499999999993</v>
      </c>
      <c r="M126" s="21">
        <v>15733.88</v>
      </c>
      <c r="N126" s="19">
        <v>15914.35</v>
      </c>
      <c r="O126" s="20">
        <v>23811.5</v>
      </c>
      <c r="P126" s="21">
        <v>39725.85</v>
      </c>
      <c r="Q126" s="19">
        <v>5121.63</v>
      </c>
      <c r="R126" s="20">
        <v>11875.13</v>
      </c>
      <c r="S126" s="21">
        <v>16996.759999999998</v>
      </c>
      <c r="T126" s="19">
        <v>4143.55</v>
      </c>
      <c r="U126" s="20">
        <v>5380.4</v>
      </c>
      <c r="V126" s="21">
        <v>9523.9500000000007</v>
      </c>
      <c r="W126" s="47">
        <v>42770.87</v>
      </c>
      <c r="X126" s="20">
        <v>63010.559999999998</v>
      </c>
      <c r="Y126" s="21">
        <v>105781.43</v>
      </c>
    </row>
    <row r="127" spans="1:25" ht="13">
      <c r="A127" s="2" t="s">
        <v>280</v>
      </c>
      <c r="B127" s="2" t="s">
        <v>138</v>
      </c>
      <c r="C127" s="89" t="s">
        <v>297</v>
      </c>
      <c r="D127" s="129" t="s">
        <v>298</v>
      </c>
      <c r="E127" s="19">
        <v>0</v>
      </c>
      <c r="F127" s="20">
        <v>0</v>
      </c>
      <c r="G127" s="21">
        <v>0</v>
      </c>
      <c r="H127" s="19">
        <v>0</v>
      </c>
      <c r="I127" s="20">
        <v>0</v>
      </c>
      <c r="J127" s="21">
        <v>0</v>
      </c>
      <c r="K127" s="19">
        <v>0</v>
      </c>
      <c r="L127" s="20">
        <v>0</v>
      </c>
      <c r="M127" s="21">
        <v>0</v>
      </c>
      <c r="N127" s="19">
        <v>0</v>
      </c>
      <c r="O127" s="20">
        <v>0</v>
      </c>
      <c r="P127" s="21">
        <v>0</v>
      </c>
      <c r="Q127" s="19">
        <v>0</v>
      </c>
      <c r="R127" s="20">
        <v>0</v>
      </c>
      <c r="S127" s="21">
        <v>0</v>
      </c>
      <c r="T127" s="19">
        <v>0</v>
      </c>
      <c r="U127" s="20">
        <v>0</v>
      </c>
      <c r="V127" s="21">
        <v>0</v>
      </c>
      <c r="W127" s="47">
        <v>0</v>
      </c>
      <c r="X127" s="20">
        <v>0</v>
      </c>
      <c r="Y127" s="21">
        <v>0</v>
      </c>
    </row>
    <row r="128" spans="1:25" ht="13">
      <c r="A128" s="2" t="s">
        <v>280</v>
      </c>
      <c r="B128" s="2" t="s">
        <v>139</v>
      </c>
      <c r="C128" s="89" t="s">
        <v>297</v>
      </c>
      <c r="D128" s="129" t="s">
        <v>298</v>
      </c>
      <c r="E128" s="19">
        <v>0</v>
      </c>
      <c r="F128" s="20">
        <v>0</v>
      </c>
      <c r="G128" s="21">
        <v>0</v>
      </c>
      <c r="H128" s="19">
        <v>0</v>
      </c>
      <c r="I128" s="20">
        <v>0</v>
      </c>
      <c r="J128" s="21">
        <v>0</v>
      </c>
      <c r="K128" s="19">
        <v>0</v>
      </c>
      <c r="L128" s="20">
        <v>0</v>
      </c>
      <c r="M128" s="21">
        <v>0</v>
      </c>
      <c r="N128" s="19">
        <v>0</v>
      </c>
      <c r="O128" s="20">
        <v>0</v>
      </c>
      <c r="P128" s="21">
        <v>0</v>
      </c>
      <c r="Q128" s="19">
        <v>0</v>
      </c>
      <c r="R128" s="20">
        <v>0</v>
      </c>
      <c r="S128" s="21">
        <v>0</v>
      </c>
      <c r="T128" s="19">
        <v>0</v>
      </c>
      <c r="U128" s="20">
        <v>0</v>
      </c>
      <c r="V128" s="21">
        <v>0</v>
      </c>
      <c r="W128" s="47">
        <v>0</v>
      </c>
      <c r="X128" s="20">
        <v>0</v>
      </c>
      <c r="Y128" s="21">
        <v>0</v>
      </c>
    </row>
    <row r="129" spans="1:25" ht="13">
      <c r="A129" s="2" t="s">
        <v>280</v>
      </c>
      <c r="B129" s="2" t="s">
        <v>140</v>
      </c>
      <c r="C129" s="89" t="s">
        <v>297</v>
      </c>
      <c r="D129" s="129" t="s">
        <v>303</v>
      </c>
      <c r="E129" s="19">
        <v>13043.18</v>
      </c>
      <c r="F129" s="20">
        <v>527.88</v>
      </c>
      <c r="G129" s="21">
        <v>13571.06</v>
      </c>
      <c r="H129" s="19">
        <v>14435.88</v>
      </c>
      <c r="I129" s="20">
        <v>144.47999999999999</v>
      </c>
      <c r="J129" s="21">
        <v>14580.36</v>
      </c>
      <c r="K129" s="19">
        <v>12665.15</v>
      </c>
      <c r="L129" s="20">
        <v>459.55</v>
      </c>
      <c r="M129" s="21">
        <v>13124.7</v>
      </c>
      <c r="N129" s="19">
        <v>6758.15</v>
      </c>
      <c r="O129" s="20">
        <v>1595.3</v>
      </c>
      <c r="P129" s="21">
        <v>8353.4500000000007</v>
      </c>
      <c r="Q129" s="19">
        <v>11155.68</v>
      </c>
      <c r="R129" s="20">
        <v>709.58</v>
      </c>
      <c r="S129" s="21">
        <v>11865.26</v>
      </c>
      <c r="T129" s="19">
        <v>16744.580000000002</v>
      </c>
      <c r="U129" s="20">
        <v>401.85</v>
      </c>
      <c r="V129" s="21">
        <v>17146.43</v>
      </c>
      <c r="W129" s="47">
        <v>74802.62</v>
      </c>
      <c r="X129" s="20">
        <v>3838.64</v>
      </c>
      <c r="Y129" s="21">
        <v>78641.259999999995</v>
      </c>
    </row>
    <row r="130" spans="1:25" ht="13">
      <c r="A130" s="2" t="s">
        <v>280</v>
      </c>
      <c r="B130" s="2" t="s">
        <v>141</v>
      </c>
      <c r="C130" s="89" t="s">
        <v>297</v>
      </c>
      <c r="D130" s="129" t="s">
        <v>303</v>
      </c>
      <c r="E130" s="19">
        <v>13560.63</v>
      </c>
      <c r="F130" s="20">
        <v>371.25</v>
      </c>
      <c r="G130" s="21">
        <v>13931.88</v>
      </c>
      <c r="H130" s="19">
        <v>10137.879999999999</v>
      </c>
      <c r="I130" s="20">
        <v>621.28</v>
      </c>
      <c r="J130" s="21">
        <v>10759.16</v>
      </c>
      <c r="K130" s="19">
        <v>10810.1</v>
      </c>
      <c r="L130" s="20">
        <v>765.5</v>
      </c>
      <c r="M130" s="21">
        <v>11575.6</v>
      </c>
      <c r="N130" s="19">
        <v>5693.28</v>
      </c>
      <c r="O130" s="20">
        <v>1792.65</v>
      </c>
      <c r="P130" s="21">
        <v>7485.93</v>
      </c>
      <c r="Q130" s="19">
        <v>10287.93</v>
      </c>
      <c r="R130" s="20">
        <v>664.7</v>
      </c>
      <c r="S130" s="21">
        <v>10952.63</v>
      </c>
      <c r="T130" s="19">
        <v>15300.48</v>
      </c>
      <c r="U130" s="20">
        <v>445.98</v>
      </c>
      <c r="V130" s="21">
        <v>15746.46</v>
      </c>
      <c r="W130" s="47">
        <v>65790.3</v>
      </c>
      <c r="X130" s="20">
        <v>4661.3599999999997</v>
      </c>
      <c r="Y130" s="21">
        <v>70451.66</v>
      </c>
    </row>
    <row r="131" spans="1:25" ht="13">
      <c r="A131" s="2" t="s">
        <v>280</v>
      </c>
      <c r="B131" s="2" t="s">
        <v>142</v>
      </c>
      <c r="C131" s="89" t="s">
        <v>297</v>
      </c>
      <c r="D131" s="129" t="s">
        <v>303</v>
      </c>
      <c r="E131" s="19">
        <v>13733.78</v>
      </c>
      <c r="F131" s="20">
        <v>582.58000000000004</v>
      </c>
      <c r="G131" s="21">
        <v>14316.36</v>
      </c>
      <c r="H131" s="19">
        <v>10623.2</v>
      </c>
      <c r="I131" s="20">
        <v>331.05</v>
      </c>
      <c r="J131" s="21">
        <v>10954.25</v>
      </c>
      <c r="K131" s="19">
        <v>11597.7</v>
      </c>
      <c r="L131" s="20">
        <v>716.4</v>
      </c>
      <c r="M131" s="21">
        <v>12314.1</v>
      </c>
      <c r="N131" s="19">
        <v>8706.2800000000007</v>
      </c>
      <c r="O131" s="20">
        <v>979.6</v>
      </c>
      <c r="P131" s="21">
        <v>9685.8799999999992</v>
      </c>
      <c r="Q131" s="19">
        <v>10797.7</v>
      </c>
      <c r="R131" s="20">
        <v>325.60000000000002</v>
      </c>
      <c r="S131" s="21">
        <v>11123.3</v>
      </c>
      <c r="T131" s="19">
        <v>12282.73</v>
      </c>
      <c r="U131" s="20">
        <v>656.8</v>
      </c>
      <c r="V131" s="21">
        <v>12939.53</v>
      </c>
      <c r="W131" s="47">
        <v>67741.39</v>
      </c>
      <c r="X131" s="20">
        <v>3592.03</v>
      </c>
      <c r="Y131" s="21">
        <v>71333.42</v>
      </c>
    </row>
    <row r="132" spans="1:25" ht="13">
      <c r="A132" s="2" t="s">
        <v>280</v>
      </c>
      <c r="B132" s="2" t="s">
        <v>143</v>
      </c>
      <c r="C132" s="89" t="s">
        <v>297</v>
      </c>
      <c r="D132" s="129" t="s">
        <v>303</v>
      </c>
      <c r="E132" s="19">
        <v>14439.25</v>
      </c>
      <c r="F132" s="20">
        <v>442.4</v>
      </c>
      <c r="G132" s="21">
        <v>14881.65</v>
      </c>
      <c r="H132" s="19">
        <v>13664.4</v>
      </c>
      <c r="I132" s="20">
        <v>279.75</v>
      </c>
      <c r="J132" s="21">
        <v>13944.15</v>
      </c>
      <c r="K132" s="19">
        <v>13552.73</v>
      </c>
      <c r="L132" s="20">
        <v>283.52999999999997</v>
      </c>
      <c r="M132" s="21">
        <v>13836.26</v>
      </c>
      <c r="N132" s="19">
        <v>9419.65</v>
      </c>
      <c r="O132" s="20">
        <v>927.5</v>
      </c>
      <c r="P132" s="21">
        <v>10347.15</v>
      </c>
      <c r="Q132" s="19">
        <v>12796.95</v>
      </c>
      <c r="R132" s="20">
        <v>369.5</v>
      </c>
      <c r="S132" s="21">
        <v>13166.45</v>
      </c>
      <c r="T132" s="19">
        <v>13672.78</v>
      </c>
      <c r="U132" s="20">
        <v>291.75</v>
      </c>
      <c r="V132" s="21">
        <v>13964.53</v>
      </c>
      <c r="W132" s="47">
        <v>77545.759999999995</v>
      </c>
      <c r="X132" s="20">
        <v>2594.4299999999998</v>
      </c>
      <c r="Y132" s="21">
        <v>80140.19</v>
      </c>
    </row>
    <row r="133" spans="1:25" ht="13">
      <c r="A133" s="2" t="s">
        <v>281</v>
      </c>
      <c r="B133" s="2" t="s">
        <v>144</v>
      </c>
      <c r="C133" s="89" t="s">
        <v>297</v>
      </c>
      <c r="D133" s="129" t="s">
        <v>298</v>
      </c>
      <c r="E133" s="19">
        <v>5401.2</v>
      </c>
      <c r="F133" s="20">
        <v>6734.09</v>
      </c>
      <c r="G133" s="21">
        <v>12135.29</v>
      </c>
      <c r="H133" s="19">
        <v>4263.62</v>
      </c>
      <c r="I133" s="20">
        <v>4935.46</v>
      </c>
      <c r="J133" s="21">
        <v>9199.08</v>
      </c>
      <c r="K133" s="19">
        <v>2693.42</v>
      </c>
      <c r="L133" s="20">
        <v>2177.62</v>
      </c>
      <c r="M133" s="21">
        <v>4871.04</v>
      </c>
      <c r="N133" s="19">
        <v>1879.25</v>
      </c>
      <c r="O133" s="20">
        <v>2449.75</v>
      </c>
      <c r="P133" s="21">
        <v>4329</v>
      </c>
      <c r="Q133" s="19">
        <v>1053.17</v>
      </c>
      <c r="R133" s="20">
        <v>1066.92</v>
      </c>
      <c r="S133" s="21">
        <v>2120.09</v>
      </c>
      <c r="T133" s="19">
        <v>1816.85</v>
      </c>
      <c r="U133" s="20">
        <v>1379.23</v>
      </c>
      <c r="V133" s="21">
        <v>3196.08</v>
      </c>
      <c r="W133" s="47">
        <v>17107.509999999998</v>
      </c>
      <c r="X133" s="20">
        <v>18743.07</v>
      </c>
      <c r="Y133" s="21">
        <v>35850.58</v>
      </c>
    </row>
    <row r="134" spans="1:25" ht="13">
      <c r="A134" s="2" t="s">
        <v>282</v>
      </c>
      <c r="B134" s="2" t="s">
        <v>145</v>
      </c>
      <c r="C134" s="89" t="s">
        <v>297</v>
      </c>
      <c r="D134" s="129" t="s">
        <v>302</v>
      </c>
      <c r="E134" s="19">
        <v>0</v>
      </c>
      <c r="F134" s="20">
        <v>0</v>
      </c>
      <c r="G134" s="21">
        <v>0</v>
      </c>
      <c r="H134" s="19">
        <v>0</v>
      </c>
      <c r="I134" s="20">
        <v>0</v>
      </c>
      <c r="J134" s="21">
        <v>0</v>
      </c>
      <c r="K134" s="19">
        <v>0</v>
      </c>
      <c r="L134" s="20">
        <v>0</v>
      </c>
      <c r="M134" s="21">
        <v>0</v>
      </c>
      <c r="N134" s="19">
        <v>192.42</v>
      </c>
      <c r="O134" s="20">
        <v>1751.4</v>
      </c>
      <c r="P134" s="21">
        <v>1943.82</v>
      </c>
      <c r="Q134" s="19">
        <v>0</v>
      </c>
      <c r="R134" s="20">
        <v>0</v>
      </c>
      <c r="S134" s="21">
        <v>0</v>
      </c>
      <c r="T134" s="19">
        <v>0.09</v>
      </c>
      <c r="U134" s="20">
        <v>0.27</v>
      </c>
      <c r="V134" s="21">
        <v>0.36</v>
      </c>
      <c r="W134" s="47">
        <v>192.51</v>
      </c>
      <c r="X134" s="20">
        <v>1751.67</v>
      </c>
      <c r="Y134" s="21">
        <v>1944.18</v>
      </c>
    </row>
    <row r="135" spans="1:25" ht="13">
      <c r="A135" s="2" t="s">
        <v>282</v>
      </c>
      <c r="B135" s="2" t="s">
        <v>146</v>
      </c>
      <c r="C135" s="89" t="s">
        <v>297</v>
      </c>
      <c r="D135" s="129" t="s">
        <v>302</v>
      </c>
      <c r="E135" s="19">
        <v>0</v>
      </c>
      <c r="F135" s="20">
        <v>0</v>
      </c>
      <c r="G135" s="21">
        <v>0</v>
      </c>
      <c r="H135" s="19">
        <v>0</v>
      </c>
      <c r="I135" s="20">
        <v>0</v>
      </c>
      <c r="J135" s="21">
        <v>0</v>
      </c>
      <c r="K135" s="19">
        <v>0</v>
      </c>
      <c r="L135" s="20">
        <v>0</v>
      </c>
      <c r="M135" s="21">
        <v>0</v>
      </c>
      <c r="N135" s="19">
        <v>0</v>
      </c>
      <c r="O135" s="20">
        <v>0</v>
      </c>
      <c r="P135" s="21">
        <v>0</v>
      </c>
      <c r="Q135" s="19">
        <v>0</v>
      </c>
      <c r="R135" s="20">
        <v>0</v>
      </c>
      <c r="S135" s="21">
        <v>0</v>
      </c>
      <c r="T135" s="19">
        <v>0</v>
      </c>
      <c r="U135" s="20">
        <v>0</v>
      </c>
      <c r="V135" s="21">
        <v>0</v>
      </c>
      <c r="W135" s="47">
        <v>0</v>
      </c>
      <c r="X135" s="20">
        <v>0</v>
      </c>
      <c r="Y135" s="21">
        <v>0</v>
      </c>
    </row>
    <row r="136" spans="1:25" ht="13">
      <c r="A136" s="2" t="s">
        <v>282</v>
      </c>
      <c r="B136" s="2" t="s">
        <v>147</v>
      </c>
      <c r="C136" s="89" t="s">
        <v>297</v>
      </c>
      <c r="D136" s="129" t="s">
        <v>302</v>
      </c>
      <c r="E136" s="19">
        <v>0</v>
      </c>
      <c r="F136" s="20">
        <v>0</v>
      </c>
      <c r="G136" s="21">
        <v>0</v>
      </c>
      <c r="H136" s="19">
        <v>0</v>
      </c>
      <c r="I136" s="20">
        <v>0</v>
      </c>
      <c r="J136" s="21">
        <v>0</v>
      </c>
      <c r="K136" s="19">
        <v>0</v>
      </c>
      <c r="L136" s="20">
        <v>0</v>
      </c>
      <c r="M136" s="21">
        <v>0</v>
      </c>
      <c r="N136" s="19">
        <v>0</v>
      </c>
      <c r="O136" s="20">
        <v>0</v>
      </c>
      <c r="P136" s="21">
        <v>0</v>
      </c>
      <c r="Q136" s="19">
        <v>0</v>
      </c>
      <c r="R136" s="20">
        <v>0</v>
      </c>
      <c r="S136" s="21">
        <v>0</v>
      </c>
      <c r="T136" s="19">
        <v>0</v>
      </c>
      <c r="U136" s="20">
        <v>0</v>
      </c>
      <c r="V136" s="21">
        <v>0</v>
      </c>
      <c r="W136" s="47">
        <v>0</v>
      </c>
      <c r="X136" s="20">
        <v>0</v>
      </c>
      <c r="Y136" s="21">
        <v>0</v>
      </c>
    </row>
    <row r="137" spans="1:25" ht="13">
      <c r="A137" s="2" t="s">
        <v>282</v>
      </c>
      <c r="B137" s="2" t="s">
        <v>148</v>
      </c>
      <c r="C137" s="89" t="s">
        <v>297</v>
      </c>
      <c r="D137" s="129" t="s">
        <v>303</v>
      </c>
      <c r="E137" s="19">
        <v>4064.75</v>
      </c>
      <c r="F137" s="20">
        <v>5244.35</v>
      </c>
      <c r="G137" s="21">
        <v>9309.1</v>
      </c>
      <c r="H137" s="19">
        <v>4688.25</v>
      </c>
      <c r="I137" s="20">
        <v>3831.05</v>
      </c>
      <c r="J137" s="21">
        <v>8519.2999999999993</v>
      </c>
      <c r="K137" s="19">
        <v>2908.15</v>
      </c>
      <c r="L137" s="20">
        <v>4400.3500000000004</v>
      </c>
      <c r="M137" s="21">
        <v>7308.5</v>
      </c>
      <c r="N137" s="19">
        <v>2412.1999999999998</v>
      </c>
      <c r="O137" s="20">
        <v>4841.25</v>
      </c>
      <c r="P137" s="21">
        <v>7253.45</v>
      </c>
      <c r="Q137" s="19">
        <v>3436.1</v>
      </c>
      <c r="R137" s="20">
        <v>2974.75</v>
      </c>
      <c r="S137" s="21">
        <v>6410.85</v>
      </c>
      <c r="T137" s="19">
        <v>4168.75</v>
      </c>
      <c r="U137" s="20">
        <v>3335.4</v>
      </c>
      <c r="V137" s="21">
        <v>7504.15</v>
      </c>
      <c r="W137" s="47">
        <v>21678.2</v>
      </c>
      <c r="X137" s="20">
        <v>24627.15</v>
      </c>
      <c r="Y137" s="21">
        <v>46305.35</v>
      </c>
    </row>
    <row r="138" spans="1:25" ht="13">
      <c r="A138" s="2" t="s">
        <v>282</v>
      </c>
      <c r="B138" s="2" t="s">
        <v>149</v>
      </c>
      <c r="C138" s="89" t="s">
        <v>297</v>
      </c>
      <c r="D138" s="129" t="s">
        <v>303</v>
      </c>
      <c r="E138" s="19">
        <v>5265.7</v>
      </c>
      <c r="F138" s="20">
        <v>4460.75</v>
      </c>
      <c r="G138" s="21">
        <v>9726.4500000000007</v>
      </c>
      <c r="H138" s="19">
        <v>1810.45</v>
      </c>
      <c r="I138" s="20">
        <v>2688.65</v>
      </c>
      <c r="J138" s="21">
        <v>4499.1000000000004</v>
      </c>
      <c r="K138" s="19">
        <v>2383.65</v>
      </c>
      <c r="L138" s="20">
        <v>6311.35</v>
      </c>
      <c r="M138" s="21">
        <v>8695</v>
      </c>
      <c r="N138" s="19">
        <v>2110.35</v>
      </c>
      <c r="O138" s="20">
        <v>4984.95</v>
      </c>
      <c r="P138" s="21">
        <v>7095.3</v>
      </c>
      <c r="Q138" s="19">
        <v>2230.1999999999998</v>
      </c>
      <c r="R138" s="20">
        <v>4170.8500000000004</v>
      </c>
      <c r="S138" s="21">
        <v>6401.05</v>
      </c>
      <c r="T138" s="19">
        <v>3470.4</v>
      </c>
      <c r="U138" s="20">
        <v>4259.75</v>
      </c>
      <c r="V138" s="21">
        <v>7730.15</v>
      </c>
      <c r="W138" s="47">
        <v>17270.75</v>
      </c>
      <c r="X138" s="20">
        <v>26876.3</v>
      </c>
      <c r="Y138" s="21">
        <v>44147.05</v>
      </c>
    </row>
    <row r="139" spans="1:25" ht="13">
      <c r="A139" s="2" t="s">
        <v>282</v>
      </c>
      <c r="B139" s="2" t="s">
        <v>150</v>
      </c>
      <c r="C139" s="89" t="s">
        <v>297</v>
      </c>
      <c r="D139" s="129" t="s">
        <v>302</v>
      </c>
      <c r="E139" s="19">
        <v>2223.09</v>
      </c>
      <c r="F139" s="20">
        <v>779.4</v>
      </c>
      <c r="G139" s="21">
        <v>3002.49</v>
      </c>
      <c r="H139" s="19">
        <v>283.05</v>
      </c>
      <c r="I139" s="20">
        <v>187.56</v>
      </c>
      <c r="J139" s="21">
        <v>470.61</v>
      </c>
      <c r="K139" s="19">
        <v>2068.92</v>
      </c>
      <c r="L139" s="20">
        <v>1137.06</v>
      </c>
      <c r="M139" s="21">
        <v>3205.98</v>
      </c>
      <c r="N139" s="19">
        <v>3154.68</v>
      </c>
      <c r="O139" s="20">
        <v>1709.82</v>
      </c>
      <c r="P139" s="21">
        <v>4864.5</v>
      </c>
      <c r="Q139" s="19">
        <v>2420.1</v>
      </c>
      <c r="R139" s="20">
        <v>1633.41</v>
      </c>
      <c r="S139" s="21">
        <v>4053.51</v>
      </c>
      <c r="T139" s="19">
        <v>793.35</v>
      </c>
      <c r="U139" s="20">
        <v>475.11</v>
      </c>
      <c r="V139" s="21">
        <v>1268.46</v>
      </c>
      <c r="W139" s="47">
        <v>10943.19</v>
      </c>
      <c r="X139" s="20">
        <v>5922.36</v>
      </c>
      <c r="Y139" s="21">
        <v>16865.55</v>
      </c>
    </row>
    <row r="140" spans="1:25" ht="13">
      <c r="A140" s="2" t="s">
        <v>282</v>
      </c>
      <c r="B140" s="2" t="s">
        <v>151</v>
      </c>
      <c r="C140" s="89" t="s">
        <v>297</v>
      </c>
      <c r="D140" s="129" t="s">
        <v>302</v>
      </c>
      <c r="E140" s="19">
        <v>1334.79</v>
      </c>
      <c r="F140" s="20">
        <v>845.82</v>
      </c>
      <c r="G140" s="21">
        <v>2180.61</v>
      </c>
      <c r="H140" s="19">
        <v>1426.68</v>
      </c>
      <c r="I140" s="20">
        <v>800.73</v>
      </c>
      <c r="J140" s="21">
        <v>2227.41</v>
      </c>
      <c r="K140" s="19">
        <v>1677.51</v>
      </c>
      <c r="L140" s="20">
        <v>967.05</v>
      </c>
      <c r="M140" s="21">
        <v>2644.56</v>
      </c>
      <c r="N140" s="19">
        <v>56.52</v>
      </c>
      <c r="O140" s="20">
        <v>8.64</v>
      </c>
      <c r="P140" s="21">
        <v>65.16</v>
      </c>
      <c r="Q140" s="19">
        <v>664.11</v>
      </c>
      <c r="R140" s="20">
        <v>330.75</v>
      </c>
      <c r="S140" s="21">
        <v>994.86</v>
      </c>
      <c r="T140" s="19">
        <v>661.5</v>
      </c>
      <c r="U140" s="20">
        <v>455.4</v>
      </c>
      <c r="V140" s="21">
        <v>1116.9000000000001</v>
      </c>
      <c r="W140" s="47">
        <v>5821.11</v>
      </c>
      <c r="X140" s="20">
        <v>3408.39</v>
      </c>
      <c r="Y140" s="21">
        <v>9229.5</v>
      </c>
    </row>
    <row r="141" spans="1:25" ht="13">
      <c r="A141" s="2" t="s">
        <v>282</v>
      </c>
      <c r="B141" s="2" t="s">
        <v>152</v>
      </c>
      <c r="C141" s="89" t="s">
        <v>297</v>
      </c>
      <c r="D141" s="129" t="s">
        <v>302</v>
      </c>
      <c r="E141" s="19">
        <v>2023.2</v>
      </c>
      <c r="F141" s="20">
        <v>1039.5899999999999</v>
      </c>
      <c r="G141" s="21">
        <v>3062.79</v>
      </c>
      <c r="H141" s="19">
        <v>802.89</v>
      </c>
      <c r="I141" s="20">
        <v>542.16</v>
      </c>
      <c r="J141" s="21">
        <v>1345.05</v>
      </c>
      <c r="K141" s="19">
        <v>1586.79</v>
      </c>
      <c r="L141" s="20">
        <v>1221.93</v>
      </c>
      <c r="M141" s="21">
        <v>2808.72</v>
      </c>
      <c r="N141" s="19">
        <v>2369.25</v>
      </c>
      <c r="O141" s="20">
        <v>4912.2</v>
      </c>
      <c r="P141" s="21">
        <v>7281.45</v>
      </c>
      <c r="Q141" s="19">
        <v>1427.4</v>
      </c>
      <c r="R141" s="20">
        <v>2804.76</v>
      </c>
      <c r="S141" s="21">
        <v>4232.16</v>
      </c>
      <c r="T141" s="19">
        <v>902.97</v>
      </c>
      <c r="U141" s="20">
        <v>1275.21</v>
      </c>
      <c r="V141" s="21">
        <v>2178.1799999999998</v>
      </c>
      <c r="W141" s="47">
        <v>9112.5</v>
      </c>
      <c r="X141" s="20">
        <v>11795.85</v>
      </c>
      <c r="Y141" s="21">
        <v>20908.349999999999</v>
      </c>
    </row>
    <row r="142" spans="1:25" ht="13">
      <c r="A142" s="2" t="s">
        <v>282</v>
      </c>
      <c r="B142" s="2" t="s">
        <v>153</v>
      </c>
      <c r="C142" s="89" t="s">
        <v>297</v>
      </c>
      <c r="D142" s="129" t="s">
        <v>302</v>
      </c>
      <c r="E142" s="19">
        <v>2164.5</v>
      </c>
      <c r="F142" s="20">
        <v>1919.61</v>
      </c>
      <c r="G142" s="21">
        <v>4084.11</v>
      </c>
      <c r="H142" s="19">
        <v>1113.93</v>
      </c>
      <c r="I142" s="20">
        <v>526.04999999999995</v>
      </c>
      <c r="J142" s="21">
        <v>1639.98</v>
      </c>
      <c r="K142" s="19">
        <v>1096.02</v>
      </c>
      <c r="L142" s="20">
        <v>984.51</v>
      </c>
      <c r="M142" s="21">
        <v>2080.5300000000002</v>
      </c>
      <c r="N142" s="19">
        <v>2437.11</v>
      </c>
      <c r="O142" s="20">
        <v>2538.54</v>
      </c>
      <c r="P142" s="21">
        <v>4975.6499999999996</v>
      </c>
      <c r="Q142" s="19">
        <v>1942.47</v>
      </c>
      <c r="R142" s="20">
        <v>920.52</v>
      </c>
      <c r="S142" s="21">
        <v>2862.99</v>
      </c>
      <c r="T142" s="19">
        <v>1570.23</v>
      </c>
      <c r="U142" s="20">
        <v>1005.93</v>
      </c>
      <c r="V142" s="21">
        <v>2576.16</v>
      </c>
      <c r="W142" s="47">
        <v>10324.26</v>
      </c>
      <c r="X142" s="20">
        <v>7895.16</v>
      </c>
      <c r="Y142" s="21">
        <v>18219.419999999998</v>
      </c>
    </row>
    <row r="143" spans="1:25" ht="13">
      <c r="A143" s="2" t="s">
        <v>282</v>
      </c>
      <c r="B143" s="2" t="s">
        <v>154</v>
      </c>
      <c r="C143" s="89" t="s">
        <v>297</v>
      </c>
      <c r="D143" s="129" t="s">
        <v>298</v>
      </c>
      <c r="E143" s="19">
        <v>4921.83</v>
      </c>
      <c r="F143" s="20">
        <v>5580</v>
      </c>
      <c r="G143" s="21">
        <v>10501.83</v>
      </c>
      <c r="H143" s="19">
        <v>2467.89</v>
      </c>
      <c r="I143" s="20">
        <v>4467.51</v>
      </c>
      <c r="J143" s="21">
        <v>6935.4</v>
      </c>
      <c r="K143" s="19">
        <v>3433.77</v>
      </c>
      <c r="L143" s="20">
        <v>7620.12</v>
      </c>
      <c r="M143" s="21">
        <v>11053.89</v>
      </c>
      <c r="N143" s="19">
        <v>3441.96</v>
      </c>
      <c r="O143" s="20">
        <v>9730.6200000000008</v>
      </c>
      <c r="P143" s="21">
        <v>13172.58</v>
      </c>
      <c r="Q143" s="19">
        <v>1916.1</v>
      </c>
      <c r="R143" s="20">
        <v>5289.75</v>
      </c>
      <c r="S143" s="21">
        <v>7205.85</v>
      </c>
      <c r="T143" s="19">
        <v>0.45</v>
      </c>
      <c r="U143" s="20">
        <v>0</v>
      </c>
      <c r="V143" s="21">
        <v>0.45</v>
      </c>
      <c r="W143" s="47">
        <v>16182</v>
      </c>
      <c r="X143" s="20">
        <v>32688</v>
      </c>
      <c r="Y143" s="21">
        <v>48870</v>
      </c>
    </row>
    <row r="144" spans="1:25" ht="13">
      <c r="A144" s="2" t="s">
        <v>282</v>
      </c>
      <c r="B144" s="2" t="s">
        <v>155</v>
      </c>
      <c r="C144" s="89" t="s">
        <v>297</v>
      </c>
      <c r="D144" s="129" t="s">
        <v>298</v>
      </c>
      <c r="E144" s="19">
        <v>3538.62</v>
      </c>
      <c r="F144" s="20">
        <v>2481.48</v>
      </c>
      <c r="G144" s="21">
        <v>6020.1</v>
      </c>
      <c r="H144" s="19">
        <v>3404.43</v>
      </c>
      <c r="I144" s="20">
        <v>3877.92</v>
      </c>
      <c r="J144" s="21">
        <v>7282.35</v>
      </c>
      <c r="K144" s="19">
        <v>4854.33</v>
      </c>
      <c r="L144" s="20">
        <v>6599.07</v>
      </c>
      <c r="M144" s="21">
        <v>11453.4</v>
      </c>
      <c r="N144" s="19">
        <v>5227.6499999999996</v>
      </c>
      <c r="O144" s="20">
        <v>7476.57</v>
      </c>
      <c r="P144" s="21">
        <v>12704.22</v>
      </c>
      <c r="Q144" s="19">
        <v>6707.07</v>
      </c>
      <c r="R144" s="20">
        <v>5666.4</v>
      </c>
      <c r="S144" s="21">
        <v>12373.47</v>
      </c>
      <c r="T144" s="19">
        <v>8218.6200000000008</v>
      </c>
      <c r="U144" s="20">
        <v>3560.76</v>
      </c>
      <c r="V144" s="21">
        <v>11779.38</v>
      </c>
      <c r="W144" s="47">
        <v>31950.720000000001</v>
      </c>
      <c r="X144" s="20">
        <v>29662.2</v>
      </c>
      <c r="Y144" s="21">
        <v>61612.92</v>
      </c>
    </row>
    <row r="145" spans="1:25" ht="13">
      <c r="A145" s="2" t="s">
        <v>282</v>
      </c>
      <c r="B145" s="2" t="s">
        <v>156</v>
      </c>
      <c r="C145" s="89" t="s">
        <v>297</v>
      </c>
      <c r="D145" s="129" t="s">
        <v>298</v>
      </c>
      <c r="E145" s="19">
        <v>4072.59</v>
      </c>
      <c r="F145" s="20">
        <v>11903.49</v>
      </c>
      <c r="G145" s="21">
        <v>15976.08</v>
      </c>
      <c r="H145" s="19">
        <v>1818.36</v>
      </c>
      <c r="I145" s="20">
        <v>5711.04</v>
      </c>
      <c r="J145" s="21">
        <v>7529.4</v>
      </c>
      <c r="K145" s="19">
        <v>2773.98</v>
      </c>
      <c r="L145" s="20">
        <v>7419.15</v>
      </c>
      <c r="M145" s="21">
        <v>10193.129999999999</v>
      </c>
      <c r="N145" s="19">
        <v>4653.45</v>
      </c>
      <c r="O145" s="20">
        <v>9227.25</v>
      </c>
      <c r="P145" s="21">
        <v>13880.7</v>
      </c>
      <c r="Q145" s="19">
        <v>4543.29</v>
      </c>
      <c r="R145" s="20">
        <v>7655.76</v>
      </c>
      <c r="S145" s="21">
        <v>12199.05</v>
      </c>
      <c r="T145" s="19">
        <v>8982.4500000000007</v>
      </c>
      <c r="U145" s="20">
        <v>5622.12</v>
      </c>
      <c r="V145" s="21">
        <v>14604.57</v>
      </c>
      <c r="W145" s="47">
        <v>26844.12</v>
      </c>
      <c r="X145" s="20">
        <v>47538.81</v>
      </c>
      <c r="Y145" s="21">
        <v>74382.929999999993</v>
      </c>
    </row>
    <row r="146" spans="1:25" ht="13">
      <c r="A146" s="2" t="s">
        <v>282</v>
      </c>
      <c r="B146" s="2" t="s">
        <v>157</v>
      </c>
      <c r="C146" s="89" t="s">
        <v>297</v>
      </c>
      <c r="D146" s="129" t="s">
        <v>298</v>
      </c>
      <c r="E146" s="19">
        <v>4902.4799999999996</v>
      </c>
      <c r="F146" s="20">
        <v>3606.12</v>
      </c>
      <c r="G146" s="21">
        <v>8508.6</v>
      </c>
      <c r="H146" s="19">
        <v>2909.52</v>
      </c>
      <c r="I146" s="20">
        <v>3594.69</v>
      </c>
      <c r="J146" s="21">
        <v>6504.21</v>
      </c>
      <c r="K146" s="19">
        <v>4124.16</v>
      </c>
      <c r="L146" s="20">
        <v>4052.07</v>
      </c>
      <c r="M146" s="21">
        <v>8176.23</v>
      </c>
      <c r="N146" s="19">
        <v>6261.39</v>
      </c>
      <c r="O146" s="20">
        <v>6097.59</v>
      </c>
      <c r="P146" s="21">
        <v>12358.98</v>
      </c>
      <c r="Q146" s="19">
        <v>4531.2299999999996</v>
      </c>
      <c r="R146" s="20">
        <v>4711.95</v>
      </c>
      <c r="S146" s="21">
        <v>9243.18</v>
      </c>
      <c r="T146" s="19">
        <v>5375.61</v>
      </c>
      <c r="U146" s="20">
        <v>3550.41</v>
      </c>
      <c r="V146" s="21">
        <v>8926.02</v>
      </c>
      <c r="W146" s="47">
        <v>28104.39</v>
      </c>
      <c r="X146" s="20">
        <v>25612.83</v>
      </c>
      <c r="Y146" s="21">
        <v>53717.22</v>
      </c>
    </row>
    <row r="147" spans="1:25" ht="13">
      <c r="A147" s="2" t="s">
        <v>282</v>
      </c>
      <c r="B147" s="2" t="s">
        <v>158</v>
      </c>
      <c r="C147" s="89" t="s">
        <v>297</v>
      </c>
      <c r="D147" s="129" t="s">
        <v>302</v>
      </c>
      <c r="E147" s="19">
        <v>12.19</v>
      </c>
      <c r="F147" s="20">
        <v>32.89</v>
      </c>
      <c r="G147" s="21">
        <v>45.08</v>
      </c>
      <c r="H147" s="19">
        <v>17.600000000000001</v>
      </c>
      <c r="I147" s="20">
        <v>16.68</v>
      </c>
      <c r="J147" s="21">
        <v>34.28</v>
      </c>
      <c r="K147" s="19">
        <v>32.86</v>
      </c>
      <c r="L147" s="20">
        <v>28.86</v>
      </c>
      <c r="M147" s="21">
        <v>61.72</v>
      </c>
      <c r="N147" s="19">
        <v>3.82</v>
      </c>
      <c r="O147" s="20">
        <v>19.25</v>
      </c>
      <c r="P147" s="21">
        <v>23.07</v>
      </c>
      <c r="Q147" s="19">
        <v>4.9800000000000004</v>
      </c>
      <c r="R147" s="20">
        <v>9.1999999999999993</v>
      </c>
      <c r="S147" s="21">
        <v>14.18</v>
      </c>
      <c r="T147" s="19">
        <v>6.68</v>
      </c>
      <c r="U147" s="20">
        <v>44.71</v>
      </c>
      <c r="V147" s="21">
        <v>51.39</v>
      </c>
      <c r="W147" s="47">
        <v>78.13</v>
      </c>
      <c r="X147" s="20">
        <v>151.59</v>
      </c>
      <c r="Y147" s="21">
        <v>229.72</v>
      </c>
    </row>
    <row r="148" spans="1:25" ht="13">
      <c r="A148" s="2" t="s">
        <v>282</v>
      </c>
      <c r="B148" s="2" t="s">
        <v>159</v>
      </c>
      <c r="C148" s="89" t="s">
        <v>297</v>
      </c>
      <c r="D148" s="129" t="s">
        <v>302</v>
      </c>
      <c r="E148" s="19">
        <v>16.96</v>
      </c>
      <c r="F148" s="20">
        <v>92.58</v>
      </c>
      <c r="G148" s="21">
        <v>109.54</v>
      </c>
      <c r="H148" s="19">
        <v>0</v>
      </c>
      <c r="I148" s="20">
        <v>35.1</v>
      </c>
      <c r="J148" s="21">
        <v>35.1</v>
      </c>
      <c r="K148" s="19">
        <v>42.56</v>
      </c>
      <c r="L148" s="20">
        <v>40.99</v>
      </c>
      <c r="M148" s="21">
        <v>83.55</v>
      </c>
      <c r="N148" s="19">
        <v>34.200000000000003</v>
      </c>
      <c r="O148" s="20">
        <v>4.88</v>
      </c>
      <c r="P148" s="21">
        <v>39.08</v>
      </c>
      <c r="Q148" s="19">
        <v>31.48</v>
      </c>
      <c r="R148" s="20">
        <v>0.68</v>
      </c>
      <c r="S148" s="21">
        <v>32.159999999999997</v>
      </c>
      <c r="T148" s="19">
        <v>32.619999999999997</v>
      </c>
      <c r="U148" s="20">
        <v>9.9499999999999993</v>
      </c>
      <c r="V148" s="21">
        <v>42.57</v>
      </c>
      <c r="W148" s="47">
        <v>157.82</v>
      </c>
      <c r="X148" s="20">
        <v>184.18</v>
      </c>
      <c r="Y148" s="21">
        <v>342</v>
      </c>
    </row>
    <row r="149" spans="1:25" ht="13">
      <c r="A149" s="2" t="s">
        <v>283</v>
      </c>
      <c r="B149" s="2" t="s">
        <v>160</v>
      </c>
      <c r="C149" s="89" t="s">
        <v>297</v>
      </c>
      <c r="D149" s="129" t="s">
        <v>303</v>
      </c>
      <c r="E149" s="19">
        <v>747.24</v>
      </c>
      <c r="F149" s="20">
        <v>2216.3200000000002</v>
      </c>
      <c r="G149" s="21">
        <v>2963.56</v>
      </c>
      <c r="H149" s="19">
        <v>0</v>
      </c>
      <c r="I149" s="20">
        <v>37.869999999999997</v>
      </c>
      <c r="J149" s="21">
        <v>37.869999999999997</v>
      </c>
      <c r="K149" s="19">
        <v>1854.78</v>
      </c>
      <c r="L149" s="20">
        <v>2064.7600000000002</v>
      </c>
      <c r="M149" s="21">
        <v>3919.54</v>
      </c>
      <c r="N149" s="19">
        <v>1888.72</v>
      </c>
      <c r="O149" s="20">
        <v>850.4</v>
      </c>
      <c r="P149" s="21">
        <v>2739.12</v>
      </c>
      <c r="Q149" s="19">
        <v>1495.23</v>
      </c>
      <c r="R149" s="20">
        <v>444.39</v>
      </c>
      <c r="S149" s="21">
        <v>1939.62</v>
      </c>
      <c r="T149" s="19">
        <v>1342</v>
      </c>
      <c r="U149" s="20">
        <v>554.09</v>
      </c>
      <c r="V149" s="21">
        <v>1896.09</v>
      </c>
      <c r="W149" s="47">
        <v>7327.97</v>
      </c>
      <c r="X149" s="20">
        <v>6167.83</v>
      </c>
      <c r="Y149" s="21">
        <v>13495.8</v>
      </c>
    </row>
    <row r="150" spans="1:25" ht="13">
      <c r="A150" s="2" t="s">
        <v>284</v>
      </c>
      <c r="B150" s="2" t="s">
        <v>161</v>
      </c>
      <c r="C150" s="89" t="s">
        <v>297</v>
      </c>
      <c r="D150" s="129" t="s">
        <v>303</v>
      </c>
      <c r="E150" s="19">
        <v>22981.46</v>
      </c>
      <c r="F150" s="20">
        <v>3653.37</v>
      </c>
      <c r="G150" s="21">
        <v>26634.83</v>
      </c>
      <c r="H150" s="19">
        <v>21970.04</v>
      </c>
      <c r="I150" s="20">
        <v>3989.12</v>
      </c>
      <c r="J150" s="21">
        <v>25959.16</v>
      </c>
      <c r="K150" s="19">
        <v>13581.95</v>
      </c>
      <c r="L150" s="20">
        <v>6940.76</v>
      </c>
      <c r="M150" s="21">
        <v>20522.71</v>
      </c>
      <c r="N150" s="19">
        <v>8407.94</v>
      </c>
      <c r="O150" s="20">
        <v>6373.89</v>
      </c>
      <c r="P150" s="21">
        <v>14781.83</v>
      </c>
      <c r="Q150" s="19">
        <v>6301.8</v>
      </c>
      <c r="R150" s="20">
        <v>6949.67</v>
      </c>
      <c r="S150" s="21">
        <v>13251.47</v>
      </c>
      <c r="T150" s="19">
        <v>9077.67</v>
      </c>
      <c r="U150" s="20">
        <v>5554.44</v>
      </c>
      <c r="V150" s="21">
        <v>14632.11</v>
      </c>
      <c r="W150" s="47">
        <v>82320.86</v>
      </c>
      <c r="X150" s="20">
        <v>33461.25</v>
      </c>
      <c r="Y150" s="21">
        <v>115782.11</v>
      </c>
    </row>
    <row r="151" spans="1:25" ht="13">
      <c r="A151" s="2" t="s">
        <v>285</v>
      </c>
      <c r="B151" s="2" t="s">
        <v>162</v>
      </c>
      <c r="C151" s="89" t="s">
        <v>297</v>
      </c>
      <c r="D151" s="129" t="s">
        <v>298</v>
      </c>
      <c r="E151" s="19">
        <v>0</v>
      </c>
      <c r="F151" s="20">
        <v>0</v>
      </c>
      <c r="G151" s="21">
        <v>0</v>
      </c>
      <c r="H151" s="19">
        <v>0</v>
      </c>
      <c r="I151" s="20">
        <v>0</v>
      </c>
      <c r="J151" s="21">
        <v>0</v>
      </c>
      <c r="K151" s="19">
        <v>0</v>
      </c>
      <c r="L151" s="20">
        <v>0</v>
      </c>
      <c r="M151" s="21">
        <v>0</v>
      </c>
      <c r="N151" s="19">
        <v>0</v>
      </c>
      <c r="O151" s="20">
        <v>0</v>
      </c>
      <c r="P151" s="21">
        <v>0</v>
      </c>
      <c r="Q151" s="19">
        <v>0</v>
      </c>
      <c r="R151" s="20">
        <v>8.2100000000000009</v>
      </c>
      <c r="S151" s="21">
        <v>8.2100000000000009</v>
      </c>
      <c r="T151" s="19">
        <v>0</v>
      </c>
      <c r="U151" s="20">
        <v>1.38</v>
      </c>
      <c r="V151" s="21">
        <v>1.38</v>
      </c>
      <c r="W151" s="47">
        <v>0</v>
      </c>
      <c r="X151" s="20">
        <v>9.59</v>
      </c>
      <c r="Y151" s="21">
        <v>9.59</v>
      </c>
    </row>
    <row r="152" spans="1:25" ht="13">
      <c r="A152" s="2" t="s">
        <v>285</v>
      </c>
      <c r="B152" s="2" t="s">
        <v>163</v>
      </c>
      <c r="C152" s="89" t="s">
        <v>297</v>
      </c>
      <c r="D152" s="129" t="s">
        <v>298</v>
      </c>
      <c r="E152" s="19">
        <v>3152.1</v>
      </c>
      <c r="F152" s="20">
        <v>4732.6499999999996</v>
      </c>
      <c r="G152" s="21">
        <v>7884.75</v>
      </c>
      <c r="H152" s="19">
        <v>3253</v>
      </c>
      <c r="I152" s="20">
        <v>7197.65</v>
      </c>
      <c r="J152" s="21">
        <v>10450.65</v>
      </c>
      <c r="K152" s="19">
        <v>2464.35</v>
      </c>
      <c r="L152" s="20">
        <v>5106.05</v>
      </c>
      <c r="M152" s="21">
        <v>7570.4</v>
      </c>
      <c r="N152" s="19">
        <v>3500.4</v>
      </c>
      <c r="O152" s="20">
        <v>5395.9</v>
      </c>
      <c r="P152" s="21">
        <v>8896.2999999999993</v>
      </c>
      <c r="Q152" s="19">
        <v>3376.3</v>
      </c>
      <c r="R152" s="20">
        <v>2885.85</v>
      </c>
      <c r="S152" s="21">
        <v>6262.15</v>
      </c>
      <c r="T152" s="19">
        <v>2871.6</v>
      </c>
      <c r="U152" s="20">
        <v>4021.65</v>
      </c>
      <c r="V152" s="21">
        <v>6893.25</v>
      </c>
      <c r="W152" s="47">
        <v>18617.75</v>
      </c>
      <c r="X152" s="20">
        <v>29339.75</v>
      </c>
      <c r="Y152" s="21">
        <v>47957.5</v>
      </c>
    </row>
    <row r="153" spans="1:25" ht="13">
      <c r="A153" s="2" t="s">
        <v>285</v>
      </c>
      <c r="B153" s="2" t="s">
        <v>164</v>
      </c>
      <c r="C153" s="89" t="s">
        <v>297</v>
      </c>
      <c r="D153" s="129" t="s">
        <v>298</v>
      </c>
      <c r="E153" s="19">
        <v>0</v>
      </c>
      <c r="F153" s="20">
        <v>0</v>
      </c>
      <c r="G153" s="21">
        <v>0</v>
      </c>
      <c r="H153" s="19">
        <v>0</v>
      </c>
      <c r="I153" s="20">
        <v>0</v>
      </c>
      <c r="J153" s="21">
        <v>0</v>
      </c>
      <c r="K153" s="19">
        <v>0</v>
      </c>
      <c r="L153" s="20">
        <v>2.81</v>
      </c>
      <c r="M153" s="21">
        <v>2.81</v>
      </c>
      <c r="N153" s="19">
        <v>0</v>
      </c>
      <c r="O153" s="20">
        <v>0</v>
      </c>
      <c r="P153" s="21">
        <v>0</v>
      </c>
      <c r="Q153" s="19">
        <v>0</v>
      </c>
      <c r="R153" s="20">
        <v>12.5</v>
      </c>
      <c r="S153" s="21">
        <v>12.5</v>
      </c>
      <c r="T153" s="19">
        <v>0</v>
      </c>
      <c r="U153" s="20">
        <v>0</v>
      </c>
      <c r="V153" s="21">
        <v>0</v>
      </c>
      <c r="W153" s="47">
        <v>0</v>
      </c>
      <c r="X153" s="20">
        <v>15.31</v>
      </c>
      <c r="Y153" s="21">
        <v>15.31</v>
      </c>
    </row>
    <row r="154" spans="1:25" ht="13">
      <c r="A154" s="2" t="s">
        <v>285</v>
      </c>
      <c r="B154" s="2" t="s">
        <v>165</v>
      </c>
      <c r="C154" s="89" t="s">
        <v>297</v>
      </c>
      <c r="D154" s="129" t="s">
        <v>298</v>
      </c>
      <c r="E154" s="19">
        <v>4969.1000000000004</v>
      </c>
      <c r="F154" s="20">
        <v>3937.45</v>
      </c>
      <c r="G154" s="21">
        <v>8906.5499999999993</v>
      </c>
      <c r="H154" s="19">
        <v>3013.2</v>
      </c>
      <c r="I154" s="20">
        <v>6748.15</v>
      </c>
      <c r="J154" s="21">
        <v>9761.35</v>
      </c>
      <c r="K154" s="19">
        <v>2827.4</v>
      </c>
      <c r="L154" s="20">
        <v>3793.85</v>
      </c>
      <c r="M154" s="21">
        <v>6621.25</v>
      </c>
      <c r="N154" s="19">
        <v>2836.8</v>
      </c>
      <c r="O154" s="20">
        <v>9096.15</v>
      </c>
      <c r="P154" s="21">
        <v>11932.95</v>
      </c>
      <c r="Q154" s="19">
        <v>4467.05</v>
      </c>
      <c r="R154" s="20">
        <v>4076.75</v>
      </c>
      <c r="S154" s="21">
        <v>8543.7999999999993</v>
      </c>
      <c r="T154" s="19">
        <v>1979.15</v>
      </c>
      <c r="U154" s="20">
        <v>4060.2</v>
      </c>
      <c r="V154" s="21">
        <v>6039.35</v>
      </c>
      <c r="W154" s="47">
        <v>20092.7</v>
      </c>
      <c r="X154" s="20">
        <v>31712.55</v>
      </c>
      <c r="Y154" s="21">
        <v>51805.25</v>
      </c>
    </row>
    <row r="155" spans="1:25" ht="13">
      <c r="A155" s="2" t="s">
        <v>286</v>
      </c>
      <c r="B155" s="2" t="s">
        <v>166</v>
      </c>
      <c r="C155" s="89" t="s">
        <v>297</v>
      </c>
      <c r="D155" s="129" t="s">
        <v>303</v>
      </c>
      <c r="E155" s="19">
        <v>4597.25</v>
      </c>
      <c r="F155" s="20">
        <v>1136.3800000000001</v>
      </c>
      <c r="G155" s="21">
        <v>5733.63</v>
      </c>
      <c r="H155" s="19">
        <v>4495.05</v>
      </c>
      <c r="I155" s="20">
        <v>329.6</v>
      </c>
      <c r="J155" s="21">
        <v>4824.6499999999996</v>
      </c>
      <c r="K155" s="19">
        <v>2811.35</v>
      </c>
      <c r="L155" s="20">
        <v>849.83</v>
      </c>
      <c r="M155" s="21">
        <v>3661.18</v>
      </c>
      <c r="N155" s="19">
        <v>2419.25</v>
      </c>
      <c r="O155" s="20">
        <v>850.8</v>
      </c>
      <c r="P155" s="21">
        <v>3270.05</v>
      </c>
      <c r="Q155" s="19">
        <v>2623.9</v>
      </c>
      <c r="R155" s="20">
        <v>707.88</v>
      </c>
      <c r="S155" s="21">
        <v>3331.78</v>
      </c>
      <c r="T155" s="19">
        <v>5960.45</v>
      </c>
      <c r="U155" s="20">
        <v>185.17</v>
      </c>
      <c r="V155" s="21">
        <v>6145.62</v>
      </c>
      <c r="W155" s="47">
        <v>22907.25</v>
      </c>
      <c r="X155" s="20">
        <v>4059.66</v>
      </c>
      <c r="Y155" s="21">
        <v>26966.91</v>
      </c>
    </row>
    <row r="156" spans="1:25" ht="13">
      <c r="A156" s="2" t="s">
        <v>286</v>
      </c>
      <c r="B156" s="2" t="s">
        <v>167</v>
      </c>
      <c r="C156" s="89" t="s">
        <v>297</v>
      </c>
      <c r="D156" s="129" t="s">
        <v>303</v>
      </c>
      <c r="E156" s="19">
        <v>5353.85</v>
      </c>
      <c r="F156" s="20">
        <v>3393.55</v>
      </c>
      <c r="G156" s="21">
        <v>8747.4</v>
      </c>
      <c r="H156" s="19">
        <v>3565.4</v>
      </c>
      <c r="I156" s="20">
        <v>4367.1000000000004</v>
      </c>
      <c r="J156" s="21">
        <v>7932.5</v>
      </c>
      <c r="K156" s="19">
        <v>4438.3</v>
      </c>
      <c r="L156" s="20">
        <v>6537.7</v>
      </c>
      <c r="M156" s="21">
        <v>10976</v>
      </c>
      <c r="N156" s="19">
        <v>3029.95</v>
      </c>
      <c r="O156" s="20">
        <v>4331.3500000000004</v>
      </c>
      <c r="P156" s="21">
        <v>7361.3</v>
      </c>
      <c r="Q156" s="19">
        <v>2283.5500000000002</v>
      </c>
      <c r="R156" s="20">
        <v>5345.95</v>
      </c>
      <c r="S156" s="21">
        <v>7629.5</v>
      </c>
      <c r="T156" s="19">
        <v>4229.1499999999996</v>
      </c>
      <c r="U156" s="20">
        <v>3168.2</v>
      </c>
      <c r="V156" s="21">
        <v>7397.35</v>
      </c>
      <c r="W156" s="47">
        <v>22900.2</v>
      </c>
      <c r="X156" s="20">
        <v>27143.85</v>
      </c>
      <c r="Y156" s="21">
        <v>50044.05</v>
      </c>
    </row>
    <row r="157" spans="1:25" ht="13">
      <c r="A157" s="2" t="s">
        <v>286</v>
      </c>
      <c r="B157" s="2" t="s">
        <v>168</v>
      </c>
      <c r="C157" s="89" t="s">
        <v>297</v>
      </c>
      <c r="D157" s="129" t="s">
        <v>303</v>
      </c>
      <c r="E157" s="19">
        <v>3229.55</v>
      </c>
      <c r="F157" s="20">
        <v>1306.74</v>
      </c>
      <c r="G157" s="21">
        <v>4536.29</v>
      </c>
      <c r="H157" s="19">
        <v>3233</v>
      </c>
      <c r="I157" s="20">
        <v>861.17</v>
      </c>
      <c r="J157" s="21">
        <v>4094.17</v>
      </c>
      <c r="K157" s="19">
        <v>4012.2</v>
      </c>
      <c r="L157" s="20">
        <v>1193.68</v>
      </c>
      <c r="M157" s="21">
        <v>5205.88</v>
      </c>
      <c r="N157" s="19">
        <v>3180.5</v>
      </c>
      <c r="O157" s="20">
        <v>1564.39</v>
      </c>
      <c r="P157" s="21">
        <v>4744.8900000000003</v>
      </c>
      <c r="Q157" s="19">
        <v>3135.1</v>
      </c>
      <c r="R157" s="20">
        <v>1139.03</v>
      </c>
      <c r="S157" s="21">
        <v>4274.13</v>
      </c>
      <c r="T157" s="19">
        <v>2111.5</v>
      </c>
      <c r="U157" s="20">
        <v>616.1</v>
      </c>
      <c r="V157" s="21">
        <v>2727.6</v>
      </c>
      <c r="W157" s="47">
        <v>18901.849999999999</v>
      </c>
      <c r="X157" s="20">
        <v>6681.11</v>
      </c>
      <c r="Y157" s="21">
        <v>25582.959999999999</v>
      </c>
    </row>
    <row r="158" spans="1:25" ht="13">
      <c r="A158" s="2" t="s">
        <v>287</v>
      </c>
      <c r="B158" s="2" t="s">
        <v>169</v>
      </c>
      <c r="C158" s="89" t="s">
        <v>297</v>
      </c>
      <c r="D158" s="129" t="s">
        <v>302</v>
      </c>
      <c r="E158" s="19">
        <v>5753.2</v>
      </c>
      <c r="F158" s="20">
        <v>2785.3</v>
      </c>
      <c r="G158" s="21">
        <v>8538.5</v>
      </c>
      <c r="H158" s="19">
        <v>6315.2</v>
      </c>
      <c r="I158" s="20">
        <v>2502.8000000000002</v>
      </c>
      <c r="J158" s="21">
        <v>8818</v>
      </c>
      <c r="K158" s="19">
        <v>4071.3</v>
      </c>
      <c r="L158" s="20">
        <v>2494</v>
      </c>
      <c r="M158" s="21">
        <v>6565.3</v>
      </c>
      <c r="N158" s="19">
        <v>4830.2</v>
      </c>
      <c r="O158" s="20">
        <v>3548.5</v>
      </c>
      <c r="P158" s="21">
        <v>8378.7000000000007</v>
      </c>
      <c r="Q158" s="19">
        <v>3984.5</v>
      </c>
      <c r="R158" s="20">
        <v>3461.7</v>
      </c>
      <c r="S158" s="21">
        <v>7446.2</v>
      </c>
      <c r="T158" s="19">
        <v>3054.4</v>
      </c>
      <c r="U158" s="20">
        <v>2740.3</v>
      </c>
      <c r="V158" s="21">
        <v>5794.7</v>
      </c>
      <c r="W158" s="47">
        <v>28008.799999999999</v>
      </c>
      <c r="X158" s="20">
        <v>17532.599999999999</v>
      </c>
      <c r="Y158" s="21">
        <v>45541.4</v>
      </c>
    </row>
    <row r="159" spans="1:25" ht="13">
      <c r="A159" s="2" t="s">
        <v>288</v>
      </c>
      <c r="B159" s="2" t="s">
        <v>170</v>
      </c>
      <c r="C159" s="89" t="s">
        <v>297</v>
      </c>
      <c r="D159" s="129" t="s">
        <v>302</v>
      </c>
      <c r="E159" s="19">
        <v>18636.349999999999</v>
      </c>
      <c r="F159" s="20">
        <v>6902.01</v>
      </c>
      <c r="G159" s="21">
        <v>25538.36</v>
      </c>
      <c r="H159" s="19">
        <v>13860.45</v>
      </c>
      <c r="I159" s="20">
        <v>7394.63</v>
      </c>
      <c r="J159" s="21">
        <v>21255.08</v>
      </c>
      <c r="K159" s="19">
        <v>12992.81</v>
      </c>
      <c r="L159" s="20">
        <v>7201.31</v>
      </c>
      <c r="M159" s="21">
        <v>20194.12</v>
      </c>
      <c r="N159" s="19">
        <v>10569.69</v>
      </c>
      <c r="O159" s="20">
        <v>6529.41</v>
      </c>
      <c r="P159" s="21">
        <v>17099.099999999999</v>
      </c>
      <c r="Q159" s="19">
        <v>8014.82</v>
      </c>
      <c r="R159" s="20">
        <v>6197.31</v>
      </c>
      <c r="S159" s="21">
        <v>14212.13</v>
      </c>
      <c r="T159" s="19">
        <v>13778.78</v>
      </c>
      <c r="U159" s="20">
        <v>4369.41</v>
      </c>
      <c r="V159" s="21">
        <v>18148.189999999999</v>
      </c>
      <c r="W159" s="47">
        <v>77852.899999999994</v>
      </c>
      <c r="X159" s="20">
        <v>38594.080000000002</v>
      </c>
      <c r="Y159" s="21">
        <v>116446.98</v>
      </c>
    </row>
    <row r="160" spans="1:25" ht="13">
      <c r="A160" s="2" t="s">
        <v>288</v>
      </c>
      <c r="B160" s="2" t="s">
        <v>171</v>
      </c>
      <c r="C160" s="89" t="s">
        <v>297</v>
      </c>
      <c r="D160" s="129" t="s">
        <v>302</v>
      </c>
      <c r="E160" s="19">
        <v>13979.9</v>
      </c>
      <c r="F160" s="20">
        <v>4070.99</v>
      </c>
      <c r="G160" s="21">
        <v>18050.89</v>
      </c>
      <c r="H160" s="19">
        <v>14111.95</v>
      </c>
      <c r="I160" s="20">
        <v>3962.66</v>
      </c>
      <c r="J160" s="21">
        <v>18074.61</v>
      </c>
      <c r="K160" s="19">
        <v>9229.9</v>
      </c>
      <c r="L160" s="20">
        <v>4614.4799999999996</v>
      </c>
      <c r="M160" s="21">
        <v>13844.38</v>
      </c>
      <c r="N160" s="19">
        <v>1566.48</v>
      </c>
      <c r="O160" s="20">
        <v>896.69</v>
      </c>
      <c r="P160" s="21">
        <v>2463.17</v>
      </c>
      <c r="Q160" s="19">
        <v>2432.61</v>
      </c>
      <c r="R160" s="20">
        <v>933.66</v>
      </c>
      <c r="S160" s="21">
        <v>3366.27</v>
      </c>
      <c r="T160" s="19">
        <v>10556.7</v>
      </c>
      <c r="U160" s="20">
        <v>3228.95</v>
      </c>
      <c r="V160" s="21">
        <v>13785.65</v>
      </c>
      <c r="W160" s="47">
        <v>51877.54</v>
      </c>
      <c r="X160" s="20">
        <v>17707.43</v>
      </c>
      <c r="Y160" s="21">
        <v>69584.97</v>
      </c>
    </row>
    <row r="161" spans="1:25" ht="13">
      <c r="A161" s="2" t="s">
        <v>289</v>
      </c>
      <c r="B161" s="2" t="s">
        <v>172</v>
      </c>
      <c r="C161" s="89" t="s">
        <v>297</v>
      </c>
      <c r="D161" s="129" t="s">
        <v>303</v>
      </c>
      <c r="E161" s="19">
        <v>427.1</v>
      </c>
      <c r="F161" s="20">
        <v>5586.7</v>
      </c>
      <c r="G161" s="21">
        <v>6013.8</v>
      </c>
      <c r="H161" s="19">
        <v>425</v>
      </c>
      <c r="I161" s="20">
        <v>4340.8999999999996</v>
      </c>
      <c r="J161" s="21">
        <v>4765.8999999999996</v>
      </c>
      <c r="K161" s="19">
        <v>394.6</v>
      </c>
      <c r="L161" s="20">
        <v>4680</v>
      </c>
      <c r="M161" s="21">
        <v>5074.6000000000004</v>
      </c>
      <c r="N161" s="19">
        <v>166.6</v>
      </c>
      <c r="O161" s="20">
        <v>4225.6000000000004</v>
      </c>
      <c r="P161" s="21">
        <v>4392.2</v>
      </c>
      <c r="Q161" s="19">
        <v>97.8</v>
      </c>
      <c r="R161" s="20">
        <v>3182.6</v>
      </c>
      <c r="S161" s="21">
        <v>3280.4</v>
      </c>
      <c r="T161" s="19">
        <v>100.6</v>
      </c>
      <c r="U161" s="20">
        <v>6891.6</v>
      </c>
      <c r="V161" s="21">
        <v>6992.2</v>
      </c>
      <c r="W161" s="47">
        <v>1611.7</v>
      </c>
      <c r="X161" s="20">
        <v>28907.4</v>
      </c>
      <c r="Y161" s="21">
        <v>30519.1</v>
      </c>
    </row>
    <row r="162" spans="1:25" ht="13">
      <c r="A162" s="2" t="s">
        <v>290</v>
      </c>
      <c r="B162" s="2" t="s">
        <v>173</v>
      </c>
      <c r="C162" s="89" t="s">
        <v>297</v>
      </c>
      <c r="D162" s="129" t="s">
        <v>298</v>
      </c>
      <c r="E162" s="19">
        <v>9340.0499999999993</v>
      </c>
      <c r="F162" s="20">
        <v>25413.55</v>
      </c>
      <c r="G162" s="21">
        <v>34753.599999999999</v>
      </c>
      <c r="H162" s="19">
        <v>6245.5</v>
      </c>
      <c r="I162" s="20">
        <v>17313.849999999999</v>
      </c>
      <c r="J162" s="21">
        <v>23559.35</v>
      </c>
      <c r="K162" s="19">
        <v>11282.25</v>
      </c>
      <c r="L162" s="20">
        <v>28430.3</v>
      </c>
      <c r="M162" s="21">
        <v>39712.550000000003</v>
      </c>
      <c r="N162" s="19">
        <v>5928.35</v>
      </c>
      <c r="O162" s="20">
        <v>38901.1</v>
      </c>
      <c r="P162" s="21">
        <v>44829.45</v>
      </c>
      <c r="Q162" s="19">
        <v>7757.4</v>
      </c>
      <c r="R162" s="20">
        <v>24267.8</v>
      </c>
      <c r="S162" s="21">
        <v>32025.200000000001</v>
      </c>
      <c r="T162" s="19">
        <v>10573.2</v>
      </c>
      <c r="U162" s="20">
        <v>20813.05</v>
      </c>
      <c r="V162" s="21">
        <v>31386.25</v>
      </c>
      <c r="W162" s="47">
        <v>51126.75</v>
      </c>
      <c r="X162" s="20">
        <v>155139.65</v>
      </c>
      <c r="Y162" s="21">
        <v>206266.4</v>
      </c>
    </row>
    <row r="163" spans="1:25" ht="13">
      <c r="A163" s="2" t="s">
        <v>291</v>
      </c>
      <c r="B163" s="2" t="s">
        <v>174</v>
      </c>
      <c r="C163" s="89" t="s">
        <v>297</v>
      </c>
      <c r="D163" s="129" t="s">
        <v>304</v>
      </c>
      <c r="E163" s="19">
        <v>139.53</v>
      </c>
      <c r="F163" s="20">
        <v>40.74</v>
      </c>
      <c r="G163" s="21">
        <v>180.27</v>
      </c>
      <c r="H163" s="19">
        <v>10.9</v>
      </c>
      <c r="I163" s="20">
        <v>7.5</v>
      </c>
      <c r="J163" s="21">
        <v>18.399999999999999</v>
      </c>
      <c r="K163" s="19">
        <v>2.87</v>
      </c>
      <c r="L163" s="20">
        <v>5.17</v>
      </c>
      <c r="M163" s="21">
        <v>8.0399999999999991</v>
      </c>
      <c r="N163" s="19">
        <v>0.96</v>
      </c>
      <c r="O163" s="20">
        <v>6.33</v>
      </c>
      <c r="P163" s="21">
        <v>7.29</v>
      </c>
      <c r="Q163" s="19">
        <v>3.31</v>
      </c>
      <c r="R163" s="20">
        <v>1.94</v>
      </c>
      <c r="S163" s="21">
        <v>5.25</v>
      </c>
      <c r="T163" s="19">
        <v>9.23</v>
      </c>
      <c r="U163" s="20">
        <v>1.9</v>
      </c>
      <c r="V163" s="21">
        <v>11.13</v>
      </c>
      <c r="W163" s="47">
        <v>166.8</v>
      </c>
      <c r="X163" s="20">
        <v>63.58</v>
      </c>
      <c r="Y163" s="21">
        <v>230.38</v>
      </c>
    </row>
    <row r="164" spans="1:25" ht="13">
      <c r="A164" s="2" t="s">
        <v>291</v>
      </c>
      <c r="B164" s="2" t="s">
        <v>175</v>
      </c>
      <c r="C164" s="89" t="s">
        <v>297</v>
      </c>
      <c r="D164" s="129" t="s">
        <v>304</v>
      </c>
      <c r="E164" s="19">
        <v>2.93</v>
      </c>
      <c r="F164" s="20">
        <v>75.09</v>
      </c>
      <c r="G164" s="21">
        <v>78.02</v>
      </c>
      <c r="H164" s="19">
        <v>5.97</v>
      </c>
      <c r="I164" s="20">
        <v>0.72</v>
      </c>
      <c r="J164" s="21">
        <v>6.69</v>
      </c>
      <c r="K164" s="19">
        <v>5.36</v>
      </c>
      <c r="L164" s="20">
        <v>0.82</v>
      </c>
      <c r="M164" s="21">
        <v>6.18</v>
      </c>
      <c r="N164" s="19">
        <v>7.53</v>
      </c>
      <c r="O164" s="20">
        <v>1.0900000000000001</v>
      </c>
      <c r="P164" s="21">
        <v>8.6199999999999992</v>
      </c>
      <c r="Q164" s="19">
        <v>4.0199999999999996</v>
      </c>
      <c r="R164" s="20">
        <v>0.59</v>
      </c>
      <c r="S164" s="21">
        <v>4.6100000000000003</v>
      </c>
      <c r="T164" s="19">
        <v>2.52</v>
      </c>
      <c r="U164" s="20">
        <v>0.4</v>
      </c>
      <c r="V164" s="21">
        <v>2.92</v>
      </c>
      <c r="W164" s="47">
        <v>28.33</v>
      </c>
      <c r="X164" s="20">
        <v>78.709999999999994</v>
      </c>
      <c r="Y164" s="21">
        <v>107.04</v>
      </c>
    </row>
    <row r="165" spans="1:25" ht="13">
      <c r="A165" s="2" t="s">
        <v>291</v>
      </c>
      <c r="B165" s="2" t="s">
        <v>176</v>
      </c>
      <c r="C165" s="89" t="s">
        <v>297</v>
      </c>
      <c r="D165" s="129" t="s">
        <v>304</v>
      </c>
      <c r="E165" s="19">
        <v>0.01</v>
      </c>
      <c r="F165" s="20">
        <v>170.48</v>
      </c>
      <c r="G165" s="21">
        <v>170.49</v>
      </c>
      <c r="H165" s="19">
        <v>0</v>
      </c>
      <c r="I165" s="20">
        <v>151.33000000000001</v>
      </c>
      <c r="J165" s="21">
        <v>151.33000000000001</v>
      </c>
      <c r="K165" s="19">
        <v>0</v>
      </c>
      <c r="L165" s="20">
        <v>176.21</v>
      </c>
      <c r="M165" s="21">
        <v>176.21</v>
      </c>
      <c r="N165" s="19">
        <v>0.01</v>
      </c>
      <c r="O165" s="20">
        <v>112.61</v>
      </c>
      <c r="P165" s="21">
        <v>112.62</v>
      </c>
      <c r="Q165" s="19">
        <v>0.01</v>
      </c>
      <c r="R165" s="20">
        <v>101.03</v>
      </c>
      <c r="S165" s="21">
        <v>101.04</v>
      </c>
      <c r="T165" s="19">
        <v>337.35</v>
      </c>
      <c r="U165" s="20">
        <v>22.18</v>
      </c>
      <c r="V165" s="21">
        <v>359.53</v>
      </c>
      <c r="W165" s="47">
        <v>337.38</v>
      </c>
      <c r="X165" s="20">
        <v>733.84</v>
      </c>
      <c r="Y165" s="21">
        <v>1071.22</v>
      </c>
    </row>
    <row r="166" spans="1:25" ht="13">
      <c r="A166" s="2" t="s">
        <v>291</v>
      </c>
      <c r="B166" s="2" t="s">
        <v>177</v>
      </c>
      <c r="C166" s="89" t="s">
        <v>297</v>
      </c>
      <c r="D166" s="129" t="s">
        <v>303</v>
      </c>
      <c r="E166" s="19">
        <v>0</v>
      </c>
      <c r="F166" s="20">
        <v>0</v>
      </c>
      <c r="G166" s="21">
        <v>0</v>
      </c>
      <c r="H166" s="19">
        <v>0</v>
      </c>
      <c r="I166" s="20">
        <v>0</v>
      </c>
      <c r="J166" s="21">
        <v>0</v>
      </c>
      <c r="K166" s="19">
        <v>0</v>
      </c>
      <c r="L166" s="20">
        <v>0</v>
      </c>
      <c r="M166" s="21">
        <v>0</v>
      </c>
      <c r="N166" s="19">
        <v>0</v>
      </c>
      <c r="O166" s="20">
        <v>0</v>
      </c>
      <c r="P166" s="21">
        <v>0</v>
      </c>
      <c r="Q166" s="19">
        <v>0</v>
      </c>
      <c r="R166" s="20">
        <v>0</v>
      </c>
      <c r="S166" s="21">
        <v>0</v>
      </c>
      <c r="T166" s="19">
        <v>0</v>
      </c>
      <c r="U166" s="20">
        <v>0</v>
      </c>
      <c r="V166" s="21">
        <v>0</v>
      </c>
      <c r="W166" s="47">
        <v>0</v>
      </c>
      <c r="X166" s="20">
        <v>0</v>
      </c>
      <c r="Y166" s="21">
        <v>0</v>
      </c>
    </row>
    <row r="167" spans="1:25" ht="13">
      <c r="A167" s="2" t="s">
        <v>291</v>
      </c>
      <c r="B167" s="2" t="s">
        <v>178</v>
      </c>
      <c r="C167" s="89" t="s">
        <v>297</v>
      </c>
      <c r="D167" s="129" t="s">
        <v>304</v>
      </c>
      <c r="E167" s="19">
        <v>46.49</v>
      </c>
      <c r="F167" s="20">
        <v>178.59</v>
      </c>
      <c r="G167" s="21">
        <v>225.08</v>
      </c>
      <c r="H167" s="19">
        <v>32.11</v>
      </c>
      <c r="I167" s="20">
        <v>224.96</v>
      </c>
      <c r="J167" s="21">
        <v>257.07</v>
      </c>
      <c r="K167" s="19">
        <v>272.85000000000002</v>
      </c>
      <c r="L167" s="20">
        <v>4.9000000000000004</v>
      </c>
      <c r="M167" s="21">
        <v>277.75</v>
      </c>
      <c r="N167" s="19">
        <v>129.66</v>
      </c>
      <c r="O167" s="20">
        <v>65.47</v>
      </c>
      <c r="P167" s="21">
        <v>195.13</v>
      </c>
      <c r="Q167" s="19">
        <v>12.59</v>
      </c>
      <c r="R167" s="20">
        <v>236.51</v>
      </c>
      <c r="S167" s="21">
        <v>249.1</v>
      </c>
      <c r="T167" s="19">
        <v>111.38</v>
      </c>
      <c r="U167" s="20">
        <v>53.69</v>
      </c>
      <c r="V167" s="21">
        <v>165.07</v>
      </c>
      <c r="W167" s="47">
        <v>605.08000000000004</v>
      </c>
      <c r="X167" s="20">
        <v>764.12</v>
      </c>
      <c r="Y167" s="21">
        <v>1369.2</v>
      </c>
    </row>
    <row r="168" spans="1:25" ht="13">
      <c r="A168" s="2" t="s">
        <v>291</v>
      </c>
      <c r="B168" s="2" t="s">
        <v>179</v>
      </c>
      <c r="C168" s="89" t="s">
        <v>297</v>
      </c>
      <c r="D168" s="129" t="s">
        <v>304</v>
      </c>
      <c r="E168" s="19">
        <v>4.47</v>
      </c>
      <c r="F168" s="20">
        <v>92.88</v>
      </c>
      <c r="G168" s="21">
        <v>97.35</v>
      </c>
      <c r="H168" s="19">
        <v>5.44</v>
      </c>
      <c r="I168" s="20">
        <v>132.54</v>
      </c>
      <c r="J168" s="21">
        <v>137.97999999999999</v>
      </c>
      <c r="K168" s="19">
        <v>411.07</v>
      </c>
      <c r="L168" s="20">
        <v>69.91</v>
      </c>
      <c r="M168" s="21">
        <v>480.98</v>
      </c>
      <c r="N168" s="19">
        <v>2.58</v>
      </c>
      <c r="O168" s="20">
        <v>41.43</v>
      </c>
      <c r="P168" s="21">
        <v>44.01</v>
      </c>
      <c r="Q168" s="19">
        <v>0.48</v>
      </c>
      <c r="R168" s="20">
        <v>24.05</v>
      </c>
      <c r="S168" s="21">
        <v>24.53</v>
      </c>
      <c r="T168" s="19">
        <v>0.75</v>
      </c>
      <c r="U168" s="20">
        <v>51.47</v>
      </c>
      <c r="V168" s="21">
        <v>52.22</v>
      </c>
      <c r="W168" s="47">
        <v>424.79</v>
      </c>
      <c r="X168" s="20">
        <v>412.28</v>
      </c>
      <c r="Y168" s="21">
        <v>837.07</v>
      </c>
    </row>
    <row r="169" spans="1:25" ht="13">
      <c r="A169" s="2" t="s">
        <v>291</v>
      </c>
      <c r="B169" s="2" t="s">
        <v>180</v>
      </c>
      <c r="C169" s="89" t="s">
        <v>297</v>
      </c>
      <c r="D169" s="129" t="s">
        <v>304</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row>
    <row r="170" spans="1:25" ht="13">
      <c r="A170" s="2" t="s">
        <v>291</v>
      </c>
      <c r="B170" s="2" t="s">
        <v>181</v>
      </c>
      <c r="C170" s="89" t="s">
        <v>297</v>
      </c>
      <c r="D170" s="129" t="s">
        <v>304</v>
      </c>
      <c r="E170" s="19">
        <v>37.07</v>
      </c>
      <c r="F170" s="20">
        <v>3.13</v>
      </c>
      <c r="G170" s="21">
        <v>40.200000000000003</v>
      </c>
      <c r="H170" s="19">
        <v>56.07</v>
      </c>
      <c r="I170" s="20">
        <v>4.79</v>
      </c>
      <c r="J170" s="21">
        <v>60.86</v>
      </c>
      <c r="K170" s="19">
        <v>68.83</v>
      </c>
      <c r="L170" s="20">
        <v>7.71</v>
      </c>
      <c r="M170" s="21">
        <v>76.540000000000006</v>
      </c>
      <c r="N170" s="19">
        <v>22.96</v>
      </c>
      <c r="O170" s="20">
        <v>4.45</v>
      </c>
      <c r="P170" s="21">
        <v>27.41</v>
      </c>
      <c r="Q170" s="19">
        <v>10.93</v>
      </c>
      <c r="R170" s="20">
        <v>4.9800000000000004</v>
      </c>
      <c r="S170" s="21">
        <v>15.91</v>
      </c>
      <c r="T170" s="19">
        <v>4.08</v>
      </c>
      <c r="U170" s="20">
        <v>4.63</v>
      </c>
      <c r="V170" s="21">
        <v>8.7100000000000009</v>
      </c>
      <c r="W170" s="47">
        <v>199.94</v>
      </c>
      <c r="X170" s="20">
        <v>29.69</v>
      </c>
      <c r="Y170" s="21">
        <v>229.63</v>
      </c>
    </row>
    <row r="171" spans="1:25" ht="13">
      <c r="A171" s="2" t="s">
        <v>291</v>
      </c>
      <c r="B171" s="2" t="s">
        <v>182</v>
      </c>
      <c r="C171" s="89" t="s">
        <v>297</v>
      </c>
      <c r="D171" s="129" t="s">
        <v>304</v>
      </c>
      <c r="E171" s="19">
        <v>9.6999999999999993</v>
      </c>
      <c r="F171" s="20">
        <v>48.17</v>
      </c>
      <c r="G171" s="21">
        <v>57.87</v>
      </c>
      <c r="H171" s="19">
        <v>31.12</v>
      </c>
      <c r="I171" s="20">
        <v>147.99</v>
      </c>
      <c r="J171" s="21">
        <v>179.11</v>
      </c>
      <c r="K171" s="19">
        <v>6.38</v>
      </c>
      <c r="L171" s="20">
        <v>38.89</v>
      </c>
      <c r="M171" s="21">
        <v>45.27</v>
      </c>
      <c r="N171" s="19">
        <v>4.58</v>
      </c>
      <c r="O171" s="20">
        <v>29.59</v>
      </c>
      <c r="P171" s="21">
        <v>34.17</v>
      </c>
      <c r="Q171" s="19">
        <v>2.75</v>
      </c>
      <c r="R171" s="20">
        <v>20.39</v>
      </c>
      <c r="S171" s="21">
        <v>23.14</v>
      </c>
      <c r="T171" s="19">
        <v>11.12</v>
      </c>
      <c r="U171" s="20">
        <v>74.59</v>
      </c>
      <c r="V171" s="21">
        <v>85.71</v>
      </c>
      <c r="W171" s="47">
        <v>65.650000000000006</v>
      </c>
      <c r="X171" s="20">
        <v>359.62</v>
      </c>
      <c r="Y171" s="21">
        <v>425.27</v>
      </c>
    </row>
    <row r="172" spans="1:25" ht="13">
      <c r="A172" s="2" t="s">
        <v>291</v>
      </c>
      <c r="B172" s="2" t="s">
        <v>183</v>
      </c>
      <c r="C172" s="89" t="s">
        <v>297</v>
      </c>
      <c r="D172" s="129" t="s">
        <v>304</v>
      </c>
      <c r="E172" s="19">
        <v>4.82</v>
      </c>
      <c r="F172" s="20">
        <v>42.87</v>
      </c>
      <c r="G172" s="21">
        <v>47.69</v>
      </c>
      <c r="H172" s="19">
        <v>10.83</v>
      </c>
      <c r="I172" s="20">
        <v>94.53</v>
      </c>
      <c r="J172" s="21">
        <v>105.36</v>
      </c>
      <c r="K172" s="19">
        <v>5.35</v>
      </c>
      <c r="L172" s="20">
        <v>45.98</v>
      </c>
      <c r="M172" s="21">
        <v>51.33</v>
      </c>
      <c r="N172" s="19">
        <v>3.89</v>
      </c>
      <c r="O172" s="20">
        <v>29.05</v>
      </c>
      <c r="P172" s="21">
        <v>32.94</v>
      </c>
      <c r="Q172" s="19">
        <v>2.25</v>
      </c>
      <c r="R172" s="20">
        <v>19.989999999999998</v>
      </c>
      <c r="S172" s="21">
        <v>22.24</v>
      </c>
      <c r="T172" s="19">
        <v>8.23</v>
      </c>
      <c r="U172" s="20">
        <v>71.5</v>
      </c>
      <c r="V172" s="21">
        <v>79.73</v>
      </c>
      <c r="W172" s="47">
        <v>35.369999999999997</v>
      </c>
      <c r="X172" s="20">
        <v>303.92</v>
      </c>
      <c r="Y172" s="21">
        <v>339.29</v>
      </c>
    </row>
    <row r="173" spans="1:25" ht="13">
      <c r="A173" s="2" t="s">
        <v>291</v>
      </c>
      <c r="B173" s="2" t="s">
        <v>184</v>
      </c>
      <c r="C173" s="89" t="s">
        <v>297</v>
      </c>
      <c r="D173" s="129" t="s">
        <v>304</v>
      </c>
      <c r="E173" s="19">
        <v>7.76</v>
      </c>
      <c r="F173" s="20">
        <v>50.27</v>
      </c>
      <c r="G173" s="21">
        <v>58.03</v>
      </c>
      <c r="H173" s="19">
        <v>21.32</v>
      </c>
      <c r="I173" s="20">
        <v>153.41999999999999</v>
      </c>
      <c r="J173" s="21">
        <v>174.74</v>
      </c>
      <c r="K173" s="19">
        <v>7.54</v>
      </c>
      <c r="L173" s="20">
        <v>34.18</v>
      </c>
      <c r="M173" s="21">
        <v>41.72</v>
      </c>
      <c r="N173" s="19">
        <v>0.51</v>
      </c>
      <c r="O173" s="20">
        <v>2.86</v>
      </c>
      <c r="P173" s="21">
        <v>3.37</v>
      </c>
      <c r="Q173" s="19">
        <v>3.06</v>
      </c>
      <c r="R173" s="20">
        <v>14.96</v>
      </c>
      <c r="S173" s="21">
        <v>18.02</v>
      </c>
      <c r="T173" s="19">
        <v>9.76</v>
      </c>
      <c r="U173" s="20">
        <v>69.510000000000005</v>
      </c>
      <c r="V173" s="21">
        <v>79.27</v>
      </c>
      <c r="W173" s="47">
        <v>49.95</v>
      </c>
      <c r="X173" s="20">
        <v>325.2</v>
      </c>
      <c r="Y173" s="21">
        <v>375.15</v>
      </c>
    </row>
    <row r="174" spans="1:25" ht="13">
      <c r="A174" s="2" t="s">
        <v>291</v>
      </c>
      <c r="B174" s="2" t="s">
        <v>185</v>
      </c>
      <c r="C174" s="89" t="s">
        <v>297</v>
      </c>
      <c r="D174" s="129" t="s">
        <v>304</v>
      </c>
      <c r="E174" s="19">
        <v>508.89</v>
      </c>
      <c r="F174" s="20">
        <v>7.43</v>
      </c>
      <c r="G174" s="21">
        <v>516.32000000000005</v>
      </c>
      <c r="H174" s="19">
        <v>322.93</v>
      </c>
      <c r="I174" s="20">
        <v>32.04</v>
      </c>
      <c r="J174" s="21">
        <v>354.97</v>
      </c>
      <c r="K174" s="19">
        <v>349.21</v>
      </c>
      <c r="L174" s="20">
        <v>5.58</v>
      </c>
      <c r="M174" s="21">
        <v>354.79</v>
      </c>
      <c r="N174" s="19">
        <v>747.74</v>
      </c>
      <c r="O174" s="20">
        <v>4.4400000000000004</v>
      </c>
      <c r="P174" s="21">
        <v>752.18</v>
      </c>
      <c r="Q174" s="19">
        <v>104.12</v>
      </c>
      <c r="R174" s="20">
        <v>1.26</v>
      </c>
      <c r="S174" s="21">
        <v>105.38</v>
      </c>
      <c r="T174" s="19">
        <v>184.2</v>
      </c>
      <c r="U174" s="20">
        <v>13.45</v>
      </c>
      <c r="V174" s="21">
        <v>197.65</v>
      </c>
      <c r="W174" s="47">
        <v>2217.09</v>
      </c>
      <c r="X174" s="20">
        <v>64.2</v>
      </c>
      <c r="Y174" s="21">
        <v>2281.29</v>
      </c>
    </row>
    <row r="175" spans="1:25" ht="13">
      <c r="A175" s="2" t="s">
        <v>291</v>
      </c>
      <c r="B175" s="2" t="s">
        <v>186</v>
      </c>
      <c r="C175" s="89" t="s">
        <v>297</v>
      </c>
      <c r="D175" s="129" t="s">
        <v>304</v>
      </c>
      <c r="E175" s="19">
        <v>0</v>
      </c>
      <c r="F175" s="20">
        <v>0</v>
      </c>
      <c r="G175" s="21">
        <v>0</v>
      </c>
      <c r="H175" s="19">
        <v>27.15</v>
      </c>
      <c r="I175" s="20">
        <v>10.94</v>
      </c>
      <c r="J175" s="21">
        <v>38.090000000000003</v>
      </c>
      <c r="K175" s="19">
        <v>205.71</v>
      </c>
      <c r="L175" s="20">
        <v>29.19</v>
      </c>
      <c r="M175" s="21">
        <v>234.9</v>
      </c>
      <c r="N175" s="19">
        <v>30.29</v>
      </c>
      <c r="O175" s="20">
        <v>29.85</v>
      </c>
      <c r="P175" s="21">
        <v>60.14</v>
      </c>
      <c r="Q175" s="19">
        <v>741.17</v>
      </c>
      <c r="R175" s="20">
        <v>76.83</v>
      </c>
      <c r="S175" s="21">
        <v>818</v>
      </c>
      <c r="T175" s="19">
        <v>430.62</v>
      </c>
      <c r="U175" s="20">
        <v>23.96</v>
      </c>
      <c r="V175" s="21">
        <v>454.58</v>
      </c>
      <c r="W175" s="47">
        <v>1434.94</v>
      </c>
      <c r="X175" s="20">
        <v>170.77</v>
      </c>
      <c r="Y175" s="21">
        <v>1605.71</v>
      </c>
    </row>
    <row r="176" spans="1:25" ht="13">
      <c r="A176" s="2" t="s">
        <v>291</v>
      </c>
      <c r="B176" s="2" t="s">
        <v>187</v>
      </c>
      <c r="C176" s="89" t="s">
        <v>297</v>
      </c>
      <c r="D176" s="129" t="s">
        <v>304</v>
      </c>
      <c r="E176" s="19">
        <v>9.0299999999999994</v>
      </c>
      <c r="F176" s="20">
        <v>649.71</v>
      </c>
      <c r="G176" s="21">
        <v>658.74</v>
      </c>
      <c r="H176" s="19">
        <v>87.54</v>
      </c>
      <c r="I176" s="20">
        <v>713.47</v>
      </c>
      <c r="J176" s="21">
        <v>801.01</v>
      </c>
      <c r="K176" s="19">
        <v>4.43</v>
      </c>
      <c r="L176" s="20">
        <v>234.76</v>
      </c>
      <c r="M176" s="21">
        <v>239.19</v>
      </c>
      <c r="N176" s="19">
        <v>6.03</v>
      </c>
      <c r="O176" s="20">
        <v>59.01</v>
      </c>
      <c r="P176" s="21">
        <v>65.040000000000006</v>
      </c>
      <c r="Q176" s="19">
        <v>2.71</v>
      </c>
      <c r="R176" s="20">
        <v>32.08</v>
      </c>
      <c r="S176" s="21">
        <v>34.79</v>
      </c>
      <c r="T176" s="19">
        <v>10.71</v>
      </c>
      <c r="U176" s="20">
        <v>203.98</v>
      </c>
      <c r="V176" s="21">
        <v>214.69</v>
      </c>
      <c r="W176" s="47">
        <v>120.45</v>
      </c>
      <c r="X176" s="20">
        <v>1893.01</v>
      </c>
      <c r="Y176" s="21">
        <v>2013.46</v>
      </c>
    </row>
    <row r="177" spans="1:25" ht="13">
      <c r="A177" s="2" t="s">
        <v>291</v>
      </c>
      <c r="B177" s="2" t="s">
        <v>188</v>
      </c>
      <c r="C177" s="89" t="s">
        <v>297</v>
      </c>
      <c r="D177" s="129" t="s">
        <v>304</v>
      </c>
      <c r="E177" s="19">
        <v>3177.88</v>
      </c>
      <c r="F177" s="20">
        <v>949.95</v>
      </c>
      <c r="G177" s="21">
        <v>4127.83</v>
      </c>
      <c r="H177" s="19">
        <v>920.75</v>
      </c>
      <c r="I177" s="20">
        <v>60.01</v>
      </c>
      <c r="J177" s="21">
        <v>980.76</v>
      </c>
      <c r="K177" s="19">
        <v>2337.21</v>
      </c>
      <c r="L177" s="20">
        <v>876.5</v>
      </c>
      <c r="M177" s="21">
        <v>3213.71</v>
      </c>
      <c r="N177" s="19">
        <v>1313.55</v>
      </c>
      <c r="O177" s="20">
        <v>1733.23</v>
      </c>
      <c r="P177" s="21">
        <v>3046.78</v>
      </c>
      <c r="Q177" s="19">
        <v>722.72</v>
      </c>
      <c r="R177" s="20">
        <v>281.27999999999997</v>
      </c>
      <c r="S177" s="21">
        <v>1004</v>
      </c>
      <c r="T177" s="19">
        <v>866.52</v>
      </c>
      <c r="U177" s="20">
        <v>821.5</v>
      </c>
      <c r="V177" s="21">
        <v>1688.02</v>
      </c>
      <c r="W177" s="47">
        <v>9338.6299999999992</v>
      </c>
      <c r="X177" s="20">
        <v>4722.47</v>
      </c>
      <c r="Y177" s="21">
        <v>14061.1</v>
      </c>
    </row>
    <row r="178" spans="1:25" ht="13">
      <c r="A178" s="2" t="s">
        <v>291</v>
      </c>
      <c r="B178" s="2" t="s">
        <v>189</v>
      </c>
      <c r="C178" s="89" t="s">
        <v>297</v>
      </c>
      <c r="D178" s="129" t="s">
        <v>304</v>
      </c>
      <c r="E178" s="19">
        <v>0</v>
      </c>
      <c r="F178" s="20">
        <v>0</v>
      </c>
      <c r="G178" s="21">
        <v>0</v>
      </c>
      <c r="H178" s="19">
        <v>0</v>
      </c>
      <c r="I178" s="20">
        <v>0</v>
      </c>
      <c r="J178" s="21">
        <v>0</v>
      </c>
      <c r="K178" s="19">
        <v>0</v>
      </c>
      <c r="L178" s="20">
        <v>0</v>
      </c>
      <c r="M178" s="21">
        <v>0</v>
      </c>
      <c r="N178" s="19">
        <v>100.03</v>
      </c>
      <c r="O178" s="20">
        <v>3.55</v>
      </c>
      <c r="P178" s="21">
        <v>103.58</v>
      </c>
      <c r="Q178" s="19">
        <v>21.99</v>
      </c>
      <c r="R178" s="20">
        <v>0.59</v>
      </c>
      <c r="S178" s="21">
        <v>22.58</v>
      </c>
      <c r="T178" s="19">
        <v>62.71</v>
      </c>
      <c r="U178" s="20">
        <v>2</v>
      </c>
      <c r="V178" s="21">
        <v>64.709999999999994</v>
      </c>
      <c r="W178" s="47">
        <v>184.73</v>
      </c>
      <c r="X178" s="20">
        <v>6.14</v>
      </c>
      <c r="Y178" s="21">
        <v>190.87</v>
      </c>
    </row>
    <row r="179" spans="1:25" ht="13">
      <c r="A179" s="2" t="s">
        <v>291</v>
      </c>
      <c r="B179" s="2" t="s">
        <v>190</v>
      </c>
      <c r="C179" s="89" t="s">
        <v>297</v>
      </c>
      <c r="D179" s="129" t="s">
        <v>304</v>
      </c>
      <c r="E179" s="19">
        <v>5558.21</v>
      </c>
      <c r="F179" s="20">
        <v>642.36</v>
      </c>
      <c r="G179" s="21">
        <v>6200.57</v>
      </c>
      <c r="H179" s="19">
        <v>4557.34</v>
      </c>
      <c r="I179" s="20">
        <v>685.82</v>
      </c>
      <c r="J179" s="21">
        <v>5243.16</v>
      </c>
      <c r="K179" s="19">
        <v>1411.41</v>
      </c>
      <c r="L179" s="20">
        <v>1787.55</v>
      </c>
      <c r="M179" s="21">
        <v>3198.96</v>
      </c>
      <c r="N179" s="19">
        <v>1322.58</v>
      </c>
      <c r="O179" s="20">
        <v>2000.65</v>
      </c>
      <c r="P179" s="21">
        <v>3323.23</v>
      </c>
      <c r="Q179" s="19">
        <v>1006.96</v>
      </c>
      <c r="R179" s="20">
        <v>1814.92</v>
      </c>
      <c r="S179" s="21">
        <v>2821.88</v>
      </c>
      <c r="T179" s="19">
        <v>1460.54</v>
      </c>
      <c r="U179" s="20">
        <v>1432.44</v>
      </c>
      <c r="V179" s="21">
        <v>2892.98</v>
      </c>
      <c r="W179" s="47">
        <v>15317.04</v>
      </c>
      <c r="X179" s="20">
        <v>8363.74</v>
      </c>
      <c r="Y179" s="21">
        <v>23680.78</v>
      </c>
    </row>
    <row r="180" spans="1:25" ht="13">
      <c r="A180" s="2" t="s">
        <v>291</v>
      </c>
      <c r="B180" s="2" t="s">
        <v>191</v>
      </c>
      <c r="C180" s="89" t="s">
        <v>297</v>
      </c>
      <c r="D180" s="129" t="s">
        <v>304</v>
      </c>
      <c r="E180" s="19">
        <v>5667.2</v>
      </c>
      <c r="F180" s="20">
        <v>619.45000000000005</v>
      </c>
      <c r="G180" s="21">
        <v>6286.65</v>
      </c>
      <c r="H180" s="19">
        <v>3465.31</v>
      </c>
      <c r="I180" s="20">
        <v>693.76</v>
      </c>
      <c r="J180" s="21">
        <v>4159.07</v>
      </c>
      <c r="K180" s="19">
        <v>836</v>
      </c>
      <c r="L180" s="20">
        <v>1972.51</v>
      </c>
      <c r="M180" s="21">
        <v>2808.51</v>
      </c>
      <c r="N180" s="19">
        <v>1038.1199999999999</v>
      </c>
      <c r="O180" s="20">
        <v>2370.25</v>
      </c>
      <c r="P180" s="21">
        <v>3408.37</v>
      </c>
      <c r="Q180" s="19">
        <v>680.36</v>
      </c>
      <c r="R180" s="20">
        <v>2212.34</v>
      </c>
      <c r="S180" s="21">
        <v>2892.7</v>
      </c>
      <c r="T180" s="19">
        <v>1058.83</v>
      </c>
      <c r="U180" s="20">
        <v>885.99</v>
      </c>
      <c r="V180" s="21">
        <v>1944.82</v>
      </c>
      <c r="W180" s="47">
        <v>12745.82</v>
      </c>
      <c r="X180" s="20">
        <v>8754.2999999999993</v>
      </c>
      <c r="Y180" s="21">
        <v>21500.12</v>
      </c>
    </row>
    <row r="181" spans="1:25" ht="13">
      <c r="A181" s="2" t="s">
        <v>291</v>
      </c>
      <c r="B181" s="2" t="s">
        <v>192</v>
      </c>
      <c r="C181" s="89" t="s">
        <v>297</v>
      </c>
      <c r="D181" s="129" t="s">
        <v>304</v>
      </c>
      <c r="E181" s="19">
        <v>20.41</v>
      </c>
      <c r="F181" s="20">
        <v>11.77</v>
      </c>
      <c r="G181" s="21">
        <v>32.18</v>
      </c>
      <c r="H181" s="19">
        <v>28.54</v>
      </c>
      <c r="I181" s="20">
        <v>9.4499999999999993</v>
      </c>
      <c r="J181" s="21">
        <v>37.99</v>
      </c>
      <c r="K181" s="19">
        <v>26.74</v>
      </c>
      <c r="L181" s="20">
        <v>18.329999999999998</v>
      </c>
      <c r="M181" s="21">
        <v>45.07</v>
      </c>
      <c r="N181" s="19">
        <v>5.51</v>
      </c>
      <c r="O181" s="20">
        <v>18.38</v>
      </c>
      <c r="P181" s="21">
        <v>23.89</v>
      </c>
      <c r="Q181" s="19">
        <v>5.47</v>
      </c>
      <c r="R181" s="20">
        <v>15.58</v>
      </c>
      <c r="S181" s="21">
        <v>21.05</v>
      </c>
      <c r="T181" s="19">
        <v>19.71</v>
      </c>
      <c r="U181" s="20">
        <v>4.51</v>
      </c>
      <c r="V181" s="21">
        <v>24.22</v>
      </c>
      <c r="W181" s="47">
        <v>106.38</v>
      </c>
      <c r="X181" s="20">
        <v>78.02</v>
      </c>
      <c r="Y181" s="21">
        <v>184.4</v>
      </c>
    </row>
    <row r="182" spans="1:25" ht="13">
      <c r="A182" s="2" t="s">
        <v>291</v>
      </c>
      <c r="B182" s="2" t="s">
        <v>193</v>
      </c>
      <c r="C182" s="89" t="s">
        <v>297</v>
      </c>
      <c r="D182" s="129" t="s">
        <v>304</v>
      </c>
      <c r="E182" s="19">
        <v>0</v>
      </c>
      <c r="F182" s="20">
        <v>0</v>
      </c>
      <c r="G182" s="21">
        <v>0</v>
      </c>
      <c r="H182" s="19">
        <v>0</v>
      </c>
      <c r="I182" s="20">
        <v>0</v>
      </c>
      <c r="J182" s="21">
        <v>0</v>
      </c>
      <c r="K182" s="19">
        <v>0</v>
      </c>
      <c r="L182" s="20">
        <v>0</v>
      </c>
      <c r="M182" s="21">
        <v>0</v>
      </c>
      <c r="N182" s="19">
        <v>0</v>
      </c>
      <c r="O182" s="20">
        <v>0</v>
      </c>
      <c r="P182" s="21">
        <v>0</v>
      </c>
      <c r="Q182" s="19">
        <v>0</v>
      </c>
      <c r="R182" s="20">
        <v>0</v>
      </c>
      <c r="S182" s="21">
        <v>0</v>
      </c>
      <c r="T182" s="19">
        <v>0</v>
      </c>
      <c r="U182" s="20">
        <v>0</v>
      </c>
      <c r="V182" s="21">
        <v>0</v>
      </c>
      <c r="W182" s="47">
        <v>0</v>
      </c>
      <c r="X182" s="20">
        <v>0</v>
      </c>
      <c r="Y182" s="21">
        <v>0</v>
      </c>
    </row>
    <row r="183" spans="1:25" ht="13">
      <c r="A183" s="2" t="s">
        <v>291</v>
      </c>
      <c r="B183" s="2" t="s">
        <v>194</v>
      </c>
      <c r="C183" s="89" t="s">
        <v>297</v>
      </c>
      <c r="D183" s="129" t="s">
        <v>304</v>
      </c>
      <c r="E183" s="19">
        <v>0</v>
      </c>
      <c r="F183" s="20">
        <v>0</v>
      </c>
      <c r="G183" s="21">
        <v>0</v>
      </c>
      <c r="H183" s="19">
        <v>0</v>
      </c>
      <c r="I183" s="20">
        <v>0</v>
      </c>
      <c r="J183" s="21">
        <v>0</v>
      </c>
      <c r="K183" s="19">
        <v>0</v>
      </c>
      <c r="L183" s="20">
        <v>0</v>
      </c>
      <c r="M183" s="21">
        <v>0</v>
      </c>
      <c r="N183" s="19">
        <v>0</v>
      </c>
      <c r="O183" s="20">
        <v>0</v>
      </c>
      <c r="P183" s="21">
        <v>0</v>
      </c>
      <c r="Q183" s="19">
        <v>0</v>
      </c>
      <c r="R183" s="20">
        <v>0</v>
      </c>
      <c r="S183" s="21">
        <v>0</v>
      </c>
      <c r="T183" s="19">
        <v>0</v>
      </c>
      <c r="U183" s="20">
        <v>0</v>
      </c>
      <c r="V183" s="21">
        <v>0</v>
      </c>
      <c r="W183" s="47">
        <v>0</v>
      </c>
      <c r="X183" s="20">
        <v>0</v>
      </c>
      <c r="Y183" s="21">
        <v>0</v>
      </c>
    </row>
    <row r="184" spans="1:25" ht="13">
      <c r="A184" s="2" t="s">
        <v>291</v>
      </c>
      <c r="B184" s="2" t="s">
        <v>195</v>
      </c>
      <c r="C184" s="89" t="s">
        <v>297</v>
      </c>
      <c r="D184" s="129" t="s">
        <v>304</v>
      </c>
      <c r="E184" s="19">
        <v>0.17</v>
      </c>
      <c r="F184" s="20">
        <v>140.29</v>
      </c>
      <c r="G184" s="21">
        <v>140.46</v>
      </c>
      <c r="H184" s="19">
        <v>0.14000000000000001</v>
      </c>
      <c r="I184" s="20">
        <v>169.63</v>
      </c>
      <c r="J184" s="21">
        <v>169.77</v>
      </c>
      <c r="K184" s="19">
        <v>0.15</v>
      </c>
      <c r="L184" s="20">
        <v>126.18</v>
      </c>
      <c r="M184" s="21">
        <v>126.33</v>
      </c>
      <c r="N184" s="19">
        <v>0.16</v>
      </c>
      <c r="O184" s="20">
        <v>114.36</v>
      </c>
      <c r="P184" s="21">
        <v>114.52</v>
      </c>
      <c r="Q184" s="19">
        <v>7.19</v>
      </c>
      <c r="R184" s="20">
        <v>41.31</v>
      </c>
      <c r="S184" s="21">
        <v>48.5</v>
      </c>
      <c r="T184" s="19">
        <v>326.64</v>
      </c>
      <c r="U184" s="20">
        <v>49.2</v>
      </c>
      <c r="V184" s="21">
        <v>375.84</v>
      </c>
      <c r="W184" s="47">
        <v>334.45</v>
      </c>
      <c r="X184" s="20">
        <v>640.97</v>
      </c>
      <c r="Y184" s="21">
        <v>975.42</v>
      </c>
    </row>
    <row r="185" spans="1:25" ht="13">
      <c r="A185" s="2" t="s">
        <v>291</v>
      </c>
      <c r="B185" s="2" t="s">
        <v>196</v>
      </c>
      <c r="C185" s="89" t="s">
        <v>297</v>
      </c>
      <c r="D185" s="129" t="s">
        <v>304</v>
      </c>
      <c r="E185" s="19">
        <v>2.39</v>
      </c>
      <c r="F185" s="20">
        <v>33.86</v>
      </c>
      <c r="G185" s="21">
        <v>36.25</v>
      </c>
      <c r="H185" s="19">
        <v>6.58</v>
      </c>
      <c r="I185" s="20">
        <v>11.52</v>
      </c>
      <c r="J185" s="21">
        <v>18.100000000000001</v>
      </c>
      <c r="K185" s="19">
        <v>4.1399999999999997</v>
      </c>
      <c r="L185" s="20">
        <v>4.34</v>
      </c>
      <c r="M185" s="21">
        <v>8.48</v>
      </c>
      <c r="N185" s="19">
        <v>1.91</v>
      </c>
      <c r="O185" s="20">
        <v>2.96</v>
      </c>
      <c r="P185" s="21">
        <v>4.87</v>
      </c>
      <c r="Q185" s="19">
        <v>0.72</v>
      </c>
      <c r="R185" s="20">
        <v>1.92</v>
      </c>
      <c r="S185" s="21">
        <v>2.64</v>
      </c>
      <c r="T185" s="19">
        <v>6.68</v>
      </c>
      <c r="U185" s="20">
        <v>2.2200000000000002</v>
      </c>
      <c r="V185" s="21">
        <v>8.9</v>
      </c>
      <c r="W185" s="47">
        <v>22.42</v>
      </c>
      <c r="X185" s="20">
        <v>56.82</v>
      </c>
      <c r="Y185" s="21">
        <v>79.239999999999995</v>
      </c>
    </row>
    <row r="186" spans="1:25" ht="13">
      <c r="A186" s="2" t="s">
        <v>291</v>
      </c>
      <c r="B186" s="2" t="s">
        <v>197</v>
      </c>
      <c r="C186" s="89" t="s">
        <v>297</v>
      </c>
      <c r="D186" s="129" t="s">
        <v>304</v>
      </c>
      <c r="E186" s="19">
        <v>703.46</v>
      </c>
      <c r="F186" s="20">
        <v>85.78</v>
      </c>
      <c r="G186" s="21">
        <v>789.24</v>
      </c>
      <c r="H186" s="19">
        <v>748.75</v>
      </c>
      <c r="I186" s="20">
        <v>78.02</v>
      </c>
      <c r="J186" s="21">
        <v>826.77</v>
      </c>
      <c r="K186" s="19">
        <v>627.67999999999995</v>
      </c>
      <c r="L186" s="20">
        <v>112.24</v>
      </c>
      <c r="M186" s="21">
        <v>739.92</v>
      </c>
      <c r="N186" s="19">
        <v>525.16999999999996</v>
      </c>
      <c r="O186" s="20">
        <v>49.73</v>
      </c>
      <c r="P186" s="21">
        <v>574.9</v>
      </c>
      <c r="Q186" s="19">
        <v>384.95</v>
      </c>
      <c r="R186" s="20">
        <v>29.55</v>
      </c>
      <c r="S186" s="21">
        <v>414.5</v>
      </c>
      <c r="T186" s="19">
        <v>341.57</v>
      </c>
      <c r="U186" s="20">
        <v>20.9</v>
      </c>
      <c r="V186" s="21">
        <v>362.47</v>
      </c>
      <c r="W186" s="47">
        <v>3331.58</v>
      </c>
      <c r="X186" s="20">
        <v>376.22</v>
      </c>
      <c r="Y186" s="21">
        <v>3707.8</v>
      </c>
    </row>
    <row r="187" spans="1:25" ht="13">
      <c r="A187" s="2" t="s">
        <v>291</v>
      </c>
      <c r="B187" s="2" t="s">
        <v>198</v>
      </c>
      <c r="C187" s="89" t="s">
        <v>297</v>
      </c>
      <c r="D187" s="129" t="s">
        <v>304</v>
      </c>
      <c r="E187" s="19">
        <v>306.95</v>
      </c>
      <c r="F187" s="20">
        <v>100.32</v>
      </c>
      <c r="G187" s="21">
        <v>407.27</v>
      </c>
      <c r="H187" s="19">
        <v>540.20000000000005</v>
      </c>
      <c r="I187" s="20">
        <v>158.6</v>
      </c>
      <c r="J187" s="21">
        <v>698.8</v>
      </c>
      <c r="K187" s="19">
        <v>396.18</v>
      </c>
      <c r="L187" s="20">
        <v>115.61</v>
      </c>
      <c r="M187" s="21">
        <v>511.79</v>
      </c>
      <c r="N187" s="19">
        <v>194.36</v>
      </c>
      <c r="O187" s="20">
        <v>128.91999999999999</v>
      </c>
      <c r="P187" s="21">
        <v>323.27999999999997</v>
      </c>
      <c r="Q187" s="19">
        <v>103.35</v>
      </c>
      <c r="R187" s="20">
        <v>64.72</v>
      </c>
      <c r="S187" s="21">
        <v>168.07</v>
      </c>
      <c r="T187" s="19">
        <v>165.56</v>
      </c>
      <c r="U187" s="20">
        <v>53.67</v>
      </c>
      <c r="V187" s="21">
        <v>219.23</v>
      </c>
      <c r="W187" s="47">
        <v>1706.6</v>
      </c>
      <c r="X187" s="20">
        <v>621.84</v>
      </c>
      <c r="Y187" s="21">
        <v>2328.44</v>
      </c>
    </row>
    <row r="188" spans="1:25" ht="13">
      <c r="A188" s="2" t="s">
        <v>291</v>
      </c>
      <c r="B188" s="2" t="s">
        <v>199</v>
      </c>
      <c r="C188" s="89" t="s">
        <v>297</v>
      </c>
      <c r="D188" s="129" t="s">
        <v>304</v>
      </c>
      <c r="E188" s="19">
        <v>58.66</v>
      </c>
      <c r="F188" s="20">
        <v>400.77</v>
      </c>
      <c r="G188" s="21">
        <v>459.43</v>
      </c>
      <c r="H188" s="19">
        <v>192.92</v>
      </c>
      <c r="I188" s="20">
        <v>521.14</v>
      </c>
      <c r="J188" s="21">
        <v>714.06</v>
      </c>
      <c r="K188" s="19">
        <v>46.38</v>
      </c>
      <c r="L188" s="20">
        <v>306.99</v>
      </c>
      <c r="M188" s="21">
        <v>353.37</v>
      </c>
      <c r="N188" s="19">
        <v>13.37</v>
      </c>
      <c r="O188" s="20">
        <v>218.07</v>
      </c>
      <c r="P188" s="21">
        <v>231.44</v>
      </c>
      <c r="Q188" s="19">
        <v>14.68</v>
      </c>
      <c r="R188" s="20">
        <v>196.96</v>
      </c>
      <c r="S188" s="21">
        <v>211.64</v>
      </c>
      <c r="T188" s="19">
        <v>178.19</v>
      </c>
      <c r="U188" s="20">
        <v>237.87</v>
      </c>
      <c r="V188" s="21">
        <v>416.06</v>
      </c>
      <c r="W188" s="47">
        <v>504.2</v>
      </c>
      <c r="X188" s="20">
        <v>1881.8</v>
      </c>
      <c r="Y188" s="21">
        <v>2386</v>
      </c>
    </row>
    <row r="189" spans="1:25" ht="13">
      <c r="A189" s="2" t="s">
        <v>291</v>
      </c>
      <c r="B189" s="2" t="s">
        <v>200</v>
      </c>
      <c r="C189" s="89" t="s">
        <v>297</v>
      </c>
      <c r="D189" s="129" t="s">
        <v>304</v>
      </c>
      <c r="E189" s="19">
        <v>86.14</v>
      </c>
      <c r="F189" s="20">
        <v>199.03</v>
      </c>
      <c r="G189" s="21">
        <v>285.17</v>
      </c>
      <c r="H189" s="19">
        <v>222.56</v>
      </c>
      <c r="I189" s="20">
        <v>227.22</v>
      </c>
      <c r="J189" s="21">
        <v>449.78</v>
      </c>
      <c r="K189" s="19">
        <v>55.85</v>
      </c>
      <c r="L189" s="20">
        <v>142.66</v>
      </c>
      <c r="M189" s="21">
        <v>198.51</v>
      </c>
      <c r="N189" s="19">
        <v>66.84</v>
      </c>
      <c r="O189" s="20">
        <v>140.59</v>
      </c>
      <c r="P189" s="21">
        <v>207.43</v>
      </c>
      <c r="Q189" s="19">
        <v>22.86</v>
      </c>
      <c r="R189" s="20">
        <v>116.94</v>
      </c>
      <c r="S189" s="21">
        <v>139.80000000000001</v>
      </c>
      <c r="T189" s="19">
        <v>266.77999999999997</v>
      </c>
      <c r="U189" s="20">
        <v>200.84</v>
      </c>
      <c r="V189" s="21">
        <v>467.62</v>
      </c>
      <c r="W189" s="47">
        <v>721.03</v>
      </c>
      <c r="X189" s="20">
        <v>1027.28</v>
      </c>
      <c r="Y189" s="21">
        <v>1748.31</v>
      </c>
    </row>
    <row r="190" spans="1:25" ht="13">
      <c r="A190" s="2" t="s">
        <v>291</v>
      </c>
      <c r="B190" s="2" t="s">
        <v>201</v>
      </c>
      <c r="C190" s="89" t="s">
        <v>297</v>
      </c>
      <c r="D190" s="129" t="s">
        <v>304</v>
      </c>
      <c r="E190" s="19">
        <v>582.53</v>
      </c>
      <c r="F190" s="20">
        <v>524.78</v>
      </c>
      <c r="G190" s="21">
        <v>1107.31</v>
      </c>
      <c r="H190" s="19">
        <v>1073.04</v>
      </c>
      <c r="I190" s="20">
        <v>412.42</v>
      </c>
      <c r="J190" s="21">
        <v>1485.46</v>
      </c>
      <c r="K190" s="19">
        <v>976.82</v>
      </c>
      <c r="L190" s="20">
        <v>432.72</v>
      </c>
      <c r="M190" s="21">
        <v>1409.54</v>
      </c>
      <c r="N190" s="19">
        <v>239.87</v>
      </c>
      <c r="O190" s="20">
        <v>147.94999999999999</v>
      </c>
      <c r="P190" s="21">
        <v>387.82</v>
      </c>
      <c r="Q190" s="19">
        <v>607.4</v>
      </c>
      <c r="R190" s="20">
        <v>143.32</v>
      </c>
      <c r="S190" s="21">
        <v>750.72</v>
      </c>
      <c r="T190" s="19">
        <v>693.87</v>
      </c>
      <c r="U190" s="20">
        <v>267.04000000000002</v>
      </c>
      <c r="V190" s="21">
        <v>960.91</v>
      </c>
      <c r="W190" s="47">
        <v>4173.53</v>
      </c>
      <c r="X190" s="20">
        <v>1928.23</v>
      </c>
      <c r="Y190" s="21">
        <v>6101.76</v>
      </c>
    </row>
    <row r="191" spans="1:25" ht="13">
      <c r="A191" s="2" t="s">
        <v>291</v>
      </c>
      <c r="B191" s="2" t="s">
        <v>202</v>
      </c>
      <c r="C191" s="89" t="s">
        <v>297</v>
      </c>
      <c r="D191" s="129" t="s">
        <v>304</v>
      </c>
      <c r="E191" s="19">
        <v>89.63</v>
      </c>
      <c r="F191" s="20">
        <v>136.5</v>
      </c>
      <c r="G191" s="21">
        <v>226.13</v>
      </c>
      <c r="H191" s="19">
        <v>28.66</v>
      </c>
      <c r="I191" s="20">
        <v>40.659999999999997</v>
      </c>
      <c r="J191" s="21">
        <v>69.319999999999993</v>
      </c>
      <c r="K191" s="19">
        <v>32.450000000000003</v>
      </c>
      <c r="L191" s="20">
        <v>70.5</v>
      </c>
      <c r="M191" s="21">
        <v>102.95</v>
      </c>
      <c r="N191" s="19">
        <v>7.83</v>
      </c>
      <c r="O191" s="20">
        <v>16.23</v>
      </c>
      <c r="P191" s="21">
        <v>24.06</v>
      </c>
      <c r="Q191" s="19">
        <v>5.48</v>
      </c>
      <c r="R191" s="20">
        <v>18.600000000000001</v>
      </c>
      <c r="S191" s="21">
        <v>24.08</v>
      </c>
      <c r="T191" s="19">
        <v>4.8600000000000003</v>
      </c>
      <c r="U191" s="20">
        <v>16.510000000000002</v>
      </c>
      <c r="V191" s="21">
        <v>21.37</v>
      </c>
      <c r="W191" s="47">
        <v>168.91</v>
      </c>
      <c r="X191" s="20">
        <v>299</v>
      </c>
      <c r="Y191" s="21">
        <v>467.91</v>
      </c>
    </row>
    <row r="192" spans="1:25" ht="13">
      <c r="A192" s="2" t="s">
        <v>291</v>
      </c>
      <c r="B192" s="2" t="s">
        <v>203</v>
      </c>
      <c r="C192" s="89" t="s">
        <v>297</v>
      </c>
      <c r="D192" s="129" t="s">
        <v>304</v>
      </c>
      <c r="E192" s="19">
        <v>47.01</v>
      </c>
      <c r="F192" s="20">
        <v>5.18</v>
      </c>
      <c r="G192" s="21">
        <v>52.19</v>
      </c>
      <c r="H192" s="19">
        <v>49.4</v>
      </c>
      <c r="I192" s="20">
        <v>1.75</v>
      </c>
      <c r="J192" s="21">
        <v>51.15</v>
      </c>
      <c r="K192" s="19">
        <v>94.47</v>
      </c>
      <c r="L192" s="20">
        <v>0.99</v>
      </c>
      <c r="M192" s="21">
        <v>95.46</v>
      </c>
      <c r="N192" s="19">
        <v>59.2</v>
      </c>
      <c r="O192" s="20">
        <v>1.39</v>
      </c>
      <c r="P192" s="21">
        <v>60.59</v>
      </c>
      <c r="Q192" s="19">
        <v>13.03</v>
      </c>
      <c r="R192" s="20">
        <v>0.2</v>
      </c>
      <c r="S192" s="21">
        <v>13.23</v>
      </c>
      <c r="T192" s="19">
        <v>51.71</v>
      </c>
      <c r="U192" s="20">
        <v>0.97</v>
      </c>
      <c r="V192" s="21">
        <v>52.68</v>
      </c>
      <c r="W192" s="47">
        <v>314.82</v>
      </c>
      <c r="X192" s="20">
        <v>10.48</v>
      </c>
      <c r="Y192" s="21">
        <v>325.3</v>
      </c>
    </row>
    <row r="193" spans="1:25" ht="13">
      <c r="A193" s="2" t="s">
        <v>291</v>
      </c>
      <c r="B193" s="2" t="s">
        <v>204</v>
      </c>
      <c r="C193" s="89" t="s">
        <v>297</v>
      </c>
      <c r="D193" s="129" t="s">
        <v>304</v>
      </c>
      <c r="E193" s="19">
        <v>46657.66</v>
      </c>
      <c r="F193" s="20">
        <v>397.02</v>
      </c>
      <c r="G193" s="21">
        <v>47054.68</v>
      </c>
      <c r="H193" s="19">
        <v>10007.58</v>
      </c>
      <c r="I193" s="20">
        <v>3726.03</v>
      </c>
      <c r="J193" s="21">
        <v>13733.61</v>
      </c>
      <c r="K193" s="19">
        <v>9183.14</v>
      </c>
      <c r="L193" s="20">
        <v>7154.47</v>
      </c>
      <c r="M193" s="21">
        <v>16337.61</v>
      </c>
      <c r="N193" s="19">
        <v>13058.4</v>
      </c>
      <c r="O193" s="20">
        <v>7828.5</v>
      </c>
      <c r="P193" s="21">
        <v>20886.900000000001</v>
      </c>
      <c r="Q193" s="19">
        <v>10172.26</v>
      </c>
      <c r="R193" s="20">
        <v>4324.5200000000004</v>
      </c>
      <c r="S193" s="21">
        <v>14496.78</v>
      </c>
      <c r="T193" s="19">
        <v>16174.86</v>
      </c>
      <c r="U193" s="20">
        <v>4539.6400000000003</v>
      </c>
      <c r="V193" s="21">
        <v>20714.5</v>
      </c>
      <c r="W193" s="47">
        <v>105253.9</v>
      </c>
      <c r="X193" s="20">
        <v>27970.18</v>
      </c>
      <c r="Y193" s="21">
        <v>133224.07999999999</v>
      </c>
    </row>
    <row r="194" spans="1:25" ht="13">
      <c r="A194" s="2" t="s">
        <v>291</v>
      </c>
      <c r="B194" s="2" t="s">
        <v>205</v>
      </c>
      <c r="C194" s="89" t="s">
        <v>297</v>
      </c>
      <c r="D194" s="129" t="s">
        <v>304</v>
      </c>
      <c r="E194" s="19">
        <v>1415.22</v>
      </c>
      <c r="F194" s="20">
        <v>800.07</v>
      </c>
      <c r="G194" s="21">
        <v>2215.29</v>
      </c>
      <c r="H194" s="19">
        <v>4775.6899999999996</v>
      </c>
      <c r="I194" s="20">
        <v>1234.2</v>
      </c>
      <c r="J194" s="21">
        <v>6009.89</v>
      </c>
      <c r="K194" s="19">
        <v>2703.48</v>
      </c>
      <c r="L194" s="20">
        <v>3390.32</v>
      </c>
      <c r="M194" s="21">
        <v>6093.8</v>
      </c>
      <c r="N194" s="19">
        <v>1706.82</v>
      </c>
      <c r="O194" s="20">
        <v>631.37</v>
      </c>
      <c r="P194" s="21">
        <v>2338.19</v>
      </c>
      <c r="Q194" s="19">
        <v>1498.6</v>
      </c>
      <c r="R194" s="20">
        <v>0</v>
      </c>
      <c r="S194" s="21">
        <v>1498.6</v>
      </c>
      <c r="T194" s="19">
        <v>1422.47</v>
      </c>
      <c r="U194" s="20">
        <v>0</v>
      </c>
      <c r="V194" s="21">
        <v>1422.47</v>
      </c>
      <c r="W194" s="47">
        <v>13522.28</v>
      </c>
      <c r="X194" s="20">
        <v>6055.96</v>
      </c>
      <c r="Y194" s="21">
        <v>19578.240000000002</v>
      </c>
    </row>
    <row r="195" spans="1:25" ht="13">
      <c r="A195" s="2" t="s">
        <v>291</v>
      </c>
      <c r="B195" s="2" t="s">
        <v>206</v>
      </c>
      <c r="C195" s="89" t="s">
        <v>297</v>
      </c>
      <c r="D195" s="129" t="s">
        <v>304</v>
      </c>
      <c r="E195" s="19">
        <v>142.41999999999999</v>
      </c>
      <c r="F195" s="20">
        <v>1.22</v>
      </c>
      <c r="G195" s="21">
        <v>143.63999999999999</v>
      </c>
      <c r="H195" s="19">
        <v>127.27</v>
      </c>
      <c r="I195" s="20">
        <v>83.19</v>
      </c>
      <c r="J195" s="21">
        <v>210.46</v>
      </c>
      <c r="K195" s="19">
        <v>179.81</v>
      </c>
      <c r="L195" s="20">
        <v>456.91</v>
      </c>
      <c r="M195" s="21">
        <v>636.72</v>
      </c>
      <c r="N195" s="19">
        <v>249.18</v>
      </c>
      <c r="O195" s="20">
        <v>389.23</v>
      </c>
      <c r="P195" s="21">
        <v>638.41</v>
      </c>
      <c r="Q195" s="19">
        <v>49.41</v>
      </c>
      <c r="R195" s="20">
        <v>76.27</v>
      </c>
      <c r="S195" s="21">
        <v>125.68</v>
      </c>
      <c r="T195" s="19">
        <v>54.26</v>
      </c>
      <c r="U195" s="20">
        <v>117.52</v>
      </c>
      <c r="V195" s="21">
        <v>171.78</v>
      </c>
      <c r="W195" s="47">
        <v>802.35</v>
      </c>
      <c r="X195" s="20">
        <v>1124.3399999999999</v>
      </c>
      <c r="Y195" s="21">
        <v>1926.69</v>
      </c>
    </row>
    <row r="196" spans="1:25" ht="13">
      <c r="A196" s="2" t="s">
        <v>291</v>
      </c>
      <c r="B196" s="2" t="s">
        <v>207</v>
      </c>
      <c r="C196" s="89" t="s">
        <v>297</v>
      </c>
      <c r="D196" s="129" t="s">
        <v>304</v>
      </c>
      <c r="E196" s="19">
        <v>158.03</v>
      </c>
      <c r="F196" s="20">
        <v>216.85</v>
      </c>
      <c r="G196" s="21">
        <v>374.88</v>
      </c>
      <c r="H196" s="19">
        <v>182.04</v>
      </c>
      <c r="I196" s="20">
        <v>179.32</v>
      </c>
      <c r="J196" s="21">
        <v>361.36</v>
      </c>
      <c r="K196" s="19">
        <v>125.16</v>
      </c>
      <c r="L196" s="20">
        <v>34.58</v>
      </c>
      <c r="M196" s="21">
        <v>159.74</v>
      </c>
      <c r="N196" s="19">
        <v>13.3</v>
      </c>
      <c r="O196" s="20">
        <v>8.56</v>
      </c>
      <c r="P196" s="21">
        <v>21.86</v>
      </c>
      <c r="Q196" s="19">
        <v>10.32</v>
      </c>
      <c r="R196" s="20">
        <v>27.43</v>
      </c>
      <c r="S196" s="21">
        <v>37.75</v>
      </c>
      <c r="T196" s="19">
        <v>44.93</v>
      </c>
      <c r="U196" s="20">
        <v>75.02</v>
      </c>
      <c r="V196" s="21">
        <v>119.95</v>
      </c>
      <c r="W196" s="47">
        <v>533.78</v>
      </c>
      <c r="X196" s="20">
        <v>541.76</v>
      </c>
      <c r="Y196" s="21">
        <v>1075.54</v>
      </c>
    </row>
    <row r="197" spans="1:25" ht="13">
      <c r="A197" s="2" t="s">
        <v>291</v>
      </c>
      <c r="B197" s="2" t="s">
        <v>208</v>
      </c>
      <c r="C197" s="89" t="s">
        <v>297</v>
      </c>
      <c r="D197" s="129" t="s">
        <v>304</v>
      </c>
      <c r="E197" s="19">
        <v>0</v>
      </c>
      <c r="F197" s="20">
        <v>0</v>
      </c>
      <c r="G197" s="21">
        <v>0</v>
      </c>
      <c r="H197" s="19">
        <v>75.78</v>
      </c>
      <c r="I197" s="20">
        <v>349.57</v>
      </c>
      <c r="J197" s="21">
        <v>425.35</v>
      </c>
      <c r="K197" s="19">
        <v>34.4</v>
      </c>
      <c r="L197" s="20">
        <v>157.18</v>
      </c>
      <c r="M197" s="21">
        <v>191.58</v>
      </c>
      <c r="N197" s="19">
        <v>23.01</v>
      </c>
      <c r="O197" s="20">
        <v>5.31</v>
      </c>
      <c r="P197" s="21">
        <v>28.32</v>
      </c>
      <c r="Q197" s="19">
        <v>16.12</v>
      </c>
      <c r="R197" s="20">
        <v>16.05</v>
      </c>
      <c r="S197" s="21">
        <v>32.17</v>
      </c>
      <c r="T197" s="19">
        <v>1.96</v>
      </c>
      <c r="U197" s="20">
        <v>0.04</v>
      </c>
      <c r="V197" s="21">
        <v>2</v>
      </c>
      <c r="W197" s="47">
        <v>151.27000000000001</v>
      </c>
      <c r="X197" s="20">
        <v>528.15</v>
      </c>
      <c r="Y197" s="21">
        <v>679.42</v>
      </c>
    </row>
    <row r="198" spans="1:25" ht="13">
      <c r="A198" s="2" t="s">
        <v>291</v>
      </c>
      <c r="B198" s="2" t="s">
        <v>209</v>
      </c>
      <c r="C198" s="89" t="s">
        <v>297</v>
      </c>
      <c r="D198" s="129" t="s">
        <v>304</v>
      </c>
      <c r="E198" s="19">
        <v>41.33</v>
      </c>
      <c r="F198" s="20">
        <v>82.55</v>
      </c>
      <c r="G198" s="21">
        <v>123.88</v>
      </c>
      <c r="H198" s="19">
        <v>152.5</v>
      </c>
      <c r="I198" s="20">
        <v>152.25</v>
      </c>
      <c r="J198" s="21">
        <v>304.75</v>
      </c>
      <c r="K198" s="19">
        <v>64.849999999999994</v>
      </c>
      <c r="L198" s="20">
        <v>53.67</v>
      </c>
      <c r="M198" s="21">
        <v>118.52</v>
      </c>
      <c r="N198" s="19">
        <v>6.15</v>
      </c>
      <c r="O198" s="20">
        <v>15.49</v>
      </c>
      <c r="P198" s="21">
        <v>21.64</v>
      </c>
      <c r="Q198" s="19">
        <v>3.38</v>
      </c>
      <c r="R198" s="20">
        <v>33.74</v>
      </c>
      <c r="S198" s="21">
        <v>37.119999999999997</v>
      </c>
      <c r="T198" s="19">
        <v>24.24</v>
      </c>
      <c r="U198" s="20">
        <v>95.54</v>
      </c>
      <c r="V198" s="21">
        <v>119.78</v>
      </c>
      <c r="W198" s="47">
        <v>292.45</v>
      </c>
      <c r="X198" s="20">
        <v>433.24</v>
      </c>
      <c r="Y198" s="21">
        <v>725.69</v>
      </c>
    </row>
    <row r="199" spans="1:25" ht="13">
      <c r="A199" s="2" t="s">
        <v>291</v>
      </c>
      <c r="B199" s="2" t="s">
        <v>210</v>
      </c>
      <c r="C199" s="89" t="s">
        <v>297</v>
      </c>
      <c r="D199" s="129" t="s">
        <v>304</v>
      </c>
      <c r="E199" s="19">
        <v>30.21</v>
      </c>
      <c r="F199" s="20">
        <v>33.29</v>
      </c>
      <c r="G199" s="21">
        <v>63.5</v>
      </c>
      <c r="H199" s="19">
        <v>20.260000000000002</v>
      </c>
      <c r="I199" s="20">
        <v>12.93</v>
      </c>
      <c r="J199" s="21">
        <v>33.19</v>
      </c>
      <c r="K199" s="19">
        <v>29.34</v>
      </c>
      <c r="L199" s="20">
        <v>6.17</v>
      </c>
      <c r="M199" s="21">
        <v>35.51</v>
      </c>
      <c r="N199" s="19">
        <v>22.94</v>
      </c>
      <c r="O199" s="20">
        <v>11.5</v>
      </c>
      <c r="P199" s="21">
        <v>34.44</v>
      </c>
      <c r="Q199" s="19">
        <v>17.760000000000002</v>
      </c>
      <c r="R199" s="20">
        <v>5.72</v>
      </c>
      <c r="S199" s="21">
        <v>23.48</v>
      </c>
      <c r="T199" s="19">
        <v>2.41</v>
      </c>
      <c r="U199" s="20">
        <v>0.59</v>
      </c>
      <c r="V199" s="21">
        <v>3</v>
      </c>
      <c r="W199" s="47">
        <v>122.92</v>
      </c>
      <c r="X199" s="20">
        <v>70.2</v>
      </c>
      <c r="Y199" s="21">
        <v>193.12</v>
      </c>
    </row>
    <row r="200" spans="1:25" ht="13">
      <c r="A200" s="2" t="s">
        <v>291</v>
      </c>
      <c r="B200" s="2" t="s">
        <v>211</v>
      </c>
      <c r="C200" s="89" t="s">
        <v>297</v>
      </c>
      <c r="D200" s="129" t="s">
        <v>304</v>
      </c>
      <c r="E200" s="19">
        <v>10.33</v>
      </c>
      <c r="F200" s="20">
        <v>60.97</v>
      </c>
      <c r="G200" s="21">
        <v>71.3</v>
      </c>
      <c r="H200" s="19">
        <v>13.98</v>
      </c>
      <c r="I200" s="20">
        <v>40.71</v>
      </c>
      <c r="J200" s="21">
        <v>54.69</v>
      </c>
      <c r="K200" s="19">
        <v>33.42</v>
      </c>
      <c r="L200" s="20">
        <v>33.49</v>
      </c>
      <c r="M200" s="21">
        <v>66.91</v>
      </c>
      <c r="N200" s="19">
        <v>7.6</v>
      </c>
      <c r="O200" s="20">
        <v>31.68</v>
      </c>
      <c r="P200" s="21">
        <v>39.28</v>
      </c>
      <c r="Q200" s="19">
        <v>0.61</v>
      </c>
      <c r="R200" s="20">
        <v>12.86</v>
      </c>
      <c r="S200" s="21">
        <v>13.47</v>
      </c>
      <c r="T200" s="19">
        <v>2.21</v>
      </c>
      <c r="U200" s="20">
        <v>19.46</v>
      </c>
      <c r="V200" s="21">
        <v>21.67</v>
      </c>
      <c r="W200" s="47">
        <v>68.150000000000006</v>
      </c>
      <c r="X200" s="20">
        <v>199.17</v>
      </c>
      <c r="Y200" s="21">
        <v>267.32</v>
      </c>
    </row>
    <row r="201" spans="1:25" ht="13">
      <c r="A201" s="2" t="s">
        <v>291</v>
      </c>
      <c r="B201" s="2" t="s">
        <v>212</v>
      </c>
      <c r="C201" s="89" t="s">
        <v>297</v>
      </c>
      <c r="D201" s="129" t="s">
        <v>304</v>
      </c>
      <c r="E201" s="19">
        <v>12.29</v>
      </c>
      <c r="F201" s="20">
        <v>15.91</v>
      </c>
      <c r="G201" s="21">
        <v>28.2</v>
      </c>
      <c r="H201" s="19">
        <v>27.12</v>
      </c>
      <c r="I201" s="20">
        <v>10.050000000000001</v>
      </c>
      <c r="J201" s="21">
        <v>37.17</v>
      </c>
      <c r="K201" s="19">
        <v>9.7899999999999991</v>
      </c>
      <c r="L201" s="20">
        <v>8.7100000000000009</v>
      </c>
      <c r="M201" s="21">
        <v>18.5</v>
      </c>
      <c r="N201" s="19">
        <v>6.92</v>
      </c>
      <c r="O201" s="20">
        <v>43.23</v>
      </c>
      <c r="P201" s="21">
        <v>50.15</v>
      </c>
      <c r="Q201" s="19">
        <v>10.81</v>
      </c>
      <c r="R201" s="20">
        <v>37.19</v>
      </c>
      <c r="S201" s="21">
        <v>48</v>
      </c>
      <c r="T201" s="19">
        <v>25.95</v>
      </c>
      <c r="U201" s="20">
        <v>36.46</v>
      </c>
      <c r="V201" s="21">
        <v>62.41</v>
      </c>
      <c r="W201" s="47">
        <v>92.88</v>
      </c>
      <c r="X201" s="20">
        <v>151.55000000000001</v>
      </c>
      <c r="Y201" s="21">
        <v>244.43</v>
      </c>
    </row>
    <row r="202" spans="1:25" ht="13">
      <c r="A202" s="2" t="s">
        <v>292</v>
      </c>
      <c r="B202" s="2" t="s">
        <v>213</v>
      </c>
      <c r="C202" s="89" t="s">
        <v>297</v>
      </c>
      <c r="D202" s="129" t="s">
        <v>298</v>
      </c>
      <c r="E202" s="19">
        <v>9950.7199999999993</v>
      </c>
      <c r="F202" s="20">
        <v>0</v>
      </c>
      <c r="G202" s="21">
        <v>9950.7199999999993</v>
      </c>
      <c r="H202" s="19">
        <v>11389.55</v>
      </c>
      <c r="I202" s="20">
        <v>0</v>
      </c>
      <c r="J202" s="21">
        <v>11389.55</v>
      </c>
      <c r="K202" s="19">
        <v>13031.42</v>
      </c>
      <c r="L202" s="20">
        <v>0</v>
      </c>
      <c r="M202" s="21">
        <v>13031.42</v>
      </c>
      <c r="N202" s="19">
        <v>6514.97</v>
      </c>
      <c r="O202" s="20">
        <v>0</v>
      </c>
      <c r="P202" s="21">
        <v>6514.97</v>
      </c>
      <c r="Q202" s="19">
        <v>6942.24</v>
      </c>
      <c r="R202" s="20">
        <v>0</v>
      </c>
      <c r="S202" s="21">
        <v>6942.24</v>
      </c>
      <c r="T202" s="19">
        <v>17035.919999999998</v>
      </c>
      <c r="U202" s="20">
        <v>0</v>
      </c>
      <c r="V202" s="21">
        <v>17035.919999999998</v>
      </c>
      <c r="W202" s="47">
        <v>64864.82</v>
      </c>
      <c r="X202" s="20">
        <v>0</v>
      </c>
      <c r="Y202" s="21">
        <v>64864.82</v>
      </c>
    </row>
    <row r="203" spans="1:25" ht="13">
      <c r="A203" s="2" t="s">
        <v>293</v>
      </c>
      <c r="B203" s="2" t="s">
        <v>214</v>
      </c>
      <c r="C203" s="89" t="s">
        <v>297</v>
      </c>
      <c r="D203" s="129" t="s">
        <v>303</v>
      </c>
      <c r="E203" s="19">
        <v>3558.8</v>
      </c>
      <c r="F203" s="20">
        <v>5213.7</v>
      </c>
      <c r="G203" s="21">
        <v>8772.5</v>
      </c>
      <c r="H203" s="19">
        <v>9344.1</v>
      </c>
      <c r="I203" s="20">
        <v>2202.85</v>
      </c>
      <c r="J203" s="21">
        <v>11546.95</v>
      </c>
      <c r="K203" s="19">
        <v>12263</v>
      </c>
      <c r="L203" s="20">
        <v>3547.4</v>
      </c>
      <c r="M203" s="21">
        <v>15810.4</v>
      </c>
      <c r="N203" s="19">
        <v>9930.2000000000007</v>
      </c>
      <c r="O203" s="20">
        <v>2726.95</v>
      </c>
      <c r="P203" s="21">
        <v>12657.15</v>
      </c>
      <c r="Q203" s="19">
        <v>21095.7</v>
      </c>
      <c r="R203" s="20">
        <v>2135.9499999999998</v>
      </c>
      <c r="S203" s="21">
        <v>23231.65</v>
      </c>
      <c r="T203" s="19">
        <v>33357</v>
      </c>
      <c r="U203" s="20">
        <v>240.2</v>
      </c>
      <c r="V203" s="21">
        <v>33597.199999999997</v>
      </c>
      <c r="W203" s="47">
        <v>89548.800000000003</v>
      </c>
      <c r="X203" s="20">
        <v>16067.05</v>
      </c>
      <c r="Y203" s="21">
        <v>105615.85</v>
      </c>
    </row>
    <row r="204" spans="1:25" ht="13">
      <c r="A204" s="2" t="s">
        <v>293</v>
      </c>
      <c r="B204" s="2" t="s">
        <v>215</v>
      </c>
      <c r="C204" s="89" t="s">
        <v>297</v>
      </c>
      <c r="D204" s="129" t="s">
        <v>303</v>
      </c>
      <c r="E204" s="19">
        <v>8344.0499999999993</v>
      </c>
      <c r="F204" s="20">
        <v>2661.05</v>
      </c>
      <c r="G204" s="21">
        <v>11005.1</v>
      </c>
      <c r="H204" s="19">
        <v>15002.85</v>
      </c>
      <c r="I204" s="20">
        <v>1669.05</v>
      </c>
      <c r="J204" s="21">
        <v>16671.900000000001</v>
      </c>
      <c r="K204" s="19">
        <v>8849</v>
      </c>
      <c r="L204" s="20">
        <v>4818.6499999999996</v>
      </c>
      <c r="M204" s="21">
        <v>13667.65</v>
      </c>
      <c r="N204" s="19">
        <v>10536.35</v>
      </c>
      <c r="O204" s="20">
        <v>3582.95</v>
      </c>
      <c r="P204" s="21">
        <v>14119.3</v>
      </c>
      <c r="Q204" s="19">
        <v>11048.35</v>
      </c>
      <c r="R204" s="20">
        <v>2829.55</v>
      </c>
      <c r="S204" s="21">
        <v>13877.9</v>
      </c>
      <c r="T204" s="19">
        <v>13306.1</v>
      </c>
      <c r="U204" s="20">
        <v>2015.9</v>
      </c>
      <c r="V204" s="21">
        <v>15322</v>
      </c>
      <c r="W204" s="47">
        <v>67086.7</v>
      </c>
      <c r="X204" s="20">
        <v>17577.150000000001</v>
      </c>
      <c r="Y204" s="21">
        <v>84663.85</v>
      </c>
    </row>
    <row r="205" spans="1:25" ht="13">
      <c r="A205" s="2" t="s">
        <v>294</v>
      </c>
      <c r="B205" s="2" t="s">
        <v>216</v>
      </c>
      <c r="C205" s="89" t="s">
        <v>297</v>
      </c>
      <c r="D205" s="129" t="s">
        <v>302</v>
      </c>
      <c r="E205" s="19">
        <v>31.1</v>
      </c>
      <c r="F205" s="20">
        <v>12.9</v>
      </c>
      <c r="G205" s="21">
        <v>44</v>
      </c>
      <c r="H205" s="19">
        <v>177.6</v>
      </c>
      <c r="I205" s="20">
        <v>159.80000000000001</v>
      </c>
      <c r="J205" s="21">
        <v>337.4</v>
      </c>
      <c r="K205" s="19">
        <v>203.1</v>
      </c>
      <c r="L205" s="20">
        <v>432</v>
      </c>
      <c r="M205" s="21">
        <v>635.1</v>
      </c>
      <c r="N205" s="19">
        <v>298</v>
      </c>
      <c r="O205" s="20">
        <v>521.1</v>
      </c>
      <c r="P205" s="21">
        <v>819.1</v>
      </c>
      <c r="Q205" s="19">
        <v>152</v>
      </c>
      <c r="R205" s="20">
        <v>123.1</v>
      </c>
      <c r="S205" s="21">
        <v>275.10000000000002</v>
      </c>
      <c r="T205" s="19">
        <v>167.3</v>
      </c>
      <c r="U205" s="20">
        <v>168.9</v>
      </c>
      <c r="V205" s="21">
        <v>336.2</v>
      </c>
      <c r="W205" s="47">
        <v>1029.0999999999999</v>
      </c>
      <c r="X205" s="20">
        <v>1417.8</v>
      </c>
      <c r="Y205" s="21">
        <v>2446.9</v>
      </c>
    </row>
    <row r="206" spans="1:25" ht="13">
      <c r="A206" s="2" t="s">
        <v>294</v>
      </c>
      <c r="B206" s="2" t="s">
        <v>217</v>
      </c>
      <c r="C206" s="89" t="s">
        <v>297</v>
      </c>
      <c r="D206" s="129" t="s">
        <v>302</v>
      </c>
      <c r="E206" s="19">
        <v>0</v>
      </c>
      <c r="F206" s="20">
        <v>0</v>
      </c>
      <c r="G206" s="21">
        <v>0</v>
      </c>
      <c r="H206" s="19">
        <v>42.5</v>
      </c>
      <c r="I206" s="20">
        <v>23.8</v>
      </c>
      <c r="J206" s="21">
        <v>66.3</v>
      </c>
      <c r="K206" s="19">
        <v>336.7</v>
      </c>
      <c r="L206" s="20">
        <v>312.10000000000002</v>
      </c>
      <c r="M206" s="21">
        <v>648.79999999999995</v>
      </c>
      <c r="N206" s="19">
        <v>372.5</v>
      </c>
      <c r="O206" s="20">
        <v>344.6</v>
      </c>
      <c r="P206" s="21">
        <v>717.1</v>
      </c>
      <c r="Q206" s="19">
        <v>118</v>
      </c>
      <c r="R206" s="20">
        <v>203.1</v>
      </c>
      <c r="S206" s="21">
        <v>321.10000000000002</v>
      </c>
      <c r="T206" s="19">
        <v>230.8</v>
      </c>
      <c r="U206" s="20">
        <v>346.4</v>
      </c>
      <c r="V206" s="21">
        <v>577.20000000000005</v>
      </c>
      <c r="W206" s="47">
        <v>1100.5</v>
      </c>
      <c r="X206" s="20">
        <v>1230</v>
      </c>
      <c r="Y206" s="21">
        <v>2330.5</v>
      </c>
    </row>
    <row r="207" spans="1:25" ht="13">
      <c r="A207" s="2" t="s">
        <v>294</v>
      </c>
      <c r="B207" s="2" t="s">
        <v>218</v>
      </c>
      <c r="C207" s="89" t="s">
        <v>297</v>
      </c>
      <c r="D207" s="129" t="s">
        <v>302</v>
      </c>
      <c r="E207" s="19">
        <v>170.2</v>
      </c>
      <c r="F207" s="20">
        <v>210.5</v>
      </c>
      <c r="G207" s="21">
        <v>380.7</v>
      </c>
      <c r="H207" s="19">
        <v>85.8</v>
      </c>
      <c r="I207" s="20">
        <v>157.1</v>
      </c>
      <c r="J207" s="21">
        <v>242.9</v>
      </c>
      <c r="K207" s="19">
        <v>262.2</v>
      </c>
      <c r="L207" s="20">
        <v>243.2</v>
      </c>
      <c r="M207" s="21">
        <v>505.4</v>
      </c>
      <c r="N207" s="19">
        <v>509.2</v>
      </c>
      <c r="O207" s="20">
        <v>385.9</v>
      </c>
      <c r="P207" s="21">
        <v>895.1</v>
      </c>
      <c r="Q207" s="19">
        <v>151.19999999999999</v>
      </c>
      <c r="R207" s="20">
        <v>87.2</v>
      </c>
      <c r="S207" s="21">
        <v>238.4</v>
      </c>
      <c r="T207" s="19">
        <v>26.6</v>
      </c>
      <c r="U207" s="20">
        <v>146.9</v>
      </c>
      <c r="V207" s="21">
        <v>173.5</v>
      </c>
      <c r="W207" s="47">
        <v>1205.2</v>
      </c>
      <c r="X207" s="20">
        <v>1230.8</v>
      </c>
      <c r="Y207" s="21">
        <v>2436</v>
      </c>
    </row>
    <row r="208" spans="1:25" ht="13">
      <c r="A208" s="2" t="s">
        <v>295</v>
      </c>
      <c r="B208" s="2" t="s">
        <v>219</v>
      </c>
      <c r="C208" s="89" t="s">
        <v>297</v>
      </c>
      <c r="D208" s="129" t="s">
        <v>303</v>
      </c>
      <c r="E208" s="19">
        <v>3021.75</v>
      </c>
      <c r="F208" s="20">
        <v>7632.45</v>
      </c>
      <c r="G208" s="21">
        <v>10654.2</v>
      </c>
      <c r="H208" s="19">
        <v>2228.85</v>
      </c>
      <c r="I208" s="20">
        <v>2168.4</v>
      </c>
      <c r="J208" s="21">
        <v>4397.25</v>
      </c>
      <c r="K208" s="19">
        <v>691.65</v>
      </c>
      <c r="L208" s="20">
        <v>5246.1</v>
      </c>
      <c r="M208" s="21">
        <v>5937.75</v>
      </c>
      <c r="N208" s="19">
        <v>1460.55</v>
      </c>
      <c r="O208" s="20">
        <v>13708.7</v>
      </c>
      <c r="P208" s="21">
        <v>15169.25</v>
      </c>
      <c r="Q208" s="19">
        <v>1500.35</v>
      </c>
      <c r="R208" s="20">
        <v>7891.35</v>
      </c>
      <c r="S208" s="21">
        <v>9391.7000000000007</v>
      </c>
      <c r="T208" s="19">
        <v>595.5</v>
      </c>
      <c r="U208" s="20">
        <v>1651.25</v>
      </c>
      <c r="V208" s="21">
        <v>2246.75</v>
      </c>
      <c r="W208" s="47">
        <v>9498.65</v>
      </c>
      <c r="X208" s="20">
        <v>38298.25</v>
      </c>
      <c r="Y208" s="21">
        <v>47796.9</v>
      </c>
    </row>
    <row r="209" spans="1:25" ht="13">
      <c r="A209" s="2" t="s">
        <v>295</v>
      </c>
      <c r="B209" s="2" t="s">
        <v>220</v>
      </c>
      <c r="C209" s="89" t="s">
        <v>297</v>
      </c>
      <c r="D209" s="129" t="s">
        <v>303</v>
      </c>
      <c r="E209" s="19">
        <v>2606.85</v>
      </c>
      <c r="F209" s="20">
        <v>8088.95</v>
      </c>
      <c r="G209" s="21">
        <v>10695.8</v>
      </c>
      <c r="H209" s="19">
        <v>1484.9</v>
      </c>
      <c r="I209" s="20">
        <v>4179.7</v>
      </c>
      <c r="J209" s="21">
        <v>5664.6</v>
      </c>
      <c r="K209" s="19">
        <v>1230.05</v>
      </c>
      <c r="L209" s="20">
        <v>10721.1</v>
      </c>
      <c r="M209" s="21">
        <v>11951.15</v>
      </c>
      <c r="N209" s="19">
        <v>1735.3</v>
      </c>
      <c r="O209" s="20">
        <v>14611.1</v>
      </c>
      <c r="P209" s="21">
        <v>16346.4</v>
      </c>
      <c r="Q209" s="19">
        <v>3959.25</v>
      </c>
      <c r="R209" s="20">
        <v>5273.5</v>
      </c>
      <c r="S209" s="21">
        <v>9232.75</v>
      </c>
      <c r="T209" s="19">
        <v>973</v>
      </c>
      <c r="U209" s="20">
        <v>5019.6000000000004</v>
      </c>
      <c r="V209" s="21">
        <v>5992.6</v>
      </c>
      <c r="W209" s="47">
        <v>11989.35</v>
      </c>
      <c r="X209" s="20">
        <v>47893.95</v>
      </c>
      <c r="Y209" s="21">
        <v>59883.3</v>
      </c>
    </row>
    <row r="210" spans="1:25" ht="13">
      <c r="A210" s="2" t="s">
        <v>295</v>
      </c>
      <c r="B210" s="2" t="s">
        <v>221</v>
      </c>
      <c r="C210" s="89" t="s">
        <v>297</v>
      </c>
      <c r="D210" s="129" t="s">
        <v>303</v>
      </c>
      <c r="E210" s="19">
        <v>1751.65</v>
      </c>
      <c r="F210" s="20">
        <v>15229.85</v>
      </c>
      <c r="G210" s="21">
        <v>16981.5</v>
      </c>
      <c r="H210" s="19">
        <v>773.25</v>
      </c>
      <c r="I210" s="20">
        <v>7823.65</v>
      </c>
      <c r="J210" s="21">
        <v>8596.9</v>
      </c>
      <c r="K210" s="19">
        <v>1130.4000000000001</v>
      </c>
      <c r="L210" s="20">
        <v>11466.95</v>
      </c>
      <c r="M210" s="21">
        <v>12597.35</v>
      </c>
      <c r="N210" s="19">
        <v>1368.65</v>
      </c>
      <c r="O210" s="20">
        <v>21874</v>
      </c>
      <c r="P210" s="21">
        <v>23242.65</v>
      </c>
      <c r="Q210" s="19">
        <v>966.65</v>
      </c>
      <c r="R210" s="20">
        <v>11575.2</v>
      </c>
      <c r="S210" s="21">
        <v>12541.85</v>
      </c>
      <c r="T210" s="19">
        <v>1297.8499999999999</v>
      </c>
      <c r="U210" s="20">
        <v>4499</v>
      </c>
      <c r="V210" s="21">
        <v>5796.85</v>
      </c>
      <c r="W210" s="47">
        <v>7288.45</v>
      </c>
      <c r="X210" s="20">
        <v>72468.649999999994</v>
      </c>
      <c r="Y210" s="21">
        <v>79757.100000000006</v>
      </c>
    </row>
    <row r="211" spans="1:25" ht="13.5" thickBot="1">
      <c r="A211" s="26" t="s">
        <v>295</v>
      </c>
      <c r="B211" s="26" t="s">
        <v>222</v>
      </c>
      <c r="C211" s="90" t="s">
        <v>297</v>
      </c>
      <c r="D211" s="130" t="s">
        <v>303</v>
      </c>
      <c r="E211" s="27">
        <v>1031.05</v>
      </c>
      <c r="F211" s="28">
        <v>8494.0499999999993</v>
      </c>
      <c r="G211" s="29">
        <v>9525.1</v>
      </c>
      <c r="H211" s="27">
        <v>883.25</v>
      </c>
      <c r="I211" s="28">
        <v>3445.95</v>
      </c>
      <c r="J211" s="29">
        <v>4329.2</v>
      </c>
      <c r="K211" s="27">
        <v>1307.4000000000001</v>
      </c>
      <c r="L211" s="28">
        <v>5464.8</v>
      </c>
      <c r="M211" s="29">
        <v>6772.2</v>
      </c>
      <c r="N211" s="27">
        <v>1386.85</v>
      </c>
      <c r="O211" s="28">
        <v>10115.1</v>
      </c>
      <c r="P211" s="29">
        <v>11501.95</v>
      </c>
      <c r="Q211" s="27">
        <v>1108.3499999999999</v>
      </c>
      <c r="R211" s="28">
        <v>8811.4</v>
      </c>
      <c r="S211" s="29">
        <v>9919.75</v>
      </c>
      <c r="T211" s="27">
        <v>943.5</v>
      </c>
      <c r="U211" s="28">
        <v>1997.95</v>
      </c>
      <c r="V211" s="29">
        <v>2941.45</v>
      </c>
      <c r="W211" s="72">
        <v>6660.4</v>
      </c>
      <c r="X211" s="28">
        <v>38329.25</v>
      </c>
      <c r="Y211" s="29">
        <v>44989.65</v>
      </c>
    </row>
    <row r="212" spans="1:25">
      <c r="A212" s="91"/>
      <c r="B212" s="91"/>
      <c r="C212" s="91"/>
      <c r="D212" s="91"/>
      <c r="E212" s="92"/>
      <c r="F212" s="92"/>
      <c r="G212" s="92"/>
      <c r="H212" s="92"/>
      <c r="I212" s="92"/>
      <c r="J212" s="92"/>
      <c r="K212" s="92"/>
      <c r="L212" s="92"/>
      <c r="M212" s="92"/>
      <c r="N212" s="92"/>
      <c r="O212" s="92"/>
      <c r="P212" s="92"/>
      <c r="Q212" s="92"/>
      <c r="R212" s="92"/>
      <c r="S212" s="92"/>
      <c r="T212" s="92"/>
      <c r="U212" s="92"/>
      <c r="V212" s="92"/>
      <c r="W212" s="92"/>
      <c r="X212" s="92"/>
      <c r="Y212" s="92"/>
    </row>
    <row r="213" spans="1:25">
      <c r="A213" s="91"/>
      <c r="B213" s="91"/>
      <c r="C213" s="91"/>
      <c r="D213" s="91"/>
      <c r="E213" s="92"/>
      <c r="F213" s="92"/>
      <c r="G213" s="92"/>
      <c r="H213" s="92"/>
      <c r="I213" s="92"/>
      <c r="J213" s="92"/>
      <c r="K213" s="92"/>
      <c r="L213" s="92"/>
      <c r="M213" s="92"/>
      <c r="N213" s="92"/>
      <c r="O213" s="92"/>
      <c r="P213" s="92"/>
      <c r="Q213" s="92"/>
      <c r="R213" s="92"/>
      <c r="S213" s="92"/>
      <c r="T213" s="92"/>
      <c r="U213" s="92"/>
      <c r="V213" s="92"/>
      <c r="W213" s="92"/>
      <c r="X213" s="92"/>
      <c r="Y213" s="92"/>
    </row>
    <row r="214" spans="1:25" ht="13" thickBot="1">
      <c r="E214" s="1"/>
    </row>
    <row r="215" spans="1:25">
      <c r="A215" s="93" t="s">
        <v>223</v>
      </c>
      <c r="B215" s="94"/>
      <c r="C215" s="94"/>
      <c r="D215" s="94"/>
      <c r="E215" s="95">
        <v>1140535.5900000001</v>
      </c>
      <c r="F215" s="96">
        <v>615335.18000000005</v>
      </c>
      <c r="G215" s="97">
        <v>1755870.77</v>
      </c>
      <c r="H215" s="95">
        <v>1136547.3899999999</v>
      </c>
      <c r="I215" s="96">
        <v>596233.79</v>
      </c>
      <c r="J215" s="97">
        <v>1732781.18</v>
      </c>
      <c r="K215" s="95">
        <v>1182217.8700000001</v>
      </c>
      <c r="L215" s="96">
        <v>663913.31999999995</v>
      </c>
      <c r="M215" s="97">
        <v>1846131.19</v>
      </c>
      <c r="N215" s="95">
        <v>1004872.77</v>
      </c>
      <c r="O215" s="96">
        <v>854015.9799999994</v>
      </c>
      <c r="P215" s="97">
        <v>1858888.75</v>
      </c>
      <c r="Q215" s="95">
        <v>1026668.96</v>
      </c>
      <c r="R215" s="96">
        <v>568410.18999999994</v>
      </c>
      <c r="S215" s="97">
        <v>1595079.15</v>
      </c>
      <c r="T215" s="95">
        <v>1176402.24</v>
      </c>
      <c r="U215" s="96">
        <v>485632.33</v>
      </c>
      <c r="V215" s="97">
        <v>1662034.57</v>
      </c>
      <c r="W215" s="98">
        <v>6667244.8200000059</v>
      </c>
      <c r="X215" s="96">
        <v>3783540.79</v>
      </c>
      <c r="Y215" s="99">
        <v>10450785.610000003</v>
      </c>
    </row>
    <row r="216" spans="1:25" ht="13" thickBot="1">
      <c r="A216" s="100" t="s">
        <v>224</v>
      </c>
      <c r="B216" s="101"/>
      <c r="C216" s="101"/>
      <c r="D216" s="101"/>
      <c r="E216" s="102">
        <v>0</v>
      </c>
      <c r="F216" s="103">
        <v>0</v>
      </c>
      <c r="G216" s="104">
        <v>0</v>
      </c>
      <c r="H216" s="102">
        <v>0</v>
      </c>
      <c r="I216" s="103">
        <v>0</v>
      </c>
      <c r="J216" s="104">
        <v>0</v>
      </c>
      <c r="K216" s="102">
        <v>0</v>
      </c>
      <c r="L216" s="103">
        <v>0</v>
      </c>
      <c r="M216" s="104">
        <v>0</v>
      </c>
      <c r="N216" s="102">
        <v>0</v>
      </c>
      <c r="O216" s="103">
        <v>0</v>
      </c>
      <c r="P216" s="104">
        <v>0</v>
      </c>
      <c r="Q216" s="102">
        <v>0</v>
      </c>
      <c r="R216" s="103">
        <v>0</v>
      </c>
      <c r="S216" s="104">
        <v>0</v>
      </c>
      <c r="T216" s="102">
        <v>0</v>
      </c>
      <c r="U216" s="103">
        <v>0</v>
      </c>
      <c r="V216" s="104">
        <v>0</v>
      </c>
      <c r="W216" s="105">
        <v>0</v>
      </c>
      <c r="X216" s="103">
        <v>0</v>
      </c>
      <c r="Y216" s="106">
        <v>0</v>
      </c>
    </row>
    <row r="217" spans="1:25" ht="13" thickBot="1">
      <c r="A217" s="107" t="s">
        <v>5</v>
      </c>
      <c r="B217" s="108"/>
      <c r="C217" s="108"/>
      <c r="D217" s="108"/>
      <c r="E217" s="109">
        <v>1140535.5900000001</v>
      </c>
      <c r="F217" s="110">
        <v>615335.18000000005</v>
      </c>
      <c r="G217" s="111">
        <v>1755870.77</v>
      </c>
      <c r="H217" s="109">
        <v>1136547.3899999999</v>
      </c>
      <c r="I217" s="110">
        <v>596233.79</v>
      </c>
      <c r="J217" s="111">
        <v>1732781.18</v>
      </c>
      <c r="K217" s="109">
        <v>1182217.8700000001</v>
      </c>
      <c r="L217" s="110">
        <v>663913.31999999995</v>
      </c>
      <c r="M217" s="111">
        <v>1846131.19</v>
      </c>
      <c r="N217" s="109">
        <v>1004872.77</v>
      </c>
      <c r="O217" s="110">
        <v>854015.9799999994</v>
      </c>
      <c r="P217" s="111">
        <v>1858888.75</v>
      </c>
      <c r="Q217" s="109">
        <v>1026668.96</v>
      </c>
      <c r="R217" s="110">
        <v>568410.18999999994</v>
      </c>
      <c r="S217" s="111">
        <v>1595079.15</v>
      </c>
      <c r="T217" s="109">
        <v>1176402.24</v>
      </c>
      <c r="U217" s="110">
        <v>485632.33</v>
      </c>
      <c r="V217" s="111">
        <v>1662034.57</v>
      </c>
      <c r="W217" s="112">
        <v>6667244.8200000059</v>
      </c>
      <c r="X217" s="110">
        <v>3783540.79</v>
      </c>
      <c r="Y217" s="113">
        <v>10450785.610000003</v>
      </c>
    </row>
  </sheetData>
  <phoneticPr fontId="6" type="noConversion"/>
  <pageMargins left="0.75" right="0.75" top="1" bottom="1" header="0.5" footer="0.5"/>
  <headerFooter alignWithMargins="0"/>
  <customProperties>
    <customPr name="EpmWorksheetKeyString_GUID" r:id="rId1"/>
  </customPropertie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Y232"/>
  <sheetViews>
    <sheetView workbookViewId="0">
      <selection activeCell="D19" sqref="D19"/>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307</v>
      </c>
    </row>
    <row r="2" spans="1:25" ht="13" thickBot="1"/>
    <row r="3" spans="1:25" ht="13" thickBot="1">
      <c r="E3" s="82">
        <v>40269</v>
      </c>
      <c r="F3" s="83"/>
      <c r="G3" s="84"/>
      <c r="H3" s="82">
        <v>40299</v>
      </c>
      <c r="I3" s="83"/>
      <c r="J3" s="84"/>
      <c r="K3" s="82">
        <v>40330</v>
      </c>
      <c r="L3" s="83"/>
      <c r="M3" s="84"/>
      <c r="N3" s="82">
        <v>40360</v>
      </c>
      <c r="O3" s="85"/>
      <c r="P3" s="84"/>
      <c r="Q3" s="82">
        <v>40391</v>
      </c>
      <c r="R3" s="85"/>
      <c r="S3" s="84"/>
      <c r="T3" s="82">
        <v>40422</v>
      </c>
      <c r="U3" s="83"/>
      <c r="V3" s="84"/>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799.06</v>
      </c>
      <c r="F5" s="20">
        <v>2683.93</v>
      </c>
      <c r="G5" s="21">
        <v>3482.99</v>
      </c>
      <c r="H5" s="19">
        <v>401.84</v>
      </c>
      <c r="I5" s="20">
        <v>2317.3200000000002</v>
      </c>
      <c r="J5" s="21">
        <v>2719.16</v>
      </c>
      <c r="K5" s="19">
        <v>136.53</v>
      </c>
      <c r="L5" s="20">
        <v>598.53</v>
      </c>
      <c r="M5" s="21">
        <v>735.06</v>
      </c>
      <c r="N5" s="19">
        <v>0</v>
      </c>
      <c r="O5" s="20">
        <v>0</v>
      </c>
      <c r="P5" s="21">
        <v>0</v>
      </c>
      <c r="Q5" s="19">
        <v>766.51</v>
      </c>
      <c r="R5" s="20">
        <v>1315.18</v>
      </c>
      <c r="S5" s="21">
        <v>2081.69</v>
      </c>
      <c r="T5" s="19">
        <v>1345.81</v>
      </c>
      <c r="U5" s="20">
        <v>1511.02</v>
      </c>
      <c r="V5" s="21">
        <v>2856.83</v>
      </c>
      <c r="W5" s="47">
        <v>3449.75</v>
      </c>
      <c r="X5" s="20">
        <v>8425.98</v>
      </c>
      <c r="Y5" s="21">
        <v>11875.73</v>
      </c>
    </row>
    <row r="6" spans="1:25" ht="13">
      <c r="A6" s="2" t="s">
        <v>250</v>
      </c>
      <c r="B6" s="2" t="s">
        <v>7</v>
      </c>
      <c r="C6" s="89" t="s">
        <v>297</v>
      </c>
      <c r="D6" s="129" t="s">
        <v>298</v>
      </c>
      <c r="E6" s="19">
        <v>5750.5</v>
      </c>
      <c r="F6" s="20">
        <v>6729.2</v>
      </c>
      <c r="G6" s="21">
        <v>12479.7</v>
      </c>
      <c r="H6" s="19">
        <v>1706.1</v>
      </c>
      <c r="I6" s="20">
        <v>598.79999999999995</v>
      </c>
      <c r="J6" s="21">
        <v>2304.9</v>
      </c>
      <c r="K6" s="19">
        <v>4864.3999999999996</v>
      </c>
      <c r="L6" s="20">
        <v>6485.3</v>
      </c>
      <c r="M6" s="21">
        <v>11349.7</v>
      </c>
      <c r="N6" s="19">
        <v>4995.3999999999996</v>
      </c>
      <c r="O6" s="20">
        <v>5725.4</v>
      </c>
      <c r="P6" s="21">
        <v>10720.8</v>
      </c>
      <c r="Q6" s="19">
        <v>2737.9</v>
      </c>
      <c r="R6" s="20">
        <v>3778.2</v>
      </c>
      <c r="S6" s="21">
        <v>6516.1</v>
      </c>
      <c r="T6" s="19">
        <v>4830.5</v>
      </c>
      <c r="U6" s="20">
        <v>6673.9</v>
      </c>
      <c r="V6" s="21">
        <v>11504.4</v>
      </c>
      <c r="W6" s="47">
        <v>24884.799999999999</v>
      </c>
      <c r="X6" s="20">
        <v>29990.799999999999</v>
      </c>
      <c r="Y6" s="21">
        <v>54875.6</v>
      </c>
    </row>
    <row r="7" spans="1:25" ht="13">
      <c r="A7" s="2" t="s">
        <v>251</v>
      </c>
      <c r="B7" s="2" t="s">
        <v>8</v>
      </c>
      <c r="C7" s="89" t="s">
        <v>297</v>
      </c>
      <c r="D7" s="129" t="s">
        <v>302</v>
      </c>
      <c r="E7" s="19">
        <v>4949.8</v>
      </c>
      <c r="F7" s="20">
        <v>2329.8000000000002</v>
      </c>
      <c r="G7" s="21">
        <v>7279.6</v>
      </c>
      <c r="H7" s="19">
        <v>6586.58</v>
      </c>
      <c r="I7" s="20">
        <v>3281.4</v>
      </c>
      <c r="J7" s="21">
        <v>9867.98</v>
      </c>
      <c r="K7" s="19">
        <v>10118.52</v>
      </c>
      <c r="L7" s="20">
        <v>3799.5</v>
      </c>
      <c r="M7" s="21">
        <v>13918.02</v>
      </c>
      <c r="N7" s="19">
        <v>13390.73</v>
      </c>
      <c r="O7" s="20">
        <v>5006.7</v>
      </c>
      <c r="P7" s="21">
        <v>18397.43</v>
      </c>
      <c r="Q7" s="19">
        <v>10211.09</v>
      </c>
      <c r="R7" s="20">
        <v>3542.9</v>
      </c>
      <c r="S7" s="21">
        <v>13753.99</v>
      </c>
      <c r="T7" s="19">
        <v>4306.18</v>
      </c>
      <c r="U7" s="20">
        <v>4487.3</v>
      </c>
      <c r="V7" s="21">
        <v>8793.48</v>
      </c>
      <c r="W7" s="47">
        <v>49562.9</v>
      </c>
      <c r="X7" s="20">
        <v>22447.599999999999</v>
      </c>
      <c r="Y7" s="21">
        <v>72010.5</v>
      </c>
    </row>
    <row r="8" spans="1:25" ht="13">
      <c r="A8" s="2" t="s">
        <v>251</v>
      </c>
      <c r="B8" s="2" t="s">
        <v>9</v>
      </c>
      <c r="C8" s="89" t="s">
        <v>297</v>
      </c>
      <c r="D8" s="129" t="s">
        <v>302</v>
      </c>
      <c r="E8" s="19">
        <v>0</v>
      </c>
      <c r="F8" s="20">
        <v>0</v>
      </c>
      <c r="G8" s="21">
        <v>0</v>
      </c>
      <c r="H8" s="19">
        <v>0</v>
      </c>
      <c r="I8" s="20">
        <v>0</v>
      </c>
      <c r="J8" s="21">
        <v>0</v>
      </c>
      <c r="K8" s="19">
        <v>0</v>
      </c>
      <c r="L8" s="20">
        <v>0</v>
      </c>
      <c r="M8" s="21">
        <v>0</v>
      </c>
      <c r="N8" s="19">
        <v>0</v>
      </c>
      <c r="O8" s="20">
        <v>0</v>
      </c>
      <c r="P8" s="21">
        <v>0</v>
      </c>
      <c r="Q8" s="19">
        <v>0</v>
      </c>
      <c r="R8" s="20">
        <v>0.57999999999999996</v>
      </c>
      <c r="S8" s="21">
        <v>0.57999999999999996</v>
      </c>
      <c r="T8" s="19">
        <v>0</v>
      </c>
      <c r="U8" s="20">
        <v>2.65</v>
      </c>
      <c r="V8" s="21">
        <v>2.65</v>
      </c>
      <c r="W8" s="47">
        <v>0</v>
      </c>
      <c r="X8" s="20">
        <v>3.23</v>
      </c>
      <c r="Y8" s="21">
        <v>3.23</v>
      </c>
    </row>
    <row r="9" spans="1:25" ht="13">
      <c r="A9" s="2" t="s">
        <v>252</v>
      </c>
      <c r="B9" s="2" t="s">
        <v>10</v>
      </c>
      <c r="C9" s="89" t="s">
        <v>297</v>
      </c>
      <c r="D9" s="129" t="s">
        <v>302</v>
      </c>
      <c r="E9" s="19">
        <v>0</v>
      </c>
      <c r="F9" s="20">
        <v>0</v>
      </c>
      <c r="G9" s="21">
        <v>0</v>
      </c>
      <c r="H9" s="19">
        <v>12999.85</v>
      </c>
      <c r="I9" s="20">
        <v>3398.75</v>
      </c>
      <c r="J9" s="21">
        <v>16398.599999999999</v>
      </c>
      <c r="K9" s="19">
        <v>9059.5</v>
      </c>
      <c r="L9" s="20">
        <v>4564.25</v>
      </c>
      <c r="M9" s="21">
        <v>13623.75</v>
      </c>
      <c r="N9" s="19">
        <v>11682.6</v>
      </c>
      <c r="O9" s="20">
        <v>4666.1499999999996</v>
      </c>
      <c r="P9" s="21">
        <v>16348.75</v>
      </c>
      <c r="Q9" s="19">
        <v>18208.05</v>
      </c>
      <c r="R9" s="20">
        <v>4370.75</v>
      </c>
      <c r="S9" s="21">
        <v>22578.799999999999</v>
      </c>
      <c r="T9" s="19">
        <v>10766.8</v>
      </c>
      <c r="U9" s="20">
        <v>4251.1000000000004</v>
      </c>
      <c r="V9" s="21">
        <v>15017.9</v>
      </c>
      <c r="W9" s="47">
        <v>62716.800000000003</v>
      </c>
      <c r="X9" s="20">
        <v>21251</v>
      </c>
      <c r="Y9" s="21">
        <v>83967.8</v>
      </c>
    </row>
    <row r="10" spans="1:25" ht="13">
      <c r="A10" s="2" t="s">
        <v>252</v>
      </c>
      <c r="B10" s="2" t="s">
        <v>11</v>
      </c>
      <c r="C10" s="89" t="s">
        <v>297</v>
      </c>
      <c r="D10" s="129" t="s">
        <v>302</v>
      </c>
      <c r="E10" s="19">
        <v>291.14999999999998</v>
      </c>
      <c r="F10" s="20">
        <v>298.89999999999998</v>
      </c>
      <c r="G10" s="21">
        <v>590.04999999999995</v>
      </c>
      <c r="H10" s="19">
        <v>14265.55</v>
      </c>
      <c r="I10" s="20">
        <v>4109.3999999999996</v>
      </c>
      <c r="J10" s="21">
        <v>18374.95</v>
      </c>
      <c r="K10" s="19">
        <v>7557.95</v>
      </c>
      <c r="L10" s="20">
        <v>4702</v>
      </c>
      <c r="M10" s="21">
        <v>12259.95</v>
      </c>
      <c r="N10" s="19">
        <v>11075.45</v>
      </c>
      <c r="O10" s="20">
        <v>4160.05</v>
      </c>
      <c r="P10" s="21">
        <v>15235.5</v>
      </c>
      <c r="Q10" s="19">
        <v>18051.900000000001</v>
      </c>
      <c r="R10" s="20">
        <v>3107.65</v>
      </c>
      <c r="S10" s="21">
        <v>21159.55</v>
      </c>
      <c r="T10" s="19">
        <v>11198.25</v>
      </c>
      <c r="U10" s="20">
        <v>3587</v>
      </c>
      <c r="V10" s="21">
        <v>14785.25</v>
      </c>
      <c r="W10" s="47">
        <v>62440.25</v>
      </c>
      <c r="X10" s="20">
        <v>19965</v>
      </c>
      <c r="Y10" s="21">
        <v>82405.25</v>
      </c>
    </row>
    <row r="11" spans="1:25" ht="13">
      <c r="A11" s="2" t="s">
        <v>253</v>
      </c>
      <c r="B11" s="2" t="s">
        <v>12</v>
      </c>
      <c r="C11" s="89" t="s">
        <v>297</v>
      </c>
      <c r="D11" s="129" t="s">
        <v>303</v>
      </c>
      <c r="E11" s="19">
        <v>0</v>
      </c>
      <c r="F11" s="20">
        <v>0</v>
      </c>
      <c r="G11" s="21">
        <v>0</v>
      </c>
      <c r="H11" s="19">
        <v>0</v>
      </c>
      <c r="I11" s="20">
        <v>0</v>
      </c>
      <c r="J11" s="21">
        <v>0</v>
      </c>
      <c r="K11" s="19">
        <v>0</v>
      </c>
      <c r="L11" s="20">
        <v>0</v>
      </c>
      <c r="M11" s="21">
        <v>0</v>
      </c>
      <c r="N11" s="19">
        <v>591.04999999999995</v>
      </c>
      <c r="O11" s="20">
        <v>480.6</v>
      </c>
      <c r="P11" s="21">
        <v>1071.6500000000001</v>
      </c>
      <c r="Q11" s="19">
        <v>1038.0999999999999</v>
      </c>
      <c r="R11" s="20">
        <v>175.25</v>
      </c>
      <c r="S11" s="21">
        <v>1213.3499999999999</v>
      </c>
      <c r="T11" s="19">
        <v>871.15</v>
      </c>
      <c r="U11" s="20">
        <v>1160</v>
      </c>
      <c r="V11" s="21">
        <v>2031.15</v>
      </c>
      <c r="W11" s="47">
        <v>2500.3000000000002</v>
      </c>
      <c r="X11" s="20">
        <v>1815.85</v>
      </c>
      <c r="Y11" s="21">
        <v>4316.1499999999996</v>
      </c>
    </row>
    <row r="12" spans="1:25" ht="13">
      <c r="A12" s="2" t="s">
        <v>253</v>
      </c>
      <c r="B12" s="2" t="s">
        <v>13</v>
      </c>
      <c r="C12" s="89" t="s">
        <v>297</v>
      </c>
      <c r="D12" s="129" t="s">
        <v>303</v>
      </c>
      <c r="E12" s="19">
        <v>0</v>
      </c>
      <c r="F12" s="20">
        <v>0</v>
      </c>
      <c r="G12" s="21">
        <v>0</v>
      </c>
      <c r="H12" s="19">
        <v>1247</v>
      </c>
      <c r="I12" s="20">
        <v>963.9</v>
      </c>
      <c r="J12" s="21">
        <v>2210.9</v>
      </c>
      <c r="K12" s="19">
        <v>62.85</v>
      </c>
      <c r="L12" s="20">
        <v>159.94999999999999</v>
      </c>
      <c r="M12" s="21">
        <v>222.8</v>
      </c>
      <c r="N12" s="19">
        <v>2021.9</v>
      </c>
      <c r="O12" s="20">
        <v>1075.3499999999999</v>
      </c>
      <c r="P12" s="21">
        <v>3097.25</v>
      </c>
      <c r="Q12" s="19">
        <v>63.45</v>
      </c>
      <c r="R12" s="20">
        <v>49.15</v>
      </c>
      <c r="S12" s="21">
        <v>112.6</v>
      </c>
      <c r="T12" s="19">
        <v>304.05</v>
      </c>
      <c r="U12" s="20">
        <v>188.6</v>
      </c>
      <c r="V12" s="21">
        <v>492.65</v>
      </c>
      <c r="W12" s="47">
        <v>3699.25</v>
      </c>
      <c r="X12" s="20">
        <v>2436.9499999999998</v>
      </c>
      <c r="Y12" s="21">
        <v>6136.2</v>
      </c>
    </row>
    <row r="13" spans="1:25" ht="13">
      <c r="A13" s="2" t="s">
        <v>253</v>
      </c>
      <c r="B13" s="2" t="s">
        <v>14</v>
      </c>
      <c r="C13" s="89" t="s">
        <v>297</v>
      </c>
      <c r="D13" s="129" t="s">
        <v>303</v>
      </c>
      <c r="E13" s="19">
        <v>1056.2</v>
      </c>
      <c r="F13" s="20">
        <v>3041.8</v>
      </c>
      <c r="G13" s="21">
        <v>4098</v>
      </c>
      <c r="H13" s="19">
        <v>2029.95</v>
      </c>
      <c r="I13" s="20">
        <v>2893.6</v>
      </c>
      <c r="J13" s="21">
        <v>4923.55</v>
      </c>
      <c r="K13" s="19">
        <v>1720.55</v>
      </c>
      <c r="L13" s="20">
        <v>4775.45</v>
      </c>
      <c r="M13" s="21">
        <v>6496</v>
      </c>
      <c r="N13" s="19">
        <v>1973.6</v>
      </c>
      <c r="O13" s="20">
        <v>2865.6</v>
      </c>
      <c r="P13" s="21">
        <v>4839.2</v>
      </c>
      <c r="Q13" s="19">
        <v>1735</v>
      </c>
      <c r="R13" s="20">
        <v>1366.8</v>
      </c>
      <c r="S13" s="21">
        <v>3101.8</v>
      </c>
      <c r="T13" s="19">
        <v>2787.1</v>
      </c>
      <c r="U13" s="20">
        <v>3183.55</v>
      </c>
      <c r="V13" s="21">
        <v>5970.65</v>
      </c>
      <c r="W13" s="47">
        <v>11302.4</v>
      </c>
      <c r="X13" s="20">
        <v>18126.8</v>
      </c>
      <c r="Y13" s="21">
        <v>29429.200000000001</v>
      </c>
    </row>
    <row r="14" spans="1:25" ht="13">
      <c r="A14" s="2" t="s">
        <v>253</v>
      </c>
      <c r="B14" s="2" t="s">
        <v>15</v>
      </c>
      <c r="C14" s="89" t="s">
        <v>297</v>
      </c>
      <c r="D14" s="129" t="s">
        <v>303</v>
      </c>
      <c r="E14" s="19">
        <v>1540.7</v>
      </c>
      <c r="F14" s="20">
        <v>2198.6</v>
      </c>
      <c r="G14" s="21">
        <v>3739.3</v>
      </c>
      <c r="H14" s="19">
        <v>1521.85</v>
      </c>
      <c r="I14" s="20">
        <v>3067.9</v>
      </c>
      <c r="J14" s="21">
        <v>4589.75</v>
      </c>
      <c r="K14" s="19">
        <v>1759.05</v>
      </c>
      <c r="L14" s="20">
        <v>3610.6</v>
      </c>
      <c r="M14" s="21">
        <v>5369.65</v>
      </c>
      <c r="N14" s="19">
        <v>2033.9</v>
      </c>
      <c r="O14" s="20">
        <v>4167.1499999999996</v>
      </c>
      <c r="P14" s="21">
        <v>6201.05</v>
      </c>
      <c r="Q14" s="19">
        <v>2021.05</v>
      </c>
      <c r="R14" s="20">
        <v>1571.15</v>
      </c>
      <c r="S14" s="21">
        <v>3592.2</v>
      </c>
      <c r="T14" s="19">
        <v>1441.15</v>
      </c>
      <c r="U14" s="20">
        <v>2197.9</v>
      </c>
      <c r="V14" s="21">
        <v>3639.05</v>
      </c>
      <c r="W14" s="47">
        <v>10317.700000000001</v>
      </c>
      <c r="X14" s="20">
        <v>16813.3</v>
      </c>
      <c r="Y14" s="21">
        <v>27131</v>
      </c>
    </row>
    <row r="15" spans="1:25" ht="13">
      <c r="A15" s="2" t="s">
        <v>254</v>
      </c>
      <c r="B15" s="2" t="s">
        <v>16</v>
      </c>
      <c r="C15" s="89" t="s">
        <v>297</v>
      </c>
      <c r="D15" s="129" t="s">
        <v>303</v>
      </c>
      <c r="E15" s="19">
        <v>11270.52</v>
      </c>
      <c r="F15" s="20">
        <v>7342.2</v>
      </c>
      <c r="G15" s="21">
        <v>18612.72</v>
      </c>
      <c r="H15" s="19">
        <v>11946.87</v>
      </c>
      <c r="I15" s="20">
        <v>7287.3</v>
      </c>
      <c r="J15" s="21">
        <v>19234.169999999998</v>
      </c>
      <c r="K15" s="19">
        <v>7546.23</v>
      </c>
      <c r="L15" s="20">
        <v>6541.74</v>
      </c>
      <c r="M15" s="21">
        <v>14087.97</v>
      </c>
      <c r="N15" s="19">
        <v>6924.96</v>
      </c>
      <c r="O15" s="20">
        <v>8255.61</v>
      </c>
      <c r="P15" s="21">
        <v>15180.57</v>
      </c>
      <c r="Q15" s="19">
        <v>6048.72</v>
      </c>
      <c r="R15" s="20">
        <v>4775.8500000000004</v>
      </c>
      <c r="S15" s="21">
        <v>10824.57</v>
      </c>
      <c r="T15" s="19">
        <v>7700.67</v>
      </c>
      <c r="U15" s="20">
        <v>8379.4500000000007</v>
      </c>
      <c r="V15" s="21">
        <v>16080.12</v>
      </c>
      <c r="W15" s="47">
        <v>51437.97</v>
      </c>
      <c r="X15" s="20">
        <v>42582.15</v>
      </c>
      <c r="Y15" s="21">
        <v>94020.12</v>
      </c>
    </row>
    <row r="16" spans="1:25" ht="13">
      <c r="A16" s="2" t="s">
        <v>310</v>
      </c>
      <c r="B16" s="2" t="s">
        <v>311</v>
      </c>
      <c r="C16" s="89" t="s">
        <v>297</v>
      </c>
      <c r="D16" s="129" t="s">
        <v>303</v>
      </c>
      <c r="E16" s="19">
        <v>0</v>
      </c>
      <c r="F16" s="20">
        <v>0</v>
      </c>
      <c r="G16" s="21">
        <v>0</v>
      </c>
      <c r="H16" s="19">
        <v>0</v>
      </c>
      <c r="I16" s="20">
        <v>0</v>
      </c>
      <c r="J16" s="21">
        <v>0</v>
      </c>
      <c r="K16" s="19">
        <v>13174</v>
      </c>
      <c r="L16" s="20">
        <v>3712.3</v>
      </c>
      <c r="M16" s="21">
        <v>16886.3</v>
      </c>
      <c r="N16" s="19">
        <v>7097.8</v>
      </c>
      <c r="O16" s="20">
        <v>4323.2</v>
      </c>
      <c r="P16" s="21">
        <v>11421</v>
      </c>
      <c r="Q16" s="19">
        <v>12195.3</v>
      </c>
      <c r="R16" s="20">
        <v>2901.7</v>
      </c>
      <c r="S16" s="21">
        <v>15097</v>
      </c>
      <c r="T16" s="19">
        <v>15030.8</v>
      </c>
      <c r="U16" s="20">
        <v>3690.8</v>
      </c>
      <c r="V16" s="21">
        <v>18721.599999999999</v>
      </c>
      <c r="W16" s="47">
        <v>47497.9</v>
      </c>
      <c r="X16" s="20">
        <v>14628</v>
      </c>
      <c r="Y16" s="21">
        <v>62125.9</v>
      </c>
    </row>
    <row r="17" spans="1:25" ht="13">
      <c r="A17" s="2" t="s">
        <v>255</v>
      </c>
      <c r="B17" s="2" t="s">
        <v>17</v>
      </c>
      <c r="C17" s="89" t="s">
        <v>297</v>
      </c>
      <c r="D17" s="129" t="s">
        <v>298</v>
      </c>
      <c r="E17" s="19">
        <v>2357.66</v>
      </c>
      <c r="F17" s="20">
        <v>1754.23</v>
      </c>
      <c r="G17" s="21">
        <v>4111.8900000000003</v>
      </c>
      <c r="H17" s="19">
        <v>1963.01</v>
      </c>
      <c r="I17" s="20">
        <v>1360.75</v>
      </c>
      <c r="J17" s="21">
        <v>3323.76</v>
      </c>
      <c r="K17" s="19">
        <v>1852.2</v>
      </c>
      <c r="L17" s="20">
        <v>1339.2</v>
      </c>
      <c r="M17" s="21">
        <v>3191.4</v>
      </c>
      <c r="N17" s="19">
        <v>949.06</v>
      </c>
      <c r="O17" s="20">
        <v>1210.54</v>
      </c>
      <c r="P17" s="21">
        <v>2159.6</v>
      </c>
      <c r="Q17" s="19">
        <v>583.03</v>
      </c>
      <c r="R17" s="20">
        <v>233.98</v>
      </c>
      <c r="S17" s="21">
        <v>817.01</v>
      </c>
      <c r="T17" s="19">
        <v>1140.9100000000001</v>
      </c>
      <c r="U17" s="20">
        <v>707.21</v>
      </c>
      <c r="V17" s="21">
        <v>1848.12</v>
      </c>
      <c r="W17" s="47">
        <v>8845.8700000000008</v>
      </c>
      <c r="X17" s="20">
        <v>6605.91</v>
      </c>
      <c r="Y17" s="21">
        <v>15451.78</v>
      </c>
    </row>
    <row r="18" spans="1:25" ht="13">
      <c r="A18" s="2" t="s">
        <v>256</v>
      </c>
      <c r="B18" s="2" t="s">
        <v>18</v>
      </c>
      <c r="C18" s="89" t="s">
        <v>297</v>
      </c>
      <c r="D18" s="129" t="s">
        <v>302</v>
      </c>
      <c r="E18" s="19">
        <v>10882.75</v>
      </c>
      <c r="F18" s="20">
        <v>1998.35</v>
      </c>
      <c r="G18" s="21">
        <v>12881.1</v>
      </c>
      <c r="H18" s="19">
        <v>14540.05</v>
      </c>
      <c r="I18" s="20">
        <v>1935.15</v>
      </c>
      <c r="J18" s="21">
        <v>16475.2</v>
      </c>
      <c r="K18" s="19">
        <v>7686.05</v>
      </c>
      <c r="L18" s="20">
        <v>2998.6</v>
      </c>
      <c r="M18" s="21">
        <v>10684.65</v>
      </c>
      <c r="N18" s="19">
        <v>9578</v>
      </c>
      <c r="O18" s="20">
        <v>1670.15</v>
      </c>
      <c r="P18" s="21">
        <v>11248.15</v>
      </c>
      <c r="Q18" s="19">
        <v>14451.25</v>
      </c>
      <c r="R18" s="20">
        <v>1630.6</v>
      </c>
      <c r="S18" s="21">
        <v>16081.85</v>
      </c>
      <c r="T18" s="19">
        <v>10213.1</v>
      </c>
      <c r="U18" s="20">
        <v>2286.4499999999998</v>
      </c>
      <c r="V18" s="21">
        <v>12499.55</v>
      </c>
      <c r="W18" s="47">
        <v>67351.199999999997</v>
      </c>
      <c r="X18" s="20">
        <v>12519.3</v>
      </c>
      <c r="Y18" s="21">
        <v>79870.5</v>
      </c>
    </row>
    <row r="19" spans="1:25" ht="13">
      <c r="A19" s="2" t="s">
        <v>257</v>
      </c>
      <c r="B19" s="2" t="s">
        <v>19</v>
      </c>
      <c r="C19" s="89" t="s">
        <v>297</v>
      </c>
      <c r="D19" s="129" t="s">
        <v>302</v>
      </c>
      <c r="E19" s="19">
        <v>27299.97</v>
      </c>
      <c r="F19" s="20">
        <v>6933.47</v>
      </c>
      <c r="G19" s="21">
        <v>34233.440000000002</v>
      </c>
      <c r="H19" s="19">
        <v>24391.8</v>
      </c>
      <c r="I19" s="20">
        <v>4719.0600000000004</v>
      </c>
      <c r="J19" s="21">
        <v>29110.86</v>
      </c>
      <c r="K19" s="19">
        <v>4563.1400000000003</v>
      </c>
      <c r="L19" s="20">
        <v>1804.28</v>
      </c>
      <c r="M19" s="21">
        <v>6367.42</v>
      </c>
      <c r="N19" s="19">
        <v>18939.29</v>
      </c>
      <c r="O19" s="20">
        <v>4956.66</v>
      </c>
      <c r="P19" s="21">
        <v>23895.95</v>
      </c>
      <c r="Q19" s="19">
        <v>20261.07</v>
      </c>
      <c r="R19" s="20">
        <v>5582.39</v>
      </c>
      <c r="S19" s="21">
        <v>25843.46</v>
      </c>
      <c r="T19" s="19">
        <v>24720.66</v>
      </c>
      <c r="U19" s="20">
        <v>6370.11</v>
      </c>
      <c r="V19" s="21">
        <v>31090.77</v>
      </c>
      <c r="W19" s="47">
        <v>120175.93</v>
      </c>
      <c r="X19" s="20">
        <v>30365.97</v>
      </c>
      <c r="Y19" s="21">
        <v>150541.9</v>
      </c>
    </row>
    <row r="20" spans="1:25" ht="13">
      <c r="A20" s="2" t="s">
        <v>258</v>
      </c>
      <c r="B20" s="2" t="s">
        <v>20</v>
      </c>
      <c r="C20" s="89" t="s">
        <v>297</v>
      </c>
      <c r="D20" s="129" t="s">
        <v>303</v>
      </c>
      <c r="E20" s="19">
        <v>19983.5</v>
      </c>
      <c r="F20" s="20">
        <v>3118.75</v>
      </c>
      <c r="G20" s="21">
        <v>23102.25</v>
      </c>
      <c r="H20" s="19">
        <v>39924.199999999997</v>
      </c>
      <c r="I20" s="20">
        <v>697.8</v>
      </c>
      <c r="J20" s="21">
        <v>40622</v>
      </c>
      <c r="K20" s="19">
        <v>25247.4</v>
      </c>
      <c r="L20" s="20">
        <v>946.15</v>
      </c>
      <c r="M20" s="21">
        <v>26193.55</v>
      </c>
      <c r="N20" s="19">
        <v>19164.5</v>
      </c>
      <c r="O20" s="20">
        <v>1862.55</v>
      </c>
      <c r="P20" s="21">
        <v>21027.05</v>
      </c>
      <c r="Q20" s="19">
        <v>43692.95</v>
      </c>
      <c r="R20" s="20">
        <v>1093.4000000000001</v>
      </c>
      <c r="S20" s="21">
        <v>44786.35</v>
      </c>
      <c r="T20" s="19">
        <v>3490.35</v>
      </c>
      <c r="U20" s="20">
        <v>100.85</v>
      </c>
      <c r="V20" s="21">
        <v>3591.2</v>
      </c>
      <c r="W20" s="47">
        <v>151502.9</v>
      </c>
      <c r="X20" s="20">
        <v>7819.5</v>
      </c>
      <c r="Y20" s="21">
        <v>159322.4</v>
      </c>
    </row>
    <row r="21" spans="1:25" ht="13">
      <c r="A21" s="2" t="s">
        <v>259</v>
      </c>
      <c r="B21" s="2" t="s">
        <v>21</v>
      </c>
      <c r="C21" s="89" t="s">
        <v>297</v>
      </c>
      <c r="D21" s="129" t="s">
        <v>298</v>
      </c>
      <c r="E21" s="19">
        <v>3322.14</v>
      </c>
      <c r="F21" s="20">
        <v>4478.63</v>
      </c>
      <c r="G21" s="21">
        <v>7800.77</v>
      </c>
      <c r="H21" s="19">
        <v>4005.82</v>
      </c>
      <c r="I21" s="20">
        <v>4090.87</v>
      </c>
      <c r="J21" s="21">
        <v>8096.69</v>
      </c>
      <c r="K21" s="19">
        <v>3702.92</v>
      </c>
      <c r="L21" s="20">
        <v>2909.81</v>
      </c>
      <c r="M21" s="21">
        <v>6612.73</v>
      </c>
      <c r="N21" s="19">
        <v>4427.4399999999996</v>
      </c>
      <c r="O21" s="20">
        <v>3436.54</v>
      </c>
      <c r="P21" s="21">
        <v>7863.98</v>
      </c>
      <c r="Q21" s="19">
        <v>5522.32</v>
      </c>
      <c r="R21" s="20">
        <v>2646.55</v>
      </c>
      <c r="S21" s="21">
        <v>8168.87</v>
      </c>
      <c r="T21" s="19">
        <v>3766.18</v>
      </c>
      <c r="U21" s="20">
        <v>2816.1</v>
      </c>
      <c r="V21" s="21">
        <v>6582.28</v>
      </c>
      <c r="W21" s="47">
        <v>24746.82</v>
      </c>
      <c r="X21" s="20">
        <v>20378.5</v>
      </c>
      <c r="Y21" s="21">
        <v>45125.32</v>
      </c>
    </row>
    <row r="22" spans="1:25" ht="13">
      <c r="A22" s="2" t="s">
        <v>260</v>
      </c>
      <c r="B22" s="2" t="s">
        <v>22</v>
      </c>
      <c r="C22" s="89" t="s">
        <v>297</v>
      </c>
      <c r="D22" s="129" t="s">
        <v>303</v>
      </c>
      <c r="E22" s="19">
        <v>10832.98</v>
      </c>
      <c r="F22" s="20">
        <v>1381.65</v>
      </c>
      <c r="G22" s="21">
        <v>12214.63</v>
      </c>
      <c r="H22" s="19">
        <v>26650.76</v>
      </c>
      <c r="I22" s="20">
        <v>903.04</v>
      </c>
      <c r="J22" s="21">
        <v>27553.8</v>
      </c>
      <c r="K22" s="19">
        <v>19046.66</v>
      </c>
      <c r="L22" s="20">
        <v>585.71</v>
      </c>
      <c r="M22" s="21">
        <v>19632.37</v>
      </c>
      <c r="N22" s="19">
        <v>8743.77</v>
      </c>
      <c r="O22" s="20">
        <v>1207.33</v>
      </c>
      <c r="P22" s="21">
        <v>9951.1</v>
      </c>
      <c r="Q22" s="19">
        <v>13282.67</v>
      </c>
      <c r="R22" s="20">
        <v>272.16000000000003</v>
      </c>
      <c r="S22" s="21">
        <v>13554.83</v>
      </c>
      <c r="T22" s="19">
        <v>10737.91</v>
      </c>
      <c r="U22" s="20">
        <v>1558.75</v>
      </c>
      <c r="V22" s="21">
        <v>12296.66</v>
      </c>
      <c r="W22" s="47">
        <v>89294.75</v>
      </c>
      <c r="X22" s="20">
        <v>5908.64</v>
      </c>
      <c r="Y22" s="21">
        <v>95203.39</v>
      </c>
    </row>
    <row r="23" spans="1:25" ht="13">
      <c r="A23" s="2" t="s">
        <v>260</v>
      </c>
      <c r="B23" s="2" t="s">
        <v>23</v>
      </c>
      <c r="C23" s="89" t="s">
        <v>297</v>
      </c>
      <c r="D23" s="129" t="s">
        <v>303</v>
      </c>
      <c r="E23" s="19">
        <v>7229.06</v>
      </c>
      <c r="F23" s="20">
        <v>1668.93</v>
      </c>
      <c r="G23" s="21">
        <v>8897.99</v>
      </c>
      <c r="H23" s="19">
        <v>0</v>
      </c>
      <c r="I23" s="20">
        <v>0</v>
      </c>
      <c r="J23" s="21">
        <v>0</v>
      </c>
      <c r="K23" s="19">
        <v>17622.05</v>
      </c>
      <c r="L23" s="20">
        <v>727.59</v>
      </c>
      <c r="M23" s="21">
        <v>18349.64</v>
      </c>
      <c r="N23" s="19">
        <v>11455.92</v>
      </c>
      <c r="O23" s="20">
        <v>1333.14</v>
      </c>
      <c r="P23" s="21">
        <v>12789.06</v>
      </c>
      <c r="Q23" s="19">
        <v>22295.32</v>
      </c>
      <c r="R23" s="20">
        <v>117.56</v>
      </c>
      <c r="S23" s="21">
        <v>22412.880000000001</v>
      </c>
      <c r="T23" s="19">
        <v>14039.17</v>
      </c>
      <c r="U23" s="20">
        <v>1560.32</v>
      </c>
      <c r="V23" s="21">
        <v>15599.49</v>
      </c>
      <c r="W23" s="47">
        <v>72641.52</v>
      </c>
      <c r="X23" s="20">
        <v>5407.54</v>
      </c>
      <c r="Y23" s="21">
        <v>78049.06</v>
      </c>
    </row>
    <row r="24" spans="1:25" ht="13">
      <c r="A24" s="2" t="s">
        <v>260</v>
      </c>
      <c r="B24" s="2" t="s">
        <v>24</v>
      </c>
      <c r="C24" s="89" t="s">
        <v>297</v>
      </c>
      <c r="D24" s="129" t="s">
        <v>303</v>
      </c>
      <c r="E24" s="19">
        <v>8824.66</v>
      </c>
      <c r="F24" s="20">
        <v>2436.65</v>
      </c>
      <c r="G24" s="21">
        <v>11261.31</v>
      </c>
      <c r="H24" s="19">
        <v>31287.82</v>
      </c>
      <c r="I24" s="20">
        <v>733.13</v>
      </c>
      <c r="J24" s="21">
        <v>32020.95</v>
      </c>
      <c r="K24" s="19">
        <v>21269.49</v>
      </c>
      <c r="L24" s="20">
        <v>1678.07</v>
      </c>
      <c r="M24" s="21">
        <v>22947.56</v>
      </c>
      <c r="N24" s="19">
        <v>8628.67</v>
      </c>
      <c r="O24" s="20">
        <v>903.74</v>
      </c>
      <c r="P24" s="21">
        <v>9532.41</v>
      </c>
      <c r="Q24" s="19">
        <v>4722.8599999999997</v>
      </c>
      <c r="R24" s="20">
        <v>201.54</v>
      </c>
      <c r="S24" s="21">
        <v>4924.3999999999996</v>
      </c>
      <c r="T24" s="19">
        <v>6145.52</v>
      </c>
      <c r="U24" s="20">
        <v>1301.71</v>
      </c>
      <c r="V24" s="21">
        <v>7447.23</v>
      </c>
      <c r="W24" s="47">
        <v>80879.02</v>
      </c>
      <c r="X24" s="20">
        <v>7254.84</v>
      </c>
      <c r="Y24" s="21">
        <v>88133.86</v>
      </c>
    </row>
    <row r="25" spans="1:25" ht="13">
      <c r="A25" s="2" t="s">
        <v>260</v>
      </c>
      <c r="B25" s="2" t="s">
        <v>25</v>
      </c>
      <c r="C25" s="89" t="s">
        <v>297</v>
      </c>
      <c r="D25" s="129" t="s">
        <v>303</v>
      </c>
      <c r="E25" s="19">
        <v>10269.5</v>
      </c>
      <c r="F25" s="20">
        <v>2216.0300000000002</v>
      </c>
      <c r="G25" s="21">
        <v>12485.53</v>
      </c>
      <c r="H25" s="19">
        <v>0</v>
      </c>
      <c r="I25" s="20">
        <v>0</v>
      </c>
      <c r="J25" s="21">
        <v>0</v>
      </c>
      <c r="K25" s="19">
        <v>13099.53</v>
      </c>
      <c r="L25" s="20">
        <v>779.56</v>
      </c>
      <c r="M25" s="21">
        <v>13879.09</v>
      </c>
      <c r="N25" s="19">
        <v>9279.27</v>
      </c>
      <c r="O25" s="20">
        <v>1342.47</v>
      </c>
      <c r="P25" s="21">
        <v>10621.74</v>
      </c>
      <c r="Q25" s="19">
        <v>16919.47</v>
      </c>
      <c r="R25" s="20">
        <v>810.37</v>
      </c>
      <c r="S25" s="21">
        <v>17729.84</v>
      </c>
      <c r="T25" s="19">
        <v>10493.15</v>
      </c>
      <c r="U25" s="20">
        <v>1452.53</v>
      </c>
      <c r="V25" s="21">
        <v>11945.68</v>
      </c>
      <c r="W25" s="47">
        <v>60060.92</v>
      </c>
      <c r="X25" s="20">
        <v>6600.96</v>
      </c>
      <c r="Y25" s="21">
        <v>66661.88</v>
      </c>
    </row>
    <row r="26" spans="1:25" ht="13">
      <c r="A26" s="2" t="s">
        <v>261</v>
      </c>
      <c r="B26" s="2" t="s">
        <v>26</v>
      </c>
      <c r="C26" s="89" t="s">
        <v>297</v>
      </c>
      <c r="D26" s="129" t="s">
        <v>303</v>
      </c>
      <c r="E26" s="19">
        <v>15105.4</v>
      </c>
      <c r="F26" s="20">
        <v>4540.1000000000004</v>
      </c>
      <c r="G26" s="21">
        <v>19645.5</v>
      </c>
      <c r="H26" s="19">
        <v>23503.1</v>
      </c>
      <c r="I26" s="20">
        <v>7394.65</v>
      </c>
      <c r="J26" s="21">
        <v>30897.75</v>
      </c>
      <c r="K26" s="19">
        <v>13210.55</v>
      </c>
      <c r="L26" s="20">
        <v>9245.35</v>
      </c>
      <c r="M26" s="21">
        <v>22455.9</v>
      </c>
      <c r="N26" s="19">
        <v>12967.1</v>
      </c>
      <c r="O26" s="20">
        <v>5510.2</v>
      </c>
      <c r="P26" s="21">
        <v>18477.3</v>
      </c>
      <c r="Q26" s="19">
        <v>24355.8</v>
      </c>
      <c r="R26" s="20">
        <v>3955</v>
      </c>
      <c r="S26" s="21">
        <v>28310.799999999999</v>
      </c>
      <c r="T26" s="19">
        <v>11550.75</v>
      </c>
      <c r="U26" s="20">
        <v>6421.1</v>
      </c>
      <c r="V26" s="21">
        <v>17971.849999999999</v>
      </c>
      <c r="W26" s="47">
        <v>100692.7</v>
      </c>
      <c r="X26" s="20">
        <v>37066.400000000001</v>
      </c>
      <c r="Y26" s="21">
        <v>137759.1</v>
      </c>
    </row>
    <row r="27" spans="1:25" ht="13">
      <c r="A27" s="2" t="s">
        <v>261</v>
      </c>
      <c r="B27" s="2" t="s">
        <v>27</v>
      </c>
      <c r="C27" s="89" t="s">
        <v>297</v>
      </c>
      <c r="D27" s="129" t="s">
        <v>303</v>
      </c>
      <c r="E27" s="19">
        <v>8723.75</v>
      </c>
      <c r="F27" s="20">
        <v>7348.7</v>
      </c>
      <c r="G27" s="21">
        <v>16072.45</v>
      </c>
      <c r="H27" s="19">
        <v>23103.3</v>
      </c>
      <c r="I27" s="20">
        <v>7689.7</v>
      </c>
      <c r="J27" s="21">
        <v>30793</v>
      </c>
      <c r="K27" s="19">
        <v>11398.4</v>
      </c>
      <c r="L27" s="20">
        <v>8635.15</v>
      </c>
      <c r="M27" s="21">
        <v>20033.55</v>
      </c>
      <c r="N27" s="19">
        <v>10161.1</v>
      </c>
      <c r="O27" s="20">
        <v>6604.45</v>
      </c>
      <c r="P27" s="21">
        <v>16765.55</v>
      </c>
      <c r="Q27" s="19">
        <v>14921.3</v>
      </c>
      <c r="R27" s="20">
        <v>3613.6</v>
      </c>
      <c r="S27" s="21">
        <v>18534.900000000001</v>
      </c>
      <c r="T27" s="19">
        <v>13477.4</v>
      </c>
      <c r="U27" s="20">
        <v>8195.85</v>
      </c>
      <c r="V27" s="21">
        <v>21673.25</v>
      </c>
      <c r="W27" s="47">
        <v>81785.25</v>
      </c>
      <c r="X27" s="20">
        <v>42087.45</v>
      </c>
      <c r="Y27" s="21">
        <v>123872.7</v>
      </c>
    </row>
    <row r="28" spans="1:25" ht="13">
      <c r="A28" s="2" t="s">
        <v>261</v>
      </c>
      <c r="B28" s="2" t="s">
        <v>28</v>
      </c>
      <c r="C28" s="89" t="s">
        <v>297</v>
      </c>
      <c r="D28" s="129" t="s">
        <v>303</v>
      </c>
      <c r="E28" s="19">
        <v>12994.2</v>
      </c>
      <c r="F28" s="20">
        <v>5618.7</v>
      </c>
      <c r="G28" s="21">
        <v>18612.900000000001</v>
      </c>
      <c r="H28" s="19">
        <v>14327.45</v>
      </c>
      <c r="I28" s="20">
        <v>6604.4</v>
      </c>
      <c r="J28" s="21">
        <v>20931.849999999999</v>
      </c>
      <c r="K28" s="19">
        <v>7834.3</v>
      </c>
      <c r="L28" s="20">
        <v>9372.68</v>
      </c>
      <c r="M28" s="21">
        <v>17206.98</v>
      </c>
      <c r="N28" s="19">
        <v>11548.7</v>
      </c>
      <c r="O28" s="20">
        <v>4922.7299999999996</v>
      </c>
      <c r="P28" s="21">
        <v>16471.43</v>
      </c>
      <c r="Q28" s="19">
        <v>20928</v>
      </c>
      <c r="R28" s="20">
        <v>3785.4</v>
      </c>
      <c r="S28" s="21">
        <v>24713.4</v>
      </c>
      <c r="T28" s="19">
        <v>11073.35</v>
      </c>
      <c r="U28" s="20">
        <v>6252.54</v>
      </c>
      <c r="V28" s="21">
        <v>17325.89</v>
      </c>
      <c r="W28" s="47">
        <v>78706</v>
      </c>
      <c r="X28" s="20">
        <v>36556.449999999997</v>
      </c>
      <c r="Y28" s="21">
        <v>115262.45</v>
      </c>
    </row>
    <row r="29" spans="1:25" ht="13">
      <c r="A29" s="2" t="s">
        <v>261</v>
      </c>
      <c r="B29" s="2" t="s">
        <v>29</v>
      </c>
      <c r="C29" s="89" t="s">
        <v>297</v>
      </c>
      <c r="D29" s="129" t="s">
        <v>303</v>
      </c>
      <c r="E29" s="19">
        <v>3291.15</v>
      </c>
      <c r="F29" s="20">
        <v>1966.9</v>
      </c>
      <c r="G29" s="21">
        <v>5258.05</v>
      </c>
      <c r="H29" s="19">
        <v>0</v>
      </c>
      <c r="I29" s="20">
        <v>0</v>
      </c>
      <c r="J29" s="21">
        <v>0</v>
      </c>
      <c r="K29" s="19">
        <v>4631.8999999999996</v>
      </c>
      <c r="L29" s="20">
        <v>739.65</v>
      </c>
      <c r="M29" s="21">
        <v>5371.55</v>
      </c>
      <c r="N29" s="19">
        <v>8482.4500000000007</v>
      </c>
      <c r="O29" s="20">
        <v>4624.25</v>
      </c>
      <c r="P29" s="21">
        <v>13106.7</v>
      </c>
      <c r="Q29" s="19">
        <v>20662.400000000001</v>
      </c>
      <c r="R29" s="20">
        <v>3698.8</v>
      </c>
      <c r="S29" s="21">
        <v>24361.200000000001</v>
      </c>
      <c r="T29" s="19">
        <v>13031.2</v>
      </c>
      <c r="U29" s="20">
        <v>7221.22</v>
      </c>
      <c r="V29" s="21">
        <v>20252.419999999998</v>
      </c>
      <c r="W29" s="47">
        <v>50099.1</v>
      </c>
      <c r="X29" s="20">
        <v>18250.82</v>
      </c>
      <c r="Y29" s="21">
        <v>68349.919999999998</v>
      </c>
    </row>
    <row r="30" spans="1:25" ht="13">
      <c r="A30" s="2" t="s">
        <v>261</v>
      </c>
      <c r="B30" s="2" t="s">
        <v>30</v>
      </c>
      <c r="C30" s="89" t="s">
        <v>297</v>
      </c>
      <c r="D30" s="129" t="s">
        <v>303</v>
      </c>
      <c r="E30" s="19">
        <v>13257.75</v>
      </c>
      <c r="F30" s="20">
        <v>6111.7</v>
      </c>
      <c r="G30" s="21">
        <v>19369.45</v>
      </c>
      <c r="H30" s="19">
        <v>18012.5</v>
      </c>
      <c r="I30" s="20">
        <v>9758.7999999999993</v>
      </c>
      <c r="J30" s="21">
        <v>27771.3</v>
      </c>
      <c r="K30" s="19">
        <v>10953.1</v>
      </c>
      <c r="L30" s="20">
        <v>9545.35</v>
      </c>
      <c r="M30" s="21">
        <v>20498.45</v>
      </c>
      <c r="N30" s="19">
        <v>12279.85</v>
      </c>
      <c r="O30" s="20">
        <v>4915.3500000000004</v>
      </c>
      <c r="P30" s="21">
        <v>17195.2</v>
      </c>
      <c r="Q30" s="19">
        <v>18384.7</v>
      </c>
      <c r="R30" s="20">
        <v>3459.15</v>
      </c>
      <c r="S30" s="21">
        <v>21843.85</v>
      </c>
      <c r="T30" s="19">
        <v>13890</v>
      </c>
      <c r="U30" s="20">
        <v>7497.5</v>
      </c>
      <c r="V30" s="21">
        <v>21387.5</v>
      </c>
      <c r="W30" s="47">
        <v>86777.9</v>
      </c>
      <c r="X30" s="20">
        <v>41287.85</v>
      </c>
      <c r="Y30" s="21">
        <v>128065.75</v>
      </c>
    </row>
    <row r="31" spans="1:25" ht="13">
      <c r="A31" s="2" t="s">
        <v>261</v>
      </c>
      <c r="B31" s="2" t="s">
        <v>31</v>
      </c>
      <c r="C31" s="89" t="s">
        <v>297</v>
      </c>
      <c r="D31" s="129" t="s">
        <v>303</v>
      </c>
      <c r="E31" s="19">
        <v>11771.2</v>
      </c>
      <c r="F31" s="20">
        <v>5826.35</v>
      </c>
      <c r="G31" s="21">
        <v>17597.55</v>
      </c>
      <c r="H31" s="19">
        <v>20451.55</v>
      </c>
      <c r="I31" s="20">
        <v>8780.35</v>
      </c>
      <c r="J31" s="21">
        <v>29231.9</v>
      </c>
      <c r="K31" s="19">
        <v>11780.25</v>
      </c>
      <c r="L31" s="20">
        <v>9020.9</v>
      </c>
      <c r="M31" s="21">
        <v>20801.150000000001</v>
      </c>
      <c r="N31" s="19">
        <v>12056.85</v>
      </c>
      <c r="O31" s="20">
        <v>7054.95</v>
      </c>
      <c r="P31" s="21">
        <v>19111.8</v>
      </c>
      <c r="Q31" s="19">
        <v>18133.7</v>
      </c>
      <c r="R31" s="20">
        <v>3909.95</v>
      </c>
      <c r="S31" s="21">
        <v>22043.65</v>
      </c>
      <c r="T31" s="19">
        <v>12497.65</v>
      </c>
      <c r="U31" s="20">
        <v>6677.25</v>
      </c>
      <c r="V31" s="21">
        <v>19174.900000000001</v>
      </c>
      <c r="W31" s="47">
        <v>86691.199999999997</v>
      </c>
      <c r="X31" s="20">
        <v>41269.75</v>
      </c>
      <c r="Y31" s="21">
        <v>127960.95</v>
      </c>
    </row>
    <row r="32" spans="1:25" ht="13">
      <c r="A32" s="2" t="s">
        <v>261</v>
      </c>
      <c r="B32" s="2" t="s">
        <v>32</v>
      </c>
      <c r="C32" s="89" t="s">
        <v>297</v>
      </c>
      <c r="D32" s="129" t="s">
        <v>303</v>
      </c>
      <c r="E32" s="19">
        <v>0</v>
      </c>
      <c r="F32" s="20">
        <v>1.51</v>
      </c>
      <c r="G32" s="21">
        <v>1.51</v>
      </c>
      <c r="H32" s="19">
        <v>0</v>
      </c>
      <c r="I32" s="20">
        <v>4.07</v>
      </c>
      <c r="J32" s="21">
        <v>4.07</v>
      </c>
      <c r="K32" s="19">
        <v>0</v>
      </c>
      <c r="L32" s="20">
        <v>6.61</v>
      </c>
      <c r="M32" s="21">
        <v>6.61</v>
      </c>
      <c r="N32" s="19">
        <v>0</v>
      </c>
      <c r="O32" s="20">
        <v>19.46</v>
      </c>
      <c r="P32" s="21">
        <v>19.46</v>
      </c>
      <c r="Q32" s="19">
        <v>0</v>
      </c>
      <c r="R32" s="20">
        <v>0</v>
      </c>
      <c r="S32" s="21">
        <v>0</v>
      </c>
      <c r="T32" s="19">
        <v>0</v>
      </c>
      <c r="U32" s="20">
        <v>19</v>
      </c>
      <c r="V32" s="21">
        <v>19</v>
      </c>
      <c r="W32" s="47">
        <v>0</v>
      </c>
      <c r="X32" s="20">
        <v>50.65</v>
      </c>
      <c r="Y32" s="21">
        <v>50.65</v>
      </c>
    </row>
    <row r="33" spans="1:25" ht="13">
      <c r="A33" s="2" t="s">
        <v>261</v>
      </c>
      <c r="B33" s="2" t="s">
        <v>33</v>
      </c>
      <c r="C33" s="89" t="s">
        <v>297</v>
      </c>
      <c r="D33" s="129" t="s">
        <v>303</v>
      </c>
      <c r="E33" s="19">
        <v>0</v>
      </c>
      <c r="F33" s="20">
        <v>0</v>
      </c>
      <c r="G33" s="21">
        <v>0</v>
      </c>
      <c r="H33" s="19">
        <v>0</v>
      </c>
      <c r="I33" s="20">
        <v>0</v>
      </c>
      <c r="J33" s="21">
        <v>0</v>
      </c>
      <c r="K33" s="19">
        <v>0</v>
      </c>
      <c r="L33" s="20">
        <v>5.59</v>
      </c>
      <c r="M33" s="21">
        <v>5.59</v>
      </c>
      <c r="N33" s="19">
        <v>0</v>
      </c>
      <c r="O33" s="20">
        <v>0</v>
      </c>
      <c r="P33" s="21">
        <v>0</v>
      </c>
      <c r="Q33" s="19">
        <v>0</v>
      </c>
      <c r="R33" s="20">
        <v>0</v>
      </c>
      <c r="S33" s="21">
        <v>0</v>
      </c>
      <c r="T33" s="19">
        <v>0</v>
      </c>
      <c r="U33" s="20">
        <v>1.83</v>
      </c>
      <c r="V33" s="21">
        <v>1.83</v>
      </c>
      <c r="W33" s="47">
        <v>0</v>
      </c>
      <c r="X33" s="20">
        <v>7.42</v>
      </c>
      <c r="Y33" s="21">
        <v>7.42</v>
      </c>
    </row>
    <row r="34" spans="1:25" ht="13">
      <c r="A34" s="2" t="s">
        <v>261</v>
      </c>
      <c r="B34" s="2" t="s">
        <v>34</v>
      </c>
      <c r="C34" s="89" t="s">
        <v>297</v>
      </c>
      <c r="D34" s="129" t="s">
        <v>303</v>
      </c>
      <c r="E34" s="19">
        <v>0</v>
      </c>
      <c r="F34" s="20">
        <v>0</v>
      </c>
      <c r="G34" s="21">
        <v>0</v>
      </c>
      <c r="H34" s="19">
        <v>0</v>
      </c>
      <c r="I34" s="20">
        <v>0</v>
      </c>
      <c r="J34" s="21">
        <v>0</v>
      </c>
      <c r="K34" s="19">
        <v>0</v>
      </c>
      <c r="L34" s="20">
        <v>0</v>
      </c>
      <c r="M34" s="21">
        <v>0</v>
      </c>
      <c r="N34" s="19">
        <v>0</v>
      </c>
      <c r="O34" s="20">
        <v>0</v>
      </c>
      <c r="P34" s="21">
        <v>0</v>
      </c>
      <c r="Q34" s="19">
        <v>0</v>
      </c>
      <c r="R34" s="20">
        <v>0</v>
      </c>
      <c r="S34" s="21">
        <v>0</v>
      </c>
      <c r="T34" s="19">
        <v>0</v>
      </c>
      <c r="U34" s="20">
        <v>0</v>
      </c>
      <c r="V34" s="21">
        <v>0</v>
      </c>
      <c r="W34" s="47">
        <v>0</v>
      </c>
      <c r="X34" s="20">
        <v>0</v>
      </c>
      <c r="Y34" s="21">
        <v>0</v>
      </c>
    </row>
    <row r="35" spans="1:25" ht="13">
      <c r="A35" s="2" t="s">
        <v>262</v>
      </c>
      <c r="B35" s="2" t="s">
        <v>35</v>
      </c>
      <c r="C35" s="89" t="s">
        <v>297</v>
      </c>
      <c r="D35" s="129" t="s">
        <v>302</v>
      </c>
      <c r="E35" s="19">
        <v>12021.55</v>
      </c>
      <c r="F35" s="20">
        <v>2824.42</v>
      </c>
      <c r="G35" s="21">
        <v>14845.97</v>
      </c>
      <c r="H35" s="19">
        <v>8403.5499999999993</v>
      </c>
      <c r="I35" s="20">
        <v>2502.0700000000002</v>
      </c>
      <c r="J35" s="21">
        <v>10905.62</v>
      </c>
      <c r="K35" s="19">
        <v>7082.86</v>
      </c>
      <c r="L35" s="20">
        <v>2559.89</v>
      </c>
      <c r="M35" s="21">
        <v>9642.75</v>
      </c>
      <c r="N35" s="19">
        <v>0</v>
      </c>
      <c r="O35" s="20">
        <v>0</v>
      </c>
      <c r="P35" s="21">
        <v>0</v>
      </c>
      <c r="Q35" s="19">
        <v>1791.22</v>
      </c>
      <c r="R35" s="20">
        <v>1631.3</v>
      </c>
      <c r="S35" s="21">
        <v>3422.52</v>
      </c>
      <c r="T35" s="19">
        <v>7680.89</v>
      </c>
      <c r="U35" s="20">
        <v>3478.97</v>
      </c>
      <c r="V35" s="21">
        <v>11159.86</v>
      </c>
      <c r="W35" s="47">
        <v>36980.07</v>
      </c>
      <c r="X35" s="20">
        <v>12996.65</v>
      </c>
      <c r="Y35" s="21">
        <v>49976.72</v>
      </c>
    </row>
    <row r="36" spans="1:25" ht="13">
      <c r="A36" s="2" t="s">
        <v>263</v>
      </c>
      <c r="B36" s="2" t="s">
        <v>36</v>
      </c>
      <c r="C36" s="89" t="s">
        <v>297</v>
      </c>
      <c r="D36" s="129" t="s">
        <v>303</v>
      </c>
      <c r="E36" s="19">
        <v>2241.23</v>
      </c>
      <c r="F36" s="20">
        <v>2061.6799999999998</v>
      </c>
      <c r="G36" s="21">
        <v>4302.91</v>
      </c>
      <c r="H36" s="19">
        <v>1491.15</v>
      </c>
      <c r="I36" s="20">
        <v>2942.63</v>
      </c>
      <c r="J36" s="21">
        <v>4433.78</v>
      </c>
      <c r="K36" s="19">
        <v>1195.58</v>
      </c>
      <c r="L36" s="20">
        <v>2472.38</v>
      </c>
      <c r="M36" s="21">
        <v>3667.96</v>
      </c>
      <c r="N36" s="19">
        <v>0</v>
      </c>
      <c r="O36" s="20">
        <v>0</v>
      </c>
      <c r="P36" s="21">
        <v>0</v>
      </c>
      <c r="Q36" s="19">
        <v>0</v>
      </c>
      <c r="R36" s="20">
        <v>0</v>
      </c>
      <c r="S36" s="21">
        <v>0</v>
      </c>
      <c r="T36" s="19">
        <v>0</v>
      </c>
      <c r="U36" s="20">
        <v>0</v>
      </c>
      <c r="V36" s="21">
        <v>0</v>
      </c>
      <c r="W36" s="47">
        <v>4927.96</v>
      </c>
      <c r="X36" s="20">
        <v>7476.69</v>
      </c>
      <c r="Y36" s="21">
        <v>12404.65</v>
      </c>
    </row>
    <row r="37" spans="1:25" ht="13">
      <c r="A37" s="2" t="s">
        <v>263</v>
      </c>
      <c r="B37" s="2" t="s">
        <v>37</v>
      </c>
      <c r="C37" s="89" t="s">
        <v>297</v>
      </c>
      <c r="D37" s="129" t="s">
        <v>303</v>
      </c>
      <c r="E37" s="19">
        <v>2132.4</v>
      </c>
      <c r="F37" s="20">
        <v>1740.53</v>
      </c>
      <c r="G37" s="21">
        <v>3872.93</v>
      </c>
      <c r="H37" s="19">
        <v>515.92999999999995</v>
      </c>
      <c r="I37" s="20">
        <v>1099.6500000000001</v>
      </c>
      <c r="J37" s="21">
        <v>1615.58</v>
      </c>
      <c r="K37" s="19">
        <v>1346.55</v>
      </c>
      <c r="L37" s="20">
        <v>1745.03</v>
      </c>
      <c r="M37" s="21">
        <v>3091.58</v>
      </c>
      <c r="N37" s="19">
        <v>1290.45</v>
      </c>
      <c r="O37" s="20">
        <v>671.25</v>
      </c>
      <c r="P37" s="21">
        <v>1961.7</v>
      </c>
      <c r="Q37" s="19">
        <v>272.02999999999997</v>
      </c>
      <c r="R37" s="20">
        <v>108.68</v>
      </c>
      <c r="S37" s="21">
        <v>380.71</v>
      </c>
      <c r="T37" s="19">
        <v>120</v>
      </c>
      <c r="U37" s="20">
        <v>535.13</v>
      </c>
      <c r="V37" s="21">
        <v>655.13</v>
      </c>
      <c r="W37" s="47">
        <v>5677.36</v>
      </c>
      <c r="X37" s="20">
        <v>5900.27</v>
      </c>
      <c r="Y37" s="21">
        <v>11577.63</v>
      </c>
    </row>
    <row r="38" spans="1:25" ht="13">
      <c r="A38" s="2" t="s">
        <v>263</v>
      </c>
      <c r="B38" s="2" t="s">
        <v>38</v>
      </c>
      <c r="C38" s="89" t="s">
        <v>297</v>
      </c>
      <c r="D38" s="129" t="s">
        <v>303</v>
      </c>
      <c r="E38" s="19">
        <v>1108.43</v>
      </c>
      <c r="F38" s="20">
        <v>649.42999999999995</v>
      </c>
      <c r="G38" s="21">
        <v>1757.86</v>
      </c>
      <c r="H38" s="19">
        <v>2152.2800000000002</v>
      </c>
      <c r="I38" s="20">
        <v>2749.58</v>
      </c>
      <c r="J38" s="21">
        <v>4901.8599999999997</v>
      </c>
      <c r="K38" s="19">
        <v>3198.23</v>
      </c>
      <c r="L38" s="20">
        <v>5632.88</v>
      </c>
      <c r="M38" s="21">
        <v>8831.11</v>
      </c>
      <c r="N38" s="19">
        <v>3626.78</v>
      </c>
      <c r="O38" s="20">
        <v>2598.6</v>
      </c>
      <c r="P38" s="21">
        <v>6225.38</v>
      </c>
      <c r="Q38" s="19">
        <v>3068.55</v>
      </c>
      <c r="R38" s="20">
        <v>1317.83</v>
      </c>
      <c r="S38" s="21">
        <v>4386.38</v>
      </c>
      <c r="T38" s="19">
        <v>1795.28</v>
      </c>
      <c r="U38" s="20">
        <v>3428.55</v>
      </c>
      <c r="V38" s="21">
        <v>5223.83</v>
      </c>
      <c r="W38" s="47">
        <v>14949.55</v>
      </c>
      <c r="X38" s="20">
        <v>16376.87</v>
      </c>
      <c r="Y38" s="21">
        <v>31326.42</v>
      </c>
    </row>
    <row r="39" spans="1:25" ht="13">
      <c r="A39" s="2" t="s">
        <v>263</v>
      </c>
      <c r="B39" s="2" t="s">
        <v>39</v>
      </c>
      <c r="C39" s="89" t="s">
        <v>297</v>
      </c>
      <c r="D39" s="129" t="s">
        <v>303</v>
      </c>
      <c r="E39" s="19">
        <v>5709.45</v>
      </c>
      <c r="F39" s="20">
        <v>3283.88</v>
      </c>
      <c r="G39" s="21">
        <v>8993.33</v>
      </c>
      <c r="H39" s="19">
        <v>2993.03</v>
      </c>
      <c r="I39" s="20">
        <v>1306.5</v>
      </c>
      <c r="J39" s="21">
        <v>4299.53</v>
      </c>
      <c r="K39" s="19">
        <v>0</v>
      </c>
      <c r="L39" s="20">
        <v>0</v>
      </c>
      <c r="M39" s="21">
        <v>0</v>
      </c>
      <c r="N39" s="19">
        <v>0</v>
      </c>
      <c r="O39" s="20">
        <v>0</v>
      </c>
      <c r="P39" s="21">
        <v>0</v>
      </c>
      <c r="Q39" s="19">
        <v>0</v>
      </c>
      <c r="R39" s="20">
        <v>0</v>
      </c>
      <c r="S39" s="21">
        <v>0</v>
      </c>
      <c r="T39" s="19">
        <v>0</v>
      </c>
      <c r="U39" s="20">
        <v>0</v>
      </c>
      <c r="V39" s="21">
        <v>0</v>
      </c>
      <c r="W39" s="47">
        <v>8702.48</v>
      </c>
      <c r="X39" s="20">
        <v>4590.38</v>
      </c>
      <c r="Y39" s="21">
        <v>13292.86</v>
      </c>
    </row>
    <row r="40" spans="1:25" ht="13">
      <c r="A40" s="2" t="s">
        <v>263</v>
      </c>
      <c r="B40" s="2" t="s">
        <v>40</v>
      </c>
      <c r="C40" s="89" t="s">
        <v>297</v>
      </c>
      <c r="D40" s="129" t="s">
        <v>303</v>
      </c>
      <c r="E40" s="19">
        <v>884.25</v>
      </c>
      <c r="F40" s="20">
        <v>51.75</v>
      </c>
      <c r="G40" s="21">
        <v>936</v>
      </c>
      <c r="H40" s="19">
        <v>0</v>
      </c>
      <c r="I40" s="20">
        <v>0</v>
      </c>
      <c r="J40" s="21">
        <v>0</v>
      </c>
      <c r="K40" s="19">
        <v>0</v>
      </c>
      <c r="L40" s="20">
        <v>0</v>
      </c>
      <c r="M40" s="21">
        <v>0</v>
      </c>
      <c r="N40" s="19">
        <v>0</v>
      </c>
      <c r="O40" s="20">
        <v>0</v>
      </c>
      <c r="P40" s="21">
        <v>0</v>
      </c>
      <c r="Q40" s="19">
        <v>0</v>
      </c>
      <c r="R40" s="20">
        <v>0</v>
      </c>
      <c r="S40" s="21">
        <v>0</v>
      </c>
      <c r="T40" s="19">
        <v>1355.55</v>
      </c>
      <c r="U40" s="20">
        <v>119.93</v>
      </c>
      <c r="V40" s="21">
        <v>1475.48</v>
      </c>
      <c r="W40" s="47">
        <v>2239.8000000000002</v>
      </c>
      <c r="X40" s="20">
        <v>171.68</v>
      </c>
      <c r="Y40" s="21">
        <v>2411.48</v>
      </c>
    </row>
    <row r="41" spans="1:25" ht="13">
      <c r="A41" s="2" t="s">
        <v>263</v>
      </c>
      <c r="B41" s="2" t="s">
        <v>41</v>
      </c>
      <c r="C41" s="89" t="s">
        <v>297</v>
      </c>
      <c r="D41" s="129" t="s">
        <v>303</v>
      </c>
      <c r="E41" s="19">
        <v>0</v>
      </c>
      <c r="F41" s="20">
        <v>0</v>
      </c>
      <c r="G41" s="21">
        <v>0</v>
      </c>
      <c r="H41" s="19">
        <v>0</v>
      </c>
      <c r="I41" s="20">
        <v>0</v>
      </c>
      <c r="J41" s="21">
        <v>0</v>
      </c>
      <c r="K41" s="19">
        <v>0</v>
      </c>
      <c r="L41" s="20">
        <v>0</v>
      </c>
      <c r="M41" s="21">
        <v>0</v>
      </c>
      <c r="N41" s="19">
        <v>0</v>
      </c>
      <c r="O41" s="20">
        <v>0</v>
      </c>
      <c r="P41" s="21">
        <v>0</v>
      </c>
      <c r="Q41" s="19">
        <v>1531.8</v>
      </c>
      <c r="R41" s="20">
        <v>443.48</v>
      </c>
      <c r="S41" s="21">
        <v>1975.28</v>
      </c>
      <c r="T41" s="19">
        <v>6206.25</v>
      </c>
      <c r="U41" s="20">
        <v>1121.48</v>
      </c>
      <c r="V41" s="21">
        <v>7327.73</v>
      </c>
      <c r="W41" s="47">
        <v>7738.05</v>
      </c>
      <c r="X41" s="20">
        <v>1564.96</v>
      </c>
      <c r="Y41" s="21">
        <v>9303.01</v>
      </c>
    </row>
    <row r="42" spans="1:25" ht="13">
      <c r="A42" s="2" t="s">
        <v>263</v>
      </c>
      <c r="B42" s="2" t="s">
        <v>42</v>
      </c>
      <c r="C42" s="89" t="s">
        <v>297</v>
      </c>
      <c r="D42" s="129" t="s">
        <v>303</v>
      </c>
      <c r="E42" s="19">
        <v>1829.5</v>
      </c>
      <c r="F42" s="20">
        <v>1510.6</v>
      </c>
      <c r="G42" s="21">
        <v>3340.1</v>
      </c>
      <c r="H42" s="19">
        <v>1619.65</v>
      </c>
      <c r="I42" s="20">
        <v>921.6</v>
      </c>
      <c r="J42" s="21">
        <v>2541.25</v>
      </c>
      <c r="K42" s="19">
        <v>2241.3000000000002</v>
      </c>
      <c r="L42" s="20">
        <v>1425.1</v>
      </c>
      <c r="M42" s="21">
        <v>3666.4</v>
      </c>
      <c r="N42" s="19">
        <v>2099.5</v>
      </c>
      <c r="O42" s="20">
        <v>1508.45</v>
      </c>
      <c r="P42" s="21">
        <v>3607.95</v>
      </c>
      <c r="Q42" s="19">
        <v>1327.6</v>
      </c>
      <c r="R42" s="20">
        <v>929</v>
      </c>
      <c r="S42" s="21">
        <v>2256.6</v>
      </c>
      <c r="T42" s="19">
        <v>2168.6</v>
      </c>
      <c r="U42" s="20">
        <v>1344.95</v>
      </c>
      <c r="V42" s="21">
        <v>3513.55</v>
      </c>
      <c r="W42" s="47">
        <v>11286.15</v>
      </c>
      <c r="X42" s="20">
        <v>7639.7</v>
      </c>
      <c r="Y42" s="21">
        <v>18925.849999999999</v>
      </c>
    </row>
    <row r="43" spans="1:25" ht="13">
      <c r="A43" s="2" t="s">
        <v>263</v>
      </c>
      <c r="B43" s="2" t="s">
        <v>43</v>
      </c>
      <c r="C43" s="89" t="s">
        <v>297</v>
      </c>
      <c r="D43" s="129" t="s">
        <v>303</v>
      </c>
      <c r="E43" s="19">
        <v>3261.38</v>
      </c>
      <c r="F43" s="20">
        <v>1971.08</v>
      </c>
      <c r="G43" s="21">
        <v>5232.46</v>
      </c>
      <c r="H43" s="19">
        <v>4467.08</v>
      </c>
      <c r="I43" s="20">
        <v>2762.33</v>
      </c>
      <c r="J43" s="21">
        <v>7229.41</v>
      </c>
      <c r="K43" s="19">
        <v>2397.6799999999998</v>
      </c>
      <c r="L43" s="20">
        <v>2659.65</v>
      </c>
      <c r="M43" s="21">
        <v>5057.33</v>
      </c>
      <c r="N43" s="19">
        <v>2928.23</v>
      </c>
      <c r="O43" s="20">
        <v>2300.48</v>
      </c>
      <c r="P43" s="21">
        <v>5228.71</v>
      </c>
      <c r="Q43" s="19">
        <v>3895.28</v>
      </c>
      <c r="R43" s="20">
        <v>1586.1</v>
      </c>
      <c r="S43" s="21">
        <v>5481.38</v>
      </c>
      <c r="T43" s="19">
        <v>5206.5</v>
      </c>
      <c r="U43" s="20">
        <v>2668.88</v>
      </c>
      <c r="V43" s="21">
        <v>7875.38</v>
      </c>
      <c r="W43" s="47">
        <v>22156.15</v>
      </c>
      <c r="X43" s="20">
        <v>13948.52</v>
      </c>
      <c r="Y43" s="21">
        <v>36104.67</v>
      </c>
    </row>
    <row r="44" spans="1:25" ht="13">
      <c r="A44" s="2" t="s">
        <v>264</v>
      </c>
      <c r="B44" s="2" t="s">
        <v>44</v>
      </c>
      <c r="C44" s="89" t="s">
        <v>297</v>
      </c>
      <c r="D44" s="129" t="s">
        <v>304</v>
      </c>
      <c r="E44" s="19">
        <v>927</v>
      </c>
      <c r="F44" s="20">
        <v>386.99</v>
      </c>
      <c r="G44" s="21">
        <v>1313.99</v>
      </c>
      <c r="H44" s="19">
        <v>9168.35</v>
      </c>
      <c r="I44" s="20">
        <v>1398.42</v>
      </c>
      <c r="J44" s="21">
        <v>10566.77</v>
      </c>
      <c r="K44" s="19">
        <v>639.45000000000005</v>
      </c>
      <c r="L44" s="20">
        <v>21.83</v>
      </c>
      <c r="M44" s="21">
        <v>661.28</v>
      </c>
      <c r="N44" s="19">
        <v>2674.45</v>
      </c>
      <c r="O44" s="20">
        <v>3393.73</v>
      </c>
      <c r="P44" s="21">
        <v>6068.18</v>
      </c>
      <c r="Q44" s="19">
        <v>4515.8999999999996</v>
      </c>
      <c r="R44" s="20">
        <v>1909.27</v>
      </c>
      <c r="S44" s="21">
        <v>6425.17</v>
      </c>
      <c r="T44" s="19">
        <v>32.799999999999997</v>
      </c>
      <c r="U44" s="20">
        <v>7020.68</v>
      </c>
      <c r="V44" s="21">
        <v>7053.48</v>
      </c>
      <c r="W44" s="47">
        <v>17957.95</v>
      </c>
      <c r="X44" s="20">
        <v>14130.92</v>
      </c>
      <c r="Y44" s="21">
        <v>32088.87</v>
      </c>
    </row>
    <row r="45" spans="1:25" ht="13">
      <c r="A45" s="2" t="s">
        <v>264</v>
      </c>
      <c r="B45" s="2" t="s">
        <v>45</v>
      </c>
      <c r="C45" s="89" t="s">
        <v>297</v>
      </c>
      <c r="D45" s="129" t="s">
        <v>304</v>
      </c>
      <c r="E45" s="19">
        <v>289.7</v>
      </c>
      <c r="F45" s="20">
        <v>153.06</v>
      </c>
      <c r="G45" s="21">
        <v>442.76</v>
      </c>
      <c r="H45" s="19">
        <v>7879.95</v>
      </c>
      <c r="I45" s="20">
        <v>1457.57</v>
      </c>
      <c r="J45" s="21">
        <v>9337.52</v>
      </c>
      <c r="K45" s="19">
        <v>576.15</v>
      </c>
      <c r="L45" s="20">
        <v>375.63</v>
      </c>
      <c r="M45" s="21">
        <v>951.78</v>
      </c>
      <c r="N45" s="19">
        <v>1933.05</v>
      </c>
      <c r="O45" s="20">
        <v>1396.18</v>
      </c>
      <c r="P45" s="21">
        <v>3329.23</v>
      </c>
      <c r="Q45" s="19">
        <v>3973.5</v>
      </c>
      <c r="R45" s="20">
        <v>5006.88</v>
      </c>
      <c r="S45" s="21">
        <v>8980.3799999999992</v>
      </c>
      <c r="T45" s="19">
        <v>27.75</v>
      </c>
      <c r="U45" s="20">
        <v>5055.54</v>
      </c>
      <c r="V45" s="21">
        <v>5083.29</v>
      </c>
      <c r="W45" s="47">
        <v>14680.1</v>
      </c>
      <c r="X45" s="20">
        <v>13444.86</v>
      </c>
      <c r="Y45" s="21">
        <v>28124.959999999999</v>
      </c>
    </row>
    <row r="46" spans="1:25" ht="13">
      <c r="A46" s="2" t="s">
        <v>264</v>
      </c>
      <c r="B46" s="2" t="s">
        <v>46</v>
      </c>
      <c r="C46" s="89" t="s">
        <v>297</v>
      </c>
      <c r="D46" s="129" t="s">
        <v>304</v>
      </c>
      <c r="E46" s="19">
        <v>1959</v>
      </c>
      <c r="F46" s="20">
        <v>3.89</v>
      </c>
      <c r="G46" s="21">
        <v>1962.89</v>
      </c>
      <c r="H46" s="19">
        <v>4404.1000000000004</v>
      </c>
      <c r="I46" s="20">
        <v>0</v>
      </c>
      <c r="J46" s="21">
        <v>4404.1000000000004</v>
      </c>
      <c r="K46" s="19">
        <v>758.95</v>
      </c>
      <c r="L46" s="20">
        <v>0.02</v>
      </c>
      <c r="M46" s="21">
        <v>758.97</v>
      </c>
      <c r="N46" s="19">
        <v>9731.6</v>
      </c>
      <c r="O46" s="20">
        <v>49.2</v>
      </c>
      <c r="P46" s="21">
        <v>9780.7999999999993</v>
      </c>
      <c r="Q46" s="19">
        <v>4613.25</v>
      </c>
      <c r="R46" s="20">
        <v>0.98</v>
      </c>
      <c r="S46" s="21">
        <v>4614.2299999999996</v>
      </c>
      <c r="T46" s="19">
        <v>138.69999999999999</v>
      </c>
      <c r="U46" s="20">
        <v>3.95</v>
      </c>
      <c r="V46" s="21">
        <v>142.65</v>
      </c>
      <c r="W46" s="47">
        <v>21605.599999999999</v>
      </c>
      <c r="X46" s="20">
        <v>58.04</v>
      </c>
      <c r="Y46" s="21">
        <v>21663.64</v>
      </c>
    </row>
    <row r="47" spans="1:25" ht="13">
      <c r="A47" s="2" t="s">
        <v>264</v>
      </c>
      <c r="B47" s="2" t="s">
        <v>47</v>
      </c>
      <c r="C47" s="89" t="s">
        <v>297</v>
      </c>
      <c r="D47" s="129" t="s">
        <v>304</v>
      </c>
      <c r="E47" s="19">
        <v>3190.1</v>
      </c>
      <c r="F47" s="20">
        <v>1.36</v>
      </c>
      <c r="G47" s="21">
        <v>3191.46</v>
      </c>
      <c r="H47" s="19">
        <v>7929.85</v>
      </c>
      <c r="I47" s="20">
        <v>0.17</v>
      </c>
      <c r="J47" s="21">
        <v>7930.02</v>
      </c>
      <c r="K47" s="19">
        <v>1258.3499999999999</v>
      </c>
      <c r="L47" s="20">
        <v>3.74</v>
      </c>
      <c r="M47" s="21">
        <v>1262.0899999999999</v>
      </c>
      <c r="N47" s="19">
        <v>10026.549999999999</v>
      </c>
      <c r="O47" s="20">
        <v>0.18</v>
      </c>
      <c r="P47" s="21">
        <v>10026.73</v>
      </c>
      <c r="Q47" s="19">
        <v>6404.55</v>
      </c>
      <c r="R47" s="20">
        <v>0.16</v>
      </c>
      <c r="S47" s="21">
        <v>6404.71</v>
      </c>
      <c r="T47" s="19">
        <v>178</v>
      </c>
      <c r="U47" s="20">
        <v>5.03</v>
      </c>
      <c r="V47" s="21">
        <v>183.03</v>
      </c>
      <c r="W47" s="47">
        <v>28987.4</v>
      </c>
      <c r="X47" s="20">
        <v>10.64</v>
      </c>
      <c r="Y47" s="21">
        <v>28998.04</v>
      </c>
    </row>
    <row r="48" spans="1:25" ht="13">
      <c r="A48" s="2" t="s">
        <v>264</v>
      </c>
      <c r="B48" s="2" t="s">
        <v>48</v>
      </c>
      <c r="C48" s="89" t="s">
        <v>297</v>
      </c>
      <c r="D48" s="129" t="s">
        <v>304</v>
      </c>
      <c r="E48" s="19">
        <v>2113.06</v>
      </c>
      <c r="F48" s="20">
        <v>109.88</v>
      </c>
      <c r="G48" s="21">
        <v>2222.94</v>
      </c>
      <c r="H48" s="19">
        <v>1040.82</v>
      </c>
      <c r="I48" s="20">
        <v>65.72</v>
      </c>
      <c r="J48" s="21">
        <v>1106.54</v>
      </c>
      <c r="K48" s="19">
        <v>2711.02</v>
      </c>
      <c r="L48" s="20">
        <v>178.76</v>
      </c>
      <c r="M48" s="21">
        <v>2889.78</v>
      </c>
      <c r="N48" s="19">
        <v>2018.94</v>
      </c>
      <c r="O48" s="20">
        <v>138.88</v>
      </c>
      <c r="P48" s="21">
        <v>2157.8200000000002</v>
      </c>
      <c r="Q48" s="19">
        <v>2214.14</v>
      </c>
      <c r="R48" s="20">
        <v>232.64</v>
      </c>
      <c r="S48" s="21">
        <v>2446.7800000000002</v>
      </c>
      <c r="T48" s="19">
        <v>2177.4</v>
      </c>
      <c r="U48" s="20">
        <v>133.62</v>
      </c>
      <c r="V48" s="21">
        <v>2311.02</v>
      </c>
      <c r="W48" s="47">
        <v>12275.38</v>
      </c>
      <c r="X48" s="20">
        <v>859.5</v>
      </c>
      <c r="Y48" s="21">
        <v>13134.88</v>
      </c>
    </row>
    <row r="49" spans="1:25" ht="13">
      <c r="A49" s="2" t="s">
        <v>264</v>
      </c>
      <c r="B49" s="2" t="s">
        <v>49</v>
      </c>
      <c r="C49" s="89" t="s">
        <v>297</v>
      </c>
      <c r="D49" s="129" t="s">
        <v>304</v>
      </c>
      <c r="E49" s="19">
        <v>3410.72</v>
      </c>
      <c r="F49" s="20">
        <v>69.459999999999994</v>
      </c>
      <c r="G49" s="21">
        <v>3480.18</v>
      </c>
      <c r="H49" s="19">
        <v>1679.59</v>
      </c>
      <c r="I49" s="20">
        <v>42.2</v>
      </c>
      <c r="J49" s="21">
        <v>1721.79</v>
      </c>
      <c r="K49" s="19">
        <v>3340.49</v>
      </c>
      <c r="L49" s="20">
        <v>122.75</v>
      </c>
      <c r="M49" s="21">
        <v>3463.24</v>
      </c>
      <c r="N49" s="19">
        <v>2147.59</v>
      </c>
      <c r="O49" s="20">
        <v>49.38</v>
      </c>
      <c r="P49" s="21">
        <v>2196.9699999999998</v>
      </c>
      <c r="Q49" s="19">
        <v>2833.85</v>
      </c>
      <c r="R49" s="20">
        <v>78.33</v>
      </c>
      <c r="S49" s="21">
        <v>2912.18</v>
      </c>
      <c r="T49" s="19">
        <v>2336.0500000000002</v>
      </c>
      <c r="U49" s="20">
        <v>37.93</v>
      </c>
      <c r="V49" s="21">
        <v>2373.98</v>
      </c>
      <c r="W49" s="47">
        <v>15748.29</v>
      </c>
      <c r="X49" s="20">
        <v>400.05</v>
      </c>
      <c r="Y49" s="21">
        <v>16148.34</v>
      </c>
    </row>
    <row r="50" spans="1:25" ht="13">
      <c r="A50" s="2" t="s">
        <v>264</v>
      </c>
      <c r="B50" s="2" t="s">
        <v>50</v>
      </c>
      <c r="C50" s="89" t="s">
        <v>297</v>
      </c>
      <c r="D50" s="129" t="s">
        <v>304</v>
      </c>
      <c r="E50" s="19">
        <v>2391.48</v>
      </c>
      <c r="F50" s="20">
        <v>13.54</v>
      </c>
      <c r="G50" s="21">
        <v>2405.02</v>
      </c>
      <c r="H50" s="19">
        <v>2904.44</v>
      </c>
      <c r="I50" s="20">
        <v>38</v>
      </c>
      <c r="J50" s="21">
        <v>2942.44</v>
      </c>
      <c r="K50" s="19">
        <v>1966.54</v>
      </c>
      <c r="L50" s="20">
        <v>1.02</v>
      </c>
      <c r="M50" s="21">
        <v>1967.56</v>
      </c>
      <c r="N50" s="19">
        <v>1657.94</v>
      </c>
      <c r="O50" s="20">
        <v>1.82</v>
      </c>
      <c r="P50" s="21">
        <v>1659.76</v>
      </c>
      <c r="Q50" s="19">
        <v>1367</v>
      </c>
      <c r="R50" s="20">
        <v>3.14</v>
      </c>
      <c r="S50" s="21">
        <v>1370.14</v>
      </c>
      <c r="T50" s="19">
        <v>749.1</v>
      </c>
      <c r="U50" s="20">
        <v>9.92</v>
      </c>
      <c r="V50" s="21">
        <v>759.02</v>
      </c>
      <c r="W50" s="47">
        <v>11036.5</v>
      </c>
      <c r="X50" s="20">
        <v>67.44</v>
      </c>
      <c r="Y50" s="21">
        <v>11103.94</v>
      </c>
    </row>
    <row r="51" spans="1:25" ht="13">
      <c r="A51" s="2" t="s">
        <v>264</v>
      </c>
      <c r="B51" s="2" t="s">
        <v>51</v>
      </c>
      <c r="C51" s="89" t="s">
        <v>297</v>
      </c>
      <c r="D51" s="129" t="s">
        <v>304</v>
      </c>
      <c r="E51" s="19">
        <v>2303.7399999999998</v>
      </c>
      <c r="F51" s="20">
        <v>31.72</v>
      </c>
      <c r="G51" s="21">
        <v>2335.46</v>
      </c>
      <c r="H51" s="19">
        <v>3228.7</v>
      </c>
      <c r="I51" s="20">
        <v>180.86</v>
      </c>
      <c r="J51" s="21">
        <v>3409.56</v>
      </c>
      <c r="K51" s="19">
        <v>1488.84</v>
      </c>
      <c r="L51" s="20">
        <v>8.34</v>
      </c>
      <c r="M51" s="21">
        <v>1497.18</v>
      </c>
      <c r="N51" s="19">
        <v>1906.76</v>
      </c>
      <c r="O51" s="20">
        <v>20.28</v>
      </c>
      <c r="P51" s="21">
        <v>1927.04</v>
      </c>
      <c r="Q51" s="19">
        <v>3045.9</v>
      </c>
      <c r="R51" s="20">
        <v>44.56</v>
      </c>
      <c r="S51" s="21">
        <v>3090.46</v>
      </c>
      <c r="T51" s="19">
        <v>1703.78</v>
      </c>
      <c r="U51" s="20">
        <v>6.86</v>
      </c>
      <c r="V51" s="21">
        <v>1710.64</v>
      </c>
      <c r="W51" s="47">
        <v>13677.72</v>
      </c>
      <c r="X51" s="20">
        <v>292.62</v>
      </c>
      <c r="Y51" s="21">
        <v>13970.34</v>
      </c>
    </row>
    <row r="52" spans="1:25" ht="13">
      <c r="A52" s="2" t="s">
        <v>264</v>
      </c>
      <c r="B52" s="2" t="s">
        <v>52</v>
      </c>
      <c r="C52" s="89" t="s">
        <v>297</v>
      </c>
      <c r="D52" s="129" t="s">
        <v>304</v>
      </c>
      <c r="E52" s="19">
        <v>19662.45</v>
      </c>
      <c r="F52" s="20">
        <v>1288.47</v>
      </c>
      <c r="G52" s="21">
        <v>20950.919999999998</v>
      </c>
      <c r="H52" s="19">
        <v>25980.29</v>
      </c>
      <c r="I52" s="20">
        <v>240.01</v>
      </c>
      <c r="J52" s="21">
        <v>26220.3</v>
      </c>
      <c r="K52" s="19">
        <v>50473.39</v>
      </c>
      <c r="L52" s="20">
        <v>832.38</v>
      </c>
      <c r="M52" s="21">
        <v>51305.77</v>
      </c>
      <c r="N52" s="19">
        <v>27912.03</v>
      </c>
      <c r="O52" s="20">
        <v>1256.7</v>
      </c>
      <c r="P52" s="21">
        <v>29168.73</v>
      </c>
      <c r="Q52" s="19">
        <v>17044.21</v>
      </c>
      <c r="R52" s="20">
        <v>663.5</v>
      </c>
      <c r="S52" s="21">
        <v>17707.71</v>
      </c>
      <c r="T52" s="19">
        <v>38050.86</v>
      </c>
      <c r="U52" s="20">
        <v>960.95</v>
      </c>
      <c r="V52" s="21">
        <v>39011.81</v>
      </c>
      <c r="W52" s="47">
        <v>179123.23</v>
      </c>
      <c r="X52" s="20">
        <v>5242.01</v>
      </c>
      <c r="Y52" s="21">
        <v>184365.24</v>
      </c>
    </row>
    <row r="53" spans="1:25" ht="13">
      <c r="A53" s="2" t="s">
        <v>264</v>
      </c>
      <c r="B53" s="2" t="s">
        <v>53</v>
      </c>
      <c r="C53" s="89" t="s">
        <v>297</v>
      </c>
      <c r="D53" s="129" t="s">
        <v>304</v>
      </c>
      <c r="E53" s="19">
        <v>47065.71</v>
      </c>
      <c r="F53" s="20">
        <v>367.43</v>
      </c>
      <c r="G53" s="21">
        <v>47433.14</v>
      </c>
      <c r="H53" s="19">
        <v>42845.54</v>
      </c>
      <c r="I53" s="20">
        <v>484.13</v>
      </c>
      <c r="J53" s="21">
        <v>43329.67</v>
      </c>
      <c r="K53" s="19">
        <v>4414.3500000000004</v>
      </c>
      <c r="L53" s="20">
        <v>93.78</v>
      </c>
      <c r="M53" s="21">
        <v>4508.13</v>
      </c>
      <c r="N53" s="19">
        <v>22495.3</v>
      </c>
      <c r="O53" s="20">
        <v>729.59</v>
      </c>
      <c r="P53" s="21">
        <v>23224.89</v>
      </c>
      <c r="Q53" s="19">
        <v>25355.47</v>
      </c>
      <c r="R53" s="20">
        <v>1230.82</v>
      </c>
      <c r="S53" s="21">
        <v>26586.29</v>
      </c>
      <c r="T53" s="19">
        <v>11159.41</v>
      </c>
      <c r="U53" s="20">
        <v>255.43</v>
      </c>
      <c r="V53" s="21">
        <v>11414.84</v>
      </c>
      <c r="W53" s="47">
        <v>153335.78</v>
      </c>
      <c r="X53" s="20">
        <v>3161.18</v>
      </c>
      <c r="Y53" s="21">
        <v>156496.95999999999</v>
      </c>
    </row>
    <row r="54" spans="1:25" ht="13">
      <c r="A54" s="2" t="s">
        <v>264</v>
      </c>
      <c r="B54" s="2" t="s">
        <v>54</v>
      </c>
      <c r="C54" s="89" t="s">
        <v>297</v>
      </c>
      <c r="D54" s="129" t="s">
        <v>304</v>
      </c>
      <c r="E54" s="19">
        <v>25530.16</v>
      </c>
      <c r="F54" s="20">
        <v>1052.6099999999999</v>
      </c>
      <c r="G54" s="21">
        <v>26582.77</v>
      </c>
      <c r="H54" s="19">
        <v>39910.589999999997</v>
      </c>
      <c r="I54" s="20">
        <v>1782.9</v>
      </c>
      <c r="J54" s="21">
        <v>41693.49</v>
      </c>
      <c r="K54" s="19">
        <v>12972.7</v>
      </c>
      <c r="L54" s="20">
        <v>1072.8599999999999</v>
      </c>
      <c r="M54" s="21">
        <v>14045.56</v>
      </c>
      <c r="N54" s="19">
        <v>23782.15</v>
      </c>
      <c r="O54" s="20">
        <v>1743.25</v>
      </c>
      <c r="P54" s="21">
        <v>25525.4</v>
      </c>
      <c r="Q54" s="19">
        <v>31499.56</v>
      </c>
      <c r="R54" s="20">
        <v>1488.29</v>
      </c>
      <c r="S54" s="21">
        <v>32987.85</v>
      </c>
      <c r="T54" s="19">
        <v>35172.870000000003</v>
      </c>
      <c r="U54" s="20">
        <v>2253.41</v>
      </c>
      <c r="V54" s="21">
        <v>37426.28</v>
      </c>
      <c r="W54" s="47">
        <v>168868.03</v>
      </c>
      <c r="X54" s="20">
        <v>9393.32</v>
      </c>
      <c r="Y54" s="21">
        <v>178261.35</v>
      </c>
    </row>
    <row r="55" spans="1:25" ht="13">
      <c r="A55" s="2" t="s">
        <v>264</v>
      </c>
      <c r="B55" s="2" t="s">
        <v>55</v>
      </c>
      <c r="C55" s="89" t="s">
        <v>297</v>
      </c>
      <c r="D55" s="129" t="s">
        <v>304</v>
      </c>
      <c r="E55" s="19">
        <v>39037.86</v>
      </c>
      <c r="F55" s="20">
        <v>689.71</v>
      </c>
      <c r="G55" s="21">
        <v>39727.57</v>
      </c>
      <c r="H55" s="19">
        <v>23333.599999999999</v>
      </c>
      <c r="I55" s="20">
        <v>1348.9</v>
      </c>
      <c r="J55" s="21">
        <v>24682.5</v>
      </c>
      <c r="K55" s="19">
        <v>33379.47</v>
      </c>
      <c r="L55" s="20">
        <v>505.93</v>
      </c>
      <c r="M55" s="21">
        <v>33885.4</v>
      </c>
      <c r="N55" s="19">
        <v>3177.22</v>
      </c>
      <c r="O55" s="20">
        <v>756.2</v>
      </c>
      <c r="P55" s="21">
        <v>3933.42</v>
      </c>
      <c r="Q55" s="19">
        <v>35076.199999999997</v>
      </c>
      <c r="R55" s="20">
        <v>1154.02</v>
      </c>
      <c r="S55" s="21">
        <v>36230.22</v>
      </c>
      <c r="T55" s="19">
        <v>18129.14</v>
      </c>
      <c r="U55" s="20">
        <v>2745.77</v>
      </c>
      <c r="V55" s="21">
        <v>20874.91</v>
      </c>
      <c r="W55" s="47">
        <v>152133.49</v>
      </c>
      <c r="X55" s="20">
        <v>7200.53</v>
      </c>
      <c r="Y55" s="21">
        <v>159334.01999999999</v>
      </c>
    </row>
    <row r="56" spans="1:25" ht="13">
      <c r="A56" s="2" t="s">
        <v>264</v>
      </c>
      <c r="B56" s="2" t="s">
        <v>56</v>
      </c>
      <c r="C56" s="89" t="s">
        <v>297</v>
      </c>
      <c r="D56" s="129" t="s">
        <v>302</v>
      </c>
      <c r="E56" s="19">
        <v>22036.59</v>
      </c>
      <c r="F56" s="20">
        <v>7412.18</v>
      </c>
      <c r="G56" s="21">
        <v>29448.77</v>
      </c>
      <c r="H56" s="19">
        <v>33496.47</v>
      </c>
      <c r="I56" s="20">
        <v>7568.37</v>
      </c>
      <c r="J56" s="21">
        <v>41064.839999999997</v>
      </c>
      <c r="K56" s="19">
        <v>11692.22</v>
      </c>
      <c r="L56" s="20">
        <v>3955.91</v>
      </c>
      <c r="M56" s="21">
        <v>15648.13</v>
      </c>
      <c r="N56" s="19">
        <v>5359.91</v>
      </c>
      <c r="O56" s="20">
        <v>4500.2299999999996</v>
      </c>
      <c r="P56" s="21">
        <v>9860.14</v>
      </c>
      <c r="Q56" s="19">
        <v>8523.36</v>
      </c>
      <c r="R56" s="20">
        <v>2339.15</v>
      </c>
      <c r="S56" s="21">
        <v>10862.51</v>
      </c>
      <c r="T56" s="19">
        <v>7474.41</v>
      </c>
      <c r="U56" s="20">
        <v>4392.2299999999996</v>
      </c>
      <c r="V56" s="21">
        <v>11866.64</v>
      </c>
      <c r="W56" s="47">
        <v>88582.96</v>
      </c>
      <c r="X56" s="20">
        <v>30168.07</v>
      </c>
      <c r="Y56" s="21">
        <v>118751.03</v>
      </c>
    </row>
    <row r="57" spans="1:25" ht="13">
      <c r="A57" s="2" t="s">
        <v>265</v>
      </c>
      <c r="B57" s="2" t="s">
        <v>57</v>
      </c>
      <c r="C57" s="89" t="s">
        <v>297</v>
      </c>
      <c r="D57" s="129" t="s">
        <v>303</v>
      </c>
      <c r="E57" s="19">
        <v>1722.52</v>
      </c>
      <c r="F57" s="20">
        <v>2627.98</v>
      </c>
      <c r="G57" s="21">
        <v>4350.5</v>
      </c>
      <c r="H57" s="19">
        <v>517.08000000000004</v>
      </c>
      <c r="I57" s="20">
        <v>4111.95</v>
      </c>
      <c r="J57" s="21">
        <v>4629.03</v>
      </c>
      <c r="K57" s="19">
        <v>13227.53</v>
      </c>
      <c r="L57" s="20">
        <v>58.4</v>
      </c>
      <c r="M57" s="21">
        <v>13285.93</v>
      </c>
      <c r="N57" s="19">
        <v>4848.62</v>
      </c>
      <c r="O57" s="20">
        <v>1304.03</v>
      </c>
      <c r="P57" s="21">
        <v>6152.65</v>
      </c>
      <c r="Q57" s="19">
        <v>6103.93</v>
      </c>
      <c r="R57" s="20">
        <v>545.42999999999995</v>
      </c>
      <c r="S57" s="21">
        <v>6649.36</v>
      </c>
      <c r="T57" s="19">
        <v>369.44</v>
      </c>
      <c r="U57" s="20">
        <v>8210.65</v>
      </c>
      <c r="V57" s="21">
        <v>8580.09</v>
      </c>
      <c r="W57" s="47">
        <v>26789.119999999999</v>
      </c>
      <c r="X57" s="20">
        <v>16858.439999999999</v>
      </c>
      <c r="Y57" s="21">
        <v>43647.56</v>
      </c>
    </row>
    <row r="58" spans="1:25" ht="13">
      <c r="A58" s="2" t="s">
        <v>266</v>
      </c>
      <c r="B58" s="2" t="s">
        <v>58</v>
      </c>
      <c r="C58" s="89" t="s">
        <v>297</v>
      </c>
      <c r="D58" s="129" t="s">
        <v>304</v>
      </c>
      <c r="E58" s="19">
        <v>0.01</v>
      </c>
      <c r="F58" s="20">
        <v>5757.73</v>
      </c>
      <c r="G58" s="21">
        <v>5757.74</v>
      </c>
      <c r="H58" s="19">
        <v>3.35</v>
      </c>
      <c r="I58" s="20">
        <v>8193.75</v>
      </c>
      <c r="J58" s="21">
        <v>8197.1</v>
      </c>
      <c r="K58" s="19">
        <v>0</v>
      </c>
      <c r="L58" s="20">
        <v>8025.03</v>
      </c>
      <c r="M58" s="21">
        <v>8025.03</v>
      </c>
      <c r="N58" s="19">
        <v>0</v>
      </c>
      <c r="O58" s="20">
        <v>9893.5499999999993</v>
      </c>
      <c r="P58" s="21">
        <v>9893.5499999999993</v>
      </c>
      <c r="Q58" s="19">
        <v>0.24</v>
      </c>
      <c r="R58" s="20">
        <v>6739.46</v>
      </c>
      <c r="S58" s="21">
        <v>6739.7</v>
      </c>
      <c r="T58" s="19">
        <v>0.13</v>
      </c>
      <c r="U58" s="20">
        <v>5278.61</v>
      </c>
      <c r="V58" s="21">
        <v>5278.74</v>
      </c>
      <c r="W58" s="47">
        <v>3.73</v>
      </c>
      <c r="X58" s="20">
        <v>43888.13</v>
      </c>
      <c r="Y58" s="21">
        <v>43891.86</v>
      </c>
    </row>
    <row r="59" spans="1:25" ht="13">
      <c r="A59" s="25" t="s">
        <v>267</v>
      </c>
      <c r="B59" s="25" t="s">
        <v>59</v>
      </c>
      <c r="C59" s="89" t="s">
        <v>297</v>
      </c>
      <c r="D59" s="129" t="s">
        <v>298</v>
      </c>
      <c r="E59" s="19">
        <v>4114.05</v>
      </c>
      <c r="F59" s="20">
        <v>2142.1999999999998</v>
      </c>
      <c r="G59" s="21">
        <v>6256.25</v>
      </c>
      <c r="H59" s="19">
        <v>4820.7</v>
      </c>
      <c r="I59" s="20">
        <v>3023.75</v>
      </c>
      <c r="J59" s="21">
        <v>7844.45</v>
      </c>
      <c r="K59" s="19">
        <v>3551.95</v>
      </c>
      <c r="L59" s="20">
        <v>2809</v>
      </c>
      <c r="M59" s="21">
        <v>6360.95</v>
      </c>
      <c r="N59" s="19">
        <v>4860.1499999999996</v>
      </c>
      <c r="O59" s="20">
        <v>4703.3500000000004</v>
      </c>
      <c r="P59" s="21">
        <v>9563.5</v>
      </c>
      <c r="Q59" s="19">
        <v>7354.8</v>
      </c>
      <c r="R59" s="20">
        <v>2070.9</v>
      </c>
      <c r="S59" s="21">
        <v>9425.7000000000007</v>
      </c>
      <c r="T59" s="19">
        <v>4112.2</v>
      </c>
      <c r="U59" s="20">
        <v>1148.5</v>
      </c>
      <c r="V59" s="21">
        <v>5260.7</v>
      </c>
      <c r="W59" s="47">
        <v>28813.85</v>
      </c>
      <c r="X59" s="20">
        <v>15897.7</v>
      </c>
      <c r="Y59" s="21">
        <v>44711.55</v>
      </c>
    </row>
    <row r="60" spans="1:25" ht="13">
      <c r="A60" s="2" t="s">
        <v>268</v>
      </c>
      <c r="B60" s="2" t="s">
        <v>60</v>
      </c>
      <c r="C60" s="89" t="s">
        <v>297</v>
      </c>
      <c r="D60" s="129" t="s">
        <v>303</v>
      </c>
      <c r="E60" s="19">
        <v>11225.7</v>
      </c>
      <c r="F60" s="20">
        <v>5551</v>
      </c>
      <c r="G60" s="21">
        <v>16776.7</v>
      </c>
      <c r="H60" s="19">
        <v>15084.2</v>
      </c>
      <c r="I60" s="20">
        <v>6465.7</v>
      </c>
      <c r="J60" s="21">
        <v>21549.9</v>
      </c>
      <c r="K60" s="19">
        <v>8559.6</v>
      </c>
      <c r="L60" s="20">
        <v>7074.7</v>
      </c>
      <c r="M60" s="21">
        <v>15634.3</v>
      </c>
      <c r="N60" s="19">
        <v>5958.3</v>
      </c>
      <c r="O60" s="20">
        <v>6852.7</v>
      </c>
      <c r="P60" s="21">
        <v>12811</v>
      </c>
      <c r="Q60" s="19">
        <v>13267.4</v>
      </c>
      <c r="R60" s="20">
        <v>3238.5</v>
      </c>
      <c r="S60" s="21">
        <v>16505.900000000001</v>
      </c>
      <c r="T60" s="19">
        <v>10589.9</v>
      </c>
      <c r="U60" s="20">
        <v>7907.3</v>
      </c>
      <c r="V60" s="21">
        <v>18497.2</v>
      </c>
      <c r="W60" s="47">
        <v>64685.1</v>
      </c>
      <c r="X60" s="20">
        <v>37089.9</v>
      </c>
      <c r="Y60" s="21">
        <v>101775</v>
      </c>
    </row>
    <row r="61" spans="1:25" ht="13">
      <c r="A61" s="2" t="s">
        <v>268</v>
      </c>
      <c r="B61" s="2" t="s">
        <v>61</v>
      </c>
      <c r="C61" s="89" t="s">
        <v>297</v>
      </c>
      <c r="D61" s="129" t="s">
        <v>303</v>
      </c>
      <c r="E61" s="19">
        <v>6688.5</v>
      </c>
      <c r="F61" s="20">
        <v>4877.3</v>
      </c>
      <c r="G61" s="21">
        <v>11565.8</v>
      </c>
      <c r="H61" s="19">
        <v>10154.200000000001</v>
      </c>
      <c r="I61" s="20">
        <v>5311.3</v>
      </c>
      <c r="J61" s="21">
        <v>15465.5</v>
      </c>
      <c r="K61" s="19">
        <v>3576.6</v>
      </c>
      <c r="L61" s="20">
        <v>6547.6</v>
      </c>
      <c r="M61" s="21">
        <v>10124.200000000001</v>
      </c>
      <c r="N61" s="19">
        <v>3008.3</v>
      </c>
      <c r="O61" s="20">
        <v>2262</v>
      </c>
      <c r="P61" s="21">
        <v>5270.3</v>
      </c>
      <c r="Q61" s="19">
        <v>9265.7000000000007</v>
      </c>
      <c r="R61" s="20">
        <v>2951.2</v>
      </c>
      <c r="S61" s="21">
        <v>12216.9</v>
      </c>
      <c r="T61" s="19">
        <v>7076.8</v>
      </c>
      <c r="U61" s="20">
        <v>5301.5</v>
      </c>
      <c r="V61" s="21">
        <v>12378.3</v>
      </c>
      <c r="W61" s="47">
        <v>39770.1</v>
      </c>
      <c r="X61" s="20">
        <v>27250.9</v>
      </c>
      <c r="Y61" s="21">
        <v>67021</v>
      </c>
    </row>
    <row r="62" spans="1:25" ht="13">
      <c r="A62" s="2" t="s">
        <v>269</v>
      </c>
      <c r="B62" s="2" t="s">
        <v>62</v>
      </c>
      <c r="C62" s="89" t="s">
        <v>297</v>
      </c>
      <c r="D62" s="129" t="s">
        <v>303</v>
      </c>
      <c r="E62" s="19">
        <v>14380.25</v>
      </c>
      <c r="F62" s="20">
        <v>5624</v>
      </c>
      <c r="G62" s="21">
        <v>20004.25</v>
      </c>
      <c r="H62" s="19">
        <v>15289.95</v>
      </c>
      <c r="I62" s="20">
        <v>7325.65</v>
      </c>
      <c r="J62" s="21">
        <v>22615.599999999999</v>
      </c>
      <c r="K62" s="19">
        <v>9335.7000000000007</v>
      </c>
      <c r="L62" s="20">
        <v>8976.35</v>
      </c>
      <c r="M62" s="21">
        <v>18312.05</v>
      </c>
      <c r="N62" s="19">
        <v>10473.65</v>
      </c>
      <c r="O62" s="20">
        <v>5996.6</v>
      </c>
      <c r="P62" s="21">
        <v>16470.25</v>
      </c>
      <c r="Q62" s="19">
        <v>16379.45</v>
      </c>
      <c r="R62" s="20">
        <v>3100.2</v>
      </c>
      <c r="S62" s="21">
        <v>19479.650000000001</v>
      </c>
      <c r="T62" s="19">
        <v>6612.85</v>
      </c>
      <c r="U62" s="20">
        <v>6115.15</v>
      </c>
      <c r="V62" s="21">
        <v>12728</v>
      </c>
      <c r="W62" s="47">
        <v>72471.850000000006</v>
      </c>
      <c r="X62" s="20">
        <v>37137.949999999997</v>
      </c>
      <c r="Y62" s="21">
        <v>109609.8</v>
      </c>
    </row>
    <row r="63" spans="1:25" ht="13">
      <c r="A63" s="2" t="s">
        <v>270</v>
      </c>
      <c r="B63" s="2" t="s">
        <v>63</v>
      </c>
      <c r="C63" s="89" t="s">
        <v>297</v>
      </c>
      <c r="D63" s="129" t="s">
        <v>298</v>
      </c>
      <c r="E63" s="19">
        <v>1059.6500000000001</v>
      </c>
      <c r="F63" s="20">
        <v>529.15</v>
      </c>
      <c r="G63" s="21">
        <v>1588.8</v>
      </c>
      <c r="H63" s="19">
        <v>163.30000000000001</v>
      </c>
      <c r="I63" s="20">
        <v>142</v>
      </c>
      <c r="J63" s="21">
        <v>305.3</v>
      </c>
      <c r="K63" s="19">
        <v>1826.6</v>
      </c>
      <c r="L63" s="20">
        <v>615.45000000000005</v>
      </c>
      <c r="M63" s="21">
        <v>2442.0500000000002</v>
      </c>
      <c r="N63" s="19">
        <v>1387.6</v>
      </c>
      <c r="O63" s="20">
        <v>388.1</v>
      </c>
      <c r="P63" s="21">
        <v>1775.7</v>
      </c>
      <c r="Q63" s="19">
        <v>621</v>
      </c>
      <c r="R63" s="20">
        <v>337.65</v>
      </c>
      <c r="S63" s="21">
        <v>958.65</v>
      </c>
      <c r="T63" s="19">
        <v>2250.3000000000002</v>
      </c>
      <c r="U63" s="20">
        <v>670.2</v>
      </c>
      <c r="V63" s="21">
        <v>2920.5</v>
      </c>
      <c r="W63" s="47">
        <v>7308.45</v>
      </c>
      <c r="X63" s="20">
        <v>2682.55</v>
      </c>
      <c r="Y63" s="21">
        <v>9991</v>
      </c>
    </row>
    <row r="64" spans="1:25" ht="13">
      <c r="A64" s="2" t="s">
        <v>270</v>
      </c>
      <c r="B64" s="2" t="s">
        <v>64</v>
      </c>
      <c r="C64" s="89" t="s">
        <v>297</v>
      </c>
      <c r="D64" s="129" t="s">
        <v>298</v>
      </c>
      <c r="E64" s="19">
        <v>659.65</v>
      </c>
      <c r="F64" s="20">
        <v>418.1</v>
      </c>
      <c r="G64" s="21">
        <v>1077.75</v>
      </c>
      <c r="H64" s="19">
        <v>113</v>
      </c>
      <c r="I64" s="20">
        <v>47.65</v>
      </c>
      <c r="J64" s="21">
        <v>160.65</v>
      </c>
      <c r="K64" s="19">
        <v>858</v>
      </c>
      <c r="L64" s="20">
        <v>547.70000000000005</v>
      </c>
      <c r="M64" s="21">
        <v>1405.7</v>
      </c>
      <c r="N64" s="19">
        <v>485.05</v>
      </c>
      <c r="O64" s="20">
        <v>525.70000000000005</v>
      </c>
      <c r="P64" s="21">
        <v>1010.75</v>
      </c>
      <c r="Q64" s="19">
        <v>840</v>
      </c>
      <c r="R64" s="20">
        <v>512</v>
      </c>
      <c r="S64" s="21">
        <v>1352</v>
      </c>
      <c r="T64" s="19">
        <v>311.05</v>
      </c>
      <c r="U64" s="20">
        <v>16.649999999999999</v>
      </c>
      <c r="V64" s="21">
        <v>327.7</v>
      </c>
      <c r="W64" s="47">
        <v>3266.75</v>
      </c>
      <c r="X64" s="20">
        <v>2067.8000000000002</v>
      </c>
      <c r="Y64" s="21">
        <v>5334.55</v>
      </c>
    </row>
    <row r="65" spans="1:25" ht="13">
      <c r="A65" s="2" t="s">
        <v>271</v>
      </c>
      <c r="B65" s="2" t="s">
        <v>65</v>
      </c>
      <c r="C65" s="89" t="s">
        <v>297</v>
      </c>
      <c r="D65" s="129" t="s">
        <v>303</v>
      </c>
      <c r="E65" s="19">
        <v>3447.18</v>
      </c>
      <c r="F65" s="20">
        <v>3017.7</v>
      </c>
      <c r="G65" s="21">
        <v>6464.88</v>
      </c>
      <c r="H65" s="19">
        <v>3865.23</v>
      </c>
      <c r="I65" s="20">
        <v>3968.01</v>
      </c>
      <c r="J65" s="21">
        <v>7833.24</v>
      </c>
      <c r="K65" s="19">
        <v>0</v>
      </c>
      <c r="L65" s="20">
        <v>0</v>
      </c>
      <c r="M65" s="21">
        <v>0</v>
      </c>
      <c r="N65" s="19">
        <v>0</v>
      </c>
      <c r="O65" s="20">
        <v>0.09</v>
      </c>
      <c r="P65" s="21">
        <v>0.09</v>
      </c>
      <c r="Q65" s="19">
        <v>0</v>
      </c>
      <c r="R65" s="20">
        <v>0</v>
      </c>
      <c r="S65" s="21">
        <v>0</v>
      </c>
      <c r="T65" s="19">
        <v>0</v>
      </c>
      <c r="U65" s="20">
        <v>0</v>
      </c>
      <c r="V65" s="21">
        <v>0</v>
      </c>
      <c r="W65" s="47">
        <v>7312.41</v>
      </c>
      <c r="X65" s="20">
        <v>6985.8</v>
      </c>
      <c r="Y65" s="21">
        <v>14298.21</v>
      </c>
    </row>
    <row r="66" spans="1:25" ht="13">
      <c r="A66" s="2" t="s">
        <v>271</v>
      </c>
      <c r="B66" s="2" t="s">
        <v>66</v>
      </c>
      <c r="C66" s="89" t="s">
        <v>297</v>
      </c>
      <c r="D66" s="129" t="s">
        <v>303</v>
      </c>
      <c r="E66" s="19">
        <v>10068.299999999999</v>
      </c>
      <c r="F66" s="20">
        <v>4993.0200000000004</v>
      </c>
      <c r="G66" s="21">
        <v>15061.32</v>
      </c>
      <c r="H66" s="19">
        <v>7745.31</v>
      </c>
      <c r="I66" s="20">
        <v>6985.71</v>
      </c>
      <c r="J66" s="21">
        <v>14731.02</v>
      </c>
      <c r="K66" s="19">
        <v>8203.41</v>
      </c>
      <c r="L66" s="20">
        <v>4930.92</v>
      </c>
      <c r="M66" s="21">
        <v>13134.33</v>
      </c>
      <c r="N66" s="19">
        <v>4746.33</v>
      </c>
      <c r="O66" s="20">
        <v>1842.39</v>
      </c>
      <c r="P66" s="21">
        <v>6588.72</v>
      </c>
      <c r="Q66" s="19">
        <v>9962.5499999999993</v>
      </c>
      <c r="R66" s="20">
        <v>2020.59</v>
      </c>
      <c r="S66" s="21">
        <v>11983.14</v>
      </c>
      <c r="T66" s="19">
        <v>6046.56</v>
      </c>
      <c r="U66" s="20">
        <v>7879.32</v>
      </c>
      <c r="V66" s="21">
        <v>13925.88</v>
      </c>
      <c r="W66" s="47">
        <v>46772.46</v>
      </c>
      <c r="X66" s="20">
        <v>28651.95</v>
      </c>
      <c r="Y66" s="21">
        <v>75424.41</v>
      </c>
    </row>
    <row r="67" spans="1:25" ht="13">
      <c r="A67" s="2" t="s">
        <v>271</v>
      </c>
      <c r="B67" s="2" t="s">
        <v>67</v>
      </c>
      <c r="C67" s="89" t="s">
        <v>297</v>
      </c>
      <c r="D67" s="129" t="s">
        <v>303</v>
      </c>
      <c r="E67" s="19">
        <v>3565.62</v>
      </c>
      <c r="F67" s="20">
        <v>2654.91</v>
      </c>
      <c r="G67" s="21">
        <v>6220.53</v>
      </c>
      <c r="H67" s="19">
        <v>5603.13</v>
      </c>
      <c r="I67" s="20">
        <v>6361.56</v>
      </c>
      <c r="J67" s="21">
        <v>11964.69</v>
      </c>
      <c r="K67" s="19">
        <v>7388.82</v>
      </c>
      <c r="L67" s="20">
        <v>4187.25</v>
      </c>
      <c r="M67" s="21">
        <v>11576.07</v>
      </c>
      <c r="N67" s="19">
        <v>4970.88</v>
      </c>
      <c r="O67" s="20">
        <v>2512.5300000000002</v>
      </c>
      <c r="P67" s="21">
        <v>7483.41</v>
      </c>
      <c r="Q67" s="19">
        <v>399.96</v>
      </c>
      <c r="R67" s="20">
        <v>9.27</v>
      </c>
      <c r="S67" s="21">
        <v>409.23</v>
      </c>
      <c r="T67" s="19">
        <v>5691.96</v>
      </c>
      <c r="U67" s="20">
        <v>6250.77</v>
      </c>
      <c r="V67" s="21">
        <v>11942.73</v>
      </c>
      <c r="W67" s="47">
        <v>27620.37</v>
      </c>
      <c r="X67" s="20">
        <v>21976.29</v>
      </c>
      <c r="Y67" s="21">
        <v>49596.66</v>
      </c>
    </row>
    <row r="68" spans="1:25" ht="13">
      <c r="A68" s="2" t="s">
        <v>271</v>
      </c>
      <c r="B68" s="2" t="s">
        <v>68</v>
      </c>
      <c r="C68" s="89" t="s">
        <v>297</v>
      </c>
      <c r="D68" s="129" t="s">
        <v>303</v>
      </c>
      <c r="E68" s="19">
        <v>3839.85</v>
      </c>
      <c r="F68" s="20">
        <v>2756.97</v>
      </c>
      <c r="G68" s="21">
        <v>6596.82</v>
      </c>
      <c r="H68" s="19">
        <v>2480.04</v>
      </c>
      <c r="I68" s="20">
        <v>3718.98</v>
      </c>
      <c r="J68" s="21">
        <v>6199.02</v>
      </c>
      <c r="K68" s="19">
        <v>3745.35</v>
      </c>
      <c r="L68" s="20">
        <v>3216.78</v>
      </c>
      <c r="M68" s="21">
        <v>6962.13</v>
      </c>
      <c r="N68" s="19">
        <v>9001.89</v>
      </c>
      <c r="O68" s="20">
        <v>3858.75</v>
      </c>
      <c r="P68" s="21">
        <v>12860.64</v>
      </c>
      <c r="Q68" s="19">
        <v>7419.42</v>
      </c>
      <c r="R68" s="20">
        <v>1361.61</v>
      </c>
      <c r="S68" s="21">
        <v>8781.0300000000007</v>
      </c>
      <c r="T68" s="19">
        <v>5936.13</v>
      </c>
      <c r="U68" s="20">
        <v>5866.83</v>
      </c>
      <c r="V68" s="21">
        <v>11802.96</v>
      </c>
      <c r="W68" s="47">
        <v>32422.68</v>
      </c>
      <c r="X68" s="20">
        <v>20779.919999999998</v>
      </c>
      <c r="Y68" s="21">
        <v>53202.6</v>
      </c>
    </row>
    <row r="69" spans="1:25" ht="13">
      <c r="A69" s="2" t="s">
        <v>272</v>
      </c>
      <c r="B69" s="2" t="s">
        <v>69</v>
      </c>
      <c r="C69" s="89" t="s">
        <v>297</v>
      </c>
      <c r="D69" s="129" t="s">
        <v>303</v>
      </c>
      <c r="E69" s="19">
        <v>11795.45</v>
      </c>
      <c r="F69" s="20">
        <v>13923.1</v>
      </c>
      <c r="G69" s="21">
        <v>25718.55</v>
      </c>
      <c r="H69" s="19">
        <v>20631.599999999999</v>
      </c>
      <c r="I69" s="20">
        <v>18456.599999999999</v>
      </c>
      <c r="J69" s="21">
        <v>39088.199999999997</v>
      </c>
      <c r="K69" s="19">
        <v>5786.45</v>
      </c>
      <c r="L69" s="20">
        <v>25660.95</v>
      </c>
      <c r="M69" s="21">
        <v>31447.4</v>
      </c>
      <c r="N69" s="19">
        <v>8612.7999999999993</v>
      </c>
      <c r="O69" s="20">
        <v>12065.75</v>
      </c>
      <c r="P69" s="21">
        <v>20678.55</v>
      </c>
      <c r="Q69" s="19">
        <v>18026.849999999999</v>
      </c>
      <c r="R69" s="20">
        <v>7259.5</v>
      </c>
      <c r="S69" s="21">
        <v>25286.35</v>
      </c>
      <c r="T69" s="19">
        <v>13013.15</v>
      </c>
      <c r="U69" s="20">
        <v>15869.6</v>
      </c>
      <c r="V69" s="21">
        <v>28882.75</v>
      </c>
      <c r="W69" s="47">
        <v>77866.3</v>
      </c>
      <c r="X69" s="20">
        <v>93235.5</v>
      </c>
      <c r="Y69" s="21">
        <v>171101.8</v>
      </c>
    </row>
    <row r="70" spans="1:25" ht="13">
      <c r="A70" s="2" t="s">
        <v>273</v>
      </c>
      <c r="B70" s="2" t="s">
        <v>70</v>
      </c>
      <c r="C70" s="89" t="s">
        <v>297</v>
      </c>
      <c r="D70" s="129" t="s">
        <v>303</v>
      </c>
      <c r="E70" s="19">
        <v>2380.5</v>
      </c>
      <c r="F70" s="20">
        <v>246.18</v>
      </c>
      <c r="G70" s="21">
        <v>2626.68</v>
      </c>
      <c r="H70" s="19">
        <v>2208.81</v>
      </c>
      <c r="I70" s="20">
        <v>1136.71</v>
      </c>
      <c r="J70" s="21">
        <v>3345.52</v>
      </c>
      <c r="K70" s="19">
        <v>589.35</v>
      </c>
      <c r="L70" s="20">
        <v>3049.6</v>
      </c>
      <c r="M70" s="21">
        <v>3638.95</v>
      </c>
      <c r="N70" s="19">
        <v>1116.19</v>
      </c>
      <c r="O70" s="20">
        <v>1563.58</v>
      </c>
      <c r="P70" s="21">
        <v>2679.77</v>
      </c>
      <c r="Q70" s="19">
        <v>288.2</v>
      </c>
      <c r="R70" s="20">
        <v>0</v>
      </c>
      <c r="S70" s="21">
        <v>288.2</v>
      </c>
      <c r="T70" s="19">
        <v>428.56</v>
      </c>
      <c r="U70" s="20">
        <v>1088.42</v>
      </c>
      <c r="V70" s="21">
        <v>1516.98</v>
      </c>
      <c r="W70" s="47">
        <v>7011.61</v>
      </c>
      <c r="X70" s="20">
        <v>7084.49</v>
      </c>
      <c r="Y70" s="21">
        <v>14096.1</v>
      </c>
    </row>
    <row r="71" spans="1:25" ht="13">
      <c r="A71" s="2" t="s">
        <v>274</v>
      </c>
      <c r="B71" s="2" t="s">
        <v>71</v>
      </c>
      <c r="C71" s="89" t="s">
        <v>297</v>
      </c>
      <c r="D71" s="129" t="s">
        <v>302</v>
      </c>
      <c r="E71" s="19">
        <v>16938.8</v>
      </c>
      <c r="F71" s="20">
        <v>3984.8</v>
      </c>
      <c r="G71" s="21">
        <v>20923.599999999999</v>
      </c>
      <c r="H71" s="19">
        <v>20456.5</v>
      </c>
      <c r="I71" s="20">
        <v>5334.3</v>
      </c>
      <c r="J71" s="21">
        <v>25790.799999999999</v>
      </c>
      <c r="K71" s="19">
        <v>11471.5</v>
      </c>
      <c r="L71" s="20">
        <v>5271.8</v>
      </c>
      <c r="M71" s="21">
        <v>16743.3</v>
      </c>
      <c r="N71" s="19">
        <v>23424.3</v>
      </c>
      <c r="O71" s="20">
        <v>6384.4</v>
      </c>
      <c r="P71" s="21">
        <v>29808.7</v>
      </c>
      <c r="Q71" s="19">
        <v>17507.7</v>
      </c>
      <c r="R71" s="20">
        <v>6013</v>
      </c>
      <c r="S71" s="21">
        <v>23520.7</v>
      </c>
      <c r="T71" s="19">
        <v>6696.2</v>
      </c>
      <c r="U71" s="20">
        <v>1083.8</v>
      </c>
      <c r="V71" s="21">
        <v>7780</v>
      </c>
      <c r="W71" s="47">
        <v>96495</v>
      </c>
      <c r="X71" s="20">
        <v>28072.1</v>
      </c>
      <c r="Y71" s="21">
        <v>124567.1</v>
      </c>
    </row>
    <row r="72" spans="1:25" ht="13">
      <c r="A72" s="2" t="s">
        <v>308</v>
      </c>
      <c r="B72" s="2" t="s">
        <v>309</v>
      </c>
      <c r="C72" s="89" t="s">
        <v>297</v>
      </c>
      <c r="D72" s="129" t="s">
        <v>302</v>
      </c>
      <c r="E72" s="19">
        <v>11733.2</v>
      </c>
      <c r="F72" s="20">
        <v>5385.1</v>
      </c>
      <c r="G72" s="21">
        <v>17118.3</v>
      </c>
      <c r="H72" s="19">
        <v>20655.900000000001</v>
      </c>
      <c r="I72" s="20">
        <v>4328.6000000000004</v>
      </c>
      <c r="J72" s="21">
        <v>24984.5</v>
      </c>
      <c r="K72" s="19">
        <v>12304.9</v>
      </c>
      <c r="L72" s="20">
        <v>5398.1</v>
      </c>
      <c r="M72" s="21">
        <v>17703</v>
      </c>
      <c r="N72" s="19">
        <v>23724.400000000001</v>
      </c>
      <c r="O72" s="20">
        <v>3912.2</v>
      </c>
      <c r="P72" s="21">
        <v>27636.6</v>
      </c>
      <c r="Q72" s="19">
        <v>21100.7</v>
      </c>
      <c r="R72" s="20">
        <v>3806.6</v>
      </c>
      <c r="S72" s="21">
        <v>24907.3</v>
      </c>
      <c r="T72" s="19">
        <v>26483.3</v>
      </c>
      <c r="U72" s="20">
        <v>3768</v>
      </c>
      <c r="V72" s="21">
        <v>30251.3</v>
      </c>
      <c r="W72" s="47">
        <v>116002.4</v>
      </c>
      <c r="X72" s="20">
        <v>26598.6</v>
      </c>
      <c r="Y72" s="21">
        <v>142601</v>
      </c>
    </row>
    <row r="73" spans="1:25" ht="13">
      <c r="A73" s="2" t="s">
        <v>275</v>
      </c>
      <c r="B73" s="2" t="s">
        <v>72</v>
      </c>
      <c r="C73" s="89" t="s">
        <v>297</v>
      </c>
      <c r="D73" s="129" t="s">
        <v>302</v>
      </c>
      <c r="E73" s="19">
        <v>3247.65</v>
      </c>
      <c r="F73" s="20">
        <v>2957.2</v>
      </c>
      <c r="G73" s="21">
        <v>6204.85</v>
      </c>
      <c r="H73" s="19">
        <v>1431.35</v>
      </c>
      <c r="I73" s="20">
        <v>2434.0500000000002</v>
      </c>
      <c r="J73" s="21">
        <v>3865.4</v>
      </c>
      <c r="K73" s="19">
        <v>2331.85</v>
      </c>
      <c r="L73" s="20">
        <v>3663.4</v>
      </c>
      <c r="M73" s="21">
        <v>5995.25</v>
      </c>
      <c r="N73" s="19">
        <v>2034.35</v>
      </c>
      <c r="O73" s="20">
        <v>3486.35</v>
      </c>
      <c r="P73" s="21">
        <v>5520.7</v>
      </c>
      <c r="Q73" s="19">
        <v>589.6</v>
      </c>
      <c r="R73" s="20">
        <v>656.2</v>
      </c>
      <c r="S73" s="21">
        <v>1245.8</v>
      </c>
      <c r="T73" s="19">
        <v>2425.6999999999998</v>
      </c>
      <c r="U73" s="20">
        <v>2695.05</v>
      </c>
      <c r="V73" s="21">
        <v>5120.75</v>
      </c>
      <c r="W73" s="47">
        <v>12060.5</v>
      </c>
      <c r="X73" s="20">
        <v>15892.25</v>
      </c>
      <c r="Y73" s="21">
        <v>27952.75</v>
      </c>
    </row>
    <row r="74" spans="1:25" ht="13">
      <c r="A74" s="2" t="s">
        <v>275</v>
      </c>
      <c r="B74" s="2" t="s">
        <v>73</v>
      </c>
      <c r="C74" s="89" t="s">
        <v>297</v>
      </c>
      <c r="D74" s="129" t="s">
        <v>302</v>
      </c>
      <c r="E74" s="19">
        <v>1678.4</v>
      </c>
      <c r="F74" s="20">
        <v>1438.2</v>
      </c>
      <c r="G74" s="21">
        <v>3116.6</v>
      </c>
      <c r="H74" s="19">
        <v>360.9</v>
      </c>
      <c r="I74" s="20">
        <v>290</v>
      </c>
      <c r="J74" s="21">
        <v>650.9</v>
      </c>
      <c r="K74" s="19">
        <v>247.85</v>
      </c>
      <c r="L74" s="20">
        <v>182.65</v>
      </c>
      <c r="M74" s="21">
        <v>430.5</v>
      </c>
      <c r="N74" s="19">
        <v>1352.75</v>
      </c>
      <c r="O74" s="20">
        <v>762.75</v>
      </c>
      <c r="P74" s="21">
        <v>2115.5</v>
      </c>
      <c r="Q74" s="19">
        <v>487.25</v>
      </c>
      <c r="R74" s="20">
        <v>791.65</v>
      </c>
      <c r="S74" s="21">
        <v>1278.9000000000001</v>
      </c>
      <c r="T74" s="19">
        <v>3936.5</v>
      </c>
      <c r="U74" s="20">
        <v>2259.9499999999998</v>
      </c>
      <c r="V74" s="21">
        <v>6196.45</v>
      </c>
      <c r="W74" s="47">
        <v>8063.65</v>
      </c>
      <c r="X74" s="20">
        <v>5725.2</v>
      </c>
      <c r="Y74" s="21">
        <v>13788.85</v>
      </c>
    </row>
    <row r="75" spans="1:25" ht="13">
      <c r="A75" s="2" t="s">
        <v>275</v>
      </c>
      <c r="B75" s="2" t="s">
        <v>74</v>
      </c>
      <c r="C75" s="89" t="s">
        <v>297</v>
      </c>
      <c r="D75" s="129" t="s">
        <v>302</v>
      </c>
      <c r="E75" s="19">
        <v>1275.3499999999999</v>
      </c>
      <c r="F75" s="20">
        <v>1219.5999999999999</v>
      </c>
      <c r="G75" s="21">
        <v>2494.9499999999998</v>
      </c>
      <c r="H75" s="19">
        <v>0</v>
      </c>
      <c r="I75" s="20">
        <v>0</v>
      </c>
      <c r="J75" s="21">
        <v>0</v>
      </c>
      <c r="K75" s="19">
        <v>1462.25</v>
      </c>
      <c r="L75" s="20">
        <v>1741</v>
      </c>
      <c r="M75" s="21">
        <v>3203.25</v>
      </c>
      <c r="N75" s="19">
        <v>997.45</v>
      </c>
      <c r="O75" s="20">
        <v>1054.2</v>
      </c>
      <c r="P75" s="21">
        <v>2051.65</v>
      </c>
      <c r="Q75" s="19">
        <v>0</v>
      </c>
      <c r="R75" s="20">
        <v>0</v>
      </c>
      <c r="S75" s="21">
        <v>0</v>
      </c>
      <c r="T75" s="19">
        <v>1924.35</v>
      </c>
      <c r="U75" s="20">
        <v>2465.85</v>
      </c>
      <c r="V75" s="21">
        <v>4390.2</v>
      </c>
      <c r="W75" s="47">
        <v>5659.4</v>
      </c>
      <c r="X75" s="20">
        <v>6480.65</v>
      </c>
      <c r="Y75" s="21">
        <v>12140.05</v>
      </c>
    </row>
    <row r="76" spans="1:25" ht="13">
      <c r="A76" s="2" t="s">
        <v>275</v>
      </c>
      <c r="B76" s="2" t="s">
        <v>75</v>
      </c>
      <c r="C76" s="89" t="s">
        <v>297</v>
      </c>
      <c r="D76" s="129" t="s">
        <v>302</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row>
    <row r="77" spans="1:25" ht="13">
      <c r="A77" s="2" t="s">
        <v>275</v>
      </c>
      <c r="B77" s="2" t="s">
        <v>76</v>
      </c>
      <c r="C77" s="89" t="s">
        <v>297</v>
      </c>
      <c r="D77" s="129" t="s">
        <v>302</v>
      </c>
      <c r="E77" s="19">
        <v>0</v>
      </c>
      <c r="F77" s="20">
        <v>0</v>
      </c>
      <c r="G77" s="21">
        <v>0</v>
      </c>
      <c r="H77" s="19">
        <v>0</v>
      </c>
      <c r="I77" s="20">
        <v>0</v>
      </c>
      <c r="J77" s="21">
        <v>0</v>
      </c>
      <c r="K77" s="19">
        <v>0</v>
      </c>
      <c r="L77" s="20">
        <v>0</v>
      </c>
      <c r="M77" s="21">
        <v>0</v>
      </c>
      <c r="N77" s="19">
        <v>0</v>
      </c>
      <c r="O77" s="20">
        <v>0</v>
      </c>
      <c r="P77" s="21">
        <v>0</v>
      </c>
      <c r="Q77" s="19">
        <v>0</v>
      </c>
      <c r="R77" s="20">
        <v>0</v>
      </c>
      <c r="S77" s="21">
        <v>0</v>
      </c>
      <c r="T77" s="19">
        <v>0</v>
      </c>
      <c r="U77" s="20">
        <v>0</v>
      </c>
      <c r="V77" s="21">
        <v>0</v>
      </c>
      <c r="W77" s="47">
        <v>0</v>
      </c>
      <c r="X77" s="20">
        <v>0</v>
      </c>
      <c r="Y77" s="21">
        <v>0</v>
      </c>
    </row>
    <row r="78" spans="1:25" ht="13">
      <c r="A78" s="2" t="s">
        <v>275</v>
      </c>
      <c r="B78" s="2" t="s">
        <v>77</v>
      </c>
      <c r="C78" s="89" t="s">
        <v>297</v>
      </c>
      <c r="D78" s="129" t="s">
        <v>302</v>
      </c>
      <c r="E78" s="19">
        <v>0</v>
      </c>
      <c r="F78" s="20">
        <v>0</v>
      </c>
      <c r="G78" s="21">
        <v>0</v>
      </c>
      <c r="H78" s="19">
        <v>0</v>
      </c>
      <c r="I78" s="20">
        <v>0</v>
      </c>
      <c r="J78" s="21">
        <v>0</v>
      </c>
      <c r="K78" s="19">
        <v>0</v>
      </c>
      <c r="L78" s="20">
        <v>0</v>
      </c>
      <c r="M78" s="21">
        <v>0</v>
      </c>
      <c r="N78" s="19">
        <v>0</v>
      </c>
      <c r="O78" s="20">
        <v>0</v>
      </c>
      <c r="P78" s="21">
        <v>0</v>
      </c>
      <c r="Q78" s="19">
        <v>0</v>
      </c>
      <c r="R78" s="20">
        <v>0</v>
      </c>
      <c r="S78" s="21">
        <v>0</v>
      </c>
      <c r="T78" s="19">
        <v>0</v>
      </c>
      <c r="U78" s="20">
        <v>0</v>
      </c>
      <c r="V78" s="21">
        <v>0</v>
      </c>
      <c r="W78" s="47">
        <v>0</v>
      </c>
      <c r="X78" s="20">
        <v>0</v>
      </c>
      <c r="Y78" s="21">
        <v>0</v>
      </c>
    </row>
    <row r="79" spans="1:25" ht="13">
      <c r="A79" s="2" t="s">
        <v>275</v>
      </c>
      <c r="B79" s="2" t="s">
        <v>78</v>
      </c>
      <c r="C79" s="89" t="s">
        <v>297</v>
      </c>
      <c r="D79" s="129" t="s">
        <v>302</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row>
    <row r="80" spans="1:25" ht="13">
      <c r="A80" s="2" t="s">
        <v>275</v>
      </c>
      <c r="B80" s="2" t="s">
        <v>79</v>
      </c>
      <c r="C80" s="89" t="s">
        <v>297</v>
      </c>
      <c r="D80" s="129" t="s">
        <v>302</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0</v>
      </c>
      <c r="V80" s="21">
        <v>0</v>
      </c>
      <c r="W80" s="47">
        <v>0</v>
      </c>
      <c r="X80" s="20">
        <v>0</v>
      </c>
      <c r="Y80" s="21">
        <v>0</v>
      </c>
    </row>
    <row r="81" spans="1:25" ht="13">
      <c r="A81" s="2" t="s">
        <v>275</v>
      </c>
      <c r="B81" s="2" t="s">
        <v>80</v>
      </c>
      <c r="C81" s="89" t="s">
        <v>297</v>
      </c>
      <c r="D81" s="129" t="s">
        <v>302</v>
      </c>
      <c r="E81" s="19">
        <v>0</v>
      </c>
      <c r="F81" s="20">
        <v>0</v>
      </c>
      <c r="G81" s="21">
        <v>0</v>
      </c>
      <c r="H81" s="19">
        <v>0</v>
      </c>
      <c r="I81" s="20">
        <v>0</v>
      </c>
      <c r="J81" s="21">
        <v>0</v>
      </c>
      <c r="K81" s="19">
        <v>0</v>
      </c>
      <c r="L81" s="20">
        <v>0</v>
      </c>
      <c r="M81" s="21">
        <v>0</v>
      </c>
      <c r="N81" s="19">
        <v>495.45</v>
      </c>
      <c r="O81" s="20">
        <v>713.45</v>
      </c>
      <c r="P81" s="21">
        <v>1208.9000000000001</v>
      </c>
      <c r="Q81" s="19">
        <v>0</v>
      </c>
      <c r="R81" s="20">
        <v>0</v>
      </c>
      <c r="S81" s="21">
        <v>0</v>
      </c>
      <c r="T81" s="19">
        <v>0</v>
      </c>
      <c r="U81" s="20">
        <v>0</v>
      </c>
      <c r="V81" s="21">
        <v>0</v>
      </c>
      <c r="W81" s="47">
        <v>495.45</v>
      </c>
      <c r="X81" s="20">
        <v>713.45</v>
      </c>
      <c r="Y81" s="21">
        <v>1208.9000000000001</v>
      </c>
    </row>
    <row r="82" spans="1:25" ht="13">
      <c r="A82" s="2" t="s">
        <v>275</v>
      </c>
      <c r="B82" s="2" t="s">
        <v>81</v>
      </c>
      <c r="C82" s="89" t="s">
        <v>297</v>
      </c>
      <c r="D82" s="129" t="s">
        <v>302</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0</v>
      </c>
      <c r="V82" s="21">
        <v>0</v>
      </c>
      <c r="W82" s="47">
        <v>0</v>
      </c>
      <c r="X82" s="20">
        <v>0</v>
      </c>
      <c r="Y82" s="21">
        <v>0</v>
      </c>
    </row>
    <row r="83" spans="1:25" ht="13">
      <c r="A83" s="2" t="s">
        <v>275</v>
      </c>
      <c r="B83" s="2" t="s">
        <v>82</v>
      </c>
      <c r="C83" s="89" t="s">
        <v>297</v>
      </c>
      <c r="D83" s="129" t="s">
        <v>302</v>
      </c>
      <c r="E83" s="19">
        <v>0</v>
      </c>
      <c r="F83" s="20">
        <v>0</v>
      </c>
      <c r="G83" s="21">
        <v>0</v>
      </c>
      <c r="H83" s="19">
        <v>0</v>
      </c>
      <c r="I83" s="20">
        <v>0</v>
      </c>
      <c r="J83" s="21">
        <v>0</v>
      </c>
      <c r="K83" s="19">
        <v>0</v>
      </c>
      <c r="L83" s="20">
        <v>0</v>
      </c>
      <c r="M83" s="21">
        <v>0</v>
      </c>
      <c r="N83" s="19">
        <v>639.54999999999995</v>
      </c>
      <c r="O83" s="20">
        <v>631</v>
      </c>
      <c r="P83" s="21">
        <v>1270.55</v>
      </c>
      <c r="Q83" s="19">
        <v>0</v>
      </c>
      <c r="R83" s="20">
        <v>0</v>
      </c>
      <c r="S83" s="21">
        <v>0</v>
      </c>
      <c r="T83" s="19">
        <v>0</v>
      </c>
      <c r="U83" s="20">
        <v>0</v>
      </c>
      <c r="V83" s="21">
        <v>0</v>
      </c>
      <c r="W83" s="47">
        <v>639.54999999999995</v>
      </c>
      <c r="X83" s="20">
        <v>631</v>
      </c>
      <c r="Y83" s="21">
        <v>1270.55</v>
      </c>
    </row>
    <row r="84" spans="1:25" ht="13">
      <c r="A84" s="2" t="s">
        <v>275</v>
      </c>
      <c r="B84" s="2" t="s">
        <v>83</v>
      </c>
      <c r="C84" s="89" t="s">
        <v>297</v>
      </c>
      <c r="D84" s="129" t="s">
        <v>302</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row>
    <row r="85" spans="1:25" ht="13">
      <c r="A85" s="2" t="s">
        <v>275</v>
      </c>
      <c r="B85" s="2" t="s">
        <v>84</v>
      </c>
      <c r="C85" s="89" t="s">
        <v>297</v>
      </c>
      <c r="D85" s="129" t="s">
        <v>302</v>
      </c>
      <c r="E85" s="19">
        <v>0</v>
      </c>
      <c r="F85" s="20">
        <v>0</v>
      </c>
      <c r="G85" s="21">
        <v>0</v>
      </c>
      <c r="H85" s="19">
        <v>0</v>
      </c>
      <c r="I85" s="20">
        <v>0</v>
      </c>
      <c r="J85" s="21">
        <v>0</v>
      </c>
      <c r="K85" s="19">
        <v>0</v>
      </c>
      <c r="L85" s="20">
        <v>0</v>
      </c>
      <c r="M85" s="21">
        <v>0</v>
      </c>
      <c r="N85" s="19">
        <v>75.45</v>
      </c>
      <c r="O85" s="20">
        <v>249.5</v>
      </c>
      <c r="P85" s="21">
        <v>324.95</v>
      </c>
      <c r="Q85" s="19">
        <v>0</v>
      </c>
      <c r="R85" s="20">
        <v>0</v>
      </c>
      <c r="S85" s="21">
        <v>0</v>
      </c>
      <c r="T85" s="19">
        <v>0</v>
      </c>
      <c r="U85" s="20">
        <v>0</v>
      </c>
      <c r="V85" s="21">
        <v>0</v>
      </c>
      <c r="W85" s="47">
        <v>75.45</v>
      </c>
      <c r="X85" s="20">
        <v>249.5</v>
      </c>
      <c r="Y85" s="21">
        <v>324.95</v>
      </c>
    </row>
    <row r="86" spans="1:25" ht="13">
      <c r="A86" s="2" t="s">
        <v>275</v>
      </c>
      <c r="B86" s="2" t="s">
        <v>85</v>
      </c>
      <c r="C86" s="89" t="s">
        <v>297</v>
      </c>
      <c r="D86" s="129" t="s">
        <v>302</v>
      </c>
      <c r="E86" s="19">
        <v>26718.7</v>
      </c>
      <c r="F86" s="20">
        <v>4402.75</v>
      </c>
      <c r="G86" s="21">
        <v>31121.45</v>
      </c>
      <c r="H86" s="19">
        <v>31691.05</v>
      </c>
      <c r="I86" s="20">
        <v>4651.95</v>
      </c>
      <c r="J86" s="21">
        <v>36343</v>
      </c>
      <c r="K86" s="19">
        <v>24569.45</v>
      </c>
      <c r="L86" s="20">
        <v>4621.45</v>
      </c>
      <c r="M86" s="21">
        <v>29190.9</v>
      </c>
      <c r="N86" s="19">
        <v>28764.6</v>
      </c>
      <c r="O86" s="20">
        <v>3316.7</v>
      </c>
      <c r="P86" s="21">
        <v>32081.3</v>
      </c>
      <c r="Q86" s="19">
        <v>31137.35</v>
      </c>
      <c r="R86" s="20">
        <v>4569.7</v>
      </c>
      <c r="S86" s="21">
        <v>35707.050000000003</v>
      </c>
      <c r="T86" s="19">
        <v>31777.65</v>
      </c>
      <c r="U86" s="20">
        <v>3830.5</v>
      </c>
      <c r="V86" s="21">
        <v>35608.15</v>
      </c>
      <c r="W86" s="47">
        <v>174658.8</v>
      </c>
      <c r="X86" s="20">
        <v>25393.05</v>
      </c>
      <c r="Y86" s="21">
        <v>200051.85</v>
      </c>
    </row>
    <row r="87" spans="1:25" ht="13">
      <c r="A87" s="2" t="s">
        <v>275</v>
      </c>
      <c r="B87" s="2" t="s">
        <v>86</v>
      </c>
      <c r="C87" s="89" t="s">
        <v>297</v>
      </c>
      <c r="D87" s="129" t="s">
        <v>302</v>
      </c>
      <c r="E87" s="19">
        <v>21919.599999999999</v>
      </c>
      <c r="F87" s="20">
        <v>2872.65</v>
      </c>
      <c r="G87" s="21">
        <v>24792.25</v>
      </c>
      <c r="H87" s="19">
        <v>32954.85</v>
      </c>
      <c r="I87" s="20">
        <v>3729</v>
      </c>
      <c r="J87" s="21">
        <v>36683.85</v>
      </c>
      <c r="K87" s="19">
        <v>25970.75</v>
      </c>
      <c r="L87" s="20">
        <v>4321.55</v>
      </c>
      <c r="M87" s="21">
        <v>30292.3</v>
      </c>
      <c r="N87" s="19">
        <v>36486.85</v>
      </c>
      <c r="O87" s="20">
        <v>4014.9</v>
      </c>
      <c r="P87" s="21">
        <v>40501.75</v>
      </c>
      <c r="Q87" s="19">
        <v>32709.05</v>
      </c>
      <c r="R87" s="20">
        <v>3565.6</v>
      </c>
      <c r="S87" s="21">
        <v>36274.65</v>
      </c>
      <c r="T87" s="19">
        <v>35083.199999999997</v>
      </c>
      <c r="U87" s="20">
        <v>3171.45</v>
      </c>
      <c r="V87" s="21">
        <v>38254.65</v>
      </c>
      <c r="W87" s="47">
        <v>185124.3</v>
      </c>
      <c r="X87" s="20">
        <v>21675.15</v>
      </c>
      <c r="Y87" s="21">
        <v>206799.45</v>
      </c>
    </row>
    <row r="88" spans="1:25" ht="13">
      <c r="A88" s="2" t="s">
        <v>275</v>
      </c>
      <c r="B88" s="2" t="s">
        <v>87</v>
      </c>
      <c r="C88" s="89" t="s">
        <v>297</v>
      </c>
      <c r="D88" s="129" t="s">
        <v>302</v>
      </c>
      <c r="E88" s="19">
        <v>0</v>
      </c>
      <c r="F88" s="20">
        <v>0</v>
      </c>
      <c r="G88" s="21">
        <v>0</v>
      </c>
      <c r="H88" s="19">
        <v>0</v>
      </c>
      <c r="I88" s="20">
        <v>0</v>
      </c>
      <c r="J88" s="21">
        <v>0</v>
      </c>
      <c r="K88" s="19">
        <v>0</v>
      </c>
      <c r="L88" s="20">
        <v>0</v>
      </c>
      <c r="M88" s="21">
        <v>0</v>
      </c>
      <c r="N88" s="19">
        <v>0</v>
      </c>
      <c r="O88" s="20">
        <v>0</v>
      </c>
      <c r="P88" s="21">
        <v>0</v>
      </c>
      <c r="Q88" s="19">
        <v>0</v>
      </c>
      <c r="R88" s="20">
        <v>0</v>
      </c>
      <c r="S88" s="21">
        <v>0</v>
      </c>
      <c r="T88" s="19">
        <v>0</v>
      </c>
      <c r="U88" s="20">
        <v>0</v>
      </c>
      <c r="V88" s="21">
        <v>0</v>
      </c>
      <c r="W88" s="47">
        <v>0</v>
      </c>
      <c r="X88" s="20">
        <v>0</v>
      </c>
      <c r="Y88" s="21">
        <v>0</v>
      </c>
    </row>
    <row r="89" spans="1:25" ht="13">
      <c r="A89" s="2" t="s">
        <v>275</v>
      </c>
      <c r="B89" s="2" t="s">
        <v>88</v>
      </c>
      <c r="C89" s="89" t="s">
        <v>297</v>
      </c>
      <c r="D89" s="129" t="s">
        <v>302</v>
      </c>
      <c r="E89" s="19">
        <v>8.35</v>
      </c>
      <c r="F89" s="20">
        <v>17</v>
      </c>
      <c r="G89" s="21">
        <v>25.35</v>
      </c>
      <c r="H89" s="19">
        <v>0</v>
      </c>
      <c r="I89" s="20">
        <v>0</v>
      </c>
      <c r="J89" s="21">
        <v>0</v>
      </c>
      <c r="K89" s="19">
        <v>116.1</v>
      </c>
      <c r="L89" s="20">
        <v>117.7</v>
      </c>
      <c r="M89" s="21">
        <v>233.8</v>
      </c>
      <c r="N89" s="19">
        <v>0</v>
      </c>
      <c r="O89" s="20">
        <v>0</v>
      </c>
      <c r="P89" s="21">
        <v>0</v>
      </c>
      <c r="Q89" s="19">
        <v>0</v>
      </c>
      <c r="R89" s="20">
        <v>0</v>
      </c>
      <c r="S89" s="21">
        <v>0</v>
      </c>
      <c r="T89" s="19">
        <v>0</v>
      </c>
      <c r="U89" s="20">
        <v>0</v>
      </c>
      <c r="V89" s="21">
        <v>0</v>
      </c>
      <c r="W89" s="47">
        <v>124.45</v>
      </c>
      <c r="X89" s="20">
        <v>134.69999999999999</v>
      </c>
      <c r="Y89" s="21">
        <v>259.14999999999998</v>
      </c>
    </row>
    <row r="90" spans="1:25" ht="13">
      <c r="A90" s="2" t="s">
        <v>275</v>
      </c>
      <c r="B90" s="2" t="s">
        <v>89</v>
      </c>
      <c r="C90" s="89" t="s">
        <v>297</v>
      </c>
      <c r="D90" s="129" t="s">
        <v>298</v>
      </c>
      <c r="E90" s="19">
        <v>18371.45</v>
      </c>
      <c r="F90" s="20">
        <v>7634.19</v>
      </c>
      <c r="G90" s="21">
        <v>26005.64</v>
      </c>
      <c r="H90" s="19">
        <v>28217.61</v>
      </c>
      <c r="I90" s="20">
        <v>9249.82</v>
      </c>
      <c r="J90" s="21">
        <v>37467.43</v>
      </c>
      <c r="K90" s="19">
        <v>18577.86</v>
      </c>
      <c r="L90" s="20">
        <v>9403.5300000000007</v>
      </c>
      <c r="M90" s="21">
        <v>27981.39</v>
      </c>
      <c r="N90" s="19">
        <v>22275.58</v>
      </c>
      <c r="O90" s="20">
        <v>7326.5</v>
      </c>
      <c r="P90" s="21">
        <v>29602.080000000002</v>
      </c>
      <c r="Q90" s="19">
        <v>27488.74</v>
      </c>
      <c r="R90" s="20">
        <v>6735.15</v>
      </c>
      <c r="S90" s="21">
        <v>34223.89</v>
      </c>
      <c r="T90" s="19">
        <v>22588.42</v>
      </c>
      <c r="U90" s="20">
        <v>5550.24</v>
      </c>
      <c r="V90" s="21">
        <v>28138.66</v>
      </c>
      <c r="W90" s="47">
        <v>137519.66</v>
      </c>
      <c r="X90" s="20">
        <v>45899.43</v>
      </c>
      <c r="Y90" s="21">
        <v>183419.09</v>
      </c>
    </row>
    <row r="91" spans="1:25" ht="13">
      <c r="A91" s="2" t="s">
        <v>275</v>
      </c>
      <c r="B91" s="2" t="s">
        <v>90</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row>
    <row r="92" spans="1:25" ht="13">
      <c r="A92" s="2" t="s">
        <v>275</v>
      </c>
      <c r="B92" s="2" t="s">
        <v>91</v>
      </c>
      <c r="C92" s="89" t="s">
        <v>297</v>
      </c>
      <c r="D92" s="129" t="s">
        <v>302</v>
      </c>
      <c r="E92" s="19">
        <v>0</v>
      </c>
      <c r="F92" s="20">
        <v>0</v>
      </c>
      <c r="G92" s="21">
        <v>0</v>
      </c>
      <c r="H92" s="19">
        <v>0</v>
      </c>
      <c r="I92" s="20">
        <v>0</v>
      </c>
      <c r="J92" s="21">
        <v>0</v>
      </c>
      <c r="K92" s="19">
        <v>0</v>
      </c>
      <c r="L92" s="20">
        <v>36.15</v>
      </c>
      <c r="M92" s="21">
        <v>36.15</v>
      </c>
      <c r="N92" s="19">
        <v>0</v>
      </c>
      <c r="O92" s="20">
        <v>0</v>
      </c>
      <c r="P92" s="21">
        <v>0</v>
      </c>
      <c r="Q92" s="19">
        <v>0</v>
      </c>
      <c r="R92" s="20">
        <v>0</v>
      </c>
      <c r="S92" s="21">
        <v>0</v>
      </c>
      <c r="T92" s="19">
        <v>0</v>
      </c>
      <c r="U92" s="20">
        <v>0</v>
      </c>
      <c r="V92" s="21">
        <v>0</v>
      </c>
      <c r="W92" s="47">
        <v>0</v>
      </c>
      <c r="X92" s="20">
        <v>36.15</v>
      </c>
      <c r="Y92" s="21">
        <v>36.15</v>
      </c>
    </row>
    <row r="93" spans="1:25" ht="13">
      <c r="A93" s="2" t="s">
        <v>275</v>
      </c>
      <c r="B93" s="2" t="s">
        <v>92</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row>
    <row r="94" spans="1:25" ht="13">
      <c r="A94" s="2" t="s">
        <v>275</v>
      </c>
      <c r="B94" s="2" t="s">
        <v>93</v>
      </c>
      <c r="C94" s="89" t="s">
        <v>297</v>
      </c>
      <c r="D94" s="129" t="s">
        <v>302</v>
      </c>
      <c r="E94" s="19">
        <v>108.7</v>
      </c>
      <c r="F94" s="20">
        <v>61.8</v>
      </c>
      <c r="G94" s="21">
        <v>170.5</v>
      </c>
      <c r="H94" s="19">
        <v>0</v>
      </c>
      <c r="I94" s="20">
        <v>0</v>
      </c>
      <c r="J94" s="21">
        <v>0</v>
      </c>
      <c r="K94" s="19">
        <v>0</v>
      </c>
      <c r="L94" s="20">
        <v>0</v>
      </c>
      <c r="M94" s="21">
        <v>0</v>
      </c>
      <c r="N94" s="19">
        <v>11.6</v>
      </c>
      <c r="O94" s="20">
        <v>102.35</v>
      </c>
      <c r="P94" s="21">
        <v>113.95</v>
      </c>
      <c r="Q94" s="19">
        <v>0</v>
      </c>
      <c r="R94" s="20">
        <v>0</v>
      </c>
      <c r="S94" s="21">
        <v>0</v>
      </c>
      <c r="T94" s="19">
        <v>0</v>
      </c>
      <c r="U94" s="20">
        <v>0</v>
      </c>
      <c r="V94" s="21">
        <v>0</v>
      </c>
      <c r="W94" s="47">
        <v>120.3</v>
      </c>
      <c r="X94" s="20">
        <v>164.15</v>
      </c>
      <c r="Y94" s="21">
        <v>284.45</v>
      </c>
    </row>
    <row r="95" spans="1:25" ht="13">
      <c r="A95" s="2" t="s">
        <v>275</v>
      </c>
      <c r="B95" s="2" t="s">
        <v>94</v>
      </c>
      <c r="C95" s="89" t="s">
        <v>297</v>
      </c>
      <c r="D95" s="129" t="s">
        <v>302</v>
      </c>
      <c r="E95" s="19">
        <v>0</v>
      </c>
      <c r="F95" s="20">
        <v>0</v>
      </c>
      <c r="G95" s="21">
        <v>0</v>
      </c>
      <c r="H95" s="19">
        <v>0.28000000000000003</v>
      </c>
      <c r="I95" s="20">
        <v>0</v>
      </c>
      <c r="J95" s="21">
        <v>0.28000000000000003</v>
      </c>
      <c r="K95" s="19">
        <v>0</v>
      </c>
      <c r="L95" s="20">
        <v>0</v>
      </c>
      <c r="M95" s="21">
        <v>0</v>
      </c>
      <c r="N95" s="19">
        <v>0</v>
      </c>
      <c r="O95" s="20">
        <v>0</v>
      </c>
      <c r="P95" s="21">
        <v>0</v>
      </c>
      <c r="Q95" s="19">
        <v>0</v>
      </c>
      <c r="R95" s="20">
        <v>0</v>
      </c>
      <c r="S95" s="21">
        <v>0</v>
      </c>
      <c r="T95" s="19">
        <v>0</v>
      </c>
      <c r="U95" s="20">
        <v>0</v>
      </c>
      <c r="V95" s="21">
        <v>0</v>
      </c>
      <c r="W95" s="47">
        <v>0.28000000000000003</v>
      </c>
      <c r="X95" s="20">
        <v>0</v>
      </c>
      <c r="Y95" s="21">
        <v>0.28000000000000003</v>
      </c>
    </row>
    <row r="96" spans="1:25" ht="13">
      <c r="A96" s="2" t="s">
        <v>275</v>
      </c>
      <c r="B96" s="2" t="s">
        <v>95</v>
      </c>
      <c r="C96" s="89" t="s">
        <v>297</v>
      </c>
      <c r="D96" s="129" t="s">
        <v>302</v>
      </c>
      <c r="E96" s="19">
        <v>2089.36</v>
      </c>
      <c r="F96" s="20">
        <v>1990.96</v>
      </c>
      <c r="G96" s="21">
        <v>4080.32</v>
      </c>
      <c r="H96" s="19">
        <v>2228.84</v>
      </c>
      <c r="I96" s="20">
        <v>1147.92</v>
      </c>
      <c r="J96" s="21">
        <v>3376.76</v>
      </c>
      <c r="K96" s="19">
        <v>1415.92</v>
      </c>
      <c r="L96" s="20">
        <v>1528.6</v>
      </c>
      <c r="M96" s="21">
        <v>2944.52</v>
      </c>
      <c r="N96" s="19">
        <v>1202.96</v>
      </c>
      <c r="O96" s="20">
        <v>1456.12</v>
      </c>
      <c r="P96" s="21">
        <v>2659.08</v>
      </c>
      <c r="Q96" s="19">
        <v>0</v>
      </c>
      <c r="R96" s="20">
        <v>0</v>
      </c>
      <c r="S96" s="21">
        <v>0</v>
      </c>
      <c r="T96" s="19">
        <v>0</v>
      </c>
      <c r="U96" s="20">
        <v>0</v>
      </c>
      <c r="V96" s="21">
        <v>0</v>
      </c>
      <c r="W96" s="47">
        <v>6937.08</v>
      </c>
      <c r="X96" s="20">
        <v>6123.6</v>
      </c>
      <c r="Y96" s="21">
        <v>13060.68</v>
      </c>
    </row>
    <row r="97" spans="1:25" ht="13">
      <c r="A97" s="2" t="s">
        <v>275</v>
      </c>
      <c r="B97" s="2" t="s">
        <v>96</v>
      </c>
      <c r="C97" s="89" t="s">
        <v>297</v>
      </c>
      <c r="D97" s="129" t="s">
        <v>302</v>
      </c>
      <c r="E97" s="19">
        <v>1330.76</v>
      </c>
      <c r="F97" s="20">
        <v>2730.2</v>
      </c>
      <c r="G97" s="21">
        <v>4060.96</v>
      </c>
      <c r="H97" s="19">
        <v>0</v>
      </c>
      <c r="I97" s="20">
        <v>0</v>
      </c>
      <c r="J97" s="21">
        <v>0</v>
      </c>
      <c r="K97" s="19">
        <v>0</v>
      </c>
      <c r="L97" s="20">
        <v>0</v>
      </c>
      <c r="M97" s="21">
        <v>0</v>
      </c>
      <c r="N97" s="19">
        <v>0</v>
      </c>
      <c r="O97" s="20">
        <v>0</v>
      </c>
      <c r="P97" s="21">
        <v>0</v>
      </c>
      <c r="Q97" s="19">
        <v>272.68</v>
      </c>
      <c r="R97" s="20">
        <v>602.12</v>
      </c>
      <c r="S97" s="21">
        <v>874.8</v>
      </c>
      <c r="T97" s="19">
        <v>589.44000000000005</v>
      </c>
      <c r="U97" s="20">
        <v>445.96</v>
      </c>
      <c r="V97" s="21">
        <v>1035.4000000000001</v>
      </c>
      <c r="W97" s="47">
        <v>2192.88</v>
      </c>
      <c r="X97" s="20">
        <v>3778.28</v>
      </c>
      <c r="Y97" s="21">
        <v>5971.16</v>
      </c>
    </row>
    <row r="98" spans="1:25" ht="13">
      <c r="A98" s="2" t="s">
        <v>275</v>
      </c>
      <c r="B98" s="2" t="s">
        <v>97</v>
      </c>
      <c r="C98" s="89" t="s">
        <v>297</v>
      </c>
      <c r="D98" s="129" t="s">
        <v>302</v>
      </c>
      <c r="E98" s="19">
        <v>1925.8</v>
      </c>
      <c r="F98" s="20">
        <v>1993.12</v>
      </c>
      <c r="G98" s="21">
        <v>3918.92</v>
      </c>
      <c r="H98" s="19">
        <v>1491.96</v>
      </c>
      <c r="I98" s="20">
        <v>1257.4000000000001</v>
      </c>
      <c r="J98" s="21">
        <v>2749.36</v>
      </c>
      <c r="K98" s="19">
        <v>982.96</v>
      </c>
      <c r="L98" s="20">
        <v>1524.44</v>
      </c>
      <c r="M98" s="21">
        <v>2507.4</v>
      </c>
      <c r="N98" s="19">
        <v>560.04</v>
      </c>
      <c r="O98" s="20">
        <v>728.12</v>
      </c>
      <c r="P98" s="21">
        <v>1288.1600000000001</v>
      </c>
      <c r="Q98" s="19">
        <v>688.24</v>
      </c>
      <c r="R98" s="20">
        <v>665.8</v>
      </c>
      <c r="S98" s="21">
        <v>1354.04</v>
      </c>
      <c r="T98" s="19">
        <v>1542.12</v>
      </c>
      <c r="U98" s="20">
        <v>1009.56</v>
      </c>
      <c r="V98" s="21">
        <v>2551.6799999999998</v>
      </c>
      <c r="W98" s="47">
        <v>7191.12</v>
      </c>
      <c r="X98" s="20">
        <v>7178.44</v>
      </c>
      <c r="Y98" s="21">
        <v>14369.56</v>
      </c>
    </row>
    <row r="99" spans="1:25" ht="13">
      <c r="A99" s="2" t="s">
        <v>276</v>
      </c>
      <c r="B99" s="2" t="s">
        <v>98</v>
      </c>
      <c r="C99" s="89" t="s">
        <v>297</v>
      </c>
      <c r="D99" s="129" t="s">
        <v>302</v>
      </c>
      <c r="E99" s="19">
        <v>472.28</v>
      </c>
      <c r="F99" s="20">
        <v>3233.52</v>
      </c>
      <c r="G99" s="21">
        <v>3705.8</v>
      </c>
      <c r="H99" s="19">
        <v>507.1</v>
      </c>
      <c r="I99" s="20">
        <v>1549.62</v>
      </c>
      <c r="J99" s="21">
        <v>2056.7199999999998</v>
      </c>
      <c r="K99" s="19">
        <v>673.58</v>
      </c>
      <c r="L99" s="20">
        <v>1608.76</v>
      </c>
      <c r="M99" s="21">
        <v>2282.34</v>
      </c>
      <c r="N99" s="19">
        <v>5134.9799999999996</v>
      </c>
      <c r="O99" s="20">
        <v>10.199999999999999</v>
      </c>
      <c r="P99" s="21">
        <v>5145.18</v>
      </c>
      <c r="Q99" s="19">
        <v>10338.219999999999</v>
      </c>
      <c r="R99" s="20">
        <v>0.02</v>
      </c>
      <c r="S99" s="21">
        <v>10338.24</v>
      </c>
      <c r="T99" s="19">
        <v>9244.74</v>
      </c>
      <c r="U99" s="20">
        <v>0</v>
      </c>
      <c r="V99" s="21">
        <v>9244.74</v>
      </c>
      <c r="W99" s="47">
        <v>26370.9</v>
      </c>
      <c r="X99" s="20">
        <v>6402.12</v>
      </c>
      <c r="Y99" s="21">
        <v>32773.019999999997</v>
      </c>
    </row>
    <row r="100" spans="1:25" ht="13">
      <c r="A100" s="2" t="s">
        <v>277</v>
      </c>
      <c r="B100" s="2" t="s">
        <v>99</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7148.9</v>
      </c>
      <c r="R100" s="20">
        <v>2755.6</v>
      </c>
      <c r="S100" s="21">
        <v>9904.5</v>
      </c>
      <c r="T100" s="19">
        <v>29975.599999999999</v>
      </c>
      <c r="U100" s="20">
        <v>3817.9</v>
      </c>
      <c r="V100" s="21">
        <v>33793.5</v>
      </c>
      <c r="W100" s="47">
        <v>37124.5</v>
      </c>
      <c r="X100" s="20">
        <v>6573.5</v>
      </c>
      <c r="Y100" s="21">
        <v>43698</v>
      </c>
    </row>
    <row r="101" spans="1:25" ht="13">
      <c r="A101" s="2" t="s">
        <v>277</v>
      </c>
      <c r="B101" s="2" t="s">
        <v>100</v>
      </c>
      <c r="C101" s="89" t="s">
        <v>297</v>
      </c>
      <c r="D101" s="129" t="s">
        <v>302</v>
      </c>
      <c r="E101" s="19">
        <v>24145.85</v>
      </c>
      <c r="F101" s="20">
        <v>4127.1000000000004</v>
      </c>
      <c r="G101" s="21">
        <v>28272.95</v>
      </c>
      <c r="H101" s="19">
        <v>13604.75</v>
      </c>
      <c r="I101" s="20">
        <v>4894.3</v>
      </c>
      <c r="J101" s="21">
        <v>18499.05</v>
      </c>
      <c r="K101" s="19">
        <v>7521.55</v>
      </c>
      <c r="L101" s="20">
        <v>2972.6</v>
      </c>
      <c r="M101" s="21">
        <v>10494.15</v>
      </c>
      <c r="N101" s="19">
        <v>24414.2</v>
      </c>
      <c r="O101" s="20">
        <v>3975.2</v>
      </c>
      <c r="P101" s="21">
        <v>28389.4</v>
      </c>
      <c r="Q101" s="19">
        <v>17225.849999999999</v>
      </c>
      <c r="R101" s="20">
        <v>3904.5</v>
      </c>
      <c r="S101" s="21">
        <v>21130.35</v>
      </c>
      <c r="T101" s="19">
        <v>6496.4</v>
      </c>
      <c r="U101" s="20">
        <v>628.35</v>
      </c>
      <c r="V101" s="21">
        <v>7124.75</v>
      </c>
      <c r="W101" s="47">
        <v>93408.6</v>
      </c>
      <c r="X101" s="20">
        <v>20502.05</v>
      </c>
      <c r="Y101" s="21">
        <v>113910.65</v>
      </c>
    </row>
    <row r="102" spans="1:25" ht="13">
      <c r="A102" s="2" t="s">
        <v>277</v>
      </c>
      <c r="B102" s="2" t="s">
        <v>101</v>
      </c>
      <c r="C102" s="89" t="s">
        <v>297</v>
      </c>
      <c r="D102" s="129" t="s">
        <v>303</v>
      </c>
      <c r="E102" s="19">
        <v>22047.75</v>
      </c>
      <c r="F102" s="20">
        <v>7951.75</v>
      </c>
      <c r="G102" s="21">
        <v>29999.5</v>
      </c>
      <c r="H102" s="19">
        <v>41759.15</v>
      </c>
      <c r="I102" s="20">
        <v>5755.55</v>
      </c>
      <c r="J102" s="21">
        <v>47514.7</v>
      </c>
      <c r="K102" s="19">
        <v>1912.8</v>
      </c>
      <c r="L102" s="20">
        <v>180.15</v>
      </c>
      <c r="M102" s="21">
        <v>2092.9499999999998</v>
      </c>
      <c r="N102" s="19">
        <v>0</v>
      </c>
      <c r="O102" s="20">
        <v>0</v>
      </c>
      <c r="P102" s="21">
        <v>0</v>
      </c>
      <c r="Q102" s="19">
        <v>7.45</v>
      </c>
      <c r="R102" s="20">
        <v>0</v>
      </c>
      <c r="S102" s="21">
        <v>7.45</v>
      </c>
      <c r="T102" s="19">
        <v>10.85</v>
      </c>
      <c r="U102" s="20">
        <v>0</v>
      </c>
      <c r="V102" s="21">
        <v>10.85</v>
      </c>
      <c r="W102" s="47">
        <v>65738</v>
      </c>
      <c r="X102" s="20">
        <v>13887.45</v>
      </c>
      <c r="Y102" s="21">
        <v>79625.45</v>
      </c>
    </row>
    <row r="103" spans="1:25" ht="13">
      <c r="A103" s="2" t="s">
        <v>277</v>
      </c>
      <c r="B103" s="2" t="s">
        <v>102</v>
      </c>
      <c r="C103" s="89" t="s">
        <v>297</v>
      </c>
      <c r="D103" s="129" t="s">
        <v>303</v>
      </c>
      <c r="E103" s="19">
        <v>4977.5</v>
      </c>
      <c r="F103" s="20">
        <v>244</v>
      </c>
      <c r="G103" s="21">
        <v>5221.5</v>
      </c>
      <c r="H103" s="19">
        <v>36807.35</v>
      </c>
      <c r="I103" s="20">
        <v>3103.7</v>
      </c>
      <c r="J103" s="21">
        <v>39911.050000000003</v>
      </c>
      <c r="K103" s="19">
        <v>7754.2</v>
      </c>
      <c r="L103" s="20">
        <v>471.4</v>
      </c>
      <c r="M103" s="21">
        <v>8225.6</v>
      </c>
      <c r="N103" s="19">
        <v>13481.3</v>
      </c>
      <c r="O103" s="20">
        <v>4320.8500000000004</v>
      </c>
      <c r="P103" s="21">
        <v>17802.150000000001</v>
      </c>
      <c r="Q103" s="19">
        <v>39050.449999999997</v>
      </c>
      <c r="R103" s="20">
        <v>2596.6</v>
      </c>
      <c r="S103" s="21">
        <v>41647.050000000003</v>
      </c>
      <c r="T103" s="19">
        <v>17163.55</v>
      </c>
      <c r="U103" s="20">
        <v>5461.15</v>
      </c>
      <c r="V103" s="21">
        <v>22624.7</v>
      </c>
      <c r="W103" s="47">
        <v>119234.35</v>
      </c>
      <c r="X103" s="20">
        <v>16197.7</v>
      </c>
      <c r="Y103" s="21">
        <v>135432.04999999999</v>
      </c>
    </row>
    <row r="104" spans="1:25" ht="13">
      <c r="A104" s="2" t="s">
        <v>277</v>
      </c>
      <c r="B104" s="2" t="s">
        <v>103</v>
      </c>
      <c r="C104" s="89" t="s">
        <v>297</v>
      </c>
      <c r="D104" s="129" t="s">
        <v>303</v>
      </c>
      <c r="E104" s="19">
        <v>23973.200000000001</v>
      </c>
      <c r="F104" s="20">
        <v>7041.5</v>
      </c>
      <c r="G104" s="21">
        <v>31014.7</v>
      </c>
      <c r="H104" s="19">
        <v>26531.45</v>
      </c>
      <c r="I104" s="20">
        <v>27368.45</v>
      </c>
      <c r="J104" s="21">
        <v>53899.9</v>
      </c>
      <c r="K104" s="19">
        <v>29463.25</v>
      </c>
      <c r="L104" s="20">
        <v>13781.1</v>
      </c>
      <c r="M104" s="21">
        <v>43244.35</v>
      </c>
      <c r="N104" s="19">
        <v>23241.15</v>
      </c>
      <c r="O104" s="20">
        <v>7319.85</v>
      </c>
      <c r="P104" s="21">
        <v>30561</v>
      </c>
      <c r="Q104" s="19">
        <v>37557.4</v>
      </c>
      <c r="R104" s="20">
        <v>17920.8</v>
      </c>
      <c r="S104" s="21">
        <v>55478.2</v>
      </c>
      <c r="T104" s="19">
        <v>19450.75</v>
      </c>
      <c r="U104" s="20">
        <v>8880.2000000000007</v>
      </c>
      <c r="V104" s="21">
        <v>28330.95</v>
      </c>
      <c r="W104" s="47">
        <v>160217.20000000001</v>
      </c>
      <c r="X104" s="20">
        <v>82311.899999999994</v>
      </c>
      <c r="Y104" s="21">
        <v>242529.1</v>
      </c>
    </row>
    <row r="105" spans="1:25" ht="13">
      <c r="A105" s="2" t="s">
        <v>277</v>
      </c>
      <c r="B105" s="2" t="s">
        <v>104</v>
      </c>
      <c r="C105" s="89" t="s">
        <v>297</v>
      </c>
      <c r="D105" s="129" t="s">
        <v>303</v>
      </c>
      <c r="E105" s="19">
        <v>0</v>
      </c>
      <c r="F105" s="20">
        <v>0</v>
      </c>
      <c r="G105" s="21">
        <v>0</v>
      </c>
      <c r="H105" s="19">
        <v>0</v>
      </c>
      <c r="I105" s="20">
        <v>0</v>
      </c>
      <c r="J105" s="21">
        <v>0</v>
      </c>
      <c r="K105" s="19">
        <v>0</v>
      </c>
      <c r="L105" s="20">
        <v>0</v>
      </c>
      <c r="M105" s="21">
        <v>0</v>
      </c>
      <c r="N105" s="19">
        <v>0</v>
      </c>
      <c r="O105" s="20">
        <v>0</v>
      </c>
      <c r="P105" s="21">
        <v>0</v>
      </c>
      <c r="Q105" s="19">
        <v>0</v>
      </c>
      <c r="R105" s="20">
        <v>0</v>
      </c>
      <c r="S105" s="21">
        <v>0</v>
      </c>
      <c r="T105" s="19">
        <v>0</v>
      </c>
      <c r="U105" s="20">
        <v>7.4</v>
      </c>
      <c r="V105" s="21">
        <v>7.4</v>
      </c>
      <c r="W105" s="47">
        <v>0</v>
      </c>
      <c r="X105" s="20">
        <v>7.4</v>
      </c>
      <c r="Y105" s="21">
        <v>7.4</v>
      </c>
    </row>
    <row r="106" spans="1:25" ht="13">
      <c r="A106" s="2" t="s">
        <v>277</v>
      </c>
      <c r="B106" s="2" t="s">
        <v>105</v>
      </c>
      <c r="C106" s="89" t="s">
        <v>297</v>
      </c>
      <c r="D106" s="129" t="s">
        <v>302</v>
      </c>
      <c r="E106" s="19">
        <v>10587.65</v>
      </c>
      <c r="F106" s="20">
        <v>3950.75</v>
      </c>
      <c r="G106" s="21">
        <v>14538.4</v>
      </c>
      <c r="H106" s="19">
        <v>14314.5</v>
      </c>
      <c r="I106" s="20">
        <v>3912.7</v>
      </c>
      <c r="J106" s="21">
        <v>18227.2</v>
      </c>
      <c r="K106" s="19">
        <v>10549.05</v>
      </c>
      <c r="L106" s="20">
        <v>4563.3999999999996</v>
      </c>
      <c r="M106" s="21">
        <v>15112.45</v>
      </c>
      <c r="N106" s="19">
        <v>665.75</v>
      </c>
      <c r="O106" s="20">
        <v>343.35</v>
      </c>
      <c r="P106" s="21">
        <v>1009.1</v>
      </c>
      <c r="Q106" s="19">
        <v>17117.25</v>
      </c>
      <c r="R106" s="20">
        <v>3237.4</v>
      </c>
      <c r="S106" s="21">
        <v>20354.650000000001</v>
      </c>
      <c r="T106" s="19">
        <v>16025.6</v>
      </c>
      <c r="U106" s="20">
        <v>3910.65</v>
      </c>
      <c r="V106" s="21">
        <v>19936.25</v>
      </c>
      <c r="W106" s="47">
        <v>69259.8</v>
      </c>
      <c r="X106" s="20">
        <v>19918.25</v>
      </c>
      <c r="Y106" s="21">
        <v>89178.05</v>
      </c>
    </row>
    <row r="107" spans="1:25" ht="13">
      <c r="A107" s="2" t="s">
        <v>277</v>
      </c>
      <c r="B107" s="2" t="s">
        <v>106</v>
      </c>
      <c r="C107" s="89" t="s">
        <v>297</v>
      </c>
      <c r="D107" s="129" t="s">
        <v>302</v>
      </c>
      <c r="E107" s="19">
        <v>11279.8</v>
      </c>
      <c r="F107" s="20">
        <v>5153.3</v>
      </c>
      <c r="G107" s="21">
        <v>16433.099999999999</v>
      </c>
      <c r="H107" s="19">
        <v>11968.35</v>
      </c>
      <c r="I107" s="20">
        <v>4049.9</v>
      </c>
      <c r="J107" s="21">
        <v>16018.25</v>
      </c>
      <c r="K107" s="19">
        <v>14609.95</v>
      </c>
      <c r="L107" s="20">
        <v>4441.5</v>
      </c>
      <c r="M107" s="21">
        <v>19051.45</v>
      </c>
      <c r="N107" s="19">
        <v>15360.4</v>
      </c>
      <c r="O107" s="20">
        <v>4163.6000000000004</v>
      </c>
      <c r="P107" s="21">
        <v>19524</v>
      </c>
      <c r="Q107" s="19">
        <v>17226.150000000001</v>
      </c>
      <c r="R107" s="20">
        <v>4493.3999999999996</v>
      </c>
      <c r="S107" s="21">
        <v>21719.55</v>
      </c>
      <c r="T107" s="19">
        <v>15945.45</v>
      </c>
      <c r="U107" s="20">
        <v>4238.1000000000004</v>
      </c>
      <c r="V107" s="21">
        <v>20183.55</v>
      </c>
      <c r="W107" s="47">
        <v>86390.1</v>
      </c>
      <c r="X107" s="20">
        <v>26539.8</v>
      </c>
      <c r="Y107" s="21">
        <v>112929.9</v>
      </c>
    </row>
    <row r="108" spans="1:25" ht="13">
      <c r="A108" s="2" t="s">
        <v>277</v>
      </c>
      <c r="B108" s="2" t="s">
        <v>107</v>
      </c>
      <c r="C108" s="89" t="s">
        <v>297</v>
      </c>
      <c r="D108" s="129" t="s">
        <v>303</v>
      </c>
      <c r="E108" s="19">
        <v>25553.3</v>
      </c>
      <c r="F108" s="20">
        <v>9479.0499999999993</v>
      </c>
      <c r="G108" s="21">
        <v>35032.35</v>
      </c>
      <c r="H108" s="19">
        <v>37032.65</v>
      </c>
      <c r="I108" s="20">
        <v>1663.3</v>
      </c>
      <c r="J108" s="21">
        <v>38695.949999999997</v>
      </c>
      <c r="K108" s="19">
        <v>18222.45</v>
      </c>
      <c r="L108" s="20">
        <v>4422.2</v>
      </c>
      <c r="M108" s="21">
        <v>22644.65</v>
      </c>
      <c r="N108" s="19">
        <v>10687.65</v>
      </c>
      <c r="O108" s="20">
        <v>2215.0500000000002</v>
      </c>
      <c r="P108" s="21">
        <v>12902.7</v>
      </c>
      <c r="Q108" s="19">
        <v>10877.8</v>
      </c>
      <c r="R108" s="20">
        <v>3350.15</v>
      </c>
      <c r="S108" s="21">
        <v>14227.95</v>
      </c>
      <c r="T108" s="19">
        <v>19882.75</v>
      </c>
      <c r="U108" s="20">
        <v>2682.8</v>
      </c>
      <c r="V108" s="21">
        <v>22565.55</v>
      </c>
      <c r="W108" s="47">
        <v>122256.6</v>
      </c>
      <c r="X108" s="20">
        <v>23812.55</v>
      </c>
      <c r="Y108" s="21">
        <v>146069.15</v>
      </c>
    </row>
    <row r="109" spans="1:25" ht="13">
      <c r="A109" s="2" t="s">
        <v>277</v>
      </c>
      <c r="B109" s="2" t="s">
        <v>108</v>
      </c>
      <c r="C109" s="89" t="s">
        <v>297</v>
      </c>
      <c r="D109" s="129" t="s">
        <v>303</v>
      </c>
      <c r="E109" s="19">
        <v>0</v>
      </c>
      <c r="F109" s="20">
        <v>0</v>
      </c>
      <c r="G109" s="21">
        <v>0</v>
      </c>
      <c r="H109" s="19">
        <v>0</v>
      </c>
      <c r="I109" s="20">
        <v>0</v>
      </c>
      <c r="J109" s="21">
        <v>0</v>
      </c>
      <c r="K109" s="19">
        <v>13045.35</v>
      </c>
      <c r="L109" s="20">
        <v>3889.8</v>
      </c>
      <c r="M109" s="21">
        <v>16935.150000000001</v>
      </c>
      <c r="N109" s="19">
        <v>17350.650000000001</v>
      </c>
      <c r="O109" s="20">
        <v>3224.9</v>
      </c>
      <c r="P109" s="21">
        <v>20575.55</v>
      </c>
      <c r="Q109" s="19">
        <v>27562.3</v>
      </c>
      <c r="R109" s="20">
        <v>3792.95</v>
      </c>
      <c r="S109" s="21">
        <v>31355.25</v>
      </c>
      <c r="T109" s="19">
        <v>19397</v>
      </c>
      <c r="U109" s="20">
        <v>3414.5</v>
      </c>
      <c r="V109" s="21">
        <v>22811.5</v>
      </c>
      <c r="W109" s="47">
        <v>77355.3</v>
      </c>
      <c r="X109" s="20">
        <v>14322.15</v>
      </c>
      <c r="Y109" s="21">
        <v>91677.45</v>
      </c>
    </row>
    <row r="110" spans="1:25" ht="13">
      <c r="A110" s="2" t="s">
        <v>277</v>
      </c>
      <c r="B110" s="2" t="s">
        <v>109</v>
      </c>
      <c r="C110" s="89" t="s">
        <v>297</v>
      </c>
      <c r="D110" s="129" t="s">
        <v>304</v>
      </c>
      <c r="E110" s="19">
        <v>76383.7</v>
      </c>
      <c r="F110" s="20">
        <v>0.4</v>
      </c>
      <c r="G110" s="21">
        <v>76384.100000000006</v>
      </c>
      <c r="H110" s="19">
        <v>50443.95</v>
      </c>
      <c r="I110" s="20">
        <v>0.05</v>
      </c>
      <c r="J110" s="21">
        <v>50444</v>
      </c>
      <c r="K110" s="19">
        <v>70033.899999999994</v>
      </c>
      <c r="L110" s="20">
        <v>73.400000000000006</v>
      </c>
      <c r="M110" s="21">
        <v>70107.3</v>
      </c>
      <c r="N110" s="19">
        <v>58346.25</v>
      </c>
      <c r="O110" s="20">
        <v>172.7</v>
      </c>
      <c r="P110" s="21">
        <v>58518.95</v>
      </c>
      <c r="Q110" s="19">
        <v>71326.649999999994</v>
      </c>
      <c r="R110" s="20">
        <v>782.5</v>
      </c>
      <c r="S110" s="21">
        <v>72109.149999999994</v>
      </c>
      <c r="T110" s="19">
        <v>42860.2</v>
      </c>
      <c r="U110" s="20">
        <v>1386</v>
      </c>
      <c r="V110" s="21">
        <v>44246.2</v>
      </c>
      <c r="W110" s="47">
        <v>369394.65</v>
      </c>
      <c r="X110" s="20">
        <v>2415.0500000000002</v>
      </c>
      <c r="Y110" s="21">
        <v>371809.7</v>
      </c>
    </row>
    <row r="111" spans="1:25" ht="13">
      <c r="A111" s="2" t="s">
        <v>277</v>
      </c>
      <c r="B111" s="2" t="s">
        <v>110</v>
      </c>
      <c r="C111" s="89" t="s">
        <v>297</v>
      </c>
      <c r="D111" s="129" t="s">
        <v>304</v>
      </c>
      <c r="E111" s="19">
        <v>62205.55</v>
      </c>
      <c r="F111" s="20">
        <v>20.75</v>
      </c>
      <c r="G111" s="21">
        <v>62226.3</v>
      </c>
      <c r="H111" s="19">
        <v>70252.850000000006</v>
      </c>
      <c r="I111" s="20">
        <v>167.05</v>
      </c>
      <c r="J111" s="21">
        <v>70419.899999999994</v>
      </c>
      <c r="K111" s="19">
        <v>59156.2</v>
      </c>
      <c r="L111" s="20">
        <v>8.1</v>
      </c>
      <c r="M111" s="21">
        <v>59164.3</v>
      </c>
      <c r="N111" s="19">
        <v>54170.05</v>
      </c>
      <c r="O111" s="20">
        <v>371.3</v>
      </c>
      <c r="P111" s="21">
        <v>54541.35</v>
      </c>
      <c r="Q111" s="19">
        <v>0</v>
      </c>
      <c r="R111" s="20">
        <v>0</v>
      </c>
      <c r="S111" s="21">
        <v>0</v>
      </c>
      <c r="T111" s="19">
        <v>36047.4</v>
      </c>
      <c r="U111" s="20">
        <v>715.5</v>
      </c>
      <c r="V111" s="21">
        <v>36762.9</v>
      </c>
      <c r="W111" s="47">
        <v>281832.05</v>
      </c>
      <c r="X111" s="20">
        <v>1282.7</v>
      </c>
      <c r="Y111" s="21">
        <v>283114.75</v>
      </c>
    </row>
    <row r="112" spans="1:25" ht="13">
      <c r="A112" s="2" t="s">
        <v>277</v>
      </c>
      <c r="B112" s="2" t="s">
        <v>111</v>
      </c>
      <c r="C112" s="89" t="s">
        <v>297</v>
      </c>
      <c r="D112" s="129" t="s">
        <v>298</v>
      </c>
      <c r="E112" s="19">
        <v>0</v>
      </c>
      <c r="F112" s="20">
        <v>0</v>
      </c>
      <c r="G112" s="21">
        <v>0</v>
      </c>
      <c r="H112" s="19">
        <v>0</v>
      </c>
      <c r="I112" s="20">
        <v>0</v>
      </c>
      <c r="J112" s="21">
        <v>0</v>
      </c>
      <c r="K112" s="19">
        <v>0</v>
      </c>
      <c r="L112" s="20">
        <v>9.25</v>
      </c>
      <c r="M112" s="21">
        <v>9.25</v>
      </c>
      <c r="N112" s="19">
        <v>0</v>
      </c>
      <c r="O112" s="20">
        <v>14.35</v>
      </c>
      <c r="P112" s="21">
        <v>14.35</v>
      </c>
      <c r="Q112" s="19">
        <v>0</v>
      </c>
      <c r="R112" s="20">
        <v>0</v>
      </c>
      <c r="S112" s="21">
        <v>0</v>
      </c>
      <c r="T112" s="19">
        <v>0</v>
      </c>
      <c r="U112" s="20">
        <v>0</v>
      </c>
      <c r="V112" s="21">
        <v>0</v>
      </c>
      <c r="W112" s="47">
        <v>0</v>
      </c>
      <c r="X112" s="20">
        <v>23.6</v>
      </c>
      <c r="Y112" s="21">
        <v>23.6</v>
      </c>
    </row>
    <row r="113" spans="1:25" ht="13">
      <c r="A113" s="2" t="s">
        <v>277</v>
      </c>
      <c r="B113" s="2" t="s">
        <v>112</v>
      </c>
      <c r="C113" s="89" t="s">
        <v>297</v>
      </c>
      <c r="D113" s="129" t="s">
        <v>298</v>
      </c>
      <c r="E113" s="19">
        <v>0</v>
      </c>
      <c r="F113" s="20">
        <v>0</v>
      </c>
      <c r="G113" s="21">
        <v>0</v>
      </c>
      <c r="H113" s="19">
        <v>0</v>
      </c>
      <c r="I113" s="20">
        <v>0</v>
      </c>
      <c r="J113" s="21">
        <v>0</v>
      </c>
      <c r="K113" s="19">
        <v>0</v>
      </c>
      <c r="L113" s="20">
        <v>0</v>
      </c>
      <c r="M113" s="21">
        <v>0</v>
      </c>
      <c r="N113" s="19">
        <v>0</v>
      </c>
      <c r="O113" s="20">
        <v>0</v>
      </c>
      <c r="P113" s="21">
        <v>0</v>
      </c>
      <c r="Q113" s="19">
        <v>0</v>
      </c>
      <c r="R113" s="20">
        <v>0</v>
      </c>
      <c r="S113" s="21">
        <v>0</v>
      </c>
      <c r="T113" s="19">
        <v>87.95</v>
      </c>
      <c r="U113" s="20">
        <v>1019</v>
      </c>
      <c r="V113" s="21">
        <v>1106.95</v>
      </c>
      <c r="W113" s="47">
        <v>87.95</v>
      </c>
      <c r="X113" s="20">
        <v>1019</v>
      </c>
      <c r="Y113" s="21">
        <v>1106.95</v>
      </c>
    </row>
    <row r="114" spans="1:25" ht="13">
      <c r="A114" s="2" t="s">
        <v>277</v>
      </c>
      <c r="B114" s="2" t="s">
        <v>113</v>
      </c>
      <c r="C114" s="89" t="s">
        <v>297</v>
      </c>
      <c r="D114" s="129" t="s">
        <v>304</v>
      </c>
      <c r="E114" s="19">
        <v>28301.35</v>
      </c>
      <c r="F114" s="20">
        <v>3142.75</v>
      </c>
      <c r="G114" s="21">
        <v>31444.1</v>
      </c>
      <c r="H114" s="19">
        <v>21934.9</v>
      </c>
      <c r="I114" s="20">
        <v>4263</v>
      </c>
      <c r="J114" s="21">
        <v>26197.9</v>
      </c>
      <c r="K114" s="19">
        <v>15225</v>
      </c>
      <c r="L114" s="20">
        <v>8545.5499999999993</v>
      </c>
      <c r="M114" s="21">
        <v>23770.55</v>
      </c>
      <c r="N114" s="19">
        <v>9429.5499999999993</v>
      </c>
      <c r="O114" s="20">
        <v>16414.7</v>
      </c>
      <c r="P114" s="21">
        <v>25844.25</v>
      </c>
      <c r="Q114" s="19">
        <v>13864.6</v>
      </c>
      <c r="R114" s="20">
        <v>10481.549999999999</v>
      </c>
      <c r="S114" s="21">
        <v>24346.15</v>
      </c>
      <c r="T114" s="19">
        <v>1636.3</v>
      </c>
      <c r="U114" s="20">
        <v>922.6</v>
      </c>
      <c r="V114" s="21">
        <v>2558.9</v>
      </c>
      <c r="W114" s="47">
        <v>90391.7</v>
      </c>
      <c r="X114" s="20">
        <v>43770.15</v>
      </c>
      <c r="Y114" s="21">
        <v>134161.85</v>
      </c>
    </row>
    <row r="115" spans="1:25" ht="13">
      <c r="A115" s="2" t="s">
        <v>277</v>
      </c>
      <c r="B115" s="2" t="s">
        <v>114</v>
      </c>
      <c r="C115" s="89" t="s">
        <v>297</v>
      </c>
      <c r="D115" s="129" t="s">
        <v>304</v>
      </c>
      <c r="E115" s="19">
        <v>41790.449999999997</v>
      </c>
      <c r="F115" s="20">
        <v>1194.2</v>
      </c>
      <c r="G115" s="21">
        <v>42984.65</v>
      </c>
      <c r="H115" s="19">
        <v>39644.699999999997</v>
      </c>
      <c r="I115" s="20">
        <v>5257.45</v>
      </c>
      <c r="J115" s="21">
        <v>44902.15</v>
      </c>
      <c r="K115" s="19">
        <v>21167.55</v>
      </c>
      <c r="L115" s="20">
        <v>5621.3</v>
      </c>
      <c r="M115" s="21">
        <v>26788.85</v>
      </c>
      <c r="N115" s="19">
        <v>10693.5</v>
      </c>
      <c r="O115" s="20">
        <v>14443.55</v>
      </c>
      <c r="P115" s="21">
        <v>25137.05</v>
      </c>
      <c r="Q115" s="19">
        <v>10612.1</v>
      </c>
      <c r="R115" s="20">
        <v>14796</v>
      </c>
      <c r="S115" s="21">
        <v>25408.1</v>
      </c>
      <c r="T115" s="19">
        <v>13295.95</v>
      </c>
      <c r="U115" s="20">
        <v>19918</v>
      </c>
      <c r="V115" s="21">
        <v>33213.949999999997</v>
      </c>
      <c r="W115" s="47">
        <v>137204.25</v>
      </c>
      <c r="X115" s="20">
        <v>61230.5</v>
      </c>
      <c r="Y115" s="21">
        <v>198434.75</v>
      </c>
    </row>
    <row r="116" spans="1:25" ht="13">
      <c r="A116" s="2" t="s">
        <v>278</v>
      </c>
      <c r="B116" s="2" t="s">
        <v>115</v>
      </c>
      <c r="C116" s="89" t="s">
        <v>297</v>
      </c>
      <c r="D116" s="129" t="s">
        <v>303</v>
      </c>
      <c r="E116" s="19">
        <v>11035.75</v>
      </c>
      <c r="F116" s="20">
        <v>430.5</v>
      </c>
      <c r="G116" s="21">
        <v>11466.25</v>
      </c>
      <c r="H116" s="19">
        <v>24731.95</v>
      </c>
      <c r="I116" s="20">
        <v>462.75</v>
      </c>
      <c r="J116" s="21">
        <v>25194.7</v>
      </c>
      <c r="K116" s="19">
        <v>20226.75</v>
      </c>
      <c r="L116" s="20">
        <v>902.35</v>
      </c>
      <c r="M116" s="21">
        <v>21129.1</v>
      </c>
      <c r="N116" s="19">
        <v>24847.15</v>
      </c>
      <c r="O116" s="20">
        <v>680</v>
      </c>
      <c r="P116" s="21">
        <v>25527.15</v>
      </c>
      <c r="Q116" s="19">
        <v>25425.25</v>
      </c>
      <c r="R116" s="20">
        <v>299.10000000000002</v>
      </c>
      <c r="S116" s="21">
        <v>25724.35</v>
      </c>
      <c r="T116" s="19">
        <v>14827.65</v>
      </c>
      <c r="U116" s="20">
        <v>914.15</v>
      </c>
      <c r="V116" s="21">
        <v>15741.8</v>
      </c>
      <c r="W116" s="47">
        <v>121094.5</v>
      </c>
      <c r="X116" s="20">
        <v>3688.85</v>
      </c>
      <c r="Y116" s="21">
        <v>124783.35</v>
      </c>
    </row>
    <row r="117" spans="1:25" ht="13">
      <c r="A117" s="2" t="s">
        <v>278</v>
      </c>
      <c r="B117" s="2" t="s">
        <v>116</v>
      </c>
      <c r="C117" s="89" t="s">
        <v>297</v>
      </c>
      <c r="D117" s="129" t="s">
        <v>303</v>
      </c>
      <c r="E117" s="19">
        <v>13921.75</v>
      </c>
      <c r="F117" s="20">
        <v>1385.25</v>
      </c>
      <c r="G117" s="21">
        <v>15307</v>
      </c>
      <c r="H117" s="19">
        <v>25120.55</v>
      </c>
      <c r="I117" s="20">
        <v>48.7</v>
      </c>
      <c r="J117" s="21">
        <v>25169.25</v>
      </c>
      <c r="K117" s="19">
        <v>15383.65</v>
      </c>
      <c r="L117" s="20">
        <v>274.89999999999998</v>
      </c>
      <c r="M117" s="21">
        <v>15658.55</v>
      </c>
      <c r="N117" s="19">
        <v>16401.75</v>
      </c>
      <c r="O117" s="20">
        <v>108.75</v>
      </c>
      <c r="P117" s="21">
        <v>16510.5</v>
      </c>
      <c r="Q117" s="19">
        <v>16170.65</v>
      </c>
      <c r="R117" s="20">
        <v>29.8</v>
      </c>
      <c r="S117" s="21">
        <v>16200.45</v>
      </c>
      <c r="T117" s="19">
        <v>11233</v>
      </c>
      <c r="U117" s="20">
        <v>2241.75</v>
      </c>
      <c r="V117" s="21">
        <v>13474.75</v>
      </c>
      <c r="W117" s="47">
        <v>98231.35</v>
      </c>
      <c r="X117" s="20">
        <v>4089.15</v>
      </c>
      <c r="Y117" s="21">
        <v>102320.5</v>
      </c>
    </row>
    <row r="118" spans="1:25" ht="13">
      <c r="A118" s="2" t="s">
        <v>278</v>
      </c>
      <c r="B118" s="2" t="s">
        <v>117</v>
      </c>
      <c r="C118" s="89" t="s">
        <v>297</v>
      </c>
      <c r="D118" s="129" t="s">
        <v>303</v>
      </c>
      <c r="E118" s="19">
        <v>0</v>
      </c>
      <c r="F118" s="20">
        <v>0</v>
      </c>
      <c r="G118" s="21">
        <v>0</v>
      </c>
      <c r="H118" s="19">
        <v>60.1</v>
      </c>
      <c r="I118" s="20">
        <v>0</v>
      </c>
      <c r="J118" s="21">
        <v>60.1</v>
      </c>
      <c r="K118" s="19">
        <v>631.25</v>
      </c>
      <c r="L118" s="20">
        <v>0</v>
      </c>
      <c r="M118" s="21">
        <v>631.25</v>
      </c>
      <c r="N118" s="19">
        <v>729.5</v>
      </c>
      <c r="O118" s="20">
        <v>0</v>
      </c>
      <c r="P118" s="21">
        <v>729.5</v>
      </c>
      <c r="Q118" s="19">
        <v>734.8</v>
      </c>
      <c r="R118" s="20">
        <v>0</v>
      </c>
      <c r="S118" s="21">
        <v>734.8</v>
      </c>
      <c r="T118" s="19">
        <v>831.3</v>
      </c>
      <c r="U118" s="20">
        <v>0</v>
      </c>
      <c r="V118" s="21">
        <v>831.3</v>
      </c>
      <c r="W118" s="47">
        <v>2986.95</v>
      </c>
      <c r="X118" s="20">
        <v>0</v>
      </c>
      <c r="Y118" s="21">
        <v>2986.95</v>
      </c>
    </row>
    <row r="119" spans="1:25" ht="13">
      <c r="A119" s="2" t="s">
        <v>278</v>
      </c>
      <c r="B119" s="2" t="s">
        <v>118</v>
      </c>
      <c r="C119" s="89" t="s">
        <v>297</v>
      </c>
      <c r="D119" s="129" t="s">
        <v>303</v>
      </c>
      <c r="E119" s="19">
        <v>7116.7</v>
      </c>
      <c r="F119" s="20">
        <v>550.1</v>
      </c>
      <c r="G119" s="21">
        <v>7666.8</v>
      </c>
      <c r="H119" s="19">
        <v>6892.7</v>
      </c>
      <c r="I119" s="20">
        <v>634.20000000000005</v>
      </c>
      <c r="J119" s="21">
        <v>7526.9</v>
      </c>
      <c r="K119" s="19">
        <v>7871.9</v>
      </c>
      <c r="L119" s="20">
        <v>515.45000000000005</v>
      </c>
      <c r="M119" s="21">
        <v>8387.35</v>
      </c>
      <c r="N119" s="19">
        <v>15478.9</v>
      </c>
      <c r="O119" s="20">
        <v>480.55</v>
      </c>
      <c r="P119" s="21">
        <v>15959.45</v>
      </c>
      <c r="Q119" s="19">
        <v>9767.85</v>
      </c>
      <c r="R119" s="20">
        <v>283.35000000000002</v>
      </c>
      <c r="S119" s="21">
        <v>10051.200000000001</v>
      </c>
      <c r="T119" s="19">
        <v>7282.65</v>
      </c>
      <c r="U119" s="20">
        <v>1140.55</v>
      </c>
      <c r="V119" s="21">
        <v>8423.2000000000007</v>
      </c>
      <c r="W119" s="47">
        <v>54410.7</v>
      </c>
      <c r="X119" s="20">
        <v>3604.2</v>
      </c>
      <c r="Y119" s="21">
        <v>58014.9</v>
      </c>
    </row>
    <row r="120" spans="1:25" ht="13">
      <c r="A120" s="2" t="s">
        <v>278</v>
      </c>
      <c r="B120" s="2" t="s">
        <v>119</v>
      </c>
      <c r="C120" s="89" t="s">
        <v>297</v>
      </c>
      <c r="D120" s="129" t="s">
        <v>303</v>
      </c>
      <c r="E120" s="19">
        <v>14052.2</v>
      </c>
      <c r="F120" s="20">
        <v>1535.25</v>
      </c>
      <c r="G120" s="21">
        <v>15587.45</v>
      </c>
      <c r="H120" s="19">
        <v>26122.65</v>
      </c>
      <c r="I120" s="20">
        <v>251.25</v>
      </c>
      <c r="J120" s="21">
        <v>26373.9</v>
      </c>
      <c r="K120" s="19">
        <v>24134.05</v>
      </c>
      <c r="L120" s="20">
        <v>530.1</v>
      </c>
      <c r="M120" s="21">
        <v>24664.15</v>
      </c>
      <c r="N120" s="19">
        <v>31444.65</v>
      </c>
      <c r="O120" s="20">
        <v>150.15</v>
      </c>
      <c r="P120" s="21">
        <v>31594.799999999999</v>
      </c>
      <c r="Q120" s="19">
        <v>34993.699999999997</v>
      </c>
      <c r="R120" s="20">
        <v>215.6</v>
      </c>
      <c r="S120" s="21">
        <v>35209.300000000003</v>
      </c>
      <c r="T120" s="19">
        <v>17658.2</v>
      </c>
      <c r="U120" s="20">
        <v>1625.75</v>
      </c>
      <c r="V120" s="21">
        <v>19283.95</v>
      </c>
      <c r="W120" s="47">
        <v>148405.45000000001</v>
      </c>
      <c r="X120" s="20">
        <v>4308.1000000000004</v>
      </c>
      <c r="Y120" s="21">
        <v>152713.54999999999</v>
      </c>
    </row>
    <row r="121" spans="1:25" ht="13">
      <c r="A121" s="2" t="s">
        <v>278</v>
      </c>
      <c r="B121" s="2" t="s">
        <v>120</v>
      </c>
      <c r="C121" s="89" t="s">
        <v>297</v>
      </c>
      <c r="D121" s="129" t="s">
        <v>303</v>
      </c>
      <c r="E121" s="19">
        <v>9393.0499999999993</v>
      </c>
      <c r="F121" s="20">
        <v>576.04999999999995</v>
      </c>
      <c r="G121" s="21">
        <v>9969.1</v>
      </c>
      <c r="H121" s="19">
        <v>28454.5</v>
      </c>
      <c r="I121" s="20">
        <v>74.45</v>
      </c>
      <c r="J121" s="21">
        <v>28528.95</v>
      </c>
      <c r="K121" s="19">
        <v>20684.25</v>
      </c>
      <c r="L121" s="20">
        <v>178.4</v>
      </c>
      <c r="M121" s="21">
        <v>20862.650000000001</v>
      </c>
      <c r="N121" s="19">
        <v>13684.85</v>
      </c>
      <c r="O121" s="20">
        <v>109.8</v>
      </c>
      <c r="P121" s="21">
        <v>13794.65</v>
      </c>
      <c r="Q121" s="19">
        <v>16542.599999999999</v>
      </c>
      <c r="R121" s="20">
        <v>154.35</v>
      </c>
      <c r="S121" s="21">
        <v>16696.95</v>
      </c>
      <c r="T121" s="19">
        <v>10991.55</v>
      </c>
      <c r="U121" s="20">
        <v>1729.5</v>
      </c>
      <c r="V121" s="21">
        <v>12721.05</v>
      </c>
      <c r="W121" s="47">
        <v>99750.8</v>
      </c>
      <c r="X121" s="20">
        <v>2822.55</v>
      </c>
      <c r="Y121" s="21">
        <v>102573.35</v>
      </c>
    </row>
    <row r="122" spans="1:25" ht="13">
      <c r="A122" s="2" t="s">
        <v>278</v>
      </c>
      <c r="B122" s="2" t="s">
        <v>121</v>
      </c>
      <c r="C122" s="89" t="s">
        <v>297</v>
      </c>
      <c r="D122" s="129" t="s">
        <v>303</v>
      </c>
      <c r="E122" s="19">
        <v>2484.63</v>
      </c>
      <c r="F122" s="20">
        <v>150.38999999999999</v>
      </c>
      <c r="G122" s="21">
        <v>2635.02</v>
      </c>
      <c r="H122" s="19">
        <v>3573.64</v>
      </c>
      <c r="I122" s="20">
        <v>121.91</v>
      </c>
      <c r="J122" s="21">
        <v>3695.55</v>
      </c>
      <c r="K122" s="19">
        <v>2602.17</v>
      </c>
      <c r="L122" s="20">
        <v>238.41</v>
      </c>
      <c r="M122" s="21">
        <v>2840.58</v>
      </c>
      <c r="N122" s="19">
        <v>2307.56</v>
      </c>
      <c r="O122" s="20">
        <v>132.94999999999999</v>
      </c>
      <c r="P122" s="21">
        <v>2440.5100000000002</v>
      </c>
      <c r="Q122" s="19">
        <v>379.71</v>
      </c>
      <c r="R122" s="20">
        <v>6.81</v>
      </c>
      <c r="S122" s="21">
        <v>386.52</v>
      </c>
      <c r="T122" s="19">
        <v>3725.02</v>
      </c>
      <c r="U122" s="20">
        <v>82.45</v>
      </c>
      <c r="V122" s="21">
        <v>3807.47</v>
      </c>
      <c r="W122" s="47">
        <v>15072.73</v>
      </c>
      <c r="X122" s="20">
        <v>732.92</v>
      </c>
      <c r="Y122" s="21">
        <v>15805.65</v>
      </c>
    </row>
    <row r="123" spans="1:25" ht="13">
      <c r="A123" s="2" t="s">
        <v>278</v>
      </c>
      <c r="B123" s="2" t="s">
        <v>122</v>
      </c>
      <c r="C123" s="89" t="s">
        <v>297</v>
      </c>
      <c r="D123" s="129" t="s">
        <v>303</v>
      </c>
      <c r="E123" s="19">
        <v>605.54</v>
      </c>
      <c r="F123" s="20">
        <v>14.32</v>
      </c>
      <c r="G123" s="21">
        <v>619.86</v>
      </c>
      <c r="H123" s="19">
        <v>599.61</v>
      </c>
      <c r="I123" s="20">
        <v>9.86</v>
      </c>
      <c r="J123" s="21">
        <v>609.47</v>
      </c>
      <c r="K123" s="19">
        <v>530.67999999999995</v>
      </c>
      <c r="L123" s="20">
        <v>1.1000000000000001</v>
      </c>
      <c r="M123" s="21">
        <v>531.78</v>
      </c>
      <c r="N123" s="19">
        <v>1146.03</v>
      </c>
      <c r="O123" s="20">
        <v>100.58</v>
      </c>
      <c r="P123" s="21">
        <v>1246.6099999999999</v>
      </c>
      <c r="Q123" s="19">
        <v>2521.8200000000002</v>
      </c>
      <c r="R123" s="20">
        <v>203.5</v>
      </c>
      <c r="S123" s="21">
        <v>2725.32</v>
      </c>
      <c r="T123" s="19">
        <v>3660.7</v>
      </c>
      <c r="U123" s="20">
        <v>231.2</v>
      </c>
      <c r="V123" s="21">
        <v>3891.9</v>
      </c>
      <c r="W123" s="47">
        <v>9064.3799999999992</v>
      </c>
      <c r="X123" s="20">
        <v>560.55999999999995</v>
      </c>
      <c r="Y123" s="21">
        <v>9624.94</v>
      </c>
    </row>
    <row r="124" spans="1:25" ht="13">
      <c r="A124" s="2" t="s">
        <v>278</v>
      </c>
      <c r="B124" s="2" t="s">
        <v>123</v>
      </c>
      <c r="C124" s="89" t="s">
        <v>297</v>
      </c>
      <c r="D124" s="129" t="s">
        <v>303</v>
      </c>
      <c r="E124" s="19">
        <v>371.99</v>
      </c>
      <c r="F124" s="20">
        <v>20.96</v>
      </c>
      <c r="G124" s="21">
        <v>392.95</v>
      </c>
      <c r="H124" s="19">
        <v>690.95</v>
      </c>
      <c r="I124" s="20">
        <v>50.99</v>
      </c>
      <c r="J124" s="21">
        <v>741.94</v>
      </c>
      <c r="K124" s="19">
        <v>495.86</v>
      </c>
      <c r="L124" s="20">
        <v>3.86</v>
      </c>
      <c r="M124" s="21">
        <v>499.72</v>
      </c>
      <c r="N124" s="19">
        <v>1481.82</v>
      </c>
      <c r="O124" s="20">
        <v>379.32</v>
      </c>
      <c r="P124" s="21">
        <v>1861.14</v>
      </c>
      <c r="Q124" s="19">
        <v>997.35</v>
      </c>
      <c r="R124" s="20">
        <v>1085.42</v>
      </c>
      <c r="S124" s="21">
        <v>2082.77</v>
      </c>
      <c r="T124" s="19">
        <v>42.06</v>
      </c>
      <c r="U124" s="20">
        <v>87.55</v>
      </c>
      <c r="V124" s="21">
        <v>129.61000000000001</v>
      </c>
      <c r="W124" s="47">
        <v>4080.03</v>
      </c>
      <c r="X124" s="20">
        <v>1628.1</v>
      </c>
      <c r="Y124" s="21">
        <v>5708.13</v>
      </c>
    </row>
    <row r="125" spans="1:25" ht="13">
      <c r="A125" s="2" t="s">
        <v>278</v>
      </c>
      <c r="B125" s="2" t="s">
        <v>124</v>
      </c>
      <c r="C125" s="89" t="s">
        <v>297</v>
      </c>
      <c r="D125" s="129" t="s">
        <v>303</v>
      </c>
      <c r="E125" s="19">
        <v>1756.35</v>
      </c>
      <c r="F125" s="20">
        <v>932.11</v>
      </c>
      <c r="G125" s="21">
        <v>2688.46</v>
      </c>
      <c r="H125" s="19">
        <v>1870.31</v>
      </c>
      <c r="I125" s="20">
        <v>1026.0999999999999</v>
      </c>
      <c r="J125" s="21">
        <v>2896.41</v>
      </c>
      <c r="K125" s="19">
        <v>1786.43</v>
      </c>
      <c r="L125" s="20">
        <v>1036.58</v>
      </c>
      <c r="M125" s="21">
        <v>2823.01</v>
      </c>
      <c r="N125" s="19">
        <v>2788.96</v>
      </c>
      <c r="O125" s="20">
        <v>1283.27</v>
      </c>
      <c r="P125" s="21">
        <v>4072.23</v>
      </c>
      <c r="Q125" s="19">
        <v>638.9</v>
      </c>
      <c r="R125" s="20">
        <v>452.72</v>
      </c>
      <c r="S125" s="21">
        <v>1091.6199999999999</v>
      </c>
      <c r="T125" s="19">
        <v>493.51</v>
      </c>
      <c r="U125" s="20">
        <v>439.86</v>
      </c>
      <c r="V125" s="21">
        <v>933.37</v>
      </c>
      <c r="W125" s="47">
        <v>9334.4599999999991</v>
      </c>
      <c r="X125" s="20">
        <v>5170.6400000000003</v>
      </c>
      <c r="Y125" s="21">
        <v>14505.1</v>
      </c>
    </row>
    <row r="126" spans="1:25" ht="13">
      <c r="A126" s="2" t="s">
        <v>279</v>
      </c>
      <c r="B126" s="2" t="s">
        <v>125</v>
      </c>
      <c r="C126" s="89" t="s">
        <v>297</v>
      </c>
      <c r="D126" s="129" t="s">
        <v>303</v>
      </c>
      <c r="E126" s="19">
        <v>0</v>
      </c>
      <c r="F126" s="20">
        <v>0</v>
      </c>
      <c r="G126" s="21">
        <v>0</v>
      </c>
      <c r="H126" s="19">
        <v>7496.24</v>
      </c>
      <c r="I126" s="20">
        <v>1413.04</v>
      </c>
      <c r="J126" s="21">
        <v>8909.2800000000007</v>
      </c>
      <c r="K126" s="19">
        <v>6502</v>
      </c>
      <c r="L126" s="20">
        <v>4724.18</v>
      </c>
      <c r="M126" s="21">
        <v>11226.18</v>
      </c>
      <c r="N126" s="19">
        <v>3664.62</v>
      </c>
      <c r="O126" s="20">
        <v>334.4</v>
      </c>
      <c r="P126" s="21">
        <v>3999.02</v>
      </c>
      <c r="Q126" s="19">
        <v>1211.96</v>
      </c>
      <c r="R126" s="20">
        <v>0</v>
      </c>
      <c r="S126" s="21">
        <v>1211.96</v>
      </c>
      <c r="T126" s="19">
        <v>3290.16</v>
      </c>
      <c r="U126" s="20">
        <v>947.66</v>
      </c>
      <c r="V126" s="21">
        <v>4237.82</v>
      </c>
      <c r="W126" s="47">
        <v>22164.98</v>
      </c>
      <c r="X126" s="20">
        <v>7419.28</v>
      </c>
      <c r="Y126" s="21">
        <v>29584.26</v>
      </c>
    </row>
    <row r="127" spans="1:25" ht="13">
      <c r="A127" s="2" t="s">
        <v>280</v>
      </c>
      <c r="B127" s="2" t="s">
        <v>136</v>
      </c>
      <c r="C127" s="89" t="s">
        <v>297</v>
      </c>
      <c r="D127" s="129" t="s">
        <v>302</v>
      </c>
      <c r="E127" s="19">
        <v>4222.33</v>
      </c>
      <c r="F127" s="20">
        <v>2127.58</v>
      </c>
      <c r="G127" s="21">
        <v>6349.91</v>
      </c>
      <c r="H127" s="19">
        <v>4980.5</v>
      </c>
      <c r="I127" s="20">
        <v>1494</v>
      </c>
      <c r="J127" s="21">
        <v>6474.5</v>
      </c>
      <c r="K127" s="19">
        <v>4571</v>
      </c>
      <c r="L127" s="20">
        <v>2905</v>
      </c>
      <c r="M127" s="21">
        <v>7476</v>
      </c>
      <c r="N127" s="19">
        <v>5488.93</v>
      </c>
      <c r="O127" s="20">
        <v>2577.3000000000002</v>
      </c>
      <c r="P127" s="21">
        <v>8066.23</v>
      </c>
      <c r="Q127" s="19">
        <v>4430.38</v>
      </c>
      <c r="R127" s="20">
        <v>3298.05</v>
      </c>
      <c r="S127" s="21">
        <v>7728.43</v>
      </c>
      <c r="T127" s="19">
        <v>5336.35</v>
      </c>
      <c r="U127" s="20">
        <v>2499.25</v>
      </c>
      <c r="V127" s="21">
        <v>7835.6</v>
      </c>
      <c r="W127" s="47">
        <v>29029.49</v>
      </c>
      <c r="X127" s="20">
        <v>14901.18</v>
      </c>
      <c r="Y127" s="21">
        <v>43930.67</v>
      </c>
    </row>
    <row r="128" spans="1:25" ht="13">
      <c r="A128" s="2" t="s">
        <v>280</v>
      </c>
      <c r="B128" s="2" t="s">
        <v>137</v>
      </c>
      <c r="C128" s="89" t="s">
        <v>297</v>
      </c>
      <c r="D128" s="129" t="s">
        <v>302</v>
      </c>
      <c r="E128" s="19">
        <v>5306.65</v>
      </c>
      <c r="F128" s="20">
        <v>4969.55</v>
      </c>
      <c r="G128" s="21">
        <v>10276.200000000001</v>
      </c>
      <c r="H128" s="19">
        <v>5058.7299999999996</v>
      </c>
      <c r="I128" s="20">
        <v>4189.78</v>
      </c>
      <c r="J128" s="21">
        <v>9248.51</v>
      </c>
      <c r="K128" s="19">
        <v>5465.4</v>
      </c>
      <c r="L128" s="20">
        <v>4522.13</v>
      </c>
      <c r="M128" s="21">
        <v>9987.5300000000007</v>
      </c>
      <c r="N128" s="19">
        <v>6163.53</v>
      </c>
      <c r="O128" s="20">
        <v>4268.6000000000004</v>
      </c>
      <c r="P128" s="21">
        <v>10432.129999999999</v>
      </c>
      <c r="Q128" s="19">
        <v>7573.48</v>
      </c>
      <c r="R128" s="20">
        <v>3729.8</v>
      </c>
      <c r="S128" s="21">
        <v>11303.28</v>
      </c>
      <c r="T128" s="19">
        <v>428.78</v>
      </c>
      <c r="U128" s="20">
        <v>542.38</v>
      </c>
      <c r="V128" s="21">
        <v>971.16</v>
      </c>
      <c r="W128" s="47">
        <v>29996.57</v>
      </c>
      <c r="X128" s="20">
        <v>22222.240000000002</v>
      </c>
      <c r="Y128" s="21">
        <v>52218.81</v>
      </c>
    </row>
    <row r="129" spans="1:25" ht="13">
      <c r="A129" s="2" t="s">
        <v>280</v>
      </c>
      <c r="B129" s="2" t="s">
        <v>138</v>
      </c>
      <c r="C129" s="89" t="s">
        <v>297</v>
      </c>
      <c r="D129" s="129" t="s">
        <v>298</v>
      </c>
      <c r="E129" s="19">
        <v>0</v>
      </c>
      <c r="F129" s="20">
        <v>0</v>
      </c>
      <c r="G129" s="21">
        <v>0</v>
      </c>
      <c r="H129" s="19">
        <v>0</v>
      </c>
      <c r="I129" s="20">
        <v>0</v>
      </c>
      <c r="J129" s="21">
        <v>0</v>
      </c>
      <c r="K129" s="19">
        <v>0</v>
      </c>
      <c r="L129" s="20">
        <v>0</v>
      </c>
      <c r="M129" s="21">
        <v>0</v>
      </c>
      <c r="N129" s="19">
        <v>0</v>
      </c>
      <c r="O129" s="20">
        <v>0</v>
      </c>
      <c r="P129" s="21">
        <v>0</v>
      </c>
      <c r="Q129" s="19">
        <v>0</v>
      </c>
      <c r="R129" s="20">
        <v>0</v>
      </c>
      <c r="S129" s="21">
        <v>0</v>
      </c>
      <c r="T129" s="19">
        <v>0</v>
      </c>
      <c r="U129" s="20">
        <v>0</v>
      </c>
      <c r="V129" s="21">
        <v>0</v>
      </c>
      <c r="W129" s="47">
        <v>0</v>
      </c>
      <c r="X129" s="20">
        <v>0</v>
      </c>
      <c r="Y129" s="21">
        <v>0</v>
      </c>
    </row>
    <row r="130" spans="1:25" ht="13">
      <c r="A130" s="2" t="s">
        <v>280</v>
      </c>
      <c r="B130" s="2" t="s">
        <v>139</v>
      </c>
      <c r="C130" s="89" t="s">
        <v>297</v>
      </c>
      <c r="D130" s="129" t="s">
        <v>298</v>
      </c>
      <c r="E130" s="19">
        <v>0</v>
      </c>
      <c r="F130" s="20">
        <v>0</v>
      </c>
      <c r="G130" s="21">
        <v>0</v>
      </c>
      <c r="H130" s="19">
        <v>0</v>
      </c>
      <c r="I130" s="20">
        <v>0</v>
      </c>
      <c r="J130" s="21">
        <v>0</v>
      </c>
      <c r="K130" s="19">
        <v>0</v>
      </c>
      <c r="L130" s="20">
        <v>0</v>
      </c>
      <c r="M130" s="21">
        <v>0</v>
      </c>
      <c r="N130" s="19">
        <v>0</v>
      </c>
      <c r="O130" s="20">
        <v>0</v>
      </c>
      <c r="P130" s="21">
        <v>0</v>
      </c>
      <c r="Q130" s="19">
        <v>0</v>
      </c>
      <c r="R130" s="20">
        <v>0</v>
      </c>
      <c r="S130" s="21">
        <v>0</v>
      </c>
      <c r="T130" s="19">
        <v>0</v>
      </c>
      <c r="U130" s="20">
        <v>0</v>
      </c>
      <c r="V130" s="21">
        <v>0</v>
      </c>
      <c r="W130" s="47">
        <v>0</v>
      </c>
      <c r="X130" s="20">
        <v>0</v>
      </c>
      <c r="Y130" s="21">
        <v>0</v>
      </c>
    </row>
    <row r="131" spans="1:25" ht="13">
      <c r="A131" s="2" t="s">
        <v>280</v>
      </c>
      <c r="B131" s="2" t="s">
        <v>140</v>
      </c>
      <c r="C131" s="89" t="s">
        <v>297</v>
      </c>
      <c r="D131" s="129" t="s">
        <v>303</v>
      </c>
      <c r="E131" s="19">
        <v>19617.95</v>
      </c>
      <c r="F131" s="20">
        <v>538.79999999999995</v>
      </c>
      <c r="G131" s="21">
        <v>20156.75</v>
      </c>
      <c r="H131" s="19">
        <v>36874.78</v>
      </c>
      <c r="I131" s="20">
        <v>14.28</v>
      </c>
      <c r="J131" s="21">
        <v>36889.06</v>
      </c>
      <c r="K131" s="19">
        <v>33906.78</v>
      </c>
      <c r="L131" s="20">
        <v>31.65</v>
      </c>
      <c r="M131" s="21">
        <v>33938.43</v>
      </c>
      <c r="N131" s="19">
        <v>24101.83</v>
      </c>
      <c r="O131" s="20">
        <v>278.73</v>
      </c>
      <c r="P131" s="21">
        <v>24380.560000000001</v>
      </c>
      <c r="Q131" s="19">
        <v>37213.279999999999</v>
      </c>
      <c r="R131" s="20">
        <v>5.5</v>
      </c>
      <c r="S131" s="21">
        <v>37218.78</v>
      </c>
      <c r="T131" s="19">
        <v>23547.1</v>
      </c>
      <c r="U131" s="20">
        <v>421.85</v>
      </c>
      <c r="V131" s="21">
        <v>23968.95</v>
      </c>
      <c r="W131" s="47">
        <v>175261.72</v>
      </c>
      <c r="X131" s="20">
        <v>1290.81</v>
      </c>
      <c r="Y131" s="21">
        <v>176552.53</v>
      </c>
    </row>
    <row r="132" spans="1:25" ht="13">
      <c r="A132" s="2" t="s">
        <v>280</v>
      </c>
      <c r="B132" s="2" t="s">
        <v>141</v>
      </c>
      <c r="C132" s="89" t="s">
        <v>297</v>
      </c>
      <c r="D132" s="129" t="s">
        <v>303</v>
      </c>
      <c r="E132" s="19">
        <v>14078.63</v>
      </c>
      <c r="F132" s="20">
        <v>827.38</v>
      </c>
      <c r="G132" s="21">
        <v>14906.01</v>
      </c>
      <c r="H132" s="19">
        <v>19147.98</v>
      </c>
      <c r="I132" s="20">
        <v>29.38</v>
      </c>
      <c r="J132" s="21">
        <v>19177.36</v>
      </c>
      <c r="K132" s="19">
        <v>32319.279999999999</v>
      </c>
      <c r="L132" s="20">
        <v>57.4</v>
      </c>
      <c r="M132" s="21">
        <v>32376.68</v>
      </c>
      <c r="N132" s="19">
        <v>21066.1</v>
      </c>
      <c r="O132" s="20">
        <v>397.6</v>
      </c>
      <c r="P132" s="21">
        <v>21463.7</v>
      </c>
      <c r="Q132" s="19">
        <v>31209.58</v>
      </c>
      <c r="R132" s="20">
        <v>18.149999999999999</v>
      </c>
      <c r="S132" s="21">
        <v>31227.73</v>
      </c>
      <c r="T132" s="19">
        <v>20828</v>
      </c>
      <c r="U132" s="20">
        <v>286.95</v>
      </c>
      <c r="V132" s="21">
        <v>21114.95</v>
      </c>
      <c r="W132" s="47">
        <v>138649.57</v>
      </c>
      <c r="X132" s="20">
        <v>1616.86</v>
      </c>
      <c r="Y132" s="21">
        <v>140266.43</v>
      </c>
    </row>
    <row r="133" spans="1:25" ht="13">
      <c r="A133" s="2" t="s">
        <v>280</v>
      </c>
      <c r="B133" s="2" t="s">
        <v>142</v>
      </c>
      <c r="C133" s="89" t="s">
        <v>297</v>
      </c>
      <c r="D133" s="129" t="s">
        <v>303</v>
      </c>
      <c r="E133" s="19">
        <v>2505.58</v>
      </c>
      <c r="F133" s="20">
        <v>97.55</v>
      </c>
      <c r="G133" s="21">
        <v>2603.13</v>
      </c>
      <c r="H133" s="19">
        <v>0</v>
      </c>
      <c r="I133" s="20">
        <v>0</v>
      </c>
      <c r="J133" s="21">
        <v>0</v>
      </c>
      <c r="K133" s="19">
        <v>0</v>
      </c>
      <c r="L133" s="20">
        <v>0</v>
      </c>
      <c r="M133" s="21">
        <v>0</v>
      </c>
      <c r="N133" s="19">
        <v>0</v>
      </c>
      <c r="O133" s="20">
        <v>0</v>
      </c>
      <c r="P133" s="21">
        <v>0</v>
      </c>
      <c r="Q133" s="19">
        <v>0</v>
      </c>
      <c r="R133" s="20">
        <v>0</v>
      </c>
      <c r="S133" s="21">
        <v>0</v>
      </c>
      <c r="T133" s="19">
        <v>0</v>
      </c>
      <c r="U133" s="20">
        <v>0</v>
      </c>
      <c r="V133" s="21">
        <v>0</v>
      </c>
      <c r="W133" s="47">
        <v>2505.58</v>
      </c>
      <c r="X133" s="20">
        <v>97.55</v>
      </c>
      <c r="Y133" s="21">
        <v>2603.13</v>
      </c>
    </row>
    <row r="134" spans="1:25" ht="13">
      <c r="A134" s="2" t="s">
        <v>280</v>
      </c>
      <c r="B134" s="2" t="s">
        <v>143</v>
      </c>
      <c r="C134" s="89" t="s">
        <v>297</v>
      </c>
      <c r="D134" s="129" t="s">
        <v>303</v>
      </c>
      <c r="E134" s="19">
        <v>2132.75</v>
      </c>
      <c r="F134" s="20">
        <v>93.75</v>
      </c>
      <c r="G134" s="21">
        <v>2226.5</v>
      </c>
      <c r="H134" s="19">
        <v>0</v>
      </c>
      <c r="I134" s="20">
        <v>0</v>
      </c>
      <c r="J134" s="21">
        <v>0</v>
      </c>
      <c r="K134" s="19">
        <v>244.88</v>
      </c>
      <c r="L134" s="20">
        <v>0</v>
      </c>
      <c r="M134" s="21">
        <v>244.88</v>
      </c>
      <c r="N134" s="19">
        <v>0</v>
      </c>
      <c r="O134" s="20">
        <v>0</v>
      </c>
      <c r="P134" s="21">
        <v>0</v>
      </c>
      <c r="Q134" s="19">
        <v>0</v>
      </c>
      <c r="R134" s="20">
        <v>0</v>
      </c>
      <c r="S134" s="21">
        <v>0</v>
      </c>
      <c r="T134" s="19">
        <v>0</v>
      </c>
      <c r="U134" s="20">
        <v>0</v>
      </c>
      <c r="V134" s="21">
        <v>0</v>
      </c>
      <c r="W134" s="47">
        <v>2377.63</v>
      </c>
      <c r="X134" s="20">
        <v>93.75</v>
      </c>
      <c r="Y134" s="21">
        <v>2471.38</v>
      </c>
    </row>
    <row r="135" spans="1:25" ht="13">
      <c r="A135" s="2" t="s">
        <v>281</v>
      </c>
      <c r="B135" s="2" t="s">
        <v>144</v>
      </c>
      <c r="C135" s="89" t="s">
        <v>297</v>
      </c>
      <c r="D135" s="129" t="s">
        <v>298</v>
      </c>
      <c r="E135" s="19">
        <v>4327.66</v>
      </c>
      <c r="F135" s="20">
        <v>2311.1799999999998</v>
      </c>
      <c r="G135" s="21">
        <v>6638.84</v>
      </c>
      <c r="H135" s="19">
        <v>3227.09</v>
      </c>
      <c r="I135" s="20">
        <v>2993.4</v>
      </c>
      <c r="J135" s="21">
        <v>6220.49</v>
      </c>
      <c r="K135" s="19">
        <v>2001.31</v>
      </c>
      <c r="L135" s="20">
        <v>4012.85</v>
      </c>
      <c r="M135" s="21">
        <v>6014.16</v>
      </c>
      <c r="N135" s="19">
        <v>1175.69</v>
      </c>
      <c r="O135" s="20">
        <v>2414.69</v>
      </c>
      <c r="P135" s="21">
        <v>3590.38</v>
      </c>
      <c r="Q135" s="19">
        <v>929.59</v>
      </c>
      <c r="R135" s="20">
        <v>736.8</v>
      </c>
      <c r="S135" s="21">
        <v>1666.39</v>
      </c>
      <c r="T135" s="19">
        <v>1928.54</v>
      </c>
      <c r="U135" s="20">
        <v>2210.3000000000002</v>
      </c>
      <c r="V135" s="21">
        <v>4138.84</v>
      </c>
      <c r="W135" s="47">
        <v>13589.88</v>
      </c>
      <c r="X135" s="20">
        <v>14679.22</v>
      </c>
      <c r="Y135" s="21">
        <v>28269.1</v>
      </c>
    </row>
    <row r="136" spans="1:25" ht="13">
      <c r="A136" s="2" t="s">
        <v>282</v>
      </c>
      <c r="B136" s="2" t="s">
        <v>145</v>
      </c>
      <c r="C136" s="89" t="s">
        <v>297</v>
      </c>
      <c r="D136" s="129" t="s">
        <v>302</v>
      </c>
      <c r="E136" s="19">
        <v>0</v>
      </c>
      <c r="F136" s="20">
        <v>0</v>
      </c>
      <c r="G136" s="21">
        <v>0</v>
      </c>
      <c r="H136" s="19">
        <v>0</v>
      </c>
      <c r="I136" s="20">
        <v>0</v>
      </c>
      <c r="J136" s="21">
        <v>0</v>
      </c>
      <c r="K136" s="19">
        <v>0</v>
      </c>
      <c r="L136" s="20">
        <v>0</v>
      </c>
      <c r="M136" s="21">
        <v>0</v>
      </c>
      <c r="N136" s="19">
        <v>0</v>
      </c>
      <c r="O136" s="20">
        <v>0</v>
      </c>
      <c r="P136" s="21">
        <v>0</v>
      </c>
      <c r="Q136" s="19">
        <v>0</v>
      </c>
      <c r="R136" s="20">
        <v>0</v>
      </c>
      <c r="S136" s="21">
        <v>0</v>
      </c>
      <c r="T136" s="19">
        <v>0</v>
      </c>
      <c r="U136" s="20">
        <v>0</v>
      </c>
      <c r="V136" s="21">
        <v>0</v>
      </c>
      <c r="W136" s="47">
        <v>0</v>
      </c>
      <c r="X136" s="20">
        <v>0</v>
      </c>
      <c r="Y136" s="21">
        <v>0</v>
      </c>
    </row>
    <row r="137" spans="1:25" ht="13">
      <c r="A137" s="2" t="s">
        <v>282</v>
      </c>
      <c r="B137" s="2" t="s">
        <v>146</v>
      </c>
      <c r="C137" s="89" t="s">
        <v>297</v>
      </c>
      <c r="D137" s="129" t="s">
        <v>302</v>
      </c>
      <c r="E137" s="19">
        <v>0</v>
      </c>
      <c r="F137" s="20">
        <v>0</v>
      </c>
      <c r="G137" s="21">
        <v>0</v>
      </c>
      <c r="H137" s="19">
        <v>0</v>
      </c>
      <c r="I137" s="20">
        <v>0</v>
      </c>
      <c r="J137" s="21">
        <v>0</v>
      </c>
      <c r="K137" s="19">
        <v>0</v>
      </c>
      <c r="L137" s="20">
        <v>0</v>
      </c>
      <c r="M137" s="21">
        <v>0</v>
      </c>
      <c r="N137" s="19">
        <v>0</v>
      </c>
      <c r="O137" s="20">
        <v>0</v>
      </c>
      <c r="P137" s="21">
        <v>0</v>
      </c>
      <c r="Q137" s="19">
        <v>0</v>
      </c>
      <c r="R137" s="20">
        <v>0</v>
      </c>
      <c r="S137" s="21">
        <v>0</v>
      </c>
      <c r="T137" s="19">
        <v>0</v>
      </c>
      <c r="U137" s="20">
        <v>0</v>
      </c>
      <c r="V137" s="21">
        <v>0</v>
      </c>
      <c r="W137" s="47">
        <v>0</v>
      </c>
      <c r="X137" s="20">
        <v>0</v>
      </c>
      <c r="Y137" s="21">
        <v>0</v>
      </c>
    </row>
    <row r="138" spans="1:25" ht="13">
      <c r="A138" s="2" t="s">
        <v>282</v>
      </c>
      <c r="B138" s="2" t="s">
        <v>147</v>
      </c>
      <c r="C138" s="89" t="s">
        <v>297</v>
      </c>
      <c r="D138" s="129" t="s">
        <v>302</v>
      </c>
      <c r="E138" s="19">
        <v>0</v>
      </c>
      <c r="F138" s="20">
        <v>0</v>
      </c>
      <c r="G138" s="21">
        <v>0</v>
      </c>
      <c r="H138" s="19">
        <v>0</v>
      </c>
      <c r="I138" s="20">
        <v>0</v>
      </c>
      <c r="J138" s="21">
        <v>0</v>
      </c>
      <c r="K138" s="19">
        <v>0</v>
      </c>
      <c r="L138" s="20">
        <v>0</v>
      </c>
      <c r="M138" s="21">
        <v>0</v>
      </c>
      <c r="N138" s="19">
        <v>0</v>
      </c>
      <c r="O138" s="20">
        <v>0</v>
      </c>
      <c r="P138" s="21">
        <v>0</v>
      </c>
      <c r="Q138" s="19">
        <v>0</v>
      </c>
      <c r="R138" s="20">
        <v>0</v>
      </c>
      <c r="S138" s="21">
        <v>0</v>
      </c>
      <c r="T138" s="19">
        <v>0</v>
      </c>
      <c r="U138" s="20">
        <v>0</v>
      </c>
      <c r="V138" s="21">
        <v>0</v>
      </c>
      <c r="W138" s="47">
        <v>0</v>
      </c>
      <c r="X138" s="20">
        <v>0</v>
      </c>
      <c r="Y138" s="21">
        <v>0</v>
      </c>
    </row>
    <row r="139" spans="1:25" ht="13">
      <c r="A139" s="2" t="s">
        <v>282</v>
      </c>
      <c r="B139" s="2" t="s">
        <v>148</v>
      </c>
      <c r="C139" s="89" t="s">
        <v>297</v>
      </c>
      <c r="D139" s="129" t="s">
        <v>303</v>
      </c>
      <c r="E139" s="19">
        <v>5560.5</v>
      </c>
      <c r="F139" s="20">
        <v>3544.35</v>
      </c>
      <c r="G139" s="21">
        <v>9104.85</v>
      </c>
      <c r="H139" s="19">
        <v>3172.05</v>
      </c>
      <c r="I139" s="20">
        <v>2782.15</v>
      </c>
      <c r="J139" s="21">
        <v>5954.2</v>
      </c>
      <c r="K139" s="19">
        <v>0</v>
      </c>
      <c r="L139" s="20">
        <v>0</v>
      </c>
      <c r="M139" s="21">
        <v>0</v>
      </c>
      <c r="N139" s="19">
        <v>1424.6</v>
      </c>
      <c r="O139" s="20">
        <v>128.25</v>
      </c>
      <c r="P139" s="21">
        <v>1552.85</v>
      </c>
      <c r="Q139" s="19">
        <v>5148.55</v>
      </c>
      <c r="R139" s="20">
        <v>971.15</v>
      </c>
      <c r="S139" s="21">
        <v>6119.7</v>
      </c>
      <c r="T139" s="19">
        <v>4191.45</v>
      </c>
      <c r="U139" s="20">
        <v>2235.75</v>
      </c>
      <c r="V139" s="21">
        <v>6427.2</v>
      </c>
      <c r="W139" s="47">
        <v>19497.150000000001</v>
      </c>
      <c r="X139" s="20">
        <v>9661.65</v>
      </c>
      <c r="Y139" s="21">
        <v>29158.799999999999</v>
      </c>
    </row>
    <row r="140" spans="1:25" ht="13">
      <c r="A140" s="2" t="s">
        <v>282</v>
      </c>
      <c r="B140" s="2" t="s">
        <v>149</v>
      </c>
      <c r="C140" s="89" t="s">
        <v>297</v>
      </c>
      <c r="D140" s="129" t="s">
        <v>303</v>
      </c>
      <c r="E140" s="19">
        <v>5062.05</v>
      </c>
      <c r="F140" s="20">
        <v>3142.7</v>
      </c>
      <c r="G140" s="21">
        <v>8204.75</v>
      </c>
      <c r="H140" s="19">
        <v>4154.45</v>
      </c>
      <c r="I140" s="20">
        <v>4956.25</v>
      </c>
      <c r="J140" s="21">
        <v>9110.7000000000007</v>
      </c>
      <c r="K140" s="19">
        <v>3925.7</v>
      </c>
      <c r="L140" s="20">
        <v>4306.6499999999996</v>
      </c>
      <c r="M140" s="21">
        <v>8232.35</v>
      </c>
      <c r="N140" s="19">
        <v>4730.3</v>
      </c>
      <c r="O140" s="20">
        <v>2896.05</v>
      </c>
      <c r="P140" s="21">
        <v>7626.35</v>
      </c>
      <c r="Q140" s="19">
        <v>3982.45</v>
      </c>
      <c r="R140" s="20">
        <v>529.6</v>
      </c>
      <c r="S140" s="21">
        <v>4512.05</v>
      </c>
      <c r="T140" s="19">
        <v>2240.35</v>
      </c>
      <c r="U140" s="20">
        <v>4114.6499999999996</v>
      </c>
      <c r="V140" s="21">
        <v>6355</v>
      </c>
      <c r="W140" s="47">
        <v>24095.3</v>
      </c>
      <c r="X140" s="20">
        <v>19945.900000000001</v>
      </c>
      <c r="Y140" s="21">
        <v>44041.2</v>
      </c>
    </row>
    <row r="141" spans="1:25" ht="13">
      <c r="A141" s="2" t="s">
        <v>282</v>
      </c>
      <c r="B141" s="2" t="s">
        <v>150</v>
      </c>
      <c r="C141" s="89" t="s">
        <v>297</v>
      </c>
      <c r="D141" s="129" t="s">
        <v>302</v>
      </c>
      <c r="E141" s="19">
        <v>1563.3</v>
      </c>
      <c r="F141" s="20">
        <v>751.86</v>
      </c>
      <c r="G141" s="21">
        <v>2315.16</v>
      </c>
      <c r="H141" s="19">
        <v>1050.93</v>
      </c>
      <c r="I141" s="20">
        <v>264.77999999999997</v>
      </c>
      <c r="J141" s="21">
        <v>1315.71</v>
      </c>
      <c r="K141" s="19">
        <v>0</v>
      </c>
      <c r="L141" s="20">
        <v>0</v>
      </c>
      <c r="M141" s="21">
        <v>0</v>
      </c>
      <c r="N141" s="19">
        <v>2311.65</v>
      </c>
      <c r="O141" s="20">
        <v>676.71</v>
      </c>
      <c r="P141" s="21">
        <v>2988.36</v>
      </c>
      <c r="Q141" s="19">
        <v>0</v>
      </c>
      <c r="R141" s="20">
        <v>0</v>
      </c>
      <c r="S141" s="21">
        <v>0</v>
      </c>
      <c r="T141" s="19">
        <v>0</v>
      </c>
      <c r="U141" s="20">
        <v>0</v>
      </c>
      <c r="V141" s="21">
        <v>0</v>
      </c>
      <c r="W141" s="47">
        <v>4925.88</v>
      </c>
      <c r="X141" s="20">
        <v>1693.35</v>
      </c>
      <c r="Y141" s="21">
        <v>6619.23</v>
      </c>
    </row>
    <row r="142" spans="1:25" ht="13">
      <c r="A142" s="2" t="s">
        <v>282</v>
      </c>
      <c r="B142" s="2" t="s">
        <v>151</v>
      </c>
      <c r="C142" s="89" t="s">
        <v>297</v>
      </c>
      <c r="D142" s="129" t="s">
        <v>302</v>
      </c>
      <c r="E142" s="19">
        <v>1120.77</v>
      </c>
      <c r="F142" s="20">
        <v>750.15</v>
      </c>
      <c r="G142" s="21">
        <v>1870.92</v>
      </c>
      <c r="H142" s="19">
        <v>2348.37</v>
      </c>
      <c r="I142" s="20">
        <v>889.83</v>
      </c>
      <c r="J142" s="21">
        <v>3238.2</v>
      </c>
      <c r="K142" s="19">
        <v>2571.3000000000002</v>
      </c>
      <c r="L142" s="20">
        <v>1205.73</v>
      </c>
      <c r="M142" s="21">
        <v>3777.03</v>
      </c>
      <c r="N142" s="19">
        <v>641.16</v>
      </c>
      <c r="O142" s="20">
        <v>398.79</v>
      </c>
      <c r="P142" s="21">
        <v>1039.95</v>
      </c>
      <c r="Q142" s="19">
        <v>24.75</v>
      </c>
      <c r="R142" s="20">
        <v>86.94</v>
      </c>
      <c r="S142" s="21">
        <v>111.69</v>
      </c>
      <c r="T142" s="19">
        <v>2195.19</v>
      </c>
      <c r="U142" s="20">
        <v>1632.06</v>
      </c>
      <c r="V142" s="21">
        <v>3827.25</v>
      </c>
      <c r="W142" s="47">
        <v>8901.5400000000009</v>
      </c>
      <c r="X142" s="20">
        <v>4963.5</v>
      </c>
      <c r="Y142" s="21">
        <v>13865.04</v>
      </c>
    </row>
    <row r="143" spans="1:25" ht="13">
      <c r="A143" s="2" t="s">
        <v>282</v>
      </c>
      <c r="B143" s="2" t="s">
        <v>152</v>
      </c>
      <c r="C143" s="89" t="s">
        <v>297</v>
      </c>
      <c r="D143" s="129" t="s">
        <v>302</v>
      </c>
      <c r="E143" s="19">
        <v>0</v>
      </c>
      <c r="F143" s="20">
        <v>0</v>
      </c>
      <c r="G143" s="21">
        <v>0</v>
      </c>
      <c r="H143" s="19">
        <v>1185.3</v>
      </c>
      <c r="I143" s="20">
        <v>441.54</v>
      </c>
      <c r="J143" s="21">
        <v>1626.84</v>
      </c>
      <c r="K143" s="19">
        <v>1581.12</v>
      </c>
      <c r="L143" s="20">
        <v>1821.24</v>
      </c>
      <c r="M143" s="21">
        <v>3402.36</v>
      </c>
      <c r="N143" s="19">
        <v>1660.68</v>
      </c>
      <c r="O143" s="20">
        <v>1231.1099999999999</v>
      </c>
      <c r="P143" s="21">
        <v>2891.79</v>
      </c>
      <c r="Q143" s="19">
        <v>1027.17</v>
      </c>
      <c r="R143" s="20">
        <v>1322.46</v>
      </c>
      <c r="S143" s="21">
        <v>2349.63</v>
      </c>
      <c r="T143" s="19">
        <v>2054.9699999999998</v>
      </c>
      <c r="U143" s="20">
        <v>1183.8599999999999</v>
      </c>
      <c r="V143" s="21">
        <v>3238.83</v>
      </c>
      <c r="W143" s="47">
        <v>7509.24</v>
      </c>
      <c r="X143" s="20">
        <v>6000.21</v>
      </c>
      <c r="Y143" s="21">
        <v>13509.45</v>
      </c>
    </row>
    <row r="144" spans="1:25" ht="13">
      <c r="A144" s="2" t="s">
        <v>282</v>
      </c>
      <c r="B144" s="2" t="s">
        <v>153</v>
      </c>
      <c r="C144" s="89" t="s">
        <v>297</v>
      </c>
      <c r="D144" s="129" t="s">
        <v>302</v>
      </c>
      <c r="E144" s="19">
        <v>1248.3900000000001</v>
      </c>
      <c r="F144" s="20">
        <v>777.69</v>
      </c>
      <c r="G144" s="21">
        <v>2026.08</v>
      </c>
      <c r="H144" s="19">
        <v>1744.74</v>
      </c>
      <c r="I144" s="20">
        <v>987.21</v>
      </c>
      <c r="J144" s="21">
        <v>2731.95</v>
      </c>
      <c r="K144" s="19">
        <v>1615.05</v>
      </c>
      <c r="L144" s="20">
        <v>1388.25</v>
      </c>
      <c r="M144" s="21">
        <v>3003.3</v>
      </c>
      <c r="N144" s="19">
        <v>4386.0600000000004</v>
      </c>
      <c r="O144" s="20">
        <v>1932.03</v>
      </c>
      <c r="P144" s="21">
        <v>6318.09</v>
      </c>
      <c r="Q144" s="19">
        <v>1085.1300000000001</v>
      </c>
      <c r="R144" s="20">
        <v>1064.6099999999999</v>
      </c>
      <c r="S144" s="21">
        <v>2149.7399999999998</v>
      </c>
      <c r="T144" s="19">
        <v>0</v>
      </c>
      <c r="U144" s="20">
        <v>0</v>
      </c>
      <c r="V144" s="21">
        <v>0</v>
      </c>
      <c r="W144" s="47">
        <v>10079.370000000001</v>
      </c>
      <c r="X144" s="20">
        <v>6149.79</v>
      </c>
      <c r="Y144" s="21">
        <v>16229.16</v>
      </c>
    </row>
    <row r="145" spans="1:25" ht="13">
      <c r="A145" s="2" t="s">
        <v>282</v>
      </c>
      <c r="B145" s="2" t="s">
        <v>154</v>
      </c>
      <c r="C145" s="89" t="s">
        <v>297</v>
      </c>
      <c r="D145" s="129" t="s">
        <v>298</v>
      </c>
      <c r="E145" s="19">
        <v>9706.5</v>
      </c>
      <c r="F145" s="20">
        <v>2911.86</v>
      </c>
      <c r="G145" s="21">
        <v>12618.36</v>
      </c>
      <c r="H145" s="19">
        <v>5603.67</v>
      </c>
      <c r="I145" s="20">
        <v>1488.51</v>
      </c>
      <c r="J145" s="21">
        <v>7092.18</v>
      </c>
      <c r="K145" s="19">
        <v>3235.95</v>
      </c>
      <c r="L145" s="20">
        <v>3724.92</v>
      </c>
      <c r="M145" s="21">
        <v>6960.87</v>
      </c>
      <c r="N145" s="19">
        <v>7234.92</v>
      </c>
      <c r="O145" s="20">
        <v>3938.4</v>
      </c>
      <c r="P145" s="21">
        <v>11173.32</v>
      </c>
      <c r="Q145" s="19">
        <v>6025.68</v>
      </c>
      <c r="R145" s="20">
        <v>2624.04</v>
      </c>
      <c r="S145" s="21">
        <v>8649.7199999999993</v>
      </c>
      <c r="T145" s="19">
        <v>6537.06</v>
      </c>
      <c r="U145" s="20">
        <v>2343.69</v>
      </c>
      <c r="V145" s="21">
        <v>8880.75</v>
      </c>
      <c r="W145" s="47">
        <v>38343.78</v>
      </c>
      <c r="X145" s="20">
        <v>17031.419999999998</v>
      </c>
      <c r="Y145" s="21">
        <v>55375.199999999997</v>
      </c>
    </row>
    <row r="146" spans="1:25" ht="13">
      <c r="A146" s="2" t="s">
        <v>282</v>
      </c>
      <c r="B146" s="2" t="s">
        <v>155</v>
      </c>
      <c r="C146" s="89" t="s">
        <v>297</v>
      </c>
      <c r="D146" s="129" t="s">
        <v>298</v>
      </c>
      <c r="E146" s="19">
        <v>6471.18</v>
      </c>
      <c r="F146" s="20">
        <v>1891.08</v>
      </c>
      <c r="G146" s="21">
        <v>8362.26</v>
      </c>
      <c r="H146" s="19">
        <v>0</v>
      </c>
      <c r="I146" s="20">
        <v>0</v>
      </c>
      <c r="J146" s="21">
        <v>0</v>
      </c>
      <c r="K146" s="19">
        <v>0</v>
      </c>
      <c r="L146" s="20">
        <v>0</v>
      </c>
      <c r="M146" s="21">
        <v>0</v>
      </c>
      <c r="N146" s="19">
        <v>0</v>
      </c>
      <c r="O146" s="20">
        <v>0</v>
      </c>
      <c r="P146" s="21">
        <v>0</v>
      </c>
      <c r="Q146" s="19">
        <v>0</v>
      </c>
      <c r="R146" s="20">
        <v>0</v>
      </c>
      <c r="S146" s="21">
        <v>0</v>
      </c>
      <c r="T146" s="19">
        <v>0</v>
      </c>
      <c r="U146" s="20">
        <v>0</v>
      </c>
      <c r="V146" s="21">
        <v>0</v>
      </c>
      <c r="W146" s="47">
        <v>6471.18</v>
      </c>
      <c r="X146" s="20">
        <v>1891.08</v>
      </c>
      <c r="Y146" s="21">
        <v>8362.26</v>
      </c>
    </row>
    <row r="147" spans="1:25" ht="13">
      <c r="A147" s="2" t="s">
        <v>282</v>
      </c>
      <c r="B147" s="2" t="s">
        <v>156</v>
      </c>
      <c r="C147" s="89" t="s">
        <v>297</v>
      </c>
      <c r="D147" s="129" t="s">
        <v>298</v>
      </c>
      <c r="E147" s="19">
        <v>12737.61</v>
      </c>
      <c r="F147" s="20">
        <v>5698.71</v>
      </c>
      <c r="G147" s="21">
        <v>18436.32</v>
      </c>
      <c r="H147" s="19">
        <v>5514.03</v>
      </c>
      <c r="I147" s="20">
        <v>3437.73</v>
      </c>
      <c r="J147" s="21">
        <v>8951.76</v>
      </c>
      <c r="K147" s="19">
        <v>3011.04</v>
      </c>
      <c r="L147" s="20">
        <v>3655.98</v>
      </c>
      <c r="M147" s="21">
        <v>6667.02</v>
      </c>
      <c r="N147" s="19">
        <v>6571.08</v>
      </c>
      <c r="O147" s="20">
        <v>3956.31</v>
      </c>
      <c r="P147" s="21">
        <v>10527.39</v>
      </c>
      <c r="Q147" s="19">
        <v>1787.76</v>
      </c>
      <c r="R147" s="20">
        <v>3587.76</v>
      </c>
      <c r="S147" s="21">
        <v>5375.52</v>
      </c>
      <c r="T147" s="19">
        <v>6055.92</v>
      </c>
      <c r="U147" s="20">
        <v>4337.1000000000004</v>
      </c>
      <c r="V147" s="21">
        <v>10393.02</v>
      </c>
      <c r="W147" s="47">
        <v>35677.440000000002</v>
      </c>
      <c r="X147" s="20">
        <v>24673.59</v>
      </c>
      <c r="Y147" s="21">
        <v>60351.03</v>
      </c>
    </row>
    <row r="148" spans="1:25" ht="13">
      <c r="A148" s="2" t="s">
        <v>282</v>
      </c>
      <c r="B148" s="2" t="s">
        <v>157</v>
      </c>
      <c r="C148" s="89" t="s">
        <v>297</v>
      </c>
      <c r="D148" s="129" t="s">
        <v>298</v>
      </c>
      <c r="E148" s="19">
        <v>9234.9</v>
      </c>
      <c r="F148" s="20">
        <v>3098.07</v>
      </c>
      <c r="G148" s="21">
        <v>12332.97</v>
      </c>
      <c r="H148" s="19">
        <v>8100.09</v>
      </c>
      <c r="I148" s="20">
        <v>3033</v>
      </c>
      <c r="J148" s="21">
        <v>11133.09</v>
      </c>
      <c r="K148" s="19">
        <v>3887.73</v>
      </c>
      <c r="L148" s="20">
        <v>3227.04</v>
      </c>
      <c r="M148" s="21">
        <v>7114.77</v>
      </c>
      <c r="N148" s="19">
        <v>4085.01</v>
      </c>
      <c r="O148" s="20">
        <v>3102.75</v>
      </c>
      <c r="P148" s="21">
        <v>7187.76</v>
      </c>
      <c r="Q148" s="19">
        <v>3622.05</v>
      </c>
      <c r="R148" s="20">
        <v>2010.15</v>
      </c>
      <c r="S148" s="21">
        <v>5632.2</v>
      </c>
      <c r="T148" s="19">
        <v>7204.86</v>
      </c>
      <c r="U148" s="20">
        <v>2907</v>
      </c>
      <c r="V148" s="21">
        <v>10111.86</v>
      </c>
      <c r="W148" s="47">
        <v>36134.639999999999</v>
      </c>
      <c r="X148" s="20">
        <v>17378.009999999998</v>
      </c>
      <c r="Y148" s="21">
        <v>53512.65</v>
      </c>
    </row>
    <row r="149" spans="1:25" ht="13">
      <c r="A149" s="2" t="s">
        <v>282</v>
      </c>
      <c r="B149" s="2" t="s">
        <v>158</v>
      </c>
      <c r="C149" s="89" t="s">
        <v>297</v>
      </c>
      <c r="D149" s="129" t="s">
        <v>302</v>
      </c>
      <c r="E149" s="19">
        <v>0.12</v>
      </c>
      <c r="F149" s="20">
        <v>0.12</v>
      </c>
      <c r="G149" s="21">
        <v>0.24</v>
      </c>
      <c r="H149" s="19">
        <v>0</v>
      </c>
      <c r="I149" s="20">
        <v>6.26</v>
      </c>
      <c r="J149" s="21">
        <v>6.26</v>
      </c>
      <c r="K149" s="19">
        <v>0.05</v>
      </c>
      <c r="L149" s="20">
        <v>6.07</v>
      </c>
      <c r="M149" s="21">
        <v>6.12</v>
      </c>
      <c r="N149" s="19">
        <v>3.65</v>
      </c>
      <c r="O149" s="20">
        <v>33.909999999999997</v>
      </c>
      <c r="P149" s="21">
        <v>37.56</v>
      </c>
      <c r="Q149" s="19">
        <v>0</v>
      </c>
      <c r="R149" s="20">
        <v>0</v>
      </c>
      <c r="S149" s="21">
        <v>0</v>
      </c>
      <c r="T149" s="19">
        <v>0</v>
      </c>
      <c r="U149" s="20">
        <v>0</v>
      </c>
      <c r="V149" s="21">
        <v>0</v>
      </c>
      <c r="W149" s="47">
        <v>3.82</v>
      </c>
      <c r="X149" s="20">
        <v>46.36</v>
      </c>
      <c r="Y149" s="21">
        <v>50.18</v>
      </c>
    </row>
    <row r="150" spans="1:25" ht="13">
      <c r="A150" s="2" t="s">
        <v>282</v>
      </c>
      <c r="B150" s="2" t="s">
        <v>159</v>
      </c>
      <c r="C150" s="89" t="s">
        <v>297</v>
      </c>
      <c r="D150" s="129" t="s">
        <v>302</v>
      </c>
      <c r="E150" s="19">
        <v>0.1</v>
      </c>
      <c r="F150" s="20">
        <v>0.1</v>
      </c>
      <c r="G150" s="21">
        <v>0.2</v>
      </c>
      <c r="H150" s="19">
        <v>6.13</v>
      </c>
      <c r="I150" s="20">
        <v>0.84</v>
      </c>
      <c r="J150" s="21">
        <v>6.97</v>
      </c>
      <c r="K150" s="19">
        <v>9.16</v>
      </c>
      <c r="L150" s="20">
        <v>1.36</v>
      </c>
      <c r="M150" s="21">
        <v>10.52</v>
      </c>
      <c r="N150" s="19">
        <v>3.25</v>
      </c>
      <c r="O150" s="20">
        <v>30.31</v>
      </c>
      <c r="P150" s="21">
        <v>33.56</v>
      </c>
      <c r="Q150" s="19">
        <v>0</v>
      </c>
      <c r="R150" s="20">
        <v>0</v>
      </c>
      <c r="S150" s="21">
        <v>0</v>
      </c>
      <c r="T150" s="19">
        <v>8.89</v>
      </c>
      <c r="U150" s="20">
        <v>2.83</v>
      </c>
      <c r="V150" s="21">
        <v>11.72</v>
      </c>
      <c r="W150" s="47">
        <v>27.53</v>
      </c>
      <c r="X150" s="20">
        <v>35.44</v>
      </c>
      <c r="Y150" s="21">
        <v>62.97</v>
      </c>
    </row>
    <row r="151" spans="1:25" ht="13">
      <c r="A151" s="2" t="s">
        <v>283</v>
      </c>
      <c r="B151" s="2" t="s">
        <v>160</v>
      </c>
      <c r="C151" s="89" t="s">
        <v>297</v>
      </c>
      <c r="D151" s="129" t="s">
        <v>303</v>
      </c>
      <c r="E151" s="19">
        <v>1077.02</v>
      </c>
      <c r="F151" s="20">
        <v>1839.84</v>
      </c>
      <c r="G151" s="21">
        <v>2916.86</v>
      </c>
      <c r="H151" s="19">
        <v>1438.74</v>
      </c>
      <c r="I151" s="20">
        <v>1522.17</v>
      </c>
      <c r="J151" s="21">
        <v>2960.91</v>
      </c>
      <c r="K151" s="19">
        <v>1629.22</v>
      </c>
      <c r="L151" s="20">
        <v>1305</v>
      </c>
      <c r="M151" s="21">
        <v>2934.22</v>
      </c>
      <c r="N151" s="19">
        <v>1495.64</v>
      </c>
      <c r="O151" s="20">
        <v>484.09</v>
      </c>
      <c r="P151" s="21">
        <v>1979.73</v>
      </c>
      <c r="Q151" s="19">
        <v>1092.97</v>
      </c>
      <c r="R151" s="20">
        <v>281.97000000000003</v>
      </c>
      <c r="S151" s="21">
        <v>1374.94</v>
      </c>
      <c r="T151" s="19">
        <v>1410.13</v>
      </c>
      <c r="U151" s="20">
        <v>110.07</v>
      </c>
      <c r="V151" s="21">
        <v>1520.2</v>
      </c>
      <c r="W151" s="47">
        <v>8143.72</v>
      </c>
      <c r="X151" s="20">
        <v>5543.14</v>
      </c>
      <c r="Y151" s="21">
        <v>13686.86</v>
      </c>
    </row>
    <row r="152" spans="1:25" ht="13">
      <c r="A152" s="2" t="s">
        <v>284</v>
      </c>
      <c r="B152" s="2" t="s">
        <v>161</v>
      </c>
      <c r="C152" s="89" t="s">
        <v>297</v>
      </c>
      <c r="D152" s="129" t="s">
        <v>303</v>
      </c>
      <c r="E152" s="19">
        <v>16271.15</v>
      </c>
      <c r="F152" s="20">
        <v>4559.49</v>
      </c>
      <c r="G152" s="21">
        <v>20830.64</v>
      </c>
      <c r="H152" s="19">
        <v>41587.43</v>
      </c>
      <c r="I152" s="20">
        <v>2766.56</v>
      </c>
      <c r="J152" s="21">
        <v>44353.99</v>
      </c>
      <c r="K152" s="19">
        <v>30777.71</v>
      </c>
      <c r="L152" s="20">
        <v>2066.1799999999998</v>
      </c>
      <c r="M152" s="21">
        <v>32843.89</v>
      </c>
      <c r="N152" s="19">
        <v>27932.58</v>
      </c>
      <c r="O152" s="20">
        <v>2899.94</v>
      </c>
      <c r="P152" s="21">
        <v>30832.52</v>
      </c>
      <c r="Q152" s="19">
        <v>44027.96</v>
      </c>
      <c r="R152" s="20">
        <v>2221.16</v>
      </c>
      <c r="S152" s="21">
        <v>46249.120000000003</v>
      </c>
      <c r="T152" s="19">
        <v>18612.990000000002</v>
      </c>
      <c r="U152" s="20">
        <v>2952.05</v>
      </c>
      <c r="V152" s="21">
        <v>21565.040000000001</v>
      </c>
      <c r="W152" s="47">
        <v>179209.82</v>
      </c>
      <c r="X152" s="20">
        <v>17465.38</v>
      </c>
      <c r="Y152" s="21">
        <v>196675.20000000001</v>
      </c>
    </row>
    <row r="153" spans="1:25" ht="13">
      <c r="A153" s="2" t="s">
        <v>285</v>
      </c>
      <c r="B153" s="2" t="s">
        <v>162</v>
      </c>
      <c r="C153" s="89" t="s">
        <v>297</v>
      </c>
      <c r="D153" s="129" t="s">
        <v>298</v>
      </c>
      <c r="E153" s="19">
        <v>0</v>
      </c>
      <c r="F153" s="20">
        <v>0</v>
      </c>
      <c r="G153" s="21">
        <v>0</v>
      </c>
      <c r="H153" s="19">
        <v>0</v>
      </c>
      <c r="I153" s="20">
        <v>6.96</v>
      </c>
      <c r="J153" s="21">
        <v>6.96</v>
      </c>
      <c r="K153" s="19">
        <v>0</v>
      </c>
      <c r="L153" s="20">
        <v>0</v>
      </c>
      <c r="M153" s="21">
        <v>0</v>
      </c>
      <c r="N153" s="19">
        <v>0</v>
      </c>
      <c r="O153" s="20">
        <v>0</v>
      </c>
      <c r="P153" s="21">
        <v>0</v>
      </c>
      <c r="Q153" s="19">
        <v>0</v>
      </c>
      <c r="R153" s="20">
        <v>0</v>
      </c>
      <c r="S153" s="21">
        <v>0</v>
      </c>
      <c r="T153" s="19">
        <v>0</v>
      </c>
      <c r="U153" s="20">
        <v>0</v>
      </c>
      <c r="V153" s="21">
        <v>0</v>
      </c>
      <c r="W153" s="47">
        <v>0</v>
      </c>
      <c r="X153" s="20">
        <v>6.96</v>
      </c>
      <c r="Y153" s="21">
        <v>6.96</v>
      </c>
    </row>
    <row r="154" spans="1:25" ht="13">
      <c r="A154" s="2" t="s">
        <v>285</v>
      </c>
      <c r="B154" s="2" t="s">
        <v>163</v>
      </c>
      <c r="C154" s="89" t="s">
        <v>297</v>
      </c>
      <c r="D154" s="129" t="s">
        <v>298</v>
      </c>
      <c r="E154" s="19">
        <v>209.35</v>
      </c>
      <c r="F154" s="20">
        <v>77.2</v>
      </c>
      <c r="G154" s="21">
        <v>286.55</v>
      </c>
      <c r="H154" s="19">
        <v>0</v>
      </c>
      <c r="I154" s="20">
        <v>0</v>
      </c>
      <c r="J154" s="21">
        <v>0</v>
      </c>
      <c r="K154" s="19">
        <v>3437.05</v>
      </c>
      <c r="L154" s="20">
        <v>4385.6000000000004</v>
      </c>
      <c r="M154" s="21">
        <v>7822.65</v>
      </c>
      <c r="N154" s="19">
        <v>3869.5</v>
      </c>
      <c r="O154" s="20">
        <v>3310.5</v>
      </c>
      <c r="P154" s="21">
        <v>7180</v>
      </c>
      <c r="Q154" s="19">
        <v>3561.95</v>
      </c>
      <c r="R154" s="20">
        <v>4901.2</v>
      </c>
      <c r="S154" s="21">
        <v>8463.15</v>
      </c>
      <c r="T154" s="19">
        <v>3220.9</v>
      </c>
      <c r="U154" s="20">
        <v>4501.8</v>
      </c>
      <c r="V154" s="21">
        <v>7722.7</v>
      </c>
      <c r="W154" s="47">
        <v>14298.75</v>
      </c>
      <c r="X154" s="20">
        <v>17176.3</v>
      </c>
      <c r="Y154" s="21">
        <v>31475.05</v>
      </c>
    </row>
    <row r="155" spans="1:25" ht="13">
      <c r="A155" s="2" t="s">
        <v>285</v>
      </c>
      <c r="B155" s="2" t="s">
        <v>164</v>
      </c>
      <c r="C155" s="89" t="s">
        <v>297</v>
      </c>
      <c r="D155" s="129" t="s">
        <v>298</v>
      </c>
      <c r="E155" s="19">
        <v>0</v>
      </c>
      <c r="F155" s="20">
        <v>0</v>
      </c>
      <c r="G155" s="21">
        <v>0</v>
      </c>
      <c r="H155" s="19">
        <v>0</v>
      </c>
      <c r="I155" s="20">
        <v>2.52</v>
      </c>
      <c r="J155" s="21">
        <v>2.52</v>
      </c>
      <c r="K155" s="19">
        <v>0</v>
      </c>
      <c r="L155" s="20">
        <v>0</v>
      </c>
      <c r="M155" s="21">
        <v>0</v>
      </c>
      <c r="N155" s="19">
        <v>3.87</v>
      </c>
      <c r="O155" s="20">
        <v>13.39</v>
      </c>
      <c r="P155" s="21">
        <v>17.260000000000002</v>
      </c>
      <c r="Q155" s="19">
        <v>0</v>
      </c>
      <c r="R155" s="20">
        <v>0</v>
      </c>
      <c r="S155" s="21">
        <v>0</v>
      </c>
      <c r="T155" s="19">
        <v>0</v>
      </c>
      <c r="U155" s="20">
        <v>0</v>
      </c>
      <c r="V155" s="21">
        <v>0</v>
      </c>
      <c r="W155" s="47">
        <v>3.87</v>
      </c>
      <c r="X155" s="20">
        <v>15.91</v>
      </c>
      <c r="Y155" s="21">
        <v>19.78</v>
      </c>
    </row>
    <row r="156" spans="1:25" ht="13">
      <c r="A156" s="2" t="s">
        <v>285</v>
      </c>
      <c r="B156" s="2" t="s">
        <v>165</v>
      </c>
      <c r="C156" s="89" t="s">
        <v>297</v>
      </c>
      <c r="D156" s="129" t="s">
        <v>298</v>
      </c>
      <c r="E156" s="19">
        <v>2605.75</v>
      </c>
      <c r="F156" s="20">
        <v>2447.5</v>
      </c>
      <c r="G156" s="21">
        <v>5053.25</v>
      </c>
      <c r="H156" s="19">
        <v>3666.35</v>
      </c>
      <c r="I156" s="20">
        <v>5133.96</v>
      </c>
      <c r="J156" s="21">
        <v>8800.31</v>
      </c>
      <c r="K156" s="19">
        <v>4144.1000000000004</v>
      </c>
      <c r="L156" s="20">
        <v>1960.2</v>
      </c>
      <c r="M156" s="21">
        <v>6104.3</v>
      </c>
      <c r="N156" s="19">
        <v>0</v>
      </c>
      <c r="O156" s="20">
        <v>0</v>
      </c>
      <c r="P156" s="21">
        <v>0</v>
      </c>
      <c r="Q156" s="19">
        <v>0</v>
      </c>
      <c r="R156" s="20">
        <v>0</v>
      </c>
      <c r="S156" s="21">
        <v>0</v>
      </c>
      <c r="T156" s="19">
        <v>4042.35</v>
      </c>
      <c r="U156" s="20">
        <v>1848.85</v>
      </c>
      <c r="V156" s="21">
        <v>5891.2</v>
      </c>
      <c r="W156" s="47">
        <v>14458.55</v>
      </c>
      <c r="X156" s="20">
        <v>11390.51</v>
      </c>
      <c r="Y156" s="21">
        <v>25849.06</v>
      </c>
    </row>
    <row r="157" spans="1:25" ht="13">
      <c r="A157" s="2" t="s">
        <v>286</v>
      </c>
      <c r="B157" s="2" t="s">
        <v>166</v>
      </c>
      <c r="C157" s="89" t="s">
        <v>297</v>
      </c>
      <c r="D157" s="129" t="s">
        <v>303</v>
      </c>
      <c r="E157" s="19">
        <v>418.35</v>
      </c>
      <c r="F157" s="20">
        <v>8.09</v>
      </c>
      <c r="G157" s="21">
        <v>426.44</v>
      </c>
      <c r="H157" s="19">
        <v>4387.2</v>
      </c>
      <c r="I157" s="20">
        <v>149.05000000000001</v>
      </c>
      <c r="J157" s="21">
        <v>4536.25</v>
      </c>
      <c r="K157" s="19">
        <v>2964.9</v>
      </c>
      <c r="L157" s="20">
        <v>331.04</v>
      </c>
      <c r="M157" s="21">
        <v>3295.94</v>
      </c>
      <c r="N157" s="19">
        <v>5205</v>
      </c>
      <c r="O157" s="20">
        <v>198.68</v>
      </c>
      <c r="P157" s="21">
        <v>5403.68</v>
      </c>
      <c r="Q157" s="19">
        <v>6260</v>
      </c>
      <c r="R157" s="20">
        <v>186.68</v>
      </c>
      <c r="S157" s="21">
        <v>6446.68</v>
      </c>
      <c r="T157" s="19">
        <v>4698.25</v>
      </c>
      <c r="U157" s="20">
        <v>646.94000000000005</v>
      </c>
      <c r="V157" s="21">
        <v>5345.19</v>
      </c>
      <c r="W157" s="47">
        <v>23933.7</v>
      </c>
      <c r="X157" s="20">
        <v>1520.48</v>
      </c>
      <c r="Y157" s="21">
        <v>25454.18</v>
      </c>
    </row>
    <row r="158" spans="1:25" ht="13">
      <c r="A158" s="2" t="s">
        <v>286</v>
      </c>
      <c r="B158" s="2" t="s">
        <v>167</v>
      </c>
      <c r="C158" s="89" t="s">
        <v>297</v>
      </c>
      <c r="D158" s="129" t="s">
        <v>303</v>
      </c>
      <c r="E158" s="19">
        <v>6859.75</v>
      </c>
      <c r="F158" s="20">
        <v>3726.35</v>
      </c>
      <c r="G158" s="21">
        <v>10586.1</v>
      </c>
      <c r="H158" s="19">
        <v>10046.700000000001</v>
      </c>
      <c r="I158" s="20">
        <v>1951.4</v>
      </c>
      <c r="J158" s="21">
        <v>11998.1</v>
      </c>
      <c r="K158" s="19">
        <v>3362.6</v>
      </c>
      <c r="L158" s="20">
        <v>2520.6</v>
      </c>
      <c r="M158" s="21">
        <v>5883.2</v>
      </c>
      <c r="N158" s="19">
        <v>2930.35</v>
      </c>
      <c r="O158" s="20">
        <v>5430.55</v>
      </c>
      <c r="P158" s="21">
        <v>8360.9</v>
      </c>
      <c r="Q158" s="19">
        <v>6328.85</v>
      </c>
      <c r="R158" s="20">
        <v>1679.8</v>
      </c>
      <c r="S158" s="21">
        <v>8008.65</v>
      </c>
      <c r="T158" s="19">
        <v>419.85</v>
      </c>
      <c r="U158" s="20">
        <v>398.75</v>
      </c>
      <c r="V158" s="21">
        <v>818.6</v>
      </c>
      <c r="W158" s="47">
        <v>29948.1</v>
      </c>
      <c r="X158" s="20">
        <v>15707.45</v>
      </c>
      <c r="Y158" s="21">
        <v>45655.55</v>
      </c>
    </row>
    <row r="159" spans="1:25" ht="13">
      <c r="A159" s="2" t="s">
        <v>286</v>
      </c>
      <c r="B159" s="2" t="s">
        <v>168</v>
      </c>
      <c r="C159" s="89" t="s">
        <v>297</v>
      </c>
      <c r="D159" s="129" t="s">
        <v>303</v>
      </c>
      <c r="E159" s="19">
        <v>6728</v>
      </c>
      <c r="F159" s="20">
        <v>49.07</v>
      </c>
      <c r="G159" s="21">
        <v>6777.07</v>
      </c>
      <c r="H159" s="19">
        <v>4107.1000000000004</v>
      </c>
      <c r="I159" s="20">
        <v>165.87</v>
      </c>
      <c r="J159" s="21">
        <v>4272.97</v>
      </c>
      <c r="K159" s="19">
        <v>2782.75</v>
      </c>
      <c r="L159" s="20">
        <v>701.4</v>
      </c>
      <c r="M159" s="21">
        <v>3484.15</v>
      </c>
      <c r="N159" s="19">
        <v>4516.7</v>
      </c>
      <c r="O159" s="20">
        <v>305.02</v>
      </c>
      <c r="P159" s="21">
        <v>4821.72</v>
      </c>
      <c r="Q159" s="19">
        <v>5436.9</v>
      </c>
      <c r="R159" s="20">
        <v>418.28</v>
      </c>
      <c r="S159" s="21">
        <v>5855.18</v>
      </c>
      <c r="T159" s="19">
        <v>4631.25</v>
      </c>
      <c r="U159" s="20">
        <v>1397.25</v>
      </c>
      <c r="V159" s="21">
        <v>6028.5</v>
      </c>
      <c r="W159" s="47">
        <v>28202.7</v>
      </c>
      <c r="X159" s="20">
        <v>3036.89</v>
      </c>
      <c r="Y159" s="21">
        <v>31239.59</v>
      </c>
    </row>
    <row r="160" spans="1:25" ht="13">
      <c r="A160" s="2" t="s">
        <v>287</v>
      </c>
      <c r="B160" s="2" t="s">
        <v>169</v>
      </c>
      <c r="C160" s="89" t="s">
        <v>297</v>
      </c>
      <c r="D160" s="129" t="s">
        <v>302</v>
      </c>
      <c r="E160" s="19">
        <v>3086.7</v>
      </c>
      <c r="F160" s="20">
        <v>2172.3000000000002</v>
      </c>
      <c r="G160" s="21">
        <v>5259</v>
      </c>
      <c r="H160" s="19">
        <v>193.5</v>
      </c>
      <c r="I160" s="20">
        <v>196.9</v>
      </c>
      <c r="J160" s="21">
        <v>390.4</v>
      </c>
      <c r="K160" s="19">
        <v>662</v>
      </c>
      <c r="L160" s="20">
        <v>421.3</v>
      </c>
      <c r="M160" s="21">
        <v>1083.3</v>
      </c>
      <c r="N160" s="19">
        <v>4448.1000000000004</v>
      </c>
      <c r="O160" s="20">
        <v>2221.4</v>
      </c>
      <c r="P160" s="21">
        <v>6669.5</v>
      </c>
      <c r="Q160" s="19">
        <v>5135.8</v>
      </c>
      <c r="R160" s="20">
        <v>2587.9</v>
      </c>
      <c r="S160" s="21">
        <v>7723.7</v>
      </c>
      <c r="T160" s="19">
        <v>3632</v>
      </c>
      <c r="U160" s="20">
        <v>3044.3</v>
      </c>
      <c r="V160" s="21">
        <v>6676.3</v>
      </c>
      <c r="W160" s="47">
        <v>17158.099999999999</v>
      </c>
      <c r="X160" s="20">
        <v>10644.1</v>
      </c>
      <c r="Y160" s="21">
        <v>27802.2</v>
      </c>
    </row>
    <row r="161" spans="1:25" ht="13">
      <c r="A161" s="2" t="s">
        <v>288</v>
      </c>
      <c r="B161" s="2" t="s">
        <v>170</v>
      </c>
      <c r="C161" s="89" t="s">
        <v>297</v>
      </c>
      <c r="D161" s="129" t="s">
        <v>302</v>
      </c>
      <c r="E161" s="19">
        <v>15298.47</v>
      </c>
      <c r="F161" s="20">
        <v>4648.46</v>
      </c>
      <c r="G161" s="21">
        <v>19946.93</v>
      </c>
      <c r="H161" s="19">
        <v>15677.28</v>
      </c>
      <c r="I161" s="20">
        <v>4058.1</v>
      </c>
      <c r="J161" s="21">
        <v>19735.38</v>
      </c>
      <c r="K161" s="19">
        <v>12983.22</v>
      </c>
      <c r="L161" s="20">
        <v>3466.8</v>
      </c>
      <c r="M161" s="21">
        <v>16450.02</v>
      </c>
      <c r="N161" s="19">
        <v>15647.99</v>
      </c>
      <c r="O161" s="20">
        <v>4846.37</v>
      </c>
      <c r="P161" s="21">
        <v>20494.36</v>
      </c>
      <c r="Q161" s="19">
        <v>12802.73</v>
      </c>
      <c r="R161" s="20">
        <v>3683.61</v>
      </c>
      <c r="S161" s="21">
        <v>16486.34</v>
      </c>
      <c r="T161" s="19">
        <v>9125.4599999999991</v>
      </c>
      <c r="U161" s="20">
        <v>4889.84</v>
      </c>
      <c r="V161" s="21">
        <v>14015.3</v>
      </c>
      <c r="W161" s="47">
        <v>81535.149999999994</v>
      </c>
      <c r="X161" s="20">
        <v>25593.18</v>
      </c>
      <c r="Y161" s="21">
        <v>107128.33</v>
      </c>
    </row>
    <row r="162" spans="1:25" ht="13">
      <c r="A162" s="2" t="s">
        <v>288</v>
      </c>
      <c r="B162" s="2" t="s">
        <v>171</v>
      </c>
      <c r="C162" s="89" t="s">
        <v>297</v>
      </c>
      <c r="D162" s="129" t="s">
        <v>302</v>
      </c>
      <c r="E162" s="19">
        <v>10204.94</v>
      </c>
      <c r="F162" s="20">
        <v>3071.95</v>
      </c>
      <c r="G162" s="21">
        <v>13276.89</v>
      </c>
      <c r="H162" s="19">
        <v>9257.52</v>
      </c>
      <c r="I162" s="20">
        <v>2884.55</v>
      </c>
      <c r="J162" s="21">
        <v>12142.07</v>
      </c>
      <c r="K162" s="19">
        <v>13181.44</v>
      </c>
      <c r="L162" s="20">
        <v>2834.15</v>
      </c>
      <c r="M162" s="21">
        <v>16015.59</v>
      </c>
      <c r="N162" s="19">
        <v>7178.82</v>
      </c>
      <c r="O162" s="20">
        <v>2642.68</v>
      </c>
      <c r="P162" s="21">
        <v>9821.5</v>
      </c>
      <c r="Q162" s="19">
        <v>5215.63</v>
      </c>
      <c r="R162" s="20">
        <v>2386.33</v>
      </c>
      <c r="S162" s="21">
        <v>7601.96</v>
      </c>
      <c r="T162" s="19">
        <v>17068.21</v>
      </c>
      <c r="U162" s="20">
        <v>1666.95</v>
      </c>
      <c r="V162" s="21">
        <v>18735.16</v>
      </c>
      <c r="W162" s="47">
        <v>62106.559999999998</v>
      </c>
      <c r="X162" s="20">
        <v>15486.61</v>
      </c>
      <c r="Y162" s="21">
        <v>77593.17</v>
      </c>
    </row>
    <row r="163" spans="1:25" ht="13">
      <c r="A163" s="2" t="s">
        <v>289</v>
      </c>
      <c r="B163" s="2" t="s">
        <v>172</v>
      </c>
      <c r="C163" s="89" t="s">
        <v>297</v>
      </c>
      <c r="D163" s="129" t="s">
        <v>303</v>
      </c>
      <c r="E163" s="19">
        <v>92.6</v>
      </c>
      <c r="F163" s="20">
        <v>6923.6</v>
      </c>
      <c r="G163" s="21">
        <v>7016.2</v>
      </c>
      <c r="H163" s="19">
        <v>179.5</v>
      </c>
      <c r="I163" s="20">
        <v>5360.5</v>
      </c>
      <c r="J163" s="21">
        <v>5540</v>
      </c>
      <c r="K163" s="19">
        <v>70.8</v>
      </c>
      <c r="L163" s="20">
        <v>7157.2</v>
      </c>
      <c r="M163" s="21">
        <v>7228</v>
      </c>
      <c r="N163" s="19">
        <v>67.900000000000006</v>
      </c>
      <c r="O163" s="20">
        <v>4930.1000000000004</v>
      </c>
      <c r="P163" s="21">
        <v>4998</v>
      </c>
      <c r="Q163" s="19">
        <v>65.599999999999994</v>
      </c>
      <c r="R163" s="20">
        <v>6615.4</v>
      </c>
      <c r="S163" s="21">
        <v>6681</v>
      </c>
      <c r="T163" s="19">
        <v>38.1</v>
      </c>
      <c r="U163" s="20">
        <v>1360.1</v>
      </c>
      <c r="V163" s="21">
        <v>1398.2</v>
      </c>
      <c r="W163" s="47">
        <v>514.5</v>
      </c>
      <c r="X163" s="20">
        <v>32346.9</v>
      </c>
      <c r="Y163" s="21">
        <v>32861.4</v>
      </c>
    </row>
    <row r="164" spans="1:25" ht="13">
      <c r="A164" s="2" t="s">
        <v>290</v>
      </c>
      <c r="B164" s="2" t="s">
        <v>173</v>
      </c>
      <c r="C164" s="89" t="s">
        <v>297</v>
      </c>
      <c r="D164" s="129" t="s">
        <v>298</v>
      </c>
      <c r="E164" s="19">
        <v>15476.3</v>
      </c>
      <c r="F164" s="20">
        <v>12097.55</v>
      </c>
      <c r="G164" s="21">
        <v>27573.85</v>
      </c>
      <c r="H164" s="19">
        <v>16193.3</v>
      </c>
      <c r="I164" s="20">
        <v>17936.099999999999</v>
      </c>
      <c r="J164" s="21">
        <v>34129.4</v>
      </c>
      <c r="K164" s="19">
        <v>14449.75</v>
      </c>
      <c r="L164" s="20">
        <v>37891.15</v>
      </c>
      <c r="M164" s="21">
        <v>52340.9</v>
      </c>
      <c r="N164" s="19">
        <v>13852.25</v>
      </c>
      <c r="O164" s="20">
        <v>20316.2</v>
      </c>
      <c r="P164" s="21">
        <v>34168.449999999997</v>
      </c>
      <c r="Q164" s="19">
        <v>22381.95</v>
      </c>
      <c r="R164" s="20">
        <v>7516.1</v>
      </c>
      <c r="S164" s="21">
        <v>29898.05</v>
      </c>
      <c r="T164" s="19">
        <v>20046.400000000001</v>
      </c>
      <c r="U164" s="20">
        <v>22628.7</v>
      </c>
      <c r="V164" s="21">
        <v>42675.1</v>
      </c>
      <c r="W164" s="47">
        <v>102399.95</v>
      </c>
      <c r="X164" s="20">
        <v>118385.8</v>
      </c>
      <c r="Y164" s="21">
        <v>220785.75</v>
      </c>
    </row>
    <row r="165" spans="1:25" ht="13">
      <c r="A165" s="2" t="s">
        <v>291</v>
      </c>
      <c r="B165" s="2" t="s">
        <v>174</v>
      </c>
      <c r="C165" s="89" t="s">
        <v>297</v>
      </c>
      <c r="D165" s="129" t="s">
        <v>304</v>
      </c>
      <c r="E165" s="19">
        <v>1.51</v>
      </c>
      <c r="F165" s="20">
        <v>14.27</v>
      </c>
      <c r="G165" s="21">
        <v>15.78</v>
      </c>
      <c r="H165" s="19">
        <v>10.48</v>
      </c>
      <c r="I165" s="20">
        <v>4.0599999999999996</v>
      </c>
      <c r="J165" s="21">
        <v>14.54</v>
      </c>
      <c r="K165" s="19">
        <v>1.38</v>
      </c>
      <c r="L165" s="20">
        <v>6.71</v>
      </c>
      <c r="M165" s="21">
        <v>8.09</v>
      </c>
      <c r="N165" s="19">
        <v>3.32</v>
      </c>
      <c r="O165" s="20">
        <v>7.08</v>
      </c>
      <c r="P165" s="21">
        <v>10.4</v>
      </c>
      <c r="Q165" s="19">
        <v>4.93</v>
      </c>
      <c r="R165" s="20">
        <v>4.62</v>
      </c>
      <c r="S165" s="21">
        <v>9.5500000000000007</v>
      </c>
      <c r="T165" s="19">
        <v>569.6</v>
      </c>
      <c r="U165" s="20">
        <v>2.23</v>
      </c>
      <c r="V165" s="21">
        <v>571.83000000000004</v>
      </c>
      <c r="W165" s="47">
        <v>591.22</v>
      </c>
      <c r="X165" s="20">
        <v>38.97</v>
      </c>
      <c r="Y165" s="21">
        <v>630.19000000000005</v>
      </c>
    </row>
    <row r="166" spans="1:25" ht="13">
      <c r="A166" s="2" t="s">
        <v>291</v>
      </c>
      <c r="B166" s="2" t="s">
        <v>175</v>
      </c>
      <c r="C166" s="89" t="s">
        <v>297</v>
      </c>
      <c r="D166" s="129" t="s">
        <v>304</v>
      </c>
      <c r="E166" s="19">
        <v>5.74</v>
      </c>
      <c r="F166" s="20">
        <v>0.57999999999999996</v>
      </c>
      <c r="G166" s="21">
        <v>6.32</v>
      </c>
      <c r="H166" s="19">
        <v>1.64</v>
      </c>
      <c r="I166" s="20">
        <v>0.21</v>
      </c>
      <c r="J166" s="21">
        <v>1.85</v>
      </c>
      <c r="K166" s="19">
        <v>0.54</v>
      </c>
      <c r="L166" s="20">
        <v>0.05</v>
      </c>
      <c r="M166" s="21">
        <v>0.59</v>
      </c>
      <c r="N166" s="19">
        <v>0.85</v>
      </c>
      <c r="O166" s="20">
        <v>0.16</v>
      </c>
      <c r="P166" s="21">
        <v>1.01</v>
      </c>
      <c r="Q166" s="19">
        <v>2.1800000000000002</v>
      </c>
      <c r="R166" s="20">
        <v>0.33</v>
      </c>
      <c r="S166" s="21">
        <v>2.5099999999999998</v>
      </c>
      <c r="T166" s="19">
        <v>2.98</v>
      </c>
      <c r="U166" s="20">
        <v>0.56000000000000005</v>
      </c>
      <c r="V166" s="21">
        <v>3.54</v>
      </c>
      <c r="W166" s="47">
        <v>13.93</v>
      </c>
      <c r="X166" s="20">
        <v>1.89</v>
      </c>
      <c r="Y166" s="21">
        <v>15.82</v>
      </c>
    </row>
    <row r="167" spans="1:25" ht="13">
      <c r="A167" s="2" t="s">
        <v>291</v>
      </c>
      <c r="B167" s="2" t="s">
        <v>176</v>
      </c>
      <c r="C167" s="89" t="s">
        <v>297</v>
      </c>
      <c r="D167" s="129" t="s">
        <v>304</v>
      </c>
      <c r="E167" s="19">
        <v>667.18</v>
      </c>
      <c r="F167" s="20">
        <v>0</v>
      </c>
      <c r="G167" s="21">
        <v>667.18</v>
      </c>
      <c r="H167" s="19">
        <v>630.08000000000004</v>
      </c>
      <c r="I167" s="20">
        <v>6.92</v>
      </c>
      <c r="J167" s="21">
        <v>637</v>
      </c>
      <c r="K167" s="19">
        <v>0</v>
      </c>
      <c r="L167" s="20">
        <v>61.35</v>
      </c>
      <c r="M167" s="21">
        <v>61.35</v>
      </c>
      <c r="N167" s="19">
        <v>0.02</v>
      </c>
      <c r="O167" s="20">
        <v>62.36</v>
      </c>
      <c r="P167" s="21">
        <v>62.38</v>
      </c>
      <c r="Q167" s="19">
        <v>0</v>
      </c>
      <c r="R167" s="20">
        <v>12.82</v>
      </c>
      <c r="S167" s="21">
        <v>12.82</v>
      </c>
      <c r="T167" s="19">
        <v>99.32</v>
      </c>
      <c r="U167" s="20">
        <v>0.25</v>
      </c>
      <c r="V167" s="21">
        <v>99.57</v>
      </c>
      <c r="W167" s="47">
        <v>1396.6</v>
      </c>
      <c r="X167" s="20">
        <v>143.69999999999999</v>
      </c>
      <c r="Y167" s="21">
        <v>1540.3</v>
      </c>
    </row>
    <row r="168" spans="1:25" ht="13">
      <c r="A168" s="2" t="s">
        <v>291</v>
      </c>
      <c r="B168" s="2" t="s">
        <v>177</v>
      </c>
      <c r="C168" s="89" t="s">
        <v>297</v>
      </c>
      <c r="D168" s="129" t="s">
        <v>303</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row>
    <row r="169" spans="1:25" ht="13">
      <c r="A169" s="2" t="s">
        <v>291</v>
      </c>
      <c r="B169" s="2" t="s">
        <v>178</v>
      </c>
      <c r="C169" s="89" t="s">
        <v>297</v>
      </c>
      <c r="D169" s="129" t="s">
        <v>304</v>
      </c>
      <c r="E169" s="19">
        <v>171.69</v>
      </c>
      <c r="F169" s="20">
        <v>32.299999999999997</v>
      </c>
      <c r="G169" s="21">
        <v>203.99</v>
      </c>
      <c r="H169" s="19">
        <v>109.7</v>
      </c>
      <c r="I169" s="20">
        <v>45.8</v>
      </c>
      <c r="J169" s="21">
        <v>155.5</v>
      </c>
      <c r="K169" s="19">
        <v>2.99</v>
      </c>
      <c r="L169" s="20">
        <v>69.400000000000006</v>
      </c>
      <c r="M169" s="21">
        <v>72.39</v>
      </c>
      <c r="N169" s="19">
        <v>0.74</v>
      </c>
      <c r="O169" s="20">
        <v>246.85</v>
      </c>
      <c r="P169" s="21">
        <v>247.59</v>
      </c>
      <c r="Q169" s="19">
        <v>0.02</v>
      </c>
      <c r="R169" s="20">
        <v>326.06</v>
      </c>
      <c r="S169" s="21">
        <v>326.08</v>
      </c>
      <c r="T169" s="19">
        <v>8.9600000000000009</v>
      </c>
      <c r="U169" s="20">
        <v>452.16</v>
      </c>
      <c r="V169" s="21">
        <v>461.12</v>
      </c>
      <c r="W169" s="47">
        <v>294.10000000000002</v>
      </c>
      <c r="X169" s="20">
        <v>1172.57</v>
      </c>
      <c r="Y169" s="21">
        <v>1466.67</v>
      </c>
    </row>
    <row r="170" spans="1:25" ht="13">
      <c r="A170" s="2" t="s">
        <v>291</v>
      </c>
      <c r="B170" s="2" t="s">
        <v>179</v>
      </c>
      <c r="C170" s="89" t="s">
        <v>297</v>
      </c>
      <c r="D170" s="129" t="s">
        <v>304</v>
      </c>
      <c r="E170" s="19">
        <v>0.66</v>
      </c>
      <c r="F170" s="20">
        <v>40.94</v>
      </c>
      <c r="G170" s="21">
        <v>41.6</v>
      </c>
      <c r="H170" s="19">
        <v>0.49</v>
      </c>
      <c r="I170" s="20">
        <v>21.45</v>
      </c>
      <c r="J170" s="21">
        <v>21.94</v>
      </c>
      <c r="K170" s="19">
        <v>9.23</v>
      </c>
      <c r="L170" s="20">
        <v>32.979999999999997</v>
      </c>
      <c r="M170" s="21">
        <v>42.21</v>
      </c>
      <c r="N170" s="19">
        <v>0.92</v>
      </c>
      <c r="O170" s="20">
        <v>50.85</v>
      </c>
      <c r="P170" s="21">
        <v>51.77</v>
      </c>
      <c r="Q170" s="19">
        <v>0.66</v>
      </c>
      <c r="R170" s="20">
        <v>21.55</v>
      </c>
      <c r="S170" s="21">
        <v>22.21</v>
      </c>
      <c r="T170" s="19">
        <v>4.53</v>
      </c>
      <c r="U170" s="20">
        <v>36.79</v>
      </c>
      <c r="V170" s="21">
        <v>41.32</v>
      </c>
      <c r="W170" s="47">
        <v>16.489999999999998</v>
      </c>
      <c r="X170" s="20">
        <v>204.56</v>
      </c>
      <c r="Y170" s="21">
        <v>221.05</v>
      </c>
    </row>
    <row r="171" spans="1:25" ht="13">
      <c r="A171" s="2" t="s">
        <v>291</v>
      </c>
      <c r="B171" s="2" t="s">
        <v>180</v>
      </c>
      <c r="C171" s="89" t="s">
        <v>297</v>
      </c>
      <c r="D171" s="129" t="s">
        <v>304</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row>
    <row r="172" spans="1:25" ht="13">
      <c r="A172" s="2" t="s">
        <v>291</v>
      </c>
      <c r="B172" s="2" t="s">
        <v>181</v>
      </c>
      <c r="C172" s="89" t="s">
        <v>297</v>
      </c>
      <c r="D172" s="129" t="s">
        <v>304</v>
      </c>
      <c r="E172" s="19">
        <v>12.22</v>
      </c>
      <c r="F172" s="20">
        <v>4.57</v>
      </c>
      <c r="G172" s="21">
        <v>16.79</v>
      </c>
      <c r="H172" s="19">
        <v>7.63</v>
      </c>
      <c r="I172" s="20">
        <v>5.08</v>
      </c>
      <c r="J172" s="21">
        <v>12.71</v>
      </c>
      <c r="K172" s="19">
        <v>9.23</v>
      </c>
      <c r="L172" s="20">
        <v>4.28</v>
      </c>
      <c r="M172" s="21">
        <v>13.51</v>
      </c>
      <c r="N172" s="19">
        <v>8.32</v>
      </c>
      <c r="O172" s="20">
        <v>4.6500000000000004</v>
      </c>
      <c r="P172" s="21">
        <v>12.97</v>
      </c>
      <c r="Q172" s="19">
        <v>32.82</v>
      </c>
      <c r="R172" s="20">
        <v>1.78</v>
      </c>
      <c r="S172" s="21">
        <v>34.6</v>
      </c>
      <c r="T172" s="19">
        <v>863.64</v>
      </c>
      <c r="U172" s="20">
        <v>3.11</v>
      </c>
      <c r="V172" s="21">
        <v>866.75</v>
      </c>
      <c r="W172" s="47">
        <v>933.86</v>
      </c>
      <c r="X172" s="20">
        <v>23.47</v>
      </c>
      <c r="Y172" s="21">
        <v>957.33</v>
      </c>
    </row>
    <row r="173" spans="1:25" ht="13">
      <c r="A173" s="2" t="s">
        <v>291</v>
      </c>
      <c r="B173" s="2" t="s">
        <v>182</v>
      </c>
      <c r="C173" s="89" t="s">
        <v>297</v>
      </c>
      <c r="D173" s="129" t="s">
        <v>304</v>
      </c>
      <c r="E173" s="19">
        <v>16.52</v>
      </c>
      <c r="F173" s="20">
        <v>68.63</v>
      </c>
      <c r="G173" s="21">
        <v>85.15</v>
      </c>
      <c r="H173" s="19">
        <v>4.6399999999999997</v>
      </c>
      <c r="I173" s="20">
        <v>18.79</v>
      </c>
      <c r="J173" s="21">
        <v>23.43</v>
      </c>
      <c r="K173" s="19">
        <v>3.64</v>
      </c>
      <c r="L173" s="20">
        <v>6.63</v>
      </c>
      <c r="M173" s="21">
        <v>10.27</v>
      </c>
      <c r="N173" s="19">
        <v>12.81</v>
      </c>
      <c r="O173" s="20">
        <v>60.28</v>
      </c>
      <c r="P173" s="21">
        <v>73.09</v>
      </c>
      <c r="Q173" s="19">
        <v>12.33</v>
      </c>
      <c r="R173" s="20">
        <v>62.87</v>
      </c>
      <c r="S173" s="21">
        <v>75.2</v>
      </c>
      <c r="T173" s="19">
        <v>11.04</v>
      </c>
      <c r="U173" s="20">
        <v>72.63</v>
      </c>
      <c r="V173" s="21">
        <v>83.67</v>
      </c>
      <c r="W173" s="47">
        <v>60.98</v>
      </c>
      <c r="X173" s="20">
        <v>289.83</v>
      </c>
      <c r="Y173" s="21">
        <v>350.81</v>
      </c>
    </row>
    <row r="174" spans="1:25" ht="13">
      <c r="A174" s="2" t="s">
        <v>291</v>
      </c>
      <c r="B174" s="2" t="s">
        <v>183</v>
      </c>
      <c r="C174" s="89" t="s">
        <v>297</v>
      </c>
      <c r="D174" s="129" t="s">
        <v>304</v>
      </c>
      <c r="E174" s="19">
        <v>0.06</v>
      </c>
      <c r="F174" s="20">
        <v>0.84</v>
      </c>
      <c r="G174" s="21">
        <v>0.9</v>
      </c>
      <c r="H174" s="19">
        <v>0.92</v>
      </c>
      <c r="I174" s="20">
        <v>2.36</v>
      </c>
      <c r="J174" s="21">
        <v>3.28</v>
      </c>
      <c r="K174" s="19">
        <v>0.4</v>
      </c>
      <c r="L174" s="20">
        <v>2.48</v>
      </c>
      <c r="M174" s="21">
        <v>2.88</v>
      </c>
      <c r="N174" s="19">
        <v>0.76</v>
      </c>
      <c r="O174" s="20">
        <v>7.23</v>
      </c>
      <c r="P174" s="21">
        <v>7.99</v>
      </c>
      <c r="Q174" s="19">
        <v>1.0900000000000001</v>
      </c>
      <c r="R174" s="20">
        <v>10.39</v>
      </c>
      <c r="S174" s="21">
        <v>11.48</v>
      </c>
      <c r="T174" s="19">
        <v>0.72</v>
      </c>
      <c r="U174" s="20">
        <v>13.43</v>
      </c>
      <c r="V174" s="21">
        <v>14.15</v>
      </c>
      <c r="W174" s="47">
        <v>3.95</v>
      </c>
      <c r="X174" s="20">
        <v>36.729999999999997</v>
      </c>
      <c r="Y174" s="21">
        <v>40.68</v>
      </c>
    </row>
    <row r="175" spans="1:25" ht="13">
      <c r="A175" s="2" t="s">
        <v>291</v>
      </c>
      <c r="B175" s="2" t="s">
        <v>184</v>
      </c>
      <c r="C175" s="89" t="s">
        <v>297</v>
      </c>
      <c r="D175" s="129" t="s">
        <v>304</v>
      </c>
      <c r="E175" s="19">
        <v>12.58</v>
      </c>
      <c r="F175" s="20">
        <v>82.12</v>
      </c>
      <c r="G175" s="21">
        <v>94.7</v>
      </c>
      <c r="H175" s="19">
        <v>3.19</v>
      </c>
      <c r="I175" s="20">
        <v>19.54</v>
      </c>
      <c r="J175" s="21">
        <v>22.73</v>
      </c>
      <c r="K175" s="19">
        <v>1.97</v>
      </c>
      <c r="L175" s="20">
        <v>7.28</v>
      </c>
      <c r="M175" s="21">
        <v>9.25</v>
      </c>
      <c r="N175" s="19">
        <v>8.74</v>
      </c>
      <c r="O175" s="20">
        <v>72.61</v>
      </c>
      <c r="P175" s="21">
        <v>81.349999999999994</v>
      </c>
      <c r="Q175" s="19">
        <v>9.42</v>
      </c>
      <c r="R175" s="20">
        <v>61.49</v>
      </c>
      <c r="S175" s="21">
        <v>70.91</v>
      </c>
      <c r="T175" s="19">
        <v>7.88</v>
      </c>
      <c r="U175" s="20">
        <v>78.13</v>
      </c>
      <c r="V175" s="21">
        <v>86.01</v>
      </c>
      <c r="W175" s="47">
        <v>43.78</v>
      </c>
      <c r="X175" s="20">
        <v>321.17</v>
      </c>
      <c r="Y175" s="21">
        <v>364.95</v>
      </c>
    </row>
    <row r="176" spans="1:25" ht="13">
      <c r="A176" s="2" t="s">
        <v>291</v>
      </c>
      <c r="B176" s="2" t="s">
        <v>185</v>
      </c>
      <c r="C176" s="89" t="s">
        <v>297</v>
      </c>
      <c r="D176" s="129" t="s">
        <v>304</v>
      </c>
      <c r="E176" s="19">
        <v>197.71</v>
      </c>
      <c r="F176" s="20">
        <v>1.41</v>
      </c>
      <c r="G176" s="21">
        <v>199.12</v>
      </c>
      <c r="H176" s="19">
        <v>25.17</v>
      </c>
      <c r="I176" s="20">
        <v>1.93</v>
      </c>
      <c r="J176" s="21">
        <v>27.1</v>
      </c>
      <c r="K176" s="19">
        <v>26.91</v>
      </c>
      <c r="L176" s="20">
        <v>0.16</v>
      </c>
      <c r="M176" s="21">
        <v>27.07</v>
      </c>
      <c r="N176" s="19">
        <v>51.14</v>
      </c>
      <c r="O176" s="20">
        <v>4.99</v>
      </c>
      <c r="P176" s="21">
        <v>56.13</v>
      </c>
      <c r="Q176" s="19">
        <v>234.92</v>
      </c>
      <c r="R176" s="20">
        <v>7.58</v>
      </c>
      <c r="S176" s="21">
        <v>242.5</v>
      </c>
      <c r="T176" s="19">
        <v>419.91</v>
      </c>
      <c r="U176" s="20">
        <v>9.19</v>
      </c>
      <c r="V176" s="21">
        <v>429.1</v>
      </c>
      <c r="W176" s="47">
        <v>955.76</v>
      </c>
      <c r="X176" s="20">
        <v>25.26</v>
      </c>
      <c r="Y176" s="21">
        <v>981.02</v>
      </c>
    </row>
    <row r="177" spans="1:25" ht="13">
      <c r="A177" s="2" t="s">
        <v>291</v>
      </c>
      <c r="B177" s="2" t="s">
        <v>186</v>
      </c>
      <c r="C177" s="89" t="s">
        <v>297</v>
      </c>
      <c r="D177" s="129" t="s">
        <v>304</v>
      </c>
      <c r="E177" s="19">
        <v>60.72</v>
      </c>
      <c r="F177" s="20">
        <v>5.0199999999999996</v>
      </c>
      <c r="G177" s="21">
        <v>65.739999999999995</v>
      </c>
      <c r="H177" s="19">
        <v>0.01</v>
      </c>
      <c r="I177" s="20">
        <v>0.28999999999999998</v>
      </c>
      <c r="J177" s="21">
        <v>0.3</v>
      </c>
      <c r="K177" s="19">
        <v>0</v>
      </c>
      <c r="L177" s="20">
        <v>0</v>
      </c>
      <c r="M177" s="21">
        <v>0</v>
      </c>
      <c r="N177" s="19">
        <v>0</v>
      </c>
      <c r="O177" s="20">
        <v>0</v>
      </c>
      <c r="P177" s="21">
        <v>0</v>
      </c>
      <c r="Q177" s="19">
        <v>0</v>
      </c>
      <c r="R177" s="20">
        <v>0</v>
      </c>
      <c r="S177" s="21">
        <v>0</v>
      </c>
      <c r="T177" s="19">
        <v>0</v>
      </c>
      <c r="U177" s="20">
        <v>0.01</v>
      </c>
      <c r="V177" s="21">
        <v>0.01</v>
      </c>
      <c r="W177" s="47">
        <v>60.73</v>
      </c>
      <c r="X177" s="20">
        <v>5.32</v>
      </c>
      <c r="Y177" s="21">
        <v>66.05</v>
      </c>
    </row>
    <row r="178" spans="1:25" ht="13">
      <c r="A178" s="2" t="s">
        <v>291</v>
      </c>
      <c r="B178" s="2" t="s">
        <v>187</v>
      </c>
      <c r="C178" s="89" t="s">
        <v>297</v>
      </c>
      <c r="D178" s="129" t="s">
        <v>304</v>
      </c>
      <c r="E178" s="19">
        <v>3.46</v>
      </c>
      <c r="F178" s="20">
        <v>108.88</v>
      </c>
      <c r="G178" s="21">
        <v>112.34</v>
      </c>
      <c r="H178" s="19">
        <v>5.59</v>
      </c>
      <c r="I178" s="20">
        <v>115.38</v>
      </c>
      <c r="J178" s="21">
        <v>120.97</v>
      </c>
      <c r="K178" s="19">
        <v>8.01</v>
      </c>
      <c r="L178" s="20">
        <v>382.45</v>
      </c>
      <c r="M178" s="21">
        <v>390.46</v>
      </c>
      <c r="N178" s="19">
        <v>8.2799999999999994</v>
      </c>
      <c r="O178" s="20">
        <v>245</v>
      </c>
      <c r="P178" s="21">
        <v>253.28</v>
      </c>
      <c r="Q178" s="19">
        <v>6.82</v>
      </c>
      <c r="R178" s="20">
        <v>463.59</v>
      </c>
      <c r="S178" s="21">
        <v>470.41</v>
      </c>
      <c r="T178" s="19">
        <v>0</v>
      </c>
      <c r="U178" s="20">
        <v>0</v>
      </c>
      <c r="V178" s="21">
        <v>0</v>
      </c>
      <c r="W178" s="47">
        <v>32.159999999999997</v>
      </c>
      <c r="X178" s="20">
        <v>1315.3</v>
      </c>
      <c r="Y178" s="21">
        <v>1347.46</v>
      </c>
    </row>
    <row r="179" spans="1:25" ht="13">
      <c r="A179" s="2" t="s">
        <v>291</v>
      </c>
      <c r="B179" s="2" t="s">
        <v>188</v>
      </c>
      <c r="C179" s="89" t="s">
        <v>297</v>
      </c>
      <c r="D179" s="129" t="s">
        <v>304</v>
      </c>
      <c r="E179" s="19">
        <v>561.34</v>
      </c>
      <c r="F179" s="20">
        <v>1047.46</v>
      </c>
      <c r="G179" s="21">
        <v>1608.8</v>
      </c>
      <c r="H179" s="19">
        <v>581.29999999999995</v>
      </c>
      <c r="I179" s="20">
        <v>366.13</v>
      </c>
      <c r="J179" s="21">
        <v>947.43</v>
      </c>
      <c r="K179" s="19">
        <v>1058.8800000000001</v>
      </c>
      <c r="L179" s="20">
        <v>819.44</v>
      </c>
      <c r="M179" s="21">
        <v>1878.32</v>
      </c>
      <c r="N179" s="19">
        <v>401.3</v>
      </c>
      <c r="O179" s="20">
        <v>681.66</v>
      </c>
      <c r="P179" s="21">
        <v>1082.96</v>
      </c>
      <c r="Q179" s="19">
        <v>838.32</v>
      </c>
      <c r="R179" s="20">
        <v>194.3</v>
      </c>
      <c r="S179" s="21">
        <v>1032.6199999999999</v>
      </c>
      <c r="T179" s="19">
        <v>1066.02</v>
      </c>
      <c r="U179" s="20">
        <v>296.02</v>
      </c>
      <c r="V179" s="21">
        <v>1362.04</v>
      </c>
      <c r="W179" s="47">
        <v>4507.16</v>
      </c>
      <c r="X179" s="20">
        <v>3405.01</v>
      </c>
      <c r="Y179" s="21">
        <v>7912.17</v>
      </c>
    </row>
    <row r="180" spans="1:25" ht="13">
      <c r="A180" s="2" t="s">
        <v>291</v>
      </c>
      <c r="B180" s="2" t="s">
        <v>189</v>
      </c>
      <c r="C180" s="89" t="s">
        <v>297</v>
      </c>
      <c r="D180" s="129" t="s">
        <v>304</v>
      </c>
      <c r="E180" s="19">
        <v>107.51</v>
      </c>
      <c r="F180" s="20">
        <v>6.28</v>
      </c>
      <c r="G180" s="21">
        <v>113.79</v>
      </c>
      <c r="H180" s="19">
        <v>72.319999999999993</v>
      </c>
      <c r="I180" s="20">
        <v>0.39</v>
      </c>
      <c r="J180" s="21">
        <v>72.709999999999994</v>
      </c>
      <c r="K180" s="19">
        <v>11.84</v>
      </c>
      <c r="L180" s="20">
        <v>11.24</v>
      </c>
      <c r="M180" s="21">
        <v>23.08</v>
      </c>
      <c r="N180" s="19">
        <v>73.17</v>
      </c>
      <c r="O180" s="20">
        <v>4.3</v>
      </c>
      <c r="P180" s="21">
        <v>77.47</v>
      </c>
      <c r="Q180" s="19">
        <v>30.6</v>
      </c>
      <c r="R180" s="20">
        <v>2.14</v>
      </c>
      <c r="S180" s="21">
        <v>32.74</v>
      </c>
      <c r="T180" s="19">
        <v>52.86</v>
      </c>
      <c r="U180" s="20">
        <v>6.86</v>
      </c>
      <c r="V180" s="21">
        <v>59.72</v>
      </c>
      <c r="W180" s="47">
        <v>348.3</v>
      </c>
      <c r="X180" s="20">
        <v>31.21</v>
      </c>
      <c r="Y180" s="21">
        <v>379.51</v>
      </c>
    </row>
    <row r="181" spans="1:25" ht="13">
      <c r="A181" s="2" t="s">
        <v>291</v>
      </c>
      <c r="B181" s="2" t="s">
        <v>190</v>
      </c>
      <c r="C181" s="89" t="s">
        <v>297</v>
      </c>
      <c r="D181" s="129" t="s">
        <v>304</v>
      </c>
      <c r="E181" s="19">
        <v>1071.54</v>
      </c>
      <c r="F181" s="20">
        <v>1141.25</v>
      </c>
      <c r="G181" s="21">
        <v>2212.79</v>
      </c>
      <c r="H181" s="19">
        <v>1196.82</v>
      </c>
      <c r="I181" s="20">
        <v>1924.99</v>
      </c>
      <c r="J181" s="21">
        <v>3121.81</v>
      </c>
      <c r="K181" s="19">
        <v>723.08</v>
      </c>
      <c r="L181" s="20">
        <v>1146.8399999999999</v>
      </c>
      <c r="M181" s="21">
        <v>1869.92</v>
      </c>
      <c r="N181" s="19">
        <v>0</v>
      </c>
      <c r="O181" s="20">
        <v>0</v>
      </c>
      <c r="P181" s="21">
        <v>0</v>
      </c>
      <c r="Q181" s="19">
        <v>2846.88</v>
      </c>
      <c r="R181" s="20">
        <v>686.81</v>
      </c>
      <c r="S181" s="21">
        <v>3533.69</v>
      </c>
      <c r="T181" s="19">
        <v>1307.57</v>
      </c>
      <c r="U181" s="20">
        <v>432.48</v>
      </c>
      <c r="V181" s="21">
        <v>1740.05</v>
      </c>
      <c r="W181" s="47">
        <v>7145.89</v>
      </c>
      <c r="X181" s="20">
        <v>5332.37</v>
      </c>
      <c r="Y181" s="21">
        <v>12478.26</v>
      </c>
    </row>
    <row r="182" spans="1:25" ht="13">
      <c r="A182" s="2" t="s">
        <v>291</v>
      </c>
      <c r="B182" s="2" t="s">
        <v>191</v>
      </c>
      <c r="C182" s="89" t="s">
        <v>297</v>
      </c>
      <c r="D182" s="129" t="s">
        <v>304</v>
      </c>
      <c r="E182" s="19">
        <v>1637.98</v>
      </c>
      <c r="F182" s="20">
        <v>870.92</v>
      </c>
      <c r="G182" s="21">
        <v>2508.9</v>
      </c>
      <c r="H182" s="19">
        <v>1159.69</v>
      </c>
      <c r="I182" s="20">
        <v>1706.06</v>
      </c>
      <c r="J182" s="21">
        <v>2865.75</v>
      </c>
      <c r="K182" s="19">
        <v>1859.36</v>
      </c>
      <c r="L182" s="20">
        <v>1280.68</v>
      </c>
      <c r="M182" s="21">
        <v>3140.04</v>
      </c>
      <c r="N182" s="19">
        <v>4600.4399999999996</v>
      </c>
      <c r="O182" s="20">
        <v>368.21</v>
      </c>
      <c r="P182" s="21">
        <v>4968.6499999999996</v>
      </c>
      <c r="Q182" s="19">
        <v>2313.7399999999998</v>
      </c>
      <c r="R182" s="20">
        <v>474.8</v>
      </c>
      <c r="S182" s="21">
        <v>2788.54</v>
      </c>
      <c r="T182" s="19">
        <v>144.26</v>
      </c>
      <c r="U182" s="20">
        <v>447.3</v>
      </c>
      <c r="V182" s="21">
        <v>591.55999999999995</v>
      </c>
      <c r="W182" s="47">
        <v>11715.47</v>
      </c>
      <c r="X182" s="20">
        <v>5147.97</v>
      </c>
      <c r="Y182" s="21">
        <v>16863.439999999999</v>
      </c>
    </row>
    <row r="183" spans="1:25" ht="13">
      <c r="A183" s="2" t="s">
        <v>291</v>
      </c>
      <c r="B183" s="2" t="s">
        <v>192</v>
      </c>
      <c r="C183" s="89" t="s">
        <v>297</v>
      </c>
      <c r="D183" s="129" t="s">
        <v>304</v>
      </c>
      <c r="E183" s="19">
        <v>37.71</v>
      </c>
      <c r="F183" s="20">
        <v>5.53</v>
      </c>
      <c r="G183" s="21">
        <v>43.24</v>
      </c>
      <c r="H183" s="19">
        <v>15.38</v>
      </c>
      <c r="I183" s="20">
        <v>5.3</v>
      </c>
      <c r="J183" s="21">
        <v>20.68</v>
      </c>
      <c r="K183" s="19">
        <v>11.13</v>
      </c>
      <c r="L183" s="20">
        <v>5.15</v>
      </c>
      <c r="M183" s="21">
        <v>16.28</v>
      </c>
      <c r="N183" s="19">
        <v>31.48</v>
      </c>
      <c r="O183" s="20">
        <v>3.79</v>
      </c>
      <c r="P183" s="21">
        <v>35.270000000000003</v>
      </c>
      <c r="Q183" s="19">
        <v>5.23</v>
      </c>
      <c r="R183" s="20">
        <v>4.4000000000000004</v>
      </c>
      <c r="S183" s="21">
        <v>9.6300000000000008</v>
      </c>
      <c r="T183" s="19">
        <v>15.13</v>
      </c>
      <c r="U183" s="20">
        <v>3.23</v>
      </c>
      <c r="V183" s="21">
        <v>18.36</v>
      </c>
      <c r="W183" s="47">
        <v>116.06</v>
      </c>
      <c r="X183" s="20">
        <v>27.4</v>
      </c>
      <c r="Y183" s="21">
        <v>143.46</v>
      </c>
    </row>
    <row r="184" spans="1:25" ht="13">
      <c r="A184" s="2" t="s">
        <v>291</v>
      </c>
      <c r="B184" s="2" t="s">
        <v>193</v>
      </c>
      <c r="C184" s="89" t="s">
        <v>297</v>
      </c>
      <c r="D184" s="129" t="s">
        <v>304</v>
      </c>
      <c r="E184" s="19">
        <v>0</v>
      </c>
      <c r="F184" s="20">
        <v>0</v>
      </c>
      <c r="G184" s="21">
        <v>0</v>
      </c>
      <c r="H184" s="19">
        <v>0</v>
      </c>
      <c r="I184" s="20">
        <v>0</v>
      </c>
      <c r="J184" s="21">
        <v>0</v>
      </c>
      <c r="K184" s="19">
        <v>0</v>
      </c>
      <c r="L184" s="20">
        <v>0</v>
      </c>
      <c r="M184" s="21">
        <v>0</v>
      </c>
      <c r="N184" s="19">
        <v>0</v>
      </c>
      <c r="O184" s="20">
        <v>0</v>
      </c>
      <c r="P184" s="21">
        <v>0</v>
      </c>
      <c r="Q184" s="19">
        <v>0</v>
      </c>
      <c r="R184" s="20">
        <v>0</v>
      </c>
      <c r="S184" s="21">
        <v>0</v>
      </c>
      <c r="T184" s="19">
        <v>0</v>
      </c>
      <c r="U184" s="20">
        <v>0</v>
      </c>
      <c r="V184" s="21">
        <v>0</v>
      </c>
      <c r="W184" s="47">
        <v>0</v>
      </c>
      <c r="X184" s="20">
        <v>0</v>
      </c>
      <c r="Y184" s="21">
        <v>0</v>
      </c>
    </row>
    <row r="185" spans="1:25" ht="13">
      <c r="A185" s="2" t="s">
        <v>291</v>
      </c>
      <c r="B185" s="2" t="s">
        <v>194</v>
      </c>
      <c r="C185" s="89" t="s">
        <v>297</v>
      </c>
      <c r="D185" s="129" t="s">
        <v>304</v>
      </c>
      <c r="E185" s="19">
        <v>0</v>
      </c>
      <c r="F185" s="20">
        <v>0</v>
      </c>
      <c r="G185" s="21">
        <v>0</v>
      </c>
      <c r="H185" s="19">
        <v>0</v>
      </c>
      <c r="I185" s="20">
        <v>0</v>
      </c>
      <c r="J185" s="21">
        <v>0</v>
      </c>
      <c r="K185" s="19">
        <v>0</v>
      </c>
      <c r="L185" s="20">
        <v>0</v>
      </c>
      <c r="M185" s="21">
        <v>0</v>
      </c>
      <c r="N185" s="19">
        <v>0</v>
      </c>
      <c r="O185" s="20">
        <v>0</v>
      </c>
      <c r="P185" s="21">
        <v>0</v>
      </c>
      <c r="Q185" s="19">
        <v>0</v>
      </c>
      <c r="R185" s="20">
        <v>0</v>
      </c>
      <c r="S185" s="21">
        <v>0</v>
      </c>
      <c r="T185" s="19">
        <v>0</v>
      </c>
      <c r="U185" s="20">
        <v>0</v>
      </c>
      <c r="V185" s="21">
        <v>0</v>
      </c>
      <c r="W185" s="47">
        <v>0</v>
      </c>
      <c r="X185" s="20">
        <v>0</v>
      </c>
      <c r="Y185" s="21">
        <v>0</v>
      </c>
    </row>
    <row r="186" spans="1:25" ht="13">
      <c r="A186" s="2" t="s">
        <v>291</v>
      </c>
      <c r="B186" s="2" t="s">
        <v>195</v>
      </c>
      <c r="C186" s="89" t="s">
        <v>297</v>
      </c>
      <c r="D186" s="129" t="s">
        <v>304</v>
      </c>
      <c r="E186" s="19">
        <v>84.42</v>
      </c>
      <c r="F186" s="20">
        <v>41.76</v>
      </c>
      <c r="G186" s="21">
        <v>126.18</v>
      </c>
      <c r="H186" s="19">
        <v>0.16</v>
      </c>
      <c r="I186" s="20">
        <v>5.52</v>
      </c>
      <c r="J186" s="21">
        <v>5.68</v>
      </c>
      <c r="K186" s="19">
        <v>0.04</v>
      </c>
      <c r="L186" s="20">
        <v>0.56000000000000005</v>
      </c>
      <c r="M186" s="21">
        <v>0.6</v>
      </c>
      <c r="N186" s="19">
        <v>0.16</v>
      </c>
      <c r="O186" s="20">
        <v>55.7</v>
      </c>
      <c r="P186" s="21">
        <v>55.86</v>
      </c>
      <c r="Q186" s="19">
        <v>0.08</v>
      </c>
      <c r="R186" s="20">
        <v>14.23</v>
      </c>
      <c r="S186" s="21">
        <v>14.31</v>
      </c>
      <c r="T186" s="19">
        <v>1.25</v>
      </c>
      <c r="U186" s="20">
        <v>61.31</v>
      </c>
      <c r="V186" s="21">
        <v>62.56</v>
      </c>
      <c r="W186" s="47">
        <v>86.11</v>
      </c>
      <c r="X186" s="20">
        <v>179.08</v>
      </c>
      <c r="Y186" s="21">
        <v>265.19</v>
      </c>
    </row>
    <row r="187" spans="1:25" ht="13">
      <c r="A187" s="2" t="s">
        <v>291</v>
      </c>
      <c r="B187" s="2" t="s">
        <v>196</v>
      </c>
      <c r="C187" s="89" t="s">
        <v>297</v>
      </c>
      <c r="D187" s="129" t="s">
        <v>304</v>
      </c>
      <c r="E187" s="19">
        <v>1.55</v>
      </c>
      <c r="F187" s="20">
        <v>3.16</v>
      </c>
      <c r="G187" s="21">
        <v>4.71</v>
      </c>
      <c r="H187" s="19">
        <v>0.22</v>
      </c>
      <c r="I187" s="20">
        <v>4.54</v>
      </c>
      <c r="J187" s="21">
        <v>4.76</v>
      </c>
      <c r="K187" s="19">
        <v>0.49</v>
      </c>
      <c r="L187" s="20">
        <v>3.4</v>
      </c>
      <c r="M187" s="21">
        <v>3.89</v>
      </c>
      <c r="N187" s="19">
        <v>1</v>
      </c>
      <c r="O187" s="20">
        <v>3.91</v>
      </c>
      <c r="P187" s="21">
        <v>4.91</v>
      </c>
      <c r="Q187" s="19">
        <v>1.58</v>
      </c>
      <c r="R187" s="20">
        <v>2.96</v>
      </c>
      <c r="S187" s="21">
        <v>4.54</v>
      </c>
      <c r="T187" s="19">
        <v>566.34</v>
      </c>
      <c r="U187" s="20">
        <v>4.37</v>
      </c>
      <c r="V187" s="21">
        <v>570.71</v>
      </c>
      <c r="W187" s="47">
        <v>571.17999999999995</v>
      </c>
      <c r="X187" s="20">
        <v>22.34</v>
      </c>
      <c r="Y187" s="21">
        <v>593.52</v>
      </c>
    </row>
    <row r="188" spans="1:25" ht="13">
      <c r="A188" s="2" t="s">
        <v>291</v>
      </c>
      <c r="B188" s="2" t="s">
        <v>197</v>
      </c>
      <c r="C188" s="89" t="s">
        <v>297</v>
      </c>
      <c r="D188" s="129" t="s">
        <v>304</v>
      </c>
      <c r="E188" s="19">
        <v>496.82</v>
      </c>
      <c r="F188" s="20">
        <v>37.83</v>
      </c>
      <c r="G188" s="21">
        <v>534.65</v>
      </c>
      <c r="H188" s="19">
        <v>62.58</v>
      </c>
      <c r="I188" s="20">
        <v>4.04</v>
      </c>
      <c r="J188" s="21">
        <v>66.62</v>
      </c>
      <c r="K188" s="19">
        <v>0</v>
      </c>
      <c r="L188" s="20">
        <v>0</v>
      </c>
      <c r="M188" s="21">
        <v>0</v>
      </c>
      <c r="N188" s="19">
        <v>0</v>
      </c>
      <c r="O188" s="20">
        <v>0</v>
      </c>
      <c r="P188" s="21">
        <v>0</v>
      </c>
      <c r="Q188" s="19">
        <v>73.819999999999993</v>
      </c>
      <c r="R188" s="20">
        <v>17.510000000000002</v>
      </c>
      <c r="S188" s="21">
        <v>91.33</v>
      </c>
      <c r="T188" s="19">
        <v>478.38</v>
      </c>
      <c r="U188" s="20">
        <v>152.15</v>
      </c>
      <c r="V188" s="21">
        <v>630.53</v>
      </c>
      <c r="W188" s="47">
        <v>1111.5999999999999</v>
      </c>
      <c r="X188" s="20">
        <v>211.53</v>
      </c>
      <c r="Y188" s="21">
        <v>1323.13</v>
      </c>
    </row>
    <row r="189" spans="1:25" ht="13">
      <c r="A189" s="2" t="s">
        <v>291</v>
      </c>
      <c r="B189" s="2" t="s">
        <v>198</v>
      </c>
      <c r="C189" s="89" t="s">
        <v>297</v>
      </c>
      <c r="D189" s="129" t="s">
        <v>304</v>
      </c>
      <c r="E189" s="19">
        <v>338.81</v>
      </c>
      <c r="F189" s="20">
        <v>80.930000000000007</v>
      </c>
      <c r="G189" s="21">
        <v>419.74</v>
      </c>
      <c r="H189" s="19">
        <v>53.03</v>
      </c>
      <c r="I189" s="20">
        <v>3.09</v>
      </c>
      <c r="J189" s="21">
        <v>56.12</v>
      </c>
      <c r="K189" s="19">
        <v>0</v>
      </c>
      <c r="L189" s="20">
        <v>0</v>
      </c>
      <c r="M189" s="21">
        <v>0</v>
      </c>
      <c r="N189" s="19">
        <v>0</v>
      </c>
      <c r="O189" s="20">
        <v>0</v>
      </c>
      <c r="P189" s="21">
        <v>0</v>
      </c>
      <c r="Q189" s="19">
        <v>0</v>
      </c>
      <c r="R189" s="20">
        <v>0</v>
      </c>
      <c r="S189" s="21">
        <v>0</v>
      </c>
      <c r="T189" s="19">
        <v>0</v>
      </c>
      <c r="U189" s="20">
        <v>0</v>
      </c>
      <c r="V189" s="21">
        <v>0</v>
      </c>
      <c r="W189" s="47">
        <v>391.84</v>
      </c>
      <c r="X189" s="20">
        <v>84.02</v>
      </c>
      <c r="Y189" s="21">
        <v>475.86</v>
      </c>
    </row>
    <row r="190" spans="1:25" ht="13">
      <c r="A190" s="2" t="s">
        <v>291</v>
      </c>
      <c r="B190" s="2" t="s">
        <v>199</v>
      </c>
      <c r="C190" s="89" t="s">
        <v>297</v>
      </c>
      <c r="D190" s="129" t="s">
        <v>304</v>
      </c>
      <c r="E190" s="19">
        <v>20.23</v>
      </c>
      <c r="F190" s="20">
        <v>427.57</v>
      </c>
      <c r="G190" s="21">
        <v>447.8</v>
      </c>
      <c r="H190" s="19">
        <v>2.93</v>
      </c>
      <c r="I190" s="20">
        <v>228.24</v>
      </c>
      <c r="J190" s="21">
        <v>231.17</v>
      </c>
      <c r="K190" s="19">
        <v>0.17</v>
      </c>
      <c r="L190" s="20">
        <v>85.45</v>
      </c>
      <c r="M190" s="21">
        <v>85.62</v>
      </c>
      <c r="N190" s="19">
        <v>13.33</v>
      </c>
      <c r="O190" s="20">
        <v>164.79</v>
      </c>
      <c r="P190" s="21">
        <v>178.12</v>
      </c>
      <c r="Q190" s="19">
        <v>8.0500000000000007</v>
      </c>
      <c r="R190" s="20">
        <v>152.84</v>
      </c>
      <c r="S190" s="21">
        <v>160.88999999999999</v>
      </c>
      <c r="T190" s="19">
        <v>121.58</v>
      </c>
      <c r="U190" s="20">
        <v>273.99</v>
      </c>
      <c r="V190" s="21">
        <v>395.57</v>
      </c>
      <c r="W190" s="47">
        <v>166.29</v>
      </c>
      <c r="X190" s="20">
        <v>1332.88</v>
      </c>
      <c r="Y190" s="21">
        <v>1499.17</v>
      </c>
    </row>
    <row r="191" spans="1:25" ht="13">
      <c r="A191" s="2" t="s">
        <v>291</v>
      </c>
      <c r="B191" s="2" t="s">
        <v>200</v>
      </c>
      <c r="C191" s="89" t="s">
        <v>297</v>
      </c>
      <c r="D191" s="129" t="s">
        <v>304</v>
      </c>
      <c r="E191" s="19">
        <v>83.49</v>
      </c>
      <c r="F191" s="20">
        <v>182.44</v>
      </c>
      <c r="G191" s="21">
        <v>265.93</v>
      </c>
      <c r="H191" s="19">
        <v>33.35</v>
      </c>
      <c r="I191" s="20">
        <v>53.42</v>
      </c>
      <c r="J191" s="21">
        <v>86.77</v>
      </c>
      <c r="K191" s="19">
        <v>28.06</v>
      </c>
      <c r="L191" s="20">
        <v>52.8</v>
      </c>
      <c r="M191" s="21">
        <v>80.86</v>
      </c>
      <c r="N191" s="19">
        <v>72.489999999999995</v>
      </c>
      <c r="O191" s="20">
        <v>91.96</v>
      </c>
      <c r="P191" s="21">
        <v>164.45</v>
      </c>
      <c r="Q191" s="19">
        <v>86.2</v>
      </c>
      <c r="R191" s="20">
        <v>48.59</v>
      </c>
      <c r="S191" s="21">
        <v>134.79</v>
      </c>
      <c r="T191" s="19">
        <v>62.3</v>
      </c>
      <c r="U191" s="20">
        <v>152.12</v>
      </c>
      <c r="V191" s="21">
        <v>214.42</v>
      </c>
      <c r="W191" s="47">
        <v>365.89</v>
      </c>
      <c r="X191" s="20">
        <v>581.33000000000004</v>
      </c>
      <c r="Y191" s="21">
        <v>947.22</v>
      </c>
    </row>
    <row r="192" spans="1:25" ht="13">
      <c r="A192" s="2" t="s">
        <v>291</v>
      </c>
      <c r="B192" s="2" t="s">
        <v>201</v>
      </c>
      <c r="C192" s="89" t="s">
        <v>297</v>
      </c>
      <c r="D192" s="129" t="s">
        <v>304</v>
      </c>
      <c r="E192" s="19">
        <v>841.81</v>
      </c>
      <c r="F192" s="20">
        <v>528.80999999999995</v>
      </c>
      <c r="G192" s="21">
        <v>1370.62</v>
      </c>
      <c r="H192" s="19">
        <v>679.31</v>
      </c>
      <c r="I192" s="20">
        <v>207.19</v>
      </c>
      <c r="J192" s="21">
        <v>886.5</v>
      </c>
      <c r="K192" s="19">
        <v>134.46</v>
      </c>
      <c r="L192" s="20">
        <v>30.53</v>
      </c>
      <c r="M192" s="21">
        <v>164.99</v>
      </c>
      <c r="N192" s="19">
        <v>507.87</v>
      </c>
      <c r="O192" s="20">
        <v>29.88</v>
      </c>
      <c r="P192" s="21">
        <v>537.75</v>
      </c>
      <c r="Q192" s="19">
        <v>370.19</v>
      </c>
      <c r="R192" s="20">
        <v>53.04</v>
      </c>
      <c r="S192" s="21">
        <v>423.23</v>
      </c>
      <c r="T192" s="19">
        <v>325.62</v>
      </c>
      <c r="U192" s="20">
        <v>216.39</v>
      </c>
      <c r="V192" s="21">
        <v>542.01</v>
      </c>
      <c r="W192" s="47">
        <v>2859.26</v>
      </c>
      <c r="X192" s="20">
        <v>1065.8399999999999</v>
      </c>
      <c r="Y192" s="21">
        <v>3925.1</v>
      </c>
    </row>
    <row r="193" spans="1:25" ht="13">
      <c r="A193" s="2" t="s">
        <v>291</v>
      </c>
      <c r="B193" s="2" t="s">
        <v>202</v>
      </c>
      <c r="C193" s="89" t="s">
        <v>297</v>
      </c>
      <c r="D193" s="129" t="s">
        <v>304</v>
      </c>
      <c r="E193" s="19">
        <v>2.06</v>
      </c>
      <c r="F193" s="20">
        <v>3.17</v>
      </c>
      <c r="G193" s="21">
        <v>5.23</v>
      </c>
      <c r="H193" s="19">
        <v>5.45</v>
      </c>
      <c r="I193" s="20">
        <v>1.6</v>
      </c>
      <c r="J193" s="21">
        <v>7.05</v>
      </c>
      <c r="K193" s="19">
        <v>0.52</v>
      </c>
      <c r="L193" s="20">
        <v>1.02</v>
      </c>
      <c r="M193" s="21">
        <v>1.54</v>
      </c>
      <c r="N193" s="19">
        <v>9.18</v>
      </c>
      <c r="O193" s="20">
        <v>27.41</v>
      </c>
      <c r="P193" s="21">
        <v>36.590000000000003</v>
      </c>
      <c r="Q193" s="19">
        <v>161.32</v>
      </c>
      <c r="R193" s="20">
        <v>43.92</v>
      </c>
      <c r="S193" s="21">
        <v>205.24</v>
      </c>
      <c r="T193" s="19">
        <v>105.41</v>
      </c>
      <c r="U193" s="20">
        <v>33.6</v>
      </c>
      <c r="V193" s="21">
        <v>139.01</v>
      </c>
      <c r="W193" s="47">
        <v>283.94</v>
      </c>
      <c r="X193" s="20">
        <v>110.72</v>
      </c>
      <c r="Y193" s="21">
        <v>394.66</v>
      </c>
    </row>
    <row r="194" spans="1:25" ht="13">
      <c r="A194" s="2" t="s">
        <v>291</v>
      </c>
      <c r="B194" s="2" t="s">
        <v>203</v>
      </c>
      <c r="C194" s="89" t="s">
        <v>297</v>
      </c>
      <c r="D194" s="129" t="s">
        <v>304</v>
      </c>
      <c r="E194" s="19">
        <v>48.63</v>
      </c>
      <c r="F194" s="20">
        <v>0.87</v>
      </c>
      <c r="G194" s="21">
        <v>49.5</v>
      </c>
      <c r="H194" s="19">
        <v>49.96</v>
      </c>
      <c r="I194" s="20">
        <v>1.53</v>
      </c>
      <c r="J194" s="21">
        <v>51.49</v>
      </c>
      <c r="K194" s="19">
        <v>17.579999999999998</v>
      </c>
      <c r="L194" s="20">
        <v>1.54</v>
      </c>
      <c r="M194" s="21">
        <v>19.12</v>
      </c>
      <c r="N194" s="19">
        <v>12.51</v>
      </c>
      <c r="O194" s="20">
        <v>2.2200000000000002</v>
      </c>
      <c r="P194" s="21">
        <v>14.73</v>
      </c>
      <c r="Q194" s="19">
        <v>21.12</v>
      </c>
      <c r="R194" s="20">
        <v>1.99</v>
      </c>
      <c r="S194" s="21">
        <v>23.11</v>
      </c>
      <c r="T194" s="19">
        <v>5.07</v>
      </c>
      <c r="U194" s="20">
        <v>1.56</v>
      </c>
      <c r="V194" s="21">
        <v>6.63</v>
      </c>
      <c r="W194" s="47">
        <v>154.87</v>
      </c>
      <c r="X194" s="20">
        <v>9.7100000000000009</v>
      </c>
      <c r="Y194" s="21">
        <v>164.58</v>
      </c>
    </row>
    <row r="195" spans="1:25" ht="13">
      <c r="A195" s="2" t="s">
        <v>291</v>
      </c>
      <c r="B195" s="2" t="s">
        <v>204</v>
      </c>
      <c r="C195" s="89" t="s">
        <v>297</v>
      </c>
      <c r="D195" s="129" t="s">
        <v>304</v>
      </c>
      <c r="E195" s="19">
        <v>20411.82</v>
      </c>
      <c r="F195" s="20">
        <v>402.08</v>
      </c>
      <c r="G195" s="21">
        <v>20813.900000000001</v>
      </c>
      <c r="H195" s="19">
        <v>27263.26</v>
      </c>
      <c r="I195" s="20">
        <v>324</v>
      </c>
      <c r="J195" s="21">
        <v>27587.26</v>
      </c>
      <c r="K195" s="19">
        <v>25964.720000000001</v>
      </c>
      <c r="L195" s="20">
        <v>410.57</v>
      </c>
      <c r="M195" s="21">
        <v>26375.29</v>
      </c>
      <c r="N195" s="19">
        <v>36143.949999999997</v>
      </c>
      <c r="O195" s="20">
        <v>255.88</v>
      </c>
      <c r="P195" s="21">
        <v>36399.83</v>
      </c>
      <c r="Q195" s="19">
        <v>28934.240000000002</v>
      </c>
      <c r="R195" s="20">
        <v>498.62</v>
      </c>
      <c r="S195" s="21">
        <v>29432.86</v>
      </c>
      <c r="T195" s="19">
        <v>26703.48</v>
      </c>
      <c r="U195" s="20">
        <v>611.20000000000005</v>
      </c>
      <c r="V195" s="21">
        <v>27314.68</v>
      </c>
      <c r="W195" s="47">
        <v>165421.47</v>
      </c>
      <c r="X195" s="20">
        <v>2502.35</v>
      </c>
      <c r="Y195" s="21">
        <v>167923.82</v>
      </c>
    </row>
    <row r="196" spans="1:25" ht="13">
      <c r="A196" s="2" t="s">
        <v>291</v>
      </c>
      <c r="B196" s="2" t="s">
        <v>205</v>
      </c>
      <c r="C196" s="89" t="s">
        <v>297</v>
      </c>
      <c r="D196" s="129" t="s">
        <v>304</v>
      </c>
      <c r="E196" s="19">
        <v>1000.42</v>
      </c>
      <c r="F196" s="20">
        <v>0</v>
      </c>
      <c r="G196" s="21">
        <v>1000.42</v>
      </c>
      <c r="H196" s="19">
        <v>1881.18</v>
      </c>
      <c r="I196" s="20">
        <v>0</v>
      </c>
      <c r="J196" s="21">
        <v>1881.18</v>
      </c>
      <c r="K196" s="19">
        <v>1757.29</v>
      </c>
      <c r="L196" s="20">
        <v>0</v>
      </c>
      <c r="M196" s="21">
        <v>1757.29</v>
      </c>
      <c r="N196" s="19">
        <v>1526.36</v>
      </c>
      <c r="O196" s="20">
        <v>0</v>
      </c>
      <c r="P196" s="21">
        <v>1526.36</v>
      </c>
      <c r="Q196" s="19">
        <v>1685.13</v>
      </c>
      <c r="R196" s="20">
        <v>0</v>
      </c>
      <c r="S196" s="21">
        <v>1685.13</v>
      </c>
      <c r="T196" s="19">
        <v>225.32</v>
      </c>
      <c r="U196" s="20">
        <v>0</v>
      </c>
      <c r="V196" s="21">
        <v>225.32</v>
      </c>
      <c r="W196" s="47">
        <v>8075.7</v>
      </c>
      <c r="X196" s="20">
        <v>0</v>
      </c>
      <c r="Y196" s="21">
        <v>8075.7</v>
      </c>
    </row>
    <row r="197" spans="1:25" ht="13">
      <c r="A197" s="2" t="s">
        <v>291</v>
      </c>
      <c r="B197" s="2" t="s">
        <v>206</v>
      </c>
      <c r="C197" s="89" t="s">
        <v>297</v>
      </c>
      <c r="D197" s="129" t="s">
        <v>304</v>
      </c>
      <c r="E197" s="19">
        <v>59.82</v>
      </c>
      <c r="F197" s="20">
        <v>0.6</v>
      </c>
      <c r="G197" s="21">
        <v>60.42</v>
      </c>
      <c r="H197" s="19">
        <v>36.01</v>
      </c>
      <c r="I197" s="20">
        <v>0.25</v>
      </c>
      <c r="J197" s="21">
        <v>36.26</v>
      </c>
      <c r="K197" s="19">
        <v>11.33</v>
      </c>
      <c r="L197" s="20">
        <v>0.2</v>
      </c>
      <c r="M197" s="21">
        <v>11.53</v>
      </c>
      <c r="N197" s="19">
        <v>14.58</v>
      </c>
      <c r="O197" s="20">
        <v>0.32</v>
      </c>
      <c r="P197" s="21">
        <v>14.9</v>
      </c>
      <c r="Q197" s="19">
        <v>27.85</v>
      </c>
      <c r="R197" s="20">
        <v>0.37</v>
      </c>
      <c r="S197" s="21">
        <v>28.22</v>
      </c>
      <c r="T197" s="19">
        <v>1123.01</v>
      </c>
      <c r="U197" s="20">
        <v>0.81</v>
      </c>
      <c r="V197" s="21">
        <v>1123.82</v>
      </c>
      <c r="W197" s="47">
        <v>1272.5999999999999</v>
      </c>
      <c r="X197" s="20">
        <v>2.5499999999999998</v>
      </c>
      <c r="Y197" s="21">
        <v>1275.1500000000001</v>
      </c>
    </row>
    <row r="198" spans="1:25" ht="13">
      <c r="A198" s="2" t="s">
        <v>291</v>
      </c>
      <c r="B198" s="2" t="s">
        <v>207</v>
      </c>
      <c r="C198" s="89" t="s">
        <v>297</v>
      </c>
      <c r="D198" s="129" t="s">
        <v>304</v>
      </c>
      <c r="E198" s="19">
        <v>116.25</v>
      </c>
      <c r="F198" s="20">
        <v>110.1</v>
      </c>
      <c r="G198" s="21">
        <v>226.35</v>
      </c>
      <c r="H198" s="19">
        <v>88.92</v>
      </c>
      <c r="I198" s="20">
        <v>32.58</v>
      </c>
      <c r="J198" s="21">
        <v>121.5</v>
      </c>
      <c r="K198" s="19">
        <v>31.05</v>
      </c>
      <c r="L198" s="20">
        <v>12</v>
      </c>
      <c r="M198" s="21">
        <v>43.05</v>
      </c>
      <c r="N198" s="19">
        <v>125.83</v>
      </c>
      <c r="O198" s="20">
        <v>240.17</v>
      </c>
      <c r="P198" s="21">
        <v>366</v>
      </c>
      <c r="Q198" s="19">
        <v>35.590000000000003</v>
      </c>
      <c r="R198" s="20">
        <v>93.02</v>
      </c>
      <c r="S198" s="21">
        <v>128.61000000000001</v>
      </c>
      <c r="T198" s="19">
        <v>61.53</v>
      </c>
      <c r="U198" s="20">
        <v>60.13</v>
      </c>
      <c r="V198" s="21">
        <v>121.66</v>
      </c>
      <c r="W198" s="47">
        <v>459.17</v>
      </c>
      <c r="X198" s="20">
        <v>548</v>
      </c>
      <c r="Y198" s="21">
        <v>1007.17</v>
      </c>
    </row>
    <row r="199" spans="1:25" ht="13">
      <c r="A199" s="2" t="s">
        <v>291</v>
      </c>
      <c r="B199" s="2" t="s">
        <v>208</v>
      </c>
      <c r="C199" s="89" t="s">
        <v>297</v>
      </c>
      <c r="D199" s="129" t="s">
        <v>304</v>
      </c>
      <c r="E199" s="19">
        <v>0</v>
      </c>
      <c r="F199" s="20">
        <v>0</v>
      </c>
      <c r="G199" s="21">
        <v>0</v>
      </c>
      <c r="H199" s="19">
        <v>0</v>
      </c>
      <c r="I199" s="20">
        <v>0</v>
      </c>
      <c r="J199" s="21">
        <v>0</v>
      </c>
      <c r="K199" s="19">
        <v>0</v>
      </c>
      <c r="L199" s="20">
        <v>0</v>
      </c>
      <c r="M199" s="21">
        <v>0</v>
      </c>
      <c r="N199" s="19">
        <v>17.579999999999998</v>
      </c>
      <c r="O199" s="20">
        <v>126.33</v>
      </c>
      <c r="P199" s="21">
        <v>143.91</v>
      </c>
      <c r="Q199" s="19">
        <v>6.63</v>
      </c>
      <c r="R199" s="20">
        <v>148.85</v>
      </c>
      <c r="S199" s="21">
        <v>155.47999999999999</v>
      </c>
      <c r="T199" s="19">
        <v>1.05</v>
      </c>
      <c r="U199" s="20">
        <v>177.72</v>
      </c>
      <c r="V199" s="21">
        <v>178.77</v>
      </c>
      <c r="W199" s="47">
        <v>25.26</v>
      </c>
      <c r="X199" s="20">
        <v>452.9</v>
      </c>
      <c r="Y199" s="21">
        <v>478.16</v>
      </c>
    </row>
    <row r="200" spans="1:25" ht="13">
      <c r="A200" s="2" t="s">
        <v>291</v>
      </c>
      <c r="B200" s="2" t="s">
        <v>209</v>
      </c>
      <c r="C200" s="89" t="s">
        <v>297</v>
      </c>
      <c r="D200" s="129" t="s">
        <v>304</v>
      </c>
      <c r="E200" s="19">
        <v>0.67</v>
      </c>
      <c r="F200" s="20">
        <v>6.7</v>
      </c>
      <c r="G200" s="21">
        <v>7.37</v>
      </c>
      <c r="H200" s="19">
        <v>33.24</v>
      </c>
      <c r="I200" s="20">
        <v>4.49</v>
      </c>
      <c r="J200" s="21">
        <v>37.729999999999997</v>
      </c>
      <c r="K200" s="19">
        <v>0.61</v>
      </c>
      <c r="L200" s="20">
        <v>4.55</v>
      </c>
      <c r="M200" s="21">
        <v>5.16</v>
      </c>
      <c r="N200" s="19">
        <v>4.37</v>
      </c>
      <c r="O200" s="20">
        <v>22.52</v>
      </c>
      <c r="P200" s="21">
        <v>26.89</v>
      </c>
      <c r="Q200" s="19">
        <v>7.09</v>
      </c>
      <c r="R200" s="20">
        <v>26.55</v>
      </c>
      <c r="S200" s="21">
        <v>33.64</v>
      </c>
      <c r="T200" s="19">
        <v>1.37</v>
      </c>
      <c r="U200" s="20">
        <v>26.78</v>
      </c>
      <c r="V200" s="21">
        <v>28.15</v>
      </c>
      <c r="W200" s="47">
        <v>47.35</v>
      </c>
      <c r="X200" s="20">
        <v>91.59</v>
      </c>
      <c r="Y200" s="21">
        <v>138.94</v>
      </c>
    </row>
    <row r="201" spans="1:25" ht="13">
      <c r="A201" s="2" t="s">
        <v>291</v>
      </c>
      <c r="B201" s="2" t="s">
        <v>210</v>
      </c>
      <c r="C201" s="89" t="s">
        <v>297</v>
      </c>
      <c r="D201" s="129" t="s">
        <v>304</v>
      </c>
      <c r="E201" s="19">
        <v>8</v>
      </c>
      <c r="F201" s="20">
        <v>2.37</v>
      </c>
      <c r="G201" s="21">
        <v>10.37</v>
      </c>
      <c r="H201" s="19">
        <v>38.200000000000003</v>
      </c>
      <c r="I201" s="20">
        <v>1.48</v>
      </c>
      <c r="J201" s="21">
        <v>39.68</v>
      </c>
      <c r="K201" s="19">
        <v>12.52</v>
      </c>
      <c r="L201" s="20">
        <v>1.1599999999999999</v>
      </c>
      <c r="M201" s="21">
        <v>13.68</v>
      </c>
      <c r="N201" s="19">
        <v>16.43</v>
      </c>
      <c r="O201" s="20">
        <v>5.24</v>
      </c>
      <c r="P201" s="21">
        <v>21.67</v>
      </c>
      <c r="Q201" s="19">
        <v>22.35</v>
      </c>
      <c r="R201" s="20">
        <v>8.36</v>
      </c>
      <c r="S201" s="21">
        <v>30.71</v>
      </c>
      <c r="T201" s="19">
        <v>11.4</v>
      </c>
      <c r="U201" s="20">
        <v>9.08</v>
      </c>
      <c r="V201" s="21">
        <v>20.48</v>
      </c>
      <c r="W201" s="47">
        <v>108.9</v>
      </c>
      <c r="X201" s="20">
        <v>27.69</v>
      </c>
      <c r="Y201" s="21">
        <v>136.59</v>
      </c>
    </row>
    <row r="202" spans="1:25" ht="13">
      <c r="A202" s="2" t="s">
        <v>291</v>
      </c>
      <c r="B202" s="2" t="s">
        <v>211</v>
      </c>
      <c r="C202" s="89" t="s">
        <v>297</v>
      </c>
      <c r="D202" s="129" t="s">
        <v>304</v>
      </c>
      <c r="E202" s="19">
        <v>0.08</v>
      </c>
      <c r="F202" s="20">
        <v>31.03</v>
      </c>
      <c r="G202" s="21">
        <v>31.11</v>
      </c>
      <c r="H202" s="19">
        <v>0</v>
      </c>
      <c r="I202" s="20">
        <v>0</v>
      </c>
      <c r="J202" s="21">
        <v>0</v>
      </c>
      <c r="K202" s="19">
        <v>0</v>
      </c>
      <c r="L202" s="20">
        <v>88.62</v>
      </c>
      <c r="M202" s="21">
        <v>88.62</v>
      </c>
      <c r="N202" s="19">
        <v>2.38</v>
      </c>
      <c r="O202" s="20">
        <v>115.7</v>
      </c>
      <c r="P202" s="21">
        <v>118.08</v>
      </c>
      <c r="Q202" s="19">
        <v>2.78</v>
      </c>
      <c r="R202" s="20">
        <v>132.51</v>
      </c>
      <c r="S202" s="21">
        <v>135.29</v>
      </c>
      <c r="T202" s="19">
        <v>0.86</v>
      </c>
      <c r="U202" s="20">
        <v>37.93</v>
      </c>
      <c r="V202" s="21">
        <v>38.79</v>
      </c>
      <c r="W202" s="47">
        <v>6.1</v>
      </c>
      <c r="X202" s="20">
        <v>405.79</v>
      </c>
      <c r="Y202" s="21">
        <v>411.89</v>
      </c>
    </row>
    <row r="203" spans="1:25" ht="13">
      <c r="A203" s="2" t="s">
        <v>291</v>
      </c>
      <c r="B203" s="2" t="s">
        <v>212</v>
      </c>
      <c r="C203" s="89" t="s">
        <v>297</v>
      </c>
      <c r="D203" s="129" t="s">
        <v>304</v>
      </c>
      <c r="E203" s="19">
        <v>14.01</v>
      </c>
      <c r="F203" s="20">
        <v>16.8</v>
      </c>
      <c r="G203" s="21">
        <v>30.81</v>
      </c>
      <c r="H203" s="19">
        <v>2.99</v>
      </c>
      <c r="I203" s="20">
        <v>64.34</v>
      </c>
      <c r="J203" s="21">
        <v>67.33</v>
      </c>
      <c r="K203" s="19">
        <v>0.08</v>
      </c>
      <c r="L203" s="20">
        <v>45.86</v>
      </c>
      <c r="M203" s="21">
        <v>45.94</v>
      </c>
      <c r="N203" s="19">
        <v>1.07</v>
      </c>
      <c r="O203" s="20">
        <v>10.41</v>
      </c>
      <c r="P203" s="21">
        <v>11.48</v>
      </c>
      <c r="Q203" s="19">
        <v>6.8</v>
      </c>
      <c r="R203" s="20">
        <v>0.05</v>
      </c>
      <c r="S203" s="21">
        <v>6.85</v>
      </c>
      <c r="T203" s="19">
        <v>124.58</v>
      </c>
      <c r="U203" s="20">
        <v>0.1</v>
      </c>
      <c r="V203" s="21">
        <v>124.68</v>
      </c>
      <c r="W203" s="47">
        <v>149.53</v>
      </c>
      <c r="X203" s="20">
        <v>137.56</v>
      </c>
      <c r="Y203" s="21">
        <v>287.08999999999997</v>
      </c>
    </row>
    <row r="204" spans="1:25" ht="13">
      <c r="A204" s="2" t="s">
        <v>292</v>
      </c>
      <c r="B204" s="2" t="s">
        <v>213</v>
      </c>
      <c r="C204" s="89" t="s">
        <v>297</v>
      </c>
      <c r="D204" s="129" t="s">
        <v>298</v>
      </c>
      <c r="E204" s="19">
        <v>19972.98</v>
      </c>
      <c r="F204" s="20">
        <v>0</v>
      </c>
      <c r="G204" s="21">
        <v>19972.98</v>
      </c>
      <c r="H204" s="19">
        <v>14611.19</v>
      </c>
      <c r="I204" s="20">
        <v>0</v>
      </c>
      <c r="J204" s="21">
        <v>14611.19</v>
      </c>
      <c r="K204" s="19">
        <v>0</v>
      </c>
      <c r="L204" s="20">
        <v>0</v>
      </c>
      <c r="M204" s="21">
        <v>0</v>
      </c>
      <c r="N204" s="19">
        <v>0</v>
      </c>
      <c r="O204" s="20">
        <v>0</v>
      </c>
      <c r="P204" s="21">
        <v>0</v>
      </c>
      <c r="Q204" s="19">
        <v>0</v>
      </c>
      <c r="R204" s="20">
        <v>0</v>
      </c>
      <c r="S204" s="21">
        <v>0</v>
      </c>
      <c r="T204" s="19">
        <v>0</v>
      </c>
      <c r="U204" s="20">
        <v>0</v>
      </c>
      <c r="V204" s="21">
        <v>0</v>
      </c>
      <c r="W204" s="47">
        <v>34584.17</v>
      </c>
      <c r="X204" s="20">
        <v>0</v>
      </c>
      <c r="Y204" s="21">
        <v>34584.17</v>
      </c>
    </row>
    <row r="205" spans="1:25" ht="13">
      <c r="A205" s="2" t="s">
        <v>293</v>
      </c>
      <c r="B205" s="2" t="s">
        <v>214</v>
      </c>
      <c r="C205" s="89" t="s">
        <v>297</v>
      </c>
      <c r="D205" s="129" t="s">
        <v>303</v>
      </c>
      <c r="E205" s="19">
        <v>9196.9500000000007</v>
      </c>
      <c r="F205" s="20">
        <v>3615.15</v>
      </c>
      <c r="G205" s="21">
        <v>12812.1</v>
      </c>
      <c r="H205" s="19">
        <v>19807.55</v>
      </c>
      <c r="I205" s="20">
        <v>757.6</v>
      </c>
      <c r="J205" s="21">
        <v>20565.150000000001</v>
      </c>
      <c r="K205" s="19">
        <v>16439.099999999999</v>
      </c>
      <c r="L205" s="20">
        <v>835.95</v>
      </c>
      <c r="M205" s="21">
        <v>17275.05</v>
      </c>
      <c r="N205" s="19">
        <v>22507.200000000001</v>
      </c>
      <c r="O205" s="20">
        <v>683.1</v>
      </c>
      <c r="P205" s="21">
        <v>23190.3</v>
      </c>
      <c r="Q205" s="19">
        <v>22667.7</v>
      </c>
      <c r="R205" s="20">
        <v>400.05</v>
      </c>
      <c r="S205" s="21">
        <v>23067.75</v>
      </c>
      <c r="T205" s="19">
        <v>10198.85</v>
      </c>
      <c r="U205" s="20">
        <v>331.3</v>
      </c>
      <c r="V205" s="21">
        <v>10530.15</v>
      </c>
      <c r="W205" s="47">
        <v>100817.35</v>
      </c>
      <c r="X205" s="20">
        <v>6623.15</v>
      </c>
      <c r="Y205" s="21">
        <v>107440.5</v>
      </c>
    </row>
    <row r="206" spans="1:25" ht="13">
      <c r="A206" s="2" t="s">
        <v>293</v>
      </c>
      <c r="B206" s="2" t="s">
        <v>215</v>
      </c>
      <c r="C206" s="89" t="s">
        <v>297</v>
      </c>
      <c r="D206" s="129" t="s">
        <v>303</v>
      </c>
      <c r="E206" s="19">
        <v>11474.05</v>
      </c>
      <c r="F206" s="20">
        <v>2290.1</v>
      </c>
      <c r="G206" s="21">
        <v>13764.15</v>
      </c>
      <c r="H206" s="19">
        <v>22651.4</v>
      </c>
      <c r="I206" s="20">
        <v>1323.15</v>
      </c>
      <c r="J206" s="21">
        <v>23974.55</v>
      </c>
      <c r="K206" s="19">
        <v>19159</v>
      </c>
      <c r="L206" s="20">
        <v>1026.8</v>
      </c>
      <c r="M206" s="21">
        <v>20185.8</v>
      </c>
      <c r="N206" s="19">
        <v>24225.9</v>
      </c>
      <c r="O206" s="20">
        <v>477.1</v>
      </c>
      <c r="P206" s="21">
        <v>24703</v>
      </c>
      <c r="Q206" s="19">
        <v>35526.449999999997</v>
      </c>
      <c r="R206" s="20">
        <v>169.75</v>
      </c>
      <c r="S206" s="21">
        <v>35696.199999999997</v>
      </c>
      <c r="T206" s="19">
        <v>11621.25</v>
      </c>
      <c r="U206" s="20">
        <v>990.6</v>
      </c>
      <c r="V206" s="21">
        <v>12611.85</v>
      </c>
      <c r="W206" s="47">
        <v>124658.05</v>
      </c>
      <c r="X206" s="20">
        <v>6277.5</v>
      </c>
      <c r="Y206" s="21">
        <v>130935.55</v>
      </c>
    </row>
    <row r="207" spans="1:25" ht="13">
      <c r="A207" s="2" t="s">
        <v>294</v>
      </c>
      <c r="B207" s="2" t="s">
        <v>216</v>
      </c>
      <c r="C207" s="89" t="s">
        <v>297</v>
      </c>
      <c r="D207" s="129" t="s">
        <v>302</v>
      </c>
      <c r="E207" s="19">
        <v>57.7</v>
      </c>
      <c r="F207" s="20">
        <v>179.4</v>
      </c>
      <c r="G207" s="21">
        <v>237.1</v>
      </c>
      <c r="H207" s="19">
        <v>132.69999999999999</v>
      </c>
      <c r="I207" s="20">
        <v>670.5</v>
      </c>
      <c r="J207" s="21">
        <v>803.2</v>
      </c>
      <c r="K207" s="19">
        <v>152.4</v>
      </c>
      <c r="L207" s="20">
        <v>253.7</v>
      </c>
      <c r="M207" s="21">
        <v>406.1</v>
      </c>
      <c r="N207" s="19">
        <v>441.9</v>
      </c>
      <c r="O207" s="20">
        <v>328.2</v>
      </c>
      <c r="P207" s="21">
        <v>770.1</v>
      </c>
      <c r="Q207" s="19">
        <v>65.2</v>
      </c>
      <c r="R207" s="20">
        <v>38.4</v>
      </c>
      <c r="S207" s="21">
        <v>103.6</v>
      </c>
      <c r="T207" s="19">
        <v>208.5</v>
      </c>
      <c r="U207" s="20">
        <v>159.80000000000001</v>
      </c>
      <c r="V207" s="21">
        <v>368.3</v>
      </c>
      <c r="W207" s="47">
        <v>1058.4000000000001</v>
      </c>
      <c r="X207" s="20">
        <v>1630</v>
      </c>
      <c r="Y207" s="21">
        <v>2688.4</v>
      </c>
    </row>
    <row r="208" spans="1:25" ht="13">
      <c r="A208" s="2" t="s">
        <v>294</v>
      </c>
      <c r="B208" s="2" t="s">
        <v>217</v>
      </c>
      <c r="C208" s="89" t="s">
        <v>297</v>
      </c>
      <c r="D208" s="129" t="s">
        <v>302</v>
      </c>
      <c r="E208" s="19">
        <v>186.7</v>
      </c>
      <c r="F208" s="20">
        <v>218.1</v>
      </c>
      <c r="G208" s="21">
        <v>404.8</v>
      </c>
      <c r="H208" s="19">
        <v>175.8</v>
      </c>
      <c r="I208" s="20">
        <v>413.6</v>
      </c>
      <c r="J208" s="21">
        <v>589.4</v>
      </c>
      <c r="K208" s="19">
        <v>367</v>
      </c>
      <c r="L208" s="20">
        <v>371.1</v>
      </c>
      <c r="M208" s="21">
        <v>738.1</v>
      </c>
      <c r="N208" s="19">
        <v>237.4</v>
      </c>
      <c r="O208" s="20">
        <v>448.3</v>
      </c>
      <c r="P208" s="21">
        <v>685.7</v>
      </c>
      <c r="Q208" s="19">
        <v>172.5</v>
      </c>
      <c r="R208" s="20">
        <v>357.4</v>
      </c>
      <c r="S208" s="21">
        <v>529.9</v>
      </c>
      <c r="T208" s="19">
        <v>292.3</v>
      </c>
      <c r="U208" s="20">
        <v>380</v>
      </c>
      <c r="V208" s="21">
        <v>672.3</v>
      </c>
      <c r="W208" s="47">
        <v>1431.7</v>
      </c>
      <c r="X208" s="20">
        <v>2188.5</v>
      </c>
      <c r="Y208" s="21">
        <v>3620.2</v>
      </c>
    </row>
    <row r="209" spans="1:25" ht="13">
      <c r="A209" s="2" t="s">
        <v>294</v>
      </c>
      <c r="B209" s="2" t="s">
        <v>218</v>
      </c>
      <c r="C209" s="89" t="s">
        <v>297</v>
      </c>
      <c r="D209" s="129" t="s">
        <v>302</v>
      </c>
      <c r="E209" s="19">
        <v>24.7</v>
      </c>
      <c r="F209" s="20">
        <v>305.7</v>
      </c>
      <c r="G209" s="21">
        <v>330.4</v>
      </c>
      <c r="H209" s="19">
        <v>246.7</v>
      </c>
      <c r="I209" s="20">
        <v>916.6</v>
      </c>
      <c r="J209" s="21">
        <v>1163.3</v>
      </c>
      <c r="K209" s="19">
        <v>0</v>
      </c>
      <c r="L209" s="20">
        <v>0</v>
      </c>
      <c r="M209" s="21">
        <v>0</v>
      </c>
      <c r="N209" s="19">
        <v>0</v>
      </c>
      <c r="O209" s="20">
        <v>0</v>
      </c>
      <c r="P209" s="21">
        <v>0</v>
      </c>
      <c r="Q209" s="19">
        <v>0</v>
      </c>
      <c r="R209" s="20">
        <v>0</v>
      </c>
      <c r="S209" s="21">
        <v>0</v>
      </c>
      <c r="T209" s="19">
        <v>0</v>
      </c>
      <c r="U209" s="20">
        <v>0</v>
      </c>
      <c r="V209" s="21">
        <v>0</v>
      </c>
      <c r="W209" s="47">
        <v>271.39999999999998</v>
      </c>
      <c r="X209" s="20">
        <v>1222.3</v>
      </c>
      <c r="Y209" s="21">
        <v>1493.7</v>
      </c>
    </row>
    <row r="210" spans="1:25" ht="13">
      <c r="A210" s="2" t="s">
        <v>295</v>
      </c>
      <c r="B210" s="2" t="s">
        <v>219</v>
      </c>
      <c r="C210" s="89" t="s">
        <v>297</v>
      </c>
      <c r="D210" s="129" t="s">
        <v>303</v>
      </c>
      <c r="E210" s="19">
        <v>0</v>
      </c>
      <c r="F210" s="20">
        <v>0</v>
      </c>
      <c r="G210" s="21">
        <v>0</v>
      </c>
      <c r="H210" s="19">
        <v>0</v>
      </c>
      <c r="I210" s="20">
        <v>0</v>
      </c>
      <c r="J210" s="21">
        <v>0</v>
      </c>
      <c r="K210" s="19">
        <v>0</v>
      </c>
      <c r="L210" s="20">
        <v>0</v>
      </c>
      <c r="M210" s="21">
        <v>0</v>
      </c>
      <c r="N210" s="19">
        <v>0</v>
      </c>
      <c r="O210" s="20">
        <v>0</v>
      </c>
      <c r="P210" s="21">
        <v>0</v>
      </c>
      <c r="Q210" s="19">
        <v>0</v>
      </c>
      <c r="R210" s="20">
        <v>0</v>
      </c>
      <c r="S210" s="21">
        <v>0</v>
      </c>
      <c r="T210" s="19">
        <v>192.3</v>
      </c>
      <c r="U210" s="20">
        <v>1220.3</v>
      </c>
      <c r="V210" s="21">
        <v>1412.6</v>
      </c>
      <c r="W210" s="47">
        <v>192.3</v>
      </c>
      <c r="X210" s="20">
        <v>1220.3</v>
      </c>
      <c r="Y210" s="21">
        <v>1412.6</v>
      </c>
    </row>
    <row r="211" spans="1:25" ht="13">
      <c r="A211" s="2" t="s">
        <v>295</v>
      </c>
      <c r="B211" s="2" t="s">
        <v>220</v>
      </c>
      <c r="C211" s="89" t="s">
        <v>297</v>
      </c>
      <c r="D211" s="129" t="s">
        <v>303</v>
      </c>
      <c r="E211" s="19">
        <v>1331.95</v>
      </c>
      <c r="F211" s="20">
        <v>1971.3</v>
      </c>
      <c r="G211" s="21">
        <v>3303.25</v>
      </c>
      <c r="H211" s="19">
        <v>1531.55</v>
      </c>
      <c r="I211" s="20">
        <v>9274</v>
      </c>
      <c r="J211" s="21">
        <v>10805.55</v>
      </c>
      <c r="K211" s="19">
        <v>1117.8499999999999</v>
      </c>
      <c r="L211" s="20">
        <v>13315.3</v>
      </c>
      <c r="M211" s="21">
        <v>14433.15</v>
      </c>
      <c r="N211" s="19">
        <v>2740.25</v>
      </c>
      <c r="O211" s="20">
        <v>4589.1000000000004</v>
      </c>
      <c r="P211" s="21">
        <v>7329.35</v>
      </c>
      <c r="Q211" s="19">
        <v>1781.6</v>
      </c>
      <c r="R211" s="20">
        <v>2181</v>
      </c>
      <c r="S211" s="21">
        <v>3962.6</v>
      </c>
      <c r="T211" s="19">
        <v>153.94999999999999</v>
      </c>
      <c r="U211" s="20">
        <v>641.65</v>
      </c>
      <c r="V211" s="21">
        <v>795.6</v>
      </c>
      <c r="W211" s="47">
        <v>8657.15</v>
      </c>
      <c r="X211" s="20">
        <v>31972.35</v>
      </c>
      <c r="Y211" s="21">
        <v>40629.5</v>
      </c>
    </row>
    <row r="212" spans="1:25" ht="13">
      <c r="A212" s="2" t="s">
        <v>295</v>
      </c>
      <c r="B212" s="2" t="s">
        <v>221</v>
      </c>
      <c r="C212" s="89" t="s">
        <v>297</v>
      </c>
      <c r="D212" s="129" t="s">
        <v>303</v>
      </c>
      <c r="E212" s="19">
        <v>608.85</v>
      </c>
      <c r="F212" s="20">
        <v>5829.7</v>
      </c>
      <c r="G212" s="21">
        <v>6438.55</v>
      </c>
      <c r="H212" s="19">
        <v>700.05</v>
      </c>
      <c r="I212" s="20">
        <v>11048.55</v>
      </c>
      <c r="J212" s="21">
        <v>11748.6</v>
      </c>
      <c r="K212" s="19">
        <v>1441.6</v>
      </c>
      <c r="L212" s="20">
        <v>23638.95</v>
      </c>
      <c r="M212" s="21">
        <v>25080.55</v>
      </c>
      <c r="N212" s="19">
        <v>1.5</v>
      </c>
      <c r="O212" s="20">
        <v>1.25</v>
      </c>
      <c r="P212" s="21">
        <v>2.75</v>
      </c>
      <c r="Q212" s="19">
        <v>623.9</v>
      </c>
      <c r="R212" s="20">
        <v>2156.6999999999998</v>
      </c>
      <c r="S212" s="21">
        <v>2780.6</v>
      </c>
      <c r="T212" s="19">
        <v>1424.95</v>
      </c>
      <c r="U212" s="20">
        <v>10885.7</v>
      </c>
      <c r="V212" s="21">
        <v>12310.65</v>
      </c>
      <c r="W212" s="47">
        <v>4800.8500000000004</v>
      </c>
      <c r="X212" s="20">
        <v>53560.85</v>
      </c>
      <c r="Y212" s="21">
        <v>58361.7</v>
      </c>
    </row>
    <row r="213" spans="1:25" ht="13.5" thickBot="1">
      <c r="A213" s="26" t="s">
        <v>295</v>
      </c>
      <c r="B213" s="26" t="s">
        <v>222</v>
      </c>
      <c r="C213" s="90" t="s">
        <v>297</v>
      </c>
      <c r="D213" s="130" t="s">
        <v>303</v>
      </c>
      <c r="E213" s="27">
        <v>0</v>
      </c>
      <c r="F213" s="28">
        <v>0</v>
      </c>
      <c r="G213" s="29">
        <v>0</v>
      </c>
      <c r="H213" s="27">
        <v>0</v>
      </c>
      <c r="I213" s="28">
        <v>0</v>
      </c>
      <c r="J213" s="29">
        <v>0</v>
      </c>
      <c r="K213" s="27">
        <v>0</v>
      </c>
      <c r="L213" s="28">
        <v>0</v>
      </c>
      <c r="M213" s="29">
        <v>0</v>
      </c>
      <c r="N213" s="27">
        <v>0</v>
      </c>
      <c r="O213" s="28">
        <v>0</v>
      </c>
      <c r="P213" s="29">
        <v>0</v>
      </c>
      <c r="Q213" s="27">
        <v>182.75</v>
      </c>
      <c r="R213" s="28">
        <v>143.05000000000001</v>
      </c>
      <c r="S213" s="29">
        <v>325.8</v>
      </c>
      <c r="T213" s="27">
        <v>1772.3</v>
      </c>
      <c r="U213" s="28">
        <v>10528.85</v>
      </c>
      <c r="V213" s="29">
        <v>12301.15</v>
      </c>
      <c r="W213" s="72">
        <v>1955.05</v>
      </c>
      <c r="X213" s="28">
        <v>10671.9</v>
      </c>
      <c r="Y213" s="29">
        <v>12626.95</v>
      </c>
    </row>
    <row r="214" spans="1:25">
      <c r="A214" s="91"/>
      <c r="B214" s="91"/>
      <c r="C214" s="91"/>
      <c r="D214" s="91"/>
      <c r="E214" s="92"/>
      <c r="F214" s="92"/>
      <c r="G214" s="92"/>
      <c r="H214" s="92"/>
      <c r="I214" s="92"/>
      <c r="J214" s="92"/>
      <c r="K214" s="92"/>
      <c r="L214" s="92"/>
      <c r="M214" s="92"/>
      <c r="N214" s="92"/>
      <c r="O214" s="92"/>
      <c r="P214" s="92"/>
      <c r="Q214" s="92"/>
      <c r="R214" s="92"/>
      <c r="S214" s="92"/>
      <c r="T214" s="92"/>
      <c r="U214" s="92"/>
      <c r="V214" s="92"/>
      <c r="W214" s="92"/>
      <c r="X214" s="92"/>
      <c r="Y214" s="92"/>
    </row>
    <row r="215" spans="1:25" ht="13" thickBot="1"/>
    <row r="216" spans="1:25">
      <c r="A216" s="93" t="s">
        <v>223</v>
      </c>
      <c r="B216" s="94"/>
      <c r="C216" s="94"/>
      <c r="D216" s="94"/>
      <c r="E216" s="95">
        <v>1219833.3</v>
      </c>
      <c r="F216" s="96">
        <v>345510.21</v>
      </c>
      <c r="G216" s="97">
        <v>1565343.51</v>
      </c>
      <c r="H216" s="95">
        <v>1541712.19</v>
      </c>
      <c r="I216" s="96">
        <v>383961</v>
      </c>
      <c r="J216" s="97">
        <v>1925673.19</v>
      </c>
      <c r="K216" s="95">
        <v>1168471.96</v>
      </c>
      <c r="L216" s="96">
        <v>435385.76</v>
      </c>
      <c r="M216" s="97">
        <v>1603857.72</v>
      </c>
      <c r="N216" s="95">
        <v>1175706.79</v>
      </c>
      <c r="O216" s="96">
        <v>347431.72</v>
      </c>
      <c r="P216" s="97">
        <v>1523138.51</v>
      </c>
      <c r="Q216" s="95">
        <v>1416938.87</v>
      </c>
      <c r="R216" s="96">
        <v>272016.71999999997</v>
      </c>
      <c r="S216" s="97">
        <v>1688955.59</v>
      </c>
      <c r="T216" s="95">
        <v>1109616.02</v>
      </c>
      <c r="U216" s="96">
        <v>398634.32</v>
      </c>
      <c r="V216" s="97">
        <v>1508250.34</v>
      </c>
      <c r="W216" s="98">
        <v>7632279.1299999999</v>
      </c>
      <c r="X216" s="96">
        <v>2182939.73</v>
      </c>
      <c r="Y216" s="99">
        <v>9815218.8599999994</v>
      </c>
    </row>
    <row r="217" spans="1:25" ht="13" thickBot="1">
      <c r="A217" s="100" t="s">
        <v>224</v>
      </c>
      <c r="B217" s="101"/>
      <c r="C217" s="101"/>
      <c r="D217" s="101"/>
      <c r="E217" s="102">
        <v>0</v>
      </c>
      <c r="F217" s="103">
        <v>0</v>
      </c>
      <c r="G217" s="104">
        <v>0</v>
      </c>
      <c r="H217" s="102">
        <v>0</v>
      </c>
      <c r="I217" s="103">
        <v>0</v>
      </c>
      <c r="J217" s="104">
        <v>0</v>
      </c>
      <c r="K217" s="102">
        <v>0</v>
      </c>
      <c r="L217" s="103">
        <v>0</v>
      </c>
      <c r="M217" s="104">
        <v>0</v>
      </c>
      <c r="N217" s="102">
        <v>0</v>
      </c>
      <c r="O217" s="103">
        <v>0</v>
      </c>
      <c r="P217" s="104">
        <v>0</v>
      </c>
      <c r="Q217" s="102">
        <v>0</v>
      </c>
      <c r="R217" s="103">
        <v>0</v>
      </c>
      <c r="S217" s="104">
        <v>0</v>
      </c>
      <c r="T217" s="102">
        <v>0</v>
      </c>
      <c r="U217" s="103">
        <v>0</v>
      </c>
      <c r="V217" s="104">
        <v>0</v>
      </c>
      <c r="W217" s="105">
        <v>0</v>
      </c>
      <c r="X217" s="103">
        <v>0</v>
      </c>
      <c r="Y217" s="106">
        <v>0</v>
      </c>
    </row>
    <row r="218" spans="1:25" ht="13" thickBot="1">
      <c r="A218" s="107" t="s">
        <v>5</v>
      </c>
      <c r="B218" s="108"/>
      <c r="C218" s="108"/>
      <c r="D218" s="108"/>
      <c r="E218" s="109">
        <v>1219833.3</v>
      </c>
      <c r="F218" s="110">
        <v>345510.21</v>
      </c>
      <c r="G218" s="111">
        <v>1565343.51</v>
      </c>
      <c r="H218" s="109">
        <v>1541712.19</v>
      </c>
      <c r="I218" s="110">
        <v>383961</v>
      </c>
      <c r="J218" s="111">
        <v>1925673.19</v>
      </c>
      <c r="K218" s="109">
        <v>1168471.96</v>
      </c>
      <c r="L218" s="110">
        <v>435385.76</v>
      </c>
      <c r="M218" s="111">
        <v>1603857.72</v>
      </c>
      <c r="N218" s="109">
        <v>1175706.79</v>
      </c>
      <c r="O218" s="110">
        <v>347431.72</v>
      </c>
      <c r="P218" s="111">
        <v>1523138.51</v>
      </c>
      <c r="Q218" s="109">
        <v>1416938.87</v>
      </c>
      <c r="R218" s="110">
        <v>272016.71999999997</v>
      </c>
      <c r="S218" s="111">
        <v>1688955.59</v>
      </c>
      <c r="T218" s="109">
        <v>1109616.02</v>
      </c>
      <c r="U218" s="110">
        <v>398634.32</v>
      </c>
      <c r="V218" s="111">
        <v>1508250.34</v>
      </c>
      <c r="W218" s="112">
        <v>7632279.1299999999</v>
      </c>
      <c r="X218" s="110">
        <v>2182939.73</v>
      </c>
      <c r="Y218" s="113">
        <v>9815218.8599999994</v>
      </c>
    </row>
    <row r="232" spans="20:20">
      <c r="T232" s="1"/>
    </row>
  </sheetData>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Y231"/>
  <sheetViews>
    <sheetView topLeftCell="A197" workbookViewId="0">
      <selection activeCell="E3" sqref="E3:V3"/>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312</v>
      </c>
    </row>
    <row r="2" spans="1:25" ht="13" thickBot="1"/>
    <row r="3" spans="1:25" ht="13" thickBot="1">
      <c r="E3" s="82">
        <v>40452</v>
      </c>
      <c r="F3" s="83"/>
      <c r="G3" s="84"/>
      <c r="H3" s="82">
        <v>40483</v>
      </c>
      <c r="I3" s="83"/>
      <c r="J3" s="84"/>
      <c r="K3" s="82">
        <v>40513</v>
      </c>
      <c r="L3" s="83"/>
      <c r="M3" s="84"/>
      <c r="N3" s="82">
        <v>40544</v>
      </c>
      <c r="O3" s="85"/>
      <c r="P3" s="84"/>
      <c r="Q3" s="82">
        <v>40575</v>
      </c>
      <c r="R3" s="85"/>
      <c r="S3" s="84"/>
      <c r="T3" s="82">
        <v>40603</v>
      </c>
      <c r="U3" s="83"/>
      <c r="V3" s="84"/>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916.9</v>
      </c>
      <c r="F5" s="20">
        <v>1368.8</v>
      </c>
      <c r="G5" s="21">
        <v>2285.6999999999998</v>
      </c>
      <c r="H5" s="19">
        <v>1080.29</v>
      </c>
      <c r="I5" s="20">
        <v>1092.53</v>
      </c>
      <c r="J5" s="21">
        <v>2172.8200000000002</v>
      </c>
      <c r="K5" s="19">
        <v>1183.01</v>
      </c>
      <c r="L5" s="20">
        <v>1740.17</v>
      </c>
      <c r="M5" s="21">
        <v>2923.18</v>
      </c>
      <c r="N5" s="19">
        <v>560.39</v>
      </c>
      <c r="O5" s="20">
        <v>654.82000000000005</v>
      </c>
      <c r="P5" s="21">
        <v>1215.21</v>
      </c>
      <c r="Q5" s="19">
        <v>46.59</v>
      </c>
      <c r="R5" s="20">
        <v>52.61</v>
      </c>
      <c r="S5" s="21">
        <v>99.2</v>
      </c>
      <c r="T5" s="19">
        <v>0</v>
      </c>
      <c r="U5" s="20">
        <v>0</v>
      </c>
      <c r="V5" s="21">
        <v>0</v>
      </c>
      <c r="W5" s="47">
        <v>3787.18</v>
      </c>
      <c r="X5" s="20">
        <v>4908.93</v>
      </c>
      <c r="Y5" s="21">
        <v>8696.11</v>
      </c>
    </row>
    <row r="6" spans="1:25" ht="13">
      <c r="A6" s="2" t="s">
        <v>250</v>
      </c>
      <c r="B6" s="2" t="s">
        <v>7</v>
      </c>
      <c r="C6" s="89" t="s">
        <v>297</v>
      </c>
      <c r="D6" s="129" t="s">
        <v>298</v>
      </c>
      <c r="E6" s="19">
        <v>3970.1</v>
      </c>
      <c r="F6" s="20">
        <v>4129.8</v>
      </c>
      <c r="G6" s="21">
        <v>8099.9</v>
      </c>
      <c r="H6" s="19">
        <v>3062.1</v>
      </c>
      <c r="I6" s="20">
        <v>3944.7</v>
      </c>
      <c r="J6" s="21">
        <v>7006.8</v>
      </c>
      <c r="K6" s="19">
        <v>1556.3</v>
      </c>
      <c r="L6" s="20">
        <v>1631.9</v>
      </c>
      <c r="M6" s="21">
        <v>3188.2</v>
      </c>
      <c r="N6" s="19">
        <v>459.1</v>
      </c>
      <c r="O6" s="20">
        <v>478.7</v>
      </c>
      <c r="P6" s="21">
        <v>937.8</v>
      </c>
      <c r="Q6" s="19">
        <v>159.19999999999999</v>
      </c>
      <c r="R6" s="20">
        <v>0.2</v>
      </c>
      <c r="S6" s="21">
        <v>159.4</v>
      </c>
      <c r="T6" s="19">
        <v>3.1</v>
      </c>
      <c r="U6" s="20">
        <v>0</v>
      </c>
      <c r="V6" s="21">
        <v>3.1</v>
      </c>
      <c r="W6" s="47">
        <v>9209.9</v>
      </c>
      <c r="X6" s="20">
        <v>10185.299999999999</v>
      </c>
      <c r="Y6" s="21">
        <v>19395.2</v>
      </c>
    </row>
    <row r="7" spans="1:25" ht="13">
      <c r="A7" s="2" t="s">
        <v>251</v>
      </c>
      <c r="B7" s="2" t="s">
        <v>8</v>
      </c>
      <c r="C7" s="89" t="s">
        <v>297</v>
      </c>
      <c r="D7" s="129" t="s">
        <v>302</v>
      </c>
      <c r="E7" s="19">
        <v>8156.73</v>
      </c>
      <c r="F7" s="20">
        <v>4295.3</v>
      </c>
      <c r="G7" s="21">
        <v>12452.03</v>
      </c>
      <c r="H7" s="19">
        <v>4181.0600000000004</v>
      </c>
      <c r="I7" s="20">
        <v>1791</v>
      </c>
      <c r="J7" s="21">
        <v>5972.06</v>
      </c>
      <c r="K7" s="19">
        <v>10401.959999999999</v>
      </c>
      <c r="L7" s="20">
        <v>4373.7</v>
      </c>
      <c r="M7" s="21">
        <v>14775.66</v>
      </c>
      <c r="N7" s="19">
        <v>9642.4</v>
      </c>
      <c r="O7" s="20">
        <v>3890.9</v>
      </c>
      <c r="P7" s="21">
        <v>13533.3</v>
      </c>
      <c r="Q7" s="19">
        <v>12897.7</v>
      </c>
      <c r="R7" s="20">
        <v>4140.3</v>
      </c>
      <c r="S7" s="21">
        <v>17038</v>
      </c>
      <c r="T7" s="19">
        <v>17774.39</v>
      </c>
      <c r="U7" s="20">
        <v>3522.6</v>
      </c>
      <c r="V7" s="21">
        <v>21296.99</v>
      </c>
      <c r="W7" s="47">
        <v>63054.239999999998</v>
      </c>
      <c r="X7" s="20">
        <v>22013.8</v>
      </c>
      <c r="Y7" s="21">
        <v>85068.04</v>
      </c>
    </row>
    <row r="8" spans="1:25" ht="13">
      <c r="A8" s="2" t="s">
        <v>251</v>
      </c>
      <c r="B8" s="2" t="s">
        <v>9</v>
      </c>
      <c r="C8" s="89" t="s">
        <v>297</v>
      </c>
      <c r="D8" s="129" t="s">
        <v>302</v>
      </c>
      <c r="E8" s="19">
        <v>0</v>
      </c>
      <c r="F8" s="20">
        <v>0</v>
      </c>
      <c r="G8" s="21">
        <v>0</v>
      </c>
      <c r="H8" s="19">
        <v>0</v>
      </c>
      <c r="I8" s="20">
        <v>0</v>
      </c>
      <c r="J8" s="21">
        <v>0</v>
      </c>
      <c r="K8" s="19">
        <v>0</v>
      </c>
      <c r="L8" s="20">
        <v>18.8</v>
      </c>
      <c r="M8" s="21">
        <v>18.8</v>
      </c>
      <c r="N8" s="19">
        <v>0</v>
      </c>
      <c r="O8" s="20">
        <v>3.75</v>
      </c>
      <c r="P8" s="21">
        <v>3.75</v>
      </c>
      <c r="Q8" s="19">
        <v>0</v>
      </c>
      <c r="R8" s="20">
        <v>1.1499999999999999</v>
      </c>
      <c r="S8" s="21">
        <v>1.1499999999999999</v>
      </c>
      <c r="T8" s="19">
        <v>0.64</v>
      </c>
      <c r="U8" s="20">
        <v>1.1399999999999999</v>
      </c>
      <c r="V8" s="21">
        <v>1.78</v>
      </c>
      <c r="W8" s="47">
        <v>0.64</v>
      </c>
      <c r="X8" s="20">
        <v>24.84</v>
      </c>
      <c r="Y8" s="21">
        <v>25.48</v>
      </c>
    </row>
    <row r="9" spans="1:25" ht="13">
      <c r="A9" s="2" t="s">
        <v>252</v>
      </c>
      <c r="B9" s="2" t="s">
        <v>10</v>
      </c>
      <c r="C9" s="89" t="s">
        <v>297</v>
      </c>
      <c r="D9" s="129" t="s">
        <v>302</v>
      </c>
      <c r="E9" s="19">
        <v>2663.25</v>
      </c>
      <c r="F9" s="20">
        <v>4180.8999999999996</v>
      </c>
      <c r="G9" s="21">
        <v>6844.15</v>
      </c>
      <c r="H9" s="19">
        <v>2166.9499999999998</v>
      </c>
      <c r="I9" s="20">
        <v>6123.45</v>
      </c>
      <c r="J9" s="21">
        <v>8290.4</v>
      </c>
      <c r="K9" s="19">
        <v>1795.7</v>
      </c>
      <c r="L9" s="20">
        <v>5243.1</v>
      </c>
      <c r="M9" s="21">
        <v>7038.8</v>
      </c>
      <c r="N9" s="19">
        <v>1877.35</v>
      </c>
      <c r="O9" s="20">
        <v>4828.3999999999996</v>
      </c>
      <c r="P9" s="21">
        <v>6705.75</v>
      </c>
      <c r="Q9" s="19">
        <v>2302.3000000000002</v>
      </c>
      <c r="R9" s="20">
        <v>4750.3</v>
      </c>
      <c r="S9" s="21">
        <v>7052.6</v>
      </c>
      <c r="T9" s="19">
        <v>2163.1</v>
      </c>
      <c r="U9" s="20">
        <v>3680.1</v>
      </c>
      <c r="V9" s="21">
        <v>5843.2</v>
      </c>
      <c r="W9" s="47">
        <v>12968.65</v>
      </c>
      <c r="X9" s="20">
        <v>28806.25</v>
      </c>
      <c r="Y9" s="21">
        <v>41774.9</v>
      </c>
    </row>
    <row r="10" spans="1:25" ht="13">
      <c r="A10" s="2" t="s">
        <v>252</v>
      </c>
      <c r="B10" s="2" t="s">
        <v>11</v>
      </c>
      <c r="C10" s="89" t="s">
        <v>297</v>
      </c>
      <c r="D10" s="129" t="s">
        <v>302</v>
      </c>
      <c r="E10" s="19">
        <v>1915.55</v>
      </c>
      <c r="F10" s="20">
        <v>4080.85</v>
      </c>
      <c r="G10" s="21">
        <v>5996.4</v>
      </c>
      <c r="H10" s="19">
        <v>992.2</v>
      </c>
      <c r="I10" s="20">
        <v>5369.75</v>
      </c>
      <c r="J10" s="21">
        <v>6361.95</v>
      </c>
      <c r="K10" s="19">
        <v>1544.55</v>
      </c>
      <c r="L10" s="20">
        <v>3704.15</v>
      </c>
      <c r="M10" s="21">
        <v>5248.7</v>
      </c>
      <c r="N10" s="19">
        <v>1348.05</v>
      </c>
      <c r="O10" s="20">
        <v>4355</v>
      </c>
      <c r="P10" s="21">
        <v>5703.05</v>
      </c>
      <c r="Q10" s="19">
        <v>1683.9</v>
      </c>
      <c r="R10" s="20">
        <v>4298.8999999999996</v>
      </c>
      <c r="S10" s="21">
        <v>5982.8</v>
      </c>
      <c r="T10" s="19">
        <v>1466.1</v>
      </c>
      <c r="U10" s="20">
        <v>2604.6999999999998</v>
      </c>
      <c r="V10" s="21">
        <v>4070.8</v>
      </c>
      <c r="W10" s="47">
        <v>8950.35</v>
      </c>
      <c r="X10" s="20">
        <v>24413.35</v>
      </c>
      <c r="Y10" s="21">
        <v>33363.699999999997</v>
      </c>
    </row>
    <row r="11" spans="1:25" ht="13">
      <c r="A11" s="2" t="s">
        <v>253</v>
      </c>
      <c r="B11" s="2" t="s">
        <v>12</v>
      </c>
      <c r="C11" s="89" t="s">
        <v>297</v>
      </c>
      <c r="D11" s="129" t="s">
        <v>303</v>
      </c>
      <c r="E11" s="19">
        <v>1860.4</v>
      </c>
      <c r="F11" s="20">
        <v>1243</v>
      </c>
      <c r="G11" s="21">
        <v>3103.4</v>
      </c>
      <c r="H11" s="19">
        <v>1531.65</v>
      </c>
      <c r="I11" s="20">
        <v>2787.4</v>
      </c>
      <c r="J11" s="21">
        <v>4319.05</v>
      </c>
      <c r="K11" s="19">
        <v>3627.85</v>
      </c>
      <c r="L11" s="20">
        <v>2905.65</v>
      </c>
      <c r="M11" s="21">
        <v>6533.5</v>
      </c>
      <c r="N11" s="19">
        <v>2541.8000000000002</v>
      </c>
      <c r="O11" s="20">
        <v>2766.05</v>
      </c>
      <c r="P11" s="21">
        <v>5307.85</v>
      </c>
      <c r="Q11" s="19">
        <v>1610.65</v>
      </c>
      <c r="R11" s="20">
        <v>3403.5</v>
      </c>
      <c r="S11" s="21">
        <v>5014.1499999999996</v>
      </c>
      <c r="T11" s="19">
        <v>1868</v>
      </c>
      <c r="U11" s="20">
        <v>2810.5</v>
      </c>
      <c r="V11" s="21">
        <v>4678.5</v>
      </c>
      <c r="W11" s="47">
        <v>13040.35</v>
      </c>
      <c r="X11" s="20">
        <v>15916.1</v>
      </c>
      <c r="Y11" s="21">
        <v>28956.45</v>
      </c>
    </row>
    <row r="12" spans="1:25" ht="13">
      <c r="A12" s="2" t="s">
        <v>253</v>
      </c>
      <c r="B12" s="2" t="s">
        <v>13</v>
      </c>
      <c r="C12" s="89" t="s">
        <v>297</v>
      </c>
      <c r="D12" s="129" t="s">
        <v>303</v>
      </c>
      <c r="E12" s="19">
        <v>1834.5</v>
      </c>
      <c r="F12" s="20">
        <v>834.8</v>
      </c>
      <c r="G12" s="21">
        <v>2669.3</v>
      </c>
      <c r="H12" s="19">
        <v>1792.35</v>
      </c>
      <c r="I12" s="20">
        <v>1368.9</v>
      </c>
      <c r="J12" s="21">
        <v>3161.25</v>
      </c>
      <c r="K12" s="19">
        <v>2076.9499999999998</v>
      </c>
      <c r="L12" s="20">
        <v>1081.8</v>
      </c>
      <c r="M12" s="21">
        <v>3158.75</v>
      </c>
      <c r="N12" s="19">
        <v>920.55</v>
      </c>
      <c r="O12" s="20">
        <v>1696.2</v>
      </c>
      <c r="P12" s="21">
        <v>2616.75</v>
      </c>
      <c r="Q12" s="19">
        <v>567.54999999999995</v>
      </c>
      <c r="R12" s="20">
        <v>1023.05</v>
      </c>
      <c r="S12" s="21">
        <v>1590.6</v>
      </c>
      <c r="T12" s="19">
        <v>1987.55</v>
      </c>
      <c r="U12" s="20">
        <v>1948.35</v>
      </c>
      <c r="V12" s="21">
        <v>3935.9</v>
      </c>
      <c r="W12" s="47">
        <v>9179.4500000000007</v>
      </c>
      <c r="X12" s="20">
        <v>7953.1</v>
      </c>
      <c r="Y12" s="21">
        <v>17132.55</v>
      </c>
    </row>
    <row r="13" spans="1:25" ht="13">
      <c r="A13" s="2" t="s">
        <v>253</v>
      </c>
      <c r="B13" s="2" t="s">
        <v>14</v>
      </c>
      <c r="C13" s="89" t="s">
        <v>297</v>
      </c>
      <c r="D13" s="129" t="s">
        <v>303</v>
      </c>
      <c r="E13" s="19">
        <v>3735.2</v>
      </c>
      <c r="F13" s="20">
        <v>3799.5</v>
      </c>
      <c r="G13" s="21">
        <v>7534.7</v>
      </c>
      <c r="H13" s="19">
        <v>1131.45</v>
      </c>
      <c r="I13" s="20">
        <v>2117.3000000000002</v>
      </c>
      <c r="J13" s="21">
        <v>3248.75</v>
      </c>
      <c r="K13" s="19">
        <v>0</v>
      </c>
      <c r="L13" s="20">
        <v>0</v>
      </c>
      <c r="M13" s="21">
        <v>0</v>
      </c>
      <c r="N13" s="19">
        <v>0</v>
      </c>
      <c r="O13" s="20">
        <v>0</v>
      </c>
      <c r="P13" s="21">
        <v>0</v>
      </c>
      <c r="Q13" s="19">
        <v>762.3</v>
      </c>
      <c r="R13" s="20">
        <v>1163.7</v>
      </c>
      <c r="S13" s="21">
        <v>1926</v>
      </c>
      <c r="T13" s="19">
        <v>3571.05</v>
      </c>
      <c r="U13" s="20">
        <v>3932.5</v>
      </c>
      <c r="V13" s="21">
        <v>7503.55</v>
      </c>
      <c r="W13" s="47">
        <v>9200</v>
      </c>
      <c r="X13" s="20">
        <v>11013</v>
      </c>
      <c r="Y13" s="21">
        <v>20213</v>
      </c>
    </row>
    <row r="14" spans="1:25" ht="13">
      <c r="A14" s="2" t="s">
        <v>253</v>
      </c>
      <c r="B14" s="2" t="s">
        <v>15</v>
      </c>
      <c r="C14" s="89" t="s">
        <v>297</v>
      </c>
      <c r="D14" s="129" t="s">
        <v>303</v>
      </c>
      <c r="E14" s="19">
        <v>1596.4</v>
      </c>
      <c r="F14" s="20">
        <v>3717.9</v>
      </c>
      <c r="G14" s="21">
        <v>5314.3</v>
      </c>
      <c r="H14" s="19">
        <v>2317.3000000000002</v>
      </c>
      <c r="I14" s="20">
        <v>2823.05</v>
      </c>
      <c r="J14" s="21">
        <v>5140.3500000000004</v>
      </c>
      <c r="K14" s="19">
        <v>8539</v>
      </c>
      <c r="L14" s="20">
        <v>6184.7</v>
      </c>
      <c r="M14" s="21">
        <v>14723.7</v>
      </c>
      <c r="N14" s="19">
        <v>8542.2999999999993</v>
      </c>
      <c r="O14" s="20">
        <v>5497</v>
      </c>
      <c r="P14" s="21">
        <v>14039.3</v>
      </c>
      <c r="Q14" s="19">
        <v>1995.1</v>
      </c>
      <c r="R14" s="20">
        <v>4051.25</v>
      </c>
      <c r="S14" s="21">
        <v>6046.35</v>
      </c>
      <c r="T14" s="19">
        <v>2905.25</v>
      </c>
      <c r="U14" s="20">
        <v>4130.8</v>
      </c>
      <c r="V14" s="21">
        <v>7036.05</v>
      </c>
      <c r="W14" s="47">
        <v>25895.35</v>
      </c>
      <c r="X14" s="20">
        <v>26404.7</v>
      </c>
      <c r="Y14" s="21">
        <v>52300.05</v>
      </c>
    </row>
    <row r="15" spans="1:25" ht="13">
      <c r="A15" s="2" t="s">
        <v>254</v>
      </c>
      <c r="B15" s="2" t="s">
        <v>16</v>
      </c>
      <c r="C15" s="89" t="s">
        <v>297</v>
      </c>
      <c r="D15" s="129" t="s">
        <v>303</v>
      </c>
      <c r="E15" s="19">
        <v>7698.96</v>
      </c>
      <c r="F15" s="20">
        <v>5607.36</v>
      </c>
      <c r="G15" s="21">
        <v>13306.32</v>
      </c>
      <c r="H15" s="19">
        <v>5921.37</v>
      </c>
      <c r="I15" s="20">
        <v>4171.59</v>
      </c>
      <c r="J15" s="21">
        <v>10092.959999999999</v>
      </c>
      <c r="K15" s="19">
        <v>700.83</v>
      </c>
      <c r="L15" s="20">
        <v>606.51</v>
      </c>
      <c r="M15" s="21">
        <v>1307.3399999999999</v>
      </c>
      <c r="N15" s="19">
        <v>2010.42</v>
      </c>
      <c r="O15" s="20">
        <v>7092.9</v>
      </c>
      <c r="P15" s="21">
        <v>9103.32</v>
      </c>
      <c r="Q15" s="19">
        <v>1764.36</v>
      </c>
      <c r="R15" s="20">
        <v>5874.75</v>
      </c>
      <c r="S15" s="21">
        <v>7639.11</v>
      </c>
      <c r="T15" s="19">
        <v>1581.57</v>
      </c>
      <c r="U15" s="20">
        <v>8451.7199999999993</v>
      </c>
      <c r="V15" s="21">
        <v>10033.290000000001</v>
      </c>
      <c r="W15" s="47">
        <v>19677.509999999998</v>
      </c>
      <c r="X15" s="20">
        <v>31804.83</v>
      </c>
      <c r="Y15" s="21">
        <v>51482.34</v>
      </c>
    </row>
    <row r="16" spans="1:25" ht="13">
      <c r="A16" s="2" t="s">
        <v>310</v>
      </c>
      <c r="B16" s="2" t="s">
        <v>311</v>
      </c>
      <c r="C16" s="89" t="s">
        <v>297</v>
      </c>
      <c r="D16" s="129" t="s">
        <v>303</v>
      </c>
      <c r="E16" s="19">
        <v>24430.7</v>
      </c>
      <c r="F16" s="20">
        <v>6139.3</v>
      </c>
      <c r="G16" s="21">
        <v>30570</v>
      </c>
      <c r="H16" s="19">
        <v>14392.8</v>
      </c>
      <c r="I16" s="20">
        <v>4697.7</v>
      </c>
      <c r="J16" s="21">
        <v>19090.5</v>
      </c>
      <c r="K16" s="19">
        <v>8659.1</v>
      </c>
      <c r="L16" s="20">
        <v>6248.1</v>
      </c>
      <c r="M16" s="21">
        <v>14907.2</v>
      </c>
      <c r="N16" s="19">
        <v>11535</v>
      </c>
      <c r="O16" s="20">
        <v>5949.7</v>
      </c>
      <c r="P16" s="21">
        <v>17484.7</v>
      </c>
      <c r="Q16" s="19">
        <v>10765.8</v>
      </c>
      <c r="R16" s="20">
        <v>4278.2</v>
      </c>
      <c r="S16" s="21">
        <v>15044</v>
      </c>
      <c r="T16" s="19">
        <v>8357.6</v>
      </c>
      <c r="U16" s="20">
        <v>3832.9</v>
      </c>
      <c r="V16" s="21">
        <v>12190.5</v>
      </c>
      <c r="W16" s="47">
        <v>78141</v>
      </c>
      <c r="X16" s="20">
        <v>31145.9</v>
      </c>
      <c r="Y16" s="21">
        <v>109286.9</v>
      </c>
    </row>
    <row r="17" spans="1:25" ht="13">
      <c r="A17" s="2" t="s">
        <v>255</v>
      </c>
      <c r="B17" s="2" t="s">
        <v>17</v>
      </c>
      <c r="C17" s="89" t="s">
        <v>297</v>
      </c>
      <c r="D17" s="129" t="s">
        <v>298</v>
      </c>
      <c r="E17" s="19">
        <v>1041.1199999999999</v>
      </c>
      <c r="F17" s="20">
        <v>539.11</v>
      </c>
      <c r="G17" s="21">
        <v>1580.23</v>
      </c>
      <c r="H17" s="19">
        <v>510.7</v>
      </c>
      <c r="I17" s="20">
        <v>542.26</v>
      </c>
      <c r="J17" s="21">
        <v>1052.96</v>
      </c>
      <c r="K17" s="19">
        <v>853.82</v>
      </c>
      <c r="L17" s="20">
        <v>575.66</v>
      </c>
      <c r="M17" s="21">
        <v>1429.48</v>
      </c>
      <c r="N17" s="19">
        <v>63.65</v>
      </c>
      <c r="O17" s="20">
        <v>54.26</v>
      </c>
      <c r="P17" s="21">
        <v>117.91</v>
      </c>
      <c r="Q17" s="19">
        <v>0</v>
      </c>
      <c r="R17" s="20">
        <v>0</v>
      </c>
      <c r="S17" s="21">
        <v>0</v>
      </c>
      <c r="T17" s="19">
        <v>79.92</v>
      </c>
      <c r="U17" s="20">
        <v>111.58</v>
      </c>
      <c r="V17" s="21">
        <v>191.5</v>
      </c>
      <c r="W17" s="47">
        <v>2549.21</v>
      </c>
      <c r="X17" s="20">
        <v>1822.87</v>
      </c>
      <c r="Y17" s="21">
        <v>4372.08</v>
      </c>
    </row>
    <row r="18" spans="1:25" ht="13">
      <c r="A18" s="2" t="s">
        <v>256</v>
      </c>
      <c r="B18" s="2" t="s">
        <v>18</v>
      </c>
      <c r="C18" s="89" t="s">
        <v>297</v>
      </c>
      <c r="D18" s="129" t="s">
        <v>302</v>
      </c>
      <c r="E18" s="19">
        <v>9027.4500000000007</v>
      </c>
      <c r="F18" s="20">
        <v>2372.8000000000002</v>
      </c>
      <c r="G18" s="21">
        <v>11400.25</v>
      </c>
      <c r="H18" s="19">
        <v>7167.25</v>
      </c>
      <c r="I18" s="20">
        <v>2675.9</v>
      </c>
      <c r="J18" s="21">
        <v>9843.15</v>
      </c>
      <c r="K18" s="19">
        <v>5894.35</v>
      </c>
      <c r="L18" s="20">
        <v>2195.65</v>
      </c>
      <c r="M18" s="21">
        <v>8090</v>
      </c>
      <c r="N18" s="19">
        <v>8010.5</v>
      </c>
      <c r="O18" s="20">
        <v>2268.25</v>
      </c>
      <c r="P18" s="21">
        <v>10278.75</v>
      </c>
      <c r="Q18" s="19">
        <v>9620.65</v>
      </c>
      <c r="R18" s="20">
        <v>2572.0500000000002</v>
      </c>
      <c r="S18" s="21">
        <v>12192.7</v>
      </c>
      <c r="T18" s="19">
        <v>11181.55</v>
      </c>
      <c r="U18" s="20">
        <v>2199.75</v>
      </c>
      <c r="V18" s="21">
        <v>13381.3</v>
      </c>
      <c r="W18" s="47">
        <v>50901.75</v>
      </c>
      <c r="X18" s="20">
        <v>14284.4</v>
      </c>
      <c r="Y18" s="21">
        <v>65186.15</v>
      </c>
    </row>
    <row r="19" spans="1:25" ht="13">
      <c r="A19" s="2" t="s">
        <v>257</v>
      </c>
      <c r="B19" s="2" t="s">
        <v>19</v>
      </c>
      <c r="C19" s="89" t="s">
        <v>297</v>
      </c>
      <c r="D19" s="129" t="s">
        <v>302</v>
      </c>
      <c r="E19" s="19">
        <v>29371.95</v>
      </c>
      <c r="F19" s="20">
        <v>6050.03</v>
      </c>
      <c r="G19" s="21">
        <v>35421.980000000003</v>
      </c>
      <c r="H19" s="19">
        <v>29155.14</v>
      </c>
      <c r="I19" s="20">
        <v>4877.28</v>
      </c>
      <c r="J19" s="21">
        <v>34032.42</v>
      </c>
      <c r="K19" s="19">
        <v>12449.16</v>
      </c>
      <c r="L19" s="20">
        <v>5855.63</v>
      </c>
      <c r="M19" s="21">
        <v>18304.79</v>
      </c>
      <c r="N19" s="19">
        <v>24997.68</v>
      </c>
      <c r="O19" s="20">
        <v>5557.28</v>
      </c>
      <c r="P19" s="21">
        <v>30554.959999999999</v>
      </c>
      <c r="Q19" s="19">
        <v>32352.080000000002</v>
      </c>
      <c r="R19" s="20">
        <v>5357.34</v>
      </c>
      <c r="S19" s="21">
        <v>37709.42</v>
      </c>
      <c r="T19" s="19">
        <v>36706.370000000003</v>
      </c>
      <c r="U19" s="20">
        <v>4665.2</v>
      </c>
      <c r="V19" s="21">
        <v>41371.57</v>
      </c>
      <c r="W19" s="47">
        <v>165032.38</v>
      </c>
      <c r="X19" s="20">
        <v>32362.76</v>
      </c>
      <c r="Y19" s="21">
        <v>197395.14</v>
      </c>
    </row>
    <row r="20" spans="1:25" ht="13">
      <c r="A20" s="2" t="s">
        <v>258</v>
      </c>
      <c r="B20" s="2" t="s">
        <v>20</v>
      </c>
      <c r="C20" s="89" t="s">
        <v>297</v>
      </c>
      <c r="D20" s="129" t="s">
        <v>303</v>
      </c>
      <c r="E20" s="19">
        <v>3287.2</v>
      </c>
      <c r="F20" s="20">
        <v>1393.75</v>
      </c>
      <c r="G20" s="21">
        <v>4680.95</v>
      </c>
      <c r="H20" s="19">
        <v>5879</v>
      </c>
      <c r="I20" s="20">
        <v>3715.45</v>
      </c>
      <c r="J20" s="21">
        <v>9594.4500000000007</v>
      </c>
      <c r="K20" s="19">
        <v>3304.2</v>
      </c>
      <c r="L20" s="20">
        <v>2460.5500000000002</v>
      </c>
      <c r="M20" s="21">
        <v>5764.75</v>
      </c>
      <c r="N20" s="19">
        <v>2026.35</v>
      </c>
      <c r="O20" s="20">
        <v>3355.1</v>
      </c>
      <c r="P20" s="21">
        <v>5381.45</v>
      </c>
      <c r="Q20" s="19">
        <v>2035.95</v>
      </c>
      <c r="R20" s="20">
        <v>2364.8000000000002</v>
      </c>
      <c r="S20" s="21">
        <v>4400.75</v>
      </c>
      <c r="T20" s="19">
        <v>4054.5</v>
      </c>
      <c r="U20" s="20">
        <v>2725.6</v>
      </c>
      <c r="V20" s="21">
        <v>6780.1</v>
      </c>
      <c r="W20" s="47">
        <v>20587.2</v>
      </c>
      <c r="X20" s="20">
        <v>16015.25</v>
      </c>
      <c r="Y20" s="21">
        <v>36602.449999999997</v>
      </c>
    </row>
    <row r="21" spans="1:25" ht="13">
      <c r="A21" s="2" t="s">
        <v>259</v>
      </c>
      <c r="B21" s="2" t="s">
        <v>21</v>
      </c>
      <c r="C21" s="89" t="s">
        <v>297</v>
      </c>
      <c r="D21" s="129" t="s">
        <v>298</v>
      </c>
      <c r="E21" s="19">
        <v>2482.4299999999998</v>
      </c>
      <c r="F21" s="20">
        <v>2335.62</v>
      </c>
      <c r="G21" s="21">
        <v>4818.05</v>
      </c>
      <c r="H21" s="19">
        <v>2493.46</v>
      </c>
      <c r="I21" s="20">
        <v>2331.56</v>
      </c>
      <c r="J21" s="21">
        <v>4825.0200000000004</v>
      </c>
      <c r="K21" s="19">
        <v>2779.83</v>
      </c>
      <c r="L21" s="20">
        <v>1730.15</v>
      </c>
      <c r="M21" s="21">
        <v>4509.9799999999996</v>
      </c>
      <c r="N21" s="19">
        <v>2305.91</v>
      </c>
      <c r="O21" s="20">
        <v>2904.38</v>
      </c>
      <c r="P21" s="21">
        <v>5210.29</v>
      </c>
      <c r="Q21" s="19">
        <v>1478.11</v>
      </c>
      <c r="R21" s="20">
        <v>3614.67</v>
      </c>
      <c r="S21" s="21">
        <v>5092.78</v>
      </c>
      <c r="T21" s="19">
        <v>1567.63</v>
      </c>
      <c r="U21" s="20">
        <v>3060.55</v>
      </c>
      <c r="V21" s="21">
        <v>4628.18</v>
      </c>
      <c r="W21" s="47">
        <v>13107.37</v>
      </c>
      <c r="X21" s="20">
        <v>15976.93</v>
      </c>
      <c r="Y21" s="21">
        <v>29084.3</v>
      </c>
    </row>
    <row r="22" spans="1:25" ht="13">
      <c r="A22" s="2" t="s">
        <v>260</v>
      </c>
      <c r="B22" s="2" t="s">
        <v>22</v>
      </c>
      <c r="C22" s="89" t="s">
        <v>297</v>
      </c>
      <c r="D22" s="129" t="s">
        <v>303</v>
      </c>
      <c r="E22" s="19">
        <v>9223.58</v>
      </c>
      <c r="F22" s="20">
        <v>1252.19</v>
      </c>
      <c r="G22" s="21">
        <v>10475.77</v>
      </c>
      <c r="H22" s="19">
        <v>5082.34</v>
      </c>
      <c r="I22" s="20">
        <v>493.48</v>
      </c>
      <c r="J22" s="21">
        <v>5575.82</v>
      </c>
      <c r="K22" s="19">
        <v>6285.32</v>
      </c>
      <c r="L22" s="20">
        <v>2205.06</v>
      </c>
      <c r="M22" s="21">
        <v>8490.3799999999992</v>
      </c>
      <c r="N22" s="19">
        <v>4970.01</v>
      </c>
      <c r="O22" s="20">
        <v>1521.89</v>
      </c>
      <c r="P22" s="21">
        <v>6491.9</v>
      </c>
      <c r="Q22" s="19">
        <v>4443.7700000000004</v>
      </c>
      <c r="R22" s="20">
        <v>520.63</v>
      </c>
      <c r="S22" s="21">
        <v>4964.3999999999996</v>
      </c>
      <c r="T22" s="19">
        <v>5420.65</v>
      </c>
      <c r="U22" s="20">
        <v>870.53</v>
      </c>
      <c r="V22" s="21">
        <v>6291.18</v>
      </c>
      <c r="W22" s="47">
        <v>35425.67</v>
      </c>
      <c r="X22" s="20">
        <v>6863.78</v>
      </c>
      <c r="Y22" s="21">
        <v>42289.45</v>
      </c>
    </row>
    <row r="23" spans="1:25" ht="13">
      <c r="A23" s="2" t="s">
        <v>260</v>
      </c>
      <c r="B23" s="2" t="s">
        <v>23</v>
      </c>
      <c r="C23" s="89" t="s">
        <v>297</v>
      </c>
      <c r="D23" s="129" t="s">
        <v>303</v>
      </c>
      <c r="E23" s="19">
        <v>8312.2800000000007</v>
      </c>
      <c r="F23" s="20">
        <v>1120.83</v>
      </c>
      <c r="G23" s="21">
        <v>9433.11</v>
      </c>
      <c r="H23" s="19">
        <v>5695.89</v>
      </c>
      <c r="I23" s="20">
        <v>1369.94</v>
      </c>
      <c r="J23" s="21">
        <v>7065.83</v>
      </c>
      <c r="K23" s="19">
        <v>621.55999999999995</v>
      </c>
      <c r="L23" s="20">
        <v>249.04</v>
      </c>
      <c r="M23" s="21">
        <v>870.6</v>
      </c>
      <c r="N23" s="19">
        <v>7593.52</v>
      </c>
      <c r="O23" s="20">
        <v>3617.08</v>
      </c>
      <c r="P23" s="21">
        <v>11210.6</v>
      </c>
      <c r="Q23" s="19">
        <v>4374.91</v>
      </c>
      <c r="R23" s="20">
        <v>1343.48</v>
      </c>
      <c r="S23" s="21">
        <v>5718.39</v>
      </c>
      <c r="T23" s="19">
        <v>5614.25</v>
      </c>
      <c r="U23" s="20">
        <v>803.69</v>
      </c>
      <c r="V23" s="21">
        <v>6417.94</v>
      </c>
      <c r="W23" s="47">
        <v>32212.41</v>
      </c>
      <c r="X23" s="20">
        <v>8504.06</v>
      </c>
      <c r="Y23" s="21">
        <v>40716.47</v>
      </c>
    </row>
    <row r="24" spans="1:25" ht="13">
      <c r="A24" s="2" t="s">
        <v>260</v>
      </c>
      <c r="B24" s="2" t="s">
        <v>24</v>
      </c>
      <c r="C24" s="89" t="s">
        <v>297</v>
      </c>
      <c r="D24" s="129" t="s">
        <v>303</v>
      </c>
      <c r="E24" s="19">
        <v>9236.0499999999993</v>
      </c>
      <c r="F24" s="20">
        <v>1576.32</v>
      </c>
      <c r="G24" s="21">
        <v>10812.37</v>
      </c>
      <c r="H24" s="19">
        <v>4868.1400000000003</v>
      </c>
      <c r="I24" s="20">
        <v>1193.79</v>
      </c>
      <c r="J24" s="21">
        <v>6061.93</v>
      </c>
      <c r="K24" s="19">
        <v>5930.44</v>
      </c>
      <c r="L24" s="20">
        <v>1859.63</v>
      </c>
      <c r="M24" s="21">
        <v>7790.07</v>
      </c>
      <c r="N24" s="19">
        <v>6183.45</v>
      </c>
      <c r="O24" s="20">
        <v>1833.99</v>
      </c>
      <c r="P24" s="21">
        <v>8017.44</v>
      </c>
      <c r="Q24" s="19">
        <v>5950.98</v>
      </c>
      <c r="R24" s="20">
        <v>834.62</v>
      </c>
      <c r="S24" s="21">
        <v>6785.6</v>
      </c>
      <c r="T24" s="19">
        <v>14.81</v>
      </c>
      <c r="U24" s="20">
        <v>0</v>
      </c>
      <c r="V24" s="21">
        <v>14.81</v>
      </c>
      <c r="W24" s="47">
        <v>32183.87</v>
      </c>
      <c r="X24" s="20">
        <v>7298.35</v>
      </c>
      <c r="Y24" s="21">
        <v>39482.22</v>
      </c>
    </row>
    <row r="25" spans="1:25" ht="13">
      <c r="A25" s="2" t="s">
        <v>260</v>
      </c>
      <c r="B25" s="2" t="s">
        <v>25</v>
      </c>
      <c r="C25" s="89" t="s">
        <v>297</v>
      </c>
      <c r="D25" s="129" t="s">
        <v>303</v>
      </c>
      <c r="E25" s="19">
        <v>6454.1</v>
      </c>
      <c r="F25" s="20">
        <v>1035.5899999999999</v>
      </c>
      <c r="G25" s="21">
        <v>7489.69</v>
      </c>
      <c r="H25" s="19">
        <v>4964.09</v>
      </c>
      <c r="I25" s="20">
        <v>2589.6799999999998</v>
      </c>
      <c r="J25" s="21">
        <v>7553.77</v>
      </c>
      <c r="K25" s="19">
        <v>5950.22</v>
      </c>
      <c r="L25" s="20">
        <v>1090.4000000000001</v>
      </c>
      <c r="M25" s="21">
        <v>7040.62</v>
      </c>
      <c r="N25" s="19">
        <v>5344.98</v>
      </c>
      <c r="O25" s="20">
        <v>2056.19</v>
      </c>
      <c r="P25" s="21">
        <v>7401.17</v>
      </c>
      <c r="Q25" s="19">
        <v>3462.04</v>
      </c>
      <c r="R25" s="20">
        <v>1377.31</v>
      </c>
      <c r="S25" s="21">
        <v>4839.3500000000004</v>
      </c>
      <c r="T25" s="19">
        <v>6187.23</v>
      </c>
      <c r="U25" s="20">
        <v>1147.73</v>
      </c>
      <c r="V25" s="21">
        <v>7334.96</v>
      </c>
      <c r="W25" s="47">
        <v>32362.66</v>
      </c>
      <c r="X25" s="20">
        <v>9296.9</v>
      </c>
      <c r="Y25" s="21">
        <v>41659.56</v>
      </c>
    </row>
    <row r="26" spans="1:25" ht="13">
      <c r="A26" s="2" t="s">
        <v>261</v>
      </c>
      <c r="B26" s="2" t="s">
        <v>26</v>
      </c>
      <c r="C26" s="89" t="s">
        <v>297</v>
      </c>
      <c r="D26" s="129" t="s">
        <v>303</v>
      </c>
      <c r="E26" s="19">
        <v>15959.55</v>
      </c>
      <c r="F26" s="20">
        <v>4640.1000000000004</v>
      </c>
      <c r="G26" s="21">
        <v>20599.650000000001</v>
      </c>
      <c r="H26" s="19">
        <v>13141.45</v>
      </c>
      <c r="I26" s="20">
        <v>6662.5</v>
      </c>
      <c r="J26" s="21">
        <v>19803.95</v>
      </c>
      <c r="K26" s="19">
        <v>14225.9</v>
      </c>
      <c r="L26" s="20">
        <v>5978.45</v>
      </c>
      <c r="M26" s="21">
        <v>20204.349999999999</v>
      </c>
      <c r="N26" s="19">
        <v>11420.1</v>
      </c>
      <c r="O26" s="20">
        <v>6935.65</v>
      </c>
      <c r="P26" s="21">
        <v>18355.75</v>
      </c>
      <c r="Q26" s="19">
        <v>11252.4</v>
      </c>
      <c r="R26" s="20">
        <v>7968.85</v>
      </c>
      <c r="S26" s="21">
        <v>19221.25</v>
      </c>
      <c r="T26" s="19">
        <v>13157.15</v>
      </c>
      <c r="U26" s="20">
        <v>5709.65</v>
      </c>
      <c r="V26" s="21">
        <v>18866.8</v>
      </c>
      <c r="W26" s="47">
        <v>79156.55</v>
      </c>
      <c r="X26" s="20">
        <v>37895.199999999997</v>
      </c>
      <c r="Y26" s="21">
        <v>117051.75</v>
      </c>
    </row>
    <row r="27" spans="1:25" ht="13">
      <c r="A27" s="2" t="s">
        <v>261</v>
      </c>
      <c r="B27" s="2" t="s">
        <v>27</v>
      </c>
      <c r="C27" s="89" t="s">
        <v>297</v>
      </c>
      <c r="D27" s="129" t="s">
        <v>303</v>
      </c>
      <c r="E27" s="19">
        <v>14740.25</v>
      </c>
      <c r="F27" s="20">
        <v>5785.5</v>
      </c>
      <c r="G27" s="21">
        <v>20525.75</v>
      </c>
      <c r="H27" s="19">
        <v>10315.299999999999</v>
      </c>
      <c r="I27" s="20">
        <v>8614.5499999999993</v>
      </c>
      <c r="J27" s="21">
        <v>18929.849999999999</v>
      </c>
      <c r="K27" s="19">
        <v>14512.5</v>
      </c>
      <c r="L27" s="20">
        <v>6994.9</v>
      </c>
      <c r="M27" s="21">
        <v>21507.4</v>
      </c>
      <c r="N27" s="19">
        <v>11561.75</v>
      </c>
      <c r="O27" s="20">
        <v>7776.35</v>
      </c>
      <c r="P27" s="21">
        <v>19338.099999999999</v>
      </c>
      <c r="Q27" s="19">
        <v>8128.75</v>
      </c>
      <c r="R27" s="20">
        <v>9428.15</v>
      </c>
      <c r="S27" s="21">
        <v>17556.900000000001</v>
      </c>
      <c r="T27" s="19">
        <v>12617.15</v>
      </c>
      <c r="U27" s="20">
        <v>6190</v>
      </c>
      <c r="V27" s="21">
        <v>18807.150000000001</v>
      </c>
      <c r="W27" s="47">
        <v>71875.7</v>
      </c>
      <c r="X27" s="20">
        <v>44789.45</v>
      </c>
      <c r="Y27" s="21">
        <v>116665.15</v>
      </c>
    </row>
    <row r="28" spans="1:25" ht="13">
      <c r="A28" s="2" t="s">
        <v>261</v>
      </c>
      <c r="B28" s="2" t="s">
        <v>28</v>
      </c>
      <c r="C28" s="89" t="s">
        <v>297</v>
      </c>
      <c r="D28" s="129" t="s">
        <v>303</v>
      </c>
      <c r="E28" s="19">
        <v>13009.2</v>
      </c>
      <c r="F28" s="20">
        <v>4899.72</v>
      </c>
      <c r="G28" s="21">
        <v>17908.919999999998</v>
      </c>
      <c r="H28" s="19">
        <v>12325.1</v>
      </c>
      <c r="I28" s="20">
        <v>6428.37</v>
      </c>
      <c r="J28" s="21">
        <v>18753.47</v>
      </c>
      <c r="K28" s="19">
        <v>14688.3</v>
      </c>
      <c r="L28" s="20">
        <v>6740.95</v>
      </c>
      <c r="M28" s="21">
        <v>21429.25</v>
      </c>
      <c r="N28" s="19">
        <v>12397</v>
      </c>
      <c r="O28" s="20">
        <v>5740.9</v>
      </c>
      <c r="P28" s="21">
        <v>18137.900000000001</v>
      </c>
      <c r="Q28" s="19">
        <v>10683.95</v>
      </c>
      <c r="R28" s="20">
        <v>8164.15</v>
      </c>
      <c r="S28" s="21">
        <v>18848.099999999999</v>
      </c>
      <c r="T28" s="19">
        <v>10832.9</v>
      </c>
      <c r="U28" s="20">
        <v>4841.8999999999996</v>
      </c>
      <c r="V28" s="21">
        <v>15674.8</v>
      </c>
      <c r="W28" s="47">
        <v>73936.45</v>
      </c>
      <c r="X28" s="20">
        <v>36815.99</v>
      </c>
      <c r="Y28" s="21">
        <v>110752.44</v>
      </c>
    </row>
    <row r="29" spans="1:25" ht="13">
      <c r="A29" s="2" t="s">
        <v>261</v>
      </c>
      <c r="B29" s="2" t="s">
        <v>29</v>
      </c>
      <c r="C29" s="89" t="s">
        <v>297</v>
      </c>
      <c r="D29" s="129" t="s">
        <v>303</v>
      </c>
      <c r="E29" s="19">
        <v>14438.5</v>
      </c>
      <c r="F29" s="20">
        <v>5399.65</v>
      </c>
      <c r="G29" s="21">
        <v>19838.150000000001</v>
      </c>
      <c r="H29" s="19">
        <v>13575.55</v>
      </c>
      <c r="I29" s="20">
        <v>6939.35</v>
      </c>
      <c r="J29" s="21">
        <v>20514.900000000001</v>
      </c>
      <c r="K29" s="19">
        <v>16090.24</v>
      </c>
      <c r="L29" s="20">
        <v>6066.76</v>
      </c>
      <c r="M29" s="21">
        <v>22157</v>
      </c>
      <c r="N29" s="19">
        <v>13839.9</v>
      </c>
      <c r="O29" s="20">
        <v>6971.85</v>
      </c>
      <c r="P29" s="21">
        <v>20811.75</v>
      </c>
      <c r="Q29" s="19">
        <v>12506.55</v>
      </c>
      <c r="R29" s="20">
        <v>6494.95</v>
      </c>
      <c r="S29" s="21">
        <v>19001.5</v>
      </c>
      <c r="T29" s="19">
        <v>13794.8</v>
      </c>
      <c r="U29" s="20">
        <v>4632.95</v>
      </c>
      <c r="V29" s="21">
        <v>18427.75</v>
      </c>
      <c r="W29" s="47">
        <v>84245.54</v>
      </c>
      <c r="X29" s="20">
        <v>36505.51</v>
      </c>
      <c r="Y29" s="21">
        <v>120751.05</v>
      </c>
    </row>
    <row r="30" spans="1:25" ht="13">
      <c r="A30" s="2" t="s">
        <v>261</v>
      </c>
      <c r="B30" s="2" t="s">
        <v>30</v>
      </c>
      <c r="C30" s="89" t="s">
        <v>297</v>
      </c>
      <c r="D30" s="129" t="s">
        <v>303</v>
      </c>
      <c r="E30" s="19">
        <v>13775.15</v>
      </c>
      <c r="F30" s="20">
        <v>5037.45</v>
      </c>
      <c r="G30" s="21">
        <v>18812.599999999999</v>
      </c>
      <c r="H30" s="19">
        <v>11797.75</v>
      </c>
      <c r="I30" s="20">
        <v>8521.35</v>
      </c>
      <c r="J30" s="21">
        <v>20319.099999999999</v>
      </c>
      <c r="K30" s="19">
        <v>16046.35</v>
      </c>
      <c r="L30" s="20">
        <v>6326.05</v>
      </c>
      <c r="M30" s="21">
        <v>22372.400000000001</v>
      </c>
      <c r="N30" s="19">
        <v>11128</v>
      </c>
      <c r="O30" s="20">
        <v>8868.35</v>
      </c>
      <c r="P30" s="21">
        <v>19996.349999999999</v>
      </c>
      <c r="Q30" s="19">
        <v>11025.7</v>
      </c>
      <c r="R30" s="20">
        <v>8223.25</v>
      </c>
      <c r="S30" s="21">
        <v>19248.95</v>
      </c>
      <c r="T30" s="19">
        <v>15019</v>
      </c>
      <c r="U30" s="20">
        <v>6252.75</v>
      </c>
      <c r="V30" s="21">
        <v>21271.75</v>
      </c>
      <c r="W30" s="47">
        <v>78791.95</v>
      </c>
      <c r="X30" s="20">
        <v>43229.2</v>
      </c>
      <c r="Y30" s="21">
        <v>122021.15</v>
      </c>
    </row>
    <row r="31" spans="1:25" ht="13">
      <c r="A31" s="2" t="s">
        <v>261</v>
      </c>
      <c r="B31" s="2" t="s">
        <v>31</v>
      </c>
      <c r="C31" s="89" t="s">
        <v>297</v>
      </c>
      <c r="D31" s="129" t="s">
        <v>303</v>
      </c>
      <c r="E31" s="19">
        <v>17326.05</v>
      </c>
      <c r="F31" s="20">
        <v>6074.2</v>
      </c>
      <c r="G31" s="21">
        <v>23400.25</v>
      </c>
      <c r="H31" s="19">
        <v>13432.45</v>
      </c>
      <c r="I31" s="20">
        <v>7384.75</v>
      </c>
      <c r="J31" s="21">
        <v>20817.2</v>
      </c>
      <c r="K31" s="19">
        <v>16301.65</v>
      </c>
      <c r="L31" s="20">
        <v>6653.45</v>
      </c>
      <c r="M31" s="21">
        <v>22955.1</v>
      </c>
      <c r="N31" s="19">
        <v>11498.5</v>
      </c>
      <c r="O31" s="20">
        <v>7623.75</v>
      </c>
      <c r="P31" s="21">
        <v>19122.25</v>
      </c>
      <c r="Q31" s="19">
        <v>10288.65</v>
      </c>
      <c r="R31" s="20">
        <v>8355.15</v>
      </c>
      <c r="S31" s="21">
        <v>18643.8</v>
      </c>
      <c r="T31" s="19">
        <v>11063.15</v>
      </c>
      <c r="U31" s="20">
        <v>5893.35</v>
      </c>
      <c r="V31" s="21">
        <v>16956.5</v>
      </c>
      <c r="W31" s="47">
        <v>79910.45</v>
      </c>
      <c r="X31" s="20">
        <v>41984.65</v>
      </c>
      <c r="Y31" s="21">
        <v>121895.1</v>
      </c>
    </row>
    <row r="32" spans="1:25" ht="13">
      <c r="A32" s="2" t="s">
        <v>261</v>
      </c>
      <c r="B32" s="2" t="s">
        <v>32</v>
      </c>
      <c r="C32" s="89" t="s">
        <v>297</v>
      </c>
      <c r="D32" s="129" t="s">
        <v>303</v>
      </c>
      <c r="E32" s="19">
        <v>0</v>
      </c>
      <c r="F32" s="20">
        <v>25.37</v>
      </c>
      <c r="G32" s="21">
        <v>25.37</v>
      </c>
      <c r="H32" s="19">
        <v>0</v>
      </c>
      <c r="I32" s="20">
        <v>17.28</v>
      </c>
      <c r="J32" s="21">
        <v>17.28</v>
      </c>
      <c r="K32" s="19">
        <v>0</v>
      </c>
      <c r="L32" s="20">
        <v>17.940000000000001</v>
      </c>
      <c r="M32" s="21">
        <v>17.940000000000001</v>
      </c>
      <c r="N32" s="19">
        <v>0</v>
      </c>
      <c r="O32" s="20">
        <v>16.809999999999999</v>
      </c>
      <c r="P32" s="21">
        <v>16.809999999999999</v>
      </c>
      <c r="Q32" s="19">
        <v>0</v>
      </c>
      <c r="R32" s="20">
        <v>0</v>
      </c>
      <c r="S32" s="21">
        <v>0</v>
      </c>
      <c r="T32" s="19">
        <v>0</v>
      </c>
      <c r="U32" s="20">
        <v>0</v>
      </c>
      <c r="V32" s="21">
        <v>0</v>
      </c>
      <c r="W32" s="47">
        <v>0</v>
      </c>
      <c r="X32" s="20">
        <v>77.400000000000006</v>
      </c>
      <c r="Y32" s="21">
        <v>77.400000000000006</v>
      </c>
    </row>
    <row r="33" spans="1:25" ht="13">
      <c r="A33" s="2" t="s">
        <v>261</v>
      </c>
      <c r="B33" s="2" t="s">
        <v>33</v>
      </c>
      <c r="C33" s="89" t="s">
        <v>297</v>
      </c>
      <c r="D33" s="129" t="s">
        <v>303</v>
      </c>
      <c r="E33" s="19">
        <v>0</v>
      </c>
      <c r="F33" s="20">
        <v>0</v>
      </c>
      <c r="G33" s="21">
        <v>0</v>
      </c>
      <c r="H33" s="19">
        <v>0</v>
      </c>
      <c r="I33" s="20">
        <v>0</v>
      </c>
      <c r="J33" s="21">
        <v>0</v>
      </c>
      <c r="K33" s="19">
        <v>0.01</v>
      </c>
      <c r="L33" s="20">
        <v>2.14</v>
      </c>
      <c r="M33" s="21">
        <v>2.15</v>
      </c>
      <c r="N33" s="19">
        <v>0</v>
      </c>
      <c r="O33" s="20">
        <v>0</v>
      </c>
      <c r="P33" s="21">
        <v>0</v>
      </c>
      <c r="Q33" s="19">
        <v>0</v>
      </c>
      <c r="R33" s="20">
        <v>0</v>
      </c>
      <c r="S33" s="21">
        <v>0</v>
      </c>
      <c r="T33" s="19">
        <v>0</v>
      </c>
      <c r="U33" s="20">
        <v>0</v>
      </c>
      <c r="V33" s="21">
        <v>0</v>
      </c>
      <c r="W33" s="47">
        <v>0.01</v>
      </c>
      <c r="X33" s="20">
        <v>2.14</v>
      </c>
      <c r="Y33" s="21">
        <v>2.15</v>
      </c>
    </row>
    <row r="34" spans="1:25" ht="13">
      <c r="A34" s="2" t="s">
        <v>261</v>
      </c>
      <c r="B34" s="2" t="s">
        <v>34</v>
      </c>
      <c r="C34" s="89" t="s">
        <v>297</v>
      </c>
      <c r="D34" s="129" t="s">
        <v>303</v>
      </c>
      <c r="E34" s="19">
        <v>0</v>
      </c>
      <c r="F34" s="20">
        <v>0</v>
      </c>
      <c r="G34" s="21">
        <v>0</v>
      </c>
      <c r="H34" s="19">
        <v>0</v>
      </c>
      <c r="I34" s="20">
        <v>0</v>
      </c>
      <c r="J34" s="21">
        <v>0</v>
      </c>
      <c r="K34" s="19">
        <v>0</v>
      </c>
      <c r="L34" s="20">
        <v>0</v>
      </c>
      <c r="M34" s="21">
        <v>0</v>
      </c>
      <c r="N34" s="19">
        <v>0</v>
      </c>
      <c r="O34" s="20">
        <v>0</v>
      </c>
      <c r="P34" s="21">
        <v>0</v>
      </c>
      <c r="Q34" s="19">
        <v>0</v>
      </c>
      <c r="R34" s="20">
        <v>0</v>
      </c>
      <c r="S34" s="21">
        <v>0</v>
      </c>
      <c r="T34" s="19">
        <v>0</v>
      </c>
      <c r="U34" s="20">
        <v>0</v>
      </c>
      <c r="V34" s="21">
        <v>0</v>
      </c>
      <c r="W34" s="47">
        <v>0</v>
      </c>
      <c r="X34" s="20">
        <v>0</v>
      </c>
      <c r="Y34" s="21">
        <v>0</v>
      </c>
    </row>
    <row r="35" spans="1:25" ht="13">
      <c r="A35" s="2" t="s">
        <v>262</v>
      </c>
      <c r="B35" s="2" t="s">
        <v>35</v>
      </c>
      <c r="C35" s="89" t="s">
        <v>297</v>
      </c>
      <c r="D35" s="129" t="s">
        <v>302</v>
      </c>
      <c r="E35" s="19">
        <v>7154.14</v>
      </c>
      <c r="F35" s="20">
        <v>2358.2199999999998</v>
      </c>
      <c r="G35" s="21">
        <v>9512.36</v>
      </c>
      <c r="H35" s="19">
        <v>7541.71</v>
      </c>
      <c r="I35" s="20">
        <v>3567.38</v>
      </c>
      <c r="J35" s="21">
        <v>11109.09</v>
      </c>
      <c r="K35" s="19">
        <v>3460.18</v>
      </c>
      <c r="L35" s="20">
        <v>2550.89</v>
      </c>
      <c r="M35" s="21">
        <v>6011.07</v>
      </c>
      <c r="N35" s="19">
        <v>2410.06</v>
      </c>
      <c r="O35" s="20">
        <v>1534.25</v>
      </c>
      <c r="P35" s="21">
        <v>3944.31</v>
      </c>
      <c r="Q35" s="19">
        <v>3032.78</v>
      </c>
      <c r="R35" s="20">
        <v>2273.7600000000002</v>
      </c>
      <c r="S35" s="21">
        <v>5306.54</v>
      </c>
      <c r="T35" s="19">
        <v>2697.98</v>
      </c>
      <c r="U35" s="20">
        <v>1823.62</v>
      </c>
      <c r="V35" s="21">
        <v>4521.6000000000004</v>
      </c>
      <c r="W35" s="47">
        <v>26296.85</v>
      </c>
      <c r="X35" s="20">
        <v>14108.12</v>
      </c>
      <c r="Y35" s="21">
        <v>40404.97</v>
      </c>
    </row>
    <row r="36" spans="1:25" ht="13">
      <c r="A36" s="2" t="s">
        <v>263</v>
      </c>
      <c r="B36" s="2" t="s">
        <v>36</v>
      </c>
      <c r="C36" s="89" t="s">
        <v>297</v>
      </c>
      <c r="D36" s="129" t="s">
        <v>303</v>
      </c>
      <c r="E36" s="19">
        <v>0</v>
      </c>
      <c r="F36" s="20">
        <v>0</v>
      </c>
      <c r="G36" s="21">
        <v>0</v>
      </c>
      <c r="H36" s="19">
        <v>0</v>
      </c>
      <c r="I36" s="20">
        <v>0</v>
      </c>
      <c r="J36" s="21">
        <v>0</v>
      </c>
      <c r="K36" s="19">
        <v>5172.6000000000004</v>
      </c>
      <c r="L36" s="20">
        <v>549.29999999999995</v>
      </c>
      <c r="M36" s="21">
        <v>5721.9</v>
      </c>
      <c r="N36" s="19">
        <v>5348.18</v>
      </c>
      <c r="O36" s="20">
        <v>3130.58</v>
      </c>
      <c r="P36" s="21">
        <v>8478.76</v>
      </c>
      <c r="Q36" s="19">
        <v>2074.65</v>
      </c>
      <c r="R36" s="20">
        <v>2302.2800000000002</v>
      </c>
      <c r="S36" s="21">
        <v>4376.93</v>
      </c>
      <c r="T36" s="19">
        <v>5960.78</v>
      </c>
      <c r="U36" s="20">
        <v>3570.6</v>
      </c>
      <c r="V36" s="21">
        <v>9531.3799999999992</v>
      </c>
      <c r="W36" s="47">
        <v>18556.21</v>
      </c>
      <c r="X36" s="20">
        <v>9552.76</v>
      </c>
      <c r="Y36" s="21">
        <v>28108.97</v>
      </c>
    </row>
    <row r="37" spans="1:25" ht="13">
      <c r="A37" s="2" t="s">
        <v>263</v>
      </c>
      <c r="B37" s="2" t="s">
        <v>37</v>
      </c>
      <c r="C37" s="89" t="s">
        <v>297</v>
      </c>
      <c r="D37" s="129" t="s">
        <v>303</v>
      </c>
      <c r="E37" s="19">
        <v>1272.53</v>
      </c>
      <c r="F37" s="20">
        <v>1336.8</v>
      </c>
      <c r="G37" s="21">
        <v>2609.33</v>
      </c>
      <c r="H37" s="19">
        <v>3040.28</v>
      </c>
      <c r="I37" s="20">
        <v>2506.1999999999998</v>
      </c>
      <c r="J37" s="21">
        <v>5546.48</v>
      </c>
      <c r="K37" s="19">
        <v>10160.700000000001</v>
      </c>
      <c r="L37" s="20">
        <v>4551.2299999999996</v>
      </c>
      <c r="M37" s="21">
        <v>14711.93</v>
      </c>
      <c r="N37" s="19">
        <v>5002.05</v>
      </c>
      <c r="O37" s="20">
        <v>3756.6</v>
      </c>
      <c r="P37" s="21">
        <v>8758.65</v>
      </c>
      <c r="Q37" s="19">
        <v>1840.28</v>
      </c>
      <c r="R37" s="20">
        <v>2537.0300000000002</v>
      </c>
      <c r="S37" s="21">
        <v>4377.3100000000004</v>
      </c>
      <c r="T37" s="19">
        <v>5252.48</v>
      </c>
      <c r="U37" s="20">
        <v>2454.38</v>
      </c>
      <c r="V37" s="21">
        <v>7706.86</v>
      </c>
      <c r="W37" s="47">
        <v>26568.32</v>
      </c>
      <c r="X37" s="20">
        <v>17142.240000000002</v>
      </c>
      <c r="Y37" s="21">
        <v>43710.559999999998</v>
      </c>
    </row>
    <row r="38" spans="1:25" ht="13">
      <c r="A38" s="2" t="s">
        <v>263</v>
      </c>
      <c r="B38" s="2" t="s">
        <v>38</v>
      </c>
      <c r="C38" s="89" t="s">
        <v>297</v>
      </c>
      <c r="D38" s="129" t="s">
        <v>303</v>
      </c>
      <c r="E38" s="19">
        <v>5940.9</v>
      </c>
      <c r="F38" s="20">
        <v>4592.33</v>
      </c>
      <c r="G38" s="21">
        <v>10533.23</v>
      </c>
      <c r="H38" s="19">
        <v>4257.53</v>
      </c>
      <c r="I38" s="20">
        <v>3947.48</v>
      </c>
      <c r="J38" s="21">
        <v>8205.01</v>
      </c>
      <c r="K38" s="19">
        <v>4460.63</v>
      </c>
      <c r="L38" s="20">
        <v>2223.23</v>
      </c>
      <c r="M38" s="21">
        <v>6683.86</v>
      </c>
      <c r="N38" s="19">
        <v>6214.88</v>
      </c>
      <c r="O38" s="20">
        <v>4424.8500000000004</v>
      </c>
      <c r="P38" s="21">
        <v>10639.73</v>
      </c>
      <c r="Q38" s="19">
        <v>3905.7</v>
      </c>
      <c r="R38" s="20">
        <v>3388.8</v>
      </c>
      <c r="S38" s="21">
        <v>7294.5</v>
      </c>
      <c r="T38" s="19">
        <v>8830.0499999999993</v>
      </c>
      <c r="U38" s="20">
        <v>3235.43</v>
      </c>
      <c r="V38" s="21">
        <v>12065.48</v>
      </c>
      <c r="W38" s="47">
        <v>33609.69</v>
      </c>
      <c r="X38" s="20">
        <v>21812.12</v>
      </c>
      <c r="Y38" s="21">
        <v>55421.81</v>
      </c>
    </row>
    <row r="39" spans="1:25" ht="13">
      <c r="A39" s="2" t="s">
        <v>263</v>
      </c>
      <c r="B39" s="2" t="s">
        <v>39</v>
      </c>
      <c r="C39" s="89" t="s">
        <v>297</v>
      </c>
      <c r="D39" s="129" t="s">
        <v>303</v>
      </c>
      <c r="E39" s="19">
        <v>3997.05</v>
      </c>
      <c r="F39" s="20">
        <v>2098.65</v>
      </c>
      <c r="G39" s="21">
        <v>6095.7</v>
      </c>
      <c r="H39" s="19">
        <v>7259.1</v>
      </c>
      <c r="I39" s="20">
        <v>5443.88</v>
      </c>
      <c r="J39" s="21">
        <v>12702.98</v>
      </c>
      <c r="K39" s="19">
        <v>8123.4</v>
      </c>
      <c r="L39" s="20">
        <v>3333.08</v>
      </c>
      <c r="M39" s="21">
        <v>11456.48</v>
      </c>
      <c r="N39" s="19">
        <v>7801.88</v>
      </c>
      <c r="O39" s="20">
        <v>3838.2</v>
      </c>
      <c r="P39" s="21">
        <v>11640.08</v>
      </c>
      <c r="Q39" s="19">
        <v>8065.28</v>
      </c>
      <c r="R39" s="20">
        <v>3805.2</v>
      </c>
      <c r="S39" s="21">
        <v>11870.48</v>
      </c>
      <c r="T39" s="19">
        <v>11338.43</v>
      </c>
      <c r="U39" s="20">
        <v>3435.75</v>
      </c>
      <c r="V39" s="21">
        <v>14774.18</v>
      </c>
      <c r="W39" s="47">
        <v>46585.14</v>
      </c>
      <c r="X39" s="20">
        <v>21954.76</v>
      </c>
      <c r="Y39" s="21">
        <v>68539.899999999994</v>
      </c>
    </row>
    <row r="40" spans="1:25" ht="13">
      <c r="A40" s="2" t="s">
        <v>263</v>
      </c>
      <c r="B40" s="2" t="s">
        <v>40</v>
      </c>
      <c r="C40" s="89" t="s">
        <v>297</v>
      </c>
      <c r="D40" s="129" t="s">
        <v>303</v>
      </c>
      <c r="E40" s="19">
        <v>3672.83</v>
      </c>
      <c r="F40" s="20">
        <v>858.83</v>
      </c>
      <c r="G40" s="21">
        <v>4531.66</v>
      </c>
      <c r="H40" s="19">
        <v>5393.78</v>
      </c>
      <c r="I40" s="20">
        <v>1543.13</v>
      </c>
      <c r="J40" s="21">
        <v>6936.91</v>
      </c>
      <c r="K40" s="19">
        <v>13115.4</v>
      </c>
      <c r="L40" s="20">
        <v>2082.5300000000002</v>
      </c>
      <c r="M40" s="21">
        <v>15197.93</v>
      </c>
      <c r="N40" s="19">
        <v>8670.3799999999992</v>
      </c>
      <c r="O40" s="20">
        <v>2011.65</v>
      </c>
      <c r="P40" s="21">
        <v>10682.03</v>
      </c>
      <c r="Q40" s="19">
        <v>4211.18</v>
      </c>
      <c r="R40" s="20">
        <v>896.7</v>
      </c>
      <c r="S40" s="21">
        <v>5107.88</v>
      </c>
      <c r="T40" s="19">
        <v>13324.58</v>
      </c>
      <c r="U40" s="20">
        <v>1503.38</v>
      </c>
      <c r="V40" s="21">
        <v>14827.96</v>
      </c>
      <c r="W40" s="47">
        <v>48388.15</v>
      </c>
      <c r="X40" s="20">
        <v>8896.2199999999993</v>
      </c>
      <c r="Y40" s="21">
        <v>57284.37</v>
      </c>
    </row>
    <row r="41" spans="1:25" ht="13">
      <c r="A41" s="2" t="s">
        <v>263</v>
      </c>
      <c r="B41" s="2" t="s">
        <v>41</v>
      </c>
      <c r="C41" s="89" t="s">
        <v>297</v>
      </c>
      <c r="D41" s="129" t="s">
        <v>303</v>
      </c>
      <c r="E41" s="19">
        <v>9207.15</v>
      </c>
      <c r="F41" s="20">
        <v>2339.1799999999998</v>
      </c>
      <c r="G41" s="21">
        <v>11546.33</v>
      </c>
      <c r="H41" s="19">
        <v>8769.75</v>
      </c>
      <c r="I41" s="20">
        <v>4074</v>
      </c>
      <c r="J41" s="21">
        <v>12843.75</v>
      </c>
      <c r="K41" s="19">
        <v>9646.0499999999993</v>
      </c>
      <c r="L41" s="20">
        <v>2688.68</v>
      </c>
      <c r="M41" s="21">
        <v>12334.73</v>
      </c>
      <c r="N41" s="19">
        <v>13822.13</v>
      </c>
      <c r="O41" s="20">
        <v>2125.58</v>
      </c>
      <c r="P41" s="21">
        <v>15947.71</v>
      </c>
      <c r="Q41" s="19">
        <v>9533.48</v>
      </c>
      <c r="R41" s="20">
        <v>1485.08</v>
      </c>
      <c r="S41" s="21">
        <v>11018.56</v>
      </c>
      <c r="T41" s="19">
        <v>11902.8</v>
      </c>
      <c r="U41" s="20">
        <v>2806.5</v>
      </c>
      <c r="V41" s="21">
        <v>14709.3</v>
      </c>
      <c r="W41" s="47">
        <v>62881.36</v>
      </c>
      <c r="X41" s="20">
        <v>15519.02</v>
      </c>
      <c r="Y41" s="21">
        <v>78400.38</v>
      </c>
    </row>
    <row r="42" spans="1:25" ht="13">
      <c r="A42" s="2" t="s">
        <v>263</v>
      </c>
      <c r="B42" s="2" t="s">
        <v>42</v>
      </c>
      <c r="C42" s="89" t="s">
        <v>297</v>
      </c>
      <c r="D42" s="129" t="s">
        <v>303</v>
      </c>
      <c r="E42" s="19">
        <v>4979.8500000000004</v>
      </c>
      <c r="F42" s="20">
        <v>1271.0999999999999</v>
      </c>
      <c r="G42" s="21">
        <v>6250.95</v>
      </c>
      <c r="H42" s="19">
        <v>4226.1499999999996</v>
      </c>
      <c r="I42" s="20">
        <v>2413.3000000000002</v>
      </c>
      <c r="J42" s="21">
        <v>6639.45</v>
      </c>
      <c r="K42" s="19">
        <v>7337.35</v>
      </c>
      <c r="L42" s="20">
        <v>2979.75</v>
      </c>
      <c r="M42" s="21">
        <v>10317.1</v>
      </c>
      <c r="N42" s="19">
        <v>4811.3500000000004</v>
      </c>
      <c r="O42" s="20">
        <v>1919.1</v>
      </c>
      <c r="P42" s="21">
        <v>6730.45</v>
      </c>
      <c r="Q42" s="19">
        <v>4085.05</v>
      </c>
      <c r="R42" s="20">
        <v>2322.3000000000002</v>
      </c>
      <c r="S42" s="21">
        <v>6407.35</v>
      </c>
      <c r="T42" s="19">
        <v>7375</v>
      </c>
      <c r="U42" s="20">
        <v>1969.6</v>
      </c>
      <c r="V42" s="21">
        <v>9344.6</v>
      </c>
      <c r="W42" s="47">
        <v>32814.75</v>
      </c>
      <c r="X42" s="20">
        <v>12875.15</v>
      </c>
      <c r="Y42" s="21">
        <v>45689.9</v>
      </c>
    </row>
    <row r="43" spans="1:25" ht="13">
      <c r="A43" s="2" t="s">
        <v>263</v>
      </c>
      <c r="B43" s="2" t="s">
        <v>43</v>
      </c>
      <c r="C43" s="89" t="s">
        <v>297</v>
      </c>
      <c r="D43" s="129" t="s">
        <v>303</v>
      </c>
      <c r="E43" s="19">
        <v>3444.08</v>
      </c>
      <c r="F43" s="20">
        <v>2380.4299999999998</v>
      </c>
      <c r="G43" s="21">
        <v>5824.51</v>
      </c>
      <c r="H43" s="19">
        <v>8794.0499999999993</v>
      </c>
      <c r="I43" s="20">
        <v>4150.2</v>
      </c>
      <c r="J43" s="21">
        <v>12944.25</v>
      </c>
      <c r="K43" s="19">
        <v>10494.08</v>
      </c>
      <c r="L43" s="20">
        <v>4557.38</v>
      </c>
      <c r="M43" s="21">
        <v>15051.46</v>
      </c>
      <c r="N43" s="19">
        <v>9483.98</v>
      </c>
      <c r="O43" s="20">
        <v>3643.8</v>
      </c>
      <c r="P43" s="21">
        <v>13127.78</v>
      </c>
      <c r="Q43" s="19">
        <v>6958.2</v>
      </c>
      <c r="R43" s="20">
        <v>3597.15</v>
      </c>
      <c r="S43" s="21">
        <v>10555.35</v>
      </c>
      <c r="T43" s="19">
        <v>11029.65</v>
      </c>
      <c r="U43" s="20">
        <v>3356.93</v>
      </c>
      <c r="V43" s="21">
        <v>14386.58</v>
      </c>
      <c r="W43" s="47">
        <v>50204.04</v>
      </c>
      <c r="X43" s="20">
        <v>21685.89</v>
      </c>
      <c r="Y43" s="21">
        <v>71889.929999999993</v>
      </c>
    </row>
    <row r="44" spans="1:25" ht="13">
      <c r="A44" s="2" t="s">
        <v>264</v>
      </c>
      <c r="B44" s="2" t="s">
        <v>44</v>
      </c>
      <c r="C44" s="89" t="s">
        <v>297</v>
      </c>
      <c r="D44" s="129" t="s">
        <v>304</v>
      </c>
      <c r="E44" s="19">
        <v>5651.95</v>
      </c>
      <c r="F44" s="20">
        <v>4600.1899999999996</v>
      </c>
      <c r="G44" s="21">
        <v>10252.14</v>
      </c>
      <c r="H44" s="19">
        <v>4060.15</v>
      </c>
      <c r="I44" s="20">
        <v>2615.89</v>
      </c>
      <c r="J44" s="21">
        <v>6676.04</v>
      </c>
      <c r="K44" s="19">
        <v>1066.5999999999999</v>
      </c>
      <c r="L44" s="20">
        <v>4791.3999999999996</v>
      </c>
      <c r="M44" s="21">
        <v>5858</v>
      </c>
      <c r="N44" s="19">
        <v>164.9</v>
      </c>
      <c r="O44" s="20">
        <v>2.77</v>
      </c>
      <c r="P44" s="21">
        <v>167.67</v>
      </c>
      <c r="Q44" s="19">
        <v>0</v>
      </c>
      <c r="R44" s="20">
        <v>0</v>
      </c>
      <c r="S44" s="21">
        <v>0</v>
      </c>
      <c r="T44" s="19">
        <v>0</v>
      </c>
      <c r="U44" s="20">
        <v>0</v>
      </c>
      <c r="V44" s="21">
        <v>0</v>
      </c>
      <c r="W44" s="47">
        <v>10943.6</v>
      </c>
      <c r="X44" s="20">
        <v>12010.25</v>
      </c>
      <c r="Y44" s="21">
        <v>22953.85</v>
      </c>
    </row>
    <row r="45" spans="1:25" ht="13">
      <c r="A45" s="2" t="s">
        <v>264</v>
      </c>
      <c r="B45" s="2" t="s">
        <v>45</v>
      </c>
      <c r="C45" s="89" t="s">
        <v>297</v>
      </c>
      <c r="D45" s="129" t="s">
        <v>304</v>
      </c>
      <c r="E45" s="19">
        <v>10092.75</v>
      </c>
      <c r="F45" s="20">
        <v>3523.39</v>
      </c>
      <c r="G45" s="21">
        <v>13616.14</v>
      </c>
      <c r="H45" s="19">
        <v>3170.25</v>
      </c>
      <c r="I45" s="20">
        <v>2353.79</v>
      </c>
      <c r="J45" s="21">
        <v>5524.04</v>
      </c>
      <c r="K45" s="19">
        <v>2485.6</v>
      </c>
      <c r="L45" s="20">
        <v>2679.8</v>
      </c>
      <c r="M45" s="21">
        <v>5165.3999999999996</v>
      </c>
      <c r="N45" s="19">
        <v>278.8</v>
      </c>
      <c r="O45" s="20">
        <v>9.61</v>
      </c>
      <c r="P45" s="21">
        <v>288.41000000000003</v>
      </c>
      <c r="Q45" s="19">
        <v>0</v>
      </c>
      <c r="R45" s="20">
        <v>0</v>
      </c>
      <c r="S45" s="21">
        <v>0</v>
      </c>
      <c r="T45" s="19">
        <v>0</v>
      </c>
      <c r="U45" s="20">
        <v>0</v>
      </c>
      <c r="V45" s="21">
        <v>0</v>
      </c>
      <c r="W45" s="47">
        <v>16027.4</v>
      </c>
      <c r="X45" s="20">
        <v>8566.59</v>
      </c>
      <c r="Y45" s="21">
        <v>24593.99</v>
      </c>
    </row>
    <row r="46" spans="1:25" ht="13">
      <c r="A46" s="2" t="s">
        <v>264</v>
      </c>
      <c r="B46" s="2" t="s">
        <v>46</v>
      </c>
      <c r="C46" s="89" t="s">
        <v>297</v>
      </c>
      <c r="D46" s="129" t="s">
        <v>304</v>
      </c>
      <c r="E46" s="19">
        <v>14061.35</v>
      </c>
      <c r="F46" s="20">
        <v>19.72</v>
      </c>
      <c r="G46" s="21">
        <v>14081.07</v>
      </c>
      <c r="H46" s="19">
        <v>17270.650000000001</v>
      </c>
      <c r="I46" s="20">
        <v>11.45</v>
      </c>
      <c r="J46" s="21">
        <v>17282.099999999999</v>
      </c>
      <c r="K46" s="19">
        <v>11559</v>
      </c>
      <c r="L46" s="20">
        <v>7.73</v>
      </c>
      <c r="M46" s="21">
        <v>11566.73</v>
      </c>
      <c r="N46" s="19">
        <v>2533.35</v>
      </c>
      <c r="O46" s="20">
        <v>1.39</v>
      </c>
      <c r="P46" s="21">
        <v>2534.7399999999998</v>
      </c>
      <c r="Q46" s="19">
        <v>13864.05</v>
      </c>
      <c r="R46" s="20">
        <v>11.8</v>
      </c>
      <c r="S46" s="21">
        <v>13875.85</v>
      </c>
      <c r="T46" s="19">
        <v>0</v>
      </c>
      <c r="U46" s="20">
        <v>0</v>
      </c>
      <c r="V46" s="21">
        <v>0</v>
      </c>
      <c r="W46" s="47">
        <v>59288.4</v>
      </c>
      <c r="X46" s="20">
        <v>52.09</v>
      </c>
      <c r="Y46" s="21">
        <v>59340.49</v>
      </c>
    </row>
    <row r="47" spans="1:25" ht="13">
      <c r="A47" s="2" t="s">
        <v>264</v>
      </c>
      <c r="B47" s="2" t="s">
        <v>47</v>
      </c>
      <c r="C47" s="89" t="s">
        <v>297</v>
      </c>
      <c r="D47" s="129" t="s">
        <v>304</v>
      </c>
      <c r="E47" s="19">
        <v>9941.15</v>
      </c>
      <c r="F47" s="20">
        <v>2.3199999999999998</v>
      </c>
      <c r="G47" s="21">
        <v>9943.4699999999993</v>
      </c>
      <c r="H47" s="19">
        <v>21834.9</v>
      </c>
      <c r="I47" s="20">
        <v>0.16</v>
      </c>
      <c r="J47" s="21">
        <v>21835.06</v>
      </c>
      <c r="K47" s="19">
        <v>16515</v>
      </c>
      <c r="L47" s="20">
        <v>3.79</v>
      </c>
      <c r="M47" s="21">
        <v>16518.79</v>
      </c>
      <c r="N47" s="19">
        <v>3460</v>
      </c>
      <c r="O47" s="20">
        <v>0.1</v>
      </c>
      <c r="P47" s="21">
        <v>3460.1</v>
      </c>
      <c r="Q47" s="19">
        <v>11954.6</v>
      </c>
      <c r="R47" s="20">
        <v>0.27</v>
      </c>
      <c r="S47" s="21">
        <v>11954.87</v>
      </c>
      <c r="T47" s="19">
        <v>0</v>
      </c>
      <c r="U47" s="20">
        <v>0</v>
      </c>
      <c r="V47" s="21">
        <v>0</v>
      </c>
      <c r="W47" s="47">
        <v>63705.65</v>
      </c>
      <c r="X47" s="20">
        <v>6.64</v>
      </c>
      <c r="Y47" s="21">
        <v>63712.29</v>
      </c>
    </row>
    <row r="48" spans="1:25" ht="13">
      <c r="A48" s="2" t="s">
        <v>264</v>
      </c>
      <c r="B48" s="2" t="s">
        <v>48</v>
      </c>
      <c r="C48" s="89" t="s">
        <v>297</v>
      </c>
      <c r="D48" s="129" t="s">
        <v>304</v>
      </c>
      <c r="E48" s="19">
        <v>2019.72</v>
      </c>
      <c r="F48" s="20">
        <v>165.22</v>
      </c>
      <c r="G48" s="21">
        <v>2184.94</v>
      </c>
      <c r="H48" s="19">
        <v>2808.96</v>
      </c>
      <c r="I48" s="20">
        <v>476.54</v>
      </c>
      <c r="J48" s="21">
        <v>3285.5</v>
      </c>
      <c r="K48" s="19">
        <v>3505.96</v>
      </c>
      <c r="L48" s="20">
        <v>321.45999999999998</v>
      </c>
      <c r="M48" s="21">
        <v>3827.42</v>
      </c>
      <c r="N48" s="19">
        <v>2287.7600000000002</v>
      </c>
      <c r="O48" s="20">
        <v>457.12</v>
      </c>
      <c r="P48" s="21">
        <v>2744.88</v>
      </c>
      <c r="Q48" s="19">
        <v>2437.04</v>
      </c>
      <c r="R48" s="20">
        <v>210.32</v>
      </c>
      <c r="S48" s="21">
        <v>2647.36</v>
      </c>
      <c r="T48" s="19">
        <v>2859.34</v>
      </c>
      <c r="U48" s="20">
        <v>134.80000000000001</v>
      </c>
      <c r="V48" s="21">
        <v>2994.14</v>
      </c>
      <c r="W48" s="47">
        <v>15918.78</v>
      </c>
      <c r="X48" s="20">
        <v>1765.46</v>
      </c>
      <c r="Y48" s="21">
        <v>17684.240000000002</v>
      </c>
    </row>
    <row r="49" spans="1:25" ht="13">
      <c r="A49" s="2" t="s">
        <v>264</v>
      </c>
      <c r="B49" s="2" t="s">
        <v>49</v>
      </c>
      <c r="C49" s="89" t="s">
        <v>297</v>
      </c>
      <c r="D49" s="129" t="s">
        <v>304</v>
      </c>
      <c r="E49" s="19">
        <v>2512.37</v>
      </c>
      <c r="F49" s="20">
        <v>52.59</v>
      </c>
      <c r="G49" s="21">
        <v>2564.96</v>
      </c>
      <c r="H49" s="19">
        <v>3087.24</v>
      </c>
      <c r="I49" s="20">
        <v>228.27</v>
      </c>
      <c r="J49" s="21">
        <v>3315.51</v>
      </c>
      <c r="K49" s="19">
        <v>3832.55</v>
      </c>
      <c r="L49" s="20">
        <v>238.32</v>
      </c>
      <c r="M49" s="21">
        <v>4070.87</v>
      </c>
      <c r="N49" s="19">
        <v>2093.63</v>
      </c>
      <c r="O49" s="20">
        <v>258.57</v>
      </c>
      <c r="P49" s="21">
        <v>2352.1999999999998</v>
      </c>
      <c r="Q49" s="19">
        <v>2213.9699999999998</v>
      </c>
      <c r="R49" s="20">
        <v>63.45</v>
      </c>
      <c r="S49" s="21">
        <v>2277.42</v>
      </c>
      <c r="T49" s="19">
        <v>2906.86</v>
      </c>
      <c r="U49" s="20">
        <v>204.79</v>
      </c>
      <c r="V49" s="21">
        <v>3111.65</v>
      </c>
      <c r="W49" s="47">
        <v>16646.62</v>
      </c>
      <c r="X49" s="20">
        <v>1045.99</v>
      </c>
      <c r="Y49" s="21">
        <v>17692.61</v>
      </c>
    </row>
    <row r="50" spans="1:25" ht="13">
      <c r="A50" s="2" t="s">
        <v>264</v>
      </c>
      <c r="B50" s="2" t="s">
        <v>50</v>
      </c>
      <c r="C50" s="89" t="s">
        <v>297</v>
      </c>
      <c r="D50" s="129" t="s">
        <v>304</v>
      </c>
      <c r="E50" s="19">
        <v>998.12</v>
      </c>
      <c r="F50" s="20">
        <v>2.9</v>
      </c>
      <c r="G50" s="21">
        <v>1001.02</v>
      </c>
      <c r="H50" s="19">
        <v>1211.58</v>
      </c>
      <c r="I50" s="20">
        <v>63.24</v>
      </c>
      <c r="J50" s="21">
        <v>1274.82</v>
      </c>
      <c r="K50" s="19">
        <v>2223.6799999999998</v>
      </c>
      <c r="L50" s="20">
        <v>39.54</v>
      </c>
      <c r="M50" s="21">
        <v>2263.2199999999998</v>
      </c>
      <c r="N50" s="19">
        <v>788.66</v>
      </c>
      <c r="O50" s="20">
        <v>59.16</v>
      </c>
      <c r="P50" s="21">
        <v>847.82</v>
      </c>
      <c r="Q50" s="19">
        <v>850.52</v>
      </c>
      <c r="R50" s="20">
        <v>45.46</v>
      </c>
      <c r="S50" s="21">
        <v>895.98</v>
      </c>
      <c r="T50" s="19">
        <v>1772.3</v>
      </c>
      <c r="U50" s="20">
        <v>1.88</v>
      </c>
      <c r="V50" s="21">
        <v>1774.18</v>
      </c>
      <c r="W50" s="47">
        <v>7844.86</v>
      </c>
      <c r="X50" s="20">
        <v>212.18</v>
      </c>
      <c r="Y50" s="21">
        <v>8057.04</v>
      </c>
    </row>
    <row r="51" spans="1:25" ht="13">
      <c r="A51" s="2" t="s">
        <v>264</v>
      </c>
      <c r="B51" s="2" t="s">
        <v>51</v>
      </c>
      <c r="C51" s="89" t="s">
        <v>297</v>
      </c>
      <c r="D51" s="129" t="s">
        <v>304</v>
      </c>
      <c r="E51" s="19">
        <v>2664.48</v>
      </c>
      <c r="F51" s="20">
        <v>13.96</v>
      </c>
      <c r="G51" s="21">
        <v>2678.44</v>
      </c>
      <c r="H51" s="19">
        <v>2255.2399999999998</v>
      </c>
      <c r="I51" s="20">
        <v>32.299999999999997</v>
      </c>
      <c r="J51" s="21">
        <v>2287.54</v>
      </c>
      <c r="K51" s="19">
        <v>3244.92</v>
      </c>
      <c r="L51" s="20">
        <v>119.04</v>
      </c>
      <c r="M51" s="21">
        <v>3363.96</v>
      </c>
      <c r="N51" s="19">
        <v>1591.5</v>
      </c>
      <c r="O51" s="20">
        <v>92.32</v>
      </c>
      <c r="P51" s="21">
        <v>1683.82</v>
      </c>
      <c r="Q51" s="19">
        <v>1798.1</v>
      </c>
      <c r="R51" s="20">
        <v>14.98</v>
      </c>
      <c r="S51" s="21">
        <v>1813.08</v>
      </c>
      <c r="T51" s="19">
        <v>2034</v>
      </c>
      <c r="U51" s="20">
        <v>100.64</v>
      </c>
      <c r="V51" s="21">
        <v>2134.64</v>
      </c>
      <c r="W51" s="47">
        <v>13588.24</v>
      </c>
      <c r="X51" s="20">
        <v>373.24</v>
      </c>
      <c r="Y51" s="21">
        <v>13961.48</v>
      </c>
    </row>
    <row r="52" spans="1:25" ht="13">
      <c r="A52" s="2" t="s">
        <v>264</v>
      </c>
      <c r="B52" s="2" t="s">
        <v>52</v>
      </c>
      <c r="C52" s="89" t="s">
        <v>297</v>
      </c>
      <c r="D52" s="129" t="s">
        <v>304</v>
      </c>
      <c r="E52" s="19">
        <v>34072.800000000003</v>
      </c>
      <c r="F52" s="20">
        <v>913.71</v>
      </c>
      <c r="G52" s="21">
        <v>34986.51</v>
      </c>
      <c r="H52" s="19">
        <v>31177.42</v>
      </c>
      <c r="I52" s="20">
        <v>2966.08</v>
      </c>
      <c r="J52" s="21">
        <v>34143.5</v>
      </c>
      <c r="K52" s="19">
        <v>14071.17</v>
      </c>
      <c r="L52" s="20">
        <v>1272.1600000000001</v>
      </c>
      <c r="M52" s="21">
        <v>15343.33</v>
      </c>
      <c r="N52" s="19">
        <v>29198.07</v>
      </c>
      <c r="O52" s="20">
        <v>3727.13</v>
      </c>
      <c r="P52" s="21">
        <v>32925.199999999997</v>
      </c>
      <c r="Q52" s="19">
        <v>26010.91</v>
      </c>
      <c r="R52" s="20">
        <v>2294.09</v>
      </c>
      <c r="S52" s="21">
        <v>28305</v>
      </c>
      <c r="T52" s="19">
        <v>50292.959999999999</v>
      </c>
      <c r="U52" s="20">
        <v>398.05</v>
      </c>
      <c r="V52" s="21">
        <v>50691.01</v>
      </c>
      <c r="W52" s="47">
        <v>184823.33</v>
      </c>
      <c r="X52" s="20">
        <v>11571.22</v>
      </c>
      <c r="Y52" s="21">
        <v>196394.55</v>
      </c>
    </row>
    <row r="53" spans="1:25" ht="13">
      <c r="A53" s="2" t="s">
        <v>264</v>
      </c>
      <c r="B53" s="2" t="s">
        <v>53</v>
      </c>
      <c r="C53" s="89" t="s">
        <v>297</v>
      </c>
      <c r="D53" s="129" t="s">
        <v>304</v>
      </c>
      <c r="E53" s="19">
        <v>54725.03</v>
      </c>
      <c r="F53" s="20">
        <v>487.86</v>
      </c>
      <c r="G53" s="21">
        <v>55212.89</v>
      </c>
      <c r="H53" s="19">
        <v>5135.66</v>
      </c>
      <c r="I53" s="20">
        <v>783.76</v>
      </c>
      <c r="J53" s="21">
        <v>5919.42</v>
      </c>
      <c r="K53" s="19">
        <v>37787.839999999997</v>
      </c>
      <c r="L53" s="20">
        <v>899.07</v>
      </c>
      <c r="M53" s="21">
        <v>38686.910000000003</v>
      </c>
      <c r="N53" s="19">
        <v>24101.62</v>
      </c>
      <c r="O53" s="20">
        <v>2610.5</v>
      </c>
      <c r="P53" s="21">
        <v>26712.12</v>
      </c>
      <c r="Q53" s="19">
        <v>26554.91</v>
      </c>
      <c r="R53" s="20">
        <v>3282.85</v>
      </c>
      <c r="S53" s="21">
        <v>29837.759999999998</v>
      </c>
      <c r="T53" s="19">
        <v>18690.37</v>
      </c>
      <c r="U53" s="20">
        <v>38.35</v>
      </c>
      <c r="V53" s="21">
        <v>18728.72</v>
      </c>
      <c r="W53" s="47">
        <v>166995.43</v>
      </c>
      <c r="X53" s="20">
        <v>8102.39</v>
      </c>
      <c r="Y53" s="21">
        <v>175097.82</v>
      </c>
    </row>
    <row r="54" spans="1:25" ht="13">
      <c r="A54" s="2" t="s">
        <v>264</v>
      </c>
      <c r="B54" s="2" t="s">
        <v>54</v>
      </c>
      <c r="C54" s="89" t="s">
        <v>297</v>
      </c>
      <c r="D54" s="129" t="s">
        <v>304</v>
      </c>
      <c r="E54" s="19">
        <v>7158.41</v>
      </c>
      <c r="F54" s="20">
        <v>278.51</v>
      </c>
      <c r="G54" s="21">
        <v>7436.92</v>
      </c>
      <c r="H54" s="19">
        <v>21095.88</v>
      </c>
      <c r="I54" s="20">
        <v>3373.1</v>
      </c>
      <c r="J54" s="21">
        <v>24468.98</v>
      </c>
      <c r="K54" s="19">
        <v>25611.06</v>
      </c>
      <c r="L54" s="20">
        <v>4394.08</v>
      </c>
      <c r="M54" s="21">
        <v>30005.14</v>
      </c>
      <c r="N54" s="19">
        <v>16381.04</v>
      </c>
      <c r="O54" s="20">
        <v>9682.49</v>
      </c>
      <c r="P54" s="21">
        <v>26063.53</v>
      </c>
      <c r="Q54" s="19">
        <v>17442.09</v>
      </c>
      <c r="R54" s="20">
        <v>6424.99</v>
      </c>
      <c r="S54" s="21">
        <v>23867.08</v>
      </c>
      <c r="T54" s="19">
        <v>43377.4</v>
      </c>
      <c r="U54" s="20">
        <v>1768.55</v>
      </c>
      <c r="V54" s="21">
        <v>45145.95</v>
      </c>
      <c r="W54" s="47">
        <v>131065.88</v>
      </c>
      <c r="X54" s="20">
        <v>25921.72</v>
      </c>
      <c r="Y54" s="21">
        <v>156987.6</v>
      </c>
    </row>
    <row r="55" spans="1:25" ht="13">
      <c r="A55" s="2" t="s">
        <v>264</v>
      </c>
      <c r="B55" s="2" t="s">
        <v>55</v>
      </c>
      <c r="C55" s="89" t="s">
        <v>297</v>
      </c>
      <c r="D55" s="129" t="s">
        <v>304</v>
      </c>
      <c r="E55" s="19">
        <v>16977.7</v>
      </c>
      <c r="F55" s="20">
        <v>1470.37</v>
      </c>
      <c r="G55" s="21">
        <v>18448.07</v>
      </c>
      <c r="H55" s="19">
        <v>9424.82</v>
      </c>
      <c r="I55" s="20">
        <v>2664.74</v>
      </c>
      <c r="J55" s="21">
        <v>12089.56</v>
      </c>
      <c r="K55" s="19">
        <v>27186.85</v>
      </c>
      <c r="L55" s="20">
        <v>4883.8</v>
      </c>
      <c r="M55" s="21">
        <v>32070.65</v>
      </c>
      <c r="N55" s="19">
        <v>31271.360000000001</v>
      </c>
      <c r="O55" s="20">
        <v>3429.18</v>
      </c>
      <c r="P55" s="21">
        <v>34700.54</v>
      </c>
      <c r="Q55" s="19">
        <v>25661.53</v>
      </c>
      <c r="R55" s="20">
        <v>6234.91</v>
      </c>
      <c r="S55" s="21">
        <v>31896.44</v>
      </c>
      <c r="T55" s="19">
        <v>16683.25</v>
      </c>
      <c r="U55" s="20">
        <v>762.8</v>
      </c>
      <c r="V55" s="21">
        <v>17446.05</v>
      </c>
      <c r="W55" s="47">
        <v>127205.51</v>
      </c>
      <c r="X55" s="20">
        <v>19445.8</v>
      </c>
      <c r="Y55" s="21">
        <v>146651.31</v>
      </c>
    </row>
    <row r="56" spans="1:25" ht="13">
      <c r="A56" s="2" t="s">
        <v>264</v>
      </c>
      <c r="B56" s="2" t="s">
        <v>56</v>
      </c>
      <c r="C56" s="89" t="s">
        <v>297</v>
      </c>
      <c r="D56" s="129" t="s">
        <v>302</v>
      </c>
      <c r="E56" s="19">
        <v>4893.08</v>
      </c>
      <c r="F56" s="20">
        <v>2518.9699999999998</v>
      </c>
      <c r="G56" s="21">
        <v>7412.05</v>
      </c>
      <c r="H56" s="19">
        <v>12386.39</v>
      </c>
      <c r="I56" s="20">
        <v>3814.7</v>
      </c>
      <c r="J56" s="21">
        <v>16201.09</v>
      </c>
      <c r="K56" s="19">
        <v>3311.69</v>
      </c>
      <c r="L56" s="20">
        <v>3583.85</v>
      </c>
      <c r="M56" s="21">
        <v>6895.54</v>
      </c>
      <c r="N56" s="19">
        <v>4830.3</v>
      </c>
      <c r="O56" s="20">
        <v>2647.22</v>
      </c>
      <c r="P56" s="21">
        <v>7477.52</v>
      </c>
      <c r="Q56" s="19">
        <v>5666.9</v>
      </c>
      <c r="R56" s="20">
        <v>1561.95</v>
      </c>
      <c r="S56" s="21">
        <v>7228.85</v>
      </c>
      <c r="T56" s="19">
        <v>2216.16</v>
      </c>
      <c r="U56" s="20">
        <v>967.01</v>
      </c>
      <c r="V56" s="21">
        <v>3183.17</v>
      </c>
      <c r="W56" s="47">
        <v>33304.519999999997</v>
      </c>
      <c r="X56" s="20">
        <v>15093.7</v>
      </c>
      <c r="Y56" s="21">
        <v>48398.22</v>
      </c>
    </row>
    <row r="57" spans="1:25" ht="13">
      <c r="A57" s="2" t="s">
        <v>265</v>
      </c>
      <c r="B57" s="2" t="s">
        <v>57</v>
      </c>
      <c r="C57" s="89" t="s">
        <v>297</v>
      </c>
      <c r="D57" s="129" t="s">
        <v>303</v>
      </c>
      <c r="E57" s="19">
        <v>0</v>
      </c>
      <c r="F57" s="20">
        <v>12734.34</v>
      </c>
      <c r="G57" s="21">
        <v>12734.34</v>
      </c>
      <c r="H57" s="19">
        <v>0.27</v>
      </c>
      <c r="I57" s="20">
        <v>12690.91</v>
      </c>
      <c r="J57" s="21">
        <v>12691.18</v>
      </c>
      <c r="K57" s="19">
        <v>28.84</v>
      </c>
      <c r="L57" s="20">
        <v>13262.03</v>
      </c>
      <c r="M57" s="21">
        <v>13290.87</v>
      </c>
      <c r="N57" s="19">
        <v>0</v>
      </c>
      <c r="O57" s="20">
        <v>13193.29</v>
      </c>
      <c r="P57" s="21">
        <v>13193.29</v>
      </c>
      <c r="Q57" s="19">
        <v>0</v>
      </c>
      <c r="R57" s="20">
        <v>14476.83</v>
      </c>
      <c r="S57" s="21">
        <v>14476.83</v>
      </c>
      <c r="T57" s="19">
        <v>0</v>
      </c>
      <c r="U57" s="20">
        <v>13789.87</v>
      </c>
      <c r="V57" s="21">
        <v>13789.87</v>
      </c>
      <c r="W57" s="47">
        <v>29.11</v>
      </c>
      <c r="X57" s="20">
        <v>80147.27</v>
      </c>
      <c r="Y57" s="21">
        <v>80176.38</v>
      </c>
    </row>
    <row r="58" spans="1:25" ht="13">
      <c r="A58" s="2" t="s">
        <v>266</v>
      </c>
      <c r="B58" s="2" t="s">
        <v>58</v>
      </c>
      <c r="C58" s="89" t="s">
        <v>297</v>
      </c>
      <c r="D58" s="129" t="s">
        <v>304</v>
      </c>
      <c r="E58" s="19">
        <v>0</v>
      </c>
      <c r="F58" s="20">
        <v>6420.07</v>
      </c>
      <c r="G58" s="21">
        <v>6420.07</v>
      </c>
      <c r="H58" s="19">
        <v>0</v>
      </c>
      <c r="I58" s="20">
        <v>9000.36</v>
      </c>
      <c r="J58" s="21">
        <v>9000.36</v>
      </c>
      <c r="K58" s="19">
        <v>0</v>
      </c>
      <c r="L58" s="20">
        <v>11409.91</v>
      </c>
      <c r="M58" s="21">
        <v>11409.91</v>
      </c>
      <c r="N58" s="19">
        <v>0</v>
      </c>
      <c r="O58" s="20">
        <v>10802.04</v>
      </c>
      <c r="P58" s="21">
        <v>10802.04</v>
      </c>
      <c r="Q58" s="19">
        <v>17.32</v>
      </c>
      <c r="R58" s="20">
        <v>6004.35</v>
      </c>
      <c r="S58" s="21">
        <v>6021.67</v>
      </c>
      <c r="T58" s="19">
        <v>0.13</v>
      </c>
      <c r="U58" s="20">
        <v>6923.46</v>
      </c>
      <c r="V58" s="21">
        <v>6923.59</v>
      </c>
      <c r="W58" s="47">
        <v>17.45</v>
      </c>
      <c r="X58" s="20">
        <v>50560.19</v>
      </c>
      <c r="Y58" s="21">
        <v>50577.64</v>
      </c>
    </row>
    <row r="59" spans="1:25" ht="13">
      <c r="A59" s="25" t="s">
        <v>267</v>
      </c>
      <c r="B59" s="25" t="s">
        <v>59</v>
      </c>
      <c r="C59" s="89" t="s">
        <v>297</v>
      </c>
      <c r="D59" s="129" t="s">
        <v>298</v>
      </c>
      <c r="E59" s="19">
        <v>5120.25</v>
      </c>
      <c r="F59" s="20">
        <v>3460.65</v>
      </c>
      <c r="G59" s="21">
        <v>8580.9</v>
      </c>
      <c r="H59" s="19">
        <v>5372.75</v>
      </c>
      <c r="I59" s="20">
        <v>3606.8</v>
      </c>
      <c r="J59" s="21">
        <v>8979.5499999999993</v>
      </c>
      <c r="K59" s="19">
        <v>4953.8500000000004</v>
      </c>
      <c r="L59" s="20">
        <v>3128.15</v>
      </c>
      <c r="M59" s="21">
        <v>8082</v>
      </c>
      <c r="N59" s="19">
        <v>4097.2</v>
      </c>
      <c r="O59" s="20">
        <v>3024.5</v>
      </c>
      <c r="P59" s="21">
        <v>7121.7</v>
      </c>
      <c r="Q59" s="19">
        <v>5521.15</v>
      </c>
      <c r="R59" s="20">
        <v>4056.05</v>
      </c>
      <c r="S59" s="21">
        <v>9577.2000000000007</v>
      </c>
      <c r="T59" s="19">
        <v>4414.8500000000004</v>
      </c>
      <c r="U59" s="20">
        <v>1916.35</v>
      </c>
      <c r="V59" s="21">
        <v>6331.2</v>
      </c>
      <c r="W59" s="47">
        <v>29480.05</v>
      </c>
      <c r="X59" s="20">
        <v>19192.5</v>
      </c>
      <c r="Y59" s="21">
        <v>48672.55</v>
      </c>
    </row>
    <row r="60" spans="1:25" ht="13">
      <c r="A60" s="2" t="s">
        <v>268</v>
      </c>
      <c r="B60" s="2" t="s">
        <v>60</v>
      </c>
      <c r="C60" s="89" t="s">
        <v>297</v>
      </c>
      <c r="D60" s="129" t="s">
        <v>303</v>
      </c>
      <c r="E60" s="19">
        <v>11380.2</v>
      </c>
      <c r="F60" s="20">
        <v>4640</v>
      </c>
      <c r="G60" s="21">
        <v>16020.2</v>
      </c>
      <c r="H60" s="19">
        <v>7276.9</v>
      </c>
      <c r="I60" s="20">
        <v>6273.7</v>
      </c>
      <c r="J60" s="21">
        <v>13550.6</v>
      </c>
      <c r="K60" s="19">
        <v>3598.5</v>
      </c>
      <c r="L60" s="20">
        <v>2652.7</v>
      </c>
      <c r="M60" s="21">
        <v>6251.2</v>
      </c>
      <c r="N60" s="19">
        <v>0</v>
      </c>
      <c r="O60" s="20">
        <v>0</v>
      </c>
      <c r="P60" s="21">
        <v>0</v>
      </c>
      <c r="Q60" s="19">
        <v>0</v>
      </c>
      <c r="R60" s="20">
        <v>0</v>
      </c>
      <c r="S60" s="21">
        <v>0</v>
      </c>
      <c r="T60" s="19">
        <v>591.70000000000005</v>
      </c>
      <c r="U60" s="20">
        <v>659.6</v>
      </c>
      <c r="V60" s="21">
        <v>1251.3</v>
      </c>
      <c r="W60" s="47">
        <v>22847.3</v>
      </c>
      <c r="X60" s="20">
        <v>14226</v>
      </c>
      <c r="Y60" s="21">
        <v>37073.300000000003</v>
      </c>
    </row>
    <row r="61" spans="1:25" ht="13">
      <c r="A61" s="2" t="s">
        <v>268</v>
      </c>
      <c r="B61" s="2" t="s">
        <v>61</v>
      </c>
      <c r="C61" s="89" t="s">
        <v>297</v>
      </c>
      <c r="D61" s="129" t="s">
        <v>303</v>
      </c>
      <c r="E61" s="19">
        <v>7861.4</v>
      </c>
      <c r="F61" s="20">
        <v>4771.7</v>
      </c>
      <c r="G61" s="21">
        <v>12633.1</v>
      </c>
      <c r="H61" s="19">
        <v>4396.6000000000004</v>
      </c>
      <c r="I61" s="20">
        <v>5538.7</v>
      </c>
      <c r="J61" s="21">
        <v>9935.2999999999993</v>
      </c>
      <c r="K61" s="19">
        <v>3994.3</v>
      </c>
      <c r="L61" s="20">
        <v>4013</v>
      </c>
      <c r="M61" s="21">
        <v>8007.3</v>
      </c>
      <c r="N61" s="19">
        <v>3369.4</v>
      </c>
      <c r="O61" s="20">
        <v>3704.4</v>
      </c>
      <c r="P61" s="21">
        <v>7073.8</v>
      </c>
      <c r="Q61" s="19">
        <v>1555.5</v>
      </c>
      <c r="R61" s="20">
        <v>2135.4</v>
      </c>
      <c r="S61" s="21">
        <v>3690.9</v>
      </c>
      <c r="T61" s="19">
        <v>2456.8000000000002</v>
      </c>
      <c r="U61" s="20">
        <v>3941.3</v>
      </c>
      <c r="V61" s="21">
        <v>6398.1</v>
      </c>
      <c r="W61" s="47">
        <v>23634</v>
      </c>
      <c r="X61" s="20">
        <v>24104.5</v>
      </c>
      <c r="Y61" s="21">
        <v>47738.5</v>
      </c>
    </row>
    <row r="62" spans="1:25" ht="13">
      <c r="A62" s="2" t="s">
        <v>269</v>
      </c>
      <c r="B62" s="2" t="s">
        <v>62</v>
      </c>
      <c r="C62" s="89" t="s">
        <v>297</v>
      </c>
      <c r="D62" s="129" t="s">
        <v>303</v>
      </c>
      <c r="E62" s="19">
        <v>7367.55</v>
      </c>
      <c r="F62" s="20">
        <v>4234.25</v>
      </c>
      <c r="G62" s="21">
        <v>11601.8</v>
      </c>
      <c r="H62" s="19">
        <v>7187.65</v>
      </c>
      <c r="I62" s="20">
        <v>2823.9</v>
      </c>
      <c r="J62" s="21">
        <v>10011.549999999999</v>
      </c>
      <c r="K62" s="19">
        <v>8848.9500000000007</v>
      </c>
      <c r="L62" s="20">
        <v>2607.4</v>
      </c>
      <c r="M62" s="21">
        <v>11456.35</v>
      </c>
      <c r="N62" s="19">
        <v>7440.5</v>
      </c>
      <c r="O62" s="20">
        <v>4991.6000000000004</v>
      </c>
      <c r="P62" s="21">
        <v>12432.1</v>
      </c>
      <c r="Q62" s="19">
        <v>7717.3</v>
      </c>
      <c r="R62" s="20">
        <v>7056.55</v>
      </c>
      <c r="S62" s="21">
        <v>14773.85</v>
      </c>
      <c r="T62" s="19">
        <v>10891.6</v>
      </c>
      <c r="U62" s="20">
        <v>5578.85</v>
      </c>
      <c r="V62" s="21">
        <v>16470.45</v>
      </c>
      <c r="W62" s="47">
        <v>49453.55</v>
      </c>
      <c r="X62" s="20">
        <v>27292.55</v>
      </c>
      <c r="Y62" s="21">
        <v>76746.100000000006</v>
      </c>
    </row>
    <row r="63" spans="1:25" ht="13">
      <c r="A63" s="2" t="s">
        <v>270</v>
      </c>
      <c r="B63" s="2" t="s">
        <v>63</v>
      </c>
      <c r="C63" s="89" t="s">
        <v>297</v>
      </c>
      <c r="D63" s="129" t="s">
        <v>298</v>
      </c>
      <c r="E63" s="19">
        <v>1549.3</v>
      </c>
      <c r="F63" s="20">
        <v>858.8</v>
      </c>
      <c r="G63" s="21">
        <v>2408.1</v>
      </c>
      <c r="H63" s="19">
        <v>2012.35</v>
      </c>
      <c r="I63" s="20">
        <v>1458.3</v>
      </c>
      <c r="J63" s="21">
        <v>3470.65</v>
      </c>
      <c r="K63" s="19">
        <v>3834.35</v>
      </c>
      <c r="L63" s="20">
        <v>4192.05</v>
      </c>
      <c r="M63" s="21">
        <v>8026.4</v>
      </c>
      <c r="N63" s="19">
        <v>411.45</v>
      </c>
      <c r="O63" s="20">
        <v>84.45</v>
      </c>
      <c r="P63" s="21">
        <v>495.9</v>
      </c>
      <c r="Q63" s="19">
        <v>0</v>
      </c>
      <c r="R63" s="20">
        <v>0</v>
      </c>
      <c r="S63" s="21">
        <v>0</v>
      </c>
      <c r="T63" s="19">
        <v>2018.05</v>
      </c>
      <c r="U63" s="20">
        <v>1374.15</v>
      </c>
      <c r="V63" s="21">
        <v>3392.2</v>
      </c>
      <c r="W63" s="47">
        <v>9825.5</v>
      </c>
      <c r="X63" s="20">
        <v>7967.75</v>
      </c>
      <c r="Y63" s="21">
        <v>17793.25</v>
      </c>
    </row>
    <row r="64" spans="1:25" ht="13">
      <c r="A64" s="2" t="s">
        <v>270</v>
      </c>
      <c r="B64" s="2" t="s">
        <v>64</v>
      </c>
      <c r="C64" s="89" t="s">
        <v>297</v>
      </c>
      <c r="D64" s="129" t="s">
        <v>298</v>
      </c>
      <c r="E64" s="19">
        <v>1584.95</v>
      </c>
      <c r="F64" s="20">
        <v>955.05</v>
      </c>
      <c r="G64" s="21">
        <v>2540</v>
      </c>
      <c r="H64" s="19">
        <v>2256.8000000000002</v>
      </c>
      <c r="I64" s="20">
        <v>1493.3</v>
      </c>
      <c r="J64" s="21">
        <v>3750.1</v>
      </c>
      <c r="K64" s="19">
        <v>3745</v>
      </c>
      <c r="L64" s="20">
        <v>4234.45</v>
      </c>
      <c r="M64" s="21">
        <v>7979.45</v>
      </c>
      <c r="N64" s="19">
        <v>328.3</v>
      </c>
      <c r="O64" s="20">
        <v>139.5</v>
      </c>
      <c r="P64" s="21">
        <v>467.8</v>
      </c>
      <c r="Q64" s="19">
        <v>0</v>
      </c>
      <c r="R64" s="20">
        <v>0</v>
      </c>
      <c r="S64" s="21">
        <v>0</v>
      </c>
      <c r="T64" s="19">
        <v>3183.85</v>
      </c>
      <c r="U64" s="20">
        <v>1617.75</v>
      </c>
      <c r="V64" s="21">
        <v>4801.6000000000004</v>
      </c>
      <c r="W64" s="47">
        <v>11098.9</v>
      </c>
      <c r="X64" s="20">
        <v>8440.0499999999993</v>
      </c>
      <c r="Y64" s="21">
        <v>19538.95</v>
      </c>
    </row>
    <row r="65" spans="1:25" ht="13">
      <c r="A65" s="2" t="s">
        <v>271</v>
      </c>
      <c r="B65" s="2" t="s">
        <v>65</v>
      </c>
      <c r="C65" s="89" t="s">
        <v>297</v>
      </c>
      <c r="D65" s="129" t="s">
        <v>303</v>
      </c>
      <c r="E65" s="19">
        <v>0</v>
      </c>
      <c r="F65" s="20">
        <v>0</v>
      </c>
      <c r="G65" s="21">
        <v>0</v>
      </c>
      <c r="H65" s="19">
        <v>4817.79</v>
      </c>
      <c r="I65" s="20">
        <v>1533.78</v>
      </c>
      <c r="J65" s="21">
        <v>6351.57</v>
      </c>
      <c r="K65" s="19">
        <v>7343.01</v>
      </c>
      <c r="L65" s="20">
        <v>2717.64</v>
      </c>
      <c r="M65" s="21">
        <v>10060.65</v>
      </c>
      <c r="N65" s="19">
        <v>4586.76</v>
      </c>
      <c r="O65" s="20">
        <v>3294.45</v>
      </c>
      <c r="P65" s="21">
        <v>7881.21</v>
      </c>
      <c r="Q65" s="19">
        <v>4227.84</v>
      </c>
      <c r="R65" s="20">
        <v>2886.75</v>
      </c>
      <c r="S65" s="21">
        <v>7114.59</v>
      </c>
      <c r="T65" s="19">
        <v>5332.59</v>
      </c>
      <c r="U65" s="20">
        <v>3676.86</v>
      </c>
      <c r="V65" s="21">
        <v>9009.4500000000007</v>
      </c>
      <c r="W65" s="47">
        <v>26307.99</v>
      </c>
      <c r="X65" s="20">
        <v>14109.48</v>
      </c>
      <c r="Y65" s="21">
        <v>40417.47</v>
      </c>
    </row>
    <row r="66" spans="1:25" ht="13">
      <c r="A66" s="2" t="s">
        <v>271</v>
      </c>
      <c r="B66" s="2" t="s">
        <v>66</v>
      </c>
      <c r="C66" s="89" t="s">
        <v>297</v>
      </c>
      <c r="D66" s="129" t="s">
        <v>303</v>
      </c>
      <c r="E66" s="19">
        <v>11647.53</v>
      </c>
      <c r="F66" s="20">
        <v>4020.48</v>
      </c>
      <c r="G66" s="21">
        <v>15668.01</v>
      </c>
      <c r="H66" s="19">
        <v>8048.07</v>
      </c>
      <c r="I66" s="20">
        <v>3616.02</v>
      </c>
      <c r="J66" s="21">
        <v>11664.09</v>
      </c>
      <c r="K66" s="19">
        <v>6561.72</v>
      </c>
      <c r="L66" s="20">
        <v>3275.1</v>
      </c>
      <c r="M66" s="21">
        <v>9836.82</v>
      </c>
      <c r="N66" s="19">
        <v>5062.8599999999997</v>
      </c>
      <c r="O66" s="20">
        <v>5457.15</v>
      </c>
      <c r="P66" s="21">
        <v>10520.01</v>
      </c>
      <c r="Q66" s="19">
        <v>4725.99</v>
      </c>
      <c r="R66" s="20">
        <v>4125.51</v>
      </c>
      <c r="S66" s="21">
        <v>8851.5</v>
      </c>
      <c r="T66" s="19">
        <v>6697.98</v>
      </c>
      <c r="U66" s="20">
        <v>3988.62</v>
      </c>
      <c r="V66" s="21">
        <v>10686.6</v>
      </c>
      <c r="W66" s="47">
        <v>42744.15</v>
      </c>
      <c r="X66" s="20">
        <v>24482.880000000001</v>
      </c>
      <c r="Y66" s="21">
        <v>67227.03</v>
      </c>
    </row>
    <row r="67" spans="1:25" ht="13">
      <c r="A67" s="2" t="s">
        <v>271</v>
      </c>
      <c r="B67" s="2" t="s">
        <v>67</v>
      </c>
      <c r="C67" s="89" t="s">
        <v>297</v>
      </c>
      <c r="D67" s="129" t="s">
        <v>303</v>
      </c>
      <c r="E67" s="19">
        <v>10117.799999999999</v>
      </c>
      <c r="F67" s="20">
        <v>2382.66</v>
      </c>
      <c r="G67" s="21">
        <v>12500.46</v>
      </c>
      <c r="H67" s="19">
        <v>6585.48</v>
      </c>
      <c r="I67" s="20">
        <v>3552.21</v>
      </c>
      <c r="J67" s="21">
        <v>10137.69</v>
      </c>
      <c r="K67" s="19">
        <v>6595.47</v>
      </c>
      <c r="L67" s="20">
        <v>2994.84</v>
      </c>
      <c r="M67" s="21">
        <v>9590.31</v>
      </c>
      <c r="N67" s="19">
        <v>4601.34</v>
      </c>
      <c r="O67" s="20">
        <v>3092.13</v>
      </c>
      <c r="P67" s="21">
        <v>7693.47</v>
      </c>
      <c r="Q67" s="19">
        <v>4596.66</v>
      </c>
      <c r="R67" s="20">
        <v>3102.21</v>
      </c>
      <c r="S67" s="21">
        <v>7698.87</v>
      </c>
      <c r="T67" s="19">
        <v>5284.26</v>
      </c>
      <c r="U67" s="20">
        <v>3544.74</v>
      </c>
      <c r="V67" s="21">
        <v>8829</v>
      </c>
      <c r="W67" s="47">
        <v>37781.01</v>
      </c>
      <c r="X67" s="20">
        <v>18668.79</v>
      </c>
      <c r="Y67" s="21">
        <v>56449.8</v>
      </c>
    </row>
    <row r="68" spans="1:25" ht="13">
      <c r="A68" s="2" t="s">
        <v>271</v>
      </c>
      <c r="B68" s="2" t="s">
        <v>68</v>
      </c>
      <c r="C68" s="89" t="s">
        <v>297</v>
      </c>
      <c r="D68" s="129" t="s">
        <v>303</v>
      </c>
      <c r="E68" s="19">
        <v>23147.01</v>
      </c>
      <c r="F68" s="20">
        <v>1519.11</v>
      </c>
      <c r="G68" s="21">
        <v>24666.12</v>
      </c>
      <c r="H68" s="19">
        <v>8562.42</v>
      </c>
      <c r="I68" s="20">
        <v>4509.54</v>
      </c>
      <c r="J68" s="21">
        <v>13071.96</v>
      </c>
      <c r="K68" s="19">
        <v>17885.61</v>
      </c>
      <c r="L68" s="20">
        <v>2918.16</v>
      </c>
      <c r="M68" s="21">
        <v>20803.77</v>
      </c>
      <c r="N68" s="19">
        <v>6815.7</v>
      </c>
      <c r="O68" s="20">
        <v>3681.27</v>
      </c>
      <c r="P68" s="21">
        <v>10496.97</v>
      </c>
      <c r="Q68" s="19">
        <v>7322.22</v>
      </c>
      <c r="R68" s="20">
        <v>3374.28</v>
      </c>
      <c r="S68" s="21">
        <v>10696.5</v>
      </c>
      <c r="T68" s="19">
        <v>13989.87</v>
      </c>
      <c r="U68" s="20">
        <v>3444.48</v>
      </c>
      <c r="V68" s="21">
        <v>17434.349999999999</v>
      </c>
      <c r="W68" s="47">
        <v>77722.83</v>
      </c>
      <c r="X68" s="20">
        <v>19446.84</v>
      </c>
      <c r="Y68" s="21">
        <v>97169.67</v>
      </c>
    </row>
    <row r="69" spans="1:25" ht="13">
      <c r="A69" s="2" t="s">
        <v>272</v>
      </c>
      <c r="B69" s="2" t="s">
        <v>69</v>
      </c>
      <c r="C69" s="89" t="s">
        <v>297</v>
      </c>
      <c r="D69" s="129" t="s">
        <v>303</v>
      </c>
      <c r="E69" s="19">
        <v>4498.5</v>
      </c>
      <c r="F69" s="20">
        <v>5052.6000000000004</v>
      </c>
      <c r="G69" s="21">
        <v>9551.1</v>
      </c>
      <c r="H69" s="19">
        <v>7543.55</v>
      </c>
      <c r="I69" s="20">
        <v>11187.35</v>
      </c>
      <c r="J69" s="21">
        <v>18730.900000000001</v>
      </c>
      <c r="K69" s="19">
        <v>2505.1999999999998</v>
      </c>
      <c r="L69" s="20">
        <v>6816.55</v>
      </c>
      <c r="M69" s="21">
        <v>9321.75</v>
      </c>
      <c r="N69" s="19">
        <v>830</v>
      </c>
      <c r="O69" s="20">
        <v>955.1</v>
      </c>
      <c r="P69" s="21">
        <v>1785.1</v>
      </c>
      <c r="Q69" s="19">
        <v>3411</v>
      </c>
      <c r="R69" s="20">
        <v>11393.75</v>
      </c>
      <c r="S69" s="21">
        <v>14804.75</v>
      </c>
      <c r="T69" s="19">
        <v>4524.55</v>
      </c>
      <c r="U69" s="20">
        <v>11481.85</v>
      </c>
      <c r="V69" s="21">
        <v>16006.4</v>
      </c>
      <c r="W69" s="47">
        <v>23312.799999999999</v>
      </c>
      <c r="X69" s="20">
        <v>46887.199999999997</v>
      </c>
      <c r="Y69" s="21">
        <v>70200</v>
      </c>
    </row>
    <row r="70" spans="1:25" ht="13">
      <c r="A70" s="2" t="s">
        <v>273</v>
      </c>
      <c r="B70" s="2" t="s">
        <v>70</v>
      </c>
      <c r="C70" s="89" t="s">
        <v>297</v>
      </c>
      <c r="D70" s="129" t="s">
        <v>303</v>
      </c>
      <c r="E70" s="19">
        <v>303.20999999999998</v>
      </c>
      <c r="F70" s="20">
        <v>150.33000000000001</v>
      </c>
      <c r="G70" s="21">
        <v>453.54</v>
      </c>
      <c r="H70" s="19">
        <v>358.78</v>
      </c>
      <c r="I70" s="20">
        <v>1042.73</v>
      </c>
      <c r="J70" s="21">
        <v>1401.51</v>
      </c>
      <c r="K70" s="19">
        <v>237.81</v>
      </c>
      <c r="L70" s="20">
        <v>2521.11</v>
      </c>
      <c r="M70" s="21">
        <v>2758.92</v>
      </c>
      <c r="N70" s="19">
        <v>191.75</v>
      </c>
      <c r="O70" s="20">
        <v>0</v>
      </c>
      <c r="P70" s="21">
        <v>191.75</v>
      </c>
      <c r="Q70" s="19">
        <v>243.15</v>
      </c>
      <c r="R70" s="20">
        <v>112.35</v>
      </c>
      <c r="S70" s="21">
        <v>355.5</v>
      </c>
      <c r="T70" s="19">
        <v>263.13</v>
      </c>
      <c r="U70" s="20">
        <v>502.8</v>
      </c>
      <c r="V70" s="21">
        <v>765.93</v>
      </c>
      <c r="W70" s="47">
        <v>1597.83</v>
      </c>
      <c r="X70" s="20">
        <v>4329.32</v>
      </c>
      <c r="Y70" s="21">
        <v>5927.15</v>
      </c>
    </row>
    <row r="71" spans="1:25" ht="13">
      <c r="A71" s="2" t="s">
        <v>274</v>
      </c>
      <c r="B71" s="2" t="s">
        <v>71</v>
      </c>
      <c r="C71" s="89" t="s">
        <v>297</v>
      </c>
      <c r="D71" s="129" t="s">
        <v>302</v>
      </c>
      <c r="E71" s="19">
        <v>6427.5</v>
      </c>
      <c r="F71" s="20">
        <v>1528.1</v>
      </c>
      <c r="G71" s="21">
        <v>7955.6</v>
      </c>
      <c r="H71" s="19">
        <v>22946.7</v>
      </c>
      <c r="I71" s="20">
        <v>4073.1</v>
      </c>
      <c r="J71" s="21">
        <v>27019.8</v>
      </c>
      <c r="K71" s="19">
        <v>11285.8</v>
      </c>
      <c r="L71" s="20">
        <v>6398.5</v>
      </c>
      <c r="M71" s="21">
        <v>17684.3</v>
      </c>
      <c r="N71" s="19">
        <v>22472.1</v>
      </c>
      <c r="O71" s="20">
        <v>4295</v>
      </c>
      <c r="P71" s="21">
        <v>26767.1</v>
      </c>
      <c r="Q71" s="19">
        <v>24692.5</v>
      </c>
      <c r="R71" s="20">
        <v>4112.2</v>
      </c>
      <c r="S71" s="21">
        <v>28804.7</v>
      </c>
      <c r="T71" s="19">
        <v>26080.7</v>
      </c>
      <c r="U71" s="20">
        <v>5162</v>
      </c>
      <c r="V71" s="21">
        <v>31242.7</v>
      </c>
      <c r="W71" s="47">
        <v>113905.3</v>
      </c>
      <c r="X71" s="20">
        <v>25568.9</v>
      </c>
      <c r="Y71" s="21">
        <v>139474.20000000001</v>
      </c>
    </row>
    <row r="72" spans="1:25" ht="13">
      <c r="A72" s="2" t="s">
        <v>308</v>
      </c>
      <c r="B72" s="2" t="s">
        <v>309</v>
      </c>
      <c r="C72" s="89" t="s">
        <v>297</v>
      </c>
      <c r="D72" s="129" t="s">
        <v>302</v>
      </c>
      <c r="E72" s="19">
        <v>33047.1</v>
      </c>
      <c r="F72" s="20">
        <v>4126</v>
      </c>
      <c r="G72" s="21">
        <v>37173.1</v>
      </c>
      <c r="H72" s="19">
        <v>26186.2</v>
      </c>
      <c r="I72" s="20">
        <v>3836</v>
      </c>
      <c r="J72" s="21">
        <v>30022.2</v>
      </c>
      <c r="K72" s="19">
        <v>7936.2</v>
      </c>
      <c r="L72" s="20">
        <v>5427.5</v>
      </c>
      <c r="M72" s="21">
        <v>13363.7</v>
      </c>
      <c r="N72" s="19">
        <v>18240.3</v>
      </c>
      <c r="O72" s="20">
        <v>3850.4</v>
      </c>
      <c r="P72" s="21">
        <v>22090.7</v>
      </c>
      <c r="Q72" s="19">
        <v>31150.799999999999</v>
      </c>
      <c r="R72" s="20">
        <v>3354</v>
      </c>
      <c r="S72" s="21">
        <v>34504.800000000003</v>
      </c>
      <c r="T72" s="19">
        <v>39618.199999999997</v>
      </c>
      <c r="U72" s="20">
        <v>3968.4</v>
      </c>
      <c r="V72" s="21">
        <v>43586.6</v>
      </c>
      <c r="W72" s="47">
        <v>156178.79999999999</v>
      </c>
      <c r="X72" s="20">
        <v>24562.3</v>
      </c>
      <c r="Y72" s="21">
        <v>180741.1</v>
      </c>
    </row>
    <row r="73" spans="1:25" ht="13">
      <c r="A73" s="2" t="s">
        <v>275</v>
      </c>
      <c r="B73" s="2" t="s">
        <v>72</v>
      </c>
      <c r="C73" s="89" t="s">
        <v>297</v>
      </c>
      <c r="D73" s="129" t="s">
        <v>302</v>
      </c>
      <c r="E73" s="19">
        <v>3819.3</v>
      </c>
      <c r="F73" s="20">
        <v>4138.3999999999996</v>
      </c>
      <c r="G73" s="21">
        <v>7957.7</v>
      </c>
      <c r="H73" s="19">
        <v>4474.55</v>
      </c>
      <c r="I73" s="20">
        <v>4218.3500000000004</v>
      </c>
      <c r="J73" s="21">
        <v>8692.9</v>
      </c>
      <c r="K73" s="19">
        <v>4247.8</v>
      </c>
      <c r="L73" s="20">
        <v>5195.8999999999996</v>
      </c>
      <c r="M73" s="21">
        <v>9443.7000000000007</v>
      </c>
      <c r="N73" s="19">
        <v>5400.5</v>
      </c>
      <c r="O73" s="20">
        <v>4163.5</v>
      </c>
      <c r="P73" s="21">
        <v>9564</v>
      </c>
      <c r="Q73" s="19">
        <v>5248.85</v>
      </c>
      <c r="R73" s="20">
        <v>3528.6</v>
      </c>
      <c r="S73" s="21">
        <v>8777.4500000000007</v>
      </c>
      <c r="T73" s="19">
        <v>6186.9</v>
      </c>
      <c r="U73" s="20">
        <v>3370.2</v>
      </c>
      <c r="V73" s="21">
        <v>9557.1</v>
      </c>
      <c r="W73" s="47">
        <v>29377.9</v>
      </c>
      <c r="X73" s="20">
        <v>24614.95</v>
      </c>
      <c r="Y73" s="21">
        <v>53992.85</v>
      </c>
    </row>
    <row r="74" spans="1:25" ht="13">
      <c r="A74" s="2" t="s">
        <v>275</v>
      </c>
      <c r="B74" s="2" t="s">
        <v>73</v>
      </c>
      <c r="C74" s="89" t="s">
        <v>297</v>
      </c>
      <c r="D74" s="129" t="s">
        <v>302</v>
      </c>
      <c r="E74" s="19">
        <v>1462.1</v>
      </c>
      <c r="F74" s="20">
        <v>1281.8499999999999</v>
      </c>
      <c r="G74" s="21">
        <v>2743.95</v>
      </c>
      <c r="H74" s="19">
        <v>4224.6499999999996</v>
      </c>
      <c r="I74" s="20">
        <v>3785</v>
      </c>
      <c r="J74" s="21">
        <v>8009.65</v>
      </c>
      <c r="K74" s="19">
        <v>2719.95</v>
      </c>
      <c r="L74" s="20">
        <v>2338.8000000000002</v>
      </c>
      <c r="M74" s="21">
        <v>5058.75</v>
      </c>
      <c r="N74" s="19">
        <v>4574.75</v>
      </c>
      <c r="O74" s="20">
        <v>4655.7</v>
      </c>
      <c r="P74" s="21">
        <v>9230.4500000000007</v>
      </c>
      <c r="Q74" s="19">
        <v>5166.55</v>
      </c>
      <c r="R74" s="20">
        <v>2933.3</v>
      </c>
      <c r="S74" s="21">
        <v>8099.85</v>
      </c>
      <c r="T74" s="19">
        <v>4246.8500000000004</v>
      </c>
      <c r="U74" s="20">
        <v>3191.8</v>
      </c>
      <c r="V74" s="21">
        <v>7438.65</v>
      </c>
      <c r="W74" s="47">
        <v>22394.85</v>
      </c>
      <c r="X74" s="20">
        <v>18186.45</v>
      </c>
      <c r="Y74" s="21">
        <v>40581.300000000003</v>
      </c>
    </row>
    <row r="75" spans="1:25" ht="13">
      <c r="A75" s="2" t="s">
        <v>275</v>
      </c>
      <c r="B75" s="2" t="s">
        <v>74</v>
      </c>
      <c r="C75" s="89" t="s">
        <v>297</v>
      </c>
      <c r="D75" s="129" t="s">
        <v>302</v>
      </c>
      <c r="E75" s="19">
        <v>2965.3</v>
      </c>
      <c r="F75" s="20">
        <v>2903.1</v>
      </c>
      <c r="G75" s="21">
        <v>5868.4</v>
      </c>
      <c r="H75" s="19">
        <v>3138.25</v>
      </c>
      <c r="I75" s="20">
        <v>4120.5</v>
      </c>
      <c r="J75" s="21">
        <v>7258.75</v>
      </c>
      <c r="K75" s="19">
        <v>5040.7</v>
      </c>
      <c r="L75" s="20">
        <v>4833.45</v>
      </c>
      <c r="M75" s="21">
        <v>9874.15</v>
      </c>
      <c r="N75" s="19">
        <v>3553.65</v>
      </c>
      <c r="O75" s="20">
        <v>3518.85</v>
      </c>
      <c r="P75" s="21">
        <v>7072.5</v>
      </c>
      <c r="Q75" s="19">
        <v>3520.55</v>
      </c>
      <c r="R75" s="20">
        <v>3246.95</v>
      </c>
      <c r="S75" s="21">
        <v>6767.5</v>
      </c>
      <c r="T75" s="19">
        <v>5063.8999999999996</v>
      </c>
      <c r="U75" s="20">
        <v>2345.85</v>
      </c>
      <c r="V75" s="21">
        <v>7409.75</v>
      </c>
      <c r="W75" s="47">
        <v>23282.35</v>
      </c>
      <c r="X75" s="20">
        <v>20968.7</v>
      </c>
      <c r="Y75" s="21">
        <v>44251.05</v>
      </c>
    </row>
    <row r="76" spans="1:25" ht="13">
      <c r="A76" s="2" t="s">
        <v>275</v>
      </c>
      <c r="B76" s="2" t="s">
        <v>75</v>
      </c>
      <c r="C76" s="89" t="s">
        <v>297</v>
      </c>
      <c r="D76" s="129" t="s">
        <v>302</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row>
    <row r="77" spans="1:25" ht="13">
      <c r="A77" s="2" t="s">
        <v>275</v>
      </c>
      <c r="B77" s="2" t="s">
        <v>76</v>
      </c>
      <c r="C77" s="89" t="s">
        <v>297</v>
      </c>
      <c r="D77" s="129" t="s">
        <v>302</v>
      </c>
      <c r="E77" s="19">
        <v>0</v>
      </c>
      <c r="F77" s="20">
        <v>0</v>
      </c>
      <c r="G77" s="21">
        <v>0</v>
      </c>
      <c r="H77" s="19">
        <v>0</v>
      </c>
      <c r="I77" s="20">
        <v>0</v>
      </c>
      <c r="J77" s="21">
        <v>0</v>
      </c>
      <c r="K77" s="19">
        <v>0</v>
      </c>
      <c r="L77" s="20">
        <v>0</v>
      </c>
      <c r="M77" s="21">
        <v>0</v>
      </c>
      <c r="N77" s="19">
        <v>0</v>
      </c>
      <c r="O77" s="20">
        <v>0</v>
      </c>
      <c r="P77" s="21">
        <v>0</v>
      </c>
      <c r="Q77" s="19">
        <v>0</v>
      </c>
      <c r="R77" s="20">
        <v>0</v>
      </c>
      <c r="S77" s="21">
        <v>0</v>
      </c>
      <c r="T77" s="19">
        <v>0</v>
      </c>
      <c r="U77" s="20">
        <v>0</v>
      </c>
      <c r="V77" s="21">
        <v>0</v>
      </c>
      <c r="W77" s="47">
        <v>0</v>
      </c>
      <c r="X77" s="20">
        <v>0</v>
      </c>
      <c r="Y77" s="21">
        <v>0</v>
      </c>
    </row>
    <row r="78" spans="1:25" ht="13">
      <c r="A78" s="2" t="s">
        <v>275</v>
      </c>
      <c r="B78" s="2" t="s">
        <v>77</v>
      </c>
      <c r="C78" s="89" t="s">
        <v>297</v>
      </c>
      <c r="D78" s="129" t="s">
        <v>302</v>
      </c>
      <c r="E78" s="19">
        <v>0</v>
      </c>
      <c r="F78" s="20">
        <v>0</v>
      </c>
      <c r="G78" s="21">
        <v>0</v>
      </c>
      <c r="H78" s="19">
        <v>0</v>
      </c>
      <c r="I78" s="20">
        <v>1.79</v>
      </c>
      <c r="J78" s="21">
        <v>1.79</v>
      </c>
      <c r="K78" s="19">
        <v>0</v>
      </c>
      <c r="L78" s="20">
        <v>0</v>
      </c>
      <c r="M78" s="21">
        <v>0</v>
      </c>
      <c r="N78" s="19">
        <v>0</v>
      </c>
      <c r="O78" s="20">
        <v>0</v>
      </c>
      <c r="P78" s="21">
        <v>0</v>
      </c>
      <c r="Q78" s="19">
        <v>0</v>
      </c>
      <c r="R78" s="20">
        <v>0</v>
      </c>
      <c r="S78" s="21">
        <v>0</v>
      </c>
      <c r="T78" s="19">
        <v>0</v>
      </c>
      <c r="U78" s="20">
        <v>0</v>
      </c>
      <c r="V78" s="21">
        <v>0</v>
      </c>
      <c r="W78" s="47">
        <v>0</v>
      </c>
      <c r="X78" s="20">
        <v>1.79</v>
      </c>
      <c r="Y78" s="21">
        <v>1.79</v>
      </c>
    </row>
    <row r="79" spans="1:25" ht="13">
      <c r="A79" s="2" t="s">
        <v>275</v>
      </c>
      <c r="B79" s="2" t="s">
        <v>78</v>
      </c>
      <c r="C79" s="89" t="s">
        <v>297</v>
      </c>
      <c r="D79" s="129" t="s">
        <v>302</v>
      </c>
      <c r="E79" s="19">
        <v>0</v>
      </c>
      <c r="F79" s="20">
        <v>0</v>
      </c>
      <c r="G79" s="21">
        <v>0</v>
      </c>
      <c r="H79" s="19">
        <v>1765.7</v>
      </c>
      <c r="I79" s="20">
        <v>1812.35</v>
      </c>
      <c r="J79" s="21">
        <v>3578.05</v>
      </c>
      <c r="K79" s="19">
        <v>20872.95</v>
      </c>
      <c r="L79" s="20">
        <v>733</v>
      </c>
      <c r="M79" s="21">
        <v>21605.95</v>
      </c>
      <c r="N79" s="19">
        <v>11402.05</v>
      </c>
      <c r="O79" s="20">
        <v>456.1</v>
      </c>
      <c r="P79" s="21">
        <v>11858.15</v>
      </c>
      <c r="Q79" s="19">
        <v>13970.95</v>
      </c>
      <c r="R79" s="20">
        <v>931.75</v>
      </c>
      <c r="S79" s="21">
        <v>14902.7</v>
      </c>
      <c r="T79" s="19">
        <v>1656.55</v>
      </c>
      <c r="U79" s="20">
        <v>636.70000000000005</v>
      </c>
      <c r="V79" s="21">
        <v>2293.25</v>
      </c>
      <c r="W79" s="47">
        <v>49668.2</v>
      </c>
      <c r="X79" s="20">
        <v>4569.8999999999996</v>
      </c>
      <c r="Y79" s="21">
        <v>54238.1</v>
      </c>
    </row>
    <row r="80" spans="1:25" ht="13">
      <c r="A80" s="2" t="s">
        <v>275</v>
      </c>
      <c r="B80" s="2" t="s">
        <v>79</v>
      </c>
      <c r="C80" s="89" t="s">
        <v>297</v>
      </c>
      <c r="D80" s="129" t="s">
        <v>302</v>
      </c>
      <c r="E80" s="19">
        <v>0</v>
      </c>
      <c r="F80" s="20">
        <v>0</v>
      </c>
      <c r="G80" s="21">
        <v>0</v>
      </c>
      <c r="H80" s="19">
        <v>0</v>
      </c>
      <c r="I80" s="20">
        <v>4.49</v>
      </c>
      <c r="J80" s="21">
        <v>4.49</v>
      </c>
      <c r="K80" s="19">
        <v>0</v>
      </c>
      <c r="L80" s="20">
        <v>0</v>
      </c>
      <c r="M80" s="21">
        <v>0</v>
      </c>
      <c r="N80" s="19">
        <v>0</v>
      </c>
      <c r="O80" s="20">
        <v>0</v>
      </c>
      <c r="P80" s="21">
        <v>0</v>
      </c>
      <c r="Q80" s="19">
        <v>0</v>
      </c>
      <c r="R80" s="20">
        <v>0</v>
      </c>
      <c r="S80" s="21">
        <v>0</v>
      </c>
      <c r="T80" s="19">
        <v>0</v>
      </c>
      <c r="U80" s="20">
        <v>0</v>
      </c>
      <c r="V80" s="21">
        <v>0</v>
      </c>
      <c r="W80" s="47">
        <v>0</v>
      </c>
      <c r="X80" s="20">
        <v>4.49</v>
      </c>
      <c r="Y80" s="21">
        <v>4.49</v>
      </c>
    </row>
    <row r="81" spans="1:25" ht="13">
      <c r="A81" s="2" t="s">
        <v>275</v>
      </c>
      <c r="B81" s="2" t="s">
        <v>80</v>
      </c>
      <c r="C81" s="89" t="s">
        <v>297</v>
      </c>
      <c r="D81" s="129" t="s">
        <v>302</v>
      </c>
      <c r="E81" s="19">
        <v>4669.1000000000004</v>
      </c>
      <c r="F81" s="20">
        <v>2309.15</v>
      </c>
      <c r="G81" s="21">
        <v>6978.25</v>
      </c>
      <c r="H81" s="19">
        <v>3339.85</v>
      </c>
      <c r="I81" s="20">
        <v>2154.81</v>
      </c>
      <c r="J81" s="21">
        <v>5494.66</v>
      </c>
      <c r="K81" s="19">
        <v>6878.75</v>
      </c>
      <c r="L81" s="20">
        <v>4808.5</v>
      </c>
      <c r="M81" s="21">
        <v>11687.25</v>
      </c>
      <c r="N81" s="19">
        <v>3153.85</v>
      </c>
      <c r="O81" s="20">
        <v>969.85</v>
      </c>
      <c r="P81" s="21">
        <v>4123.7</v>
      </c>
      <c r="Q81" s="19">
        <v>2264.5500000000002</v>
      </c>
      <c r="R81" s="20">
        <v>710.7</v>
      </c>
      <c r="S81" s="21">
        <v>2975.25</v>
      </c>
      <c r="T81" s="19">
        <v>0</v>
      </c>
      <c r="U81" s="20">
        <v>0</v>
      </c>
      <c r="V81" s="21">
        <v>0</v>
      </c>
      <c r="W81" s="47">
        <v>20306.099999999999</v>
      </c>
      <c r="X81" s="20">
        <v>10953.01</v>
      </c>
      <c r="Y81" s="21">
        <v>31259.11</v>
      </c>
    </row>
    <row r="82" spans="1:25" ht="13">
      <c r="A82" s="2" t="s">
        <v>275</v>
      </c>
      <c r="B82" s="2" t="s">
        <v>81</v>
      </c>
      <c r="C82" s="89" t="s">
        <v>297</v>
      </c>
      <c r="D82" s="129" t="s">
        <v>302</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0</v>
      </c>
      <c r="V82" s="21">
        <v>0</v>
      </c>
      <c r="W82" s="47">
        <v>0</v>
      </c>
      <c r="X82" s="20">
        <v>0</v>
      </c>
      <c r="Y82" s="21">
        <v>0</v>
      </c>
    </row>
    <row r="83" spans="1:25" ht="13">
      <c r="A83" s="2" t="s">
        <v>275</v>
      </c>
      <c r="B83" s="2" t="s">
        <v>82</v>
      </c>
      <c r="C83" s="89" t="s">
        <v>297</v>
      </c>
      <c r="D83" s="129" t="s">
        <v>302</v>
      </c>
      <c r="E83" s="19">
        <v>541.5</v>
      </c>
      <c r="F83" s="20">
        <v>735.75</v>
      </c>
      <c r="G83" s="21">
        <v>1277.25</v>
      </c>
      <c r="H83" s="19">
        <v>1061.4000000000001</v>
      </c>
      <c r="I83" s="20">
        <v>1176.55</v>
      </c>
      <c r="J83" s="21">
        <v>2237.9499999999998</v>
      </c>
      <c r="K83" s="19">
        <v>5743.4</v>
      </c>
      <c r="L83" s="20">
        <v>3273.65</v>
      </c>
      <c r="M83" s="21">
        <v>9017.0499999999993</v>
      </c>
      <c r="N83" s="19">
        <v>6258.7</v>
      </c>
      <c r="O83" s="20">
        <v>2293.8000000000002</v>
      </c>
      <c r="P83" s="21">
        <v>8552.5</v>
      </c>
      <c r="Q83" s="19">
        <v>3386.25</v>
      </c>
      <c r="R83" s="20">
        <v>691.3</v>
      </c>
      <c r="S83" s="21">
        <v>4077.55</v>
      </c>
      <c r="T83" s="19">
        <v>0</v>
      </c>
      <c r="U83" s="20">
        <v>0</v>
      </c>
      <c r="V83" s="21">
        <v>0</v>
      </c>
      <c r="W83" s="47">
        <v>16991.25</v>
      </c>
      <c r="X83" s="20">
        <v>8171.05</v>
      </c>
      <c r="Y83" s="21">
        <v>25162.3</v>
      </c>
    </row>
    <row r="84" spans="1:25" ht="13">
      <c r="A84" s="2" t="s">
        <v>275</v>
      </c>
      <c r="B84" s="2" t="s">
        <v>83</v>
      </c>
      <c r="C84" s="89" t="s">
        <v>297</v>
      </c>
      <c r="D84" s="129" t="s">
        <v>302</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row>
    <row r="85" spans="1:25" ht="13">
      <c r="A85" s="2" t="s">
        <v>275</v>
      </c>
      <c r="B85" s="2" t="s">
        <v>84</v>
      </c>
      <c r="C85" s="89" t="s">
        <v>297</v>
      </c>
      <c r="D85" s="129" t="s">
        <v>302</v>
      </c>
      <c r="E85" s="19">
        <v>1787.55</v>
      </c>
      <c r="F85" s="20">
        <v>1038.75</v>
      </c>
      <c r="G85" s="21">
        <v>2826.3</v>
      </c>
      <c r="H85" s="19">
        <v>1191.8</v>
      </c>
      <c r="I85" s="20">
        <v>1978.25</v>
      </c>
      <c r="J85" s="21">
        <v>3170.05</v>
      </c>
      <c r="K85" s="19">
        <v>3714.85</v>
      </c>
      <c r="L85" s="20">
        <v>3717.45</v>
      </c>
      <c r="M85" s="21">
        <v>7432.3</v>
      </c>
      <c r="N85" s="19">
        <v>2162.9499999999998</v>
      </c>
      <c r="O85" s="20">
        <v>930.25</v>
      </c>
      <c r="P85" s="21">
        <v>3093.2</v>
      </c>
      <c r="Q85" s="19">
        <v>1440.6</v>
      </c>
      <c r="R85" s="20">
        <v>1191.6500000000001</v>
      </c>
      <c r="S85" s="21">
        <v>2632.25</v>
      </c>
      <c r="T85" s="19">
        <v>0</v>
      </c>
      <c r="U85" s="20">
        <v>0</v>
      </c>
      <c r="V85" s="21">
        <v>0</v>
      </c>
      <c r="W85" s="47">
        <v>10297.75</v>
      </c>
      <c r="X85" s="20">
        <v>8856.35</v>
      </c>
      <c r="Y85" s="21">
        <v>19154.099999999999</v>
      </c>
    </row>
    <row r="86" spans="1:25" ht="13">
      <c r="A86" s="2" t="s">
        <v>275</v>
      </c>
      <c r="B86" s="2" t="s">
        <v>85</v>
      </c>
      <c r="C86" s="89" t="s">
        <v>297</v>
      </c>
      <c r="D86" s="129" t="s">
        <v>302</v>
      </c>
      <c r="E86" s="19">
        <v>32436.7</v>
      </c>
      <c r="F86" s="20">
        <v>4833.25</v>
      </c>
      <c r="G86" s="21">
        <v>37269.949999999997</v>
      </c>
      <c r="H86" s="19">
        <v>28822</v>
      </c>
      <c r="I86" s="20">
        <v>4783.8</v>
      </c>
      <c r="J86" s="21">
        <v>33605.800000000003</v>
      </c>
      <c r="K86" s="19">
        <v>13829.55</v>
      </c>
      <c r="L86" s="20">
        <v>5267.5</v>
      </c>
      <c r="M86" s="21">
        <v>19097.05</v>
      </c>
      <c r="N86" s="19">
        <v>24626.1</v>
      </c>
      <c r="O86" s="20">
        <v>4608.55</v>
      </c>
      <c r="P86" s="21">
        <v>29234.65</v>
      </c>
      <c r="Q86" s="19">
        <v>19099.849999999999</v>
      </c>
      <c r="R86" s="20">
        <v>2346.75</v>
      </c>
      <c r="S86" s="21">
        <v>21446.6</v>
      </c>
      <c r="T86" s="19">
        <v>32136.7</v>
      </c>
      <c r="U86" s="20">
        <v>4859.8999999999996</v>
      </c>
      <c r="V86" s="21">
        <v>36996.6</v>
      </c>
      <c r="W86" s="47">
        <v>150950.9</v>
      </c>
      <c r="X86" s="20">
        <v>26699.75</v>
      </c>
      <c r="Y86" s="21">
        <v>177650.65</v>
      </c>
    </row>
    <row r="87" spans="1:25" ht="13">
      <c r="A87" s="2" t="s">
        <v>275</v>
      </c>
      <c r="B87" s="2" t="s">
        <v>86</v>
      </c>
      <c r="C87" s="89" t="s">
        <v>297</v>
      </c>
      <c r="D87" s="129" t="s">
        <v>302</v>
      </c>
      <c r="E87" s="19">
        <v>32800.949999999997</v>
      </c>
      <c r="F87" s="20">
        <v>3576.2</v>
      </c>
      <c r="G87" s="21">
        <v>36377.15</v>
      </c>
      <c r="H87" s="19">
        <v>29493.5</v>
      </c>
      <c r="I87" s="20">
        <v>3718.75</v>
      </c>
      <c r="J87" s="21">
        <v>33212.25</v>
      </c>
      <c r="K87" s="19">
        <v>14207.7</v>
      </c>
      <c r="L87" s="20">
        <v>4751.55</v>
      </c>
      <c r="M87" s="21">
        <v>18959.25</v>
      </c>
      <c r="N87" s="19">
        <v>16947.45</v>
      </c>
      <c r="O87" s="20">
        <v>2676.4</v>
      </c>
      <c r="P87" s="21">
        <v>19623.849999999999</v>
      </c>
      <c r="Q87" s="19">
        <v>0</v>
      </c>
      <c r="R87" s="20">
        <v>0</v>
      </c>
      <c r="S87" s="21">
        <v>0</v>
      </c>
      <c r="T87" s="19">
        <v>0</v>
      </c>
      <c r="U87" s="20">
        <v>0</v>
      </c>
      <c r="V87" s="21">
        <v>0</v>
      </c>
      <c r="W87" s="47">
        <v>93449.600000000006</v>
      </c>
      <c r="X87" s="20">
        <v>14722.9</v>
      </c>
      <c r="Y87" s="21">
        <v>108172.5</v>
      </c>
    </row>
    <row r="88" spans="1:25" ht="13">
      <c r="A88" s="2" t="s">
        <v>275</v>
      </c>
      <c r="B88" s="2" t="s">
        <v>87</v>
      </c>
      <c r="C88" s="89" t="s">
        <v>297</v>
      </c>
      <c r="D88" s="129" t="s">
        <v>302</v>
      </c>
      <c r="E88" s="19">
        <v>0</v>
      </c>
      <c r="F88" s="20">
        <v>18.149999999999999</v>
      </c>
      <c r="G88" s="21">
        <v>18.149999999999999</v>
      </c>
      <c r="H88" s="19">
        <v>14.55</v>
      </c>
      <c r="I88" s="20">
        <v>380.25</v>
      </c>
      <c r="J88" s="21">
        <v>394.8</v>
      </c>
      <c r="K88" s="19">
        <v>91.55</v>
      </c>
      <c r="L88" s="20">
        <v>1661.8</v>
      </c>
      <c r="M88" s="21">
        <v>1753.35</v>
      </c>
      <c r="N88" s="19">
        <v>19.25</v>
      </c>
      <c r="O88" s="20">
        <v>1129.55</v>
      </c>
      <c r="P88" s="21">
        <v>1148.8</v>
      </c>
      <c r="Q88" s="19">
        <v>55.75</v>
      </c>
      <c r="R88" s="20">
        <v>1590.75</v>
      </c>
      <c r="S88" s="21">
        <v>1646.5</v>
      </c>
      <c r="T88" s="19">
        <v>0</v>
      </c>
      <c r="U88" s="20">
        <v>0</v>
      </c>
      <c r="V88" s="21">
        <v>0</v>
      </c>
      <c r="W88" s="47">
        <v>181.1</v>
      </c>
      <c r="X88" s="20">
        <v>4780.5</v>
      </c>
      <c r="Y88" s="21">
        <v>4961.6000000000004</v>
      </c>
    </row>
    <row r="89" spans="1:25" ht="13">
      <c r="A89" s="2" t="s">
        <v>275</v>
      </c>
      <c r="B89" s="2" t="s">
        <v>88</v>
      </c>
      <c r="C89" s="89" t="s">
        <v>297</v>
      </c>
      <c r="D89" s="129" t="s">
        <v>302</v>
      </c>
      <c r="E89" s="19">
        <v>1.65</v>
      </c>
      <c r="F89" s="20">
        <v>104.95</v>
      </c>
      <c r="G89" s="21">
        <v>106.6</v>
      </c>
      <c r="H89" s="19">
        <v>283.10000000000002</v>
      </c>
      <c r="I89" s="20">
        <v>565.35</v>
      </c>
      <c r="J89" s="21">
        <v>848.45</v>
      </c>
      <c r="K89" s="19">
        <v>157.80000000000001</v>
      </c>
      <c r="L89" s="20">
        <v>537.20000000000005</v>
      </c>
      <c r="M89" s="21">
        <v>695</v>
      </c>
      <c r="N89" s="19">
        <v>1.1499999999999999</v>
      </c>
      <c r="O89" s="20">
        <v>257</v>
      </c>
      <c r="P89" s="21">
        <v>258.14999999999998</v>
      </c>
      <c r="Q89" s="19">
        <v>382.6</v>
      </c>
      <c r="R89" s="20">
        <v>266.5</v>
      </c>
      <c r="S89" s="21">
        <v>649.1</v>
      </c>
      <c r="T89" s="19">
        <v>8.4</v>
      </c>
      <c r="U89" s="20">
        <v>155.05000000000001</v>
      </c>
      <c r="V89" s="21">
        <v>163.44999999999999</v>
      </c>
      <c r="W89" s="47">
        <v>834.7</v>
      </c>
      <c r="X89" s="20">
        <v>1886.05</v>
      </c>
      <c r="Y89" s="21">
        <v>2720.75</v>
      </c>
    </row>
    <row r="90" spans="1:25" ht="13">
      <c r="A90" s="2" t="s">
        <v>275</v>
      </c>
      <c r="B90" s="2" t="s">
        <v>89</v>
      </c>
      <c r="C90" s="89" t="s">
        <v>297</v>
      </c>
      <c r="D90" s="129" t="s">
        <v>298</v>
      </c>
      <c r="E90" s="19">
        <v>23219.62</v>
      </c>
      <c r="F90" s="20">
        <v>7869.71</v>
      </c>
      <c r="G90" s="21">
        <v>31089.33</v>
      </c>
      <c r="H90" s="19">
        <v>19593.95</v>
      </c>
      <c r="I90" s="20">
        <v>7308.87</v>
      </c>
      <c r="J90" s="21">
        <v>26902.82</v>
      </c>
      <c r="K90" s="19">
        <v>13033.53</v>
      </c>
      <c r="L90" s="20">
        <v>6674.75</v>
      </c>
      <c r="M90" s="21">
        <v>19708.28</v>
      </c>
      <c r="N90" s="19">
        <v>14157.43</v>
      </c>
      <c r="O90" s="20">
        <v>6792.24</v>
      </c>
      <c r="P90" s="21">
        <v>20949.669999999998</v>
      </c>
      <c r="Q90" s="19">
        <v>17578.3</v>
      </c>
      <c r="R90" s="20">
        <v>7047</v>
      </c>
      <c r="S90" s="21">
        <v>24625.3</v>
      </c>
      <c r="T90" s="19">
        <v>9098.2999999999993</v>
      </c>
      <c r="U90" s="20">
        <v>3905.7</v>
      </c>
      <c r="V90" s="21">
        <v>13004</v>
      </c>
      <c r="W90" s="47">
        <v>96681.13</v>
      </c>
      <c r="X90" s="20">
        <v>39598.269999999997</v>
      </c>
      <c r="Y90" s="21">
        <v>136279.4</v>
      </c>
    </row>
    <row r="91" spans="1:25" ht="13">
      <c r="A91" s="2" t="s">
        <v>275</v>
      </c>
      <c r="B91" s="2" t="s">
        <v>90</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row>
    <row r="92" spans="1:25" ht="13">
      <c r="A92" s="2" t="s">
        <v>275</v>
      </c>
      <c r="B92" s="2" t="s">
        <v>91</v>
      </c>
      <c r="C92" s="89" t="s">
        <v>297</v>
      </c>
      <c r="D92" s="129" t="s">
        <v>302</v>
      </c>
      <c r="E92" s="19">
        <v>122.4</v>
      </c>
      <c r="F92" s="20">
        <v>420.05</v>
      </c>
      <c r="G92" s="21">
        <v>542.45000000000005</v>
      </c>
      <c r="H92" s="19">
        <v>77.45</v>
      </c>
      <c r="I92" s="20">
        <v>100.75</v>
      </c>
      <c r="J92" s="21">
        <v>178.2</v>
      </c>
      <c r="K92" s="19">
        <v>31.7</v>
      </c>
      <c r="L92" s="20">
        <v>1184.95</v>
      </c>
      <c r="M92" s="21">
        <v>1216.6500000000001</v>
      </c>
      <c r="N92" s="19">
        <v>0</v>
      </c>
      <c r="O92" s="20">
        <v>0</v>
      </c>
      <c r="P92" s="21">
        <v>0</v>
      </c>
      <c r="Q92" s="19">
        <v>0</v>
      </c>
      <c r="R92" s="20">
        <v>0</v>
      </c>
      <c r="S92" s="21">
        <v>0</v>
      </c>
      <c r="T92" s="19">
        <v>0</v>
      </c>
      <c r="U92" s="20">
        <v>0</v>
      </c>
      <c r="V92" s="21">
        <v>0</v>
      </c>
      <c r="W92" s="47">
        <v>231.55</v>
      </c>
      <c r="X92" s="20">
        <v>1705.75</v>
      </c>
      <c r="Y92" s="21">
        <v>1937.3</v>
      </c>
    </row>
    <row r="93" spans="1:25" ht="13">
      <c r="A93" s="2" t="s">
        <v>275</v>
      </c>
      <c r="B93" s="2" t="s">
        <v>92</v>
      </c>
      <c r="C93" s="89" t="s">
        <v>297</v>
      </c>
      <c r="D93" s="129" t="s">
        <v>302</v>
      </c>
      <c r="E93" s="19">
        <v>8.5399999999999991</v>
      </c>
      <c r="F93" s="20">
        <v>0</v>
      </c>
      <c r="G93" s="21">
        <v>8.5399999999999991</v>
      </c>
      <c r="H93" s="19">
        <v>0</v>
      </c>
      <c r="I93" s="20">
        <v>0</v>
      </c>
      <c r="J93" s="21">
        <v>0</v>
      </c>
      <c r="K93" s="19">
        <v>0</v>
      </c>
      <c r="L93" s="20">
        <v>0</v>
      </c>
      <c r="M93" s="21">
        <v>0</v>
      </c>
      <c r="N93" s="19">
        <v>0</v>
      </c>
      <c r="O93" s="20">
        <v>0</v>
      </c>
      <c r="P93" s="21">
        <v>0</v>
      </c>
      <c r="Q93" s="19">
        <v>0</v>
      </c>
      <c r="R93" s="20">
        <v>0</v>
      </c>
      <c r="S93" s="21">
        <v>0</v>
      </c>
      <c r="T93" s="19">
        <v>0</v>
      </c>
      <c r="U93" s="20">
        <v>0</v>
      </c>
      <c r="V93" s="21">
        <v>0</v>
      </c>
      <c r="W93" s="47">
        <v>8.5399999999999991</v>
      </c>
      <c r="X93" s="20">
        <v>0</v>
      </c>
      <c r="Y93" s="21">
        <v>8.5399999999999991</v>
      </c>
    </row>
    <row r="94" spans="1:25" ht="13">
      <c r="A94" s="2" t="s">
        <v>275</v>
      </c>
      <c r="B94" s="2" t="s">
        <v>93</v>
      </c>
      <c r="C94" s="89" t="s">
        <v>297</v>
      </c>
      <c r="D94" s="129" t="s">
        <v>302</v>
      </c>
      <c r="E94" s="19">
        <v>22.45</v>
      </c>
      <c r="F94" s="20">
        <v>60.05</v>
      </c>
      <c r="G94" s="21">
        <v>82.5</v>
      </c>
      <c r="H94" s="19">
        <v>49.6</v>
      </c>
      <c r="I94" s="20">
        <v>12.9</v>
      </c>
      <c r="J94" s="21">
        <v>62.5</v>
      </c>
      <c r="K94" s="19">
        <v>27.5</v>
      </c>
      <c r="L94" s="20">
        <v>628</v>
      </c>
      <c r="M94" s="21">
        <v>655.5</v>
      </c>
      <c r="N94" s="19">
        <v>0</v>
      </c>
      <c r="O94" s="20">
        <v>0</v>
      </c>
      <c r="P94" s="21">
        <v>0</v>
      </c>
      <c r="Q94" s="19">
        <v>0</v>
      </c>
      <c r="R94" s="20">
        <v>0</v>
      </c>
      <c r="S94" s="21">
        <v>0</v>
      </c>
      <c r="T94" s="19">
        <v>0</v>
      </c>
      <c r="U94" s="20">
        <v>0</v>
      </c>
      <c r="V94" s="21">
        <v>0</v>
      </c>
      <c r="W94" s="47">
        <v>99.55</v>
      </c>
      <c r="X94" s="20">
        <v>700.95</v>
      </c>
      <c r="Y94" s="21">
        <v>800.5</v>
      </c>
    </row>
    <row r="95" spans="1:25" ht="13">
      <c r="A95" s="2" t="s">
        <v>275</v>
      </c>
      <c r="B95" s="2" t="s">
        <v>94</v>
      </c>
      <c r="C95" s="89" t="s">
        <v>297</v>
      </c>
      <c r="D95" s="129" t="s">
        <v>302</v>
      </c>
      <c r="E95" s="19">
        <v>27.92</v>
      </c>
      <c r="F95" s="20">
        <v>4.5199999999999996</v>
      </c>
      <c r="G95" s="21">
        <v>32.44</v>
      </c>
      <c r="H95" s="19">
        <v>0.83</v>
      </c>
      <c r="I95" s="20">
        <v>0.65</v>
      </c>
      <c r="J95" s="21">
        <v>1.48</v>
      </c>
      <c r="K95" s="19">
        <v>0</v>
      </c>
      <c r="L95" s="20">
        <v>0</v>
      </c>
      <c r="M95" s="21">
        <v>0</v>
      </c>
      <c r="N95" s="19">
        <v>0</v>
      </c>
      <c r="O95" s="20">
        <v>0</v>
      </c>
      <c r="P95" s="21">
        <v>0</v>
      </c>
      <c r="Q95" s="19">
        <v>0</v>
      </c>
      <c r="R95" s="20">
        <v>0</v>
      </c>
      <c r="S95" s="21">
        <v>0</v>
      </c>
      <c r="T95" s="19">
        <v>0</v>
      </c>
      <c r="U95" s="20">
        <v>0</v>
      </c>
      <c r="V95" s="21">
        <v>0</v>
      </c>
      <c r="W95" s="47">
        <v>28.75</v>
      </c>
      <c r="X95" s="20">
        <v>5.17</v>
      </c>
      <c r="Y95" s="21">
        <v>33.92</v>
      </c>
    </row>
    <row r="96" spans="1:25" ht="13">
      <c r="A96" s="2" t="s">
        <v>275</v>
      </c>
      <c r="B96" s="2" t="s">
        <v>95</v>
      </c>
      <c r="C96" s="89" t="s">
        <v>297</v>
      </c>
      <c r="D96" s="129" t="s">
        <v>302</v>
      </c>
      <c r="E96" s="19">
        <v>0.04</v>
      </c>
      <c r="F96" s="20">
        <v>8.52</v>
      </c>
      <c r="G96" s="21">
        <v>8.56</v>
      </c>
      <c r="H96" s="19">
        <v>8956.56</v>
      </c>
      <c r="I96" s="20">
        <v>2756.68</v>
      </c>
      <c r="J96" s="21">
        <v>11713.24</v>
      </c>
      <c r="K96" s="19">
        <v>3817.4</v>
      </c>
      <c r="L96" s="20">
        <v>2894.2</v>
      </c>
      <c r="M96" s="21">
        <v>6711.6</v>
      </c>
      <c r="N96" s="19">
        <v>3729.6</v>
      </c>
      <c r="O96" s="20">
        <v>2308.92</v>
      </c>
      <c r="P96" s="21">
        <v>6038.52</v>
      </c>
      <c r="Q96" s="19">
        <v>5522.44</v>
      </c>
      <c r="R96" s="20">
        <v>2159.64</v>
      </c>
      <c r="S96" s="21">
        <v>7682.08</v>
      </c>
      <c r="T96" s="19">
        <v>0</v>
      </c>
      <c r="U96" s="20">
        <v>0</v>
      </c>
      <c r="V96" s="21">
        <v>0</v>
      </c>
      <c r="W96" s="47">
        <v>22026.04</v>
      </c>
      <c r="X96" s="20">
        <v>10127.959999999999</v>
      </c>
      <c r="Y96" s="21">
        <v>32154</v>
      </c>
    </row>
    <row r="97" spans="1:25" ht="13">
      <c r="A97" s="2" t="s">
        <v>275</v>
      </c>
      <c r="B97" s="2" t="s">
        <v>96</v>
      </c>
      <c r="C97" s="89" t="s">
        <v>297</v>
      </c>
      <c r="D97" s="129" t="s">
        <v>302</v>
      </c>
      <c r="E97" s="19">
        <v>1560.52</v>
      </c>
      <c r="F97" s="20">
        <v>1486.12</v>
      </c>
      <c r="G97" s="21">
        <v>3046.64</v>
      </c>
      <c r="H97" s="19">
        <v>5650.32</v>
      </c>
      <c r="I97" s="20">
        <v>2395.2800000000002</v>
      </c>
      <c r="J97" s="21">
        <v>8045.6</v>
      </c>
      <c r="K97" s="19">
        <v>4914.08</v>
      </c>
      <c r="L97" s="20">
        <v>2549.7199999999998</v>
      </c>
      <c r="M97" s="21">
        <v>7463.8</v>
      </c>
      <c r="N97" s="19">
        <v>3298.08</v>
      </c>
      <c r="O97" s="20">
        <v>2258.84</v>
      </c>
      <c r="P97" s="21">
        <v>5556.92</v>
      </c>
      <c r="Q97" s="19">
        <v>1121.3599999999999</v>
      </c>
      <c r="R97" s="20">
        <v>1655.08</v>
      </c>
      <c r="S97" s="21">
        <v>2776.44</v>
      </c>
      <c r="T97" s="19">
        <v>1716.04</v>
      </c>
      <c r="U97" s="20">
        <v>517.28</v>
      </c>
      <c r="V97" s="21">
        <v>2233.3200000000002</v>
      </c>
      <c r="W97" s="47">
        <v>18260.400000000001</v>
      </c>
      <c r="X97" s="20">
        <v>10862.32</v>
      </c>
      <c r="Y97" s="21">
        <v>29122.720000000001</v>
      </c>
    </row>
    <row r="98" spans="1:25" ht="13">
      <c r="A98" s="2" t="s">
        <v>275</v>
      </c>
      <c r="B98" s="2" t="s">
        <v>97</v>
      </c>
      <c r="C98" s="89" t="s">
        <v>297</v>
      </c>
      <c r="D98" s="129" t="s">
        <v>302</v>
      </c>
      <c r="E98" s="19">
        <v>1651.16</v>
      </c>
      <c r="F98" s="20">
        <v>1477.28</v>
      </c>
      <c r="G98" s="21">
        <v>3128.44</v>
      </c>
      <c r="H98" s="19">
        <v>5281.4</v>
      </c>
      <c r="I98" s="20">
        <v>2699.64</v>
      </c>
      <c r="J98" s="21">
        <v>7981.04</v>
      </c>
      <c r="K98" s="19">
        <v>5119.4799999999996</v>
      </c>
      <c r="L98" s="20">
        <v>3482.92</v>
      </c>
      <c r="M98" s="21">
        <v>8602.4</v>
      </c>
      <c r="N98" s="19">
        <v>4136.3599999999997</v>
      </c>
      <c r="O98" s="20">
        <v>2067.6799999999998</v>
      </c>
      <c r="P98" s="21">
        <v>6204.04</v>
      </c>
      <c r="Q98" s="19">
        <v>1667.2</v>
      </c>
      <c r="R98" s="20">
        <v>962</v>
      </c>
      <c r="S98" s="21">
        <v>2629.2</v>
      </c>
      <c r="T98" s="19">
        <v>1811.12</v>
      </c>
      <c r="U98" s="20">
        <v>271.8</v>
      </c>
      <c r="V98" s="21">
        <v>2082.92</v>
      </c>
      <c r="W98" s="47">
        <v>19666.72</v>
      </c>
      <c r="X98" s="20">
        <v>10961.32</v>
      </c>
      <c r="Y98" s="21">
        <v>30628.04</v>
      </c>
    </row>
    <row r="99" spans="1:25" ht="13">
      <c r="A99" s="2" t="s">
        <v>276</v>
      </c>
      <c r="B99" s="2" t="s">
        <v>98</v>
      </c>
      <c r="C99" s="89" t="s">
        <v>297</v>
      </c>
      <c r="D99" s="129" t="s">
        <v>302</v>
      </c>
      <c r="E99" s="19">
        <v>3395.2</v>
      </c>
      <c r="F99" s="20">
        <v>89.04</v>
      </c>
      <c r="G99" s="21">
        <v>3484.24</v>
      </c>
      <c r="H99" s="19">
        <v>2657.2</v>
      </c>
      <c r="I99" s="20">
        <v>401.84</v>
      </c>
      <c r="J99" s="21">
        <v>3059.04</v>
      </c>
      <c r="K99" s="19">
        <v>4535.6400000000003</v>
      </c>
      <c r="L99" s="20">
        <v>138.4</v>
      </c>
      <c r="M99" s="21">
        <v>4674.04</v>
      </c>
      <c r="N99" s="19">
        <v>4649.38</v>
      </c>
      <c r="O99" s="20">
        <v>43.42</v>
      </c>
      <c r="P99" s="21">
        <v>4692.8</v>
      </c>
      <c r="Q99" s="19">
        <v>5395.76</v>
      </c>
      <c r="R99" s="20">
        <v>20.86</v>
      </c>
      <c r="S99" s="21">
        <v>5416.62</v>
      </c>
      <c r="T99" s="19">
        <v>7510.2</v>
      </c>
      <c r="U99" s="20">
        <v>11.94</v>
      </c>
      <c r="V99" s="21">
        <v>7522.14</v>
      </c>
      <c r="W99" s="47">
        <v>28143.38</v>
      </c>
      <c r="X99" s="20">
        <v>705.5</v>
      </c>
      <c r="Y99" s="21">
        <v>28848.880000000001</v>
      </c>
    </row>
    <row r="100" spans="1:25" ht="13">
      <c r="A100" s="2" t="s">
        <v>277</v>
      </c>
      <c r="B100" s="2" t="s">
        <v>99</v>
      </c>
      <c r="C100" s="89" t="s">
        <v>297</v>
      </c>
      <c r="D100" s="129" t="s">
        <v>302</v>
      </c>
      <c r="E100" s="19">
        <v>23657.75</v>
      </c>
      <c r="F100" s="20">
        <v>4701.6499999999996</v>
      </c>
      <c r="G100" s="21">
        <v>28359.4</v>
      </c>
      <c r="H100" s="19">
        <v>23594.25</v>
      </c>
      <c r="I100" s="20">
        <v>4698.7</v>
      </c>
      <c r="J100" s="21">
        <v>28292.95</v>
      </c>
      <c r="K100" s="19">
        <v>15241.4</v>
      </c>
      <c r="L100" s="20">
        <v>6172.35</v>
      </c>
      <c r="M100" s="21">
        <v>21413.75</v>
      </c>
      <c r="N100" s="19">
        <v>9004.35</v>
      </c>
      <c r="O100" s="20">
        <v>1652.9</v>
      </c>
      <c r="P100" s="21">
        <v>10657.25</v>
      </c>
      <c r="Q100" s="19">
        <v>0</v>
      </c>
      <c r="R100" s="20">
        <v>0</v>
      </c>
      <c r="S100" s="21">
        <v>0</v>
      </c>
      <c r="T100" s="19">
        <v>14242.65</v>
      </c>
      <c r="U100" s="20">
        <v>2561.85</v>
      </c>
      <c r="V100" s="21">
        <v>16804.5</v>
      </c>
      <c r="W100" s="47">
        <v>85740.4</v>
      </c>
      <c r="X100" s="20">
        <v>19787.45</v>
      </c>
      <c r="Y100" s="21">
        <v>105527.85</v>
      </c>
    </row>
    <row r="101" spans="1:25" ht="13">
      <c r="A101" s="2" t="s">
        <v>277</v>
      </c>
      <c r="B101" s="2" t="s">
        <v>100</v>
      </c>
      <c r="C101" s="89" t="s">
        <v>297</v>
      </c>
      <c r="D101" s="129" t="s">
        <v>302</v>
      </c>
      <c r="E101" s="19">
        <v>18451.25</v>
      </c>
      <c r="F101" s="20">
        <v>4401.3999999999996</v>
      </c>
      <c r="G101" s="21">
        <v>22852.65</v>
      </c>
      <c r="H101" s="19">
        <v>26224.2</v>
      </c>
      <c r="I101" s="20">
        <v>3734.3</v>
      </c>
      <c r="J101" s="21">
        <v>29958.5</v>
      </c>
      <c r="K101" s="19">
        <v>15420.15</v>
      </c>
      <c r="L101" s="20">
        <v>5171.3999999999996</v>
      </c>
      <c r="M101" s="21">
        <v>20591.55</v>
      </c>
      <c r="N101" s="19">
        <v>21477.85</v>
      </c>
      <c r="O101" s="20">
        <v>6988.4</v>
      </c>
      <c r="P101" s="21">
        <v>28466.25</v>
      </c>
      <c r="Q101" s="19">
        <v>17893.8</v>
      </c>
      <c r="R101" s="20">
        <v>2888.15</v>
      </c>
      <c r="S101" s="21">
        <v>20781.95</v>
      </c>
      <c r="T101" s="19">
        <v>0</v>
      </c>
      <c r="U101" s="20">
        <v>0</v>
      </c>
      <c r="V101" s="21">
        <v>0</v>
      </c>
      <c r="W101" s="47">
        <v>99467.25</v>
      </c>
      <c r="X101" s="20">
        <v>23183.65</v>
      </c>
      <c r="Y101" s="21">
        <v>122650.9</v>
      </c>
    </row>
    <row r="102" spans="1:25" ht="13">
      <c r="A102" s="2" t="s">
        <v>277</v>
      </c>
      <c r="B102" s="2" t="s">
        <v>101</v>
      </c>
      <c r="C102" s="89" t="s">
        <v>297</v>
      </c>
      <c r="D102" s="129" t="s">
        <v>303</v>
      </c>
      <c r="E102" s="19">
        <v>23066.95</v>
      </c>
      <c r="F102" s="20">
        <v>4386.1499999999996</v>
      </c>
      <c r="G102" s="21">
        <v>27453.1</v>
      </c>
      <c r="H102" s="19">
        <v>5695.9</v>
      </c>
      <c r="I102" s="20">
        <v>1242.45</v>
      </c>
      <c r="J102" s="21">
        <v>6938.35</v>
      </c>
      <c r="K102" s="19">
        <v>14301.4</v>
      </c>
      <c r="L102" s="20">
        <v>5034.6499999999996</v>
      </c>
      <c r="M102" s="21">
        <v>19336.05</v>
      </c>
      <c r="N102" s="19">
        <v>14390.05</v>
      </c>
      <c r="O102" s="20">
        <v>6141.3</v>
      </c>
      <c r="P102" s="21">
        <v>20531.349999999999</v>
      </c>
      <c r="Q102" s="19">
        <v>9211.7999999999993</v>
      </c>
      <c r="R102" s="20">
        <v>4777.7</v>
      </c>
      <c r="S102" s="21">
        <v>13989.5</v>
      </c>
      <c r="T102" s="19">
        <v>8747.0499999999993</v>
      </c>
      <c r="U102" s="20">
        <v>3026.45</v>
      </c>
      <c r="V102" s="21">
        <v>11773.5</v>
      </c>
      <c r="W102" s="47">
        <v>75413.149999999994</v>
      </c>
      <c r="X102" s="20">
        <v>24608.7</v>
      </c>
      <c r="Y102" s="21">
        <v>100021.85</v>
      </c>
    </row>
    <row r="103" spans="1:25" ht="13">
      <c r="A103" s="2" t="s">
        <v>277</v>
      </c>
      <c r="B103" s="2" t="s">
        <v>102</v>
      </c>
      <c r="C103" s="89" t="s">
        <v>297</v>
      </c>
      <c r="D103" s="129" t="s">
        <v>303</v>
      </c>
      <c r="E103" s="19">
        <v>18741.2</v>
      </c>
      <c r="F103" s="20">
        <v>5762.65</v>
      </c>
      <c r="G103" s="21">
        <v>24503.85</v>
      </c>
      <c r="H103" s="19">
        <v>514.9</v>
      </c>
      <c r="I103" s="20">
        <v>0</v>
      </c>
      <c r="J103" s="21">
        <v>514.9</v>
      </c>
      <c r="K103" s="19">
        <v>1025.95</v>
      </c>
      <c r="L103" s="20">
        <v>170.4</v>
      </c>
      <c r="M103" s="21">
        <v>1196.3499999999999</v>
      </c>
      <c r="N103" s="19">
        <v>15813.65</v>
      </c>
      <c r="O103" s="20">
        <v>4703.05</v>
      </c>
      <c r="P103" s="21">
        <v>20516.7</v>
      </c>
      <c r="Q103" s="19">
        <v>6888.15</v>
      </c>
      <c r="R103" s="20">
        <v>6067.6</v>
      </c>
      <c r="S103" s="21">
        <v>12955.75</v>
      </c>
      <c r="T103" s="19">
        <v>11985.25</v>
      </c>
      <c r="U103" s="20">
        <v>5800.35</v>
      </c>
      <c r="V103" s="21">
        <v>17785.599999999999</v>
      </c>
      <c r="W103" s="47">
        <v>54969.1</v>
      </c>
      <c r="X103" s="20">
        <v>22504.05</v>
      </c>
      <c r="Y103" s="21">
        <v>77473.149999999994</v>
      </c>
    </row>
    <row r="104" spans="1:25" ht="13">
      <c r="A104" s="2" t="s">
        <v>277</v>
      </c>
      <c r="B104" s="2" t="s">
        <v>103</v>
      </c>
      <c r="C104" s="89" t="s">
        <v>297</v>
      </c>
      <c r="D104" s="129" t="s">
        <v>303</v>
      </c>
      <c r="E104" s="19">
        <v>18295.05</v>
      </c>
      <c r="F104" s="20">
        <v>20778.55</v>
      </c>
      <c r="G104" s="21">
        <v>39073.599999999999</v>
      </c>
      <c r="H104" s="19">
        <v>17568.349999999999</v>
      </c>
      <c r="I104" s="20">
        <v>19225.900000000001</v>
      </c>
      <c r="J104" s="21">
        <v>36794.25</v>
      </c>
      <c r="K104" s="19">
        <v>17945.3</v>
      </c>
      <c r="L104" s="20">
        <v>11277.7</v>
      </c>
      <c r="M104" s="21">
        <v>29223</v>
      </c>
      <c r="N104" s="19">
        <v>10845.05</v>
      </c>
      <c r="O104" s="20">
        <v>26727.599999999999</v>
      </c>
      <c r="P104" s="21">
        <v>37572.65</v>
      </c>
      <c r="Q104" s="19">
        <v>11701.5</v>
      </c>
      <c r="R104" s="20">
        <v>7665.6</v>
      </c>
      <c r="S104" s="21">
        <v>19367.099999999999</v>
      </c>
      <c r="T104" s="19">
        <v>15609.45</v>
      </c>
      <c r="U104" s="20">
        <v>28991.5</v>
      </c>
      <c r="V104" s="21">
        <v>44600.95</v>
      </c>
      <c r="W104" s="47">
        <v>91964.7</v>
      </c>
      <c r="X104" s="20">
        <v>114666.85</v>
      </c>
      <c r="Y104" s="21">
        <v>206631.55</v>
      </c>
    </row>
    <row r="105" spans="1:25" ht="13">
      <c r="A105" s="2" t="s">
        <v>277</v>
      </c>
      <c r="B105" s="2" t="s">
        <v>104</v>
      </c>
      <c r="C105" s="89" t="s">
        <v>297</v>
      </c>
      <c r="D105" s="129" t="s">
        <v>303</v>
      </c>
      <c r="E105" s="19">
        <v>0</v>
      </c>
      <c r="F105" s="20">
        <v>0</v>
      </c>
      <c r="G105" s="21">
        <v>0</v>
      </c>
      <c r="H105" s="19">
        <v>0</v>
      </c>
      <c r="I105" s="20">
        <v>0</v>
      </c>
      <c r="J105" s="21">
        <v>0</v>
      </c>
      <c r="K105" s="19">
        <v>17939.849999999999</v>
      </c>
      <c r="L105" s="20">
        <v>5749.6</v>
      </c>
      <c r="M105" s="21">
        <v>23689.45</v>
      </c>
      <c r="N105" s="19">
        <v>19842.150000000001</v>
      </c>
      <c r="O105" s="20">
        <v>1375</v>
      </c>
      <c r="P105" s="21">
        <v>21217.15</v>
      </c>
      <c r="Q105" s="19">
        <v>55814.8</v>
      </c>
      <c r="R105" s="20">
        <v>27.35</v>
      </c>
      <c r="S105" s="21">
        <v>55842.15</v>
      </c>
      <c r="T105" s="19">
        <v>68906.3</v>
      </c>
      <c r="U105" s="20">
        <v>0</v>
      </c>
      <c r="V105" s="21">
        <v>68906.3</v>
      </c>
      <c r="W105" s="47">
        <v>162503.1</v>
      </c>
      <c r="X105" s="20">
        <v>7151.95</v>
      </c>
      <c r="Y105" s="21">
        <v>169655.05</v>
      </c>
    </row>
    <row r="106" spans="1:25" ht="13">
      <c r="A106" s="2" t="s">
        <v>277</v>
      </c>
      <c r="B106" s="2" t="s">
        <v>105</v>
      </c>
      <c r="C106" s="89" t="s">
        <v>297</v>
      </c>
      <c r="D106" s="129" t="s">
        <v>302</v>
      </c>
      <c r="E106" s="19">
        <v>19420.3</v>
      </c>
      <c r="F106" s="20">
        <v>5040.55</v>
      </c>
      <c r="G106" s="21">
        <v>24460.85</v>
      </c>
      <c r="H106" s="19">
        <v>14054.4</v>
      </c>
      <c r="I106" s="20">
        <v>3916.75</v>
      </c>
      <c r="J106" s="21">
        <v>17971.150000000001</v>
      </c>
      <c r="K106" s="19">
        <v>8373.35</v>
      </c>
      <c r="L106" s="20">
        <v>4722.25</v>
      </c>
      <c r="M106" s="21">
        <v>13095.6</v>
      </c>
      <c r="N106" s="19">
        <v>13025</v>
      </c>
      <c r="O106" s="20">
        <v>3181.1</v>
      </c>
      <c r="P106" s="21">
        <v>16206.1</v>
      </c>
      <c r="Q106" s="19">
        <v>15159.1</v>
      </c>
      <c r="R106" s="20">
        <v>3457.1</v>
      </c>
      <c r="S106" s="21">
        <v>18616.2</v>
      </c>
      <c r="T106" s="19">
        <v>15616.8</v>
      </c>
      <c r="U106" s="20">
        <v>3175.1</v>
      </c>
      <c r="V106" s="21">
        <v>18791.900000000001</v>
      </c>
      <c r="W106" s="47">
        <v>85648.95</v>
      </c>
      <c r="X106" s="20">
        <v>23492.85</v>
      </c>
      <c r="Y106" s="21">
        <v>109141.8</v>
      </c>
    </row>
    <row r="107" spans="1:25" ht="13">
      <c r="A107" s="2" t="s">
        <v>277</v>
      </c>
      <c r="B107" s="2" t="s">
        <v>106</v>
      </c>
      <c r="C107" s="89" t="s">
        <v>297</v>
      </c>
      <c r="D107" s="129" t="s">
        <v>302</v>
      </c>
      <c r="E107" s="19">
        <v>18800.2</v>
      </c>
      <c r="F107" s="20">
        <v>4256.25</v>
      </c>
      <c r="G107" s="21">
        <v>23056.45</v>
      </c>
      <c r="H107" s="19">
        <v>18642.55</v>
      </c>
      <c r="I107" s="20">
        <v>3640.35</v>
      </c>
      <c r="J107" s="21">
        <v>22282.9</v>
      </c>
      <c r="K107" s="19">
        <v>7706.15</v>
      </c>
      <c r="L107" s="20">
        <v>4509.95</v>
      </c>
      <c r="M107" s="21">
        <v>12216.1</v>
      </c>
      <c r="N107" s="19">
        <v>9215.4500000000007</v>
      </c>
      <c r="O107" s="20">
        <v>2780.1</v>
      </c>
      <c r="P107" s="21">
        <v>11995.55</v>
      </c>
      <c r="Q107" s="19">
        <v>18295.400000000001</v>
      </c>
      <c r="R107" s="20">
        <v>2801.9</v>
      </c>
      <c r="S107" s="21">
        <v>21097.3</v>
      </c>
      <c r="T107" s="19">
        <v>15510.95</v>
      </c>
      <c r="U107" s="20">
        <v>3848.35</v>
      </c>
      <c r="V107" s="21">
        <v>19359.3</v>
      </c>
      <c r="W107" s="47">
        <v>88170.7</v>
      </c>
      <c r="X107" s="20">
        <v>21836.9</v>
      </c>
      <c r="Y107" s="21">
        <v>110007.6</v>
      </c>
    </row>
    <row r="108" spans="1:25" ht="13">
      <c r="A108" s="2" t="s">
        <v>277</v>
      </c>
      <c r="B108" s="2" t="s">
        <v>107</v>
      </c>
      <c r="C108" s="89" t="s">
        <v>297</v>
      </c>
      <c r="D108" s="129" t="s">
        <v>303</v>
      </c>
      <c r="E108" s="19">
        <v>30537.35</v>
      </c>
      <c r="F108" s="20">
        <v>1611.35</v>
      </c>
      <c r="G108" s="21">
        <v>32148.7</v>
      </c>
      <c r="H108" s="19">
        <v>20361.75</v>
      </c>
      <c r="I108" s="20">
        <v>3622.1</v>
      </c>
      <c r="J108" s="21">
        <v>23983.85</v>
      </c>
      <c r="K108" s="19">
        <v>29168.05</v>
      </c>
      <c r="L108" s="20">
        <v>6087</v>
      </c>
      <c r="M108" s="21">
        <v>35255.050000000003</v>
      </c>
      <c r="N108" s="19">
        <v>19145.55</v>
      </c>
      <c r="O108" s="20">
        <v>3105.4</v>
      </c>
      <c r="P108" s="21">
        <v>22250.95</v>
      </c>
      <c r="Q108" s="19">
        <v>12367.75</v>
      </c>
      <c r="R108" s="20">
        <v>5864.9</v>
      </c>
      <c r="S108" s="21">
        <v>18232.650000000001</v>
      </c>
      <c r="T108" s="19">
        <v>16707.7</v>
      </c>
      <c r="U108" s="20">
        <v>8544.5</v>
      </c>
      <c r="V108" s="21">
        <v>25252.2</v>
      </c>
      <c r="W108" s="47">
        <v>128288.15</v>
      </c>
      <c r="X108" s="20">
        <v>28835.25</v>
      </c>
      <c r="Y108" s="21">
        <v>157123.4</v>
      </c>
    </row>
    <row r="109" spans="1:25" ht="13">
      <c r="A109" s="2" t="s">
        <v>277</v>
      </c>
      <c r="B109" s="2" t="s">
        <v>108</v>
      </c>
      <c r="C109" s="89" t="s">
        <v>297</v>
      </c>
      <c r="D109" s="129" t="s">
        <v>303</v>
      </c>
      <c r="E109" s="19">
        <v>19755.05</v>
      </c>
      <c r="F109" s="20">
        <v>1501.7</v>
      </c>
      <c r="G109" s="21">
        <v>21256.75</v>
      </c>
      <c r="H109" s="19">
        <v>12015.4</v>
      </c>
      <c r="I109" s="20">
        <v>1559.4</v>
      </c>
      <c r="J109" s="21">
        <v>13574.8</v>
      </c>
      <c r="K109" s="19">
        <v>16571.8</v>
      </c>
      <c r="L109" s="20">
        <v>986.4</v>
      </c>
      <c r="M109" s="21">
        <v>17558.2</v>
      </c>
      <c r="N109" s="19">
        <v>26056.35</v>
      </c>
      <c r="O109" s="20">
        <v>6872.6</v>
      </c>
      <c r="P109" s="21">
        <v>32928.949999999997</v>
      </c>
      <c r="Q109" s="19">
        <v>33293.550000000003</v>
      </c>
      <c r="R109" s="20">
        <v>4556.8999999999996</v>
      </c>
      <c r="S109" s="21">
        <v>37850.449999999997</v>
      </c>
      <c r="T109" s="19">
        <v>75346.05</v>
      </c>
      <c r="U109" s="20">
        <v>0</v>
      </c>
      <c r="V109" s="21">
        <v>75346.05</v>
      </c>
      <c r="W109" s="47">
        <v>183038.2</v>
      </c>
      <c r="X109" s="20">
        <v>15477</v>
      </c>
      <c r="Y109" s="21">
        <v>198515.20000000001</v>
      </c>
    </row>
    <row r="110" spans="1:25" ht="13">
      <c r="A110" s="2" t="s">
        <v>277</v>
      </c>
      <c r="B110" s="2" t="s">
        <v>109</v>
      </c>
      <c r="C110" s="89" t="s">
        <v>297</v>
      </c>
      <c r="D110" s="129" t="s">
        <v>304</v>
      </c>
      <c r="E110" s="19">
        <v>60533.85</v>
      </c>
      <c r="F110" s="20">
        <v>661.95</v>
      </c>
      <c r="G110" s="21">
        <v>61195.8</v>
      </c>
      <c r="H110" s="19">
        <v>38172.800000000003</v>
      </c>
      <c r="I110" s="20">
        <v>1649.05</v>
      </c>
      <c r="J110" s="21">
        <v>39821.85</v>
      </c>
      <c r="K110" s="19">
        <v>31706.85</v>
      </c>
      <c r="L110" s="20">
        <v>1631.45</v>
      </c>
      <c r="M110" s="21">
        <v>33338.300000000003</v>
      </c>
      <c r="N110" s="19">
        <v>40872.75</v>
      </c>
      <c r="O110" s="20">
        <v>407.1</v>
      </c>
      <c r="P110" s="21">
        <v>41279.85</v>
      </c>
      <c r="Q110" s="19">
        <v>1449.9</v>
      </c>
      <c r="R110" s="20">
        <v>535.1</v>
      </c>
      <c r="S110" s="21">
        <v>1985</v>
      </c>
      <c r="T110" s="19">
        <v>49287.3</v>
      </c>
      <c r="U110" s="20">
        <v>401.9</v>
      </c>
      <c r="V110" s="21">
        <v>49689.2</v>
      </c>
      <c r="W110" s="47">
        <v>222023.45</v>
      </c>
      <c r="X110" s="20">
        <v>5286.55</v>
      </c>
      <c r="Y110" s="21">
        <v>227310</v>
      </c>
    </row>
    <row r="111" spans="1:25" ht="13">
      <c r="A111" s="2" t="s">
        <v>277</v>
      </c>
      <c r="B111" s="2" t="s">
        <v>110</v>
      </c>
      <c r="C111" s="89" t="s">
        <v>297</v>
      </c>
      <c r="D111" s="129" t="s">
        <v>304</v>
      </c>
      <c r="E111" s="19">
        <v>50901.35</v>
      </c>
      <c r="F111" s="20">
        <v>1624.45</v>
      </c>
      <c r="G111" s="21">
        <v>52525.8</v>
      </c>
      <c r="H111" s="19">
        <v>40608.449999999997</v>
      </c>
      <c r="I111" s="20">
        <v>2197.15</v>
      </c>
      <c r="J111" s="21">
        <v>42805.599999999999</v>
      </c>
      <c r="K111" s="19">
        <v>33201.65</v>
      </c>
      <c r="L111" s="20">
        <v>2268</v>
      </c>
      <c r="M111" s="21">
        <v>35469.65</v>
      </c>
      <c r="N111" s="19">
        <v>43932.7</v>
      </c>
      <c r="O111" s="20">
        <v>541.1</v>
      </c>
      <c r="P111" s="21">
        <v>44473.8</v>
      </c>
      <c r="Q111" s="19">
        <v>48916.6</v>
      </c>
      <c r="R111" s="20">
        <v>1172.5</v>
      </c>
      <c r="S111" s="21">
        <v>50089.1</v>
      </c>
      <c r="T111" s="19">
        <v>49855.75</v>
      </c>
      <c r="U111" s="20">
        <v>428.05</v>
      </c>
      <c r="V111" s="21">
        <v>50283.8</v>
      </c>
      <c r="W111" s="47">
        <v>267416.5</v>
      </c>
      <c r="X111" s="20">
        <v>8231.25</v>
      </c>
      <c r="Y111" s="21">
        <v>275647.75</v>
      </c>
    </row>
    <row r="112" spans="1:25" ht="13">
      <c r="A112" s="2" t="s">
        <v>277</v>
      </c>
      <c r="B112" s="2" t="s">
        <v>111</v>
      </c>
      <c r="C112" s="89" t="s">
        <v>297</v>
      </c>
      <c r="D112" s="129" t="s">
        <v>298</v>
      </c>
      <c r="E112" s="19">
        <v>19054.2</v>
      </c>
      <c r="F112" s="20">
        <v>7802.5</v>
      </c>
      <c r="G112" s="21">
        <v>26856.7</v>
      </c>
      <c r="H112" s="19">
        <v>21027.45</v>
      </c>
      <c r="I112" s="20">
        <v>4671.8500000000004</v>
      </c>
      <c r="J112" s="21">
        <v>25699.3</v>
      </c>
      <c r="K112" s="19">
        <v>11543.8</v>
      </c>
      <c r="L112" s="20">
        <v>6371.2</v>
      </c>
      <c r="M112" s="21">
        <v>17915</v>
      </c>
      <c r="N112" s="19">
        <v>13130.5</v>
      </c>
      <c r="O112" s="20">
        <v>4976.95</v>
      </c>
      <c r="P112" s="21">
        <v>18107.45</v>
      </c>
      <c r="Q112" s="19">
        <v>16221.2</v>
      </c>
      <c r="R112" s="20">
        <v>5174.45</v>
      </c>
      <c r="S112" s="21">
        <v>21395.65</v>
      </c>
      <c r="T112" s="19">
        <v>24036</v>
      </c>
      <c r="U112" s="20">
        <v>3218.4</v>
      </c>
      <c r="V112" s="21">
        <v>27254.400000000001</v>
      </c>
      <c r="W112" s="47">
        <v>105013.15</v>
      </c>
      <c r="X112" s="20">
        <v>32215.35</v>
      </c>
      <c r="Y112" s="21">
        <v>137228.5</v>
      </c>
    </row>
    <row r="113" spans="1:25" ht="13">
      <c r="A113" s="2" t="s">
        <v>277</v>
      </c>
      <c r="B113" s="2" t="s">
        <v>112</v>
      </c>
      <c r="C113" s="89" t="s">
        <v>297</v>
      </c>
      <c r="D113" s="129" t="s">
        <v>298</v>
      </c>
      <c r="E113" s="19">
        <v>17118.599999999999</v>
      </c>
      <c r="F113" s="20">
        <v>8361</v>
      </c>
      <c r="G113" s="21">
        <v>25479.599999999999</v>
      </c>
      <c r="H113" s="19">
        <v>18616.099999999999</v>
      </c>
      <c r="I113" s="20">
        <v>6345.05</v>
      </c>
      <c r="J113" s="21">
        <v>24961.15</v>
      </c>
      <c r="K113" s="19">
        <v>10536.9</v>
      </c>
      <c r="L113" s="20">
        <v>6772.3</v>
      </c>
      <c r="M113" s="21">
        <v>17309.2</v>
      </c>
      <c r="N113" s="19">
        <v>13482.65</v>
      </c>
      <c r="O113" s="20">
        <v>5007.05</v>
      </c>
      <c r="P113" s="21">
        <v>18489.7</v>
      </c>
      <c r="Q113" s="19">
        <v>18888.349999999999</v>
      </c>
      <c r="R113" s="20">
        <v>3754.25</v>
      </c>
      <c r="S113" s="21">
        <v>22642.6</v>
      </c>
      <c r="T113" s="19">
        <v>20664.05</v>
      </c>
      <c r="U113" s="20">
        <v>4601.8999999999996</v>
      </c>
      <c r="V113" s="21">
        <v>25265.95</v>
      </c>
      <c r="W113" s="47">
        <v>99306.65</v>
      </c>
      <c r="X113" s="20">
        <v>34841.550000000003</v>
      </c>
      <c r="Y113" s="21">
        <v>134148.20000000001</v>
      </c>
    </row>
    <row r="114" spans="1:25" ht="13">
      <c r="A114" s="2" t="s">
        <v>277</v>
      </c>
      <c r="B114" s="2" t="s">
        <v>113</v>
      </c>
      <c r="C114" s="89" t="s">
        <v>297</v>
      </c>
      <c r="D114" s="129" t="s">
        <v>304</v>
      </c>
      <c r="E114" s="19">
        <v>0</v>
      </c>
      <c r="F114" s="20">
        <v>0</v>
      </c>
      <c r="G114" s="21">
        <v>0</v>
      </c>
      <c r="H114" s="19">
        <v>333.9</v>
      </c>
      <c r="I114" s="20">
        <v>1347.3</v>
      </c>
      <c r="J114" s="21">
        <v>1681.2</v>
      </c>
      <c r="K114" s="19">
        <v>13911.05</v>
      </c>
      <c r="L114" s="20">
        <v>5048.55</v>
      </c>
      <c r="M114" s="21">
        <v>18959.599999999999</v>
      </c>
      <c r="N114" s="19">
        <v>19667.599999999999</v>
      </c>
      <c r="O114" s="20">
        <v>5925.4</v>
      </c>
      <c r="P114" s="21">
        <v>25593</v>
      </c>
      <c r="Q114" s="19">
        <v>22170.5</v>
      </c>
      <c r="R114" s="20">
        <v>5776.35</v>
      </c>
      <c r="S114" s="21">
        <v>27946.85</v>
      </c>
      <c r="T114" s="19">
        <v>37484.6</v>
      </c>
      <c r="U114" s="20">
        <v>1587.85</v>
      </c>
      <c r="V114" s="21">
        <v>39072.449999999997</v>
      </c>
      <c r="W114" s="47">
        <v>93567.65</v>
      </c>
      <c r="X114" s="20">
        <v>19685.45</v>
      </c>
      <c r="Y114" s="21">
        <v>113253.1</v>
      </c>
    </row>
    <row r="115" spans="1:25" ht="13">
      <c r="A115" s="2" t="s">
        <v>277</v>
      </c>
      <c r="B115" s="2" t="s">
        <v>114</v>
      </c>
      <c r="C115" s="89" t="s">
        <v>297</v>
      </c>
      <c r="D115" s="129" t="s">
        <v>304</v>
      </c>
      <c r="E115" s="19">
        <v>14117.2</v>
      </c>
      <c r="F115" s="20">
        <v>13340.3</v>
      </c>
      <c r="G115" s="21">
        <v>27457.5</v>
      </c>
      <c r="H115" s="19">
        <v>21065.9</v>
      </c>
      <c r="I115" s="20">
        <v>13900.95</v>
      </c>
      <c r="J115" s="21">
        <v>34966.85</v>
      </c>
      <c r="K115" s="19">
        <v>19395.95</v>
      </c>
      <c r="L115" s="20">
        <v>6075.7</v>
      </c>
      <c r="M115" s="21">
        <v>25471.65</v>
      </c>
      <c r="N115" s="19">
        <v>20532.95</v>
      </c>
      <c r="O115" s="20">
        <v>6469.25</v>
      </c>
      <c r="P115" s="21">
        <v>27002.2</v>
      </c>
      <c r="Q115" s="19">
        <v>21990.55</v>
      </c>
      <c r="R115" s="20">
        <v>8204.7999999999993</v>
      </c>
      <c r="S115" s="21">
        <v>30195.35</v>
      </c>
      <c r="T115" s="19">
        <v>36547.4</v>
      </c>
      <c r="U115" s="20">
        <v>2991.2</v>
      </c>
      <c r="V115" s="21">
        <v>39538.6</v>
      </c>
      <c r="W115" s="47">
        <v>133649.95000000001</v>
      </c>
      <c r="X115" s="20">
        <v>50982.2</v>
      </c>
      <c r="Y115" s="21">
        <v>184632.15</v>
      </c>
    </row>
    <row r="116" spans="1:25" ht="13">
      <c r="A116" s="2" t="s">
        <v>278</v>
      </c>
      <c r="B116" s="2" t="s">
        <v>115</v>
      </c>
      <c r="C116" s="89" t="s">
        <v>297</v>
      </c>
      <c r="D116" s="129" t="s">
        <v>303</v>
      </c>
      <c r="E116" s="19">
        <v>13752.4</v>
      </c>
      <c r="F116" s="20">
        <v>1733.2</v>
      </c>
      <c r="G116" s="21">
        <v>15485.6</v>
      </c>
      <c r="H116" s="19">
        <v>9077.4500000000007</v>
      </c>
      <c r="I116" s="20">
        <v>861.75</v>
      </c>
      <c r="J116" s="21">
        <v>9939.2000000000007</v>
      </c>
      <c r="K116" s="19">
        <v>11148.25</v>
      </c>
      <c r="L116" s="20">
        <v>1551</v>
      </c>
      <c r="M116" s="21">
        <v>12699.25</v>
      </c>
      <c r="N116" s="19">
        <v>7167.5</v>
      </c>
      <c r="O116" s="20">
        <v>1760.05</v>
      </c>
      <c r="P116" s="21">
        <v>8927.5499999999993</v>
      </c>
      <c r="Q116" s="19">
        <v>5639.3</v>
      </c>
      <c r="R116" s="20">
        <v>3090.8</v>
      </c>
      <c r="S116" s="21">
        <v>8730.1</v>
      </c>
      <c r="T116" s="19">
        <v>7269</v>
      </c>
      <c r="U116" s="20">
        <v>1871.25</v>
      </c>
      <c r="V116" s="21">
        <v>9140.25</v>
      </c>
      <c r="W116" s="47">
        <v>54053.9</v>
      </c>
      <c r="X116" s="20">
        <v>10868.05</v>
      </c>
      <c r="Y116" s="21">
        <v>64921.95</v>
      </c>
    </row>
    <row r="117" spans="1:25" ht="13">
      <c r="A117" s="2" t="s">
        <v>278</v>
      </c>
      <c r="B117" s="2" t="s">
        <v>116</v>
      </c>
      <c r="C117" s="89" t="s">
        <v>297</v>
      </c>
      <c r="D117" s="129" t="s">
        <v>303</v>
      </c>
      <c r="E117" s="19">
        <v>19906.75</v>
      </c>
      <c r="F117" s="20">
        <v>307.64999999999998</v>
      </c>
      <c r="G117" s="21">
        <v>20214.400000000001</v>
      </c>
      <c r="H117" s="19">
        <v>19089.55</v>
      </c>
      <c r="I117" s="20">
        <v>500.25</v>
      </c>
      <c r="J117" s="21">
        <v>19589.8</v>
      </c>
      <c r="K117" s="19">
        <v>21994.65</v>
      </c>
      <c r="L117" s="20">
        <v>506.55</v>
      </c>
      <c r="M117" s="21">
        <v>22501.200000000001</v>
      </c>
      <c r="N117" s="19">
        <v>16612.8</v>
      </c>
      <c r="O117" s="20">
        <v>751.95</v>
      </c>
      <c r="P117" s="21">
        <v>17364.75</v>
      </c>
      <c r="Q117" s="19">
        <v>11838.65</v>
      </c>
      <c r="R117" s="20">
        <v>1509.55</v>
      </c>
      <c r="S117" s="21">
        <v>13348.2</v>
      </c>
      <c r="T117" s="19">
        <v>17242.8</v>
      </c>
      <c r="U117" s="20">
        <v>747.05</v>
      </c>
      <c r="V117" s="21">
        <v>17989.849999999999</v>
      </c>
      <c r="W117" s="47">
        <v>106685.2</v>
      </c>
      <c r="X117" s="20">
        <v>4323</v>
      </c>
      <c r="Y117" s="21">
        <v>111008.2</v>
      </c>
    </row>
    <row r="118" spans="1:25" ht="13">
      <c r="A118" s="2" t="s">
        <v>278</v>
      </c>
      <c r="B118" s="2" t="s">
        <v>117</v>
      </c>
      <c r="C118" s="89" t="s">
        <v>297</v>
      </c>
      <c r="D118" s="129" t="s">
        <v>303</v>
      </c>
      <c r="E118" s="19">
        <v>883.05</v>
      </c>
      <c r="F118" s="20">
        <v>0</v>
      </c>
      <c r="G118" s="21">
        <v>883.05</v>
      </c>
      <c r="H118" s="19">
        <v>7767.4</v>
      </c>
      <c r="I118" s="20">
        <v>252.2</v>
      </c>
      <c r="J118" s="21">
        <v>8019.6</v>
      </c>
      <c r="K118" s="19">
        <v>10875.75</v>
      </c>
      <c r="L118" s="20">
        <v>248.65</v>
      </c>
      <c r="M118" s="21">
        <v>11124.4</v>
      </c>
      <c r="N118" s="19">
        <v>8760.5499999999993</v>
      </c>
      <c r="O118" s="20">
        <v>115.5</v>
      </c>
      <c r="P118" s="21">
        <v>8876.0499999999993</v>
      </c>
      <c r="Q118" s="19">
        <v>5981.65</v>
      </c>
      <c r="R118" s="20">
        <v>44.45</v>
      </c>
      <c r="S118" s="21">
        <v>6026.1</v>
      </c>
      <c r="T118" s="19">
        <v>6900.45</v>
      </c>
      <c r="U118" s="20">
        <v>144.4</v>
      </c>
      <c r="V118" s="21">
        <v>7044.85</v>
      </c>
      <c r="W118" s="47">
        <v>41168.85</v>
      </c>
      <c r="X118" s="20">
        <v>805.2</v>
      </c>
      <c r="Y118" s="21">
        <v>41974.05</v>
      </c>
    </row>
    <row r="119" spans="1:25" ht="13">
      <c r="A119" s="2" t="s">
        <v>278</v>
      </c>
      <c r="B119" s="2" t="s">
        <v>118</v>
      </c>
      <c r="C119" s="89" t="s">
        <v>297</v>
      </c>
      <c r="D119" s="129" t="s">
        <v>303</v>
      </c>
      <c r="E119" s="19">
        <v>11848.9</v>
      </c>
      <c r="F119" s="20">
        <v>1181</v>
      </c>
      <c r="G119" s="21">
        <v>13029.9</v>
      </c>
      <c r="H119" s="19">
        <v>14323.85</v>
      </c>
      <c r="I119" s="20">
        <v>1109.4000000000001</v>
      </c>
      <c r="J119" s="21">
        <v>15433.25</v>
      </c>
      <c r="K119" s="19">
        <v>8786.35</v>
      </c>
      <c r="L119" s="20">
        <v>1106.6500000000001</v>
      </c>
      <c r="M119" s="21">
        <v>9893</v>
      </c>
      <c r="N119" s="19">
        <v>10269.200000000001</v>
      </c>
      <c r="O119" s="20">
        <v>1328.4</v>
      </c>
      <c r="P119" s="21">
        <v>11597.6</v>
      </c>
      <c r="Q119" s="19">
        <v>7161.35</v>
      </c>
      <c r="R119" s="20">
        <v>2588.6999999999998</v>
      </c>
      <c r="S119" s="21">
        <v>9750.0499999999993</v>
      </c>
      <c r="T119" s="19">
        <v>14437.65</v>
      </c>
      <c r="U119" s="20">
        <v>1066.25</v>
      </c>
      <c r="V119" s="21">
        <v>15503.9</v>
      </c>
      <c r="W119" s="47">
        <v>66827.3</v>
      </c>
      <c r="X119" s="20">
        <v>8380.4</v>
      </c>
      <c r="Y119" s="21">
        <v>75207.7</v>
      </c>
    </row>
    <row r="120" spans="1:25" ht="13">
      <c r="A120" s="2" t="s">
        <v>278</v>
      </c>
      <c r="B120" s="2" t="s">
        <v>119</v>
      </c>
      <c r="C120" s="89" t="s">
        <v>297</v>
      </c>
      <c r="D120" s="129" t="s">
        <v>303</v>
      </c>
      <c r="E120" s="19">
        <v>20926.150000000001</v>
      </c>
      <c r="F120" s="20">
        <v>560.65</v>
      </c>
      <c r="G120" s="21">
        <v>21486.799999999999</v>
      </c>
      <c r="H120" s="19">
        <v>19634.75</v>
      </c>
      <c r="I120" s="20">
        <v>380.2</v>
      </c>
      <c r="J120" s="21">
        <v>20014.95</v>
      </c>
      <c r="K120" s="19">
        <v>19248.45</v>
      </c>
      <c r="L120" s="20">
        <v>996.65</v>
      </c>
      <c r="M120" s="21">
        <v>20245.099999999999</v>
      </c>
      <c r="N120" s="19">
        <v>7713.65</v>
      </c>
      <c r="O120" s="20">
        <v>996.35</v>
      </c>
      <c r="P120" s="21">
        <v>8710</v>
      </c>
      <c r="Q120" s="19">
        <v>2895.45</v>
      </c>
      <c r="R120" s="20">
        <v>1369.1</v>
      </c>
      <c r="S120" s="21">
        <v>4264.55</v>
      </c>
      <c r="T120" s="19">
        <v>4928.8500000000004</v>
      </c>
      <c r="U120" s="20">
        <v>439.15</v>
      </c>
      <c r="V120" s="21">
        <v>5368</v>
      </c>
      <c r="W120" s="47">
        <v>75347.3</v>
      </c>
      <c r="X120" s="20">
        <v>4742.1000000000004</v>
      </c>
      <c r="Y120" s="21">
        <v>80089.399999999994</v>
      </c>
    </row>
    <row r="121" spans="1:25" ht="13">
      <c r="A121" s="2" t="s">
        <v>278</v>
      </c>
      <c r="B121" s="2" t="s">
        <v>120</v>
      </c>
      <c r="C121" s="89" t="s">
        <v>297</v>
      </c>
      <c r="D121" s="129" t="s">
        <v>303</v>
      </c>
      <c r="E121" s="19">
        <v>11822.25</v>
      </c>
      <c r="F121" s="20">
        <v>375.85</v>
      </c>
      <c r="G121" s="21">
        <v>12198.1</v>
      </c>
      <c r="H121" s="19">
        <v>12689.6</v>
      </c>
      <c r="I121" s="20">
        <v>659.65</v>
      </c>
      <c r="J121" s="21">
        <v>13349.25</v>
      </c>
      <c r="K121" s="19">
        <v>6131.2</v>
      </c>
      <c r="L121" s="20">
        <v>523.15</v>
      </c>
      <c r="M121" s="21">
        <v>6654.35</v>
      </c>
      <c r="N121" s="19">
        <v>5878.5</v>
      </c>
      <c r="O121" s="20">
        <v>879.45</v>
      </c>
      <c r="P121" s="21">
        <v>6757.95</v>
      </c>
      <c r="Q121" s="19">
        <v>5832.55</v>
      </c>
      <c r="R121" s="20">
        <v>975.75</v>
      </c>
      <c r="S121" s="21">
        <v>6808.3</v>
      </c>
      <c r="T121" s="19">
        <v>7987.85</v>
      </c>
      <c r="U121" s="20">
        <v>401.85</v>
      </c>
      <c r="V121" s="21">
        <v>8389.7000000000007</v>
      </c>
      <c r="W121" s="47">
        <v>50341.95</v>
      </c>
      <c r="X121" s="20">
        <v>3815.7</v>
      </c>
      <c r="Y121" s="21">
        <v>54157.65</v>
      </c>
    </row>
    <row r="122" spans="1:25" ht="13">
      <c r="A122" s="2" t="s">
        <v>278</v>
      </c>
      <c r="B122" s="2" t="s">
        <v>121</v>
      </c>
      <c r="C122" s="89" t="s">
        <v>297</v>
      </c>
      <c r="D122" s="129" t="s">
        <v>303</v>
      </c>
      <c r="E122" s="19">
        <v>976.23</v>
      </c>
      <c r="F122" s="20">
        <v>9.44</v>
      </c>
      <c r="G122" s="21">
        <v>985.67</v>
      </c>
      <c r="H122" s="19">
        <v>1070.68</v>
      </c>
      <c r="I122" s="20">
        <v>10.19</v>
      </c>
      <c r="J122" s="21">
        <v>1080.8699999999999</v>
      </c>
      <c r="K122" s="19">
        <v>1661.36</v>
      </c>
      <c r="L122" s="20">
        <v>1.58</v>
      </c>
      <c r="M122" s="21">
        <v>1662.94</v>
      </c>
      <c r="N122" s="19">
        <v>586.36</v>
      </c>
      <c r="O122" s="20">
        <v>7.28</v>
      </c>
      <c r="P122" s="21">
        <v>593.64</v>
      </c>
      <c r="Q122" s="19">
        <v>1070.47</v>
      </c>
      <c r="R122" s="20">
        <v>5.65</v>
      </c>
      <c r="S122" s="21">
        <v>1076.1199999999999</v>
      </c>
      <c r="T122" s="19">
        <v>913.72</v>
      </c>
      <c r="U122" s="20">
        <v>18.72</v>
      </c>
      <c r="V122" s="21">
        <v>932.44</v>
      </c>
      <c r="W122" s="47">
        <v>6278.82</v>
      </c>
      <c r="X122" s="20">
        <v>52.86</v>
      </c>
      <c r="Y122" s="21">
        <v>6331.68</v>
      </c>
    </row>
    <row r="123" spans="1:25" ht="13">
      <c r="A123" s="2" t="s">
        <v>278</v>
      </c>
      <c r="B123" s="2" t="s">
        <v>122</v>
      </c>
      <c r="C123" s="89" t="s">
        <v>297</v>
      </c>
      <c r="D123" s="129" t="s">
        <v>303</v>
      </c>
      <c r="E123" s="19">
        <v>4233.5600000000004</v>
      </c>
      <c r="F123" s="20">
        <v>282.86</v>
      </c>
      <c r="G123" s="21">
        <v>4516.42</v>
      </c>
      <c r="H123" s="19">
        <v>3977.13</v>
      </c>
      <c r="I123" s="20">
        <v>444.31</v>
      </c>
      <c r="J123" s="21">
        <v>4421.4399999999996</v>
      </c>
      <c r="K123" s="19">
        <v>3913.89</v>
      </c>
      <c r="L123" s="20">
        <v>502.46</v>
      </c>
      <c r="M123" s="21">
        <v>4416.3500000000004</v>
      </c>
      <c r="N123" s="19">
        <v>3025.08</v>
      </c>
      <c r="O123" s="20">
        <v>309.22000000000003</v>
      </c>
      <c r="P123" s="21">
        <v>3334.3</v>
      </c>
      <c r="Q123" s="19">
        <v>2812.12</v>
      </c>
      <c r="R123" s="20">
        <v>393.55</v>
      </c>
      <c r="S123" s="21">
        <v>3205.67</v>
      </c>
      <c r="T123" s="19">
        <v>2251.25</v>
      </c>
      <c r="U123" s="20">
        <v>190.61</v>
      </c>
      <c r="V123" s="21">
        <v>2441.86</v>
      </c>
      <c r="W123" s="47">
        <v>20213.03</v>
      </c>
      <c r="X123" s="20">
        <v>2123.0100000000002</v>
      </c>
      <c r="Y123" s="21">
        <v>22336.04</v>
      </c>
    </row>
    <row r="124" spans="1:25" ht="13">
      <c r="A124" s="2" t="s">
        <v>278</v>
      </c>
      <c r="B124" s="2" t="s">
        <v>123</v>
      </c>
      <c r="C124" s="89" t="s">
        <v>297</v>
      </c>
      <c r="D124" s="129" t="s">
        <v>303</v>
      </c>
      <c r="E124" s="19">
        <v>0</v>
      </c>
      <c r="F124" s="20">
        <v>0</v>
      </c>
      <c r="G124" s="21">
        <v>0</v>
      </c>
      <c r="H124" s="19">
        <v>539.9</v>
      </c>
      <c r="I124" s="20">
        <v>69.89</v>
      </c>
      <c r="J124" s="21">
        <v>609.79</v>
      </c>
      <c r="K124" s="19">
        <v>1375.96</v>
      </c>
      <c r="L124" s="20">
        <v>893.58</v>
      </c>
      <c r="M124" s="21">
        <v>2269.54</v>
      </c>
      <c r="N124" s="19">
        <v>1074.44</v>
      </c>
      <c r="O124" s="20">
        <v>931.85</v>
      </c>
      <c r="P124" s="21">
        <v>2006.29</v>
      </c>
      <c r="Q124" s="19">
        <v>1045.71</v>
      </c>
      <c r="R124" s="20">
        <v>883.18</v>
      </c>
      <c r="S124" s="21">
        <v>1928.89</v>
      </c>
      <c r="T124" s="19">
        <v>1329.74</v>
      </c>
      <c r="U124" s="20">
        <v>715.96</v>
      </c>
      <c r="V124" s="21">
        <v>2045.7</v>
      </c>
      <c r="W124" s="47">
        <v>5365.75</v>
      </c>
      <c r="X124" s="20">
        <v>3494.46</v>
      </c>
      <c r="Y124" s="21">
        <v>8860.2099999999991</v>
      </c>
    </row>
    <row r="125" spans="1:25" ht="13">
      <c r="A125" s="2" t="s">
        <v>278</v>
      </c>
      <c r="B125" s="2" t="s">
        <v>124</v>
      </c>
      <c r="C125" s="89" t="s">
        <v>297</v>
      </c>
      <c r="D125" s="129" t="s">
        <v>303</v>
      </c>
      <c r="E125" s="19">
        <v>1827.29</v>
      </c>
      <c r="F125" s="20">
        <v>1011.5</v>
      </c>
      <c r="G125" s="21">
        <v>2838.79</v>
      </c>
      <c r="H125" s="19">
        <v>2399.66</v>
      </c>
      <c r="I125" s="20">
        <v>1132.9000000000001</v>
      </c>
      <c r="J125" s="21">
        <v>3532.56</v>
      </c>
      <c r="K125" s="19">
        <v>1764.35</v>
      </c>
      <c r="L125" s="20">
        <v>444.65</v>
      </c>
      <c r="M125" s="21">
        <v>2209</v>
      </c>
      <c r="N125" s="19">
        <v>1106.53</v>
      </c>
      <c r="O125" s="20">
        <v>34.18</v>
      </c>
      <c r="P125" s="21">
        <v>1140.71</v>
      </c>
      <c r="Q125" s="19">
        <v>1253.19</v>
      </c>
      <c r="R125" s="20">
        <v>120.04</v>
      </c>
      <c r="S125" s="21">
        <v>1373.23</v>
      </c>
      <c r="T125" s="19">
        <v>1127.04</v>
      </c>
      <c r="U125" s="20">
        <v>221.06</v>
      </c>
      <c r="V125" s="21">
        <v>1348.1</v>
      </c>
      <c r="W125" s="47">
        <v>9478.06</v>
      </c>
      <c r="X125" s="20">
        <v>2964.33</v>
      </c>
      <c r="Y125" s="21">
        <v>12442.39</v>
      </c>
    </row>
    <row r="126" spans="1:25" ht="13">
      <c r="A126" s="2" t="s">
        <v>279</v>
      </c>
      <c r="B126" s="2" t="s">
        <v>125</v>
      </c>
      <c r="C126" s="89" t="s">
        <v>297</v>
      </c>
      <c r="D126" s="129" t="s">
        <v>303</v>
      </c>
      <c r="E126" s="19">
        <v>2006.02</v>
      </c>
      <c r="F126" s="20">
        <v>163.46</v>
      </c>
      <c r="G126" s="21">
        <v>2169.48</v>
      </c>
      <c r="H126" s="19">
        <v>3567.04</v>
      </c>
      <c r="I126" s="20">
        <v>364.76</v>
      </c>
      <c r="J126" s="21">
        <v>3931.8</v>
      </c>
      <c r="K126" s="19">
        <v>4345.78</v>
      </c>
      <c r="L126" s="20">
        <v>1059.6600000000001</v>
      </c>
      <c r="M126" s="21">
        <v>5405.44</v>
      </c>
      <c r="N126" s="19">
        <v>2364.94</v>
      </c>
      <c r="O126" s="20">
        <v>371.68</v>
      </c>
      <c r="P126" s="21">
        <v>2736.62</v>
      </c>
      <c r="Q126" s="19">
        <v>1832.18</v>
      </c>
      <c r="R126" s="20">
        <v>348.64</v>
      </c>
      <c r="S126" s="21">
        <v>2180.8200000000002</v>
      </c>
      <c r="T126" s="19">
        <v>2734.84</v>
      </c>
      <c r="U126" s="20">
        <v>388.2</v>
      </c>
      <c r="V126" s="21">
        <v>3123.04</v>
      </c>
      <c r="W126" s="47">
        <v>16850.8</v>
      </c>
      <c r="X126" s="20">
        <v>2696.4</v>
      </c>
      <c r="Y126" s="21">
        <v>19547.2</v>
      </c>
    </row>
    <row r="127" spans="1:25" ht="13">
      <c r="A127" s="2" t="s">
        <v>280</v>
      </c>
      <c r="B127" s="2" t="s">
        <v>136</v>
      </c>
      <c r="C127" s="89" t="s">
        <v>297</v>
      </c>
      <c r="D127" s="129" t="s">
        <v>302</v>
      </c>
      <c r="E127" s="19">
        <v>4468.7299999999996</v>
      </c>
      <c r="F127" s="20">
        <v>3447.33</v>
      </c>
      <c r="G127" s="21">
        <v>7916.06</v>
      </c>
      <c r="H127" s="19">
        <v>4511.1499999999996</v>
      </c>
      <c r="I127" s="20">
        <v>3560.6</v>
      </c>
      <c r="J127" s="21">
        <v>8071.75</v>
      </c>
      <c r="K127" s="19">
        <v>5041.83</v>
      </c>
      <c r="L127" s="20">
        <v>4088.75</v>
      </c>
      <c r="M127" s="21">
        <v>9130.58</v>
      </c>
      <c r="N127" s="19">
        <v>3322.1</v>
      </c>
      <c r="O127" s="20">
        <v>4886.5</v>
      </c>
      <c r="P127" s="21">
        <v>8208.6</v>
      </c>
      <c r="Q127" s="19">
        <v>5000.33</v>
      </c>
      <c r="R127" s="20">
        <v>2127.88</v>
      </c>
      <c r="S127" s="21">
        <v>7128.21</v>
      </c>
      <c r="T127" s="19">
        <v>3614.43</v>
      </c>
      <c r="U127" s="20">
        <v>4285.93</v>
      </c>
      <c r="V127" s="21">
        <v>7900.36</v>
      </c>
      <c r="W127" s="47">
        <v>25958.57</v>
      </c>
      <c r="X127" s="20">
        <v>22396.99</v>
      </c>
      <c r="Y127" s="21">
        <v>48355.56</v>
      </c>
    </row>
    <row r="128" spans="1:25" ht="13">
      <c r="A128" s="2" t="s">
        <v>280</v>
      </c>
      <c r="B128" s="2" t="s">
        <v>137</v>
      </c>
      <c r="C128" s="89" t="s">
        <v>297</v>
      </c>
      <c r="D128" s="129" t="s">
        <v>302</v>
      </c>
      <c r="E128" s="19">
        <v>2326.98</v>
      </c>
      <c r="F128" s="20">
        <v>3156.85</v>
      </c>
      <c r="G128" s="21">
        <v>5483.83</v>
      </c>
      <c r="H128" s="19">
        <v>2021.05</v>
      </c>
      <c r="I128" s="20">
        <v>1090.95</v>
      </c>
      <c r="J128" s="21">
        <v>3112</v>
      </c>
      <c r="K128" s="19">
        <v>0</v>
      </c>
      <c r="L128" s="20">
        <v>0</v>
      </c>
      <c r="M128" s="21">
        <v>0</v>
      </c>
      <c r="N128" s="19">
        <v>4033.28</v>
      </c>
      <c r="O128" s="20">
        <v>4805.7</v>
      </c>
      <c r="P128" s="21">
        <v>8838.98</v>
      </c>
      <c r="Q128" s="19">
        <v>6942.48</v>
      </c>
      <c r="R128" s="20">
        <v>2197.83</v>
      </c>
      <c r="S128" s="21">
        <v>9140.31</v>
      </c>
      <c r="T128" s="19">
        <v>3675.63</v>
      </c>
      <c r="U128" s="20">
        <v>1914.6</v>
      </c>
      <c r="V128" s="21">
        <v>5590.23</v>
      </c>
      <c r="W128" s="47">
        <v>18999.419999999998</v>
      </c>
      <c r="X128" s="20">
        <v>13165.93</v>
      </c>
      <c r="Y128" s="21">
        <v>32165.35</v>
      </c>
    </row>
    <row r="129" spans="1:25" ht="13">
      <c r="A129" s="2" t="s">
        <v>280</v>
      </c>
      <c r="B129" s="2" t="s">
        <v>138</v>
      </c>
      <c r="C129" s="89" t="s">
        <v>297</v>
      </c>
      <c r="D129" s="129" t="s">
        <v>298</v>
      </c>
      <c r="E129" s="19">
        <v>0</v>
      </c>
      <c r="F129" s="20">
        <v>0</v>
      </c>
      <c r="G129" s="21">
        <v>0</v>
      </c>
      <c r="H129" s="19">
        <v>0</v>
      </c>
      <c r="I129" s="20">
        <v>0</v>
      </c>
      <c r="J129" s="21">
        <v>0</v>
      </c>
      <c r="K129" s="19">
        <v>0</v>
      </c>
      <c r="L129" s="20">
        <v>0</v>
      </c>
      <c r="M129" s="21">
        <v>0</v>
      </c>
      <c r="N129" s="19">
        <v>0</v>
      </c>
      <c r="O129" s="20">
        <v>0</v>
      </c>
      <c r="P129" s="21">
        <v>0</v>
      </c>
      <c r="Q129" s="19">
        <v>0</v>
      </c>
      <c r="R129" s="20">
        <v>0</v>
      </c>
      <c r="S129" s="21">
        <v>0</v>
      </c>
      <c r="T129" s="19">
        <v>0</v>
      </c>
      <c r="U129" s="20">
        <v>0</v>
      </c>
      <c r="V129" s="21">
        <v>0</v>
      </c>
      <c r="W129" s="47">
        <v>0</v>
      </c>
      <c r="X129" s="20">
        <v>0</v>
      </c>
      <c r="Y129" s="21">
        <v>0</v>
      </c>
    </row>
    <row r="130" spans="1:25" ht="13">
      <c r="A130" s="2" t="s">
        <v>280</v>
      </c>
      <c r="B130" s="2" t="s">
        <v>139</v>
      </c>
      <c r="C130" s="89" t="s">
        <v>297</v>
      </c>
      <c r="D130" s="129" t="s">
        <v>298</v>
      </c>
      <c r="E130" s="19">
        <v>0</v>
      </c>
      <c r="F130" s="20">
        <v>0</v>
      </c>
      <c r="G130" s="21">
        <v>0</v>
      </c>
      <c r="H130" s="19">
        <v>0</v>
      </c>
      <c r="I130" s="20">
        <v>0</v>
      </c>
      <c r="J130" s="21">
        <v>0</v>
      </c>
      <c r="K130" s="19">
        <v>0</v>
      </c>
      <c r="L130" s="20">
        <v>0</v>
      </c>
      <c r="M130" s="21">
        <v>0</v>
      </c>
      <c r="N130" s="19">
        <v>0</v>
      </c>
      <c r="O130" s="20">
        <v>0</v>
      </c>
      <c r="P130" s="21">
        <v>0</v>
      </c>
      <c r="Q130" s="19">
        <v>0</v>
      </c>
      <c r="R130" s="20">
        <v>0</v>
      </c>
      <c r="S130" s="21">
        <v>0</v>
      </c>
      <c r="T130" s="19">
        <v>0</v>
      </c>
      <c r="U130" s="20">
        <v>0</v>
      </c>
      <c r="V130" s="21">
        <v>0</v>
      </c>
      <c r="W130" s="47">
        <v>0</v>
      </c>
      <c r="X130" s="20">
        <v>0</v>
      </c>
      <c r="Y130" s="21">
        <v>0</v>
      </c>
    </row>
    <row r="131" spans="1:25" ht="13">
      <c r="A131" s="2" t="s">
        <v>280</v>
      </c>
      <c r="B131" s="2" t="s">
        <v>140</v>
      </c>
      <c r="C131" s="89" t="s">
        <v>297</v>
      </c>
      <c r="D131" s="129" t="s">
        <v>303</v>
      </c>
      <c r="E131" s="19">
        <v>21921.05</v>
      </c>
      <c r="F131" s="20">
        <v>34.1</v>
      </c>
      <c r="G131" s="21">
        <v>21955.15</v>
      </c>
      <c r="H131" s="19">
        <v>18016.68</v>
      </c>
      <c r="I131" s="20">
        <v>40.950000000000003</v>
      </c>
      <c r="J131" s="21">
        <v>18057.63</v>
      </c>
      <c r="K131" s="19">
        <v>15071.68</v>
      </c>
      <c r="L131" s="20">
        <v>170.4</v>
      </c>
      <c r="M131" s="21">
        <v>15242.08</v>
      </c>
      <c r="N131" s="19">
        <v>15697.58</v>
      </c>
      <c r="O131" s="20">
        <v>472.35</v>
      </c>
      <c r="P131" s="21">
        <v>16169.93</v>
      </c>
      <c r="Q131" s="19">
        <v>12509.28</v>
      </c>
      <c r="R131" s="20">
        <v>528.15</v>
      </c>
      <c r="S131" s="21">
        <v>13037.43</v>
      </c>
      <c r="T131" s="19">
        <v>21229.200000000001</v>
      </c>
      <c r="U131" s="20">
        <v>277.98</v>
      </c>
      <c r="V131" s="21">
        <v>21507.18</v>
      </c>
      <c r="W131" s="47">
        <v>104445.47</v>
      </c>
      <c r="X131" s="20">
        <v>1523.93</v>
      </c>
      <c r="Y131" s="21">
        <v>105969.4</v>
      </c>
    </row>
    <row r="132" spans="1:25" ht="13">
      <c r="A132" s="2" t="s">
        <v>280</v>
      </c>
      <c r="B132" s="2" t="s">
        <v>141</v>
      </c>
      <c r="C132" s="89" t="s">
        <v>297</v>
      </c>
      <c r="D132" s="129" t="s">
        <v>303</v>
      </c>
      <c r="E132" s="19">
        <v>18992.55</v>
      </c>
      <c r="F132" s="20">
        <v>112.28</v>
      </c>
      <c r="G132" s="21">
        <v>19104.830000000002</v>
      </c>
      <c r="H132" s="19">
        <v>15526.9</v>
      </c>
      <c r="I132" s="20">
        <v>65.58</v>
      </c>
      <c r="J132" s="21">
        <v>15592.48</v>
      </c>
      <c r="K132" s="19">
        <v>12817.63</v>
      </c>
      <c r="L132" s="20">
        <v>336.18</v>
      </c>
      <c r="M132" s="21">
        <v>13153.81</v>
      </c>
      <c r="N132" s="19">
        <v>13473.88</v>
      </c>
      <c r="O132" s="20">
        <v>556.73</v>
      </c>
      <c r="P132" s="21">
        <v>14030.61</v>
      </c>
      <c r="Q132" s="19">
        <v>11144.2</v>
      </c>
      <c r="R132" s="20">
        <v>741.83</v>
      </c>
      <c r="S132" s="21">
        <v>11886.03</v>
      </c>
      <c r="T132" s="19">
        <v>19201.150000000001</v>
      </c>
      <c r="U132" s="20">
        <v>213.8</v>
      </c>
      <c r="V132" s="21">
        <v>19414.95</v>
      </c>
      <c r="W132" s="47">
        <v>91156.31</v>
      </c>
      <c r="X132" s="20">
        <v>2026.4</v>
      </c>
      <c r="Y132" s="21">
        <v>93182.71</v>
      </c>
    </row>
    <row r="133" spans="1:25" ht="13">
      <c r="A133" s="2" t="s">
        <v>280</v>
      </c>
      <c r="B133" s="2" t="s">
        <v>142</v>
      </c>
      <c r="C133" s="89" t="s">
        <v>297</v>
      </c>
      <c r="D133" s="129" t="s">
        <v>303</v>
      </c>
      <c r="E133" s="19">
        <v>4429</v>
      </c>
      <c r="F133" s="20">
        <v>123.6</v>
      </c>
      <c r="G133" s="21">
        <v>4552.6000000000004</v>
      </c>
      <c r="H133" s="19">
        <v>18216.099999999999</v>
      </c>
      <c r="I133" s="20">
        <v>441.8</v>
      </c>
      <c r="J133" s="21">
        <v>18657.900000000001</v>
      </c>
      <c r="K133" s="19">
        <v>17385.8</v>
      </c>
      <c r="L133" s="20">
        <v>169.3</v>
      </c>
      <c r="M133" s="21">
        <v>17555.099999999999</v>
      </c>
      <c r="N133" s="19">
        <v>18048.3</v>
      </c>
      <c r="O133" s="20">
        <v>341.23</v>
      </c>
      <c r="P133" s="21">
        <v>18389.53</v>
      </c>
      <c r="Q133" s="19">
        <v>12820.48</v>
      </c>
      <c r="R133" s="20">
        <v>160.6</v>
      </c>
      <c r="S133" s="21">
        <v>12981.08</v>
      </c>
      <c r="T133" s="19">
        <v>14365.58</v>
      </c>
      <c r="U133" s="20">
        <v>144.30000000000001</v>
      </c>
      <c r="V133" s="21">
        <v>14509.88</v>
      </c>
      <c r="W133" s="47">
        <v>85265.26</v>
      </c>
      <c r="X133" s="20">
        <v>1380.83</v>
      </c>
      <c r="Y133" s="21">
        <v>86646.09</v>
      </c>
    </row>
    <row r="134" spans="1:25" ht="13">
      <c r="A134" s="2" t="s">
        <v>280</v>
      </c>
      <c r="B134" s="2" t="s">
        <v>143</v>
      </c>
      <c r="C134" s="89" t="s">
        <v>297</v>
      </c>
      <c r="D134" s="129" t="s">
        <v>303</v>
      </c>
      <c r="E134" s="19">
        <v>11631.1</v>
      </c>
      <c r="F134" s="20">
        <v>131.33000000000001</v>
      </c>
      <c r="G134" s="21">
        <v>11762.43</v>
      </c>
      <c r="H134" s="19">
        <v>21028.75</v>
      </c>
      <c r="I134" s="20">
        <v>488.33</v>
      </c>
      <c r="J134" s="21">
        <v>21517.08</v>
      </c>
      <c r="K134" s="19">
        <v>17525.849999999999</v>
      </c>
      <c r="L134" s="20">
        <v>499.83</v>
      </c>
      <c r="M134" s="21">
        <v>18025.68</v>
      </c>
      <c r="N134" s="19">
        <v>20377.73</v>
      </c>
      <c r="O134" s="20">
        <v>323.2</v>
      </c>
      <c r="P134" s="21">
        <v>20700.93</v>
      </c>
      <c r="Q134" s="19">
        <v>12418.65</v>
      </c>
      <c r="R134" s="20">
        <v>147.9</v>
      </c>
      <c r="S134" s="21">
        <v>12566.55</v>
      </c>
      <c r="T134" s="19">
        <v>15719.28</v>
      </c>
      <c r="U134" s="20">
        <v>177.25</v>
      </c>
      <c r="V134" s="21">
        <v>15896.53</v>
      </c>
      <c r="W134" s="47">
        <v>98701.36</v>
      </c>
      <c r="X134" s="20">
        <v>1767.84</v>
      </c>
      <c r="Y134" s="21">
        <v>100469.2</v>
      </c>
    </row>
    <row r="135" spans="1:25" ht="13">
      <c r="A135" s="2" t="s">
        <v>281</v>
      </c>
      <c r="B135" s="2" t="s">
        <v>144</v>
      </c>
      <c r="C135" s="89" t="s">
        <v>297</v>
      </c>
      <c r="D135" s="129" t="s">
        <v>298</v>
      </c>
      <c r="E135" s="19">
        <v>1133.42</v>
      </c>
      <c r="F135" s="20">
        <v>792.46</v>
      </c>
      <c r="G135" s="21">
        <v>1925.88</v>
      </c>
      <c r="H135" s="19">
        <v>1955.06</v>
      </c>
      <c r="I135" s="20">
        <v>598.13</v>
      </c>
      <c r="J135" s="21">
        <v>2553.19</v>
      </c>
      <c r="K135" s="19">
        <v>1020.94</v>
      </c>
      <c r="L135" s="20">
        <v>909.98</v>
      </c>
      <c r="M135" s="21">
        <v>1930.92</v>
      </c>
      <c r="N135" s="19">
        <v>151.72999999999999</v>
      </c>
      <c r="O135" s="20">
        <v>177.72</v>
      </c>
      <c r="P135" s="21">
        <v>329.45</v>
      </c>
      <c r="Q135" s="19">
        <v>0</v>
      </c>
      <c r="R135" s="20">
        <v>0</v>
      </c>
      <c r="S135" s="21">
        <v>0</v>
      </c>
      <c r="T135" s="19">
        <v>0</v>
      </c>
      <c r="U135" s="20">
        <v>0</v>
      </c>
      <c r="V135" s="21">
        <v>0</v>
      </c>
      <c r="W135" s="47">
        <v>4261.1499999999996</v>
      </c>
      <c r="X135" s="20">
        <v>2478.29</v>
      </c>
      <c r="Y135" s="21">
        <v>6739.44</v>
      </c>
    </row>
    <row r="136" spans="1:25" ht="13">
      <c r="A136" s="2" t="s">
        <v>282</v>
      </c>
      <c r="B136" s="2" t="s">
        <v>145</v>
      </c>
      <c r="C136" s="89" t="s">
        <v>297</v>
      </c>
      <c r="D136" s="129" t="s">
        <v>302</v>
      </c>
      <c r="E136" s="19">
        <v>224.64</v>
      </c>
      <c r="F136" s="20">
        <v>65.88</v>
      </c>
      <c r="G136" s="21">
        <v>290.52</v>
      </c>
      <c r="H136" s="19">
        <v>0.45</v>
      </c>
      <c r="I136" s="20">
        <v>600.48</v>
      </c>
      <c r="J136" s="21">
        <v>600.92999999999995</v>
      </c>
      <c r="K136" s="19">
        <v>522.80999999999995</v>
      </c>
      <c r="L136" s="20">
        <v>2526.3000000000002</v>
      </c>
      <c r="M136" s="21">
        <v>3049.11</v>
      </c>
      <c r="N136" s="19">
        <v>0</v>
      </c>
      <c r="O136" s="20">
        <v>0</v>
      </c>
      <c r="P136" s="21">
        <v>0</v>
      </c>
      <c r="Q136" s="19">
        <v>0</v>
      </c>
      <c r="R136" s="20">
        <v>0</v>
      </c>
      <c r="S136" s="21">
        <v>0</v>
      </c>
      <c r="T136" s="19">
        <v>0</v>
      </c>
      <c r="U136" s="20">
        <v>0</v>
      </c>
      <c r="V136" s="21">
        <v>0</v>
      </c>
      <c r="W136" s="47">
        <v>747.9</v>
      </c>
      <c r="X136" s="20">
        <v>3192.66</v>
      </c>
      <c r="Y136" s="21">
        <v>3940.56</v>
      </c>
    </row>
    <row r="137" spans="1:25" ht="13">
      <c r="A137" s="2" t="s">
        <v>282</v>
      </c>
      <c r="B137" s="2" t="s">
        <v>146</v>
      </c>
      <c r="C137" s="89" t="s">
        <v>297</v>
      </c>
      <c r="D137" s="129" t="s">
        <v>302</v>
      </c>
      <c r="E137" s="19">
        <v>0</v>
      </c>
      <c r="F137" s="20">
        <v>0</v>
      </c>
      <c r="G137" s="21">
        <v>0</v>
      </c>
      <c r="H137" s="19">
        <v>0</v>
      </c>
      <c r="I137" s="20">
        <v>0</v>
      </c>
      <c r="J137" s="21">
        <v>0</v>
      </c>
      <c r="K137" s="19">
        <v>0</v>
      </c>
      <c r="L137" s="20">
        <v>0</v>
      </c>
      <c r="M137" s="21">
        <v>0</v>
      </c>
      <c r="N137" s="19">
        <v>0</v>
      </c>
      <c r="O137" s="20">
        <v>0</v>
      </c>
      <c r="P137" s="21">
        <v>0</v>
      </c>
      <c r="Q137" s="19">
        <v>0</v>
      </c>
      <c r="R137" s="20">
        <v>0</v>
      </c>
      <c r="S137" s="21">
        <v>0</v>
      </c>
      <c r="T137" s="19">
        <v>0</v>
      </c>
      <c r="U137" s="20">
        <v>0</v>
      </c>
      <c r="V137" s="21">
        <v>0</v>
      </c>
      <c r="W137" s="47">
        <v>0</v>
      </c>
      <c r="X137" s="20">
        <v>0</v>
      </c>
      <c r="Y137" s="21">
        <v>0</v>
      </c>
    </row>
    <row r="138" spans="1:25" ht="13">
      <c r="A138" s="2" t="s">
        <v>282</v>
      </c>
      <c r="B138" s="2" t="s">
        <v>147</v>
      </c>
      <c r="C138" s="89" t="s">
        <v>297</v>
      </c>
      <c r="D138" s="129" t="s">
        <v>302</v>
      </c>
      <c r="E138" s="19">
        <v>0</v>
      </c>
      <c r="F138" s="20">
        <v>0</v>
      </c>
      <c r="G138" s="21">
        <v>0</v>
      </c>
      <c r="H138" s="19">
        <v>0</v>
      </c>
      <c r="I138" s="20">
        <v>0</v>
      </c>
      <c r="J138" s="21">
        <v>0</v>
      </c>
      <c r="K138" s="19">
        <v>0</v>
      </c>
      <c r="L138" s="20">
        <v>0</v>
      </c>
      <c r="M138" s="21">
        <v>0</v>
      </c>
      <c r="N138" s="19">
        <v>0</v>
      </c>
      <c r="O138" s="20">
        <v>0</v>
      </c>
      <c r="P138" s="21">
        <v>0</v>
      </c>
      <c r="Q138" s="19">
        <v>0</v>
      </c>
      <c r="R138" s="20">
        <v>0</v>
      </c>
      <c r="S138" s="21">
        <v>0</v>
      </c>
      <c r="T138" s="19">
        <v>0</v>
      </c>
      <c r="U138" s="20">
        <v>0</v>
      </c>
      <c r="V138" s="21">
        <v>0</v>
      </c>
      <c r="W138" s="47">
        <v>0</v>
      </c>
      <c r="X138" s="20">
        <v>0</v>
      </c>
      <c r="Y138" s="21">
        <v>0</v>
      </c>
    </row>
    <row r="139" spans="1:25" ht="13">
      <c r="A139" s="2" t="s">
        <v>282</v>
      </c>
      <c r="B139" s="2" t="s">
        <v>148</v>
      </c>
      <c r="C139" s="89" t="s">
        <v>297</v>
      </c>
      <c r="D139" s="129" t="s">
        <v>303</v>
      </c>
      <c r="E139" s="19">
        <v>3306.2</v>
      </c>
      <c r="F139" s="20">
        <v>800.9</v>
      </c>
      <c r="G139" s="21">
        <v>4107.1000000000004</v>
      </c>
      <c r="H139" s="19">
        <v>2166.5</v>
      </c>
      <c r="I139" s="20">
        <v>282.5</v>
      </c>
      <c r="J139" s="21">
        <v>2449</v>
      </c>
      <c r="K139" s="19">
        <v>2330.85</v>
      </c>
      <c r="L139" s="20">
        <v>1173.45</v>
      </c>
      <c r="M139" s="21">
        <v>3504.3</v>
      </c>
      <c r="N139" s="19">
        <v>1481.4</v>
      </c>
      <c r="O139" s="20">
        <v>391.9</v>
      </c>
      <c r="P139" s="21">
        <v>1873.3</v>
      </c>
      <c r="Q139" s="19">
        <v>1026.7</v>
      </c>
      <c r="R139" s="20">
        <v>246.85</v>
      </c>
      <c r="S139" s="21">
        <v>1273.55</v>
      </c>
      <c r="T139" s="19">
        <v>979.05</v>
      </c>
      <c r="U139" s="20">
        <v>216.15</v>
      </c>
      <c r="V139" s="21">
        <v>1195.2</v>
      </c>
      <c r="W139" s="47">
        <v>11290.7</v>
      </c>
      <c r="X139" s="20">
        <v>3111.75</v>
      </c>
      <c r="Y139" s="21">
        <v>14402.45</v>
      </c>
    </row>
    <row r="140" spans="1:25" ht="13">
      <c r="A140" s="2" t="s">
        <v>282</v>
      </c>
      <c r="B140" s="2" t="s">
        <v>149</v>
      </c>
      <c r="C140" s="89" t="s">
        <v>297</v>
      </c>
      <c r="D140" s="129" t="s">
        <v>303</v>
      </c>
      <c r="E140" s="19">
        <v>3245.15</v>
      </c>
      <c r="F140" s="20">
        <v>2855.75</v>
      </c>
      <c r="G140" s="21">
        <v>6100.9</v>
      </c>
      <c r="H140" s="19">
        <v>1244.2</v>
      </c>
      <c r="I140" s="20">
        <v>459.1</v>
      </c>
      <c r="J140" s="21">
        <v>1703.3</v>
      </c>
      <c r="K140" s="19">
        <v>1529.1</v>
      </c>
      <c r="L140" s="20">
        <v>1933.6</v>
      </c>
      <c r="M140" s="21">
        <v>3462.7</v>
      </c>
      <c r="N140" s="19">
        <v>455.4</v>
      </c>
      <c r="O140" s="20">
        <v>915.5</v>
      </c>
      <c r="P140" s="21">
        <v>1370.9</v>
      </c>
      <c r="Q140" s="19">
        <v>682.4</v>
      </c>
      <c r="R140" s="20">
        <v>454.2</v>
      </c>
      <c r="S140" s="21">
        <v>1136.5999999999999</v>
      </c>
      <c r="T140" s="19">
        <v>456.65</v>
      </c>
      <c r="U140" s="20">
        <v>484.25</v>
      </c>
      <c r="V140" s="21">
        <v>940.9</v>
      </c>
      <c r="W140" s="47">
        <v>7612.9</v>
      </c>
      <c r="X140" s="20">
        <v>7102.4</v>
      </c>
      <c r="Y140" s="21">
        <v>14715.3</v>
      </c>
    </row>
    <row r="141" spans="1:25" ht="13">
      <c r="A141" s="2" t="s">
        <v>282</v>
      </c>
      <c r="B141" s="2" t="s">
        <v>150</v>
      </c>
      <c r="C141" s="89" t="s">
        <v>297</v>
      </c>
      <c r="D141" s="129" t="s">
        <v>302</v>
      </c>
      <c r="E141" s="19">
        <v>0</v>
      </c>
      <c r="F141" s="20">
        <v>0</v>
      </c>
      <c r="G141" s="21">
        <v>0</v>
      </c>
      <c r="H141" s="19">
        <v>1594.62</v>
      </c>
      <c r="I141" s="20">
        <v>2130.5700000000002</v>
      </c>
      <c r="J141" s="21">
        <v>3725.19</v>
      </c>
      <c r="K141" s="19">
        <v>4105.62</v>
      </c>
      <c r="L141" s="20">
        <v>3204.99</v>
      </c>
      <c r="M141" s="21">
        <v>7310.61</v>
      </c>
      <c r="N141" s="19">
        <v>1506.96</v>
      </c>
      <c r="O141" s="20">
        <v>1482.93</v>
      </c>
      <c r="P141" s="21">
        <v>2989.89</v>
      </c>
      <c r="Q141" s="19">
        <v>2246.4</v>
      </c>
      <c r="R141" s="20">
        <v>1185.93</v>
      </c>
      <c r="S141" s="21">
        <v>3432.33</v>
      </c>
      <c r="T141" s="19">
        <v>2321.73</v>
      </c>
      <c r="U141" s="20">
        <v>2224.17</v>
      </c>
      <c r="V141" s="21">
        <v>4545.8999999999996</v>
      </c>
      <c r="W141" s="47">
        <v>11775.33</v>
      </c>
      <c r="X141" s="20">
        <v>10228.59</v>
      </c>
      <c r="Y141" s="21">
        <v>22003.919999999998</v>
      </c>
    </row>
    <row r="142" spans="1:25" ht="13">
      <c r="A142" s="2" t="s">
        <v>282</v>
      </c>
      <c r="B142" s="2" t="s">
        <v>151</v>
      </c>
      <c r="C142" s="89" t="s">
        <v>297</v>
      </c>
      <c r="D142" s="129" t="s">
        <v>302</v>
      </c>
      <c r="E142" s="19">
        <v>3803.22</v>
      </c>
      <c r="F142" s="20">
        <v>2676.42</v>
      </c>
      <c r="G142" s="21">
        <v>6479.64</v>
      </c>
      <c r="H142" s="19">
        <v>365.94</v>
      </c>
      <c r="I142" s="20">
        <v>348.75</v>
      </c>
      <c r="J142" s="21">
        <v>714.69</v>
      </c>
      <c r="K142" s="19">
        <v>6167.7</v>
      </c>
      <c r="L142" s="20">
        <v>440.19</v>
      </c>
      <c r="M142" s="21">
        <v>6607.89</v>
      </c>
      <c r="N142" s="19">
        <v>10254.24</v>
      </c>
      <c r="O142" s="20">
        <v>452.25</v>
      </c>
      <c r="P142" s="21">
        <v>10706.49</v>
      </c>
      <c r="Q142" s="19">
        <v>8171.91</v>
      </c>
      <c r="R142" s="20">
        <v>117</v>
      </c>
      <c r="S142" s="21">
        <v>8288.91</v>
      </c>
      <c r="T142" s="19">
        <v>22172.58</v>
      </c>
      <c r="U142" s="20">
        <v>57.6</v>
      </c>
      <c r="V142" s="21">
        <v>22230.18</v>
      </c>
      <c r="W142" s="47">
        <v>50935.59</v>
      </c>
      <c r="X142" s="20">
        <v>4092.21</v>
      </c>
      <c r="Y142" s="21">
        <v>55027.8</v>
      </c>
    </row>
    <row r="143" spans="1:25" ht="13">
      <c r="A143" s="2" t="s">
        <v>282</v>
      </c>
      <c r="B143" s="2" t="s">
        <v>152</v>
      </c>
      <c r="C143" s="89" t="s">
        <v>297</v>
      </c>
      <c r="D143" s="129" t="s">
        <v>302</v>
      </c>
      <c r="E143" s="19">
        <v>3596.67</v>
      </c>
      <c r="F143" s="20">
        <v>3465.9</v>
      </c>
      <c r="G143" s="21">
        <v>7062.57</v>
      </c>
      <c r="H143" s="19">
        <v>2298.42</v>
      </c>
      <c r="I143" s="20">
        <v>2778.93</v>
      </c>
      <c r="J143" s="21">
        <v>5077.3500000000004</v>
      </c>
      <c r="K143" s="19">
        <v>4861.71</v>
      </c>
      <c r="L143" s="20">
        <v>3694.59</v>
      </c>
      <c r="M143" s="21">
        <v>8556.2999999999993</v>
      </c>
      <c r="N143" s="19">
        <v>2133.63</v>
      </c>
      <c r="O143" s="20">
        <v>2476.2600000000002</v>
      </c>
      <c r="P143" s="21">
        <v>4609.8900000000003</v>
      </c>
      <c r="Q143" s="19">
        <v>1172.3399999999999</v>
      </c>
      <c r="R143" s="20">
        <v>1158.48</v>
      </c>
      <c r="S143" s="21">
        <v>2330.8200000000002</v>
      </c>
      <c r="T143" s="19">
        <v>2371.0500000000002</v>
      </c>
      <c r="U143" s="20">
        <v>2424.06</v>
      </c>
      <c r="V143" s="21">
        <v>4795.1099999999997</v>
      </c>
      <c r="W143" s="47">
        <v>16433.82</v>
      </c>
      <c r="X143" s="20">
        <v>15998.22</v>
      </c>
      <c r="Y143" s="21">
        <v>32432.04</v>
      </c>
    </row>
    <row r="144" spans="1:25" ht="13">
      <c r="A144" s="2" t="s">
        <v>282</v>
      </c>
      <c r="B144" s="2" t="s">
        <v>153</v>
      </c>
      <c r="C144" s="89" t="s">
        <v>297</v>
      </c>
      <c r="D144" s="129" t="s">
        <v>302</v>
      </c>
      <c r="E144" s="19">
        <v>226.44</v>
      </c>
      <c r="F144" s="20">
        <v>152.28</v>
      </c>
      <c r="G144" s="21">
        <v>378.72</v>
      </c>
      <c r="H144" s="19">
        <v>4316.04</v>
      </c>
      <c r="I144" s="20">
        <v>2173.23</v>
      </c>
      <c r="J144" s="21">
        <v>6489.27</v>
      </c>
      <c r="K144" s="19">
        <v>6162.03</v>
      </c>
      <c r="L144" s="20">
        <v>2841.21</v>
      </c>
      <c r="M144" s="21">
        <v>9003.24</v>
      </c>
      <c r="N144" s="19">
        <v>2725.47</v>
      </c>
      <c r="O144" s="20">
        <v>2247.48</v>
      </c>
      <c r="P144" s="21">
        <v>4972.95</v>
      </c>
      <c r="Q144" s="19">
        <v>2494.89</v>
      </c>
      <c r="R144" s="20">
        <v>1612.35</v>
      </c>
      <c r="S144" s="21">
        <v>4107.24</v>
      </c>
      <c r="T144" s="19">
        <v>3276</v>
      </c>
      <c r="U144" s="20">
        <v>2701.8</v>
      </c>
      <c r="V144" s="21">
        <v>5977.8</v>
      </c>
      <c r="W144" s="47">
        <v>19200.87</v>
      </c>
      <c r="X144" s="20">
        <v>11728.35</v>
      </c>
      <c r="Y144" s="21">
        <v>30929.22</v>
      </c>
    </row>
    <row r="145" spans="1:25" ht="13">
      <c r="A145" s="2" t="s">
        <v>282</v>
      </c>
      <c r="B145" s="2" t="s">
        <v>154</v>
      </c>
      <c r="C145" s="89" t="s">
        <v>297</v>
      </c>
      <c r="D145" s="129" t="s">
        <v>298</v>
      </c>
      <c r="E145" s="19">
        <v>6944.67</v>
      </c>
      <c r="F145" s="20">
        <v>4173.03</v>
      </c>
      <c r="G145" s="21">
        <v>11117.7</v>
      </c>
      <c r="H145" s="19">
        <v>12032.01</v>
      </c>
      <c r="I145" s="20">
        <v>4086.63</v>
      </c>
      <c r="J145" s="21">
        <v>16118.64</v>
      </c>
      <c r="K145" s="19">
        <v>8383.59</v>
      </c>
      <c r="L145" s="20">
        <v>4609.3500000000004</v>
      </c>
      <c r="M145" s="21">
        <v>12992.94</v>
      </c>
      <c r="N145" s="19">
        <v>7648.83</v>
      </c>
      <c r="O145" s="20">
        <v>2996.01</v>
      </c>
      <c r="P145" s="21">
        <v>10644.84</v>
      </c>
      <c r="Q145" s="19">
        <v>9781.83</v>
      </c>
      <c r="R145" s="20">
        <v>2070.63</v>
      </c>
      <c r="S145" s="21">
        <v>11852.46</v>
      </c>
      <c r="T145" s="19">
        <v>15563.16</v>
      </c>
      <c r="U145" s="20">
        <v>2962.35</v>
      </c>
      <c r="V145" s="21">
        <v>18525.509999999998</v>
      </c>
      <c r="W145" s="47">
        <v>60354.09</v>
      </c>
      <c r="X145" s="20">
        <v>20898</v>
      </c>
      <c r="Y145" s="21">
        <v>81252.09</v>
      </c>
    </row>
    <row r="146" spans="1:25" ht="13">
      <c r="A146" s="2" t="s">
        <v>282</v>
      </c>
      <c r="B146" s="2" t="s">
        <v>155</v>
      </c>
      <c r="C146" s="89" t="s">
        <v>297</v>
      </c>
      <c r="D146" s="129" t="s">
        <v>298</v>
      </c>
      <c r="E146" s="19">
        <v>1550.25</v>
      </c>
      <c r="F146" s="20">
        <v>830.61</v>
      </c>
      <c r="G146" s="21">
        <v>2380.86</v>
      </c>
      <c r="H146" s="19">
        <v>11973.69</v>
      </c>
      <c r="I146" s="20">
        <v>4203.8100000000004</v>
      </c>
      <c r="J146" s="21">
        <v>16177.5</v>
      </c>
      <c r="K146" s="19">
        <v>8556.93</v>
      </c>
      <c r="L146" s="20">
        <v>4345.1099999999997</v>
      </c>
      <c r="M146" s="21">
        <v>12902.04</v>
      </c>
      <c r="N146" s="19">
        <v>6849.72</v>
      </c>
      <c r="O146" s="20">
        <v>4458.0600000000004</v>
      </c>
      <c r="P146" s="21">
        <v>11307.78</v>
      </c>
      <c r="Q146" s="19">
        <v>11888.19</v>
      </c>
      <c r="R146" s="20">
        <v>3764.43</v>
      </c>
      <c r="S146" s="21">
        <v>15652.62</v>
      </c>
      <c r="T146" s="19">
        <v>13807.53</v>
      </c>
      <c r="U146" s="20">
        <v>4057.74</v>
      </c>
      <c r="V146" s="21">
        <v>17865.27</v>
      </c>
      <c r="W146" s="47">
        <v>54626.31</v>
      </c>
      <c r="X146" s="20">
        <v>21659.759999999998</v>
      </c>
      <c r="Y146" s="21">
        <v>76286.070000000007</v>
      </c>
    </row>
    <row r="147" spans="1:25" ht="13">
      <c r="A147" s="2" t="s">
        <v>282</v>
      </c>
      <c r="B147" s="2" t="s">
        <v>156</v>
      </c>
      <c r="C147" s="89" t="s">
        <v>297</v>
      </c>
      <c r="D147" s="129" t="s">
        <v>298</v>
      </c>
      <c r="E147" s="19">
        <v>8174.52</v>
      </c>
      <c r="F147" s="20">
        <v>6091.11</v>
      </c>
      <c r="G147" s="21">
        <v>14265.63</v>
      </c>
      <c r="H147" s="19">
        <v>9525.24</v>
      </c>
      <c r="I147" s="20">
        <v>4637.43</v>
      </c>
      <c r="J147" s="21">
        <v>14162.67</v>
      </c>
      <c r="K147" s="19">
        <v>3179.97</v>
      </c>
      <c r="L147" s="20">
        <v>4364.01</v>
      </c>
      <c r="M147" s="21">
        <v>7543.98</v>
      </c>
      <c r="N147" s="19">
        <v>5559.75</v>
      </c>
      <c r="O147" s="20">
        <v>3707.73</v>
      </c>
      <c r="P147" s="21">
        <v>9267.48</v>
      </c>
      <c r="Q147" s="19">
        <v>7021.08</v>
      </c>
      <c r="R147" s="20">
        <v>3557.61</v>
      </c>
      <c r="S147" s="21">
        <v>10578.69</v>
      </c>
      <c r="T147" s="19">
        <v>11157.12</v>
      </c>
      <c r="U147" s="20">
        <v>4706.6400000000003</v>
      </c>
      <c r="V147" s="21">
        <v>15863.76</v>
      </c>
      <c r="W147" s="47">
        <v>44617.68</v>
      </c>
      <c r="X147" s="20">
        <v>27064.53</v>
      </c>
      <c r="Y147" s="21">
        <v>71682.210000000006</v>
      </c>
    </row>
    <row r="148" spans="1:25" ht="13">
      <c r="A148" s="2" t="s">
        <v>282</v>
      </c>
      <c r="B148" s="2" t="s">
        <v>157</v>
      </c>
      <c r="C148" s="89" t="s">
        <v>297</v>
      </c>
      <c r="D148" s="129" t="s">
        <v>298</v>
      </c>
      <c r="E148" s="19">
        <v>7980.21</v>
      </c>
      <c r="F148" s="20">
        <v>3791.52</v>
      </c>
      <c r="G148" s="21">
        <v>11771.73</v>
      </c>
      <c r="H148" s="19">
        <v>9893.07</v>
      </c>
      <c r="I148" s="20">
        <v>3601.89</v>
      </c>
      <c r="J148" s="21">
        <v>13494.96</v>
      </c>
      <c r="K148" s="19">
        <v>7763.22</v>
      </c>
      <c r="L148" s="20">
        <v>4125.42</v>
      </c>
      <c r="M148" s="21">
        <v>11888.64</v>
      </c>
      <c r="N148" s="19">
        <v>6793.47</v>
      </c>
      <c r="O148" s="20">
        <v>3139.02</v>
      </c>
      <c r="P148" s="21">
        <v>9932.49</v>
      </c>
      <c r="Q148" s="19">
        <v>11200.86</v>
      </c>
      <c r="R148" s="20">
        <v>3449.34</v>
      </c>
      <c r="S148" s="21">
        <v>14650.2</v>
      </c>
      <c r="T148" s="19">
        <v>2951.01</v>
      </c>
      <c r="U148" s="20">
        <v>964.26</v>
      </c>
      <c r="V148" s="21">
        <v>3915.27</v>
      </c>
      <c r="W148" s="47">
        <v>46581.84</v>
      </c>
      <c r="X148" s="20">
        <v>19071.45</v>
      </c>
      <c r="Y148" s="21">
        <v>65653.289999999994</v>
      </c>
    </row>
    <row r="149" spans="1:25" ht="13">
      <c r="A149" s="2" t="s">
        <v>282</v>
      </c>
      <c r="B149" s="2" t="s">
        <v>158</v>
      </c>
      <c r="C149" s="89" t="s">
        <v>297</v>
      </c>
      <c r="D149" s="129" t="s">
        <v>302</v>
      </c>
      <c r="E149" s="19">
        <v>2.5299999999999998</v>
      </c>
      <c r="F149" s="20">
        <v>71.12</v>
      </c>
      <c r="G149" s="21">
        <v>73.650000000000006</v>
      </c>
      <c r="H149" s="19">
        <v>0.01</v>
      </c>
      <c r="I149" s="20">
        <v>13.99</v>
      </c>
      <c r="J149" s="21">
        <v>14</v>
      </c>
      <c r="K149" s="19">
        <v>4.4000000000000004</v>
      </c>
      <c r="L149" s="20">
        <v>10.69</v>
      </c>
      <c r="M149" s="21">
        <v>15.09</v>
      </c>
      <c r="N149" s="19">
        <v>8.81</v>
      </c>
      <c r="O149" s="20">
        <v>6.38</v>
      </c>
      <c r="P149" s="21">
        <v>15.19</v>
      </c>
      <c r="Q149" s="19">
        <v>0.23</v>
      </c>
      <c r="R149" s="20">
        <v>1.38</v>
      </c>
      <c r="S149" s="21">
        <v>1.61</v>
      </c>
      <c r="T149" s="19">
        <v>201.48</v>
      </c>
      <c r="U149" s="20">
        <v>41</v>
      </c>
      <c r="V149" s="21">
        <v>242.48</v>
      </c>
      <c r="W149" s="47">
        <v>217.46</v>
      </c>
      <c r="X149" s="20">
        <v>144.56</v>
      </c>
      <c r="Y149" s="21">
        <v>362.02</v>
      </c>
    </row>
    <row r="150" spans="1:25" ht="13">
      <c r="A150" s="2" t="s">
        <v>282</v>
      </c>
      <c r="B150" s="2" t="s">
        <v>159</v>
      </c>
      <c r="C150" s="89" t="s">
        <v>297</v>
      </c>
      <c r="D150" s="129" t="s">
        <v>302</v>
      </c>
      <c r="E150" s="19">
        <v>35.03</v>
      </c>
      <c r="F150" s="20">
        <v>34.549999999999997</v>
      </c>
      <c r="G150" s="21">
        <v>69.58</v>
      </c>
      <c r="H150" s="19">
        <v>4.7300000000000004</v>
      </c>
      <c r="I150" s="20">
        <v>1.01</v>
      </c>
      <c r="J150" s="21">
        <v>5.74</v>
      </c>
      <c r="K150" s="19">
        <v>22.88</v>
      </c>
      <c r="L150" s="20">
        <v>4.08</v>
      </c>
      <c r="M150" s="21">
        <v>26.96</v>
      </c>
      <c r="N150" s="19">
        <v>1.82</v>
      </c>
      <c r="O150" s="20">
        <v>9.76</v>
      </c>
      <c r="P150" s="21">
        <v>11.58</v>
      </c>
      <c r="Q150" s="19">
        <v>0.01</v>
      </c>
      <c r="R150" s="20">
        <v>1.01</v>
      </c>
      <c r="S150" s="21">
        <v>1.02</v>
      </c>
      <c r="T150" s="19">
        <v>210.47</v>
      </c>
      <c r="U150" s="20">
        <v>1.66</v>
      </c>
      <c r="V150" s="21">
        <v>212.13</v>
      </c>
      <c r="W150" s="47">
        <v>274.94</v>
      </c>
      <c r="X150" s="20">
        <v>52.07</v>
      </c>
      <c r="Y150" s="21">
        <v>327.01</v>
      </c>
    </row>
    <row r="151" spans="1:25" ht="13">
      <c r="A151" s="2" t="s">
        <v>283</v>
      </c>
      <c r="B151" s="2" t="s">
        <v>160</v>
      </c>
      <c r="C151" s="89" t="s">
        <v>297</v>
      </c>
      <c r="D151" s="129" t="s">
        <v>303</v>
      </c>
      <c r="E151" s="19">
        <v>1063.6099999999999</v>
      </c>
      <c r="F151" s="20">
        <v>114.48</v>
      </c>
      <c r="G151" s="21">
        <v>1178.0899999999999</v>
      </c>
      <c r="H151" s="19">
        <v>1324.17</v>
      </c>
      <c r="I151" s="20">
        <v>107.29</v>
      </c>
      <c r="J151" s="21">
        <v>1431.46</v>
      </c>
      <c r="K151" s="19">
        <v>1514.07</v>
      </c>
      <c r="L151" s="20">
        <v>501.14</v>
      </c>
      <c r="M151" s="21">
        <v>2015.21</v>
      </c>
      <c r="N151" s="19">
        <v>1220.57</v>
      </c>
      <c r="O151" s="20">
        <v>7.47</v>
      </c>
      <c r="P151" s="21">
        <v>1228.04</v>
      </c>
      <c r="Q151" s="19">
        <v>892.94</v>
      </c>
      <c r="R151" s="20">
        <v>56.2</v>
      </c>
      <c r="S151" s="21">
        <v>949.14</v>
      </c>
      <c r="T151" s="19">
        <v>13.18</v>
      </c>
      <c r="U151" s="20">
        <v>0</v>
      </c>
      <c r="V151" s="21">
        <v>13.18</v>
      </c>
      <c r="W151" s="47">
        <v>6028.54</v>
      </c>
      <c r="X151" s="20">
        <v>786.58</v>
      </c>
      <c r="Y151" s="21">
        <v>6815.12</v>
      </c>
    </row>
    <row r="152" spans="1:25" ht="13">
      <c r="A152" s="2" t="s">
        <v>284</v>
      </c>
      <c r="B152" s="2" t="s">
        <v>161</v>
      </c>
      <c r="C152" s="89" t="s">
        <v>297</v>
      </c>
      <c r="D152" s="129" t="s">
        <v>303</v>
      </c>
      <c r="E152" s="19">
        <v>10225.040000000001</v>
      </c>
      <c r="F152" s="20">
        <v>1879.47</v>
      </c>
      <c r="G152" s="21">
        <v>12104.51</v>
      </c>
      <c r="H152" s="19">
        <v>21584.07</v>
      </c>
      <c r="I152" s="20">
        <v>6273.59</v>
      </c>
      <c r="J152" s="21">
        <v>27857.66</v>
      </c>
      <c r="K152" s="19">
        <v>17101.13</v>
      </c>
      <c r="L152" s="20">
        <v>4248.8599999999997</v>
      </c>
      <c r="M152" s="21">
        <v>21349.99</v>
      </c>
      <c r="N152" s="19">
        <v>22563.5</v>
      </c>
      <c r="O152" s="20">
        <v>3740.99</v>
      </c>
      <c r="P152" s="21">
        <v>26304.49</v>
      </c>
      <c r="Q152" s="19">
        <v>16024.5</v>
      </c>
      <c r="R152" s="20">
        <v>5043.74</v>
      </c>
      <c r="S152" s="21">
        <v>21068.240000000002</v>
      </c>
      <c r="T152" s="19">
        <v>17890.34</v>
      </c>
      <c r="U152" s="20">
        <v>3076.52</v>
      </c>
      <c r="V152" s="21">
        <v>20966.86</v>
      </c>
      <c r="W152" s="47">
        <v>105388.58</v>
      </c>
      <c r="X152" s="20">
        <v>24263.17</v>
      </c>
      <c r="Y152" s="21">
        <v>129651.75</v>
      </c>
    </row>
    <row r="153" spans="1:25" ht="13">
      <c r="A153" s="2" t="s">
        <v>285</v>
      </c>
      <c r="B153" s="2" t="s">
        <v>162</v>
      </c>
      <c r="C153" s="89" t="s">
        <v>297</v>
      </c>
      <c r="D153" s="129" t="s">
        <v>298</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row>
    <row r="154" spans="1:25" ht="13">
      <c r="A154" s="2" t="s">
        <v>285</v>
      </c>
      <c r="B154" s="2" t="s">
        <v>163</v>
      </c>
      <c r="C154" s="89" t="s">
        <v>297</v>
      </c>
      <c r="D154" s="129" t="s">
        <v>298</v>
      </c>
      <c r="E154" s="19">
        <v>4148.3</v>
      </c>
      <c r="F154" s="20">
        <v>4839.7</v>
      </c>
      <c r="G154" s="21">
        <v>8988</v>
      </c>
      <c r="H154" s="19">
        <v>3359.2</v>
      </c>
      <c r="I154" s="20">
        <v>4322.6000000000004</v>
      </c>
      <c r="J154" s="21">
        <v>7681.8</v>
      </c>
      <c r="K154" s="19">
        <v>6131.75</v>
      </c>
      <c r="L154" s="20">
        <v>4838.5</v>
      </c>
      <c r="M154" s="21">
        <v>10970.25</v>
      </c>
      <c r="N154" s="19">
        <v>5445.35</v>
      </c>
      <c r="O154" s="20">
        <v>4790.45</v>
      </c>
      <c r="P154" s="21">
        <v>10235.799999999999</v>
      </c>
      <c r="Q154" s="19">
        <v>7798.15</v>
      </c>
      <c r="R154" s="20">
        <v>3983.1</v>
      </c>
      <c r="S154" s="21">
        <v>11781.25</v>
      </c>
      <c r="T154" s="19">
        <v>2835.3</v>
      </c>
      <c r="U154" s="20">
        <v>3155.9</v>
      </c>
      <c r="V154" s="21">
        <v>5991.2</v>
      </c>
      <c r="W154" s="47">
        <v>29718.05</v>
      </c>
      <c r="X154" s="20">
        <v>25930.25</v>
      </c>
      <c r="Y154" s="21">
        <v>55648.3</v>
      </c>
    </row>
    <row r="155" spans="1:25" ht="13">
      <c r="A155" s="2" t="s">
        <v>285</v>
      </c>
      <c r="B155" s="2" t="s">
        <v>164</v>
      </c>
      <c r="C155" s="89" t="s">
        <v>297</v>
      </c>
      <c r="D155" s="129" t="s">
        <v>298</v>
      </c>
      <c r="E155" s="19">
        <v>0</v>
      </c>
      <c r="F155" s="20">
        <v>3.06</v>
      </c>
      <c r="G155" s="21">
        <v>3.06</v>
      </c>
      <c r="H155" s="19">
        <v>0</v>
      </c>
      <c r="I155" s="20">
        <v>2.62</v>
      </c>
      <c r="J155" s="21">
        <v>2.62</v>
      </c>
      <c r="K155" s="19">
        <v>0</v>
      </c>
      <c r="L155" s="20">
        <v>0</v>
      </c>
      <c r="M155" s="21">
        <v>0</v>
      </c>
      <c r="N155" s="19">
        <v>0</v>
      </c>
      <c r="O155" s="20">
        <v>0</v>
      </c>
      <c r="P155" s="21">
        <v>0</v>
      </c>
      <c r="Q155" s="19">
        <v>0</v>
      </c>
      <c r="R155" s="20">
        <v>0</v>
      </c>
      <c r="S155" s="21">
        <v>0</v>
      </c>
      <c r="T155" s="19">
        <v>0</v>
      </c>
      <c r="U155" s="20">
        <v>0</v>
      </c>
      <c r="V155" s="21">
        <v>0</v>
      </c>
      <c r="W155" s="47">
        <v>0</v>
      </c>
      <c r="X155" s="20">
        <v>5.68</v>
      </c>
      <c r="Y155" s="21">
        <v>5.68</v>
      </c>
    </row>
    <row r="156" spans="1:25" ht="13">
      <c r="A156" s="2" t="s">
        <v>285</v>
      </c>
      <c r="B156" s="2" t="s">
        <v>165</v>
      </c>
      <c r="C156" s="89" t="s">
        <v>297</v>
      </c>
      <c r="D156" s="129" t="s">
        <v>298</v>
      </c>
      <c r="E156" s="19">
        <v>5090.25</v>
      </c>
      <c r="F156" s="20">
        <v>4762.2700000000004</v>
      </c>
      <c r="G156" s="21">
        <v>9852.52</v>
      </c>
      <c r="H156" s="19">
        <v>4345.5</v>
      </c>
      <c r="I156" s="20">
        <v>4140.01</v>
      </c>
      <c r="J156" s="21">
        <v>8485.51</v>
      </c>
      <c r="K156" s="19">
        <v>6654.5</v>
      </c>
      <c r="L156" s="20">
        <v>5382.1</v>
      </c>
      <c r="M156" s="21">
        <v>12036.6</v>
      </c>
      <c r="N156" s="19">
        <v>7145.35</v>
      </c>
      <c r="O156" s="20">
        <v>4390.2</v>
      </c>
      <c r="P156" s="21">
        <v>11535.55</v>
      </c>
      <c r="Q156" s="19">
        <v>5192.45</v>
      </c>
      <c r="R156" s="20">
        <v>2864.4</v>
      </c>
      <c r="S156" s="21">
        <v>8056.85</v>
      </c>
      <c r="T156" s="19">
        <v>4157.3</v>
      </c>
      <c r="U156" s="20">
        <v>3512.8</v>
      </c>
      <c r="V156" s="21">
        <v>7670.1</v>
      </c>
      <c r="W156" s="47">
        <v>32585.35</v>
      </c>
      <c r="X156" s="20">
        <v>25051.78</v>
      </c>
      <c r="Y156" s="21">
        <v>57637.13</v>
      </c>
    </row>
    <row r="157" spans="1:25" ht="13">
      <c r="A157" s="2" t="s">
        <v>286</v>
      </c>
      <c r="B157" s="2" t="s">
        <v>166</v>
      </c>
      <c r="C157" s="89" t="s">
        <v>297</v>
      </c>
      <c r="D157" s="129" t="s">
        <v>303</v>
      </c>
      <c r="E157" s="19">
        <v>5543.95</v>
      </c>
      <c r="F157" s="20">
        <v>291.7</v>
      </c>
      <c r="G157" s="21">
        <v>5835.65</v>
      </c>
      <c r="H157" s="19">
        <v>3071.05</v>
      </c>
      <c r="I157" s="20">
        <v>502.65</v>
      </c>
      <c r="J157" s="21">
        <v>3573.7</v>
      </c>
      <c r="K157" s="19">
        <v>4067.5</v>
      </c>
      <c r="L157" s="20">
        <v>462.4</v>
      </c>
      <c r="M157" s="21">
        <v>4529.8999999999996</v>
      </c>
      <c r="N157" s="19">
        <v>4645.6499999999996</v>
      </c>
      <c r="O157" s="20">
        <v>440.42</v>
      </c>
      <c r="P157" s="21">
        <v>5086.07</v>
      </c>
      <c r="Q157" s="19">
        <v>2722.1</v>
      </c>
      <c r="R157" s="20">
        <v>245.58</v>
      </c>
      <c r="S157" s="21">
        <v>2967.68</v>
      </c>
      <c r="T157" s="19">
        <v>5025.6000000000004</v>
      </c>
      <c r="U157" s="20">
        <v>16.34</v>
      </c>
      <c r="V157" s="21">
        <v>5041.9399999999996</v>
      </c>
      <c r="W157" s="47">
        <v>25075.85</v>
      </c>
      <c r="X157" s="20">
        <v>1959.09</v>
      </c>
      <c r="Y157" s="21">
        <v>27034.94</v>
      </c>
    </row>
    <row r="158" spans="1:25" ht="13">
      <c r="A158" s="2" t="s">
        <v>286</v>
      </c>
      <c r="B158" s="2" t="s">
        <v>167</v>
      </c>
      <c r="C158" s="89" t="s">
        <v>297</v>
      </c>
      <c r="D158" s="129" t="s">
        <v>303</v>
      </c>
      <c r="E158" s="19">
        <v>4214.3999999999996</v>
      </c>
      <c r="F158" s="20">
        <v>3658.1</v>
      </c>
      <c r="G158" s="21">
        <v>7872.5</v>
      </c>
      <c r="H158" s="19">
        <v>4547.5</v>
      </c>
      <c r="I158" s="20">
        <v>2572.5500000000002</v>
      </c>
      <c r="J158" s="21">
        <v>7120.05</v>
      </c>
      <c r="K158" s="19">
        <v>4227.7</v>
      </c>
      <c r="L158" s="20">
        <v>3884.75</v>
      </c>
      <c r="M158" s="21">
        <v>8112.45</v>
      </c>
      <c r="N158" s="19">
        <v>4751</v>
      </c>
      <c r="O158" s="20">
        <v>3934.75</v>
      </c>
      <c r="P158" s="21">
        <v>8685.75</v>
      </c>
      <c r="Q158" s="19">
        <v>4085.1</v>
      </c>
      <c r="R158" s="20">
        <v>3946.3</v>
      </c>
      <c r="S158" s="21">
        <v>8031.4</v>
      </c>
      <c r="T158" s="19">
        <v>3595.45</v>
      </c>
      <c r="U158" s="20">
        <v>4004.85</v>
      </c>
      <c r="V158" s="21">
        <v>7600.3</v>
      </c>
      <c r="W158" s="47">
        <v>25421.15</v>
      </c>
      <c r="X158" s="20">
        <v>22001.3</v>
      </c>
      <c r="Y158" s="21">
        <v>47422.45</v>
      </c>
    </row>
    <row r="159" spans="1:25" ht="13">
      <c r="A159" s="2" t="s">
        <v>286</v>
      </c>
      <c r="B159" s="2" t="s">
        <v>168</v>
      </c>
      <c r="C159" s="89" t="s">
        <v>297</v>
      </c>
      <c r="D159" s="129" t="s">
        <v>303</v>
      </c>
      <c r="E159" s="19">
        <v>4694.8</v>
      </c>
      <c r="F159" s="20">
        <v>625.5</v>
      </c>
      <c r="G159" s="21">
        <v>5320.3</v>
      </c>
      <c r="H159" s="19">
        <v>4163.95</v>
      </c>
      <c r="I159" s="20">
        <v>665.02</v>
      </c>
      <c r="J159" s="21">
        <v>4828.97</v>
      </c>
      <c r="K159" s="19">
        <v>6612.6</v>
      </c>
      <c r="L159" s="20">
        <v>1270.3800000000001</v>
      </c>
      <c r="M159" s="21">
        <v>7882.98</v>
      </c>
      <c r="N159" s="19">
        <v>5031.5</v>
      </c>
      <c r="O159" s="20">
        <v>1025.4100000000001</v>
      </c>
      <c r="P159" s="21">
        <v>6056.91</v>
      </c>
      <c r="Q159" s="19">
        <v>4035.65</v>
      </c>
      <c r="R159" s="20">
        <v>227.22</v>
      </c>
      <c r="S159" s="21">
        <v>4262.87</v>
      </c>
      <c r="T159" s="19">
        <v>5552.5</v>
      </c>
      <c r="U159" s="20">
        <v>196.33</v>
      </c>
      <c r="V159" s="21">
        <v>5748.83</v>
      </c>
      <c r="W159" s="47">
        <v>30091</v>
      </c>
      <c r="X159" s="20">
        <v>4009.86</v>
      </c>
      <c r="Y159" s="21">
        <v>34100.86</v>
      </c>
    </row>
    <row r="160" spans="1:25" ht="13">
      <c r="A160" s="2" t="s">
        <v>287</v>
      </c>
      <c r="B160" s="2" t="s">
        <v>169</v>
      </c>
      <c r="C160" s="89" t="s">
        <v>297</v>
      </c>
      <c r="D160" s="129" t="s">
        <v>302</v>
      </c>
      <c r="E160" s="19">
        <v>5713.8</v>
      </c>
      <c r="F160" s="20">
        <v>3453.7</v>
      </c>
      <c r="G160" s="21">
        <v>9167.5</v>
      </c>
      <c r="H160" s="19">
        <v>5898.9</v>
      </c>
      <c r="I160" s="20">
        <v>3294.8</v>
      </c>
      <c r="J160" s="21">
        <v>9193.7000000000007</v>
      </c>
      <c r="K160" s="19">
        <v>3951.8</v>
      </c>
      <c r="L160" s="20">
        <v>2603.4</v>
      </c>
      <c r="M160" s="21">
        <v>6555.2</v>
      </c>
      <c r="N160" s="19">
        <v>5154.3</v>
      </c>
      <c r="O160" s="20">
        <v>3381.2</v>
      </c>
      <c r="P160" s="21">
        <v>8535.5</v>
      </c>
      <c r="Q160" s="19">
        <v>3787.9</v>
      </c>
      <c r="R160" s="20">
        <v>3072.7</v>
      </c>
      <c r="S160" s="21">
        <v>6860.6</v>
      </c>
      <c r="T160" s="19">
        <v>3658</v>
      </c>
      <c r="U160" s="20">
        <v>2407.6999999999998</v>
      </c>
      <c r="V160" s="21">
        <v>6065.7</v>
      </c>
      <c r="W160" s="47">
        <v>28164.7</v>
      </c>
      <c r="X160" s="20">
        <v>18213.5</v>
      </c>
      <c r="Y160" s="21">
        <v>46378.2</v>
      </c>
    </row>
    <row r="161" spans="1:25" ht="13">
      <c r="A161" s="2" t="s">
        <v>288</v>
      </c>
      <c r="B161" s="2" t="s">
        <v>170</v>
      </c>
      <c r="C161" s="89" t="s">
        <v>297</v>
      </c>
      <c r="D161" s="129" t="s">
        <v>302</v>
      </c>
      <c r="E161" s="19">
        <v>12281.22</v>
      </c>
      <c r="F161" s="20">
        <v>4942.76</v>
      </c>
      <c r="G161" s="21">
        <v>17223.98</v>
      </c>
      <c r="H161" s="19">
        <v>9254.66</v>
      </c>
      <c r="I161" s="20">
        <v>4435.97</v>
      </c>
      <c r="J161" s="21">
        <v>13690.63</v>
      </c>
      <c r="K161" s="19">
        <v>4293.2700000000004</v>
      </c>
      <c r="L161" s="20">
        <v>3220.43</v>
      </c>
      <c r="M161" s="21">
        <v>7513.7</v>
      </c>
      <c r="N161" s="19">
        <v>7112.88</v>
      </c>
      <c r="O161" s="20">
        <v>3748.14</v>
      </c>
      <c r="P161" s="21">
        <v>10861.02</v>
      </c>
      <c r="Q161" s="19">
        <v>16396.16</v>
      </c>
      <c r="R161" s="20">
        <v>3236.09</v>
      </c>
      <c r="S161" s="21">
        <v>19632.25</v>
      </c>
      <c r="T161" s="19">
        <v>18778.64</v>
      </c>
      <c r="U161" s="20">
        <v>4389.12</v>
      </c>
      <c r="V161" s="21">
        <v>23167.759999999998</v>
      </c>
      <c r="W161" s="47">
        <v>68116.83</v>
      </c>
      <c r="X161" s="20">
        <v>23972.51</v>
      </c>
      <c r="Y161" s="21">
        <v>92089.34</v>
      </c>
    </row>
    <row r="162" spans="1:25" ht="13">
      <c r="A162" s="2" t="s">
        <v>288</v>
      </c>
      <c r="B162" s="2" t="s">
        <v>171</v>
      </c>
      <c r="C162" s="89" t="s">
        <v>297</v>
      </c>
      <c r="D162" s="129" t="s">
        <v>302</v>
      </c>
      <c r="E162" s="19">
        <v>8713.14</v>
      </c>
      <c r="F162" s="20">
        <v>1987.3</v>
      </c>
      <c r="G162" s="21">
        <v>10700.44</v>
      </c>
      <c r="H162" s="19">
        <v>7841.06</v>
      </c>
      <c r="I162" s="20">
        <v>2078.7399999999998</v>
      </c>
      <c r="J162" s="21">
        <v>9919.7999999999993</v>
      </c>
      <c r="K162" s="19">
        <v>7395.73</v>
      </c>
      <c r="L162" s="20">
        <v>1261.8399999999999</v>
      </c>
      <c r="M162" s="21">
        <v>8657.57</v>
      </c>
      <c r="N162" s="19">
        <v>12019.74</v>
      </c>
      <c r="O162" s="20">
        <v>1205.28</v>
      </c>
      <c r="P162" s="21">
        <v>13225.02</v>
      </c>
      <c r="Q162" s="19">
        <v>10022.1</v>
      </c>
      <c r="R162" s="20">
        <v>2004.13</v>
      </c>
      <c r="S162" s="21">
        <v>12026.23</v>
      </c>
      <c r="T162" s="19">
        <v>3326.75</v>
      </c>
      <c r="U162" s="20">
        <v>413.08</v>
      </c>
      <c r="V162" s="21">
        <v>3739.83</v>
      </c>
      <c r="W162" s="47">
        <v>49318.52</v>
      </c>
      <c r="X162" s="20">
        <v>8950.3700000000008</v>
      </c>
      <c r="Y162" s="21">
        <v>58268.89</v>
      </c>
    </row>
    <row r="163" spans="1:25" ht="13">
      <c r="A163" s="2" t="s">
        <v>289</v>
      </c>
      <c r="B163" s="2" t="s">
        <v>172</v>
      </c>
      <c r="C163" s="89" t="s">
        <v>297</v>
      </c>
      <c r="D163" s="129" t="s">
        <v>303</v>
      </c>
      <c r="E163" s="19">
        <v>81</v>
      </c>
      <c r="F163" s="20">
        <v>7208.4</v>
      </c>
      <c r="G163" s="21">
        <v>7289.4</v>
      </c>
      <c r="H163" s="19">
        <v>88.2</v>
      </c>
      <c r="I163" s="20">
        <v>4859.1000000000004</v>
      </c>
      <c r="J163" s="21">
        <v>4947.3</v>
      </c>
      <c r="K163" s="19">
        <v>87.4</v>
      </c>
      <c r="L163" s="20">
        <v>3953.4</v>
      </c>
      <c r="M163" s="21">
        <v>4040.8</v>
      </c>
      <c r="N163" s="19">
        <v>50.2</v>
      </c>
      <c r="O163" s="20">
        <v>3911.5</v>
      </c>
      <c r="P163" s="21">
        <v>3961.7</v>
      </c>
      <c r="Q163" s="19">
        <v>65.5</v>
      </c>
      <c r="R163" s="20">
        <v>4861</v>
      </c>
      <c r="S163" s="21">
        <v>4926.5</v>
      </c>
      <c r="T163" s="19">
        <v>34.700000000000003</v>
      </c>
      <c r="U163" s="20">
        <v>3742.5</v>
      </c>
      <c r="V163" s="21">
        <v>3777.2</v>
      </c>
      <c r="W163" s="47">
        <v>407</v>
      </c>
      <c r="X163" s="20">
        <v>28535.9</v>
      </c>
      <c r="Y163" s="21">
        <v>28942.9</v>
      </c>
    </row>
    <row r="164" spans="1:25" ht="13">
      <c r="A164" s="2" t="s">
        <v>290</v>
      </c>
      <c r="B164" s="2" t="s">
        <v>173</v>
      </c>
      <c r="C164" s="89" t="s">
        <v>297</v>
      </c>
      <c r="D164" s="129" t="s">
        <v>298</v>
      </c>
      <c r="E164" s="19">
        <v>14225.25</v>
      </c>
      <c r="F164" s="20">
        <v>13869.45</v>
      </c>
      <c r="G164" s="21">
        <v>28094.7</v>
      </c>
      <c r="H164" s="19">
        <v>11249.6</v>
      </c>
      <c r="I164" s="20">
        <v>9611.0499999999993</v>
      </c>
      <c r="J164" s="21">
        <v>20860.650000000001</v>
      </c>
      <c r="K164" s="19">
        <v>9861.7999999999993</v>
      </c>
      <c r="L164" s="20">
        <v>8304.75</v>
      </c>
      <c r="M164" s="21">
        <v>18166.55</v>
      </c>
      <c r="N164" s="19">
        <v>8640.75</v>
      </c>
      <c r="O164" s="20">
        <v>7689.15</v>
      </c>
      <c r="P164" s="21">
        <v>16329.9</v>
      </c>
      <c r="Q164" s="19">
        <v>0.45</v>
      </c>
      <c r="R164" s="20">
        <v>0</v>
      </c>
      <c r="S164" s="21">
        <v>0.45</v>
      </c>
      <c r="T164" s="19">
        <v>5598.75</v>
      </c>
      <c r="U164" s="20">
        <v>7307.4</v>
      </c>
      <c r="V164" s="21">
        <v>12906.15</v>
      </c>
      <c r="W164" s="47">
        <v>49576.6</v>
      </c>
      <c r="X164" s="20">
        <v>46781.8</v>
      </c>
      <c r="Y164" s="21">
        <v>96358.399999999994</v>
      </c>
    </row>
    <row r="165" spans="1:25" ht="13">
      <c r="A165" s="2" t="s">
        <v>291</v>
      </c>
      <c r="B165" s="2" t="s">
        <v>174</v>
      </c>
      <c r="C165" s="89" t="s">
        <v>297</v>
      </c>
      <c r="D165" s="129" t="s">
        <v>304</v>
      </c>
      <c r="E165" s="19">
        <v>328.14</v>
      </c>
      <c r="F165" s="20">
        <v>4.5</v>
      </c>
      <c r="G165" s="21">
        <v>332.64</v>
      </c>
      <c r="H165" s="19">
        <v>2.5299999999999998</v>
      </c>
      <c r="I165" s="20">
        <v>10.45</v>
      </c>
      <c r="J165" s="21">
        <v>12.98</v>
      </c>
      <c r="K165" s="19">
        <v>443.16</v>
      </c>
      <c r="L165" s="20">
        <v>6.19</v>
      </c>
      <c r="M165" s="21">
        <v>449.35</v>
      </c>
      <c r="N165" s="19">
        <v>417.32</v>
      </c>
      <c r="O165" s="20">
        <v>0.11</v>
      </c>
      <c r="P165" s="21">
        <v>417.43</v>
      </c>
      <c r="Q165" s="19">
        <v>114.46</v>
      </c>
      <c r="R165" s="20">
        <v>8.89</v>
      </c>
      <c r="S165" s="21">
        <v>123.35</v>
      </c>
      <c r="T165" s="19">
        <v>5.64</v>
      </c>
      <c r="U165" s="20">
        <v>3.78</v>
      </c>
      <c r="V165" s="21">
        <v>9.42</v>
      </c>
      <c r="W165" s="47">
        <v>1311.25</v>
      </c>
      <c r="X165" s="20">
        <v>33.92</v>
      </c>
      <c r="Y165" s="21">
        <v>1345.17</v>
      </c>
    </row>
    <row r="166" spans="1:25" ht="13">
      <c r="A166" s="2" t="s">
        <v>291</v>
      </c>
      <c r="B166" s="2" t="s">
        <v>175</v>
      </c>
      <c r="C166" s="89" t="s">
        <v>297</v>
      </c>
      <c r="D166" s="129" t="s">
        <v>304</v>
      </c>
      <c r="E166" s="19">
        <v>3.85</v>
      </c>
      <c r="F166" s="20">
        <v>0.74</v>
      </c>
      <c r="G166" s="21">
        <v>4.59</v>
      </c>
      <c r="H166" s="19">
        <v>0.2</v>
      </c>
      <c r="I166" s="20">
        <v>3.71</v>
      </c>
      <c r="J166" s="21">
        <v>3.91</v>
      </c>
      <c r="K166" s="19">
        <v>0</v>
      </c>
      <c r="L166" s="20">
        <v>0</v>
      </c>
      <c r="M166" s="21">
        <v>0</v>
      </c>
      <c r="N166" s="19">
        <v>0</v>
      </c>
      <c r="O166" s="20">
        <v>0</v>
      </c>
      <c r="P166" s="21">
        <v>0</v>
      </c>
      <c r="Q166" s="19">
        <v>0</v>
      </c>
      <c r="R166" s="20">
        <v>0</v>
      </c>
      <c r="S166" s="21">
        <v>0</v>
      </c>
      <c r="T166" s="19">
        <v>0</v>
      </c>
      <c r="U166" s="20">
        <v>0</v>
      </c>
      <c r="V166" s="21">
        <v>0</v>
      </c>
      <c r="W166" s="47">
        <v>4.05</v>
      </c>
      <c r="X166" s="20">
        <v>4.45</v>
      </c>
      <c r="Y166" s="21">
        <v>8.5</v>
      </c>
    </row>
    <row r="167" spans="1:25" ht="13">
      <c r="A167" s="2" t="s">
        <v>291</v>
      </c>
      <c r="B167" s="2" t="s">
        <v>176</v>
      </c>
      <c r="C167" s="89" t="s">
        <v>297</v>
      </c>
      <c r="D167" s="129" t="s">
        <v>304</v>
      </c>
      <c r="E167" s="19">
        <v>120.42</v>
      </c>
      <c r="F167" s="20">
        <v>55.28</v>
      </c>
      <c r="G167" s="21">
        <v>175.7</v>
      </c>
      <c r="H167" s="19">
        <v>0.04</v>
      </c>
      <c r="I167" s="20">
        <v>127.14</v>
      </c>
      <c r="J167" s="21">
        <v>127.18</v>
      </c>
      <c r="K167" s="19">
        <v>0.01</v>
      </c>
      <c r="L167" s="20">
        <v>78.81</v>
      </c>
      <c r="M167" s="21">
        <v>78.819999999999993</v>
      </c>
      <c r="N167" s="19">
        <v>82.6</v>
      </c>
      <c r="O167" s="20">
        <v>47.35</v>
      </c>
      <c r="P167" s="21">
        <v>129.94999999999999</v>
      </c>
      <c r="Q167" s="19">
        <v>0</v>
      </c>
      <c r="R167" s="20">
        <v>89.73</v>
      </c>
      <c r="S167" s="21">
        <v>89.73</v>
      </c>
      <c r="T167" s="19">
        <v>0.02</v>
      </c>
      <c r="U167" s="20">
        <v>65.22</v>
      </c>
      <c r="V167" s="21">
        <v>65.239999999999995</v>
      </c>
      <c r="W167" s="47">
        <v>203.09</v>
      </c>
      <c r="X167" s="20">
        <v>463.53</v>
      </c>
      <c r="Y167" s="21">
        <v>666.62</v>
      </c>
    </row>
    <row r="168" spans="1:25" ht="13">
      <c r="A168" s="2" t="s">
        <v>291</v>
      </c>
      <c r="B168" s="2" t="s">
        <v>177</v>
      </c>
      <c r="C168" s="89" t="s">
        <v>297</v>
      </c>
      <c r="D168" s="129" t="s">
        <v>303</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row>
    <row r="169" spans="1:25" ht="13">
      <c r="A169" s="2" t="s">
        <v>291</v>
      </c>
      <c r="B169" s="2" t="s">
        <v>178</v>
      </c>
      <c r="C169" s="89" t="s">
        <v>297</v>
      </c>
      <c r="D169" s="129" t="s">
        <v>304</v>
      </c>
      <c r="E169" s="19">
        <v>0.85</v>
      </c>
      <c r="F169" s="20">
        <v>475.28</v>
      </c>
      <c r="G169" s="21">
        <v>476.13</v>
      </c>
      <c r="H169" s="19">
        <v>0.18</v>
      </c>
      <c r="I169" s="20">
        <v>558.25</v>
      </c>
      <c r="J169" s="21">
        <v>558.42999999999995</v>
      </c>
      <c r="K169" s="19">
        <v>19.22</v>
      </c>
      <c r="L169" s="20">
        <v>241.24</v>
      </c>
      <c r="M169" s="21">
        <v>260.45999999999998</v>
      </c>
      <c r="N169" s="19">
        <v>0.04</v>
      </c>
      <c r="O169" s="20">
        <v>399.57</v>
      </c>
      <c r="P169" s="21">
        <v>399.61</v>
      </c>
      <c r="Q169" s="19">
        <v>1.82</v>
      </c>
      <c r="R169" s="20">
        <v>349.58</v>
      </c>
      <c r="S169" s="21">
        <v>351.4</v>
      </c>
      <c r="T169" s="19">
        <v>3.17</v>
      </c>
      <c r="U169" s="20">
        <v>406.04</v>
      </c>
      <c r="V169" s="21">
        <v>409.21</v>
      </c>
      <c r="W169" s="47">
        <v>25.28</v>
      </c>
      <c r="X169" s="20">
        <v>2429.96</v>
      </c>
      <c r="Y169" s="21">
        <v>2455.2399999999998</v>
      </c>
    </row>
    <row r="170" spans="1:25" ht="13">
      <c r="A170" s="2" t="s">
        <v>291</v>
      </c>
      <c r="B170" s="2" t="s">
        <v>179</v>
      </c>
      <c r="C170" s="89" t="s">
        <v>297</v>
      </c>
      <c r="D170" s="129" t="s">
        <v>304</v>
      </c>
      <c r="E170" s="19">
        <v>2.46</v>
      </c>
      <c r="F170" s="20">
        <v>52.96</v>
      </c>
      <c r="G170" s="21">
        <v>55.42</v>
      </c>
      <c r="H170" s="19">
        <v>1.73</v>
      </c>
      <c r="I170" s="20">
        <v>124.8</v>
      </c>
      <c r="J170" s="21">
        <v>126.53</v>
      </c>
      <c r="K170" s="19">
        <v>0.48</v>
      </c>
      <c r="L170" s="20">
        <v>27.8</v>
      </c>
      <c r="M170" s="21">
        <v>28.28</v>
      </c>
      <c r="N170" s="19">
        <v>1.05</v>
      </c>
      <c r="O170" s="20">
        <v>55.56</v>
      </c>
      <c r="P170" s="21">
        <v>56.61</v>
      </c>
      <c r="Q170" s="19">
        <v>1.36</v>
      </c>
      <c r="R170" s="20">
        <v>109.46</v>
      </c>
      <c r="S170" s="21">
        <v>110.82</v>
      </c>
      <c r="T170" s="19">
        <v>1.1100000000000001</v>
      </c>
      <c r="U170" s="20">
        <v>65.37</v>
      </c>
      <c r="V170" s="21">
        <v>66.48</v>
      </c>
      <c r="W170" s="47">
        <v>8.19</v>
      </c>
      <c r="X170" s="20">
        <v>435.95</v>
      </c>
      <c r="Y170" s="21">
        <v>444.14</v>
      </c>
    </row>
    <row r="171" spans="1:25" ht="13">
      <c r="A171" s="2" t="s">
        <v>291</v>
      </c>
      <c r="B171" s="2" t="s">
        <v>180</v>
      </c>
      <c r="C171" s="89" t="s">
        <v>297</v>
      </c>
      <c r="D171" s="129" t="s">
        <v>304</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row>
    <row r="172" spans="1:25" ht="13">
      <c r="A172" s="2" t="s">
        <v>291</v>
      </c>
      <c r="B172" s="2" t="s">
        <v>181</v>
      </c>
      <c r="C172" s="89" t="s">
        <v>297</v>
      </c>
      <c r="D172" s="129" t="s">
        <v>304</v>
      </c>
      <c r="E172" s="19">
        <v>507.67</v>
      </c>
      <c r="F172" s="20">
        <v>4.0999999999999996</v>
      </c>
      <c r="G172" s="21">
        <v>511.77</v>
      </c>
      <c r="H172" s="19">
        <v>6.92</v>
      </c>
      <c r="I172" s="20">
        <v>5</v>
      </c>
      <c r="J172" s="21">
        <v>11.92</v>
      </c>
      <c r="K172" s="19">
        <v>30.97</v>
      </c>
      <c r="L172" s="20">
        <v>5.42</v>
      </c>
      <c r="M172" s="21">
        <v>36.39</v>
      </c>
      <c r="N172" s="19">
        <v>19.64</v>
      </c>
      <c r="O172" s="20">
        <v>6.05</v>
      </c>
      <c r="P172" s="21">
        <v>25.69</v>
      </c>
      <c r="Q172" s="19">
        <v>48.69</v>
      </c>
      <c r="R172" s="20">
        <v>6.32</v>
      </c>
      <c r="S172" s="21">
        <v>55.01</v>
      </c>
      <c r="T172" s="19">
        <v>27.41</v>
      </c>
      <c r="U172" s="20">
        <v>4.66</v>
      </c>
      <c r="V172" s="21">
        <v>32.07</v>
      </c>
      <c r="W172" s="47">
        <v>641.29999999999995</v>
      </c>
      <c r="X172" s="20">
        <v>31.55</v>
      </c>
      <c r="Y172" s="21">
        <v>672.85</v>
      </c>
    </row>
    <row r="173" spans="1:25" ht="13">
      <c r="A173" s="2" t="s">
        <v>291</v>
      </c>
      <c r="B173" s="2" t="s">
        <v>182</v>
      </c>
      <c r="C173" s="89" t="s">
        <v>297</v>
      </c>
      <c r="D173" s="129" t="s">
        <v>304</v>
      </c>
      <c r="E173" s="19">
        <v>12.97</v>
      </c>
      <c r="F173" s="20">
        <v>48.35</v>
      </c>
      <c r="G173" s="21">
        <v>61.32</v>
      </c>
      <c r="H173" s="19">
        <v>21.62</v>
      </c>
      <c r="I173" s="20">
        <v>92.22</v>
      </c>
      <c r="J173" s="21">
        <v>113.84</v>
      </c>
      <c r="K173" s="19">
        <v>1.64</v>
      </c>
      <c r="L173" s="20">
        <v>14.15</v>
      </c>
      <c r="M173" s="21">
        <v>15.79</v>
      </c>
      <c r="N173" s="19">
        <v>9.5399999999999991</v>
      </c>
      <c r="O173" s="20">
        <v>45.7</v>
      </c>
      <c r="P173" s="21">
        <v>55.24</v>
      </c>
      <c r="Q173" s="19">
        <v>14.76</v>
      </c>
      <c r="R173" s="20">
        <v>74.92</v>
      </c>
      <c r="S173" s="21">
        <v>89.68</v>
      </c>
      <c r="T173" s="19">
        <v>5.48</v>
      </c>
      <c r="U173" s="20">
        <v>48.07</v>
      </c>
      <c r="V173" s="21">
        <v>53.55</v>
      </c>
      <c r="W173" s="47">
        <v>66.010000000000005</v>
      </c>
      <c r="X173" s="20">
        <v>323.41000000000003</v>
      </c>
      <c r="Y173" s="21">
        <v>389.42</v>
      </c>
    </row>
    <row r="174" spans="1:25" ht="13">
      <c r="A174" s="2" t="s">
        <v>291</v>
      </c>
      <c r="B174" s="2" t="s">
        <v>183</v>
      </c>
      <c r="C174" s="89" t="s">
        <v>297</v>
      </c>
      <c r="D174" s="129" t="s">
        <v>304</v>
      </c>
      <c r="E174" s="19">
        <v>1.27</v>
      </c>
      <c r="F174" s="20">
        <v>11.87</v>
      </c>
      <c r="G174" s="21">
        <v>13.14</v>
      </c>
      <c r="H174" s="19">
        <v>12.61</v>
      </c>
      <c r="I174" s="20">
        <v>91.25</v>
      </c>
      <c r="J174" s="21">
        <v>103.86</v>
      </c>
      <c r="K174" s="19">
        <v>1.85</v>
      </c>
      <c r="L174" s="20">
        <v>13.77</v>
      </c>
      <c r="M174" s="21">
        <v>15.62</v>
      </c>
      <c r="N174" s="19">
        <v>6.84</v>
      </c>
      <c r="O174" s="20">
        <v>56.53</v>
      </c>
      <c r="P174" s="21">
        <v>63.37</v>
      </c>
      <c r="Q174" s="19">
        <v>9.57</v>
      </c>
      <c r="R174" s="20">
        <v>79.95</v>
      </c>
      <c r="S174" s="21">
        <v>89.52</v>
      </c>
      <c r="T174" s="19">
        <v>4.83</v>
      </c>
      <c r="U174" s="20">
        <v>44.3</v>
      </c>
      <c r="V174" s="21">
        <v>49.13</v>
      </c>
      <c r="W174" s="47">
        <v>36.97</v>
      </c>
      <c r="X174" s="20">
        <v>297.67</v>
      </c>
      <c r="Y174" s="21">
        <v>334.64</v>
      </c>
    </row>
    <row r="175" spans="1:25" ht="13">
      <c r="A175" s="2" t="s">
        <v>291</v>
      </c>
      <c r="B175" s="2" t="s">
        <v>184</v>
      </c>
      <c r="C175" s="89" t="s">
        <v>297</v>
      </c>
      <c r="D175" s="129" t="s">
        <v>304</v>
      </c>
      <c r="E175" s="19">
        <v>8.7200000000000006</v>
      </c>
      <c r="F175" s="20">
        <v>51.39</v>
      </c>
      <c r="G175" s="21">
        <v>60.11</v>
      </c>
      <c r="H175" s="19">
        <v>14.54</v>
      </c>
      <c r="I175" s="20">
        <v>85.95</v>
      </c>
      <c r="J175" s="21">
        <v>100.49</v>
      </c>
      <c r="K175" s="19">
        <v>1.67</v>
      </c>
      <c r="L175" s="20">
        <v>11.83</v>
      </c>
      <c r="M175" s="21">
        <v>13.5</v>
      </c>
      <c r="N175" s="19">
        <v>9.0399999999999991</v>
      </c>
      <c r="O175" s="20">
        <v>46.7</v>
      </c>
      <c r="P175" s="21">
        <v>55.74</v>
      </c>
      <c r="Q175" s="19">
        <v>12.36</v>
      </c>
      <c r="R175" s="20">
        <v>76.19</v>
      </c>
      <c r="S175" s="21">
        <v>88.55</v>
      </c>
      <c r="T175" s="19">
        <v>6.72</v>
      </c>
      <c r="U175" s="20">
        <v>38.93</v>
      </c>
      <c r="V175" s="21">
        <v>45.65</v>
      </c>
      <c r="W175" s="47">
        <v>53.05</v>
      </c>
      <c r="X175" s="20">
        <v>310.99</v>
      </c>
      <c r="Y175" s="21">
        <v>364.04</v>
      </c>
    </row>
    <row r="176" spans="1:25" ht="13">
      <c r="A176" s="2" t="s">
        <v>291</v>
      </c>
      <c r="B176" s="2" t="s">
        <v>185</v>
      </c>
      <c r="C176" s="89" t="s">
        <v>297</v>
      </c>
      <c r="D176" s="129" t="s">
        <v>304</v>
      </c>
      <c r="E176" s="19">
        <v>842.36</v>
      </c>
      <c r="F176" s="20">
        <v>14.48</v>
      </c>
      <c r="G176" s="21">
        <v>856.84</v>
      </c>
      <c r="H176" s="19">
        <v>184.44</v>
      </c>
      <c r="I176" s="20">
        <v>31.79</v>
      </c>
      <c r="J176" s="21">
        <v>216.23</v>
      </c>
      <c r="K176" s="19">
        <v>32.21</v>
      </c>
      <c r="L176" s="20">
        <v>1.29</v>
      </c>
      <c r="M176" s="21">
        <v>33.5</v>
      </c>
      <c r="N176" s="19">
        <v>19.61</v>
      </c>
      <c r="O176" s="20">
        <v>12.92</v>
      </c>
      <c r="P176" s="21">
        <v>32.53</v>
      </c>
      <c r="Q176" s="19">
        <v>316.88</v>
      </c>
      <c r="R176" s="20">
        <v>8.77</v>
      </c>
      <c r="S176" s="21">
        <v>325.64999999999998</v>
      </c>
      <c r="T176" s="19">
        <v>267.13</v>
      </c>
      <c r="U176" s="20">
        <v>3.23</v>
      </c>
      <c r="V176" s="21">
        <v>270.36</v>
      </c>
      <c r="W176" s="47">
        <v>1662.63</v>
      </c>
      <c r="X176" s="20">
        <v>72.48</v>
      </c>
      <c r="Y176" s="21">
        <v>1735.11</v>
      </c>
    </row>
    <row r="177" spans="1:25" ht="13">
      <c r="A177" s="2" t="s">
        <v>291</v>
      </c>
      <c r="B177" s="2" t="s">
        <v>186</v>
      </c>
      <c r="C177" s="89" t="s">
        <v>297</v>
      </c>
      <c r="D177" s="129" t="s">
        <v>304</v>
      </c>
      <c r="E177" s="19">
        <v>0</v>
      </c>
      <c r="F177" s="20">
        <v>0</v>
      </c>
      <c r="G177" s="21">
        <v>0</v>
      </c>
      <c r="H177" s="19">
        <v>0.1</v>
      </c>
      <c r="I177" s="20">
        <v>0</v>
      </c>
      <c r="J177" s="21">
        <v>0.1</v>
      </c>
      <c r="K177" s="19">
        <v>0</v>
      </c>
      <c r="L177" s="20">
        <v>0</v>
      </c>
      <c r="M177" s="21">
        <v>0</v>
      </c>
      <c r="N177" s="19">
        <v>5.76</v>
      </c>
      <c r="O177" s="20">
        <v>1.33</v>
      </c>
      <c r="P177" s="21">
        <v>7.09</v>
      </c>
      <c r="Q177" s="19">
        <v>26.23</v>
      </c>
      <c r="R177" s="20">
        <v>7.32</v>
      </c>
      <c r="S177" s="21">
        <v>33.549999999999997</v>
      </c>
      <c r="T177" s="19">
        <v>0</v>
      </c>
      <c r="U177" s="20">
        <v>0</v>
      </c>
      <c r="V177" s="21">
        <v>0</v>
      </c>
      <c r="W177" s="47">
        <v>32.090000000000003</v>
      </c>
      <c r="X177" s="20">
        <v>8.65</v>
      </c>
      <c r="Y177" s="21">
        <v>40.74</v>
      </c>
    </row>
    <row r="178" spans="1:25" ht="13">
      <c r="A178" s="2" t="s">
        <v>291</v>
      </c>
      <c r="B178" s="2" t="s">
        <v>187</v>
      </c>
      <c r="C178" s="89" t="s">
        <v>297</v>
      </c>
      <c r="D178" s="129" t="s">
        <v>304</v>
      </c>
      <c r="E178" s="19">
        <v>10</v>
      </c>
      <c r="F178" s="20">
        <v>489.49</v>
      </c>
      <c r="G178" s="21">
        <v>499.49</v>
      </c>
      <c r="H178" s="19">
        <v>126.43</v>
      </c>
      <c r="I178" s="20">
        <v>311.76</v>
      </c>
      <c r="J178" s="21">
        <v>438.19</v>
      </c>
      <c r="K178" s="19">
        <v>5.36</v>
      </c>
      <c r="L178" s="20">
        <v>131.44</v>
      </c>
      <c r="M178" s="21">
        <v>136.80000000000001</v>
      </c>
      <c r="N178" s="19">
        <v>2.4300000000000002</v>
      </c>
      <c r="O178" s="20">
        <v>448.37</v>
      </c>
      <c r="P178" s="21">
        <v>450.8</v>
      </c>
      <c r="Q178" s="19">
        <v>23.82</v>
      </c>
      <c r="R178" s="20">
        <v>431.53</v>
      </c>
      <c r="S178" s="21">
        <v>455.35</v>
      </c>
      <c r="T178" s="19">
        <v>138.31</v>
      </c>
      <c r="U178" s="20">
        <v>213.19</v>
      </c>
      <c r="V178" s="21">
        <v>351.5</v>
      </c>
      <c r="W178" s="47">
        <v>306.35000000000002</v>
      </c>
      <c r="X178" s="20">
        <v>2025.78</v>
      </c>
      <c r="Y178" s="21">
        <v>2332.13</v>
      </c>
    </row>
    <row r="179" spans="1:25" ht="13">
      <c r="A179" s="2" t="s">
        <v>291</v>
      </c>
      <c r="B179" s="2" t="s">
        <v>188</v>
      </c>
      <c r="C179" s="89" t="s">
        <v>297</v>
      </c>
      <c r="D179" s="129" t="s">
        <v>304</v>
      </c>
      <c r="E179" s="19">
        <v>871.75</v>
      </c>
      <c r="F179" s="20">
        <v>665.96</v>
      </c>
      <c r="G179" s="21">
        <v>1537.71</v>
      </c>
      <c r="H179" s="19">
        <v>637.16</v>
      </c>
      <c r="I179" s="20">
        <v>491.15</v>
      </c>
      <c r="J179" s="21">
        <v>1128.31</v>
      </c>
      <c r="K179" s="19">
        <v>652.28</v>
      </c>
      <c r="L179" s="20">
        <v>458.9</v>
      </c>
      <c r="M179" s="21">
        <v>1111.18</v>
      </c>
      <c r="N179" s="19">
        <v>625.52</v>
      </c>
      <c r="O179" s="20">
        <v>15.56</v>
      </c>
      <c r="P179" s="21">
        <v>641.08000000000004</v>
      </c>
      <c r="Q179" s="19">
        <v>344.95</v>
      </c>
      <c r="R179" s="20">
        <v>52.28</v>
      </c>
      <c r="S179" s="21">
        <v>397.23</v>
      </c>
      <c r="T179" s="19">
        <v>0</v>
      </c>
      <c r="U179" s="20">
        <v>0</v>
      </c>
      <c r="V179" s="21">
        <v>0</v>
      </c>
      <c r="W179" s="47">
        <v>3131.66</v>
      </c>
      <c r="X179" s="20">
        <v>1683.85</v>
      </c>
      <c r="Y179" s="21">
        <v>4815.51</v>
      </c>
    </row>
    <row r="180" spans="1:25" ht="13">
      <c r="A180" s="2" t="s">
        <v>291</v>
      </c>
      <c r="B180" s="2" t="s">
        <v>189</v>
      </c>
      <c r="C180" s="89" t="s">
        <v>297</v>
      </c>
      <c r="D180" s="129" t="s">
        <v>304</v>
      </c>
      <c r="E180" s="19">
        <v>91.09</v>
      </c>
      <c r="F180" s="20">
        <v>5.6</v>
      </c>
      <c r="G180" s="21">
        <v>96.69</v>
      </c>
      <c r="H180" s="19">
        <v>95.06</v>
      </c>
      <c r="I180" s="20">
        <v>4.83</v>
      </c>
      <c r="J180" s="21">
        <v>99.89</v>
      </c>
      <c r="K180" s="19">
        <v>15.07</v>
      </c>
      <c r="L180" s="20">
        <v>4.46</v>
      </c>
      <c r="M180" s="21">
        <v>19.53</v>
      </c>
      <c r="N180" s="19">
        <v>62.43</v>
      </c>
      <c r="O180" s="20">
        <v>12.56</v>
      </c>
      <c r="P180" s="21">
        <v>74.989999999999995</v>
      </c>
      <c r="Q180" s="19">
        <v>77.37</v>
      </c>
      <c r="R180" s="20">
        <v>6.6</v>
      </c>
      <c r="S180" s="21">
        <v>83.97</v>
      </c>
      <c r="T180" s="19">
        <v>88.78</v>
      </c>
      <c r="U180" s="20">
        <v>3.63</v>
      </c>
      <c r="V180" s="21">
        <v>92.41</v>
      </c>
      <c r="W180" s="47">
        <v>429.8</v>
      </c>
      <c r="X180" s="20">
        <v>37.68</v>
      </c>
      <c r="Y180" s="21">
        <v>467.48</v>
      </c>
    </row>
    <row r="181" spans="1:25" ht="13">
      <c r="A181" s="2" t="s">
        <v>291</v>
      </c>
      <c r="B181" s="2" t="s">
        <v>190</v>
      </c>
      <c r="C181" s="89" t="s">
        <v>297</v>
      </c>
      <c r="D181" s="129" t="s">
        <v>304</v>
      </c>
      <c r="E181" s="19">
        <v>177.08</v>
      </c>
      <c r="F181" s="20">
        <v>224.86</v>
      </c>
      <c r="G181" s="21">
        <v>401.94</v>
      </c>
      <c r="H181" s="19">
        <v>345.18</v>
      </c>
      <c r="I181" s="20">
        <v>1393.73</v>
      </c>
      <c r="J181" s="21">
        <v>1738.91</v>
      </c>
      <c r="K181" s="19">
        <v>253.86</v>
      </c>
      <c r="L181" s="20">
        <v>1087.8</v>
      </c>
      <c r="M181" s="21">
        <v>1341.66</v>
      </c>
      <c r="N181" s="19">
        <v>466.68</v>
      </c>
      <c r="O181" s="20">
        <v>660.67</v>
      </c>
      <c r="P181" s="21">
        <v>1127.3499999999999</v>
      </c>
      <c r="Q181" s="19">
        <v>1837.98</v>
      </c>
      <c r="R181" s="20">
        <v>709.29</v>
      </c>
      <c r="S181" s="21">
        <v>2547.27</v>
      </c>
      <c r="T181" s="19">
        <v>3190.64</v>
      </c>
      <c r="U181" s="20">
        <v>829.91</v>
      </c>
      <c r="V181" s="21">
        <v>4020.55</v>
      </c>
      <c r="W181" s="47">
        <v>6271.42</v>
      </c>
      <c r="X181" s="20">
        <v>4906.26</v>
      </c>
      <c r="Y181" s="21">
        <v>11177.68</v>
      </c>
    </row>
    <row r="182" spans="1:25" ht="13">
      <c r="A182" s="2" t="s">
        <v>291</v>
      </c>
      <c r="B182" s="2" t="s">
        <v>191</v>
      </c>
      <c r="C182" s="89" t="s">
        <v>297</v>
      </c>
      <c r="D182" s="129" t="s">
        <v>304</v>
      </c>
      <c r="E182" s="19">
        <v>1521.01</v>
      </c>
      <c r="F182" s="20">
        <v>545.89</v>
      </c>
      <c r="G182" s="21">
        <v>2066.9</v>
      </c>
      <c r="H182" s="19">
        <v>1843.36</v>
      </c>
      <c r="I182" s="20">
        <v>2163.2600000000002</v>
      </c>
      <c r="J182" s="21">
        <v>4006.62</v>
      </c>
      <c r="K182" s="19">
        <v>3712.86</v>
      </c>
      <c r="L182" s="20">
        <v>1881.34</v>
      </c>
      <c r="M182" s="21">
        <v>5594.2</v>
      </c>
      <c r="N182" s="19">
        <v>3959.16</v>
      </c>
      <c r="O182" s="20">
        <v>854.22</v>
      </c>
      <c r="P182" s="21">
        <v>4813.38</v>
      </c>
      <c r="Q182" s="19">
        <v>3799.47</v>
      </c>
      <c r="R182" s="20">
        <v>713.09</v>
      </c>
      <c r="S182" s="21">
        <v>4512.5600000000004</v>
      </c>
      <c r="T182" s="19">
        <v>8984.2900000000009</v>
      </c>
      <c r="U182" s="20">
        <v>619.78</v>
      </c>
      <c r="V182" s="21">
        <v>9604.07</v>
      </c>
      <c r="W182" s="47">
        <v>23820.15</v>
      </c>
      <c r="X182" s="20">
        <v>6777.58</v>
      </c>
      <c r="Y182" s="21">
        <v>30597.73</v>
      </c>
    </row>
    <row r="183" spans="1:25" ht="13">
      <c r="A183" s="2" t="s">
        <v>291</v>
      </c>
      <c r="B183" s="2" t="s">
        <v>192</v>
      </c>
      <c r="C183" s="89" t="s">
        <v>297</v>
      </c>
      <c r="D183" s="129" t="s">
        <v>304</v>
      </c>
      <c r="E183" s="19">
        <v>19.739999999999998</v>
      </c>
      <c r="F183" s="20">
        <v>10.07</v>
      </c>
      <c r="G183" s="21">
        <v>29.81</v>
      </c>
      <c r="H183" s="19">
        <v>23.13</v>
      </c>
      <c r="I183" s="20">
        <v>17.55</v>
      </c>
      <c r="J183" s="21">
        <v>40.68</v>
      </c>
      <c r="K183" s="19">
        <v>7.79</v>
      </c>
      <c r="L183" s="20">
        <v>11.01</v>
      </c>
      <c r="M183" s="21">
        <v>18.8</v>
      </c>
      <c r="N183" s="19">
        <v>31.64</v>
      </c>
      <c r="O183" s="20">
        <v>5.07</v>
      </c>
      <c r="P183" s="21">
        <v>36.71</v>
      </c>
      <c r="Q183" s="19">
        <v>290.55</v>
      </c>
      <c r="R183" s="20">
        <v>3.39</v>
      </c>
      <c r="S183" s="21">
        <v>293.94</v>
      </c>
      <c r="T183" s="19">
        <v>79.56</v>
      </c>
      <c r="U183" s="20">
        <v>2.25</v>
      </c>
      <c r="V183" s="21">
        <v>81.81</v>
      </c>
      <c r="W183" s="47">
        <v>452.41</v>
      </c>
      <c r="X183" s="20">
        <v>49.34</v>
      </c>
      <c r="Y183" s="21">
        <v>501.75</v>
      </c>
    </row>
    <row r="184" spans="1:25" ht="13">
      <c r="A184" s="2" t="s">
        <v>291</v>
      </c>
      <c r="B184" s="2" t="s">
        <v>193</v>
      </c>
      <c r="C184" s="89" t="s">
        <v>297</v>
      </c>
      <c r="D184" s="129" t="s">
        <v>304</v>
      </c>
      <c r="E184" s="19">
        <v>0</v>
      </c>
      <c r="F184" s="20">
        <v>0</v>
      </c>
      <c r="G184" s="21">
        <v>0</v>
      </c>
      <c r="H184" s="19">
        <v>0</v>
      </c>
      <c r="I184" s="20">
        <v>0</v>
      </c>
      <c r="J184" s="21">
        <v>0</v>
      </c>
      <c r="K184" s="19">
        <v>0</v>
      </c>
      <c r="L184" s="20">
        <v>0</v>
      </c>
      <c r="M184" s="21">
        <v>0</v>
      </c>
      <c r="N184" s="19">
        <v>0</v>
      </c>
      <c r="O184" s="20">
        <v>0</v>
      </c>
      <c r="P184" s="21">
        <v>0</v>
      </c>
      <c r="Q184" s="19">
        <v>0</v>
      </c>
      <c r="R184" s="20">
        <v>0</v>
      </c>
      <c r="S184" s="21">
        <v>0</v>
      </c>
      <c r="T184" s="19">
        <v>0</v>
      </c>
      <c r="U184" s="20">
        <v>0</v>
      </c>
      <c r="V184" s="21">
        <v>0</v>
      </c>
      <c r="W184" s="47">
        <v>0</v>
      </c>
      <c r="X184" s="20">
        <v>0</v>
      </c>
      <c r="Y184" s="21">
        <v>0</v>
      </c>
    </row>
    <row r="185" spans="1:25" ht="13">
      <c r="A185" s="2" t="s">
        <v>291</v>
      </c>
      <c r="B185" s="2" t="s">
        <v>194</v>
      </c>
      <c r="C185" s="89" t="s">
        <v>297</v>
      </c>
      <c r="D185" s="129" t="s">
        <v>304</v>
      </c>
      <c r="E185" s="19">
        <v>0</v>
      </c>
      <c r="F185" s="20">
        <v>0</v>
      </c>
      <c r="G185" s="21">
        <v>0</v>
      </c>
      <c r="H185" s="19">
        <v>0</v>
      </c>
      <c r="I185" s="20">
        <v>0</v>
      </c>
      <c r="J185" s="21">
        <v>0</v>
      </c>
      <c r="K185" s="19">
        <v>0</v>
      </c>
      <c r="L185" s="20">
        <v>0</v>
      </c>
      <c r="M185" s="21">
        <v>0</v>
      </c>
      <c r="N185" s="19">
        <v>0</v>
      </c>
      <c r="O185" s="20">
        <v>0</v>
      </c>
      <c r="P185" s="21">
        <v>0</v>
      </c>
      <c r="Q185" s="19">
        <v>0</v>
      </c>
      <c r="R185" s="20">
        <v>0</v>
      </c>
      <c r="S185" s="21">
        <v>0</v>
      </c>
      <c r="T185" s="19">
        <v>0</v>
      </c>
      <c r="U185" s="20">
        <v>0</v>
      </c>
      <c r="V185" s="21">
        <v>0</v>
      </c>
      <c r="W185" s="47">
        <v>0</v>
      </c>
      <c r="X185" s="20">
        <v>0</v>
      </c>
      <c r="Y185" s="21">
        <v>0</v>
      </c>
    </row>
    <row r="186" spans="1:25" ht="13">
      <c r="A186" s="2" t="s">
        <v>291</v>
      </c>
      <c r="B186" s="2" t="s">
        <v>195</v>
      </c>
      <c r="C186" s="89" t="s">
        <v>297</v>
      </c>
      <c r="D186" s="129" t="s">
        <v>304</v>
      </c>
      <c r="E186" s="19">
        <v>0.2</v>
      </c>
      <c r="F186" s="20">
        <v>120.62</v>
      </c>
      <c r="G186" s="21">
        <v>120.82</v>
      </c>
      <c r="H186" s="19">
        <v>10.48</v>
      </c>
      <c r="I186" s="20">
        <v>114.14</v>
      </c>
      <c r="J186" s="21">
        <v>124.62</v>
      </c>
      <c r="K186" s="19">
        <v>0.96</v>
      </c>
      <c r="L186" s="20">
        <v>32.22</v>
      </c>
      <c r="M186" s="21">
        <v>33.18</v>
      </c>
      <c r="N186" s="19">
        <v>2.42</v>
      </c>
      <c r="O186" s="20">
        <v>190.79</v>
      </c>
      <c r="P186" s="21">
        <v>193.21</v>
      </c>
      <c r="Q186" s="19">
        <v>0.16</v>
      </c>
      <c r="R186" s="20">
        <v>603.54</v>
      </c>
      <c r="S186" s="21">
        <v>603.70000000000005</v>
      </c>
      <c r="T186" s="19">
        <v>5.21</v>
      </c>
      <c r="U186" s="20">
        <v>67.98</v>
      </c>
      <c r="V186" s="21">
        <v>73.19</v>
      </c>
      <c r="W186" s="47">
        <v>19.43</v>
      </c>
      <c r="X186" s="20">
        <v>1129.29</v>
      </c>
      <c r="Y186" s="21">
        <v>1148.72</v>
      </c>
    </row>
    <row r="187" spans="1:25" ht="13">
      <c r="A187" s="2" t="s">
        <v>291</v>
      </c>
      <c r="B187" s="2" t="s">
        <v>196</v>
      </c>
      <c r="C187" s="89" t="s">
        <v>297</v>
      </c>
      <c r="D187" s="129" t="s">
        <v>304</v>
      </c>
      <c r="E187" s="19">
        <v>326.44</v>
      </c>
      <c r="F187" s="20">
        <v>2.2799999999999998</v>
      </c>
      <c r="G187" s="21">
        <v>328.72</v>
      </c>
      <c r="H187" s="19">
        <v>2.38</v>
      </c>
      <c r="I187" s="20">
        <v>6.45</v>
      </c>
      <c r="J187" s="21">
        <v>8.83</v>
      </c>
      <c r="K187" s="19">
        <v>430.64</v>
      </c>
      <c r="L187" s="20">
        <v>5.0199999999999996</v>
      </c>
      <c r="M187" s="21">
        <v>435.66</v>
      </c>
      <c r="N187" s="19">
        <v>401.98</v>
      </c>
      <c r="O187" s="20">
        <v>2.25</v>
      </c>
      <c r="P187" s="21">
        <v>404.23</v>
      </c>
      <c r="Q187" s="19">
        <v>114.29</v>
      </c>
      <c r="R187" s="20">
        <v>6.65</v>
      </c>
      <c r="S187" s="21">
        <v>120.94</v>
      </c>
      <c r="T187" s="19">
        <v>0.99</v>
      </c>
      <c r="U187" s="20">
        <v>8.56</v>
      </c>
      <c r="V187" s="21">
        <v>9.5500000000000007</v>
      </c>
      <c r="W187" s="47">
        <v>1276.72</v>
      </c>
      <c r="X187" s="20">
        <v>31.21</v>
      </c>
      <c r="Y187" s="21">
        <v>1307.93</v>
      </c>
    </row>
    <row r="188" spans="1:25" ht="13">
      <c r="A188" s="2" t="s">
        <v>291</v>
      </c>
      <c r="B188" s="2" t="s">
        <v>197</v>
      </c>
      <c r="C188" s="89" t="s">
        <v>297</v>
      </c>
      <c r="D188" s="129" t="s">
        <v>304</v>
      </c>
      <c r="E188" s="19">
        <v>808.97</v>
      </c>
      <c r="F188" s="20">
        <v>167.64</v>
      </c>
      <c r="G188" s="21">
        <v>976.61</v>
      </c>
      <c r="H188" s="19">
        <v>828.27</v>
      </c>
      <c r="I188" s="20">
        <v>209.93</v>
      </c>
      <c r="J188" s="21">
        <v>1038.2</v>
      </c>
      <c r="K188" s="19">
        <v>308.10000000000002</v>
      </c>
      <c r="L188" s="20">
        <v>31.54</v>
      </c>
      <c r="M188" s="21">
        <v>339.64</v>
      </c>
      <c r="N188" s="19">
        <v>350.82</v>
      </c>
      <c r="O188" s="20">
        <v>53.13</v>
      </c>
      <c r="P188" s="21">
        <v>403.95</v>
      </c>
      <c r="Q188" s="19">
        <v>508.75</v>
      </c>
      <c r="R188" s="20">
        <v>55.2</v>
      </c>
      <c r="S188" s="21">
        <v>563.95000000000005</v>
      </c>
      <c r="T188" s="19">
        <v>343.95</v>
      </c>
      <c r="U188" s="20">
        <v>20.71</v>
      </c>
      <c r="V188" s="21">
        <v>364.66</v>
      </c>
      <c r="W188" s="47">
        <v>3148.86</v>
      </c>
      <c r="X188" s="20">
        <v>538.15</v>
      </c>
      <c r="Y188" s="21">
        <v>3687.01</v>
      </c>
    </row>
    <row r="189" spans="1:25" ht="13">
      <c r="A189" s="2" t="s">
        <v>291</v>
      </c>
      <c r="B189" s="2" t="s">
        <v>198</v>
      </c>
      <c r="C189" s="89" t="s">
        <v>297</v>
      </c>
      <c r="D189" s="129" t="s">
        <v>304</v>
      </c>
      <c r="E189" s="19">
        <v>0</v>
      </c>
      <c r="F189" s="20">
        <v>0</v>
      </c>
      <c r="G189" s="21">
        <v>0</v>
      </c>
      <c r="H189" s="19">
        <v>0</v>
      </c>
      <c r="I189" s="20">
        <v>0</v>
      </c>
      <c r="J189" s="21">
        <v>0</v>
      </c>
      <c r="K189" s="19">
        <v>2.4500000000000002</v>
      </c>
      <c r="L189" s="20">
        <v>0.56000000000000005</v>
      </c>
      <c r="M189" s="21">
        <v>3.01</v>
      </c>
      <c r="N189" s="19">
        <v>309.82</v>
      </c>
      <c r="O189" s="20">
        <v>31.62</v>
      </c>
      <c r="P189" s="21">
        <v>341.44</v>
      </c>
      <c r="Q189" s="19">
        <v>648.37</v>
      </c>
      <c r="R189" s="20">
        <v>155.63</v>
      </c>
      <c r="S189" s="21">
        <v>804</v>
      </c>
      <c r="T189" s="19">
        <v>365.94</v>
      </c>
      <c r="U189" s="20">
        <v>29.1</v>
      </c>
      <c r="V189" s="21">
        <v>395.04</v>
      </c>
      <c r="W189" s="47">
        <v>1326.58</v>
      </c>
      <c r="X189" s="20">
        <v>216.91</v>
      </c>
      <c r="Y189" s="21">
        <v>1543.49</v>
      </c>
    </row>
    <row r="190" spans="1:25" ht="13">
      <c r="A190" s="2" t="s">
        <v>291</v>
      </c>
      <c r="B190" s="2" t="s">
        <v>199</v>
      </c>
      <c r="C190" s="89" t="s">
        <v>297</v>
      </c>
      <c r="D190" s="129" t="s">
        <v>304</v>
      </c>
      <c r="E190" s="19">
        <v>61.68</v>
      </c>
      <c r="F190" s="20">
        <v>404.11</v>
      </c>
      <c r="G190" s="21">
        <v>465.79</v>
      </c>
      <c r="H190" s="19">
        <v>192.93</v>
      </c>
      <c r="I190" s="20">
        <v>357.67</v>
      </c>
      <c r="J190" s="21">
        <v>550.6</v>
      </c>
      <c r="K190" s="19">
        <v>106.11</v>
      </c>
      <c r="L190" s="20">
        <v>167.42</v>
      </c>
      <c r="M190" s="21">
        <v>273.52999999999997</v>
      </c>
      <c r="N190" s="19">
        <v>69.73</v>
      </c>
      <c r="O190" s="20">
        <v>258.33999999999997</v>
      </c>
      <c r="P190" s="21">
        <v>328.07</v>
      </c>
      <c r="Q190" s="19">
        <v>30.02</v>
      </c>
      <c r="R190" s="20">
        <v>494.48</v>
      </c>
      <c r="S190" s="21">
        <v>524.5</v>
      </c>
      <c r="T190" s="19">
        <v>8.5</v>
      </c>
      <c r="U190" s="20">
        <v>152</v>
      </c>
      <c r="V190" s="21">
        <v>160.5</v>
      </c>
      <c r="W190" s="47">
        <v>468.97</v>
      </c>
      <c r="X190" s="20">
        <v>1834.02</v>
      </c>
      <c r="Y190" s="21">
        <v>2302.9899999999998</v>
      </c>
    </row>
    <row r="191" spans="1:25" ht="13">
      <c r="A191" s="2" t="s">
        <v>291</v>
      </c>
      <c r="B191" s="2" t="s">
        <v>200</v>
      </c>
      <c r="C191" s="89" t="s">
        <v>297</v>
      </c>
      <c r="D191" s="129" t="s">
        <v>304</v>
      </c>
      <c r="E191" s="19">
        <v>57.37</v>
      </c>
      <c r="F191" s="20">
        <v>211.37</v>
      </c>
      <c r="G191" s="21">
        <v>268.74</v>
      </c>
      <c r="H191" s="19">
        <v>227.19</v>
      </c>
      <c r="I191" s="20">
        <v>132.54</v>
      </c>
      <c r="J191" s="21">
        <v>359.73</v>
      </c>
      <c r="K191" s="19">
        <v>192.08</v>
      </c>
      <c r="L191" s="20">
        <v>42.4</v>
      </c>
      <c r="M191" s="21">
        <v>234.48</v>
      </c>
      <c r="N191" s="19">
        <v>82.85</v>
      </c>
      <c r="O191" s="20">
        <v>206.71</v>
      </c>
      <c r="P191" s="21">
        <v>289.56</v>
      </c>
      <c r="Q191" s="19">
        <v>115.73</v>
      </c>
      <c r="R191" s="20">
        <v>252.6</v>
      </c>
      <c r="S191" s="21">
        <v>368.33</v>
      </c>
      <c r="T191" s="19">
        <v>260.77</v>
      </c>
      <c r="U191" s="20">
        <v>244.43</v>
      </c>
      <c r="V191" s="21">
        <v>505.2</v>
      </c>
      <c r="W191" s="47">
        <v>935.99</v>
      </c>
      <c r="X191" s="20">
        <v>1090.05</v>
      </c>
      <c r="Y191" s="21">
        <v>2026.04</v>
      </c>
    </row>
    <row r="192" spans="1:25" ht="13">
      <c r="A192" s="2" t="s">
        <v>291</v>
      </c>
      <c r="B192" s="2" t="s">
        <v>201</v>
      </c>
      <c r="C192" s="89" t="s">
        <v>297</v>
      </c>
      <c r="D192" s="129" t="s">
        <v>304</v>
      </c>
      <c r="E192" s="19">
        <v>561.44000000000005</v>
      </c>
      <c r="F192" s="20">
        <v>179.73</v>
      </c>
      <c r="G192" s="21">
        <v>741.17</v>
      </c>
      <c r="H192" s="19">
        <v>584.58000000000004</v>
      </c>
      <c r="I192" s="20">
        <v>167.17</v>
      </c>
      <c r="J192" s="21">
        <v>751.75</v>
      </c>
      <c r="K192" s="19">
        <v>298.11</v>
      </c>
      <c r="L192" s="20">
        <v>168.03</v>
      </c>
      <c r="M192" s="21">
        <v>466.14</v>
      </c>
      <c r="N192" s="19">
        <v>546.6</v>
      </c>
      <c r="O192" s="20">
        <v>311.27</v>
      </c>
      <c r="P192" s="21">
        <v>857.87</v>
      </c>
      <c r="Q192" s="19">
        <v>947.54</v>
      </c>
      <c r="R192" s="20">
        <v>297.42</v>
      </c>
      <c r="S192" s="21">
        <v>1244.96</v>
      </c>
      <c r="T192" s="19">
        <v>866.43</v>
      </c>
      <c r="U192" s="20">
        <v>242.66</v>
      </c>
      <c r="V192" s="21">
        <v>1109.0899999999999</v>
      </c>
      <c r="W192" s="47">
        <v>3804.7</v>
      </c>
      <c r="X192" s="20">
        <v>1366.28</v>
      </c>
      <c r="Y192" s="21">
        <v>5170.9799999999996</v>
      </c>
    </row>
    <row r="193" spans="1:25" ht="13">
      <c r="A193" s="2" t="s">
        <v>291</v>
      </c>
      <c r="B193" s="2" t="s">
        <v>202</v>
      </c>
      <c r="C193" s="89" t="s">
        <v>297</v>
      </c>
      <c r="D193" s="129" t="s">
        <v>304</v>
      </c>
      <c r="E193" s="19">
        <v>12.56</v>
      </c>
      <c r="F193" s="20">
        <v>4.1399999999999997</v>
      </c>
      <c r="G193" s="21">
        <v>16.7</v>
      </c>
      <c r="H193" s="19">
        <v>25.25</v>
      </c>
      <c r="I193" s="20">
        <v>49.35</v>
      </c>
      <c r="J193" s="21">
        <v>74.599999999999994</v>
      </c>
      <c r="K193" s="19">
        <v>9.7100000000000009</v>
      </c>
      <c r="L193" s="20">
        <v>14.81</v>
      </c>
      <c r="M193" s="21">
        <v>24.52</v>
      </c>
      <c r="N193" s="19">
        <v>9.99</v>
      </c>
      <c r="O193" s="20">
        <v>41.12</v>
      </c>
      <c r="P193" s="21">
        <v>51.11</v>
      </c>
      <c r="Q193" s="19">
        <v>15.1</v>
      </c>
      <c r="R193" s="20">
        <v>124.29</v>
      </c>
      <c r="S193" s="21">
        <v>139.38999999999999</v>
      </c>
      <c r="T193" s="19">
        <v>15.9</v>
      </c>
      <c r="U193" s="20">
        <v>45.46</v>
      </c>
      <c r="V193" s="21">
        <v>61.36</v>
      </c>
      <c r="W193" s="47">
        <v>223.66</v>
      </c>
      <c r="X193" s="20">
        <v>314.08999999999997</v>
      </c>
      <c r="Y193" s="21">
        <v>537.75</v>
      </c>
    </row>
    <row r="194" spans="1:25" ht="13">
      <c r="A194" s="2" t="s">
        <v>291</v>
      </c>
      <c r="B194" s="2" t="s">
        <v>203</v>
      </c>
      <c r="C194" s="89" t="s">
        <v>297</v>
      </c>
      <c r="D194" s="129" t="s">
        <v>304</v>
      </c>
      <c r="E194" s="19">
        <v>56.99</v>
      </c>
      <c r="F194" s="20">
        <v>3.76</v>
      </c>
      <c r="G194" s="21">
        <v>60.75</v>
      </c>
      <c r="H194" s="19">
        <v>82.81</v>
      </c>
      <c r="I194" s="20">
        <v>2.89</v>
      </c>
      <c r="J194" s="21">
        <v>85.7</v>
      </c>
      <c r="K194" s="19">
        <v>29.9</v>
      </c>
      <c r="L194" s="20">
        <v>0.97</v>
      </c>
      <c r="M194" s="21">
        <v>30.87</v>
      </c>
      <c r="N194" s="19">
        <v>36.17</v>
      </c>
      <c r="O194" s="20">
        <v>1.26</v>
      </c>
      <c r="P194" s="21">
        <v>37.43</v>
      </c>
      <c r="Q194" s="19">
        <v>196.29</v>
      </c>
      <c r="R194" s="20">
        <v>1</v>
      </c>
      <c r="S194" s="21">
        <v>197.29</v>
      </c>
      <c r="T194" s="19">
        <v>216.14</v>
      </c>
      <c r="U194" s="20">
        <v>0.87</v>
      </c>
      <c r="V194" s="21">
        <v>217.01</v>
      </c>
      <c r="W194" s="47">
        <v>618.29999999999995</v>
      </c>
      <c r="X194" s="20">
        <v>10.75</v>
      </c>
      <c r="Y194" s="21">
        <v>629.04999999999995</v>
      </c>
    </row>
    <row r="195" spans="1:25" ht="13">
      <c r="A195" s="2" t="s">
        <v>291</v>
      </c>
      <c r="B195" s="2" t="s">
        <v>204</v>
      </c>
      <c r="C195" s="89" t="s">
        <v>297</v>
      </c>
      <c r="D195" s="129" t="s">
        <v>304</v>
      </c>
      <c r="E195" s="19">
        <v>33541.46</v>
      </c>
      <c r="F195" s="20">
        <v>521.85</v>
      </c>
      <c r="G195" s="21">
        <v>34063.31</v>
      </c>
      <c r="H195" s="19">
        <v>17579.07</v>
      </c>
      <c r="I195" s="20">
        <v>6127.96</v>
      </c>
      <c r="J195" s="21">
        <v>23707.03</v>
      </c>
      <c r="K195" s="19">
        <v>10922.23</v>
      </c>
      <c r="L195" s="20">
        <v>8569.7099999999991</v>
      </c>
      <c r="M195" s="21">
        <v>19491.939999999999</v>
      </c>
      <c r="N195" s="19">
        <v>14737.86</v>
      </c>
      <c r="O195" s="20">
        <v>5556.57</v>
      </c>
      <c r="P195" s="21">
        <v>20294.43</v>
      </c>
      <c r="Q195" s="19">
        <v>8343.85</v>
      </c>
      <c r="R195" s="20">
        <v>2660.55</v>
      </c>
      <c r="S195" s="21">
        <v>11004.4</v>
      </c>
      <c r="T195" s="19">
        <v>0</v>
      </c>
      <c r="U195" s="20">
        <v>0</v>
      </c>
      <c r="V195" s="21">
        <v>0</v>
      </c>
      <c r="W195" s="47">
        <v>85124.47</v>
      </c>
      <c r="X195" s="20">
        <v>23436.639999999999</v>
      </c>
      <c r="Y195" s="21">
        <v>108561.11</v>
      </c>
    </row>
    <row r="196" spans="1:25" ht="13">
      <c r="A196" s="2" t="s">
        <v>291</v>
      </c>
      <c r="B196" s="2" t="s">
        <v>205</v>
      </c>
      <c r="C196" s="89" t="s">
        <v>297</v>
      </c>
      <c r="D196" s="129" t="s">
        <v>304</v>
      </c>
      <c r="E196" s="19">
        <v>0</v>
      </c>
      <c r="F196" s="20">
        <v>0</v>
      </c>
      <c r="G196" s="21">
        <v>0</v>
      </c>
      <c r="H196" s="19">
        <v>0</v>
      </c>
      <c r="I196" s="20">
        <v>0</v>
      </c>
      <c r="J196" s="21">
        <v>0</v>
      </c>
      <c r="K196" s="19">
        <v>0</v>
      </c>
      <c r="L196" s="20">
        <v>0</v>
      </c>
      <c r="M196" s="21">
        <v>0</v>
      </c>
      <c r="N196" s="19">
        <v>0</v>
      </c>
      <c r="O196" s="20">
        <v>0</v>
      </c>
      <c r="P196" s="21">
        <v>0</v>
      </c>
      <c r="Q196" s="19">
        <v>624.87</v>
      </c>
      <c r="R196" s="20">
        <v>0</v>
      </c>
      <c r="S196" s="21">
        <v>624.87</v>
      </c>
      <c r="T196" s="19">
        <v>23477.86</v>
      </c>
      <c r="U196" s="20">
        <v>923.54</v>
      </c>
      <c r="V196" s="21">
        <v>24401.4</v>
      </c>
      <c r="W196" s="47">
        <v>24102.73</v>
      </c>
      <c r="X196" s="20">
        <v>923.54</v>
      </c>
      <c r="Y196" s="21">
        <v>25026.27</v>
      </c>
    </row>
    <row r="197" spans="1:25" ht="13">
      <c r="A197" s="2" t="s">
        <v>291</v>
      </c>
      <c r="B197" s="2" t="s">
        <v>206</v>
      </c>
      <c r="C197" s="89" t="s">
        <v>297</v>
      </c>
      <c r="D197" s="129" t="s">
        <v>304</v>
      </c>
      <c r="E197" s="19">
        <v>1375.33</v>
      </c>
      <c r="F197" s="20">
        <v>0.33</v>
      </c>
      <c r="G197" s="21">
        <v>1375.66</v>
      </c>
      <c r="H197" s="19">
        <v>861.22</v>
      </c>
      <c r="I197" s="20">
        <v>2.85</v>
      </c>
      <c r="J197" s="21">
        <v>864.07</v>
      </c>
      <c r="K197" s="19">
        <v>34.32</v>
      </c>
      <c r="L197" s="20">
        <v>108.11</v>
      </c>
      <c r="M197" s="21">
        <v>142.43</v>
      </c>
      <c r="N197" s="19">
        <v>28.69</v>
      </c>
      <c r="O197" s="20">
        <v>27.37</v>
      </c>
      <c r="P197" s="21">
        <v>56.06</v>
      </c>
      <c r="Q197" s="19">
        <v>19.73</v>
      </c>
      <c r="R197" s="20">
        <v>32.53</v>
      </c>
      <c r="S197" s="21">
        <v>52.26</v>
      </c>
      <c r="T197" s="19">
        <v>52.22</v>
      </c>
      <c r="U197" s="20">
        <v>30.05</v>
      </c>
      <c r="V197" s="21">
        <v>82.27</v>
      </c>
      <c r="W197" s="47">
        <v>2371.5100000000002</v>
      </c>
      <c r="X197" s="20">
        <v>201.24</v>
      </c>
      <c r="Y197" s="21">
        <v>2572.75</v>
      </c>
    </row>
    <row r="198" spans="1:25" ht="13">
      <c r="A198" s="2" t="s">
        <v>291</v>
      </c>
      <c r="B198" s="2" t="s">
        <v>207</v>
      </c>
      <c r="C198" s="89" t="s">
        <v>297</v>
      </c>
      <c r="D198" s="129" t="s">
        <v>304</v>
      </c>
      <c r="E198" s="19">
        <v>99.29</v>
      </c>
      <c r="F198" s="20">
        <v>85.08</v>
      </c>
      <c r="G198" s="21">
        <v>184.37</v>
      </c>
      <c r="H198" s="19">
        <v>177.03</v>
      </c>
      <c r="I198" s="20">
        <v>101.94</v>
      </c>
      <c r="J198" s="21">
        <v>278.97000000000003</v>
      </c>
      <c r="K198" s="19">
        <v>27.36</v>
      </c>
      <c r="L198" s="20">
        <v>13.77</v>
      </c>
      <c r="M198" s="21">
        <v>41.13</v>
      </c>
      <c r="N198" s="19">
        <v>42.34</v>
      </c>
      <c r="O198" s="20">
        <v>47.92</v>
      </c>
      <c r="P198" s="21">
        <v>90.26</v>
      </c>
      <c r="Q198" s="19">
        <v>55.15</v>
      </c>
      <c r="R198" s="20">
        <v>158.34</v>
      </c>
      <c r="S198" s="21">
        <v>213.49</v>
      </c>
      <c r="T198" s="19">
        <v>18.670000000000002</v>
      </c>
      <c r="U198" s="20">
        <v>58.59</v>
      </c>
      <c r="V198" s="21">
        <v>77.260000000000005</v>
      </c>
      <c r="W198" s="47">
        <v>419.84</v>
      </c>
      <c r="X198" s="20">
        <v>465.64</v>
      </c>
      <c r="Y198" s="21">
        <v>885.48</v>
      </c>
    </row>
    <row r="199" spans="1:25" ht="13">
      <c r="A199" s="2" t="s">
        <v>291</v>
      </c>
      <c r="B199" s="2" t="s">
        <v>208</v>
      </c>
      <c r="C199" s="89" t="s">
        <v>297</v>
      </c>
      <c r="D199" s="129" t="s">
        <v>304</v>
      </c>
      <c r="E199" s="19">
        <v>72.650000000000006</v>
      </c>
      <c r="F199" s="20">
        <v>315.99</v>
      </c>
      <c r="G199" s="21">
        <v>388.64</v>
      </c>
      <c r="H199" s="19">
        <v>43.72</v>
      </c>
      <c r="I199" s="20">
        <v>240.61</v>
      </c>
      <c r="J199" s="21">
        <v>284.33</v>
      </c>
      <c r="K199" s="19">
        <v>24.1</v>
      </c>
      <c r="L199" s="20">
        <v>29.82</v>
      </c>
      <c r="M199" s="21">
        <v>53.92</v>
      </c>
      <c r="N199" s="19">
        <v>11.9</v>
      </c>
      <c r="O199" s="20">
        <v>78.45</v>
      </c>
      <c r="P199" s="21">
        <v>90.35</v>
      </c>
      <c r="Q199" s="19">
        <v>29.66</v>
      </c>
      <c r="R199" s="20">
        <v>207.7</v>
      </c>
      <c r="S199" s="21">
        <v>237.36</v>
      </c>
      <c r="T199" s="19">
        <v>3.58</v>
      </c>
      <c r="U199" s="20">
        <v>106.8</v>
      </c>
      <c r="V199" s="21">
        <v>110.38</v>
      </c>
      <c r="W199" s="47">
        <v>185.61</v>
      </c>
      <c r="X199" s="20">
        <v>979.37</v>
      </c>
      <c r="Y199" s="21">
        <v>1164.98</v>
      </c>
    </row>
    <row r="200" spans="1:25" ht="13">
      <c r="A200" s="2" t="s">
        <v>291</v>
      </c>
      <c r="B200" s="2" t="s">
        <v>209</v>
      </c>
      <c r="C200" s="89" t="s">
        <v>297</v>
      </c>
      <c r="D200" s="129" t="s">
        <v>304</v>
      </c>
      <c r="E200" s="19">
        <v>30.31</v>
      </c>
      <c r="F200" s="20">
        <v>9.93</v>
      </c>
      <c r="G200" s="21">
        <v>40.24</v>
      </c>
      <c r="H200" s="19">
        <v>106.38</v>
      </c>
      <c r="I200" s="20">
        <v>158.09</v>
      </c>
      <c r="J200" s="21">
        <v>264.47000000000003</v>
      </c>
      <c r="K200" s="19">
        <v>19.98</v>
      </c>
      <c r="L200" s="20">
        <v>23.55</v>
      </c>
      <c r="M200" s="21">
        <v>43.53</v>
      </c>
      <c r="N200" s="19">
        <v>22.18</v>
      </c>
      <c r="O200" s="20">
        <v>53.36</v>
      </c>
      <c r="P200" s="21">
        <v>75.540000000000006</v>
      </c>
      <c r="Q200" s="19">
        <v>27.35</v>
      </c>
      <c r="R200" s="20">
        <v>170.11</v>
      </c>
      <c r="S200" s="21">
        <v>197.46</v>
      </c>
      <c r="T200" s="19">
        <v>8.34</v>
      </c>
      <c r="U200" s="20">
        <v>86.77</v>
      </c>
      <c r="V200" s="21">
        <v>95.11</v>
      </c>
      <c r="W200" s="47">
        <v>214.54</v>
      </c>
      <c r="X200" s="20">
        <v>501.81</v>
      </c>
      <c r="Y200" s="21">
        <v>716.35</v>
      </c>
    </row>
    <row r="201" spans="1:25" ht="13">
      <c r="A201" s="2" t="s">
        <v>291</v>
      </c>
      <c r="B201" s="2" t="s">
        <v>210</v>
      </c>
      <c r="C201" s="89" t="s">
        <v>297</v>
      </c>
      <c r="D201" s="129" t="s">
        <v>304</v>
      </c>
      <c r="E201" s="19">
        <v>32.659999999999997</v>
      </c>
      <c r="F201" s="20">
        <v>6</v>
      </c>
      <c r="G201" s="21">
        <v>38.659999999999997</v>
      </c>
      <c r="H201" s="19">
        <v>16.91</v>
      </c>
      <c r="I201" s="20">
        <v>3.48</v>
      </c>
      <c r="J201" s="21">
        <v>20.39</v>
      </c>
      <c r="K201" s="19">
        <v>33.33</v>
      </c>
      <c r="L201" s="20">
        <v>8.02</v>
      </c>
      <c r="M201" s="21">
        <v>41.35</v>
      </c>
      <c r="N201" s="19">
        <v>9.5</v>
      </c>
      <c r="O201" s="20">
        <v>1.92</v>
      </c>
      <c r="P201" s="21">
        <v>11.42</v>
      </c>
      <c r="Q201" s="19">
        <v>2.2999999999999998</v>
      </c>
      <c r="R201" s="20">
        <v>2.71</v>
      </c>
      <c r="S201" s="21">
        <v>5.01</v>
      </c>
      <c r="T201" s="19">
        <v>3.8</v>
      </c>
      <c r="U201" s="20">
        <v>1.08</v>
      </c>
      <c r="V201" s="21">
        <v>4.88</v>
      </c>
      <c r="W201" s="47">
        <v>98.5</v>
      </c>
      <c r="X201" s="20">
        <v>23.21</v>
      </c>
      <c r="Y201" s="21">
        <v>121.71</v>
      </c>
    </row>
    <row r="202" spans="1:25" ht="13">
      <c r="A202" s="2" t="s">
        <v>291</v>
      </c>
      <c r="B202" s="2" t="s">
        <v>211</v>
      </c>
      <c r="C202" s="89" t="s">
        <v>297</v>
      </c>
      <c r="D202" s="129" t="s">
        <v>304</v>
      </c>
      <c r="E202" s="19">
        <v>8.74</v>
      </c>
      <c r="F202" s="20">
        <v>58.29</v>
      </c>
      <c r="G202" s="21">
        <v>67.03</v>
      </c>
      <c r="H202" s="19">
        <v>2.2999999999999998</v>
      </c>
      <c r="I202" s="20">
        <v>29.79</v>
      </c>
      <c r="J202" s="21">
        <v>32.090000000000003</v>
      </c>
      <c r="K202" s="19">
        <v>11.3</v>
      </c>
      <c r="L202" s="20">
        <v>124.75</v>
      </c>
      <c r="M202" s="21">
        <v>136.05000000000001</v>
      </c>
      <c r="N202" s="19">
        <v>18.32</v>
      </c>
      <c r="O202" s="20">
        <v>67.59</v>
      </c>
      <c r="P202" s="21">
        <v>85.91</v>
      </c>
      <c r="Q202" s="19">
        <v>7.65</v>
      </c>
      <c r="R202" s="20">
        <v>32.130000000000003</v>
      </c>
      <c r="S202" s="21">
        <v>39.78</v>
      </c>
      <c r="T202" s="19">
        <v>1.38</v>
      </c>
      <c r="U202" s="20">
        <v>28.7</v>
      </c>
      <c r="V202" s="21">
        <v>30.08</v>
      </c>
      <c r="W202" s="47">
        <v>49.69</v>
      </c>
      <c r="X202" s="20">
        <v>341.25</v>
      </c>
      <c r="Y202" s="21">
        <v>390.94</v>
      </c>
    </row>
    <row r="203" spans="1:25" ht="13">
      <c r="A203" s="2" t="s">
        <v>291</v>
      </c>
      <c r="B203" s="2" t="s">
        <v>212</v>
      </c>
      <c r="C203" s="89" t="s">
        <v>297</v>
      </c>
      <c r="D203" s="129" t="s">
        <v>304</v>
      </c>
      <c r="E203" s="19">
        <v>79.959999999999994</v>
      </c>
      <c r="F203" s="20">
        <v>0.05</v>
      </c>
      <c r="G203" s="21">
        <v>80.010000000000005</v>
      </c>
      <c r="H203" s="19">
        <v>174.18</v>
      </c>
      <c r="I203" s="20">
        <v>7.0000000000000007E-2</v>
      </c>
      <c r="J203" s="21">
        <v>174.25</v>
      </c>
      <c r="K203" s="19">
        <v>6.91</v>
      </c>
      <c r="L203" s="20">
        <v>0.05</v>
      </c>
      <c r="M203" s="21">
        <v>6.96</v>
      </c>
      <c r="N203" s="19">
        <v>80.72</v>
      </c>
      <c r="O203" s="20">
        <v>0.06</v>
      </c>
      <c r="P203" s="21">
        <v>80.78</v>
      </c>
      <c r="Q203" s="19">
        <v>149.58000000000001</v>
      </c>
      <c r="R203" s="20">
        <v>0.09</v>
      </c>
      <c r="S203" s="21">
        <v>149.66999999999999</v>
      </c>
      <c r="T203" s="19">
        <v>143.13</v>
      </c>
      <c r="U203" s="20">
        <v>0.05</v>
      </c>
      <c r="V203" s="21">
        <v>143.18</v>
      </c>
      <c r="W203" s="47">
        <v>634.48</v>
      </c>
      <c r="X203" s="20">
        <v>0.37</v>
      </c>
      <c r="Y203" s="21">
        <v>634.85</v>
      </c>
    </row>
    <row r="204" spans="1:25" ht="13">
      <c r="A204" s="2" t="s">
        <v>292</v>
      </c>
      <c r="B204" s="2" t="s">
        <v>213</v>
      </c>
      <c r="C204" s="89" t="s">
        <v>297</v>
      </c>
      <c r="D204" s="129" t="s">
        <v>298</v>
      </c>
      <c r="E204" s="19">
        <v>0</v>
      </c>
      <c r="F204" s="20">
        <v>0</v>
      </c>
      <c r="G204" s="21">
        <v>0</v>
      </c>
      <c r="H204" s="19">
        <v>0</v>
      </c>
      <c r="I204" s="20">
        <v>0</v>
      </c>
      <c r="J204" s="21">
        <v>0</v>
      </c>
      <c r="K204" s="19">
        <v>12823.11</v>
      </c>
      <c r="L204" s="20">
        <v>6847.74</v>
      </c>
      <c r="M204" s="21">
        <v>19670.849999999999</v>
      </c>
      <c r="N204" s="19">
        <v>13176.54</v>
      </c>
      <c r="O204" s="20">
        <v>15976.85</v>
      </c>
      <c r="P204" s="21">
        <v>29153.39</v>
      </c>
      <c r="Q204" s="19">
        <v>16854.21</v>
      </c>
      <c r="R204" s="20">
        <v>12813.12</v>
      </c>
      <c r="S204" s="21">
        <v>29667.33</v>
      </c>
      <c r="T204" s="19">
        <v>16795.759999999998</v>
      </c>
      <c r="U204" s="20">
        <v>11539.94</v>
      </c>
      <c r="V204" s="21">
        <v>28335.7</v>
      </c>
      <c r="W204" s="47">
        <v>59649.62</v>
      </c>
      <c r="X204" s="20">
        <v>47177.65</v>
      </c>
      <c r="Y204" s="21">
        <v>106827.27</v>
      </c>
    </row>
    <row r="205" spans="1:25" ht="13">
      <c r="A205" s="2" t="s">
        <v>293</v>
      </c>
      <c r="B205" s="2" t="s">
        <v>214</v>
      </c>
      <c r="C205" s="89" t="s">
        <v>297</v>
      </c>
      <c r="D205" s="129" t="s">
        <v>303</v>
      </c>
      <c r="E205" s="19">
        <v>0</v>
      </c>
      <c r="F205" s="20">
        <v>0</v>
      </c>
      <c r="G205" s="21">
        <v>0</v>
      </c>
      <c r="H205" s="19">
        <v>1783.95</v>
      </c>
      <c r="I205" s="20">
        <v>226.85</v>
      </c>
      <c r="J205" s="21">
        <v>2010.8</v>
      </c>
      <c r="K205" s="19">
        <v>4826.55</v>
      </c>
      <c r="L205" s="20">
        <v>513.04999999999995</v>
      </c>
      <c r="M205" s="21">
        <v>5339.6</v>
      </c>
      <c r="N205" s="19">
        <v>0</v>
      </c>
      <c r="O205" s="20">
        <v>0</v>
      </c>
      <c r="P205" s="21">
        <v>0</v>
      </c>
      <c r="Q205" s="19">
        <v>35.35</v>
      </c>
      <c r="R205" s="20">
        <v>254.65</v>
      </c>
      <c r="S205" s="21">
        <v>290</v>
      </c>
      <c r="T205" s="19">
        <v>0</v>
      </c>
      <c r="U205" s="20">
        <v>0</v>
      </c>
      <c r="V205" s="21">
        <v>0</v>
      </c>
      <c r="W205" s="47">
        <v>6645.85</v>
      </c>
      <c r="X205" s="20">
        <v>994.55</v>
      </c>
      <c r="Y205" s="21">
        <v>7640.4</v>
      </c>
    </row>
    <row r="206" spans="1:25" ht="13">
      <c r="A206" s="2" t="s">
        <v>293</v>
      </c>
      <c r="B206" s="2" t="s">
        <v>215</v>
      </c>
      <c r="C206" s="89" t="s">
        <v>297</v>
      </c>
      <c r="D206" s="129" t="s">
        <v>303</v>
      </c>
      <c r="E206" s="19">
        <v>0</v>
      </c>
      <c r="F206" s="20">
        <v>0</v>
      </c>
      <c r="G206" s="21">
        <v>0</v>
      </c>
      <c r="H206" s="19">
        <v>1207.55</v>
      </c>
      <c r="I206" s="20">
        <v>145.30000000000001</v>
      </c>
      <c r="J206" s="21">
        <v>1352.85</v>
      </c>
      <c r="K206" s="19">
        <v>2080.85</v>
      </c>
      <c r="L206" s="20">
        <v>2395.35</v>
      </c>
      <c r="M206" s="21">
        <v>4476.2</v>
      </c>
      <c r="N206" s="19">
        <v>0</v>
      </c>
      <c r="O206" s="20">
        <v>0</v>
      </c>
      <c r="P206" s="21">
        <v>0</v>
      </c>
      <c r="Q206" s="19">
        <v>0</v>
      </c>
      <c r="R206" s="20">
        <v>0</v>
      </c>
      <c r="S206" s="21">
        <v>0</v>
      </c>
      <c r="T206" s="19">
        <v>0</v>
      </c>
      <c r="U206" s="20">
        <v>0</v>
      </c>
      <c r="V206" s="21">
        <v>0</v>
      </c>
      <c r="W206" s="47">
        <v>3288.4</v>
      </c>
      <c r="X206" s="20">
        <v>2540.65</v>
      </c>
      <c r="Y206" s="21">
        <v>5829.05</v>
      </c>
    </row>
    <row r="207" spans="1:25" ht="13">
      <c r="A207" s="2" t="s">
        <v>294</v>
      </c>
      <c r="B207" s="2" t="s">
        <v>216</v>
      </c>
      <c r="C207" s="89" t="s">
        <v>297</v>
      </c>
      <c r="D207" s="129" t="s">
        <v>302</v>
      </c>
      <c r="E207" s="19">
        <v>198.1</v>
      </c>
      <c r="F207" s="20">
        <v>301.5</v>
      </c>
      <c r="G207" s="21">
        <v>499.6</v>
      </c>
      <c r="H207" s="19">
        <v>152.69999999999999</v>
      </c>
      <c r="I207" s="20">
        <v>264.89999999999998</v>
      </c>
      <c r="J207" s="21">
        <v>417.6</v>
      </c>
      <c r="K207" s="19">
        <v>495.7</v>
      </c>
      <c r="L207" s="20">
        <v>816.2</v>
      </c>
      <c r="M207" s="21">
        <v>1311.9</v>
      </c>
      <c r="N207" s="19">
        <v>163.30000000000001</v>
      </c>
      <c r="O207" s="20">
        <v>258.60000000000002</v>
      </c>
      <c r="P207" s="21">
        <v>421.9</v>
      </c>
      <c r="Q207" s="19">
        <v>254.2</v>
      </c>
      <c r="R207" s="20">
        <v>320.2</v>
      </c>
      <c r="S207" s="21">
        <v>574.4</v>
      </c>
      <c r="T207" s="19">
        <v>129.69999999999999</v>
      </c>
      <c r="U207" s="20">
        <v>239.4</v>
      </c>
      <c r="V207" s="21">
        <v>369.1</v>
      </c>
      <c r="W207" s="47">
        <v>1393.7</v>
      </c>
      <c r="X207" s="20">
        <v>2200.8000000000002</v>
      </c>
      <c r="Y207" s="21">
        <v>3594.5</v>
      </c>
    </row>
    <row r="208" spans="1:25" ht="13">
      <c r="A208" s="2" t="s">
        <v>294</v>
      </c>
      <c r="B208" s="2" t="s">
        <v>217</v>
      </c>
      <c r="C208" s="89" t="s">
        <v>297</v>
      </c>
      <c r="D208" s="129" t="s">
        <v>302</v>
      </c>
      <c r="E208" s="19">
        <v>203.5</v>
      </c>
      <c r="F208" s="20">
        <v>197.9</v>
      </c>
      <c r="G208" s="21">
        <v>401.4</v>
      </c>
      <c r="H208" s="19">
        <v>204.3</v>
      </c>
      <c r="I208" s="20">
        <v>509.3</v>
      </c>
      <c r="J208" s="21">
        <v>713.6</v>
      </c>
      <c r="K208" s="19">
        <v>604.6</v>
      </c>
      <c r="L208" s="20">
        <v>706.6</v>
      </c>
      <c r="M208" s="21">
        <v>1311.2</v>
      </c>
      <c r="N208" s="19">
        <v>186.6</v>
      </c>
      <c r="O208" s="20">
        <v>505.5</v>
      </c>
      <c r="P208" s="21">
        <v>692.1</v>
      </c>
      <c r="Q208" s="19">
        <v>183.1</v>
      </c>
      <c r="R208" s="20">
        <v>180.2</v>
      </c>
      <c r="S208" s="21">
        <v>363.3</v>
      </c>
      <c r="T208" s="19">
        <v>187.5</v>
      </c>
      <c r="U208" s="20">
        <v>417.3</v>
      </c>
      <c r="V208" s="21">
        <v>604.79999999999995</v>
      </c>
      <c r="W208" s="47">
        <v>1569.6</v>
      </c>
      <c r="X208" s="20">
        <v>2516.8000000000002</v>
      </c>
      <c r="Y208" s="21">
        <v>4086.4</v>
      </c>
    </row>
    <row r="209" spans="1:25" ht="13">
      <c r="A209" s="2" t="s">
        <v>294</v>
      </c>
      <c r="B209" s="2" t="s">
        <v>218</v>
      </c>
      <c r="C209" s="89" t="s">
        <v>297</v>
      </c>
      <c r="D209" s="129" t="s">
        <v>302</v>
      </c>
      <c r="E209" s="19">
        <v>0</v>
      </c>
      <c r="F209" s="20">
        <v>0.1</v>
      </c>
      <c r="G209" s="21">
        <v>0.1</v>
      </c>
      <c r="H209" s="19">
        <v>1.7</v>
      </c>
      <c r="I209" s="20">
        <v>66.099999999999994</v>
      </c>
      <c r="J209" s="21">
        <v>67.8</v>
      </c>
      <c r="K209" s="19">
        <v>0</v>
      </c>
      <c r="L209" s="20">
        <v>41.9</v>
      </c>
      <c r="M209" s="21">
        <v>41.9</v>
      </c>
      <c r="N209" s="19">
        <v>65.7</v>
      </c>
      <c r="O209" s="20">
        <v>67.900000000000006</v>
      </c>
      <c r="P209" s="21">
        <v>133.6</v>
      </c>
      <c r="Q209" s="19">
        <v>222.4</v>
      </c>
      <c r="R209" s="20">
        <v>404.6</v>
      </c>
      <c r="S209" s="21">
        <v>627</v>
      </c>
      <c r="T209" s="19">
        <v>187</v>
      </c>
      <c r="U209" s="20">
        <v>773.5</v>
      </c>
      <c r="V209" s="21">
        <v>960.5</v>
      </c>
      <c r="W209" s="47">
        <v>476.8</v>
      </c>
      <c r="X209" s="20">
        <v>1354.1</v>
      </c>
      <c r="Y209" s="21">
        <v>1830.9</v>
      </c>
    </row>
    <row r="210" spans="1:25" ht="13">
      <c r="A210" s="2" t="s">
        <v>295</v>
      </c>
      <c r="B210" s="2" t="s">
        <v>219</v>
      </c>
      <c r="C210" s="89" t="s">
        <v>297</v>
      </c>
      <c r="D210" s="129" t="s">
        <v>303</v>
      </c>
      <c r="E210" s="19">
        <v>1700.3</v>
      </c>
      <c r="F210" s="20">
        <v>7041.65</v>
      </c>
      <c r="G210" s="21">
        <v>8741.9500000000007</v>
      </c>
      <c r="H210" s="19">
        <v>2269.25</v>
      </c>
      <c r="I210" s="20">
        <v>6441.35</v>
      </c>
      <c r="J210" s="21">
        <v>8710.6</v>
      </c>
      <c r="K210" s="19">
        <v>5278.7</v>
      </c>
      <c r="L210" s="20">
        <v>8571.4500000000007</v>
      </c>
      <c r="M210" s="21">
        <v>13850.15</v>
      </c>
      <c r="N210" s="19">
        <v>1699.1</v>
      </c>
      <c r="O210" s="20">
        <v>3591.7</v>
      </c>
      <c r="P210" s="21">
        <v>5290.8</v>
      </c>
      <c r="Q210" s="19">
        <v>1498</v>
      </c>
      <c r="R210" s="20">
        <v>4309.8500000000004</v>
      </c>
      <c r="S210" s="21">
        <v>5807.85</v>
      </c>
      <c r="T210" s="19">
        <v>3705.35</v>
      </c>
      <c r="U210" s="20">
        <v>5433.85</v>
      </c>
      <c r="V210" s="21">
        <v>9139.2000000000007</v>
      </c>
      <c r="W210" s="47">
        <v>16150.7</v>
      </c>
      <c r="X210" s="20">
        <v>35389.85</v>
      </c>
      <c r="Y210" s="21">
        <v>51540.55</v>
      </c>
    </row>
    <row r="211" spans="1:25" ht="13">
      <c r="A211" s="2" t="s">
        <v>295</v>
      </c>
      <c r="B211" s="2" t="s">
        <v>220</v>
      </c>
      <c r="C211" s="89" t="s">
        <v>297</v>
      </c>
      <c r="D211" s="129" t="s">
        <v>303</v>
      </c>
      <c r="E211" s="19">
        <v>2787.2</v>
      </c>
      <c r="F211" s="20">
        <v>5287.25</v>
      </c>
      <c r="G211" s="21">
        <v>8074.45</v>
      </c>
      <c r="H211" s="19">
        <v>1991.05</v>
      </c>
      <c r="I211" s="20">
        <v>5361.15</v>
      </c>
      <c r="J211" s="21">
        <v>7352.2</v>
      </c>
      <c r="K211" s="19">
        <v>4685</v>
      </c>
      <c r="L211" s="20">
        <v>8802.35</v>
      </c>
      <c r="M211" s="21">
        <v>13487.35</v>
      </c>
      <c r="N211" s="19">
        <v>3357.05</v>
      </c>
      <c r="O211" s="20">
        <v>4725.1499999999996</v>
      </c>
      <c r="P211" s="21">
        <v>8082.2</v>
      </c>
      <c r="Q211" s="19">
        <v>3606.05</v>
      </c>
      <c r="R211" s="20">
        <v>6354.75</v>
      </c>
      <c r="S211" s="21">
        <v>9960.7999999999993</v>
      </c>
      <c r="T211" s="19">
        <v>1644.65</v>
      </c>
      <c r="U211" s="20">
        <v>3091.35</v>
      </c>
      <c r="V211" s="21">
        <v>4736</v>
      </c>
      <c r="W211" s="47">
        <v>18071</v>
      </c>
      <c r="X211" s="20">
        <v>33622</v>
      </c>
      <c r="Y211" s="21">
        <v>51693</v>
      </c>
    </row>
    <row r="212" spans="1:25" ht="13">
      <c r="A212" s="2" t="s">
        <v>295</v>
      </c>
      <c r="B212" s="2" t="s">
        <v>221</v>
      </c>
      <c r="C212" s="89" t="s">
        <v>297</v>
      </c>
      <c r="D212" s="129" t="s">
        <v>303</v>
      </c>
      <c r="E212" s="19">
        <v>1686.9</v>
      </c>
      <c r="F212" s="20">
        <v>6941.8</v>
      </c>
      <c r="G212" s="21">
        <v>8628.7000000000007</v>
      </c>
      <c r="H212" s="19">
        <v>1703.6</v>
      </c>
      <c r="I212" s="20">
        <v>6814.25</v>
      </c>
      <c r="J212" s="21">
        <v>8517.85</v>
      </c>
      <c r="K212" s="19">
        <v>5281.2</v>
      </c>
      <c r="L212" s="20">
        <v>6756.05</v>
      </c>
      <c r="M212" s="21">
        <v>12037.25</v>
      </c>
      <c r="N212" s="19">
        <v>4618.2</v>
      </c>
      <c r="O212" s="20">
        <v>6809.2</v>
      </c>
      <c r="P212" s="21">
        <v>11427.4</v>
      </c>
      <c r="Q212" s="19">
        <v>3596.05</v>
      </c>
      <c r="R212" s="20">
        <v>7166.55</v>
      </c>
      <c r="S212" s="21">
        <v>10762.6</v>
      </c>
      <c r="T212" s="19">
        <v>4344.25</v>
      </c>
      <c r="U212" s="20">
        <v>5720.55</v>
      </c>
      <c r="V212" s="21">
        <v>10064.799999999999</v>
      </c>
      <c r="W212" s="47">
        <v>21230.2</v>
      </c>
      <c r="X212" s="20">
        <v>40208.400000000001</v>
      </c>
      <c r="Y212" s="21">
        <v>61438.6</v>
      </c>
    </row>
    <row r="213" spans="1:25" ht="13.5" thickBot="1">
      <c r="A213" s="26" t="s">
        <v>295</v>
      </c>
      <c r="B213" s="26" t="s">
        <v>222</v>
      </c>
      <c r="C213" s="90" t="s">
        <v>297</v>
      </c>
      <c r="D213" s="130" t="s">
        <v>303</v>
      </c>
      <c r="E213" s="27">
        <v>1855.6</v>
      </c>
      <c r="F213" s="28">
        <v>6192.35</v>
      </c>
      <c r="G213" s="29">
        <v>8047.95</v>
      </c>
      <c r="H213" s="27">
        <v>2903.55</v>
      </c>
      <c r="I213" s="28">
        <v>4758.3</v>
      </c>
      <c r="J213" s="29">
        <v>7661.85</v>
      </c>
      <c r="K213" s="27">
        <v>5942.85</v>
      </c>
      <c r="L213" s="28">
        <v>6061.05</v>
      </c>
      <c r="M213" s="29">
        <v>12003.9</v>
      </c>
      <c r="N213" s="27">
        <v>4318.6499999999996</v>
      </c>
      <c r="O213" s="28">
        <v>4751.5</v>
      </c>
      <c r="P213" s="29">
        <v>9070.15</v>
      </c>
      <c r="Q213" s="27">
        <v>2115.0500000000002</v>
      </c>
      <c r="R213" s="28">
        <v>5002.55</v>
      </c>
      <c r="S213" s="29">
        <v>7117.6</v>
      </c>
      <c r="T213" s="27">
        <v>3151.45</v>
      </c>
      <c r="U213" s="28">
        <v>3574.15</v>
      </c>
      <c r="V213" s="29">
        <v>6725.6</v>
      </c>
      <c r="W213" s="72">
        <v>20287.150000000001</v>
      </c>
      <c r="X213" s="28">
        <v>30339.9</v>
      </c>
      <c r="Y213" s="29">
        <v>50627.05</v>
      </c>
    </row>
    <row r="214" spans="1:25">
      <c r="A214" s="91"/>
      <c r="B214" s="91"/>
      <c r="C214" s="91"/>
      <c r="D214" s="91"/>
      <c r="E214" s="92"/>
      <c r="F214" s="92"/>
      <c r="G214" s="92"/>
      <c r="H214" s="92"/>
      <c r="I214" s="92"/>
      <c r="J214" s="92"/>
      <c r="K214" s="92"/>
      <c r="L214" s="92"/>
      <c r="M214" s="92"/>
      <c r="N214" s="92"/>
      <c r="O214" s="92"/>
      <c r="P214" s="92"/>
      <c r="Q214" s="92"/>
      <c r="R214" s="92"/>
      <c r="S214" s="92"/>
      <c r="W214" s="92"/>
      <c r="X214" s="92"/>
      <c r="Y214" s="92"/>
    </row>
    <row r="215" spans="1:25" ht="13" thickBot="1"/>
    <row r="216" spans="1:25">
      <c r="A216" s="93" t="s">
        <v>223</v>
      </c>
      <c r="B216" s="94"/>
      <c r="C216" s="94"/>
      <c r="D216" s="94"/>
      <c r="E216" s="95">
        <v>1337142.3400000001</v>
      </c>
      <c r="F216" s="96">
        <v>410443.48</v>
      </c>
      <c r="G216" s="97">
        <v>1747585.82</v>
      </c>
      <c r="H216" s="95">
        <v>1219302.95</v>
      </c>
      <c r="I216" s="96">
        <v>458100.72</v>
      </c>
      <c r="J216" s="97">
        <v>1677403.67</v>
      </c>
      <c r="K216" s="95">
        <v>1207974.31</v>
      </c>
      <c r="L216" s="96">
        <v>492822.73</v>
      </c>
      <c r="M216" s="97">
        <v>1700797.04</v>
      </c>
      <c r="N216" s="95">
        <v>1171208.82</v>
      </c>
      <c r="O216" s="96">
        <v>466109.88</v>
      </c>
      <c r="P216" s="97">
        <v>1637318.7</v>
      </c>
      <c r="Q216" s="95">
        <f>SUMIF($C$5:$C$213,"=D",Q4:Q212)</f>
        <v>1111501.0000000005</v>
      </c>
      <c r="R216" s="96">
        <f>SUMIF($C$5:$C$213,"=D",R4:R212)</f>
        <v>404787.86000000016</v>
      </c>
      <c r="S216" s="97">
        <f>SUMIF($C$5:$C$213,"=D",S4:S212)</f>
        <v>1516288.8600000006</v>
      </c>
      <c r="T216" s="95">
        <v>1422468.68</v>
      </c>
      <c r="U216" s="96">
        <v>374036.63</v>
      </c>
      <c r="V216" s="97">
        <v>1796505.31</v>
      </c>
      <c r="W216" s="98">
        <v>7471848.3000000017</v>
      </c>
      <c r="X216" s="96">
        <v>2611338.77</v>
      </c>
      <c r="Y216" s="99">
        <v>10083187.07</v>
      </c>
    </row>
    <row r="217" spans="1:25" ht="13" thickBot="1">
      <c r="A217" s="100" t="s">
        <v>224</v>
      </c>
      <c r="B217" s="101"/>
      <c r="C217" s="101"/>
      <c r="D217" s="101"/>
      <c r="E217" s="102">
        <v>0</v>
      </c>
      <c r="F217" s="103">
        <v>0</v>
      </c>
      <c r="G217" s="104">
        <v>0</v>
      </c>
      <c r="H217" s="102">
        <v>0</v>
      </c>
      <c r="I217" s="103">
        <v>0</v>
      </c>
      <c r="J217" s="104">
        <v>0</v>
      </c>
      <c r="K217" s="102">
        <v>0</v>
      </c>
      <c r="L217" s="103">
        <v>0</v>
      </c>
      <c r="M217" s="104">
        <v>0</v>
      </c>
      <c r="N217" s="102">
        <v>0</v>
      </c>
      <c r="O217" s="103">
        <v>0</v>
      </c>
      <c r="P217" s="104">
        <v>0</v>
      </c>
      <c r="Q217" s="102">
        <f>SUMIF($C$5:$C$213,"=M",Q4:Q212)</f>
        <v>0</v>
      </c>
      <c r="R217" s="103">
        <f>SUMIF($C$5:$C$213,"=M",R4:R212)</f>
        <v>0</v>
      </c>
      <c r="S217" s="104">
        <f>SUMIF($C$5:$C$213,"=M",S4:S212)</f>
        <v>0</v>
      </c>
      <c r="T217" s="124">
        <v>0</v>
      </c>
      <c r="U217" s="131">
        <v>0</v>
      </c>
      <c r="V217" s="132">
        <v>0</v>
      </c>
      <c r="W217" s="105">
        <v>0</v>
      </c>
      <c r="X217" s="103">
        <v>0</v>
      </c>
      <c r="Y217" s="106">
        <v>0</v>
      </c>
    </row>
    <row r="218" spans="1:25" ht="13" thickBot="1">
      <c r="A218" s="107" t="s">
        <v>5</v>
      </c>
      <c r="B218" s="108"/>
      <c r="C218" s="108"/>
      <c r="D218" s="108"/>
      <c r="E218" s="109">
        <v>1337142.3400000001</v>
      </c>
      <c r="F218" s="110">
        <v>410443.48</v>
      </c>
      <c r="G218" s="111">
        <v>1747585.82</v>
      </c>
      <c r="H218" s="109">
        <v>1219302.95</v>
      </c>
      <c r="I218" s="110">
        <v>458100.72</v>
      </c>
      <c r="J218" s="111">
        <v>1677403.67</v>
      </c>
      <c r="K218" s="109">
        <v>1207974.31</v>
      </c>
      <c r="L218" s="110">
        <v>492822.73</v>
      </c>
      <c r="M218" s="111">
        <v>1700797.04</v>
      </c>
      <c r="N218" s="109">
        <v>1171208.82</v>
      </c>
      <c r="O218" s="110">
        <v>466109.88</v>
      </c>
      <c r="P218" s="111">
        <v>1637318.7</v>
      </c>
      <c r="Q218" s="109">
        <f>+Q216+Q217</f>
        <v>1111501.0000000005</v>
      </c>
      <c r="R218" s="110">
        <f>+R216+R217</f>
        <v>404787.86000000016</v>
      </c>
      <c r="S218" s="111">
        <f>+S216+S217</f>
        <v>1516288.8600000006</v>
      </c>
      <c r="T218" s="133">
        <v>1422468.68</v>
      </c>
      <c r="U218" s="134">
        <v>374036.63</v>
      </c>
      <c r="V218" s="126">
        <v>1796505.31</v>
      </c>
      <c r="W218" s="112">
        <v>7471848.3000000017</v>
      </c>
      <c r="X218" s="110">
        <v>2611338.77</v>
      </c>
      <c r="Y218" s="113">
        <v>10083187.07</v>
      </c>
    </row>
    <row r="231" spans="20:20">
      <c r="T231" s="1"/>
    </row>
  </sheetData>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Y239"/>
  <sheetViews>
    <sheetView topLeftCell="M210" workbookViewId="0">
      <selection activeCell="P241" sqref="P241"/>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320</v>
      </c>
    </row>
    <row r="2" spans="1:25" ht="13" thickBot="1"/>
    <row r="3" spans="1:25" ht="13" thickBot="1">
      <c r="E3" s="316">
        <v>40634</v>
      </c>
      <c r="F3" s="317"/>
      <c r="G3" s="318"/>
      <c r="H3" s="316">
        <v>40664</v>
      </c>
      <c r="I3" s="317"/>
      <c r="J3" s="318"/>
      <c r="K3" s="316">
        <v>40695</v>
      </c>
      <c r="L3" s="317"/>
      <c r="M3" s="318"/>
      <c r="N3" s="316">
        <v>40725</v>
      </c>
      <c r="O3" s="317"/>
      <c r="P3" s="318"/>
      <c r="Q3" s="316">
        <v>40756</v>
      </c>
      <c r="R3" s="317"/>
      <c r="S3" s="318"/>
      <c r="T3" s="316">
        <v>40787</v>
      </c>
      <c r="U3" s="317"/>
      <c r="V3" s="318"/>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0</v>
      </c>
      <c r="F5" s="20">
        <v>0</v>
      </c>
      <c r="G5" s="21">
        <v>0</v>
      </c>
      <c r="H5" s="19">
        <v>0</v>
      </c>
      <c r="I5" s="20">
        <v>0</v>
      </c>
      <c r="J5" s="21">
        <v>0</v>
      </c>
      <c r="K5" s="19">
        <v>0</v>
      </c>
      <c r="L5" s="20">
        <v>0</v>
      </c>
      <c r="M5" s="21">
        <v>0</v>
      </c>
      <c r="N5" s="19">
        <v>0</v>
      </c>
      <c r="O5" s="20">
        <v>0</v>
      </c>
      <c r="P5" s="21">
        <v>0</v>
      </c>
      <c r="Q5" s="19">
        <v>11.54</v>
      </c>
      <c r="R5" s="20">
        <v>81.47</v>
      </c>
      <c r="S5" s="21">
        <v>93.01</v>
      </c>
      <c r="T5" s="19">
        <v>1199.68</v>
      </c>
      <c r="U5" s="20">
        <v>1117.33</v>
      </c>
      <c r="V5" s="21">
        <v>2317.0100000000002</v>
      </c>
      <c r="W5" s="47">
        <v>1211.22</v>
      </c>
      <c r="X5" s="20">
        <v>1198.8</v>
      </c>
      <c r="Y5" s="21">
        <v>2410.02</v>
      </c>
    </row>
    <row r="6" spans="1:25" ht="13">
      <c r="A6" s="2" t="s">
        <v>250</v>
      </c>
      <c r="B6" s="2" t="s">
        <v>7</v>
      </c>
      <c r="C6" s="89" t="s">
        <v>297</v>
      </c>
      <c r="D6" s="129" t="s">
        <v>298</v>
      </c>
      <c r="E6" s="19">
        <v>0</v>
      </c>
      <c r="F6" s="20">
        <v>0</v>
      </c>
      <c r="G6" s="21">
        <v>0</v>
      </c>
      <c r="H6" s="19">
        <v>1</v>
      </c>
      <c r="I6" s="20">
        <v>31.5</v>
      </c>
      <c r="J6" s="21">
        <v>32.5</v>
      </c>
      <c r="K6" s="19">
        <v>0.1</v>
      </c>
      <c r="L6" s="20">
        <v>0</v>
      </c>
      <c r="M6" s="21">
        <v>0.1</v>
      </c>
      <c r="N6" s="19">
        <v>2158.9</v>
      </c>
      <c r="O6" s="20">
        <v>631.20000000000005</v>
      </c>
      <c r="P6" s="21">
        <v>2790.1</v>
      </c>
      <c r="Q6" s="19">
        <v>8370</v>
      </c>
      <c r="R6" s="20">
        <v>3256.7</v>
      </c>
      <c r="S6" s="21">
        <v>11626.7</v>
      </c>
      <c r="T6" s="19">
        <v>2250.1</v>
      </c>
      <c r="U6" s="20">
        <v>4564.6000000000004</v>
      </c>
      <c r="V6" s="21">
        <v>6814.7</v>
      </c>
      <c r="W6" s="47">
        <v>12780.1</v>
      </c>
      <c r="X6" s="20">
        <v>8484</v>
      </c>
      <c r="Y6" s="21">
        <v>21264.1</v>
      </c>
    </row>
    <row r="7" spans="1:25" ht="13">
      <c r="A7" s="2" t="s">
        <v>251</v>
      </c>
      <c r="B7" s="2" t="s">
        <v>8</v>
      </c>
      <c r="C7" s="89" t="s">
        <v>297</v>
      </c>
      <c r="D7" s="129" t="s">
        <v>302</v>
      </c>
      <c r="E7" s="19">
        <v>10125.719999999999</v>
      </c>
      <c r="F7" s="20">
        <v>1793.7</v>
      </c>
      <c r="G7" s="21">
        <v>11919.42</v>
      </c>
      <c r="H7" s="19">
        <v>1196.4000000000001</v>
      </c>
      <c r="I7" s="20">
        <v>0</v>
      </c>
      <c r="J7" s="21">
        <v>1196.4000000000001</v>
      </c>
      <c r="K7" s="19">
        <v>21086.48</v>
      </c>
      <c r="L7" s="20">
        <v>1681.6</v>
      </c>
      <c r="M7" s="21">
        <v>22768.080000000002</v>
      </c>
      <c r="N7" s="19">
        <v>34249.42</v>
      </c>
      <c r="O7" s="20">
        <v>3314.7</v>
      </c>
      <c r="P7" s="21">
        <v>37564.120000000003</v>
      </c>
      <c r="Q7" s="19">
        <v>24587.66</v>
      </c>
      <c r="R7" s="20">
        <v>3880</v>
      </c>
      <c r="S7" s="21">
        <v>28467.66</v>
      </c>
      <c r="T7" s="19">
        <v>14273.41</v>
      </c>
      <c r="U7" s="20">
        <v>4152.3</v>
      </c>
      <c r="V7" s="21">
        <v>18425.71</v>
      </c>
      <c r="W7" s="47">
        <v>105519.09</v>
      </c>
      <c r="X7" s="20">
        <v>14822.3</v>
      </c>
      <c r="Y7" s="21">
        <v>120341.39</v>
      </c>
    </row>
    <row r="8" spans="1:25" ht="13">
      <c r="A8" s="2" t="s">
        <v>251</v>
      </c>
      <c r="B8" s="2" t="s">
        <v>9</v>
      </c>
      <c r="C8" s="89" t="s">
        <v>297</v>
      </c>
      <c r="D8" s="129" t="s">
        <v>302</v>
      </c>
      <c r="E8" s="19">
        <v>0</v>
      </c>
      <c r="F8" s="20">
        <v>0</v>
      </c>
      <c r="G8" s="21">
        <v>0</v>
      </c>
      <c r="H8" s="19">
        <v>0</v>
      </c>
      <c r="I8" s="20">
        <v>0</v>
      </c>
      <c r="J8" s="21">
        <v>0</v>
      </c>
      <c r="K8" s="19">
        <v>0.14000000000000001</v>
      </c>
      <c r="L8" s="20">
        <v>0</v>
      </c>
      <c r="M8" s="21">
        <v>0.14000000000000001</v>
      </c>
      <c r="N8" s="19">
        <v>0</v>
      </c>
      <c r="O8" s="20">
        <v>0</v>
      </c>
      <c r="P8" s="21">
        <v>0</v>
      </c>
      <c r="Q8" s="19">
        <v>1.28</v>
      </c>
      <c r="R8" s="20">
        <v>0.3</v>
      </c>
      <c r="S8" s="21">
        <v>1.58</v>
      </c>
      <c r="T8" s="19">
        <v>0</v>
      </c>
      <c r="U8" s="20">
        <v>0</v>
      </c>
      <c r="V8" s="21">
        <v>0</v>
      </c>
      <c r="W8" s="47">
        <v>1.42</v>
      </c>
      <c r="X8" s="20">
        <v>0.3</v>
      </c>
      <c r="Y8" s="21">
        <v>1.72</v>
      </c>
    </row>
    <row r="9" spans="1:25" ht="13">
      <c r="A9" s="2" t="s">
        <v>252</v>
      </c>
      <c r="B9" s="2" t="s">
        <v>10</v>
      </c>
      <c r="C9" s="89" t="s">
        <v>297</v>
      </c>
      <c r="D9" s="129" t="s">
        <v>302</v>
      </c>
      <c r="E9" s="19">
        <v>3308.75</v>
      </c>
      <c r="F9" s="20">
        <v>4782.7</v>
      </c>
      <c r="G9" s="21">
        <v>8091.45</v>
      </c>
      <c r="H9" s="19">
        <v>18076.55</v>
      </c>
      <c r="I9" s="20">
        <v>5483.65</v>
      </c>
      <c r="J9" s="21">
        <v>23560.2</v>
      </c>
      <c r="K9" s="19">
        <v>8429</v>
      </c>
      <c r="L9" s="20">
        <v>4563</v>
      </c>
      <c r="M9" s="21">
        <v>12992</v>
      </c>
      <c r="N9" s="19">
        <v>3730.35</v>
      </c>
      <c r="O9" s="20">
        <v>3775.6</v>
      </c>
      <c r="P9" s="21">
        <v>7505.95</v>
      </c>
      <c r="Q9" s="19">
        <v>3378.35</v>
      </c>
      <c r="R9" s="20">
        <v>2729.6</v>
      </c>
      <c r="S9" s="21">
        <v>6107.95</v>
      </c>
      <c r="T9" s="19">
        <v>2663.95</v>
      </c>
      <c r="U9" s="20">
        <v>6414.7</v>
      </c>
      <c r="V9" s="21">
        <v>9078.65</v>
      </c>
      <c r="W9" s="47">
        <v>39586.949999999997</v>
      </c>
      <c r="X9" s="20">
        <v>27749.25</v>
      </c>
      <c r="Y9" s="21">
        <v>67336.2</v>
      </c>
    </row>
    <row r="10" spans="1:25" ht="13">
      <c r="A10" s="2" t="s">
        <v>252</v>
      </c>
      <c r="B10" s="2" t="s">
        <v>11</v>
      </c>
      <c r="C10" s="89" t="s">
        <v>297</v>
      </c>
      <c r="D10" s="129" t="s">
        <v>302</v>
      </c>
      <c r="E10" s="19">
        <v>10403.700000000001</v>
      </c>
      <c r="F10" s="20">
        <v>3552.9</v>
      </c>
      <c r="G10" s="21">
        <v>13956.6</v>
      </c>
      <c r="H10" s="19">
        <v>4442.3999999999996</v>
      </c>
      <c r="I10" s="20">
        <v>1082.9000000000001</v>
      </c>
      <c r="J10" s="21">
        <v>5525.3</v>
      </c>
      <c r="K10" s="19">
        <v>2603</v>
      </c>
      <c r="L10" s="20">
        <v>1498</v>
      </c>
      <c r="M10" s="21">
        <v>4101</v>
      </c>
      <c r="N10" s="19">
        <v>1219.45</v>
      </c>
      <c r="O10" s="20">
        <v>661.45</v>
      </c>
      <c r="P10" s="21">
        <v>1880.9</v>
      </c>
      <c r="Q10" s="19">
        <v>1254.3499999999999</v>
      </c>
      <c r="R10" s="20">
        <v>920.35</v>
      </c>
      <c r="S10" s="21">
        <v>2174.6999999999998</v>
      </c>
      <c r="T10" s="19">
        <v>943.9</v>
      </c>
      <c r="U10" s="20">
        <v>2076.1999999999998</v>
      </c>
      <c r="V10" s="21">
        <v>3020.1</v>
      </c>
      <c r="W10" s="47">
        <v>20866.8</v>
      </c>
      <c r="X10" s="20">
        <v>9791.7999999999993</v>
      </c>
      <c r="Y10" s="21">
        <v>30658.6</v>
      </c>
    </row>
    <row r="11" spans="1:25" ht="13">
      <c r="A11" s="2" t="s">
        <v>253</v>
      </c>
      <c r="B11" s="2" t="s">
        <v>12</v>
      </c>
      <c r="C11" s="89" t="s">
        <v>297</v>
      </c>
      <c r="D11" s="129" t="s">
        <v>303</v>
      </c>
      <c r="E11" s="19">
        <v>1711.9</v>
      </c>
      <c r="F11" s="20">
        <v>2234.65</v>
      </c>
      <c r="G11" s="21">
        <v>3946.55</v>
      </c>
      <c r="H11" s="19">
        <v>2256.65</v>
      </c>
      <c r="I11" s="20">
        <v>2644.8</v>
      </c>
      <c r="J11" s="21">
        <v>4901.45</v>
      </c>
      <c r="K11" s="19">
        <v>2693.2</v>
      </c>
      <c r="L11" s="20">
        <v>1639.1</v>
      </c>
      <c r="M11" s="21">
        <v>4332.3</v>
      </c>
      <c r="N11" s="19">
        <v>4577.95</v>
      </c>
      <c r="O11" s="20">
        <v>1874.7</v>
      </c>
      <c r="P11" s="21">
        <v>6452.65</v>
      </c>
      <c r="Q11" s="19">
        <v>4287.8999999999996</v>
      </c>
      <c r="R11" s="20">
        <v>3760.25</v>
      </c>
      <c r="S11" s="21">
        <v>8048.15</v>
      </c>
      <c r="T11" s="19">
        <v>3055.6</v>
      </c>
      <c r="U11" s="20">
        <v>2191.15</v>
      </c>
      <c r="V11" s="21">
        <v>5246.75</v>
      </c>
      <c r="W11" s="47">
        <v>18583.2</v>
      </c>
      <c r="X11" s="20">
        <v>14344.65</v>
      </c>
      <c r="Y11" s="21">
        <v>32927.85</v>
      </c>
    </row>
    <row r="12" spans="1:25" ht="13">
      <c r="A12" s="2" t="s">
        <v>253</v>
      </c>
      <c r="B12" s="2" t="s">
        <v>13</v>
      </c>
      <c r="C12" s="89" t="s">
        <v>297</v>
      </c>
      <c r="D12" s="129" t="s">
        <v>303</v>
      </c>
      <c r="E12" s="19">
        <v>360.75</v>
      </c>
      <c r="F12" s="20">
        <v>853.65</v>
      </c>
      <c r="G12" s="21">
        <v>1214.4000000000001</v>
      </c>
      <c r="H12" s="19">
        <v>821.2</v>
      </c>
      <c r="I12" s="20">
        <v>1041.9000000000001</v>
      </c>
      <c r="J12" s="21">
        <v>1863.1</v>
      </c>
      <c r="K12" s="19">
        <v>662.6</v>
      </c>
      <c r="L12" s="20">
        <v>518.15</v>
      </c>
      <c r="M12" s="21">
        <v>1180.75</v>
      </c>
      <c r="N12" s="19">
        <v>2327.3000000000002</v>
      </c>
      <c r="O12" s="20">
        <v>1275.25</v>
      </c>
      <c r="P12" s="21">
        <v>3602.55</v>
      </c>
      <c r="Q12" s="19">
        <v>1349.25</v>
      </c>
      <c r="R12" s="20">
        <v>2777.95</v>
      </c>
      <c r="S12" s="21">
        <v>4127.2</v>
      </c>
      <c r="T12" s="19">
        <v>1323.35</v>
      </c>
      <c r="U12" s="20">
        <v>986.3</v>
      </c>
      <c r="V12" s="21">
        <v>2309.65</v>
      </c>
      <c r="W12" s="47">
        <v>6844.45</v>
      </c>
      <c r="X12" s="20">
        <v>7453.2</v>
      </c>
      <c r="Y12" s="21">
        <v>14297.65</v>
      </c>
    </row>
    <row r="13" spans="1:25" ht="13">
      <c r="A13" s="2" t="s">
        <v>253</v>
      </c>
      <c r="B13" s="2" t="s">
        <v>14</v>
      </c>
      <c r="C13" s="89" t="s">
        <v>297</v>
      </c>
      <c r="D13" s="129" t="s">
        <v>303</v>
      </c>
      <c r="E13" s="19">
        <v>75.349999999999994</v>
      </c>
      <c r="F13" s="20">
        <v>185.85</v>
      </c>
      <c r="G13" s="21">
        <v>261.2</v>
      </c>
      <c r="H13" s="19">
        <v>0</v>
      </c>
      <c r="I13" s="20">
        <v>0</v>
      </c>
      <c r="J13" s="21">
        <v>0</v>
      </c>
      <c r="K13" s="19">
        <v>0</v>
      </c>
      <c r="L13" s="20">
        <v>0</v>
      </c>
      <c r="M13" s="21">
        <v>0</v>
      </c>
      <c r="N13" s="19">
        <v>503.9</v>
      </c>
      <c r="O13" s="20">
        <v>433.4</v>
      </c>
      <c r="P13" s="21">
        <v>937.3</v>
      </c>
      <c r="Q13" s="19">
        <v>3944</v>
      </c>
      <c r="R13" s="20">
        <v>4702.8999999999996</v>
      </c>
      <c r="S13" s="21">
        <v>8646.9</v>
      </c>
      <c r="T13" s="19">
        <v>4187.8</v>
      </c>
      <c r="U13" s="20">
        <v>2088.6999999999998</v>
      </c>
      <c r="V13" s="21">
        <v>6276.5</v>
      </c>
      <c r="W13" s="47">
        <v>8711.0499999999993</v>
      </c>
      <c r="X13" s="20">
        <v>7410.85</v>
      </c>
      <c r="Y13" s="21">
        <v>16121.9</v>
      </c>
    </row>
    <row r="14" spans="1:25" ht="13">
      <c r="A14" s="2" t="s">
        <v>253</v>
      </c>
      <c r="B14" s="2" t="s">
        <v>15</v>
      </c>
      <c r="C14" s="89" t="s">
        <v>297</v>
      </c>
      <c r="D14" s="129" t="s">
        <v>303</v>
      </c>
      <c r="E14" s="19">
        <v>2266.25</v>
      </c>
      <c r="F14" s="20">
        <v>2187.4</v>
      </c>
      <c r="G14" s="21">
        <v>4453.6499999999996</v>
      </c>
      <c r="H14" s="19">
        <v>776.8</v>
      </c>
      <c r="I14" s="20">
        <v>310.55</v>
      </c>
      <c r="J14" s="21">
        <v>1087.3499999999999</v>
      </c>
      <c r="K14" s="19">
        <v>5625.8</v>
      </c>
      <c r="L14" s="20">
        <v>2916.65</v>
      </c>
      <c r="M14" s="21">
        <v>8542.4500000000007</v>
      </c>
      <c r="N14" s="19">
        <v>6003.45</v>
      </c>
      <c r="O14" s="20">
        <v>2076.0500000000002</v>
      </c>
      <c r="P14" s="21">
        <v>8079.5</v>
      </c>
      <c r="Q14" s="19">
        <v>1762.8</v>
      </c>
      <c r="R14" s="20">
        <v>1305.8</v>
      </c>
      <c r="S14" s="21">
        <v>3068.6</v>
      </c>
      <c r="T14" s="19">
        <v>2445.1</v>
      </c>
      <c r="U14" s="20">
        <v>2340.9499999999998</v>
      </c>
      <c r="V14" s="21">
        <v>4786.05</v>
      </c>
      <c r="W14" s="47">
        <v>18880.2</v>
      </c>
      <c r="X14" s="20">
        <v>11137.4</v>
      </c>
      <c r="Y14" s="21">
        <v>30017.599999999999</v>
      </c>
    </row>
    <row r="15" spans="1:25" ht="13">
      <c r="A15" s="2" t="s">
        <v>254</v>
      </c>
      <c r="B15" s="2" t="s">
        <v>16</v>
      </c>
      <c r="C15" s="89" t="s">
        <v>297</v>
      </c>
      <c r="D15" s="129" t="s">
        <v>303</v>
      </c>
      <c r="E15" s="19">
        <v>12078.27</v>
      </c>
      <c r="F15" s="20">
        <v>5186.25</v>
      </c>
      <c r="G15" s="21">
        <v>17264.52</v>
      </c>
      <c r="H15" s="19">
        <v>7282.62</v>
      </c>
      <c r="I15" s="20">
        <v>6321.87</v>
      </c>
      <c r="J15" s="21">
        <v>13604.49</v>
      </c>
      <c r="K15" s="19">
        <v>9295.2000000000007</v>
      </c>
      <c r="L15" s="20">
        <v>5113.4399999999996</v>
      </c>
      <c r="M15" s="21">
        <v>14408.64</v>
      </c>
      <c r="N15" s="19">
        <v>14616.81</v>
      </c>
      <c r="O15" s="20">
        <v>4348.3500000000004</v>
      </c>
      <c r="P15" s="21">
        <v>18965.16</v>
      </c>
      <c r="Q15" s="19">
        <v>7372.35</v>
      </c>
      <c r="R15" s="20">
        <v>7271.01</v>
      </c>
      <c r="S15" s="21">
        <v>14643.36</v>
      </c>
      <c r="T15" s="19">
        <v>8100.81</v>
      </c>
      <c r="U15" s="20">
        <v>9127.7999999999993</v>
      </c>
      <c r="V15" s="21">
        <v>17228.61</v>
      </c>
      <c r="W15" s="47">
        <v>58746.06</v>
      </c>
      <c r="X15" s="20">
        <v>37368.720000000001</v>
      </c>
      <c r="Y15" s="21">
        <v>96114.78</v>
      </c>
    </row>
    <row r="16" spans="1:25" ht="13">
      <c r="A16" s="2" t="s">
        <v>310</v>
      </c>
      <c r="B16" s="2" t="s">
        <v>311</v>
      </c>
      <c r="C16" s="89" t="s">
        <v>297</v>
      </c>
      <c r="D16" s="129" t="s">
        <v>303</v>
      </c>
      <c r="E16" s="19">
        <v>24316</v>
      </c>
      <c r="F16" s="20">
        <v>3923.3</v>
      </c>
      <c r="G16" s="21">
        <v>28239.3</v>
      </c>
      <c r="H16" s="19">
        <v>17670.099999999999</v>
      </c>
      <c r="I16" s="20">
        <v>5666.4</v>
      </c>
      <c r="J16" s="21">
        <v>23336.5</v>
      </c>
      <c r="K16" s="19">
        <v>15898.9</v>
      </c>
      <c r="L16" s="20">
        <v>2451.8000000000002</v>
      </c>
      <c r="M16" s="21">
        <v>18350.7</v>
      </c>
      <c r="N16" s="19">
        <v>30060.400000000001</v>
      </c>
      <c r="O16" s="20">
        <v>3684.4</v>
      </c>
      <c r="P16" s="21">
        <v>33744.800000000003</v>
      </c>
      <c r="Q16" s="19">
        <v>36168</v>
      </c>
      <c r="R16" s="20">
        <v>3794.4</v>
      </c>
      <c r="S16" s="21">
        <v>39962.400000000001</v>
      </c>
      <c r="T16" s="19">
        <v>26393.4</v>
      </c>
      <c r="U16" s="20">
        <v>5607.9</v>
      </c>
      <c r="V16" s="21">
        <v>32001.3</v>
      </c>
      <c r="W16" s="47">
        <v>150506.79999999999</v>
      </c>
      <c r="X16" s="20">
        <v>25128.2</v>
      </c>
      <c r="Y16" s="21">
        <v>175635</v>
      </c>
    </row>
    <row r="17" spans="1:25" ht="13">
      <c r="A17" s="2" t="s">
        <v>255</v>
      </c>
      <c r="B17" s="2" t="s">
        <v>17</v>
      </c>
      <c r="C17" s="89" t="s">
        <v>297</v>
      </c>
      <c r="D17" s="129" t="s">
        <v>298</v>
      </c>
      <c r="E17" s="19">
        <v>0</v>
      </c>
      <c r="F17" s="20">
        <v>0</v>
      </c>
      <c r="G17" s="21">
        <v>0</v>
      </c>
      <c r="H17" s="19">
        <v>92.57</v>
      </c>
      <c r="I17" s="20">
        <v>95.95</v>
      </c>
      <c r="J17" s="21">
        <v>188.52</v>
      </c>
      <c r="K17" s="19">
        <v>0</v>
      </c>
      <c r="L17" s="20">
        <v>0</v>
      </c>
      <c r="M17" s="21">
        <v>0</v>
      </c>
      <c r="N17" s="19">
        <v>87.29</v>
      </c>
      <c r="O17" s="20">
        <v>24.22</v>
      </c>
      <c r="P17" s="21">
        <v>111.51</v>
      </c>
      <c r="Q17" s="19">
        <v>1044.5</v>
      </c>
      <c r="R17" s="20">
        <v>707.78</v>
      </c>
      <c r="S17" s="21">
        <v>1752.28</v>
      </c>
      <c r="T17" s="19">
        <v>1322.83</v>
      </c>
      <c r="U17" s="20">
        <v>2466.5500000000002</v>
      </c>
      <c r="V17" s="21">
        <v>3789.38</v>
      </c>
      <c r="W17" s="47">
        <v>2547.19</v>
      </c>
      <c r="X17" s="20">
        <v>3294.5</v>
      </c>
      <c r="Y17" s="21">
        <v>5841.69</v>
      </c>
    </row>
    <row r="18" spans="1:25" ht="13">
      <c r="A18" s="2" t="s">
        <v>256</v>
      </c>
      <c r="B18" s="2" t="s">
        <v>18</v>
      </c>
      <c r="C18" s="89" t="s">
        <v>297</v>
      </c>
      <c r="D18" s="129" t="s">
        <v>302</v>
      </c>
      <c r="E18" s="19">
        <v>16921.5</v>
      </c>
      <c r="F18" s="20">
        <v>1291.5999999999999</v>
      </c>
      <c r="G18" s="21">
        <v>18213.099999999999</v>
      </c>
      <c r="H18" s="19">
        <v>20074.7</v>
      </c>
      <c r="I18" s="20">
        <v>1010.15</v>
      </c>
      <c r="J18" s="21">
        <v>21084.85</v>
      </c>
      <c r="K18" s="19">
        <v>19771.849999999999</v>
      </c>
      <c r="L18" s="20">
        <v>980.5</v>
      </c>
      <c r="M18" s="21">
        <v>20752.349999999999</v>
      </c>
      <c r="N18" s="19">
        <v>666.7</v>
      </c>
      <c r="O18" s="20">
        <v>180.25</v>
      </c>
      <c r="P18" s="21">
        <v>846.95</v>
      </c>
      <c r="Q18" s="19">
        <v>1240.7</v>
      </c>
      <c r="R18" s="20">
        <v>221.4</v>
      </c>
      <c r="S18" s="21">
        <v>1462.1</v>
      </c>
      <c r="T18" s="19">
        <v>16624.349999999999</v>
      </c>
      <c r="U18" s="20">
        <v>3322.3</v>
      </c>
      <c r="V18" s="21">
        <v>19946.650000000001</v>
      </c>
      <c r="W18" s="47">
        <v>75299.8</v>
      </c>
      <c r="X18" s="20">
        <v>7006.2</v>
      </c>
      <c r="Y18" s="21">
        <v>82306</v>
      </c>
    </row>
    <row r="19" spans="1:25" ht="13">
      <c r="A19" s="2" t="s">
        <v>257</v>
      </c>
      <c r="B19" s="2" t="s">
        <v>19</v>
      </c>
      <c r="C19" s="89" t="s">
        <v>297</v>
      </c>
      <c r="D19" s="129" t="s">
        <v>302</v>
      </c>
      <c r="E19" s="19">
        <v>58515.89</v>
      </c>
      <c r="F19" s="20">
        <v>3995.6</v>
      </c>
      <c r="G19" s="21">
        <v>62511.49</v>
      </c>
      <c r="H19" s="19">
        <v>55930.1</v>
      </c>
      <c r="I19" s="20">
        <v>4168.3999999999996</v>
      </c>
      <c r="J19" s="21">
        <v>60098.5</v>
      </c>
      <c r="K19" s="19">
        <v>31442.31</v>
      </c>
      <c r="L19" s="20">
        <v>2235.87</v>
      </c>
      <c r="M19" s="21">
        <v>33678.18</v>
      </c>
      <c r="N19" s="19">
        <v>61852.01</v>
      </c>
      <c r="O19" s="20">
        <v>4213.49</v>
      </c>
      <c r="P19" s="21">
        <v>66065.5</v>
      </c>
      <c r="Q19" s="19">
        <v>60718.01</v>
      </c>
      <c r="R19" s="20">
        <v>4252.37</v>
      </c>
      <c r="S19" s="21">
        <v>64970.38</v>
      </c>
      <c r="T19" s="19">
        <v>65679.53</v>
      </c>
      <c r="U19" s="20">
        <v>6165.59</v>
      </c>
      <c r="V19" s="21">
        <v>71845.119999999995</v>
      </c>
      <c r="W19" s="47">
        <v>334137.84999999998</v>
      </c>
      <c r="X19" s="20">
        <v>25031.32</v>
      </c>
      <c r="Y19" s="21">
        <v>359169.17</v>
      </c>
    </row>
    <row r="20" spans="1:25" ht="13">
      <c r="A20" s="2" t="s">
        <v>258</v>
      </c>
      <c r="B20" s="2" t="s">
        <v>20</v>
      </c>
      <c r="C20" s="89" t="s">
        <v>297</v>
      </c>
      <c r="D20" s="129" t="s">
        <v>303</v>
      </c>
      <c r="E20" s="19">
        <v>3641.15</v>
      </c>
      <c r="F20" s="20">
        <v>1864.95</v>
      </c>
      <c r="G20" s="21">
        <v>5506.1</v>
      </c>
      <c r="H20" s="19">
        <v>4191</v>
      </c>
      <c r="I20" s="20">
        <v>3032.95</v>
      </c>
      <c r="J20" s="21">
        <v>7223.95</v>
      </c>
      <c r="K20" s="19">
        <v>2044.3</v>
      </c>
      <c r="L20" s="20">
        <v>3405.1</v>
      </c>
      <c r="M20" s="21">
        <v>5449.4</v>
      </c>
      <c r="N20" s="19">
        <v>1375.35</v>
      </c>
      <c r="O20" s="20">
        <v>4754.95</v>
      </c>
      <c r="P20" s="21">
        <v>6130.3</v>
      </c>
      <c r="Q20" s="19">
        <v>5503.65</v>
      </c>
      <c r="R20" s="20">
        <v>2474.1999999999998</v>
      </c>
      <c r="S20" s="21">
        <v>7977.85</v>
      </c>
      <c r="T20" s="19">
        <v>5726.45</v>
      </c>
      <c r="U20" s="20">
        <v>5863.95</v>
      </c>
      <c r="V20" s="21">
        <v>11590.4</v>
      </c>
      <c r="W20" s="47">
        <v>22481.9</v>
      </c>
      <c r="X20" s="20">
        <v>21396.1</v>
      </c>
      <c r="Y20" s="21">
        <v>43878</v>
      </c>
    </row>
    <row r="21" spans="1:25" ht="13">
      <c r="A21" s="2" t="s">
        <v>259</v>
      </c>
      <c r="B21" s="2" t="s">
        <v>21</v>
      </c>
      <c r="C21" s="89" t="s">
        <v>297</v>
      </c>
      <c r="D21" s="129" t="s">
        <v>298</v>
      </c>
      <c r="E21" s="19">
        <v>1664.79</v>
      </c>
      <c r="F21" s="20">
        <v>3331.32</v>
      </c>
      <c r="G21" s="21">
        <v>4996.1099999999997</v>
      </c>
      <c r="H21" s="19">
        <v>1207.6300000000001</v>
      </c>
      <c r="I21" s="20">
        <v>4366.82</v>
      </c>
      <c r="J21" s="21">
        <v>5574.45</v>
      </c>
      <c r="K21" s="19">
        <v>1550.13</v>
      </c>
      <c r="L21" s="20">
        <v>4037.49</v>
      </c>
      <c r="M21" s="21">
        <v>5587.62</v>
      </c>
      <c r="N21" s="19">
        <v>1559.2</v>
      </c>
      <c r="O21" s="20">
        <v>3757.32</v>
      </c>
      <c r="P21" s="21">
        <v>5316.52</v>
      </c>
      <c r="Q21" s="19">
        <v>2082.25</v>
      </c>
      <c r="R21" s="20">
        <v>3017.63</v>
      </c>
      <c r="S21" s="21">
        <v>5099.88</v>
      </c>
      <c r="T21" s="19">
        <v>2421.1999999999998</v>
      </c>
      <c r="U21" s="20">
        <v>1737.65</v>
      </c>
      <c r="V21" s="21">
        <v>4158.8500000000004</v>
      </c>
      <c r="W21" s="47">
        <v>10485.200000000001</v>
      </c>
      <c r="X21" s="20">
        <v>20248.23</v>
      </c>
      <c r="Y21" s="21">
        <v>30733.43</v>
      </c>
    </row>
    <row r="22" spans="1:25" ht="13">
      <c r="A22" s="2" t="s">
        <v>260</v>
      </c>
      <c r="B22" s="2" t="s">
        <v>22</v>
      </c>
      <c r="C22" s="89" t="s">
        <v>297</v>
      </c>
      <c r="D22" s="129" t="s">
        <v>303</v>
      </c>
      <c r="E22" s="19">
        <v>7220.68</v>
      </c>
      <c r="F22" s="20">
        <v>867.51</v>
      </c>
      <c r="G22" s="21">
        <v>8088.19</v>
      </c>
      <c r="H22" s="19">
        <v>6296.35</v>
      </c>
      <c r="I22" s="20">
        <v>670.38</v>
      </c>
      <c r="J22" s="21">
        <v>6966.73</v>
      </c>
      <c r="K22" s="19">
        <v>2813.71</v>
      </c>
      <c r="L22" s="20">
        <v>310.27999999999997</v>
      </c>
      <c r="M22" s="21">
        <v>3123.99</v>
      </c>
      <c r="N22" s="19">
        <v>13333.57</v>
      </c>
      <c r="O22" s="20">
        <v>1261.1300000000001</v>
      </c>
      <c r="P22" s="21">
        <v>14594.7</v>
      </c>
      <c r="Q22" s="19">
        <v>10041.26</v>
      </c>
      <c r="R22" s="20">
        <v>2015.18</v>
      </c>
      <c r="S22" s="21">
        <v>12056.44</v>
      </c>
      <c r="T22" s="19">
        <v>0</v>
      </c>
      <c r="U22" s="20">
        <v>0</v>
      </c>
      <c r="V22" s="21">
        <v>0</v>
      </c>
      <c r="W22" s="47">
        <v>39705.57</v>
      </c>
      <c r="X22" s="20">
        <v>5124.4799999999996</v>
      </c>
      <c r="Y22" s="21">
        <v>44830.05</v>
      </c>
    </row>
    <row r="23" spans="1:25" ht="13">
      <c r="A23" s="2" t="s">
        <v>260</v>
      </c>
      <c r="B23" s="2" t="s">
        <v>23</v>
      </c>
      <c r="C23" s="89" t="s">
        <v>297</v>
      </c>
      <c r="D23" s="129" t="s">
        <v>303</v>
      </c>
      <c r="E23" s="19">
        <v>8761.2800000000007</v>
      </c>
      <c r="F23" s="20">
        <v>1187.99</v>
      </c>
      <c r="G23" s="21">
        <v>9949.27</v>
      </c>
      <c r="H23" s="19">
        <v>5811.94</v>
      </c>
      <c r="I23" s="20">
        <v>1360.99</v>
      </c>
      <c r="J23" s="21">
        <v>7172.93</v>
      </c>
      <c r="K23" s="19">
        <v>4700.37</v>
      </c>
      <c r="L23" s="20">
        <v>996.16</v>
      </c>
      <c r="M23" s="21">
        <v>5696.53</v>
      </c>
      <c r="N23" s="19">
        <v>9572.98</v>
      </c>
      <c r="O23" s="20">
        <v>530.02</v>
      </c>
      <c r="P23" s="21">
        <v>10103</v>
      </c>
      <c r="Q23" s="19">
        <v>0</v>
      </c>
      <c r="R23" s="20">
        <v>0</v>
      </c>
      <c r="S23" s="21">
        <v>0</v>
      </c>
      <c r="T23" s="19">
        <v>0</v>
      </c>
      <c r="U23" s="20">
        <v>0</v>
      </c>
      <c r="V23" s="21">
        <v>0</v>
      </c>
      <c r="W23" s="47">
        <v>28846.57</v>
      </c>
      <c r="X23" s="20">
        <v>4075.16</v>
      </c>
      <c r="Y23" s="21">
        <v>32921.730000000003</v>
      </c>
    </row>
    <row r="24" spans="1:25" ht="13">
      <c r="A24" s="2" t="s">
        <v>260</v>
      </c>
      <c r="B24" s="2" t="s">
        <v>24</v>
      </c>
      <c r="C24" s="89" t="s">
        <v>297</v>
      </c>
      <c r="D24" s="129" t="s">
        <v>303</v>
      </c>
      <c r="E24" s="19">
        <v>10546.14</v>
      </c>
      <c r="F24" s="20">
        <v>990.68</v>
      </c>
      <c r="G24" s="21">
        <v>11536.82</v>
      </c>
      <c r="H24" s="19">
        <v>7024.12</v>
      </c>
      <c r="I24" s="20">
        <v>2018.65</v>
      </c>
      <c r="J24" s="21">
        <v>9042.77</v>
      </c>
      <c r="K24" s="19">
        <v>9233.91</v>
      </c>
      <c r="L24" s="20">
        <v>1246.08</v>
      </c>
      <c r="M24" s="21">
        <v>10479.99</v>
      </c>
      <c r="N24" s="19">
        <v>14340.63</v>
      </c>
      <c r="O24" s="20">
        <v>1301.6400000000001</v>
      </c>
      <c r="P24" s="21">
        <v>15642.27</v>
      </c>
      <c r="Q24" s="19">
        <v>5873.74</v>
      </c>
      <c r="R24" s="20">
        <v>2339.19</v>
      </c>
      <c r="S24" s="21">
        <v>8212.93</v>
      </c>
      <c r="T24" s="19">
        <v>8535.74</v>
      </c>
      <c r="U24" s="20">
        <v>349.34</v>
      </c>
      <c r="V24" s="21">
        <v>8885.08</v>
      </c>
      <c r="W24" s="47">
        <v>55554.28</v>
      </c>
      <c r="X24" s="20">
        <v>8245.58</v>
      </c>
      <c r="Y24" s="21">
        <v>63799.86</v>
      </c>
    </row>
    <row r="25" spans="1:25" ht="13">
      <c r="A25" s="2" t="s">
        <v>260</v>
      </c>
      <c r="B25" s="2" t="s">
        <v>25</v>
      </c>
      <c r="C25" s="89" t="s">
        <v>297</v>
      </c>
      <c r="D25" s="129" t="s">
        <v>303</v>
      </c>
      <c r="E25" s="19">
        <v>11090.08</v>
      </c>
      <c r="F25" s="20">
        <v>1377.24</v>
      </c>
      <c r="G25" s="21">
        <v>12467.32</v>
      </c>
      <c r="H25" s="19">
        <v>7090.9</v>
      </c>
      <c r="I25" s="20">
        <v>1085.43</v>
      </c>
      <c r="J25" s="21">
        <v>8176.33</v>
      </c>
      <c r="K25" s="19">
        <v>5818.49</v>
      </c>
      <c r="L25" s="20">
        <v>573.49</v>
      </c>
      <c r="M25" s="21">
        <v>6391.98</v>
      </c>
      <c r="N25" s="19">
        <v>8928.42</v>
      </c>
      <c r="O25" s="20">
        <v>1455.36</v>
      </c>
      <c r="P25" s="21">
        <v>10383.780000000001</v>
      </c>
      <c r="Q25" s="19">
        <v>6455.04</v>
      </c>
      <c r="R25" s="20">
        <v>2005.98</v>
      </c>
      <c r="S25" s="21">
        <v>8461.02</v>
      </c>
      <c r="T25" s="19">
        <v>12486.79</v>
      </c>
      <c r="U25" s="20">
        <v>2492.85</v>
      </c>
      <c r="V25" s="21">
        <v>14979.64</v>
      </c>
      <c r="W25" s="47">
        <v>51869.72</v>
      </c>
      <c r="X25" s="20">
        <v>8990.35</v>
      </c>
      <c r="Y25" s="21">
        <v>60860.07</v>
      </c>
    </row>
    <row r="26" spans="1:25" ht="13">
      <c r="A26" s="2" t="s">
        <v>261</v>
      </c>
      <c r="B26" s="2" t="s">
        <v>26</v>
      </c>
      <c r="C26" s="89" t="s">
        <v>297</v>
      </c>
      <c r="D26" s="129" t="s">
        <v>303</v>
      </c>
      <c r="E26" s="19">
        <v>18393.05</v>
      </c>
      <c r="F26" s="20">
        <v>5378.5</v>
      </c>
      <c r="G26" s="21">
        <v>23771.55</v>
      </c>
      <c r="H26" s="19">
        <v>23955.35</v>
      </c>
      <c r="I26" s="20">
        <v>3698.85</v>
      </c>
      <c r="J26" s="21">
        <v>27654.2</v>
      </c>
      <c r="K26" s="19">
        <v>29552.35</v>
      </c>
      <c r="L26" s="20">
        <v>3595.95</v>
      </c>
      <c r="M26" s="21">
        <v>33148.300000000003</v>
      </c>
      <c r="N26" s="19">
        <v>24269.8</v>
      </c>
      <c r="O26" s="20">
        <v>2691.25</v>
      </c>
      <c r="P26" s="21">
        <v>26961.05</v>
      </c>
      <c r="Q26" s="19">
        <v>26910.95</v>
      </c>
      <c r="R26" s="20">
        <v>6038.8</v>
      </c>
      <c r="S26" s="21">
        <v>32949.75</v>
      </c>
      <c r="T26" s="19">
        <v>21375.5</v>
      </c>
      <c r="U26" s="20">
        <v>5271.45</v>
      </c>
      <c r="V26" s="21">
        <v>26646.95</v>
      </c>
      <c r="W26" s="47">
        <v>144457</v>
      </c>
      <c r="X26" s="20">
        <v>26674.799999999999</v>
      </c>
      <c r="Y26" s="21">
        <v>171131.8</v>
      </c>
    </row>
    <row r="27" spans="1:25" ht="13">
      <c r="A27" s="2" t="s">
        <v>261</v>
      </c>
      <c r="B27" s="2" t="s">
        <v>27</v>
      </c>
      <c r="C27" s="89" t="s">
        <v>297</v>
      </c>
      <c r="D27" s="129" t="s">
        <v>303</v>
      </c>
      <c r="E27" s="19">
        <v>0</v>
      </c>
      <c r="F27" s="20">
        <v>0</v>
      </c>
      <c r="G27" s="21">
        <v>0</v>
      </c>
      <c r="H27" s="19">
        <v>0</v>
      </c>
      <c r="I27" s="20">
        <v>0</v>
      </c>
      <c r="J27" s="21">
        <v>0</v>
      </c>
      <c r="K27" s="19">
        <v>1095.2</v>
      </c>
      <c r="L27" s="20">
        <v>53</v>
      </c>
      <c r="M27" s="21">
        <v>1148.2</v>
      </c>
      <c r="N27" s="19">
        <v>15084.15</v>
      </c>
      <c r="O27" s="20">
        <v>842.4</v>
      </c>
      <c r="P27" s="21">
        <v>15926.55</v>
      </c>
      <c r="Q27" s="19">
        <v>22721.1</v>
      </c>
      <c r="R27" s="20">
        <v>2171.6999999999998</v>
      </c>
      <c r="S27" s="21">
        <v>24892.799999999999</v>
      </c>
      <c r="T27" s="19">
        <v>17167.650000000001</v>
      </c>
      <c r="U27" s="20">
        <v>4614</v>
      </c>
      <c r="V27" s="21">
        <v>21781.65</v>
      </c>
      <c r="W27" s="47">
        <v>56068.1</v>
      </c>
      <c r="X27" s="20">
        <v>7681.1</v>
      </c>
      <c r="Y27" s="21">
        <v>63749.2</v>
      </c>
    </row>
    <row r="28" spans="1:25" ht="13">
      <c r="A28" s="2" t="s">
        <v>261</v>
      </c>
      <c r="B28" s="2" t="s">
        <v>28</v>
      </c>
      <c r="C28" s="89" t="s">
        <v>297</v>
      </c>
      <c r="D28" s="129" t="s">
        <v>303</v>
      </c>
      <c r="E28" s="19">
        <v>20556.25</v>
      </c>
      <c r="F28" s="20">
        <v>5895.4</v>
      </c>
      <c r="G28" s="21">
        <v>26451.65</v>
      </c>
      <c r="H28" s="19">
        <v>28806.6</v>
      </c>
      <c r="I28" s="20">
        <v>3325.3</v>
      </c>
      <c r="J28" s="21">
        <v>32131.9</v>
      </c>
      <c r="K28" s="19">
        <v>32179</v>
      </c>
      <c r="L28" s="20">
        <v>3367.75</v>
      </c>
      <c r="M28" s="21">
        <v>35546.75</v>
      </c>
      <c r="N28" s="19">
        <v>26132.400000000001</v>
      </c>
      <c r="O28" s="20">
        <v>2544.6999999999998</v>
      </c>
      <c r="P28" s="21">
        <v>28677.1</v>
      </c>
      <c r="Q28" s="19">
        <v>25322.2</v>
      </c>
      <c r="R28" s="20">
        <v>6385.16</v>
      </c>
      <c r="S28" s="21">
        <v>31707.360000000001</v>
      </c>
      <c r="T28" s="19">
        <v>19537.849999999999</v>
      </c>
      <c r="U28" s="20">
        <v>5487.27</v>
      </c>
      <c r="V28" s="21">
        <v>25025.119999999999</v>
      </c>
      <c r="W28" s="47">
        <v>152534.29999999999</v>
      </c>
      <c r="X28" s="20">
        <v>27005.58</v>
      </c>
      <c r="Y28" s="21">
        <v>179539.88</v>
      </c>
    </row>
    <row r="29" spans="1:25" ht="13">
      <c r="A29" s="2" t="s">
        <v>261</v>
      </c>
      <c r="B29" s="2" t="s">
        <v>29</v>
      </c>
      <c r="C29" s="89" t="s">
        <v>297</v>
      </c>
      <c r="D29" s="129" t="s">
        <v>303</v>
      </c>
      <c r="E29" s="19">
        <v>17874.599999999999</v>
      </c>
      <c r="F29" s="20">
        <v>4956.05</v>
      </c>
      <c r="G29" s="21">
        <v>22830.65</v>
      </c>
      <c r="H29" s="19">
        <v>31668.35</v>
      </c>
      <c r="I29" s="20">
        <v>3395.1</v>
      </c>
      <c r="J29" s="21">
        <v>35063.449999999997</v>
      </c>
      <c r="K29" s="19">
        <v>33380.800000000003</v>
      </c>
      <c r="L29" s="20">
        <v>4101.8</v>
      </c>
      <c r="M29" s="21">
        <v>37482.6</v>
      </c>
      <c r="N29" s="19">
        <v>33475.800000000003</v>
      </c>
      <c r="O29" s="20">
        <v>2360.25</v>
      </c>
      <c r="P29" s="21">
        <v>35836.050000000003</v>
      </c>
      <c r="Q29" s="19">
        <v>24498.9</v>
      </c>
      <c r="R29" s="20">
        <v>4975.7</v>
      </c>
      <c r="S29" s="21">
        <v>29474.6</v>
      </c>
      <c r="T29" s="19">
        <v>21050.400000000001</v>
      </c>
      <c r="U29" s="20">
        <v>5040.55</v>
      </c>
      <c r="V29" s="21">
        <v>26090.95</v>
      </c>
      <c r="W29" s="47">
        <v>161948.85</v>
      </c>
      <c r="X29" s="20">
        <v>24829.45</v>
      </c>
      <c r="Y29" s="21">
        <v>186778.3</v>
      </c>
    </row>
    <row r="30" spans="1:25" ht="13">
      <c r="A30" s="2" t="s">
        <v>261</v>
      </c>
      <c r="B30" s="2" t="s">
        <v>30</v>
      </c>
      <c r="C30" s="89" t="s">
        <v>297</v>
      </c>
      <c r="D30" s="129" t="s">
        <v>303</v>
      </c>
      <c r="E30" s="19">
        <v>22062.45</v>
      </c>
      <c r="F30" s="20">
        <v>5073.6000000000004</v>
      </c>
      <c r="G30" s="21">
        <v>27136.05</v>
      </c>
      <c r="H30" s="19">
        <v>23510.400000000001</v>
      </c>
      <c r="I30" s="20">
        <v>3812.05</v>
      </c>
      <c r="J30" s="21">
        <v>27322.45</v>
      </c>
      <c r="K30" s="19">
        <v>27961.1</v>
      </c>
      <c r="L30" s="20">
        <v>3494.55</v>
      </c>
      <c r="M30" s="21">
        <v>31455.65</v>
      </c>
      <c r="N30" s="19">
        <v>34396</v>
      </c>
      <c r="O30" s="20">
        <v>2494.6</v>
      </c>
      <c r="P30" s="21">
        <v>36890.6</v>
      </c>
      <c r="Q30" s="19">
        <v>24477</v>
      </c>
      <c r="R30" s="20">
        <v>4448.8</v>
      </c>
      <c r="S30" s="21">
        <v>28925.8</v>
      </c>
      <c r="T30" s="19">
        <v>19177.099999999999</v>
      </c>
      <c r="U30" s="20">
        <v>4600.95</v>
      </c>
      <c r="V30" s="21">
        <v>23778.05</v>
      </c>
      <c r="W30" s="47">
        <v>151584.04999999999</v>
      </c>
      <c r="X30" s="20">
        <v>23924.55</v>
      </c>
      <c r="Y30" s="21">
        <v>175508.6</v>
      </c>
    </row>
    <row r="31" spans="1:25" ht="13">
      <c r="A31" s="2" t="s">
        <v>261</v>
      </c>
      <c r="B31" s="2" t="s">
        <v>31</v>
      </c>
      <c r="C31" s="89" t="s">
        <v>297</v>
      </c>
      <c r="D31" s="129" t="s">
        <v>303</v>
      </c>
      <c r="E31" s="19">
        <v>21690.799999999999</v>
      </c>
      <c r="F31" s="20">
        <v>5249.35</v>
      </c>
      <c r="G31" s="21">
        <v>26940.15</v>
      </c>
      <c r="H31" s="19">
        <v>29024.3</v>
      </c>
      <c r="I31" s="20">
        <v>4348.6499999999996</v>
      </c>
      <c r="J31" s="21">
        <v>33372.949999999997</v>
      </c>
      <c r="K31" s="19">
        <v>32755.35</v>
      </c>
      <c r="L31" s="20">
        <v>3449.51</v>
      </c>
      <c r="M31" s="21">
        <v>36204.86</v>
      </c>
      <c r="N31" s="19">
        <v>40464.32</v>
      </c>
      <c r="O31" s="20">
        <v>2550.15</v>
      </c>
      <c r="P31" s="21">
        <v>43014.47</v>
      </c>
      <c r="Q31" s="19">
        <v>29530.65</v>
      </c>
      <c r="R31" s="20">
        <v>4883.2</v>
      </c>
      <c r="S31" s="21">
        <v>34413.85</v>
      </c>
      <c r="T31" s="19">
        <v>19280.2</v>
      </c>
      <c r="U31" s="20">
        <v>4286.1499999999996</v>
      </c>
      <c r="V31" s="21">
        <v>23566.35</v>
      </c>
      <c r="W31" s="47">
        <v>172745.62</v>
      </c>
      <c r="X31" s="20">
        <v>24767.01</v>
      </c>
      <c r="Y31" s="21">
        <v>197512.63</v>
      </c>
    </row>
    <row r="32" spans="1:25" ht="13">
      <c r="A32" s="2" t="s">
        <v>261</v>
      </c>
      <c r="B32" s="2" t="s">
        <v>32</v>
      </c>
      <c r="C32" s="89" t="s">
        <v>297</v>
      </c>
      <c r="D32" s="129" t="s">
        <v>303</v>
      </c>
      <c r="E32" s="19">
        <v>0</v>
      </c>
      <c r="F32" s="20">
        <v>0</v>
      </c>
      <c r="G32" s="21">
        <v>0</v>
      </c>
      <c r="H32" s="19">
        <v>0</v>
      </c>
      <c r="I32" s="20">
        <v>0</v>
      </c>
      <c r="J32" s="21">
        <v>0</v>
      </c>
      <c r="K32" s="19">
        <v>0</v>
      </c>
      <c r="L32" s="20">
        <v>0</v>
      </c>
      <c r="M32" s="21">
        <v>0</v>
      </c>
      <c r="N32" s="19">
        <v>0</v>
      </c>
      <c r="O32" s="20">
        <v>0</v>
      </c>
      <c r="P32" s="21">
        <v>0</v>
      </c>
      <c r="Q32" s="19">
        <v>0</v>
      </c>
      <c r="R32" s="20">
        <v>4.22</v>
      </c>
      <c r="S32" s="21">
        <v>4.22</v>
      </c>
      <c r="T32" s="19">
        <v>0</v>
      </c>
      <c r="U32" s="20">
        <v>3.23</v>
      </c>
      <c r="V32" s="21">
        <v>3.23</v>
      </c>
      <c r="W32" s="47">
        <v>0</v>
      </c>
      <c r="X32" s="20">
        <v>7.45</v>
      </c>
      <c r="Y32" s="21">
        <v>7.45</v>
      </c>
    </row>
    <row r="33" spans="1:25" ht="13">
      <c r="A33" s="2" t="s">
        <v>261</v>
      </c>
      <c r="B33" s="2" t="s">
        <v>33</v>
      </c>
      <c r="C33" s="89" t="s">
        <v>297</v>
      </c>
      <c r="D33" s="129" t="s">
        <v>303</v>
      </c>
      <c r="E33" s="19">
        <v>0</v>
      </c>
      <c r="F33" s="20">
        <v>0</v>
      </c>
      <c r="G33" s="21">
        <v>0</v>
      </c>
      <c r="H33" s="19">
        <v>0</v>
      </c>
      <c r="I33" s="20">
        <v>0</v>
      </c>
      <c r="J33" s="21">
        <v>0</v>
      </c>
      <c r="K33" s="19">
        <v>0</v>
      </c>
      <c r="L33" s="20">
        <v>5.42</v>
      </c>
      <c r="M33" s="21">
        <v>5.42</v>
      </c>
      <c r="N33" s="19">
        <v>0.02</v>
      </c>
      <c r="O33" s="20">
        <v>54.79</v>
      </c>
      <c r="P33" s="21">
        <v>54.81</v>
      </c>
      <c r="Q33" s="19">
        <v>0</v>
      </c>
      <c r="R33" s="20">
        <v>0</v>
      </c>
      <c r="S33" s="21">
        <v>0</v>
      </c>
      <c r="T33" s="19">
        <v>0</v>
      </c>
      <c r="U33" s="20">
        <v>0</v>
      </c>
      <c r="V33" s="21">
        <v>0</v>
      </c>
      <c r="W33" s="47">
        <v>0.02</v>
      </c>
      <c r="X33" s="20">
        <v>60.21</v>
      </c>
      <c r="Y33" s="21">
        <v>60.23</v>
      </c>
    </row>
    <row r="34" spans="1:25" ht="13">
      <c r="A34" s="2" t="s">
        <v>261</v>
      </c>
      <c r="B34" s="2" t="s">
        <v>34</v>
      </c>
      <c r="C34" s="89" t="s">
        <v>297</v>
      </c>
      <c r="D34" s="129" t="s">
        <v>303</v>
      </c>
      <c r="E34" s="19">
        <v>0</v>
      </c>
      <c r="F34" s="20">
        <v>0</v>
      </c>
      <c r="G34" s="21">
        <v>0</v>
      </c>
      <c r="H34" s="19">
        <v>0</v>
      </c>
      <c r="I34" s="20">
        <v>0</v>
      </c>
      <c r="J34" s="21">
        <v>0</v>
      </c>
      <c r="K34" s="19">
        <v>0</v>
      </c>
      <c r="L34" s="20">
        <v>3.55</v>
      </c>
      <c r="M34" s="21">
        <v>3.55</v>
      </c>
      <c r="N34" s="19">
        <v>0.13</v>
      </c>
      <c r="O34" s="20">
        <v>52.28</v>
      </c>
      <c r="P34" s="21">
        <v>52.41</v>
      </c>
      <c r="Q34" s="19">
        <v>0</v>
      </c>
      <c r="R34" s="20">
        <v>0</v>
      </c>
      <c r="S34" s="21">
        <v>0</v>
      </c>
      <c r="T34" s="19">
        <v>0</v>
      </c>
      <c r="U34" s="20">
        <v>0</v>
      </c>
      <c r="V34" s="21">
        <v>0</v>
      </c>
      <c r="W34" s="47">
        <v>0.13</v>
      </c>
      <c r="X34" s="20">
        <v>55.83</v>
      </c>
      <c r="Y34" s="21">
        <v>55.96</v>
      </c>
    </row>
    <row r="35" spans="1:25" ht="13">
      <c r="A35" s="2" t="s">
        <v>262</v>
      </c>
      <c r="B35" s="2" t="s">
        <v>35</v>
      </c>
      <c r="C35" s="89" t="s">
        <v>297</v>
      </c>
      <c r="D35" s="129" t="s">
        <v>302</v>
      </c>
      <c r="E35" s="19">
        <v>16742.95</v>
      </c>
      <c r="F35" s="20">
        <v>2711.59</v>
      </c>
      <c r="G35" s="21">
        <v>19454.54</v>
      </c>
      <c r="H35" s="19">
        <v>4698.22</v>
      </c>
      <c r="I35" s="20">
        <v>1607.04</v>
      </c>
      <c r="J35" s="21">
        <v>6305.26</v>
      </c>
      <c r="K35" s="19">
        <v>6016.9</v>
      </c>
      <c r="L35" s="20">
        <v>2751.55</v>
      </c>
      <c r="M35" s="21">
        <v>8768.4500000000007</v>
      </c>
      <c r="N35" s="19">
        <v>7447.03</v>
      </c>
      <c r="O35" s="20">
        <v>2654.21</v>
      </c>
      <c r="P35" s="21">
        <v>10101.24</v>
      </c>
      <c r="Q35" s="19">
        <v>6042.38</v>
      </c>
      <c r="R35" s="20">
        <v>2745.22</v>
      </c>
      <c r="S35" s="21">
        <v>8787.6</v>
      </c>
      <c r="T35" s="19">
        <v>8101.44</v>
      </c>
      <c r="U35" s="20">
        <v>3954.89</v>
      </c>
      <c r="V35" s="21">
        <v>12056.33</v>
      </c>
      <c r="W35" s="47">
        <v>49048.92</v>
      </c>
      <c r="X35" s="20">
        <v>16424.5</v>
      </c>
      <c r="Y35" s="21">
        <v>65473.42</v>
      </c>
    </row>
    <row r="36" spans="1:25" ht="13">
      <c r="A36" s="2" t="s">
        <v>263</v>
      </c>
      <c r="B36" s="2" t="s">
        <v>36</v>
      </c>
      <c r="C36" s="89" t="s">
        <v>297</v>
      </c>
      <c r="D36" s="129" t="s">
        <v>303</v>
      </c>
      <c r="E36" s="19">
        <v>1236.08</v>
      </c>
      <c r="F36" s="20">
        <v>1351.58</v>
      </c>
      <c r="G36" s="21">
        <v>2587.66</v>
      </c>
      <c r="H36" s="19">
        <v>1221.08</v>
      </c>
      <c r="I36" s="20">
        <v>961.2</v>
      </c>
      <c r="J36" s="21">
        <v>2182.2800000000002</v>
      </c>
      <c r="K36" s="19">
        <v>1884.53</v>
      </c>
      <c r="L36" s="20">
        <v>1741.28</v>
      </c>
      <c r="M36" s="21">
        <v>3625.81</v>
      </c>
      <c r="N36" s="19">
        <v>3250.88</v>
      </c>
      <c r="O36" s="20">
        <v>1309.6500000000001</v>
      </c>
      <c r="P36" s="21">
        <v>4560.53</v>
      </c>
      <c r="Q36" s="19">
        <v>1405.8</v>
      </c>
      <c r="R36" s="20">
        <v>1598.48</v>
      </c>
      <c r="S36" s="21">
        <v>3004.28</v>
      </c>
      <c r="T36" s="19">
        <v>4666.8</v>
      </c>
      <c r="U36" s="20">
        <v>1378.05</v>
      </c>
      <c r="V36" s="21">
        <v>6044.85</v>
      </c>
      <c r="W36" s="47">
        <v>13665.17</v>
      </c>
      <c r="X36" s="20">
        <v>8340.24</v>
      </c>
      <c r="Y36" s="21">
        <v>22005.41</v>
      </c>
    </row>
    <row r="37" spans="1:25" ht="13">
      <c r="A37" s="2" t="s">
        <v>263</v>
      </c>
      <c r="B37" s="2" t="s">
        <v>37</v>
      </c>
      <c r="C37" s="89" t="s">
        <v>297</v>
      </c>
      <c r="D37" s="129" t="s">
        <v>303</v>
      </c>
      <c r="E37" s="19">
        <v>920.03</v>
      </c>
      <c r="F37" s="20">
        <v>936</v>
      </c>
      <c r="G37" s="21">
        <v>1856.03</v>
      </c>
      <c r="H37" s="19">
        <v>1043.78</v>
      </c>
      <c r="I37" s="20">
        <v>1023.53</v>
      </c>
      <c r="J37" s="21">
        <v>2067.31</v>
      </c>
      <c r="K37" s="19">
        <v>2209.58</v>
      </c>
      <c r="L37" s="20">
        <v>1495.13</v>
      </c>
      <c r="M37" s="21">
        <v>3704.71</v>
      </c>
      <c r="N37" s="19">
        <v>2583.3000000000002</v>
      </c>
      <c r="O37" s="20">
        <v>1346.1</v>
      </c>
      <c r="P37" s="21">
        <v>3929.4</v>
      </c>
      <c r="Q37" s="19">
        <v>1341.53</v>
      </c>
      <c r="R37" s="20">
        <v>1005</v>
      </c>
      <c r="S37" s="21">
        <v>2346.5300000000002</v>
      </c>
      <c r="T37" s="19">
        <v>2425.73</v>
      </c>
      <c r="U37" s="20">
        <v>875.4</v>
      </c>
      <c r="V37" s="21">
        <v>3301.13</v>
      </c>
      <c r="W37" s="47">
        <v>10523.95</v>
      </c>
      <c r="X37" s="20">
        <v>6681.16</v>
      </c>
      <c r="Y37" s="21">
        <v>17205.11</v>
      </c>
    </row>
    <row r="38" spans="1:25" ht="13">
      <c r="A38" s="2" t="s">
        <v>263</v>
      </c>
      <c r="B38" s="2" t="s">
        <v>38</v>
      </c>
      <c r="C38" s="89" t="s">
        <v>297</v>
      </c>
      <c r="D38" s="129" t="s">
        <v>303</v>
      </c>
      <c r="E38" s="19">
        <v>4691.1000000000004</v>
      </c>
      <c r="F38" s="20">
        <v>4120.3500000000004</v>
      </c>
      <c r="G38" s="21">
        <v>8811.4500000000007</v>
      </c>
      <c r="H38" s="19">
        <v>2815.58</v>
      </c>
      <c r="I38" s="20">
        <v>1198.05</v>
      </c>
      <c r="J38" s="21">
        <v>4013.63</v>
      </c>
      <c r="K38" s="19">
        <v>0</v>
      </c>
      <c r="L38" s="20">
        <v>0</v>
      </c>
      <c r="M38" s="21">
        <v>0</v>
      </c>
      <c r="N38" s="19">
        <v>0</v>
      </c>
      <c r="O38" s="20">
        <v>0</v>
      </c>
      <c r="P38" s="21">
        <v>0</v>
      </c>
      <c r="Q38" s="19">
        <v>0</v>
      </c>
      <c r="R38" s="20">
        <v>0</v>
      </c>
      <c r="S38" s="21">
        <v>0</v>
      </c>
      <c r="T38" s="19">
        <v>0</v>
      </c>
      <c r="U38" s="20">
        <v>0</v>
      </c>
      <c r="V38" s="21">
        <v>0</v>
      </c>
      <c r="W38" s="47">
        <v>7506.68</v>
      </c>
      <c r="X38" s="20">
        <v>5318.4</v>
      </c>
      <c r="Y38" s="21">
        <v>12825.08</v>
      </c>
    </row>
    <row r="39" spans="1:25" ht="13">
      <c r="A39" s="2" t="s">
        <v>263</v>
      </c>
      <c r="B39" s="2" t="s">
        <v>39</v>
      </c>
      <c r="C39" s="89" t="s">
        <v>297</v>
      </c>
      <c r="D39" s="129" t="s">
        <v>303</v>
      </c>
      <c r="E39" s="19">
        <v>8249.48</v>
      </c>
      <c r="F39" s="20">
        <v>2790.38</v>
      </c>
      <c r="G39" s="21">
        <v>11039.86</v>
      </c>
      <c r="H39" s="19">
        <v>6825.45</v>
      </c>
      <c r="I39" s="20">
        <v>2859</v>
      </c>
      <c r="J39" s="21">
        <v>9684.4500000000007</v>
      </c>
      <c r="K39" s="19">
        <v>13564.95</v>
      </c>
      <c r="L39" s="20">
        <v>2863.35</v>
      </c>
      <c r="M39" s="21">
        <v>16428.3</v>
      </c>
      <c r="N39" s="19">
        <v>17043.150000000001</v>
      </c>
      <c r="O39" s="20">
        <v>3649.88</v>
      </c>
      <c r="P39" s="21">
        <v>20693.03</v>
      </c>
      <c r="Q39" s="19">
        <v>12540</v>
      </c>
      <c r="R39" s="20">
        <v>3933.68</v>
      </c>
      <c r="S39" s="21">
        <v>16473.68</v>
      </c>
      <c r="T39" s="19">
        <v>9847.8799999999992</v>
      </c>
      <c r="U39" s="20">
        <v>3850.88</v>
      </c>
      <c r="V39" s="21">
        <v>13698.76</v>
      </c>
      <c r="W39" s="47">
        <v>68070.91</v>
      </c>
      <c r="X39" s="20">
        <v>19947.169999999998</v>
      </c>
      <c r="Y39" s="21">
        <v>88018.08</v>
      </c>
    </row>
    <row r="40" spans="1:25" ht="13">
      <c r="A40" s="2" t="s">
        <v>263</v>
      </c>
      <c r="B40" s="2" t="s">
        <v>40</v>
      </c>
      <c r="C40" s="89" t="s">
        <v>297</v>
      </c>
      <c r="D40" s="129" t="s">
        <v>303</v>
      </c>
      <c r="E40" s="19">
        <v>4119.3</v>
      </c>
      <c r="F40" s="20">
        <v>1824.9</v>
      </c>
      <c r="G40" s="21">
        <v>5944.2</v>
      </c>
      <c r="H40" s="19">
        <v>434.78</v>
      </c>
      <c r="I40" s="20">
        <v>17.18</v>
      </c>
      <c r="J40" s="21">
        <v>451.96</v>
      </c>
      <c r="K40" s="19">
        <v>937.13</v>
      </c>
      <c r="L40" s="20">
        <v>2402.9299999999998</v>
      </c>
      <c r="M40" s="21">
        <v>3340.06</v>
      </c>
      <c r="N40" s="19">
        <v>150.68</v>
      </c>
      <c r="O40" s="20">
        <v>4258.88</v>
      </c>
      <c r="P40" s="21">
        <v>4409.5600000000004</v>
      </c>
      <c r="Q40" s="19">
        <v>835.5</v>
      </c>
      <c r="R40" s="20">
        <v>6913.65</v>
      </c>
      <c r="S40" s="21">
        <v>7749.15</v>
      </c>
      <c r="T40" s="19">
        <v>2801.93</v>
      </c>
      <c r="U40" s="20">
        <v>6459.23</v>
      </c>
      <c r="V40" s="21">
        <v>9261.16</v>
      </c>
      <c r="W40" s="47">
        <v>9279.32</v>
      </c>
      <c r="X40" s="20">
        <v>21876.77</v>
      </c>
      <c r="Y40" s="21">
        <v>31156.09</v>
      </c>
    </row>
    <row r="41" spans="1:25" ht="13">
      <c r="A41" s="2" t="s">
        <v>263</v>
      </c>
      <c r="B41" s="2" t="s">
        <v>41</v>
      </c>
      <c r="C41" s="89" t="s">
        <v>297</v>
      </c>
      <c r="D41" s="129" t="s">
        <v>303</v>
      </c>
      <c r="E41" s="19">
        <v>1863.3</v>
      </c>
      <c r="F41" s="20">
        <v>1055.93</v>
      </c>
      <c r="G41" s="21">
        <v>2919.23</v>
      </c>
      <c r="H41" s="19">
        <v>10438.879999999999</v>
      </c>
      <c r="I41" s="20">
        <v>1254</v>
      </c>
      <c r="J41" s="21">
        <v>11692.88</v>
      </c>
      <c r="K41" s="19">
        <v>18387.45</v>
      </c>
      <c r="L41" s="20">
        <v>1533.75</v>
      </c>
      <c r="M41" s="21">
        <v>19921.2</v>
      </c>
      <c r="N41" s="19">
        <v>5973.68</v>
      </c>
      <c r="O41" s="20">
        <v>1245.9000000000001</v>
      </c>
      <c r="P41" s="21">
        <v>7219.58</v>
      </c>
      <c r="Q41" s="19">
        <v>9380.1</v>
      </c>
      <c r="R41" s="20">
        <v>2195.48</v>
      </c>
      <c r="S41" s="21">
        <v>11575.58</v>
      </c>
      <c r="T41" s="19">
        <v>8640.75</v>
      </c>
      <c r="U41" s="20">
        <v>1777.35</v>
      </c>
      <c r="V41" s="21">
        <v>10418.1</v>
      </c>
      <c r="W41" s="47">
        <v>54684.160000000003</v>
      </c>
      <c r="X41" s="20">
        <v>9062.41</v>
      </c>
      <c r="Y41" s="21">
        <v>63746.57</v>
      </c>
    </row>
    <row r="42" spans="1:25" ht="13">
      <c r="A42" s="2" t="s">
        <v>263</v>
      </c>
      <c r="B42" s="2" t="s">
        <v>42</v>
      </c>
      <c r="C42" s="89" t="s">
        <v>297</v>
      </c>
      <c r="D42" s="129" t="s">
        <v>303</v>
      </c>
      <c r="E42" s="19">
        <v>2676.65</v>
      </c>
      <c r="F42" s="20">
        <v>1437.45</v>
      </c>
      <c r="G42" s="21">
        <v>4114.1000000000004</v>
      </c>
      <c r="H42" s="19">
        <v>4826.8</v>
      </c>
      <c r="I42" s="20">
        <v>1825</v>
      </c>
      <c r="J42" s="21">
        <v>6651.8</v>
      </c>
      <c r="K42" s="19">
        <v>252</v>
      </c>
      <c r="L42" s="20">
        <v>80.95</v>
      </c>
      <c r="M42" s="21">
        <v>332.95</v>
      </c>
      <c r="N42" s="19">
        <v>0</v>
      </c>
      <c r="O42" s="20">
        <v>0</v>
      </c>
      <c r="P42" s="21">
        <v>0</v>
      </c>
      <c r="Q42" s="19">
        <v>0</v>
      </c>
      <c r="R42" s="20">
        <v>0</v>
      </c>
      <c r="S42" s="21">
        <v>0</v>
      </c>
      <c r="T42" s="19">
        <v>0</v>
      </c>
      <c r="U42" s="20">
        <v>0</v>
      </c>
      <c r="V42" s="21">
        <v>0</v>
      </c>
      <c r="W42" s="47">
        <v>7755.45</v>
      </c>
      <c r="X42" s="20">
        <v>3343.4</v>
      </c>
      <c r="Y42" s="21">
        <v>11098.85</v>
      </c>
    </row>
    <row r="43" spans="1:25" ht="13">
      <c r="A43" s="2" t="s">
        <v>263</v>
      </c>
      <c r="B43" s="2" t="s">
        <v>43</v>
      </c>
      <c r="C43" s="89" t="s">
        <v>297</v>
      </c>
      <c r="D43" s="129" t="s">
        <v>303</v>
      </c>
      <c r="E43" s="19">
        <v>4772.3999999999996</v>
      </c>
      <c r="F43" s="20">
        <v>3279.9</v>
      </c>
      <c r="G43" s="21">
        <v>8052.3</v>
      </c>
      <c r="H43" s="19">
        <v>3601.8</v>
      </c>
      <c r="I43" s="20">
        <v>2240.33</v>
      </c>
      <c r="J43" s="21">
        <v>5842.13</v>
      </c>
      <c r="K43" s="19">
        <v>6627.3</v>
      </c>
      <c r="L43" s="20">
        <v>1376.55</v>
      </c>
      <c r="M43" s="21">
        <v>8003.85</v>
      </c>
      <c r="N43" s="19">
        <v>74.78</v>
      </c>
      <c r="O43" s="20">
        <v>33</v>
      </c>
      <c r="P43" s="21">
        <v>107.78</v>
      </c>
      <c r="Q43" s="19">
        <v>0</v>
      </c>
      <c r="R43" s="20">
        <v>0</v>
      </c>
      <c r="S43" s="21">
        <v>0</v>
      </c>
      <c r="T43" s="19">
        <v>319.73</v>
      </c>
      <c r="U43" s="20">
        <v>505.73</v>
      </c>
      <c r="V43" s="21">
        <v>825.46</v>
      </c>
      <c r="W43" s="47">
        <v>15396.01</v>
      </c>
      <c r="X43" s="20">
        <v>7435.51</v>
      </c>
      <c r="Y43" s="21">
        <v>22831.52</v>
      </c>
    </row>
    <row r="44" spans="1:25" ht="13">
      <c r="A44" s="2" t="s">
        <v>264</v>
      </c>
      <c r="B44" s="2" t="s">
        <v>44</v>
      </c>
      <c r="C44" s="89" t="s">
        <v>297</v>
      </c>
      <c r="D44" s="129" t="s">
        <v>304</v>
      </c>
      <c r="E44" s="19">
        <v>0</v>
      </c>
      <c r="F44" s="20">
        <v>0</v>
      </c>
      <c r="G44" s="21">
        <v>0</v>
      </c>
      <c r="H44" s="19">
        <v>0</v>
      </c>
      <c r="I44" s="20">
        <v>0</v>
      </c>
      <c r="J44" s="21">
        <v>0</v>
      </c>
      <c r="K44" s="19">
        <v>0</v>
      </c>
      <c r="L44" s="20">
        <v>0</v>
      </c>
      <c r="M44" s="21">
        <v>0</v>
      </c>
      <c r="N44" s="19">
        <v>0</v>
      </c>
      <c r="O44" s="20">
        <v>0</v>
      </c>
      <c r="P44" s="21">
        <v>0</v>
      </c>
      <c r="Q44" s="19">
        <v>0</v>
      </c>
      <c r="R44" s="20">
        <v>0</v>
      </c>
      <c r="S44" s="21">
        <v>0</v>
      </c>
      <c r="T44" s="19">
        <v>0</v>
      </c>
      <c r="U44" s="20">
        <v>0</v>
      </c>
      <c r="V44" s="21">
        <v>0</v>
      </c>
      <c r="W44" s="47">
        <v>0</v>
      </c>
      <c r="X44" s="20">
        <v>0</v>
      </c>
      <c r="Y44" s="21">
        <v>0</v>
      </c>
    </row>
    <row r="45" spans="1:25" ht="13">
      <c r="A45" s="2" t="s">
        <v>264</v>
      </c>
      <c r="B45" s="2" t="s">
        <v>45</v>
      </c>
      <c r="C45" s="89" t="s">
        <v>297</v>
      </c>
      <c r="D45" s="129" t="s">
        <v>304</v>
      </c>
      <c r="E45" s="19">
        <v>0</v>
      </c>
      <c r="F45" s="20">
        <v>0</v>
      </c>
      <c r="G45" s="21">
        <v>0</v>
      </c>
      <c r="H45" s="19">
        <v>0</v>
      </c>
      <c r="I45" s="20">
        <v>0</v>
      </c>
      <c r="J45" s="21">
        <v>0</v>
      </c>
      <c r="K45" s="19">
        <v>0</v>
      </c>
      <c r="L45" s="20">
        <v>0</v>
      </c>
      <c r="M45" s="21">
        <v>0</v>
      </c>
      <c r="N45" s="19">
        <v>0</v>
      </c>
      <c r="O45" s="20">
        <v>0</v>
      </c>
      <c r="P45" s="21">
        <v>0</v>
      </c>
      <c r="Q45" s="19">
        <v>0</v>
      </c>
      <c r="R45" s="20">
        <v>0</v>
      </c>
      <c r="S45" s="21">
        <v>0</v>
      </c>
      <c r="T45" s="19">
        <v>0</v>
      </c>
      <c r="U45" s="20">
        <v>0</v>
      </c>
      <c r="V45" s="21">
        <v>0</v>
      </c>
      <c r="W45" s="47">
        <v>0</v>
      </c>
      <c r="X45" s="20">
        <v>0</v>
      </c>
      <c r="Y45" s="21">
        <v>0</v>
      </c>
    </row>
    <row r="46" spans="1:25" ht="13">
      <c r="A46" s="2" t="s">
        <v>264</v>
      </c>
      <c r="B46" s="2" t="s">
        <v>46</v>
      </c>
      <c r="C46" s="89" t="s">
        <v>297</v>
      </c>
      <c r="D46" s="129" t="s">
        <v>304</v>
      </c>
      <c r="E46" s="19">
        <v>0</v>
      </c>
      <c r="F46" s="20">
        <v>0</v>
      </c>
      <c r="G46" s="21">
        <v>0</v>
      </c>
      <c r="H46" s="19">
        <v>0</v>
      </c>
      <c r="I46" s="20">
        <v>0</v>
      </c>
      <c r="J46" s="21">
        <v>0</v>
      </c>
      <c r="K46" s="19">
        <v>0</v>
      </c>
      <c r="L46" s="20">
        <v>0</v>
      </c>
      <c r="M46" s="21">
        <v>0</v>
      </c>
      <c r="N46" s="19">
        <v>0</v>
      </c>
      <c r="O46" s="20">
        <v>0</v>
      </c>
      <c r="P46" s="21">
        <v>0</v>
      </c>
      <c r="Q46" s="19">
        <v>0</v>
      </c>
      <c r="R46" s="20">
        <v>0</v>
      </c>
      <c r="S46" s="21">
        <v>0</v>
      </c>
      <c r="T46" s="19">
        <v>0</v>
      </c>
      <c r="U46" s="20">
        <v>0</v>
      </c>
      <c r="V46" s="21">
        <v>0</v>
      </c>
      <c r="W46" s="47">
        <v>0</v>
      </c>
      <c r="X46" s="20">
        <v>0</v>
      </c>
      <c r="Y46" s="21">
        <v>0</v>
      </c>
    </row>
    <row r="47" spans="1:25" ht="13">
      <c r="A47" s="2" t="s">
        <v>264</v>
      </c>
      <c r="B47" s="2" t="s">
        <v>47</v>
      </c>
      <c r="C47" s="89" t="s">
        <v>297</v>
      </c>
      <c r="D47" s="129" t="s">
        <v>304</v>
      </c>
      <c r="E47" s="19">
        <v>0</v>
      </c>
      <c r="F47" s="20">
        <v>0</v>
      </c>
      <c r="G47" s="21">
        <v>0</v>
      </c>
      <c r="H47" s="19">
        <v>0</v>
      </c>
      <c r="I47" s="20">
        <v>0</v>
      </c>
      <c r="J47" s="21">
        <v>0</v>
      </c>
      <c r="K47" s="19">
        <v>0</v>
      </c>
      <c r="L47" s="20">
        <v>0</v>
      </c>
      <c r="M47" s="21">
        <v>0</v>
      </c>
      <c r="N47" s="19">
        <v>0</v>
      </c>
      <c r="O47" s="20">
        <v>0</v>
      </c>
      <c r="P47" s="21">
        <v>0</v>
      </c>
      <c r="Q47" s="19">
        <v>0</v>
      </c>
      <c r="R47" s="20">
        <v>0</v>
      </c>
      <c r="S47" s="21">
        <v>0</v>
      </c>
      <c r="T47" s="19">
        <v>0</v>
      </c>
      <c r="U47" s="20">
        <v>0</v>
      </c>
      <c r="V47" s="21">
        <v>0</v>
      </c>
      <c r="W47" s="47">
        <v>0</v>
      </c>
      <c r="X47" s="20">
        <v>0</v>
      </c>
      <c r="Y47" s="21">
        <v>0</v>
      </c>
    </row>
    <row r="48" spans="1:25" ht="13">
      <c r="A48" s="2" t="s">
        <v>264</v>
      </c>
      <c r="B48" s="2" t="s">
        <v>48</v>
      </c>
      <c r="C48" s="89" t="s">
        <v>297</v>
      </c>
      <c r="D48" s="129" t="s">
        <v>304</v>
      </c>
      <c r="E48" s="19">
        <v>2893.18</v>
      </c>
      <c r="F48" s="20">
        <v>301.62</v>
      </c>
      <c r="G48" s="21">
        <v>3194.8</v>
      </c>
      <c r="H48" s="19">
        <v>410.24</v>
      </c>
      <c r="I48" s="20">
        <v>23.1</v>
      </c>
      <c r="J48" s="21">
        <v>433.34</v>
      </c>
      <c r="K48" s="19">
        <v>2692.48</v>
      </c>
      <c r="L48" s="20">
        <v>178.8</v>
      </c>
      <c r="M48" s="21">
        <v>2871.28</v>
      </c>
      <c r="N48" s="19">
        <v>1979.74</v>
      </c>
      <c r="O48" s="20">
        <v>162.9</v>
      </c>
      <c r="P48" s="21">
        <v>2142.64</v>
      </c>
      <c r="Q48" s="19">
        <v>2414.3200000000002</v>
      </c>
      <c r="R48" s="20">
        <v>946.64</v>
      </c>
      <c r="S48" s="21">
        <v>3360.96</v>
      </c>
      <c r="T48" s="19">
        <v>2383.2399999999998</v>
      </c>
      <c r="U48" s="20">
        <v>732.18</v>
      </c>
      <c r="V48" s="21">
        <v>3115.42</v>
      </c>
      <c r="W48" s="47">
        <v>12773.2</v>
      </c>
      <c r="X48" s="20">
        <v>2345.2399999999998</v>
      </c>
      <c r="Y48" s="21">
        <v>15118.44</v>
      </c>
    </row>
    <row r="49" spans="1:25" ht="13">
      <c r="A49" s="2" t="s">
        <v>264</v>
      </c>
      <c r="B49" s="2" t="s">
        <v>49</v>
      </c>
      <c r="C49" s="89" t="s">
        <v>297</v>
      </c>
      <c r="D49" s="129" t="s">
        <v>304</v>
      </c>
      <c r="E49" s="19">
        <v>1983.34</v>
      </c>
      <c r="F49" s="20">
        <v>113.79</v>
      </c>
      <c r="G49" s="21">
        <v>2097.13</v>
      </c>
      <c r="H49" s="19">
        <v>932.07</v>
      </c>
      <c r="I49" s="20">
        <v>72.790000000000006</v>
      </c>
      <c r="J49" s="21">
        <v>1004.86</v>
      </c>
      <c r="K49" s="19">
        <v>2283.39</v>
      </c>
      <c r="L49" s="20">
        <v>105.91</v>
      </c>
      <c r="M49" s="21">
        <v>2389.3000000000002</v>
      </c>
      <c r="N49" s="19">
        <v>1255.6600000000001</v>
      </c>
      <c r="O49" s="20">
        <v>37.9</v>
      </c>
      <c r="P49" s="21">
        <v>1293.56</v>
      </c>
      <c r="Q49" s="19">
        <v>2923.59</v>
      </c>
      <c r="R49" s="20">
        <v>120.26</v>
      </c>
      <c r="S49" s="21">
        <v>3043.85</v>
      </c>
      <c r="T49" s="19">
        <v>2592.0700000000002</v>
      </c>
      <c r="U49" s="20">
        <v>94.33</v>
      </c>
      <c r="V49" s="21">
        <v>2686.4</v>
      </c>
      <c r="W49" s="47">
        <v>11970.12</v>
      </c>
      <c r="X49" s="20">
        <v>544.98</v>
      </c>
      <c r="Y49" s="21">
        <v>12515.1</v>
      </c>
    </row>
    <row r="50" spans="1:25" ht="13">
      <c r="A50" s="2" t="s">
        <v>264</v>
      </c>
      <c r="B50" s="2" t="s">
        <v>50</v>
      </c>
      <c r="C50" s="89" t="s">
        <v>297</v>
      </c>
      <c r="D50" s="129" t="s">
        <v>304</v>
      </c>
      <c r="E50" s="19">
        <v>994.14</v>
      </c>
      <c r="F50" s="20">
        <v>12.96</v>
      </c>
      <c r="G50" s="21">
        <v>1007.1</v>
      </c>
      <c r="H50" s="19">
        <v>1136.26</v>
      </c>
      <c r="I50" s="20">
        <v>166.04</v>
      </c>
      <c r="J50" s="21">
        <v>1302.3</v>
      </c>
      <c r="K50" s="19">
        <v>803.54</v>
      </c>
      <c r="L50" s="20">
        <v>0.5</v>
      </c>
      <c r="M50" s="21">
        <v>804.04</v>
      </c>
      <c r="N50" s="19">
        <v>178.3</v>
      </c>
      <c r="O50" s="20">
        <v>3.54</v>
      </c>
      <c r="P50" s="21">
        <v>181.84</v>
      </c>
      <c r="Q50" s="19">
        <v>599.14</v>
      </c>
      <c r="R50" s="20">
        <v>4.5999999999999996</v>
      </c>
      <c r="S50" s="21">
        <v>603.74</v>
      </c>
      <c r="T50" s="19">
        <v>880.6</v>
      </c>
      <c r="U50" s="20">
        <v>34.5</v>
      </c>
      <c r="V50" s="21">
        <v>915.1</v>
      </c>
      <c r="W50" s="47">
        <v>4591.9799999999996</v>
      </c>
      <c r="X50" s="20">
        <v>222.14</v>
      </c>
      <c r="Y50" s="21">
        <v>4814.12</v>
      </c>
    </row>
    <row r="51" spans="1:25" ht="13">
      <c r="A51" s="2" t="s">
        <v>264</v>
      </c>
      <c r="B51" s="2" t="s">
        <v>51</v>
      </c>
      <c r="C51" s="89" t="s">
        <v>297</v>
      </c>
      <c r="D51" s="129" t="s">
        <v>304</v>
      </c>
      <c r="E51" s="19">
        <v>1438.54</v>
      </c>
      <c r="F51" s="20">
        <v>32.840000000000003</v>
      </c>
      <c r="G51" s="21">
        <v>1471.38</v>
      </c>
      <c r="H51" s="19">
        <v>1597.32</v>
      </c>
      <c r="I51" s="20">
        <v>140.58000000000001</v>
      </c>
      <c r="J51" s="21">
        <v>1737.9</v>
      </c>
      <c r="K51" s="19">
        <v>1239.58</v>
      </c>
      <c r="L51" s="20">
        <v>28.42</v>
      </c>
      <c r="M51" s="21">
        <v>1268</v>
      </c>
      <c r="N51" s="19">
        <v>662.14</v>
      </c>
      <c r="O51" s="20">
        <v>7</v>
      </c>
      <c r="P51" s="21">
        <v>669.14</v>
      </c>
      <c r="Q51" s="19">
        <v>1301.6199999999999</v>
      </c>
      <c r="R51" s="20">
        <v>39.24</v>
      </c>
      <c r="S51" s="21">
        <v>1340.86</v>
      </c>
      <c r="T51" s="19">
        <v>1022.86</v>
      </c>
      <c r="U51" s="20">
        <v>44.52</v>
      </c>
      <c r="V51" s="21">
        <v>1067.3800000000001</v>
      </c>
      <c r="W51" s="47">
        <v>7262.06</v>
      </c>
      <c r="X51" s="20">
        <v>292.60000000000002</v>
      </c>
      <c r="Y51" s="21">
        <v>7554.66</v>
      </c>
    </row>
    <row r="52" spans="1:25" ht="13">
      <c r="A52" s="2" t="s">
        <v>264</v>
      </c>
      <c r="B52" s="2" t="s">
        <v>52</v>
      </c>
      <c r="C52" s="89" t="s">
        <v>297</v>
      </c>
      <c r="D52" s="129" t="s">
        <v>304</v>
      </c>
      <c r="E52" s="19">
        <v>39878.9</v>
      </c>
      <c r="F52" s="20">
        <v>894.76</v>
      </c>
      <c r="G52" s="21">
        <v>40773.660000000003</v>
      </c>
      <c r="H52" s="19">
        <v>12487.26</v>
      </c>
      <c r="I52" s="20">
        <v>86.07</v>
      </c>
      <c r="J52" s="21">
        <v>12573.33</v>
      </c>
      <c r="K52" s="19">
        <v>12480.75</v>
      </c>
      <c r="L52" s="20">
        <v>100.57</v>
      </c>
      <c r="M52" s="21">
        <v>12581.32</v>
      </c>
      <c r="N52" s="19">
        <v>25180.98</v>
      </c>
      <c r="O52" s="20">
        <v>1940.49</v>
      </c>
      <c r="P52" s="21">
        <v>27121.47</v>
      </c>
      <c r="Q52" s="19">
        <v>31253.25</v>
      </c>
      <c r="R52" s="20">
        <v>2461.35</v>
      </c>
      <c r="S52" s="21">
        <v>33714.6</v>
      </c>
      <c r="T52" s="19">
        <v>11191.08</v>
      </c>
      <c r="U52" s="20">
        <v>788.15</v>
      </c>
      <c r="V52" s="21">
        <v>11979.23</v>
      </c>
      <c r="W52" s="47">
        <v>132472.22</v>
      </c>
      <c r="X52" s="20">
        <v>6271.39</v>
      </c>
      <c r="Y52" s="21">
        <v>138743.60999999999</v>
      </c>
    </row>
    <row r="53" spans="1:25" ht="13">
      <c r="A53" s="2" t="s">
        <v>264</v>
      </c>
      <c r="B53" s="2" t="s">
        <v>53</v>
      </c>
      <c r="C53" s="89" t="s">
        <v>297</v>
      </c>
      <c r="D53" s="129" t="s">
        <v>304</v>
      </c>
      <c r="E53" s="19">
        <v>13928.74</v>
      </c>
      <c r="F53" s="20">
        <v>1472.21</v>
      </c>
      <c r="G53" s="21">
        <v>15400.95</v>
      </c>
      <c r="H53" s="19">
        <v>27433.360000000001</v>
      </c>
      <c r="I53" s="20">
        <v>2808.27</v>
      </c>
      <c r="J53" s="21">
        <v>30241.63</v>
      </c>
      <c r="K53" s="19">
        <v>50955.71</v>
      </c>
      <c r="L53" s="20">
        <v>507.77</v>
      </c>
      <c r="M53" s="21">
        <v>51463.48</v>
      </c>
      <c r="N53" s="19">
        <v>50613.04</v>
      </c>
      <c r="O53" s="20">
        <v>996.13</v>
      </c>
      <c r="P53" s="21">
        <v>51609.17</v>
      </c>
      <c r="Q53" s="19">
        <v>18230.939999999999</v>
      </c>
      <c r="R53" s="20">
        <v>418.95</v>
      </c>
      <c r="S53" s="21">
        <v>18649.89</v>
      </c>
      <c r="T53" s="19">
        <v>37411.370000000003</v>
      </c>
      <c r="U53" s="20">
        <v>1758.4</v>
      </c>
      <c r="V53" s="21">
        <v>39169.769999999997</v>
      </c>
      <c r="W53" s="47">
        <v>198573.16</v>
      </c>
      <c r="X53" s="20">
        <v>7961.73</v>
      </c>
      <c r="Y53" s="21">
        <v>206534.89</v>
      </c>
    </row>
    <row r="54" spans="1:25" ht="13">
      <c r="A54" s="2" t="s">
        <v>264</v>
      </c>
      <c r="B54" s="2" t="s">
        <v>54</v>
      </c>
      <c r="C54" s="89" t="s">
        <v>297</v>
      </c>
      <c r="D54" s="129" t="s">
        <v>304</v>
      </c>
      <c r="E54" s="19">
        <v>6247.6</v>
      </c>
      <c r="F54" s="20">
        <v>1113.29</v>
      </c>
      <c r="G54" s="21">
        <v>7360.89</v>
      </c>
      <c r="H54" s="19">
        <v>12947.52</v>
      </c>
      <c r="I54" s="20">
        <v>5672.35</v>
      </c>
      <c r="J54" s="21">
        <v>18619.87</v>
      </c>
      <c r="K54" s="19">
        <v>36838.629999999997</v>
      </c>
      <c r="L54" s="20">
        <v>1733.69</v>
      </c>
      <c r="M54" s="21">
        <v>38572.32</v>
      </c>
      <c r="N54" s="19">
        <v>19720.64</v>
      </c>
      <c r="O54" s="20">
        <v>1520.79</v>
      </c>
      <c r="P54" s="21">
        <v>21241.43</v>
      </c>
      <c r="Q54" s="19">
        <v>44014.37</v>
      </c>
      <c r="R54" s="20">
        <v>2779.27</v>
      </c>
      <c r="S54" s="21">
        <v>46793.64</v>
      </c>
      <c r="T54" s="19">
        <v>23957.81</v>
      </c>
      <c r="U54" s="20">
        <v>2195.37</v>
      </c>
      <c r="V54" s="21">
        <v>26153.18</v>
      </c>
      <c r="W54" s="47">
        <v>143726.57</v>
      </c>
      <c r="X54" s="20">
        <v>15014.76</v>
      </c>
      <c r="Y54" s="21">
        <v>158741.32999999999</v>
      </c>
    </row>
    <row r="55" spans="1:25" ht="13">
      <c r="A55" s="2" t="s">
        <v>264</v>
      </c>
      <c r="B55" s="2" t="s">
        <v>55</v>
      </c>
      <c r="C55" s="89" t="s">
        <v>297</v>
      </c>
      <c r="D55" s="129" t="s">
        <v>304</v>
      </c>
      <c r="E55" s="19">
        <v>19845.75</v>
      </c>
      <c r="F55" s="20">
        <v>2715.21</v>
      </c>
      <c r="G55" s="21">
        <v>22560.959999999999</v>
      </c>
      <c r="H55" s="19">
        <v>28180.6</v>
      </c>
      <c r="I55" s="20">
        <v>4486.18</v>
      </c>
      <c r="J55" s="21">
        <v>32666.78</v>
      </c>
      <c r="K55" s="19">
        <v>20398.28</v>
      </c>
      <c r="L55" s="20">
        <v>3100.18</v>
      </c>
      <c r="M55" s="21">
        <v>23498.46</v>
      </c>
      <c r="N55" s="19">
        <v>23232.06</v>
      </c>
      <c r="O55" s="20">
        <v>382.48</v>
      </c>
      <c r="P55" s="21">
        <v>23614.54</v>
      </c>
      <c r="Q55" s="19">
        <v>2242</v>
      </c>
      <c r="R55" s="20">
        <v>155.41</v>
      </c>
      <c r="S55" s="21">
        <v>2397.41</v>
      </c>
      <c r="T55" s="19">
        <v>0</v>
      </c>
      <c r="U55" s="20">
        <v>0</v>
      </c>
      <c r="V55" s="21">
        <v>0</v>
      </c>
      <c r="W55" s="47">
        <v>93898.69</v>
      </c>
      <c r="X55" s="20">
        <v>10839.46</v>
      </c>
      <c r="Y55" s="21">
        <v>104738.15</v>
      </c>
    </row>
    <row r="56" spans="1:25" ht="13">
      <c r="A56" s="2" t="s">
        <v>264</v>
      </c>
      <c r="B56" s="2" t="s">
        <v>56</v>
      </c>
      <c r="C56" s="89" t="s">
        <v>297</v>
      </c>
      <c r="D56" s="129" t="s">
        <v>302</v>
      </c>
      <c r="E56" s="19">
        <v>2359.5300000000002</v>
      </c>
      <c r="F56" s="20">
        <v>1523.88</v>
      </c>
      <c r="G56" s="21">
        <v>3883.41</v>
      </c>
      <c r="H56" s="19">
        <v>908.15</v>
      </c>
      <c r="I56" s="20">
        <v>1633.91</v>
      </c>
      <c r="J56" s="21">
        <v>2542.06</v>
      </c>
      <c r="K56" s="19">
        <v>2020.14</v>
      </c>
      <c r="L56" s="20">
        <v>1877.31</v>
      </c>
      <c r="M56" s="21">
        <v>3897.45</v>
      </c>
      <c r="N56" s="19">
        <v>3350.03</v>
      </c>
      <c r="O56" s="20">
        <v>3015.36</v>
      </c>
      <c r="P56" s="21">
        <v>6365.39</v>
      </c>
      <c r="Q56" s="19">
        <v>2880.9</v>
      </c>
      <c r="R56" s="20">
        <v>3916.76</v>
      </c>
      <c r="S56" s="21">
        <v>6797.66</v>
      </c>
      <c r="T56" s="19">
        <v>4526.42</v>
      </c>
      <c r="U56" s="20">
        <v>7426.62</v>
      </c>
      <c r="V56" s="21">
        <v>11953.04</v>
      </c>
      <c r="W56" s="47">
        <v>16045.17</v>
      </c>
      <c r="X56" s="20">
        <v>19393.84</v>
      </c>
      <c r="Y56" s="21">
        <v>35439.01</v>
      </c>
    </row>
    <row r="57" spans="1:25" ht="13">
      <c r="A57" s="2" t="s">
        <v>265</v>
      </c>
      <c r="B57" s="2" t="s">
        <v>57</v>
      </c>
      <c r="C57" s="89" t="s">
        <v>297</v>
      </c>
      <c r="D57" s="129" t="s">
        <v>303</v>
      </c>
      <c r="E57" s="19">
        <v>0</v>
      </c>
      <c r="F57" s="20">
        <v>13445.18</v>
      </c>
      <c r="G57" s="21">
        <v>13445.18</v>
      </c>
      <c r="H57" s="19">
        <v>0</v>
      </c>
      <c r="I57" s="20">
        <v>11422.29</v>
      </c>
      <c r="J57" s="21">
        <v>11422.29</v>
      </c>
      <c r="K57" s="19">
        <v>0</v>
      </c>
      <c r="L57" s="20">
        <v>15343.92</v>
      </c>
      <c r="M57" s="21">
        <v>15343.92</v>
      </c>
      <c r="N57" s="19">
        <v>5.85</v>
      </c>
      <c r="O57" s="20">
        <v>11593.59</v>
      </c>
      <c r="P57" s="21">
        <v>11599.44</v>
      </c>
      <c r="Q57" s="19">
        <v>0</v>
      </c>
      <c r="R57" s="20">
        <v>15731.4</v>
      </c>
      <c r="S57" s="21">
        <v>15731.4</v>
      </c>
      <c r="T57" s="19">
        <v>0</v>
      </c>
      <c r="U57" s="20">
        <v>4162.0200000000004</v>
      </c>
      <c r="V57" s="21">
        <v>4162.0200000000004</v>
      </c>
      <c r="W57" s="47">
        <v>5.85</v>
      </c>
      <c r="X57" s="20">
        <v>71698.399999999994</v>
      </c>
      <c r="Y57" s="21">
        <v>71704.25</v>
      </c>
    </row>
    <row r="58" spans="1:25" ht="13">
      <c r="A58" s="2" t="s">
        <v>266</v>
      </c>
      <c r="B58" s="2" t="s">
        <v>58</v>
      </c>
      <c r="C58" s="89" t="s">
        <v>297</v>
      </c>
      <c r="D58" s="129" t="s">
        <v>304</v>
      </c>
      <c r="E58" s="19">
        <v>0</v>
      </c>
      <c r="F58" s="20">
        <v>8507.19</v>
      </c>
      <c r="G58" s="21">
        <v>8507.19</v>
      </c>
      <c r="H58" s="19">
        <v>0</v>
      </c>
      <c r="I58" s="20">
        <v>10676.31</v>
      </c>
      <c r="J58" s="21">
        <v>10676.31</v>
      </c>
      <c r="K58" s="19">
        <v>0</v>
      </c>
      <c r="L58" s="20">
        <v>8854.08</v>
      </c>
      <c r="M58" s="21">
        <v>8854.08</v>
      </c>
      <c r="N58" s="19">
        <v>0.01</v>
      </c>
      <c r="O58" s="20">
        <v>6936.45</v>
      </c>
      <c r="P58" s="21">
        <v>6936.46</v>
      </c>
      <c r="Q58" s="19">
        <v>7.46</v>
      </c>
      <c r="R58" s="20">
        <v>4490.0600000000004</v>
      </c>
      <c r="S58" s="21">
        <v>4497.5200000000004</v>
      </c>
      <c r="T58" s="19">
        <v>0</v>
      </c>
      <c r="U58" s="20">
        <v>9856.35</v>
      </c>
      <c r="V58" s="21">
        <v>9856.35</v>
      </c>
      <c r="W58" s="47">
        <v>7.47</v>
      </c>
      <c r="X58" s="20">
        <v>49320.44</v>
      </c>
      <c r="Y58" s="21">
        <v>49327.91</v>
      </c>
    </row>
    <row r="59" spans="1:25" ht="13">
      <c r="A59" s="25" t="s">
        <v>267</v>
      </c>
      <c r="B59" s="25" t="s">
        <v>59</v>
      </c>
      <c r="C59" s="89" t="s">
        <v>297</v>
      </c>
      <c r="D59" s="129" t="s">
        <v>298</v>
      </c>
      <c r="E59" s="19">
        <v>5185.8</v>
      </c>
      <c r="F59" s="20">
        <v>1914.55</v>
      </c>
      <c r="G59" s="21">
        <v>7100.35</v>
      </c>
      <c r="H59" s="19">
        <v>8983.4500000000007</v>
      </c>
      <c r="I59" s="20">
        <v>2397.8000000000002</v>
      </c>
      <c r="J59" s="21">
        <v>11381.25</v>
      </c>
      <c r="K59" s="19">
        <v>9955.4500000000007</v>
      </c>
      <c r="L59" s="20">
        <v>1459.35</v>
      </c>
      <c r="M59" s="21">
        <v>11414.8</v>
      </c>
      <c r="N59" s="19">
        <v>9434.0499999999993</v>
      </c>
      <c r="O59" s="20">
        <v>1181.5999999999999</v>
      </c>
      <c r="P59" s="21">
        <v>10615.65</v>
      </c>
      <c r="Q59" s="19">
        <v>4164.8999999999996</v>
      </c>
      <c r="R59" s="20">
        <v>2092</v>
      </c>
      <c r="S59" s="21">
        <v>6256.9</v>
      </c>
      <c r="T59" s="19">
        <v>8593.35</v>
      </c>
      <c r="U59" s="20">
        <v>5455.15</v>
      </c>
      <c r="V59" s="21">
        <v>14048.5</v>
      </c>
      <c r="W59" s="47">
        <v>46317</v>
      </c>
      <c r="X59" s="20">
        <v>14500.45</v>
      </c>
      <c r="Y59" s="21">
        <v>60817.45</v>
      </c>
    </row>
    <row r="60" spans="1:25" ht="13">
      <c r="A60" s="2" t="s">
        <v>268</v>
      </c>
      <c r="B60" s="2" t="s">
        <v>60</v>
      </c>
      <c r="C60" s="89" t="s">
        <v>297</v>
      </c>
      <c r="D60" s="129" t="s">
        <v>303</v>
      </c>
      <c r="E60" s="19">
        <v>2385.8000000000002</v>
      </c>
      <c r="F60" s="20">
        <v>4507.1000000000004</v>
      </c>
      <c r="G60" s="21">
        <v>6892.9</v>
      </c>
      <c r="H60" s="19">
        <v>3184</v>
      </c>
      <c r="I60" s="20">
        <v>4108.8</v>
      </c>
      <c r="J60" s="21">
        <v>7292.8</v>
      </c>
      <c r="K60" s="19">
        <v>3328.8</v>
      </c>
      <c r="L60" s="20">
        <v>3644.9</v>
      </c>
      <c r="M60" s="21">
        <v>6973.7</v>
      </c>
      <c r="N60" s="19">
        <v>2925.3</v>
      </c>
      <c r="O60" s="20">
        <v>12365.9</v>
      </c>
      <c r="P60" s="21">
        <v>15291.2</v>
      </c>
      <c r="Q60" s="19">
        <v>3645.5</v>
      </c>
      <c r="R60" s="20">
        <v>9468.9</v>
      </c>
      <c r="S60" s="21">
        <v>13114.4</v>
      </c>
      <c r="T60" s="19">
        <v>3796.2</v>
      </c>
      <c r="U60" s="20">
        <v>11690.3</v>
      </c>
      <c r="V60" s="21">
        <v>15486.5</v>
      </c>
      <c r="W60" s="47">
        <v>19265.599999999999</v>
      </c>
      <c r="X60" s="20">
        <v>45785.9</v>
      </c>
      <c r="Y60" s="21">
        <v>65051.5</v>
      </c>
    </row>
    <row r="61" spans="1:25" ht="13">
      <c r="A61" s="2" t="s">
        <v>268</v>
      </c>
      <c r="B61" s="2" t="s">
        <v>61</v>
      </c>
      <c r="C61" s="89" t="s">
        <v>297</v>
      </c>
      <c r="D61" s="129" t="s">
        <v>303</v>
      </c>
      <c r="E61" s="19">
        <v>3362.7</v>
      </c>
      <c r="F61" s="20">
        <v>2594.9</v>
      </c>
      <c r="G61" s="21">
        <v>5957.6</v>
      </c>
      <c r="H61" s="19">
        <v>3825.9</v>
      </c>
      <c r="I61" s="20">
        <v>5649.3</v>
      </c>
      <c r="J61" s="21">
        <v>9475.2000000000007</v>
      </c>
      <c r="K61" s="19">
        <v>3628.2</v>
      </c>
      <c r="L61" s="20">
        <v>4215.8999999999996</v>
      </c>
      <c r="M61" s="21">
        <v>7844.1</v>
      </c>
      <c r="N61" s="19">
        <v>6820.7</v>
      </c>
      <c r="O61" s="20">
        <v>11527.5</v>
      </c>
      <c r="P61" s="21">
        <v>18348.2</v>
      </c>
      <c r="Q61" s="19">
        <v>6052</v>
      </c>
      <c r="R61" s="20">
        <v>9618.6</v>
      </c>
      <c r="S61" s="21">
        <v>15670.6</v>
      </c>
      <c r="T61" s="19">
        <v>2615.1</v>
      </c>
      <c r="U61" s="20">
        <v>11510.3</v>
      </c>
      <c r="V61" s="21">
        <v>14125.4</v>
      </c>
      <c r="W61" s="47">
        <v>26304.6</v>
      </c>
      <c r="X61" s="20">
        <v>45116.5</v>
      </c>
      <c r="Y61" s="21">
        <v>71421.100000000006</v>
      </c>
    </row>
    <row r="62" spans="1:25" ht="13">
      <c r="A62" s="2" t="s">
        <v>269</v>
      </c>
      <c r="B62" s="2" t="s">
        <v>62</v>
      </c>
      <c r="C62" s="89" t="s">
        <v>297</v>
      </c>
      <c r="D62" s="129" t="s">
        <v>303</v>
      </c>
      <c r="E62" s="19">
        <v>26969.05</v>
      </c>
      <c r="F62" s="20">
        <v>8392.65</v>
      </c>
      <c r="G62" s="21">
        <v>35361.699999999997</v>
      </c>
      <c r="H62" s="19">
        <v>25452.5</v>
      </c>
      <c r="I62" s="20">
        <v>6764.15</v>
      </c>
      <c r="J62" s="21">
        <v>32216.65</v>
      </c>
      <c r="K62" s="19">
        <v>31382.05</v>
      </c>
      <c r="L62" s="20">
        <v>3810.8</v>
      </c>
      <c r="M62" s="21">
        <v>35192.85</v>
      </c>
      <c r="N62" s="19">
        <v>47241.1</v>
      </c>
      <c r="O62" s="20">
        <v>4504.95</v>
      </c>
      <c r="P62" s="21">
        <v>51746.05</v>
      </c>
      <c r="Q62" s="19">
        <v>25894.25</v>
      </c>
      <c r="R62" s="20">
        <v>12038.4</v>
      </c>
      <c r="S62" s="21">
        <v>37932.65</v>
      </c>
      <c r="T62" s="19">
        <v>17000</v>
      </c>
      <c r="U62" s="20">
        <v>17764.95</v>
      </c>
      <c r="V62" s="21">
        <v>34764.949999999997</v>
      </c>
      <c r="W62" s="47">
        <v>173938.95</v>
      </c>
      <c r="X62" s="20">
        <v>53275.9</v>
      </c>
      <c r="Y62" s="21">
        <v>227214.85</v>
      </c>
    </row>
    <row r="63" spans="1:25" ht="13">
      <c r="A63" s="2" t="s">
        <v>270</v>
      </c>
      <c r="B63" s="2" t="s">
        <v>63</v>
      </c>
      <c r="C63" s="89" t="s">
        <v>297</v>
      </c>
      <c r="D63" s="129" t="s">
        <v>298</v>
      </c>
      <c r="E63" s="19">
        <v>188.8</v>
      </c>
      <c r="F63" s="20">
        <v>83.7</v>
      </c>
      <c r="G63" s="21">
        <v>272.5</v>
      </c>
      <c r="H63" s="19">
        <v>1730.9</v>
      </c>
      <c r="I63" s="20">
        <v>1511.75</v>
      </c>
      <c r="J63" s="21">
        <v>3242.65</v>
      </c>
      <c r="K63" s="19">
        <v>2445.3000000000002</v>
      </c>
      <c r="L63" s="20">
        <v>1566.5</v>
      </c>
      <c r="M63" s="21">
        <v>4011.8</v>
      </c>
      <c r="N63" s="19">
        <v>905</v>
      </c>
      <c r="O63" s="20">
        <v>432.5</v>
      </c>
      <c r="P63" s="21">
        <v>1337.5</v>
      </c>
      <c r="Q63" s="19">
        <v>1888.95</v>
      </c>
      <c r="R63" s="20">
        <v>967.75</v>
      </c>
      <c r="S63" s="21">
        <v>2856.7</v>
      </c>
      <c r="T63" s="19">
        <v>737.8</v>
      </c>
      <c r="U63" s="20">
        <v>298.7</v>
      </c>
      <c r="V63" s="21">
        <v>1036.5</v>
      </c>
      <c r="W63" s="47">
        <v>7896.75</v>
      </c>
      <c r="X63" s="20">
        <v>4860.8999999999996</v>
      </c>
      <c r="Y63" s="21">
        <v>12757.65</v>
      </c>
    </row>
    <row r="64" spans="1:25" ht="13">
      <c r="A64" s="2" t="s">
        <v>270</v>
      </c>
      <c r="B64" s="2" t="s">
        <v>64</v>
      </c>
      <c r="C64" s="89" t="s">
        <v>297</v>
      </c>
      <c r="D64" s="129" t="s">
        <v>298</v>
      </c>
      <c r="E64" s="19">
        <v>680.55</v>
      </c>
      <c r="F64" s="20">
        <v>547.6</v>
      </c>
      <c r="G64" s="21">
        <v>1228.1500000000001</v>
      </c>
      <c r="H64" s="19">
        <v>1868.4</v>
      </c>
      <c r="I64" s="20">
        <v>1525.1</v>
      </c>
      <c r="J64" s="21">
        <v>3393.5</v>
      </c>
      <c r="K64" s="19">
        <v>1326.35</v>
      </c>
      <c r="L64" s="20">
        <v>976.6</v>
      </c>
      <c r="M64" s="21">
        <v>2302.9499999999998</v>
      </c>
      <c r="N64" s="19">
        <v>1668.45</v>
      </c>
      <c r="O64" s="20">
        <v>1027.45</v>
      </c>
      <c r="P64" s="21">
        <v>2695.9</v>
      </c>
      <c r="Q64" s="19">
        <v>2794.9</v>
      </c>
      <c r="R64" s="20">
        <v>1181.9000000000001</v>
      </c>
      <c r="S64" s="21">
        <v>3976.8</v>
      </c>
      <c r="T64" s="19">
        <v>567.15</v>
      </c>
      <c r="U64" s="20">
        <v>380.85</v>
      </c>
      <c r="V64" s="21">
        <v>948</v>
      </c>
      <c r="W64" s="47">
        <v>8905.7999999999993</v>
      </c>
      <c r="X64" s="20">
        <v>5639.5</v>
      </c>
      <c r="Y64" s="21">
        <v>14545.3</v>
      </c>
    </row>
    <row r="65" spans="1:25" ht="13">
      <c r="A65" s="2" t="s">
        <v>271</v>
      </c>
      <c r="B65" s="2" t="s">
        <v>65</v>
      </c>
      <c r="C65" s="89" t="s">
        <v>297</v>
      </c>
      <c r="D65" s="129" t="s">
        <v>303</v>
      </c>
      <c r="E65" s="19">
        <v>2547.7199999999998</v>
      </c>
      <c r="F65" s="20">
        <v>3143.88</v>
      </c>
      <c r="G65" s="21">
        <v>5691.6</v>
      </c>
      <c r="H65" s="19">
        <v>5194.9799999999996</v>
      </c>
      <c r="I65" s="20">
        <v>2953.71</v>
      </c>
      <c r="J65" s="21">
        <v>8148.69</v>
      </c>
      <c r="K65" s="19">
        <v>11033.55</v>
      </c>
      <c r="L65" s="20">
        <v>3663.99</v>
      </c>
      <c r="M65" s="21">
        <v>14697.54</v>
      </c>
      <c r="N65" s="19">
        <v>1436.94</v>
      </c>
      <c r="O65" s="20">
        <v>947.34</v>
      </c>
      <c r="P65" s="21">
        <v>2384.2800000000002</v>
      </c>
      <c r="Q65" s="19">
        <v>7660.26</v>
      </c>
      <c r="R65" s="20">
        <v>5055.84</v>
      </c>
      <c r="S65" s="21">
        <v>12716.1</v>
      </c>
      <c r="T65" s="19">
        <v>7155.81</v>
      </c>
      <c r="U65" s="20">
        <v>6739.02</v>
      </c>
      <c r="V65" s="21">
        <v>13894.83</v>
      </c>
      <c r="W65" s="47">
        <v>35029.26</v>
      </c>
      <c r="X65" s="20">
        <v>22503.78</v>
      </c>
      <c r="Y65" s="21">
        <v>57533.04</v>
      </c>
    </row>
    <row r="66" spans="1:25" ht="13">
      <c r="A66" s="2" t="s">
        <v>271</v>
      </c>
      <c r="B66" s="2" t="s">
        <v>66</v>
      </c>
      <c r="C66" s="89" t="s">
        <v>297</v>
      </c>
      <c r="D66" s="129" t="s">
        <v>303</v>
      </c>
      <c r="E66" s="19">
        <v>8980.56</v>
      </c>
      <c r="F66" s="20">
        <v>4362.75</v>
      </c>
      <c r="G66" s="21">
        <v>13343.31</v>
      </c>
      <c r="H66" s="19">
        <v>7291.8</v>
      </c>
      <c r="I66" s="20">
        <v>3585.6</v>
      </c>
      <c r="J66" s="21">
        <v>10877.4</v>
      </c>
      <c r="K66" s="19">
        <v>9771.48</v>
      </c>
      <c r="L66" s="20">
        <v>3843.72</v>
      </c>
      <c r="M66" s="21">
        <v>13615.2</v>
      </c>
      <c r="N66" s="19">
        <v>5769.18</v>
      </c>
      <c r="O66" s="20">
        <v>976.32</v>
      </c>
      <c r="P66" s="21">
        <v>6745.5</v>
      </c>
      <c r="Q66" s="19">
        <v>14726.7</v>
      </c>
      <c r="R66" s="20">
        <v>4540.2299999999996</v>
      </c>
      <c r="S66" s="21">
        <v>19266.93</v>
      </c>
      <c r="T66" s="19">
        <v>10054.08</v>
      </c>
      <c r="U66" s="20">
        <v>6132.15</v>
      </c>
      <c r="V66" s="21">
        <v>16186.23</v>
      </c>
      <c r="W66" s="47">
        <v>56593.8</v>
      </c>
      <c r="X66" s="20">
        <v>23440.77</v>
      </c>
      <c r="Y66" s="21">
        <v>80034.570000000007</v>
      </c>
    </row>
    <row r="67" spans="1:25" ht="13">
      <c r="A67" s="2" t="s">
        <v>271</v>
      </c>
      <c r="B67" s="2" t="s">
        <v>67</v>
      </c>
      <c r="C67" s="89" t="s">
        <v>297</v>
      </c>
      <c r="D67" s="129" t="s">
        <v>303</v>
      </c>
      <c r="E67" s="19">
        <v>5366.34</v>
      </c>
      <c r="F67" s="20">
        <v>3564.9</v>
      </c>
      <c r="G67" s="21">
        <v>8931.24</v>
      </c>
      <c r="H67" s="19">
        <v>6503.4</v>
      </c>
      <c r="I67" s="20">
        <v>3224.52</v>
      </c>
      <c r="J67" s="21">
        <v>9727.92</v>
      </c>
      <c r="K67" s="19">
        <v>7327.35</v>
      </c>
      <c r="L67" s="20">
        <v>3333.96</v>
      </c>
      <c r="M67" s="21">
        <v>10661.31</v>
      </c>
      <c r="N67" s="19">
        <v>4730.67</v>
      </c>
      <c r="O67" s="20">
        <v>1754.91</v>
      </c>
      <c r="P67" s="21">
        <v>6485.58</v>
      </c>
      <c r="Q67" s="19">
        <v>7896.69</v>
      </c>
      <c r="R67" s="20">
        <v>4229.91</v>
      </c>
      <c r="S67" s="21">
        <v>12126.6</v>
      </c>
      <c r="T67" s="19">
        <v>3145.14</v>
      </c>
      <c r="U67" s="20">
        <v>5514.3</v>
      </c>
      <c r="V67" s="21">
        <v>8659.44</v>
      </c>
      <c r="W67" s="47">
        <v>34969.589999999997</v>
      </c>
      <c r="X67" s="20">
        <v>21622.5</v>
      </c>
      <c r="Y67" s="21">
        <v>56592.09</v>
      </c>
    </row>
    <row r="68" spans="1:25" ht="13">
      <c r="A68" s="2" t="s">
        <v>271</v>
      </c>
      <c r="B68" s="2" t="s">
        <v>68</v>
      </c>
      <c r="C68" s="89" t="s">
        <v>297</v>
      </c>
      <c r="D68" s="129" t="s">
        <v>303</v>
      </c>
      <c r="E68" s="19">
        <v>4811.3100000000004</v>
      </c>
      <c r="F68" s="20">
        <v>1903.14</v>
      </c>
      <c r="G68" s="21">
        <v>6714.45</v>
      </c>
      <c r="H68" s="19">
        <v>642.41999999999996</v>
      </c>
      <c r="I68" s="20">
        <v>310.23</v>
      </c>
      <c r="J68" s="21">
        <v>952.65</v>
      </c>
      <c r="K68" s="19">
        <v>0</v>
      </c>
      <c r="L68" s="20">
        <v>0</v>
      </c>
      <c r="M68" s="21">
        <v>0</v>
      </c>
      <c r="N68" s="19">
        <v>0</v>
      </c>
      <c r="O68" s="20">
        <v>0</v>
      </c>
      <c r="P68" s="21">
        <v>0</v>
      </c>
      <c r="Q68" s="19">
        <v>0</v>
      </c>
      <c r="R68" s="20">
        <v>0</v>
      </c>
      <c r="S68" s="21">
        <v>0</v>
      </c>
      <c r="T68" s="19">
        <v>4891.41</v>
      </c>
      <c r="U68" s="20">
        <v>1562.13</v>
      </c>
      <c r="V68" s="21">
        <v>6453.54</v>
      </c>
      <c r="W68" s="47">
        <v>10345.14</v>
      </c>
      <c r="X68" s="20">
        <v>3775.5</v>
      </c>
      <c r="Y68" s="21">
        <v>14120.64</v>
      </c>
    </row>
    <row r="69" spans="1:25" ht="13">
      <c r="A69" s="2" t="s">
        <v>272</v>
      </c>
      <c r="B69" s="2" t="s">
        <v>69</v>
      </c>
      <c r="C69" s="89" t="s">
        <v>297</v>
      </c>
      <c r="D69" s="129" t="s">
        <v>303</v>
      </c>
      <c r="E69" s="19">
        <v>14202.1</v>
      </c>
      <c r="F69" s="20">
        <v>11217.6</v>
      </c>
      <c r="G69" s="21">
        <v>25419.7</v>
      </c>
      <c r="H69" s="19">
        <v>27758.15</v>
      </c>
      <c r="I69" s="20">
        <v>11158.5</v>
      </c>
      <c r="J69" s="21">
        <v>38916.65</v>
      </c>
      <c r="K69" s="19">
        <v>34499.300000000003</v>
      </c>
      <c r="L69" s="20">
        <v>8169.25</v>
      </c>
      <c r="M69" s="21">
        <v>42668.55</v>
      </c>
      <c r="N69" s="19">
        <v>29988.25</v>
      </c>
      <c r="O69" s="20">
        <v>11011.2</v>
      </c>
      <c r="P69" s="21">
        <v>40999.449999999997</v>
      </c>
      <c r="Q69" s="19">
        <v>16306.8</v>
      </c>
      <c r="R69" s="20">
        <v>16105.65</v>
      </c>
      <c r="S69" s="21">
        <v>32412.45</v>
      </c>
      <c r="T69" s="19">
        <v>2303.5</v>
      </c>
      <c r="U69" s="20">
        <v>7977.2</v>
      </c>
      <c r="V69" s="21">
        <v>10280.700000000001</v>
      </c>
      <c r="W69" s="47">
        <v>125058.1</v>
      </c>
      <c r="X69" s="20">
        <v>65639.399999999994</v>
      </c>
      <c r="Y69" s="21">
        <v>190697.5</v>
      </c>
    </row>
    <row r="70" spans="1:25" ht="13">
      <c r="A70" s="2" t="s">
        <v>273</v>
      </c>
      <c r="B70" s="2" t="s">
        <v>70</v>
      </c>
      <c r="C70" s="89" t="s">
        <v>297</v>
      </c>
      <c r="D70" s="129" t="s">
        <v>303</v>
      </c>
      <c r="E70" s="19">
        <v>554.85</v>
      </c>
      <c r="F70" s="20">
        <v>310.49</v>
      </c>
      <c r="G70" s="21">
        <v>865.34</v>
      </c>
      <c r="H70" s="19">
        <v>370.71</v>
      </c>
      <c r="I70" s="20">
        <v>968.96</v>
      </c>
      <c r="J70" s="21">
        <v>1339.67</v>
      </c>
      <c r="K70" s="19">
        <v>290.27</v>
      </c>
      <c r="L70" s="20">
        <v>291.64</v>
      </c>
      <c r="M70" s="21">
        <v>581.91</v>
      </c>
      <c r="N70" s="19">
        <v>1099.03</v>
      </c>
      <c r="O70" s="20">
        <v>613.42999999999995</v>
      </c>
      <c r="P70" s="21">
        <v>1712.46</v>
      </c>
      <c r="Q70" s="19">
        <v>1308.5999999999999</v>
      </c>
      <c r="R70" s="20">
        <v>67.44</v>
      </c>
      <c r="S70" s="21">
        <v>1376.04</v>
      </c>
      <c r="T70" s="19">
        <v>684.89</v>
      </c>
      <c r="U70" s="20">
        <v>1370.01</v>
      </c>
      <c r="V70" s="21">
        <v>2054.9</v>
      </c>
      <c r="W70" s="47">
        <v>4308.3500000000004</v>
      </c>
      <c r="X70" s="20">
        <v>3621.97</v>
      </c>
      <c r="Y70" s="21">
        <v>7930.32</v>
      </c>
    </row>
    <row r="71" spans="1:25" ht="13">
      <c r="A71" s="2" t="s">
        <v>274</v>
      </c>
      <c r="B71" s="2" t="s">
        <v>71</v>
      </c>
      <c r="C71" s="89" t="s">
        <v>297</v>
      </c>
      <c r="D71" s="129" t="s">
        <v>302</v>
      </c>
      <c r="E71" s="19">
        <v>36081.800000000003</v>
      </c>
      <c r="F71" s="20">
        <v>2740.7</v>
      </c>
      <c r="G71" s="21">
        <v>38822.5</v>
      </c>
      <c r="H71" s="19">
        <v>55436.3</v>
      </c>
      <c r="I71" s="20">
        <v>4121</v>
      </c>
      <c r="J71" s="21">
        <v>59557.3</v>
      </c>
      <c r="K71" s="19">
        <v>48002.3</v>
      </c>
      <c r="L71" s="20">
        <v>4612.3999999999996</v>
      </c>
      <c r="M71" s="21">
        <v>52614.7</v>
      </c>
      <c r="N71" s="19">
        <v>43974.7</v>
      </c>
      <c r="O71" s="20">
        <v>5961.7</v>
      </c>
      <c r="P71" s="21">
        <v>49936.4</v>
      </c>
      <c r="Q71" s="19">
        <v>38619.5</v>
      </c>
      <c r="R71" s="20">
        <v>3439.2</v>
      </c>
      <c r="S71" s="21">
        <v>42058.7</v>
      </c>
      <c r="T71" s="19">
        <v>8972.6</v>
      </c>
      <c r="U71" s="20">
        <v>1287.7</v>
      </c>
      <c r="V71" s="21">
        <v>10260.299999999999</v>
      </c>
      <c r="W71" s="47">
        <v>231087.2</v>
      </c>
      <c r="X71" s="20">
        <v>22162.7</v>
      </c>
      <c r="Y71" s="21">
        <v>253249.9</v>
      </c>
    </row>
    <row r="72" spans="1:25" ht="13">
      <c r="A72" s="2" t="s">
        <v>308</v>
      </c>
      <c r="B72" s="2" t="s">
        <v>309</v>
      </c>
      <c r="C72" s="89" t="s">
        <v>297</v>
      </c>
      <c r="D72" s="129" t="s">
        <v>302</v>
      </c>
      <c r="E72" s="19">
        <v>39888.5</v>
      </c>
      <c r="F72" s="20">
        <v>2945.8</v>
      </c>
      <c r="G72" s="21">
        <v>42834.3</v>
      </c>
      <c r="H72" s="19">
        <v>52139.6</v>
      </c>
      <c r="I72" s="20">
        <v>2098</v>
      </c>
      <c r="J72" s="21">
        <v>54237.599999999999</v>
      </c>
      <c r="K72" s="19">
        <v>46133.4</v>
      </c>
      <c r="L72" s="20">
        <v>3132</v>
      </c>
      <c r="M72" s="21">
        <v>49265.4</v>
      </c>
      <c r="N72" s="19">
        <v>59091.8</v>
      </c>
      <c r="O72" s="20">
        <v>3395.2</v>
      </c>
      <c r="P72" s="21">
        <v>62487</v>
      </c>
      <c r="Q72" s="19">
        <v>59877.4</v>
      </c>
      <c r="R72" s="20">
        <v>3472.4</v>
      </c>
      <c r="S72" s="21">
        <v>63349.8</v>
      </c>
      <c r="T72" s="19">
        <v>58026.400000000001</v>
      </c>
      <c r="U72" s="20">
        <v>3810.5</v>
      </c>
      <c r="V72" s="21">
        <v>61836.9</v>
      </c>
      <c r="W72" s="47">
        <v>315157.09999999998</v>
      </c>
      <c r="X72" s="20">
        <v>18853.900000000001</v>
      </c>
      <c r="Y72" s="21">
        <v>334011</v>
      </c>
    </row>
    <row r="73" spans="1:25" ht="13">
      <c r="A73" s="2" t="s">
        <v>275</v>
      </c>
      <c r="B73" s="2" t="s">
        <v>72</v>
      </c>
      <c r="C73" s="89" t="s">
        <v>297</v>
      </c>
      <c r="D73" s="129" t="s">
        <v>302</v>
      </c>
      <c r="E73" s="19">
        <v>0.05</v>
      </c>
      <c r="F73" s="20">
        <v>0.05</v>
      </c>
      <c r="G73" s="21">
        <v>0.1</v>
      </c>
      <c r="H73" s="19">
        <v>0</v>
      </c>
      <c r="I73" s="20">
        <v>0</v>
      </c>
      <c r="J73" s="21">
        <v>0</v>
      </c>
      <c r="K73" s="19">
        <v>0</v>
      </c>
      <c r="L73" s="20">
        <v>0</v>
      </c>
      <c r="M73" s="21">
        <v>0</v>
      </c>
      <c r="N73" s="19">
        <v>6992.75</v>
      </c>
      <c r="O73" s="20">
        <v>1099.6500000000001</v>
      </c>
      <c r="P73" s="21">
        <v>8092.4</v>
      </c>
      <c r="Q73" s="19">
        <v>3132.85</v>
      </c>
      <c r="R73" s="20">
        <v>1602.05</v>
      </c>
      <c r="S73" s="21">
        <v>4734.8999999999996</v>
      </c>
      <c r="T73" s="19">
        <v>2331.85</v>
      </c>
      <c r="U73" s="20">
        <v>2406.4499999999998</v>
      </c>
      <c r="V73" s="21">
        <v>4738.3</v>
      </c>
      <c r="W73" s="47">
        <v>12457.5</v>
      </c>
      <c r="X73" s="20">
        <v>5108.2</v>
      </c>
      <c r="Y73" s="21">
        <v>17565.7</v>
      </c>
    </row>
    <row r="74" spans="1:25" ht="13">
      <c r="A74" s="2" t="s">
        <v>275</v>
      </c>
      <c r="B74" s="2" t="s">
        <v>73</v>
      </c>
      <c r="C74" s="89" t="s">
        <v>297</v>
      </c>
      <c r="D74" s="129" t="s">
        <v>302</v>
      </c>
      <c r="E74" s="19">
        <v>0</v>
      </c>
      <c r="F74" s="20">
        <v>0</v>
      </c>
      <c r="G74" s="21">
        <v>0</v>
      </c>
      <c r="H74" s="19">
        <v>0</v>
      </c>
      <c r="I74" s="20">
        <v>0</v>
      </c>
      <c r="J74" s="21">
        <v>0</v>
      </c>
      <c r="K74" s="19">
        <v>0</v>
      </c>
      <c r="L74" s="20">
        <v>0</v>
      </c>
      <c r="M74" s="21">
        <v>0</v>
      </c>
      <c r="N74" s="19">
        <v>10903.15</v>
      </c>
      <c r="O74" s="20">
        <v>2012.5</v>
      </c>
      <c r="P74" s="21">
        <v>12915.65</v>
      </c>
      <c r="Q74" s="19">
        <v>3645.05</v>
      </c>
      <c r="R74" s="20">
        <v>1412.35</v>
      </c>
      <c r="S74" s="21">
        <v>5057.3999999999996</v>
      </c>
      <c r="T74" s="19">
        <v>2760.5</v>
      </c>
      <c r="U74" s="20">
        <v>1342.8</v>
      </c>
      <c r="V74" s="21">
        <v>4103.3</v>
      </c>
      <c r="W74" s="47">
        <v>17308.7</v>
      </c>
      <c r="X74" s="20">
        <v>4767.6499999999996</v>
      </c>
      <c r="Y74" s="21">
        <v>22076.35</v>
      </c>
    </row>
    <row r="75" spans="1:25" ht="13">
      <c r="A75" s="2" t="s">
        <v>275</v>
      </c>
      <c r="B75" s="2" t="s">
        <v>74</v>
      </c>
      <c r="C75" s="89" t="s">
        <v>297</v>
      </c>
      <c r="D75" s="129" t="s">
        <v>302</v>
      </c>
      <c r="E75" s="19">
        <v>0</v>
      </c>
      <c r="F75" s="20">
        <v>0</v>
      </c>
      <c r="G75" s="21">
        <v>0</v>
      </c>
      <c r="H75" s="19">
        <v>0.45</v>
      </c>
      <c r="I75" s="20">
        <v>2.8</v>
      </c>
      <c r="J75" s="21">
        <v>3.25</v>
      </c>
      <c r="K75" s="19">
        <v>0</v>
      </c>
      <c r="L75" s="20">
        <v>0</v>
      </c>
      <c r="M75" s="21">
        <v>0</v>
      </c>
      <c r="N75" s="19">
        <v>87</v>
      </c>
      <c r="O75" s="20">
        <v>232.4</v>
      </c>
      <c r="P75" s="21">
        <v>319.39999999999998</v>
      </c>
      <c r="Q75" s="19">
        <v>321.05</v>
      </c>
      <c r="R75" s="20">
        <v>135.05000000000001</v>
      </c>
      <c r="S75" s="21">
        <v>456.1</v>
      </c>
      <c r="T75" s="19">
        <v>5185.6499999999996</v>
      </c>
      <c r="U75" s="20">
        <v>2193.4</v>
      </c>
      <c r="V75" s="21">
        <v>7379.05</v>
      </c>
      <c r="W75" s="47">
        <v>5594.15</v>
      </c>
      <c r="X75" s="20">
        <v>2563.65</v>
      </c>
      <c r="Y75" s="21">
        <v>8157.8</v>
      </c>
    </row>
    <row r="76" spans="1:25" ht="13">
      <c r="A76" s="2" t="s">
        <v>275</v>
      </c>
      <c r="B76" s="2" t="s">
        <v>75</v>
      </c>
      <c r="C76" s="89" t="s">
        <v>297</v>
      </c>
      <c r="D76" s="129" t="s">
        <v>302</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row>
    <row r="77" spans="1:25" ht="13">
      <c r="A77" s="2" t="s">
        <v>275</v>
      </c>
      <c r="B77" s="2" t="s">
        <v>76</v>
      </c>
      <c r="C77" s="89" t="s">
        <v>297</v>
      </c>
      <c r="D77" s="129" t="s">
        <v>302</v>
      </c>
      <c r="E77" s="19">
        <v>0</v>
      </c>
      <c r="F77" s="20">
        <v>0</v>
      </c>
      <c r="G77" s="21">
        <v>0</v>
      </c>
      <c r="H77" s="19">
        <v>0</v>
      </c>
      <c r="I77" s="20">
        <v>0</v>
      </c>
      <c r="J77" s="21">
        <v>0</v>
      </c>
      <c r="K77" s="19">
        <v>0</v>
      </c>
      <c r="L77" s="20">
        <v>0</v>
      </c>
      <c r="M77" s="21">
        <v>0</v>
      </c>
      <c r="N77" s="19">
        <v>0</v>
      </c>
      <c r="O77" s="20">
        <v>0</v>
      </c>
      <c r="P77" s="21">
        <v>0</v>
      </c>
      <c r="Q77" s="19">
        <v>0</v>
      </c>
      <c r="R77" s="20">
        <v>0</v>
      </c>
      <c r="S77" s="21">
        <v>0</v>
      </c>
      <c r="T77" s="19">
        <v>0</v>
      </c>
      <c r="U77" s="20">
        <v>0</v>
      </c>
      <c r="V77" s="21">
        <v>0</v>
      </c>
      <c r="W77" s="47">
        <v>0</v>
      </c>
      <c r="X77" s="20">
        <v>0</v>
      </c>
      <c r="Y77" s="21">
        <v>0</v>
      </c>
    </row>
    <row r="78" spans="1:25" ht="13">
      <c r="A78" s="2" t="s">
        <v>275</v>
      </c>
      <c r="B78" s="2" t="s">
        <v>77</v>
      </c>
      <c r="C78" s="89" t="s">
        <v>297</v>
      </c>
      <c r="D78" s="129" t="s">
        <v>302</v>
      </c>
      <c r="E78" s="19">
        <v>0</v>
      </c>
      <c r="F78" s="20">
        <v>0</v>
      </c>
      <c r="G78" s="21">
        <v>0</v>
      </c>
      <c r="H78" s="19">
        <v>7.56</v>
      </c>
      <c r="I78" s="20">
        <v>0.01</v>
      </c>
      <c r="J78" s="21">
        <v>7.57</v>
      </c>
      <c r="K78" s="19">
        <v>0</v>
      </c>
      <c r="L78" s="20">
        <v>0</v>
      </c>
      <c r="M78" s="21">
        <v>0</v>
      </c>
      <c r="N78" s="19">
        <v>0</v>
      </c>
      <c r="O78" s="20">
        <v>0</v>
      </c>
      <c r="P78" s="21">
        <v>0</v>
      </c>
      <c r="Q78" s="19">
        <v>0.72</v>
      </c>
      <c r="R78" s="20">
        <v>2.74</v>
      </c>
      <c r="S78" s="21">
        <v>3.46</v>
      </c>
      <c r="T78" s="19">
        <v>0</v>
      </c>
      <c r="U78" s="20">
        <v>0</v>
      </c>
      <c r="V78" s="21">
        <v>0</v>
      </c>
      <c r="W78" s="47">
        <v>8.2799999999999994</v>
      </c>
      <c r="X78" s="20">
        <v>2.75</v>
      </c>
      <c r="Y78" s="21">
        <v>11.03</v>
      </c>
    </row>
    <row r="79" spans="1:25" ht="13">
      <c r="A79" s="2" t="s">
        <v>275</v>
      </c>
      <c r="B79" s="2" t="s">
        <v>78</v>
      </c>
      <c r="C79" s="89" t="s">
        <v>297</v>
      </c>
      <c r="D79" s="129" t="s">
        <v>302</v>
      </c>
      <c r="E79" s="19">
        <v>547.70000000000005</v>
      </c>
      <c r="F79" s="20">
        <v>501.85</v>
      </c>
      <c r="G79" s="21">
        <v>1049.55</v>
      </c>
      <c r="H79" s="19">
        <v>0</v>
      </c>
      <c r="I79" s="20">
        <v>0</v>
      </c>
      <c r="J79" s="21">
        <v>0</v>
      </c>
      <c r="K79" s="19">
        <v>0</v>
      </c>
      <c r="L79" s="20">
        <v>0</v>
      </c>
      <c r="M79" s="21">
        <v>0</v>
      </c>
      <c r="N79" s="19">
        <v>0</v>
      </c>
      <c r="O79" s="20">
        <v>0</v>
      </c>
      <c r="P79" s="21">
        <v>0</v>
      </c>
      <c r="Q79" s="19">
        <v>0</v>
      </c>
      <c r="R79" s="20">
        <v>0</v>
      </c>
      <c r="S79" s="21">
        <v>0</v>
      </c>
      <c r="T79" s="19">
        <v>0</v>
      </c>
      <c r="U79" s="20">
        <v>0</v>
      </c>
      <c r="V79" s="21">
        <v>0</v>
      </c>
      <c r="W79" s="47">
        <v>547.70000000000005</v>
      </c>
      <c r="X79" s="20">
        <v>501.85</v>
      </c>
      <c r="Y79" s="21">
        <v>1049.55</v>
      </c>
    </row>
    <row r="80" spans="1:25" ht="13">
      <c r="A80" s="2" t="s">
        <v>275</v>
      </c>
      <c r="B80" s="2" t="s">
        <v>79</v>
      </c>
      <c r="C80" s="89" t="s">
        <v>297</v>
      </c>
      <c r="D80" s="129" t="s">
        <v>302</v>
      </c>
      <c r="E80" s="19">
        <v>0</v>
      </c>
      <c r="F80" s="20">
        <v>0</v>
      </c>
      <c r="G80" s="21">
        <v>0</v>
      </c>
      <c r="H80" s="19">
        <v>0</v>
      </c>
      <c r="I80" s="20">
        <v>5.61</v>
      </c>
      <c r="J80" s="21">
        <v>5.61</v>
      </c>
      <c r="K80" s="19">
        <v>21.98</v>
      </c>
      <c r="L80" s="20">
        <v>0</v>
      </c>
      <c r="M80" s="21">
        <v>21.98</v>
      </c>
      <c r="N80" s="19">
        <v>1.24</v>
      </c>
      <c r="O80" s="20">
        <v>6.63</v>
      </c>
      <c r="P80" s="21">
        <v>7.87</v>
      </c>
      <c r="Q80" s="19">
        <v>0</v>
      </c>
      <c r="R80" s="20">
        <v>0</v>
      </c>
      <c r="S80" s="21">
        <v>0</v>
      </c>
      <c r="T80" s="19">
        <v>0</v>
      </c>
      <c r="U80" s="20">
        <v>0</v>
      </c>
      <c r="V80" s="21">
        <v>0</v>
      </c>
      <c r="W80" s="47">
        <v>23.22</v>
      </c>
      <c r="X80" s="20">
        <v>12.24</v>
      </c>
      <c r="Y80" s="21">
        <v>35.46</v>
      </c>
    </row>
    <row r="81" spans="1:25" ht="13">
      <c r="A81" s="2" t="s">
        <v>275</v>
      </c>
      <c r="B81" s="2" t="s">
        <v>80</v>
      </c>
      <c r="C81" s="89" t="s">
        <v>297</v>
      </c>
      <c r="D81" s="129" t="s">
        <v>302</v>
      </c>
      <c r="E81" s="19">
        <v>0</v>
      </c>
      <c r="F81" s="20">
        <v>0</v>
      </c>
      <c r="G81" s="21">
        <v>0</v>
      </c>
      <c r="H81" s="19">
        <v>88.8</v>
      </c>
      <c r="I81" s="20">
        <v>67.45</v>
      </c>
      <c r="J81" s="21">
        <v>156.25</v>
      </c>
      <c r="K81" s="19">
        <v>1151.3</v>
      </c>
      <c r="L81" s="20">
        <v>822.6</v>
      </c>
      <c r="M81" s="21">
        <v>1973.9</v>
      </c>
      <c r="N81" s="19">
        <v>279.7</v>
      </c>
      <c r="O81" s="20">
        <v>41.55</v>
      </c>
      <c r="P81" s="21">
        <v>321.25</v>
      </c>
      <c r="Q81" s="19">
        <v>464.3</v>
      </c>
      <c r="R81" s="20">
        <v>63.1</v>
      </c>
      <c r="S81" s="21">
        <v>527.4</v>
      </c>
      <c r="T81" s="19">
        <v>14.85</v>
      </c>
      <c r="U81" s="20">
        <v>216.5</v>
      </c>
      <c r="V81" s="21">
        <v>231.35</v>
      </c>
      <c r="W81" s="47">
        <v>1998.95</v>
      </c>
      <c r="X81" s="20">
        <v>1211.2</v>
      </c>
      <c r="Y81" s="21">
        <v>3210.15</v>
      </c>
    </row>
    <row r="82" spans="1:25" ht="13">
      <c r="A82" s="2" t="s">
        <v>275</v>
      </c>
      <c r="B82" s="2" t="s">
        <v>81</v>
      </c>
      <c r="C82" s="89" t="s">
        <v>297</v>
      </c>
      <c r="D82" s="129" t="s">
        <v>302</v>
      </c>
      <c r="E82" s="19">
        <v>0</v>
      </c>
      <c r="F82" s="20">
        <v>0</v>
      </c>
      <c r="G82" s="21">
        <v>0</v>
      </c>
      <c r="H82" s="19">
        <v>9.83</v>
      </c>
      <c r="I82" s="20">
        <v>0</v>
      </c>
      <c r="J82" s="21">
        <v>9.83</v>
      </c>
      <c r="K82" s="19">
        <v>17.13</v>
      </c>
      <c r="L82" s="20">
        <v>0</v>
      </c>
      <c r="M82" s="21">
        <v>17.13</v>
      </c>
      <c r="N82" s="19">
        <v>0</v>
      </c>
      <c r="O82" s="20">
        <v>4.25</v>
      </c>
      <c r="P82" s="21">
        <v>4.25</v>
      </c>
      <c r="Q82" s="19">
        <v>0</v>
      </c>
      <c r="R82" s="20">
        <v>0</v>
      </c>
      <c r="S82" s="21">
        <v>0</v>
      </c>
      <c r="T82" s="19">
        <v>0</v>
      </c>
      <c r="U82" s="20">
        <v>0</v>
      </c>
      <c r="V82" s="21">
        <v>0</v>
      </c>
      <c r="W82" s="47">
        <v>26.96</v>
      </c>
      <c r="X82" s="20">
        <v>4.25</v>
      </c>
      <c r="Y82" s="21">
        <v>31.21</v>
      </c>
    </row>
    <row r="83" spans="1:25" ht="13">
      <c r="A83" s="2" t="s">
        <v>275</v>
      </c>
      <c r="B83" s="2" t="s">
        <v>82</v>
      </c>
      <c r="C83" s="89" t="s">
        <v>297</v>
      </c>
      <c r="D83" s="129" t="s">
        <v>302</v>
      </c>
      <c r="E83" s="19">
        <v>97.35</v>
      </c>
      <c r="F83" s="20">
        <v>7.35</v>
      </c>
      <c r="G83" s="21">
        <v>104.7</v>
      </c>
      <c r="H83" s="19">
        <v>195.6</v>
      </c>
      <c r="I83" s="20">
        <v>579.35</v>
      </c>
      <c r="J83" s="21">
        <v>774.95</v>
      </c>
      <c r="K83" s="19">
        <v>0</v>
      </c>
      <c r="L83" s="20">
        <v>0</v>
      </c>
      <c r="M83" s="21">
        <v>0</v>
      </c>
      <c r="N83" s="19">
        <v>0</v>
      </c>
      <c r="O83" s="20">
        <v>0</v>
      </c>
      <c r="P83" s="21">
        <v>0</v>
      </c>
      <c r="Q83" s="19">
        <v>75.8</v>
      </c>
      <c r="R83" s="20">
        <v>37.25</v>
      </c>
      <c r="S83" s="21">
        <v>113.05</v>
      </c>
      <c r="T83" s="19">
        <v>102.55</v>
      </c>
      <c r="U83" s="20">
        <v>18.149999999999999</v>
      </c>
      <c r="V83" s="21">
        <v>120.7</v>
      </c>
      <c r="W83" s="47">
        <v>471.3</v>
      </c>
      <c r="X83" s="20">
        <v>642.1</v>
      </c>
      <c r="Y83" s="21">
        <v>1113.4000000000001</v>
      </c>
    </row>
    <row r="84" spans="1:25" ht="13">
      <c r="A84" s="2" t="s">
        <v>275</v>
      </c>
      <c r="B84" s="2" t="s">
        <v>83</v>
      </c>
      <c r="C84" s="89" t="s">
        <v>297</v>
      </c>
      <c r="D84" s="129" t="s">
        <v>302</v>
      </c>
      <c r="E84" s="19">
        <v>0</v>
      </c>
      <c r="F84" s="20">
        <v>0</v>
      </c>
      <c r="G84" s="21">
        <v>0</v>
      </c>
      <c r="H84" s="19">
        <v>0</v>
      </c>
      <c r="I84" s="20">
        <v>3.32</v>
      </c>
      <c r="J84" s="21">
        <v>3.32</v>
      </c>
      <c r="K84" s="19">
        <v>22</v>
      </c>
      <c r="L84" s="20">
        <v>0</v>
      </c>
      <c r="M84" s="21">
        <v>22</v>
      </c>
      <c r="N84" s="19">
        <v>1.27</v>
      </c>
      <c r="O84" s="20">
        <v>1.59</v>
      </c>
      <c r="P84" s="21">
        <v>2.86</v>
      </c>
      <c r="Q84" s="19">
        <v>0</v>
      </c>
      <c r="R84" s="20">
        <v>0</v>
      </c>
      <c r="S84" s="21">
        <v>0</v>
      </c>
      <c r="T84" s="19">
        <v>0</v>
      </c>
      <c r="U84" s="20">
        <v>0</v>
      </c>
      <c r="V84" s="21">
        <v>0</v>
      </c>
      <c r="W84" s="47">
        <v>23.27</v>
      </c>
      <c r="X84" s="20">
        <v>4.91</v>
      </c>
      <c r="Y84" s="21">
        <v>28.18</v>
      </c>
    </row>
    <row r="85" spans="1:25" ht="13">
      <c r="A85" s="2" t="s">
        <v>275</v>
      </c>
      <c r="B85" s="2" t="s">
        <v>84</v>
      </c>
      <c r="C85" s="89" t="s">
        <v>297</v>
      </c>
      <c r="D85" s="129" t="s">
        <v>302</v>
      </c>
      <c r="E85" s="19">
        <v>0</v>
      </c>
      <c r="F85" s="20">
        <v>0</v>
      </c>
      <c r="G85" s="21">
        <v>0</v>
      </c>
      <c r="H85" s="19">
        <v>282.89999999999998</v>
      </c>
      <c r="I85" s="20">
        <v>583.45000000000005</v>
      </c>
      <c r="J85" s="21">
        <v>866.35</v>
      </c>
      <c r="K85" s="19">
        <v>0</v>
      </c>
      <c r="L85" s="20">
        <v>71.650000000000006</v>
      </c>
      <c r="M85" s="21">
        <v>71.650000000000006</v>
      </c>
      <c r="N85" s="19">
        <v>208.55</v>
      </c>
      <c r="O85" s="20">
        <v>191.1</v>
      </c>
      <c r="P85" s="21">
        <v>399.65</v>
      </c>
      <c r="Q85" s="19">
        <v>0</v>
      </c>
      <c r="R85" s="20">
        <v>0</v>
      </c>
      <c r="S85" s="21">
        <v>0</v>
      </c>
      <c r="T85" s="19">
        <v>0</v>
      </c>
      <c r="U85" s="20">
        <v>0</v>
      </c>
      <c r="V85" s="21">
        <v>0</v>
      </c>
      <c r="W85" s="47">
        <v>491.45</v>
      </c>
      <c r="X85" s="20">
        <v>846.2</v>
      </c>
      <c r="Y85" s="21">
        <v>1337.65</v>
      </c>
    </row>
    <row r="86" spans="1:25" ht="13">
      <c r="A86" s="2" t="s">
        <v>275</v>
      </c>
      <c r="B86" s="2" t="s">
        <v>85</v>
      </c>
      <c r="C86" s="89" t="s">
        <v>297</v>
      </c>
      <c r="D86" s="129" t="s">
        <v>302</v>
      </c>
      <c r="E86" s="19">
        <v>35888</v>
      </c>
      <c r="F86" s="20">
        <v>5770</v>
      </c>
      <c r="G86" s="21">
        <v>41658</v>
      </c>
      <c r="H86" s="19">
        <v>36654.449999999997</v>
      </c>
      <c r="I86" s="20">
        <v>6116.5</v>
      </c>
      <c r="J86" s="21">
        <v>42770.95</v>
      </c>
      <c r="K86" s="19">
        <v>32608.85</v>
      </c>
      <c r="L86" s="20">
        <v>4091.05</v>
      </c>
      <c r="M86" s="21">
        <v>36699.9</v>
      </c>
      <c r="N86" s="19">
        <v>36221.199999999997</v>
      </c>
      <c r="O86" s="20">
        <v>3479.65</v>
      </c>
      <c r="P86" s="21">
        <v>39700.85</v>
      </c>
      <c r="Q86" s="19">
        <v>40561.550000000003</v>
      </c>
      <c r="R86" s="20">
        <v>4122</v>
      </c>
      <c r="S86" s="21">
        <v>44683.55</v>
      </c>
      <c r="T86" s="19">
        <v>28144.55</v>
      </c>
      <c r="U86" s="20">
        <v>3133.55</v>
      </c>
      <c r="V86" s="21">
        <v>31278.1</v>
      </c>
      <c r="W86" s="47">
        <v>210078.6</v>
      </c>
      <c r="X86" s="20">
        <v>26712.75</v>
      </c>
      <c r="Y86" s="21">
        <v>236791.35</v>
      </c>
    </row>
    <row r="87" spans="1:25" ht="13">
      <c r="A87" s="2" t="s">
        <v>275</v>
      </c>
      <c r="B87" s="2" t="s">
        <v>86</v>
      </c>
      <c r="C87" s="89" t="s">
        <v>297</v>
      </c>
      <c r="D87" s="129" t="s">
        <v>302</v>
      </c>
      <c r="E87" s="19">
        <v>0</v>
      </c>
      <c r="F87" s="20">
        <v>0</v>
      </c>
      <c r="G87" s="21">
        <v>0</v>
      </c>
      <c r="H87" s="19">
        <v>404.85</v>
      </c>
      <c r="I87" s="20">
        <v>1496.85</v>
      </c>
      <c r="J87" s="21">
        <v>1901.7</v>
      </c>
      <c r="K87" s="19">
        <v>5478.05</v>
      </c>
      <c r="L87" s="20">
        <v>2915.6</v>
      </c>
      <c r="M87" s="21">
        <v>8393.65</v>
      </c>
      <c r="N87" s="19">
        <v>37039.699999999997</v>
      </c>
      <c r="O87" s="20">
        <v>2055.6</v>
      </c>
      <c r="P87" s="21">
        <v>39095.300000000003</v>
      </c>
      <c r="Q87" s="19">
        <v>52011.15</v>
      </c>
      <c r="R87" s="20">
        <v>2819.55</v>
      </c>
      <c r="S87" s="21">
        <v>54830.7</v>
      </c>
      <c r="T87" s="19">
        <v>51559.75</v>
      </c>
      <c r="U87" s="20">
        <v>4557.8999999999996</v>
      </c>
      <c r="V87" s="21">
        <v>56117.65</v>
      </c>
      <c r="W87" s="47">
        <v>146493.5</v>
      </c>
      <c r="X87" s="20">
        <v>13845.5</v>
      </c>
      <c r="Y87" s="21">
        <v>160339</v>
      </c>
    </row>
    <row r="88" spans="1:25" ht="13">
      <c r="A88" s="2" t="s">
        <v>275</v>
      </c>
      <c r="B88" s="2" t="s">
        <v>87</v>
      </c>
      <c r="C88" s="89" t="s">
        <v>297</v>
      </c>
      <c r="D88" s="129" t="s">
        <v>302</v>
      </c>
      <c r="E88" s="19">
        <v>0</v>
      </c>
      <c r="F88" s="20">
        <v>0</v>
      </c>
      <c r="G88" s="21">
        <v>0</v>
      </c>
      <c r="H88" s="19">
        <v>0</v>
      </c>
      <c r="I88" s="20">
        <v>24.55</v>
      </c>
      <c r="J88" s="21">
        <v>24.55</v>
      </c>
      <c r="K88" s="19">
        <v>0</v>
      </c>
      <c r="L88" s="20">
        <v>0</v>
      </c>
      <c r="M88" s="21">
        <v>0</v>
      </c>
      <c r="N88" s="19">
        <v>0</v>
      </c>
      <c r="O88" s="20">
        <v>0</v>
      </c>
      <c r="P88" s="21">
        <v>0</v>
      </c>
      <c r="Q88" s="19">
        <v>0</v>
      </c>
      <c r="R88" s="20">
        <v>0</v>
      </c>
      <c r="S88" s="21">
        <v>0</v>
      </c>
      <c r="T88" s="19">
        <v>0</v>
      </c>
      <c r="U88" s="20">
        <v>0</v>
      </c>
      <c r="V88" s="21">
        <v>0</v>
      </c>
      <c r="W88" s="47">
        <v>0</v>
      </c>
      <c r="X88" s="20">
        <v>24.55</v>
      </c>
      <c r="Y88" s="21">
        <v>24.55</v>
      </c>
    </row>
    <row r="89" spans="1:25" ht="13">
      <c r="A89" s="2" t="s">
        <v>275</v>
      </c>
      <c r="B89" s="2" t="s">
        <v>88</v>
      </c>
      <c r="C89" s="89" t="s">
        <v>297</v>
      </c>
      <c r="D89" s="129" t="s">
        <v>302</v>
      </c>
      <c r="E89" s="19">
        <v>0</v>
      </c>
      <c r="F89" s="20">
        <v>0</v>
      </c>
      <c r="G89" s="21">
        <v>0</v>
      </c>
      <c r="H89" s="19">
        <v>0</v>
      </c>
      <c r="I89" s="20">
        <v>0</v>
      </c>
      <c r="J89" s="21">
        <v>0</v>
      </c>
      <c r="K89" s="19">
        <v>0</v>
      </c>
      <c r="L89" s="20">
        <v>0</v>
      </c>
      <c r="M89" s="21">
        <v>0</v>
      </c>
      <c r="N89" s="19">
        <v>0</v>
      </c>
      <c r="O89" s="20">
        <v>0</v>
      </c>
      <c r="P89" s="21">
        <v>0</v>
      </c>
      <c r="Q89" s="19">
        <v>0</v>
      </c>
      <c r="R89" s="20">
        <v>0</v>
      </c>
      <c r="S89" s="21">
        <v>0</v>
      </c>
      <c r="T89" s="19">
        <v>0</v>
      </c>
      <c r="U89" s="20">
        <v>0</v>
      </c>
      <c r="V89" s="21">
        <v>0</v>
      </c>
      <c r="W89" s="47">
        <v>0</v>
      </c>
      <c r="X89" s="20">
        <v>0</v>
      </c>
      <c r="Y89" s="21">
        <v>0</v>
      </c>
    </row>
    <row r="90" spans="1:25" ht="13">
      <c r="A90" s="2" t="s">
        <v>275</v>
      </c>
      <c r="B90" s="2" t="s">
        <v>89</v>
      </c>
      <c r="C90" s="89" t="s">
        <v>297</v>
      </c>
      <c r="D90" s="129" t="s">
        <v>298</v>
      </c>
      <c r="E90" s="19">
        <v>3560.61</v>
      </c>
      <c r="F90" s="20">
        <v>29461.65</v>
      </c>
      <c r="G90" s="21">
        <v>33022.26</v>
      </c>
      <c r="H90" s="19">
        <v>22875.01</v>
      </c>
      <c r="I90" s="20">
        <v>16279.62</v>
      </c>
      <c r="J90" s="21">
        <v>39154.629999999997</v>
      </c>
      <c r="K90" s="19">
        <v>4832.8999999999996</v>
      </c>
      <c r="L90" s="20">
        <v>29479.5</v>
      </c>
      <c r="M90" s="21">
        <v>34312.400000000001</v>
      </c>
      <c r="N90" s="19">
        <v>26255.88</v>
      </c>
      <c r="O90" s="20">
        <v>15534.48</v>
      </c>
      <c r="P90" s="21">
        <v>41790.36</v>
      </c>
      <c r="Q90" s="19">
        <v>8.58</v>
      </c>
      <c r="R90" s="20">
        <v>13289.35</v>
      </c>
      <c r="S90" s="21">
        <v>13297.93</v>
      </c>
      <c r="T90" s="19">
        <v>11.46</v>
      </c>
      <c r="U90" s="20">
        <v>34492.400000000001</v>
      </c>
      <c r="V90" s="21">
        <v>34503.86</v>
      </c>
      <c r="W90" s="47">
        <v>57544.44</v>
      </c>
      <c r="X90" s="20">
        <v>138537</v>
      </c>
      <c r="Y90" s="21">
        <v>196081.44</v>
      </c>
    </row>
    <row r="91" spans="1:25" ht="13">
      <c r="A91" s="2" t="s">
        <v>275</v>
      </c>
      <c r="B91" s="2" t="s">
        <v>90</v>
      </c>
      <c r="C91" s="89" t="s">
        <v>297</v>
      </c>
      <c r="D91" s="129" t="s">
        <v>302</v>
      </c>
      <c r="E91" s="19">
        <v>0</v>
      </c>
      <c r="F91" s="20">
        <v>0</v>
      </c>
      <c r="G91" s="21">
        <v>0</v>
      </c>
      <c r="H91" s="19">
        <v>0</v>
      </c>
      <c r="I91" s="20">
        <v>0</v>
      </c>
      <c r="J91" s="21">
        <v>0</v>
      </c>
      <c r="K91" s="19">
        <v>26.75</v>
      </c>
      <c r="L91" s="20">
        <v>0</v>
      </c>
      <c r="M91" s="21">
        <v>26.75</v>
      </c>
      <c r="N91" s="19">
        <v>0</v>
      </c>
      <c r="O91" s="20">
        <v>0</v>
      </c>
      <c r="P91" s="21">
        <v>0</v>
      </c>
      <c r="Q91" s="19">
        <v>0</v>
      </c>
      <c r="R91" s="20">
        <v>0</v>
      </c>
      <c r="S91" s="21">
        <v>0</v>
      </c>
      <c r="T91" s="19">
        <v>0</v>
      </c>
      <c r="U91" s="20">
        <v>0</v>
      </c>
      <c r="V91" s="21">
        <v>0</v>
      </c>
      <c r="W91" s="47">
        <v>26.75</v>
      </c>
      <c r="X91" s="20">
        <v>0</v>
      </c>
      <c r="Y91" s="21">
        <v>26.75</v>
      </c>
    </row>
    <row r="92" spans="1:25" ht="13">
      <c r="A92" s="2" t="s">
        <v>275</v>
      </c>
      <c r="B92" s="2" t="s">
        <v>91</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row>
    <row r="93" spans="1:25" ht="13">
      <c r="A93" s="2" t="s">
        <v>275</v>
      </c>
      <c r="B93" s="2" t="s">
        <v>92</v>
      </c>
      <c r="C93" s="89" t="s">
        <v>297</v>
      </c>
      <c r="D93" s="129" t="s">
        <v>302</v>
      </c>
      <c r="E93" s="19">
        <v>0</v>
      </c>
      <c r="F93" s="20">
        <v>0</v>
      </c>
      <c r="G93" s="21">
        <v>0</v>
      </c>
      <c r="H93" s="19">
        <v>0</v>
      </c>
      <c r="I93" s="20">
        <v>0</v>
      </c>
      <c r="J93" s="21">
        <v>0</v>
      </c>
      <c r="K93" s="19">
        <v>19.02</v>
      </c>
      <c r="L93" s="20">
        <v>0</v>
      </c>
      <c r="M93" s="21">
        <v>19.02</v>
      </c>
      <c r="N93" s="19">
        <v>0</v>
      </c>
      <c r="O93" s="20">
        <v>0</v>
      </c>
      <c r="P93" s="21">
        <v>0</v>
      </c>
      <c r="Q93" s="19">
        <v>0</v>
      </c>
      <c r="R93" s="20">
        <v>0</v>
      </c>
      <c r="S93" s="21">
        <v>0</v>
      </c>
      <c r="T93" s="19">
        <v>0</v>
      </c>
      <c r="U93" s="20">
        <v>0</v>
      </c>
      <c r="V93" s="21">
        <v>0</v>
      </c>
      <c r="W93" s="47">
        <v>19.02</v>
      </c>
      <c r="X93" s="20">
        <v>0</v>
      </c>
      <c r="Y93" s="21">
        <v>19.02</v>
      </c>
    </row>
    <row r="94" spans="1:25" ht="13">
      <c r="A94" s="2" t="s">
        <v>275</v>
      </c>
      <c r="B94" s="2" t="s">
        <v>93</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row>
    <row r="95" spans="1:25" ht="13">
      <c r="A95" s="2" t="s">
        <v>275</v>
      </c>
      <c r="B95" s="2" t="s">
        <v>94</v>
      </c>
      <c r="C95" s="89" t="s">
        <v>297</v>
      </c>
      <c r="D95" s="129" t="s">
        <v>302</v>
      </c>
      <c r="E95" s="19">
        <v>0.3</v>
      </c>
      <c r="F95" s="20">
        <v>0.74</v>
      </c>
      <c r="G95" s="21">
        <v>1.04</v>
      </c>
      <c r="H95" s="19">
        <v>0</v>
      </c>
      <c r="I95" s="20">
        <v>0</v>
      </c>
      <c r="J95" s="21">
        <v>0</v>
      </c>
      <c r="K95" s="19">
        <v>26.55</v>
      </c>
      <c r="L95" s="20">
        <v>0.8</v>
      </c>
      <c r="M95" s="21">
        <v>27.35</v>
      </c>
      <c r="N95" s="19">
        <v>0.01</v>
      </c>
      <c r="O95" s="20">
        <v>2.0499999999999998</v>
      </c>
      <c r="P95" s="21">
        <v>2.06</v>
      </c>
      <c r="Q95" s="19">
        <v>0</v>
      </c>
      <c r="R95" s="20">
        <v>0</v>
      </c>
      <c r="S95" s="21">
        <v>0</v>
      </c>
      <c r="T95" s="19">
        <v>0.2</v>
      </c>
      <c r="U95" s="20">
        <v>1.68</v>
      </c>
      <c r="V95" s="21">
        <v>1.88</v>
      </c>
      <c r="W95" s="47">
        <v>27.06</v>
      </c>
      <c r="X95" s="20">
        <v>5.27</v>
      </c>
      <c r="Y95" s="21">
        <v>32.33</v>
      </c>
    </row>
    <row r="96" spans="1:25" ht="13">
      <c r="A96" s="2" t="s">
        <v>275</v>
      </c>
      <c r="B96" s="2" t="s">
        <v>313</v>
      </c>
      <c r="C96" s="89" t="s">
        <v>297</v>
      </c>
      <c r="D96" s="129" t="s">
        <v>303</v>
      </c>
      <c r="E96" s="19">
        <v>3457.4</v>
      </c>
      <c r="F96" s="20">
        <v>613.25</v>
      </c>
      <c r="G96" s="21">
        <v>4070.65</v>
      </c>
      <c r="H96" s="19">
        <v>0</v>
      </c>
      <c r="I96" s="20">
        <v>0</v>
      </c>
      <c r="J96" s="21">
        <v>0</v>
      </c>
      <c r="K96" s="19">
        <v>0</v>
      </c>
      <c r="L96" s="20">
        <v>0</v>
      </c>
      <c r="M96" s="21">
        <v>0</v>
      </c>
      <c r="N96" s="19">
        <v>0</v>
      </c>
      <c r="O96" s="20">
        <v>0</v>
      </c>
      <c r="P96" s="21">
        <v>0</v>
      </c>
      <c r="Q96" s="19">
        <v>0</v>
      </c>
      <c r="R96" s="20">
        <v>0</v>
      </c>
      <c r="S96" s="21">
        <v>0</v>
      </c>
      <c r="T96" s="19">
        <v>0</v>
      </c>
      <c r="U96" s="20">
        <v>0</v>
      </c>
      <c r="V96" s="21">
        <v>0</v>
      </c>
      <c r="W96" s="47">
        <v>3457.4</v>
      </c>
      <c r="X96" s="20">
        <v>613.25</v>
      </c>
      <c r="Y96" s="21">
        <v>4070.65</v>
      </c>
    </row>
    <row r="97" spans="1:25" ht="13">
      <c r="A97" s="2" t="s">
        <v>275</v>
      </c>
      <c r="B97" s="2" t="s">
        <v>314</v>
      </c>
      <c r="C97" s="89" t="s">
        <v>297</v>
      </c>
      <c r="D97" s="129" t="s">
        <v>303</v>
      </c>
      <c r="E97" s="19">
        <v>19418.2</v>
      </c>
      <c r="F97" s="20">
        <v>2090.5500000000002</v>
      </c>
      <c r="G97" s="21">
        <v>21508.75</v>
      </c>
      <c r="H97" s="19">
        <v>20492.05</v>
      </c>
      <c r="I97" s="20">
        <v>3831.15</v>
      </c>
      <c r="J97" s="21">
        <v>24323.200000000001</v>
      </c>
      <c r="K97" s="19">
        <v>27679.25</v>
      </c>
      <c r="L97" s="20">
        <v>2627.15</v>
      </c>
      <c r="M97" s="21">
        <v>30306.400000000001</v>
      </c>
      <c r="N97" s="19">
        <v>31961.200000000001</v>
      </c>
      <c r="O97" s="20">
        <v>2053</v>
      </c>
      <c r="P97" s="21">
        <v>34014.199999999997</v>
      </c>
      <c r="Q97" s="19">
        <v>20962.400000000001</v>
      </c>
      <c r="R97" s="20">
        <v>2770.75</v>
      </c>
      <c r="S97" s="21">
        <v>23733.15</v>
      </c>
      <c r="T97" s="19">
        <v>20602.7</v>
      </c>
      <c r="U97" s="20">
        <v>5787.15</v>
      </c>
      <c r="V97" s="21">
        <v>26389.85</v>
      </c>
      <c r="W97" s="47">
        <v>141115.79999999999</v>
      </c>
      <c r="X97" s="20">
        <v>19159.75</v>
      </c>
      <c r="Y97" s="21">
        <v>160275.54999999999</v>
      </c>
    </row>
    <row r="98" spans="1:25" ht="13">
      <c r="A98" s="2" t="s">
        <v>275</v>
      </c>
      <c r="B98" s="2" t="s">
        <v>315</v>
      </c>
      <c r="C98" s="89" t="s">
        <v>297</v>
      </c>
      <c r="D98" s="129" t="s">
        <v>303</v>
      </c>
      <c r="E98" s="19">
        <v>162.6</v>
      </c>
      <c r="F98" s="20">
        <v>110.5</v>
      </c>
      <c r="G98" s="21">
        <v>273.10000000000002</v>
      </c>
      <c r="H98" s="19">
        <v>0</v>
      </c>
      <c r="I98" s="20">
        <v>0</v>
      </c>
      <c r="J98" s="21">
        <v>0</v>
      </c>
      <c r="K98" s="19">
        <v>0</v>
      </c>
      <c r="L98" s="20">
        <v>0</v>
      </c>
      <c r="M98" s="21">
        <v>0</v>
      </c>
      <c r="N98" s="19">
        <v>0</v>
      </c>
      <c r="O98" s="20">
        <v>0</v>
      </c>
      <c r="P98" s="21">
        <v>0</v>
      </c>
      <c r="Q98" s="19">
        <v>0</v>
      </c>
      <c r="R98" s="20">
        <v>0</v>
      </c>
      <c r="S98" s="21">
        <v>0</v>
      </c>
      <c r="T98" s="19">
        <v>20237.75</v>
      </c>
      <c r="U98" s="20">
        <v>9155.7999999999993</v>
      </c>
      <c r="V98" s="21">
        <v>29393.55</v>
      </c>
      <c r="W98" s="47">
        <v>20400.349999999999</v>
      </c>
      <c r="X98" s="20">
        <v>9266.2999999999993</v>
      </c>
      <c r="Y98" s="21">
        <v>29666.65</v>
      </c>
    </row>
    <row r="99" spans="1:25" ht="13">
      <c r="A99" s="2" t="s">
        <v>275</v>
      </c>
      <c r="B99" s="2" t="s">
        <v>316</v>
      </c>
      <c r="C99" s="89" t="s">
        <v>297</v>
      </c>
      <c r="D99" s="129" t="s">
        <v>303</v>
      </c>
      <c r="E99" s="19">
        <v>25082.55</v>
      </c>
      <c r="F99" s="20">
        <v>2439</v>
      </c>
      <c r="G99" s="21">
        <v>27521.55</v>
      </c>
      <c r="H99" s="19">
        <v>27341.35</v>
      </c>
      <c r="I99" s="20">
        <v>2822</v>
      </c>
      <c r="J99" s="21">
        <v>30163.35</v>
      </c>
      <c r="K99" s="19">
        <v>23835.3</v>
      </c>
      <c r="L99" s="20">
        <v>2513.6</v>
      </c>
      <c r="M99" s="21">
        <v>26348.9</v>
      </c>
      <c r="N99" s="19">
        <v>30675.599999999999</v>
      </c>
      <c r="O99" s="20">
        <v>2281.25</v>
      </c>
      <c r="P99" s="21">
        <v>32956.85</v>
      </c>
      <c r="Q99" s="19">
        <v>21225.45</v>
      </c>
      <c r="R99" s="20">
        <v>4117.75</v>
      </c>
      <c r="S99" s="21">
        <v>25343.200000000001</v>
      </c>
      <c r="T99" s="19">
        <v>21642.25</v>
      </c>
      <c r="U99" s="20">
        <v>5927.85</v>
      </c>
      <c r="V99" s="21">
        <v>27570.1</v>
      </c>
      <c r="W99" s="47">
        <v>149802.5</v>
      </c>
      <c r="X99" s="20">
        <v>20101.45</v>
      </c>
      <c r="Y99" s="21">
        <v>169903.95</v>
      </c>
    </row>
    <row r="100" spans="1:25" ht="13">
      <c r="A100" s="2" t="s">
        <v>275</v>
      </c>
      <c r="B100" s="2" t="s">
        <v>95</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row>
    <row r="101" spans="1:25" ht="13">
      <c r="A101" s="2" t="s">
        <v>275</v>
      </c>
      <c r="B101" s="2" t="s">
        <v>96</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row>
    <row r="102" spans="1:25" ht="13">
      <c r="A102" s="2" t="s">
        <v>275</v>
      </c>
      <c r="B102" s="2" t="s">
        <v>97</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row>
    <row r="103" spans="1:25" ht="13">
      <c r="A103" s="2" t="s">
        <v>276</v>
      </c>
      <c r="B103" s="2" t="s">
        <v>98</v>
      </c>
      <c r="C103" s="89" t="s">
        <v>297</v>
      </c>
      <c r="D103" s="129" t="s">
        <v>302</v>
      </c>
      <c r="E103" s="19">
        <v>5010.96</v>
      </c>
      <c r="F103" s="20">
        <v>67.599999999999994</v>
      </c>
      <c r="G103" s="21">
        <v>5078.5600000000004</v>
      </c>
      <c r="H103" s="19">
        <v>21419.42</v>
      </c>
      <c r="I103" s="20">
        <v>0</v>
      </c>
      <c r="J103" s="21">
        <v>21419.42</v>
      </c>
      <c r="K103" s="19">
        <v>6884.16</v>
      </c>
      <c r="L103" s="20">
        <v>3.78</v>
      </c>
      <c r="M103" s="21">
        <v>6887.94</v>
      </c>
      <c r="N103" s="19">
        <v>2884.28</v>
      </c>
      <c r="O103" s="20">
        <v>430.42</v>
      </c>
      <c r="P103" s="21">
        <v>3314.7</v>
      </c>
      <c r="Q103" s="19">
        <v>5270.08</v>
      </c>
      <c r="R103" s="20">
        <v>118.04</v>
      </c>
      <c r="S103" s="21">
        <v>5388.12</v>
      </c>
      <c r="T103" s="19">
        <v>2077.2399999999998</v>
      </c>
      <c r="U103" s="20">
        <v>916.54</v>
      </c>
      <c r="V103" s="21">
        <v>2993.78</v>
      </c>
      <c r="W103" s="47">
        <v>43546.14</v>
      </c>
      <c r="X103" s="20">
        <v>1536.38</v>
      </c>
      <c r="Y103" s="21">
        <v>45082.52</v>
      </c>
    </row>
    <row r="104" spans="1:25" ht="13">
      <c r="A104" s="2" t="s">
        <v>277</v>
      </c>
      <c r="B104" s="2" t="s">
        <v>99</v>
      </c>
      <c r="C104" s="89" t="s">
        <v>297</v>
      </c>
      <c r="D104" s="129" t="s">
        <v>302</v>
      </c>
      <c r="E104" s="19">
        <v>36132.699999999997</v>
      </c>
      <c r="F104" s="20">
        <v>3808.3</v>
      </c>
      <c r="G104" s="21">
        <v>39941</v>
      </c>
      <c r="H104" s="19">
        <v>31443</v>
      </c>
      <c r="I104" s="20">
        <v>2174.9</v>
      </c>
      <c r="J104" s="21">
        <v>33617.9</v>
      </c>
      <c r="K104" s="19">
        <v>0</v>
      </c>
      <c r="L104" s="20">
        <v>0</v>
      </c>
      <c r="M104" s="21">
        <v>0</v>
      </c>
      <c r="N104" s="19">
        <v>0</v>
      </c>
      <c r="O104" s="20">
        <v>0</v>
      </c>
      <c r="P104" s="21">
        <v>0</v>
      </c>
      <c r="Q104" s="19">
        <v>0</v>
      </c>
      <c r="R104" s="20">
        <v>0</v>
      </c>
      <c r="S104" s="21">
        <v>0</v>
      </c>
      <c r="T104" s="19">
        <v>0</v>
      </c>
      <c r="U104" s="20">
        <v>0</v>
      </c>
      <c r="V104" s="21">
        <v>0</v>
      </c>
      <c r="W104" s="47">
        <v>67575.7</v>
      </c>
      <c r="X104" s="20">
        <v>5983.2</v>
      </c>
      <c r="Y104" s="21">
        <v>73558.899999999994</v>
      </c>
    </row>
    <row r="105" spans="1:25" ht="13">
      <c r="A105" s="2" t="s">
        <v>277</v>
      </c>
      <c r="B105" s="2" t="s">
        <v>100</v>
      </c>
      <c r="C105" s="89" t="s">
        <v>297</v>
      </c>
      <c r="D105" s="129" t="s">
        <v>302</v>
      </c>
      <c r="E105" s="19">
        <v>0</v>
      </c>
      <c r="F105" s="20">
        <v>0</v>
      </c>
      <c r="G105" s="21">
        <v>0</v>
      </c>
      <c r="H105" s="19">
        <v>28698.6</v>
      </c>
      <c r="I105" s="20">
        <v>2026.3</v>
      </c>
      <c r="J105" s="21">
        <v>30724.9</v>
      </c>
      <c r="K105" s="19">
        <v>41024.400000000001</v>
      </c>
      <c r="L105" s="20">
        <v>3329.75</v>
      </c>
      <c r="M105" s="21">
        <v>44354.15</v>
      </c>
      <c r="N105" s="19">
        <v>12408.95</v>
      </c>
      <c r="O105" s="20">
        <v>754.55</v>
      </c>
      <c r="P105" s="21">
        <v>13163.5</v>
      </c>
      <c r="Q105" s="19">
        <v>6076.5</v>
      </c>
      <c r="R105" s="20">
        <v>305</v>
      </c>
      <c r="S105" s="21">
        <v>6381.5</v>
      </c>
      <c r="T105" s="19">
        <v>0</v>
      </c>
      <c r="U105" s="20">
        <v>0</v>
      </c>
      <c r="V105" s="21">
        <v>0</v>
      </c>
      <c r="W105" s="47">
        <v>88208.45</v>
      </c>
      <c r="X105" s="20">
        <v>6415.6</v>
      </c>
      <c r="Y105" s="21">
        <v>94624.05</v>
      </c>
    </row>
    <row r="106" spans="1:25" ht="13">
      <c r="A106" s="2" t="s">
        <v>277</v>
      </c>
      <c r="B106" s="2" t="s">
        <v>101</v>
      </c>
      <c r="C106" s="89" t="s">
        <v>297</v>
      </c>
      <c r="D106" s="129" t="s">
        <v>303</v>
      </c>
      <c r="E106" s="19">
        <v>18851.8</v>
      </c>
      <c r="F106" s="20">
        <v>7795.9</v>
      </c>
      <c r="G106" s="21">
        <v>26647.7</v>
      </c>
      <c r="H106" s="19">
        <v>26324.05</v>
      </c>
      <c r="I106" s="20">
        <v>5093.8</v>
      </c>
      <c r="J106" s="21">
        <v>31417.85</v>
      </c>
      <c r="K106" s="19">
        <v>27155.15</v>
      </c>
      <c r="L106" s="20">
        <v>3278</v>
      </c>
      <c r="M106" s="21">
        <v>30433.15</v>
      </c>
      <c r="N106" s="19">
        <v>27739.45</v>
      </c>
      <c r="O106" s="20">
        <v>4012.7</v>
      </c>
      <c r="P106" s="21">
        <v>31752.15</v>
      </c>
      <c r="Q106" s="19">
        <v>18923.3</v>
      </c>
      <c r="R106" s="20">
        <v>4587.3999999999996</v>
      </c>
      <c r="S106" s="21">
        <v>23510.7</v>
      </c>
      <c r="T106" s="19">
        <v>34321.800000000003</v>
      </c>
      <c r="U106" s="20">
        <v>6304.45</v>
      </c>
      <c r="V106" s="21">
        <v>40626.25</v>
      </c>
      <c r="W106" s="47">
        <v>153315.54999999999</v>
      </c>
      <c r="X106" s="20">
        <v>31072.25</v>
      </c>
      <c r="Y106" s="21">
        <v>184387.8</v>
      </c>
    </row>
    <row r="107" spans="1:25" ht="13">
      <c r="A107" s="2" t="s">
        <v>277</v>
      </c>
      <c r="B107" s="2" t="s">
        <v>102</v>
      </c>
      <c r="C107" s="89" t="s">
        <v>297</v>
      </c>
      <c r="D107" s="129" t="s">
        <v>303</v>
      </c>
      <c r="E107" s="19">
        <v>18879.95</v>
      </c>
      <c r="F107" s="20">
        <v>5080</v>
      </c>
      <c r="G107" s="21">
        <v>23959.95</v>
      </c>
      <c r="H107" s="19">
        <v>19139.099999999999</v>
      </c>
      <c r="I107" s="20">
        <v>5638.2</v>
      </c>
      <c r="J107" s="21">
        <v>24777.3</v>
      </c>
      <c r="K107" s="19">
        <v>11887.2</v>
      </c>
      <c r="L107" s="20">
        <v>2691.15</v>
      </c>
      <c r="M107" s="21">
        <v>14578.35</v>
      </c>
      <c r="N107" s="19">
        <v>24405.3</v>
      </c>
      <c r="O107" s="20">
        <v>4428.75</v>
      </c>
      <c r="P107" s="21">
        <v>28834.05</v>
      </c>
      <c r="Q107" s="19">
        <v>24333.85</v>
      </c>
      <c r="R107" s="20">
        <v>8174.5</v>
      </c>
      <c r="S107" s="21">
        <v>32508.35</v>
      </c>
      <c r="T107" s="19">
        <v>11066.6</v>
      </c>
      <c r="U107" s="20">
        <v>12376.65</v>
      </c>
      <c r="V107" s="21">
        <v>23443.25</v>
      </c>
      <c r="W107" s="47">
        <v>109712</v>
      </c>
      <c r="X107" s="20">
        <v>38389.25</v>
      </c>
      <c r="Y107" s="21">
        <v>148101.25</v>
      </c>
    </row>
    <row r="108" spans="1:25" ht="13">
      <c r="A108" s="2" t="s">
        <v>277</v>
      </c>
      <c r="B108" s="2" t="s">
        <v>103</v>
      </c>
      <c r="C108" s="89" t="s">
        <v>297</v>
      </c>
      <c r="D108" s="129" t="s">
        <v>303</v>
      </c>
      <c r="E108" s="19">
        <v>19978.05</v>
      </c>
      <c r="F108" s="20">
        <v>6784</v>
      </c>
      <c r="G108" s="21">
        <v>26762.05</v>
      </c>
      <c r="H108" s="19">
        <v>16379.95</v>
      </c>
      <c r="I108" s="20">
        <v>39576.300000000003</v>
      </c>
      <c r="J108" s="21">
        <v>55956.25</v>
      </c>
      <c r="K108" s="19">
        <v>18149.75</v>
      </c>
      <c r="L108" s="20">
        <v>28849.45</v>
      </c>
      <c r="M108" s="21">
        <v>46999.199999999997</v>
      </c>
      <c r="N108" s="19">
        <v>30945.15</v>
      </c>
      <c r="O108" s="20">
        <v>3674.6</v>
      </c>
      <c r="P108" s="21">
        <v>34619.75</v>
      </c>
      <c r="Q108" s="19">
        <v>10299.25</v>
      </c>
      <c r="R108" s="20">
        <v>46970.15</v>
      </c>
      <c r="S108" s="21">
        <v>57269.4</v>
      </c>
      <c r="T108" s="19">
        <v>995.5</v>
      </c>
      <c r="U108" s="20">
        <v>9250.2000000000007</v>
      </c>
      <c r="V108" s="21">
        <v>10245.700000000001</v>
      </c>
      <c r="W108" s="47">
        <v>96747.65</v>
      </c>
      <c r="X108" s="20">
        <v>135104.70000000001</v>
      </c>
      <c r="Y108" s="21">
        <v>231852.35</v>
      </c>
    </row>
    <row r="109" spans="1:25" ht="13">
      <c r="A109" s="2" t="s">
        <v>277</v>
      </c>
      <c r="B109" s="2" t="s">
        <v>104</v>
      </c>
      <c r="C109" s="89" t="s">
        <v>297</v>
      </c>
      <c r="D109" s="129" t="s">
        <v>303</v>
      </c>
      <c r="E109" s="19">
        <v>62349.25</v>
      </c>
      <c r="F109" s="20">
        <v>11.8</v>
      </c>
      <c r="G109" s="21">
        <v>62361.05</v>
      </c>
      <c r="H109" s="19">
        <v>71680</v>
      </c>
      <c r="I109" s="20">
        <v>0</v>
      </c>
      <c r="J109" s="21">
        <v>71680</v>
      </c>
      <c r="K109" s="19">
        <v>53356.05</v>
      </c>
      <c r="L109" s="20">
        <v>965.8</v>
      </c>
      <c r="M109" s="21">
        <v>54321.85</v>
      </c>
      <c r="N109" s="19">
        <v>34129.1</v>
      </c>
      <c r="O109" s="20">
        <v>403.35</v>
      </c>
      <c r="P109" s="21">
        <v>34532.449999999997</v>
      </c>
      <c r="Q109" s="19">
        <v>120538.45</v>
      </c>
      <c r="R109" s="20">
        <v>284.05</v>
      </c>
      <c r="S109" s="21">
        <v>120822.5</v>
      </c>
      <c r="T109" s="19">
        <v>98969.9</v>
      </c>
      <c r="U109" s="20">
        <v>0</v>
      </c>
      <c r="V109" s="21">
        <v>98969.9</v>
      </c>
      <c r="W109" s="47">
        <v>441022.75</v>
      </c>
      <c r="X109" s="20">
        <v>1665</v>
      </c>
      <c r="Y109" s="21">
        <v>442687.75</v>
      </c>
    </row>
    <row r="110" spans="1:25" ht="13">
      <c r="A110" s="2" t="s">
        <v>277</v>
      </c>
      <c r="B110" s="2" t="s">
        <v>105</v>
      </c>
      <c r="C110" s="89" t="s">
        <v>297</v>
      </c>
      <c r="D110" s="129" t="s">
        <v>302</v>
      </c>
      <c r="E110" s="19">
        <v>29566.15</v>
      </c>
      <c r="F110" s="20">
        <v>3645.8</v>
      </c>
      <c r="G110" s="21">
        <v>33211.949999999997</v>
      </c>
      <c r="H110" s="19">
        <v>30374.7</v>
      </c>
      <c r="I110" s="20">
        <v>3067.7</v>
      </c>
      <c r="J110" s="21">
        <v>33442.400000000001</v>
      </c>
      <c r="K110" s="19">
        <v>29850.2</v>
      </c>
      <c r="L110" s="20">
        <v>2538.6</v>
      </c>
      <c r="M110" s="21">
        <v>32388.799999999999</v>
      </c>
      <c r="N110" s="19">
        <v>32063.85</v>
      </c>
      <c r="O110" s="20">
        <v>2591.25</v>
      </c>
      <c r="P110" s="21">
        <v>34655.1</v>
      </c>
      <c r="Q110" s="19">
        <v>29377.25</v>
      </c>
      <c r="R110" s="20">
        <v>3689.65</v>
      </c>
      <c r="S110" s="21">
        <v>33066.9</v>
      </c>
      <c r="T110" s="19">
        <v>27511.9</v>
      </c>
      <c r="U110" s="20">
        <v>3767.95</v>
      </c>
      <c r="V110" s="21">
        <v>31279.85</v>
      </c>
      <c r="W110" s="47">
        <v>178744.05</v>
      </c>
      <c r="X110" s="20">
        <v>19300.95</v>
      </c>
      <c r="Y110" s="21">
        <v>198045</v>
      </c>
    </row>
    <row r="111" spans="1:25" ht="13">
      <c r="A111" s="2" t="s">
        <v>277</v>
      </c>
      <c r="B111" s="2" t="s">
        <v>106</v>
      </c>
      <c r="C111" s="89" t="s">
        <v>297</v>
      </c>
      <c r="D111" s="129" t="s">
        <v>302</v>
      </c>
      <c r="E111" s="19">
        <v>33408.699999999997</v>
      </c>
      <c r="F111" s="20">
        <v>4188.75</v>
      </c>
      <c r="G111" s="21">
        <v>37597.449999999997</v>
      </c>
      <c r="H111" s="19">
        <v>29686.5</v>
      </c>
      <c r="I111" s="20">
        <v>2331.8000000000002</v>
      </c>
      <c r="J111" s="21">
        <v>32018.3</v>
      </c>
      <c r="K111" s="19">
        <v>36275.75</v>
      </c>
      <c r="L111" s="20">
        <v>2686.4</v>
      </c>
      <c r="M111" s="21">
        <v>38962.15</v>
      </c>
      <c r="N111" s="19">
        <v>43507.5</v>
      </c>
      <c r="O111" s="20">
        <v>3068.35</v>
      </c>
      <c r="P111" s="21">
        <v>46575.85</v>
      </c>
      <c r="Q111" s="19">
        <v>35143.75</v>
      </c>
      <c r="R111" s="20">
        <v>3297.35</v>
      </c>
      <c r="S111" s="21">
        <v>38441.1</v>
      </c>
      <c r="T111" s="19">
        <v>29608.55</v>
      </c>
      <c r="U111" s="20">
        <v>5981.05</v>
      </c>
      <c r="V111" s="21">
        <v>35589.599999999999</v>
      </c>
      <c r="W111" s="47">
        <v>207630.75</v>
      </c>
      <c r="X111" s="20">
        <v>21553.7</v>
      </c>
      <c r="Y111" s="21">
        <v>229184.45</v>
      </c>
    </row>
    <row r="112" spans="1:25" ht="13">
      <c r="A112" s="2" t="s">
        <v>277</v>
      </c>
      <c r="B112" s="2" t="s">
        <v>107</v>
      </c>
      <c r="C112" s="89" t="s">
        <v>297</v>
      </c>
      <c r="D112" s="129" t="s">
        <v>303</v>
      </c>
      <c r="E112" s="19">
        <v>21662.25</v>
      </c>
      <c r="F112" s="20">
        <v>1418.65</v>
      </c>
      <c r="G112" s="21">
        <v>23080.9</v>
      </c>
      <c r="H112" s="19">
        <v>57637.2</v>
      </c>
      <c r="I112" s="20">
        <v>2151.6999999999998</v>
      </c>
      <c r="J112" s="21">
        <v>59788.9</v>
      </c>
      <c r="K112" s="19">
        <v>12275.9</v>
      </c>
      <c r="L112" s="20">
        <v>276.05</v>
      </c>
      <c r="M112" s="21">
        <v>12551.95</v>
      </c>
      <c r="N112" s="19">
        <v>0</v>
      </c>
      <c r="O112" s="20">
        <v>0</v>
      </c>
      <c r="P112" s="21">
        <v>0</v>
      </c>
      <c r="Q112" s="19">
        <v>4814.1499999999996</v>
      </c>
      <c r="R112" s="20">
        <v>66.5</v>
      </c>
      <c r="S112" s="21">
        <v>4880.6499999999996</v>
      </c>
      <c r="T112" s="19">
        <v>34713.599999999999</v>
      </c>
      <c r="U112" s="20">
        <v>1451.7</v>
      </c>
      <c r="V112" s="21">
        <v>36165.300000000003</v>
      </c>
      <c r="W112" s="47">
        <v>131103.1</v>
      </c>
      <c r="X112" s="20">
        <v>5364.6</v>
      </c>
      <c r="Y112" s="21">
        <v>136467.70000000001</v>
      </c>
    </row>
    <row r="113" spans="1:25" ht="13">
      <c r="A113" s="2" t="s">
        <v>277</v>
      </c>
      <c r="B113" s="2" t="s">
        <v>108</v>
      </c>
      <c r="C113" s="89" t="s">
        <v>297</v>
      </c>
      <c r="D113" s="129" t="s">
        <v>303</v>
      </c>
      <c r="E113" s="19">
        <v>58754.45</v>
      </c>
      <c r="F113" s="20">
        <v>10.45</v>
      </c>
      <c r="G113" s="21">
        <v>58764.9</v>
      </c>
      <c r="H113" s="19">
        <v>25754.7</v>
      </c>
      <c r="I113" s="20">
        <v>805.2</v>
      </c>
      <c r="J113" s="21">
        <v>26559.9</v>
      </c>
      <c r="K113" s="19">
        <v>62269.2</v>
      </c>
      <c r="L113" s="20">
        <v>1700.05</v>
      </c>
      <c r="M113" s="21">
        <v>63969.25</v>
      </c>
      <c r="N113" s="19">
        <v>86017.15</v>
      </c>
      <c r="O113" s="20">
        <v>1088.3</v>
      </c>
      <c r="P113" s="21">
        <v>87105.45</v>
      </c>
      <c r="Q113" s="19">
        <v>69472.899999999994</v>
      </c>
      <c r="R113" s="20">
        <v>3660.9</v>
      </c>
      <c r="S113" s="21">
        <v>73133.8</v>
      </c>
      <c r="T113" s="19">
        <v>23382.75</v>
      </c>
      <c r="U113" s="20">
        <v>1679.5</v>
      </c>
      <c r="V113" s="21">
        <v>25062.25</v>
      </c>
      <c r="W113" s="47">
        <v>325651.15000000002</v>
      </c>
      <c r="X113" s="20">
        <v>8944.4</v>
      </c>
      <c r="Y113" s="21">
        <v>334595.55</v>
      </c>
    </row>
    <row r="114" spans="1:25" ht="13">
      <c r="A114" s="2" t="s">
        <v>277</v>
      </c>
      <c r="B114" s="2" t="s">
        <v>109</v>
      </c>
      <c r="C114" s="89" t="s">
        <v>297</v>
      </c>
      <c r="D114" s="129" t="s">
        <v>304</v>
      </c>
      <c r="E114" s="19">
        <v>64541.599999999999</v>
      </c>
      <c r="F114" s="20">
        <v>168.55</v>
      </c>
      <c r="G114" s="21">
        <v>64710.15</v>
      </c>
      <c r="H114" s="19">
        <v>65103.4</v>
      </c>
      <c r="I114" s="20">
        <v>72.95</v>
      </c>
      <c r="J114" s="21">
        <v>65176.35</v>
      </c>
      <c r="K114" s="19">
        <v>54131.8</v>
      </c>
      <c r="L114" s="20">
        <v>638.35</v>
      </c>
      <c r="M114" s="21">
        <v>54770.15</v>
      </c>
      <c r="N114" s="19">
        <v>68731.45</v>
      </c>
      <c r="O114" s="20">
        <v>113.95</v>
      </c>
      <c r="P114" s="21">
        <v>68845.399999999994</v>
      </c>
      <c r="Q114" s="19">
        <v>61445.95</v>
      </c>
      <c r="R114" s="20">
        <v>1999.05</v>
      </c>
      <c r="S114" s="21">
        <v>63445</v>
      </c>
      <c r="T114" s="19">
        <v>45149.2</v>
      </c>
      <c r="U114" s="20">
        <v>505.55</v>
      </c>
      <c r="V114" s="21">
        <v>45654.75</v>
      </c>
      <c r="W114" s="47">
        <v>359103.4</v>
      </c>
      <c r="X114" s="20">
        <v>3498.4</v>
      </c>
      <c r="Y114" s="21">
        <v>362601.8</v>
      </c>
    </row>
    <row r="115" spans="1:25" ht="13">
      <c r="A115" s="2" t="s">
        <v>277</v>
      </c>
      <c r="B115" s="2" t="s">
        <v>110</v>
      </c>
      <c r="C115" s="89" t="s">
        <v>297</v>
      </c>
      <c r="D115" s="129" t="s">
        <v>304</v>
      </c>
      <c r="E115" s="19">
        <v>58900.4</v>
      </c>
      <c r="F115" s="20">
        <v>304.35000000000002</v>
      </c>
      <c r="G115" s="21">
        <v>59204.75</v>
      </c>
      <c r="H115" s="19">
        <v>55014.5</v>
      </c>
      <c r="I115" s="20">
        <v>1049.3</v>
      </c>
      <c r="J115" s="21">
        <v>56063.8</v>
      </c>
      <c r="K115" s="19">
        <v>53454.3</v>
      </c>
      <c r="L115" s="20">
        <v>185.1</v>
      </c>
      <c r="M115" s="21">
        <v>53639.4</v>
      </c>
      <c r="N115" s="19">
        <v>12864</v>
      </c>
      <c r="O115" s="20">
        <v>163.75</v>
      </c>
      <c r="P115" s="21">
        <v>13027.75</v>
      </c>
      <c r="Q115" s="19">
        <v>0</v>
      </c>
      <c r="R115" s="20">
        <v>0</v>
      </c>
      <c r="S115" s="21">
        <v>0</v>
      </c>
      <c r="T115" s="19">
        <v>40689.9</v>
      </c>
      <c r="U115" s="20">
        <v>1136.7</v>
      </c>
      <c r="V115" s="21">
        <v>41826.6</v>
      </c>
      <c r="W115" s="47">
        <v>220923.1</v>
      </c>
      <c r="X115" s="20">
        <v>2839.2</v>
      </c>
      <c r="Y115" s="21">
        <v>223762.3</v>
      </c>
    </row>
    <row r="116" spans="1:25" ht="13">
      <c r="A116" s="2" t="s">
        <v>277</v>
      </c>
      <c r="B116" s="2" t="s">
        <v>111</v>
      </c>
      <c r="C116" s="89" t="s">
        <v>297</v>
      </c>
      <c r="D116" s="129" t="s">
        <v>298</v>
      </c>
      <c r="E116" s="19">
        <v>41200.65</v>
      </c>
      <c r="F116" s="20">
        <v>3207.8</v>
      </c>
      <c r="G116" s="21">
        <v>44408.45</v>
      </c>
      <c r="H116" s="19">
        <v>44735.6</v>
      </c>
      <c r="I116" s="20">
        <v>3921.4</v>
      </c>
      <c r="J116" s="21">
        <v>48657</v>
      </c>
      <c r="K116" s="19">
        <v>46838.75</v>
      </c>
      <c r="L116" s="20">
        <v>2075.6</v>
      </c>
      <c r="M116" s="21">
        <v>48914.35</v>
      </c>
      <c r="N116" s="19">
        <v>46587.65</v>
      </c>
      <c r="O116" s="20">
        <v>3333.6</v>
      </c>
      <c r="P116" s="21">
        <v>49921.25</v>
      </c>
      <c r="Q116" s="19">
        <v>42114.2</v>
      </c>
      <c r="R116" s="20">
        <v>4180.05</v>
      </c>
      <c r="S116" s="21">
        <v>46294.25</v>
      </c>
      <c r="T116" s="19">
        <v>1404.5</v>
      </c>
      <c r="U116" s="20">
        <v>442.55</v>
      </c>
      <c r="V116" s="21">
        <v>1847.05</v>
      </c>
      <c r="W116" s="47">
        <v>222881.35</v>
      </c>
      <c r="X116" s="20">
        <v>17161</v>
      </c>
      <c r="Y116" s="21">
        <v>240042.35</v>
      </c>
    </row>
    <row r="117" spans="1:25" ht="13">
      <c r="A117" s="2" t="s">
        <v>277</v>
      </c>
      <c r="B117" s="2" t="s">
        <v>112</v>
      </c>
      <c r="C117" s="89" t="s">
        <v>297</v>
      </c>
      <c r="D117" s="129" t="s">
        <v>298</v>
      </c>
      <c r="E117" s="19">
        <v>39171.9</v>
      </c>
      <c r="F117" s="20">
        <v>4242.45</v>
      </c>
      <c r="G117" s="21">
        <v>43414.35</v>
      </c>
      <c r="H117" s="19">
        <v>46546.2</v>
      </c>
      <c r="I117" s="20">
        <v>1829.85</v>
      </c>
      <c r="J117" s="21">
        <v>48376.05</v>
      </c>
      <c r="K117" s="19">
        <v>34778.449999999997</v>
      </c>
      <c r="L117" s="20">
        <v>677.9</v>
      </c>
      <c r="M117" s="21">
        <v>35456.35</v>
      </c>
      <c r="N117" s="19">
        <v>30817.15</v>
      </c>
      <c r="O117" s="20">
        <v>1946.9</v>
      </c>
      <c r="P117" s="21">
        <v>32764.05</v>
      </c>
      <c r="Q117" s="19">
        <v>25445.95</v>
      </c>
      <c r="R117" s="20">
        <v>1520.85</v>
      </c>
      <c r="S117" s="21">
        <v>26966.799999999999</v>
      </c>
      <c r="T117" s="19">
        <v>1252.5999999999999</v>
      </c>
      <c r="U117" s="20">
        <v>328.05</v>
      </c>
      <c r="V117" s="21">
        <v>1580.65</v>
      </c>
      <c r="W117" s="47">
        <v>178012.25</v>
      </c>
      <c r="X117" s="20">
        <v>10546</v>
      </c>
      <c r="Y117" s="21">
        <v>188558.25</v>
      </c>
    </row>
    <row r="118" spans="1:25" ht="13">
      <c r="A118" s="2" t="s">
        <v>277</v>
      </c>
      <c r="B118" s="2" t="s">
        <v>113</v>
      </c>
      <c r="C118" s="89" t="s">
        <v>297</v>
      </c>
      <c r="D118" s="129" t="s">
        <v>304</v>
      </c>
      <c r="E118" s="19">
        <v>51447.55</v>
      </c>
      <c r="F118" s="20">
        <v>1417.3</v>
      </c>
      <c r="G118" s="21">
        <v>52864.85</v>
      </c>
      <c r="H118" s="19">
        <v>28781.5</v>
      </c>
      <c r="I118" s="20">
        <v>5710.3</v>
      </c>
      <c r="J118" s="21">
        <v>34491.800000000003</v>
      </c>
      <c r="K118" s="19">
        <v>19868</v>
      </c>
      <c r="L118" s="20">
        <v>7966.6</v>
      </c>
      <c r="M118" s="21">
        <v>27834.6</v>
      </c>
      <c r="N118" s="19">
        <v>25886.35</v>
      </c>
      <c r="O118" s="20">
        <v>14152</v>
      </c>
      <c r="P118" s="21">
        <v>40038.35</v>
      </c>
      <c r="Q118" s="19">
        <v>27004.6</v>
      </c>
      <c r="R118" s="20">
        <v>6295.1</v>
      </c>
      <c r="S118" s="21">
        <v>33299.699999999997</v>
      </c>
      <c r="T118" s="19">
        <v>29331.25</v>
      </c>
      <c r="U118" s="20">
        <v>8341.9500000000007</v>
      </c>
      <c r="V118" s="21">
        <v>37673.199999999997</v>
      </c>
      <c r="W118" s="47">
        <v>182319.25</v>
      </c>
      <c r="X118" s="20">
        <v>43883.25</v>
      </c>
      <c r="Y118" s="21">
        <v>226202.5</v>
      </c>
    </row>
    <row r="119" spans="1:25" ht="13">
      <c r="A119" s="2" t="s">
        <v>277</v>
      </c>
      <c r="B119" s="2" t="s">
        <v>114</v>
      </c>
      <c r="C119" s="89" t="s">
        <v>297</v>
      </c>
      <c r="D119" s="129" t="s">
        <v>304</v>
      </c>
      <c r="E119" s="19">
        <v>43923.35</v>
      </c>
      <c r="F119" s="20">
        <v>2807.7</v>
      </c>
      <c r="G119" s="21">
        <v>46731.05</v>
      </c>
      <c r="H119" s="19">
        <v>39701</v>
      </c>
      <c r="I119" s="20">
        <v>8673.2000000000007</v>
      </c>
      <c r="J119" s="21">
        <v>48374.2</v>
      </c>
      <c r="K119" s="19">
        <v>21894.15</v>
      </c>
      <c r="L119" s="20">
        <v>6230.05</v>
      </c>
      <c r="M119" s="21">
        <v>28124.2</v>
      </c>
      <c r="N119" s="19">
        <v>20253.75</v>
      </c>
      <c r="O119" s="20">
        <v>11291.05</v>
      </c>
      <c r="P119" s="21">
        <v>31544.799999999999</v>
      </c>
      <c r="Q119" s="19">
        <v>33920.550000000003</v>
      </c>
      <c r="R119" s="20">
        <v>9727.6</v>
      </c>
      <c r="S119" s="21">
        <v>43648.15</v>
      </c>
      <c r="T119" s="19">
        <v>24547.15</v>
      </c>
      <c r="U119" s="20">
        <v>11280.15</v>
      </c>
      <c r="V119" s="21">
        <v>35827.300000000003</v>
      </c>
      <c r="W119" s="47">
        <v>184239.95</v>
      </c>
      <c r="X119" s="20">
        <v>50009.75</v>
      </c>
      <c r="Y119" s="21">
        <v>234249.7</v>
      </c>
    </row>
    <row r="120" spans="1:25" ht="13">
      <c r="A120" s="2" t="s">
        <v>278</v>
      </c>
      <c r="B120" s="2" t="s">
        <v>115</v>
      </c>
      <c r="C120" s="89" t="s">
        <v>297</v>
      </c>
      <c r="D120" s="129" t="s">
        <v>303</v>
      </c>
      <c r="E120" s="19">
        <v>9265.2000000000007</v>
      </c>
      <c r="F120" s="20">
        <v>1991</v>
      </c>
      <c r="G120" s="21">
        <v>11256.2</v>
      </c>
      <c r="H120" s="19">
        <v>7863.05</v>
      </c>
      <c r="I120" s="20">
        <v>3643.1</v>
      </c>
      <c r="J120" s="21">
        <v>11506.15</v>
      </c>
      <c r="K120" s="19">
        <v>13656.2</v>
      </c>
      <c r="L120" s="20">
        <v>2013.1</v>
      </c>
      <c r="M120" s="21">
        <v>15669.3</v>
      </c>
      <c r="N120" s="19">
        <v>9026.65</v>
      </c>
      <c r="O120" s="20">
        <v>1820.8</v>
      </c>
      <c r="P120" s="21">
        <v>10847.45</v>
      </c>
      <c r="Q120" s="19">
        <v>16500</v>
      </c>
      <c r="R120" s="20">
        <v>1704.65</v>
      </c>
      <c r="S120" s="21">
        <v>18204.650000000001</v>
      </c>
      <c r="T120" s="19">
        <v>13995.9</v>
      </c>
      <c r="U120" s="20">
        <v>1076</v>
      </c>
      <c r="V120" s="21">
        <v>15071.9</v>
      </c>
      <c r="W120" s="47">
        <v>70307</v>
      </c>
      <c r="X120" s="20">
        <v>12248.65</v>
      </c>
      <c r="Y120" s="21">
        <v>82555.649999999994</v>
      </c>
    </row>
    <row r="121" spans="1:25" ht="13">
      <c r="A121" s="2" t="s">
        <v>278</v>
      </c>
      <c r="B121" s="2" t="s">
        <v>116</v>
      </c>
      <c r="C121" s="89" t="s">
        <v>297</v>
      </c>
      <c r="D121" s="129" t="s">
        <v>303</v>
      </c>
      <c r="E121" s="19">
        <v>18921.650000000001</v>
      </c>
      <c r="F121" s="20">
        <v>898.05</v>
      </c>
      <c r="G121" s="21">
        <v>19819.7</v>
      </c>
      <c r="H121" s="19">
        <v>13544.2</v>
      </c>
      <c r="I121" s="20">
        <v>1645.3</v>
      </c>
      <c r="J121" s="21">
        <v>15189.5</v>
      </c>
      <c r="K121" s="19">
        <v>7618.9</v>
      </c>
      <c r="L121" s="20">
        <v>597.4</v>
      </c>
      <c r="M121" s="21">
        <v>8216.2999999999993</v>
      </c>
      <c r="N121" s="19">
        <v>6171.1</v>
      </c>
      <c r="O121" s="20">
        <v>1078.7</v>
      </c>
      <c r="P121" s="21">
        <v>7249.8</v>
      </c>
      <c r="Q121" s="19">
        <v>6958.5</v>
      </c>
      <c r="R121" s="20">
        <v>664.95</v>
      </c>
      <c r="S121" s="21">
        <v>7623.45</v>
      </c>
      <c r="T121" s="19">
        <v>5839.35</v>
      </c>
      <c r="U121" s="20">
        <v>484.55</v>
      </c>
      <c r="V121" s="21">
        <v>6323.9</v>
      </c>
      <c r="W121" s="47">
        <v>59053.7</v>
      </c>
      <c r="X121" s="20">
        <v>5368.95</v>
      </c>
      <c r="Y121" s="21">
        <v>64422.65</v>
      </c>
    </row>
    <row r="122" spans="1:25" ht="13">
      <c r="A122" s="2" t="s">
        <v>278</v>
      </c>
      <c r="B122" s="2" t="s">
        <v>117</v>
      </c>
      <c r="C122" s="89" t="s">
        <v>297</v>
      </c>
      <c r="D122" s="129" t="s">
        <v>303</v>
      </c>
      <c r="E122" s="19">
        <v>11437.35</v>
      </c>
      <c r="F122" s="20">
        <v>272.95</v>
      </c>
      <c r="G122" s="21">
        <v>11710.3</v>
      </c>
      <c r="H122" s="19">
        <v>11497.3</v>
      </c>
      <c r="I122" s="20">
        <v>2412.3000000000002</v>
      </c>
      <c r="J122" s="21">
        <v>13909.6</v>
      </c>
      <c r="K122" s="19">
        <v>9819.9</v>
      </c>
      <c r="L122" s="20">
        <v>172.95</v>
      </c>
      <c r="M122" s="21">
        <v>9992.85</v>
      </c>
      <c r="N122" s="19">
        <v>3669.4</v>
      </c>
      <c r="O122" s="20">
        <v>131.4</v>
      </c>
      <c r="P122" s="21">
        <v>3800.8</v>
      </c>
      <c r="Q122" s="19">
        <v>3488.55</v>
      </c>
      <c r="R122" s="20">
        <v>137.30000000000001</v>
      </c>
      <c r="S122" s="21">
        <v>3625.85</v>
      </c>
      <c r="T122" s="19">
        <v>4318.3500000000004</v>
      </c>
      <c r="U122" s="20">
        <v>563.79999999999995</v>
      </c>
      <c r="V122" s="21">
        <v>4882.1499999999996</v>
      </c>
      <c r="W122" s="47">
        <v>44230.85</v>
      </c>
      <c r="X122" s="20">
        <v>3690.7</v>
      </c>
      <c r="Y122" s="21">
        <v>47921.55</v>
      </c>
    </row>
    <row r="123" spans="1:25" ht="13">
      <c r="A123" s="2" t="s">
        <v>278</v>
      </c>
      <c r="B123" s="2" t="s">
        <v>118</v>
      </c>
      <c r="C123" s="89" t="s">
        <v>297</v>
      </c>
      <c r="D123" s="129" t="s">
        <v>303</v>
      </c>
      <c r="E123" s="19">
        <v>17669.3</v>
      </c>
      <c r="F123" s="20">
        <v>1553.4</v>
      </c>
      <c r="G123" s="21">
        <v>19222.7</v>
      </c>
      <c r="H123" s="19">
        <v>14338.35</v>
      </c>
      <c r="I123" s="20">
        <v>2768.95</v>
      </c>
      <c r="J123" s="21">
        <v>17107.3</v>
      </c>
      <c r="K123" s="19">
        <v>8992.0499999999993</v>
      </c>
      <c r="L123" s="20">
        <v>1057.95</v>
      </c>
      <c r="M123" s="21">
        <v>10050</v>
      </c>
      <c r="N123" s="19">
        <v>10527</v>
      </c>
      <c r="O123" s="20">
        <v>1288.75</v>
      </c>
      <c r="P123" s="21">
        <v>11815.75</v>
      </c>
      <c r="Q123" s="19">
        <v>18265.150000000001</v>
      </c>
      <c r="R123" s="20">
        <v>2009.2</v>
      </c>
      <c r="S123" s="21">
        <v>20274.349999999999</v>
      </c>
      <c r="T123" s="19">
        <v>15695.95</v>
      </c>
      <c r="U123" s="20">
        <v>1214</v>
      </c>
      <c r="V123" s="21">
        <v>16909.95</v>
      </c>
      <c r="W123" s="47">
        <v>85487.8</v>
      </c>
      <c r="X123" s="20">
        <v>9892.25</v>
      </c>
      <c r="Y123" s="21">
        <v>95380.05</v>
      </c>
    </row>
    <row r="124" spans="1:25" ht="13">
      <c r="A124" s="2" t="s">
        <v>278</v>
      </c>
      <c r="B124" s="2" t="s">
        <v>119</v>
      </c>
      <c r="C124" s="89" t="s">
        <v>297</v>
      </c>
      <c r="D124" s="129" t="s">
        <v>303</v>
      </c>
      <c r="E124" s="19">
        <v>0</v>
      </c>
      <c r="F124" s="20">
        <v>0</v>
      </c>
      <c r="G124" s="21">
        <v>0</v>
      </c>
      <c r="H124" s="19">
        <v>2717.8</v>
      </c>
      <c r="I124" s="20">
        <v>1904</v>
      </c>
      <c r="J124" s="21">
        <v>4621.8</v>
      </c>
      <c r="K124" s="19">
        <v>7151.75</v>
      </c>
      <c r="L124" s="20">
        <v>1851.9</v>
      </c>
      <c r="M124" s="21">
        <v>9003.65</v>
      </c>
      <c r="N124" s="19">
        <v>5108.25</v>
      </c>
      <c r="O124" s="20">
        <v>1793.3</v>
      </c>
      <c r="P124" s="21">
        <v>6901.55</v>
      </c>
      <c r="Q124" s="19">
        <v>7016.65</v>
      </c>
      <c r="R124" s="20">
        <v>1629.45</v>
      </c>
      <c r="S124" s="21">
        <v>8646.1</v>
      </c>
      <c r="T124" s="19">
        <v>10309.15</v>
      </c>
      <c r="U124" s="20">
        <v>1169.1500000000001</v>
      </c>
      <c r="V124" s="21">
        <v>11478.3</v>
      </c>
      <c r="W124" s="47">
        <v>32303.599999999999</v>
      </c>
      <c r="X124" s="20">
        <v>8347.7999999999993</v>
      </c>
      <c r="Y124" s="21">
        <v>40651.4</v>
      </c>
    </row>
    <row r="125" spans="1:25" ht="13">
      <c r="A125" s="2" t="s">
        <v>278</v>
      </c>
      <c r="B125" s="2" t="s">
        <v>120</v>
      </c>
      <c r="C125" s="89" t="s">
        <v>297</v>
      </c>
      <c r="D125" s="129" t="s">
        <v>303</v>
      </c>
      <c r="E125" s="19">
        <v>7565.75</v>
      </c>
      <c r="F125" s="20">
        <v>1089.2</v>
      </c>
      <c r="G125" s="21">
        <v>8654.9500000000007</v>
      </c>
      <c r="H125" s="19">
        <v>296.8</v>
      </c>
      <c r="I125" s="20">
        <v>0.05</v>
      </c>
      <c r="J125" s="21">
        <v>296.85000000000002</v>
      </c>
      <c r="K125" s="19">
        <v>5650.65</v>
      </c>
      <c r="L125" s="20">
        <v>219.95</v>
      </c>
      <c r="M125" s="21">
        <v>5870.6</v>
      </c>
      <c r="N125" s="19">
        <v>6096.6</v>
      </c>
      <c r="O125" s="20">
        <v>784</v>
      </c>
      <c r="P125" s="21">
        <v>6880.6</v>
      </c>
      <c r="Q125" s="19">
        <v>8445.0499999999993</v>
      </c>
      <c r="R125" s="20">
        <v>1284.3</v>
      </c>
      <c r="S125" s="21">
        <v>9729.35</v>
      </c>
      <c r="T125" s="19">
        <v>6901.65</v>
      </c>
      <c r="U125" s="20">
        <v>842.85</v>
      </c>
      <c r="V125" s="21">
        <v>7744.5</v>
      </c>
      <c r="W125" s="47">
        <v>34956.5</v>
      </c>
      <c r="X125" s="20">
        <v>4220.3500000000004</v>
      </c>
      <c r="Y125" s="21">
        <v>39176.85</v>
      </c>
    </row>
    <row r="126" spans="1:25" ht="13">
      <c r="A126" s="2" t="s">
        <v>278</v>
      </c>
      <c r="B126" s="2" t="s">
        <v>121</v>
      </c>
      <c r="C126" s="89" t="s">
        <v>297</v>
      </c>
      <c r="D126" s="129" t="s">
        <v>303</v>
      </c>
      <c r="E126" s="19">
        <v>419.13</v>
      </c>
      <c r="F126" s="20">
        <v>3.45</v>
      </c>
      <c r="G126" s="21">
        <v>422.58</v>
      </c>
      <c r="H126" s="19">
        <v>250.19</v>
      </c>
      <c r="I126" s="20">
        <v>1.18</v>
      </c>
      <c r="J126" s="21">
        <v>251.37</v>
      </c>
      <c r="K126" s="19">
        <v>376.72</v>
      </c>
      <c r="L126" s="20">
        <v>1.1499999999999999</v>
      </c>
      <c r="M126" s="21">
        <v>377.87</v>
      </c>
      <c r="N126" s="19">
        <v>2196.44</v>
      </c>
      <c r="O126" s="20">
        <v>79.209999999999994</v>
      </c>
      <c r="P126" s="21">
        <v>2275.65</v>
      </c>
      <c r="Q126" s="19">
        <v>2923.9</v>
      </c>
      <c r="R126" s="20">
        <v>254.3</v>
      </c>
      <c r="S126" s="21">
        <v>3178.2</v>
      </c>
      <c r="T126" s="19">
        <v>488.41</v>
      </c>
      <c r="U126" s="20">
        <v>20.78</v>
      </c>
      <c r="V126" s="21">
        <v>509.19</v>
      </c>
      <c r="W126" s="47">
        <v>6654.79</v>
      </c>
      <c r="X126" s="20">
        <v>360.07</v>
      </c>
      <c r="Y126" s="21">
        <v>7014.86</v>
      </c>
    </row>
    <row r="127" spans="1:25" ht="13">
      <c r="A127" s="2" t="s">
        <v>278</v>
      </c>
      <c r="B127" s="2" t="s">
        <v>122</v>
      </c>
      <c r="C127" s="89" t="s">
        <v>297</v>
      </c>
      <c r="D127" s="129" t="s">
        <v>303</v>
      </c>
      <c r="E127" s="19">
        <v>3008.66</v>
      </c>
      <c r="F127" s="20">
        <v>335.18</v>
      </c>
      <c r="G127" s="21">
        <v>3343.84</v>
      </c>
      <c r="H127" s="19">
        <v>1697.53</v>
      </c>
      <c r="I127" s="20">
        <v>201.72</v>
      </c>
      <c r="J127" s="21">
        <v>1899.25</v>
      </c>
      <c r="K127" s="19">
        <v>2878.25</v>
      </c>
      <c r="L127" s="20">
        <v>343.97</v>
      </c>
      <c r="M127" s="21">
        <v>3222.22</v>
      </c>
      <c r="N127" s="19">
        <v>962.3</v>
      </c>
      <c r="O127" s="20">
        <v>56.48</v>
      </c>
      <c r="P127" s="21">
        <v>1018.78</v>
      </c>
      <c r="Q127" s="19">
        <v>181.31</v>
      </c>
      <c r="R127" s="20">
        <v>0.4</v>
      </c>
      <c r="S127" s="21">
        <v>181.71</v>
      </c>
      <c r="T127" s="19">
        <v>1113.32</v>
      </c>
      <c r="U127" s="20">
        <v>123.89</v>
      </c>
      <c r="V127" s="21">
        <v>1237.21</v>
      </c>
      <c r="W127" s="47">
        <v>9841.3700000000008</v>
      </c>
      <c r="X127" s="20">
        <v>1061.6400000000001</v>
      </c>
      <c r="Y127" s="21">
        <v>10903.01</v>
      </c>
    </row>
    <row r="128" spans="1:25" ht="13">
      <c r="A128" s="2" t="s">
        <v>278</v>
      </c>
      <c r="B128" s="2" t="s">
        <v>123</v>
      </c>
      <c r="C128" s="89" t="s">
        <v>297</v>
      </c>
      <c r="D128" s="129" t="s">
        <v>303</v>
      </c>
      <c r="E128" s="19">
        <v>1416.14</v>
      </c>
      <c r="F128" s="20">
        <v>957.04</v>
      </c>
      <c r="G128" s="21">
        <v>2373.1799999999998</v>
      </c>
      <c r="H128" s="19">
        <v>1727.87</v>
      </c>
      <c r="I128" s="20">
        <v>154.96</v>
      </c>
      <c r="J128" s="21">
        <v>1882.83</v>
      </c>
      <c r="K128" s="19">
        <v>1070.94</v>
      </c>
      <c r="L128" s="20">
        <v>58.51</v>
      </c>
      <c r="M128" s="21">
        <v>1129.45</v>
      </c>
      <c r="N128" s="19">
        <v>1013.06</v>
      </c>
      <c r="O128" s="20">
        <v>142.32</v>
      </c>
      <c r="P128" s="21">
        <v>1155.3800000000001</v>
      </c>
      <c r="Q128" s="19">
        <v>995.44</v>
      </c>
      <c r="R128" s="20">
        <v>157.81</v>
      </c>
      <c r="S128" s="21">
        <v>1153.25</v>
      </c>
      <c r="T128" s="19">
        <v>1949.65</v>
      </c>
      <c r="U128" s="20">
        <v>463.37</v>
      </c>
      <c r="V128" s="21">
        <v>2413.02</v>
      </c>
      <c r="W128" s="47">
        <v>8173.1</v>
      </c>
      <c r="X128" s="20">
        <v>1934.01</v>
      </c>
      <c r="Y128" s="21">
        <v>10107.11</v>
      </c>
    </row>
    <row r="129" spans="1:25" ht="13">
      <c r="A129" s="2" t="s">
        <v>278</v>
      </c>
      <c r="B129" s="2" t="s">
        <v>124</v>
      </c>
      <c r="C129" s="89" t="s">
        <v>297</v>
      </c>
      <c r="D129" s="129" t="s">
        <v>303</v>
      </c>
      <c r="E129" s="19">
        <v>1285.3499999999999</v>
      </c>
      <c r="F129" s="20">
        <v>187.5</v>
      </c>
      <c r="G129" s="21">
        <v>1472.85</v>
      </c>
      <c r="H129" s="19">
        <v>1873.66</v>
      </c>
      <c r="I129" s="20">
        <v>1149.83</v>
      </c>
      <c r="J129" s="21">
        <v>3023.49</v>
      </c>
      <c r="K129" s="19">
        <v>1828.92</v>
      </c>
      <c r="L129" s="20">
        <v>1286.57</v>
      </c>
      <c r="M129" s="21">
        <v>3115.49</v>
      </c>
      <c r="N129" s="19">
        <v>1682.99</v>
      </c>
      <c r="O129" s="20">
        <v>782.29</v>
      </c>
      <c r="P129" s="21">
        <v>2465.2800000000002</v>
      </c>
      <c r="Q129" s="19">
        <v>1133.8</v>
      </c>
      <c r="R129" s="20">
        <v>1571.52</v>
      </c>
      <c r="S129" s="21">
        <v>2705.32</v>
      </c>
      <c r="T129" s="19">
        <v>1586.51</v>
      </c>
      <c r="U129" s="20">
        <v>1117</v>
      </c>
      <c r="V129" s="21">
        <v>2703.51</v>
      </c>
      <c r="W129" s="47">
        <v>9391.23</v>
      </c>
      <c r="X129" s="20">
        <v>6094.71</v>
      </c>
      <c r="Y129" s="21">
        <v>15485.94</v>
      </c>
    </row>
    <row r="130" spans="1:25" ht="13">
      <c r="A130" s="2" t="s">
        <v>279</v>
      </c>
      <c r="B130" s="2" t="s">
        <v>125</v>
      </c>
      <c r="C130" s="89" t="s">
        <v>297</v>
      </c>
      <c r="D130" s="129" t="s">
        <v>303</v>
      </c>
      <c r="E130" s="19">
        <v>2100.2600000000002</v>
      </c>
      <c r="F130" s="20">
        <v>300.36</v>
      </c>
      <c r="G130" s="21">
        <v>2400.62</v>
      </c>
      <c r="H130" s="19">
        <v>2715.6</v>
      </c>
      <c r="I130" s="20">
        <v>849.02</v>
      </c>
      <c r="J130" s="21">
        <v>3564.62</v>
      </c>
      <c r="K130" s="19">
        <v>1800.04</v>
      </c>
      <c r="L130" s="20">
        <v>865.38</v>
      </c>
      <c r="M130" s="21">
        <v>2665.42</v>
      </c>
      <c r="N130" s="19">
        <v>2922.26</v>
      </c>
      <c r="O130" s="20">
        <v>1478.96</v>
      </c>
      <c r="P130" s="21">
        <v>4401.22</v>
      </c>
      <c r="Q130" s="19">
        <v>1758.06</v>
      </c>
      <c r="R130" s="20">
        <v>825.6</v>
      </c>
      <c r="S130" s="21">
        <v>2583.66</v>
      </c>
      <c r="T130" s="19">
        <v>0</v>
      </c>
      <c r="U130" s="20">
        <v>0</v>
      </c>
      <c r="V130" s="21">
        <v>0</v>
      </c>
      <c r="W130" s="47">
        <v>11296.22</v>
      </c>
      <c r="X130" s="20">
        <v>4319.32</v>
      </c>
      <c r="Y130" s="21">
        <v>15615.54</v>
      </c>
    </row>
    <row r="131" spans="1:25" ht="13">
      <c r="A131" s="2" t="s">
        <v>280</v>
      </c>
      <c r="B131" s="2" t="s">
        <v>136</v>
      </c>
      <c r="C131" s="89" t="s">
        <v>297</v>
      </c>
      <c r="D131" s="129" t="s">
        <v>302</v>
      </c>
      <c r="E131" s="19">
        <v>5986.6</v>
      </c>
      <c r="F131" s="20">
        <v>4546.3</v>
      </c>
      <c r="G131" s="21">
        <v>10532.9</v>
      </c>
      <c r="H131" s="19">
        <v>1938.48</v>
      </c>
      <c r="I131" s="20">
        <v>1305.43</v>
      </c>
      <c r="J131" s="21">
        <v>3243.91</v>
      </c>
      <c r="K131" s="19">
        <v>0</v>
      </c>
      <c r="L131" s="20">
        <v>0</v>
      </c>
      <c r="M131" s="21">
        <v>0</v>
      </c>
      <c r="N131" s="19">
        <v>5395.78</v>
      </c>
      <c r="O131" s="20">
        <v>1287.08</v>
      </c>
      <c r="P131" s="21">
        <v>6682.86</v>
      </c>
      <c r="Q131" s="19">
        <v>7079.93</v>
      </c>
      <c r="R131" s="20">
        <v>4916.28</v>
      </c>
      <c r="S131" s="21">
        <v>11996.21</v>
      </c>
      <c r="T131" s="19">
        <v>6985.33</v>
      </c>
      <c r="U131" s="20">
        <v>3612.2</v>
      </c>
      <c r="V131" s="21">
        <v>10597.53</v>
      </c>
      <c r="W131" s="47">
        <v>27386.12</v>
      </c>
      <c r="X131" s="20">
        <v>15667.29</v>
      </c>
      <c r="Y131" s="21">
        <v>43053.41</v>
      </c>
    </row>
    <row r="132" spans="1:25" ht="13">
      <c r="A132" s="2" t="s">
        <v>280</v>
      </c>
      <c r="B132" s="2" t="s">
        <v>137</v>
      </c>
      <c r="C132" s="89" t="s">
        <v>297</v>
      </c>
      <c r="D132" s="129" t="s">
        <v>302</v>
      </c>
      <c r="E132" s="19">
        <v>123.2</v>
      </c>
      <c r="F132" s="20">
        <v>108.18</v>
      </c>
      <c r="G132" s="21">
        <v>231.38</v>
      </c>
      <c r="H132" s="19">
        <v>9510.73</v>
      </c>
      <c r="I132" s="20">
        <v>4097.05</v>
      </c>
      <c r="J132" s="21">
        <v>13607.78</v>
      </c>
      <c r="K132" s="19">
        <v>13473.35</v>
      </c>
      <c r="L132" s="20">
        <v>2747.83</v>
      </c>
      <c r="M132" s="21">
        <v>16221.18</v>
      </c>
      <c r="N132" s="19">
        <v>2.9</v>
      </c>
      <c r="O132" s="20">
        <v>0</v>
      </c>
      <c r="P132" s="21">
        <v>2.9</v>
      </c>
      <c r="Q132" s="19">
        <v>0</v>
      </c>
      <c r="R132" s="20">
        <v>0</v>
      </c>
      <c r="S132" s="21">
        <v>0</v>
      </c>
      <c r="T132" s="19">
        <v>0</v>
      </c>
      <c r="U132" s="20">
        <v>0</v>
      </c>
      <c r="V132" s="21">
        <v>0</v>
      </c>
      <c r="W132" s="47">
        <v>23110.18</v>
      </c>
      <c r="X132" s="20">
        <v>6953.06</v>
      </c>
      <c r="Y132" s="21">
        <v>30063.24</v>
      </c>
    </row>
    <row r="133" spans="1:25" ht="13">
      <c r="A133" s="2" t="s">
        <v>280</v>
      </c>
      <c r="B133" s="2" t="s">
        <v>138</v>
      </c>
      <c r="C133" s="89" t="s">
        <v>297</v>
      </c>
      <c r="D133" s="129" t="s">
        <v>298</v>
      </c>
      <c r="E133" s="19">
        <v>0</v>
      </c>
      <c r="F133" s="20">
        <v>0</v>
      </c>
      <c r="G133" s="21">
        <v>0</v>
      </c>
      <c r="H133" s="19">
        <v>0</v>
      </c>
      <c r="I133" s="20">
        <v>0</v>
      </c>
      <c r="J133" s="21">
        <v>0</v>
      </c>
      <c r="K133" s="19">
        <v>0</v>
      </c>
      <c r="L133" s="20">
        <v>0</v>
      </c>
      <c r="M133" s="21">
        <v>0</v>
      </c>
      <c r="N133" s="19">
        <v>0</v>
      </c>
      <c r="O133" s="20">
        <v>0</v>
      </c>
      <c r="P133" s="21">
        <v>0</v>
      </c>
      <c r="Q133" s="19">
        <v>0</v>
      </c>
      <c r="R133" s="20">
        <v>0</v>
      </c>
      <c r="S133" s="21">
        <v>0</v>
      </c>
      <c r="T133" s="19">
        <v>0</v>
      </c>
      <c r="U133" s="20">
        <v>0</v>
      </c>
      <c r="V133" s="21">
        <v>0</v>
      </c>
      <c r="W133" s="47">
        <v>0</v>
      </c>
      <c r="X133" s="20">
        <v>0</v>
      </c>
      <c r="Y133" s="21">
        <v>0</v>
      </c>
    </row>
    <row r="134" spans="1:25" ht="13">
      <c r="A134" s="2" t="s">
        <v>280</v>
      </c>
      <c r="B134" s="2" t="s">
        <v>139</v>
      </c>
      <c r="C134" s="89" t="s">
        <v>297</v>
      </c>
      <c r="D134" s="129" t="s">
        <v>298</v>
      </c>
      <c r="E134" s="19">
        <v>0</v>
      </c>
      <c r="F134" s="20">
        <v>0</v>
      </c>
      <c r="G134" s="21">
        <v>0</v>
      </c>
      <c r="H134" s="19">
        <v>0</v>
      </c>
      <c r="I134" s="20">
        <v>0</v>
      </c>
      <c r="J134" s="21">
        <v>0</v>
      </c>
      <c r="K134" s="19">
        <v>0</v>
      </c>
      <c r="L134" s="20">
        <v>0</v>
      </c>
      <c r="M134" s="21">
        <v>0</v>
      </c>
      <c r="N134" s="19">
        <v>0</v>
      </c>
      <c r="O134" s="20">
        <v>0</v>
      </c>
      <c r="P134" s="21">
        <v>0</v>
      </c>
      <c r="Q134" s="19">
        <v>0</v>
      </c>
      <c r="R134" s="20">
        <v>0</v>
      </c>
      <c r="S134" s="21">
        <v>0</v>
      </c>
      <c r="T134" s="19">
        <v>0</v>
      </c>
      <c r="U134" s="20">
        <v>0</v>
      </c>
      <c r="V134" s="21">
        <v>0</v>
      </c>
      <c r="W134" s="47">
        <v>0</v>
      </c>
      <c r="X134" s="20">
        <v>0</v>
      </c>
      <c r="Y134" s="21">
        <v>0</v>
      </c>
    </row>
    <row r="135" spans="1:25" ht="13">
      <c r="A135" s="2" t="s">
        <v>280</v>
      </c>
      <c r="B135" s="2" t="s">
        <v>140</v>
      </c>
      <c r="C135" s="89" t="s">
        <v>297</v>
      </c>
      <c r="D135" s="129" t="s">
        <v>303</v>
      </c>
      <c r="E135" s="19">
        <v>23621.1</v>
      </c>
      <c r="F135" s="20">
        <v>369.28</v>
      </c>
      <c r="G135" s="21">
        <v>23990.38</v>
      </c>
      <c r="H135" s="19">
        <v>16222.8</v>
      </c>
      <c r="I135" s="20">
        <v>666.55</v>
      </c>
      <c r="J135" s="21">
        <v>16889.349999999999</v>
      </c>
      <c r="K135" s="19">
        <v>16732.05</v>
      </c>
      <c r="L135" s="20">
        <v>260</v>
      </c>
      <c r="M135" s="21">
        <v>16992.05</v>
      </c>
      <c r="N135" s="19">
        <v>18998.95</v>
      </c>
      <c r="O135" s="20">
        <v>542.28</v>
      </c>
      <c r="P135" s="21">
        <v>19541.23</v>
      </c>
      <c r="Q135" s="19">
        <v>7461</v>
      </c>
      <c r="R135" s="20">
        <v>224.78</v>
      </c>
      <c r="S135" s="21">
        <v>7685.78</v>
      </c>
      <c r="T135" s="19">
        <v>0</v>
      </c>
      <c r="U135" s="20">
        <v>0</v>
      </c>
      <c r="V135" s="21">
        <v>0</v>
      </c>
      <c r="W135" s="47">
        <v>83035.899999999994</v>
      </c>
      <c r="X135" s="20">
        <v>2062.89</v>
      </c>
      <c r="Y135" s="21">
        <v>85098.79</v>
      </c>
    </row>
    <row r="136" spans="1:25" ht="13">
      <c r="A136" s="2" t="s">
        <v>280</v>
      </c>
      <c r="B136" s="2" t="s">
        <v>141</v>
      </c>
      <c r="C136" s="89" t="s">
        <v>297</v>
      </c>
      <c r="D136" s="129" t="s">
        <v>303</v>
      </c>
      <c r="E136" s="19">
        <v>22037.13</v>
      </c>
      <c r="F136" s="20">
        <v>450.7</v>
      </c>
      <c r="G136" s="21">
        <v>22487.83</v>
      </c>
      <c r="H136" s="19">
        <v>14899.18</v>
      </c>
      <c r="I136" s="20">
        <v>806.35</v>
      </c>
      <c r="J136" s="21">
        <v>15705.53</v>
      </c>
      <c r="K136" s="19">
        <v>15336.6</v>
      </c>
      <c r="L136" s="20">
        <v>146.18</v>
      </c>
      <c r="M136" s="21">
        <v>15482.78</v>
      </c>
      <c r="N136" s="19">
        <v>15263.83</v>
      </c>
      <c r="O136" s="20">
        <v>730.98</v>
      </c>
      <c r="P136" s="21">
        <v>15994.81</v>
      </c>
      <c r="Q136" s="19">
        <v>6494.6</v>
      </c>
      <c r="R136" s="20">
        <v>310.55</v>
      </c>
      <c r="S136" s="21">
        <v>6805.15</v>
      </c>
      <c r="T136" s="19">
        <v>0</v>
      </c>
      <c r="U136" s="20">
        <v>0</v>
      </c>
      <c r="V136" s="21">
        <v>0</v>
      </c>
      <c r="W136" s="47">
        <v>74031.34</v>
      </c>
      <c r="X136" s="20">
        <v>2444.7600000000002</v>
      </c>
      <c r="Y136" s="21">
        <v>76476.100000000006</v>
      </c>
    </row>
    <row r="137" spans="1:25" ht="13">
      <c r="A137" s="2" t="s">
        <v>280</v>
      </c>
      <c r="B137" s="2" t="s">
        <v>142</v>
      </c>
      <c r="C137" s="89" t="s">
        <v>297</v>
      </c>
      <c r="D137" s="129" t="s">
        <v>303</v>
      </c>
      <c r="E137" s="19">
        <v>0</v>
      </c>
      <c r="F137" s="20">
        <v>0</v>
      </c>
      <c r="G137" s="21">
        <v>0</v>
      </c>
      <c r="H137" s="19">
        <v>0</v>
      </c>
      <c r="I137" s="20">
        <v>0</v>
      </c>
      <c r="J137" s="21">
        <v>0</v>
      </c>
      <c r="K137" s="19">
        <v>10133.530000000001</v>
      </c>
      <c r="L137" s="20">
        <v>194.88</v>
      </c>
      <c r="M137" s="21">
        <v>10328.41</v>
      </c>
      <c r="N137" s="19">
        <v>18822.599999999999</v>
      </c>
      <c r="O137" s="20">
        <v>73.03</v>
      </c>
      <c r="P137" s="21">
        <v>18895.63</v>
      </c>
      <c r="Q137" s="19">
        <v>20777.830000000002</v>
      </c>
      <c r="R137" s="20">
        <v>176.15</v>
      </c>
      <c r="S137" s="21">
        <v>20953.98</v>
      </c>
      <c r="T137" s="19">
        <v>26347.5</v>
      </c>
      <c r="U137" s="20">
        <v>58.1</v>
      </c>
      <c r="V137" s="21">
        <v>26405.599999999999</v>
      </c>
      <c r="W137" s="47">
        <v>76081.460000000006</v>
      </c>
      <c r="X137" s="20">
        <v>502.16</v>
      </c>
      <c r="Y137" s="21">
        <v>76583.62</v>
      </c>
    </row>
    <row r="138" spans="1:25" ht="13">
      <c r="A138" s="2" t="s">
        <v>280</v>
      </c>
      <c r="B138" s="2" t="s">
        <v>143</v>
      </c>
      <c r="C138" s="89" t="s">
        <v>297</v>
      </c>
      <c r="D138" s="129" t="s">
        <v>303</v>
      </c>
      <c r="E138" s="19">
        <v>0</v>
      </c>
      <c r="F138" s="20">
        <v>0</v>
      </c>
      <c r="G138" s="21">
        <v>0</v>
      </c>
      <c r="H138" s="19">
        <v>0</v>
      </c>
      <c r="I138" s="20">
        <v>0</v>
      </c>
      <c r="J138" s="21">
        <v>0</v>
      </c>
      <c r="K138" s="19">
        <v>11346.48</v>
      </c>
      <c r="L138" s="20">
        <v>108.7</v>
      </c>
      <c r="M138" s="21">
        <v>11455.18</v>
      </c>
      <c r="N138" s="19">
        <v>24007.98</v>
      </c>
      <c r="O138" s="20">
        <v>89.88</v>
      </c>
      <c r="P138" s="21">
        <v>24097.86</v>
      </c>
      <c r="Q138" s="19">
        <v>23174.15</v>
      </c>
      <c r="R138" s="20">
        <v>170.13</v>
      </c>
      <c r="S138" s="21">
        <v>23344.28</v>
      </c>
      <c r="T138" s="19">
        <v>28832.9</v>
      </c>
      <c r="U138" s="20">
        <v>35.200000000000003</v>
      </c>
      <c r="V138" s="21">
        <v>28868.1</v>
      </c>
      <c r="W138" s="47">
        <v>87361.51</v>
      </c>
      <c r="X138" s="20">
        <v>403.91</v>
      </c>
      <c r="Y138" s="21">
        <v>87765.42</v>
      </c>
    </row>
    <row r="139" spans="1:25" ht="13">
      <c r="A139" s="2" t="s">
        <v>281</v>
      </c>
      <c r="B139" s="2" t="s">
        <v>144</v>
      </c>
      <c r="C139" s="89" t="s">
        <v>297</v>
      </c>
      <c r="D139" s="129" t="s">
        <v>298</v>
      </c>
      <c r="E139" s="19">
        <v>0</v>
      </c>
      <c r="F139" s="20">
        <v>0</v>
      </c>
      <c r="G139" s="21">
        <v>0</v>
      </c>
      <c r="H139" s="19">
        <v>0</v>
      </c>
      <c r="I139" s="20">
        <v>0</v>
      </c>
      <c r="J139" s="21">
        <v>0</v>
      </c>
      <c r="K139" s="19">
        <v>0</v>
      </c>
      <c r="L139" s="20">
        <v>0</v>
      </c>
      <c r="M139" s="21">
        <v>0</v>
      </c>
      <c r="N139" s="19">
        <v>239.4</v>
      </c>
      <c r="O139" s="20">
        <v>7.49</v>
      </c>
      <c r="P139" s="21">
        <v>246.89</v>
      </c>
      <c r="Q139" s="19">
        <v>803.42</v>
      </c>
      <c r="R139" s="20">
        <v>937.3</v>
      </c>
      <c r="S139" s="21">
        <v>1740.72</v>
      </c>
      <c r="T139" s="19">
        <v>676.01</v>
      </c>
      <c r="U139" s="20">
        <v>3998.98</v>
      </c>
      <c r="V139" s="21">
        <v>4674.99</v>
      </c>
      <c r="W139" s="47">
        <v>1718.83</v>
      </c>
      <c r="X139" s="20">
        <v>4943.7700000000004</v>
      </c>
      <c r="Y139" s="21">
        <v>6662.6</v>
      </c>
    </row>
    <row r="140" spans="1:25" ht="13">
      <c r="A140" s="2" t="s">
        <v>282</v>
      </c>
      <c r="B140" s="2" t="s">
        <v>145</v>
      </c>
      <c r="C140" s="89" t="s">
        <v>297</v>
      </c>
      <c r="D140" s="129" t="s">
        <v>302</v>
      </c>
      <c r="E140" s="19">
        <v>0</v>
      </c>
      <c r="F140" s="20">
        <v>0</v>
      </c>
      <c r="G140" s="21">
        <v>0</v>
      </c>
      <c r="H140" s="19">
        <v>0</v>
      </c>
      <c r="I140" s="20">
        <v>0</v>
      </c>
      <c r="J140" s="21">
        <v>0</v>
      </c>
      <c r="K140" s="19">
        <v>0</v>
      </c>
      <c r="L140" s="20">
        <v>0</v>
      </c>
      <c r="M140" s="21">
        <v>0</v>
      </c>
      <c r="N140" s="19">
        <v>0</v>
      </c>
      <c r="O140" s="20">
        <v>0</v>
      </c>
      <c r="P140" s="21">
        <v>0</v>
      </c>
      <c r="Q140" s="19">
        <v>0</v>
      </c>
      <c r="R140" s="20">
        <v>0</v>
      </c>
      <c r="S140" s="21">
        <v>0</v>
      </c>
      <c r="T140" s="19">
        <v>0</v>
      </c>
      <c r="U140" s="20">
        <v>0</v>
      </c>
      <c r="V140" s="21">
        <v>0</v>
      </c>
      <c r="W140" s="47">
        <v>0</v>
      </c>
      <c r="X140" s="20">
        <v>0</v>
      </c>
      <c r="Y140" s="21">
        <v>0</v>
      </c>
    </row>
    <row r="141" spans="1:25" ht="13">
      <c r="A141" s="2" t="s">
        <v>282</v>
      </c>
      <c r="B141" s="2" t="s">
        <v>146</v>
      </c>
      <c r="C141" s="89" t="s">
        <v>297</v>
      </c>
      <c r="D141" s="129" t="s">
        <v>302</v>
      </c>
      <c r="E141" s="19">
        <v>0</v>
      </c>
      <c r="F141" s="20">
        <v>0</v>
      </c>
      <c r="G141" s="21">
        <v>0</v>
      </c>
      <c r="H141" s="19">
        <v>0</v>
      </c>
      <c r="I141" s="20">
        <v>0</v>
      </c>
      <c r="J141" s="21">
        <v>0</v>
      </c>
      <c r="K141" s="19">
        <v>0</v>
      </c>
      <c r="L141" s="20">
        <v>0</v>
      </c>
      <c r="M141" s="21">
        <v>0</v>
      </c>
      <c r="N141" s="19">
        <v>0</v>
      </c>
      <c r="O141" s="20">
        <v>0</v>
      </c>
      <c r="P141" s="21">
        <v>0</v>
      </c>
      <c r="Q141" s="19">
        <v>0</v>
      </c>
      <c r="R141" s="20">
        <v>0</v>
      </c>
      <c r="S141" s="21">
        <v>0</v>
      </c>
      <c r="T141" s="19">
        <v>0</v>
      </c>
      <c r="U141" s="20">
        <v>0</v>
      </c>
      <c r="V141" s="21">
        <v>0</v>
      </c>
      <c r="W141" s="47">
        <v>0</v>
      </c>
      <c r="X141" s="20">
        <v>0</v>
      </c>
      <c r="Y141" s="21">
        <v>0</v>
      </c>
    </row>
    <row r="142" spans="1:25" ht="13">
      <c r="A142" s="2" t="s">
        <v>282</v>
      </c>
      <c r="B142" s="2" t="s">
        <v>147</v>
      </c>
      <c r="C142" s="89" t="s">
        <v>297</v>
      </c>
      <c r="D142" s="129" t="s">
        <v>302</v>
      </c>
      <c r="E142" s="19">
        <v>0</v>
      </c>
      <c r="F142" s="20">
        <v>0</v>
      </c>
      <c r="G142" s="21">
        <v>0</v>
      </c>
      <c r="H142" s="19">
        <v>0</v>
      </c>
      <c r="I142" s="20">
        <v>0</v>
      </c>
      <c r="J142" s="21">
        <v>0</v>
      </c>
      <c r="K142" s="19">
        <v>0</v>
      </c>
      <c r="L142" s="20">
        <v>0</v>
      </c>
      <c r="M142" s="21">
        <v>0</v>
      </c>
      <c r="N142" s="19">
        <v>0</v>
      </c>
      <c r="O142" s="20">
        <v>0</v>
      </c>
      <c r="P142" s="21">
        <v>0</v>
      </c>
      <c r="Q142" s="19">
        <v>0</v>
      </c>
      <c r="R142" s="20">
        <v>0</v>
      </c>
      <c r="S142" s="21">
        <v>0</v>
      </c>
      <c r="T142" s="19">
        <v>0</v>
      </c>
      <c r="U142" s="20">
        <v>0</v>
      </c>
      <c r="V142" s="21">
        <v>0</v>
      </c>
      <c r="W142" s="47">
        <v>0</v>
      </c>
      <c r="X142" s="20">
        <v>0</v>
      </c>
      <c r="Y142" s="21">
        <v>0</v>
      </c>
    </row>
    <row r="143" spans="1:25" ht="13">
      <c r="A143" s="2" t="s">
        <v>282</v>
      </c>
      <c r="B143" s="2" t="s">
        <v>317</v>
      </c>
      <c r="C143" s="89" t="s">
        <v>297</v>
      </c>
      <c r="D143" s="129" t="s">
        <v>302</v>
      </c>
      <c r="E143" s="19">
        <v>0</v>
      </c>
      <c r="F143" s="20">
        <v>0</v>
      </c>
      <c r="G143" s="21">
        <v>0</v>
      </c>
      <c r="H143" s="19">
        <v>0</v>
      </c>
      <c r="I143" s="20">
        <v>0</v>
      </c>
      <c r="J143" s="21">
        <v>0</v>
      </c>
      <c r="K143" s="19">
        <v>0</v>
      </c>
      <c r="L143" s="20">
        <v>0</v>
      </c>
      <c r="M143" s="21">
        <v>0</v>
      </c>
      <c r="N143" s="19">
        <v>7549.6</v>
      </c>
      <c r="O143" s="20">
        <v>1983.5</v>
      </c>
      <c r="P143" s="21">
        <v>9533.1</v>
      </c>
      <c r="Q143" s="19">
        <v>34698.949999999997</v>
      </c>
      <c r="R143" s="20">
        <v>2849.9</v>
      </c>
      <c r="S143" s="21">
        <v>37548.85</v>
      </c>
      <c r="T143" s="19">
        <v>23316.9</v>
      </c>
      <c r="U143" s="20">
        <v>2780.3</v>
      </c>
      <c r="V143" s="21">
        <v>26097.200000000001</v>
      </c>
      <c r="W143" s="47">
        <v>65565.45</v>
      </c>
      <c r="X143" s="20">
        <v>7613.7</v>
      </c>
      <c r="Y143" s="21">
        <v>73179.149999999994</v>
      </c>
    </row>
    <row r="144" spans="1:25" ht="13">
      <c r="A144" s="2" t="s">
        <v>282</v>
      </c>
      <c r="B144" s="2" t="s">
        <v>318</v>
      </c>
      <c r="C144" s="89" t="s">
        <v>297</v>
      </c>
      <c r="D144" s="129" t="s">
        <v>302</v>
      </c>
      <c r="E144" s="19">
        <v>0</v>
      </c>
      <c r="F144" s="20">
        <v>0</v>
      </c>
      <c r="G144" s="21">
        <v>0</v>
      </c>
      <c r="H144" s="19">
        <v>0</v>
      </c>
      <c r="I144" s="20">
        <v>0</v>
      </c>
      <c r="J144" s="21">
        <v>0</v>
      </c>
      <c r="K144" s="19">
        <v>0</v>
      </c>
      <c r="L144" s="20">
        <v>0</v>
      </c>
      <c r="M144" s="21">
        <v>0</v>
      </c>
      <c r="N144" s="19">
        <v>37348.550000000003</v>
      </c>
      <c r="O144" s="20">
        <v>3238.6</v>
      </c>
      <c r="P144" s="21">
        <v>40587.15</v>
      </c>
      <c r="Q144" s="19">
        <v>40960.199999999997</v>
      </c>
      <c r="R144" s="20">
        <v>1531.9</v>
      </c>
      <c r="S144" s="21">
        <v>42492.1</v>
      </c>
      <c r="T144" s="19">
        <v>30896.7</v>
      </c>
      <c r="U144" s="20">
        <v>2636.4</v>
      </c>
      <c r="V144" s="21">
        <v>33533.1</v>
      </c>
      <c r="W144" s="47">
        <v>109205.45</v>
      </c>
      <c r="X144" s="20">
        <v>7406.9</v>
      </c>
      <c r="Y144" s="21">
        <v>116612.35</v>
      </c>
    </row>
    <row r="145" spans="1:25" ht="13">
      <c r="A145" s="2" t="s">
        <v>282</v>
      </c>
      <c r="B145" s="2" t="s">
        <v>319</v>
      </c>
      <c r="C145" s="89" t="s">
        <v>297</v>
      </c>
      <c r="D145" s="129" t="s">
        <v>302</v>
      </c>
      <c r="E145" s="19">
        <v>0</v>
      </c>
      <c r="F145" s="20">
        <v>0</v>
      </c>
      <c r="G145" s="21">
        <v>0</v>
      </c>
      <c r="H145" s="19">
        <v>0</v>
      </c>
      <c r="I145" s="20">
        <v>0</v>
      </c>
      <c r="J145" s="21">
        <v>0</v>
      </c>
      <c r="K145" s="19">
        <v>0</v>
      </c>
      <c r="L145" s="20">
        <v>0</v>
      </c>
      <c r="M145" s="21">
        <v>0</v>
      </c>
      <c r="N145" s="19">
        <v>16134.35</v>
      </c>
      <c r="O145" s="20">
        <v>1382</v>
      </c>
      <c r="P145" s="21">
        <v>17516.349999999999</v>
      </c>
      <c r="Q145" s="19">
        <v>33248.65</v>
      </c>
      <c r="R145" s="20">
        <v>1790.65</v>
      </c>
      <c r="S145" s="21">
        <v>35039.300000000003</v>
      </c>
      <c r="T145" s="19">
        <v>26920.2</v>
      </c>
      <c r="U145" s="20">
        <v>1792.6</v>
      </c>
      <c r="V145" s="21">
        <v>28712.799999999999</v>
      </c>
      <c r="W145" s="47">
        <v>76303.199999999997</v>
      </c>
      <c r="X145" s="20">
        <v>4965.25</v>
      </c>
      <c r="Y145" s="21">
        <v>81268.45</v>
      </c>
    </row>
    <row r="146" spans="1:25" ht="13">
      <c r="A146" s="2" t="s">
        <v>282</v>
      </c>
      <c r="B146" s="2" t="s">
        <v>148</v>
      </c>
      <c r="C146" s="89" t="s">
        <v>297</v>
      </c>
      <c r="D146" s="129" t="s">
        <v>303</v>
      </c>
      <c r="E146" s="19">
        <v>819.5</v>
      </c>
      <c r="F146" s="20">
        <v>700.45</v>
      </c>
      <c r="G146" s="21">
        <v>1519.95</v>
      </c>
      <c r="H146" s="19">
        <v>1145.8499999999999</v>
      </c>
      <c r="I146" s="20">
        <v>1255.55</v>
      </c>
      <c r="J146" s="21">
        <v>2401.4</v>
      </c>
      <c r="K146" s="19">
        <v>291.95</v>
      </c>
      <c r="L146" s="20">
        <v>777</v>
      </c>
      <c r="M146" s="21">
        <v>1068.95</v>
      </c>
      <c r="N146" s="19">
        <v>1016</v>
      </c>
      <c r="O146" s="20">
        <v>688.15</v>
      </c>
      <c r="P146" s="21">
        <v>1704.15</v>
      </c>
      <c r="Q146" s="19">
        <v>351.65</v>
      </c>
      <c r="R146" s="20">
        <v>938.85</v>
      </c>
      <c r="S146" s="21">
        <v>1290.5</v>
      </c>
      <c r="T146" s="19">
        <v>2526.8000000000002</v>
      </c>
      <c r="U146" s="20">
        <v>2061.9</v>
      </c>
      <c r="V146" s="21">
        <v>4588.7</v>
      </c>
      <c r="W146" s="47">
        <v>6151.75</v>
      </c>
      <c r="X146" s="20">
        <v>6421.9</v>
      </c>
      <c r="Y146" s="21">
        <v>12573.65</v>
      </c>
    </row>
    <row r="147" spans="1:25" ht="13">
      <c r="A147" s="2" t="s">
        <v>282</v>
      </c>
      <c r="B147" s="2" t="s">
        <v>149</v>
      </c>
      <c r="C147" s="89" t="s">
        <v>297</v>
      </c>
      <c r="D147" s="129" t="s">
        <v>303</v>
      </c>
      <c r="E147" s="19">
        <v>476.7</v>
      </c>
      <c r="F147" s="20">
        <v>962.3</v>
      </c>
      <c r="G147" s="21">
        <v>1439</v>
      </c>
      <c r="H147" s="19">
        <v>732.45</v>
      </c>
      <c r="I147" s="20">
        <v>2629.8</v>
      </c>
      <c r="J147" s="21">
        <v>3362.25</v>
      </c>
      <c r="K147" s="19">
        <v>78</v>
      </c>
      <c r="L147" s="20">
        <v>1184.95</v>
      </c>
      <c r="M147" s="21">
        <v>1262.95</v>
      </c>
      <c r="N147" s="19">
        <v>202.65</v>
      </c>
      <c r="O147" s="20">
        <v>1658.75</v>
      </c>
      <c r="P147" s="21">
        <v>1861.4</v>
      </c>
      <c r="Q147" s="19">
        <v>342.6</v>
      </c>
      <c r="R147" s="20">
        <v>1592.7</v>
      </c>
      <c r="S147" s="21">
        <v>1935.3</v>
      </c>
      <c r="T147" s="19">
        <v>2797.95</v>
      </c>
      <c r="U147" s="20">
        <v>4409.5</v>
      </c>
      <c r="V147" s="21">
        <v>7207.45</v>
      </c>
      <c r="W147" s="47">
        <v>4630.3500000000004</v>
      </c>
      <c r="X147" s="20">
        <v>12438</v>
      </c>
      <c r="Y147" s="21">
        <v>17068.349999999999</v>
      </c>
    </row>
    <row r="148" spans="1:25" ht="13">
      <c r="A148" s="2" t="s">
        <v>282</v>
      </c>
      <c r="B148" s="2" t="s">
        <v>150</v>
      </c>
      <c r="C148" s="89" t="s">
        <v>297</v>
      </c>
      <c r="D148" s="129" t="s">
        <v>302</v>
      </c>
      <c r="E148" s="19">
        <v>108.63</v>
      </c>
      <c r="F148" s="20">
        <v>191.52</v>
      </c>
      <c r="G148" s="21">
        <v>300.14999999999998</v>
      </c>
      <c r="H148" s="19">
        <v>1127.3399999999999</v>
      </c>
      <c r="I148" s="20">
        <v>807.57</v>
      </c>
      <c r="J148" s="21">
        <v>1934.91</v>
      </c>
      <c r="K148" s="19">
        <v>1609.02</v>
      </c>
      <c r="L148" s="20">
        <v>984.87</v>
      </c>
      <c r="M148" s="21">
        <v>2593.89</v>
      </c>
      <c r="N148" s="19">
        <v>57.78</v>
      </c>
      <c r="O148" s="20">
        <v>43.11</v>
      </c>
      <c r="P148" s="21">
        <v>100.89</v>
      </c>
      <c r="Q148" s="19">
        <v>574.83000000000004</v>
      </c>
      <c r="R148" s="20">
        <v>618.66</v>
      </c>
      <c r="S148" s="21">
        <v>1193.49</v>
      </c>
      <c r="T148" s="19">
        <v>806.13</v>
      </c>
      <c r="U148" s="20">
        <v>108.81</v>
      </c>
      <c r="V148" s="21">
        <v>914.94</v>
      </c>
      <c r="W148" s="47">
        <v>4283.7299999999996</v>
      </c>
      <c r="X148" s="20">
        <v>2754.54</v>
      </c>
      <c r="Y148" s="21">
        <v>7038.27</v>
      </c>
    </row>
    <row r="149" spans="1:25" ht="13">
      <c r="A149" s="2" t="s">
        <v>282</v>
      </c>
      <c r="B149" s="2" t="s">
        <v>151</v>
      </c>
      <c r="C149" s="89" t="s">
        <v>297</v>
      </c>
      <c r="D149" s="129" t="s">
        <v>302</v>
      </c>
      <c r="E149" s="19">
        <v>1510.02</v>
      </c>
      <c r="F149" s="20">
        <v>0.36</v>
      </c>
      <c r="G149" s="21">
        <v>1510.38</v>
      </c>
      <c r="H149" s="19">
        <v>8374.0499999999993</v>
      </c>
      <c r="I149" s="20">
        <v>35.549999999999997</v>
      </c>
      <c r="J149" s="21">
        <v>8409.6</v>
      </c>
      <c r="K149" s="19">
        <v>14210.19</v>
      </c>
      <c r="L149" s="20">
        <v>105.39</v>
      </c>
      <c r="M149" s="21">
        <v>14315.58</v>
      </c>
      <c r="N149" s="19">
        <v>0.09</v>
      </c>
      <c r="O149" s="20">
        <v>175.32</v>
      </c>
      <c r="P149" s="21">
        <v>175.41</v>
      </c>
      <c r="Q149" s="19">
        <v>982.8</v>
      </c>
      <c r="R149" s="20">
        <v>1457.73</v>
      </c>
      <c r="S149" s="21">
        <v>2440.5300000000002</v>
      </c>
      <c r="T149" s="19">
        <v>290.16000000000003</v>
      </c>
      <c r="U149" s="20">
        <v>0</v>
      </c>
      <c r="V149" s="21">
        <v>290.16000000000003</v>
      </c>
      <c r="W149" s="47">
        <v>25367.31</v>
      </c>
      <c r="X149" s="20">
        <v>1774.35</v>
      </c>
      <c r="Y149" s="21">
        <v>27141.66</v>
      </c>
    </row>
    <row r="150" spans="1:25" ht="13">
      <c r="A150" s="2" t="s">
        <v>282</v>
      </c>
      <c r="B150" s="2" t="s">
        <v>152</v>
      </c>
      <c r="C150" s="89" t="s">
        <v>297</v>
      </c>
      <c r="D150" s="129" t="s">
        <v>302</v>
      </c>
      <c r="E150" s="19">
        <v>151.74</v>
      </c>
      <c r="F150" s="20">
        <v>567.63</v>
      </c>
      <c r="G150" s="21">
        <v>719.37</v>
      </c>
      <c r="H150" s="19">
        <v>986.85</v>
      </c>
      <c r="I150" s="20">
        <v>1145.3399999999999</v>
      </c>
      <c r="J150" s="21">
        <v>2132.19</v>
      </c>
      <c r="K150" s="19">
        <v>936.09</v>
      </c>
      <c r="L150" s="20">
        <v>1869.75</v>
      </c>
      <c r="M150" s="21">
        <v>2805.84</v>
      </c>
      <c r="N150" s="19">
        <v>77.31</v>
      </c>
      <c r="O150" s="20">
        <v>22.05</v>
      </c>
      <c r="P150" s="21">
        <v>99.36</v>
      </c>
      <c r="Q150" s="19">
        <v>1040.4000000000001</v>
      </c>
      <c r="R150" s="20">
        <v>735.39</v>
      </c>
      <c r="S150" s="21">
        <v>1775.79</v>
      </c>
      <c r="T150" s="19">
        <v>799.02</v>
      </c>
      <c r="U150" s="20">
        <v>33.03</v>
      </c>
      <c r="V150" s="21">
        <v>832.05</v>
      </c>
      <c r="W150" s="47">
        <v>3991.41</v>
      </c>
      <c r="X150" s="20">
        <v>4373.1899999999996</v>
      </c>
      <c r="Y150" s="21">
        <v>8364.6</v>
      </c>
    </row>
    <row r="151" spans="1:25" ht="13">
      <c r="A151" s="2" t="s">
        <v>282</v>
      </c>
      <c r="B151" s="2" t="s">
        <v>153</v>
      </c>
      <c r="C151" s="89" t="s">
        <v>297</v>
      </c>
      <c r="D151" s="129" t="s">
        <v>302</v>
      </c>
      <c r="E151" s="19">
        <v>498.87</v>
      </c>
      <c r="F151" s="20">
        <v>693.45</v>
      </c>
      <c r="G151" s="21">
        <v>1192.32</v>
      </c>
      <c r="H151" s="19">
        <v>1362.87</v>
      </c>
      <c r="I151" s="20">
        <v>1749.87</v>
      </c>
      <c r="J151" s="21">
        <v>3112.74</v>
      </c>
      <c r="K151" s="19">
        <v>1418.31</v>
      </c>
      <c r="L151" s="20">
        <v>1581.84</v>
      </c>
      <c r="M151" s="21">
        <v>3000.15</v>
      </c>
      <c r="N151" s="19">
        <v>208.62</v>
      </c>
      <c r="O151" s="20">
        <v>64.349999999999994</v>
      </c>
      <c r="P151" s="21">
        <v>272.97000000000003</v>
      </c>
      <c r="Q151" s="19">
        <v>625.32000000000005</v>
      </c>
      <c r="R151" s="20">
        <v>661.41</v>
      </c>
      <c r="S151" s="21">
        <v>1286.73</v>
      </c>
      <c r="T151" s="19">
        <v>153</v>
      </c>
      <c r="U151" s="20">
        <v>88.2</v>
      </c>
      <c r="V151" s="21">
        <v>241.2</v>
      </c>
      <c r="W151" s="47">
        <v>4266.99</v>
      </c>
      <c r="X151" s="20">
        <v>4839.12</v>
      </c>
      <c r="Y151" s="21">
        <v>9106.11</v>
      </c>
    </row>
    <row r="152" spans="1:25" ht="13">
      <c r="A152" s="2" t="s">
        <v>282</v>
      </c>
      <c r="B152" s="2" t="s">
        <v>154</v>
      </c>
      <c r="C152" s="89" t="s">
        <v>297</v>
      </c>
      <c r="D152" s="129" t="s">
        <v>298</v>
      </c>
      <c r="E152" s="19">
        <v>9863.5499999999993</v>
      </c>
      <c r="F152" s="20">
        <v>1685.25</v>
      </c>
      <c r="G152" s="21">
        <v>11548.8</v>
      </c>
      <c r="H152" s="19">
        <v>19099.62</v>
      </c>
      <c r="I152" s="20">
        <v>2338.4699999999998</v>
      </c>
      <c r="J152" s="21">
        <v>21438.09</v>
      </c>
      <c r="K152" s="19">
        <v>22610.52</v>
      </c>
      <c r="L152" s="20">
        <v>2486.16</v>
      </c>
      <c r="M152" s="21">
        <v>25096.68</v>
      </c>
      <c r="N152" s="19">
        <v>14621.22</v>
      </c>
      <c r="O152" s="20">
        <v>2435.2199999999998</v>
      </c>
      <c r="P152" s="21">
        <v>17056.439999999999</v>
      </c>
      <c r="Q152" s="19">
        <v>5577.93</v>
      </c>
      <c r="R152" s="20">
        <v>1179.27</v>
      </c>
      <c r="S152" s="21">
        <v>6757.2</v>
      </c>
      <c r="T152" s="19">
        <v>6019.02</v>
      </c>
      <c r="U152" s="20">
        <v>3404.07</v>
      </c>
      <c r="V152" s="21">
        <v>9423.09</v>
      </c>
      <c r="W152" s="47">
        <v>77791.86</v>
      </c>
      <c r="X152" s="20">
        <v>13528.44</v>
      </c>
      <c r="Y152" s="21">
        <v>91320.3</v>
      </c>
    </row>
    <row r="153" spans="1:25" ht="13">
      <c r="A153" s="2" t="s">
        <v>282</v>
      </c>
      <c r="B153" s="2" t="s">
        <v>155</v>
      </c>
      <c r="C153" s="89" t="s">
        <v>297</v>
      </c>
      <c r="D153" s="129" t="s">
        <v>298</v>
      </c>
      <c r="E153" s="19">
        <v>12268.8</v>
      </c>
      <c r="F153" s="20">
        <v>2899.71</v>
      </c>
      <c r="G153" s="21">
        <v>15168.51</v>
      </c>
      <c r="H153" s="19">
        <v>16770.96</v>
      </c>
      <c r="I153" s="20">
        <v>2291.31</v>
      </c>
      <c r="J153" s="21">
        <v>19062.27</v>
      </c>
      <c r="K153" s="19">
        <v>20485.169999999998</v>
      </c>
      <c r="L153" s="20">
        <v>3051.72</v>
      </c>
      <c r="M153" s="21">
        <v>23536.89</v>
      </c>
      <c r="N153" s="19">
        <v>18226.98</v>
      </c>
      <c r="O153" s="20">
        <v>4161.96</v>
      </c>
      <c r="P153" s="21">
        <v>22388.94</v>
      </c>
      <c r="Q153" s="19">
        <v>10591.29</v>
      </c>
      <c r="R153" s="20">
        <v>2614.23</v>
      </c>
      <c r="S153" s="21">
        <v>13205.52</v>
      </c>
      <c r="T153" s="19">
        <v>6955.02</v>
      </c>
      <c r="U153" s="20">
        <v>3306.24</v>
      </c>
      <c r="V153" s="21">
        <v>10261.26</v>
      </c>
      <c r="W153" s="47">
        <v>85298.22</v>
      </c>
      <c r="X153" s="20">
        <v>18325.169999999998</v>
      </c>
      <c r="Y153" s="21">
        <v>103623.39</v>
      </c>
    </row>
    <row r="154" spans="1:25" ht="13">
      <c r="A154" s="2" t="s">
        <v>282</v>
      </c>
      <c r="B154" s="2" t="s">
        <v>156</v>
      </c>
      <c r="C154" s="89" t="s">
        <v>297</v>
      </c>
      <c r="D154" s="129" t="s">
        <v>298</v>
      </c>
      <c r="E154" s="19">
        <v>10547.19</v>
      </c>
      <c r="F154" s="20">
        <v>2179.44</v>
      </c>
      <c r="G154" s="21">
        <v>12726.63</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10547.19</v>
      </c>
      <c r="X154" s="20">
        <v>2179.44</v>
      </c>
      <c r="Y154" s="21">
        <v>12726.63</v>
      </c>
    </row>
    <row r="155" spans="1:25" ht="13">
      <c r="A155" s="2" t="s">
        <v>282</v>
      </c>
      <c r="B155" s="2" t="s">
        <v>157</v>
      </c>
      <c r="C155" s="89" t="s">
        <v>297</v>
      </c>
      <c r="D155" s="129" t="s">
        <v>298</v>
      </c>
      <c r="E155" s="19">
        <v>6448.14</v>
      </c>
      <c r="F155" s="20">
        <v>1704.96</v>
      </c>
      <c r="G155" s="21">
        <v>8153.1</v>
      </c>
      <c r="H155" s="19">
        <v>14029.56</v>
      </c>
      <c r="I155" s="20">
        <v>2054.79</v>
      </c>
      <c r="J155" s="21">
        <v>16084.35</v>
      </c>
      <c r="K155" s="19">
        <v>17751.330000000002</v>
      </c>
      <c r="L155" s="20">
        <v>2792.97</v>
      </c>
      <c r="M155" s="21">
        <v>20544.3</v>
      </c>
      <c r="N155" s="19">
        <v>8458.11</v>
      </c>
      <c r="O155" s="20">
        <v>1536.75</v>
      </c>
      <c r="P155" s="21">
        <v>9994.86</v>
      </c>
      <c r="Q155" s="19">
        <v>7347.42</v>
      </c>
      <c r="R155" s="20">
        <v>3114.27</v>
      </c>
      <c r="S155" s="21">
        <v>10461.69</v>
      </c>
      <c r="T155" s="19">
        <v>6298.2</v>
      </c>
      <c r="U155" s="20">
        <v>3665.97</v>
      </c>
      <c r="V155" s="21">
        <v>9964.17</v>
      </c>
      <c r="W155" s="47">
        <v>60332.76</v>
      </c>
      <c r="X155" s="20">
        <v>14869.71</v>
      </c>
      <c r="Y155" s="21">
        <v>75202.47</v>
      </c>
    </row>
    <row r="156" spans="1:25" ht="13">
      <c r="A156" s="2" t="s">
        <v>282</v>
      </c>
      <c r="B156" s="2" t="s">
        <v>158</v>
      </c>
      <c r="C156" s="89" t="s">
        <v>297</v>
      </c>
      <c r="D156" s="129" t="s">
        <v>302</v>
      </c>
      <c r="E156" s="19">
        <v>475.68</v>
      </c>
      <c r="F156" s="20">
        <v>2.4700000000000002</v>
      </c>
      <c r="G156" s="21">
        <v>478.15</v>
      </c>
      <c r="H156" s="19">
        <v>0</v>
      </c>
      <c r="I156" s="20">
        <v>27.36</v>
      </c>
      <c r="J156" s="21">
        <v>27.36</v>
      </c>
      <c r="K156" s="19">
        <v>0</v>
      </c>
      <c r="L156" s="20">
        <v>0</v>
      </c>
      <c r="M156" s="21">
        <v>0</v>
      </c>
      <c r="N156" s="19">
        <v>0.05</v>
      </c>
      <c r="O156" s="20">
        <v>1.52</v>
      </c>
      <c r="P156" s="21">
        <v>1.57</v>
      </c>
      <c r="Q156" s="19">
        <v>0</v>
      </c>
      <c r="R156" s="20">
        <v>0</v>
      </c>
      <c r="S156" s="21">
        <v>0</v>
      </c>
      <c r="T156" s="19">
        <v>58.07</v>
      </c>
      <c r="U156" s="20">
        <v>41.26</v>
      </c>
      <c r="V156" s="21">
        <v>99.33</v>
      </c>
      <c r="W156" s="47">
        <v>533.79999999999995</v>
      </c>
      <c r="X156" s="20">
        <v>72.61</v>
      </c>
      <c r="Y156" s="21">
        <v>606.41</v>
      </c>
    </row>
    <row r="157" spans="1:25" ht="13">
      <c r="A157" s="2" t="s">
        <v>282</v>
      </c>
      <c r="B157" s="2" t="s">
        <v>159</v>
      </c>
      <c r="C157" s="89" t="s">
        <v>297</v>
      </c>
      <c r="D157" s="129" t="s">
        <v>302</v>
      </c>
      <c r="E157" s="19">
        <v>415.9</v>
      </c>
      <c r="F157" s="20">
        <v>0.2</v>
      </c>
      <c r="G157" s="21">
        <v>416.1</v>
      </c>
      <c r="H157" s="19">
        <v>0.8</v>
      </c>
      <c r="I157" s="20">
        <v>1.43</v>
      </c>
      <c r="J157" s="21">
        <v>2.23</v>
      </c>
      <c r="K157" s="19">
        <v>0</v>
      </c>
      <c r="L157" s="20">
        <v>0</v>
      </c>
      <c r="M157" s="21">
        <v>0</v>
      </c>
      <c r="N157" s="19">
        <v>159.56</v>
      </c>
      <c r="O157" s="20">
        <v>4.09</v>
      </c>
      <c r="P157" s="21">
        <v>163.65</v>
      </c>
      <c r="Q157" s="19">
        <v>0</v>
      </c>
      <c r="R157" s="20">
        <v>0</v>
      </c>
      <c r="S157" s="21">
        <v>0</v>
      </c>
      <c r="T157" s="19">
        <v>77.33</v>
      </c>
      <c r="U157" s="20">
        <v>1.73</v>
      </c>
      <c r="V157" s="21">
        <v>79.06</v>
      </c>
      <c r="W157" s="47">
        <v>653.59</v>
      </c>
      <c r="X157" s="20">
        <v>7.45</v>
      </c>
      <c r="Y157" s="21">
        <v>661.04</v>
      </c>
    </row>
    <row r="158" spans="1:25" ht="13">
      <c r="A158" s="2" t="s">
        <v>283</v>
      </c>
      <c r="B158" s="2" t="s">
        <v>160</v>
      </c>
      <c r="C158" s="89" t="s">
        <v>297</v>
      </c>
      <c r="D158" s="129" t="s">
        <v>303</v>
      </c>
      <c r="E158" s="19">
        <v>0</v>
      </c>
      <c r="F158" s="20">
        <v>0</v>
      </c>
      <c r="G158" s="21">
        <v>0</v>
      </c>
      <c r="H158" s="19">
        <v>11.85</v>
      </c>
      <c r="I158" s="20">
        <v>8.91</v>
      </c>
      <c r="J158" s="21">
        <v>20.76</v>
      </c>
      <c r="K158" s="19">
        <v>5.24</v>
      </c>
      <c r="L158" s="20">
        <v>0.06</v>
      </c>
      <c r="M158" s="21">
        <v>5.3</v>
      </c>
      <c r="N158" s="19">
        <v>11.36</v>
      </c>
      <c r="O158" s="20">
        <v>0</v>
      </c>
      <c r="P158" s="21">
        <v>11.36</v>
      </c>
      <c r="Q158" s="19">
        <v>333.98</v>
      </c>
      <c r="R158" s="20">
        <v>10.31</v>
      </c>
      <c r="S158" s="21">
        <v>344.29</v>
      </c>
      <c r="T158" s="19">
        <v>533.84</v>
      </c>
      <c r="U158" s="20">
        <v>19.02</v>
      </c>
      <c r="V158" s="21">
        <v>552.86</v>
      </c>
      <c r="W158" s="47">
        <v>896.27</v>
      </c>
      <c r="X158" s="20">
        <v>38.299999999999997</v>
      </c>
      <c r="Y158" s="21">
        <v>934.57</v>
      </c>
    </row>
    <row r="159" spans="1:25" ht="13">
      <c r="A159" s="2" t="s">
        <v>284</v>
      </c>
      <c r="B159" s="2" t="s">
        <v>161</v>
      </c>
      <c r="C159" s="89" t="s">
        <v>297</v>
      </c>
      <c r="D159" s="129" t="s">
        <v>303</v>
      </c>
      <c r="E159" s="19">
        <v>22293.9</v>
      </c>
      <c r="F159" s="20">
        <v>3654.45</v>
      </c>
      <c r="G159" s="21">
        <v>25948.35</v>
      </c>
      <c r="H159" s="19">
        <v>22331.57</v>
      </c>
      <c r="I159" s="20">
        <v>2567.0300000000002</v>
      </c>
      <c r="J159" s="21">
        <v>24898.6</v>
      </c>
      <c r="K159" s="19">
        <v>23916.06</v>
      </c>
      <c r="L159" s="20">
        <v>2128.5500000000002</v>
      </c>
      <c r="M159" s="21">
        <v>26044.61</v>
      </c>
      <c r="N159" s="19">
        <v>31341.87</v>
      </c>
      <c r="O159" s="20">
        <v>2854.04</v>
      </c>
      <c r="P159" s="21">
        <v>34195.910000000003</v>
      </c>
      <c r="Q159" s="19">
        <v>30502.98</v>
      </c>
      <c r="R159" s="20">
        <v>4056.62</v>
      </c>
      <c r="S159" s="21">
        <v>34559.599999999999</v>
      </c>
      <c r="T159" s="19">
        <v>16103.21</v>
      </c>
      <c r="U159" s="20">
        <v>5341.68</v>
      </c>
      <c r="V159" s="21">
        <v>21444.89</v>
      </c>
      <c r="W159" s="47">
        <v>146489.59</v>
      </c>
      <c r="X159" s="20">
        <v>20602.37</v>
      </c>
      <c r="Y159" s="21">
        <v>167091.96</v>
      </c>
    </row>
    <row r="160" spans="1:25" ht="13">
      <c r="A160" s="2" t="s">
        <v>285</v>
      </c>
      <c r="B160" s="2" t="s">
        <v>162</v>
      </c>
      <c r="C160" s="89" t="s">
        <v>297</v>
      </c>
      <c r="D160" s="129" t="s">
        <v>298</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row>
    <row r="161" spans="1:25" ht="13">
      <c r="A161" s="2" t="s">
        <v>285</v>
      </c>
      <c r="B161" s="2" t="s">
        <v>163</v>
      </c>
      <c r="C161" s="89" t="s">
        <v>297</v>
      </c>
      <c r="D161" s="129" t="s">
        <v>298</v>
      </c>
      <c r="E161" s="19">
        <v>2169.1</v>
      </c>
      <c r="F161" s="20">
        <v>2633.4</v>
      </c>
      <c r="G161" s="21">
        <v>4802.5</v>
      </c>
      <c r="H161" s="19">
        <v>1351.35</v>
      </c>
      <c r="I161" s="20">
        <v>2906.25</v>
      </c>
      <c r="J161" s="21">
        <v>4257.6000000000004</v>
      </c>
      <c r="K161" s="19">
        <v>4254.8</v>
      </c>
      <c r="L161" s="20">
        <v>3145.8</v>
      </c>
      <c r="M161" s="21">
        <v>7400.6</v>
      </c>
      <c r="N161" s="19">
        <v>2380.65</v>
      </c>
      <c r="O161" s="20">
        <v>3903.3</v>
      </c>
      <c r="P161" s="21">
        <v>6283.95</v>
      </c>
      <c r="Q161" s="19">
        <v>1919.95</v>
      </c>
      <c r="R161" s="20">
        <v>3432.65</v>
      </c>
      <c r="S161" s="21">
        <v>5352.6</v>
      </c>
      <c r="T161" s="19">
        <v>2574</v>
      </c>
      <c r="U161" s="20">
        <v>3678.5</v>
      </c>
      <c r="V161" s="21">
        <v>6252.5</v>
      </c>
      <c r="W161" s="47">
        <v>14649.85</v>
      </c>
      <c r="X161" s="20">
        <v>19699.900000000001</v>
      </c>
      <c r="Y161" s="21">
        <v>34349.75</v>
      </c>
    </row>
    <row r="162" spans="1:25" ht="13">
      <c r="A162" s="2" t="s">
        <v>285</v>
      </c>
      <c r="B162" s="2" t="s">
        <v>164</v>
      </c>
      <c r="C162" s="89" t="s">
        <v>297</v>
      </c>
      <c r="D162" s="129" t="s">
        <v>298</v>
      </c>
      <c r="E162" s="19">
        <v>0</v>
      </c>
      <c r="F162" s="20">
        <v>0</v>
      </c>
      <c r="G162" s="21">
        <v>0</v>
      </c>
      <c r="H162" s="19">
        <v>0</v>
      </c>
      <c r="I162" s="20">
        <v>0</v>
      </c>
      <c r="J162" s="21">
        <v>0</v>
      </c>
      <c r="K162" s="19">
        <v>0</v>
      </c>
      <c r="L162" s="20">
        <v>0</v>
      </c>
      <c r="M162" s="21">
        <v>0</v>
      </c>
      <c r="N162" s="19">
        <v>0</v>
      </c>
      <c r="O162" s="20">
        <v>0</v>
      </c>
      <c r="P162" s="21">
        <v>0</v>
      </c>
      <c r="Q162" s="19">
        <v>0</v>
      </c>
      <c r="R162" s="20">
        <v>5.84</v>
      </c>
      <c r="S162" s="21">
        <v>5.84</v>
      </c>
      <c r="T162" s="19">
        <v>0</v>
      </c>
      <c r="U162" s="20">
        <v>2.6</v>
      </c>
      <c r="V162" s="21">
        <v>2.6</v>
      </c>
      <c r="W162" s="47">
        <v>0</v>
      </c>
      <c r="X162" s="20">
        <v>8.44</v>
      </c>
      <c r="Y162" s="21">
        <v>8.44</v>
      </c>
    </row>
    <row r="163" spans="1:25" ht="13">
      <c r="A163" s="2" t="s">
        <v>285</v>
      </c>
      <c r="B163" s="2" t="s">
        <v>165</v>
      </c>
      <c r="C163" s="89" t="s">
        <v>297</v>
      </c>
      <c r="D163" s="129" t="s">
        <v>298</v>
      </c>
      <c r="E163" s="19">
        <v>2263</v>
      </c>
      <c r="F163" s="20">
        <v>1976.45</v>
      </c>
      <c r="G163" s="21">
        <v>4239.45</v>
      </c>
      <c r="H163" s="19">
        <v>2998.75</v>
      </c>
      <c r="I163" s="20">
        <v>3484.7</v>
      </c>
      <c r="J163" s="21">
        <v>6483.45</v>
      </c>
      <c r="K163" s="19">
        <v>4863.5</v>
      </c>
      <c r="L163" s="20">
        <v>3849.15</v>
      </c>
      <c r="M163" s="21">
        <v>8712.65</v>
      </c>
      <c r="N163" s="19">
        <v>5122.5</v>
      </c>
      <c r="O163" s="20">
        <v>4569.5</v>
      </c>
      <c r="P163" s="21">
        <v>9692</v>
      </c>
      <c r="Q163" s="19">
        <v>2307.85</v>
      </c>
      <c r="R163" s="20">
        <v>3393.94</v>
      </c>
      <c r="S163" s="21">
        <v>5701.79</v>
      </c>
      <c r="T163" s="19">
        <v>1497.15</v>
      </c>
      <c r="U163" s="20">
        <v>5030.5</v>
      </c>
      <c r="V163" s="21">
        <v>6527.65</v>
      </c>
      <c r="W163" s="47">
        <v>19052.75</v>
      </c>
      <c r="X163" s="20">
        <v>22304.240000000002</v>
      </c>
      <c r="Y163" s="21">
        <v>41356.99</v>
      </c>
    </row>
    <row r="164" spans="1:25" ht="13">
      <c r="A164" s="2" t="s">
        <v>286</v>
      </c>
      <c r="B164" s="2" t="s">
        <v>166</v>
      </c>
      <c r="C164" s="89" t="s">
        <v>297</v>
      </c>
      <c r="D164" s="129" t="s">
        <v>303</v>
      </c>
      <c r="E164" s="19">
        <v>9051.7000000000007</v>
      </c>
      <c r="F164" s="20">
        <v>20.2</v>
      </c>
      <c r="G164" s="21">
        <v>9071.9</v>
      </c>
      <c r="H164" s="19">
        <v>5504.3</v>
      </c>
      <c r="I164" s="20">
        <v>135.91999999999999</v>
      </c>
      <c r="J164" s="21">
        <v>5640.22</v>
      </c>
      <c r="K164" s="19">
        <v>9220.5499999999993</v>
      </c>
      <c r="L164" s="20">
        <v>440.92</v>
      </c>
      <c r="M164" s="21">
        <v>9661.4699999999993</v>
      </c>
      <c r="N164" s="19">
        <v>9607.4500000000007</v>
      </c>
      <c r="O164" s="20">
        <v>313.17</v>
      </c>
      <c r="P164" s="21">
        <v>9920.6200000000008</v>
      </c>
      <c r="Q164" s="19">
        <v>6089.3</v>
      </c>
      <c r="R164" s="20">
        <v>2014.01</v>
      </c>
      <c r="S164" s="21">
        <v>8103.31</v>
      </c>
      <c r="T164" s="19">
        <v>7082</v>
      </c>
      <c r="U164" s="20">
        <v>1085.33</v>
      </c>
      <c r="V164" s="21">
        <v>8167.33</v>
      </c>
      <c r="W164" s="47">
        <v>46555.3</v>
      </c>
      <c r="X164" s="20">
        <v>4009.55</v>
      </c>
      <c r="Y164" s="21">
        <v>50564.85</v>
      </c>
    </row>
    <row r="165" spans="1:25" ht="13">
      <c r="A165" s="2" t="s">
        <v>286</v>
      </c>
      <c r="B165" s="2" t="s">
        <v>167</v>
      </c>
      <c r="C165" s="89" t="s">
        <v>297</v>
      </c>
      <c r="D165" s="129" t="s">
        <v>303</v>
      </c>
      <c r="E165" s="19">
        <v>5210.25</v>
      </c>
      <c r="F165" s="20">
        <v>4510.3500000000004</v>
      </c>
      <c r="G165" s="21">
        <v>9720.6</v>
      </c>
      <c r="H165" s="19">
        <v>8795.15</v>
      </c>
      <c r="I165" s="20">
        <v>2883.95</v>
      </c>
      <c r="J165" s="21">
        <v>11679.1</v>
      </c>
      <c r="K165" s="19">
        <v>11548.1</v>
      </c>
      <c r="L165" s="20">
        <v>2509.6</v>
      </c>
      <c r="M165" s="21">
        <v>14057.7</v>
      </c>
      <c r="N165" s="19">
        <v>10588.45</v>
      </c>
      <c r="O165" s="20">
        <v>2959.6</v>
      </c>
      <c r="P165" s="21">
        <v>13548.05</v>
      </c>
      <c r="Q165" s="19">
        <v>9118.25</v>
      </c>
      <c r="R165" s="20">
        <v>4053.4</v>
      </c>
      <c r="S165" s="21">
        <v>13171.65</v>
      </c>
      <c r="T165" s="19">
        <v>6294.2</v>
      </c>
      <c r="U165" s="20">
        <v>4927</v>
      </c>
      <c r="V165" s="21">
        <v>11221.2</v>
      </c>
      <c r="W165" s="47">
        <v>51554.400000000001</v>
      </c>
      <c r="X165" s="20">
        <v>21843.9</v>
      </c>
      <c r="Y165" s="21">
        <v>73398.3</v>
      </c>
    </row>
    <row r="166" spans="1:25" ht="13">
      <c r="A166" s="2" t="s">
        <v>286</v>
      </c>
      <c r="B166" s="2" t="s">
        <v>168</v>
      </c>
      <c r="C166" s="89" t="s">
        <v>297</v>
      </c>
      <c r="D166" s="129" t="s">
        <v>303</v>
      </c>
      <c r="E166" s="19">
        <v>6914.65</v>
      </c>
      <c r="F166" s="20">
        <v>224.4</v>
      </c>
      <c r="G166" s="21">
        <v>7139.05</v>
      </c>
      <c r="H166" s="19">
        <v>8461.4500000000007</v>
      </c>
      <c r="I166" s="20">
        <v>210.78</v>
      </c>
      <c r="J166" s="21">
        <v>8672.23</v>
      </c>
      <c r="K166" s="19">
        <v>11003.4</v>
      </c>
      <c r="L166" s="20">
        <v>285.31</v>
      </c>
      <c r="M166" s="21">
        <v>11288.71</v>
      </c>
      <c r="N166" s="19">
        <v>9161.75</v>
      </c>
      <c r="O166" s="20">
        <v>848.96</v>
      </c>
      <c r="P166" s="21">
        <v>10010.709999999999</v>
      </c>
      <c r="Q166" s="19">
        <v>7717.3</v>
      </c>
      <c r="R166" s="20">
        <v>374.94</v>
      </c>
      <c r="S166" s="21">
        <v>8092.24</v>
      </c>
      <c r="T166" s="19">
        <v>3527.5</v>
      </c>
      <c r="U166" s="20">
        <v>1227.75</v>
      </c>
      <c r="V166" s="21">
        <v>4755.25</v>
      </c>
      <c r="W166" s="47">
        <v>46786.05</v>
      </c>
      <c r="X166" s="20">
        <v>3172.14</v>
      </c>
      <c r="Y166" s="21">
        <v>49958.19</v>
      </c>
    </row>
    <row r="167" spans="1:25" ht="13">
      <c r="A167" s="2" t="s">
        <v>287</v>
      </c>
      <c r="B167" s="2" t="s">
        <v>169</v>
      </c>
      <c r="C167" s="89" t="s">
        <v>297</v>
      </c>
      <c r="D167" s="129" t="s">
        <v>302</v>
      </c>
      <c r="E167" s="19">
        <v>1968.6</v>
      </c>
      <c r="F167" s="20">
        <v>1751.6</v>
      </c>
      <c r="G167" s="21">
        <v>3720.2</v>
      </c>
      <c r="H167" s="19">
        <v>1003.25</v>
      </c>
      <c r="I167" s="20">
        <v>601.79999999999995</v>
      </c>
      <c r="J167" s="21">
        <v>1605.05</v>
      </c>
      <c r="K167" s="19">
        <v>5383.95</v>
      </c>
      <c r="L167" s="20">
        <v>1259.3</v>
      </c>
      <c r="M167" s="21">
        <v>6643.25</v>
      </c>
      <c r="N167" s="19">
        <v>4763.95</v>
      </c>
      <c r="O167" s="20">
        <v>2554.6</v>
      </c>
      <c r="P167" s="21">
        <v>7318.55</v>
      </c>
      <c r="Q167" s="19">
        <v>4952</v>
      </c>
      <c r="R167" s="20">
        <v>1463.9</v>
      </c>
      <c r="S167" s="21">
        <v>6415.9</v>
      </c>
      <c r="T167" s="19">
        <v>3550.2</v>
      </c>
      <c r="U167" s="20">
        <v>4371.7</v>
      </c>
      <c r="V167" s="21">
        <v>7921.9</v>
      </c>
      <c r="W167" s="47">
        <v>21621.95</v>
      </c>
      <c r="X167" s="20">
        <v>12002.9</v>
      </c>
      <c r="Y167" s="21">
        <v>33624.85</v>
      </c>
    </row>
    <row r="168" spans="1:25" ht="13">
      <c r="A168" s="2" t="s">
        <v>288</v>
      </c>
      <c r="B168" s="2" t="s">
        <v>170</v>
      </c>
      <c r="C168" s="89" t="s">
        <v>297</v>
      </c>
      <c r="D168" s="129" t="s">
        <v>302</v>
      </c>
      <c r="E168" s="19">
        <v>39290</v>
      </c>
      <c r="F168" s="20">
        <v>4261.68</v>
      </c>
      <c r="G168" s="21">
        <v>43551.68</v>
      </c>
      <c r="H168" s="19">
        <v>9516.02</v>
      </c>
      <c r="I168" s="20">
        <v>3885.44</v>
      </c>
      <c r="J168" s="21">
        <v>13401.46</v>
      </c>
      <c r="K168" s="19">
        <v>9396.68</v>
      </c>
      <c r="L168" s="20">
        <v>2922.75</v>
      </c>
      <c r="M168" s="21">
        <v>12319.43</v>
      </c>
      <c r="N168" s="19">
        <v>0</v>
      </c>
      <c r="O168" s="20">
        <v>0</v>
      </c>
      <c r="P168" s="21">
        <v>0</v>
      </c>
      <c r="Q168" s="19">
        <v>2434.59</v>
      </c>
      <c r="R168" s="20">
        <v>696.2</v>
      </c>
      <c r="S168" s="21">
        <v>3130.79</v>
      </c>
      <c r="T168" s="19">
        <v>20016.990000000002</v>
      </c>
      <c r="U168" s="20">
        <v>5016.6000000000004</v>
      </c>
      <c r="V168" s="21">
        <v>25033.59</v>
      </c>
      <c r="W168" s="47">
        <v>80654.28</v>
      </c>
      <c r="X168" s="20">
        <v>16782.669999999998</v>
      </c>
      <c r="Y168" s="21">
        <v>97436.95</v>
      </c>
    </row>
    <row r="169" spans="1:25" ht="13">
      <c r="A169" s="2" t="s">
        <v>288</v>
      </c>
      <c r="B169" s="2" t="s">
        <v>171</v>
      </c>
      <c r="C169" s="89" t="s">
        <v>297</v>
      </c>
      <c r="D169" s="129" t="s">
        <v>302</v>
      </c>
      <c r="E169" s="19">
        <v>15074.67</v>
      </c>
      <c r="F169" s="20">
        <v>1193.6600000000001</v>
      </c>
      <c r="G169" s="21">
        <v>16268.33</v>
      </c>
      <c r="H169" s="19">
        <v>8792.99</v>
      </c>
      <c r="I169" s="20">
        <v>1394.75</v>
      </c>
      <c r="J169" s="21">
        <v>10187.74</v>
      </c>
      <c r="K169" s="19">
        <v>9397.1</v>
      </c>
      <c r="L169" s="20">
        <v>618.32000000000005</v>
      </c>
      <c r="M169" s="21">
        <v>10015.42</v>
      </c>
      <c r="N169" s="19">
        <v>12637.65</v>
      </c>
      <c r="O169" s="20">
        <v>2317.31</v>
      </c>
      <c r="P169" s="21">
        <v>14954.96</v>
      </c>
      <c r="Q169" s="19">
        <v>13983.38</v>
      </c>
      <c r="R169" s="20">
        <v>2109.67</v>
      </c>
      <c r="S169" s="21">
        <v>16093.05</v>
      </c>
      <c r="T169" s="19">
        <v>11993.48</v>
      </c>
      <c r="U169" s="20">
        <v>2139.38</v>
      </c>
      <c r="V169" s="21">
        <v>14132.86</v>
      </c>
      <c r="W169" s="47">
        <v>71879.27</v>
      </c>
      <c r="X169" s="20">
        <v>9773.09</v>
      </c>
      <c r="Y169" s="21">
        <v>81652.36</v>
      </c>
    </row>
    <row r="170" spans="1:25" ht="13">
      <c r="A170" s="2" t="s">
        <v>289</v>
      </c>
      <c r="B170" s="2" t="s">
        <v>172</v>
      </c>
      <c r="C170" s="89" t="s">
        <v>297</v>
      </c>
      <c r="D170" s="129" t="s">
        <v>303</v>
      </c>
      <c r="E170" s="19">
        <v>75</v>
      </c>
      <c r="F170" s="20">
        <v>8497.4</v>
      </c>
      <c r="G170" s="21">
        <v>8572.4</v>
      </c>
      <c r="H170" s="19">
        <v>40.5</v>
      </c>
      <c r="I170" s="20">
        <v>6485.7</v>
      </c>
      <c r="J170" s="21">
        <v>6526.2</v>
      </c>
      <c r="K170" s="19">
        <v>90.3</v>
      </c>
      <c r="L170" s="20">
        <v>7920.7</v>
      </c>
      <c r="M170" s="21">
        <v>8011</v>
      </c>
      <c r="N170" s="19">
        <v>89.7</v>
      </c>
      <c r="O170" s="20">
        <v>3556.8</v>
      </c>
      <c r="P170" s="21">
        <v>3646.5</v>
      </c>
      <c r="Q170" s="19">
        <v>40.299999999999997</v>
      </c>
      <c r="R170" s="20">
        <v>3721.5</v>
      </c>
      <c r="S170" s="21">
        <v>3761.8</v>
      </c>
      <c r="T170" s="19">
        <v>73.7</v>
      </c>
      <c r="U170" s="20">
        <v>5246.3</v>
      </c>
      <c r="V170" s="21">
        <v>5320</v>
      </c>
      <c r="W170" s="47">
        <v>409.5</v>
      </c>
      <c r="X170" s="20">
        <v>35428.400000000001</v>
      </c>
      <c r="Y170" s="21">
        <v>35837.9</v>
      </c>
    </row>
    <row r="171" spans="1:25" ht="13">
      <c r="A171" s="2" t="s">
        <v>290</v>
      </c>
      <c r="B171" s="2" t="s">
        <v>173</v>
      </c>
      <c r="C171" s="89" t="s">
        <v>297</v>
      </c>
      <c r="D171" s="129" t="s">
        <v>298</v>
      </c>
      <c r="E171" s="19">
        <v>20824.2</v>
      </c>
      <c r="F171" s="20">
        <v>17010.8</v>
      </c>
      <c r="G171" s="21">
        <v>37835</v>
      </c>
      <c r="H171" s="19">
        <v>25454.400000000001</v>
      </c>
      <c r="I171" s="20">
        <v>16146</v>
      </c>
      <c r="J171" s="21">
        <v>41600.400000000001</v>
      </c>
      <c r="K171" s="19">
        <v>25386.45</v>
      </c>
      <c r="L171" s="20">
        <v>10247.65</v>
      </c>
      <c r="M171" s="21">
        <v>35634.1</v>
      </c>
      <c r="N171" s="19">
        <v>32861.65</v>
      </c>
      <c r="O171" s="20">
        <v>11604.1</v>
      </c>
      <c r="P171" s="21">
        <v>44465.75</v>
      </c>
      <c r="Q171" s="19">
        <v>16425.95</v>
      </c>
      <c r="R171" s="20">
        <v>13176.75</v>
      </c>
      <c r="S171" s="21">
        <v>29602.7</v>
      </c>
      <c r="T171" s="19">
        <v>14776.7</v>
      </c>
      <c r="U171" s="20">
        <v>29242.2</v>
      </c>
      <c r="V171" s="21">
        <v>44018.9</v>
      </c>
      <c r="W171" s="47">
        <v>135729.35</v>
      </c>
      <c r="X171" s="20">
        <v>97427.5</v>
      </c>
      <c r="Y171" s="21">
        <v>233156.85</v>
      </c>
    </row>
    <row r="172" spans="1:25" ht="13">
      <c r="A172" s="2" t="s">
        <v>291</v>
      </c>
      <c r="B172" s="2" t="s">
        <v>174</v>
      </c>
      <c r="C172" s="89" t="s">
        <v>297</v>
      </c>
      <c r="D172" s="129" t="s">
        <v>304</v>
      </c>
      <c r="E172" s="19">
        <v>5.32</v>
      </c>
      <c r="F172" s="20">
        <v>3.27</v>
      </c>
      <c r="G172" s="21">
        <v>8.59</v>
      </c>
      <c r="H172" s="19">
        <v>88.27</v>
      </c>
      <c r="I172" s="20">
        <v>3.99</v>
      </c>
      <c r="J172" s="21">
        <v>92.26</v>
      </c>
      <c r="K172" s="19">
        <v>477.73</v>
      </c>
      <c r="L172" s="20">
        <v>3.46</v>
      </c>
      <c r="M172" s="21">
        <v>481.19</v>
      </c>
      <c r="N172" s="19">
        <v>2.06</v>
      </c>
      <c r="O172" s="20">
        <v>7.55</v>
      </c>
      <c r="P172" s="21">
        <v>9.61</v>
      </c>
      <c r="Q172" s="19">
        <v>3.13</v>
      </c>
      <c r="R172" s="20">
        <v>10.43</v>
      </c>
      <c r="S172" s="21">
        <v>13.56</v>
      </c>
      <c r="T172" s="19">
        <v>4.2300000000000004</v>
      </c>
      <c r="U172" s="20">
        <v>19.059999999999999</v>
      </c>
      <c r="V172" s="21">
        <v>23.29</v>
      </c>
      <c r="W172" s="47">
        <v>580.74</v>
      </c>
      <c r="X172" s="20">
        <v>47.76</v>
      </c>
      <c r="Y172" s="21">
        <v>628.5</v>
      </c>
    </row>
    <row r="173" spans="1:25" ht="13">
      <c r="A173" s="2" t="s">
        <v>291</v>
      </c>
      <c r="B173" s="2" t="s">
        <v>175</v>
      </c>
      <c r="C173" s="89" t="s">
        <v>297</v>
      </c>
      <c r="D173" s="129" t="s">
        <v>304</v>
      </c>
      <c r="E173" s="19">
        <v>0</v>
      </c>
      <c r="F173" s="20">
        <v>0</v>
      </c>
      <c r="G173" s="21">
        <v>0</v>
      </c>
      <c r="H173" s="19">
        <v>0</v>
      </c>
      <c r="I173" s="20">
        <v>0</v>
      </c>
      <c r="J173" s="21">
        <v>0</v>
      </c>
      <c r="K173" s="19">
        <v>0</v>
      </c>
      <c r="L173" s="20">
        <v>0</v>
      </c>
      <c r="M173" s="21">
        <v>0</v>
      </c>
      <c r="N173" s="19">
        <v>0</v>
      </c>
      <c r="O173" s="20">
        <v>0</v>
      </c>
      <c r="P173" s="21">
        <v>0</v>
      </c>
      <c r="Q173" s="19">
        <v>0</v>
      </c>
      <c r="R173" s="20">
        <v>0</v>
      </c>
      <c r="S173" s="21">
        <v>0</v>
      </c>
      <c r="T173" s="19">
        <v>0</v>
      </c>
      <c r="U173" s="20">
        <v>0</v>
      </c>
      <c r="V173" s="21">
        <v>0</v>
      </c>
      <c r="W173" s="47">
        <v>0</v>
      </c>
      <c r="X173" s="20">
        <v>0</v>
      </c>
      <c r="Y173" s="21">
        <v>0</v>
      </c>
    </row>
    <row r="174" spans="1:25" ht="13">
      <c r="A174" s="2" t="s">
        <v>291</v>
      </c>
      <c r="B174" s="2" t="s">
        <v>176</v>
      </c>
      <c r="C174" s="89" t="s">
        <v>297</v>
      </c>
      <c r="D174" s="129" t="s">
        <v>304</v>
      </c>
      <c r="E174" s="19">
        <v>0.02</v>
      </c>
      <c r="F174" s="20">
        <v>96.74</v>
      </c>
      <c r="G174" s="21">
        <v>96.76</v>
      </c>
      <c r="H174" s="19">
        <v>0.03</v>
      </c>
      <c r="I174" s="20">
        <v>78.39</v>
      </c>
      <c r="J174" s="21">
        <v>78.42</v>
      </c>
      <c r="K174" s="19">
        <v>0.04</v>
      </c>
      <c r="L174" s="20">
        <v>140.86000000000001</v>
      </c>
      <c r="M174" s="21">
        <v>140.9</v>
      </c>
      <c r="N174" s="19">
        <v>0.02</v>
      </c>
      <c r="O174" s="20">
        <v>87.12</v>
      </c>
      <c r="P174" s="21">
        <v>87.14</v>
      </c>
      <c r="Q174" s="19">
        <v>0.56000000000000005</v>
      </c>
      <c r="R174" s="20">
        <v>123.38</v>
      </c>
      <c r="S174" s="21">
        <v>123.94</v>
      </c>
      <c r="T174" s="19">
        <v>208.67</v>
      </c>
      <c r="U174" s="20">
        <v>0</v>
      </c>
      <c r="V174" s="21">
        <v>208.67</v>
      </c>
      <c r="W174" s="47">
        <v>209.34</v>
      </c>
      <c r="X174" s="20">
        <v>526.49</v>
      </c>
      <c r="Y174" s="21">
        <v>735.83</v>
      </c>
    </row>
    <row r="175" spans="1:25" ht="13">
      <c r="A175" s="2" t="s">
        <v>291</v>
      </c>
      <c r="B175" s="2" t="s">
        <v>177</v>
      </c>
      <c r="C175" s="89" t="s">
        <v>297</v>
      </c>
      <c r="D175" s="129" t="s">
        <v>303</v>
      </c>
      <c r="E175" s="19">
        <v>0</v>
      </c>
      <c r="F175" s="20">
        <v>0</v>
      </c>
      <c r="G175" s="21">
        <v>0</v>
      </c>
      <c r="H175" s="19">
        <v>0</v>
      </c>
      <c r="I175" s="20">
        <v>0</v>
      </c>
      <c r="J175" s="21">
        <v>0</v>
      </c>
      <c r="K175" s="19">
        <v>0</v>
      </c>
      <c r="L175" s="20">
        <v>0</v>
      </c>
      <c r="M175" s="21">
        <v>0</v>
      </c>
      <c r="N175" s="19">
        <v>0</v>
      </c>
      <c r="O175" s="20">
        <v>0</v>
      </c>
      <c r="P175" s="21">
        <v>0</v>
      </c>
      <c r="Q175" s="19">
        <v>0</v>
      </c>
      <c r="R175" s="20">
        <v>0</v>
      </c>
      <c r="S175" s="21">
        <v>0</v>
      </c>
      <c r="T175" s="19">
        <v>0</v>
      </c>
      <c r="U175" s="20">
        <v>0</v>
      </c>
      <c r="V175" s="21">
        <v>0</v>
      </c>
      <c r="W175" s="47">
        <v>0</v>
      </c>
      <c r="X175" s="20">
        <v>0</v>
      </c>
      <c r="Y175" s="21">
        <v>0</v>
      </c>
    </row>
    <row r="176" spans="1:25" ht="13">
      <c r="A176" s="2" t="s">
        <v>291</v>
      </c>
      <c r="B176" s="2" t="s">
        <v>178</v>
      </c>
      <c r="C176" s="89" t="s">
        <v>297</v>
      </c>
      <c r="D176" s="129" t="s">
        <v>304</v>
      </c>
      <c r="E176" s="19">
        <v>55.79</v>
      </c>
      <c r="F176" s="20">
        <v>253.41</v>
      </c>
      <c r="G176" s="21">
        <v>309.2</v>
      </c>
      <c r="H176" s="19">
        <v>52.17</v>
      </c>
      <c r="I176" s="20">
        <v>204.9</v>
      </c>
      <c r="J176" s="21">
        <v>257.07</v>
      </c>
      <c r="K176" s="19">
        <v>221.38</v>
      </c>
      <c r="L176" s="20">
        <v>1.3</v>
      </c>
      <c r="M176" s="21">
        <v>222.68</v>
      </c>
      <c r="N176" s="19">
        <v>294.83999999999997</v>
      </c>
      <c r="O176" s="20">
        <v>41.53</v>
      </c>
      <c r="P176" s="21">
        <v>336.37</v>
      </c>
      <c r="Q176" s="19">
        <v>237.9</v>
      </c>
      <c r="R176" s="20">
        <v>128.51</v>
      </c>
      <c r="S176" s="21">
        <v>366.41</v>
      </c>
      <c r="T176" s="19">
        <v>73.94</v>
      </c>
      <c r="U176" s="20">
        <v>91.33</v>
      </c>
      <c r="V176" s="21">
        <v>165.27</v>
      </c>
      <c r="W176" s="47">
        <v>936.02</v>
      </c>
      <c r="X176" s="20">
        <v>720.98</v>
      </c>
      <c r="Y176" s="21">
        <v>1657</v>
      </c>
    </row>
    <row r="177" spans="1:25" ht="13">
      <c r="A177" s="2" t="s">
        <v>291</v>
      </c>
      <c r="B177" s="2" t="s">
        <v>179</v>
      </c>
      <c r="C177" s="89" t="s">
        <v>297</v>
      </c>
      <c r="D177" s="129" t="s">
        <v>304</v>
      </c>
      <c r="E177" s="19">
        <v>0.91</v>
      </c>
      <c r="F177" s="20">
        <v>89.54</v>
      </c>
      <c r="G177" s="21">
        <v>90.45</v>
      </c>
      <c r="H177" s="19">
        <v>1.1100000000000001</v>
      </c>
      <c r="I177" s="20">
        <v>69.040000000000006</v>
      </c>
      <c r="J177" s="21">
        <v>70.150000000000006</v>
      </c>
      <c r="K177" s="19">
        <v>1.65</v>
      </c>
      <c r="L177" s="20">
        <v>47.34</v>
      </c>
      <c r="M177" s="21">
        <v>48.99</v>
      </c>
      <c r="N177" s="19">
        <v>1.36</v>
      </c>
      <c r="O177" s="20">
        <v>47.99</v>
      </c>
      <c r="P177" s="21">
        <v>49.35</v>
      </c>
      <c r="Q177" s="19">
        <v>0.84</v>
      </c>
      <c r="R177" s="20">
        <v>101.21</v>
      </c>
      <c r="S177" s="21">
        <v>102.05</v>
      </c>
      <c r="T177" s="19">
        <v>1.44</v>
      </c>
      <c r="U177" s="20">
        <v>131.9</v>
      </c>
      <c r="V177" s="21">
        <v>133.34</v>
      </c>
      <c r="W177" s="47">
        <v>7.31</v>
      </c>
      <c r="X177" s="20">
        <v>487.02</v>
      </c>
      <c r="Y177" s="21">
        <v>494.33</v>
      </c>
    </row>
    <row r="178" spans="1:25" ht="13">
      <c r="A178" s="2" t="s">
        <v>291</v>
      </c>
      <c r="B178" s="2" t="s">
        <v>180</v>
      </c>
      <c r="C178" s="89" t="s">
        <v>297</v>
      </c>
      <c r="D178" s="129" t="s">
        <v>304</v>
      </c>
      <c r="E178" s="19">
        <v>0</v>
      </c>
      <c r="F178" s="20">
        <v>0</v>
      </c>
      <c r="G178" s="21">
        <v>0</v>
      </c>
      <c r="H178" s="19">
        <v>0</v>
      </c>
      <c r="I178" s="20">
        <v>0</v>
      </c>
      <c r="J178" s="21">
        <v>0</v>
      </c>
      <c r="K178" s="19">
        <v>0</v>
      </c>
      <c r="L178" s="20">
        <v>0</v>
      </c>
      <c r="M178" s="21">
        <v>0</v>
      </c>
      <c r="N178" s="19">
        <v>0</v>
      </c>
      <c r="O178" s="20">
        <v>0</v>
      </c>
      <c r="P178" s="21">
        <v>0</v>
      </c>
      <c r="Q178" s="19">
        <v>0</v>
      </c>
      <c r="R178" s="20">
        <v>0</v>
      </c>
      <c r="S178" s="21">
        <v>0</v>
      </c>
      <c r="T178" s="19">
        <v>0</v>
      </c>
      <c r="U178" s="20">
        <v>0</v>
      </c>
      <c r="V178" s="21">
        <v>0</v>
      </c>
      <c r="W178" s="47">
        <v>0</v>
      </c>
      <c r="X178" s="20">
        <v>0</v>
      </c>
      <c r="Y178" s="21">
        <v>0</v>
      </c>
    </row>
    <row r="179" spans="1:25" ht="13">
      <c r="A179" s="2" t="s">
        <v>291</v>
      </c>
      <c r="B179" s="2" t="s">
        <v>181</v>
      </c>
      <c r="C179" s="89" t="s">
        <v>297</v>
      </c>
      <c r="D179" s="129" t="s">
        <v>304</v>
      </c>
      <c r="E179" s="19">
        <v>94.77</v>
      </c>
      <c r="F179" s="20">
        <v>3.88</v>
      </c>
      <c r="G179" s="21">
        <v>98.65</v>
      </c>
      <c r="H179" s="19">
        <v>40.229999999999997</v>
      </c>
      <c r="I179" s="20">
        <v>6.15</v>
      </c>
      <c r="J179" s="21">
        <v>46.38</v>
      </c>
      <c r="K179" s="19">
        <v>24.39</v>
      </c>
      <c r="L179" s="20">
        <v>0.35</v>
      </c>
      <c r="M179" s="21">
        <v>24.74</v>
      </c>
      <c r="N179" s="19">
        <v>4.8099999999999996</v>
      </c>
      <c r="O179" s="20">
        <v>2.04</v>
      </c>
      <c r="P179" s="21">
        <v>6.85</v>
      </c>
      <c r="Q179" s="19">
        <v>50.53</v>
      </c>
      <c r="R179" s="20">
        <v>1.47</v>
      </c>
      <c r="S179" s="21">
        <v>52</v>
      </c>
      <c r="T179" s="19">
        <v>50.75</v>
      </c>
      <c r="U179" s="20">
        <v>11.67</v>
      </c>
      <c r="V179" s="21">
        <v>62.42</v>
      </c>
      <c r="W179" s="47">
        <v>265.48</v>
      </c>
      <c r="X179" s="20">
        <v>25.56</v>
      </c>
      <c r="Y179" s="21">
        <v>291.04000000000002</v>
      </c>
    </row>
    <row r="180" spans="1:25" ht="13">
      <c r="A180" s="2" t="s">
        <v>291</v>
      </c>
      <c r="B180" s="2" t="s">
        <v>182</v>
      </c>
      <c r="C180" s="89" t="s">
        <v>297</v>
      </c>
      <c r="D180" s="129" t="s">
        <v>304</v>
      </c>
      <c r="E180" s="19">
        <v>11.76</v>
      </c>
      <c r="F180" s="20">
        <v>66.349999999999994</v>
      </c>
      <c r="G180" s="21">
        <v>78.11</v>
      </c>
      <c r="H180" s="19">
        <v>19.93</v>
      </c>
      <c r="I180" s="20">
        <v>64.44</v>
      </c>
      <c r="J180" s="21">
        <v>84.37</v>
      </c>
      <c r="K180" s="19">
        <v>11.63</v>
      </c>
      <c r="L180" s="20">
        <v>47.74</v>
      </c>
      <c r="M180" s="21">
        <v>59.37</v>
      </c>
      <c r="N180" s="19">
        <v>15.92</v>
      </c>
      <c r="O180" s="20">
        <v>93.44</v>
      </c>
      <c r="P180" s="21">
        <v>109.36</v>
      </c>
      <c r="Q180" s="19">
        <v>8.18</v>
      </c>
      <c r="R180" s="20">
        <v>60.15</v>
      </c>
      <c r="S180" s="21">
        <v>68.33</v>
      </c>
      <c r="T180" s="19">
        <v>21.31</v>
      </c>
      <c r="U180" s="20">
        <v>96.69</v>
      </c>
      <c r="V180" s="21">
        <v>118</v>
      </c>
      <c r="W180" s="47">
        <v>88.73</v>
      </c>
      <c r="X180" s="20">
        <v>428.81</v>
      </c>
      <c r="Y180" s="21">
        <v>517.54</v>
      </c>
    </row>
    <row r="181" spans="1:25" ht="13">
      <c r="A181" s="2" t="s">
        <v>291</v>
      </c>
      <c r="B181" s="2" t="s">
        <v>183</v>
      </c>
      <c r="C181" s="89" t="s">
        <v>297</v>
      </c>
      <c r="D181" s="129" t="s">
        <v>304</v>
      </c>
      <c r="E181" s="19">
        <v>0.65</v>
      </c>
      <c r="F181" s="20">
        <v>16.5</v>
      </c>
      <c r="G181" s="21">
        <v>17.149999999999999</v>
      </c>
      <c r="H181" s="19">
        <v>0.45</v>
      </c>
      <c r="I181" s="20">
        <v>4.58</v>
      </c>
      <c r="J181" s="21">
        <v>5.03</v>
      </c>
      <c r="K181" s="19">
        <v>0.53</v>
      </c>
      <c r="L181" s="20">
        <v>3.99</v>
      </c>
      <c r="M181" s="21">
        <v>4.5199999999999996</v>
      </c>
      <c r="N181" s="19">
        <v>0.83</v>
      </c>
      <c r="O181" s="20">
        <v>12.83</v>
      </c>
      <c r="P181" s="21">
        <v>13.66</v>
      </c>
      <c r="Q181" s="19">
        <v>2.52</v>
      </c>
      <c r="R181" s="20">
        <v>36.4</v>
      </c>
      <c r="S181" s="21">
        <v>38.92</v>
      </c>
      <c r="T181" s="19">
        <v>8.48</v>
      </c>
      <c r="U181" s="20">
        <v>130.83000000000001</v>
      </c>
      <c r="V181" s="21">
        <v>139.31</v>
      </c>
      <c r="W181" s="47">
        <v>13.46</v>
      </c>
      <c r="X181" s="20">
        <v>205.13</v>
      </c>
      <c r="Y181" s="21">
        <v>218.59</v>
      </c>
    </row>
    <row r="182" spans="1:25" ht="13">
      <c r="A182" s="2" t="s">
        <v>291</v>
      </c>
      <c r="B182" s="2" t="s">
        <v>184</v>
      </c>
      <c r="C182" s="89" t="s">
        <v>297</v>
      </c>
      <c r="D182" s="129" t="s">
        <v>304</v>
      </c>
      <c r="E182" s="19">
        <v>9.32</v>
      </c>
      <c r="F182" s="20">
        <v>70.62</v>
      </c>
      <c r="G182" s="21">
        <v>79.94</v>
      </c>
      <c r="H182" s="19">
        <v>15.52</v>
      </c>
      <c r="I182" s="20">
        <v>70.95</v>
      </c>
      <c r="J182" s="21">
        <v>86.47</v>
      </c>
      <c r="K182" s="19">
        <v>2.4900000000000002</v>
      </c>
      <c r="L182" s="20">
        <v>16.53</v>
      </c>
      <c r="M182" s="21">
        <v>19.02</v>
      </c>
      <c r="N182" s="19">
        <v>4.62</v>
      </c>
      <c r="O182" s="20">
        <v>20.12</v>
      </c>
      <c r="P182" s="21">
        <v>24.74</v>
      </c>
      <c r="Q182" s="19">
        <v>7.85</v>
      </c>
      <c r="R182" s="20">
        <v>62.38</v>
      </c>
      <c r="S182" s="21">
        <v>70.23</v>
      </c>
      <c r="T182" s="19">
        <v>14.68</v>
      </c>
      <c r="U182" s="20">
        <v>94.28</v>
      </c>
      <c r="V182" s="21">
        <v>108.96</v>
      </c>
      <c r="W182" s="47">
        <v>54.48</v>
      </c>
      <c r="X182" s="20">
        <v>334.88</v>
      </c>
      <c r="Y182" s="21">
        <v>389.36</v>
      </c>
    </row>
    <row r="183" spans="1:25" ht="13">
      <c r="A183" s="2" t="s">
        <v>291</v>
      </c>
      <c r="B183" s="2" t="s">
        <v>185</v>
      </c>
      <c r="C183" s="89" t="s">
        <v>297</v>
      </c>
      <c r="D183" s="129" t="s">
        <v>304</v>
      </c>
      <c r="E183" s="19">
        <v>116.7</v>
      </c>
      <c r="F183" s="20">
        <v>10.86</v>
      </c>
      <c r="G183" s="21">
        <v>127.56</v>
      </c>
      <c r="H183" s="19">
        <v>264.42</v>
      </c>
      <c r="I183" s="20">
        <v>14.98</v>
      </c>
      <c r="J183" s="21">
        <v>279.39999999999998</v>
      </c>
      <c r="K183" s="19">
        <v>465.2</v>
      </c>
      <c r="L183" s="20">
        <v>8.7799999999999994</v>
      </c>
      <c r="M183" s="21">
        <v>473.98</v>
      </c>
      <c r="N183" s="19">
        <v>197.41</v>
      </c>
      <c r="O183" s="20">
        <v>12.8</v>
      </c>
      <c r="P183" s="21">
        <v>210.21</v>
      </c>
      <c r="Q183" s="19">
        <v>251.99</v>
      </c>
      <c r="R183" s="20">
        <v>6.7</v>
      </c>
      <c r="S183" s="21">
        <v>258.69</v>
      </c>
      <c r="T183" s="19">
        <v>9.35</v>
      </c>
      <c r="U183" s="20">
        <v>0.54</v>
      </c>
      <c r="V183" s="21">
        <v>9.89</v>
      </c>
      <c r="W183" s="47">
        <v>1305.07</v>
      </c>
      <c r="X183" s="20">
        <v>54.66</v>
      </c>
      <c r="Y183" s="21">
        <v>1359.73</v>
      </c>
    </row>
    <row r="184" spans="1:25" ht="13">
      <c r="A184" s="2" t="s">
        <v>291</v>
      </c>
      <c r="B184" s="2" t="s">
        <v>186</v>
      </c>
      <c r="C184" s="89" t="s">
        <v>297</v>
      </c>
      <c r="D184" s="129" t="s">
        <v>304</v>
      </c>
      <c r="E184" s="19">
        <v>0.79</v>
      </c>
      <c r="F184" s="20">
        <v>0.02</v>
      </c>
      <c r="G184" s="21">
        <v>0.81</v>
      </c>
      <c r="H184" s="19">
        <v>0</v>
      </c>
      <c r="I184" s="20">
        <v>0</v>
      </c>
      <c r="J184" s="21">
        <v>0</v>
      </c>
      <c r="K184" s="19">
        <v>0</v>
      </c>
      <c r="L184" s="20">
        <v>0</v>
      </c>
      <c r="M184" s="21">
        <v>0</v>
      </c>
      <c r="N184" s="19">
        <v>0</v>
      </c>
      <c r="O184" s="20">
        <v>0</v>
      </c>
      <c r="P184" s="21">
        <v>0</v>
      </c>
      <c r="Q184" s="19">
        <v>0</v>
      </c>
      <c r="R184" s="20">
        <v>0</v>
      </c>
      <c r="S184" s="21">
        <v>0</v>
      </c>
      <c r="T184" s="19">
        <v>0</v>
      </c>
      <c r="U184" s="20">
        <v>0</v>
      </c>
      <c r="V184" s="21">
        <v>0</v>
      </c>
      <c r="W184" s="47">
        <v>0.79</v>
      </c>
      <c r="X184" s="20">
        <v>0.02</v>
      </c>
      <c r="Y184" s="21">
        <v>0.81</v>
      </c>
    </row>
    <row r="185" spans="1:25" ht="13">
      <c r="A185" s="2" t="s">
        <v>291</v>
      </c>
      <c r="B185" s="2" t="s">
        <v>187</v>
      </c>
      <c r="C185" s="89" t="s">
        <v>297</v>
      </c>
      <c r="D185" s="129" t="s">
        <v>304</v>
      </c>
      <c r="E185" s="19">
        <v>8.3699999999999992</v>
      </c>
      <c r="F185" s="20">
        <v>449.93</v>
      </c>
      <c r="G185" s="21">
        <v>458.3</v>
      </c>
      <c r="H185" s="19">
        <v>100.46</v>
      </c>
      <c r="I185" s="20">
        <v>542.46</v>
      </c>
      <c r="J185" s="21">
        <v>642.91999999999996</v>
      </c>
      <c r="K185" s="19">
        <v>23.5</v>
      </c>
      <c r="L185" s="20">
        <v>460.23</v>
      </c>
      <c r="M185" s="21">
        <v>483.73</v>
      </c>
      <c r="N185" s="19">
        <v>1.26</v>
      </c>
      <c r="O185" s="20">
        <v>141.01</v>
      </c>
      <c r="P185" s="21">
        <v>142.27000000000001</v>
      </c>
      <c r="Q185" s="19">
        <v>4.3499999999999996</v>
      </c>
      <c r="R185" s="20">
        <v>475.95</v>
      </c>
      <c r="S185" s="21">
        <v>480.3</v>
      </c>
      <c r="T185" s="19">
        <v>1.35</v>
      </c>
      <c r="U185" s="20">
        <v>929.13</v>
      </c>
      <c r="V185" s="21">
        <v>930.48</v>
      </c>
      <c r="W185" s="47">
        <v>139.29</v>
      </c>
      <c r="X185" s="20">
        <v>2998.71</v>
      </c>
      <c r="Y185" s="21">
        <v>3138</v>
      </c>
    </row>
    <row r="186" spans="1:25" ht="13">
      <c r="A186" s="2" t="s">
        <v>291</v>
      </c>
      <c r="B186" s="2" t="s">
        <v>188</v>
      </c>
      <c r="C186" s="89" t="s">
        <v>297</v>
      </c>
      <c r="D186" s="129" t="s">
        <v>304</v>
      </c>
      <c r="E186" s="19">
        <v>0</v>
      </c>
      <c r="F186" s="20">
        <v>0</v>
      </c>
      <c r="G186" s="21">
        <v>0</v>
      </c>
      <c r="H186" s="19">
        <v>0</v>
      </c>
      <c r="I186" s="20">
        <v>0</v>
      </c>
      <c r="J186" s="21">
        <v>0</v>
      </c>
      <c r="K186" s="19">
        <v>0</v>
      </c>
      <c r="L186" s="20">
        <v>0</v>
      </c>
      <c r="M186" s="21">
        <v>0</v>
      </c>
      <c r="N186" s="19">
        <v>0</v>
      </c>
      <c r="O186" s="20">
        <v>0</v>
      </c>
      <c r="P186" s="21">
        <v>0</v>
      </c>
      <c r="Q186" s="19">
        <v>0</v>
      </c>
      <c r="R186" s="20">
        <v>0</v>
      </c>
      <c r="S186" s="21">
        <v>0</v>
      </c>
      <c r="T186" s="19">
        <v>0</v>
      </c>
      <c r="U186" s="20">
        <v>0</v>
      </c>
      <c r="V186" s="21">
        <v>0</v>
      </c>
      <c r="W186" s="47">
        <v>0</v>
      </c>
      <c r="X186" s="20">
        <v>0</v>
      </c>
      <c r="Y186" s="21">
        <v>0</v>
      </c>
    </row>
    <row r="187" spans="1:25" ht="13">
      <c r="A187" s="2" t="s">
        <v>291</v>
      </c>
      <c r="B187" s="2" t="s">
        <v>189</v>
      </c>
      <c r="C187" s="89" t="s">
        <v>297</v>
      </c>
      <c r="D187" s="129" t="s">
        <v>304</v>
      </c>
      <c r="E187" s="19">
        <v>62.77</v>
      </c>
      <c r="F187" s="20">
        <v>5.88</v>
      </c>
      <c r="G187" s="21">
        <v>68.650000000000006</v>
      </c>
      <c r="H187" s="19">
        <v>55.63</v>
      </c>
      <c r="I187" s="20">
        <v>4.63</v>
      </c>
      <c r="J187" s="21">
        <v>60.26</v>
      </c>
      <c r="K187" s="19">
        <v>62.82</v>
      </c>
      <c r="L187" s="20">
        <v>4.6100000000000003</v>
      </c>
      <c r="M187" s="21">
        <v>67.430000000000007</v>
      </c>
      <c r="N187" s="19">
        <v>40.479999999999997</v>
      </c>
      <c r="O187" s="20">
        <v>3.51</v>
      </c>
      <c r="P187" s="21">
        <v>43.99</v>
      </c>
      <c r="Q187" s="19">
        <v>61.32</v>
      </c>
      <c r="R187" s="20">
        <v>3.66</v>
      </c>
      <c r="S187" s="21">
        <v>64.98</v>
      </c>
      <c r="T187" s="19">
        <v>85.57</v>
      </c>
      <c r="U187" s="20">
        <v>7.14</v>
      </c>
      <c r="V187" s="21">
        <v>92.71</v>
      </c>
      <c r="W187" s="47">
        <v>368.59</v>
      </c>
      <c r="X187" s="20">
        <v>29.43</v>
      </c>
      <c r="Y187" s="21">
        <v>398.02</v>
      </c>
    </row>
    <row r="188" spans="1:25" ht="13">
      <c r="A188" s="2" t="s">
        <v>291</v>
      </c>
      <c r="B188" s="2" t="s">
        <v>190</v>
      </c>
      <c r="C188" s="89" t="s">
        <v>297</v>
      </c>
      <c r="D188" s="129" t="s">
        <v>304</v>
      </c>
      <c r="E188" s="19">
        <v>3236.96</v>
      </c>
      <c r="F188" s="20">
        <v>486.49</v>
      </c>
      <c r="G188" s="21">
        <v>3723.45</v>
      </c>
      <c r="H188" s="19">
        <v>2668.83</v>
      </c>
      <c r="I188" s="20">
        <v>437.27</v>
      </c>
      <c r="J188" s="21">
        <v>3106.1</v>
      </c>
      <c r="K188" s="19">
        <v>0</v>
      </c>
      <c r="L188" s="20">
        <v>0</v>
      </c>
      <c r="M188" s="21">
        <v>0</v>
      </c>
      <c r="N188" s="19">
        <v>1845.21</v>
      </c>
      <c r="O188" s="20">
        <v>252.97</v>
      </c>
      <c r="P188" s="21">
        <v>2098.1799999999998</v>
      </c>
      <c r="Q188" s="19">
        <v>2494.6</v>
      </c>
      <c r="R188" s="20">
        <v>787.91</v>
      </c>
      <c r="S188" s="21">
        <v>3282.51</v>
      </c>
      <c r="T188" s="19">
        <v>2265.48</v>
      </c>
      <c r="U188" s="20">
        <v>574.75</v>
      </c>
      <c r="V188" s="21">
        <v>2840.23</v>
      </c>
      <c r="W188" s="47">
        <v>12511.08</v>
      </c>
      <c r="X188" s="20">
        <v>2539.39</v>
      </c>
      <c r="Y188" s="21">
        <v>15050.47</v>
      </c>
    </row>
    <row r="189" spans="1:25" ht="13">
      <c r="A189" s="2" t="s">
        <v>291</v>
      </c>
      <c r="B189" s="2" t="s">
        <v>191</v>
      </c>
      <c r="C189" s="89" t="s">
        <v>297</v>
      </c>
      <c r="D189" s="129" t="s">
        <v>304</v>
      </c>
      <c r="E189" s="19">
        <v>7663.47</v>
      </c>
      <c r="F189" s="20">
        <v>494.59</v>
      </c>
      <c r="G189" s="21">
        <v>8158.06</v>
      </c>
      <c r="H189" s="19">
        <v>5826.71</v>
      </c>
      <c r="I189" s="20">
        <v>444.42</v>
      </c>
      <c r="J189" s="21">
        <v>6271.13</v>
      </c>
      <c r="K189" s="19">
        <v>5869.26</v>
      </c>
      <c r="L189" s="20">
        <v>392.44</v>
      </c>
      <c r="M189" s="21">
        <v>6261.7</v>
      </c>
      <c r="N189" s="19">
        <v>4224.3599999999997</v>
      </c>
      <c r="O189" s="20">
        <v>368.87</v>
      </c>
      <c r="P189" s="21">
        <v>4593.2299999999996</v>
      </c>
      <c r="Q189" s="19">
        <v>2912.42</v>
      </c>
      <c r="R189" s="20">
        <v>678.53</v>
      </c>
      <c r="S189" s="21">
        <v>3590.95</v>
      </c>
      <c r="T189" s="19">
        <v>428.64</v>
      </c>
      <c r="U189" s="20">
        <v>317.51</v>
      </c>
      <c r="V189" s="21">
        <v>746.15</v>
      </c>
      <c r="W189" s="47">
        <v>26924.86</v>
      </c>
      <c r="X189" s="20">
        <v>2696.36</v>
      </c>
      <c r="Y189" s="21">
        <v>29621.22</v>
      </c>
    </row>
    <row r="190" spans="1:25" ht="13">
      <c r="A190" s="2" t="s">
        <v>291</v>
      </c>
      <c r="B190" s="2" t="s">
        <v>192</v>
      </c>
      <c r="C190" s="89" t="s">
        <v>297</v>
      </c>
      <c r="D190" s="129" t="s">
        <v>304</v>
      </c>
      <c r="E190" s="19">
        <v>31.17</v>
      </c>
      <c r="F190" s="20">
        <v>4.71</v>
      </c>
      <c r="G190" s="21">
        <v>35.880000000000003</v>
      </c>
      <c r="H190" s="19">
        <v>48.6</v>
      </c>
      <c r="I190" s="20">
        <v>2.44</v>
      </c>
      <c r="J190" s="21">
        <v>51.04</v>
      </c>
      <c r="K190" s="19">
        <v>68.28</v>
      </c>
      <c r="L190" s="20">
        <v>10.17</v>
      </c>
      <c r="M190" s="21">
        <v>78.45</v>
      </c>
      <c r="N190" s="19">
        <v>12.24</v>
      </c>
      <c r="O190" s="20">
        <v>9.34</v>
      </c>
      <c r="P190" s="21">
        <v>21.58</v>
      </c>
      <c r="Q190" s="19">
        <v>14.26</v>
      </c>
      <c r="R190" s="20">
        <v>13.3</v>
      </c>
      <c r="S190" s="21">
        <v>27.56</v>
      </c>
      <c r="T190" s="19">
        <v>11.68</v>
      </c>
      <c r="U190" s="20">
        <v>23.49</v>
      </c>
      <c r="V190" s="21">
        <v>35.17</v>
      </c>
      <c r="W190" s="47">
        <v>186.23</v>
      </c>
      <c r="X190" s="20">
        <v>63.45</v>
      </c>
      <c r="Y190" s="21">
        <v>249.68</v>
      </c>
    </row>
    <row r="191" spans="1:25" ht="13">
      <c r="A191" s="2" t="s">
        <v>291</v>
      </c>
      <c r="B191" s="2" t="s">
        <v>193</v>
      </c>
      <c r="C191" s="89" t="s">
        <v>297</v>
      </c>
      <c r="D191" s="129" t="s">
        <v>304</v>
      </c>
      <c r="E191" s="19">
        <v>0</v>
      </c>
      <c r="F191" s="20">
        <v>0</v>
      </c>
      <c r="G191" s="21">
        <v>0</v>
      </c>
      <c r="H191" s="19">
        <v>0</v>
      </c>
      <c r="I191" s="20">
        <v>0</v>
      </c>
      <c r="J191" s="21">
        <v>0</v>
      </c>
      <c r="K191" s="19">
        <v>0</v>
      </c>
      <c r="L191" s="20">
        <v>0</v>
      </c>
      <c r="M191" s="21">
        <v>0</v>
      </c>
      <c r="N191" s="19">
        <v>0</v>
      </c>
      <c r="O191" s="20">
        <v>0</v>
      </c>
      <c r="P191" s="21">
        <v>0</v>
      </c>
      <c r="Q191" s="19">
        <v>0</v>
      </c>
      <c r="R191" s="20">
        <v>0</v>
      </c>
      <c r="S191" s="21">
        <v>0</v>
      </c>
      <c r="T191" s="19">
        <v>0</v>
      </c>
      <c r="U191" s="20">
        <v>0</v>
      </c>
      <c r="V191" s="21">
        <v>0</v>
      </c>
      <c r="W191" s="47">
        <v>0</v>
      </c>
      <c r="X191" s="20">
        <v>0</v>
      </c>
      <c r="Y191" s="21">
        <v>0</v>
      </c>
    </row>
    <row r="192" spans="1:25" ht="13">
      <c r="A192" s="2" t="s">
        <v>291</v>
      </c>
      <c r="B192" s="2" t="s">
        <v>194</v>
      </c>
      <c r="C192" s="89" t="s">
        <v>297</v>
      </c>
      <c r="D192" s="129" t="s">
        <v>304</v>
      </c>
      <c r="E192" s="19">
        <v>0</v>
      </c>
      <c r="F192" s="20">
        <v>0</v>
      </c>
      <c r="G192" s="21">
        <v>0</v>
      </c>
      <c r="H192" s="19">
        <v>0</v>
      </c>
      <c r="I192" s="20">
        <v>0</v>
      </c>
      <c r="J192" s="21">
        <v>0</v>
      </c>
      <c r="K192" s="19">
        <v>0</v>
      </c>
      <c r="L192" s="20">
        <v>0</v>
      </c>
      <c r="M192" s="21">
        <v>0</v>
      </c>
      <c r="N192" s="19">
        <v>0</v>
      </c>
      <c r="O192" s="20">
        <v>0</v>
      </c>
      <c r="P192" s="21">
        <v>0</v>
      </c>
      <c r="Q192" s="19">
        <v>0</v>
      </c>
      <c r="R192" s="20">
        <v>0</v>
      </c>
      <c r="S192" s="21">
        <v>0</v>
      </c>
      <c r="T192" s="19">
        <v>0</v>
      </c>
      <c r="U192" s="20">
        <v>0</v>
      </c>
      <c r="V192" s="21">
        <v>0</v>
      </c>
      <c r="W192" s="47">
        <v>0</v>
      </c>
      <c r="X192" s="20">
        <v>0</v>
      </c>
      <c r="Y192" s="21">
        <v>0</v>
      </c>
    </row>
    <row r="193" spans="1:25" ht="13">
      <c r="A193" s="2" t="s">
        <v>291</v>
      </c>
      <c r="B193" s="2" t="s">
        <v>195</v>
      </c>
      <c r="C193" s="89" t="s">
        <v>297</v>
      </c>
      <c r="D193" s="129" t="s">
        <v>304</v>
      </c>
      <c r="E193" s="19">
        <v>0.21</v>
      </c>
      <c r="F193" s="20">
        <v>71.540000000000006</v>
      </c>
      <c r="G193" s="21">
        <v>71.75</v>
      </c>
      <c r="H193" s="19">
        <v>0.31</v>
      </c>
      <c r="I193" s="20">
        <v>85.64</v>
      </c>
      <c r="J193" s="21">
        <v>85.95</v>
      </c>
      <c r="K193" s="19">
        <v>0.24</v>
      </c>
      <c r="L193" s="20">
        <v>51.54</v>
      </c>
      <c r="M193" s="21">
        <v>51.78</v>
      </c>
      <c r="N193" s="19">
        <v>0.22</v>
      </c>
      <c r="O193" s="20">
        <v>82.99</v>
      </c>
      <c r="P193" s="21">
        <v>83.21</v>
      </c>
      <c r="Q193" s="19">
        <v>0.25</v>
      </c>
      <c r="R193" s="20">
        <v>93.51</v>
      </c>
      <c r="S193" s="21">
        <v>93.76</v>
      </c>
      <c r="T193" s="19">
        <v>0.17</v>
      </c>
      <c r="U193" s="20">
        <v>157.29</v>
      </c>
      <c r="V193" s="21">
        <v>157.46</v>
      </c>
      <c r="W193" s="47">
        <v>1.4</v>
      </c>
      <c r="X193" s="20">
        <v>542.51</v>
      </c>
      <c r="Y193" s="21">
        <v>543.91</v>
      </c>
    </row>
    <row r="194" spans="1:25" ht="13">
      <c r="A194" s="2" t="s">
        <v>291</v>
      </c>
      <c r="B194" s="2" t="s">
        <v>196</v>
      </c>
      <c r="C194" s="89" t="s">
        <v>297</v>
      </c>
      <c r="D194" s="129" t="s">
        <v>304</v>
      </c>
      <c r="E194" s="19">
        <v>4.04</v>
      </c>
      <c r="F194" s="20">
        <v>2.04</v>
      </c>
      <c r="G194" s="21">
        <v>6.08</v>
      </c>
      <c r="H194" s="19">
        <v>124.98</v>
      </c>
      <c r="I194" s="20">
        <v>14.41</v>
      </c>
      <c r="J194" s="21">
        <v>139.38999999999999</v>
      </c>
      <c r="K194" s="19">
        <v>483.08</v>
      </c>
      <c r="L194" s="20">
        <v>2.0699999999999998</v>
      </c>
      <c r="M194" s="21">
        <v>485.15</v>
      </c>
      <c r="N194" s="19">
        <v>5.32</v>
      </c>
      <c r="O194" s="20">
        <v>6.7</v>
      </c>
      <c r="P194" s="21">
        <v>12.02</v>
      </c>
      <c r="Q194" s="19">
        <v>7.37</v>
      </c>
      <c r="R194" s="20">
        <v>2.3199999999999998</v>
      </c>
      <c r="S194" s="21">
        <v>9.69</v>
      </c>
      <c r="T194" s="19">
        <v>2.66</v>
      </c>
      <c r="U194" s="20">
        <v>13.06</v>
      </c>
      <c r="V194" s="21">
        <v>15.72</v>
      </c>
      <c r="W194" s="47">
        <v>627.45000000000005</v>
      </c>
      <c r="X194" s="20">
        <v>40.6</v>
      </c>
      <c r="Y194" s="21">
        <v>668.05</v>
      </c>
    </row>
    <row r="195" spans="1:25" ht="13">
      <c r="A195" s="2" t="s">
        <v>291</v>
      </c>
      <c r="B195" s="2" t="s">
        <v>197</v>
      </c>
      <c r="C195" s="89" t="s">
        <v>297</v>
      </c>
      <c r="D195" s="129" t="s">
        <v>304</v>
      </c>
      <c r="E195" s="19">
        <v>457</v>
      </c>
      <c r="F195" s="20">
        <v>183.04</v>
      </c>
      <c r="G195" s="21">
        <v>640.04</v>
      </c>
      <c r="H195" s="19">
        <v>0</v>
      </c>
      <c r="I195" s="20">
        <v>6.61</v>
      </c>
      <c r="J195" s="21">
        <v>6.61</v>
      </c>
      <c r="K195" s="19">
        <v>0.01</v>
      </c>
      <c r="L195" s="20">
        <v>0</v>
      </c>
      <c r="M195" s="21">
        <v>0.01</v>
      </c>
      <c r="N195" s="19">
        <v>0.02</v>
      </c>
      <c r="O195" s="20">
        <v>0</v>
      </c>
      <c r="P195" s="21">
        <v>0.02</v>
      </c>
      <c r="Q195" s="19">
        <v>0.01</v>
      </c>
      <c r="R195" s="20">
        <v>0</v>
      </c>
      <c r="S195" s="21">
        <v>0.01</v>
      </c>
      <c r="T195" s="19">
        <v>0.01</v>
      </c>
      <c r="U195" s="20">
        <v>0</v>
      </c>
      <c r="V195" s="21">
        <v>0.01</v>
      </c>
      <c r="W195" s="47">
        <v>457.05</v>
      </c>
      <c r="X195" s="20">
        <v>189.65</v>
      </c>
      <c r="Y195" s="21">
        <v>646.70000000000005</v>
      </c>
    </row>
    <row r="196" spans="1:25" ht="13">
      <c r="A196" s="2" t="s">
        <v>291</v>
      </c>
      <c r="B196" s="2" t="s">
        <v>198</v>
      </c>
      <c r="C196" s="89" t="s">
        <v>297</v>
      </c>
      <c r="D196" s="129" t="s">
        <v>304</v>
      </c>
      <c r="E196" s="19">
        <v>502.65</v>
      </c>
      <c r="F196" s="20">
        <v>115.21</v>
      </c>
      <c r="G196" s="21">
        <v>617.86</v>
      </c>
      <c r="H196" s="19">
        <v>20.04</v>
      </c>
      <c r="I196" s="20">
        <v>8.6</v>
      </c>
      <c r="J196" s="21">
        <v>28.64</v>
      </c>
      <c r="K196" s="19">
        <v>261.83</v>
      </c>
      <c r="L196" s="20">
        <v>42.4</v>
      </c>
      <c r="M196" s="21">
        <v>304.23</v>
      </c>
      <c r="N196" s="19">
        <v>656.65</v>
      </c>
      <c r="O196" s="20">
        <v>275.58</v>
      </c>
      <c r="P196" s="21">
        <v>932.23</v>
      </c>
      <c r="Q196" s="19">
        <v>770.09</v>
      </c>
      <c r="R196" s="20">
        <v>217.67</v>
      </c>
      <c r="S196" s="21">
        <v>987.76</v>
      </c>
      <c r="T196" s="19">
        <v>643.64</v>
      </c>
      <c r="U196" s="20">
        <v>134.84</v>
      </c>
      <c r="V196" s="21">
        <v>778.48</v>
      </c>
      <c r="W196" s="47">
        <v>2854.9</v>
      </c>
      <c r="X196" s="20">
        <v>794.3</v>
      </c>
      <c r="Y196" s="21">
        <v>3649.2</v>
      </c>
    </row>
    <row r="197" spans="1:25" ht="13">
      <c r="A197" s="2" t="s">
        <v>291</v>
      </c>
      <c r="B197" s="2" t="s">
        <v>199</v>
      </c>
      <c r="C197" s="89" t="s">
        <v>297</v>
      </c>
      <c r="D197" s="129" t="s">
        <v>304</v>
      </c>
      <c r="E197" s="19">
        <v>55.23</v>
      </c>
      <c r="F197" s="20">
        <v>389.85</v>
      </c>
      <c r="G197" s="21">
        <v>445.08</v>
      </c>
      <c r="H197" s="19">
        <v>123.15</v>
      </c>
      <c r="I197" s="20">
        <v>449.16</v>
      </c>
      <c r="J197" s="21">
        <v>572.30999999999995</v>
      </c>
      <c r="K197" s="19">
        <v>139.22</v>
      </c>
      <c r="L197" s="20">
        <v>540.48</v>
      </c>
      <c r="M197" s="21">
        <v>679.7</v>
      </c>
      <c r="N197" s="19">
        <v>0</v>
      </c>
      <c r="O197" s="20">
        <v>18.28</v>
      </c>
      <c r="P197" s="21">
        <v>18.28</v>
      </c>
      <c r="Q197" s="19">
        <v>0</v>
      </c>
      <c r="R197" s="20">
        <v>0</v>
      </c>
      <c r="S197" s="21">
        <v>0</v>
      </c>
      <c r="T197" s="19">
        <v>0</v>
      </c>
      <c r="U197" s="20">
        <v>0</v>
      </c>
      <c r="V197" s="21">
        <v>0</v>
      </c>
      <c r="W197" s="47">
        <v>317.60000000000002</v>
      </c>
      <c r="X197" s="20">
        <v>1397.77</v>
      </c>
      <c r="Y197" s="21">
        <v>1715.37</v>
      </c>
    </row>
    <row r="198" spans="1:25" ht="13">
      <c r="A198" s="2" t="s">
        <v>291</v>
      </c>
      <c r="B198" s="2" t="s">
        <v>200</v>
      </c>
      <c r="C198" s="89" t="s">
        <v>297</v>
      </c>
      <c r="D198" s="129" t="s">
        <v>304</v>
      </c>
      <c r="E198" s="19">
        <v>59.16</v>
      </c>
      <c r="F198" s="20">
        <v>198.89</v>
      </c>
      <c r="G198" s="21">
        <v>258.05</v>
      </c>
      <c r="H198" s="19">
        <v>411.86</v>
      </c>
      <c r="I198" s="20">
        <v>161.24</v>
      </c>
      <c r="J198" s="21">
        <v>573.1</v>
      </c>
      <c r="K198" s="19">
        <v>41.34</v>
      </c>
      <c r="L198" s="20">
        <v>152.68</v>
      </c>
      <c r="M198" s="21">
        <v>194.02</v>
      </c>
      <c r="N198" s="19">
        <v>147.33000000000001</v>
      </c>
      <c r="O198" s="20">
        <v>110.48</v>
      </c>
      <c r="P198" s="21">
        <v>257.81</v>
      </c>
      <c r="Q198" s="19">
        <v>181.33</v>
      </c>
      <c r="R198" s="20">
        <v>273.16000000000003</v>
      </c>
      <c r="S198" s="21">
        <v>454.49</v>
      </c>
      <c r="T198" s="19">
        <v>274.05</v>
      </c>
      <c r="U198" s="20">
        <v>555.01</v>
      </c>
      <c r="V198" s="21">
        <v>829.06</v>
      </c>
      <c r="W198" s="47">
        <v>1115.07</v>
      </c>
      <c r="X198" s="20">
        <v>1451.46</v>
      </c>
      <c r="Y198" s="21">
        <v>2566.5300000000002</v>
      </c>
    </row>
    <row r="199" spans="1:25" ht="13">
      <c r="A199" s="2" t="s">
        <v>291</v>
      </c>
      <c r="B199" s="2" t="s">
        <v>201</v>
      </c>
      <c r="C199" s="89" t="s">
        <v>297</v>
      </c>
      <c r="D199" s="129" t="s">
        <v>304</v>
      </c>
      <c r="E199" s="19">
        <v>424.59</v>
      </c>
      <c r="F199" s="20">
        <v>201.62</v>
      </c>
      <c r="G199" s="21">
        <v>626.21</v>
      </c>
      <c r="H199" s="19">
        <v>425.55</v>
      </c>
      <c r="I199" s="20">
        <v>88.45</v>
      </c>
      <c r="J199" s="21">
        <v>514</v>
      </c>
      <c r="K199" s="19">
        <v>842.55</v>
      </c>
      <c r="L199" s="20">
        <v>354.47</v>
      </c>
      <c r="M199" s="21">
        <v>1197.02</v>
      </c>
      <c r="N199" s="19">
        <v>306.98</v>
      </c>
      <c r="O199" s="20">
        <v>118.71</v>
      </c>
      <c r="P199" s="21">
        <v>425.69</v>
      </c>
      <c r="Q199" s="19">
        <v>460.36</v>
      </c>
      <c r="R199" s="20">
        <v>216.74</v>
      </c>
      <c r="S199" s="21">
        <v>677.1</v>
      </c>
      <c r="T199" s="19">
        <v>243</v>
      </c>
      <c r="U199" s="20">
        <v>689.37</v>
      </c>
      <c r="V199" s="21">
        <v>932.37</v>
      </c>
      <c r="W199" s="47">
        <v>2703.03</v>
      </c>
      <c r="X199" s="20">
        <v>1669.36</v>
      </c>
      <c r="Y199" s="21">
        <v>4372.3900000000003</v>
      </c>
    </row>
    <row r="200" spans="1:25" ht="13">
      <c r="A200" s="2" t="s">
        <v>291</v>
      </c>
      <c r="B200" s="2" t="s">
        <v>202</v>
      </c>
      <c r="C200" s="89" t="s">
        <v>297</v>
      </c>
      <c r="D200" s="129" t="s">
        <v>304</v>
      </c>
      <c r="E200" s="19">
        <v>37.93</v>
      </c>
      <c r="F200" s="20">
        <v>12.48</v>
      </c>
      <c r="G200" s="21">
        <v>50.41</v>
      </c>
      <c r="H200" s="19">
        <v>72.08</v>
      </c>
      <c r="I200" s="20">
        <v>31.43</v>
      </c>
      <c r="J200" s="21">
        <v>103.51</v>
      </c>
      <c r="K200" s="19">
        <v>10.06</v>
      </c>
      <c r="L200" s="20">
        <v>49.43</v>
      </c>
      <c r="M200" s="21">
        <v>59.49</v>
      </c>
      <c r="N200" s="19">
        <v>0.49</v>
      </c>
      <c r="O200" s="20">
        <v>6.3</v>
      </c>
      <c r="P200" s="21">
        <v>6.79</v>
      </c>
      <c r="Q200" s="19">
        <v>16.149999999999999</v>
      </c>
      <c r="R200" s="20">
        <v>90.27</v>
      </c>
      <c r="S200" s="21">
        <v>106.42</v>
      </c>
      <c r="T200" s="19">
        <v>45.19</v>
      </c>
      <c r="U200" s="20">
        <v>169.94</v>
      </c>
      <c r="V200" s="21">
        <v>215.13</v>
      </c>
      <c r="W200" s="47">
        <v>181.9</v>
      </c>
      <c r="X200" s="20">
        <v>359.85</v>
      </c>
      <c r="Y200" s="21">
        <v>541.75</v>
      </c>
    </row>
    <row r="201" spans="1:25" ht="13">
      <c r="A201" s="2" t="s">
        <v>291</v>
      </c>
      <c r="B201" s="2" t="s">
        <v>203</v>
      </c>
      <c r="C201" s="89" t="s">
        <v>297</v>
      </c>
      <c r="D201" s="129" t="s">
        <v>304</v>
      </c>
      <c r="E201" s="19">
        <v>47.38</v>
      </c>
      <c r="F201" s="20">
        <v>3.26</v>
      </c>
      <c r="G201" s="21">
        <v>50.64</v>
      </c>
      <c r="H201" s="19">
        <v>29.53</v>
      </c>
      <c r="I201" s="20">
        <v>11.01</v>
      </c>
      <c r="J201" s="21">
        <v>40.54</v>
      </c>
      <c r="K201" s="19">
        <v>135.41</v>
      </c>
      <c r="L201" s="20">
        <v>4.58</v>
      </c>
      <c r="M201" s="21">
        <v>139.99</v>
      </c>
      <c r="N201" s="19">
        <v>36.99</v>
      </c>
      <c r="O201" s="20">
        <v>2.61</v>
      </c>
      <c r="P201" s="21">
        <v>39.6</v>
      </c>
      <c r="Q201" s="19">
        <v>4.41</v>
      </c>
      <c r="R201" s="20">
        <v>16.239999999999998</v>
      </c>
      <c r="S201" s="21">
        <v>20.65</v>
      </c>
      <c r="T201" s="19">
        <v>3.44</v>
      </c>
      <c r="U201" s="20">
        <v>28.01</v>
      </c>
      <c r="V201" s="21">
        <v>31.45</v>
      </c>
      <c r="W201" s="47">
        <v>257.16000000000003</v>
      </c>
      <c r="X201" s="20">
        <v>65.709999999999994</v>
      </c>
      <c r="Y201" s="21">
        <v>322.87</v>
      </c>
    </row>
    <row r="202" spans="1:25" ht="13">
      <c r="A202" s="2" t="s">
        <v>291</v>
      </c>
      <c r="B202" s="2" t="s">
        <v>204</v>
      </c>
      <c r="C202" s="89" t="s">
        <v>297</v>
      </c>
      <c r="D202" s="129" t="s">
        <v>304</v>
      </c>
      <c r="E202" s="19">
        <v>16561.599999999999</v>
      </c>
      <c r="F202" s="20">
        <v>2741.62</v>
      </c>
      <c r="G202" s="21">
        <v>19303.22</v>
      </c>
      <c r="H202" s="19">
        <v>23429.97</v>
      </c>
      <c r="I202" s="20">
        <v>3630.55</v>
      </c>
      <c r="J202" s="21">
        <v>27060.52</v>
      </c>
      <c r="K202" s="19">
        <v>31093.7</v>
      </c>
      <c r="L202" s="20">
        <v>1964.52</v>
      </c>
      <c r="M202" s="21">
        <v>33058.22</v>
      </c>
      <c r="N202" s="19">
        <v>24977.759999999998</v>
      </c>
      <c r="O202" s="20">
        <v>3027.71</v>
      </c>
      <c r="P202" s="21">
        <v>28005.47</v>
      </c>
      <c r="Q202" s="19">
        <v>20910.509999999998</v>
      </c>
      <c r="R202" s="20">
        <v>2623.9</v>
      </c>
      <c r="S202" s="21">
        <v>23534.41</v>
      </c>
      <c r="T202" s="19">
        <v>23283.4</v>
      </c>
      <c r="U202" s="20">
        <v>3209.09</v>
      </c>
      <c r="V202" s="21">
        <v>26492.49</v>
      </c>
      <c r="W202" s="47">
        <v>140256.94</v>
      </c>
      <c r="X202" s="20">
        <v>17197.39</v>
      </c>
      <c r="Y202" s="21">
        <v>157454.32999999999</v>
      </c>
    </row>
    <row r="203" spans="1:25" ht="13">
      <c r="A203" s="2" t="s">
        <v>291</v>
      </c>
      <c r="B203" s="2" t="s">
        <v>205</v>
      </c>
      <c r="C203" s="89" t="s">
        <v>297</v>
      </c>
      <c r="D203" s="129" t="s">
        <v>304</v>
      </c>
      <c r="E203" s="19">
        <v>0</v>
      </c>
      <c r="F203" s="20">
        <v>0</v>
      </c>
      <c r="G203" s="21">
        <v>0</v>
      </c>
      <c r="H203" s="19">
        <v>0</v>
      </c>
      <c r="I203" s="20">
        <v>0</v>
      </c>
      <c r="J203" s="21">
        <v>0</v>
      </c>
      <c r="K203" s="19">
        <v>0</v>
      </c>
      <c r="L203" s="20">
        <v>0</v>
      </c>
      <c r="M203" s="21">
        <v>0</v>
      </c>
      <c r="N203" s="19">
        <v>0</v>
      </c>
      <c r="O203" s="20">
        <v>0</v>
      </c>
      <c r="P203" s="21">
        <v>0</v>
      </c>
      <c r="Q203" s="19">
        <v>0</v>
      </c>
      <c r="R203" s="20">
        <v>0</v>
      </c>
      <c r="S203" s="21">
        <v>0</v>
      </c>
      <c r="T203" s="19">
        <v>0</v>
      </c>
      <c r="U203" s="20">
        <v>0</v>
      </c>
      <c r="V203" s="21">
        <v>0</v>
      </c>
      <c r="W203" s="47">
        <v>0</v>
      </c>
      <c r="X203" s="20">
        <v>0</v>
      </c>
      <c r="Y203" s="21">
        <v>0</v>
      </c>
    </row>
    <row r="204" spans="1:25" ht="13">
      <c r="A204" s="2" t="s">
        <v>291</v>
      </c>
      <c r="B204" s="2" t="s">
        <v>206</v>
      </c>
      <c r="C204" s="89" t="s">
        <v>297</v>
      </c>
      <c r="D204" s="129" t="s">
        <v>304</v>
      </c>
      <c r="E204" s="19">
        <v>53.48</v>
      </c>
      <c r="F204" s="20">
        <v>0.47</v>
      </c>
      <c r="G204" s="21">
        <v>53.95</v>
      </c>
      <c r="H204" s="19">
        <v>147.18</v>
      </c>
      <c r="I204" s="20">
        <v>1.41</v>
      </c>
      <c r="J204" s="21">
        <v>148.59</v>
      </c>
      <c r="K204" s="19">
        <v>398.8</v>
      </c>
      <c r="L204" s="20">
        <v>0.3</v>
      </c>
      <c r="M204" s="21">
        <v>399.1</v>
      </c>
      <c r="N204" s="19">
        <v>669.97</v>
      </c>
      <c r="O204" s="20">
        <v>0.28000000000000003</v>
      </c>
      <c r="P204" s="21">
        <v>670.25</v>
      </c>
      <c r="Q204" s="19">
        <v>877.67</v>
      </c>
      <c r="R204" s="20">
        <v>0.01</v>
      </c>
      <c r="S204" s="21">
        <v>877.68</v>
      </c>
      <c r="T204" s="19">
        <v>89.96</v>
      </c>
      <c r="U204" s="20">
        <v>1.57</v>
      </c>
      <c r="V204" s="21">
        <v>91.53</v>
      </c>
      <c r="W204" s="47">
        <v>2237.06</v>
      </c>
      <c r="X204" s="20">
        <v>4.04</v>
      </c>
      <c r="Y204" s="21">
        <v>2241.1</v>
      </c>
    </row>
    <row r="205" spans="1:25" ht="13">
      <c r="A205" s="2" t="s">
        <v>291</v>
      </c>
      <c r="B205" s="2" t="s">
        <v>207</v>
      </c>
      <c r="C205" s="89" t="s">
        <v>297</v>
      </c>
      <c r="D205" s="129" t="s">
        <v>304</v>
      </c>
      <c r="E205" s="19">
        <v>30.62</v>
      </c>
      <c r="F205" s="20">
        <v>217.23</v>
      </c>
      <c r="G205" s="21">
        <v>247.85</v>
      </c>
      <c r="H205" s="19">
        <v>422.42</v>
      </c>
      <c r="I205" s="20">
        <v>434.71</v>
      </c>
      <c r="J205" s="21">
        <v>857.13</v>
      </c>
      <c r="K205" s="19">
        <v>120.52</v>
      </c>
      <c r="L205" s="20">
        <v>115.66</v>
      </c>
      <c r="M205" s="21">
        <v>236.18</v>
      </c>
      <c r="N205" s="19">
        <v>31.68</v>
      </c>
      <c r="O205" s="20">
        <v>69.930000000000007</v>
      </c>
      <c r="P205" s="21">
        <v>101.61</v>
      </c>
      <c r="Q205" s="19">
        <v>32.119999999999997</v>
      </c>
      <c r="R205" s="20">
        <v>74.900000000000006</v>
      </c>
      <c r="S205" s="21">
        <v>107.02</v>
      </c>
      <c r="T205" s="19">
        <v>46.87</v>
      </c>
      <c r="U205" s="20">
        <v>129.99</v>
      </c>
      <c r="V205" s="21">
        <v>176.86</v>
      </c>
      <c r="W205" s="47">
        <v>684.23</v>
      </c>
      <c r="X205" s="20">
        <v>1042.42</v>
      </c>
      <c r="Y205" s="21">
        <v>1726.65</v>
      </c>
    </row>
    <row r="206" spans="1:25" ht="13">
      <c r="A206" s="2" t="s">
        <v>291</v>
      </c>
      <c r="B206" s="2" t="s">
        <v>208</v>
      </c>
      <c r="C206" s="89" t="s">
        <v>297</v>
      </c>
      <c r="D206" s="129" t="s">
        <v>304</v>
      </c>
      <c r="E206" s="19">
        <v>8.51</v>
      </c>
      <c r="F206" s="20">
        <v>327.43</v>
      </c>
      <c r="G206" s="21">
        <v>335.94</v>
      </c>
      <c r="H206" s="19">
        <v>0.5</v>
      </c>
      <c r="I206" s="20">
        <v>10.5</v>
      </c>
      <c r="J206" s="21">
        <v>11</v>
      </c>
      <c r="K206" s="19">
        <v>1.0900000000000001</v>
      </c>
      <c r="L206" s="20">
        <v>14.94</v>
      </c>
      <c r="M206" s="21">
        <v>16.03</v>
      </c>
      <c r="N206" s="19">
        <v>7.6</v>
      </c>
      <c r="O206" s="20">
        <v>115.42</v>
      </c>
      <c r="P206" s="21">
        <v>123.02</v>
      </c>
      <c r="Q206" s="19">
        <v>2.86</v>
      </c>
      <c r="R206" s="20">
        <v>153.13</v>
      </c>
      <c r="S206" s="21">
        <v>155.99</v>
      </c>
      <c r="T206" s="19">
        <v>7.38</v>
      </c>
      <c r="U206" s="20">
        <v>241.51</v>
      </c>
      <c r="V206" s="21">
        <v>248.89</v>
      </c>
      <c r="W206" s="47">
        <v>27.94</v>
      </c>
      <c r="X206" s="20">
        <v>862.93</v>
      </c>
      <c r="Y206" s="21">
        <v>890.87</v>
      </c>
    </row>
    <row r="207" spans="1:25" ht="13">
      <c r="A207" s="2" t="s">
        <v>291</v>
      </c>
      <c r="B207" s="2" t="s">
        <v>209</v>
      </c>
      <c r="C207" s="89" t="s">
        <v>297</v>
      </c>
      <c r="D207" s="129" t="s">
        <v>304</v>
      </c>
      <c r="E207" s="19">
        <v>0.3</v>
      </c>
      <c r="F207" s="20">
        <v>6.04</v>
      </c>
      <c r="G207" s="21">
        <v>6.34</v>
      </c>
      <c r="H207" s="19">
        <v>27.5</v>
      </c>
      <c r="I207" s="20">
        <v>22.98</v>
      </c>
      <c r="J207" s="21">
        <v>50.48</v>
      </c>
      <c r="K207" s="19">
        <v>4.04</v>
      </c>
      <c r="L207" s="20">
        <v>11.12</v>
      </c>
      <c r="M207" s="21">
        <v>15.16</v>
      </c>
      <c r="N207" s="19">
        <v>0.88</v>
      </c>
      <c r="O207" s="20">
        <v>2.67</v>
      </c>
      <c r="P207" s="21">
        <v>3.55</v>
      </c>
      <c r="Q207" s="19">
        <v>3.43</v>
      </c>
      <c r="R207" s="20">
        <v>65.52</v>
      </c>
      <c r="S207" s="21">
        <v>68.95</v>
      </c>
      <c r="T207" s="19">
        <v>18.8</v>
      </c>
      <c r="U207" s="20">
        <v>175.46</v>
      </c>
      <c r="V207" s="21">
        <v>194.26</v>
      </c>
      <c r="W207" s="47">
        <v>54.95</v>
      </c>
      <c r="X207" s="20">
        <v>283.79000000000002</v>
      </c>
      <c r="Y207" s="21">
        <v>338.74</v>
      </c>
    </row>
    <row r="208" spans="1:25" ht="13">
      <c r="A208" s="2" t="s">
        <v>291</v>
      </c>
      <c r="B208" s="2" t="s">
        <v>210</v>
      </c>
      <c r="C208" s="89" t="s">
        <v>297</v>
      </c>
      <c r="D208" s="129" t="s">
        <v>304</v>
      </c>
      <c r="E208" s="19">
        <v>1.19</v>
      </c>
      <c r="F208" s="20">
        <v>1.58</v>
      </c>
      <c r="G208" s="21">
        <v>2.77</v>
      </c>
      <c r="H208" s="19">
        <v>38.32</v>
      </c>
      <c r="I208" s="20">
        <v>14.2</v>
      </c>
      <c r="J208" s="21">
        <v>52.52</v>
      </c>
      <c r="K208" s="19">
        <v>5.0999999999999996</v>
      </c>
      <c r="L208" s="20">
        <v>4.46</v>
      </c>
      <c r="M208" s="21">
        <v>9.56</v>
      </c>
      <c r="N208" s="19">
        <v>1.07</v>
      </c>
      <c r="O208" s="20">
        <v>3.04</v>
      </c>
      <c r="P208" s="21">
        <v>4.1100000000000003</v>
      </c>
      <c r="Q208" s="19">
        <v>13.47</v>
      </c>
      <c r="R208" s="20">
        <v>42.57</v>
      </c>
      <c r="S208" s="21">
        <v>56.04</v>
      </c>
      <c r="T208" s="19">
        <v>71.27</v>
      </c>
      <c r="U208" s="20">
        <v>109.86</v>
      </c>
      <c r="V208" s="21">
        <v>181.13</v>
      </c>
      <c r="W208" s="47">
        <v>130.41999999999999</v>
      </c>
      <c r="X208" s="20">
        <v>175.71</v>
      </c>
      <c r="Y208" s="21">
        <v>306.13</v>
      </c>
    </row>
    <row r="209" spans="1:25" ht="13">
      <c r="A209" s="2" t="s">
        <v>291</v>
      </c>
      <c r="B209" s="2" t="s">
        <v>211</v>
      </c>
      <c r="C209" s="89" t="s">
        <v>297</v>
      </c>
      <c r="D209" s="129" t="s">
        <v>304</v>
      </c>
      <c r="E209" s="19">
        <v>4.3099999999999996</v>
      </c>
      <c r="F209" s="20">
        <v>11.48</v>
      </c>
      <c r="G209" s="21">
        <v>15.79</v>
      </c>
      <c r="H209" s="19">
        <v>110.61</v>
      </c>
      <c r="I209" s="20">
        <v>5.13</v>
      </c>
      <c r="J209" s="21">
        <v>115.74</v>
      </c>
      <c r="K209" s="19">
        <v>0</v>
      </c>
      <c r="L209" s="20">
        <v>0</v>
      </c>
      <c r="M209" s="21">
        <v>0</v>
      </c>
      <c r="N209" s="19">
        <v>0</v>
      </c>
      <c r="O209" s="20">
        <v>0</v>
      </c>
      <c r="P209" s="21">
        <v>0</v>
      </c>
      <c r="Q209" s="19">
        <v>6.62</v>
      </c>
      <c r="R209" s="20">
        <v>0.14000000000000001</v>
      </c>
      <c r="S209" s="21">
        <v>6.76</v>
      </c>
      <c r="T209" s="19">
        <v>101.72</v>
      </c>
      <c r="U209" s="20">
        <v>0.05</v>
      </c>
      <c r="V209" s="21">
        <v>101.77</v>
      </c>
      <c r="W209" s="47">
        <v>223.26</v>
      </c>
      <c r="X209" s="20">
        <v>16.8</v>
      </c>
      <c r="Y209" s="21">
        <v>240.06</v>
      </c>
    </row>
    <row r="210" spans="1:25" ht="13">
      <c r="A210" s="2" t="s">
        <v>291</v>
      </c>
      <c r="B210" s="2" t="s">
        <v>212</v>
      </c>
      <c r="C210" s="89" t="s">
        <v>297</v>
      </c>
      <c r="D210" s="129" t="s">
        <v>304</v>
      </c>
      <c r="E210" s="19">
        <v>128.41999999999999</v>
      </c>
      <c r="F210" s="20">
        <v>176.02</v>
      </c>
      <c r="G210" s="21">
        <v>304.44</v>
      </c>
      <c r="H210" s="19">
        <v>222.24</v>
      </c>
      <c r="I210" s="20">
        <v>0.04</v>
      </c>
      <c r="J210" s="21">
        <v>222.28</v>
      </c>
      <c r="K210" s="19">
        <v>223.31</v>
      </c>
      <c r="L210" s="20">
        <v>0.03</v>
      </c>
      <c r="M210" s="21">
        <v>223.34</v>
      </c>
      <c r="N210" s="19">
        <v>132.01</v>
      </c>
      <c r="O210" s="20">
        <v>0.1</v>
      </c>
      <c r="P210" s="21">
        <v>132.11000000000001</v>
      </c>
      <c r="Q210" s="19">
        <v>175.24</v>
      </c>
      <c r="R210" s="20">
        <v>7.0000000000000007E-2</v>
      </c>
      <c r="S210" s="21">
        <v>175.31</v>
      </c>
      <c r="T210" s="19">
        <v>150.97</v>
      </c>
      <c r="U210" s="20">
        <v>0.03</v>
      </c>
      <c r="V210" s="21">
        <v>151</v>
      </c>
      <c r="W210" s="47">
        <v>1032.19</v>
      </c>
      <c r="X210" s="20">
        <v>176.29</v>
      </c>
      <c r="Y210" s="21">
        <v>1208.48</v>
      </c>
    </row>
    <row r="211" spans="1:25" ht="13">
      <c r="A211" s="2" t="s">
        <v>292</v>
      </c>
      <c r="B211" s="2" t="s">
        <v>213</v>
      </c>
      <c r="C211" s="89" t="s">
        <v>297</v>
      </c>
      <c r="D211" s="129" t="s">
        <v>298</v>
      </c>
      <c r="E211" s="19">
        <v>26332.29</v>
      </c>
      <c r="F211" s="20">
        <v>7769.39</v>
      </c>
      <c r="G211" s="21">
        <v>34101.68</v>
      </c>
      <c r="H211" s="19">
        <v>33820.339999999997</v>
      </c>
      <c r="I211" s="20">
        <v>7024.86</v>
      </c>
      <c r="J211" s="21">
        <v>40845.199999999997</v>
      </c>
      <c r="K211" s="19">
        <v>35945.370000000003</v>
      </c>
      <c r="L211" s="20">
        <v>4789.9399999999996</v>
      </c>
      <c r="M211" s="21">
        <v>40735.31</v>
      </c>
      <c r="N211" s="19">
        <v>37608.03</v>
      </c>
      <c r="O211" s="20">
        <v>5361.26</v>
      </c>
      <c r="P211" s="21">
        <v>42969.29</v>
      </c>
      <c r="Q211" s="19">
        <v>32722.79</v>
      </c>
      <c r="R211" s="20">
        <v>6352.97</v>
      </c>
      <c r="S211" s="21">
        <v>39075.760000000002</v>
      </c>
      <c r="T211" s="19">
        <v>18063.75</v>
      </c>
      <c r="U211" s="20">
        <v>16187.21</v>
      </c>
      <c r="V211" s="21">
        <v>34250.959999999999</v>
      </c>
      <c r="W211" s="47">
        <v>184492.57</v>
      </c>
      <c r="X211" s="20">
        <v>47485.63</v>
      </c>
      <c r="Y211" s="21">
        <v>231978.2</v>
      </c>
    </row>
    <row r="212" spans="1:25" ht="13">
      <c r="A212" s="2" t="s">
        <v>293</v>
      </c>
      <c r="B212" s="2" t="s">
        <v>214</v>
      </c>
      <c r="C212" s="89" t="s">
        <v>297</v>
      </c>
      <c r="D212" s="129" t="s">
        <v>303</v>
      </c>
      <c r="E212" s="19">
        <v>0</v>
      </c>
      <c r="F212" s="20">
        <v>0</v>
      </c>
      <c r="G212" s="21">
        <v>0</v>
      </c>
      <c r="H212" s="19">
        <v>0</v>
      </c>
      <c r="I212" s="20">
        <v>0</v>
      </c>
      <c r="J212" s="21">
        <v>0</v>
      </c>
      <c r="K212" s="19">
        <v>0</v>
      </c>
      <c r="L212" s="20">
        <v>0</v>
      </c>
      <c r="M212" s="21">
        <v>0</v>
      </c>
      <c r="N212" s="19">
        <v>0</v>
      </c>
      <c r="O212" s="20">
        <v>0</v>
      </c>
      <c r="P212" s="21">
        <v>0</v>
      </c>
      <c r="Q212" s="19">
        <v>0</v>
      </c>
      <c r="R212" s="20">
        <v>0</v>
      </c>
      <c r="S212" s="21">
        <v>0</v>
      </c>
      <c r="T212" s="19">
        <v>0</v>
      </c>
      <c r="U212" s="20">
        <v>0</v>
      </c>
      <c r="V212" s="21">
        <v>0</v>
      </c>
      <c r="W212" s="47">
        <v>0</v>
      </c>
      <c r="X212" s="20">
        <v>0</v>
      </c>
      <c r="Y212" s="21">
        <v>0</v>
      </c>
    </row>
    <row r="213" spans="1:25" ht="13">
      <c r="A213" s="2" t="s">
        <v>293</v>
      </c>
      <c r="B213" s="2" t="s">
        <v>215</v>
      </c>
      <c r="C213" s="89" t="s">
        <v>297</v>
      </c>
      <c r="D213" s="129" t="s">
        <v>303</v>
      </c>
      <c r="E213" s="19">
        <v>0</v>
      </c>
      <c r="F213" s="20">
        <v>0</v>
      </c>
      <c r="G213" s="21">
        <v>0</v>
      </c>
      <c r="H213" s="19">
        <v>0</v>
      </c>
      <c r="I213" s="20">
        <v>0</v>
      </c>
      <c r="J213" s="21">
        <v>0</v>
      </c>
      <c r="K213" s="19">
        <v>0</v>
      </c>
      <c r="L213" s="20">
        <v>0</v>
      </c>
      <c r="M213" s="21">
        <v>0</v>
      </c>
      <c r="N213" s="19">
        <v>0</v>
      </c>
      <c r="O213" s="20">
        <v>0</v>
      </c>
      <c r="P213" s="21">
        <v>0</v>
      </c>
      <c r="Q213" s="19">
        <v>0</v>
      </c>
      <c r="R213" s="20">
        <v>0</v>
      </c>
      <c r="S213" s="21">
        <v>0</v>
      </c>
      <c r="T213" s="19">
        <v>0</v>
      </c>
      <c r="U213" s="20">
        <v>0</v>
      </c>
      <c r="V213" s="21">
        <v>0</v>
      </c>
      <c r="W213" s="47">
        <v>0</v>
      </c>
      <c r="X213" s="20">
        <v>0</v>
      </c>
      <c r="Y213" s="21">
        <v>0</v>
      </c>
    </row>
    <row r="214" spans="1:25" ht="13">
      <c r="A214" s="2" t="s">
        <v>294</v>
      </c>
      <c r="B214" s="2" t="s">
        <v>216</v>
      </c>
      <c r="C214" s="89" t="s">
        <v>297</v>
      </c>
      <c r="D214" s="129" t="s">
        <v>302</v>
      </c>
      <c r="E214" s="19">
        <v>0</v>
      </c>
      <c r="F214" s="20">
        <v>0</v>
      </c>
      <c r="G214" s="21">
        <v>0</v>
      </c>
      <c r="H214" s="19">
        <v>52.6</v>
      </c>
      <c r="I214" s="20">
        <v>115.9</v>
      </c>
      <c r="J214" s="21">
        <v>168.5</v>
      </c>
      <c r="K214" s="19">
        <v>10.1</v>
      </c>
      <c r="L214" s="20">
        <v>51.5</v>
      </c>
      <c r="M214" s="21">
        <v>61.6</v>
      </c>
      <c r="N214" s="19">
        <v>373.4</v>
      </c>
      <c r="O214" s="20">
        <v>510.5</v>
      </c>
      <c r="P214" s="21">
        <v>883.9</v>
      </c>
      <c r="Q214" s="19">
        <v>120.2</v>
      </c>
      <c r="R214" s="20">
        <v>432.3</v>
      </c>
      <c r="S214" s="21">
        <v>552.5</v>
      </c>
      <c r="T214" s="19">
        <v>540.20000000000005</v>
      </c>
      <c r="U214" s="20">
        <v>508.2</v>
      </c>
      <c r="V214" s="21">
        <v>1048.4000000000001</v>
      </c>
      <c r="W214" s="47">
        <v>1096.5</v>
      </c>
      <c r="X214" s="20">
        <v>1618.4</v>
      </c>
      <c r="Y214" s="21">
        <v>2714.9</v>
      </c>
    </row>
    <row r="215" spans="1:25" ht="13">
      <c r="A215" s="2" t="s">
        <v>294</v>
      </c>
      <c r="B215" s="2" t="s">
        <v>217</v>
      </c>
      <c r="C215" s="89" t="s">
        <v>297</v>
      </c>
      <c r="D215" s="129" t="s">
        <v>302</v>
      </c>
      <c r="E215" s="19">
        <v>0</v>
      </c>
      <c r="F215" s="20">
        <v>0</v>
      </c>
      <c r="G215" s="21">
        <v>0</v>
      </c>
      <c r="H215" s="19">
        <v>0</v>
      </c>
      <c r="I215" s="20">
        <v>0</v>
      </c>
      <c r="J215" s="21">
        <v>0</v>
      </c>
      <c r="K215" s="19">
        <v>96.5</v>
      </c>
      <c r="L215" s="20">
        <v>146.6</v>
      </c>
      <c r="M215" s="21">
        <v>243.1</v>
      </c>
      <c r="N215" s="19">
        <v>270.89999999999998</v>
      </c>
      <c r="O215" s="20">
        <v>518.6</v>
      </c>
      <c r="P215" s="21">
        <v>789.5</v>
      </c>
      <c r="Q215" s="19">
        <v>70.3</v>
      </c>
      <c r="R215" s="20">
        <v>39.5</v>
      </c>
      <c r="S215" s="21">
        <v>109.8</v>
      </c>
      <c r="T215" s="19">
        <v>220.7</v>
      </c>
      <c r="U215" s="20">
        <v>404</v>
      </c>
      <c r="V215" s="21">
        <v>624.70000000000005</v>
      </c>
      <c r="W215" s="47">
        <v>658.4</v>
      </c>
      <c r="X215" s="20">
        <v>1108.7</v>
      </c>
      <c r="Y215" s="21">
        <v>1767.1</v>
      </c>
    </row>
    <row r="216" spans="1:25" ht="13">
      <c r="A216" s="2" t="s">
        <v>294</v>
      </c>
      <c r="B216" s="2" t="s">
        <v>218</v>
      </c>
      <c r="C216" s="89" t="s">
        <v>297</v>
      </c>
      <c r="D216" s="129" t="s">
        <v>302</v>
      </c>
      <c r="E216" s="19">
        <v>0</v>
      </c>
      <c r="F216" s="20">
        <v>0</v>
      </c>
      <c r="G216" s="21">
        <v>0</v>
      </c>
      <c r="H216" s="19">
        <v>15.5</v>
      </c>
      <c r="I216" s="20">
        <v>33.6</v>
      </c>
      <c r="J216" s="21">
        <v>49.1</v>
      </c>
      <c r="K216" s="19">
        <v>91</v>
      </c>
      <c r="L216" s="20">
        <v>47.8</v>
      </c>
      <c r="M216" s="21">
        <v>138.80000000000001</v>
      </c>
      <c r="N216" s="19">
        <v>202.1</v>
      </c>
      <c r="O216" s="20">
        <v>703.8</v>
      </c>
      <c r="P216" s="21">
        <v>905.9</v>
      </c>
      <c r="Q216" s="19">
        <v>220.4</v>
      </c>
      <c r="R216" s="20">
        <v>1007</v>
      </c>
      <c r="S216" s="21">
        <v>1227.4000000000001</v>
      </c>
      <c r="T216" s="19">
        <v>441.8</v>
      </c>
      <c r="U216" s="20">
        <v>718.2</v>
      </c>
      <c r="V216" s="21">
        <v>1160</v>
      </c>
      <c r="W216" s="47">
        <v>970.8</v>
      </c>
      <c r="X216" s="20">
        <v>2510.4</v>
      </c>
      <c r="Y216" s="21">
        <v>3481.2</v>
      </c>
    </row>
    <row r="217" spans="1:25" ht="13">
      <c r="A217" s="2" t="s">
        <v>295</v>
      </c>
      <c r="B217" s="2" t="s">
        <v>219</v>
      </c>
      <c r="C217" s="89" t="s">
        <v>297</v>
      </c>
      <c r="D217" s="129" t="s">
        <v>303</v>
      </c>
      <c r="E217" s="19">
        <v>2132.6999999999998</v>
      </c>
      <c r="F217" s="20">
        <v>3332.05</v>
      </c>
      <c r="G217" s="21">
        <v>5464.75</v>
      </c>
      <c r="H217" s="19">
        <v>493.45</v>
      </c>
      <c r="I217" s="20">
        <v>4037.2</v>
      </c>
      <c r="J217" s="21">
        <v>4530.6499999999996</v>
      </c>
      <c r="K217" s="19">
        <v>1625.3</v>
      </c>
      <c r="L217" s="20">
        <v>4004.4</v>
      </c>
      <c r="M217" s="21">
        <v>5629.7</v>
      </c>
      <c r="N217" s="19">
        <v>1038.2</v>
      </c>
      <c r="O217" s="20">
        <v>9203.9500000000007</v>
      </c>
      <c r="P217" s="21">
        <v>10242.15</v>
      </c>
      <c r="Q217" s="19">
        <v>1024.8499999999999</v>
      </c>
      <c r="R217" s="20">
        <v>13349.5</v>
      </c>
      <c r="S217" s="21">
        <v>14374.35</v>
      </c>
      <c r="T217" s="19">
        <v>684.15</v>
      </c>
      <c r="U217" s="20">
        <v>3399.3</v>
      </c>
      <c r="V217" s="21">
        <v>4083.45</v>
      </c>
      <c r="W217" s="47">
        <v>6998.65</v>
      </c>
      <c r="X217" s="20">
        <v>37326.400000000001</v>
      </c>
      <c r="Y217" s="21">
        <v>44325.05</v>
      </c>
    </row>
    <row r="218" spans="1:25" ht="13">
      <c r="A218" s="2" t="s">
        <v>295</v>
      </c>
      <c r="B218" s="2" t="s">
        <v>220</v>
      </c>
      <c r="C218" s="89" t="s">
        <v>297</v>
      </c>
      <c r="D218" s="129" t="s">
        <v>303</v>
      </c>
      <c r="E218" s="19">
        <v>0</v>
      </c>
      <c r="F218" s="20">
        <v>0</v>
      </c>
      <c r="G218" s="21">
        <v>0</v>
      </c>
      <c r="H218" s="19">
        <v>1.5</v>
      </c>
      <c r="I218" s="20">
        <v>0</v>
      </c>
      <c r="J218" s="21">
        <v>1.5</v>
      </c>
      <c r="K218" s="19">
        <v>0.3</v>
      </c>
      <c r="L218" s="20">
        <v>0.3</v>
      </c>
      <c r="M218" s="21">
        <v>0.6</v>
      </c>
      <c r="N218" s="19">
        <v>0</v>
      </c>
      <c r="O218" s="20">
        <v>0</v>
      </c>
      <c r="P218" s="21">
        <v>0</v>
      </c>
      <c r="Q218" s="19">
        <v>399.95</v>
      </c>
      <c r="R218" s="20">
        <v>116.9</v>
      </c>
      <c r="S218" s="21">
        <v>516.85</v>
      </c>
      <c r="T218" s="19">
        <v>8844</v>
      </c>
      <c r="U218" s="20">
        <v>10257.1</v>
      </c>
      <c r="V218" s="21">
        <v>19101.099999999999</v>
      </c>
      <c r="W218" s="47">
        <v>9245.75</v>
      </c>
      <c r="X218" s="20">
        <v>10374.299999999999</v>
      </c>
      <c r="Y218" s="21">
        <v>19620.05</v>
      </c>
    </row>
    <row r="219" spans="1:25" ht="13">
      <c r="A219" s="2" t="s">
        <v>295</v>
      </c>
      <c r="B219" s="2" t="s">
        <v>221</v>
      </c>
      <c r="C219" s="89" t="s">
        <v>297</v>
      </c>
      <c r="D219" s="129" t="s">
        <v>303</v>
      </c>
      <c r="E219" s="19">
        <v>2189.5</v>
      </c>
      <c r="F219" s="20">
        <v>5739.25</v>
      </c>
      <c r="G219" s="21">
        <v>7928.75</v>
      </c>
      <c r="H219" s="19">
        <v>1612.7</v>
      </c>
      <c r="I219" s="20">
        <v>912.2</v>
      </c>
      <c r="J219" s="21">
        <v>2524.9</v>
      </c>
      <c r="K219" s="19">
        <v>0</v>
      </c>
      <c r="L219" s="20">
        <v>0</v>
      </c>
      <c r="M219" s="21">
        <v>0</v>
      </c>
      <c r="N219" s="19">
        <v>0</v>
      </c>
      <c r="O219" s="20">
        <v>0</v>
      </c>
      <c r="P219" s="21">
        <v>0</v>
      </c>
      <c r="Q219" s="19">
        <v>115</v>
      </c>
      <c r="R219" s="20">
        <v>545.54999999999995</v>
      </c>
      <c r="S219" s="21">
        <v>660.55</v>
      </c>
      <c r="T219" s="19">
        <v>7312.65</v>
      </c>
      <c r="U219" s="20">
        <v>9935.35</v>
      </c>
      <c r="V219" s="21">
        <v>17248</v>
      </c>
      <c r="W219" s="47">
        <v>11229.85</v>
      </c>
      <c r="X219" s="20">
        <v>17132.349999999999</v>
      </c>
      <c r="Y219" s="21">
        <v>28362.2</v>
      </c>
    </row>
    <row r="220" spans="1:25" ht="13.5" thickBot="1">
      <c r="A220" s="26" t="s">
        <v>295</v>
      </c>
      <c r="B220" s="26" t="s">
        <v>222</v>
      </c>
      <c r="C220" s="90" t="s">
        <v>297</v>
      </c>
      <c r="D220" s="130" t="s">
        <v>303</v>
      </c>
      <c r="E220" s="27">
        <v>0</v>
      </c>
      <c r="F220" s="28">
        <v>0</v>
      </c>
      <c r="G220" s="29">
        <v>0</v>
      </c>
      <c r="H220" s="27">
        <v>0</v>
      </c>
      <c r="I220" s="28">
        <v>0</v>
      </c>
      <c r="J220" s="29">
        <v>0</v>
      </c>
      <c r="K220" s="27">
        <v>0</v>
      </c>
      <c r="L220" s="28">
        <v>0</v>
      </c>
      <c r="M220" s="29">
        <v>0</v>
      </c>
      <c r="N220" s="27">
        <v>0</v>
      </c>
      <c r="O220" s="28">
        <v>0</v>
      </c>
      <c r="P220" s="29">
        <v>0</v>
      </c>
      <c r="Q220" s="27">
        <v>0</v>
      </c>
      <c r="R220" s="28">
        <v>0</v>
      </c>
      <c r="S220" s="29">
        <v>0</v>
      </c>
      <c r="T220" s="27">
        <v>0</v>
      </c>
      <c r="U220" s="28">
        <v>0</v>
      </c>
      <c r="V220" s="29">
        <v>0</v>
      </c>
      <c r="W220" s="72">
        <v>0</v>
      </c>
      <c r="X220" s="28">
        <v>0</v>
      </c>
      <c r="Y220" s="29">
        <v>0</v>
      </c>
    </row>
    <row r="221" spans="1:25">
      <c r="A221" s="91"/>
      <c r="B221" s="91"/>
      <c r="C221" s="91"/>
      <c r="D221" s="91"/>
      <c r="E221" s="92"/>
      <c r="F221" s="92"/>
      <c r="G221" s="92"/>
      <c r="H221" s="92"/>
      <c r="I221" s="92"/>
      <c r="J221" s="92"/>
      <c r="K221" s="92"/>
      <c r="L221" s="92"/>
      <c r="M221" s="92"/>
      <c r="N221" s="92"/>
      <c r="O221" s="92"/>
      <c r="P221" s="92"/>
      <c r="Q221" s="92"/>
      <c r="R221" s="92"/>
      <c r="S221" s="92"/>
      <c r="W221" s="92"/>
      <c r="X221" s="92"/>
      <c r="Y221" s="92"/>
    </row>
    <row r="222" spans="1:25">
      <c r="A222" s="91"/>
      <c r="B222" s="91"/>
      <c r="C222" s="91"/>
      <c r="D222" s="91"/>
      <c r="E222" s="92"/>
      <c r="F222" s="92"/>
      <c r="G222" s="92"/>
      <c r="H222" s="92"/>
      <c r="I222" s="92"/>
      <c r="J222" s="92"/>
      <c r="K222" s="92"/>
      <c r="L222" s="92"/>
      <c r="M222" s="92"/>
      <c r="N222" s="92"/>
      <c r="O222" s="92"/>
      <c r="P222" s="92"/>
      <c r="Q222" s="92"/>
      <c r="R222" s="92"/>
      <c r="S222" s="92"/>
      <c r="W222" s="92"/>
      <c r="X222" s="92"/>
      <c r="Y222" s="92"/>
    </row>
    <row r="223" spans="1:25" ht="13" thickBot="1"/>
    <row r="224" spans="1:25">
      <c r="A224" s="93" t="s">
        <v>223</v>
      </c>
      <c r="B224" s="94"/>
      <c r="C224" s="94"/>
      <c r="D224" s="94"/>
      <c r="E224" s="95">
        <v>1615533.2</v>
      </c>
      <c r="F224" s="96">
        <v>343923.3</v>
      </c>
      <c r="G224" s="97">
        <v>1959456.5</v>
      </c>
      <c r="H224" s="95">
        <v>1696072.12</v>
      </c>
      <c r="I224" s="96">
        <v>371161.97</v>
      </c>
      <c r="J224" s="97">
        <v>2067234.09</v>
      </c>
      <c r="K224" s="95">
        <v>1715602.53</v>
      </c>
      <c r="L224" s="96">
        <v>323226.67</v>
      </c>
      <c r="M224" s="97">
        <v>2038829.2</v>
      </c>
      <c r="N224" s="95">
        <v>1870490.51</v>
      </c>
      <c r="O224" s="96">
        <v>316671.09999999998</v>
      </c>
      <c r="P224" s="97">
        <v>2187161.61</v>
      </c>
      <c r="Q224" s="95">
        <v>1753557.45</v>
      </c>
      <c r="R224" s="96">
        <v>430177.05</v>
      </c>
      <c r="S224" s="97">
        <v>2183734.5</v>
      </c>
      <c r="T224" s="95">
        <v>1489405.13</v>
      </c>
      <c r="U224" s="96">
        <v>508644.81</v>
      </c>
      <c r="V224" s="97">
        <v>1998049.94</v>
      </c>
      <c r="W224" s="98">
        <v>10140660.939999999</v>
      </c>
      <c r="X224" s="96">
        <v>2293804.9</v>
      </c>
      <c r="Y224" s="99">
        <v>12434465.839999994</v>
      </c>
    </row>
    <row r="225" spans="1:25" ht="13" thickBot="1">
      <c r="A225" s="100" t="s">
        <v>224</v>
      </c>
      <c r="B225" s="101"/>
      <c r="C225" s="101"/>
      <c r="D225" s="101"/>
      <c r="E225" s="102">
        <v>0</v>
      </c>
      <c r="F225" s="103">
        <v>0</v>
      </c>
      <c r="G225" s="104">
        <v>0</v>
      </c>
      <c r="H225" s="102">
        <v>0</v>
      </c>
      <c r="I225" s="103">
        <v>0</v>
      </c>
      <c r="J225" s="104">
        <v>0</v>
      </c>
      <c r="K225" s="102">
        <v>0</v>
      </c>
      <c r="L225" s="103">
        <v>0</v>
      </c>
      <c r="M225" s="104">
        <v>0</v>
      </c>
      <c r="N225" s="102">
        <v>0</v>
      </c>
      <c r="O225" s="103">
        <v>0</v>
      </c>
      <c r="P225" s="104">
        <v>0</v>
      </c>
      <c r="Q225" s="102">
        <v>0</v>
      </c>
      <c r="R225" s="103">
        <v>0</v>
      </c>
      <c r="S225" s="104">
        <v>0</v>
      </c>
      <c r="T225" s="102">
        <v>0</v>
      </c>
      <c r="U225" s="103">
        <v>0</v>
      </c>
      <c r="V225" s="104">
        <v>0</v>
      </c>
      <c r="W225" s="105">
        <v>0</v>
      </c>
      <c r="X225" s="103">
        <v>0</v>
      </c>
      <c r="Y225" s="106">
        <v>0</v>
      </c>
    </row>
    <row r="226" spans="1:25" ht="13" thickBot="1">
      <c r="A226" s="107" t="s">
        <v>5</v>
      </c>
      <c r="B226" s="108"/>
      <c r="C226" s="108"/>
      <c r="D226" s="108"/>
      <c r="E226" s="109">
        <v>1615533.2</v>
      </c>
      <c r="F226" s="110">
        <v>343923.3</v>
      </c>
      <c r="G226" s="111">
        <v>1959456.5</v>
      </c>
      <c r="H226" s="109">
        <v>1696072.12</v>
      </c>
      <c r="I226" s="110">
        <v>371161.97</v>
      </c>
      <c r="J226" s="111">
        <v>2067234.09</v>
      </c>
      <c r="K226" s="109">
        <v>1715602.53</v>
      </c>
      <c r="L226" s="110">
        <v>323226.67</v>
      </c>
      <c r="M226" s="111">
        <v>2038829.2</v>
      </c>
      <c r="N226" s="109">
        <v>1870490.51</v>
      </c>
      <c r="O226" s="110">
        <v>316671.09999999998</v>
      </c>
      <c r="P226" s="111">
        <v>2187161.61</v>
      </c>
      <c r="Q226" s="109">
        <v>1753557.45</v>
      </c>
      <c r="R226" s="110">
        <v>430177.05</v>
      </c>
      <c r="S226" s="111">
        <v>2183734.5</v>
      </c>
      <c r="T226" s="109">
        <v>1489405.13</v>
      </c>
      <c r="U226" s="110">
        <v>508644.81</v>
      </c>
      <c r="V226" s="111">
        <v>1998049.94</v>
      </c>
      <c r="W226" s="112">
        <v>10140660.939999999</v>
      </c>
      <c r="X226" s="110">
        <v>2293804.9</v>
      </c>
      <c r="Y226" s="113">
        <v>12434465.839999994</v>
      </c>
    </row>
    <row r="239" spans="1:25">
      <c r="T239" s="1"/>
    </row>
  </sheetData>
  <mergeCells count="6">
    <mergeCell ref="Q3:S3"/>
    <mergeCell ref="T3:V3"/>
    <mergeCell ref="E3:G3"/>
    <mergeCell ref="H3:J3"/>
    <mergeCell ref="K3:M3"/>
    <mergeCell ref="N3:P3"/>
  </mergeCells>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Y239"/>
  <sheetViews>
    <sheetView topLeftCell="A187" workbookViewId="0">
      <selection activeCell="F197" sqref="F197"/>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321</v>
      </c>
    </row>
    <row r="2" spans="1:25" ht="13" thickBot="1"/>
    <row r="3" spans="1:25" ht="13" thickBot="1">
      <c r="E3" s="316">
        <v>40817</v>
      </c>
      <c r="F3" s="317"/>
      <c r="G3" s="318"/>
      <c r="H3" s="316">
        <v>40848</v>
      </c>
      <c r="I3" s="317"/>
      <c r="J3" s="318"/>
      <c r="K3" s="316">
        <v>40878</v>
      </c>
      <c r="L3" s="317"/>
      <c r="M3" s="318"/>
      <c r="N3" s="316">
        <v>40909</v>
      </c>
      <c r="O3" s="317"/>
      <c r="P3" s="318"/>
      <c r="Q3" s="316">
        <v>40940</v>
      </c>
      <c r="R3" s="317"/>
      <c r="S3" s="318"/>
      <c r="T3" s="316">
        <v>40969</v>
      </c>
      <c r="U3" s="317"/>
      <c r="V3" s="318"/>
      <c r="W3" s="316" t="s">
        <v>1</v>
      </c>
      <c r="X3" s="317"/>
      <c r="Y3" s="318"/>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480.23</v>
      </c>
      <c r="F5" s="20">
        <v>779.48</v>
      </c>
      <c r="G5" s="21">
        <v>1259.71</v>
      </c>
      <c r="H5" s="19">
        <v>841.14</v>
      </c>
      <c r="I5" s="20">
        <v>434.19</v>
      </c>
      <c r="J5" s="21">
        <v>1275.33</v>
      </c>
      <c r="K5" s="19">
        <v>380.15</v>
      </c>
      <c r="L5" s="20">
        <v>649.70000000000005</v>
      </c>
      <c r="M5" s="21">
        <v>1029.8499999999999</v>
      </c>
      <c r="N5" s="19">
        <v>758.48</v>
      </c>
      <c r="O5" s="20">
        <v>619.63</v>
      </c>
      <c r="P5" s="21">
        <v>1378.11</v>
      </c>
      <c r="Q5" s="19">
        <v>285.94</v>
      </c>
      <c r="R5" s="20">
        <v>371.48</v>
      </c>
      <c r="S5" s="21">
        <v>657.42</v>
      </c>
      <c r="T5" s="19">
        <v>217.49</v>
      </c>
      <c r="U5" s="20">
        <v>414.07</v>
      </c>
      <c r="V5" s="21">
        <v>631.55999999999995</v>
      </c>
      <c r="W5" s="47">
        <v>2963.43</v>
      </c>
      <c r="X5" s="20">
        <v>3268.55</v>
      </c>
      <c r="Y5" s="21">
        <v>6231.98</v>
      </c>
    </row>
    <row r="6" spans="1:25" ht="13">
      <c r="A6" s="2" t="s">
        <v>250</v>
      </c>
      <c r="B6" s="2" t="s">
        <v>7</v>
      </c>
      <c r="C6" s="89" t="s">
        <v>297</v>
      </c>
      <c r="D6" s="129" t="s">
        <v>298</v>
      </c>
      <c r="E6" s="19">
        <v>2440.8000000000002</v>
      </c>
      <c r="F6" s="20">
        <v>3646.6</v>
      </c>
      <c r="G6" s="21">
        <v>6087.4</v>
      </c>
      <c r="H6" s="19">
        <v>1484.8</v>
      </c>
      <c r="I6" s="20">
        <v>964.3</v>
      </c>
      <c r="J6" s="21">
        <v>2449.1</v>
      </c>
      <c r="K6" s="19">
        <v>861.6</v>
      </c>
      <c r="L6" s="20">
        <v>1027.0999999999999</v>
      </c>
      <c r="M6" s="21">
        <v>1888.7</v>
      </c>
      <c r="N6" s="19">
        <v>1514.9</v>
      </c>
      <c r="O6" s="20">
        <v>1405.9</v>
      </c>
      <c r="P6" s="21">
        <v>2920.8</v>
      </c>
      <c r="Q6" s="19">
        <v>1287.8</v>
      </c>
      <c r="R6" s="20">
        <v>3006.9</v>
      </c>
      <c r="S6" s="21">
        <v>4294.7</v>
      </c>
      <c r="T6" s="19">
        <v>2203.4</v>
      </c>
      <c r="U6" s="20">
        <v>2407.6999999999998</v>
      </c>
      <c r="V6" s="21">
        <v>4611.1000000000004</v>
      </c>
      <c r="W6" s="47">
        <v>9793.2999999999993</v>
      </c>
      <c r="X6" s="20">
        <v>12458.5</v>
      </c>
      <c r="Y6" s="21">
        <v>22251.8</v>
      </c>
    </row>
    <row r="7" spans="1:25" ht="13">
      <c r="A7" s="2" t="s">
        <v>251</v>
      </c>
      <c r="B7" s="2" t="s">
        <v>8</v>
      </c>
      <c r="C7" s="89" t="s">
        <v>297</v>
      </c>
      <c r="D7" s="129" t="s">
        <v>302</v>
      </c>
      <c r="E7" s="19">
        <v>4602</v>
      </c>
      <c r="F7" s="20">
        <v>996.4</v>
      </c>
      <c r="G7" s="21">
        <v>5598.4</v>
      </c>
      <c r="H7" s="19">
        <v>4732.7299999999996</v>
      </c>
      <c r="I7" s="20">
        <v>2900.3</v>
      </c>
      <c r="J7" s="21">
        <v>7633.03</v>
      </c>
      <c r="K7" s="19">
        <v>2671.36</v>
      </c>
      <c r="L7" s="20">
        <v>1443.4</v>
      </c>
      <c r="M7" s="21">
        <v>4114.76</v>
      </c>
      <c r="N7" s="19">
        <v>6162.68</v>
      </c>
      <c r="O7" s="20">
        <v>2971.1</v>
      </c>
      <c r="P7" s="21">
        <v>9133.7800000000007</v>
      </c>
      <c r="Q7" s="19">
        <v>3719.15</v>
      </c>
      <c r="R7" s="20">
        <v>4154.2</v>
      </c>
      <c r="S7" s="21">
        <v>7873.35</v>
      </c>
      <c r="T7" s="19">
        <v>4156.28</v>
      </c>
      <c r="U7" s="20">
        <v>2679.9</v>
      </c>
      <c r="V7" s="21">
        <v>6836.18</v>
      </c>
      <c r="W7" s="47">
        <v>26044.2</v>
      </c>
      <c r="X7" s="20">
        <v>15145.3</v>
      </c>
      <c r="Y7" s="21">
        <v>41189.5</v>
      </c>
    </row>
    <row r="8" spans="1:25" ht="13">
      <c r="A8" s="2" t="s">
        <v>251</v>
      </c>
      <c r="B8" s="2" t="s">
        <v>9</v>
      </c>
      <c r="C8" s="89" t="s">
        <v>297</v>
      </c>
      <c r="D8" s="129" t="s">
        <v>302</v>
      </c>
      <c r="E8" s="19">
        <v>3.65</v>
      </c>
      <c r="F8" s="20">
        <v>58</v>
      </c>
      <c r="G8" s="21">
        <v>61.65</v>
      </c>
      <c r="H8" s="19">
        <v>1.21</v>
      </c>
      <c r="I8" s="20">
        <v>34.11</v>
      </c>
      <c r="J8" s="21">
        <v>35.32</v>
      </c>
      <c r="K8" s="19">
        <v>0</v>
      </c>
      <c r="L8" s="20">
        <v>0.69</v>
      </c>
      <c r="M8" s="21">
        <v>0.69</v>
      </c>
      <c r="N8" s="19">
        <v>7.92</v>
      </c>
      <c r="O8" s="20">
        <v>1.36</v>
      </c>
      <c r="P8" s="21">
        <v>9.2799999999999994</v>
      </c>
      <c r="Q8" s="19">
        <v>0</v>
      </c>
      <c r="R8" s="20">
        <v>0</v>
      </c>
      <c r="S8" s="21">
        <v>0</v>
      </c>
      <c r="T8" s="19">
        <v>0</v>
      </c>
      <c r="U8" s="20">
        <v>0</v>
      </c>
      <c r="V8" s="21">
        <v>0</v>
      </c>
      <c r="W8" s="47">
        <v>12.78</v>
      </c>
      <c r="X8" s="20">
        <v>94.16</v>
      </c>
      <c r="Y8" s="21">
        <v>106.94</v>
      </c>
    </row>
    <row r="9" spans="1:25" ht="13">
      <c r="A9" s="2" t="s">
        <v>252</v>
      </c>
      <c r="B9" s="2" t="s">
        <v>10</v>
      </c>
      <c r="C9" s="89" t="s">
        <v>297</v>
      </c>
      <c r="D9" s="129" t="s">
        <v>302</v>
      </c>
      <c r="E9" s="19">
        <v>4143.8999999999996</v>
      </c>
      <c r="F9" s="20">
        <v>4882.1000000000004</v>
      </c>
      <c r="G9" s="21">
        <v>9026</v>
      </c>
      <c r="H9" s="19">
        <v>1703.95</v>
      </c>
      <c r="I9" s="20">
        <v>6170.1</v>
      </c>
      <c r="J9" s="21">
        <v>7874.05</v>
      </c>
      <c r="K9" s="19">
        <v>1057.9000000000001</v>
      </c>
      <c r="L9" s="20">
        <v>3840.75</v>
      </c>
      <c r="M9" s="21">
        <v>4898.6499999999996</v>
      </c>
      <c r="N9" s="19">
        <v>1280.8499999999999</v>
      </c>
      <c r="O9" s="20">
        <v>1627.05</v>
      </c>
      <c r="P9" s="21">
        <v>2907.9</v>
      </c>
      <c r="Q9" s="19">
        <v>1059.5</v>
      </c>
      <c r="R9" s="20">
        <v>1923.5</v>
      </c>
      <c r="S9" s="21">
        <v>2983</v>
      </c>
      <c r="T9" s="19">
        <v>983.35</v>
      </c>
      <c r="U9" s="20">
        <v>990.5</v>
      </c>
      <c r="V9" s="21">
        <v>1973.85</v>
      </c>
      <c r="W9" s="47">
        <v>10229.450000000001</v>
      </c>
      <c r="X9" s="20">
        <v>19434</v>
      </c>
      <c r="Y9" s="21">
        <v>29663.45</v>
      </c>
    </row>
    <row r="10" spans="1:25" ht="13">
      <c r="A10" s="2" t="s">
        <v>252</v>
      </c>
      <c r="B10" s="2" t="s">
        <v>11</v>
      </c>
      <c r="C10" s="89" t="s">
        <v>297</v>
      </c>
      <c r="D10" s="129" t="s">
        <v>302</v>
      </c>
      <c r="E10" s="19">
        <v>4597.3500000000004</v>
      </c>
      <c r="F10" s="20">
        <v>1888.55</v>
      </c>
      <c r="G10" s="21">
        <v>6485.9</v>
      </c>
      <c r="H10" s="19">
        <v>3178</v>
      </c>
      <c r="I10" s="20">
        <v>1290.4000000000001</v>
      </c>
      <c r="J10" s="21">
        <v>4468.3999999999996</v>
      </c>
      <c r="K10" s="19">
        <v>1546.35</v>
      </c>
      <c r="L10" s="20">
        <v>2325.3000000000002</v>
      </c>
      <c r="M10" s="21">
        <v>3871.65</v>
      </c>
      <c r="N10" s="19">
        <v>1566.9</v>
      </c>
      <c r="O10" s="20">
        <v>1270.5</v>
      </c>
      <c r="P10" s="21">
        <v>2837.4</v>
      </c>
      <c r="Q10" s="19">
        <v>984.25</v>
      </c>
      <c r="R10" s="20">
        <v>1345.3</v>
      </c>
      <c r="S10" s="21">
        <v>2329.5500000000002</v>
      </c>
      <c r="T10" s="19">
        <v>736.65</v>
      </c>
      <c r="U10" s="20">
        <v>1156.75</v>
      </c>
      <c r="V10" s="21">
        <v>1893.4</v>
      </c>
      <c r="W10" s="47">
        <v>12609.5</v>
      </c>
      <c r="X10" s="20">
        <v>9276.7999999999993</v>
      </c>
      <c r="Y10" s="21">
        <v>21886.3</v>
      </c>
    </row>
    <row r="11" spans="1:25" ht="13">
      <c r="A11" s="2" t="s">
        <v>253</v>
      </c>
      <c r="B11" s="2" t="s">
        <v>12</v>
      </c>
      <c r="C11" s="89" t="s">
        <v>297</v>
      </c>
      <c r="D11" s="129" t="s">
        <v>303</v>
      </c>
      <c r="E11" s="19">
        <v>3351.7</v>
      </c>
      <c r="F11" s="20">
        <v>3075.45</v>
      </c>
      <c r="G11" s="21">
        <v>6427.15</v>
      </c>
      <c r="H11" s="19">
        <v>2838.9</v>
      </c>
      <c r="I11" s="20">
        <v>4516.6000000000004</v>
      </c>
      <c r="J11" s="21">
        <v>7355.5</v>
      </c>
      <c r="K11" s="19">
        <v>2948.75</v>
      </c>
      <c r="L11" s="20">
        <v>4518.95</v>
      </c>
      <c r="M11" s="21">
        <v>7467.7</v>
      </c>
      <c r="N11" s="19">
        <v>2306.85</v>
      </c>
      <c r="O11" s="20">
        <v>4494.3999999999996</v>
      </c>
      <c r="P11" s="21">
        <v>6801.25</v>
      </c>
      <c r="Q11" s="19">
        <v>4178.8999999999996</v>
      </c>
      <c r="R11" s="20">
        <v>5399.3</v>
      </c>
      <c r="S11" s="21">
        <v>9578.2000000000007</v>
      </c>
      <c r="T11" s="19">
        <v>8456.75</v>
      </c>
      <c r="U11" s="20">
        <v>2991.2</v>
      </c>
      <c r="V11" s="21">
        <v>11447.95</v>
      </c>
      <c r="W11" s="47">
        <v>24081.85</v>
      </c>
      <c r="X11" s="20">
        <v>24995.9</v>
      </c>
      <c r="Y11" s="21">
        <v>49077.75</v>
      </c>
    </row>
    <row r="12" spans="1:25" ht="13">
      <c r="A12" s="2" t="s">
        <v>253</v>
      </c>
      <c r="B12" s="2" t="s">
        <v>13</v>
      </c>
      <c r="C12" s="89" t="s">
        <v>297</v>
      </c>
      <c r="D12" s="129" t="s">
        <v>303</v>
      </c>
      <c r="E12" s="19">
        <v>2569.9</v>
      </c>
      <c r="F12" s="20">
        <v>2127.75</v>
      </c>
      <c r="G12" s="21">
        <v>4697.6499999999996</v>
      </c>
      <c r="H12" s="19">
        <v>2124.5</v>
      </c>
      <c r="I12" s="20">
        <v>2847.9</v>
      </c>
      <c r="J12" s="21">
        <v>4972.3999999999996</v>
      </c>
      <c r="K12" s="19">
        <v>2143.4499999999998</v>
      </c>
      <c r="L12" s="20">
        <v>2753.5</v>
      </c>
      <c r="M12" s="21">
        <v>4896.95</v>
      </c>
      <c r="N12" s="19">
        <v>2466.85</v>
      </c>
      <c r="O12" s="20">
        <v>3092.25</v>
      </c>
      <c r="P12" s="21">
        <v>5559.1</v>
      </c>
      <c r="Q12" s="19">
        <v>3523.2</v>
      </c>
      <c r="R12" s="20">
        <v>3890.75</v>
      </c>
      <c r="S12" s="21">
        <v>7413.95</v>
      </c>
      <c r="T12" s="19">
        <v>0</v>
      </c>
      <c r="U12" s="20">
        <v>0</v>
      </c>
      <c r="V12" s="21">
        <v>0</v>
      </c>
      <c r="W12" s="47">
        <v>12827.9</v>
      </c>
      <c r="X12" s="20">
        <v>14712.15</v>
      </c>
      <c r="Y12" s="21">
        <v>27540.05</v>
      </c>
    </row>
    <row r="13" spans="1:25" ht="13">
      <c r="A13" s="2" t="s">
        <v>253</v>
      </c>
      <c r="B13" s="2" t="s">
        <v>14</v>
      </c>
      <c r="C13" s="89" t="s">
        <v>297</v>
      </c>
      <c r="D13" s="129" t="s">
        <v>303</v>
      </c>
      <c r="E13" s="19">
        <v>2478.8000000000002</v>
      </c>
      <c r="F13" s="20">
        <v>4383.55</v>
      </c>
      <c r="G13" s="21">
        <v>6862.35</v>
      </c>
      <c r="H13" s="19">
        <v>2529.15</v>
      </c>
      <c r="I13" s="20">
        <v>2233.6</v>
      </c>
      <c r="J13" s="21">
        <v>4762.75</v>
      </c>
      <c r="K13" s="19">
        <v>2590.1999999999998</v>
      </c>
      <c r="L13" s="20">
        <v>6630.95</v>
      </c>
      <c r="M13" s="21">
        <v>9221.15</v>
      </c>
      <c r="N13" s="19">
        <v>2081.75</v>
      </c>
      <c r="O13" s="20">
        <v>4137.5</v>
      </c>
      <c r="P13" s="21">
        <v>6219.25</v>
      </c>
      <c r="Q13" s="19">
        <v>5228.25</v>
      </c>
      <c r="R13" s="20">
        <v>6234.3</v>
      </c>
      <c r="S13" s="21">
        <v>11462.55</v>
      </c>
      <c r="T13" s="19">
        <v>15274.95</v>
      </c>
      <c r="U13" s="20">
        <v>2613.4</v>
      </c>
      <c r="V13" s="21">
        <v>17888.349999999999</v>
      </c>
      <c r="W13" s="47">
        <v>30183.1</v>
      </c>
      <c r="X13" s="20">
        <v>26233.3</v>
      </c>
      <c r="Y13" s="21">
        <v>56416.4</v>
      </c>
    </row>
    <row r="14" spans="1:25" ht="13">
      <c r="A14" s="2" t="s">
        <v>253</v>
      </c>
      <c r="B14" s="2" t="s">
        <v>15</v>
      </c>
      <c r="C14" s="89" t="s">
        <v>297</v>
      </c>
      <c r="D14" s="129" t="s">
        <v>303</v>
      </c>
      <c r="E14" s="19">
        <v>3225.1</v>
      </c>
      <c r="F14" s="20">
        <v>4166.95</v>
      </c>
      <c r="G14" s="21">
        <v>7392.05</v>
      </c>
      <c r="H14" s="19">
        <v>2917.8</v>
      </c>
      <c r="I14" s="20">
        <v>4397.1499999999996</v>
      </c>
      <c r="J14" s="21">
        <v>7314.95</v>
      </c>
      <c r="K14" s="19">
        <v>5037</v>
      </c>
      <c r="L14" s="20">
        <v>5453.1</v>
      </c>
      <c r="M14" s="21">
        <v>10490.1</v>
      </c>
      <c r="N14" s="19">
        <v>3391.7</v>
      </c>
      <c r="O14" s="20">
        <v>4869.3999999999996</v>
      </c>
      <c r="P14" s="21">
        <v>8261.1</v>
      </c>
      <c r="Q14" s="19">
        <v>5006.95</v>
      </c>
      <c r="R14" s="20">
        <v>6531.2</v>
      </c>
      <c r="S14" s="21">
        <v>11538.15</v>
      </c>
      <c r="T14" s="19">
        <v>8122.75</v>
      </c>
      <c r="U14" s="20">
        <v>3994</v>
      </c>
      <c r="V14" s="21">
        <v>12116.75</v>
      </c>
      <c r="W14" s="47">
        <v>27701.3</v>
      </c>
      <c r="X14" s="20">
        <v>29411.8</v>
      </c>
      <c r="Y14" s="21">
        <v>57113.1</v>
      </c>
    </row>
    <row r="15" spans="1:25" ht="13">
      <c r="A15" s="2" t="s">
        <v>254</v>
      </c>
      <c r="B15" s="2" t="s">
        <v>16</v>
      </c>
      <c r="C15" s="89" t="s">
        <v>297</v>
      </c>
      <c r="D15" s="129" t="s">
        <v>303</v>
      </c>
      <c r="E15" s="19">
        <v>9066.33</v>
      </c>
      <c r="F15" s="20">
        <v>6862.41</v>
      </c>
      <c r="G15" s="21">
        <v>15928.74</v>
      </c>
      <c r="H15" s="19">
        <v>987.93</v>
      </c>
      <c r="I15" s="20">
        <v>9225.27</v>
      </c>
      <c r="J15" s="21">
        <v>10213.200000000001</v>
      </c>
      <c r="K15" s="19">
        <v>12.06</v>
      </c>
      <c r="L15" s="20">
        <v>5392.08</v>
      </c>
      <c r="M15" s="21">
        <v>5404.14</v>
      </c>
      <c r="N15" s="19">
        <v>83.97</v>
      </c>
      <c r="O15" s="20">
        <v>7846.29</v>
      </c>
      <c r="P15" s="21">
        <v>7930.26</v>
      </c>
      <c r="Q15" s="19">
        <v>1490.76</v>
      </c>
      <c r="R15" s="20">
        <v>6470.19</v>
      </c>
      <c r="S15" s="21">
        <v>7960.95</v>
      </c>
      <c r="T15" s="19">
        <v>62.64</v>
      </c>
      <c r="U15" s="20">
        <v>6903.99</v>
      </c>
      <c r="V15" s="21">
        <v>6966.63</v>
      </c>
      <c r="W15" s="47">
        <v>11703.69</v>
      </c>
      <c r="X15" s="20">
        <v>42700.23</v>
      </c>
      <c r="Y15" s="21">
        <v>54403.92</v>
      </c>
    </row>
    <row r="16" spans="1:25" ht="13">
      <c r="A16" s="2" t="s">
        <v>310</v>
      </c>
      <c r="B16" s="2" t="s">
        <v>311</v>
      </c>
      <c r="C16" s="89" t="s">
        <v>297</v>
      </c>
      <c r="D16" s="129" t="s">
        <v>303</v>
      </c>
      <c r="E16" s="19">
        <v>31583.1</v>
      </c>
      <c r="F16" s="20">
        <v>5346.8</v>
      </c>
      <c r="G16" s="21">
        <v>36929.9</v>
      </c>
      <c r="H16" s="19">
        <v>13249.6</v>
      </c>
      <c r="I16" s="20">
        <v>5491.1</v>
      </c>
      <c r="J16" s="21">
        <v>18740.7</v>
      </c>
      <c r="K16" s="19">
        <v>7894.5</v>
      </c>
      <c r="L16" s="20">
        <v>4084.1</v>
      </c>
      <c r="M16" s="21">
        <v>11978.6</v>
      </c>
      <c r="N16" s="19">
        <v>5211.1000000000004</v>
      </c>
      <c r="O16" s="20">
        <v>4796.1000000000004</v>
      </c>
      <c r="P16" s="21">
        <v>10007.200000000001</v>
      </c>
      <c r="Q16" s="19">
        <v>7007</v>
      </c>
      <c r="R16" s="20">
        <v>4228.5</v>
      </c>
      <c r="S16" s="21">
        <v>11235.5</v>
      </c>
      <c r="T16" s="19">
        <v>10646.8</v>
      </c>
      <c r="U16" s="20">
        <v>4248.8</v>
      </c>
      <c r="V16" s="21">
        <v>14895.6</v>
      </c>
      <c r="W16" s="47">
        <v>75592.100000000006</v>
      </c>
      <c r="X16" s="20">
        <v>28195.4</v>
      </c>
      <c r="Y16" s="21">
        <v>103787.5</v>
      </c>
    </row>
    <row r="17" spans="1:25" ht="13">
      <c r="A17" s="2" t="s">
        <v>255</v>
      </c>
      <c r="B17" s="2" t="s">
        <v>17</v>
      </c>
      <c r="C17" s="89" t="s">
        <v>297</v>
      </c>
      <c r="D17" s="129" t="s">
        <v>298</v>
      </c>
      <c r="E17" s="19">
        <v>1393.8</v>
      </c>
      <c r="F17" s="20">
        <v>2139.62</v>
      </c>
      <c r="G17" s="21">
        <v>3533.42</v>
      </c>
      <c r="H17" s="19">
        <v>307.94</v>
      </c>
      <c r="I17" s="20">
        <v>527.74</v>
      </c>
      <c r="J17" s="21">
        <v>835.68</v>
      </c>
      <c r="K17" s="19">
        <v>319.89999999999998</v>
      </c>
      <c r="L17" s="20">
        <v>162.62</v>
      </c>
      <c r="M17" s="21">
        <v>482.52</v>
      </c>
      <c r="N17" s="19">
        <v>0</v>
      </c>
      <c r="O17" s="20">
        <v>0</v>
      </c>
      <c r="P17" s="21">
        <v>0</v>
      </c>
      <c r="Q17" s="19">
        <v>419.04</v>
      </c>
      <c r="R17" s="20">
        <v>163.08000000000001</v>
      </c>
      <c r="S17" s="21">
        <v>582.12</v>
      </c>
      <c r="T17" s="19">
        <v>0</v>
      </c>
      <c r="U17" s="20">
        <v>0</v>
      </c>
      <c r="V17" s="21">
        <v>0</v>
      </c>
      <c r="W17" s="47">
        <v>2440.6799999999998</v>
      </c>
      <c r="X17" s="20">
        <v>2993.06</v>
      </c>
      <c r="Y17" s="21">
        <v>5433.74</v>
      </c>
    </row>
    <row r="18" spans="1:25" ht="13">
      <c r="A18" s="2" t="s">
        <v>256</v>
      </c>
      <c r="B18" s="2" t="s">
        <v>18</v>
      </c>
      <c r="C18" s="89" t="s">
        <v>297</v>
      </c>
      <c r="D18" s="129" t="s">
        <v>302</v>
      </c>
      <c r="E18" s="19">
        <v>18764.55</v>
      </c>
      <c r="F18" s="20">
        <v>762.4</v>
      </c>
      <c r="G18" s="21">
        <v>19526.95</v>
      </c>
      <c r="H18" s="19">
        <v>1121.1500000000001</v>
      </c>
      <c r="I18" s="20">
        <v>0</v>
      </c>
      <c r="J18" s="21">
        <v>1121.1500000000001</v>
      </c>
      <c r="K18" s="19">
        <v>1375.3</v>
      </c>
      <c r="L18" s="20">
        <v>0</v>
      </c>
      <c r="M18" s="21">
        <v>1375.3</v>
      </c>
      <c r="N18" s="19">
        <v>1322.95</v>
      </c>
      <c r="O18" s="20">
        <v>0</v>
      </c>
      <c r="P18" s="21">
        <v>1322.95</v>
      </c>
      <c r="Q18" s="19">
        <v>2015.7</v>
      </c>
      <c r="R18" s="20">
        <v>0</v>
      </c>
      <c r="S18" s="21">
        <v>2015.7</v>
      </c>
      <c r="T18" s="19">
        <v>2104.75</v>
      </c>
      <c r="U18" s="20">
        <v>0</v>
      </c>
      <c r="V18" s="21">
        <v>2104.75</v>
      </c>
      <c r="W18" s="47">
        <v>26704.400000000001</v>
      </c>
      <c r="X18" s="20">
        <v>762.4</v>
      </c>
      <c r="Y18" s="21">
        <v>27466.799999999999</v>
      </c>
    </row>
    <row r="19" spans="1:25" ht="13">
      <c r="A19" s="2" t="s">
        <v>257</v>
      </c>
      <c r="B19" s="2" t="s">
        <v>19</v>
      </c>
      <c r="C19" s="89" t="s">
        <v>297</v>
      </c>
      <c r="D19" s="129" t="s">
        <v>302</v>
      </c>
      <c r="E19" s="19">
        <v>69869.929999999993</v>
      </c>
      <c r="F19" s="20">
        <v>4651.5600000000004</v>
      </c>
      <c r="G19" s="21">
        <v>74521.490000000005</v>
      </c>
      <c r="H19" s="19">
        <v>45163.85</v>
      </c>
      <c r="I19" s="20">
        <v>9491.4500000000007</v>
      </c>
      <c r="J19" s="21">
        <v>54655.3</v>
      </c>
      <c r="K19" s="19">
        <v>34768.31</v>
      </c>
      <c r="L19" s="20">
        <v>9789.39</v>
      </c>
      <c r="M19" s="21">
        <v>44557.7</v>
      </c>
      <c r="N19" s="19">
        <v>44283.24</v>
      </c>
      <c r="O19" s="20">
        <v>7069.82</v>
      </c>
      <c r="P19" s="21">
        <v>51353.06</v>
      </c>
      <c r="Q19" s="19">
        <v>27206.55</v>
      </c>
      <c r="R19" s="20">
        <v>7506.27</v>
      </c>
      <c r="S19" s="21">
        <v>34712.82</v>
      </c>
      <c r="T19" s="19">
        <v>51545.57</v>
      </c>
      <c r="U19" s="20">
        <v>4416.26</v>
      </c>
      <c r="V19" s="21">
        <v>55961.83</v>
      </c>
      <c r="W19" s="47">
        <v>272837.45</v>
      </c>
      <c r="X19" s="20">
        <v>42924.75</v>
      </c>
      <c r="Y19" s="21">
        <v>315762.2</v>
      </c>
    </row>
    <row r="20" spans="1:25" ht="13">
      <c r="A20" s="2" t="s">
        <v>258</v>
      </c>
      <c r="B20" s="2" t="s">
        <v>20</v>
      </c>
      <c r="C20" s="89" t="s">
        <v>297</v>
      </c>
      <c r="D20" s="129" t="s">
        <v>303</v>
      </c>
      <c r="E20" s="19">
        <v>5352.55</v>
      </c>
      <c r="F20" s="20">
        <v>3952.8</v>
      </c>
      <c r="G20" s="21">
        <v>9305.35</v>
      </c>
      <c r="H20" s="19">
        <v>2251.25</v>
      </c>
      <c r="I20" s="20">
        <v>4805.3999999999996</v>
      </c>
      <c r="J20" s="21">
        <v>7056.65</v>
      </c>
      <c r="K20" s="19">
        <v>907.75</v>
      </c>
      <c r="L20" s="20">
        <v>4767.8500000000004</v>
      </c>
      <c r="M20" s="21">
        <v>5675.6</v>
      </c>
      <c r="N20" s="19">
        <v>711.4</v>
      </c>
      <c r="O20" s="20">
        <v>3425.9</v>
      </c>
      <c r="P20" s="21">
        <v>4137.3</v>
      </c>
      <c r="Q20" s="19">
        <v>711.45</v>
      </c>
      <c r="R20" s="20">
        <v>5414.6</v>
      </c>
      <c r="S20" s="21">
        <v>6126.05</v>
      </c>
      <c r="T20" s="19">
        <v>951.35</v>
      </c>
      <c r="U20" s="20">
        <v>4977.8</v>
      </c>
      <c r="V20" s="21">
        <v>5929.15</v>
      </c>
      <c r="W20" s="47">
        <v>10885.75</v>
      </c>
      <c r="X20" s="20">
        <v>27344.35</v>
      </c>
      <c r="Y20" s="21">
        <v>38230.1</v>
      </c>
    </row>
    <row r="21" spans="1:25" ht="13">
      <c r="A21" s="2" t="s">
        <v>259</v>
      </c>
      <c r="B21" s="2" t="s">
        <v>21</v>
      </c>
      <c r="C21" s="89" t="s">
        <v>297</v>
      </c>
      <c r="D21" s="129" t="s">
        <v>298</v>
      </c>
      <c r="E21" s="19">
        <v>2168.06</v>
      </c>
      <c r="F21" s="20">
        <v>2266.16</v>
      </c>
      <c r="G21" s="21">
        <v>4434.22</v>
      </c>
      <c r="H21" s="19">
        <v>1294.6500000000001</v>
      </c>
      <c r="I21" s="20">
        <v>3045.75</v>
      </c>
      <c r="J21" s="21">
        <v>4340.3999999999996</v>
      </c>
      <c r="K21" s="19">
        <v>1972.72</v>
      </c>
      <c r="L21" s="20">
        <v>2006.42</v>
      </c>
      <c r="M21" s="21">
        <v>3979.14</v>
      </c>
      <c r="N21" s="19">
        <v>1626.78</v>
      </c>
      <c r="O21" s="20">
        <v>2436.0300000000002</v>
      </c>
      <c r="P21" s="21">
        <v>4062.81</v>
      </c>
      <c r="Q21" s="19">
        <v>1149.6099999999999</v>
      </c>
      <c r="R21" s="20">
        <v>3254.17</v>
      </c>
      <c r="S21" s="21">
        <v>4403.78</v>
      </c>
      <c r="T21" s="19">
        <v>1248.4000000000001</v>
      </c>
      <c r="U21" s="20">
        <v>3498.95</v>
      </c>
      <c r="V21" s="21">
        <v>4747.3500000000004</v>
      </c>
      <c r="W21" s="47">
        <v>9460.2199999999993</v>
      </c>
      <c r="X21" s="20">
        <v>16507.48</v>
      </c>
      <c r="Y21" s="21">
        <v>25967.7</v>
      </c>
    </row>
    <row r="22" spans="1:25" ht="13">
      <c r="A22" s="2" t="s">
        <v>260</v>
      </c>
      <c r="B22" s="2" t="s">
        <v>22</v>
      </c>
      <c r="C22" s="89" t="s">
        <v>297</v>
      </c>
      <c r="D22" s="129" t="s">
        <v>303</v>
      </c>
      <c r="E22" s="19">
        <v>6261.13</v>
      </c>
      <c r="F22" s="20">
        <v>988.72</v>
      </c>
      <c r="G22" s="21">
        <v>7249.85</v>
      </c>
      <c r="H22" s="19">
        <v>3919.73</v>
      </c>
      <c r="I22" s="20">
        <v>1261.51</v>
      </c>
      <c r="J22" s="21">
        <v>5181.24</v>
      </c>
      <c r="K22" s="19">
        <v>4223.21</v>
      </c>
      <c r="L22" s="20">
        <v>451.4</v>
      </c>
      <c r="M22" s="21">
        <v>4674.6099999999997</v>
      </c>
      <c r="N22" s="19">
        <v>5768.85</v>
      </c>
      <c r="O22" s="20">
        <v>2380.33</v>
      </c>
      <c r="P22" s="21">
        <v>8149.18</v>
      </c>
      <c r="Q22" s="19">
        <v>4395.45</v>
      </c>
      <c r="R22" s="20">
        <v>1360.23</v>
      </c>
      <c r="S22" s="21">
        <v>5755.68</v>
      </c>
      <c r="T22" s="19">
        <v>8372.51</v>
      </c>
      <c r="U22" s="20">
        <v>1966.8</v>
      </c>
      <c r="V22" s="21">
        <v>10339.31</v>
      </c>
      <c r="W22" s="47">
        <v>32940.879999999997</v>
      </c>
      <c r="X22" s="20">
        <v>8408.99</v>
      </c>
      <c r="Y22" s="21">
        <v>41349.870000000003</v>
      </c>
    </row>
    <row r="23" spans="1:25" ht="13">
      <c r="A23" s="2" t="s">
        <v>260</v>
      </c>
      <c r="B23" s="2" t="s">
        <v>23</v>
      </c>
      <c r="C23" s="89" t="s">
        <v>297</v>
      </c>
      <c r="D23" s="129" t="s">
        <v>303</v>
      </c>
      <c r="E23" s="19">
        <v>6265.48</v>
      </c>
      <c r="F23" s="20">
        <v>558.42999999999995</v>
      </c>
      <c r="G23" s="21">
        <v>6823.91</v>
      </c>
      <c r="H23" s="19">
        <v>4511.37</v>
      </c>
      <c r="I23" s="20">
        <v>1295.8499999999999</v>
      </c>
      <c r="J23" s="21">
        <v>5807.22</v>
      </c>
      <c r="K23" s="19">
        <v>3817.42</v>
      </c>
      <c r="L23" s="20">
        <v>816.04</v>
      </c>
      <c r="M23" s="21">
        <v>4633.46</v>
      </c>
      <c r="N23" s="19">
        <v>3090.34</v>
      </c>
      <c r="O23" s="20">
        <v>670.26</v>
      </c>
      <c r="P23" s="21">
        <v>3760.6</v>
      </c>
      <c r="Q23" s="19">
        <v>4547.21</v>
      </c>
      <c r="R23" s="20">
        <v>957.41</v>
      </c>
      <c r="S23" s="21">
        <v>5504.62</v>
      </c>
      <c r="T23" s="19">
        <v>112.08</v>
      </c>
      <c r="U23" s="20">
        <v>0</v>
      </c>
      <c r="V23" s="21">
        <v>112.08</v>
      </c>
      <c r="W23" s="47">
        <v>22343.9</v>
      </c>
      <c r="X23" s="20">
        <v>4297.99</v>
      </c>
      <c r="Y23" s="21">
        <v>26641.89</v>
      </c>
    </row>
    <row r="24" spans="1:25" ht="13">
      <c r="A24" s="2" t="s">
        <v>260</v>
      </c>
      <c r="B24" s="2" t="s">
        <v>24</v>
      </c>
      <c r="C24" s="89" t="s">
        <v>297</v>
      </c>
      <c r="D24" s="129" t="s">
        <v>303</v>
      </c>
      <c r="E24" s="19">
        <v>3395.7</v>
      </c>
      <c r="F24" s="20">
        <v>1299.5</v>
      </c>
      <c r="G24" s="21">
        <v>4695.2</v>
      </c>
      <c r="H24" s="19">
        <v>6677.06</v>
      </c>
      <c r="I24" s="20">
        <v>1751.65</v>
      </c>
      <c r="J24" s="21">
        <v>8428.7099999999991</v>
      </c>
      <c r="K24" s="19">
        <v>4524.79</v>
      </c>
      <c r="L24" s="20">
        <v>2746.36</v>
      </c>
      <c r="M24" s="21">
        <v>7271.15</v>
      </c>
      <c r="N24" s="19">
        <v>4515.8999999999996</v>
      </c>
      <c r="O24" s="20">
        <v>521.51</v>
      </c>
      <c r="P24" s="21">
        <v>5037.41</v>
      </c>
      <c r="Q24" s="19">
        <v>3778.49</v>
      </c>
      <c r="R24" s="20">
        <v>483.65</v>
      </c>
      <c r="S24" s="21">
        <v>4262.1400000000003</v>
      </c>
      <c r="T24" s="19">
        <v>2000.82</v>
      </c>
      <c r="U24" s="20">
        <v>198.01</v>
      </c>
      <c r="V24" s="21">
        <v>2198.83</v>
      </c>
      <c r="W24" s="47">
        <v>24892.76</v>
      </c>
      <c r="X24" s="20">
        <v>7000.68</v>
      </c>
      <c r="Y24" s="21">
        <v>31893.439999999999</v>
      </c>
    </row>
    <row r="25" spans="1:25" ht="13">
      <c r="A25" s="2" t="s">
        <v>260</v>
      </c>
      <c r="B25" s="2" t="s">
        <v>25</v>
      </c>
      <c r="C25" s="89" t="s">
        <v>297</v>
      </c>
      <c r="D25" s="129" t="s">
        <v>303</v>
      </c>
      <c r="E25" s="19">
        <v>16241.59</v>
      </c>
      <c r="F25" s="20">
        <v>1372.83</v>
      </c>
      <c r="G25" s="21">
        <v>17614.419999999998</v>
      </c>
      <c r="H25" s="19">
        <v>3902.16</v>
      </c>
      <c r="I25" s="20">
        <v>999.37</v>
      </c>
      <c r="J25" s="21">
        <v>4901.53</v>
      </c>
      <c r="K25" s="19">
        <v>4779.12</v>
      </c>
      <c r="L25" s="20">
        <v>1026.4000000000001</v>
      </c>
      <c r="M25" s="21">
        <v>5805.52</v>
      </c>
      <c r="N25" s="19">
        <v>4779.18</v>
      </c>
      <c r="O25" s="20">
        <v>700.69</v>
      </c>
      <c r="P25" s="21">
        <v>5479.87</v>
      </c>
      <c r="Q25" s="19">
        <v>4101.05</v>
      </c>
      <c r="R25" s="20">
        <v>1518.62</v>
      </c>
      <c r="S25" s="21">
        <v>5619.67</v>
      </c>
      <c r="T25" s="19">
        <v>5879.22</v>
      </c>
      <c r="U25" s="20">
        <v>2171.42</v>
      </c>
      <c r="V25" s="21">
        <v>8050.64</v>
      </c>
      <c r="W25" s="47">
        <v>39682.32</v>
      </c>
      <c r="X25" s="20">
        <v>7789.33</v>
      </c>
      <c r="Y25" s="21">
        <v>47471.65</v>
      </c>
    </row>
    <row r="26" spans="1:25" ht="13">
      <c r="A26" s="2" t="s">
        <v>261</v>
      </c>
      <c r="B26" s="2" t="s">
        <v>26</v>
      </c>
      <c r="C26" s="89" t="s">
        <v>297</v>
      </c>
      <c r="D26" s="129" t="s">
        <v>303</v>
      </c>
      <c r="E26" s="19">
        <v>18005.55</v>
      </c>
      <c r="F26" s="20">
        <v>5013.8500000000004</v>
      </c>
      <c r="G26" s="21">
        <v>23019.4</v>
      </c>
      <c r="H26" s="19">
        <v>10502.4</v>
      </c>
      <c r="I26" s="20">
        <v>8285.4500000000007</v>
      </c>
      <c r="J26" s="21">
        <v>18787.849999999999</v>
      </c>
      <c r="K26" s="19">
        <v>11391.55</v>
      </c>
      <c r="L26" s="20">
        <v>5344</v>
      </c>
      <c r="M26" s="21">
        <v>16735.55</v>
      </c>
      <c r="N26" s="19">
        <v>10856.85</v>
      </c>
      <c r="O26" s="20">
        <v>6759.85</v>
      </c>
      <c r="P26" s="21">
        <v>17616.7</v>
      </c>
      <c r="Q26" s="19">
        <v>6081.85</v>
      </c>
      <c r="R26" s="20">
        <v>6472.55</v>
      </c>
      <c r="S26" s="21">
        <v>12554.4</v>
      </c>
      <c r="T26" s="19">
        <v>12793.6</v>
      </c>
      <c r="U26" s="20">
        <v>4923.8999999999996</v>
      </c>
      <c r="V26" s="21">
        <v>17717.5</v>
      </c>
      <c r="W26" s="47">
        <v>69631.8</v>
      </c>
      <c r="X26" s="20">
        <v>36799.599999999999</v>
      </c>
      <c r="Y26" s="21">
        <v>106431.4</v>
      </c>
    </row>
    <row r="27" spans="1:25" ht="13">
      <c r="A27" s="2" t="s">
        <v>261</v>
      </c>
      <c r="B27" s="2" t="s">
        <v>27</v>
      </c>
      <c r="C27" s="89" t="s">
        <v>297</v>
      </c>
      <c r="D27" s="129" t="s">
        <v>303</v>
      </c>
      <c r="E27" s="19">
        <v>19199.7</v>
      </c>
      <c r="F27" s="20">
        <v>5717.1</v>
      </c>
      <c r="G27" s="21">
        <v>24916.799999999999</v>
      </c>
      <c r="H27" s="19">
        <v>10048.700000000001</v>
      </c>
      <c r="I27" s="20">
        <v>7734.9</v>
      </c>
      <c r="J27" s="21">
        <v>17783.599999999999</v>
      </c>
      <c r="K27" s="19">
        <v>13055.9</v>
      </c>
      <c r="L27" s="20">
        <v>8932.9</v>
      </c>
      <c r="M27" s="21">
        <v>21988.799999999999</v>
      </c>
      <c r="N27" s="19">
        <v>11868.65</v>
      </c>
      <c r="O27" s="20">
        <v>8951.4</v>
      </c>
      <c r="P27" s="21">
        <v>20820.05</v>
      </c>
      <c r="Q27" s="19">
        <v>2521.75</v>
      </c>
      <c r="R27" s="20">
        <v>4864.8500000000004</v>
      </c>
      <c r="S27" s="21">
        <v>7386.6</v>
      </c>
      <c r="T27" s="19">
        <v>9940.7999999999993</v>
      </c>
      <c r="U27" s="20">
        <v>3462.6</v>
      </c>
      <c r="V27" s="21">
        <v>13403.4</v>
      </c>
      <c r="W27" s="47">
        <v>66635.5</v>
      </c>
      <c r="X27" s="20">
        <v>39663.75</v>
      </c>
      <c r="Y27" s="21">
        <v>106299.25</v>
      </c>
    </row>
    <row r="28" spans="1:25" ht="13">
      <c r="A28" s="2" t="s">
        <v>261</v>
      </c>
      <c r="B28" s="2" t="s">
        <v>28</v>
      </c>
      <c r="C28" s="89" t="s">
        <v>297</v>
      </c>
      <c r="D28" s="129" t="s">
        <v>303</v>
      </c>
      <c r="E28" s="19">
        <v>19906.45</v>
      </c>
      <c r="F28" s="20">
        <v>4900.7</v>
      </c>
      <c r="G28" s="21">
        <v>24807.15</v>
      </c>
      <c r="H28" s="19">
        <v>11788.7</v>
      </c>
      <c r="I28" s="20">
        <v>6830.35</v>
      </c>
      <c r="J28" s="21">
        <v>18619.05</v>
      </c>
      <c r="K28" s="19">
        <v>12447.45</v>
      </c>
      <c r="L28" s="20">
        <v>6108.65</v>
      </c>
      <c r="M28" s="21">
        <v>18556.099999999999</v>
      </c>
      <c r="N28" s="19">
        <v>12822.4</v>
      </c>
      <c r="O28" s="20">
        <v>6404.65</v>
      </c>
      <c r="P28" s="21">
        <v>19227.05</v>
      </c>
      <c r="Q28" s="19">
        <v>7233.65</v>
      </c>
      <c r="R28" s="20">
        <v>6912.87</v>
      </c>
      <c r="S28" s="21">
        <v>14146.52</v>
      </c>
      <c r="T28" s="19">
        <v>13433.65</v>
      </c>
      <c r="U28" s="20">
        <v>3373.15</v>
      </c>
      <c r="V28" s="21">
        <v>16806.8</v>
      </c>
      <c r="W28" s="47">
        <v>77632.3</v>
      </c>
      <c r="X28" s="20">
        <v>34530.370000000003</v>
      </c>
      <c r="Y28" s="21">
        <v>112162.67</v>
      </c>
    </row>
    <row r="29" spans="1:25" ht="13">
      <c r="A29" s="2" t="s">
        <v>261</v>
      </c>
      <c r="B29" s="2" t="s">
        <v>29</v>
      </c>
      <c r="C29" s="89" t="s">
        <v>297</v>
      </c>
      <c r="D29" s="129" t="s">
        <v>303</v>
      </c>
      <c r="E29" s="19">
        <v>21502.59</v>
      </c>
      <c r="F29" s="20">
        <v>5157.05</v>
      </c>
      <c r="G29" s="21">
        <v>26659.64</v>
      </c>
      <c r="H29" s="19">
        <v>11312.55</v>
      </c>
      <c r="I29" s="20">
        <v>6896.45</v>
      </c>
      <c r="J29" s="21">
        <v>18209</v>
      </c>
      <c r="K29" s="19">
        <v>17830.8</v>
      </c>
      <c r="L29" s="20">
        <v>6240.95</v>
      </c>
      <c r="M29" s="21">
        <v>24071.75</v>
      </c>
      <c r="N29" s="19">
        <v>13797.2</v>
      </c>
      <c r="O29" s="20">
        <v>6694.15</v>
      </c>
      <c r="P29" s="21">
        <v>20491.349999999999</v>
      </c>
      <c r="Q29" s="19">
        <v>10973</v>
      </c>
      <c r="R29" s="20">
        <v>5611.3</v>
      </c>
      <c r="S29" s="21">
        <v>16584.3</v>
      </c>
      <c r="T29" s="19">
        <v>11884.45</v>
      </c>
      <c r="U29" s="20">
        <v>4869.3500000000004</v>
      </c>
      <c r="V29" s="21">
        <v>16753.8</v>
      </c>
      <c r="W29" s="47">
        <v>87300.59</v>
      </c>
      <c r="X29" s="20">
        <v>35469.25</v>
      </c>
      <c r="Y29" s="21">
        <v>122769.84</v>
      </c>
    </row>
    <row r="30" spans="1:25" ht="13">
      <c r="A30" s="2" t="s">
        <v>261</v>
      </c>
      <c r="B30" s="2" t="s">
        <v>30</v>
      </c>
      <c r="C30" s="89" t="s">
        <v>297</v>
      </c>
      <c r="D30" s="129" t="s">
        <v>303</v>
      </c>
      <c r="E30" s="19">
        <v>19989.150000000001</v>
      </c>
      <c r="F30" s="20">
        <v>5088.1499999999996</v>
      </c>
      <c r="G30" s="21">
        <v>25077.3</v>
      </c>
      <c r="H30" s="19">
        <v>12563.45</v>
      </c>
      <c r="I30" s="20">
        <v>7376.35</v>
      </c>
      <c r="J30" s="21">
        <v>19939.8</v>
      </c>
      <c r="K30" s="19">
        <v>13638.35</v>
      </c>
      <c r="L30" s="20">
        <v>6270.4</v>
      </c>
      <c r="M30" s="21">
        <v>19908.75</v>
      </c>
      <c r="N30" s="19">
        <v>12338.45</v>
      </c>
      <c r="O30" s="20">
        <v>6789.6</v>
      </c>
      <c r="P30" s="21">
        <v>19128.05</v>
      </c>
      <c r="Q30" s="19">
        <v>6988.9</v>
      </c>
      <c r="R30" s="20">
        <v>7083.75</v>
      </c>
      <c r="S30" s="21">
        <v>14072.65</v>
      </c>
      <c r="T30" s="19">
        <v>9134.5</v>
      </c>
      <c r="U30" s="20">
        <v>3860.8</v>
      </c>
      <c r="V30" s="21">
        <v>12995.3</v>
      </c>
      <c r="W30" s="47">
        <v>74652.800000000003</v>
      </c>
      <c r="X30" s="20">
        <v>36469.050000000003</v>
      </c>
      <c r="Y30" s="21">
        <v>111121.85</v>
      </c>
    </row>
    <row r="31" spans="1:25" ht="13">
      <c r="A31" s="2" t="s">
        <v>261</v>
      </c>
      <c r="B31" s="2" t="s">
        <v>31</v>
      </c>
      <c r="C31" s="89" t="s">
        <v>297</v>
      </c>
      <c r="D31" s="129" t="s">
        <v>303</v>
      </c>
      <c r="E31" s="19">
        <v>19954.150000000001</v>
      </c>
      <c r="F31" s="20">
        <v>5344.55</v>
      </c>
      <c r="G31" s="21">
        <v>25298.7</v>
      </c>
      <c r="H31" s="19">
        <v>11872.35</v>
      </c>
      <c r="I31" s="20">
        <v>6528.65</v>
      </c>
      <c r="J31" s="21">
        <v>18401</v>
      </c>
      <c r="K31" s="19">
        <v>15000</v>
      </c>
      <c r="L31" s="20">
        <v>5823.05</v>
      </c>
      <c r="M31" s="21">
        <v>20823.05</v>
      </c>
      <c r="N31" s="19">
        <v>15422.8</v>
      </c>
      <c r="O31" s="20">
        <v>6492.8</v>
      </c>
      <c r="P31" s="21">
        <v>21915.599999999999</v>
      </c>
      <c r="Q31" s="19">
        <v>6571.55</v>
      </c>
      <c r="R31" s="20">
        <v>7111.6</v>
      </c>
      <c r="S31" s="21">
        <v>13683.15</v>
      </c>
      <c r="T31" s="19">
        <v>13815.85</v>
      </c>
      <c r="U31" s="20">
        <v>4971.55</v>
      </c>
      <c r="V31" s="21">
        <v>18787.400000000001</v>
      </c>
      <c r="W31" s="47">
        <v>82636.7</v>
      </c>
      <c r="X31" s="20">
        <v>36272.199999999997</v>
      </c>
      <c r="Y31" s="21">
        <v>118908.9</v>
      </c>
    </row>
    <row r="32" spans="1:25" ht="13">
      <c r="A32" s="2" t="s">
        <v>261</v>
      </c>
      <c r="B32" s="2" t="s">
        <v>32</v>
      </c>
      <c r="C32" s="89" t="s">
        <v>297</v>
      </c>
      <c r="D32" s="129" t="s">
        <v>303</v>
      </c>
      <c r="E32" s="19">
        <v>0</v>
      </c>
      <c r="F32" s="20">
        <v>3.75</v>
      </c>
      <c r="G32" s="21">
        <v>3.75</v>
      </c>
      <c r="H32" s="19">
        <v>0</v>
      </c>
      <c r="I32" s="20">
        <v>0</v>
      </c>
      <c r="J32" s="21">
        <v>0</v>
      </c>
      <c r="K32" s="19">
        <v>0</v>
      </c>
      <c r="L32" s="20">
        <v>0</v>
      </c>
      <c r="M32" s="21">
        <v>0</v>
      </c>
      <c r="N32" s="19">
        <v>0</v>
      </c>
      <c r="O32" s="20">
        <v>0</v>
      </c>
      <c r="P32" s="21">
        <v>0</v>
      </c>
      <c r="Q32" s="19">
        <v>0</v>
      </c>
      <c r="R32" s="20">
        <v>1.93</v>
      </c>
      <c r="S32" s="21">
        <v>1.93</v>
      </c>
      <c r="T32" s="19">
        <v>0</v>
      </c>
      <c r="U32" s="20">
        <v>0</v>
      </c>
      <c r="V32" s="21">
        <v>0</v>
      </c>
      <c r="W32" s="47">
        <v>0</v>
      </c>
      <c r="X32" s="20">
        <v>5.68</v>
      </c>
      <c r="Y32" s="21">
        <v>5.68</v>
      </c>
    </row>
    <row r="33" spans="1:25" ht="13">
      <c r="A33" s="2" t="s">
        <v>261</v>
      </c>
      <c r="B33" s="2" t="s">
        <v>33</v>
      </c>
      <c r="C33" s="89" t="s">
        <v>297</v>
      </c>
      <c r="D33" s="129" t="s">
        <v>303</v>
      </c>
      <c r="E33" s="19">
        <v>0.01</v>
      </c>
      <c r="F33" s="20">
        <v>4.93</v>
      </c>
      <c r="G33" s="21">
        <v>4.9400000000000004</v>
      </c>
      <c r="H33" s="19">
        <v>0</v>
      </c>
      <c r="I33" s="20">
        <v>0</v>
      </c>
      <c r="J33" s="21">
        <v>0</v>
      </c>
      <c r="K33" s="19">
        <v>0</v>
      </c>
      <c r="L33" s="20">
        <v>0</v>
      </c>
      <c r="M33" s="21">
        <v>0</v>
      </c>
      <c r="N33" s="19">
        <v>0</v>
      </c>
      <c r="O33" s="20">
        <v>0</v>
      </c>
      <c r="P33" s="21">
        <v>0</v>
      </c>
      <c r="Q33" s="19">
        <v>0</v>
      </c>
      <c r="R33" s="20">
        <v>19</v>
      </c>
      <c r="S33" s="21">
        <v>19</v>
      </c>
      <c r="T33" s="19">
        <v>0</v>
      </c>
      <c r="U33" s="20">
        <v>0</v>
      </c>
      <c r="V33" s="21">
        <v>0</v>
      </c>
      <c r="W33" s="47">
        <v>0.01</v>
      </c>
      <c r="X33" s="20">
        <v>23.93</v>
      </c>
      <c r="Y33" s="21">
        <v>23.94</v>
      </c>
    </row>
    <row r="34" spans="1:25" ht="13">
      <c r="A34" s="2" t="s">
        <v>261</v>
      </c>
      <c r="B34" s="2" t="s">
        <v>34</v>
      </c>
      <c r="C34" s="89" t="s">
        <v>297</v>
      </c>
      <c r="D34" s="129" t="s">
        <v>303</v>
      </c>
      <c r="E34" s="19">
        <v>0</v>
      </c>
      <c r="F34" s="20">
        <v>0</v>
      </c>
      <c r="G34" s="21">
        <v>0</v>
      </c>
      <c r="H34" s="19">
        <v>0</v>
      </c>
      <c r="I34" s="20">
        <v>0</v>
      </c>
      <c r="J34" s="21">
        <v>0</v>
      </c>
      <c r="K34" s="19">
        <v>0</v>
      </c>
      <c r="L34" s="20">
        <v>0</v>
      </c>
      <c r="M34" s="21">
        <v>0</v>
      </c>
      <c r="N34" s="19">
        <v>0</v>
      </c>
      <c r="O34" s="20">
        <v>0</v>
      </c>
      <c r="P34" s="21">
        <v>0</v>
      </c>
      <c r="Q34" s="19">
        <v>0</v>
      </c>
      <c r="R34" s="20">
        <v>0</v>
      </c>
      <c r="S34" s="21">
        <v>0</v>
      </c>
      <c r="T34" s="19">
        <v>0</v>
      </c>
      <c r="U34" s="20">
        <v>0</v>
      </c>
      <c r="V34" s="21">
        <v>0</v>
      </c>
      <c r="W34" s="47">
        <v>0</v>
      </c>
      <c r="X34" s="20">
        <v>0</v>
      </c>
      <c r="Y34" s="21">
        <v>0</v>
      </c>
    </row>
    <row r="35" spans="1:25" ht="13">
      <c r="A35" s="2" t="s">
        <v>262</v>
      </c>
      <c r="B35" s="2" t="s">
        <v>35</v>
      </c>
      <c r="C35" s="89" t="s">
        <v>297</v>
      </c>
      <c r="D35" s="129" t="s">
        <v>302</v>
      </c>
      <c r="E35" s="19">
        <v>8183.02</v>
      </c>
      <c r="F35" s="20">
        <v>3488.4</v>
      </c>
      <c r="G35" s="21">
        <v>11671.42</v>
      </c>
      <c r="H35" s="19">
        <v>1852.2</v>
      </c>
      <c r="I35" s="20">
        <v>2423.23</v>
      </c>
      <c r="J35" s="21">
        <v>4275.43</v>
      </c>
      <c r="K35" s="19">
        <v>1239.48</v>
      </c>
      <c r="L35" s="20">
        <v>1999.08</v>
      </c>
      <c r="M35" s="21">
        <v>3238.56</v>
      </c>
      <c r="N35" s="19">
        <v>868.39</v>
      </c>
      <c r="O35" s="20">
        <v>727.63</v>
      </c>
      <c r="P35" s="21">
        <v>1596.02</v>
      </c>
      <c r="Q35" s="19">
        <v>1146.17</v>
      </c>
      <c r="R35" s="20">
        <v>816.62</v>
      </c>
      <c r="S35" s="21">
        <v>1962.79</v>
      </c>
      <c r="T35" s="19">
        <v>748.58</v>
      </c>
      <c r="U35" s="20">
        <v>699.34</v>
      </c>
      <c r="V35" s="21">
        <v>1447.92</v>
      </c>
      <c r="W35" s="47">
        <v>14037.84</v>
      </c>
      <c r="X35" s="20">
        <v>10154.299999999999</v>
      </c>
      <c r="Y35" s="21">
        <v>24192.14</v>
      </c>
    </row>
    <row r="36" spans="1:25" ht="13">
      <c r="A36" s="2" t="s">
        <v>263</v>
      </c>
      <c r="B36" s="2" t="s">
        <v>36</v>
      </c>
      <c r="C36" s="89" t="s">
        <v>297</v>
      </c>
      <c r="D36" s="129" t="s">
        <v>303</v>
      </c>
      <c r="E36" s="19">
        <v>3104.33</v>
      </c>
      <c r="F36" s="20">
        <v>2667</v>
      </c>
      <c r="G36" s="21">
        <v>5771.33</v>
      </c>
      <c r="H36" s="19">
        <v>1861.13</v>
      </c>
      <c r="I36" s="20">
        <v>2716.5</v>
      </c>
      <c r="J36" s="21">
        <v>4577.63</v>
      </c>
      <c r="K36" s="19">
        <v>7174.58</v>
      </c>
      <c r="L36" s="20">
        <v>4547.55</v>
      </c>
      <c r="M36" s="21">
        <v>11722.13</v>
      </c>
      <c r="N36" s="19">
        <v>3243.75</v>
      </c>
      <c r="O36" s="20">
        <v>3446.33</v>
      </c>
      <c r="P36" s="21">
        <v>6690.08</v>
      </c>
      <c r="Q36" s="19">
        <v>5634.45</v>
      </c>
      <c r="R36" s="20">
        <v>4292.78</v>
      </c>
      <c r="S36" s="21">
        <v>9927.23</v>
      </c>
      <c r="T36" s="19">
        <v>6823.95</v>
      </c>
      <c r="U36" s="20">
        <v>2526.3000000000002</v>
      </c>
      <c r="V36" s="21">
        <v>9350.25</v>
      </c>
      <c r="W36" s="47">
        <v>27842.19</v>
      </c>
      <c r="X36" s="20">
        <v>20196.46</v>
      </c>
      <c r="Y36" s="21">
        <v>48038.65</v>
      </c>
    </row>
    <row r="37" spans="1:25" ht="13">
      <c r="A37" s="2" t="s">
        <v>263</v>
      </c>
      <c r="B37" s="2" t="s">
        <v>37</v>
      </c>
      <c r="C37" s="89" t="s">
        <v>297</v>
      </c>
      <c r="D37" s="129" t="s">
        <v>303</v>
      </c>
      <c r="E37" s="19">
        <v>2942.03</v>
      </c>
      <c r="F37" s="20">
        <v>2567.33</v>
      </c>
      <c r="G37" s="21">
        <v>5509.36</v>
      </c>
      <c r="H37" s="19">
        <v>3729</v>
      </c>
      <c r="I37" s="20">
        <v>3104.48</v>
      </c>
      <c r="J37" s="21">
        <v>6833.48</v>
      </c>
      <c r="K37" s="19">
        <v>4734.83</v>
      </c>
      <c r="L37" s="20">
        <v>2665.95</v>
      </c>
      <c r="M37" s="21">
        <v>7400.78</v>
      </c>
      <c r="N37" s="19">
        <v>3136.05</v>
      </c>
      <c r="O37" s="20">
        <v>3216.98</v>
      </c>
      <c r="P37" s="21">
        <v>6353.03</v>
      </c>
      <c r="Q37" s="19">
        <v>6405.75</v>
      </c>
      <c r="R37" s="20">
        <v>3070.73</v>
      </c>
      <c r="S37" s="21">
        <v>9476.48</v>
      </c>
      <c r="T37" s="19">
        <v>10292.629999999999</v>
      </c>
      <c r="U37" s="20">
        <v>2196.38</v>
      </c>
      <c r="V37" s="21">
        <v>12489.01</v>
      </c>
      <c r="W37" s="47">
        <v>31240.29</v>
      </c>
      <c r="X37" s="20">
        <v>16821.849999999999</v>
      </c>
      <c r="Y37" s="21">
        <v>48062.14</v>
      </c>
    </row>
    <row r="38" spans="1:25" ht="13">
      <c r="A38" s="2" t="s">
        <v>263</v>
      </c>
      <c r="B38" s="2" t="s">
        <v>38</v>
      </c>
      <c r="C38" s="89" t="s">
        <v>297</v>
      </c>
      <c r="D38" s="129" t="s">
        <v>303</v>
      </c>
      <c r="E38" s="19">
        <v>1653.98</v>
      </c>
      <c r="F38" s="20">
        <v>2057.63</v>
      </c>
      <c r="G38" s="21">
        <v>3711.61</v>
      </c>
      <c r="H38" s="19">
        <v>4003.28</v>
      </c>
      <c r="I38" s="20">
        <v>6317.4</v>
      </c>
      <c r="J38" s="21">
        <v>10320.68</v>
      </c>
      <c r="K38" s="19">
        <v>3449.33</v>
      </c>
      <c r="L38" s="20">
        <v>6976.73</v>
      </c>
      <c r="M38" s="21">
        <v>10426.06</v>
      </c>
      <c r="N38" s="19">
        <v>4327.28</v>
      </c>
      <c r="O38" s="20">
        <v>6180.68</v>
      </c>
      <c r="P38" s="21">
        <v>10507.96</v>
      </c>
      <c r="Q38" s="19">
        <v>4075.43</v>
      </c>
      <c r="R38" s="20">
        <v>7110</v>
      </c>
      <c r="S38" s="21">
        <v>11185.43</v>
      </c>
      <c r="T38" s="19">
        <v>3747.23</v>
      </c>
      <c r="U38" s="20">
        <v>14364.15</v>
      </c>
      <c r="V38" s="21">
        <v>18111.38</v>
      </c>
      <c r="W38" s="47">
        <v>21256.53</v>
      </c>
      <c r="X38" s="20">
        <v>43006.59</v>
      </c>
      <c r="Y38" s="21">
        <v>64263.12</v>
      </c>
    </row>
    <row r="39" spans="1:25" ht="13">
      <c r="A39" s="2" t="s">
        <v>263</v>
      </c>
      <c r="B39" s="2" t="s">
        <v>39</v>
      </c>
      <c r="C39" s="89" t="s">
        <v>297</v>
      </c>
      <c r="D39" s="129" t="s">
        <v>303</v>
      </c>
      <c r="E39" s="19">
        <v>6256.58</v>
      </c>
      <c r="F39" s="20">
        <v>3292.8</v>
      </c>
      <c r="G39" s="21">
        <v>9549.3799999999992</v>
      </c>
      <c r="H39" s="19">
        <v>6244.95</v>
      </c>
      <c r="I39" s="20">
        <v>2597.4</v>
      </c>
      <c r="J39" s="21">
        <v>8842.35</v>
      </c>
      <c r="K39" s="19">
        <v>8789.85</v>
      </c>
      <c r="L39" s="20">
        <v>3746.78</v>
      </c>
      <c r="M39" s="21">
        <v>12536.63</v>
      </c>
      <c r="N39" s="19">
        <v>6173.48</v>
      </c>
      <c r="O39" s="20">
        <v>3847.13</v>
      </c>
      <c r="P39" s="21">
        <v>10020.61</v>
      </c>
      <c r="Q39" s="19">
        <v>8391.2999999999993</v>
      </c>
      <c r="R39" s="20">
        <v>3848.03</v>
      </c>
      <c r="S39" s="21">
        <v>12239.33</v>
      </c>
      <c r="T39" s="19">
        <v>13547.63</v>
      </c>
      <c r="U39" s="20">
        <v>3318.75</v>
      </c>
      <c r="V39" s="21">
        <v>16866.38</v>
      </c>
      <c r="W39" s="47">
        <v>49403.79</v>
      </c>
      <c r="X39" s="20">
        <v>20650.89</v>
      </c>
      <c r="Y39" s="21">
        <v>70054.679999999993</v>
      </c>
    </row>
    <row r="40" spans="1:25" ht="13">
      <c r="A40" s="2" t="s">
        <v>263</v>
      </c>
      <c r="B40" s="2" t="s">
        <v>40</v>
      </c>
      <c r="C40" s="89" t="s">
        <v>297</v>
      </c>
      <c r="D40" s="129" t="s">
        <v>303</v>
      </c>
      <c r="E40" s="19">
        <v>4543.6499999999996</v>
      </c>
      <c r="F40" s="20">
        <v>3870.98</v>
      </c>
      <c r="G40" s="21">
        <v>8414.6299999999992</v>
      </c>
      <c r="H40" s="19">
        <v>3467.85</v>
      </c>
      <c r="I40" s="20">
        <v>4762.8</v>
      </c>
      <c r="J40" s="21">
        <v>8230.65</v>
      </c>
      <c r="K40" s="19">
        <v>4590.68</v>
      </c>
      <c r="L40" s="20">
        <v>6075.6</v>
      </c>
      <c r="M40" s="21">
        <v>10666.28</v>
      </c>
      <c r="N40" s="19">
        <v>2220.75</v>
      </c>
      <c r="O40" s="20">
        <v>5854.8</v>
      </c>
      <c r="P40" s="21">
        <v>8075.55</v>
      </c>
      <c r="Q40" s="19">
        <v>4829.4799999999996</v>
      </c>
      <c r="R40" s="20">
        <v>3823.95</v>
      </c>
      <c r="S40" s="21">
        <v>8653.43</v>
      </c>
      <c r="T40" s="19">
        <v>7406.33</v>
      </c>
      <c r="U40" s="20">
        <v>2528.85</v>
      </c>
      <c r="V40" s="21">
        <v>9935.18</v>
      </c>
      <c r="W40" s="47">
        <v>27058.74</v>
      </c>
      <c r="X40" s="20">
        <v>26916.98</v>
      </c>
      <c r="Y40" s="21">
        <v>53975.72</v>
      </c>
    </row>
    <row r="41" spans="1:25" ht="13">
      <c r="A41" s="2" t="s">
        <v>263</v>
      </c>
      <c r="B41" s="2" t="s">
        <v>41</v>
      </c>
      <c r="C41" s="89" t="s">
        <v>297</v>
      </c>
      <c r="D41" s="129" t="s">
        <v>303</v>
      </c>
      <c r="E41" s="19">
        <v>3408.6</v>
      </c>
      <c r="F41" s="20">
        <v>943.43</v>
      </c>
      <c r="G41" s="21">
        <v>4352.03</v>
      </c>
      <c r="H41" s="19">
        <v>6331.8</v>
      </c>
      <c r="I41" s="20">
        <v>3671.63</v>
      </c>
      <c r="J41" s="21">
        <v>10003.43</v>
      </c>
      <c r="K41" s="19">
        <v>6413.93</v>
      </c>
      <c r="L41" s="20">
        <v>3608.78</v>
      </c>
      <c r="M41" s="21">
        <v>10022.709999999999</v>
      </c>
      <c r="N41" s="19">
        <v>4867.28</v>
      </c>
      <c r="O41" s="20">
        <v>4078.43</v>
      </c>
      <c r="P41" s="21">
        <v>8945.7099999999991</v>
      </c>
      <c r="Q41" s="19">
        <v>4615.13</v>
      </c>
      <c r="R41" s="20">
        <v>3598.58</v>
      </c>
      <c r="S41" s="21">
        <v>8213.7099999999991</v>
      </c>
      <c r="T41" s="19">
        <v>4891.2</v>
      </c>
      <c r="U41" s="20">
        <v>2081.7800000000002</v>
      </c>
      <c r="V41" s="21">
        <v>6972.98</v>
      </c>
      <c r="W41" s="47">
        <v>30527.94</v>
      </c>
      <c r="X41" s="20">
        <v>17982.63</v>
      </c>
      <c r="Y41" s="21">
        <v>48510.57</v>
      </c>
    </row>
    <row r="42" spans="1:25" ht="13">
      <c r="A42" s="2" t="s">
        <v>263</v>
      </c>
      <c r="B42" s="2" t="s">
        <v>42</v>
      </c>
      <c r="C42" s="89" t="s">
        <v>297</v>
      </c>
      <c r="D42" s="129" t="s">
        <v>303</v>
      </c>
      <c r="E42" s="19">
        <v>0</v>
      </c>
      <c r="F42" s="20">
        <v>0</v>
      </c>
      <c r="G42" s="21">
        <v>0</v>
      </c>
      <c r="H42" s="19">
        <v>4790.8999999999996</v>
      </c>
      <c r="I42" s="20">
        <v>2250.3000000000002</v>
      </c>
      <c r="J42" s="21">
        <v>7041.2</v>
      </c>
      <c r="K42" s="19">
        <v>4606.8</v>
      </c>
      <c r="L42" s="20">
        <v>2511.8000000000002</v>
      </c>
      <c r="M42" s="21">
        <v>7118.6</v>
      </c>
      <c r="N42" s="19">
        <v>2913.75</v>
      </c>
      <c r="O42" s="20">
        <v>3100.75</v>
      </c>
      <c r="P42" s="21">
        <v>6014.5</v>
      </c>
      <c r="Q42" s="19">
        <v>3555.75</v>
      </c>
      <c r="R42" s="20">
        <v>2332.4499999999998</v>
      </c>
      <c r="S42" s="21">
        <v>5888.2</v>
      </c>
      <c r="T42" s="19">
        <v>6505.7</v>
      </c>
      <c r="U42" s="20">
        <v>2018.9</v>
      </c>
      <c r="V42" s="21">
        <v>8524.6</v>
      </c>
      <c r="W42" s="47">
        <v>22372.9</v>
      </c>
      <c r="X42" s="20">
        <v>12214.2</v>
      </c>
      <c r="Y42" s="21">
        <v>34587.1</v>
      </c>
    </row>
    <row r="43" spans="1:25" ht="13">
      <c r="A43" s="2" t="s">
        <v>263</v>
      </c>
      <c r="B43" s="2" t="s">
        <v>43</v>
      </c>
      <c r="C43" s="89" t="s">
        <v>297</v>
      </c>
      <c r="D43" s="129" t="s">
        <v>303</v>
      </c>
      <c r="E43" s="19">
        <v>12518.33</v>
      </c>
      <c r="F43" s="20">
        <v>4143</v>
      </c>
      <c r="G43" s="21">
        <v>16661.330000000002</v>
      </c>
      <c r="H43" s="19">
        <v>8181.3</v>
      </c>
      <c r="I43" s="20">
        <v>4201.5</v>
      </c>
      <c r="J43" s="21">
        <v>12382.8</v>
      </c>
      <c r="K43" s="19">
        <v>7104.08</v>
      </c>
      <c r="L43" s="20">
        <v>4334.93</v>
      </c>
      <c r="M43" s="21">
        <v>11439.01</v>
      </c>
      <c r="N43" s="19">
        <v>6180.45</v>
      </c>
      <c r="O43" s="20">
        <v>5190.38</v>
      </c>
      <c r="P43" s="21">
        <v>11370.83</v>
      </c>
      <c r="Q43" s="19">
        <v>3081.23</v>
      </c>
      <c r="R43" s="20">
        <v>1897.28</v>
      </c>
      <c r="S43" s="21">
        <v>4978.51</v>
      </c>
      <c r="T43" s="19">
        <v>8106.23</v>
      </c>
      <c r="U43" s="20">
        <v>4013.18</v>
      </c>
      <c r="V43" s="21">
        <v>12119.41</v>
      </c>
      <c r="W43" s="47">
        <v>45171.62</v>
      </c>
      <c r="X43" s="20">
        <v>23780.27</v>
      </c>
      <c r="Y43" s="21">
        <v>68951.89</v>
      </c>
    </row>
    <row r="44" spans="1:25" ht="13">
      <c r="A44" s="2" t="s">
        <v>264</v>
      </c>
      <c r="B44" s="2" t="s">
        <v>44</v>
      </c>
      <c r="C44" s="89" t="s">
        <v>297</v>
      </c>
      <c r="D44" s="129" t="s">
        <v>304</v>
      </c>
      <c r="E44" s="19">
        <v>875.05</v>
      </c>
      <c r="F44" s="20">
        <v>14.08</v>
      </c>
      <c r="G44" s="21">
        <v>889.13</v>
      </c>
      <c r="H44" s="19">
        <v>6733.5</v>
      </c>
      <c r="I44" s="20">
        <v>3567.69</v>
      </c>
      <c r="J44" s="21">
        <v>10301.19</v>
      </c>
      <c r="K44" s="19">
        <v>5470.7</v>
      </c>
      <c r="L44" s="20">
        <v>2460.86</v>
      </c>
      <c r="M44" s="21">
        <v>7931.56</v>
      </c>
      <c r="N44" s="19">
        <v>3850.25</v>
      </c>
      <c r="O44" s="20">
        <v>1647.49</v>
      </c>
      <c r="P44" s="21">
        <v>5497.74</v>
      </c>
      <c r="Q44" s="19">
        <v>5855.25</v>
      </c>
      <c r="R44" s="20">
        <v>964.84</v>
      </c>
      <c r="S44" s="21">
        <v>6820.09</v>
      </c>
      <c r="T44" s="19">
        <v>7438</v>
      </c>
      <c r="U44" s="20">
        <v>3572.68</v>
      </c>
      <c r="V44" s="21">
        <v>11010.68</v>
      </c>
      <c r="W44" s="47">
        <v>30222.75</v>
      </c>
      <c r="X44" s="20">
        <v>12227.64</v>
      </c>
      <c r="Y44" s="21">
        <v>42450.39</v>
      </c>
    </row>
    <row r="45" spans="1:25" ht="13">
      <c r="A45" s="2" t="s">
        <v>264</v>
      </c>
      <c r="B45" s="2" t="s">
        <v>45</v>
      </c>
      <c r="C45" s="89" t="s">
        <v>297</v>
      </c>
      <c r="D45" s="129" t="s">
        <v>304</v>
      </c>
      <c r="E45" s="19">
        <v>568.29999999999995</v>
      </c>
      <c r="F45" s="20">
        <v>13.94</v>
      </c>
      <c r="G45" s="21">
        <v>582.24</v>
      </c>
      <c r="H45" s="19">
        <v>5498.05</v>
      </c>
      <c r="I45" s="20">
        <v>2467.5300000000002</v>
      </c>
      <c r="J45" s="21">
        <v>7965.58</v>
      </c>
      <c r="K45" s="19">
        <v>3278.5</v>
      </c>
      <c r="L45" s="20">
        <v>2976.15</v>
      </c>
      <c r="M45" s="21">
        <v>6254.65</v>
      </c>
      <c r="N45" s="19">
        <v>4608.8500000000004</v>
      </c>
      <c r="O45" s="20">
        <v>4550.83</v>
      </c>
      <c r="P45" s="21">
        <v>9159.68</v>
      </c>
      <c r="Q45" s="19">
        <v>5905</v>
      </c>
      <c r="R45" s="20">
        <v>1469.94</v>
      </c>
      <c r="S45" s="21">
        <v>7374.94</v>
      </c>
      <c r="T45" s="19">
        <v>4600.5</v>
      </c>
      <c r="U45" s="20">
        <v>3643.09</v>
      </c>
      <c r="V45" s="21">
        <v>8243.59</v>
      </c>
      <c r="W45" s="47">
        <v>24459.200000000001</v>
      </c>
      <c r="X45" s="20">
        <v>15121.48</v>
      </c>
      <c r="Y45" s="21">
        <v>39580.68</v>
      </c>
    </row>
    <row r="46" spans="1:25" ht="13">
      <c r="A46" s="2" t="s">
        <v>264</v>
      </c>
      <c r="B46" s="2" t="s">
        <v>46</v>
      </c>
      <c r="C46" s="89" t="s">
        <v>297</v>
      </c>
      <c r="D46" s="129" t="s">
        <v>304</v>
      </c>
      <c r="E46" s="19">
        <v>1199.25</v>
      </c>
      <c r="F46" s="20">
        <v>6.91</v>
      </c>
      <c r="G46" s="21">
        <v>1206.1600000000001</v>
      </c>
      <c r="H46" s="19">
        <v>12392.2</v>
      </c>
      <c r="I46" s="20">
        <v>8.9</v>
      </c>
      <c r="J46" s="21">
        <v>12401.1</v>
      </c>
      <c r="K46" s="19">
        <v>4825.1499999999996</v>
      </c>
      <c r="L46" s="20">
        <v>20.29</v>
      </c>
      <c r="M46" s="21">
        <v>4845.4399999999996</v>
      </c>
      <c r="N46" s="19">
        <v>9503.2999999999993</v>
      </c>
      <c r="O46" s="20">
        <v>0.7</v>
      </c>
      <c r="P46" s="21">
        <v>9504</v>
      </c>
      <c r="Q46" s="19">
        <v>16143.55</v>
      </c>
      <c r="R46" s="20">
        <v>1.94</v>
      </c>
      <c r="S46" s="21">
        <v>16145.49</v>
      </c>
      <c r="T46" s="19">
        <v>10248.6</v>
      </c>
      <c r="U46" s="20">
        <v>19.399999999999999</v>
      </c>
      <c r="V46" s="21">
        <v>10268</v>
      </c>
      <c r="W46" s="47">
        <v>54312.05</v>
      </c>
      <c r="X46" s="20">
        <v>58.14</v>
      </c>
      <c r="Y46" s="21">
        <v>54370.19</v>
      </c>
    </row>
    <row r="47" spans="1:25" ht="13">
      <c r="A47" s="2" t="s">
        <v>264</v>
      </c>
      <c r="B47" s="2" t="s">
        <v>47</v>
      </c>
      <c r="C47" s="89" t="s">
        <v>297</v>
      </c>
      <c r="D47" s="129" t="s">
        <v>304</v>
      </c>
      <c r="E47" s="19">
        <v>1007.1</v>
      </c>
      <c r="F47" s="20">
        <v>1.35</v>
      </c>
      <c r="G47" s="21">
        <v>1008.45</v>
      </c>
      <c r="H47" s="19">
        <v>14144.9</v>
      </c>
      <c r="I47" s="20">
        <v>4.5599999999999996</v>
      </c>
      <c r="J47" s="21">
        <v>14149.46</v>
      </c>
      <c r="K47" s="19">
        <v>15754.45</v>
      </c>
      <c r="L47" s="20">
        <v>10.199999999999999</v>
      </c>
      <c r="M47" s="21">
        <v>15764.65</v>
      </c>
      <c r="N47" s="19">
        <v>11782.5</v>
      </c>
      <c r="O47" s="20">
        <v>4.3600000000000003</v>
      </c>
      <c r="P47" s="21">
        <v>11786.86</v>
      </c>
      <c r="Q47" s="19">
        <v>13102.9</v>
      </c>
      <c r="R47" s="20">
        <v>9.1199999999999992</v>
      </c>
      <c r="S47" s="21">
        <v>13112.02</v>
      </c>
      <c r="T47" s="19">
        <v>15302.6</v>
      </c>
      <c r="U47" s="20">
        <v>16.79</v>
      </c>
      <c r="V47" s="21">
        <v>15319.39</v>
      </c>
      <c r="W47" s="47">
        <v>71094.45</v>
      </c>
      <c r="X47" s="20">
        <v>46.38</v>
      </c>
      <c r="Y47" s="21">
        <v>71140.83</v>
      </c>
    </row>
    <row r="48" spans="1:25" ht="13">
      <c r="A48" s="2" t="s">
        <v>264</v>
      </c>
      <c r="B48" s="2" t="s">
        <v>48</v>
      </c>
      <c r="C48" s="89" t="s">
        <v>297</v>
      </c>
      <c r="D48" s="129" t="s">
        <v>304</v>
      </c>
      <c r="E48" s="19">
        <v>2986.1</v>
      </c>
      <c r="F48" s="20">
        <v>942.7</v>
      </c>
      <c r="G48" s="21">
        <v>3928.8</v>
      </c>
      <c r="H48" s="19">
        <v>1878.98</v>
      </c>
      <c r="I48" s="20">
        <v>1000.76</v>
      </c>
      <c r="J48" s="21">
        <v>2879.74</v>
      </c>
      <c r="K48" s="19">
        <v>2459.3200000000002</v>
      </c>
      <c r="L48" s="20">
        <v>609.02</v>
      </c>
      <c r="M48" s="21">
        <v>3068.34</v>
      </c>
      <c r="N48" s="19">
        <v>1828.3</v>
      </c>
      <c r="O48" s="20">
        <v>944.74</v>
      </c>
      <c r="P48" s="21">
        <v>2773.04</v>
      </c>
      <c r="Q48" s="19">
        <v>2548.1799999999998</v>
      </c>
      <c r="R48" s="20">
        <v>759.56</v>
      </c>
      <c r="S48" s="21">
        <v>3307.74</v>
      </c>
      <c r="T48" s="19">
        <v>2186.96</v>
      </c>
      <c r="U48" s="20">
        <v>887.12</v>
      </c>
      <c r="V48" s="21">
        <v>3074.08</v>
      </c>
      <c r="W48" s="47">
        <v>13887.84</v>
      </c>
      <c r="X48" s="20">
        <v>5143.8999999999996</v>
      </c>
      <c r="Y48" s="21">
        <v>19031.740000000002</v>
      </c>
    </row>
    <row r="49" spans="1:25" ht="13">
      <c r="A49" s="2" t="s">
        <v>264</v>
      </c>
      <c r="B49" s="2" t="s">
        <v>49</v>
      </c>
      <c r="C49" s="89" t="s">
        <v>297</v>
      </c>
      <c r="D49" s="129" t="s">
        <v>304</v>
      </c>
      <c r="E49" s="19">
        <v>2323.11</v>
      </c>
      <c r="F49" s="20">
        <v>104.1</v>
      </c>
      <c r="G49" s="21">
        <v>2427.21</v>
      </c>
      <c r="H49" s="19">
        <v>2269.73</v>
      </c>
      <c r="I49" s="20">
        <v>107.36</v>
      </c>
      <c r="J49" s="21">
        <v>2377.09</v>
      </c>
      <c r="K49" s="19">
        <v>3424.72</v>
      </c>
      <c r="L49" s="20">
        <v>161.09</v>
      </c>
      <c r="M49" s="21">
        <v>3585.81</v>
      </c>
      <c r="N49" s="19">
        <v>2659.95</v>
      </c>
      <c r="O49" s="20">
        <v>118.51</v>
      </c>
      <c r="P49" s="21">
        <v>2778.46</v>
      </c>
      <c r="Q49" s="19">
        <v>2827.7</v>
      </c>
      <c r="R49" s="20">
        <v>44.43</v>
      </c>
      <c r="S49" s="21">
        <v>2872.13</v>
      </c>
      <c r="T49" s="19">
        <v>3303.49</v>
      </c>
      <c r="U49" s="20">
        <v>45.04</v>
      </c>
      <c r="V49" s="21">
        <v>3348.53</v>
      </c>
      <c r="W49" s="47">
        <v>16808.7</v>
      </c>
      <c r="X49" s="20">
        <v>580.53</v>
      </c>
      <c r="Y49" s="21">
        <v>17389.23</v>
      </c>
    </row>
    <row r="50" spans="1:25" ht="13">
      <c r="A50" s="2" t="s">
        <v>264</v>
      </c>
      <c r="B50" s="2" t="s">
        <v>50</v>
      </c>
      <c r="C50" s="89" t="s">
        <v>297</v>
      </c>
      <c r="D50" s="129" t="s">
        <v>304</v>
      </c>
      <c r="E50" s="19">
        <v>556.86</v>
      </c>
      <c r="F50" s="20">
        <v>16.62</v>
      </c>
      <c r="G50" s="21">
        <v>573.48</v>
      </c>
      <c r="H50" s="19">
        <v>798.22</v>
      </c>
      <c r="I50" s="20">
        <v>21.56</v>
      </c>
      <c r="J50" s="21">
        <v>819.78</v>
      </c>
      <c r="K50" s="19">
        <v>1498.94</v>
      </c>
      <c r="L50" s="20">
        <v>36.46</v>
      </c>
      <c r="M50" s="21">
        <v>1535.4</v>
      </c>
      <c r="N50" s="19">
        <v>1074.28</v>
      </c>
      <c r="O50" s="20">
        <v>26.54</v>
      </c>
      <c r="P50" s="21">
        <v>1100.82</v>
      </c>
      <c r="Q50" s="19">
        <v>1311.38</v>
      </c>
      <c r="R50" s="20">
        <v>40.6</v>
      </c>
      <c r="S50" s="21">
        <v>1351.98</v>
      </c>
      <c r="T50" s="19">
        <v>1559.64</v>
      </c>
      <c r="U50" s="20">
        <v>59.22</v>
      </c>
      <c r="V50" s="21">
        <v>1618.86</v>
      </c>
      <c r="W50" s="47">
        <v>6799.32</v>
      </c>
      <c r="X50" s="20">
        <v>201</v>
      </c>
      <c r="Y50" s="21">
        <v>7000.32</v>
      </c>
    </row>
    <row r="51" spans="1:25" ht="13">
      <c r="A51" s="2" t="s">
        <v>264</v>
      </c>
      <c r="B51" s="2" t="s">
        <v>51</v>
      </c>
      <c r="C51" s="89" t="s">
        <v>297</v>
      </c>
      <c r="D51" s="129" t="s">
        <v>304</v>
      </c>
      <c r="E51" s="19">
        <v>1460.68</v>
      </c>
      <c r="F51" s="20">
        <v>26.2</v>
      </c>
      <c r="G51" s="21">
        <v>1486.88</v>
      </c>
      <c r="H51" s="19">
        <v>1458.12</v>
      </c>
      <c r="I51" s="20">
        <v>24.98</v>
      </c>
      <c r="J51" s="21">
        <v>1483.1</v>
      </c>
      <c r="K51" s="19">
        <v>2043.92</v>
      </c>
      <c r="L51" s="20">
        <v>35.82</v>
      </c>
      <c r="M51" s="21">
        <v>2079.7399999999998</v>
      </c>
      <c r="N51" s="19">
        <v>1699.72</v>
      </c>
      <c r="O51" s="20">
        <v>65.239999999999995</v>
      </c>
      <c r="P51" s="21">
        <v>1764.96</v>
      </c>
      <c r="Q51" s="19">
        <v>1231.6400000000001</v>
      </c>
      <c r="R51" s="20">
        <v>56.62</v>
      </c>
      <c r="S51" s="21">
        <v>1288.26</v>
      </c>
      <c r="T51" s="19">
        <v>1667.06</v>
      </c>
      <c r="U51" s="20">
        <v>75.58</v>
      </c>
      <c r="V51" s="21">
        <v>1742.64</v>
      </c>
      <c r="W51" s="47">
        <v>9561.14</v>
      </c>
      <c r="X51" s="20">
        <v>284.44</v>
      </c>
      <c r="Y51" s="21">
        <v>9845.58</v>
      </c>
    </row>
    <row r="52" spans="1:25" ht="13">
      <c r="A52" s="2" t="s">
        <v>264</v>
      </c>
      <c r="B52" s="2" t="s">
        <v>52</v>
      </c>
      <c r="C52" s="89" t="s">
        <v>297</v>
      </c>
      <c r="D52" s="129" t="s">
        <v>304</v>
      </c>
      <c r="E52" s="19">
        <v>39282.14</v>
      </c>
      <c r="F52" s="20">
        <v>1614.06</v>
      </c>
      <c r="G52" s="21">
        <v>40896.199999999997</v>
      </c>
      <c r="H52" s="19">
        <v>13063.93</v>
      </c>
      <c r="I52" s="20">
        <v>4415.3</v>
      </c>
      <c r="J52" s="21">
        <v>17479.23</v>
      </c>
      <c r="K52" s="19">
        <v>16144.54</v>
      </c>
      <c r="L52" s="20">
        <v>2921.97</v>
      </c>
      <c r="M52" s="21">
        <v>19066.509999999998</v>
      </c>
      <c r="N52" s="19">
        <v>27227.96</v>
      </c>
      <c r="O52" s="20">
        <v>5548.97</v>
      </c>
      <c r="P52" s="21">
        <v>32776.93</v>
      </c>
      <c r="Q52" s="19">
        <v>13301.42</v>
      </c>
      <c r="R52" s="20">
        <v>3787.25</v>
      </c>
      <c r="S52" s="21">
        <v>17088.669999999998</v>
      </c>
      <c r="T52" s="19">
        <v>51034.77</v>
      </c>
      <c r="U52" s="20">
        <v>1509.55</v>
      </c>
      <c r="V52" s="21">
        <v>52544.32</v>
      </c>
      <c r="W52" s="47">
        <v>160054.76</v>
      </c>
      <c r="X52" s="20">
        <v>19797.099999999999</v>
      </c>
      <c r="Y52" s="21">
        <v>179851.86</v>
      </c>
    </row>
    <row r="53" spans="1:25" ht="13">
      <c r="A53" s="2" t="s">
        <v>264</v>
      </c>
      <c r="B53" s="2" t="s">
        <v>53</v>
      </c>
      <c r="C53" s="89" t="s">
        <v>297</v>
      </c>
      <c r="D53" s="129" t="s">
        <v>304</v>
      </c>
      <c r="E53" s="19">
        <v>1888.28</v>
      </c>
      <c r="F53" s="20">
        <v>2025.18</v>
      </c>
      <c r="G53" s="21">
        <v>3913.46</v>
      </c>
      <c r="H53" s="19">
        <v>12996.54</v>
      </c>
      <c r="I53" s="20">
        <v>4641.79</v>
      </c>
      <c r="J53" s="21">
        <v>17638.330000000002</v>
      </c>
      <c r="K53" s="19">
        <v>24626.63</v>
      </c>
      <c r="L53" s="20">
        <v>4218.51</v>
      </c>
      <c r="M53" s="21">
        <v>28845.14</v>
      </c>
      <c r="N53" s="19">
        <v>27274.33</v>
      </c>
      <c r="O53" s="20">
        <v>4394.1899999999996</v>
      </c>
      <c r="P53" s="21">
        <v>31668.52</v>
      </c>
      <c r="Q53" s="19">
        <v>16131.81</v>
      </c>
      <c r="R53" s="20">
        <v>3925.63</v>
      </c>
      <c r="S53" s="21">
        <v>20057.439999999999</v>
      </c>
      <c r="T53" s="19">
        <v>22056</v>
      </c>
      <c r="U53" s="20">
        <v>1459.41</v>
      </c>
      <c r="V53" s="21">
        <v>23515.41</v>
      </c>
      <c r="W53" s="47">
        <v>104973.59</v>
      </c>
      <c r="X53" s="20">
        <v>20664.71</v>
      </c>
      <c r="Y53" s="21">
        <v>125638.3</v>
      </c>
    </row>
    <row r="54" spans="1:25" ht="13">
      <c r="A54" s="2" t="s">
        <v>264</v>
      </c>
      <c r="B54" s="2" t="s">
        <v>54</v>
      </c>
      <c r="C54" s="89" t="s">
        <v>297</v>
      </c>
      <c r="D54" s="129" t="s">
        <v>304</v>
      </c>
      <c r="E54" s="19">
        <v>28733.35</v>
      </c>
      <c r="F54" s="20">
        <v>3093.44</v>
      </c>
      <c r="G54" s="21">
        <v>31826.79</v>
      </c>
      <c r="H54" s="19">
        <v>7134.24</v>
      </c>
      <c r="I54" s="20">
        <v>8665.73</v>
      </c>
      <c r="J54" s="21">
        <v>15799.97</v>
      </c>
      <c r="K54" s="19">
        <v>20107.84</v>
      </c>
      <c r="L54" s="20">
        <v>7390.22</v>
      </c>
      <c r="M54" s="21">
        <v>27498.06</v>
      </c>
      <c r="N54" s="19">
        <v>16915.03</v>
      </c>
      <c r="O54" s="20">
        <v>4922.93</v>
      </c>
      <c r="P54" s="21">
        <v>21837.96</v>
      </c>
      <c r="Q54" s="19">
        <v>36064.519999999997</v>
      </c>
      <c r="R54" s="20">
        <v>7659.01</v>
      </c>
      <c r="S54" s="21">
        <v>43723.53</v>
      </c>
      <c r="T54" s="19">
        <v>21538.25</v>
      </c>
      <c r="U54" s="20">
        <v>2842.61</v>
      </c>
      <c r="V54" s="21">
        <v>24380.86</v>
      </c>
      <c r="W54" s="47">
        <v>130493.23</v>
      </c>
      <c r="X54" s="20">
        <v>34573.94</v>
      </c>
      <c r="Y54" s="21">
        <v>165067.17000000001</v>
      </c>
    </row>
    <row r="55" spans="1:25" ht="13">
      <c r="A55" s="2" t="s">
        <v>264</v>
      </c>
      <c r="B55" s="2" t="s">
        <v>55</v>
      </c>
      <c r="C55" s="89" t="s">
        <v>297</v>
      </c>
      <c r="D55" s="129" t="s">
        <v>304</v>
      </c>
      <c r="E55" s="19">
        <v>0</v>
      </c>
      <c r="F55" s="20">
        <v>0</v>
      </c>
      <c r="G55" s="21">
        <v>0</v>
      </c>
      <c r="H55" s="19">
        <v>14557.78</v>
      </c>
      <c r="I55" s="20">
        <v>7569.98</v>
      </c>
      <c r="J55" s="21">
        <v>22127.759999999998</v>
      </c>
      <c r="K55" s="19">
        <v>14082.24</v>
      </c>
      <c r="L55" s="20">
        <v>5821.15</v>
      </c>
      <c r="M55" s="21">
        <v>19903.39</v>
      </c>
      <c r="N55" s="19">
        <v>14343.13</v>
      </c>
      <c r="O55" s="20">
        <v>7448.06</v>
      </c>
      <c r="P55" s="21">
        <v>21791.19</v>
      </c>
      <c r="Q55" s="19">
        <v>19803.48</v>
      </c>
      <c r="R55" s="20">
        <v>5719.69</v>
      </c>
      <c r="S55" s="21">
        <v>25523.17</v>
      </c>
      <c r="T55" s="19">
        <v>20484.11</v>
      </c>
      <c r="U55" s="20">
        <v>3560.73</v>
      </c>
      <c r="V55" s="21">
        <v>24044.84</v>
      </c>
      <c r="W55" s="47">
        <v>83270.740000000005</v>
      </c>
      <c r="X55" s="20">
        <v>30119.61</v>
      </c>
      <c r="Y55" s="21">
        <v>113390.35</v>
      </c>
    </row>
    <row r="56" spans="1:25" ht="13">
      <c r="A56" s="2" t="s">
        <v>264</v>
      </c>
      <c r="B56" s="2" t="s">
        <v>56</v>
      </c>
      <c r="C56" s="89" t="s">
        <v>297</v>
      </c>
      <c r="D56" s="129" t="s">
        <v>302</v>
      </c>
      <c r="E56" s="19">
        <v>4441.7700000000004</v>
      </c>
      <c r="F56" s="20">
        <v>3297.78</v>
      </c>
      <c r="G56" s="21">
        <v>7739.55</v>
      </c>
      <c r="H56" s="19">
        <v>1218.24</v>
      </c>
      <c r="I56" s="20">
        <v>5612.63</v>
      </c>
      <c r="J56" s="21">
        <v>6830.87</v>
      </c>
      <c r="K56" s="19">
        <v>4716.63</v>
      </c>
      <c r="L56" s="20">
        <v>4780.49</v>
      </c>
      <c r="M56" s="21">
        <v>9497.1200000000008</v>
      </c>
      <c r="N56" s="19">
        <v>2268.6799999999998</v>
      </c>
      <c r="O56" s="20">
        <v>2052.6799999999998</v>
      </c>
      <c r="P56" s="21">
        <v>4321.3599999999997</v>
      </c>
      <c r="Q56" s="19">
        <v>2973.78</v>
      </c>
      <c r="R56" s="20">
        <v>6331.37</v>
      </c>
      <c r="S56" s="21">
        <v>9305.15</v>
      </c>
      <c r="T56" s="19">
        <v>3525.66</v>
      </c>
      <c r="U56" s="20">
        <v>2498.85</v>
      </c>
      <c r="V56" s="21">
        <v>6024.51</v>
      </c>
      <c r="W56" s="47">
        <v>19144.759999999998</v>
      </c>
      <c r="X56" s="20">
        <v>24573.8</v>
      </c>
      <c r="Y56" s="21">
        <v>43718.559999999998</v>
      </c>
    </row>
    <row r="57" spans="1:25" ht="13">
      <c r="A57" s="2" t="s">
        <v>265</v>
      </c>
      <c r="B57" s="2" t="s">
        <v>57</v>
      </c>
      <c r="C57" s="89" t="s">
        <v>297</v>
      </c>
      <c r="D57" s="129" t="s">
        <v>303</v>
      </c>
      <c r="E57" s="19">
        <v>0</v>
      </c>
      <c r="F57" s="20">
        <v>561.14</v>
      </c>
      <c r="G57" s="21">
        <v>561.14</v>
      </c>
      <c r="H57" s="19">
        <v>0</v>
      </c>
      <c r="I57" s="20">
        <v>8936.01</v>
      </c>
      <c r="J57" s="21">
        <v>8936.01</v>
      </c>
      <c r="K57" s="19">
        <v>0</v>
      </c>
      <c r="L57" s="20">
        <v>16543.86</v>
      </c>
      <c r="M57" s="21">
        <v>16543.86</v>
      </c>
      <c r="N57" s="19">
        <v>0</v>
      </c>
      <c r="O57" s="20">
        <v>15266.33</v>
      </c>
      <c r="P57" s="21">
        <v>15266.33</v>
      </c>
      <c r="Q57" s="19">
        <v>0</v>
      </c>
      <c r="R57" s="20">
        <v>14472.83</v>
      </c>
      <c r="S57" s="21">
        <v>14472.83</v>
      </c>
      <c r="T57" s="19">
        <v>0</v>
      </c>
      <c r="U57" s="20">
        <v>13795.44</v>
      </c>
      <c r="V57" s="21">
        <v>13795.44</v>
      </c>
      <c r="W57" s="47">
        <v>0</v>
      </c>
      <c r="X57" s="20">
        <v>69575.61</v>
      </c>
      <c r="Y57" s="21">
        <v>69575.61</v>
      </c>
    </row>
    <row r="58" spans="1:25" ht="13">
      <c r="A58" s="2" t="s">
        <v>266</v>
      </c>
      <c r="B58" s="2" t="s">
        <v>58</v>
      </c>
      <c r="C58" s="89" t="s">
        <v>297</v>
      </c>
      <c r="D58" s="129" t="s">
        <v>304</v>
      </c>
      <c r="E58" s="19">
        <v>0.18</v>
      </c>
      <c r="F58" s="20">
        <v>9409.82</v>
      </c>
      <c r="G58" s="21">
        <v>9410</v>
      </c>
      <c r="H58" s="19">
        <v>0</v>
      </c>
      <c r="I58" s="20">
        <v>7519.04</v>
      </c>
      <c r="J58" s="21">
        <v>7519.04</v>
      </c>
      <c r="K58" s="19">
        <v>0</v>
      </c>
      <c r="L58" s="20">
        <v>9117.34</v>
      </c>
      <c r="M58" s="21">
        <v>9117.34</v>
      </c>
      <c r="N58" s="19">
        <v>0</v>
      </c>
      <c r="O58" s="20">
        <v>10397.299999999999</v>
      </c>
      <c r="P58" s="21">
        <v>10397.299999999999</v>
      </c>
      <c r="Q58" s="19">
        <v>0</v>
      </c>
      <c r="R58" s="20">
        <v>10445.9</v>
      </c>
      <c r="S58" s="21">
        <v>10445.9</v>
      </c>
      <c r="T58" s="19">
        <v>0.19</v>
      </c>
      <c r="U58" s="20">
        <v>8945.6</v>
      </c>
      <c r="V58" s="21">
        <v>8945.7900000000009</v>
      </c>
      <c r="W58" s="47">
        <v>0.37</v>
      </c>
      <c r="X58" s="20">
        <v>55835</v>
      </c>
      <c r="Y58" s="21">
        <v>55835.37</v>
      </c>
    </row>
    <row r="59" spans="1:25" ht="13">
      <c r="A59" s="25" t="s">
        <v>267</v>
      </c>
      <c r="B59" s="25" t="s">
        <v>59</v>
      </c>
      <c r="C59" s="89" t="s">
        <v>297</v>
      </c>
      <c r="D59" s="129" t="s">
        <v>298</v>
      </c>
      <c r="E59" s="19">
        <v>2643.2</v>
      </c>
      <c r="F59" s="20">
        <v>497.95</v>
      </c>
      <c r="G59" s="21">
        <v>3141.15</v>
      </c>
      <c r="H59" s="19">
        <v>0</v>
      </c>
      <c r="I59" s="20">
        <v>0</v>
      </c>
      <c r="J59" s="21">
        <v>0</v>
      </c>
      <c r="K59" s="19">
        <v>1224.95</v>
      </c>
      <c r="L59" s="20">
        <v>981.55</v>
      </c>
      <c r="M59" s="21">
        <v>2206.5</v>
      </c>
      <c r="N59" s="19">
        <v>2803.6</v>
      </c>
      <c r="O59" s="20">
        <v>915.1</v>
      </c>
      <c r="P59" s="21">
        <v>3718.7</v>
      </c>
      <c r="Q59" s="19">
        <v>2948.5</v>
      </c>
      <c r="R59" s="20">
        <v>3140.2</v>
      </c>
      <c r="S59" s="21">
        <v>6088.7</v>
      </c>
      <c r="T59" s="19">
        <v>8189.45</v>
      </c>
      <c r="U59" s="20">
        <v>1355.65</v>
      </c>
      <c r="V59" s="21">
        <v>9545.1</v>
      </c>
      <c r="W59" s="47">
        <v>17809.7</v>
      </c>
      <c r="X59" s="20">
        <v>6890.45</v>
      </c>
      <c r="Y59" s="21">
        <v>24700.15</v>
      </c>
    </row>
    <row r="60" spans="1:25" ht="13">
      <c r="A60" s="2" t="s">
        <v>268</v>
      </c>
      <c r="B60" s="2" t="s">
        <v>60</v>
      </c>
      <c r="C60" s="89" t="s">
        <v>297</v>
      </c>
      <c r="D60" s="129" t="s">
        <v>303</v>
      </c>
      <c r="E60" s="19">
        <v>3995.8</v>
      </c>
      <c r="F60" s="20">
        <v>11929.8</v>
      </c>
      <c r="G60" s="21">
        <v>15925.6</v>
      </c>
      <c r="H60" s="19">
        <v>2206.6</v>
      </c>
      <c r="I60" s="20">
        <v>8771.1</v>
      </c>
      <c r="J60" s="21">
        <v>10977.7</v>
      </c>
      <c r="K60" s="19">
        <v>2187.4</v>
      </c>
      <c r="L60" s="20">
        <v>6621.5</v>
      </c>
      <c r="M60" s="21">
        <v>8808.9</v>
      </c>
      <c r="N60" s="19">
        <v>412.3</v>
      </c>
      <c r="O60" s="20">
        <v>827.8</v>
      </c>
      <c r="P60" s="21">
        <v>1240.0999999999999</v>
      </c>
      <c r="Q60" s="19">
        <v>0</v>
      </c>
      <c r="R60" s="20">
        <v>0</v>
      </c>
      <c r="S60" s="21">
        <v>0</v>
      </c>
      <c r="T60" s="19">
        <v>157.9</v>
      </c>
      <c r="U60" s="20">
        <v>1575</v>
      </c>
      <c r="V60" s="21">
        <v>1732.9</v>
      </c>
      <c r="W60" s="47">
        <v>8960</v>
      </c>
      <c r="X60" s="20">
        <v>29725.200000000001</v>
      </c>
      <c r="Y60" s="21">
        <v>38685.199999999997</v>
      </c>
    </row>
    <row r="61" spans="1:25" ht="13">
      <c r="A61" s="2" t="s">
        <v>268</v>
      </c>
      <c r="B61" s="2" t="s">
        <v>61</v>
      </c>
      <c r="C61" s="89" t="s">
        <v>297</v>
      </c>
      <c r="D61" s="129" t="s">
        <v>303</v>
      </c>
      <c r="E61" s="19">
        <v>3421.2</v>
      </c>
      <c r="F61" s="20">
        <v>7818.5</v>
      </c>
      <c r="G61" s="21">
        <v>11239.7</v>
      </c>
      <c r="H61" s="19">
        <v>1677.2</v>
      </c>
      <c r="I61" s="20">
        <v>7835.8</v>
      </c>
      <c r="J61" s="21">
        <v>9513</v>
      </c>
      <c r="K61" s="19">
        <v>1376.7</v>
      </c>
      <c r="L61" s="20">
        <v>1791.8</v>
      </c>
      <c r="M61" s="21">
        <v>3168.5</v>
      </c>
      <c r="N61" s="19">
        <v>1779</v>
      </c>
      <c r="O61" s="20">
        <v>2583.1</v>
      </c>
      <c r="P61" s="21">
        <v>4362.1000000000004</v>
      </c>
      <c r="Q61" s="19">
        <v>1114.5</v>
      </c>
      <c r="R61" s="20">
        <v>2883.7</v>
      </c>
      <c r="S61" s="21">
        <v>3998.2</v>
      </c>
      <c r="T61" s="19">
        <v>2096.5</v>
      </c>
      <c r="U61" s="20">
        <v>3403.9</v>
      </c>
      <c r="V61" s="21">
        <v>5500.4</v>
      </c>
      <c r="W61" s="47">
        <v>11465.1</v>
      </c>
      <c r="X61" s="20">
        <v>26316.799999999999</v>
      </c>
      <c r="Y61" s="21">
        <v>37781.9</v>
      </c>
    </row>
    <row r="62" spans="1:25" ht="13">
      <c r="A62" s="2" t="s">
        <v>269</v>
      </c>
      <c r="B62" s="2" t="s">
        <v>62</v>
      </c>
      <c r="C62" s="89" t="s">
        <v>297</v>
      </c>
      <c r="D62" s="129" t="s">
        <v>303</v>
      </c>
      <c r="E62" s="19">
        <v>21159.25</v>
      </c>
      <c r="F62" s="20">
        <v>11403.65</v>
      </c>
      <c r="G62" s="21">
        <v>32562.9</v>
      </c>
      <c r="H62" s="19">
        <v>15292.85</v>
      </c>
      <c r="I62" s="20">
        <v>14244.1</v>
      </c>
      <c r="J62" s="21">
        <v>29536.95</v>
      </c>
      <c r="K62" s="19">
        <v>11961</v>
      </c>
      <c r="L62" s="20">
        <v>11758.35</v>
      </c>
      <c r="M62" s="21">
        <v>23719.35</v>
      </c>
      <c r="N62" s="19">
        <v>14171.45</v>
      </c>
      <c r="O62" s="20">
        <v>7782.7</v>
      </c>
      <c r="P62" s="21">
        <v>21954.15</v>
      </c>
      <c r="Q62" s="19">
        <v>7909.3</v>
      </c>
      <c r="R62" s="20">
        <v>10412.950000000001</v>
      </c>
      <c r="S62" s="21">
        <v>18322.25</v>
      </c>
      <c r="T62" s="19">
        <v>12756.1</v>
      </c>
      <c r="U62" s="20">
        <v>5016.55</v>
      </c>
      <c r="V62" s="21">
        <v>17772.650000000001</v>
      </c>
      <c r="W62" s="47">
        <v>83249.95</v>
      </c>
      <c r="X62" s="20">
        <v>60618.3</v>
      </c>
      <c r="Y62" s="21">
        <v>143868.25</v>
      </c>
    </row>
    <row r="63" spans="1:25" ht="13">
      <c r="A63" s="2" t="s">
        <v>270</v>
      </c>
      <c r="B63" s="2" t="s">
        <v>63</v>
      </c>
      <c r="C63" s="89" t="s">
        <v>297</v>
      </c>
      <c r="D63" s="129" t="s">
        <v>298</v>
      </c>
      <c r="E63" s="19">
        <v>43.85</v>
      </c>
      <c r="F63" s="20">
        <v>64.5</v>
      </c>
      <c r="G63" s="21">
        <v>108.35</v>
      </c>
      <c r="H63" s="19">
        <v>2390.4499999999998</v>
      </c>
      <c r="I63" s="20">
        <v>1943.45</v>
      </c>
      <c r="J63" s="21">
        <v>4333.8999999999996</v>
      </c>
      <c r="K63" s="19">
        <v>3175.35</v>
      </c>
      <c r="L63" s="20">
        <v>1603.1</v>
      </c>
      <c r="M63" s="21">
        <v>4778.45</v>
      </c>
      <c r="N63" s="19">
        <v>925.45</v>
      </c>
      <c r="O63" s="20">
        <v>540.25</v>
      </c>
      <c r="P63" s="21">
        <v>1465.7</v>
      </c>
      <c r="Q63" s="19">
        <v>1512.45</v>
      </c>
      <c r="R63" s="20">
        <v>1157.95</v>
      </c>
      <c r="S63" s="21">
        <v>2670.4</v>
      </c>
      <c r="T63" s="19">
        <v>0</v>
      </c>
      <c r="U63" s="20">
        <v>0</v>
      </c>
      <c r="V63" s="21">
        <v>0</v>
      </c>
      <c r="W63" s="47">
        <v>8047.55</v>
      </c>
      <c r="X63" s="20">
        <v>5309.25</v>
      </c>
      <c r="Y63" s="21">
        <v>13356.8</v>
      </c>
    </row>
    <row r="64" spans="1:25" ht="13">
      <c r="A64" s="2" t="s">
        <v>270</v>
      </c>
      <c r="B64" s="2" t="s">
        <v>64</v>
      </c>
      <c r="C64" s="89" t="s">
        <v>297</v>
      </c>
      <c r="D64" s="129" t="s">
        <v>298</v>
      </c>
      <c r="E64" s="19">
        <v>274.14999999999998</v>
      </c>
      <c r="F64" s="20">
        <v>213</v>
      </c>
      <c r="G64" s="21">
        <v>487.15</v>
      </c>
      <c r="H64" s="19">
        <v>2327.8000000000002</v>
      </c>
      <c r="I64" s="20">
        <v>1463.5</v>
      </c>
      <c r="J64" s="21">
        <v>3791.3</v>
      </c>
      <c r="K64" s="19">
        <v>1324.1</v>
      </c>
      <c r="L64" s="20">
        <v>713.45</v>
      </c>
      <c r="M64" s="21">
        <v>2037.55</v>
      </c>
      <c r="N64" s="19">
        <v>592.75</v>
      </c>
      <c r="O64" s="20">
        <v>880.55</v>
      </c>
      <c r="P64" s="21">
        <v>1473.3</v>
      </c>
      <c r="Q64" s="19">
        <v>1759.55</v>
      </c>
      <c r="R64" s="20">
        <v>3380.9</v>
      </c>
      <c r="S64" s="21">
        <v>5140.45</v>
      </c>
      <c r="T64" s="19">
        <v>0</v>
      </c>
      <c r="U64" s="20">
        <v>0</v>
      </c>
      <c r="V64" s="21">
        <v>0</v>
      </c>
      <c r="W64" s="47">
        <v>6278.35</v>
      </c>
      <c r="X64" s="20">
        <v>6651.4</v>
      </c>
      <c r="Y64" s="21">
        <v>12929.75</v>
      </c>
    </row>
    <row r="65" spans="1:25" ht="13">
      <c r="A65" s="2" t="s">
        <v>271</v>
      </c>
      <c r="B65" s="2" t="s">
        <v>65</v>
      </c>
      <c r="C65" s="89" t="s">
        <v>297</v>
      </c>
      <c r="D65" s="129" t="s">
        <v>303</v>
      </c>
      <c r="E65" s="19">
        <v>6396.48</v>
      </c>
      <c r="F65" s="20">
        <v>6134.58</v>
      </c>
      <c r="G65" s="21">
        <v>12531.06</v>
      </c>
      <c r="H65" s="19">
        <v>4237.92</v>
      </c>
      <c r="I65" s="20">
        <v>11066.85</v>
      </c>
      <c r="J65" s="21">
        <v>15304.77</v>
      </c>
      <c r="K65" s="19">
        <v>8199.7199999999993</v>
      </c>
      <c r="L65" s="20">
        <v>9250.83</v>
      </c>
      <c r="M65" s="21">
        <v>17450.55</v>
      </c>
      <c r="N65" s="19">
        <v>5703.03</v>
      </c>
      <c r="O65" s="20">
        <v>4710.78</v>
      </c>
      <c r="P65" s="21">
        <v>10413.81</v>
      </c>
      <c r="Q65" s="19">
        <v>6315.21</v>
      </c>
      <c r="R65" s="20">
        <v>5652.99</v>
      </c>
      <c r="S65" s="21">
        <v>11968.2</v>
      </c>
      <c r="T65" s="19">
        <v>6879.42</v>
      </c>
      <c r="U65" s="20">
        <v>2325.06</v>
      </c>
      <c r="V65" s="21">
        <v>9204.48</v>
      </c>
      <c r="W65" s="47">
        <v>37731.78</v>
      </c>
      <c r="X65" s="20">
        <v>39141.089999999997</v>
      </c>
      <c r="Y65" s="21">
        <v>76872.87</v>
      </c>
    </row>
    <row r="66" spans="1:25" ht="13">
      <c r="A66" s="2" t="s">
        <v>271</v>
      </c>
      <c r="B66" s="2" t="s">
        <v>66</v>
      </c>
      <c r="C66" s="89" t="s">
        <v>297</v>
      </c>
      <c r="D66" s="129" t="s">
        <v>303</v>
      </c>
      <c r="E66" s="19">
        <v>306</v>
      </c>
      <c r="F66" s="20">
        <v>16.739999999999998</v>
      </c>
      <c r="G66" s="21">
        <v>322.74</v>
      </c>
      <c r="H66" s="19">
        <v>2292.9299999999998</v>
      </c>
      <c r="I66" s="20">
        <v>9589.9500000000007</v>
      </c>
      <c r="J66" s="21">
        <v>11882.88</v>
      </c>
      <c r="K66" s="19">
        <v>3895.2</v>
      </c>
      <c r="L66" s="20">
        <v>10245.6</v>
      </c>
      <c r="M66" s="21">
        <v>14140.8</v>
      </c>
      <c r="N66" s="19">
        <v>86.85</v>
      </c>
      <c r="O66" s="20">
        <v>21033.09</v>
      </c>
      <c r="P66" s="21">
        <v>21119.94</v>
      </c>
      <c r="Q66" s="19">
        <v>8.2799999999999994</v>
      </c>
      <c r="R66" s="20">
        <v>25538.13</v>
      </c>
      <c r="S66" s="21">
        <v>25546.41</v>
      </c>
      <c r="T66" s="19">
        <v>234.63</v>
      </c>
      <c r="U66" s="20">
        <v>30556.26</v>
      </c>
      <c r="V66" s="21">
        <v>30790.89</v>
      </c>
      <c r="W66" s="47">
        <v>6823.89</v>
      </c>
      <c r="X66" s="20">
        <v>96979.77</v>
      </c>
      <c r="Y66" s="21">
        <v>103803.66</v>
      </c>
    </row>
    <row r="67" spans="1:25" ht="13">
      <c r="A67" s="2" t="s">
        <v>271</v>
      </c>
      <c r="B67" s="2" t="s">
        <v>67</v>
      </c>
      <c r="C67" s="89" t="s">
        <v>297</v>
      </c>
      <c r="D67" s="129" t="s">
        <v>303</v>
      </c>
      <c r="E67" s="19">
        <v>10144.17</v>
      </c>
      <c r="F67" s="20">
        <v>4144.05</v>
      </c>
      <c r="G67" s="21">
        <v>14288.22</v>
      </c>
      <c r="H67" s="19">
        <v>2302.29</v>
      </c>
      <c r="I67" s="20">
        <v>10495.26</v>
      </c>
      <c r="J67" s="21">
        <v>12797.55</v>
      </c>
      <c r="K67" s="19">
        <v>10968.66</v>
      </c>
      <c r="L67" s="20">
        <v>9267.1200000000008</v>
      </c>
      <c r="M67" s="21">
        <v>20235.78</v>
      </c>
      <c r="N67" s="19">
        <v>9412.74</v>
      </c>
      <c r="O67" s="20">
        <v>4978.53</v>
      </c>
      <c r="P67" s="21">
        <v>14391.27</v>
      </c>
      <c r="Q67" s="19">
        <v>7818.39</v>
      </c>
      <c r="R67" s="20">
        <v>4846.05</v>
      </c>
      <c r="S67" s="21">
        <v>12664.44</v>
      </c>
      <c r="T67" s="19">
        <v>9895.59</v>
      </c>
      <c r="U67" s="20">
        <v>3615.75</v>
      </c>
      <c r="V67" s="21">
        <v>13511.34</v>
      </c>
      <c r="W67" s="47">
        <v>50541.84</v>
      </c>
      <c r="X67" s="20">
        <v>37346.76</v>
      </c>
      <c r="Y67" s="21">
        <v>87888.6</v>
      </c>
    </row>
    <row r="68" spans="1:25" ht="13">
      <c r="A68" s="2" t="s">
        <v>271</v>
      </c>
      <c r="B68" s="2" t="s">
        <v>68</v>
      </c>
      <c r="C68" s="89" t="s">
        <v>297</v>
      </c>
      <c r="D68" s="129" t="s">
        <v>303</v>
      </c>
      <c r="E68" s="19">
        <v>5388.75</v>
      </c>
      <c r="F68" s="20">
        <v>7577.37</v>
      </c>
      <c r="G68" s="21">
        <v>12966.12</v>
      </c>
      <c r="H68" s="19">
        <v>4104.63</v>
      </c>
      <c r="I68" s="20">
        <v>10124.73</v>
      </c>
      <c r="J68" s="21">
        <v>14229.36</v>
      </c>
      <c r="K68" s="19">
        <v>9223.02</v>
      </c>
      <c r="L68" s="20">
        <v>8785.26</v>
      </c>
      <c r="M68" s="21">
        <v>18008.28</v>
      </c>
      <c r="N68" s="19">
        <v>7727.94</v>
      </c>
      <c r="O68" s="20">
        <v>5015.5200000000004</v>
      </c>
      <c r="P68" s="21">
        <v>12743.46</v>
      </c>
      <c r="Q68" s="19">
        <v>16227.45</v>
      </c>
      <c r="R68" s="20">
        <v>1679.04</v>
      </c>
      <c r="S68" s="21">
        <v>17906.490000000002</v>
      </c>
      <c r="T68" s="19">
        <v>9426.42</v>
      </c>
      <c r="U68" s="20">
        <v>2361.7800000000002</v>
      </c>
      <c r="V68" s="21">
        <v>11788.2</v>
      </c>
      <c r="W68" s="47">
        <v>52098.21</v>
      </c>
      <c r="X68" s="20">
        <v>35543.699999999997</v>
      </c>
      <c r="Y68" s="21">
        <v>87641.91</v>
      </c>
    </row>
    <row r="69" spans="1:25" ht="13">
      <c r="A69" s="2" t="s">
        <v>272</v>
      </c>
      <c r="B69" s="2" t="s">
        <v>69</v>
      </c>
      <c r="C69" s="89" t="s">
        <v>297</v>
      </c>
      <c r="D69" s="129" t="s">
        <v>303</v>
      </c>
      <c r="E69" s="19">
        <v>12569.15</v>
      </c>
      <c r="F69" s="20">
        <v>15857.25</v>
      </c>
      <c r="G69" s="21">
        <v>28426.400000000001</v>
      </c>
      <c r="H69" s="19">
        <v>7067.9</v>
      </c>
      <c r="I69" s="20">
        <v>16025</v>
      </c>
      <c r="J69" s="21">
        <v>23092.9</v>
      </c>
      <c r="K69" s="19">
        <v>983.5</v>
      </c>
      <c r="L69" s="20">
        <v>5245.55</v>
      </c>
      <c r="M69" s="21">
        <v>6229.05</v>
      </c>
      <c r="N69" s="19">
        <v>1817.25</v>
      </c>
      <c r="O69" s="20">
        <v>682</v>
      </c>
      <c r="P69" s="21">
        <v>2499.25</v>
      </c>
      <c r="Q69" s="19">
        <v>3324.75</v>
      </c>
      <c r="R69" s="20">
        <v>11857.25</v>
      </c>
      <c r="S69" s="21">
        <v>15182</v>
      </c>
      <c r="T69" s="19">
        <v>2480.5500000000002</v>
      </c>
      <c r="U69" s="20">
        <v>4396.8999999999996</v>
      </c>
      <c r="V69" s="21">
        <v>6877.45</v>
      </c>
      <c r="W69" s="47">
        <v>28243.1</v>
      </c>
      <c r="X69" s="20">
        <v>54063.95</v>
      </c>
      <c r="Y69" s="21">
        <v>82307.05</v>
      </c>
    </row>
    <row r="70" spans="1:25" ht="13">
      <c r="A70" s="2" t="s">
        <v>322</v>
      </c>
      <c r="B70" s="2" t="s">
        <v>323</v>
      </c>
      <c r="C70" s="89" t="s">
        <v>297</v>
      </c>
      <c r="D70" s="129" t="s">
        <v>304</v>
      </c>
      <c r="E70" s="19">
        <v>1039.27</v>
      </c>
      <c r="F70" s="20">
        <v>220.29</v>
      </c>
      <c r="G70" s="21">
        <v>1259.56</v>
      </c>
      <c r="H70" s="19">
        <v>12655.8</v>
      </c>
      <c r="I70" s="20">
        <v>79.819999999999993</v>
      </c>
      <c r="J70" s="21">
        <v>12735.62</v>
      </c>
      <c r="K70" s="19">
        <v>15500.53</v>
      </c>
      <c r="L70" s="20">
        <v>2.15</v>
      </c>
      <c r="M70" s="21">
        <v>15502.68</v>
      </c>
      <c r="N70" s="19">
        <v>7005.32</v>
      </c>
      <c r="O70" s="20">
        <v>124.18</v>
      </c>
      <c r="P70" s="21">
        <v>7129.5</v>
      </c>
      <c r="Q70" s="19">
        <v>951.84</v>
      </c>
      <c r="R70" s="20">
        <v>832.94</v>
      </c>
      <c r="S70" s="21">
        <v>1784.78</v>
      </c>
      <c r="T70" s="19">
        <v>14371.84</v>
      </c>
      <c r="U70" s="20">
        <v>21.16</v>
      </c>
      <c r="V70" s="21">
        <v>14393</v>
      </c>
      <c r="W70" s="47">
        <v>51524.6</v>
      </c>
      <c r="X70" s="20">
        <v>1280.54</v>
      </c>
      <c r="Y70" s="21">
        <v>52805.14</v>
      </c>
    </row>
    <row r="71" spans="1:25" ht="13">
      <c r="A71" s="2" t="s">
        <v>273</v>
      </c>
      <c r="B71" s="2" t="s">
        <v>70</v>
      </c>
      <c r="C71" s="89" t="s">
        <v>297</v>
      </c>
      <c r="D71" s="129" t="s">
        <v>303</v>
      </c>
      <c r="E71" s="19">
        <v>232.57</v>
      </c>
      <c r="F71" s="20">
        <v>416.23</v>
      </c>
      <c r="G71" s="21">
        <v>648.79999999999995</v>
      </c>
      <c r="H71" s="19">
        <v>208.7</v>
      </c>
      <c r="I71" s="20">
        <v>116.52</v>
      </c>
      <c r="J71" s="21">
        <v>325.22000000000003</v>
      </c>
      <c r="K71" s="19">
        <v>240.93</v>
      </c>
      <c r="L71" s="20">
        <v>65.27</v>
      </c>
      <c r="M71" s="21">
        <v>306.2</v>
      </c>
      <c r="N71" s="19">
        <v>222.05</v>
      </c>
      <c r="O71" s="20">
        <v>74.989999999999995</v>
      </c>
      <c r="P71" s="21">
        <v>297.04000000000002</v>
      </c>
      <c r="Q71" s="19">
        <v>203.28</v>
      </c>
      <c r="R71" s="20">
        <v>68.069999999999993</v>
      </c>
      <c r="S71" s="21">
        <v>271.35000000000002</v>
      </c>
      <c r="T71" s="19">
        <v>214</v>
      </c>
      <c r="U71" s="20">
        <v>8.65</v>
      </c>
      <c r="V71" s="21">
        <v>222.65</v>
      </c>
      <c r="W71" s="47">
        <v>1321.53</v>
      </c>
      <c r="X71" s="20">
        <v>749.73</v>
      </c>
      <c r="Y71" s="21">
        <v>2071.2600000000002</v>
      </c>
    </row>
    <row r="72" spans="1:25" ht="13">
      <c r="A72" s="2" t="s">
        <v>274</v>
      </c>
      <c r="B72" s="2" t="s">
        <v>71</v>
      </c>
      <c r="C72" s="89" t="s">
        <v>297</v>
      </c>
      <c r="D72" s="129" t="s">
        <v>302</v>
      </c>
      <c r="E72" s="19">
        <v>17101.099999999999</v>
      </c>
      <c r="F72" s="20">
        <v>2413.6999999999998</v>
      </c>
      <c r="G72" s="21">
        <v>19514.8</v>
      </c>
      <c r="H72" s="19">
        <v>11365.2</v>
      </c>
      <c r="I72" s="20">
        <v>1314.3</v>
      </c>
      <c r="J72" s="21">
        <v>12679.5</v>
      </c>
      <c r="K72" s="19">
        <v>1577</v>
      </c>
      <c r="L72" s="20">
        <v>502</v>
      </c>
      <c r="M72" s="21">
        <v>2079</v>
      </c>
      <c r="N72" s="19">
        <v>1061.5</v>
      </c>
      <c r="O72" s="20">
        <v>145.69999999999999</v>
      </c>
      <c r="P72" s="21">
        <v>1207.2</v>
      </c>
      <c r="Q72" s="19">
        <v>1821.5</v>
      </c>
      <c r="R72" s="20">
        <v>1151.2</v>
      </c>
      <c r="S72" s="21">
        <v>2972.7</v>
      </c>
      <c r="T72" s="19">
        <v>2371.1999999999998</v>
      </c>
      <c r="U72" s="20">
        <v>1996.4</v>
      </c>
      <c r="V72" s="21">
        <v>4367.6000000000004</v>
      </c>
      <c r="W72" s="47">
        <v>35297.5</v>
      </c>
      <c r="X72" s="20">
        <v>7523.3</v>
      </c>
      <c r="Y72" s="21">
        <v>42820.800000000003</v>
      </c>
    </row>
    <row r="73" spans="1:25" ht="13">
      <c r="A73" s="2" t="s">
        <v>308</v>
      </c>
      <c r="B73" s="2" t="s">
        <v>309</v>
      </c>
      <c r="C73" s="89" t="s">
        <v>297</v>
      </c>
      <c r="D73" s="129" t="s">
        <v>302</v>
      </c>
      <c r="E73" s="19">
        <v>67397.3</v>
      </c>
      <c r="F73" s="20">
        <v>3588</v>
      </c>
      <c r="G73" s="21">
        <v>70985.3</v>
      </c>
      <c r="H73" s="19">
        <v>51782.9</v>
      </c>
      <c r="I73" s="20">
        <v>3202.8</v>
      </c>
      <c r="J73" s="21">
        <v>54985.7</v>
      </c>
      <c r="K73" s="19">
        <v>19077.400000000001</v>
      </c>
      <c r="L73" s="20">
        <v>2870.4</v>
      </c>
      <c r="M73" s="21">
        <v>21947.8</v>
      </c>
      <c r="N73" s="19">
        <v>14153.3</v>
      </c>
      <c r="O73" s="20">
        <v>2254.6999999999998</v>
      </c>
      <c r="P73" s="21">
        <v>16408</v>
      </c>
      <c r="Q73" s="19">
        <v>10342.200000000001</v>
      </c>
      <c r="R73" s="20">
        <v>2739.3</v>
      </c>
      <c r="S73" s="21">
        <v>13081.5</v>
      </c>
      <c r="T73" s="19">
        <v>6900.8</v>
      </c>
      <c r="U73" s="20">
        <v>2338.6999999999998</v>
      </c>
      <c r="V73" s="21">
        <v>9239.5</v>
      </c>
      <c r="W73" s="47">
        <v>169653.9</v>
      </c>
      <c r="X73" s="20">
        <v>16993.900000000001</v>
      </c>
      <c r="Y73" s="21">
        <v>186647.8</v>
      </c>
    </row>
    <row r="74" spans="1:25" ht="13">
      <c r="A74" s="2" t="s">
        <v>275</v>
      </c>
      <c r="B74" s="2" t="s">
        <v>72</v>
      </c>
      <c r="C74" s="89" t="s">
        <v>297</v>
      </c>
      <c r="D74" s="129" t="s">
        <v>302</v>
      </c>
      <c r="E74" s="19">
        <v>10143.35</v>
      </c>
      <c r="F74" s="20">
        <v>1235.7</v>
      </c>
      <c r="G74" s="21">
        <v>11379.05</v>
      </c>
      <c r="H74" s="19">
        <v>20540.900000000001</v>
      </c>
      <c r="I74" s="20">
        <v>3333.35</v>
      </c>
      <c r="J74" s="21">
        <v>23874.25</v>
      </c>
      <c r="K74" s="19">
        <v>7087.8</v>
      </c>
      <c r="L74" s="20">
        <v>3684.25</v>
      </c>
      <c r="M74" s="21">
        <v>10772.05</v>
      </c>
      <c r="N74" s="19">
        <v>13304.8</v>
      </c>
      <c r="O74" s="20">
        <v>4460.1000000000004</v>
      </c>
      <c r="P74" s="21">
        <v>17764.900000000001</v>
      </c>
      <c r="Q74" s="19">
        <v>4802.55</v>
      </c>
      <c r="R74" s="20">
        <v>6959.6</v>
      </c>
      <c r="S74" s="21">
        <v>11762.15</v>
      </c>
      <c r="T74" s="19">
        <v>5695.05</v>
      </c>
      <c r="U74" s="20">
        <v>6536.05</v>
      </c>
      <c r="V74" s="21">
        <v>12231.1</v>
      </c>
      <c r="W74" s="47">
        <v>61574.45</v>
      </c>
      <c r="X74" s="20">
        <v>26209.05</v>
      </c>
      <c r="Y74" s="21">
        <v>87783.5</v>
      </c>
    </row>
    <row r="75" spans="1:25" ht="13">
      <c r="A75" s="2" t="s">
        <v>275</v>
      </c>
      <c r="B75" s="2" t="s">
        <v>73</v>
      </c>
      <c r="C75" s="89" t="s">
        <v>297</v>
      </c>
      <c r="D75" s="129" t="s">
        <v>302</v>
      </c>
      <c r="E75" s="19">
        <v>8491.5</v>
      </c>
      <c r="F75" s="20">
        <v>4329.8</v>
      </c>
      <c r="G75" s="21">
        <v>12821.3</v>
      </c>
      <c r="H75" s="19">
        <v>6940.9</v>
      </c>
      <c r="I75" s="20">
        <v>5223.1000000000004</v>
      </c>
      <c r="J75" s="21">
        <v>12164</v>
      </c>
      <c r="K75" s="19">
        <v>7690.35</v>
      </c>
      <c r="L75" s="20">
        <v>3739.9</v>
      </c>
      <c r="M75" s="21">
        <v>11430.25</v>
      </c>
      <c r="N75" s="19">
        <v>11635.9</v>
      </c>
      <c r="O75" s="20">
        <v>3845</v>
      </c>
      <c r="P75" s="21">
        <v>15480.9</v>
      </c>
      <c r="Q75" s="19">
        <v>19015.2</v>
      </c>
      <c r="R75" s="20">
        <v>632.45000000000005</v>
      </c>
      <c r="S75" s="21">
        <v>19647.650000000001</v>
      </c>
      <c r="T75" s="19">
        <v>6926.8</v>
      </c>
      <c r="U75" s="20">
        <v>2120.6</v>
      </c>
      <c r="V75" s="21">
        <v>9047.4</v>
      </c>
      <c r="W75" s="47">
        <v>60700.65</v>
      </c>
      <c r="X75" s="20">
        <v>19890.849999999999</v>
      </c>
      <c r="Y75" s="21">
        <v>80591.5</v>
      </c>
    </row>
    <row r="76" spans="1:25" ht="13">
      <c r="A76" s="2" t="s">
        <v>275</v>
      </c>
      <c r="B76" s="2" t="s">
        <v>74</v>
      </c>
      <c r="C76" s="89" t="s">
        <v>297</v>
      </c>
      <c r="D76" s="129" t="s">
        <v>302</v>
      </c>
      <c r="E76" s="19">
        <v>5322.1</v>
      </c>
      <c r="F76" s="20">
        <v>4220.25</v>
      </c>
      <c r="G76" s="21">
        <v>9542.35</v>
      </c>
      <c r="H76" s="19">
        <v>7741.3</v>
      </c>
      <c r="I76" s="20">
        <v>6631.65</v>
      </c>
      <c r="J76" s="21">
        <v>14372.95</v>
      </c>
      <c r="K76" s="19">
        <v>17440.95</v>
      </c>
      <c r="L76" s="20">
        <v>6224.3</v>
      </c>
      <c r="M76" s="21">
        <v>23665.25</v>
      </c>
      <c r="N76" s="19">
        <v>17279.3</v>
      </c>
      <c r="O76" s="20">
        <v>2448.85</v>
      </c>
      <c r="P76" s="21">
        <v>19728.150000000001</v>
      </c>
      <c r="Q76" s="19">
        <v>42703.3</v>
      </c>
      <c r="R76" s="20">
        <v>600.5</v>
      </c>
      <c r="S76" s="21">
        <v>43303.8</v>
      </c>
      <c r="T76" s="19">
        <v>47018.95</v>
      </c>
      <c r="U76" s="20">
        <v>69.349999999999994</v>
      </c>
      <c r="V76" s="21">
        <v>47088.3</v>
      </c>
      <c r="W76" s="47">
        <v>137505.9</v>
      </c>
      <c r="X76" s="20">
        <v>20194.900000000001</v>
      </c>
      <c r="Y76" s="21">
        <v>157700.79999999999</v>
      </c>
    </row>
    <row r="77" spans="1:25" ht="13">
      <c r="A77" s="2" t="s">
        <v>275</v>
      </c>
      <c r="B77" s="2" t="s">
        <v>75</v>
      </c>
      <c r="C77" s="89" t="s">
        <v>297</v>
      </c>
      <c r="D77" s="129" t="s">
        <v>302</v>
      </c>
      <c r="E77" s="19">
        <v>0</v>
      </c>
      <c r="F77" s="20">
        <v>0</v>
      </c>
      <c r="G77" s="21">
        <v>0</v>
      </c>
      <c r="H77" s="19">
        <v>0</v>
      </c>
      <c r="I77" s="20">
        <v>0</v>
      </c>
      <c r="J77" s="21">
        <v>0</v>
      </c>
      <c r="K77" s="19">
        <v>0</v>
      </c>
      <c r="L77" s="20">
        <v>0</v>
      </c>
      <c r="M77" s="21">
        <v>0</v>
      </c>
      <c r="N77" s="19">
        <v>0</v>
      </c>
      <c r="O77" s="20">
        <v>0</v>
      </c>
      <c r="P77" s="21">
        <v>0</v>
      </c>
      <c r="Q77" s="19">
        <v>0</v>
      </c>
      <c r="R77" s="20">
        <v>0</v>
      </c>
      <c r="S77" s="21">
        <v>0</v>
      </c>
      <c r="T77" s="19">
        <v>0</v>
      </c>
      <c r="U77" s="20">
        <v>0</v>
      </c>
      <c r="V77" s="21">
        <v>0</v>
      </c>
      <c r="W77" s="47">
        <v>0</v>
      </c>
      <c r="X77" s="20">
        <v>0</v>
      </c>
      <c r="Y77" s="21">
        <v>0</v>
      </c>
    </row>
    <row r="78" spans="1:25" ht="13">
      <c r="A78" s="2" t="s">
        <v>275</v>
      </c>
      <c r="B78" s="2" t="s">
        <v>76</v>
      </c>
      <c r="C78" s="89" t="s">
        <v>297</v>
      </c>
      <c r="D78" s="129" t="s">
        <v>302</v>
      </c>
      <c r="E78" s="19">
        <v>0</v>
      </c>
      <c r="F78" s="20">
        <v>0</v>
      </c>
      <c r="G78" s="21">
        <v>0</v>
      </c>
      <c r="H78" s="19">
        <v>0</v>
      </c>
      <c r="I78" s="20">
        <v>0</v>
      </c>
      <c r="J78" s="21">
        <v>0</v>
      </c>
      <c r="K78" s="19">
        <v>0</v>
      </c>
      <c r="L78" s="20">
        <v>0</v>
      </c>
      <c r="M78" s="21">
        <v>0</v>
      </c>
      <c r="N78" s="19">
        <v>0</v>
      </c>
      <c r="O78" s="20">
        <v>0</v>
      </c>
      <c r="P78" s="21">
        <v>0</v>
      </c>
      <c r="Q78" s="19">
        <v>0</v>
      </c>
      <c r="R78" s="20">
        <v>0</v>
      </c>
      <c r="S78" s="21">
        <v>0</v>
      </c>
      <c r="T78" s="19">
        <v>0</v>
      </c>
      <c r="U78" s="20">
        <v>0</v>
      </c>
      <c r="V78" s="21">
        <v>0</v>
      </c>
      <c r="W78" s="47">
        <v>0</v>
      </c>
      <c r="X78" s="20">
        <v>0</v>
      </c>
      <c r="Y78" s="21">
        <v>0</v>
      </c>
    </row>
    <row r="79" spans="1:25" ht="13">
      <c r="A79" s="2" t="s">
        <v>275</v>
      </c>
      <c r="B79" s="2" t="s">
        <v>77</v>
      </c>
      <c r="C79" s="89" t="s">
        <v>297</v>
      </c>
      <c r="D79" s="129" t="s">
        <v>302</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row>
    <row r="80" spans="1:25" ht="13">
      <c r="A80" s="2" t="s">
        <v>275</v>
      </c>
      <c r="B80" s="2" t="s">
        <v>78</v>
      </c>
      <c r="C80" s="89" t="s">
        <v>297</v>
      </c>
      <c r="D80" s="129" t="s">
        <v>302</v>
      </c>
      <c r="E80" s="19">
        <v>2496.15</v>
      </c>
      <c r="F80" s="20">
        <v>556.4</v>
      </c>
      <c r="G80" s="21">
        <v>3052.55</v>
      </c>
      <c r="H80" s="19">
        <v>16356.8</v>
      </c>
      <c r="I80" s="20">
        <v>817.3</v>
      </c>
      <c r="J80" s="21">
        <v>17174.099999999999</v>
      </c>
      <c r="K80" s="19">
        <v>27710.05</v>
      </c>
      <c r="L80" s="20">
        <v>253.95</v>
      </c>
      <c r="M80" s="21">
        <v>27964</v>
      </c>
      <c r="N80" s="19">
        <v>30416.25</v>
      </c>
      <c r="O80" s="20">
        <v>507</v>
      </c>
      <c r="P80" s="21">
        <v>30923.25</v>
      </c>
      <c r="Q80" s="19">
        <v>34645.599999999999</v>
      </c>
      <c r="R80" s="20">
        <v>111.75</v>
      </c>
      <c r="S80" s="21">
        <v>34757.35</v>
      </c>
      <c r="T80" s="19">
        <v>29889.45</v>
      </c>
      <c r="U80" s="20">
        <v>16.899999999999999</v>
      </c>
      <c r="V80" s="21">
        <v>29906.35</v>
      </c>
      <c r="W80" s="47">
        <v>141514.29999999999</v>
      </c>
      <c r="X80" s="20">
        <v>2263.3000000000002</v>
      </c>
      <c r="Y80" s="21">
        <v>143777.60000000001</v>
      </c>
    </row>
    <row r="81" spans="1:25" ht="13">
      <c r="A81" s="2" t="s">
        <v>275</v>
      </c>
      <c r="B81" s="2" t="s">
        <v>79</v>
      </c>
      <c r="C81" s="89" t="s">
        <v>297</v>
      </c>
      <c r="D81" s="129" t="s">
        <v>302</v>
      </c>
      <c r="E81" s="19">
        <v>0</v>
      </c>
      <c r="F81" s="20">
        <v>0</v>
      </c>
      <c r="G81" s="21">
        <v>0</v>
      </c>
      <c r="H81" s="19">
        <v>0</v>
      </c>
      <c r="I81" s="20">
        <v>0</v>
      </c>
      <c r="J81" s="21">
        <v>0</v>
      </c>
      <c r="K81" s="19">
        <v>0</v>
      </c>
      <c r="L81" s="20">
        <v>0</v>
      </c>
      <c r="M81" s="21">
        <v>0</v>
      </c>
      <c r="N81" s="19">
        <v>0</v>
      </c>
      <c r="O81" s="20">
        <v>0</v>
      </c>
      <c r="P81" s="21">
        <v>0</v>
      </c>
      <c r="Q81" s="19">
        <v>0</v>
      </c>
      <c r="R81" s="20">
        <v>0</v>
      </c>
      <c r="S81" s="21">
        <v>0</v>
      </c>
      <c r="T81" s="19">
        <v>0</v>
      </c>
      <c r="U81" s="20">
        <v>0</v>
      </c>
      <c r="V81" s="21">
        <v>0</v>
      </c>
      <c r="W81" s="47">
        <v>0</v>
      </c>
      <c r="X81" s="20">
        <v>0</v>
      </c>
      <c r="Y81" s="21">
        <v>0</v>
      </c>
    </row>
    <row r="82" spans="1:25" ht="13">
      <c r="A82" s="2" t="s">
        <v>275</v>
      </c>
      <c r="B82" s="2" t="s">
        <v>80</v>
      </c>
      <c r="C82" s="89" t="s">
        <v>297</v>
      </c>
      <c r="D82" s="129" t="s">
        <v>302</v>
      </c>
      <c r="E82" s="19">
        <v>169.9</v>
      </c>
      <c r="F82" s="20">
        <v>16.7</v>
      </c>
      <c r="G82" s="21">
        <v>186.6</v>
      </c>
      <c r="H82" s="19">
        <v>12699.7</v>
      </c>
      <c r="I82" s="20">
        <v>2218.5</v>
      </c>
      <c r="J82" s="21">
        <v>14918.2</v>
      </c>
      <c r="K82" s="19">
        <v>8342.7000000000007</v>
      </c>
      <c r="L82" s="20">
        <v>2933</v>
      </c>
      <c r="M82" s="21">
        <v>11275.7</v>
      </c>
      <c r="N82" s="19">
        <v>14801.65</v>
      </c>
      <c r="O82" s="20">
        <v>3007.2</v>
      </c>
      <c r="P82" s="21">
        <v>17808.849999999999</v>
      </c>
      <c r="Q82" s="19">
        <v>10234.5</v>
      </c>
      <c r="R82" s="20">
        <v>3643.55</v>
      </c>
      <c r="S82" s="21">
        <v>13878.05</v>
      </c>
      <c r="T82" s="19">
        <v>14925.75</v>
      </c>
      <c r="U82" s="20">
        <v>2476.4</v>
      </c>
      <c r="V82" s="21">
        <v>17402.150000000001</v>
      </c>
      <c r="W82" s="47">
        <v>61174.2</v>
      </c>
      <c r="X82" s="20">
        <v>14295.35</v>
      </c>
      <c r="Y82" s="21">
        <v>75469.55</v>
      </c>
    </row>
    <row r="83" spans="1:25" ht="13">
      <c r="A83" s="2" t="s">
        <v>275</v>
      </c>
      <c r="B83" s="2" t="s">
        <v>81</v>
      </c>
      <c r="C83" s="89" t="s">
        <v>297</v>
      </c>
      <c r="D83" s="129" t="s">
        <v>302</v>
      </c>
      <c r="E83" s="19">
        <v>0</v>
      </c>
      <c r="F83" s="20">
        <v>0</v>
      </c>
      <c r="G83" s="21">
        <v>0</v>
      </c>
      <c r="H83" s="19">
        <v>0</v>
      </c>
      <c r="I83" s="20">
        <v>0</v>
      </c>
      <c r="J83" s="21">
        <v>0</v>
      </c>
      <c r="K83" s="19">
        <v>0</v>
      </c>
      <c r="L83" s="20">
        <v>0</v>
      </c>
      <c r="M83" s="21">
        <v>0</v>
      </c>
      <c r="N83" s="19">
        <v>0</v>
      </c>
      <c r="O83" s="20">
        <v>0</v>
      </c>
      <c r="P83" s="21">
        <v>0</v>
      </c>
      <c r="Q83" s="19">
        <v>0</v>
      </c>
      <c r="R83" s="20">
        <v>0</v>
      </c>
      <c r="S83" s="21">
        <v>0</v>
      </c>
      <c r="T83" s="19">
        <v>0</v>
      </c>
      <c r="U83" s="20">
        <v>0</v>
      </c>
      <c r="V83" s="21">
        <v>0</v>
      </c>
      <c r="W83" s="47">
        <v>0</v>
      </c>
      <c r="X83" s="20">
        <v>0</v>
      </c>
      <c r="Y83" s="21">
        <v>0</v>
      </c>
    </row>
    <row r="84" spans="1:25" ht="13">
      <c r="A84" s="2" t="s">
        <v>275</v>
      </c>
      <c r="B84" s="2" t="s">
        <v>82</v>
      </c>
      <c r="C84" s="89" t="s">
        <v>297</v>
      </c>
      <c r="D84" s="129" t="s">
        <v>302</v>
      </c>
      <c r="E84" s="19">
        <v>488.85</v>
      </c>
      <c r="F84" s="20">
        <v>471.35</v>
      </c>
      <c r="G84" s="21">
        <v>960.2</v>
      </c>
      <c r="H84" s="19">
        <v>3988.05</v>
      </c>
      <c r="I84" s="20">
        <v>1512.95</v>
      </c>
      <c r="J84" s="21">
        <v>5501</v>
      </c>
      <c r="K84" s="19">
        <v>14224.5</v>
      </c>
      <c r="L84" s="20">
        <v>2828.9</v>
      </c>
      <c r="M84" s="21">
        <v>17053.400000000001</v>
      </c>
      <c r="N84" s="19">
        <v>15659.7</v>
      </c>
      <c r="O84" s="20">
        <v>2590.6</v>
      </c>
      <c r="P84" s="21">
        <v>18250.3</v>
      </c>
      <c r="Q84" s="19">
        <v>9665.25</v>
      </c>
      <c r="R84" s="20">
        <v>4237.3500000000004</v>
      </c>
      <c r="S84" s="21">
        <v>13902.6</v>
      </c>
      <c r="T84" s="19">
        <v>16016.45</v>
      </c>
      <c r="U84" s="20">
        <v>2736.05</v>
      </c>
      <c r="V84" s="21">
        <v>18752.5</v>
      </c>
      <c r="W84" s="47">
        <v>60042.8</v>
      </c>
      <c r="X84" s="20">
        <v>14377.2</v>
      </c>
      <c r="Y84" s="21">
        <v>74420</v>
      </c>
    </row>
    <row r="85" spans="1:25" ht="13">
      <c r="A85" s="2" t="s">
        <v>275</v>
      </c>
      <c r="B85" s="2" t="s">
        <v>83</v>
      </c>
      <c r="C85" s="89" t="s">
        <v>297</v>
      </c>
      <c r="D85" s="129" t="s">
        <v>302</v>
      </c>
      <c r="E85" s="19">
        <v>0</v>
      </c>
      <c r="F85" s="20">
        <v>0</v>
      </c>
      <c r="G85" s="21">
        <v>0</v>
      </c>
      <c r="H85" s="19">
        <v>0</v>
      </c>
      <c r="I85" s="20">
        <v>0</v>
      </c>
      <c r="J85" s="21">
        <v>0</v>
      </c>
      <c r="K85" s="19">
        <v>0</v>
      </c>
      <c r="L85" s="20">
        <v>0</v>
      </c>
      <c r="M85" s="21">
        <v>0</v>
      </c>
      <c r="N85" s="19">
        <v>0</v>
      </c>
      <c r="O85" s="20">
        <v>0</v>
      </c>
      <c r="P85" s="21">
        <v>0</v>
      </c>
      <c r="Q85" s="19">
        <v>0</v>
      </c>
      <c r="R85" s="20">
        <v>0</v>
      </c>
      <c r="S85" s="21">
        <v>0</v>
      </c>
      <c r="T85" s="19">
        <v>0</v>
      </c>
      <c r="U85" s="20">
        <v>0</v>
      </c>
      <c r="V85" s="21">
        <v>0</v>
      </c>
      <c r="W85" s="47">
        <v>0</v>
      </c>
      <c r="X85" s="20">
        <v>0</v>
      </c>
      <c r="Y85" s="21">
        <v>0</v>
      </c>
    </row>
    <row r="86" spans="1:25" ht="13">
      <c r="A86" s="2" t="s">
        <v>275</v>
      </c>
      <c r="B86" s="2" t="s">
        <v>84</v>
      </c>
      <c r="C86" s="89" t="s">
        <v>297</v>
      </c>
      <c r="D86" s="129" t="s">
        <v>302</v>
      </c>
      <c r="E86" s="19">
        <v>52</v>
      </c>
      <c r="F86" s="20">
        <v>383.3</v>
      </c>
      <c r="G86" s="21">
        <v>435.3</v>
      </c>
      <c r="H86" s="19">
        <v>3200.85</v>
      </c>
      <c r="I86" s="20">
        <v>1198.3499999999999</v>
      </c>
      <c r="J86" s="21">
        <v>4399.2</v>
      </c>
      <c r="K86" s="19">
        <v>5168.1499999999996</v>
      </c>
      <c r="L86" s="20">
        <v>1760.15</v>
      </c>
      <c r="M86" s="21">
        <v>6928.3</v>
      </c>
      <c r="N86" s="19">
        <v>3532.7</v>
      </c>
      <c r="O86" s="20">
        <v>1343.4</v>
      </c>
      <c r="P86" s="21">
        <v>4876.1000000000004</v>
      </c>
      <c r="Q86" s="19">
        <v>5108.2</v>
      </c>
      <c r="R86" s="20">
        <v>4386.1000000000004</v>
      </c>
      <c r="S86" s="21">
        <v>9494.2999999999993</v>
      </c>
      <c r="T86" s="19">
        <v>2495.6999999999998</v>
      </c>
      <c r="U86" s="20">
        <v>1143</v>
      </c>
      <c r="V86" s="21">
        <v>3638.7</v>
      </c>
      <c r="W86" s="47">
        <v>19557.599999999999</v>
      </c>
      <c r="X86" s="20">
        <v>10214.299999999999</v>
      </c>
      <c r="Y86" s="21">
        <v>29771.9</v>
      </c>
    </row>
    <row r="87" spans="1:25" ht="13">
      <c r="A87" s="2" t="s">
        <v>275</v>
      </c>
      <c r="B87" s="2" t="s">
        <v>85</v>
      </c>
      <c r="C87" s="89" t="s">
        <v>297</v>
      </c>
      <c r="D87" s="129" t="s">
        <v>302</v>
      </c>
      <c r="E87" s="19">
        <v>44395.25</v>
      </c>
      <c r="F87" s="20">
        <v>4078.95</v>
      </c>
      <c r="G87" s="21">
        <v>48474.2</v>
      </c>
      <c r="H87" s="19">
        <v>30875.5</v>
      </c>
      <c r="I87" s="20">
        <v>5733.5</v>
      </c>
      <c r="J87" s="21">
        <v>36609</v>
      </c>
      <c r="K87" s="19">
        <v>13611.3</v>
      </c>
      <c r="L87" s="20">
        <v>3526.05</v>
      </c>
      <c r="M87" s="21">
        <v>17137.349999999999</v>
      </c>
      <c r="N87" s="19">
        <v>25449.4</v>
      </c>
      <c r="O87" s="20">
        <v>4837.7</v>
      </c>
      <c r="P87" s="21">
        <v>30287.1</v>
      </c>
      <c r="Q87" s="19">
        <v>9950.65</v>
      </c>
      <c r="R87" s="20">
        <v>6015.2</v>
      </c>
      <c r="S87" s="21">
        <v>15965.85</v>
      </c>
      <c r="T87" s="19">
        <v>13485.2</v>
      </c>
      <c r="U87" s="20">
        <v>1630.45</v>
      </c>
      <c r="V87" s="21">
        <v>15115.65</v>
      </c>
      <c r="W87" s="47">
        <v>137767.29999999999</v>
      </c>
      <c r="X87" s="20">
        <v>25821.85</v>
      </c>
      <c r="Y87" s="21">
        <v>163589.15</v>
      </c>
    </row>
    <row r="88" spans="1:25" ht="13">
      <c r="A88" s="2" t="s">
        <v>275</v>
      </c>
      <c r="B88" s="2" t="s">
        <v>86</v>
      </c>
      <c r="C88" s="89" t="s">
        <v>297</v>
      </c>
      <c r="D88" s="129" t="s">
        <v>302</v>
      </c>
      <c r="E88" s="19">
        <v>50157.55</v>
      </c>
      <c r="F88" s="20">
        <v>3222</v>
      </c>
      <c r="G88" s="21">
        <v>53379.55</v>
      </c>
      <c r="H88" s="19">
        <v>32334.45</v>
      </c>
      <c r="I88" s="20">
        <v>3437.45</v>
      </c>
      <c r="J88" s="21">
        <v>35771.9</v>
      </c>
      <c r="K88" s="19">
        <v>4788.7</v>
      </c>
      <c r="L88" s="20">
        <v>4187.95</v>
      </c>
      <c r="M88" s="21">
        <v>8976.65</v>
      </c>
      <c r="N88" s="19">
        <v>7723.2</v>
      </c>
      <c r="O88" s="20">
        <v>3887.15</v>
      </c>
      <c r="P88" s="21">
        <v>11610.35</v>
      </c>
      <c r="Q88" s="19">
        <v>3542.05</v>
      </c>
      <c r="R88" s="20">
        <v>3240.65</v>
      </c>
      <c r="S88" s="21">
        <v>6782.7</v>
      </c>
      <c r="T88" s="19">
        <v>11046</v>
      </c>
      <c r="U88" s="20">
        <v>3900.9</v>
      </c>
      <c r="V88" s="21">
        <v>14946.9</v>
      </c>
      <c r="W88" s="47">
        <v>109591.95</v>
      </c>
      <c r="X88" s="20">
        <v>21876.1</v>
      </c>
      <c r="Y88" s="21">
        <v>131468.04999999999</v>
      </c>
    </row>
    <row r="89" spans="1:25" ht="13">
      <c r="A89" s="2" t="s">
        <v>275</v>
      </c>
      <c r="B89" s="2" t="s">
        <v>87</v>
      </c>
      <c r="C89" s="89" t="s">
        <v>297</v>
      </c>
      <c r="D89" s="129" t="s">
        <v>302</v>
      </c>
      <c r="E89" s="19">
        <v>19.95</v>
      </c>
      <c r="F89" s="20">
        <v>26.25</v>
      </c>
      <c r="G89" s="21">
        <v>46.2</v>
      </c>
      <c r="H89" s="19">
        <v>0.05</v>
      </c>
      <c r="I89" s="20">
        <v>1751.9</v>
      </c>
      <c r="J89" s="21">
        <v>1751.95</v>
      </c>
      <c r="K89" s="19">
        <v>179.85</v>
      </c>
      <c r="L89" s="20">
        <v>1655.1</v>
      </c>
      <c r="M89" s="21">
        <v>1834.95</v>
      </c>
      <c r="N89" s="19">
        <v>33.4</v>
      </c>
      <c r="O89" s="20">
        <v>1855.5</v>
      </c>
      <c r="P89" s="21">
        <v>1888.9</v>
      </c>
      <c r="Q89" s="19">
        <v>0</v>
      </c>
      <c r="R89" s="20">
        <v>0</v>
      </c>
      <c r="S89" s="21">
        <v>0</v>
      </c>
      <c r="T89" s="19">
        <v>0</v>
      </c>
      <c r="U89" s="20">
        <v>0</v>
      </c>
      <c r="V89" s="21">
        <v>0</v>
      </c>
      <c r="W89" s="47">
        <v>233.25</v>
      </c>
      <c r="X89" s="20">
        <v>5288.75</v>
      </c>
      <c r="Y89" s="21">
        <v>5522</v>
      </c>
    </row>
    <row r="90" spans="1:25" ht="13">
      <c r="A90" s="2" t="s">
        <v>275</v>
      </c>
      <c r="B90" s="2" t="s">
        <v>88</v>
      </c>
      <c r="C90" s="89" t="s">
        <v>297</v>
      </c>
      <c r="D90" s="129" t="s">
        <v>302</v>
      </c>
      <c r="E90" s="19">
        <v>0</v>
      </c>
      <c r="F90" s="20">
        <v>0</v>
      </c>
      <c r="G90" s="21">
        <v>0</v>
      </c>
      <c r="H90" s="19">
        <v>0.9</v>
      </c>
      <c r="I90" s="20">
        <v>0.05</v>
      </c>
      <c r="J90" s="21">
        <v>0.95</v>
      </c>
      <c r="K90" s="19">
        <v>283.55</v>
      </c>
      <c r="L90" s="20">
        <v>31.55</v>
      </c>
      <c r="M90" s="21">
        <v>315.10000000000002</v>
      </c>
      <c r="N90" s="19">
        <v>265.3</v>
      </c>
      <c r="O90" s="20">
        <v>67</v>
      </c>
      <c r="P90" s="21">
        <v>332.3</v>
      </c>
      <c r="Q90" s="19">
        <v>36.5</v>
      </c>
      <c r="R90" s="20">
        <v>103.15</v>
      </c>
      <c r="S90" s="21">
        <v>139.65</v>
      </c>
      <c r="T90" s="19">
        <v>2</v>
      </c>
      <c r="U90" s="20">
        <v>185.8</v>
      </c>
      <c r="V90" s="21">
        <v>187.8</v>
      </c>
      <c r="W90" s="47">
        <v>588.25</v>
      </c>
      <c r="X90" s="20">
        <v>387.55</v>
      </c>
      <c r="Y90" s="21">
        <v>975.8</v>
      </c>
    </row>
    <row r="91" spans="1:25" ht="13">
      <c r="A91" s="2" t="s">
        <v>275</v>
      </c>
      <c r="B91" s="2" t="s">
        <v>89</v>
      </c>
      <c r="C91" s="89" t="s">
        <v>297</v>
      </c>
      <c r="D91" s="129" t="s">
        <v>298</v>
      </c>
      <c r="E91" s="19">
        <v>13.5</v>
      </c>
      <c r="F91" s="20">
        <v>35623.64</v>
      </c>
      <c r="G91" s="21">
        <v>35637.14</v>
      </c>
      <c r="H91" s="19">
        <v>12.23</v>
      </c>
      <c r="I91" s="20">
        <v>41.6</v>
      </c>
      <c r="J91" s="21">
        <v>53.83</v>
      </c>
      <c r="K91" s="19">
        <v>24.02</v>
      </c>
      <c r="L91" s="20">
        <v>0</v>
      </c>
      <c r="M91" s="21">
        <v>24.02</v>
      </c>
      <c r="N91" s="19">
        <v>20.65</v>
      </c>
      <c r="O91" s="20">
        <v>140.65</v>
      </c>
      <c r="P91" s="21">
        <v>161.30000000000001</v>
      </c>
      <c r="Q91" s="19">
        <v>28.45</v>
      </c>
      <c r="R91" s="20">
        <v>0</v>
      </c>
      <c r="S91" s="21">
        <v>28.45</v>
      </c>
      <c r="T91" s="19">
        <v>28.96</v>
      </c>
      <c r="U91" s="20">
        <v>0</v>
      </c>
      <c r="V91" s="21">
        <v>28.96</v>
      </c>
      <c r="W91" s="47">
        <v>127.81</v>
      </c>
      <c r="X91" s="20">
        <v>35805.89</v>
      </c>
      <c r="Y91" s="21">
        <v>35933.699999999997</v>
      </c>
    </row>
    <row r="92" spans="1:25" ht="13">
      <c r="A92" s="2" t="s">
        <v>275</v>
      </c>
      <c r="B92" s="2" t="s">
        <v>90</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row>
    <row r="93" spans="1:25" ht="13">
      <c r="A93" s="2" t="s">
        <v>275</v>
      </c>
      <c r="B93" s="2" t="s">
        <v>91</v>
      </c>
      <c r="C93" s="89" t="s">
        <v>297</v>
      </c>
      <c r="D93" s="129" t="s">
        <v>302</v>
      </c>
      <c r="E93" s="19">
        <v>0</v>
      </c>
      <c r="F93" s="20">
        <v>0</v>
      </c>
      <c r="G93" s="21">
        <v>0</v>
      </c>
      <c r="H93" s="19">
        <v>0</v>
      </c>
      <c r="I93" s="20">
        <v>0</v>
      </c>
      <c r="J93" s="21">
        <v>0</v>
      </c>
      <c r="K93" s="19">
        <v>0</v>
      </c>
      <c r="L93" s="20">
        <v>0</v>
      </c>
      <c r="M93" s="21">
        <v>0</v>
      </c>
      <c r="N93" s="19">
        <v>0</v>
      </c>
      <c r="O93" s="20">
        <v>0</v>
      </c>
      <c r="P93" s="21">
        <v>0</v>
      </c>
      <c r="Q93" s="19">
        <v>242.85</v>
      </c>
      <c r="R93" s="20">
        <v>291.55</v>
      </c>
      <c r="S93" s="21">
        <v>534.4</v>
      </c>
      <c r="T93" s="19">
        <v>0</v>
      </c>
      <c r="U93" s="20">
        <v>0</v>
      </c>
      <c r="V93" s="21">
        <v>0</v>
      </c>
      <c r="W93" s="47">
        <v>242.85</v>
      </c>
      <c r="X93" s="20">
        <v>291.55</v>
      </c>
      <c r="Y93" s="21">
        <v>534.4</v>
      </c>
    </row>
    <row r="94" spans="1:25" ht="13">
      <c r="A94" s="2" t="s">
        <v>275</v>
      </c>
      <c r="B94" s="2" t="s">
        <v>92</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row>
    <row r="95" spans="1:25" ht="13">
      <c r="A95" s="2" t="s">
        <v>275</v>
      </c>
      <c r="B95" s="2" t="s">
        <v>93</v>
      </c>
      <c r="C95" s="89" t="s">
        <v>297</v>
      </c>
      <c r="D95" s="129" t="s">
        <v>302</v>
      </c>
      <c r="E95" s="19">
        <v>427.9</v>
      </c>
      <c r="F95" s="20">
        <v>61.85</v>
      </c>
      <c r="G95" s="21">
        <v>489.75</v>
      </c>
      <c r="H95" s="19">
        <v>0</v>
      </c>
      <c r="I95" s="20">
        <v>0</v>
      </c>
      <c r="J95" s="21">
        <v>0</v>
      </c>
      <c r="K95" s="19">
        <v>0</v>
      </c>
      <c r="L95" s="20">
        <v>0</v>
      </c>
      <c r="M95" s="21">
        <v>0</v>
      </c>
      <c r="N95" s="19">
        <v>0</v>
      </c>
      <c r="O95" s="20">
        <v>0</v>
      </c>
      <c r="P95" s="21">
        <v>0</v>
      </c>
      <c r="Q95" s="19">
        <v>0</v>
      </c>
      <c r="R95" s="20">
        <v>0</v>
      </c>
      <c r="S95" s="21">
        <v>0</v>
      </c>
      <c r="T95" s="19">
        <v>0</v>
      </c>
      <c r="U95" s="20">
        <v>0</v>
      </c>
      <c r="V95" s="21">
        <v>0</v>
      </c>
      <c r="W95" s="47">
        <v>427.9</v>
      </c>
      <c r="X95" s="20">
        <v>61.85</v>
      </c>
      <c r="Y95" s="21">
        <v>489.75</v>
      </c>
    </row>
    <row r="96" spans="1:25" ht="13">
      <c r="A96" s="2" t="s">
        <v>275</v>
      </c>
      <c r="B96" s="2" t="s">
        <v>94</v>
      </c>
      <c r="C96" s="89" t="s">
        <v>297</v>
      </c>
      <c r="D96" s="129" t="s">
        <v>302</v>
      </c>
      <c r="E96" s="19">
        <v>0.66</v>
      </c>
      <c r="F96" s="20">
        <v>4.72</v>
      </c>
      <c r="G96" s="21">
        <v>5.38</v>
      </c>
      <c r="H96" s="19">
        <v>0.27</v>
      </c>
      <c r="I96" s="20">
        <v>3.55</v>
      </c>
      <c r="J96" s="21">
        <v>3.82</v>
      </c>
      <c r="K96" s="19">
        <v>0.62</v>
      </c>
      <c r="L96" s="20">
        <v>4.7300000000000004</v>
      </c>
      <c r="M96" s="21">
        <v>5.35</v>
      </c>
      <c r="N96" s="19">
        <v>0.11</v>
      </c>
      <c r="O96" s="20">
        <v>1.07</v>
      </c>
      <c r="P96" s="21">
        <v>1.18</v>
      </c>
      <c r="Q96" s="19">
        <v>3.82</v>
      </c>
      <c r="R96" s="20">
        <v>4.9400000000000004</v>
      </c>
      <c r="S96" s="21">
        <v>8.76</v>
      </c>
      <c r="T96" s="19">
        <v>0.22</v>
      </c>
      <c r="U96" s="20">
        <v>3.97</v>
      </c>
      <c r="V96" s="21">
        <v>4.1900000000000004</v>
      </c>
      <c r="W96" s="47">
        <v>5.7</v>
      </c>
      <c r="X96" s="20">
        <v>22.98</v>
      </c>
      <c r="Y96" s="21">
        <v>28.68</v>
      </c>
    </row>
    <row r="97" spans="1:25" ht="13">
      <c r="A97" s="2" t="s">
        <v>275</v>
      </c>
      <c r="B97" s="2" t="s">
        <v>313</v>
      </c>
      <c r="C97" s="89" t="s">
        <v>297</v>
      </c>
      <c r="D97" s="129" t="s">
        <v>303</v>
      </c>
      <c r="E97" s="19">
        <v>0</v>
      </c>
      <c r="F97" s="20">
        <v>0</v>
      </c>
      <c r="G97" s="21">
        <v>0</v>
      </c>
      <c r="H97" s="19">
        <v>0</v>
      </c>
      <c r="I97" s="20">
        <v>0</v>
      </c>
      <c r="J97" s="21">
        <v>0</v>
      </c>
      <c r="K97" s="19">
        <v>5130.1499999999996</v>
      </c>
      <c r="L97" s="20">
        <v>5986.45</v>
      </c>
      <c r="M97" s="21">
        <v>11116.6</v>
      </c>
      <c r="N97" s="19">
        <v>9502.2999999999993</v>
      </c>
      <c r="O97" s="20">
        <v>4172.8500000000004</v>
      </c>
      <c r="P97" s="21">
        <v>13675.15</v>
      </c>
      <c r="Q97" s="19">
        <v>3138.35</v>
      </c>
      <c r="R97" s="20">
        <v>8401.9500000000007</v>
      </c>
      <c r="S97" s="21">
        <v>11540.3</v>
      </c>
      <c r="T97" s="19">
        <v>13347.35</v>
      </c>
      <c r="U97" s="20">
        <v>3167.35</v>
      </c>
      <c r="V97" s="21">
        <v>16514.7</v>
      </c>
      <c r="W97" s="47">
        <v>31118.15</v>
      </c>
      <c r="X97" s="20">
        <v>21728.6</v>
      </c>
      <c r="Y97" s="21">
        <v>52846.75</v>
      </c>
    </row>
    <row r="98" spans="1:25" ht="13">
      <c r="A98" s="2" t="s">
        <v>275</v>
      </c>
      <c r="B98" s="2" t="s">
        <v>314</v>
      </c>
      <c r="C98" s="89" t="s">
        <v>297</v>
      </c>
      <c r="D98" s="129" t="s">
        <v>303</v>
      </c>
      <c r="E98" s="19">
        <v>29467.15</v>
      </c>
      <c r="F98" s="20">
        <v>6385.1</v>
      </c>
      <c r="G98" s="21">
        <v>35852.25</v>
      </c>
      <c r="H98" s="19">
        <v>11149.85</v>
      </c>
      <c r="I98" s="20">
        <v>5924.6</v>
      </c>
      <c r="J98" s="21">
        <v>17074.45</v>
      </c>
      <c r="K98" s="19">
        <v>9186.7999999999993</v>
      </c>
      <c r="L98" s="20">
        <v>4979.75</v>
      </c>
      <c r="M98" s="21">
        <v>14166.55</v>
      </c>
      <c r="N98" s="19">
        <v>5202.1000000000004</v>
      </c>
      <c r="O98" s="20">
        <v>2729.9</v>
      </c>
      <c r="P98" s="21">
        <v>7932</v>
      </c>
      <c r="Q98" s="19">
        <v>2153.75</v>
      </c>
      <c r="R98" s="20">
        <v>4787.2</v>
      </c>
      <c r="S98" s="21">
        <v>6940.95</v>
      </c>
      <c r="T98" s="19">
        <v>12691.45</v>
      </c>
      <c r="U98" s="20">
        <v>3848.2</v>
      </c>
      <c r="V98" s="21">
        <v>16539.650000000001</v>
      </c>
      <c r="W98" s="47">
        <v>69851.100000000006</v>
      </c>
      <c r="X98" s="20">
        <v>28654.75</v>
      </c>
      <c r="Y98" s="21">
        <v>98505.85</v>
      </c>
    </row>
    <row r="99" spans="1:25" ht="13">
      <c r="A99" s="2" t="s">
        <v>275</v>
      </c>
      <c r="B99" s="2" t="s">
        <v>315</v>
      </c>
      <c r="C99" s="89" t="s">
        <v>297</v>
      </c>
      <c r="D99" s="129" t="s">
        <v>303</v>
      </c>
      <c r="E99" s="19">
        <v>28359.25</v>
      </c>
      <c r="F99" s="20">
        <v>6567.35</v>
      </c>
      <c r="G99" s="21">
        <v>34926.6</v>
      </c>
      <c r="H99" s="19">
        <v>12615.9</v>
      </c>
      <c r="I99" s="20">
        <v>7179.35</v>
      </c>
      <c r="J99" s="21">
        <v>19795.25</v>
      </c>
      <c r="K99" s="19">
        <v>8672.2000000000007</v>
      </c>
      <c r="L99" s="20">
        <v>5642.6</v>
      </c>
      <c r="M99" s="21">
        <v>14314.8</v>
      </c>
      <c r="N99" s="19">
        <v>8964.35</v>
      </c>
      <c r="O99" s="20">
        <v>3980.7</v>
      </c>
      <c r="P99" s="21">
        <v>12945.05</v>
      </c>
      <c r="Q99" s="19">
        <v>3796.5</v>
      </c>
      <c r="R99" s="20">
        <v>6281.4</v>
      </c>
      <c r="S99" s="21">
        <v>10077.9</v>
      </c>
      <c r="T99" s="19">
        <v>12322</v>
      </c>
      <c r="U99" s="20">
        <v>3535.35</v>
      </c>
      <c r="V99" s="21">
        <v>15857.35</v>
      </c>
      <c r="W99" s="47">
        <v>74730.2</v>
      </c>
      <c r="X99" s="20">
        <v>33186.75</v>
      </c>
      <c r="Y99" s="21">
        <v>107916.95</v>
      </c>
    </row>
    <row r="100" spans="1:25" ht="13">
      <c r="A100" s="2" t="s">
        <v>275</v>
      </c>
      <c r="B100" s="2" t="s">
        <v>316</v>
      </c>
      <c r="C100" s="89" t="s">
        <v>297</v>
      </c>
      <c r="D100" s="129" t="s">
        <v>303</v>
      </c>
      <c r="E100" s="19">
        <v>19656.55</v>
      </c>
      <c r="F100" s="20">
        <v>4113.95</v>
      </c>
      <c r="G100" s="21">
        <v>23770.5</v>
      </c>
      <c r="H100" s="19">
        <v>11786.1</v>
      </c>
      <c r="I100" s="20">
        <v>7912.85</v>
      </c>
      <c r="J100" s="21">
        <v>19698.95</v>
      </c>
      <c r="K100" s="19">
        <v>8698.4500000000007</v>
      </c>
      <c r="L100" s="20">
        <v>5440.5</v>
      </c>
      <c r="M100" s="21">
        <v>14138.95</v>
      </c>
      <c r="N100" s="19">
        <v>9354.0499999999993</v>
      </c>
      <c r="O100" s="20">
        <v>4017.1</v>
      </c>
      <c r="P100" s="21">
        <v>13371.15</v>
      </c>
      <c r="Q100" s="19">
        <v>2823.2</v>
      </c>
      <c r="R100" s="20">
        <v>7636.2</v>
      </c>
      <c r="S100" s="21">
        <v>10459.4</v>
      </c>
      <c r="T100" s="19">
        <v>11109.35</v>
      </c>
      <c r="U100" s="20">
        <v>3874.55</v>
      </c>
      <c r="V100" s="21">
        <v>14983.9</v>
      </c>
      <c r="W100" s="47">
        <v>63427.7</v>
      </c>
      <c r="X100" s="20">
        <v>32995.15</v>
      </c>
      <c r="Y100" s="21">
        <v>96422.85</v>
      </c>
    </row>
    <row r="101" spans="1:25" ht="13">
      <c r="A101" s="2" t="s">
        <v>275</v>
      </c>
      <c r="B101" s="2" t="s">
        <v>95</v>
      </c>
      <c r="C101" s="89" t="s">
        <v>297</v>
      </c>
      <c r="D101" s="129" t="s">
        <v>302</v>
      </c>
      <c r="E101" s="19">
        <v>0</v>
      </c>
      <c r="F101" s="20">
        <v>0</v>
      </c>
      <c r="G101" s="21">
        <v>0</v>
      </c>
      <c r="H101" s="19">
        <v>0</v>
      </c>
      <c r="I101" s="20">
        <v>3.68</v>
      </c>
      <c r="J101" s="21">
        <v>3.68</v>
      </c>
      <c r="K101" s="19">
        <v>784.12</v>
      </c>
      <c r="L101" s="20">
        <v>3620.48</v>
      </c>
      <c r="M101" s="21">
        <v>4404.6000000000004</v>
      </c>
      <c r="N101" s="19">
        <v>11567.84</v>
      </c>
      <c r="O101" s="20">
        <v>3141.56</v>
      </c>
      <c r="P101" s="21">
        <v>14709.4</v>
      </c>
      <c r="Q101" s="19">
        <v>5256.16</v>
      </c>
      <c r="R101" s="20">
        <v>3119.84</v>
      </c>
      <c r="S101" s="21">
        <v>8376</v>
      </c>
      <c r="T101" s="19">
        <v>0</v>
      </c>
      <c r="U101" s="20">
        <v>0</v>
      </c>
      <c r="V101" s="21">
        <v>0</v>
      </c>
      <c r="W101" s="47">
        <v>17608.12</v>
      </c>
      <c r="X101" s="20">
        <v>9885.56</v>
      </c>
      <c r="Y101" s="21">
        <v>27493.68</v>
      </c>
    </row>
    <row r="102" spans="1:25" ht="13">
      <c r="A102" s="2" t="s">
        <v>275</v>
      </c>
      <c r="B102" s="2" t="s">
        <v>96</v>
      </c>
      <c r="C102" s="89" t="s">
        <v>297</v>
      </c>
      <c r="D102" s="129" t="s">
        <v>302</v>
      </c>
      <c r="E102" s="19">
        <v>0</v>
      </c>
      <c r="F102" s="20">
        <v>0</v>
      </c>
      <c r="G102" s="21">
        <v>0</v>
      </c>
      <c r="H102" s="19">
        <v>0.12</v>
      </c>
      <c r="I102" s="20">
        <v>0.32</v>
      </c>
      <c r="J102" s="21">
        <v>0.44</v>
      </c>
      <c r="K102" s="19">
        <v>0</v>
      </c>
      <c r="L102" s="20">
        <v>0</v>
      </c>
      <c r="M102" s="21">
        <v>0</v>
      </c>
      <c r="N102" s="19">
        <v>6658.32</v>
      </c>
      <c r="O102" s="20">
        <v>1514.28</v>
      </c>
      <c r="P102" s="21">
        <v>8172.6</v>
      </c>
      <c r="Q102" s="19">
        <v>3280.8</v>
      </c>
      <c r="R102" s="20">
        <v>2014.92</v>
      </c>
      <c r="S102" s="21">
        <v>5295.72</v>
      </c>
      <c r="T102" s="19">
        <v>0</v>
      </c>
      <c r="U102" s="20">
        <v>0</v>
      </c>
      <c r="V102" s="21">
        <v>0</v>
      </c>
      <c r="W102" s="47">
        <v>9939.24</v>
      </c>
      <c r="X102" s="20">
        <v>3529.52</v>
      </c>
      <c r="Y102" s="21">
        <v>13468.76</v>
      </c>
    </row>
    <row r="103" spans="1:25" ht="13">
      <c r="A103" s="2" t="s">
        <v>275</v>
      </c>
      <c r="B103" s="2" t="s">
        <v>97</v>
      </c>
      <c r="C103" s="89" t="s">
        <v>297</v>
      </c>
      <c r="D103" s="129" t="s">
        <v>302</v>
      </c>
      <c r="E103" s="19">
        <v>0.68</v>
      </c>
      <c r="F103" s="20">
        <v>3.72</v>
      </c>
      <c r="G103" s="21">
        <v>4.4000000000000004</v>
      </c>
      <c r="H103" s="19">
        <v>0</v>
      </c>
      <c r="I103" s="20">
        <v>0</v>
      </c>
      <c r="J103" s="21">
        <v>0</v>
      </c>
      <c r="K103" s="19">
        <v>151.04</v>
      </c>
      <c r="L103" s="20">
        <v>90.4</v>
      </c>
      <c r="M103" s="21">
        <v>241.44</v>
      </c>
      <c r="N103" s="19">
        <v>11978.24</v>
      </c>
      <c r="O103" s="20">
        <v>2588.2399999999998</v>
      </c>
      <c r="P103" s="21">
        <v>14566.48</v>
      </c>
      <c r="Q103" s="19">
        <v>4171.84</v>
      </c>
      <c r="R103" s="20">
        <v>3382.36</v>
      </c>
      <c r="S103" s="21">
        <v>7554.2</v>
      </c>
      <c r="T103" s="19">
        <v>0</v>
      </c>
      <c r="U103" s="20">
        <v>0</v>
      </c>
      <c r="V103" s="21">
        <v>0</v>
      </c>
      <c r="W103" s="47">
        <v>16301.8</v>
      </c>
      <c r="X103" s="20">
        <v>6064.72</v>
      </c>
      <c r="Y103" s="21">
        <v>22366.52</v>
      </c>
    </row>
    <row r="104" spans="1:25" ht="13">
      <c r="A104" s="2" t="s">
        <v>276</v>
      </c>
      <c r="B104" s="2" t="s">
        <v>98</v>
      </c>
      <c r="C104" s="89" t="s">
        <v>297</v>
      </c>
      <c r="D104" s="129" t="s">
        <v>302</v>
      </c>
      <c r="E104" s="19">
        <v>8126.88</v>
      </c>
      <c r="F104" s="20">
        <v>255.88</v>
      </c>
      <c r="G104" s="21">
        <v>8382.76</v>
      </c>
      <c r="H104" s="19">
        <v>14205.76</v>
      </c>
      <c r="I104" s="20">
        <v>7.18</v>
      </c>
      <c r="J104" s="21">
        <v>14212.94</v>
      </c>
      <c r="K104" s="19">
        <v>667.52</v>
      </c>
      <c r="L104" s="20">
        <v>1935.48</v>
      </c>
      <c r="M104" s="21">
        <v>2603</v>
      </c>
      <c r="N104" s="19">
        <v>815.7</v>
      </c>
      <c r="O104" s="20">
        <v>1016.74</v>
      </c>
      <c r="P104" s="21">
        <v>1832.44</v>
      </c>
      <c r="Q104" s="19">
        <v>157.46</v>
      </c>
      <c r="R104" s="20">
        <v>4040.82</v>
      </c>
      <c r="S104" s="21">
        <v>4198.28</v>
      </c>
      <c r="T104" s="19">
        <v>5503.82</v>
      </c>
      <c r="U104" s="20">
        <v>1168.02</v>
      </c>
      <c r="V104" s="21">
        <v>6671.84</v>
      </c>
      <c r="W104" s="47">
        <v>29477.14</v>
      </c>
      <c r="X104" s="20">
        <v>8424.1200000000008</v>
      </c>
      <c r="Y104" s="21">
        <v>37901.26</v>
      </c>
    </row>
    <row r="105" spans="1:25" ht="13">
      <c r="A105" s="2" t="s">
        <v>277</v>
      </c>
      <c r="B105" s="2" t="s">
        <v>99</v>
      </c>
      <c r="C105" s="89" t="s">
        <v>297</v>
      </c>
      <c r="D105" s="129" t="s">
        <v>302</v>
      </c>
      <c r="E105" s="19">
        <v>21953.200000000001</v>
      </c>
      <c r="F105" s="20">
        <v>2646.85</v>
      </c>
      <c r="G105" s="21">
        <v>24600.05</v>
      </c>
      <c r="H105" s="19">
        <v>6251.75</v>
      </c>
      <c r="I105" s="20">
        <v>592.04999999999995</v>
      </c>
      <c r="J105" s="21">
        <v>6843.8</v>
      </c>
      <c r="K105" s="19">
        <v>0</v>
      </c>
      <c r="L105" s="20">
        <v>0</v>
      </c>
      <c r="M105" s="21">
        <v>0</v>
      </c>
      <c r="N105" s="19">
        <v>0</v>
      </c>
      <c r="O105" s="20">
        <v>0</v>
      </c>
      <c r="P105" s="21">
        <v>0</v>
      </c>
      <c r="Q105" s="19">
        <v>0</v>
      </c>
      <c r="R105" s="20">
        <v>0</v>
      </c>
      <c r="S105" s="21">
        <v>0</v>
      </c>
      <c r="T105" s="19">
        <v>206.9</v>
      </c>
      <c r="U105" s="20">
        <v>1637.9</v>
      </c>
      <c r="V105" s="21">
        <v>1844.8</v>
      </c>
      <c r="W105" s="47">
        <v>28411.85</v>
      </c>
      <c r="X105" s="20">
        <v>4876.8</v>
      </c>
      <c r="Y105" s="21">
        <v>33288.65</v>
      </c>
    </row>
    <row r="106" spans="1:25" ht="13">
      <c r="A106" s="2" t="s">
        <v>277</v>
      </c>
      <c r="B106" s="2" t="s">
        <v>100</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row>
    <row r="107" spans="1:25" ht="13">
      <c r="A107" s="2" t="s">
        <v>277</v>
      </c>
      <c r="B107" s="2" t="s">
        <v>101</v>
      </c>
      <c r="C107" s="89" t="s">
        <v>297</v>
      </c>
      <c r="D107" s="129" t="s">
        <v>303</v>
      </c>
      <c r="E107" s="19">
        <v>28895.65</v>
      </c>
      <c r="F107" s="20">
        <v>5400.15</v>
      </c>
      <c r="G107" s="21">
        <v>34295.800000000003</v>
      </c>
      <c r="H107" s="19">
        <v>7209.8</v>
      </c>
      <c r="I107" s="20">
        <v>16446.95</v>
      </c>
      <c r="J107" s="21">
        <v>23656.75</v>
      </c>
      <c r="K107" s="19">
        <v>8719.25</v>
      </c>
      <c r="L107" s="20">
        <v>9465.7999999999993</v>
      </c>
      <c r="M107" s="21">
        <v>18185.05</v>
      </c>
      <c r="N107" s="19">
        <v>3797</v>
      </c>
      <c r="O107" s="20">
        <v>9125.35</v>
      </c>
      <c r="P107" s="21">
        <v>12922.35</v>
      </c>
      <c r="Q107" s="19">
        <v>5729.35</v>
      </c>
      <c r="R107" s="20">
        <v>6760.7</v>
      </c>
      <c r="S107" s="21">
        <v>12490.05</v>
      </c>
      <c r="T107" s="19">
        <v>16409.95</v>
      </c>
      <c r="U107" s="20">
        <v>7423.7</v>
      </c>
      <c r="V107" s="21">
        <v>23833.65</v>
      </c>
      <c r="W107" s="47">
        <v>70761</v>
      </c>
      <c r="X107" s="20">
        <v>54622.65</v>
      </c>
      <c r="Y107" s="21">
        <v>125383.65</v>
      </c>
    </row>
    <row r="108" spans="1:25" ht="13">
      <c r="A108" s="2" t="s">
        <v>277</v>
      </c>
      <c r="B108" s="2" t="s">
        <v>102</v>
      </c>
      <c r="C108" s="89" t="s">
        <v>297</v>
      </c>
      <c r="D108" s="129" t="s">
        <v>303</v>
      </c>
      <c r="E108" s="19">
        <v>25886.05</v>
      </c>
      <c r="F108" s="20">
        <v>5217.3500000000004</v>
      </c>
      <c r="G108" s="21">
        <v>31103.4</v>
      </c>
      <c r="H108" s="19">
        <v>3197.15</v>
      </c>
      <c r="I108" s="20">
        <v>10984.1</v>
      </c>
      <c r="J108" s="21">
        <v>14181.25</v>
      </c>
      <c r="K108" s="19">
        <v>8691.0499999999993</v>
      </c>
      <c r="L108" s="20">
        <v>8557.75</v>
      </c>
      <c r="M108" s="21">
        <v>17248.8</v>
      </c>
      <c r="N108" s="19">
        <v>6880.95</v>
      </c>
      <c r="O108" s="20">
        <v>10093.549999999999</v>
      </c>
      <c r="P108" s="21">
        <v>16974.5</v>
      </c>
      <c r="Q108" s="19">
        <v>7568.5</v>
      </c>
      <c r="R108" s="20">
        <v>4924.7</v>
      </c>
      <c r="S108" s="21">
        <v>12493.2</v>
      </c>
      <c r="T108" s="19">
        <v>260.25</v>
      </c>
      <c r="U108" s="20">
        <v>24.7</v>
      </c>
      <c r="V108" s="21">
        <v>284.95</v>
      </c>
      <c r="W108" s="47">
        <v>52483.95</v>
      </c>
      <c r="X108" s="20">
        <v>39802.15</v>
      </c>
      <c r="Y108" s="21">
        <v>92286.1</v>
      </c>
    </row>
    <row r="109" spans="1:25" ht="13">
      <c r="A109" s="2" t="s">
        <v>277</v>
      </c>
      <c r="B109" s="2" t="s">
        <v>103</v>
      </c>
      <c r="C109" s="89" t="s">
        <v>297</v>
      </c>
      <c r="D109" s="129" t="s">
        <v>303</v>
      </c>
      <c r="E109" s="19">
        <v>0</v>
      </c>
      <c r="F109" s="20">
        <v>0</v>
      </c>
      <c r="G109" s="21">
        <v>0</v>
      </c>
      <c r="H109" s="19">
        <v>3264.35</v>
      </c>
      <c r="I109" s="20">
        <v>243.4</v>
      </c>
      <c r="J109" s="21">
        <v>3507.75</v>
      </c>
      <c r="K109" s="19">
        <v>11330.9</v>
      </c>
      <c r="L109" s="20">
        <v>10823.6</v>
      </c>
      <c r="M109" s="21">
        <v>22154.5</v>
      </c>
      <c r="N109" s="19">
        <v>7519.9</v>
      </c>
      <c r="O109" s="20">
        <v>12532.55</v>
      </c>
      <c r="P109" s="21">
        <v>20052.45</v>
      </c>
      <c r="Q109" s="19">
        <v>8260.1</v>
      </c>
      <c r="R109" s="20">
        <v>6040.5</v>
      </c>
      <c r="S109" s="21">
        <v>14300.6</v>
      </c>
      <c r="T109" s="19">
        <v>7168.8</v>
      </c>
      <c r="U109" s="20">
        <v>1695.9</v>
      </c>
      <c r="V109" s="21">
        <v>8864.7000000000007</v>
      </c>
      <c r="W109" s="47">
        <v>37544.050000000003</v>
      </c>
      <c r="X109" s="20">
        <v>31335.95</v>
      </c>
      <c r="Y109" s="21">
        <v>68880</v>
      </c>
    </row>
    <row r="110" spans="1:25" ht="13">
      <c r="A110" s="2" t="s">
        <v>277</v>
      </c>
      <c r="B110" s="2" t="s">
        <v>104</v>
      </c>
      <c r="C110" s="89" t="s">
        <v>297</v>
      </c>
      <c r="D110" s="129" t="s">
        <v>303</v>
      </c>
      <c r="E110" s="19">
        <v>100351.5</v>
      </c>
      <c r="F110" s="20">
        <v>0.6</v>
      </c>
      <c r="G110" s="21">
        <v>100352.1</v>
      </c>
      <c r="H110" s="19">
        <v>98880.4</v>
      </c>
      <c r="I110" s="20">
        <v>0</v>
      </c>
      <c r="J110" s="21">
        <v>98880.4</v>
      </c>
      <c r="K110" s="19">
        <v>95612.75</v>
      </c>
      <c r="L110" s="20">
        <v>1102.6500000000001</v>
      </c>
      <c r="M110" s="21">
        <v>96715.4</v>
      </c>
      <c r="N110" s="19">
        <v>106337.4</v>
      </c>
      <c r="O110" s="20">
        <v>0.1</v>
      </c>
      <c r="P110" s="21">
        <v>106337.5</v>
      </c>
      <c r="Q110" s="19">
        <v>83180.25</v>
      </c>
      <c r="R110" s="20">
        <v>109.65</v>
      </c>
      <c r="S110" s="21">
        <v>83289.899999999994</v>
      </c>
      <c r="T110" s="19">
        <v>77659.899999999994</v>
      </c>
      <c r="U110" s="20">
        <v>1163.25</v>
      </c>
      <c r="V110" s="21">
        <v>78823.149999999994</v>
      </c>
      <c r="W110" s="47">
        <v>562022.19999999995</v>
      </c>
      <c r="X110" s="20">
        <v>2376.25</v>
      </c>
      <c r="Y110" s="21">
        <v>564398.44999999995</v>
      </c>
    </row>
    <row r="111" spans="1:25" ht="13">
      <c r="A111" s="2" t="s">
        <v>277</v>
      </c>
      <c r="B111" s="2" t="s">
        <v>105</v>
      </c>
      <c r="C111" s="89" t="s">
        <v>297</v>
      </c>
      <c r="D111" s="129" t="s">
        <v>302</v>
      </c>
      <c r="E111" s="19">
        <v>27098.25</v>
      </c>
      <c r="F111" s="20">
        <v>4718.95</v>
      </c>
      <c r="G111" s="21">
        <v>31817.200000000001</v>
      </c>
      <c r="H111" s="19">
        <v>1184.55</v>
      </c>
      <c r="I111" s="20">
        <v>0</v>
      </c>
      <c r="J111" s="21">
        <v>1184.55</v>
      </c>
      <c r="K111" s="19">
        <v>16103.3</v>
      </c>
      <c r="L111" s="20">
        <v>5929.35</v>
      </c>
      <c r="M111" s="21">
        <v>22032.65</v>
      </c>
      <c r="N111" s="19">
        <v>19087.2</v>
      </c>
      <c r="O111" s="20">
        <v>5801.3</v>
      </c>
      <c r="P111" s="21">
        <v>24888.5</v>
      </c>
      <c r="Q111" s="19">
        <v>10224.9</v>
      </c>
      <c r="R111" s="20">
        <v>4493.6000000000004</v>
      </c>
      <c r="S111" s="21">
        <v>14718.5</v>
      </c>
      <c r="T111" s="19">
        <v>27842.2</v>
      </c>
      <c r="U111" s="20">
        <v>3315.35</v>
      </c>
      <c r="V111" s="21">
        <v>31157.55</v>
      </c>
      <c r="W111" s="47">
        <v>101540.4</v>
      </c>
      <c r="X111" s="20">
        <v>24258.55</v>
      </c>
      <c r="Y111" s="21">
        <v>125798.95</v>
      </c>
    </row>
    <row r="112" spans="1:25" ht="13">
      <c r="A112" s="2" t="s">
        <v>277</v>
      </c>
      <c r="B112" s="2" t="s">
        <v>106</v>
      </c>
      <c r="C112" s="89" t="s">
        <v>297</v>
      </c>
      <c r="D112" s="129" t="s">
        <v>302</v>
      </c>
      <c r="E112" s="19">
        <v>15262.2</v>
      </c>
      <c r="F112" s="20">
        <v>1606.3</v>
      </c>
      <c r="G112" s="21">
        <v>16868.5</v>
      </c>
      <c r="H112" s="19">
        <v>0</v>
      </c>
      <c r="I112" s="20">
        <v>0</v>
      </c>
      <c r="J112" s="21">
        <v>0</v>
      </c>
      <c r="K112" s="19">
        <v>0</v>
      </c>
      <c r="L112" s="20">
        <v>0</v>
      </c>
      <c r="M112" s="21">
        <v>0</v>
      </c>
      <c r="N112" s="19">
        <v>19504.8</v>
      </c>
      <c r="O112" s="20">
        <v>4216.05</v>
      </c>
      <c r="P112" s="21">
        <v>23720.85</v>
      </c>
      <c r="Q112" s="19">
        <v>13143.3</v>
      </c>
      <c r="R112" s="20">
        <v>6070.75</v>
      </c>
      <c r="S112" s="21">
        <v>19214.05</v>
      </c>
      <c r="T112" s="19">
        <v>18644.900000000001</v>
      </c>
      <c r="U112" s="20">
        <v>2931.3</v>
      </c>
      <c r="V112" s="21">
        <v>21576.2</v>
      </c>
      <c r="W112" s="47">
        <v>66555.199999999997</v>
      </c>
      <c r="X112" s="20">
        <v>14824.4</v>
      </c>
      <c r="Y112" s="21">
        <v>81379.600000000006</v>
      </c>
    </row>
    <row r="113" spans="1:25" ht="13">
      <c r="A113" s="2" t="s">
        <v>277</v>
      </c>
      <c r="B113" s="2" t="s">
        <v>107</v>
      </c>
      <c r="C113" s="89" t="s">
        <v>297</v>
      </c>
      <c r="D113" s="129" t="s">
        <v>303</v>
      </c>
      <c r="E113" s="19">
        <v>51842.400000000001</v>
      </c>
      <c r="F113" s="20">
        <v>2077.0500000000002</v>
      </c>
      <c r="G113" s="21">
        <v>53919.45</v>
      </c>
      <c r="H113" s="19">
        <v>36261.9</v>
      </c>
      <c r="I113" s="20">
        <v>2952.85</v>
      </c>
      <c r="J113" s="21">
        <v>39214.75</v>
      </c>
      <c r="K113" s="19">
        <v>1773.85</v>
      </c>
      <c r="L113" s="20">
        <v>164.1</v>
      </c>
      <c r="M113" s="21">
        <v>1937.95</v>
      </c>
      <c r="N113" s="19">
        <v>27818.1</v>
      </c>
      <c r="O113" s="20">
        <v>2277.5500000000002</v>
      </c>
      <c r="P113" s="21">
        <v>30095.65</v>
      </c>
      <c r="Q113" s="19">
        <v>22646.75</v>
      </c>
      <c r="R113" s="20">
        <v>2695.3</v>
      </c>
      <c r="S113" s="21">
        <v>25342.05</v>
      </c>
      <c r="T113" s="19">
        <v>36092.6</v>
      </c>
      <c r="U113" s="20">
        <v>2206.8000000000002</v>
      </c>
      <c r="V113" s="21">
        <v>38299.4</v>
      </c>
      <c r="W113" s="47">
        <v>176435.6</v>
      </c>
      <c r="X113" s="20">
        <v>12373.65</v>
      </c>
      <c r="Y113" s="21">
        <v>188809.25</v>
      </c>
    </row>
    <row r="114" spans="1:25" ht="13">
      <c r="A114" s="2" t="s">
        <v>277</v>
      </c>
      <c r="B114" s="2" t="s">
        <v>108</v>
      </c>
      <c r="C114" s="89" t="s">
        <v>297</v>
      </c>
      <c r="D114" s="129" t="s">
        <v>303</v>
      </c>
      <c r="E114" s="19">
        <v>5303.7</v>
      </c>
      <c r="F114" s="20">
        <v>150.9</v>
      </c>
      <c r="G114" s="21">
        <v>5454.6</v>
      </c>
      <c r="H114" s="19">
        <v>38181</v>
      </c>
      <c r="I114" s="20">
        <v>1953.45</v>
      </c>
      <c r="J114" s="21">
        <v>40134.449999999997</v>
      </c>
      <c r="K114" s="19">
        <v>50038.7</v>
      </c>
      <c r="L114" s="20">
        <v>5612.05</v>
      </c>
      <c r="M114" s="21">
        <v>55650.75</v>
      </c>
      <c r="N114" s="19">
        <v>42257.1</v>
      </c>
      <c r="O114" s="20">
        <v>3347.45</v>
      </c>
      <c r="P114" s="21">
        <v>45604.55</v>
      </c>
      <c r="Q114" s="19">
        <v>24143.85</v>
      </c>
      <c r="R114" s="20">
        <v>3171.2</v>
      </c>
      <c r="S114" s="21">
        <v>27315.05</v>
      </c>
      <c r="T114" s="19">
        <v>3813.35</v>
      </c>
      <c r="U114" s="20">
        <v>2222.15</v>
      </c>
      <c r="V114" s="21">
        <v>6035.5</v>
      </c>
      <c r="W114" s="47">
        <v>163737.70000000001</v>
      </c>
      <c r="X114" s="20">
        <v>16457.2</v>
      </c>
      <c r="Y114" s="21">
        <v>180194.9</v>
      </c>
    </row>
    <row r="115" spans="1:25" ht="13">
      <c r="A115" s="2" t="s">
        <v>277</v>
      </c>
      <c r="B115" s="2" t="s">
        <v>109</v>
      </c>
      <c r="C115" s="89" t="s">
        <v>297</v>
      </c>
      <c r="D115" s="129" t="s">
        <v>304</v>
      </c>
      <c r="E115" s="19">
        <v>66256.850000000006</v>
      </c>
      <c r="F115" s="20">
        <v>64.75</v>
      </c>
      <c r="G115" s="21">
        <v>66321.600000000006</v>
      </c>
      <c r="H115" s="19">
        <v>62775.199999999997</v>
      </c>
      <c r="I115" s="20">
        <v>304.89999999999998</v>
      </c>
      <c r="J115" s="21">
        <v>63080.1</v>
      </c>
      <c r="K115" s="19">
        <v>61731.65</v>
      </c>
      <c r="L115" s="20">
        <v>347.15</v>
      </c>
      <c r="M115" s="21">
        <v>62078.8</v>
      </c>
      <c r="N115" s="19">
        <v>61755.95</v>
      </c>
      <c r="O115" s="20">
        <v>859.85</v>
      </c>
      <c r="P115" s="21">
        <v>62615.8</v>
      </c>
      <c r="Q115" s="19">
        <v>55849.35</v>
      </c>
      <c r="R115" s="20">
        <v>397.65</v>
      </c>
      <c r="S115" s="21">
        <v>56247</v>
      </c>
      <c r="T115" s="19">
        <v>67050.2</v>
      </c>
      <c r="U115" s="20">
        <v>169.85</v>
      </c>
      <c r="V115" s="21">
        <v>67220.05</v>
      </c>
      <c r="W115" s="47">
        <v>375419.2</v>
      </c>
      <c r="X115" s="20">
        <v>2144.15</v>
      </c>
      <c r="Y115" s="21">
        <v>377563.35</v>
      </c>
    </row>
    <row r="116" spans="1:25" ht="13">
      <c r="A116" s="2" t="s">
        <v>277</v>
      </c>
      <c r="B116" s="2" t="s">
        <v>110</v>
      </c>
      <c r="C116" s="89" t="s">
        <v>297</v>
      </c>
      <c r="D116" s="129" t="s">
        <v>304</v>
      </c>
      <c r="E116" s="19">
        <v>65986.2</v>
      </c>
      <c r="F116" s="20">
        <v>94.65</v>
      </c>
      <c r="G116" s="21">
        <v>66080.850000000006</v>
      </c>
      <c r="H116" s="19">
        <v>48865.35</v>
      </c>
      <c r="I116" s="20">
        <v>711.45</v>
      </c>
      <c r="J116" s="21">
        <v>49576.800000000003</v>
      </c>
      <c r="K116" s="19">
        <v>48590.55</v>
      </c>
      <c r="L116" s="20">
        <v>623.45000000000005</v>
      </c>
      <c r="M116" s="21">
        <v>49214</v>
      </c>
      <c r="N116" s="19">
        <v>55168.85</v>
      </c>
      <c r="O116" s="20">
        <v>650.65</v>
      </c>
      <c r="P116" s="21">
        <v>55819.5</v>
      </c>
      <c r="Q116" s="19">
        <v>49373.5</v>
      </c>
      <c r="R116" s="20">
        <v>612.15</v>
      </c>
      <c r="S116" s="21">
        <v>49985.65</v>
      </c>
      <c r="T116" s="19">
        <v>62919.199999999997</v>
      </c>
      <c r="U116" s="20">
        <v>418.6</v>
      </c>
      <c r="V116" s="21">
        <v>63337.8</v>
      </c>
      <c r="W116" s="47">
        <v>330903.65000000002</v>
      </c>
      <c r="X116" s="20">
        <v>3110.95</v>
      </c>
      <c r="Y116" s="21">
        <v>334014.59999999998</v>
      </c>
    </row>
    <row r="117" spans="1:25" ht="13">
      <c r="A117" s="2" t="s">
        <v>277</v>
      </c>
      <c r="B117" s="2" t="s">
        <v>111</v>
      </c>
      <c r="C117" s="89" t="s">
        <v>297</v>
      </c>
      <c r="D117" s="129" t="s">
        <v>298</v>
      </c>
      <c r="E117" s="19">
        <v>5341.15</v>
      </c>
      <c r="F117" s="20">
        <v>1595.05</v>
      </c>
      <c r="G117" s="21">
        <v>6936.2</v>
      </c>
      <c r="H117" s="19">
        <v>27498.5</v>
      </c>
      <c r="I117" s="20">
        <v>19716.150000000001</v>
      </c>
      <c r="J117" s="21">
        <v>47214.65</v>
      </c>
      <c r="K117" s="19">
        <v>17529.25</v>
      </c>
      <c r="L117" s="20">
        <v>10456.700000000001</v>
      </c>
      <c r="M117" s="21">
        <v>27985.95</v>
      </c>
      <c r="N117" s="19">
        <v>18411.150000000001</v>
      </c>
      <c r="O117" s="20">
        <v>5126.25</v>
      </c>
      <c r="P117" s="21">
        <v>23537.4</v>
      </c>
      <c r="Q117" s="19">
        <v>12283.75</v>
      </c>
      <c r="R117" s="20">
        <v>12825.9</v>
      </c>
      <c r="S117" s="21">
        <v>25109.65</v>
      </c>
      <c r="T117" s="19">
        <v>2009.55</v>
      </c>
      <c r="U117" s="20">
        <v>308.39999999999998</v>
      </c>
      <c r="V117" s="21">
        <v>2317.9499999999998</v>
      </c>
      <c r="W117" s="47">
        <v>83073.350000000006</v>
      </c>
      <c r="X117" s="20">
        <v>50028.45</v>
      </c>
      <c r="Y117" s="21">
        <v>133101.79999999999</v>
      </c>
    </row>
    <row r="118" spans="1:25" ht="13">
      <c r="A118" s="2" t="s">
        <v>277</v>
      </c>
      <c r="B118" s="2" t="s">
        <v>112</v>
      </c>
      <c r="C118" s="89" t="s">
        <v>297</v>
      </c>
      <c r="D118" s="129" t="s">
        <v>298</v>
      </c>
      <c r="E118" s="19">
        <v>7134.95</v>
      </c>
      <c r="F118" s="20">
        <v>3488.6</v>
      </c>
      <c r="G118" s="21">
        <v>10623.55</v>
      </c>
      <c r="H118" s="19">
        <v>15412</v>
      </c>
      <c r="I118" s="20">
        <v>8103.8</v>
      </c>
      <c r="J118" s="21">
        <v>23515.8</v>
      </c>
      <c r="K118" s="19">
        <v>16239.2</v>
      </c>
      <c r="L118" s="20">
        <v>10611.85</v>
      </c>
      <c r="M118" s="21">
        <v>26851.05</v>
      </c>
      <c r="N118" s="19">
        <v>23873.15</v>
      </c>
      <c r="O118" s="20">
        <v>7364.9</v>
      </c>
      <c r="P118" s="21">
        <v>31238.05</v>
      </c>
      <c r="Q118" s="19">
        <v>11569.2</v>
      </c>
      <c r="R118" s="20">
        <v>12029.8</v>
      </c>
      <c r="S118" s="21">
        <v>23599</v>
      </c>
      <c r="T118" s="19">
        <v>26132.45</v>
      </c>
      <c r="U118" s="20">
        <v>2303.9</v>
      </c>
      <c r="V118" s="21">
        <v>28436.35</v>
      </c>
      <c r="W118" s="47">
        <v>100360.95</v>
      </c>
      <c r="X118" s="20">
        <v>43902.85</v>
      </c>
      <c r="Y118" s="21">
        <v>144263.79999999999</v>
      </c>
    </row>
    <row r="119" spans="1:25" ht="13">
      <c r="A119" s="2" t="s">
        <v>277</v>
      </c>
      <c r="B119" s="2" t="s">
        <v>113</v>
      </c>
      <c r="C119" s="89" t="s">
        <v>297</v>
      </c>
      <c r="D119" s="129" t="s">
        <v>304</v>
      </c>
      <c r="E119" s="19">
        <v>35937.550000000003</v>
      </c>
      <c r="F119" s="20">
        <v>3594.75</v>
      </c>
      <c r="G119" s="21">
        <v>39532.300000000003</v>
      </c>
      <c r="H119" s="19">
        <v>16824.900000000001</v>
      </c>
      <c r="I119" s="20">
        <v>16783.25</v>
      </c>
      <c r="J119" s="21">
        <v>33608.15</v>
      </c>
      <c r="K119" s="19">
        <v>21443.45</v>
      </c>
      <c r="L119" s="20">
        <v>9787.75</v>
      </c>
      <c r="M119" s="21">
        <v>31231.200000000001</v>
      </c>
      <c r="N119" s="19">
        <v>34359.449999999997</v>
      </c>
      <c r="O119" s="20">
        <v>6848.25</v>
      </c>
      <c r="P119" s="21">
        <v>41207.699999999997</v>
      </c>
      <c r="Q119" s="19">
        <v>40925.25</v>
      </c>
      <c r="R119" s="20">
        <v>4791.6499999999996</v>
      </c>
      <c r="S119" s="21">
        <v>45716.9</v>
      </c>
      <c r="T119" s="19">
        <v>28644.6</v>
      </c>
      <c r="U119" s="20">
        <v>6091.15</v>
      </c>
      <c r="V119" s="21">
        <v>34735.75</v>
      </c>
      <c r="W119" s="47">
        <v>178135.2</v>
      </c>
      <c r="X119" s="20">
        <v>47896.800000000003</v>
      </c>
      <c r="Y119" s="21">
        <v>226032</v>
      </c>
    </row>
    <row r="120" spans="1:25" ht="13">
      <c r="A120" s="2" t="s">
        <v>277</v>
      </c>
      <c r="B120" s="2" t="s">
        <v>114</v>
      </c>
      <c r="C120" s="89" t="s">
        <v>297</v>
      </c>
      <c r="D120" s="129" t="s">
        <v>304</v>
      </c>
      <c r="E120" s="19">
        <v>15552.5</v>
      </c>
      <c r="F120" s="20">
        <v>8207.4</v>
      </c>
      <c r="G120" s="21">
        <v>23759.9</v>
      </c>
      <c r="H120" s="19">
        <v>13209.1</v>
      </c>
      <c r="I120" s="20">
        <v>18880.349999999999</v>
      </c>
      <c r="J120" s="21">
        <v>32089.45</v>
      </c>
      <c r="K120" s="19">
        <v>14855.25</v>
      </c>
      <c r="L120" s="20">
        <v>8769.5</v>
      </c>
      <c r="M120" s="21">
        <v>23624.75</v>
      </c>
      <c r="N120" s="19">
        <v>35540.35</v>
      </c>
      <c r="O120" s="20">
        <v>7869.55</v>
      </c>
      <c r="P120" s="21">
        <v>43409.9</v>
      </c>
      <c r="Q120" s="19">
        <v>40252.5</v>
      </c>
      <c r="R120" s="20">
        <v>6296.1</v>
      </c>
      <c r="S120" s="21">
        <v>46548.6</v>
      </c>
      <c r="T120" s="19">
        <v>35612.449999999997</v>
      </c>
      <c r="U120" s="20">
        <v>3173.65</v>
      </c>
      <c r="V120" s="21">
        <v>38786.1</v>
      </c>
      <c r="W120" s="47">
        <v>155022.15</v>
      </c>
      <c r="X120" s="20">
        <v>53196.55</v>
      </c>
      <c r="Y120" s="21">
        <v>208218.7</v>
      </c>
    </row>
    <row r="121" spans="1:25" ht="13">
      <c r="A121" s="2" t="s">
        <v>278</v>
      </c>
      <c r="B121" s="2" t="s">
        <v>115</v>
      </c>
      <c r="C121" s="89" t="s">
        <v>297</v>
      </c>
      <c r="D121" s="129" t="s">
        <v>303</v>
      </c>
      <c r="E121" s="19">
        <v>14572.1</v>
      </c>
      <c r="F121" s="20">
        <v>1028.7</v>
      </c>
      <c r="G121" s="21">
        <v>15600.8</v>
      </c>
      <c r="H121" s="19">
        <v>2197.3000000000002</v>
      </c>
      <c r="I121" s="20">
        <v>6033.45</v>
      </c>
      <c r="J121" s="21">
        <v>8230.75</v>
      </c>
      <c r="K121" s="19">
        <v>2382.8000000000002</v>
      </c>
      <c r="L121" s="20">
        <v>5403.1</v>
      </c>
      <c r="M121" s="21">
        <v>7785.9</v>
      </c>
      <c r="N121" s="19">
        <v>3578.1</v>
      </c>
      <c r="O121" s="20">
        <v>4812.3999999999996</v>
      </c>
      <c r="P121" s="21">
        <v>8390.5</v>
      </c>
      <c r="Q121" s="19">
        <v>4820.45</v>
      </c>
      <c r="R121" s="20">
        <v>1979.25</v>
      </c>
      <c r="S121" s="21">
        <v>6799.7</v>
      </c>
      <c r="T121" s="19">
        <v>5692.4</v>
      </c>
      <c r="U121" s="20">
        <v>2618.6999999999998</v>
      </c>
      <c r="V121" s="21">
        <v>8311.1</v>
      </c>
      <c r="W121" s="47">
        <v>33243.15</v>
      </c>
      <c r="X121" s="20">
        <v>21875.599999999999</v>
      </c>
      <c r="Y121" s="21">
        <v>55118.75</v>
      </c>
    </row>
    <row r="122" spans="1:25" ht="13">
      <c r="A122" s="2" t="s">
        <v>278</v>
      </c>
      <c r="B122" s="2" t="s">
        <v>116</v>
      </c>
      <c r="C122" s="89" t="s">
        <v>297</v>
      </c>
      <c r="D122" s="129" t="s">
        <v>303</v>
      </c>
      <c r="E122" s="19">
        <v>5985.65</v>
      </c>
      <c r="F122" s="20">
        <v>703</v>
      </c>
      <c r="G122" s="21">
        <v>6688.65</v>
      </c>
      <c r="H122" s="19">
        <v>2702.7</v>
      </c>
      <c r="I122" s="20">
        <v>2290.1999999999998</v>
      </c>
      <c r="J122" s="21">
        <v>4992.8999999999996</v>
      </c>
      <c r="K122" s="19">
        <v>3865</v>
      </c>
      <c r="L122" s="20">
        <v>1480.1</v>
      </c>
      <c r="M122" s="21">
        <v>5345.1</v>
      </c>
      <c r="N122" s="19">
        <v>3371.55</v>
      </c>
      <c r="O122" s="20">
        <v>911.65</v>
      </c>
      <c r="P122" s="21">
        <v>4283.2</v>
      </c>
      <c r="Q122" s="19">
        <v>3320.95</v>
      </c>
      <c r="R122" s="20">
        <v>1250.25</v>
      </c>
      <c r="S122" s="21">
        <v>4571.2</v>
      </c>
      <c r="T122" s="19">
        <v>3165.65</v>
      </c>
      <c r="U122" s="20">
        <v>476.45</v>
      </c>
      <c r="V122" s="21">
        <v>3642.1</v>
      </c>
      <c r="W122" s="47">
        <v>22411.5</v>
      </c>
      <c r="X122" s="20">
        <v>7111.65</v>
      </c>
      <c r="Y122" s="21">
        <v>29523.15</v>
      </c>
    </row>
    <row r="123" spans="1:25" ht="13">
      <c r="A123" s="2" t="s">
        <v>278</v>
      </c>
      <c r="B123" s="2" t="s">
        <v>117</v>
      </c>
      <c r="C123" s="89" t="s">
        <v>297</v>
      </c>
      <c r="D123" s="129" t="s">
        <v>303</v>
      </c>
      <c r="E123" s="19">
        <v>6492.25</v>
      </c>
      <c r="F123" s="20">
        <v>508.15</v>
      </c>
      <c r="G123" s="21">
        <v>7000.4</v>
      </c>
      <c r="H123" s="19">
        <v>2602</v>
      </c>
      <c r="I123" s="20">
        <v>1342.25</v>
      </c>
      <c r="J123" s="21">
        <v>3944.25</v>
      </c>
      <c r="K123" s="19">
        <v>2532.8000000000002</v>
      </c>
      <c r="L123" s="20">
        <v>1141.5999999999999</v>
      </c>
      <c r="M123" s="21">
        <v>3674.4</v>
      </c>
      <c r="N123" s="19">
        <v>2139</v>
      </c>
      <c r="O123" s="20">
        <v>1121.7</v>
      </c>
      <c r="P123" s="21">
        <v>3260.7</v>
      </c>
      <c r="Q123" s="19">
        <v>2761.4</v>
      </c>
      <c r="R123" s="20">
        <v>1642.55</v>
      </c>
      <c r="S123" s="21">
        <v>4403.95</v>
      </c>
      <c r="T123" s="19">
        <v>3123.35</v>
      </c>
      <c r="U123" s="20">
        <v>549.45000000000005</v>
      </c>
      <c r="V123" s="21">
        <v>3672.8</v>
      </c>
      <c r="W123" s="47">
        <v>19650.8</v>
      </c>
      <c r="X123" s="20">
        <v>6305.7</v>
      </c>
      <c r="Y123" s="21">
        <v>25956.5</v>
      </c>
    </row>
    <row r="124" spans="1:25" ht="13">
      <c r="A124" s="2" t="s">
        <v>278</v>
      </c>
      <c r="B124" s="2" t="s">
        <v>118</v>
      </c>
      <c r="C124" s="89" t="s">
        <v>297</v>
      </c>
      <c r="D124" s="129" t="s">
        <v>303</v>
      </c>
      <c r="E124" s="19">
        <v>14839.65</v>
      </c>
      <c r="F124" s="20">
        <v>1288.4000000000001</v>
      </c>
      <c r="G124" s="21">
        <v>16128.05</v>
      </c>
      <c r="H124" s="19">
        <v>1873.2</v>
      </c>
      <c r="I124" s="20">
        <v>4589.25</v>
      </c>
      <c r="J124" s="21">
        <v>6462.45</v>
      </c>
      <c r="K124" s="19">
        <v>1983.05</v>
      </c>
      <c r="L124" s="20">
        <v>6242.75</v>
      </c>
      <c r="M124" s="21">
        <v>8225.7999999999993</v>
      </c>
      <c r="N124" s="19">
        <v>2300.4</v>
      </c>
      <c r="O124" s="20">
        <v>2425.5</v>
      </c>
      <c r="P124" s="21">
        <v>4725.8999999999996</v>
      </c>
      <c r="Q124" s="19">
        <v>2047.6</v>
      </c>
      <c r="R124" s="20">
        <v>3323.55</v>
      </c>
      <c r="S124" s="21">
        <v>5371.15</v>
      </c>
      <c r="T124" s="19">
        <v>4017.5</v>
      </c>
      <c r="U124" s="20">
        <v>2802.85</v>
      </c>
      <c r="V124" s="21">
        <v>6820.35</v>
      </c>
      <c r="W124" s="47">
        <v>27061.4</v>
      </c>
      <c r="X124" s="20">
        <v>20672.3</v>
      </c>
      <c r="Y124" s="21">
        <v>47733.7</v>
      </c>
    </row>
    <row r="125" spans="1:25" ht="13">
      <c r="A125" s="2" t="s">
        <v>278</v>
      </c>
      <c r="B125" s="2" t="s">
        <v>119</v>
      </c>
      <c r="C125" s="89" t="s">
        <v>297</v>
      </c>
      <c r="D125" s="129" t="s">
        <v>303</v>
      </c>
      <c r="E125" s="19">
        <v>17927.349999999999</v>
      </c>
      <c r="F125" s="20">
        <v>633.75</v>
      </c>
      <c r="G125" s="21">
        <v>18561.099999999999</v>
      </c>
      <c r="H125" s="19">
        <v>2557.4499999999998</v>
      </c>
      <c r="I125" s="20">
        <v>5622.75</v>
      </c>
      <c r="J125" s="21">
        <v>8180.2</v>
      </c>
      <c r="K125" s="19">
        <v>2910.8</v>
      </c>
      <c r="L125" s="20">
        <v>6809.45</v>
      </c>
      <c r="M125" s="21">
        <v>9720.25</v>
      </c>
      <c r="N125" s="19">
        <v>4166.8999999999996</v>
      </c>
      <c r="O125" s="20">
        <v>3802.65</v>
      </c>
      <c r="P125" s="21">
        <v>7969.55</v>
      </c>
      <c r="Q125" s="19">
        <v>3799.95</v>
      </c>
      <c r="R125" s="20">
        <v>3349.25</v>
      </c>
      <c r="S125" s="21">
        <v>7149.2</v>
      </c>
      <c r="T125" s="19">
        <v>3416.15</v>
      </c>
      <c r="U125" s="20">
        <v>2735.45</v>
      </c>
      <c r="V125" s="21">
        <v>6151.6</v>
      </c>
      <c r="W125" s="47">
        <v>34778.6</v>
      </c>
      <c r="X125" s="20">
        <v>22953.3</v>
      </c>
      <c r="Y125" s="21">
        <v>57731.9</v>
      </c>
    </row>
    <row r="126" spans="1:25" ht="13">
      <c r="A126" s="2" t="s">
        <v>278</v>
      </c>
      <c r="B126" s="2" t="s">
        <v>120</v>
      </c>
      <c r="C126" s="89" t="s">
        <v>297</v>
      </c>
      <c r="D126" s="129" t="s">
        <v>303</v>
      </c>
      <c r="E126" s="19">
        <v>10510.55</v>
      </c>
      <c r="F126" s="20">
        <v>797.9</v>
      </c>
      <c r="G126" s="21">
        <v>11308.45</v>
      </c>
      <c r="H126" s="19">
        <v>2801.65</v>
      </c>
      <c r="I126" s="20">
        <v>5410.1</v>
      </c>
      <c r="J126" s="21">
        <v>8211.75</v>
      </c>
      <c r="K126" s="19">
        <v>2927.45</v>
      </c>
      <c r="L126" s="20">
        <v>6331.25</v>
      </c>
      <c r="M126" s="21">
        <v>9258.7000000000007</v>
      </c>
      <c r="N126" s="19">
        <v>2325.25</v>
      </c>
      <c r="O126" s="20">
        <v>5173.75</v>
      </c>
      <c r="P126" s="21">
        <v>7499</v>
      </c>
      <c r="Q126" s="19">
        <v>3964.6</v>
      </c>
      <c r="R126" s="20">
        <v>3582.2</v>
      </c>
      <c r="S126" s="21">
        <v>7546.8</v>
      </c>
      <c r="T126" s="19">
        <v>4990.45</v>
      </c>
      <c r="U126" s="20">
        <v>4234.6000000000004</v>
      </c>
      <c r="V126" s="21">
        <v>9225.0499999999993</v>
      </c>
      <c r="W126" s="47">
        <v>27519.95</v>
      </c>
      <c r="X126" s="20">
        <v>25529.8</v>
      </c>
      <c r="Y126" s="21">
        <v>53049.75</v>
      </c>
    </row>
    <row r="127" spans="1:25" ht="13">
      <c r="A127" s="2" t="s">
        <v>278</v>
      </c>
      <c r="B127" s="2" t="s">
        <v>121</v>
      </c>
      <c r="C127" s="89" t="s">
        <v>297</v>
      </c>
      <c r="D127" s="129" t="s">
        <v>303</v>
      </c>
      <c r="E127" s="19">
        <v>1591.78</v>
      </c>
      <c r="F127" s="20">
        <v>59.59</v>
      </c>
      <c r="G127" s="21">
        <v>1651.37</v>
      </c>
      <c r="H127" s="19">
        <v>1849.38</v>
      </c>
      <c r="I127" s="20">
        <v>12.8</v>
      </c>
      <c r="J127" s="21">
        <v>1862.18</v>
      </c>
      <c r="K127" s="19">
        <v>1947.44</v>
      </c>
      <c r="L127" s="20">
        <v>1.63</v>
      </c>
      <c r="M127" s="21">
        <v>1949.07</v>
      </c>
      <c r="N127" s="19">
        <v>1726.42</v>
      </c>
      <c r="O127" s="20">
        <v>10.9</v>
      </c>
      <c r="P127" s="21">
        <v>1737.32</v>
      </c>
      <c r="Q127" s="19">
        <v>1347.42</v>
      </c>
      <c r="R127" s="20">
        <v>8.99</v>
      </c>
      <c r="S127" s="21">
        <v>1356.41</v>
      </c>
      <c r="T127" s="19">
        <v>2036.74</v>
      </c>
      <c r="U127" s="20">
        <v>27.98</v>
      </c>
      <c r="V127" s="21">
        <v>2064.7199999999998</v>
      </c>
      <c r="W127" s="47">
        <v>10499.18</v>
      </c>
      <c r="X127" s="20">
        <v>121.89</v>
      </c>
      <c r="Y127" s="21">
        <v>10621.07</v>
      </c>
    </row>
    <row r="128" spans="1:25" ht="13">
      <c r="A128" s="2" t="s">
        <v>278</v>
      </c>
      <c r="B128" s="2" t="s">
        <v>122</v>
      </c>
      <c r="C128" s="89" t="s">
        <v>297</v>
      </c>
      <c r="D128" s="129" t="s">
        <v>303</v>
      </c>
      <c r="E128" s="19">
        <v>4104.8</v>
      </c>
      <c r="F128" s="20">
        <v>193.69</v>
      </c>
      <c r="G128" s="21">
        <v>4298.49</v>
      </c>
      <c r="H128" s="19">
        <v>3921.07</v>
      </c>
      <c r="I128" s="20">
        <v>314.5</v>
      </c>
      <c r="J128" s="21">
        <v>4235.57</v>
      </c>
      <c r="K128" s="19">
        <v>4532.54</v>
      </c>
      <c r="L128" s="20">
        <v>186.19</v>
      </c>
      <c r="M128" s="21">
        <v>4718.7299999999996</v>
      </c>
      <c r="N128" s="19">
        <v>4858.45</v>
      </c>
      <c r="O128" s="20">
        <v>230.8</v>
      </c>
      <c r="P128" s="21">
        <v>5089.25</v>
      </c>
      <c r="Q128" s="19">
        <v>4060.3</v>
      </c>
      <c r="R128" s="20">
        <v>189.76</v>
      </c>
      <c r="S128" s="21">
        <v>4250.0600000000004</v>
      </c>
      <c r="T128" s="19">
        <v>4505.3999999999996</v>
      </c>
      <c r="U128" s="20">
        <v>170.06</v>
      </c>
      <c r="V128" s="21">
        <v>4675.46</v>
      </c>
      <c r="W128" s="47">
        <v>25982.560000000001</v>
      </c>
      <c r="X128" s="20">
        <v>1285</v>
      </c>
      <c r="Y128" s="21">
        <v>27267.56</v>
      </c>
    </row>
    <row r="129" spans="1:25" ht="13">
      <c r="A129" s="2" t="s">
        <v>278</v>
      </c>
      <c r="B129" s="2" t="s">
        <v>123</v>
      </c>
      <c r="C129" s="89" t="s">
        <v>297</v>
      </c>
      <c r="D129" s="129" t="s">
        <v>303</v>
      </c>
      <c r="E129" s="19">
        <v>654.52</v>
      </c>
      <c r="F129" s="20">
        <v>346.15</v>
      </c>
      <c r="G129" s="21">
        <v>1000.67</v>
      </c>
      <c r="H129" s="19">
        <v>415.18</v>
      </c>
      <c r="I129" s="20">
        <v>97.25</v>
      </c>
      <c r="J129" s="21">
        <v>512.42999999999995</v>
      </c>
      <c r="K129" s="19">
        <v>652.05999999999995</v>
      </c>
      <c r="L129" s="20">
        <v>199.89</v>
      </c>
      <c r="M129" s="21">
        <v>851.95</v>
      </c>
      <c r="N129" s="19">
        <v>1112.45</v>
      </c>
      <c r="O129" s="20">
        <v>424</v>
      </c>
      <c r="P129" s="21">
        <v>1536.45</v>
      </c>
      <c r="Q129" s="19">
        <v>568.61</v>
      </c>
      <c r="R129" s="20">
        <v>103.52</v>
      </c>
      <c r="S129" s="21">
        <v>672.13</v>
      </c>
      <c r="T129" s="19">
        <v>1172.93</v>
      </c>
      <c r="U129" s="20">
        <v>283.10000000000002</v>
      </c>
      <c r="V129" s="21">
        <v>1456.03</v>
      </c>
      <c r="W129" s="47">
        <v>4575.75</v>
      </c>
      <c r="X129" s="20">
        <v>1453.91</v>
      </c>
      <c r="Y129" s="21">
        <v>6029.66</v>
      </c>
    </row>
    <row r="130" spans="1:25" ht="13">
      <c r="A130" s="2" t="s">
        <v>278</v>
      </c>
      <c r="B130" s="2" t="s">
        <v>124</v>
      </c>
      <c r="C130" s="89" t="s">
        <v>297</v>
      </c>
      <c r="D130" s="129" t="s">
        <v>303</v>
      </c>
      <c r="E130" s="19">
        <v>1422.9</v>
      </c>
      <c r="F130" s="20">
        <v>396.26</v>
      </c>
      <c r="G130" s="21">
        <v>1819.16</v>
      </c>
      <c r="H130" s="19">
        <v>2460.08</v>
      </c>
      <c r="I130" s="20">
        <v>889.22</v>
      </c>
      <c r="J130" s="21">
        <v>3349.3</v>
      </c>
      <c r="K130" s="19">
        <v>2315.96</v>
      </c>
      <c r="L130" s="20">
        <v>618.97</v>
      </c>
      <c r="M130" s="21">
        <v>2934.93</v>
      </c>
      <c r="N130" s="19">
        <v>1892.98</v>
      </c>
      <c r="O130" s="20">
        <v>859.39</v>
      </c>
      <c r="P130" s="21">
        <v>2752.37</v>
      </c>
      <c r="Q130" s="19">
        <v>2027.57</v>
      </c>
      <c r="R130" s="20">
        <v>938.53</v>
      </c>
      <c r="S130" s="21">
        <v>2966.1</v>
      </c>
      <c r="T130" s="19">
        <v>3109.21</v>
      </c>
      <c r="U130" s="20">
        <v>671.86</v>
      </c>
      <c r="V130" s="21">
        <v>3781.07</v>
      </c>
      <c r="W130" s="47">
        <v>13228.7</v>
      </c>
      <c r="X130" s="20">
        <v>4374.2299999999996</v>
      </c>
      <c r="Y130" s="21">
        <v>17602.93</v>
      </c>
    </row>
    <row r="131" spans="1:25" ht="13">
      <c r="A131" s="2" t="s">
        <v>279</v>
      </c>
      <c r="B131" s="2" t="s">
        <v>125</v>
      </c>
      <c r="C131" s="89" t="s">
        <v>297</v>
      </c>
      <c r="D131" s="129" t="s">
        <v>303</v>
      </c>
      <c r="E131" s="19">
        <v>1769.65</v>
      </c>
      <c r="F131" s="20">
        <v>1027.0899999999999</v>
      </c>
      <c r="G131" s="21">
        <v>2796.74</v>
      </c>
      <c r="H131" s="19">
        <v>2801.12</v>
      </c>
      <c r="I131" s="20">
        <v>1600.84</v>
      </c>
      <c r="J131" s="21">
        <v>4401.96</v>
      </c>
      <c r="K131" s="19">
        <v>3066.49</v>
      </c>
      <c r="L131" s="20">
        <v>1116.6400000000001</v>
      </c>
      <c r="M131" s="21">
        <v>4183.13</v>
      </c>
      <c r="N131" s="19">
        <v>2977.58</v>
      </c>
      <c r="O131" s="20">
        <v>2045.03</v>
      </c>
      <c r="P131" s="21">
        <v>5022.6099999999997</v>
      </c>
      <c r="Q131" s="19">
        <v>3109.22</v>
      </c>
      <c r="R131" s="20">
        <v>1200.1099999999999</v>
      </c>
      <c r="S131" s="21">
        <v>4309.33</v>
      </c>
      <c r="T131" s="19">
        <v>3431.2</v>
      </c>
      <c r="U131" s="20">
        <v>764.54</v>
      </c>
      <c r="V131" s="21">
        <v>4195.74</v>
      </c>
      <c r="W131" s="47">
        <v>17155.259999999998</v>
      </c>
      <c r="X131" s="20">
        <v>7754.25</v>
      </c>
      <c r="Y131" s="21">
        <v>24909.51</v>
      </c>
    </row>
    <row r="132" spans="1:25" ht="13">
      <c r="A132" s="2" t="s">
        <v>280</v>
      </c>
      <c r="B132" s="2" t="s">
        <v>136</v>
      </c>
      <c r="C132" s="89" t="s">
        <v>297</v>
      </c>
      <c r="D132" s="129" t="s">
        <v>302</v>
      </c>
      <c r="E132" s="19">
        <v>6528.5</v>
      </c>
      <c r="F132" s="20">
        <v>2960.75</v>
      </c>
      <c r="G132" s="21">
        <v>9489.25</v>
      </c>
      <c r="H132" s="19">
        <v>4560</v>
      </c>
      <c r="I132" s="20">
        <v>3805.55</v>
      </c>
      <c r="J132" s="21">
        <v>8365.5499999999993</v>
      </c>
      <c r="K132" s="19">
        <v>4989.6499999999996</v>
      </c>
      <c r="L132" s="20">
        <v>3979.8</v>
      </c>
      <c r="M132" s="21">
        <v>8969.4500000000007</v>
      </c>
      <c r="N132" s="19">
        <v>6595.43</v>
      </c>
      <c r="O132" s="20">
        <v>4147.53</v>
      </c>
      <c r="P132" s="21">
        <v>10742.96</v>
      </c>
      <c r="Q132" s="19">
        <v>2404.5500000000002</v>
      </c>
      <c r="R132" s="20">
        <v>4483.8</v>
      </c>
      <c r="S132" s="21">
        <v>6888.35</v>
      </c>
      <c r="T132" s="19">
        <v>0</v>
      </c>
      <c r="U132" s="20">
        <v>0</v>
      </c>
      <c r="V132" s="21">
        <v>0</v>
      </c>
      <c r="W132" s="47">
        <v>25078.13</v>
      </c>
      <c r="X132" s="20">
        <v>19377.43</v>
      </c>
      <c r="Y132" s="21">
        <v>44455.56</v>
      </c>
    </row>
    <row r="133" spans="1:25" ht="13">
      <c r="A133" s="2" t="s">
        <v>280</v>
      </c>
      <c r="B133" s="2" t="s">
        <v>137</v>
      </c>
      <c r="C133" s="89" t="s">
        <v>297</v>
      </c>
      <c r="D133" s="129" t="s">
        <v>302</v>
      </c>
      <c r="E133" s="19">
        <v>0</v>
      </c>
      <c r="F133" s="20">
        <v>0</v>
      </c>
      <c r="G133" s="21">
        <v>0</v>
      </c>
      <c r="H133" s="19">
        <v>0</v>
      </c>
      <c r="I133" s="20">
        <v>0</v>
      </c>
      <c r="J133" s="21">
        <v>0</v>
      </c>
      <c r="K133" s="19">
        <v>0</v>
      </c>
      <c r="L133" s="20">
        <v>0</v>
      </c>
      <c r="M133" s="21">
        <v>0</v>
      </c>
      <c r="N133" s="19">
        <v>0</v>
      </c>
      <c r="O133" s="20">
        <v>0</v>
      </c>
      <c r="P133" s="21">
        <v>0</v>
      </c>
      <c r="Q133" s="19">
        <v>0</v>
      </c>
      <c r="R133" s="20">
        <v>0</v>
      </c>
      <c r="S133" s="21">
        <v>0</v>
      </c>
      <c r="T133" s="19">
        <v>0</v>
      </c>
      <c r="U133" s="20">
        <v>0</v>
      </c>
      <c r="V133" s="21">
        <v>0</v>
      </c>
      <c r="W133" s="47">
        <v>0</v>
      </c>
      <c r="X133" s="20">
        <v>0</v>
      </c>
      <c r="Y133" s="21">
        <v>0</v>
      </c>
    </row>
    <row r="134" spans="1:25" ht="13">
      <c r="A134" s="2" t="s">
        <v>280</v>
      </c>
      <c r="B134" s="2" t="s">
        <v>138</v>
      </c>
      <c r="C134" s="89" t="s">
        <v>297</v>
      </c>
      <c r="D134" s="129" t="s">
        <v>298</v>
      </c>
      <c r="E134" s="19">
        <v>0</v>
      </c>
      <c r="F134" s="20">
        <v>0</v>
      </c>
      <c r="G134" s="21">
        <v>0</v>
      </c>
      <c r="H134" s="19">
        <v>0</v>
      </c>
      <c r="I134" s="20">
        <v>0</v>
      </c>
      <c r="J134" s="21">
        <v>0</v>
      </c>
      <c r="K134" s="19">
        <v>0</v>
      </c>
      <c r="L134" s="20">
        <v>0</v>
      </c>
      <c r="M134" s="21">
        <v>0</v>
      </c>
      <c r="N134" s="19">
        <v>0</v>
      </c>
      <c r="O134" s="20">
        <v>0</v>
      </c>
      <c r="P134" s="21">
        <v>0</v>
      </c>
      <c r="Q134" s="19">
        <v>0</v>
      </c>
      <c r="R134" s="20">
        <v>0</v>
      </c>
      <c r="S134" s="21">
        <v>0</v>
      </c>
      <c r="T134" s="19">
        <v>0</v>
      </c>
      <c r="U134" s="20">
        <v>0</v>
      </c>
      <c r="V134" s="21">
        <v>0</v>
      </c>
      <c r="W134" s="47">
        <v>0</v>
      </c>
      <c r="X134" s="20">
        <v>0</v>
      </c>
      <c r="Y134" s="21">
        <v>0</v>
      </c>
    </row>
    <row r="135" spans="1:25" ht="13">
      <c r="A135" s="2" t="s">
        <v>280</v>
      </c>
      <c r="B135" s="2" t="s">
        <v>139</v>
      </c>
      <c r="C135" s="89" t="s">
        <v>297</v>
      </c>
      <c r="D135" s="129" t="s">
        <v>298</v>
      </c>
      <c r="E135" s="19">
        <v>0</v>
      </c>
      <c r="F135" s="20">
        <v>0</v>
      </c>
      <c r="G135" s="21">
        <v>0</v>
      </c>
      <c r="H135" s="19">
        <v>0</v>
      </c>
      <c r="I135" s="20">
        <v>0</v>
      </c>
      <c r="J135" s="21">
        <v>0</v>
      </c>
      <c r="K135" s="19">
        <v>0</v>
      </c>
      <c r="L135" s="20">
        <v>0</v>
      </c>
      <c r="M135" s="21">
        <v>0</v>
      </c>
      <c r="N135" s="19">
        <v>0</v>
      </c>
      <c r="O135" s="20">
        <v>0</v>
      </c>
      <c r="P135" s="21">
        <v>0</v>
      </c>
      <c r="Q135" s="19">
        <v>0</v>
      </c>
      <c r="R135" s="20">
        <v>0</v>
      </c>
      <c r="S135" s="21">
        <v>0</v>
      </c>
      <c r="T135" s="19">
        <v>0</v>
      </c>
      <c r="U135" s="20">
        <v>0</v>
      </c>
      <c r="V135" s="21">
        <v>0</v>
      </c>
      <c r="W135" s="47">
        <v>0</v>
      </c>
      <c r="X135" s="20">
        <v>0</v>
      </c>
      <c r="Y135" s="21">
        <v>0</v>
      </c>
    </row>
    <row r="136" spans="1:25" ht="13">
      <c r="A136" s="2" t="s">
        <v>280</v>
      </c>
      <c r="B136" s="2" t="s">
        <v>140</v>
      </c>
      <c r="C136" s="89" t="s">
        <v>297</v>
      </c>
      <c r="D136" s="129" t="s">
        <v>303</v>
      </c>
      <c r="E136" s="19">
        <v>0</v>
      </c>
      <c r="F136" s="20">
        <v>0</v>
      </c>
      <c r="G136" s="21">
        <v>0</v>
      </c>
      <c r="H136" s="19">
        <v>0</v>
      </c>
      <c r="I136" s="20">
        <v>0</v>
      </c>
      <c r="J136" s="21">
        <v>0</v>
      </c>
      <c r="K136" s="19">
        <v>0</v>
      </c>
      <c r="L136" s="20">
        <v>0</v>
      </c>
      <c r="M136" s="21">
        <v>0</v>
      </c>
      <c r="N136" s="19">
        <v>0</v>
      </c>
      <c r="O136" s="20">
        <v>0</v>
      </c>
      <c r="P136" s="21">
        <v>0</v>
      </c>
      <c r="Q136" s="19">
        <v>1089.5</v>
      </c>
      <c r="R136" s="20">
        <v>89.43</v>
      </c>
      <c r="S136" s="21">
        <v>1178.93</v>
      </c>
      <c r="T136" s="19">
        <v>8722.33</v>
      </c>
      <c r="U136" s="20">
        <v>982.95</v>
      </c>
      <c r="V136" s="21">
        <v>9705.2800000000007</v>
      </c>
      <c r="W136" s="47">
        <v>9811.83</v>
      </c>
      <c r="X136" s="20">
        <v>1072.3800000000001</v>
      </c>
      <c r="Y136" s="21">
        <v>10884.21</v>
      </c>
    </row>
    <row r="137" spans="1:25" ht="13">
      <c r="A137" s="2" t="s">
        <v>280</v>
      </c>
      <c r="B137" s="2" t="s">
        <v>141</v>
      </c>
      <c r="C137" s="89" t="s">
        <v>297</v>
      </c>
      <c r="D137" s="129" t="s">
        <v>303</v>
      </c>
      <c r="E137" s="19">
        <v>0</v>
      </c>
      <c r="F137" s="20">
        <v>0</v>
      </c>
      <c r="G137" s="21">
        <v>0</v>
      </c>
      <c r="H137" s="19">
        <v>0</v>
      </c>
      <c r="I137" s="20">
        <v>0</v>
      </c>
      <c r="J137" s="21">
        <v>0</v>
      </c>
      <c r="K137" s="19">
        <v>0</v>
      </c>
      <c r="L137" s="20">
        <v>0</v>
      </c>
      <c r="M137" s="21">
        <v>0</v>
      </c>
      <c r="N137" s="19">
        <v>722.35</v>
      </c>
      <c r="O137" s="20">
        <v>0</v>
      </c>
      <c r="P137" s="21">
        <v>722.35</v>
      </c>
      <c r="Q137" s="19">
        <v>2658.9</v>
      </c>
      <c r="R137" s="20">
        <v>1509.45</v>
      </c>
      <c r="S137" s="21">
        <v>4168.3500000000004</v>
      </c>
      <c r="T137" s="19">
        <v>6832.43</v>
      </c>
      <c r="U137" s="20">
        <v>779.55</v>
      </c>
      <c r="V137" s="21">
        <v>7611.98</v>
      </c>
      <c r="W137" s="47">
        <v>10213.68</v>
      </c>
      <c r="X137" s="20">
        <v>2289</v>
      </c>
      <c r="Y137" s="21">
        <v>12502.68</v>
      </c>
    </row>
    <row r="138" spans="1:25" ht="13">
      <c r="A138" s="2" t="s">
        <v>280</v>
      </c>
      <c r="B138" s="2" t="s">
        <v>142</v>
      </c>
      <c r="C138" s="89" t="s">
        <v>297</v>
      </c>
      <c r="D138" s="129" t="s">
        <v>303</v>
      </c>
      <c r="E138" s="19">
        <v>25133.85</v>
      </c>
      <c r="F138" s="20">
        <v>269.2</v>
      </c>
      <c r="G138" s="21">
        <v>25403.05</v>
      </c>
      <c r="H138" s="19">
        <v>6263.98</v>
      </c>
      <c r="I138" s="20">
        <v>1486.28</v>
      </c>
      <c r="J138" s="21">
        <v>7750.26</v>
      </c>
      <c r="K138" s="19">
        <v>6968.13</v>
      </c>
      <c r="L138" s="20">
        <v>3887.28</v>
      </c>
      <c r="M138" s="21">
        <v>10855.41</v>
      </c>
      <c r="N138" s="19">
        <v>6568.23</v>
      </c>
      <c r="O138" s="20">
        <v>1838.95</v>
      </c>
      <c r="P138" s="21">
        <v>8407.18</v>
      </c>
      <c r="Q138" s="19">
        <v>6213.9</v>
      </c>
      <c r="R138" s="20">
        <v>1149.83</v>
      </c>
      <c r="S138" s="21">
        <v>7363.73</v>
      </c>
      <c r="T138" s="19">
        <v>10734.08</v>
      </c>
      <c r="U138" s="20">
        <v>788.38</v>
      </c>
      <c r="V138" s="21">
        <v>11522.46</v>
      </c>
      <c r="W138" s="47">
        <v>61882.17</v>
      </c>
      <c r="X138" s="20">
        <v>9419.92</v>
      </c>
      <c r="Y138" s="21">
        <v>71302.09</v>
      </c>
    </row>
    <row r="139" spans="1:25" ht="13">
      <c r="A139" s="2" t="s">
        <v>280</v>
      </c>
      <c r="B139" s="2" t="s">
        <v>143</v>
      </c>
      <c r="C139" s="89" t="s">
        <v>297</v>
      </c>
      <c r="D139" s="129" t="s">
        <v>303</v>
      </c>
      <c r="E139" s="19">
        <v>25817.83</v>
      </c>
      <c r="F139" s="20">
        <v>207.38</v>
      </c>
      <c r="G139" s="21">
        <v>26025.21</v>
      </c>
      <c r="H139" s="19">
        <v>9368.23</v>
      </c>
      <c r="I139" s="20">
        <v>1000.2</v>
      </c>
      <c r="J139" s="21">
        <v>10368.43</v>
      </c>
      <c r="K139" s="19">
        <v>8702.83</v>
      </c>
      <c r="L139" s="20">
        <v>2691.38</v>
      </c>
      <c r="M139" s="21">
        <v>11394.21</v>
      </c>
      <c r="N139" s="19">
        <v>8751.0300000000007</v>
      </c>
      <c r="O139" s="20">
        <v>1268.0999999999999</v>
      </c>
      <c r="P139" s="21">
        <v>10019.129999999999</v>
      </c>
      <c r="Q139" s="19">
        <v>7555.13</v>
      </c>
      <c r="R139" s="20">
        <v>920.88</v>
      </c>
      <c r="S139" s="21">
        <v>8476.01</v>
      </c>
      <c r="T139" s="19">
        <v>12142.85</v>
      </c>
      <c r="U139" s="20">
        <v>658.03</v>
      </c>
      <c r="V139" s="21">
        <v>12800.88</v>
      </c>
      <c r="W139" s="47">
        <v>72337.899999999994</v>
      </c>
      <c r="X139" s="20">
        <v>6745.97</v>
      </c>
      <c r="Y139" s="21">
        <v>79083.87</v>
      </c>
    </row>
    <row r="140" spans="1:25" ht="13">
      <c r="A140" s="2" t="s">
        <v>281</v>
      </c>
      <c r="B140" s="2" t="s">
        <v>144</v>
      </c>
      <c r="C140" s="89" t="s">
        <v>297</v>
      </c>
      <c r="D140" s="129" t="s">
        <v>298</v>
      </c>
      <c r="E140" s="19">
        <v>3.26</v>
      </c>
      <c r="F140" s="20">
        <v>7578.12</v>
      </c>
      <c r="G140" s="21">
        <v>7581.38</v>
      </c>
      <c r="H140" s="19">
        <v>3.43</v>
      </c>
      <c r="I140" s="20">
        <v>342.43</v>
      </c>
      <c r="J140" s="21">
        <v>345.86</v>
      </c>
      <c r="K140" s="19">
        <v>256.2</v>
      </c>
      <c r="L140" s="20">
        <v>276.55</v>
      </c>
      <c r="M140" s="21">
        <v>532.75</v>
      </c>
      <c r="N140" s="19">
        <v>55.34</v>
      </c>
      <c r="O140" s="20">
        <v>239.38</v>
      </c>
      <c r="P140" s="21">
        <v>294.72000000000003</v>
      </c>
      <c r="Q140" s="19">
        <v>115.97</v>
      </c>
      <c r="R140" s="20">
        <v>205.97</v>
      </c>
      <c r="S140" s="21">
        <v>321.94</v>
      </c>
      <c r="T140" s="19">
        <v>35.93</v>
      </c>
      <c r="U140" s="20">
        <v>72.17</v>
      </c>
      <c r="V140" s="21">
        <v>108.1</v>
      </c>
      <c r="W140" s="47">
        <v>470.13</v>
      </c>
      <c r="X140" s="20">
        <v>8714.6200000000008</v>
      </c>
      <c r="Y140" s="21">
        <v>9184.75</v>
      </c>
    </row>
    <row r="141" spans="1:25" ht="13">
      <c r="A141" s="2" t="s">
        <v>282</v>
      </c>
      <c r="B141" s="2" t="s">
        <v>145</v>
      </c>
      <c r="C141" s="89" t="s">
        <v>297</v>
      </c>
      <c r="D141" s="129" t="s">
        <v>302</v>
      </c>
      <c r="E141" s="19">
        <v>0</v>
      </c>
      <c r="F141" s="20">
        <v>0</v>
      </c>
      <c r="G141" s="21">
        <v>0</v>
      </c>
      <c r="H141" s="19">
        <v>0</v>
      </c>
      <c r="I141" s="20">
        <v>0</v>
      </c>
      <c r="J141" s="21">
        <v>0</v>
      </c>
      <c r="K141" s="19">
        <v>0</v>
      </c>
      <c r="L141" s="20">
        <v>0</v>
      </c>
      <c r="M141" s="21">
        <v>0</v>
      </c>
      <c r="N141" s="19">
        <v>0</v>
      </c>
      <c r="O141" s="20">
        <v>0</v>
      </c>
      <c r="P141" s="21">
        <v>0</v>
      </c>
      <c r="Q141" s="19">
        <v>0.09</v>
      </c>
      <c r="R141" s="20">
        <v>0.18</v>
      </c>
      <c r="S141" s="21">
        <v>0.27</v>
      </c>
      <c r="T141" s="19">
        <v>0</v>
      </c>
      <c r="U141" s="20">
        <v>0.18</v>
      </c>
      <c r="V141" s="21">
        <v>0.18</v>
      </c>
      <c r="W141" s="47">
        <v>0.09</v>
      </c>
      <c r="X141" s="20">
        <v>0.36</v>
      </c>
      <c r="Y141" s="21">
        <v>0.45</v>
      </c>
    </row>
    <row r="142" spans="1:25" ht="13">
      <c r="A142" s="2" t="s">
        <v>282</v>
      </c>
      <c r="B142" s="2" t="s">
        <v>146</v>
      </c>
      <c r="C142" s="89" t="s">
        <v>297</v>
      </c>
      <c r="D142" s="129" t="s">
        <v>302</v>
      </c>
      <c r="E142" s="19">
        <v>0</v>
      </c>
      <c r="F142" s="20">
        <v>0</v>
      </c>
      <c r="G142" s="21">
        <v>0</v>
      </c>
      <c r="H142" s="19">
        <v>0</v>
      </c>
      <c r="I142" s="20">
        <v>0</v>
      </c>
      <c r="J142" s="21">
        <v>0</v>
      </c>
      <c r="K142" s="19">
        <v>0</v>
      </c>
      <c r="L142" s="20">
        <v>0</v>
      </c>
      <c r="M142" s="21">
        <v>0</v>
      </c>
      <c r="N142" s="19">
        <v>0</v>
      </c>
      <c r="O142" s="20">
        <v>0</v>
      </c>
      <c r="P142" s="21">
        <v>0</v>
      </c>
      <c r="Q142" s="19">
        <v>0</v>
      </c>
      <c r="R142" s="20">
        <v>0</v>
      </c>
      <c r="S142" s="21">
        <v>0</v>
      </c>
      <c r="T142" s="19">
        <v>0</v>
      </c>
      <c r="U142" s="20">
        <v>0</v>
      </c>
      <c r="V142" s="21">
        <v>0</v>
      </c>
      <c r="W142" s="47">
        <v>0</v>
      </c>
      <c r="X142" s="20">
        <v>0</v>
      </c>
      <c r="Y142" s="21">
        <v>0</v>
      </c>
    </row>
    <row r="143" spans="1:25" ht="13">
      <c r="A143" s="2" t="s">
        <v>282</v>
      </c>
      <c r="B143" s="2" t="s">
        <v>147</v>
      </c>
      <c r="C143" s="89" t="s">
        <v>297</v>
      </c>
      <c r="D143" s="129" t="s">
        <v>302</v>
      </c>
      <c r="E143" s="19">
        <v>0</v>
      </c>
      <c r="F143" s="20">
        <v>0</v>
      </c>
      <c r="G143" s="21">
        <v>0</v>
      </c>
      <c r="H143" s="19">
        <v>0</v>
      </c>
      <c r="I143" s="20">
        <v>0</v>
      </c>
      <c r="J143" s="21">
        <v>0</v>
      </c>
      <c r="K143" s="19">
        <v>0</v>
      </c>
      <c r="L143" s="20">
        <v>0</v>
      </c>
      <c r="M143" s="21">
        <v>0</v>
      </c>
      <c r="N143" s="19">
        <v>0</v>
      </c>
      <c r="O143" s="20">
        <v>0</v>
      </c>
      <c r="P143" s="21">
        <v>0</v>
      </c>
      <c r="Q143" s="19">
        <v>0</v>
      </c>
      <c r="R143" s="20">
        <v>0</v>
      </c>
      <c r="S143" s="21">
        <v>0</v>
      </c>
      <c r="T143" s="19">
        <v>0.18</v>
      </c>
      <c r="U143" s="20">
        <v>0</v>
      </c>
      <c r="V143" s="21">
        <v>0.18</v>
      </c>
      <c r="W143" s="47">
        <v>0.18</v>
      </c>
      <c r="X143" s="20">
        <v>0</v>
      </c>
      <c r="Y143" s="21">
        <v>0.18</v>
      </c>
    </row>
    <row r="144" spans="1:25" ht="13">
      <c r="A144" s="2" t="s">
        <v>282</v>
      </c>
      <c r="B144" s="2" t="s">
        <v>317</v>
      </c>
      <c r="C144" s="89" t="s">
        <v>297</v>
      </c>
      <c r="D144" s="129" t="s">
        <v>302</v>
      </c>
      <c r="E144" s="19">
        <v>33361</v>
      </c>
      <c r="F144" s="20">
        <v>2100.35</v>
      </c>
      <c r="G144" s="21">
        <v>35461.35</v>
      </c>
      <c r="H144" s="19">
        <v>16892.7</v>
      </c>
      <c r="I144" s="20">
        <v>4580.2</v>
      </c>
      <c r="J144" s="21">
        <v>21472.9</v>
      </c>
      <c r="K144" s="19">
        <v>5781.75</v>
      </c>
      <c r="L144" s="20">
        <v>4358.8999999999996</v>
      </c>
      <c r="M144" s="21">
        <v>10140.65</v>
      </c>
      <c r="N144" s="19">
        <v>11255.8</v>
      </c>
      <c r="O144" s="20">
        <v>4891.5</v>
      </c>
      <c r="P144" s="21">
        <v>16147.3</v>
      </c>
      <c r="Q144" s="19">
        <v>8083.95</v>
      </c>
      <c r="R144" s="20">
        <v>4859.1000000000004</v>
      </c>
      <c r="S144" s="21">
        <v>12943.05</v>
      </c>
      <c r="T144" s="19">
        <v>11031.5</v>
      </c>
      <c r="U144" s="20">
        <v>2960.05</v>
      </c>
      <c r="V144" s="21">
        <v>13991.55</v>
      </c>
      <c r="W144" s="47">
        <v>86406.7</v>
      </c>
      <c r="X144" s="20">
        <v>23750.1</v>
      </c>
      <c r="Y144" s="21">
        <v>110156.8</v>
      </c>
    </row>
    <row r="145" spans="1:25" ht="13">
      <c r="A145" s="2" t="s">
        <v>282</v>
      </c>
      <c r="B145" s="2" t="s">
        <v>318</v>
      </c>
      <c r="C145" s="89" t="s">
        <v>297</v>
      </c>
      <c r="D145" s="129" t="s">
        <v>302</v>
      </c>
      <c r="E145" s="19">
        <v>58607.7</v>
      </c>
      <c r="F145" s="20">
        <v>1770.55</v>
      </c>
      <c r="G145" s="21">
        <v>60378.25</v>
      </c>
      <c r="H145" s="19">
        <v>44882.2</v>
      </c>
      <c r="I145" s="20">
        <v>3103.7</v>
      </c>
      <c r="J145" s="21">
        <v>47985.9</v>
      </c>
      <c r="K145" s="19">
        <v>17294.400000000001</v>
      </c>
      <c r="L145" s="20">
        <v>4695.1000000000004</v>
      </c>
      <c r="M145" s="21">
        <v>21989.5</v>
      </c>
      <c r="N145" s="19">
        <v>18979.099999999999</v>
      </c>
      <c r="O145" s="20">
        <v>3516.25</v>
      </c>
      <c r="P145" s="21">
        <v>22495.35</v>
      </c>
      <c r="Q145" s="19">
        <v>6921.9</v>
      </c>
      <c r="R145" s="20">
        <v>4437.45</v>
      </c>
      <c r="S145" s="21">
        <v>11359.35</v>
      </c>
      <c r="T145" s="19">
        <v>18724</v>
      </c>
      <c r="U145" s="20">
        <v>2733.1</v>
      </c>
      <c r="V145" s="21">
        <v>21457.1</v>
      </c>
      <c r="W145" s="47">
        <v>165409.29999999999</v>
      </c>
      <c r="X145" s="20">
        <v>20256.150000000001</v>
      </c>
      <c r="Y145" s="21">
        <v>185665.45</v>
      </c>
    </row>
    <row r="146" spans="1:25" ht="13">
      <c r="A146" s="2" t="s">
        <v>282</v>
      </c>
      <c r="B146" s="2" t="s">
        <v>319</v>
      </c>
      <c r="C146" s="89" t="s">
        <v>297</v>
      </c>
      <c r="D146" s="129" t="s">
        <v>302</v>
      </c>
      <c r="E146" s="19">
        <v>51757.45</v>
      </c>
      <c r="F146" s="20">
        <v>1337.55</v>
      </c>
      <c r="G146" s="21">
        <v>53095</v>
      </c>
      <c r="H146" s="19">
        <v>25332</v>
      </c>
      <c r="I146" s="20">
        <v>3342.6</v>
      </c>
      <c r="J146" s="21">
        <v>28674.6</v>
      </c>
      <c r="K146" s="19">
        <v>10069.25</v>
      </c>
      <c r="L146" s="20">
        <v>3485.05</v>
      </c>
      <c r="M146" s="21">
        <v>13554.3</v>
      </c>
      <c r="N146" s="19">
        <v>14208.65</v>
      </c>
      <c r="O146" s="20">
        <v>3899.65</v>
      </c>
      <c r="P146" s="21">
        <v>18108.3</v>
      </c>
      <c r="Q146" s="19">
        <v>7543.4</v>
      </c>
      <c r="R146" s="20">
        <v>3576.2</v>
      </c>
      <c r="S146" s="21">
        <v>11119.6</v>
      </c>
      <c r="T146" s="19">
        <v>25371.3</v>
      </c>
      <c r="U146" s="20">
        <v>1783.65</v>
      </c>
      <c r="V146" s="21">
        <v>27154.95</v>
      </c>
      <c r="W146" s="47">
        <v>134282.04999999999</v>
      </c>
      <c r="X146" s="20">
        <v>17424.7</v>
      </c>
      <c r="Y146" s="21">
        <v>151706.75</v>
      </c>
    </row>
    <row r="147" spans="1:25" ht="13">
      <c r="A147" s="2" t="s">
        <v>282</v>
      </c>
      <c r="B147" s="2" t="s">
        <v>148</v>
      </c>
      <c r="C147" s="89" t="s">
        <v>297</v>
      </c>
      <c r="D147" s="129" t="s">
        <v>303</v>
      </c>
      <c r="E147" s="19">
        <v>2199.5</v>
      </c>
      <c r="F147" s="20">
        <v>2206.6999999999998</v>
      </c>
      <c r="G147" s="21">
        <v>4406.2</v>
      </c>
      <c r="H147" s="19">
        <v>1183.55</v>
      </c>
      <c r="I147" s="20">
        <v>1270</v>
      </c>
      <c r="J147" s="21">
        <v>2453.5500000000002</v>
      </c>
      <c r="K147" s="19">
        <v>701.9</v>
      </c>
      <c r="L147" s="20">
        <v>1364.2</v>
      </c>
      <c r="M147" s="21">
        <v>2066.1</v>
      </c>
      <c r="N147" s="19">
        <v>457.4</v>
      </c>
      <c r="O147" s="20">
        <v>2250.9</v>
      </c>
      <c r="P147" s="21">
        <v>2708.3</v>
      </c>
      <c r="Q147" s="19">
        <v>695.4</v>
      </c>
      <c r="R147" s="20">
        <v>699.35</v>
      </c>
      <c r="S147" s="21">
        <v>1394.75</v>
      </c>
      <c r="T147" s="19">
        <v>679</v>
      </c>
      <c r="U147" s="20">
        <v>354.15</v>
      </c>
      <c r="V147" s="21">
        <v>1033.1500000000001</v>
      </c>
      <c r="W147" s="47">
        <v>5916.75</v>
      </c>
      <c r="X147" s="20">
        <v>8145.3</v>
      </c>
      <c r="Y147" s="21">
        <v>14062.05</v>
      </c>
    </row>
    <row r="148" spans="1:25" ht="13">
      <c r="A148" s="2" t="s">
        <v>282</v>
      </c>
      <c r="B148" s="2" t="s">
        <v>149</v>
      </c>
      <c r="C148" s="89" t="s">
        <v>297</v>
      </c>
      <c r="D148" s="129" t="s">
        <v>303</v>
      </c>
      <c r="E148" s="19">
        <v>0</v>
      </c>
      <c r="F148" s="20">
        <v>0</v>
      </c>
      <c r="G148" s="21">
        <v>0</v>
      </c>
      <c r="H148" s="19">
        <v>106.45</v>
      </c>
      <c r="I148" s="20">
        <v>82</v>
      </c>
      <c r="J148" s="21">
        <v>188.45</v>
      </c>
      <c r="K148" s="19">
        <v>689.95</v>
      </c>
      <c r="L148" s="20">
        <v>2414.6</v>
      </c>
      <c r="M148" s="21">
        <v>3104.55</v>
      </c>
      <c r="N148" s="19">
        <v>426</v>
      </c>
      <c r="O148" s="20">
        <v>2996.05</v>
      </c>
      <c r="P148" s="21">
        <v>3422.05</v>
      </c>
      <c r="Q148" s="19">
        <v>154.80000000000001</v>
      </c>
      <c r="R148" s="20">
        <v>1566.8</v>
      </c>
      <c r="S148" s="21">
        <v>1721.6</v>
      </c>
      <c r="T148" s="19">
        <v>286.35000000000002</v>
      </c>
      <c r="U148" s="20">
        <v>1077</v>
      </c>
      <c r="V148" s="21">
        <v>1363.35</v>
      </c>
      <c r="W148" s="47">
        <v>1663.55</v>
      </c>
      <c r="X148" s="20">
        <v>8136.45</v>
      </c>
      <c r="Y148" s="21">
        <v>9800</v>
      </c>
    </row>
    <row r="149" spans="1:25" ht="13">
      <c r="A149" s="2" t="s">
        <v>282</v>
      </c>
      <c r="B149" s="2" t="s">
        <v>150</v>
      </c>
      <c r="C149" s="89" t="s">
        <v>297</v>
      </c>
      <c r="D149" s="129" t="s">
        <v>302</v>
      </c>
      <c r="E149" s="19">
        <v>3585.51</v>
      </c>
      <c r="F149" s="20">
        <v>947.7</v>
      </c>
      <c r="G149" s="21">
        <v>4533.21</v>
      </c>
      <c r="H149" s="19">
        <v>8147.52</v>
      </c>
      <c r="I149" s="20">
        <v>2703.6</v>
      </c>
      <c r="J149" s="21">
        <v>10851.12</v>
      </c>
      <c r="K149" s="19">
        <v>9265.14</v>
      </c>
      <c r="L149" s="20">
        <v>3172.14</v>
      </c>
      <c r="M149" s="21">
        <v>12437.28</v>
      </c>
      <c r="N149" s="19">
        <v>6318.63</v>
      </c>
      <c r="O149" s="20">
        <v>1951.56</v>
      </c>
      <c r="P149" s="21">
        <v>8270.19</v>
      </c>
      <c r="Q149" s="19">
        <v>6694.29</v>
      </c>
      <c r="R149" s="20">
        <v>4077</v>
      </c>
      <c r="S149" s="21">
        <v>10771.29</v>
      </c>
      <c r="T149" s="19">
        <v>10240.200000000001</v>
      </c>
      <c r="U149" s="20">
        <v>2870.64</v>
      </c>
      <c r="V149" s="21">
        <v>13110.84</v>
      </c>
      <c r="W149" s="47">
        <v>44251.29</v>
      </c>
      <c r="X149" s="20">
        <v>15722.64</v>
      </c>
      <c r="Y149" s="21">
        <v>59973.93</v>
      </c>
    </row>
    <row r="150" spans="1:25" ht="13">
      <c r="A150" s="2" t="s">
        <v>282</v>
      </c>
      <c r="B150" s="2" t="s">
        <v>151</v>
      </c>
      <c r="C150" s="89" t="s">
        <v>297</v>
      </c>
      <c r="D150" s="129" t="s">
        <v>302</v>
      </c>
      <c r="E150" s="19">
        <v>1667.16</v>
      </c>
      <c r="F150" s="20">
        <v>401.49</v>
      </c>
      <c r="G150" s="21">
        <v>2068.65</v>
      </c>
      <c r="H150" s="19">
        <v>7682.13</v>
      </c>
      <c r="I150" s="20">
        <v>2632.86</v>
      </c>
      <c r="J150" s="21">
        <v>10314.99</v>
      </c>
      <c r="K150" s="19">
        <v>6046.02</v>
      </c>
      <c r="L150" s="20">
        <v>3734.64</v>
      </c>
      <c r="M150" s="21">
        <v>9780.66</v>
      </c>
      <c r="N150" s="19">
        <v>8777.25</v>
      </c>
      <c r="O150" s="20">
        <v>1967.67</v>
      </c>
      <c r="P150" s="21">
        <v>10744.92</v>
      </c>
      <c r="Q150" s="19">
        <v>6842.52</v>
      </c>
      <c r="R150" s="20">
        <v>3313.26</v>
      </c>
      <c r="S150" s="21">
        <v>10155.780000000001</v>
      </c>
      <c r="T150" s="19">
        <v>11535.75</v>
      </c>
      <c r="U150" s="20">
        <v>2489.04</v>
      </c>
      <c r="V150" s="21">
        <v>14024.79</v>
      </c>
      <c r="W150" s="47">
        <v>42550.83</v>
      </c>
      <c r="X150" s="20">
        <v>14538.96</v>
      </c>
      <c r="Y150" s="21">
        <v>57089.79</v>
      </c>
    </row>
    <row r="151" spans="1:25" ht="13">
      <c r="A151" s="2" t="s">
        <v>282</v>
      </c>
      <c r="B151" s="2" t="s">
        <v>152</v>
      </c>
      <c r="C151" s="89" t="s">
        <v>297</v>
      </c>
      <c r="D151" s="129" t="s">
        <v>302</v>
      </c>
      <c r="E151" s="19">
        <v>2522.16</v>
      </c>
      <c r="F151" s="20">
        <v>2154.5100000000002</v>
      </c>
      <c r="G151" s="21">
        <v>4676.67</v>
      </c>
      <c r="H151" s="19">
        <v>9623.61</v>
      </c>
      <c r="I151" s="20">
        <v>2848.59</v>
      </c>
      <c r="J151" s="21">
        <v>12472.2</v>
      </c>
      <c r="K151" s="19">
        <v>7171.2</v>
      </c>
      <c r="L151" s="20">
        <v>3501.54</v>
      </c>
      <c r="M151" s="21">
        <v>10672.74</v>
      </c>
      <c r="N151" s="19">
        <v>6385.05</v>
      </c>
      <c r="O151" s="20">
        <v>2906.73</v>
      </c>
      <c r="P151" s="21">
        <v>9291.7800000000007</v>
      </c>
      <c r="Q151" s="19">
        <v>10529.19</v>
      </c>
      <c r="R151" s="20">
        <v>2929.5</v>
      </c>
      <c r="S151" s="21">
        <v>13458.69</v>
      </c>
      <c r="T151" s="19">
        <v>11310.12</v>
      </c>
      <c r="U151" s="20">
        <v>2859.03</v>
      </c>
      <c r="V151" s="21">
        <v>14169.15</v>
      </c>
      <c r="W151" s="47">
        <v>47541.33</v>
      </c>
      <c r="X151" s="20">
        <v>17199.900000000001</v>
      </c>
      <c r="Y151" s="21">
        <v>64741.23</v>
      </c>
    </row>
    <row r="152" spans="1:25" ht="13">
      <c r="A152" s="2" t="s">
        <v>282</v>
      </c>
      <c r="B152" s="2" t="s">
        <v>153</v>
      </c>
      <c r="C152" s="89" t="s">
        <v>297</v>
      </c>
      <c r="D152" s="129" t="s">
        <v>302</v>
      </c>
      <c r="E152" s="19">
        <v>3961.44</v>
      </c>
      <c r="F152" s="20">
        <v>1460.43</v>
      </c>
      <c r="G152" s="21">
        <v>5421.87</v>
      </c>
      <c r="H152" s="19">
        <v>7962.66</v>
      </c>
      <c r="I152" s="20">
        <v>3773.16</v>
      </c>
      <c r="J152" s="21">
        <v>11735.82</v>
      </c>
      <c r="K152" s="19">
        <v>9737.91</v>
      </c>
      <c r="L152" s="20">
        <v>3502.44</v>
      </c>
      <c r="M152" s="21">
        <v>13240.35</v>
      </c>
      <c r="N152" s="19">
        <v>7060.41</v>
      </c>
      <c r="O152" s="20">
        <v>3087.9</v>
      </c>
      <c r="P152" s="21">
        <v>10148.31</v>
      </c>
      <c r="Q152" s="19">
        <v>10539.27</v>
      </c>
      <c r="R152" s="20">
        <v>5260.86</v>
      </c>
      <c r="S152" s="21">
        <v>15800.13</v>
      </c>
      <c r="T152" s="19">
        <v>8064.81</v>
      </c>
      <c r="U152" s="20">
        <v>2919.6</v>
      </c>
      <c r="V152" s="21">
        <v>10984.41</v>
      </c>
      <c r="W152" s="47">
        <v>47326.5</v>
      </c>
      <c r="X152" s="20">
        <v>20004.39</v>
      </c>
      <c r="Y152" s="21">
        <v>67330.89</v>
      </c>
    </row>
    <row r="153" spans="1:25" ht="13">
      <c r="A153" s="2" t="s">
        <v>282</v>
      </c>
      <c r="B153" s="2" t="s">
        <v>154</v>
      </c>
      <c r="C153" s="89" t="s">
        <v>297</v>
      </c>
      <c r="D153" s="129" t="s">
        <v>298</v>
      </c>
      <c r="E153" s="19">
        <v>13823.28</v>
      </c>
      <c r="F153" s="20">
        <v>4550.8500000000004</v>
      </c>
      <c r="G153" s="21">
        <v>18374.13</v>
      </c>
      <c r="H153" s="19">
        <v>13460.67</v>
      </c>
      <c r="I153" s="20">
        <v>4836.87</v>
      </c>
      <c r="J153" s="21">
        <v>18297.54</v>
      </c>
      <c r="K153" s="19">
        <v>10604.79</v>
      </c>
      <c r="L153" s="20">
        <v>4797.99</v>
      </c>
      <c r="M153" s="21">
        <v>15402.78</v>
      </c>
      <c r="N153" s="19">
        <v>13069.71</v>
      </c>
      <c r="O153" s="20">
        <v>2609.73</v>
      </c>
      <c r="P153" s="21">
        <v>15679.44</v>
      </c>
      <c r="Q153" s="19">
        <v>7118.46</v>
      </c>
      <c r="R153" s="20">
        <v>6039.9</v>
      </c>
      <c r="S153" s="21">
        <v>13158.36</v>
      </c>
      <c r="T153" s="19">
        <v>9279.81</v>
      </c>
      <c r="U153" s="20">
        <v>2855.34</v>
      </c>
      <c r="V153" s="21">
        <v>12135.15</v>
      </c>
      <c r="W153" s="47">
        <v>67356.72</v>
      </c>
      <c r="X153" s="20">
        <v>25690.68</v>
      </c>
      <c r="Y153" s="21">
        <v>93047.4</v>
      </c>
    </row>
    <row r="154" spans="1:25" ht="13">
      <c r="A154" s="2" t="s">
        <v>282</v>
      </c>
      <c r="B154" s="2" t="s">
        <v>155</v>
      </c>
      <c r="C154" s="89" t="s">
        <v>297</v>
      </c>
      <c r="D154" s="129" t="s">
        <v>298</v>
      </c>
      <c r="E154" s="19">
        <v>4685.58</v>
      </c>
      <c r="F154" s="20">
        <v>2036.52</v>
      </c>
      <c r="G154" s="21">
        <v>6722.1</v>
      </c>
      <c r="H154" s="19">
        <v>11736.81</v>
      </c>
      <c r="I154" s="20">
        <v>8366.67</v>
      </c>
      <c r="J154" s="21">
        <v>20103.48</v>
      </c>
      <c r="K154" s="19">
        <v>5410.53</v>
      </c>
      <c r="L154" s="20">
        <v>9118.7099999999991</v>
      </c>
      <c r="M154" s="21">
        <v>14529.24</v>
      </c>
      <c r="N154" s="19">
        <v>7840.8</v>
      </c>
      <c r="O154" s="20">
        <v>4082.76</v>
      </c>
      <c r="P154" s="21">
        <v>11923.56</v>
      </c>
      <c r="Q154" s="19">
        <v>4954.68</v>
      </c>
      <c r="R154" s="20">
        <v>8508.7800000000007</v>
      </c>
      <c r="S154" s="21">
        <v>13463.46</v>
      </c>
      <c r="T154" s="19">
        <v>9192.42</v>
      </c>
      <c r="U154" s="20">
        <v>3888.63</v>
      </c>
      <c r="V154" s="21">
        <v>13081.05</v>
      </c>
      <c r="W154" s="47">
        <v>43820.82</v>
      </c>
      <c r="X154" s="20">
        <v>36002.07</v>
      </c>
      <c r="Y154" s="21">
        <v>79822.89</v>
      </c>
    </row>
    <row r="155" spans="1:25" ht="13">
      <c r="A155" s="2" t="s">
        <v>282</v>
      </c>
      <c r="B155" s="2" t="s">
        <v>156</v>
      </c>
      <c r="C155" s="89" t="s">
        <v>297</v>
      </c>
      <c r="D155" s="129" t="s">
        <v>298</v>
      </c>
      <c r="E155" s="19">
        <v>0</v>
      </c>
      <c r="F155" s="20">
        <v>0</v>
      </c>
      <c r="G155" s="21">
        <v>0</v>
      </c>
      <c r="H155" s="19">
        <v>1913.4</v>
      </c>
      <c r="I155" s="20">
        <v>2581.02</v>
      </c>
      <c r="J155" s="21">
        <v>4494.42</v>
      </c>
      <c r="K155" s="19">
        <v>6898.5</v>
      </c>
      <c r="L155" s="20">
        <v>4470.21</v>
      </c>
      <c r="M155" s="21">
        <v>11368.71</v>
      </c>
      <c r="N155" s="19">
        <v>10019.969999999999</v>
      </c>
      <c r="O155" s="20">
        <v>5327.01</v>
      </c>
      <c r="P155" s="21">
        <v>15346.98</v>
      </c>
      <c r="Q155" s="19">
        <v>5314.23</v>
      </c>
      <c r="R155" s="20">
        <v>8126.1</v>
      </c>
      <c r="S155" s="21">
        <v>13440.33</v>
      </c>
      <c r="T155" s="19">
        <v>8791.83</v>
      </c>
      <c r="U155" s="20">
        <v>4392.72</v>
      </c>
      <c r="V155" s="21">
        <v>13184.55</v>
      </c>
      <c r="W155" s="47">
        <v>32937.93</v>
      </c>
      <c r="X155" s="20">
        <v>24897.06</v>
      </c>
      <c r="Y155" s="21">
        <v>57834.99</v>
      </c>
    </row>
    <row r="156" spans="1:25" ht="13">
      <c r="A156" s="2" t="s">
        <v>282</v>
      </c>
      <c r="B156" s="2" t="s">
        <v>157</v>
      </c>
      <c r="C156" s="89" t="s">
        <v>297</v>
      </c>
      <c r="D156" s="129" t="s">
        <v>298</v>
      </c>
      <c r="E156" s="19">
        <v>10139.49</v>
      </c>
      <c r="F156" s="20">
        <v>4695.84</v>
      </c>
      <c r="G156" s="21">
        <v>14835.33</v>
      </c>
      <c r="H156" s="19">
        <v>10563.66</v>
      </c>
      <c r="I156" s="20">
        <v>6312.24</v>
      </c>
      <c r="J156" s="21">
        <v>16875.900000000001</v>
      </c>
      <c r="K156" s="19">
        <v>4820.76</v>
      </c>
      <c r="L156" s="20">
        <v>5558.67</v>
      </c>
      <c r="M156" s="21">
        <v>10379.43</v>
      </c>
      <c r="N156" s="19">
        <v>7863.84</v>
      </c>
      <c r="O156" s="20">
        <v>3481.11</v>
      </c>
      <c r="P156" s="21">
        <v>11344.95</v>
      </c>
      <c r="Q156" s="19">
        <v>7294.59</v>
      </c>
      <c r="R156" s="20">
        <v>7451.1</v>
      </c>
      <c r="S156" s="21">
        <v>14745.69</v>
      </c>
      <c r="T156" s="19">
        <v>9266.2199999999993</v>
      </c>
      <c r="U156" s="20">
        <v>5040.3599999999997</v>
      </c>
      <c r="V156" s="21">
        <v>14306.58</v>
      </c>
      <c r="W156" s="47">
        <v>49948.56</v>
      </c>
      <c r="X156" s="20">
        <v>32539.32</v>
      </c>
      <c r="Y156" s="21">
        <v>82487.88</v>
      </c>
    </row>
    <row r="157" spans="1:25" ht="13">
      <c r="A157" s="2" t="s">
        <v>282</v>
      </c>
      <c r="B157" s="2" t="s">
        <v>158</v>
      </c>
      <c r="C157" s="89" t="s">
        <v>297</v>
      </c>
      <c r="D157" s="129" t="s">
        <v>302</v>
      </c>
      <c r="E157" s="19">
        <v>0</v>
      </c>
      <c r="F157" s="20">
        <v>0</v>
      </c>
      <c r="G157" s="21">
        <v>0</v>
      </c>
      <c r="H157" s="19">
        <v>19.34</v>
      </c>
      <c r="I157" s="20">
        <v>0.16</v>
      </c>
      <c r="J157" s="21">
        <v>19.5</v>
      </c>
      <c r="K157" s="19">
        <v>0</v>
      </c>
      <c r="L157" s="20">
        <v>0</v>
      </c>
      <c r="M157" s="21">
        <v>0</v>
      </c>
      <c r="N157" s="19">
        <v>0.11</v>
      </c>
      <c r="O157" s="20">
        <v>6.49</v>
      </c>
      <c r="P157" s="21">
        <v>6.6</v>
      </c>
      <c r="Q157" s="19">
        <v>1.88</v>
      </c>
      <c r="R157" s="20">
        <v>28.03</v>
      </c>
      <c r="S157" s="21">
        <v>29.91</v>
      </c>
      <c r="T157" s="19">
        <v>0</v>
      </c>
      <c r="U157" s="20">
        <v>1.98</v>
      </c>
      <c r="V157" s="21">
        <v>1.98</v>
      </c>
      <c r="W157" s="47">
        <v>21.33</v>
      </c>
      <c r="X157" s="20">
        <v>36.659999999999997</v>
      </c>
      <c r="Y157" s="21">
        <v>57.99</v>
      </c>
    </row>
    <row r="158" spans="1:25" ht="13">
      <c r="A158" s="2" t="s">
        <v>282</v>
      </c>
      <c r="B158" s="2" t="s">
        <v>159</v>
      </c>
      <c r="C158" s="89" t="s">
        <v>297</v>
      </c>
      <c r="D158" s="129" t="s">
        <v>302</v>
      </c>
      <c r="E158" s="19">
        <v>0</v>
      </c>
      <c r="F158" s="20">
        <v>0</v>
      </c>
      <c r="G158" s="21">
        <v>0</v>
      </c>
      <c r="H158" s="19">
        <v>3.14</v>
      </c>
      <c r="I158" s="20">
        <v>2.2000000000000002</v>
      </c>
      <c r="J158" s="21">
        <v>5.34</v>
      </c>
      <c r="K158" s="19">
        <v>0</v>
      </c>
      <c r="L158" s="20">
        <v>0</v>
      </c>
      <c r="M158" s="21">
        <v>0</v>
      </c>
      <c r="N158" s="19">
        <v>19.440000000000001</v>
      </c>
      <c r="O158" s="20">
        <v>10.130000000000001</v>
      </c>
      <c r="P158" s="21">
        <v>29.57</v>
      </c>
      <c r="Q158" s="19">
        <v>9.35</v>
      </c>
      <c r="R158" s="20">
        <v>5.22</v>
      </c>
      <c r="S158" s="21">
        <v>14.57</v>
      </c>
      <c r="T158" s="19">
        <v>1.19</v>
      </c>
      <c r="U158" s="20">
        <v>0.25</v>
      </c>
      <c r="V158" s="21">
        <v>1.44</v>
      </c>
      <c r="W158" s="47">
        <v>33.119999999999997</v>
      </c>
      <c r="X158" s="20">
        <v>17.8</v>
      </c>
      <c r="Y158" s="21">
        <v>50.92</v>
      </c>
    </row>
    <row r="159" spans="1:25" ht="13">
      <c r="A159" s="2" t="s">
        <v>283</v>
      </c>
      <c r="B159" s="2" t="s">
        <v>160</v>
      </c>
      <c r="C159" s="89" t="s">
        <v>297</v>
      </c>
      <c r="D159" s="129" t="s">
        <v>303</v>
      </c>
      <c r="E159" s="19">
        <v>488.64</v>
      </c>
      <c r="F159" s="20">
        <v>29.38</v>
      </c>
      <c r="G159" s="21">
        <v>518.02</v>
      </c>
      <c r="H159" s="19">
        <v>591.41999999999996</v>
      </c>
      <c r="I159" s="20">
        <v>22.48</v>
      </c>
      <c r="J159" s="21">
        <v>613.9</v>
      </c>
      <c r="K159" s="19">
        <v>637.52</v>
      </c>
      <c r="L159" s="20">
        <v>68.569999999999993</v>
      </c>
      <c r="M159" s="21">
        <v>706.09</v>
      </c>
      <c r="N159" s="19">
        <v>811.57</v>
      </c>
      <c r="O159" s="20">
        <v>38.71</v>
      </c>
      <c r="P159" s="21">
        <v>850.28</v>
      </c>
      <c r="Q159" s="19">
        <v>899.63</v>
      </c>
      <c r="R159" s="20">
        <v>3.7</v>
      </c>
      <c r="S159" s="21">
        <v>903.33</v>
      </c>
      <c r="T159" s="19">
        <v>1044.6600000000001</v>
      </c>
      <c r="U159" s="20">
        <v>10.050000000000001</v>
      </c>
      <c r="V159" s="21">
        <v>1054.71</v>
      </c>
      <c r="W159" s="47">
        <v>4473.4399999999996</v>
      </c>
      <c r="X159" s="20">
        <v>172.89</v>
      </c>
      <c r="Y159" s="21">
        <v>4646.33</v>
      </c>
    </row>
    <row r="160" spans="1:25" ht="13">
      <c r="A160" s="2" t="s">
        <v>284</v>
      </c>
      <c r="B160" s="2" t="s">
        <v>161</v>
      </c>
      <c r="C160" s="89" t="s">
        <v>297</v>
      </c>
      <c r="D160" s="129" t="s">
        <v>303</v>
      </c>
      <c r="E160" s="19">
        <v>26024.9</v>
      </c>
      <c r="F160" s="20">
        <v>4161.38</v>
      </c>
      <c r="G160" s="21">
        <v>30186.28</v>
      </c>
      <c r="H160" s="19">
        <v>9909.81</v>
      </c>
      <c r="I160" s="20">
        <v>5517.86</v>
      </c>
      <c r="J160" s="21">
        <v>15427.67</v>
      </c>
      <c r="K160" s="19">
        <v>9937.89</v>
      </c>
      <c r="L160" s="20">
        <v>4688.01</v>
      </c>
      <c r="M160" s="21">
        <v>14625.9</v>
      </c>
      <c r="N160" s="19">
        <v>10253.52</v>
      </c>
      <c r="O160" s="20">
        <v>7097.9</v>
      </c>
      <c r="P160" s="21">
        <v>17351.419999999998</v>
      </c>
      <c r="Q160" s="19">
        <v>7232.22</v>
      </c>
      <c r="R160" s="20">
        <v>7203.2</v>
      </c>
      <c r="S160" s="21">
        <v>14435.42</v>
      </c>
      <c r="T160" s="19">
        <v>4732.5600000000004</v>
      </c>
      <c r="U160" s="20">
        <v>1029.1099999999999</v>
      </c>
      <c r="V160" s="21">
        <v>5761.67</v>
      </c>
      <c r="W160" s="47">
        <v>68090.899999999994</v>
      </c>
      <c r="X160" s="20">
        <v>29697.46</v>
      </c>
      <c r="Y160" s="21">
        <v>97788.36</v>
      </c>
    </row>
    <row r="161" spans="1:25" ht="13">
      <c r="A161" s="2" t="s">
        <v>285</v>
      </c>
      <c r="B161" s="2" t="s">
        <v>162</v>
      </c>
      <c r="C161" s="89" t="s">
        <v>297</v>
      </c>
      <c r="D161" s="129" t="s">
        <v>298</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row>
    <row r="162" spans="1:25" ht="13">
      <c r="A162" s="2" t="s">
        <v>285</v>
      </c>
      <c r="B162" s="2" t="s">
        <v>163</v>
      </c>
      <c r="C162" s="89" t="s">
        <v>297</v>
      </c>
      <c r="D162" s="129" t="s">
        <v>298</v>
      </c>
      <c r="E162" s="19">
        <v>3118.05</v>
      </c>
      <c r="F162" s="20">
        <v>3901</v>
      </c>
      <c r="G162" s="21">
        <v>7019.05</v>
      </c>
      <c r="H162" s="19">
        <v>6644.35</v>
      </c>
      <c r="I162" s="20">
        <v>5203.2</v>
      </c>
      <c r="J162" s="21">
        <v>11847.55</v>
      </c>
      <c r="K162" s="19">
        <v>4139.3999999999996</v>
      </c>
      <c r="L162" s="20">
        <v>6497.55</v>
      </c>
      <c r="M162" s="21">
        <v>10636.95</v>
      </c>
      <c r="N162" s="19">
        <v>5926.75</v>
      </c>
      <c r="O162" s="20">
        <v>5010.1000000000004</v>
      </c>
      <c r="P162" s="21">
        <v>10936.85</v>
      </c>
      <c r="Q162" s="19">
        <v>3435.45</v>
      </c>
      <c r="R162" s="20">
        <v>5396.65</v>
      </c>
      <c r="S162" s="21">
        <v>8832.1</v>
      </c>
      <c r="T162" s="19">
        <v>6166.25</v>
      </c>
      <c r="U162" s="20">
        <v>8266.6</v>
      </c>
      <c r="V162" s="21">
        <v>14432.85</v>
      </c>
      <c r="W162" s="47">
        <v>29430.25</v>
      </c>
      <c r="X162" s="20">
        <v>34275.1</v>
      </c>
      <c r="Y162" s="21">
        <v>63705.35</v>
      </c>
    </row>
    <row r="163" spans="1:25" ht="13">
      <c r="A163" s="2" t="s">
        <v>285</v>
      </c>
      <c r="B163" s="2" t="s">
        <v>164</v>
      </c>
      <c r="C163" s="89" t="s">
        <v>297</v>
      </c>
      <c r="D163" s="129" t="s">
        <v>298</v>
      </c>
      <c r="E163" s="19">
        <v>0</v>
      </c>
      <c r="F163" s="20">
        <v>3.44</v>
      </c>
      <c r="G163" s="21">
        <v>3.44</v>
      </c>
      <c r="H163" s="19">
        <v>0</v>
      </c>
      <c r="I163" s="20">
        <v>0</v>
      </c>
      <c r="J163" s="21">
        <v>0</v>
      </c>
      <c r="K163" s="19">
        <v>0</v>
      </c>
      <c r="L163" s="20">
        <v>0</v>
      </c>
      <c r="M163" s="21">
        <v>0</v>
      </c>
      <c r="N163" s="19">
        <v>0</v>
      </c>
      <c r="O163" s="20">
        <v>2.93</v>
      </c>
      <c r="P163" s="21">
        <v>2.93</v>
      </c>
      <c r="Q163" s="19">
        <v>0</v>
      </c>
      <c r="R163" s="20">
        <v>5.37</v>
      </c>
      <c r="S163" s="21">
        <v>5.37</v>
      </c>
      <c r="T163" s="19">
        <v>0</v>
      </c>
      <c r="U163" s="20">
        <v>24.73</v>
      </c>
      <c r="V163" s="21">
        <v>24.73</v>
      </c>
      <c r="W163" s="47">
        <v>0</v>
      </c>
      <c r="X163" s="20">
        <v>36.47</v>
      </c>
      <c r="Y163" s="21">
        <v>36.47</v>
      </c>
    </row>
    <row r="164" spans="1:25" ht="13">
      <c r="A164" s="2" t="s">
        <v>285</v>
      </c>
      <c r="B164" s="2" t="s">
        <v>165</v>
      </c>
      <c r="C164" s="89" t="s">
        <v>297</v>
      </c>
      <c r="D164" s="129" t="s">
        <v>298</v>
      </c>
      <c r="E164" s="19">
        <v>3779.7</v>
      </c>
      <c r="F164" s="20">
        <v>4795.7</v>
      </c>
      <c r="G164" s="21">
        <v>8575.4</v>
      </c>
      <c r="H164" s="19">
        <v>5291.65</v>
      </c>
      <c r="I164" s="20">
        <v>5674</v>
      </c>
      <c r="J164" s="21">
        <v>10965.65</v>
      </c>
      <c r="K164" s="19">
        <v>4715.2</v>
      </c>
      <c r="L164" s="20">
        <v>5415.2</v>
      </c>
      <c r="M164" s="21">
        <v>10130.4</v>
      </c>
      <c r="N164" s="19">
        <v>0.05</v>
      </c>
      <c r="O164" s="20">
        <v>9064.25</v>
      </c>
      <c r="P164" s="21">
        <v>9064.2999999999993</v>
      </c>
      <c r="Q164" s="19">
        <v>0</v>
      </c>
      <c r="R164" s="20">
        <v>9017.26</v>
      </c>
      <c r="S164" s="21">
        <v>9017.26</v>
      </c>
      <c r="T164" s="19">
        <v>5599</v>
      </c>
      <c r="U164" s="20">
        <v>7119.65</v>
      </c>
      <c r="V164" s="21">
        <v>12718.65</v>
      </c>
      <c r="W164" s="47">
        <v>19385.599999999999</v>
      </c>
      <c r="X164" s="20">
        <v>41086.06</v>
      </c>
      <c r="Y164" s="21">
        <v>60471.66</v>
      </c>
    </row>
    <row r="165" spans="1:25" ht="13">
      <c r="A165" s="2" t="s">
        <v>286</v>
      </c>
      <c r="B165" s="2" t="s">
        <v>166</v>
      </c>
      <c r="C165" s="89" t="s">
        <v>297</v>
      </c>
      <c r="D165" s="129" t="s">
        <v>303</v>
      </c>
      <c r="E165" s="19">
        <v>6140</v>
      </c>
      <c r="F165" s="20">
        <v>249.75</v>
      </c>
      <c r="G165" s="21">
        <v>6389.75</v>
      </c>
      <c r="H165" s="19">
        <v>3482</v>
      </c>
      <c r="I165" s="20">
        <v>409.13</v>
      </c>
      <c r="J165" s="21">
        <v>3891.13</v>
      </c>
      <c r="K165" s="19">
        <v>4136.7</v>
      </c>
      <c r="L165" s="20">
        <v>108.75</v>
      </c>
      <c r="M165" s="21">
        <v>4245.45</v>
      </c>
      <c r="N165" s="19">
        <v>6083.85</v>
      </c>
      <c r="O165" s="20">
        <v>45.69</v>
      </c>
      <c r="P165" s="21">
        <v>6129.54</v>
      </c>
      <c r="Q165" s="19">
        <v>4573.45</v>
      </c>
      <c r="R165" s="20">
        <v>588.15</v>
      </c>
      <c r="S165" s="21">
        <v>5161.6000000000004</v>
      </c>
      <c r="T165" s="19">
        <v>6028.25</v>
      </c>
      <c r="U165" s="20">
        <v>217.73</v>
      </c>
      <c r="V165" s="21">
        <v>6245.98</v>
      </c>
      <c r="W165" s="47">
        <v>30444.25</v>
      </c>
      <c r="X165" s="20">
        <v>1619.2</v>
      </c>
      <c r="Y165" s="21">
        <v>32063.45</v>
      </c>
    </row>
    <row r="166" spans="1:25" ht="13">
      <c r="A166" s="2" t="s">
        <v>286</v>
      </c>
      <c r="B166" s="2" t="s">
        <v>167</v>
      </c>
      <c r="C166" s="89" t="s">
        <v>297</v>
      </c>
      <c r="D166" s="129" t="s">
        <v>303</v>
      </c>
      <c r="E166" s="19">
        <v>3723.35</v>
      </c>
      <c r="F166" s="20">
        <v>2009</v>
      </c>
      <c r="G166" s="21">
        <v>5732.35</v>
      </c>
      <c r="H166" s="19">
        <v>3234.8</v>
      </c>
      <c r="I166" s="20">
        <v>5319.2</v>
      </c>
      <c r="J166" s="21">
        <v>8554</v>
      </c>
      <c r="K166" s="19">
        <v>4494.6499999999996</v>
      </c>
      <c r="L166" s="20">
        <v>4501.7</v>
      </c>
      <c r="M166" s="21">
        <v>8996.35</v>
      </c>
      <c r="N166" s="19">
        <v>5425.95</v>
      </c>
      <c r="O166" s="20">
        <v>3163.25</v>
      </c>
      <c r="P166" s="21">
        <v>8589.2000000000007</v>
      </c>
      <c r="Q166" s="19">
        <v>2875.95</v>
      </c>
      <c r="R166" s="20">
        <v>4042.55</v>
      </c>
      <c r="S166" s="21">
        <v>6918.5</v>
      </c>
      <c r="T166" s="19">
        <v>4186.45</v>
      </c>
      <c r="U166" s="20">
        <v>3718.95</v>
      </c>
      <c r="V166" s="21">
        <v>7905.4</v>
      </c>
      <c r="W166" s="47">
        <v>23941.15</v>
      </c>
      <c r="X166" s="20">
        <v>22754.65</v>
      </c>
      <c r="Y166" s="21">
        <v>46695.8</v>
      </c>
    </row>
    <row r="167" spans="1:25" ht="13">
      <c r="A167" s="2" t="s">
        <v>286</v>
      </c>
      <c r="B167" s="2" t="s">
        <v>168</v>
      </c>
      <c r="C167" s="89" t="s">
        <v>297</v>
      </c>
      <c r="D167" s="129" t="s">
        <v>303</v>
      </c>
      <c r="E167" s="19">
        <v>2916.4</v>
      </c>
      <c r="F167" s="20">
        <v>97</v>
      </c>
      <c r="G167" s="21">
        <v>3013.4</v>
      </c>
      <c r="H167" s="19">
        <v>3563.9</v>
      </c>
      <c r="I167" s="20">
        <v>425.17</v>
      </c>
      <c r="J167" s="21">
        <v>3989.07</v>
      </c>
      <c r="K167" s="19">
        <v>5962.55</v>
      </c>
      <c r="L167" s="20">
        <v>336.02</v>
      </c>
      <c r="M167" s="21">
        <v>6298.57</v>
      </c>
      <c r="N167" s="19">
        <v>5994.35</v>
      </c>
      <c r="O167" s="20">
        <v>541.61</v>
      </c>
      <c r="P167" s="21">
        <v>6535.96</v>
      </c>
      <c r="Q167" s="19">
        <v>3678.6</v>
      </c>
      <c r="R167" s="20">
        <v>737.37</v>
      </c>
      <c r="S167" s="21">
        <v>4415.97</v>
      </c>
      <c r="T167" s="19">
        <v>5388.15</v>
      </c>
      <c r="U167" s="20">
        <v>452.69</v>
      </c>
      <c r="V167" s="21">
        <v>5840.84</v>
      </c>
      <c r="W167" s="47">
        <v>27503.95</v>
      </c>
      <c r="X167" s="20">
        <v>2589.86</v>
      </c>
      <c r="Y167" s="21">
        <v>30093.81</v>
      </c>
    </row>
    <row r="168" spans="1:25" ht="13">
      <c r="A168" s="2" t="s">
        <v>287</v>
      </c>
      <c r="B168" s="2" t="s">
        <v>169</v>
      </c>
      <c r="C168" s="89" t="s">
        <v>297</v>
      </c>
      <c r="D168" s="129" t="s">
        <v>302</v>
      </c>
      <c r="E168" s="19">
        <v>4535.1000000000004</v>
      </c>
      <c r="F168" s="20">
        <v>3472.45</v>
      </c>
      <c r="G168" s="21">
        <v>8007.55</v>
      </c>
      <c r="H168" s="19">
        <v>3911.55</v>
      </c>
      <c r="I168" s="20">
        <v>3939.55</v>
      </c>
      <c r="J168" s="21">
        <v>7851.1</v>
      </c>
      <c r="K168" s="19">
        <v>6370.55</v>
      </c>
      <c r="L168" s="20">
        <v>3729</v>
      </c>
      <c r="M168" s="21">
        <v>10099.549999999999</v>
      </c>
      <c r="N168" s="19">
        <v>5017.25</v>
      </c>
      <c r="O168" s="20">
        <v>2451</v>
      </c>
      <c r="P168" s="21">
        <v>7468.25</v>
      </c>
      <c r="Q168" s="19">
        <v>2469.4</v>
      </c>
      <c r="R168" s="20">
        <v>4159.25</v>
      </c>
      <c r="S168" s="21">
        <v>6628.65</v>
      </c>
      <c r="T168" s="19">
        <v>0</v>
      </c>
      <c r="U168" s="20">
        <v>0</v>
      </c>
      <c r="V168" s="21">
        <v>0</v>
      </c>
      <c r="W168" s="47">
        <v>22303.85</v>
      </c>
      <c r="X168" s="20">
        <v>17751.25</v>
      </c>
      <c r="Y168" s="21">
        <v>40055.1</v>
      </c>
    </row>
    <row r="169" spans="1:25" ht="13">
      <c r="A169" s="2" t="s">
        <v>288</v>
      </c>
      <c r="B169" s="2" t="s">
        <v>170</v>
      </c>
      <c r="C169" s="89" t="s">
        <v>297</v>
      </c>
      <c r="D169" s="129" t="s">
        <v>302</v>
      </c>
      <c r="E169" s="19">
        <v>16245.36</v>
      </c>
      <c r="F169" s="20">
        <v>3960.77</v>
      </c>
      <c r="G169" s="21">
        <v>20206.13</v>
      </c>
      <c r="H169" s="19">
        <v>4656.96</v>
      </c>
      <c r="I169" s="20">
        <v>2268.6799999999998</v>
      </c>
      <c r="J169" s="21">
        <v>6925.64</v>
      </c>
      <c r="K169" s="19">
        <v>10056.42</v>
      </c>
      <c r="L169" s="20">
        <v>2539.2199999999998</v>
      </c>
      <c r="M169" s="21">
        <v>12595.64</v>
      </c>
      <c r="N169" s="19">
        <v>2972.84</v>
      </c>
      <c r="O169" s="20">
        <v>1488.11</v>
      </c>
      <c r="P169" s="21">
        <v>4460.95</v>
      </c>
      <c r="Q169" s="19">
        <v>4501.9799999999996</v>
      </c>
      <c r="R169" s="20">
        <v>2223.7199999999998</v>
      </c>
      <c r="S169" s="21">
        <v>6725.7</v>
      </c>
      <c r="T169" s="19">
        <v>4099.28</v>
      </c>
      <c r="U169" s="20">
        <v>1618.65</v>
      </c>
      <c r="V169" s="21">
        <v>5717.93</v>
      </c>
      <c r="W169" s="47">
        <v>42532.84</v>
      </c>
      <c r="X169" s="20">
        <v>14099.15</v>
      </c>
      <c r="Y169" s="21">
        <v>56631.99</v>
      </c>
    </row>
    <row r="170" spans="1:25" ht="13">
      <c r="A170" s="2" t="s">
        <v>288</v>
      </c>
      <c r="B170" s="2" t="s">
        <v>171</v>
      </c>
      <c r="C170" s="89" t="s">
        <v>297</v>
      </c>
      <c r="D170" s="129" t="s">
        <v>302</v>
      </c>
      <c r="E170" s="19">
        <v>9416.44</v>
      </c>
      <c r="F170" s="20">
        <v>2206.46</v>
      </c>
      <c r="G170" s="21">
        <v>11622.9</v>
      </c>
      <c r="H170" s="19">
        <v>3334.34</v>
      </c>
      <c r="I170" s="20">
        <v>406.4</v>
      </c>
      <c r="J170" s="21">
        <v>3740.74</v>
      </c>
      <c r="K170" s="19">
        <v>2667.23</v>
      </c>
      <c r="L170" s="20">
        <v>162.80000000000001</v>
      </c>
      <c r="M170" s="21">
        <v>2830.03</v>
      </c>
      <c r="N170" s="19">
        <v>1432.31</v>
      </c>
      <c r="O170" s="20">
        <v>382.37</v>
      </c>
      <c r="P170" s="21">
        <v>1814.68</v>
      </c>
      <c r="Q170" s="19">
        <v>3510.96</v>
      </c>
      <c r="R170" s="20">
        <v>868.69</v>
      </c>
      <c r="S170" s="21">
        <v>4379.6499999999996</v>
      </c>
      <c r="T170" s="19">
        <v>1925.38</v>
      </c>
      <c r="U170" s="20">
        <v>211.67</v>
      </c>
      <c r="V170" s="21">
        <v>2137.0500000000002</v>
      </c>
      <c r="W170" s="47">
        <v>22286.66</v>
      </c>
      <c r="X170" s="20">
        <v>4238.3900000000003</v>
      </c>
      <c r="Y170" s="21">
        <v>26525.05</v>
      </c>
    </row>
    <row r="171" spans="1:25" ht="13">
      <c r="A171" s="2" t="s">
        <v>289</v>
      </c>
      <c r="B171" s="2" t="s">
        <v>172</v>
      </c>
      <c r="C171" s="89" t="s">
        <v>297</v>
      </c>
      <c r="D171" s="129" t="s">
        <v>303</v>
      </c>
      <c r="E171" s="19">
        <v>99.6</v>
      </c>
      <c r="F171" s="20">
        <v>4285.3999999999996</v>
      </c>
      <c r="G171" s="21">
        <v>4385</v>
      </c>
      <c r="H171" s="19">
        <v>32.299999999999997</v>
      </c>
      <c r="I171" s="20">
        <v>2802.1</v>
      </c>
      <c r="J171" s="21">
        <v>2834.4</v>
      </c>
      <c r="K171" s="19">
        <v>21.9</v>
      </c>
      <c r="L171" s="20">
        <v>1457.8</v>
      </c>
      <c r="M171" s="21">
        <v>1479.7</v>
      </c>
      <c r="N171" s="19">
        <v>18.600000000000001</v>
      </c>
      <c r="O171" s="20">
        <v>2083.1</v>
      </c>
      <c r="P171" s="21">
        <v>2101.6999999999998</v>
      </c>
      <c r="Q171" s="19">
        <v>40.5</v>
      </c>
      <c r="R171" s="20">
        <v>1438.4</v>
      </c>
      <c r="S171" s="21">
        <v>1478.9</v>
      </c>
      <c r="T171" s="19">
        <v>4.9000000000000004</v>
      </c>
      <c r="U171" s="20">
        <v>1116.2</v>
      </c>
      <c r="V171" s="21">
        <v>1121.0999999999999</v>
      </c>
      <c r="W171" s="47">
        <v>217.8</v>
      </c>
      <c r="X171" s="20">
        <v>13183</v>
      </c>
      <c r="Y171" s="21">
        <v>13400.8</v>
      </c>
    </row>
    <row r="172" spans="1:25" ht="13">
      <c r="A172" s="2" t="s">
        <v>290</v>
      </c>
      <c r="B172" s="2" t="s">
        <v>173</v>
      </c>
      <c r="C172" s="89" t="s">
        <v>297</v>
      </c>
      <c r="D172" s="129" t="s">
        <v>298</v>
      </c>
      <c r="E172" s="19">
        <v>12256.25</v>
      </c>
      <c r="F172" s="20">
        <v>35744.949999999997</v>
      </c>
      <c r="G172" s="21">
        <v>48001.2</v>
      </c>
      <c r="H172" s="19">
        <v>586.45000000000005</v>
      </c>
      <c r="I172" s="20">
        <v>55267.5</v>
      </c>
      <c r="J172" s="21">
        <v>55853.95</v>
      </c>
      <c r="K172" s="19">
        <v>1817.2</v>
      </c>
      <c r="L172" s="20">
        <v>23338.05</v>
      </c>
      <c r="M172" s="21">
        <v>25155.25</v>
      </c>
      <c r="N172" s="19">
        <v>1730.85</v>
      </c>
      <c r="O172" s="20">
        <v>14807.5</v>
      </c>
      <c r="P172" s="21">
        <v>16538.349999999999</v>
      </c>
      <c r="Q172" s="19">
        <v>1589.5</v>
      </c>
      <c r="R172" s="20">
        <v>17777.95</v>
      </c>
      <c r="S172" s="21">
        <v>19367.45</v>
      </c>
      <c r="T172" s="19">
        <v>1781</v>
      </c>
      <c r="U172" s="20">
        <v>18856.95</v>
      </c>
      <c r="V172" s="21">
        <v>20637.95</v>
      </c>
      <c r="W172" s="47">
        <v>19761.25</v>
      </c>
      <c r="X172" s="20">
        <v>165792.9</v>
      </c>
      <c r="Y172" s="21">
        <v>185554.15</v>
      </c>
    </row>
    <row r="173" spans="1:25" ht="13">
      <c r="A173" s="2" t="s">
        <v>291</v>
      </c>
      <c r="B173" s="2" t="s">
        <v>174</v>
      </c>
      <c r="C173" s="89" t="s">
        <v>297</v>
      </c>
      <c r="D173" s="129" t="s">
        <v>304</v>
      </c>
      <c r="E173" s="19">
        <v>2.75</v>
      </c>
      <c r="F173" s="20">
        <v>16.41</v>
      </c>
      <c r="G173" s="21">
        <v>19.16</v>
      </c>
      <c r="H173" s="19">
        <v>8.4600000000000009</v>
      </c>
      <c r="I173" s="20">
        <v>6.48</v>
      </c>
      <c r="J173" s="21">
        <v>14.94</v>
      </c>
      <c r="K173" s="19">
        <v>25.78</v>
      </c>
      <c r="L173" s="20">
        <v>3.07</v>
      </c>
      <c r="M173" s="21">
        <v>28.85</v>
      </c>
      <c r="N173" s="19">
        <v>35.29</v>
      </c>
      <c r="O173" s="20">
        <v>0.01</v>
      </c>
      <c r="P173" s="21">
        <v>35.299999999999997</v>
      </c>
      <c r="Q173" s="19">
        <v>18</v>
      </c>
      <c r="R173" s="20">
        <v>3.36</v>
      </c>
      <c r="S173" s="21">
        <v>21.36</v>
      </c>
      <c r="T173" s="19">
        <v>4.47</v>
      </c>
      <c r="U173" s="20">
        <v>5.24</v>
      </c>
      <c r="V173" s="21">
        <v>9.7100000000000009</v>
      </c>
      <c r="W173" s="47">
        <v>94.75</v>
      </c>
      <c r="X173" s="20">
        <v>34.57</v>
      </c>
      <c r="Y173" s="21">
        <v>129.32</v>
      </c>
    </row>
    <row r="174" spans="1:25" ht="13">
      <c r="A174" s="2" t="s">
        <v>291</v>
      </c>
      <c r="B174" s="2" t="s">
        <v>175</v>
      </c>
      <c r="C174" s="89" t="s">
        <v>297</v>
      </c>
      <c r="D174" s="129" t="s">
        <v>304</v>
      </c>
      <c r="E174" s="19">
        <v>0</v>
      </c>
      <c r="F174" s="20">
        <v>0</v>
      </c>
      <c r="G174" s="21">
        <v>0</v>
      </c>
      <c r="H174" s="19">
        <v>0</v>
      </c>
      <c r="I174" s="20">
        <v>0</v>
      </c>
      <c r="J174" s="21">
        <v>0</v>
      </c>
      <c r="K174" s="19">
        <v>0</v>
      </c>
      <c r="L174" s="20">
        <v>0</v>
      </c>
      <c r="M174" s="21">
        <v>0</v>
      </c>
      <c r="N174" s="19">
        <v>0</v>
      </c>
      <c r="O174" s="20">
        <v>0</v>
      </c>
      <c r="P174" s="21">
        <v>0</v>
      </c>
      <c r="Q174" s="19">
        <v>0</v>
      </c>
      <c r="R174" s="20">
        <v>0</v>
      </c>
      <c r="S174" s="21">
        <v>0</v>
      </c>
      <c r="T174" s="19">
        <v>0</v>
      </c>
      <c r="U174" s="20">
        <v>0</v>
      </c>
      <c r="V174" s="21">
        <v>0</v>
      </c>
      <c r="W174" s="47">
        <v>0</v>
      </c>
      <c r="X174" s="20">
        <v>0</v>
      </c>
      <c r="Y174" s="21">
        <v>0</v>
      </c>
    </row>
    <row r="175" spans="1:25" ht="13">
      <c r="A175" s="2" t="s">
        <v>291</v>
      </c>
      <c r="B175" s="2" t="s">
        <v>176</v>
      </c>
      <c r="C175" s="89" t="s">
        <v>297</v>
      </c>
      <c r="D175" s="129" t="s">
        <v>304</v>
      </c>
      <c r="E175" s="19">
        <v>200.49</v>
      </c>
      <c r="F175" s="20">
        <v>1.18</v>
      </c>
      <c r="G175" s="21">
        <v>201.67</v>
      </c>
      <c r="H175" s="19">
        <v>194.08</v>
      </c>
      <c r="I175" s="20">
        <v>6.31</v>
      </c>
      <c r="J175" s="21">
        <v>200.39</v>
      </c>
      <c r="K175" s="19">
        <v>142.13999999999999</v>
      </c>
      <c r="L175" s="20">
        <v>32.68</v>
      </c>
      <c r="M175" s="21">
        <v>174.82</v>
      </c>
      <c r="N175" s="19">
        <v>148.81</v>
      </c>
      <c r="O175" s="20">
        <v>4.88</v>
      </c>
      <c r="P175" s="21">
        <v>153.69</v>
      </c>
      <c r="Q175" s="19">
        <v>139.56</v>
      </c>
      <c r="R175" s="20">
        <v>18.05</v>
      </c>
      <c r="S175" s="21">
        <v>157.61000000000001</v>
      </c>
      <c r="T175" s="19">
        <v>151.83000000000001</v>
      </c>
      <c r="U175" s="20">
        <v>31.19</v>
      </c>
      <c r="V175" s="21">
        <v>183.02</v>
      </c>
      <c r="W175" s="47">
        <v>976.91</v>
      </c>
      <c r="X175" s="20">
        <v>94.29</v>
      </c>
      <c r="Y175" s="21">
        <v>1071.2</v>
      </c>
    </row>
    <row r="176" spans="1:25" ht="13">
      <c r="A176" s="2" t="s">
        <v>291</v>
      </c>
      <c r="B176" s="2" t="s">
        <v>177</v>
      </c>
      <c r="C176" s="89" t="s">
        <v>297</v>
      </c>
      <c r="D176" s="129" t="s">
        <v>303</v>
      </c>
      <c r="E176" s="19">
        <v>0</v>
      </c>
      <c r="F176" s="20">
        <v>0</v>
      </c>
      <c r="G176" s="21">
        <v>0</v>
      </c>
      <c r="H176" s="19">
        <v>0</v>
      </c>
      <c r="I176" s="20">
        <v>0</v>
      </c>
      <c r="J176" s="21">
        <v>0</v>
      </c>
      <c r="K176" s="19">
        <v>0</v>
      </c>
      <c r="L176" s="20">
        <v>0</v>
      </c>
      <c r="M176" s="21">
        <v>0</v>
      </c>
      <c r="N176" s="19">
        <v>0</v>
      </c>
      <c r="O176" s="20">
        <v>0</v>
      </c>
      <c r="P176" s="21">
        <v>0</v>
      </c>
      <c r="Q176" s="19">
        <v>0</v>
      </c>
      <c r="R176" s="20">
        <v>0</v>
      </c>
      <c r="S176" s="21">
        <v>0</v>
      </c>
      <c r="T176" s="19">
        <v>0</v>
      </c>
      <c r="U176" s="20">
        <v>0</v>
      </c>
      <c r="V176" s="21">
        <v>0</v>
      </c>
      <c r="W176" s="47">
        <v>0</v>
      </c>
      <c r="X176" s="20">
        <v>0</v>
      </c>
      <c r="Y176" s="21">
        <v>0</v>
      </c>
    </row>
    <row r="177" spans="1:25" ht="13">
      <c r="A177" s="2" t="s">
        <v>291</v>
      </c>
      <c r="B177" s="2" t="s">
        <v>178</v>
      </c>
      <c r="C177" s="89" t="s">
        <v>297</v>
      </c>
      <c r="D177" s="129" t="s">
        <v>304</v>
      </c>
      <c r="E177" s="19">
        <v>54.25</v>
      </c>
      <c r="F177" s="20">
        <v>109.98</v>
      </c>
      <c r="G177" s="21">
        <v>164.23</v>
      </c>
      <c r="H177" s="19">
        <v>36.979999999999997</v>
      </c>
      <c r="I177" s="20">
        <v>353.77</v>
      </c>
      <c r="J177" s="21">
        <v>390.75</v>
      </c>
      <c r="K177" s="19">
        <v>2.75</v>
      </c>
      <c r="L177" s="20">
        <v>291.99</v>
      </c>
      <c r="M177" s="21">
        <v>294.74</v>
      </c>
      <c r="N177" s="19">
        <v>264.16000000000003</v>
      </c>
      <c r="O177" s="20">
        <v>1.88</v>
      </c>
      <c r="P177" s="21">
        <v>266.04000000000002</v>
      </c>
      <c r="Q177" s="19">
        <v>49.53</v>
      </c>
      <c r="R177" s="20">
        <v>108.67</v>
      </c>
      <c r="S177" s="21">
        <v>158.19999999999999</v>
      </c>
      <c r="T177" s="19">
        <v>171.86</v>
      </c>
      <c r="U177" s="20">
        <v>95.74</v>
      </c>
      <c r="V177" s="21">
        <v>267.60000000000002</v>
      </c>
      <c r="W177" s="47">
        <v>579.53</v>
      </c>
      <c r="X177" s="20">
        <v>962.03</v>
      </c>
      <c r="Y177" s="21">
        <v>1541.56</v>
      </c>
    </row>
    <row r="178" spans="1:25" ht="13">
      <c r="A178" s="2" t="s">
        <v>291</v>
      </c>
      <c r="B178" s="2" t="s">
        <v>179</v>
      </c>
      <c r="C178" s="89" t="s">
        <v>297</v>
      </c>
      <c r="D178" s="129" t="s">
        <v>304</v>
      </c>
      <c r="E178" s="19">
        <v>1.73</v>
      </c>
      <c r="F178" s="20">
        <v>149.46</v>
      </c>
      <c r="G178" s="21">
        <v>151.19</v>
      </c>
      <c r="H178" s="19">
        <v>0.93</v>
      </c>
      <c r="I178" s="20">
        <v>139.59</v>
      </c>
      <c r="J178" s="21">
        <v>140.52000000000001</v>
      </c>
      <c r="K178" s="19">
        <v>0.77</v>
      </c>
      <c r="L178" s="20">
        <v>186.11</v>
      </c>
      <c r="M178" s="21">
        <v>186.88</v>
      </c>
      <c r="N178" s="19">
        <v>1.26</v>
      </c>
      <c r="O178" s="20">
        <v>151.49</v>
      </c>
      <c r="P178" s="21">
        <v>152.75</v>
      </c>
      <c r="Q178" s="19">
        <v>2.25</v>
      </c>
      <c r="R178" s="20">
        <v>79.78</v>
      </c>
      <c r="S178" s="21">
        <v>82.03</v>
      </c>
      <c r="T178" s="19">
        <v>1.83</v>
      </c>
      <c r="U178" s="20">
        <v>38.82</v>
      </c>
      <c r="V178" s="21">
        <v>40.65</v>
      </c>
      <c r="W178" s="47">
        <v>8.77</v>
      </c>
      <c r="X178" s="20">
        <v>745.25</v>
      </c>
      <c r="Y178" s="21">
        <v>754.02</v>
      </c>
    </row>
    <row r="179" spans="1:25" ht="13">
      <c r="A179" s="2" t="s">
        <v>291</v>
      </c>
      <c r="B179" s="2" t="s">
        <v>180</v>
      </c>
      <c r="C179" s="89" t="s">
        <v>297</v>
      </c>
      <c r="D179" s="129" t="s">
        <v>304</v>
      </c>
      <c r="E179" s="19">
        <v>0</v>
      </c>
      <c r="F179" s="20">
        <v>0</v>
      </c>
      <c r="G179" s="21">
        <v>0</v>
      </c>
      <c r="H179" s="19">
        <v>0</v>
      </c>
      <c r="I179" s="20">
        <v>0</v>
      </c>
      <c r="J179" s="21">
        <v>0</v>
      </c>
      <c r="K179" s="19">
        <v>0</v>
      </c>
      <c r="L179" s="20">
        <v>0</v>
      </c>
      <c r="M179" s="21">
        <v>0</v>
      </c>
      <c r="N179" s="19">
        <v>0</v>
      </c>
      <c r="O179" s="20">
        <v>0</v>
      </c>
      <c r="P179" s="21">
        <v>0</v>
      </c>
      <c r="Q179" s="19">
        <v>0</v>
      </c>
      <c r="R179" s="20">
        <v>0</v>
      </c>
      <c r="S179" s="21">
        <v>0</v>
      </c>
      <c r="T179" s="19">
        <v>0</v>
      </c>
      <c r="U179" s="20">
        <v>0</v>
      </c>
      <c r="V179" s="21">
        <v>0</v>
      </c>
      <c r="W179" s="47">
        <v>0</v>
      </c>
      <c r="X179" s="20">
        <v>0</v>
      </c>
      <c r="Y179" s="21">
        <v>0</v>
      </c>
    </row>
    <row r="180" spans="1:25" ht="13">
      <c r="A180" s="2" t="s">
        <v>291</v>
      </c>
      <c r="B180" s="2" t="s">
        <v>181</v>
      </c>
      <c r="C180" s="89" t="s">
        <v>297</v>
      </c>
      <c r="D180" s="129" t="s">
        <v>304</v>
      </c>
      <c r="E180" s="19">
        <v>589.04</v>
      </c>
      <c r="F180" s="20">
        <v>84.01</v>
      </c>
      <c r="G180" s="21">
        <v>673.05</v>
      </c>
      <c r="H180" s="19">
        <v>62.32</v>
      </c>
      <c r="I180" s="20">
        <v>248.63</v>
      </c>
      <c r="J180" s="21">
        <v>310.95</v>
      </c>
      <c r="K180" s="19">
        <v>82.53</v>
      </c>
      <c r="L180" s="20">
        <v>36.82</v>
      </c>
      <c r="M180" s="21">
        <v>119.35</v>
      </c>
      <c r="N180" s="19">
        <v>100.16</v>
      </c>
      <c r="O180" s="20">
        <v>36.92</v>
      </c>
      <c r="P180" s="21">
        <v>137.08000000000001</v>
      </c>
      <c r="Q180" s="19">
        <v>84.5</v>
      </c>
      <c r="R180" s="20">
        <v>31.1</v>
      </c>
      <c r="S180" s="21">
        <v>115.6</v>
      </c>
      <c r="T180" s="19">
        <v>433.08</v>
      </c>
      <c r="U180" s="20">
        <v>12.84</v>
      </c>
      <c r="V180" s="21">
        <v>445.92</v>
      </c>
      <c r="W180" s="47">
        <v>1351.63</v>
      </c>
      <c r="X180" s="20">
        <v>450.32</v>
      </c>
      <c r="Y180" s="21">
        <v>1801.95</v>
      </c>
    </row>
    <row r="181" spans="1:25" ht="13">
      <c r="A181" s="2" t="s">
        <v>291</v>
      </c>
      <c r="B181" s="2" t="s">
        <v>182</v>
      </c>
      <c r="C181" s="89" t="s">
        <v>297</v>
      </c>
      <c r="D181" s="129" t="s">
        <v>304</v>
      </c>
      <c r="E181" s="19">
        <v>15.83</v>
      </c>
      <c r="F181" s="20">
        <v>84.21</v>
      </c>
      <c r="G181" s="21">
        <v>100.04</v>
      </c>
      <c r="H181" s="19">
        <v>16.010000000000002</v>
      </c>
      <c r="I181" s="20">
        <v>78.290000000000006</v>
      </c>
      <c r="J181" s="21">
        <v>94.3</v>
      </c>
      <c r="K181" s="19">
        <v>22.02</v>
      </c>
      <c r="L181" s="20">
        <v>106.32</v>
      </c>
      <c r="M181" s="21">
        <v>128.34</v>
      </c>
      <c r="N181" s="19">
        <v>19.510000000000002</v>
      </c>
      <c r="O181" s="20">
        <v>90.15</v>
      </c>
      <c r="P181" s="21">
        <v>109.66</v>
      </c>
      <c r="Q181" s="19">
        <v>14.34</v>
      </c>
      <c r="R181" s="20">
        <v>44.95</v>
      </c>
      <c r="S181" s="21">
        <v>59.29</v>
      </c>
      <c r="T181" s="19">
        <v>6.63</v>
      </c>
      <c r="U181" s="20">
        <v>25.46</v>
      </c>
      <c r="V181" s="21">
        <v>32.090000000000003</v>
      </c>
      <c r="W181" s="47">
        <v>94.34</v>
      </c>
      <c r="X181" s="20">
        <v>429.38</v>
      </c>
      <c r="Y181" s="21">
        <v>523.72</v>
      </c>
    </row>
    <row r="182" spans="1:25" ht="13">
      <c r="A182" s="2" t="s">
        <v>291</v>
      </c>
      <c r="B182" s="2" t="s">
        <v>183</v>
      </c>
      <c r="C182" s="89" t="s">
        <v>297</v>
      </c>
      <c r="D182" s="129" t="s">
        <v>304</v>
      </c>
      <c r="E182" s="19">
        <v>8.7799999999999994</v>
      </c>
      <c r="F182" s="20">
        <v>101.59</v>
      </c>
      <c r="G182" s="21">
        <v>110.37</v>
      </c>
      <c r="H182" s="19">
        <v>12.76</v>
      </c>
      <c r="I182" s="20">
        <v>102.69</v>
      </c>
      <c r="J182" s="21">
        <v>115.45</v>
      </c>
      <c r="K182" s="19">
        <v>13.49</v>
      </c>
      <c r="L182" s="20">
        <v>141.83000000000001</v>
      </c>
      <c r="M182" s="21">
        <v>155.32</v>
      </c>
      <c r="N182" s="19">
        <v>14.91</v>
      </c>
      <c r="O182" s="20">
        <v>114.26</v>
      </c>
      <c r="P182" s="21">
        <v>129.16999999999999</v>
      </c>
      <c r="Q182" s="19">
        <v>9.6199999999999992</v>
      </c>
      <c r="R182" s="20">
        <v>57.56</v>
      </c>
      <c r="S182" s="21">
        <v>67.180000000000007</v>
      </c>
      <c r="T182" s="19">
        <v>3.83</v>
      </c>
      <c r="U182" s="20">
        <v>33.42</v>
      </c>
      <c r="V182" s="21">
        <v>37.25</v>
      </c>
      <c r="W182" s="47">
        <v>63.39</v>
      </c>
      <c r="X182" s="20">
        <v>551.35</v>
      </c>
      <c r="Y182" s="21">
        <v>614.74</v>
      </c>
    </row>
    <row r="183" spans="1:25" ht="13">
      <c r="A183" s="2" t="s">
        <v>291</v>
      </c>
      <c r="B183" s="2" t="s">
        <v>184</v>
      </c>
      <c r="C183" s="89" t="s">
        <v>297</v>
      </c>
      <c r="D183" s="129" t="s">
        <v>304</v>
      </c>
      <c r="E183" s="19">
        <v>11.28</v>
      </c>
      <c r="F183" s="20">
        <v>97.42</v>
      </c>
      <c r="G183" s="21">
        <v>108.7</v>
      </c>
      <c r="H183" s="19">
        <v>11.36</v>
      </c>
      <c r="I183" s="20">
        <v>89.07</v>
      </c>
      <c r="J183" s="21">
        <v>100.43</v>
      </c>
      <c r="K183" s="19">
        <v>15.65</v>
      </c>
      <c r="L183" s="20">
        <v>118.24</v>
      </c>
      <c r="M183" s="21">
        <v>133.88999999999999</v>
      </c>
      <c r="N183" s="19">
        <v>13.97</v>
      </c>
      <c r="O183" s="20">
        <v>110.84</v>
      </c>
      <c r="P183" s="21">
        <v>124.81</v>
      </c>
      <c r="Q183" s="19">
        <v>7.73</v>
      </c>
      <c r="R183" s="20">
        <v>71.819999999999993</v>
      </c>
      <c r="S183" s="21">
        <v>79.55</v>
      </c>
      <c r="T183" s="19">
        <v>2.88</v>
      </c>
      <c r="U183" s="20">
        <v>39.020000000000003</v>
      </c>
      <c r="V183" s="21">
        <v>41.9</v>
      </c>
      <c r="W183" s="47">
        <v>62.87</v>
      </c>
      <c r="X183" s="20">
        <v>526.41</v>
      </c>
      <c r="Y183" s="21">
        <v>589.28</v>
      </c>
    </row>
    <row r="184" spans="1:25" ht="13">
      <c r="A184" s="2" t="s">
        <v>291</v>
      </c>
      <c r="B184" s="2" t="s">
        <v>185</v>
      </c>
      <c r="C184" s="89" t="s">
        <v>297</v>
      </c>
      <c r="D184" s="129" t="s">
        <v>304</v>
      </c>
      <c r="E184" s="19">
        <v>0</v>
      </c>
      <c r="F184" s="20">
        <v>0</v>
      </c>
      <c r="G184" s="21">
        <v>0</v>
      </c>
      <c r="H184" s="19">
        <v>428.79</v>
      </c>
      <c r="I184" s="20">
        <v>15.73</v>
      </c>
      <c r="J184" s="21">
        <v>444.52</v>
      </c>
      <c r="K184" s="19">
        <v>291.14999999999998</v>
      </c>
      <c r="L184" s="20">
        <v>31.35</v>
      </c>
      <c r="M184" s="21">
        <v>322.5</v>
      </c>
      <c r="N184" s="19">
        <v>151.49</v>
      </c>
      <c r="O184" s="20">
        <v>25.68</v>
      </c>
      <c r="P184" s="21">
        <v>177.17</v>
      </c>
      <c r="Q184" s="19">
        <v>844.64</v>
      </c>
      <c r="R184" s="20">
        <v>7.57</v>
      </c>
      <c r="S184" s="21">
        <v>852.21</v>
      </c>
      <c r="T184" s="19">
        <v>175.79</v>
      </c>
      <c r="U184" s="20">
        <v>11.75</v>
      </c>
      <c r="V184" s="21">
        <v>187.54</v>
      </c>
      <c r="W184" s="47">
        <v>1891.86</v>
      </c>
      <c r="X184" s="20">
        <v>92.08</v>
      </c>
      <c r="Y184" s="21">
        <v>1983.94</v>
      </c>
    </row>
    <row r="185" spans="1:25" ht="13">
      <c r="A185" s="2" t="s">
        <v>291</v>
      </c>
      <c r="B185" s="2" t="s">
        <v>186</v>
      </c>
      <c r="C185" s="89" t="s">
        <v>297</v>
      </c>
      <c r="D185" s="129" t="s">
        <v>304</v>
      </c>
      <c r="E185" s="19">
        <v>0</v>
      </c>
      <c r="F185" s="20">
        <v>0</v>
      </c>
      <c r="G185" s="21">
        <v>0</v>
      </c>
      <c r="H185" s="19">
        <v>0</v>
      </c>
      <c r="I185" s="20">
        <v>0</v>
      </c>
      <c r="J185" s="21">
        <v>0</v>
      </c>
      <c r="K185" s="19">
        <v>167.31</v>
      </c>
      <c r="L185" s="20">
        <v>69.510000000000005</v>
      </c>
      <c r="M185" s="21">
        <v>236.82</v>
      </c>
      <c r="N185" s="19">
        <v>43.13</v>
      </c>
      <c r="O185" s="20">
        <v>173.2</v>
      </c>
      <c r="P185" s="21">
        <v>216.33</v>
      </c>
      <c r="Q185" s="19">
        <v>675.03</v>
      </c>
      <c r="R185" s="20">
        <v>37.5</v>
      </c>
      <c r="S185" s="21">
        <v>712.53</v>
      </c>
      <c r="T185" s="19">
        <v>197.43</v>
      </c>
      <c r="U185" s="20">
        <v>28.8</v>
      </c>
      <c r="V185" s="21">
        <v>226.23</v>
      </c>
      <c r="W185" s="47">
        <v>1082.9000000000001</v>
      </c>
      <c r="X185" s="20">
        <v>309.01</v>
      </c>
      <c r="Y185" s="21">
        <v>1391.91</v>
      </c>
    </row>
    <row r="186" spans="1:25" ht="13">
      <c r="A186" s="2" t="s">
        <v>291</v>
      </c>
      <c r="B186" s="2" t="s">
        <v>187</v>
      </c>
      <c r="C186" s="89" t="s">
        <v>297</v>
      </c>
      <c r="D186" s="129" t="s">
        <v>304</v>
      </c>
      <c r="E186" s="19">
        <v>0.14000000000000001</v>
      </c>
      <c r="F186" s="20">
        <v>880.18</v>
      </c>
      <c r="G186" s="21">
        <v>880.32</v>
      </c>
      <c r="H186" s="19">
        <v>49.05</v>
      </c>
      <c r="I186" s="20">
        <v>800.11</v>
      </c>
      <c r="J186" s="21">
        <v>849.16</v>
      </c>
      <c r="K186" s="19">
        <v>203.41</v>
      </c>
      <c r="L186" s="20">
        <v>588.27</v>
      </c>
      <c r="M186" s="21">
        <v>791.68</v>
      </c>
      <c r="N186" s="19">
        <v>127.52</v>
      </c>
      <c r="O186" s="20">
        <v>804.59</v>
      </c>
      <c r="P186" s="21">
        <v>932.11</v>
      </c>
      <c r="Q186" s="19">
        <v>192.29</v>
      </c>
      <c r="R186" s="20">
        <v>427.49</v>
      </c>
      <c r="S186" s="21">
        <v>619.78</v>
      </c>
      <c r="T186" s="19">
        <v>119.53</v>
      </c>
      <c r="U186" s="20">
        <v>326.45999999999998</v>
      </c>
      <c r="V186" s="21">
        <v>445.99</v>
      </c>
      <c r="W186" s="47">
        <v>691.94</v>
      </c>
      <c r="X186" s="20">
        <v>3827.1</v>
      </c>
      <c r="Y186" s="21">
        <v>4519.04</v>
      </c>
    </row>
    <row r="187" spans="1:25" ht="13">
      <c r="A187" s="2" t="s">
        <v>291</v>
      </c>
      <c r="B187" s="2" t="s">
        <v>188</v>
      </c>
      <c r="C187" s="89" t="s">
        <v>297</v>
      </c>
      <c r="D187" s="129" t="s">
        <v>304</v>
      </c>
      <c r="E187" s="19">
        <v>0</v>
      </c>
      <c r="F187" s="20">
        <v>0</v>
      </c>
      <c r="G187" s="21">
        <v>0</v>
      </c>
      <c r="H187" s="19">
        <v>0</v>
      </c>
      <c r="I187" s="20">
        <v>0</v>
      </c>
      <c r="J187" s="21">
        <v>0</v>
      </c>
      <c r="K187" s="19">
        <v>0</v>
      </c>
      <c r="L187" s="20">
        <v>0</v>
      </c>
      <c r="M187" s="21">
        <v>0</v>
      </c>
      <c r="N187" s="19">
        <v>5</v>
      </c>
      <c r="O187" s="20">
        <v>10.67</v>
      </c>
      <c r="P187" s="21">
        <v>15.67</v>
      </c>
      <c r="Q187" s="19">
        <v>0</v>
      </c>
      <c r="R187" s="20">
        <v>0</v>
      </c>
      <c r="S187" s="21">
        <v>0</v>
      </c>
      <c r="T187" s="19">
        <v>0</v>
      </c>
      <c r="U187" s="20">
        <v>0</v>
      </c>
      <c r="V187" s="21">
        <v>0</v>
      </c>
      <c r="W187" s="47">
        <v>5</v>
      </c>
      <c r="X187" s="20">
        <v>10.67</v>
      </c>
      <c r="Y187" s="21">
        <v>15.67</v>
      </c>
    </row>
    <row r="188" spans="1:25" ht="13">
      <c r="A188" s="2" t="s">
        <v>291</v>
      </c>
      <c r="B188" s="2" t="s">
        <v>189</v>
      </c>
      <c r="C188" s="89" t="s">
        <v>297</v>
      </c>
      <c r="D188" s="129" t="s">
        <v>304</v>
      </c>
      <c r="E188" s="19">
        <v>64.41</v>
      </c>
      <c r="F188" s="20">
        <v>18.059999999999999</v>
      </c>
      <c r="G188" s="21">
        <v>82.47</v>
      </c>
      <c r="H188" s="19">
        <v>69.16</v>
      </c>
      <c r="I188" s="20">
        <v>12.45</v>
      </c>
      <c r="J188" s="21">
        <v>81.61</v>
      </c>
      <c r="K188" s="19">
        <v>81.92</v>
      </c>
      <c r="L188" s="20">
        <v>15.39</v>
      </c>
      <c r="M188" s="21">
        <v>97.31</v>
      </c>
      <c r="N188" s="19">
        <v>54.81</v>
      </c>
      <c r="O188" s="20">
        <v>24.56</v>
      </c>
      <c r="P188" s="21">
        <v>79.37</v>
      </c>
      <c r="Q188" s="19">
        <v>60.08</v>
      </c>
      <c r="R188" s="20">
        <v>13.22</v>
      </c>
      <c r="S188" s="21">
        <v>73.3</v>
      </c>
      <c r="T188" s="19">
        <v>36.74</v>
      </c>
      <c r="U188" s="20">
        <v>12.44</v>
      </c>
      <c r="V188" s="21">
        <v>49.18</v>
      </c>
      <c r="W188" s="47">
        <v>367.12</v>
      </c>
      <c r="X188" s="20">
        <v>96.12</v>
      </c>
      <c r="Y188" s="21">
        <v>463.24</v>
      </c>
    </row>
    <row r="189" spans="1:25" ht="13">
      <c r="A189" s="2" t="s">
        <v>291</v>
      </c>
      <c r="B189" s="2" t="s">
        <v>190</v>
      </c>
      <c r="C189" s="89" t="s">
        <v>297</v>
      </c>
      <c r="D189" s="129" t="s">
        <v>304</v>
      </c>
      <c r="E189" s="19">
        <v>5257.03</v>
      </c>
      <c r="F189" s="20">
        <v>648.15</v>
      </c>
      <c r="G189" s="21">
        <v>5905.18</v>
      </c>
      <c r="H189" s="19">
        <v>6296.74</v>
      </c>
      <c r="I189" s="20">
        <v>219.73</v>
      </c>
      <c r="J189" s="21">
        <v>6516.47</v>
      </c>
      <c r="K189" s="19">
        <v>5003.91</v>
      </c>
      <c r="L189" s="20">
        <v>770.24</v>
      </c>
      <c r="M189" s="21">
        <v>5774.15</v>
      </c>
      <c r="N189" s="19">
        <v>5785.96</v>
      </c>
      <c r="O189" s="20">
        <v>394.25</v>
      </c>
      <c r="P189" s="21">
        <v>6180.21</v>
      </c>
      <c r="Q189" s="19">
        <v>6551.65</v>
      </c>
      <c r="R189" s="20">
        <v>251.73</v>
      </c>
      <c r="S189" s="21">
        <v>6803.38</v>
      </c>
      <c r="T189" s="19">
        <v>5105.5200000000004</v>
      </c>
      <c r="U189" s="20">
        <v>332.97</v>
      </c>
      <c r="V189" s="21">
        <v>5438.49</v>
      </c>
      <c r="W189" s="47">
        <v>34000.81</v>
      </c>
      <c r="X189" s="20">
        <v>2617.0700000000002</v>
      </c>
      <c r="Y189" s="21">
        <v>36617.879999999997</v>
      </c>
    </row>
    <row r="190" spans="1:25" ht="13">
      <c r="A190" s="2" t="s">
        <v>291</v>
      </c>
      <c r="B190" s="2" t="s">
        <v>191</v>
      </c>
      <c r="C190" s="89" t="s">
        <v>297</v>
      </c>
      <c r="D190" s="129" t="s">
        <v>304</v>
      </c>
      <c r="E190" s="19">
        <v>629.34</v>
      </c>
      <c r="F190" s="20">
        <v>235.8</v>
      </c>
      <c r="G190" s="21">
        <v>865.14</v>
      </c>
      <c r="H190" s="19">
        <v>4628.4799999999996</v>
      </c>
      <c r="I190" s="20">
        <v>574.78</v>
      </c>
      <c r="J190" s="21">
        <v>5203.26</v>
      </c>
      <c r="K190" s="19">
        <v>2787.92</v>
      </c>
      <c r="L190" s="20">
        <v>617.62</v>
      </c>
      <c r="M190" s="21">
        <v>3405.54</v>
      </c>
      <c r="N190" s="19">
        <v>3557.99</v>
      </c>
      <c r="O190" s="20">
        <v>354.74</v>
      </c>
      <c r="P190" s="21">
        <v>3912.73</v>
      </c>
      <c r="Q190" s="19">
        <v>5681.23</v>
      </c>
      <c r="R190" s="20">
        <v>406.68</v>
      </c>
      <c r="S190" s="21">
        <v>6087.91</v>
      </c>
      <c r="T190" s="19">
        <v>7351.18</v>
      </c>
      <c r="U190" s="20">
        <v>457.69</v>
      </c>
      <c r="V190" s="21">
        <v>7808.87</v>
      </c>
      <c r="W190" s="47">
        <v>24636.14</v>
      </c>
      <c r="X190" s="20">
        <v>2647.31</v>
      </c>
      <c r="Y190" s="21">
        <v>27283.45</v>
      </c>
    </row>
    <row r="191" spans="1:25" ht="13">
      <c r="A191" s="2" t="s">
        <v>291</v>
      </c>
      <c r="B191" s="2" t="s">
        <v>192</v>
      </c>
      <c r="C191" s="89" t="s">
        <v>297</v>
      </c>
      <c r="D191" s="129" t="s">
        <v>304</v>
      </c>
      <c r="E191" s="19">
        <v>34.79</v>
      </c>
      <c r="F191" s="20">
        <v>8.18</v>
      </c>
      <c r="G191" s="21">
        <v>42.97</v>
      </c>
      <c r="H191" s="19">
        <v>34.950000000000003</v>
      </c>
      <c r="I191" s="20">
        <v>9.83</v>
      </c>
      <c r="J191" s="21">
        <v>44.78</v>
      </c>
      <c r="K191" s="19">
        <v>29.25</v>
      </c>
      <c r="L191" s="20">
        <v>9.35</v>
      </c>
      <c r="M191" s="21">
        <v>38.6</v>
      </c>
      <c r="N191" s="19">
        <v>48.68</v>
      </c>
      <c r="O191" s="20">
        <v>2.5499999999999998</v>
      </c>
      <c r="P191" s="21">
        <v>51.23</v>
      </c>
      <c r="Q191" s="19">
        <v>32.729999999999997</v>
      </c>
      <c r="R191" s="20">
        <v>3.72</v>
      </c>
      <c r="S191" s="21">
        <v>36.450000000000003</v>
      </c>
      <c r="T191" s="19">
        <v>46.15</v>
      </c>
      <c r="U191" s="20">
        <v>2.39</v>
      </c>
      <c r="V191" s="21">
        <v>48.54</v>
      </c>
      <c r="W191" s="47">
        <v>226.55</v>
      </c>
      <c r="X191" s="20">
        <v>36.020000000000003</v>
      </c>
      <c r="Y191" s="21">
        <v>262.57</v>
      </c>
    </row>
    <row r="192" spans="1:25" ht="13">
      <c r="A192" s="2" t="s">
        <v>291</v>
      </c>
      <c r="B192" s="2" t="s">
        <v>193</v>
      </c>
      <c r="C192" s="89" t="s">
        <v>297</v>
      </c>
      <c r="D192" s="129" t="s">
        <v>304</v>
      </c>
      <c r="E192" s="19">
        <v>0</v>
      </c>
      <c r="F192" s="20">
        <v>0</v>
      </c>
      <c r="G192" s="21">
        <v>0</v>
      </c>
      <c r="H192" s="19">
        <v>0</v>
      </c>
      <c r="I192" s="20">
        <v>0</v>
      </c>
      <c r="J192" s="21">
        <v>0</v>
      </c>
      <c r="K192" s="19">
        <v>0</v>
      </c>
      <c r="L192" s="20">
        <v>0</v>
      </c>
      <c r="M192" s="21">
        <v>0</v>
      </c>
      <c r="N192" s="19">
        <v>0</v>
      </c>
      <c r="O192" s="20">
        <v>0</v>
      </c>
      <c r="P192" s="21">
        <v>0</v>
      </c>
      <c r="Q192" s="19">
        <v>0</v>
      </c>
      <c r="R192" s="20">
        <v>0</v>
      </c>
      <c r="S192" s="21">
        <v>0</v>
      </c>
      <c r="T192" s="19">
        <v>0</v>
      </c>
      <c r="U192" s="20">
        <v>0</v>
      </c>
      <c r="V192" s="21">
        <v>0</v>
      </c>
      <c r="W192" s="47">
        <v>0</v>
      </c>
      <c r="X192" s="20">
        <v>0</v>
      </c>
      <c r="Y192" s="21">
        <v>0</v>
      </c>
    </row>
    <row r="193" spans="1:25" ht="13">
      <c r="A193" s="2" t="s">
        <v>291</v>
      </c>
      <c r="B193" s="2" t="s">
        <v>194</v>
      </c>
      <c r="C193" s="89" t="s">
        <v>297</v>
      </c>
      <c r="D193" s="129" t="s">
        <v>304</v>
      </c>
      <c r="E193" s="19">
        <v>0</v>
      </c>
      <c r="F193" s="20">
        <v>0</v>
      </c>
      <c r="G193" s="21">
        <v>0</v>
      </c>
      <c r="H193" s="19">
        <v>0</v>
      </c>
      <c r="I193" s="20">
        <v>0</v>
      </c>
      <c r="J193" s="21">
        <v>0</v>
      </c>
      <c r="K193" s="19">
        <v>0</v>
      </c>
      <c r="L193" s="20">
        <v>0</v>
      </c>
      <c r="M193" s="21">
        <v>0</v>
      </c>
      <c r="N193" s="19">
        <v>0</v>
      </c>
      <c r="O193" s="20">
        <v>0</v>
      </c>
      <c r="P193" s="21">
        <v>0</v>
      </c>
      <c r="Q193" s="19">
        <v>0</v>
      </c>
      <c r="R193" s="20">
        <v>0</v>
      </c>
      <c r="S193" s="21">
        <v>0</v>
      </c>
      <c r="T193" s="19">
        <v>0</v>
      </c>
      <c r="U193" s="20">
        <v>0</v>
      </c>
      <c r="V193" s="21">
        <v>0</v>
      </c>
      <c r="W193" s="47">
        <v>0</v>
      </c>
      <c r="X193" s="20">
        <v>0</v>
      </c>
      <c r="Y193" s="21">
        <v>0</v>
      </c>
    </row>
    <row r="194" spans="1:25" ht="13">
      <c r="A194" s="2" t="s">
        <v>291</v>
      </c>
      <c r="B194" s="2" t="s">
        <v>195</v>
      </c>
      <c r="C194" s="89" t="s">
        <v>297</v>
      </c>
      <c r="D194" s="129" t="s">
        <v>304</v>
      </c>
      <c r="E194" s="19">
        <v>13.04</v>
      </c>
      <c r="F194" s="20">
        <v>139.77000000000001</v>
      </c>
      <c r="G194" s="21">
        <v>152.81</v>
      </c>
      <c r="H194" s="19">
        <v>0.22</v>
      </c>
      <c r="I194" s="20">
        <v>129.80000000000001</v>
      </c>
      <c r="J194" s="21">
        <v>130.02000000000001</v>
      </c>
      <c r="K194" s="19">
        <v>0.19</v>
      </c>
      <c r="L194" s="20">
        <v>175</v>
      </c>
      <c r="M194" s="21">
        <v>175.19</v>
      </c>
      <c r="N194" s="19">
        <v>0.14000000000000001</v>
      </c>
      <c r="O194" s="20">
        <v>169.49</v>
      </c>
      <c r="P194" s="21">
        <v>169.63</v>
      </c>
      <c r="Q194" s="19">
        <v>0.21</v>
      </c>
      <c r="R194" s="20">
        <v>121.19</v>
      </c>
      <c r="S194" s="21">
        <v>121.4</v>
      </c>
      <c r="T194" s="19">
        <v>0.4</v>
      </c>
      <c r="U194" s="20">
        <v>109.27</v>
      </c>
      <c r="V194" s="21">
        <v>109.67</v>
      </c>
      <c r="W194" s="47">
        <v>14.2</v>
      </c>
      <c r="X194" s="20">
        <v>844.52</v>
      </c>
      <c r="Y194" s="21">
        <v>858.72</v>
      </c>
    </row>
    <row r="195" spans="1:25" ht="13">
      <c r="A195" s="2" t="s">
        <v>291</v>
      </c>
      <c r="B195" s="2" t="s">
        <v>196</v>
      </c>
      <c r="C195" s="89" t="s">
        <v>297</v>
      </c>
      <c r="D195" s="129" t="s">
        <v>304</v>
      </c>
      <c r="E195" s="19">
        <v>3.66</v>
      </c>
      <c r="F195" s="20">
        <v>8.09</v>
      </c>
      <c r="G195" s="21">
        <v>11.75</v>
      </c>
      <c r="H195" s="19">
        <v>3.3</v>
      </c>
      <c r="I195" s="20">
        <v>12.07</v>
      </c>
      <c r="J195" s="21">
        <v>15.37</v>
      </c>
      <c r="K195" s="19">
        <v>8.1199999999999992</v>
      </c>
      <c r="L195" s="20">
        <v>2.86</v>
      </c>
      <c r="M195" s="21">
        <v>10.98</v>
      </c>
      <c r="N195" s="19">
        <v>10.26</v>
      </c>
      <c r="O195" s="20">
        <v>0.42</v>
      </c>
      <c r="P195" s="21">
        <v>10.68</v>
      </c>
      <c r="Q195" s="19">
        <v>6.29</v>
      </c>
      <c r="R195" s="20">
        <v>1.76</v>
      </c>
      <c r="S195" s="21">
        <v>8.0500000000000007</v>
      </c>
      <c r="T195" s="19">
        <v>115.45</v>
      </c>
      <c r="U195" s="20">
        <v>3.54</v>
      </c>
      <c r="V195" s="21">
        <v>118.99</v>
      </c>
      <c r="W195" s="47">
        <v>147.08000000000001</v>
      </c>
      <c r="X195" s="20">
        <v>28.74</v>
      </c>
      <c r="Y195" s="21">
        <v>175.82</v>
      </c>
    </row>
    <row r="196" spans="1:25" ht="13">
      <c r="A196" s="2" t="s">
        <v>291</v>
      </c>
      <c r="B196" s="2" t="s">
        <v>197</v>
      </c>
      <c r="C196" s="89" t="s">
        <v>297</v>
      </c>
      <c r="D196" s="129" t="s">
        <v>304</v>
      </c>
      <c r="E196" s="19">
        <v>897.11</v>
      </c>
      <c r="F196" s="20">
        <v>126.92</v>
      </c>
      <c r="G196" s="21">
        <v>1024.03</v>
      </c>
      <c r="H196" s="19">
        <v>731.46</v>
      </c>
      <c r="I196" s="20">
        <v>130.22</v>
      </c>
      <c r="J196" s="21">
        <v>861.68</v>
      </c>
      <c r="K196" s="19">
        <v>650.94000000000005</v>
      </c>
      <c r="L196" s="20">
        <v>194.19</v>
      </c>
      <c r="M196" s="21">
        <v>845.13</v>
      </c>
      <c r="N196" s="19">
        <v>691.23</v>
      </c>
      <c r="O196" s="20">
        <v>168.99</v>
      </c>
      <c r="P196" s="21">
        <v>860.22</v>
      </c>
      <c r="Q196" s="19">
        <v>661.64</v>
      </c>
      <c r="R196" s="20">
        <v>164.29</v>
      </c>
      <c r="S196" s="21">
        <v>825.93</v>
      </c>
      <c r="T196" s="19">
        <v>519.4</v>
      </c>
      <c r="U196" s="20">
        <v>158.61000000000001</v>
      </c>
      <c r="V196" s="21">
        <v>678.01</v>
      </c>
      <c r="W196" s="47">
        <v>4151.78</v>
      </c>
      <c r="X196" s="20">
        <v>943.22</v>
      </c>
      <c r="Y196" s="21">
        <v>5095</v>
      </c>
    </row>
    <row r="197" spans="1:25" ht="13">
      <c r="A197" s="2" t="s">
        <v>291</v>
      </c>
      <c r="B197" s="2" t="s">
        <v>198</v>
      </c>
      <c r="C197" s="89" t="s">
        <v>297</v>
      </c>
      <c r="D197" s="129" t="s">
        <v>304</v>
      </c>
      <c r="E197" s="19">
        <v>821.25</v>
      </c>
      <c r="F197" s="20">
        <v>250.92</v>
      </c>
      <c r="G197" s="21">
        <v>1072.17</v>
      </c>
      <c r="H197" s="19">
        <v>637.44000000000005</v>
      </c>
      <c r="I197" s="20">
        <v>83.61</v>
      </c>
      <c r="J197" s="21">
        <v>721.05</v>
      </c>
      <c r="K197" s="19">
        <v>689.98</v>
      </c>
      <c r="L197" s="20">
        <v>199.53</v>
      </c>
      <c r="M197" s="21">
        <v>889.51</v>
      </c>
      <c r="N197" s="19">
        <v>510.31</v>
      </c>
      <c r="O197" s="20">
        <v>215.06</v>
      </c>
      <c r="P197" s="21">
        <v>725.37</v>
      </c>
      <c r="Q197" s="19">
        <v>520.67999999999995</v>
      </c>
      <c r="R197" s="20">
        <v>34.299999999999997</v>
      </c>
      <c r="S197" s="21">
        <v>554.98</v>
      </c>
      <c r="T197" s="19">
        <v>228.17</v>
      </c>
      <c r="U197" s="20">
        <v>79.16</v>
      </c>
      <c r="V197" s="21">
        <v>307.33</v>
      </c>
      <c r="W197" s="47">
        <v>3407.83</v>
      </c>
      <c r="X197" s="20">
        <v>862.58</v>
      </c>
      <c r="Y197" s="21">
        <v>4270.41</v>
      </c>
    </row>
    <row r="198" spans="1:25" ht="13">
      <c r="A198" s="2" t="s">
        <v>291</v>
      </c>
      <c r="B198" s="2" t="s">
        <v>199</v>
      </c>
      <c r="C198" s="89" t="s">
        <v>297</v>
      </c>
      <c r="D198" s="129" t="s">
        <v>304</v>
      </c>
      <c r="E198" s="19">
        <v>0</v>
      </c>
      <c r="F198" s="20">
        <v>0</v>
      </c>
      <c r="G198" s="21">
        <v>0</v>
      </c>
      <c r="H198" s="19">
        <v>0</v>
      </c>
      <c r="I198" s="20">
        <v>0</v>
      </c>
      <c r="J198" s="21">
        <v>0</v>
      </c>
      <c r="K198" s="19">
        <v>321.70999999999998</v>
      </c>
      <c r="L198" s="20">
        <v>17.32</v>
      </c>
      <c r="M198" s="21">
        <v>339.03</v>
      </c>
      <c r="N198" s="19">
        <v>82.78</v>
      </c>
      <c r="O198" s="20">
        <v>69.099999999999994</v>
      </c>
      <c r="P198" s="21">
        <v>151.88</v>
      </c>
      <c r="Q198" s="19">
        <v>0</v>
      </c>
      <c r="R198" s="20">
        <v>0</v>
      </c>
      <c r="S198" s="21">
        <v>0</v>
      </c>
      <c r="T198" s="19">
        <v>0</v>
      </c>
      <c r="U198" s="20">
        <v>0</v>
      </c>
      <c r="V198" s="21">
        <v>0</v>
      </c>
      <c r="W198" s="47">
        <v>404.49</v>
      </c>
      <c r="X198" s="20">
        <v>86.42</v>
      </c>
      <c r="Y198" s="21">
        <v>490.91</v>
      </c>
    </row>
    <row r="199" spans="1:25" ht="13">
      <c r="A199" s="2" t="s">
        <v>291</v>
      </c>
      <c r="B199" s="2" t="s">
        <v>200</v>
      </c>
      <c r="C199" s="89" t="s">
        <v>297</v>
      </c>
      <c r="D199" s="129" t="s">
        <v>304</v>
      </c>
      <c r="E199" s="19">
        <v>494.14</v>
      </c>
      <c r="F199" s="20">
        <v>141.51</v>
      </c>
      <c r="G199" s="21">
        <v>635.65</v>
      </c>
      <c r="H199" s="19">
        <v>186.1</v>
      </c>
      <c r="I199" s="20">
        <v>287.36</v>
      </c>
      <c r="J199" s="21">
        <v>473.46</v>
      </c>
      <c r="K199" s="19">
        <v>480</v>
      </c>
      <c r="L199" s="20">
        <v>324.47000000000003</v>
      </c>
      <c r="M199" s="21">
        <v>804.47</v>
      </c>
      <c r="N199" s="19">
        <v>156.47999999999999</v>
      </c>
      <c r="O199" s="20">
        <v>355.27</v>
      </c>
      <c r="P199" s="21">
        <v>511.75</v>
      </c>
      <c r="Q199" s="19">
        <v>212.94</v>
      </c>
      <c r="R199" s="20">
        <v>261.3</v>
      </c>
      <c r="S199" s="21">
        <v>474.24</v>
      </c>
      <c r="T199" s="19">
        <v>80.77</v>
      </c>
      <c r="U199" s="20">
        <v>185.46</v>
      </c>
      <c r="V199" s="21">
        <v>266.23</v>
      </c>
      <c r="W199" s="47">
        <v>1610.43</v>
      </c>
      <c r="X199" s="20">
        <v>1555.37</v>
      </c>
      <c r="Y199" s="21">
        <v>3165.8</v>
      </c>
    </row>
    <row r="200" spans="1:25" ht="13">
      <c r="A200" s="2" t="s">
        <v>291</v>
      </c>
      <c r="B200" s="2" t="s">
        <v>201</v>
      </c>
      <c r="C200" s="89" t="s">
        <v>297</v>
      </c>
      <c r="D200" s="129" t="s">
        <v>304</v>
      </c>
      <c r="E200" s="19">
        <v>891.4</v>
      </c>
      <c r="F200" s="20">
        <v>212.84</v>
      </c>
      <c r="G200" s="21">
        <v>1104.24</v>
      </c>
      <c r="H200" s="19">
        <v>543.89</v>
      </c>
      <c r="I200" s="20">
        <v>528.12</v>
      </c>
      <c r="J200" s="21">
        <v>1072.01</v>
      </c>
      <c r="K200" s="19">
        <v>969.59</v>
      </c>
      <c r="L200" s="20">
        <v>394.62</v>
      </c>
      <c r="M200" s="21">
        <v>1364.21</v>
      </c>
      <c r="N200" s="19">
        <v>385.28</v>
      </c>
      <c r="O200" s="20">
        <v>323.45999999999998</v>
      </c>
      <c r="P200" s="21">
        <v>708.74</v>
      </c>
      <c r="Q200" s="19">
        <v>1185.47</v>
      </c>
      <c r="R200" s="20">
        <v>210.2</v>
      </c>
      <c r="S200" s="21">
        <v>1395.67</v>
      </c>
      <c r="T200" s="19">
        <v>953.02</v>
      </c>
      <c r="U200" s="20">
        <v>494.48</v>
      </c>
      <c r="V200" s="21">
        <v>1447.5</v>
      </c>
      <c r="W200" s="47">
        <v>4928.6499999999996</v>
      </c>
      <c r="X200" s="20">
        <v>2163.7199999999998</v>
      </c>
      <c r="Y200" s="21">
        <v>7092.37</v>
      </c>
    </row>
    <row r="201" spans="1:25" ht="13">
      <c r="A201" s="2" t="s">
        <v>291</v>
      </c>
      <c r="B201" s="2" t="s">
        <v>202</v>
      </c>
      <c r="C201" s="89" t="s">
        <v>297</v>
      </c>
      <c r="D201" s="129" t="s">
        <v>304</v>
      </c>
      <c r="E201" s="19">
        <v>112.64</v>
      </c>
      <c r="F201" s="20">
        <v>130.63999999999999</v>
      </c>
      <c r="G201" s="21">
        <v>243.28</v>
      </c>
      <c r="H201" s="19">
        <v>50.83</v>
      </c>
      <c r="I201" s="20">
        <v>115.06</v>
      </c>
      <c r="J201" s="21">
        <v>165.89</v>
      </c>
      <c r="K201" s="19">
        <v>106.74</v>
      </c>
      <c r="L201" s="20">
        <v>178.79</v>
      </c>
      <c r="M201" s="21">
        <v>285.52999999999997</v>
      </c>
      <c r="N201" s="19">
        <v>196.76</v>
      </c>
      <c r="O201" s="20">
        <v>71.33</v>
      </c>
      <c r="P201" s="21">
        <v>268.08999999999997</v>
      </c>
      <c r="Q201" s="19">
        <v>37.979999999999997</v>
      </c>
      <c r="R201" s="20">
        <v>77.540000000000006</v>
      </c>
      <c r="S201" s="21">
        <v>115.52</v>
      </c>
      <c r="T201" s="19">
        <v>17.809999999999999</v>
      </c>
      <c r="U201" s="20">
        <v>73.260000000000005</v>
      </c>
      <c r="V201" s="21">
        <v>91.07</v>
      </c>
      <c r="W201" s="47">
        <v>522.76</v>
      </c>
      <c r="X201" s="20">
        <v>646.62</v>
      </c>
      <c r="Y201" s="21">
        <v>1169.3800000000001</v>
      </c>
    </row>
    <row r="202" spans="1:25" ht="13">
      <c r="A202" s="2" t="s">
        <v>291</v>
      </c>
      <c r="B202" s="2" t="s">
        <v>203</v>
      </c>
      <c r="C202" s="89" t="s">
        <v>297</v>
      </c>
      <c r="D202" s="129" t="s">
        <v>304</v>
      </c>
      <c r="E202" s="19">
        <v>9.4700000000000006</v>
      </c>
      <c r="F202" s="20">
        <v>28.08</v>
      </c>
      <c r="G202" s="21">
        <v>37.549999999999997</v>
      </c>
      <c r="H202" s="19">
        <v>13.82</v>
      </c>
      <c r="I202" s="20">
        <v>25.13</v>
      </c>
      <c r="J202" s="21">
        <v>38.950000000000003</v>
      </c>
      <c r="K202" s="19">
        <v>12.28</v>
      </c>
      <c r="L202" s="20">
        <v>29.86</v>
      </c>
      <c r="M202" s="21">
        <v>42.14</v>
      </c>
      <c r="N202" s="19">
        <v>8.41</v>
      </c>
      <c r="O202" s="20">
        <v>37.979999999999997</v>
      </c>
      <c r="P202" s="21">
        <v>46.39</v>
      </c>
      <c r="Q202" s="19">
        <v>10.46</v>
      </c>
      <c r="R202" s="20">
        <v>30.04</v>
      </c>
      <c r="S202" s="21">
        <v>40.5</v>
      </c>
      <c r="T202" s="19">
        <v>205.31</v>
      </c>
      <c r="U202" s="20">
        <v>27.54</v>
      </c>
      <c r="V202" s="21">
        <v>232.85</v>
      </c>
      <c r="W202" s="47">
        <v>259.75</v>
      </c>
      <c r="X202" s="20">
        <v>178.63</v>
      </c>
      <c r="Y202" s="21">
        <v>438.38</v>
      </c>
    </row>
    <row r="203" spans="1:25" ht="13">
      <c r="A203" s="2" t="s">
        <v>291</v>
      </c>
      <c r="B203" s="2" t="s">
        <v>204</v>
      </c>
      <c r="C203" s="89" t="s">
        <v>297</v>
      </c>
      <c r="D203" s="129" t="s">
        <v>304</v>
      </c>
      <c r="E203" s="19">
        <v>19988.099999999999</v>
      </c>
      <c r="F203" s="20">
        <v>1262.76</v>
      </c>
      <c r="G203" s="21">
        <v>21250.86</v>
      </c>
      <c r="H203" s="19">
        <v>20993.1</v>
      </c>
      <c r="I203" s="20">
        <v>3672.57</v>
      </c>
      <c r="J203" s="21">
        <v>24665.67</v>
      </c>
      <c r="K203" s="19">
        <v>27906.16</v>
      </c>
      <c r="L203" s="20">
        <v>2099.71</v>
      </c>
      <c r="M203" s="21">
        <v>30005.87</v>
      </c>
      <c r="N203" s="19">
        <v>18374.91</v>
      </c>
      <c r="O203" s="20">
        <v>2961.63</v>
      </c>
      <c r="P203" s="21">
        <v>21336.54</v>
      </c>
      <c r="Q203" s="19">
        <v>23510.11</v>
      </c>
      <c r="R203" s="20">
        <v>1349.73</v>
      </c>
      <c r="S203" s="21">
        <v>24859.84</v>
      </c>
      <c r="T203" s="19">
        <v>23534.87</v>
      </c>
      <c r="U203" s="20">
        <v>572.91</v>
      </c>
      <c r="V203" s="21">
        <v>24107.78</v>
      </c>
      <c r="W203" s="47">
        <v>134307.25</v>
      </c>
      <c r="X203" s="20">
        <v>11919.31</v>
      </c>
      <c r="Y203" s="21">
        <v>146226.56</v>
      </c>
    </row>
    <row r="204" spans="1:25" ht="13">
      <c r="A204" s="2" t="s">
        <v>291</v>
      </c>
      <c r="B204" s="2" t="s">
        <v>205</v>
      </c>
      <c r="C204" s="89" t="s">
        <v>297</v>
      </c>
      <c r="D204" s="129" t="s">
        <v>304</v>
      </c>
      <c r="E204" s="19">
        <v>0</v>
      </c>
      <c r="F204" s="20">
        <v>0</v>
      </c>
      <c r="G204" s="21">
        <v>0</v>
      </c>
      <c r="H204" s="19">
        <v>0</v>
      </c>
      <c r="I204" s="20">
        <v>0</v>
      </c>
      <c r="J204" s="21">
        <v>0</v>
      </c>
      <c r="K204" s="19">
        <v>0</v>
      </c>
      <c r="L204" s="20">
        <v>0</v>
      </c>
      <c r="M204" s="21">
        <v>0</v>
      </c>
      <c r="N204" s="19">
        <v>0</v>
      </c>
      <c r="O204" s="20">
        <v>0</v>
      </c>
      <c r="P204" s="21">
        <v>0</v>
      </c>
      <c r="Q204" s="19">
        <v>0</v>
      </c>
      <c r="R204" s="20">
        <v>0</v>
      </c>
      <c r="S204" s="21">
        <v>0</v>
      </c>
      <c r="T204" s="19">
        <v>0</v>
      </c>
      <c r="U204" s="20">
        <v>0</v>
      </c>
      <c r="V204" s="21">
        <v>0</v>
      </c>
      <c r="W204" s="47">
        <v>0</v>
      </c>
      <c r="X204" s="20">
        <v>0</v>
      </c>
      <c r="Y204" s="21">
        <v>0</v>
      </c>
    </row>
    <row r="205" spans="1:25" ht="13">
      <c r="A205" s="2" t="s">
        <v>291</v>
      </c>
      <c r="B205" s="2" t="s">
        <v>206</v>
      </c>
      <c r="C205" s="89" t="s">
        <v>297</v>
      </c>
      <c r="D205" s="129" t="s">
        <v>304</v>
      </c>
      <c r="E205" s="19">
        <v>246.31</v>
      </c>
      <c r="F205" s="20">
        <v>1.02</v>
      </c>
      <c r="G205" s="21">
        <v>247.33</v>
      </c>
      <c r="H205" s="19">
        <v>92.14</v>
      </c>
      <c r="I205" s="20">
        <v>1.01</v>
      </c>
      <c r="J205" s="21">
        <v>93.15</v>
      </c>
      <c r="K205" s="19">
        <v>602.96</v>
      </c>
      <c r="L205" s="20">
        <v>26.84</v>
      </c>
      <c r="M205" s="21">
        <v>629.79999999999995</v>
      </c>
      <c r="N205" s="19">
        <v>128.65</v>
      </c>
      <c r="O205" s="20">
        <v>2.88</v>
      </c>
      <c r="P205" s="21">
        <v>131.53</v>
      </c>
      <c r="Q205" s="19">
        <v>123.41</v>
      </c>
      <c r="R205" s="20">
        <v>3.02</v>
      </c>
      <c r="S205" s="21">
        <v>126.43</v>
      </c>
      <c r="T205" s="19">
        <v>181.39</v>
      </c>
      <c r="U205" s="20">
        <v>3.24</v>
      </c>
      <c r="V205" s="21">
        <v>184.63</v>
      </c>
      <c r="W205" s="47">
        <v>1374.86</v>
      </c>
      <c r="X205" s="20">
        <v>38.01</v>
      </c>
      <c r="Y205" s="21">
        <v>1412.87</v>
      </c>
    </row>
    <row r="206" spans="1:25" ht="13">
      <c r="A206" s="2" t="s">
        <v>291</v>
      </c>
      <c r="B206" s="2" t="s">
        <v>207</v>
      </c>
      <c r="C206" s="89" t="s">
        <v>297</v>
      </c>
      <c r="D206" s="129" t="s">
        <v>304</v>
      </c>
      <c r="E206" s="19">
        <v>72.38</v>
      </c>
      <c r="F206" s="20">
        <v>105.42</v>
      </c>
      <c r="G206" s="21">
        <v>177.8</v>
      </c>
      <c r="H206" s="19">
        <v>102.14</v>
      </c>
      <c r="I206" s="20">
        <v>141.55000000000001</v>
      </c>
      <c r="J206" s="21">
        <v>243.69</v>
      </c>
      <c r="K206" s="19">
        <v>117.81</v>
      </c>
      <c r="L206" s="20">
        <v>161.77000000000001</v>
      </c>
      <c r="M206" s="21">
        <v>279.58</v>
      </c>
      <c r="N206" s="19">
        <v>73.64</v>
      </c>
      <c r="O206" s="20">
        <v>169.02</v>
      </c>
      <c r="P206" s="21">
        <v>242.66</v>
      </c>
      <c r="Q206" s="19">
        <v>14.98</v>
      </c>
      <c r="R206" s="20">
        <v>161.66</v>
      </c>
      <c r="S206" s="21">
        <v>176.64</v>
      </c>
      <c r="T206" s="19">
        <v>17.13</v>
      </c>
      <c r="U206" s="20">
        <v>76.14</v>
      </c>
      <c r="V206" s="21">
        <v>93.27</v>
      </c>
      <c r="W206" s="47">
        <v>398.08</v>
      </c>
      <c r="X206" s="20">
        <v>815.56</v>
      </c>
      <c r="Y206" s="21">
        <v>1213.6400000000001</v>
      </c>
    </row>
    <row r="207" spans="1:25" ht="13">
      <c r="A207" s="2" t="s">
        <v>291</v>
      </c>
      <c r="B207" s="2" t="s">
        <v>208</v>
      </c>
      <c r="C207" s="89" t="s">
        <v>297</v>
      </c>
      <c r="D207" s="129" t="s">
        <v>304</v>
      </c>
      <c r="E207" s="19">
        <v>21.81</v>
      </c>
      <c r="F207" s="20">
        <v>193.92</v>
      </c>
      <c r="G207" s="21">
        <v>215.73</v>
      </c>
      <c r="H207" s="19">
        <v>52.39</v>
      </c>
      <c r="I207" s="20">
        <v>261.79000000000002</v>
      </c>
      <c r="J207" s="21">
        <v>314.18</v>
      </c>
      <c r="K207" s="19">
        <v>24.51</v>
      </c>
      <c r="L207" s="20">
        <v>315.82</v>
      </c>
      <c r="M207" s="21">
        <v>340.33</v>
      </c>
      <c r="N207" s="19">
        <v>30</v>
      </c>
      <c r="O207" s="20">
        <v>180.14</v>
      </c>
      <c r="P207" s="21">
        <v>210.14</v>
      </c>
      <c r="Q207" s="19">
        <v>1.78</v>
      </c>
      <c r="R207" s="20">
        <v>242.88</v>
      </c>
      <c r="S207" s="21">
        <v>244.66</v>
      </c>
      <c r="T207" s="19">
        <v>2.54</v>
      </c>
      <c r="U207" s="20">
        <v>130.78</v>
      </c>
      <c r="V207" s="21">
        <v>133.32</v>
      </c>
      <c r="W207" s="47">
        <v>133.03</v>
      </c>
      <c r="X207" s="20">
        <v>1325.33</v>
      </c>
      <c r="Y207" s="21">
        <v>1458.36</v>
      </c>
    </row>
    <row r="208" spans="1:25" ht="13">
      <c r="A208" s="2" t="s">
        <v>291</v>
      </c>
      <c r="B208" s="2" t="s">
        <v>209</v>
      </c>
      <c r="C208" s="89" t="s">
        <v>297</v>
      </c>
      <c r="D208" s="129" t="s">
        <v>304</v>
      </c>
      <c r="E208" s="19">
        <v>45.5</v>
      </c>
      <c r="F208" s="20">
        <v>116.61</v>
      </c>
      <c r="G208" s="21">
        <v>162.11000000000001</v>
      </c>
      <c r="H208" s="19">
        <v>60.36</v>
      </c>
      <c r="I208" s="20">
        <v>181.82</v>
      </c>
      <c r="J208" s="21">
        <v>242.18</v>
      </c>
      <c r="K208" s="19">
        <v>88.24</v>
      </c>
      <c r="L208" s="20">
        <v>197.15</v>
      </c>
      <c r="M208" s="21">
        <v>285.39</v>
      </c>
      <c r="N208" s="19">
        <v>54.62</v>
      </c>
      <c r="O208" s="20">
        <v>200.45</v>
      </c>
      <c r="P208" s="21">
        <v>255.07</v>
      </c>
      <c r="Q208" s="19">
        <v>8.5500000000000007</v>
      </c>
      <c r="R208" s="20">
        <v>176.37</v>
      </c>
      <c r="S208" s="21">
        <v>184.92</v>
      </c>
      <c r="T208" s="19">
        <v>5.56</v>
      </c>
      <c r="U208" s="20">
        <v>107.35</v>
      </c>
      <c r="V208" s="21">
        <v>112.91</v>
      </c>
      <c r="W208" s="47">
        <v>262.83</v>
      </c>
      <c r="X208" s="20">
        <v>979.75</v>
      </c>
      <c r="Y208" s="21">
        <v>1242.58</v>
      </c>
    </row>
    <row r="209" spans="1:25" ht="13">
      <c r="A209" s="2" t="s">
        <v>291</v>
      </c>
      <c r="B209" s="2" t="s">
        <v>210</v>
      </c>
      <c r="C209" s="89" t="s">
        <v>297</v>
      </c>
      <c r="D209" s="129" t="s">
        <v>304</v>
      </c>
      <c r="E209" s="19">
        <v>40.96</v>
      </c>
      <c r="F209" s="20">
        <v>57.35</v>
      </c>
      <c r="G209" s="21">
        <v>98.31</v>
      </c>
      <c r="H209" s="19">
        <v>10.46</v>
      </c>
      <c r="I209" s="20">
        <v>10.81</v>
      </c>
      <c r="J209" s="21">
        <v>21.27</v>
      </c>
      <c r="K209" s="19">
        <v>24.76</v>
      </c>
      <c r="L209" s="20">
        <v>9.5299999999999994</v>
      </c>
      <c r="M209" s="21">
        <v>34.29</v>
      </c>
      <c r="N209" s="19">
        <v>3.99</v>
      </c>
      <c r="O209" s="20">
        <v>8.3800000000000008</v>
      </c>
      <c r="P209" s="21">
        <v>12.37</v>
      </c>
      <c r="Q209" s="19">
        <v>9.8800000000000008</v>
      </c>
      <c r="R209" s="20">
        <v>12.18</v>
      </c>
      <c r="S209" s="21">
        <v>22.06</v>
      </c>
      <c r="T209" s="19">
        <v>9.9</v>
      </c>
      <c r="U209" s="20">
        <v>15.65</v>
      </c>
      <c r="V209" s="21">
        <v>25.55</v>
      </c>
      <c r="W209" s="47">
        <v>99.95</v>
      </c>
      <c r="X209" s="20">
        <v>113.9</v>
      </c>
      <c r="Y209" s="21">
        <v>213.85</v>
      </c>
    </row>
    <row r="210" spans="1:25" ht="13">
      <c r="A210" s="2" t="s">
        <v>291</v>
      </c>
      <c r="B210" s="2" t="s">
        <v>211</v>
      </c>
      <c r="C210" s="89" t="s">
        <v>297</v>
      </c>
      <c r="D210" s="129" t="s">
        <v>304</v>
      </c>
      <c r="E210" s="19">
        <v>114.94</v>
      </c>
      <c r="F210" s="20">
        <v>0.09</v>
      </c>
      <c r="G210" s="21">
        <v>115.03</v>
      </c>
      <c r="H210" s="19">
        <v>115.66</v>
      </c>
      <c r="I210" s="20">
        <v>2.2400000000000002</v>
      </c>
      <c r="J210" s="21">
        <v>117.9</v>
      </c>
      <c r="K210" s="19">
        <v>130.81</v>
      </c>
      <c r="L210" s="20">
        <v>5.79</v>
      </c>
      <c r="M210" s="21">
        <v>136.6</v>
      </c>
      <c r="N210" s="19">
        <v>46.08</v>
      </c>
      <c r="O210" s="20">
        <v>15.43</v>
      </c>
      <c r="P210" s="21">
        <v>61.51</v>
      </c>
      <c r="Q210" s="19">
        <v>30.8</v>
      </c>
      <c r="R210" s="20">
        <v>35.549999999999997</v>
      </c>
      <c r="S210" s="21">
        <v>66.349999999999994</v>
      </c>
      <c r="T210" s="19">
        <v>12.57</v>
      </c>
      <c r="U210" s="20">
        <v>17.68</v>
      </c>
      <c r="V210" s="21">
        <v>30.25</v>
      </c>
      <c r="W210" s="47">
        <v>450.86</v>
      </c>
      <c r="X210" s="20">
        <v>76.78</v>
      </c>
      <c r="Y210" s="21">
        <v>527.64</v>
      </c>
    </row>
    <row r="211" spans="1:25" ht="13">
      <c r="A211" s="2" t="s">
        <v>291</v>
      </c>
      <c r="B211" s="2" t="s">
        <v>212</v>
      </c>
      <c r="C211" s="89" t="s">
        <v>297</v>
      </c>
      <c r="D211" s="129" t="s">
        <v>304</v>
      </c>
      <c r="E211" s="19">
        <v>144.66</v>
      </c>
      <c r="F211" s="20">
        <v>0.04</v>
      </c>
      <c r="G211" s="21">
        <v>144.69999999999999</v>
      </c>
      <c r="H211" s="19">
        <v>91.36</v>
      </c>
      <c r="I211" s="20">
        <v>0.03</v>
      </c>
      <c r="J211" s="21">
        <v>91.39</v>
      </c>
      <c r="K211" s="19">
        <v>259.32</v>
      </c>
      <c r="L211" s="20">
        <v>14.96</v>
      </c>
      <c r="M211" s="21">
        <v>274.27999999999997</v>
      </c>
      <c r="N211" s="19">
        <v>242.19</v>
      </c>
      <c r="O211" s="20">
        <v>0.09</v>
      </c>
      <c r="P211" s="21">
        <v>242.28</v>
      </c>
      <c r="Q211" s="19">
        <v>119.53</v>
      </c>
      <c r="R211" s="20">
        <v>0.09</v>
      </c>
      <c r="S211" s="21">
        <v>119.62</v>
      </c>
      <c r="T211" s="19">
        <v>158.37</v>
      </c>
      <c r="U211" s="20">
        <v>0.05</v>
      </c>
      <c r="V211" s="21">
        <v>158.41999999999999</v>
      </c>
      <c r="W211" s="47">
        <v>1015.43</v>
      </c>
      <c r="X211" s="20">
        <v>15.26</v>
      </c>
      <c r="Y211" s="21">
        <v>1030.69</v>
      </c>
    </row>
    <row r="212" spans="1:25" ht="13">
      <c r="A212" s="2" t="s">
        <v>292</v>
      </c>
      <c r="B212" s="2" t="s">
        <v>213</v>
      </c>
      <c r="C212" s="89" t="s">
        <v>297</v>
      </c>
      <c r="D212" s="129" t="s">
        <v>298</v>
      </c>
      <c r="E212" s="19">
        <v>31001.8</v>
      </c>
      <c r="F212" s="20">
        <v>20850.400000000001</v>
      </c>
      <c r="G212" s="21">
        <v>51852.2</v>
      </c>
      <c r="H212" s="19">
        <v>15763.4</v>
      </c>
      <c r="I212" s="20">
        <v>40505.599999999999</v>
      </c>
      <c r="J212" s="21">
        <v>56269</v>
      </c>
      <c r="K212" s="19">
        <v>9072.4</v>
      </c>
      <c r="L212" s="20">
        <v>10275.200000000001</v>
      </c>
      <c r="M212" s="21">
        <v>19347.599999999999</v>
      </c>
      <c r="N212" s="19">
        <v>14133.8</v>
      </c>
      <c r="O212" s="20">
        <v>11297.6</v>
      </c>
      <c r="P212" s="21">
        <v>25431.4</v>
      </c>
      <c r="Q212" s="19">
        <v>1494</v>
      </c>
      <c r="R212" s="20">
        <v>20169.599999999999</v>
      </c>
      <c r="S212" s="21">
        <v>21663.599999999999</v>
      </c>
      <c r="T212" s="19">
        <v>4223.8999999999996</v>
      </c>
      <c r="U212" s="20">
        <v>426.2</v>
      </c>
      <c r="V212" s="21">
        <v>4650.1000000000004</v>
      </c>
      <c r="W212" s="47">
        <v>75689.3</v>
      </c>
      <c r="X212" s="20">
        <v>103524.6</v>
      </c>
      <c r="Y212" s="21">
        <v>179213.9</v>
      </c>
    </row>
    <row r="213" spans="1:25" ht="13">
      <c r="A213" s="2" t="s">
        <v>293</v>
      </c>
      <c r="B213" s="2" t="s">
        <v>214</v>
      </c>
      <c r="C213" s="89" t="s">
        <v>297</v>
      </c>
      <c r="D213" s="129" t="s">
        <v>303</v>
      </c>
      <c r="E213" s="19">
        <v>0</v>
      </c>
      <c r="F213" s="20">
        <v>0</v>
      </c>
      <c r="G213" s="21">
        <v>0</v>
      </c>
      <c r="H213" s="19">
        <v>0</v>
      </c>
      <c r="I213" s="20">
        <v>0</v>
      </c>
      <c r="J213" s="21">
        <v>0</v>
      </c>
      <c r="K213" s="19">
        <v>0</v>
      </c>
      <c r="L213" s="20">
        <v>0</v>
      </c>
      <c r="M213" s="21">
        <v>0</v>
      </c>
      <c r="N213" s="19">
        <v>0</v>
      </c>
      <c r="O213" s="20">
        <v>0</v>
      </c>
      <c r="P213" s="21">
        <v>0</v>
      </c>
      <c r="Q213" s="19">
        <v>0</v>
      </c>
      <c r="R213" s="20">
        <v>0</v>
      </c>
      <c r="S213" s="21">
        <v>0</v>
      </c>
      <c r="T213" s="19">
        <v>0</v>
      </c>
      <c r="U213" s="20">
        <v>0</v>
      </c>
      <c r="V213" s="21">
        <v>0</v>
      </c>
      <c r="W213" s="47">
        <v>0</v>
      </c>
      <c r="X213" s="20">
        <v>0</v>
      </c>
      <c r="Y213" s="21">
        <v>0</v>
      </c>
    </row>
    <row r="214" spans="1:25" ht="13">
      <c r="A214" s="2" t="s">
        <v>293</v>
      </c>
      <c r="B214" s="2" t="s">
        <v>215</v>
      </c>
      <c r="C214" s="89" t="s">
        <v>297</v>
      </c>
      <c r="D214" s="129" t="s">
        <v>303</v>
      </c>
      <c r="E214" s="19">
        <v>0</v>
      </c>
      <c r="F214" s="20">
        <v>0</v>
      </c>
      <c r="G214" s="21">
        <v>0</v>
      </c>
      <c r="H214" s="19">
        <v>0</v>
      </c>
      <c r="I214" s="20">
        <v>0</v>
      </c>
      <c r="J214" s="21">
        <v>0</v>
      </c>
      <c r="K214" s="19">
        <v>0</v>
      </c>
      <c r="L214" s="20">
        <v>0</v>
      </c>
      <c r="M214" s="21">
        <v>0</v>
      </c>
      <c r="N214" s="19">
        <v>0</v>
      </c>
      <c r="O214" s="20">
        <v>0</v>
      </c>
      <c r="P214" s="21">
        <v>0</v>
      </c>
      <c r="Q214" s="19">
        <v>0</v>
      </c>
      <c r="R214" s="20">
        <v>0</v>
      </c>
      <c r="S214" s="21">
        <v>0</v>
      </c>
      <c r="T214" s="19">
        <v>0</v>
      </c>
      <c r="U214" s="20">
        <v>0</v>
      </c>
      <c r="V214" s="21">
        <v>0</v>
      </c>
      <c r="W214" s="47">
        <v>0</v>
      </c>
      <c r="X214" s="20">
        <v>0</v>
      </c>
      <c r="Y214" s="21">
        <v>0</v>
      </c>
    </row>
    <row r="215" spans="1:25" ht="13">
      <c r="A215" s="2" t="s">
        <v>294</v>
      </c>
      <c r="B215" s="2" t="s">
        <v>216</v>
      </c>
      <c r="C215" s="89" t="s">
        <v>297</v>
      </c>
      <c r="D215" s="129" t="s">
        <v>302</v>
      </c>
      <c r="E215" s="19">
        <v>0</v>
      </c>
      <c r="F215" s="20">
        <v>479</v>
      </c>
      <c r="G215" s="21">
        <v>479</v>
      </c>
      <c r="H215" s="19">
        <v>0</v>
      </c>
      <c r="I215" s="20">
        <v>512.4</v>
      </c>
      <c r="J215" s="21">
        <v>512.4</v>
      </c>
      <c r="K215" s="19">
        <v>0</v>
      </c>
      <c r="L215" s="20">
        <v>583.1</v>
      </c>
      <c r="M215" s="21">
        <v>583.1</v>
      </c>
      <c r="N215" s="19">
        <v>0</v>
      </c>
      <c r="O215" s="20">
        <v>456.9</v>
      </c>
      <c r="P215" s="21">
        <v>456.9</v>
      </c>
      <c r="Q215" s="19">
        <v>0</v>
      </c>
      <c r="R215" s="20">
        <v>558.4</v>
      </c>
      <c r="S215" s="21">
        <v>558.4</v>
      </c>
      <c r="T215" s="19">
        <v>0</v>
      </c>
      <c r="U215" s="20">
        <v>628.29999999999995</v>
      </c>
      <c r="V215" s="21">
        <v>628.29999999999995</v>
      </c>
      <c r="W215" s="47">
        <v>0</v>
      </c>
      <c r="X215" s="20">
        <v>3218.1</v>
      </c>
      <c r="Y215" s="21">
        <v>3218.1</v>
      </c>
    </row>
    <row r="216" spans="1:25" ht="13">
      <c r="A216" s="2" t="s">
        <v>294</v>
      </c>
      <c r="B216" s="2" t="s">
        <v>217</v>
      </c>
      <c r="C216" s="89" t="s">
        <v>297</v>
      </c>
      <c r="D216" s="129" t="s">
        <v>302</v>
      </c>
      <c r="E216" s="19">
        <v>201.5</v>
      </c>
      <c r="F216" s="20">
        <v>423.4</v>
      </c>
      <c r="G216" s="21">
        <v>624.9</v>
      </c>
      <c r="H216" s="19">
        <v>248.5</v>
      </c>
      <c r="I216" s="20">
        <v>532.9</v>
      </c>
      <c r="J216" s="21">
        <v>781.4</v>
      </c>
      <c r="K216" s="19">
        <v>232.8</v>
      </c>
      <c r="L216" s="20">
        <v>487.4</v>
      </c>
      <c r="M216" s="21">
        <v>720.2</v>
      </c>
      <c r="N216" s="19">
        <v>169.1</v>
      </c>
      <c r="O216" s="20">
        <v>408.3</v>
      </c>
      <c r="P216" s="21">
        <v>577.4</v>
      </c>
      <c r="Q216" s="19">
        <v>581.9</v>
      </c>
      <c r="R216" s="20">
        <v>463.5</v>
      </c>
      <c r="S216" s="21">
        <v>1045.4000000000001</v>
      </c>
      <c r="T216" s="19">
        <v>346</v>
      </c>
      <c r="U216" s="20">
        <v>520.6</v>
      </c>
      <c r="V216" s="21">
        <v>866.6</v>
      </c>
      <c r="W216" s="47">
        <v>1779.8</v>
      </c>
      <c r="X216" s="20">
        <v>2836.1</v>
      </c>
      <c r="Y216" s="21">
        <v>4615.8999999999996</v>
      </c>
    </row>
    <row r="217" spans="1:25" ht="13">
      <c r="A217" s="2" t="s">
        <v>294</v>
      </c>
      <c r="B217" s="2" t="s">
        <v>218</v>
      </c>
      <c r="C217" s="89" t="s">
        <v>297</v>
      </c>
      <c r="D217" s="129" t="s">
        <v>302</v>
      </c>
      <c r="E217" s="19">
        <v>231.8</v>
      </c>
      <c r="F217" s="20">
        <v>412.5</v>
      </c>
      <c r="G217" s="21">
        <v>644.29999999999995</v>
      </c>
      <c r="H217" s="19">
        <v>260.60000000000002</v>
      </c>
      <c r="I217" s="20">
        <v>556</v>
      </c>
      <c r="J217" s="21">
        <v>816.6</v>
      </c>
      <c r="K217" s="19">
        <v>51.6</v>
      </c>
      <c r="L217" s="20">
        <v>124.4</v>
      </c>
      <c r="M217" s="21">
        <v>176</v>
      </c>
      <c r="N217" s="19">
        <v>271.39999999999998</v>
      </c>
      <c r="O217" s="20">
        <v>465.5</v>
      </c>
      <c r="P217" s="21">
        <v>736.9</v>
      </c>
      <c r="Q217" s="19">
        <v>394.8</v>
      </c>
      <c r="R217" s="20">
        <v>1211.4000000000001</v>
      </c>
      <c r="S217" s="21">
        <v>1606.2</v>
      </c>
      <c r="T217" s="19">
        <v>345.3</v>
      </c>
      <c r="U217" s="20">
        <v>647.4</v>
      </c>
      <c r="V217" s="21">
        <v>992.7</v>
      </c>
      <c r="W217" s="47">
        <v>1555.5</v>
      </c>
      <c r="X217" s="20">
        <v>3417.2</v>
      </c>
      <c r="Y217" s="21">
        <v>4972.7</v>
      </c>
    </row>
    <row r="218" spans="1:25" ht="13">
      <c r="A218" s="2" t="s">
        <v>295</v>
      </c>
      <c r="B218" s="2" t="s">
        <v>219</v>
      </c>
      <c r="C218" s="89" t="s">
        <v>297</v>
      </c>
      <c r="D218" s="129" t="s">
        <v>303</v>
      </c>
      <c r="E218" s="19">
        <v>5555.9</v>
      </c>
      <c r="F218" s="20">
        <v>7313.55</v>
      </c>
      <c r="G218" s="21">
        <v>12869.45</v>
      </c>
      <c r="H218" s="19">
        <v>2862.65</v>
      </c>
      <c r="I218" s="20">
        <v>13042.05</v>
      </c>
      <c r="J218" s="21">
        <v>15904.7</v>
      </c>
      <c r="K218" s="19">
        <v>3137.5</v>
      </c>
      <c r="L218" s="20">
        <v>7550.15</v>
      </c>
      <c r="M218" s="21">
        <v>10687.65</v>
      </c>
      <c r="N218" s="19">
        <v>2604.6</v>
      </c>
      <c r="O218" s="20">
        <v>6547.15</v>
      </c>
      <c r="P218" s="21">
        <v>9151.75</v>
      </c>
      <c r="Q218" s="19">
        <v>4145.75</v>
      </c>
      <c r="R218" s="20">
        <v>8359.25</v>
      </c>
      <c r="S218" s="21">
        <v>12505</v>
      </c>
      <c r="T218" s="19">
        <v>6781.8</v>
      </c>
      <c r="U218" s="20">
        <v>6620.15</v>
      </c>
      <c r="V218" s="21">
        <v>13401.95</v>
      </c>
      <c r="W218" s="47">
        <v>25088.2</v>
      </c>
      <c r="X218" s="20">
        <v>49432.3</v>
      </c>
      <c r="Y218" s="21">
        <v>74520.5</v>
      </c>
    </row>
    <row r="219" spans="1:25" ht="13">
      <c r="A219" s="2" t="s">
        <v>295</v>
      </c>
      <c r="B219" s="2" t="s">
        <v>220</v>
      </c>
      <c r="C219" s="89" t="s">
        <v>297</v>
      </c>
      <c r="D219" s="139" t="s">
        <v>303</v>
      </c>
      <c r="E219" s="47">
        <v>11990.2</v>
      </c>
      <c r="F219" s="20">
        <v>8153.8</v>
      </c>
      <c r="G219" s="21">
        <v>20144</v>
      </c>
      <c r="H219" s="19">
        <v>3920.3</v>
      </c>
      <c r="I219" s="20">
        <v>15423.6</v>
      </c>
      <c r="J219" s="21">
        <v>19343.900000000001</v>
      </c>
      <c r="K219" s="19">
        <v>3691.65</v>
      </c>
      <c r="L219" s="20">
        <v>7148.6</v>
      </c>
      <c r="M219" s="21">
        <v>10840.25</v>
      </c>
      <c r="N219" s="19">
        <v>7723.45</v>
      </c>
      <c r="O219" s="20">
        <v>6638.25</v>
      </c>
      <c r="P219" s="21">
        <v>14361.7</v>
      </c>
      <c r="Q219" s="19">
        <v>1925.75</v>
      </c>
      <c r="R219" s="20">
        <v>9593.5</v>
      </c>
      <c r="S219" s="21">
        <v>11519.25</v>
      </c>
      <c r="T219" s="47">
        <v>7611.1</v>
      </c>
      <c r="U219" s="20">
        <v>9816.0499999999993</v>
      </c>
      <c r="V219" s="21">
        <v>17427.150000000001</v>
      </c>
      <c r="W219" s="47">
        <v>36862.449999999997</v>
      </c>
      <c r="X219" s="20">
        <v>56773.8</v>
      </c>
      <c r="Y219" s="21">
        <v>93636.25</v>
      </c>
    </row>
    <row r="220" spans="1:25" ht="13">
      <c r="A220" s="24" t="s">
        <v>295</v>
      </c>
      <c r="B220" s="24" t="s">
        <v>221</v>
      </c>
      <c r="C220" s="91" t="s">
        <v>297</v>
      </c>
      <c r="D220" s="140" t="s">
        <v>303</v>
      </c>
      <c r="E220" s="92">
        <v>12499.25</v>
      </c>
      <c r="F220" s="92">
        <v>8209.4500000000007</v>
      </c>
      <c r="G220" s="142">
        <v>20708.7</v>
      </c>
      <c r="H220" s="92">
        <v>3844.4</v>
      </c>
      <c r="I220" s="92">
        <v>11816.9</v>
      </c>
      <c r="J220" s="142">
        <v>15661.3</v>
      </c>
      <c r="K220" s="92">
        <v>2305.5500000000002</v>
      </c>
      <c r="L220" s="92">
        <v>5003.1000000000004</v>
      </c>
      <c r="M220" s="142">
        <v>7308.65</v>
      </c>
      <c r="N220" s="92">
        <v>4588.1000000000004</v>
      </c>
      <c r="O220" s="92">
        <v>7026.65</v>
      </c>
      <c r="P220" s="142">
        <v>11614.75</v>
      </c>
      <c r="Q220" s="92">
        <v>5309</v>
      </c>
      <c r="R220" s="92">
        <v>6759.25</v>
      </c>
      <c r="S220" s="142">
        <v>12068.25</v>
      </c>
      <c r="T220" s="92">
        <v>7569.4</v>
      </c>
      <c r="U220" s="92">
        <v>4014.55</v>
      </c>
      <c r="V220" s="142">
        <v>11583.95</v>
      </c>
      <c r="W220" s="92">
        <v>36115.699999999997</v>
      </c>
      <c r="X220" s="92">
        <v>42829.9</v>
      </c>
      <c r="Y220" s="142">
        <v>78945.600000000006</v>
      </c>
    </row>
    <row r="221" spans="1:25" ht="13.5" thickBot="1">
      <c r="A221" s="135" t="s">
        <v>295</v>
      </c>
      <c r="B221" s="135" t="s">
        <v>222</v>
      </c>
      <c r="C221" s="136" t="s">
        <v>297</v>
      </c>
      <c r="D221" s="141" t="s">
        <v>303</v>
      </c>
      <c r="E221" s="137">
        <v>0</v>
      </c>
      <c r="F221" s="137">
        <v>0</v>
      </c>
      <c r="G221" s="143">
        <v>0</v>
      </c>
      <c r="H221" s="137">
        <v>3792.9</v>
      </c>
      <c r="I221" s="137">
        <v>11212.75</v>
      </c>
      <c r="J221" s="143">
        <v>15005.65</v>
      </c>
      <c r="K221" s="137">
        <v>3614.85</v>
      </c>
      <c r="L221" s="137">
        <v>5095.6499999999996</v>
      </c>
      <c r="M221" s="143">
        <v>8710.5</v>
      </c>
      <c r="N221" s="137">
        <v>3679.35</v>
      </c>
      <c r="O221" s="137">
        <v>4930.6000000000004</v>
      </c>
      <c r="P221" s="143">
        <v>8609.9500000000007</v>
      </c>
      <c r="Q221" s="137">
        <v>4552.3</v>
      </c>
      <c r="R221" s="137">
        <v>7614.4</v>
      </c>
      <c r="S221" s="143">
        <v>12166.7</v>
      </c>
      <c r="T221" s="138">
        <v>9887.7999999999993</v>
      </c>
      <c r="U221" s="138">
        <v>4823.8500000000004</v>
      </c>
      <c r="V221" s="144">
        <v>14711.65</v>
      </c>
      <c r="W221" s="137">
        <v>25527.200000000001</v>
      </c>
      <c r="X221" s="137">
        <v>33677.25</v>
      </c>
      <c r="Y221" s="143">
        <v>59204.45</v>
      </c>
    </row>
    <row r="222" spans="1:25">
      <c r="A222" s="91"/>
      <c r="B222" s="91"/>
      <c r="C222" s="91"/>
      <c r="D222" s="91"/>
      <c r="E222" s="92"/>
      <c r="F222" s="92"/>
      <c r="G222" s="92"/>
      <c r="H222" s="92"/>
      <c r="I222" s="92"/>
      <c r="J222" s="92"/>
      <c r="K222" s="92"/>
      <c r="L222" s="92"/>
      <c r="M222" s="92"/>
      <c r="N222" s="92"/>
      <c r="O222" s="92"/>
      <c r="P222" s="92"/>
      <c r="Q222" s="92"/>
      <c r="R222" s="92"/>
      <c r="S222" s="92"/>
      <c r="W222" s="92"/>
      <c r="X222" s="92"/>
      <c r="Y222" s="92"/>
    </row>
    <row r="223" spans="1:25" ht="13" thickBot="1"/>
    <row r="224" spans="1:25">
      <c r="A224" s="93" t="s">
        <v>223</v>
      </c>
      <c r="B224" s="94"/>
      <c r="C224" s="94"/>
      <c r="D224" s="94"/>
      <c r="E224" s="95">
        <v>1782125.88</v>
      </c>
      <c r="F224" s="96">
        <v>471939.91</v>
      </c>
      <c r="G224" s="97">
        <v>2254065.79</v>
      </c>
      <c r="H224" s="95">
        <v>1309166.24</v>
      </c>
      <c r="I224" s="96">
        <v>711193.12</v>
      </c>
      <c r="J224" s="97">
        <v>2020359.36</v>
      </c>
      <c r="K224" s="95">
        <v>1200003.44</v>
      </c>
      <c r="L224" s="96">
        <v>593675.84</v>
      </c>
      <c r="M224" s="97">
        <v>1793679.28</v>
      </c>
      <c r="N224" s="95">
        <v>1339387.23</v>
      </c>
      <c r="O224" s="96">
        <v>533769.81000000006</v>
      </c>
      <c r="P224" s="97">
        <v>1873157.04</v>
      </c>
      <c r="Q224" s="95">
        <v>1142160.03</v>
      </c>
      <c r="R224" s="96">
        <v>604665.46</v>
      </c>
      <c r="S224" s="97">
        <v>1746825.49</v>
      </c>
      <c r="T224" s="95">
        <v>1438515.99</v>
      </c>
      <c r="U224" s="96">
        <v>406732.21</v>
      </c>
      <c r="V224" s="97">
        <v>1845248.2</v>
      </c>
      <c r="W224" s="98">
        <v>8211358.8100000024</v>
      </c>
      <c r="X224" s="96">
        <v>3321976.35</v>
      </c>
      <c r="Y224" s="99">
        <v>11533335.16</v>
      </c>
    </row>
    <row r="225" spans="1:25" ht="13" thickBot="1">
      <c r="A225" s="100" t="s">
        <v>224</v>
      </c>
      <c r="B225" s="101"/>
      <c r="C225" s="101"/>
      <c r="D225" s="101"/>
      <c r="E225" s="102">
        <v>0</v>
      </c>
      <c r="F225" s="103">
        <v>0</v>
      </c>
      <c r="G225" s="104">
        <v>0</v>
      </c>
      <c r="H225" s="102">
        <v>0</v>
      </c>
      <c r="I225" s="103">
        <v>0</v>
      </c>
      <c r="J225" s="104">
        <v>0</v>
      </c>
      <c r="K225" s="102">
        <v>0</v>
      </c>
      <c r="L225" s="103">
        <v>0</v>
      </c>
      <c r="M225" s="104">
        <v>0</v>
      </c>
      <c r="N225" s="102">
        <v>0</v>
      </c>
      <c r="O225" s="103">
        <v>0</v>
      </c>
      <c r="P225" s="104">
        <v>0</v>
      </c>
      <c r="Q225" s="102">
        <v>0</v>
      </c>
      <c r="R225" s="103">
        <v>0</v>
      </c>
      <c r="S225" s="104">
        <v>0</v>
      </c>
      <c r="T225" s="102">
        <v>0</v>
      </c>
      <c r="U225" s="103">
        <v>0</v>
      </c>
      <c r="V225" s="104">
        <v>0</v>
      </c>
      <c r="W225" s="105">
        <v>0</v>
      </c>
      <c r="X225" s="103">
        <v>0</v>
      </c>
      <c r="Y225" s="106">
        <v>0</v>
      </c>
    </row>
    <row r="226" spans="1:25" ht="13" thickBot="1">
      <c r="A226" s="107" t="s">
        <v>5</v>
      </c>
      <c r="B226" s="108"/>
      <c r="C226" s="108"/>
      <c r="D226" s="108"/>
      <c r="E226" s="109">
        <v>1782125.88</v>
      </c>
      <c r="F226" s="110">
        <v>471939.91</v>
      </c>
      <c r="G226" s="111">
        <v>2254065.79</v>
      </c>
      <c r="H226" s="109">
        <v>1309166.24</v>
      </c>
      <c r="I226" s="110">
        <v>711193.12</v>
      </c>
      <c r="J226" s="111">
        <v>2020359.36</v>
      </c>
      <c r="K226" s="109">
        <v>1200003.44</v>
      </c>
      <c r="L226" s="110">
        <v>593675.84</v>
      </c>
      <c r="M226" s="111">
        <v>1793679.28</v>
      </c>
      <c r="N226" s="109">
        <v>1339387.23</v>
      </c>
      <c r="O226" s="110">
        <v>533769.81000000006</v>
      </c>
      <c r="P226" s="111">
        <v>1873157.04</v>
      </c>
      <c r="Q226" s="109">
        <v>1142160.03</v>
      </c>
      <c r="R226" s="110">
        <v>604665.46</v>
      </c>
      <c r="S226" s="111">
        <v>1746825.49</v>
      </c>
      <c r="T226" s="109">
        <v>1438515.99</v>
      </c>
      <c r="U226" s="110">
        <v>406732.21</v>
      </c>
      <c r="V226" s="111">
        <v>1845248.2</v>
      </c>
      <c r="W226" s="112">
        <v>8211358.8100000024</v>
      </c>
      <c r="X226" s="110">
        <v>3321976.35</v>
      </c>
      <c r="Y226" s="113">
        <v>11533335.16</v>
      </c>
    </row>
    <row r="239" spans="1:25">
      <c r="T239" s="1"/>
    </row>
  </sheetData>
  <mergeCells count="7">
    <mergeCell ref="W3:Y3"/>
    <mergeCell ref="Q3:S3"/>
    <mergeCell ref="T3:V3"/>
    <mergeCell ref="E3:G3"/>
    <mergeCell ref="H3:J3"/>
    <mergeCell ref="K3:M3"/>
    <mergeCell ref="N3:P3"/>
  </mergeCells>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Y234"/>
  <sheetViews>
    <sheetView topLeftCell="A173" workbookViewId="0">
      <selection activeCell="O172" sqref="O172"/>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326</v>
      </c>
    </row>
    <row r="2" spans="1:25" ht="13" thickBot="1"/>
    <row r="3" spans="1:25" ht="13" thickBot="1">
      <c r="E3" s="316">
        <v>41000</v>
      </c>
      <c r="F3" s="317"/>
      <c r="G3" s="318"/>
      <c r="H3" s="316">
        <v>41030</v>
      </c>
      <c r="I3" s="317"/>
      <c r="J3" s="318"/>
      <c r="K3" s="316">
        <v>41061</v>
      </c>
      <c r="L3" s="317"/>
      <c r="M3" s="318"/>
      <c r="N3" s="316">
        <v>41091</v>
      </c>
      <c r="O3" s="317"/>
      <c r="P3" s="318"/>
      <c r="Q3" s="316">
        <v>41122</v>
      </c>
      <c r="R3" s="317"/>
      <c r="S3" s="318"/>
      <c r="T3" s="316">
        <v>41153</v>
      </c>
      <c r="U3" s="317"/>
      <c r="V3" s="318"/>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21.79</v>
      </c>
      <c r="F5" s="20">
        <v>38.83</v>
      </c>
      <c r="G5" s="21">
        <f>+E5+F5</f>
        <v>60.62</v>
      </c>
      <c r="H5" s="19">
        <v>1.08</v>
      </c>
      <c r="I5" s="20">
        <v>29.54</v>
      </c>
      <c r="J5" s="21">
        <f>+H5+I5</f>
        <v>30.619999999999997</v>
      </c>
      <c r="K5" s="19">
        <v>0</v>
      </c>
      <c r="L5" s="20">
        <v>37.78</v>
      </c>
      <c r="M5" s="21">
        <f>+K5+L5</f>
        <v>37.78</v>
      </c>
      <c r="N5" s="19">
        <v>0</v>
      </c>
      <c r="O5" s="20">
        <v>37.78</v>
      </c>
      <c r="P5" s="21">
        <f>+N5+O5</f>
        <v>37.78</v>
      </c>
      <c r="Q5" s="19">
        <v>0</v>
      </c>
      <c r="R5" s="20">
        <v>79.58</v>
      </c>
      <c r="S5" s="21">
        <f>+Q5+R5</f>
        <v>79.58</v>
      </c>
      <c r="T5" s="19">
        <v>33.840000000000003</v>
      </c>
      <c r="U5" s="20">
        <v>91.61</v>
      </c>
      <c r="V5" s="21">
        <f>+T5+U5</f>
        <v>125.45</v>
      </c>
      <c r="W5" s="47">
        <f>+E5+H5+K5+N5+Q5+T5</f>
        <v>56.71</v>
      </c>
      <c r="X5" s="20">
        <f>+F5+I5+L5+O5+R5+U5</f>
        <v>315.12</v>
      </c>
      <c r="Y5" s="21">
        <f>+W5+X5</f>
        <v>371.83</v>
      </c>
    </row>
    <row r="6" spans="1:25" ht="13">
      <c r="A6" s="2" t="s">
        <v>250</v>
      </c>
      <c r="B6" s="2" t="s">
        <v>7</v>
      </c>
      <c r="C6" s="89" t="s">
        <v>297</v>
      </c>
      <c r="D6" s="129" t="s">
        <v>298</v>
      </c>
      <c r="E6" s="19">
        <v>0</v>
      </c>
      <c r="F6" s="20">
        <v>0</v>
      </c>
      <c r="G6" s="21">
        <f t="shared" ref="G6:G69" si="0">+E6+F6</f>
        <v>0</v>
      </c>
      <c r="H6" s="19">
        <v>0</v>
      </c>
      <c r="I6" s="20">
        <v>0.1</v>
      </c>
      <c r="J6" s="21">
        <f t="shared" ref="J6:J69" si="1">+H6+I6</f>
        <v>0.1</v>
      </c>
      <c r="K6" s="19">
        <v>0</v>
      </c>
      <c r="L6" s="20">
        <v>0.2</v>
      </c>
      <c r="M6" s="21">
        <f t="shared" ref="M6:M69" si="2">+K6+L6</f>
        <v>0.2</v>
      </c>
      <c r="N6" s="19">
        <v>0</v>
      </c>
      <c r="O6" s="20">
        <v>0.2</v>
      </c>
      <c r="P6" s="21">
        <f>+N6+O6</f>
        <v>0.2</v>
      </c>
      <c r="Q6" s="19">
        <v>0</v>
      </c>
      <c r="R6" s="20">
        <v>0.2</v>
      </c>
      <c r="S6" s="21">
        <f t="shared" ref="S6:S69" si="3">+Q6+R6</f>
        <v>0.2</v>
      </c>
      <c r="T6" s="19">
        <v>0</v>
      </c>
      <c r="U6" s="20">
        <v>0.9</v>
      </c>
      <c r="V6" s="21">
        <f t="shared" ref="V6:V69" si="4">+T6+U6</f>
        <v>0.9</v>
      </c>
      <c r="W6" s="47">
        <f t="shared" ref="W6:X71" si="5">+E6+H6+K6+N6+Q6+T6</f>
        <v>0</v>
      </c>
      <c r="X6" s="20">
        <f t="shared" si="5"/>
        <v>1.6</v>
      </c>
      <c r="Y6" s="21">
        <f t="shared" ref="Y6:Y69" si="6">+W6+X6</f>
        <v>1.6</v>
      </c>
    </row>
    <row r="7" spans="1:25" ht="13">
      <c r="A7" s="2" t="s">
        <v>251</v>
      </c>
      <c r="B7" s="2" t="s">
        <v>8</v>
      </c>
      <c r="C7" s="89" t="s">
        <v>297</v>
      </c>
      <c r="D7" s="129" t="s">
        <v>302</v>
      </c>
      <c r="E7" s="19">
        <v>2767.1</v>
      </c>
      <c r="F7" s="20">
        <v>930.4</v>
      </c>
      <c r="G7" s="21">
        <f t="shared" si="0"/>
        <v>3697.5</v>
      </c>
      <c r="H7" s="19">
        <v>3031.76</v>
      </c>
      <c r="I7" s="20">
        <v>1713.8</v>
      </c>
      <c r="J7" s="21">
        <f t="shared" si="1"/>
        <v>4745.5600000000004</v>
      </c>
      <c r="K7" s="19">
        <v>611.84</v>
      </c>
      <c r="L7" s="20">
        <v>1262.7</v>
      </c>
      <c r="M7" s="21">
        <f t="shared" si="2"/>
        <v>1874.54</v>
      </c>
      <c r="N7" s="19">
        <v>611.84</v>
      </c>
      <c r="O7" s="20">
        <v>1262.7</v>
      </c>
      <c r="P7" s="21">
        <f t="shared" ref="P7:P69" si="7">+N7+O7</f>
        <v>1874.54</v>
      </c>
      <c r="Q7" s="19">
        <v>4049.66</v>
      </c>
      <c r="R7" s="20">
        <v>1488.4</v>
      </c>
      <c r="S7" s="21">
        <f t="shared" si="3"/>
        <v>5538.0599999999995</v>
      </c>
      <c r="T7" s="19">
        <v>3607.88</v>
      </c>
      <c r="U7" s="20">
        <v>637.29999999999995</v>
      </c>
      <c r="V7" s="21">
        <f t="shared" si="4"/>
        <v>4245.18</v>
      </c>
      <c r="W7" s="47">
        <f t="shared" si="5"/>
        <v>14680.080000000002</v>
      </c>
      <c r="X7" s="20">
        <f t="shared" si="5"/>
        <v>7295.3</v>
      </c>
      <c r="Y7" s="21">
        <f t="shared" si="6"/>
        <v>21975.38</v>
      </c>
    </row>
    <row r="8" spans="1:25" ht="13">
      <c r="A8" s="2" t="s">
        <v>251</v>
      </c>
      <c r="B8" s="2" t="s">
        <v>9</v>
      </c>
      <c r="C8" s="89" t="s">
        <v>297</v>
      </c>
      <c r="D8" s="129" t="s">
        <v>302</v>
      </c>
      <c r="E8" s="19">
        <v>0</v>
      </c>
      <c r="F8" s="20">
        <v>0</v>
      </c>
      <c r="G8" s="21">
        <f t="shared" si="0"/>
        <v>0</v>
      </c>
      <c r="H8" s="19">
        <v>0</v>
      </c>
      <c r="I8" s="20">
        <v>0</v>
      </c>
      <c r="J8" s="21">
        <f t="shared" si="1"/>
        <v>0</v>
      </c>
      <c r="K8" s="19">
        <v>0</v>
      </c>
      <c r="L8" s="20">
        <v>0.28999999999999998</v>
      </c>
      <c r="M8" s="21">
        <f t="shared" si="2"/>
        <v>0.28999999999999998</v>
      </c>
      <c r="N8" s="19">
        <v>0</v>
      </c>
      <c r="O8" s="20">
        <v>0.28999999999999998</v>
      </c>
      <c r="P8" s="21">
        <f t="shared" si="7"/>
        <v>0.28999999999999998</v>
      </c>
      <c r="Q8" s="19">
        <v>25.73</v>
      </c>
      <c r="R8" s="20">
        <v>93.31</v>
      </c>
      <c r="S8" s="21">
        <f t="shared" si="3"/>
        <v>119.04</v>
      </c>
      <c r="T8" s="19">
        <v>1.89</v>
      </c>
      <c r="U8" s="20">
        <v>107.53</v>
      </c>
      <c r="V8" s="21">
        <f t="shared" si="4"/>
        <v>109.42</v>
      </c>
      <c r="W8" s="47">
        <f t="shared" si="5"/>
        <v>27.62</v>
      </c>
      <c r="X8" s="20">
        <f t="shared" si="5"/>
        <v>201.42000000000002</v>
      </c>
      <c r="Y8" s="21">
        <f t="shared" si="6"/>
        <v>229.04000000000002</v>
      </c>
    </row>
    <row r="9" spans="1:25" ht="13">
      <c r="A9" s="2" t="s">
        <v>252</v>
      </c>
      <c r="B9" s="2" t="s">
        <v>10</v>
      </c>
      <c r="C9" s="89" t="s">
        <v>297</v>
      </c>
      <c r="D9" s="129" t="s">
        <v>302</v>
      </c>
      <c r="E9" s="19">
        <v>3167.2</v>
      </c>
      <c r="F9" s="20">
        <v>1822.55</v>
      </c>
      <c r="G9" s="21">
        <f t="shared" si="0"/>
        <v>4989.75</v>
      </c>
      <c r="H9" s="19">
        <v>292.8</v>
      </c>
      <c r="I9" s="20">
        <v>366.35</v>
      </c>
      <c r="J9" s="21">
        <f t="shared" si="1"/>
        <v>659.15000000000009</v>
      </c>
      <c r="K9" s="19">
        <v>0</v>
      </c>
      <c r="L9" s="20">
        <v>0</v>
      </c>
      <c r="M9" s="21">
        <f t="shared" si="2"/>
        <v>0</v>
      </c>
      <c r="N9" s="19">
        <v>0</v>
      </c>
      <c r="O9" s="20">
        <v>0</v>
      </c>
      <c r="P9" s="21">
        <f t="shared" si="7"/>
        <v>0</v>
      </c>
      <c r="Q9" s="19">
        <v>4413.8999999999996</v>
      </c>
      <c r="R9" s="20">
        <v>1195.7</v>
      </c>
      <c r="S9" s="21">
        <f t="shared" si="3"/>
        <v>5609.5999999999995</v>
      </c>
      <c r="T9" s="19">
        <v>146.15</v>
      </c>
      <c r="U9" s="20">
        <v>789.8</v>
      </c>
      <c r="V9" s="21">
        <f t="shared" si="4"/>
        <v>935.94999999999993</v>
      </c>
      <c r="W9" s="47">
        <f t="shared" si="5"/>
        <v>8020.0499999999993</v>
      </c>
      <c r="X9" s="20">
        <f t="shared" si="5"/>
        <v>4174.4000000000005</v>
      </c>
      <c r="Y9" s="21">
        <f t="shared" si="6"/>
        <v>12194.45</v>
      </c>
    </row>
    <row r="10" spans="1:25" ht="13">
      <c r="A10" s="2" t="s">
        <v>252</v>
      </c>
      <c r="B10" s="2" t="s">
        <v>11</v>
      </c>
      <c r="C10" s="89" t="s">
        <v>297</v>
      </c>
      <c r="D10" s="129" t="s">
        <v>302</v>
      </c>
      <c r="E10" s="19">
        <v>966.1</v>
      </c>
      <c r="F10" s="20">
        <v>593.20000000000005</v>
      </c>
      <c r="G10" s="21">
        <f t="shared" si="0"/>
        <v>1559.3000000000002</v>
      </c>
      <c r="H10" s="19">
        <v>3180.35</v>
      </c>
      <c r="I10" s="20">
        <v>989.7</v>
      </c>
      <c r="J10" s="21">
        <f t="shared" si="1"/>
        <v>4170.05</v>
      </c>
      <c r="K10" s="19">
        <v>1005.85</v>
      </c>
      <c r="L10" s="20">
        <v>313.89999999999998</v>
      </c>
      <c r="M10" s="21">
        <f t="shared" si="2"/>
        <v>1319.75</v>
      </c>
      <c r="N10" s="19">
        <v>1005.85</v>
      </c>
      <c r="O10" s="20">
        <v>313.89999999999998</v>
      </c>
      <c r="P10" s="21">
        <f t="shared" si="7"/>
        <v>1319.75</v>
      </c>
      <c r="Q10" s="19">
        <v>5439.4</v>
      </c>
      <c r="R10" s="20">
        <v>941.65</v>
      </c>
      <c r="S10" s="21">
        <f t="shared" si="3"/>
        <v>6381.0499999999993</v>
      </c>
      <c r="T10" s="19">
        <v>1233.95</v>
      </c>
      <c r="U10" s="20">
        <v>65.3</v>
      </c>
      <c r="V10" s="21">
        <f t="shared" si="4"/>
        <v>1299.25</v>
      </c>
      <c r="W10" s="47">
        <f t="shared" si="5"/>
        <v>12831.5</v>
      </c>
      <c r="X10" s="20">
        <f t="shared" si="5"/>
        <v>3217.6500000000005</v>
      </c>
      <c r="Y10" s="21">
        <f t="shared" si="6"/>
        <v>16049.150000000001</v>
      </c>
    </row>
    <row r="11" spans="1:25" ht="13">
      <c r="A11" s="2" t="s">
        <v>253</v>
      </c>
      <c r="B11" s="2" t="s">
        <v>12</v>
      </c>
      <c r="C11" s="89" t="s">
        <v>297</v>
      </c>
      <c r="D11" s="129" t="s">
        <v>303</v>
      </c>
      <c r="E11" s="19">
        <v>14823.35</v>
      </c>
      <c r="F11" s="20">
        <v>3376.3</v>
      </c>
      <c r="G11" s="21">
        <f t="shared" si="0"/>
        <v>18199.650000000001</v>
      </c>
      <c r="H11" s="19">
        <v>14651</v>
      </c>
      <c r="I11" s="20">
        <v>1997.45</v>
      </c>
      <c r="J11" s="21">
        <f t="shared" si="1"/>
        <v>16648.45</v>
      </c>
      <c r="K11" s="19">
        <v>4975.8999999999996</v>
      </c>
      <c r="L11" s="20">
        <v>1326.55</v>
      </c>
      <c r="M11" s="21">
        <f t="shared" si="2"/>
        <v>6302.45</v>
      </c>
      <c r="N11" s="19">
        <v>4975.8999999999996</v>
      </c>
      <c r="O11" s="20">
        <v>1326.55</v>
      </c>
      <c r="P11" s="21">
        <f t="shared" si="7"/>
        <v>6302.45</v>
      </c>
      <c r="Q11" s="19">
        <v>6186.75</v>
      </c>
      <c r="R11" s="20">
        <v>3900.5</v>
      </c>
      <c r="S11" s="21">
        <f t="shared" si="3"/>
        <v>10087.25</v>
      </c>
      <c r="T11" s="19">
        <v>3611.45</v>
      </c>
      <c r="U11" s="20">
        <v>4452.8999999999996</v>
      </c>
      <c r="V11" s="21">
        <f t="shared" si="4"/>
        <v>8064.3499999999995</v>
      </c>
      <c r="W11" s="47">
        <f t="shared" si="5"/>
        <v>49224.35</v>
      </c>
      <c r="X11" s="20">
        <f t="shared" si="5"/>
        <v>16380.25</v>
      </c>
      <c r="Y11" s="21">
        <f t="shared" si="6"/>
        <v>65604.600000000006</v>
      </c>
    </row>
    <row r="12" spans="1:25" ht="13">
      <c r="A12" s="2" t="s">
        <v>253</v>
      </c>
      <c r="B12" s="2" t="s">
        <v>13</v>
      </c>
      <c r="C12" s="89" t="s">
        <v>297</v>
      </c>
      <c r="D12" s="129" t="s">
        <v>303</v>
      </c>
      <c r="E12" s="19">
        <v>0</v>
      </c>
      <c r="F12" s="20">
        <v>0</v>
      </c>
      <c r="G12" s="21">
        <f t="shared" si="0"/>
        <v>0</v>
      </c>
      <c r="H12" s="19">
        <v>3566</v>
      </c>
      <c r="I12" s="20">
        <v>1223.7</v>
      </c>
      <c r="J12" s="21">
        <f t="shared" si="1"/>
        <v>4789.7</v>
      </c>
      <c r="K12" s="19">
        <v>11431.3</v>
      </c>
      <c r="L12" s="20">
        <v>895.8</v>
      </c>
      <c r="M12" s="21">
        <f t="shared" si="2"/>
        <v>12327.099999999999</v>
      </c>
      <c r="N12" s="19">
        <v>11431.3</v>
      </c>
      <c r="O12" s="20">
        <v>895.8</v>
      </c>
      <c r="P12" s="21">
        <f t="shared" si="7"/>
        <v>12327.099999999999</v>
      </c>
      <c r="Q12" s="19">
        <v>5893.05</v>
      </c>
      <c r="R12" s="20">
        <v>989.85</v>
      </c>
      <c r="S12" s="21">
        <f t="shared" si="3"/>
        <v>6882.9000000000005</v>
      </c>
      <c r="T12" s="19">
        <v>6336.95</v>
      </c>
      <c r="U12" s="20">
        <v>3128.25</v>
      </c>
      <c r="V12" s="21">
        <f t="shared" si="4"/>
        <v>9465.2000000000007</v>
      </c>
      <c r="W12" s="47">
        <f t="shared" si="5"/>
        <v>38658.6</v>
      </c>
      <c r="X12" s="20">
        <f t="shared" si="5"/>
        <v>7133.4</v>
      </c>
      <c r="Y12" s="21">
        <f t="shared" si="6"/>
        <v>45792</v>
      </c>
    </row>
    <row r="13" spans="1:25" ht="13">
      <c r="A13" s="2" t="s">
        <v>253</v>
      </c>
      <c r="B13" s="2" t="s">
        <v>14</v>
      </c>
      <c r="C13" s="89" t="s">
        <v>297</v>
      </c>
      <c r="D13" s="129" t="s">
        <v>303</v>
      </c>
      <c r="E13" s="19">
        <v>18795.45</v>
      </c>
      <c r="F13" s="20">
        <v>1296.5</v>
      </c>
      <c r="G13" s="21">
        <f t="shared" si="0"/>
        <v>20091.95</v>
      </c>
      <c r="H13" s="19">
        <v>25531.9</v>
      </c>
      <c r="I13" s="20">
        <v>1429.3</v>
      </c>
      <c r="J13" s="21">
        <f t="shared" si="1"/>
        <v>26961.200000000001</v>
      </c>
      <c r="K13" s="19">
        <v>26810.05</v>
      </c>
      <c r="L13" s="20">
        <v>994.75</v>
      </c>
      <c r="M13" s="21">
        <f t="shared" si="2"/>
        <v>27804.799999999999</v>
      </c>
      <c r="N13" s="19">
        <v>26810.05</v>
      </c>
      <c r="O13" s="20">
        <v>994.75</v>
      </c>
      <c r="P13" s="21">
        <f t="shared" si="7"/>
        <v>27804.799999999999</v>
      </c>
      <c r="Q13" s="19">
        <v>18244.45</v>
      </c>
      <c r="R13" s="20">
        <v>2881.9</v>
      </c>
      <c r="S13" s="21">
        <f t="shared" si="3"/>
        <v>21126.350000000002</v>
      </c>
      <c r="T13" s="19">
        <v>17300.7</v>
      </c>
      <c r="U13" s="20">
        <v>2054.75</v>
      </c>
      <c r="V13" s="21">
        <f t="shared" si="4"/>
        <v>19355.45</v>
      </c>
      <c r="W13" s="47">
        <f t="shared" si="5"/>
        <v>133492.6</v>
      </c>
      <c r="X13" s="20">
        <f t="shared" si="5"/>
        <v>9651.9500000000007</v>
      </c>
      <c r="Y13" s="21">
        <f t="shared" si="6"/>
        <v>143144.55000000002</v>
      </c>
    </row>
    <row r="14" spans="1:25" ht="13">
      <c r="A14" s="2" t="s">
        <v>253</v>
      </c>
      <c r="B14" s="2" t="s">
        <v>15</v>
      </c>
      <c r="C14" s="89" t="s">
        <v>297</v>
      </c>
      <c r="D14" s="129" t="s">
        <v>303</v>
      </c>
      <c r="E14" s="19">
        <v>13198.9</v>
      </c>
      <c r="F14" s="20">
        <v>5097.1000000000004</v>
      </c>
      <c r="G14" s="21">
        <f t="shared" si="0"/>
        <v>18296</v>
      </c>
      <c r="H14" s="19">
        <v>10465.35</v>
      </c>
      <c r="I14" s="20">
        <v>3526.1</v>
      </c>
      <c r="J14" s="21">
        <f t="shared" si="1"/>
        <v>13991.45</v>
      </c>
      <c r="K14" s="19">
        <v>8034.2</v>
      </c>
      <c r="L14" s="20">
        <v>5063.6000000000004</v>
      </c>
      <c r="M14" s="21">
        <f t="shared" si="2"/>
        <v>13097.8</v>
      </c>
      <c r="N14" s="19">
        <v>8034.2</v>
      </c>
      <c r="O14" s="20">
        <v>5063.6000000000004</v>
      </c>
      <c r="P14" s="21">
        <f t="shared" si="7"/>
        <v>13097.8</v>
      </c>
      <c r="Q14" s="19">
        <v>8110.6</v>
      </c>
      <c r="R14" s="20">
        <v>6213.45</v>
      </c>
      <c r="S14" s="21">
        <f t="shared" si="3"/>
        <v>14324.05</v>
      </c>
      <c r="T14" s="19">
        <v>6545.45</v>
      </c>
      <c r="U14" s="20">
        <v>6019.05</v>
      </c>
      <c r="V14" s="21">
        <f t="shared" si="4"/>
        <v>12564.5</v>
      </c>
      <c r="W14" s="47">
        <f t="shared" si="5"/>
        <v>54388.7</v>
      </c>
      <c r="X14" s="20">
        <f t="shared" si="5"/>
        <v>30982.9</v>
      </c>
      <c r="Y14" s="21">
        <f t="shared" si="6"/>
        <v>85371.6</v>
      </c>
    </row>
    <row r="15" spans="1:25" ht="13">
      <c r="A15" s="2" t="s">
        <v>254</v>
      </c>
      <c r="B15" s="2" t="s">
        <v>16</v>
      </c>
      <c r="C15" s="89" t="s">
        <v>297</v>
      </c>
      <c r="D15" s="129" t="s">
        <v>303</v>
      </c>
      <c r="E15" s="19">
        <v>39.869999999999997</v>
      </c>
      <c r="F15" s="20">
        <v>6361.02</v>
      </c>
      <c r="G15" s="21">
        <f t="shared" si="0"/>
        <v>6400.89</v>
      </c>
      <c r="H15" s="19">
        <v>2062.35</v>
      </c>
      <c r="I15" s="20">
        <v>6686.37</v>
      </c>
      <c r="J15" s="21">
        <f t="shared" si="1"/>
        <v>8748.7199999999993</v>
      </c>
      <c r="K15" s="19">
        <v>41.13</v>
      </c>
      <c r="L15" s="20">
        <v>6985.44</v>
      </c>
      <c r="M15" s="21">
        <f t="shared" si="2"/>
        <v>7026.57</v>
      </c>
      <c r="N15" s="19">
        <v>41.13</v>
      </c>
      <c r="O15" s="20">
        <v>6985.44</v>
      </c>
      <c r="P15" s="21">
        <f t="shared" si="7"/>
        <v>7026.57</v>
      </c>
      <c r="Q15" s="19">
        <v>94.05</v>
      </c>
      <c r="R15" s="20">
        <v>7104.24</v>
      </c>
      <c r="S15" s="21">
        <f t="shared" si="3"/>
        <v>7198.29</v>
      </c>
      <c r="T15" s="19">
        <v>1239.48</v>
      </c>
      <c r="U15" s="20">
        <v>5196.33</v>
      </c>
      <c r="V15" s="21">
        <f t="shared" si="4"/>
        <v>6435.8099999999995</v>
      </c>
      <c r="W15" s="47">
        <f t="shared" si="5"/>
        <v>3518.01</v>
      </c>
      <c r="X15" s="20">
        <f t="shared" si="5"/>
        <v>39318.839999999997</v>
      </c>
      <c r="Y15" s="21">
        <f t="shared" si="6"/>
        <v>42836.85</v>
      </c>
    </row>
    <row r="16" spans="1:25" ht="13">
      <c r="A16" s="2" t="s">
        <v>310</v>
      </c>
      <c r="B16" s="2" t="s">
        <v>311</v>
      </c>
      <c r="C16" s="89" t="s">
        <v>297</v>
      </c>
      <c r="D16" s="129" t="s">
        <v>303</v>
      </c>
      <c r="E16" s="19">
        <v>5882.8</v>
      </c>
      <c r="F16" s="20">
        <v>3008.5</v>
      </c>
      <c r="G16" s="21">
        <f>+E16+F16</f>
        <v>8891.2999999999993</v>
      </c>
      <c r="H16" s="19">
        <v>5977</v>
      </c>
      <c r="I16" s="20">
        <v>4251.6000000000004</v>
      </c>
      <c r="J16" s="21">
        <f>+H16+I16</f>
        <v>10228.6</v>
      </c>
      <c r="K16" s="19">
        <v>5659.9</v>
      </c>
      <c r="L16" s="20">
        <v>3423.9</v>
      </c>
      <c r="M16" s="21">
        <f>+K16+L16</f>
        <v>9083.7999999999993</v>
      </c>
      <c r="N16" s="19">
        <v>5659.9</v>
      </c>
      <c r="O16" s="20">
        <v>3423.9</v>
      </c>
      <c r="P16" s="21">
        <f>+N16+O16</f>
        <v>9083.7999999999993</v>
      </c>
      <c r="Q16" s="19">
        <v>4990.6000000000004</v>
      </c>
      <c r="R16" s="20">
        <v>3176.6</v>
      </c>
      <c r="S16" s="21">
        <f>+Q16+R16</f>
        <v>8167.2000000000007</v>
      </c>
      <c r="T16" s="19">
        <v>3527.3</v>
      </c>
      <c r="U16" s="20">
        <v>2944.5</v>
      </c>
      <c r="V16" s="21">
        <f>+T16+U16</f>
        <v>6471.8</v>
      </c>
      <c r="W16" s="47">
        <f>+E16+H16+K16+N16+Q16+T16</f>
        <v>31697.499999999996</v>
      </c>
      <c r="X16" s="20">
        <f>+F16+I16+L16+O16+R16+U16</f>
        <v>20229</v>
      </c>
      <c r="Y16" s="21">
        <f>+W16+X16</f>
        <v>51926.5</v>
      </c>
    </row>
    <row r="17" spans="1:25" ht="13">
      <c r="A17" s="2" t="s">
        <v>255</v>
      </c>
      <c r="B17" s="2" t="s">
        <v>17</v>
      </c>
      <c r="C17" s="89" t="s">
        <v>297</v>
      </c>
      <c r="D17" s="129" t="s">
        <v>298</v>
      </c>
      <c r="E17" s="19">
        <v>0</v>
      </c>
      <c r="F17" s="20">
        <v>0</v>
      </c>
      <c r="G17" s="21">
        <f t="shared" si="0"/>
        <v>0</v>
      </c>
      <c r="H17" s="19">
        <v>0</v>
      </c>
      <c r="I17" s="20">
        <v>0</v>
      </c>
      <c r="J17" s="21">
        <f t="shared" si="1"/>
        <v>0</v>
      </c>
      <c r="K17" s="19">
        <v>0</v>
      </c>
      <c r="L17" s="20">
        <v>0</v>
      </c>
      <c r="M17" s="21">
        <f t="shared" si="2"/>
        <v>0</v>
      </c>
      <c r="N17" s="19">
        <v>0</v>
      </c>
      <c r="O17" s="20">
        <v>0</v>
      </c>
      <c r="P17" s="21">
        <f t="shared" si="7"/>
        <v>0</v>
      </c>
      <c r="Q17" s="19">
        <v>227.38</v>
      </c>
      <c r="R17" s="20">
        <v>34.58</v>
      </c>
      <c r="S17" s="21">
        <f t="shared" si="3"/>
        <v>261.95999999999998</v>
      </c>
      <c r="T17" s="19">
        <v>211.06</v>
      </c>
      <c r="U17" s="20">
        <v>8.26</v>
      </c>
      <c r="V17" s="21">
        <f t="shared" si="4"/>
        <v>219.32</v>
      </c>
      <c r="W17" s="47">
        <f t="shared" si="5"/>
        <v>438.44</v>
      </c>
      <c r="X17" s="20">
        <f t="shared" si="5"/>
        <v>42.839999999999996</v>
      </c>
      <c r="Y17" s="21">
        <f t="shared" si="6"/>
        <v>481.28</v>
      </c>
    </row>
    <row r="18" spans="1:25" ht="13">
      <c r="A18" s="2" t="s">
        <v>256</v>
      </c>
      <c r="B18" s="2" t="s">
        <v>18</v>
      </c>
      <c r="C18" s="89" t="s">
        <v>297</v>
      </c>
      <c r="D18" s="129" t="s">
        <v>302</v>
      </c>
      <c r="E18" s="19">
        <v>1204.25</v>
      </c>
      <c r="F18" s="20">
        <v>0</v>
      </c>
      <c r="G18" s="21">
        <f t="shared" si="0"/>
        <v>1204.25</v>
      </c>
      <c r="H18" s="19">
        <v>1838</v>
      </c>
      <c r="I18" s="20">
        <v>0</v>
      </c>
      <c r="J18" s="21">
        <f t="shared" si="1"/>
        <v>1838</v>
      </c>
      <c r="K18" s="19">
        <v>2288.15</v>
      </c>
      <c r="L18" s="20">
        <v>0</v>
      </c>
      <c r="M18" s="21">
        <f t="shared" si="2"/>
        <v>2288.15</v>
      </c>
      <c r="N18" s="19">
        <v>2288.15</v>
      </c>
      <c r="O18" s="20">
        <v>0</v>
      </c>
      <c r="P18" s="21">
        <f t="shared" si="7"/>
        <v>2288.15</v>
      </c>
      <c r="Q18" s="19">
        <v>3606.85</v>
      </c>
      <c r="R18" s="20">
        <v>0</v>
      </c>
      <c r="S18" s="21">
        <f t="shared" si="3"/>
        <v>3606.85</v>
      </c>
      <c r="T18" s="19">
        <v>6355.3</v>
      </c>
      <c r="U18" s="20">
        <v>0</v>
      </c>
      <c r="V18" s="21">
        <f t="shared" si="4"/>
        <v>6355.3</v>
      </c>
      <c r="W18" s="47">
        <f t="shared" si="5"/>
        <v>17580.7</v>
      </c>
      <c r="X18" s="20">
        <f t="shared" si="5"/>
        <v>0</v>
      </c>
      <c r="Y18" s="21">
        <f t="shared" si="6"/>
        <v>17580.7</v>
      </c>
    </row>
    <row r="19" spans="1:25" ht="13">
      <c r="A19" s="2" t="s">
        <v>257</v>
      </c>
      <c r="B19" s="2" t="s">
        <v>19</v>
      </c>
      <c r="C19" s="89" t="s">
        <v>297</v>
      </c>
      <c r="D19" s="129" t="s">
        <v>302</v>
      </c>
      <c r="E19" s="19">
        <v>30109.59</v>
      </c>
      <c r="F19" s="20">
        <v>4236.4399999999996</v>
      </c>
      <c r="G19" s="21">
        <f t="shared" si="0"/>
        <v>34346.03</v>
      </c>
      <c r="H19" s="19">
        <v>55557.36</v>
      </c>
      <c r="I19" s="20">
        <v>3986.55</v>
      </c>
      <c r="J19" s="21">
        <f t="shared" si="1"/>
        <v>59543.91</v>
      </c>
      <c r="K19" s="19">
        <v>44542.58</v>
      </c>
      <c r="L19" s="20">
        <v>3286.71</v>
      </c>
      <c r="M19" s="21">
        <f t="shared" si="2"/>
        <v>47829.29</v>
      </c>
      <c r="N19" s="19">
        <v>44542.58</v>
      </c>
      <c r="O19" s="20">
        <v>3286.71</v>
      </c>
      <c r="P19" s="21">
        <f t="shared" si="7"/>
        <v>47829.29</v>
      </c>
      <c r="Q19" s="19">
        <v>39460.1</v>
      </c>
      <c r="R19" s="20">
        <v>5114.21</v>
      </c>
      <c r="S19" s="21">
        <f t="shared" si="3"/>
        <v>44574.31</v>
      </c>
      <c r="T19" s="19">
        <v>15490.31</v>
      </c>
      <c r="U19" s="20">
        <v>1895.81</v>
      </c>
      <c r="V19" s="21">
        <f t="shared" si="4"/>
        <v>17386.12</v>
      </c>
      <c r="W19" s="47">
        <f t="shared" si="5"/>
        <v>229702.52</v>
      </c>
      <c r="X19" s="20">
        <f t="shared" si="5"/>
        <v>21806.43</v>
      </c>
      <c r="Y19" s="21">
        <f t="shared" si="6"/>
        <v>251508.94999999998</v>
      </c>
    </row>
    <row r="20" spans="1:25" ht="13">
      <c r="A20" s="2" t="s">
        <v>258</v>
      </c>
      <c r="B20" s="2" t="s">
        <v>20</v>
      </c>
      <c r="C20" s="89" t="s">
        <v>297</v>
      </c>
      <c r="D20" s="129" t="s">
        <v>303</v>
      </c>
      <c r="E20" s="19">
        <v>102.5</v>
      </c>
      <c r="F20" s="20">
        <v>2341.75</v>
      </c>
      <c r="G20" s="21">
        <f t="shared" si="0"/>
        <v>2444.25</v>
      </c>
      <c r="H20" s="19">
        <v>608.1</v>
      </c>
      <c r="I20" s="20">
        <v>4700.2</v>
      </c>
      <c r="J20" s="21">
        <f t="shared" si="1"/>
        <v>5308.3</v>
      </c>
      <c r="K20" s="19">
        <v>555.95000000000005</v>
      </c>
      <c r="L20" s="20">
        <v>5381.85</v>
      </c>
      <c r="M20" s="21">
        <f t="shared" si="2"/>
        <v>5937.8</v>
      </c>
      <c r="N20" s="19">
        <v>555.95000000000005</v>
      </c>
      <c r="O20" s="20">
        <v>5381.85</v>
      </c>
      <c r="P20" s="21">
        <f t="shared" si="7"/>
        <v>5937.8</v>
      </c>
      <c r="Q20" s="19">
        <v>1100.45</v>
      </c>
      <c r="R20" s="20">
        <v>6548.7</v>
      </c>
      <c r="S20" s="21">
        <f t="shared" si="3"/>
        <v>7649.15</v>
      </c>
      <c r="T20" s="19">
        <v>0</v>
      </c>
      <c r="U20" s="20">
        <v>361.65</v>
      </c>
      <c r="V20" s="21">
        <f t="shared" si="4"/>
        <v>361.65</v>
      </c>
      <c r="W20" s="47">
        <f t="shared" si="5"/>
        <v>2922.9500000000003</v>
      </c>
      <c r="X20" s="20">
        <f t="shared" si="5"/>
        <v>24716.000000000004</v>
      </c>
      <c r="Y20" s="21">
        <f t="shared" si="6"/>
        <v>27638.950000000004</v>
      </c>
    </row>
    <row r="21" spans="1:25" ht="13">
      <c r="A21" s="2" t="s">
        <v>259</v>
      </c>
      <c r="B21" s="2" t="s">
        <v>21</v>
      </c>
      <c r="C21" s="89" t="s">
        <v>297</v>
      </c>
      <c r="D21" s="129" t="s">
        <v>298</v>
      </c>
      <c r="E21" s="19">
        <v>835.14</v>
      </c>
      <c r="F21" s="20">
        <v>3792.4</v>
      </c>
      <c r="G21" s="21">
        <f t="shared" si="0"/>
        <v>4627.54</v>
      </c>
      <c r="H21" s="19">
        <v>553.98</v>
      </c>
      <c r="I21" s="20">
        <v>5498.45</v>
      </c>
      <c r="J21" s="21">
        <f t="shared" si="1"/>
        <v>6052.43</v>
      </c>
      <c r="K21" s="19">
        <v>994.14</v>
      </c>
      <c r="L21" s="20">
        <v>4271.55</v>
      </c>
      <c r="M21" s="21">
        <f t="shared" si="2"/>
        <v>5265.6900000000005</v>
      </c>
      <c r="N21" s="19">
        <v>994.14</v>
      </c>
      <c r="O21" s="20">
        <v>4271.55</v>
      </c>
      <c r="P21" s="21">
        <f t="shared" si="7"/>
        <v>5265.6900000000005</v>
      </c>
      <c r="Q21" s="19">
        <v>1187.6600000000001</v>
      </c>
      <c r="R21" s="20">
        <v>4306.96</v>
      </c>
      <c r="S21" s="21">
        <f t="shared" si="3"/>
        <v>5494.62</v>
      </c>
      <c r="T21" s="19">
        <v>1685.2</v>
      </c>
      <c r="U21" s="20">
        <v>3301.09</v>
      </c>
      <c r="V21" s="21">
        <f t="shared" si="4"/>
        <v>4986.29</v>
      </c>
      <c r="W21" s="47">
        <f t="shared" si="5"/>
        <v>6250.2599999999993</v>
      </c>
      <c r="X21" s="20">
        <f t="shared" si="5"/>
        <v>25442</v>
      </c>
      <c r="Y21" s="21">
        <f t="shared" si="6"/>
        <v>31692.26</v>
      </c>
    </row>
    <row r="22" spans="1:25" ht="13">
      <c r="A22" s="2" t="s">
        <v>260</v>
      </c>
      <c r="B22" s="2" t="s">
        <v>22</v>
      </c>
      <c r="C22" s="89" t="s">
        <v>297</v>
      </c>
      <c r="D22" s="129" t="s">
        <v>303</v>
      </c>
      <c r="E22" s="19">
        <v>4979.71</v>
      </c>
      <c r="F22" s="20">
        <v>1258.8699999999999</v>
      </c>
      <c r="G22" s="21">
        <f t="shared" si="0"/>
        <v>6238.58</v>
      </c>
      <c r="H22" s="19">
        <v>4836.2</v>
      </c>
      <c r="I22" s="20">
        <v>252</v>
      </c>
      <c r="J22" s="21">
        <f t="shared" si="1"/>
        <v>5088.2</v>
      </c>
      <c r="K22" s="19">
        <v>5236.0600000000004</v>
      </c>
      <c r="L22" s="20">
        <v>482.83</v>
      </c>
      <c r="M22" s="21">
        <f t="shared" si="2"/>
        <v>5718.89</v>
      </c>
      <c r="N22" s="19">
        <v>5236.0600000000004</v>
      </c>
      <c r="O22" s="20">
        <v>482.83</v>
      </c>
      <c r="P22" s="21">
        <f t="shared" si="7"/>
        <v>5718.89</v>
      </c>
      <c r="Q22" s="19">
        <v>4714.2299999999996</v>
      </c>
      <c r="R22" s="20">
        <v>720.59</v>
      </c>
      <c r="S22" s="21">
        <f t="shared" si="3"/>
        <v>5434.82</v>
      </c>
      <c r="T22" s="19">
        <v>5308.32</v>
      </c>
      <c r="U22" s="20">
        <v>102.75</v>
      </c>
      <c r="V22" s="21">
        <f t="shared" si="4"/>
        <v>5411.07</v>
      </c>
      <c r="W22" s="47">
        <f t="shared" si="5"/>
        <v>30310.58</v>
      </c>
      <c r="X22" s="20">
        <f t="shared" si="5"/>
        <v>3299.87</v>
      </c>
      <c r="Y22" s="21">
        <f t="shared" si="6"/>
        <v>33610.450000000004</v>
      </c>
    </row>
    <row r="23" spans="1:25" ht="13">
      <c r="A23" s="2" t="s">
        <v>260</v>
      </c>
      <c r="B23" s="2" t="s">
        <v>23</v>
      </c>
      <c r="C23" s="89" t="s">
        <v>297</v>
      </c>
      <c r="D23" s="129" t="s">
        <v>303</v>
      </c>
      <c r="E23" s="19">
        <v>0</v>
      </c>
      <c r="F23" s="20">
        <v>0</v>
      </c>
      <c r="G23" s="21">
        <f t="shared" si="0"/>
        <v>0</v>
      </c>
      <c r="H23" s="19">
        <v>0</v>
      </c>
      <c r="I23" s="20">
        <v>0</v>
      </c>
      <c r="J23" s="21">
        <f t="shared" si="1"/>
        <v>0</v>
      </c>
      <c r="K23" s="19">
        <v>0</v>
      </c>
      <c r="L23" s="20">
        <v>0</v>
      </c>
      <c r="M23" s="21">
        <f t="shared" si="2"/>
        <v>0</v>
      </c>
      <c r="N23" s="19">
        <v>0</v>
      </c>
      <c r="O23" s="20">
        <v>0</v>
      </c>
      <c r="P23" s="21">
        <f t="shared" si="7"/>
        <v>0</v>
      </c>
      <c r="Q23" s="19">
        <v>4894.16</v>
      </c>
      <c r="R23" s="20">
        <v>306.87</v>
      </c>
      <c r="S23" s="21">
        <f t="shared" si="3"/>
        <v>5201.03</v>
      </c>
      <c r="T23" s="19">
        <v>2876.83</v>
      </c>
      <c r="U23" s="20">
        <v>0</v>
      </c>
      <c r="V23" s="21">
        <f t="shared" si="4"/>
        <v>2876.83</v>
      </c>
      <c r="W23" s="47">
        <f t="shared" si="5"/>
        <v>7770.99</v>
      </c>
      <c r="X23" s="20">
        <f t="shared" si="5"/>
        <v>306.87</v>
      </c>
      <c r="Y23" s="21">
        <f t="shared" si="6"/>
        <v>8077.86</v>
      </c>
    </row>
    <row r="24" spans="1:25" ht="13">
      <c r="A24" s="2" t="s">
        <v>260</v>
      </c>
      <c r="B24" s="2" t="s">
        <v>24</v>
      </c>
      <c r="C24" s="89" t="s">
        <v>297</v>
      </c>
      <c r="D24" s="129" t="s">
        <v>303</v>
      </c>
      <c r="E24" s="19">
        <v>1953.63</v>
      </c>
      <c r="F24" s="20">
        <v>183.2</v>
      </c>
      <c r="G24" s="21">
        <f t="shared" si="0"/>
        <v>2136.83</v>
      </c>
      <c r="H24" s="19">
        <v>6048.57</v>
      </c>
      <c r="I24" s="20">
        <v>753.42</v>
      </c>
      <c r="J24" s="21">
        <f t="shared" si="1"/>
        <v>6801.99</v>
      </c>
      <c r="K24" s="19">
        <v>3538.4</v>
      </c>
      <c r="L24" s="20">
        <v>1149.06</v>
      </c>
      <c r="M24" s="21">
        <f t="shared" si="2"/>
        <v>4687.46</v>
      </c>
      <c r="N24" s="19">
        <v>3538.4</v>
      </c>
      <c r="O24" s="20">
        <v>1149.06</v>
      </c>
      <c r="P24" s="21">
        <f t="shared" si="7"/>
        <v>4687.46</v>
      </c>
      <c r="Q24" s="19">
        <v>9586.52</v>
      </c>
      <c r="R24" s="20">
        <v>2878.85</v>
      </c>
      <c r="S24" s="21">
        <f t="shared" si="3"/>
        <v>12465.37</v>
      </c>
      <c r="T24" s="19">
        <v>0</v>
      </c>
      <c r="U24" s="20">
        <v>0</v>
      </c>
      <c r="V24" s="21">
        <f t="shared" si="4"/>
        <v>0</v>
      </c>
      <c r="W24" s="47">
        <f t="shared" si="5"/>
        <v>24665.52</v>
      </c>
      <c r="X24" s="20">
        <f t="shared" si="5"/>
        <v>6113.59</v>
      </c>
      <c r="Y24" s="21">
        <f t="shared" si="6"/>
        <v>30779.11</v>
      </c>
    </row>
    <row r="25" spans="1:25" ht="13">
      <c r="A25" s="2" t="s">
        <v>260</v>
      </c>
      <c r="B25" s="2" t="s">
        <v>25</v>
      </c>
      <c r="C25" s="89" t="s">
        <v>297</v>
      </c>
      <c r="D25" s="129" t="s">
        <v>303</v>
      </c>
      <c r="E25" s="19">
        <v>5434.63</v>
      </c>
      <c r="F25" s="20">
        <v>955.4</v>
      </c>
      <c r="G25" s="21">
        <f t="shared" si="0"/>
        <v>6390.03</v>
      </c>
      <c r="H25" s="19">
        <v>5589.55</v>
      </c>
      <c r="I25" s="20">
        <v>730.8</v>
      </c>
      <c r="J25" s="21">
        <f t="shared" si="1"/>
        <v>6320.35</v>
      </c>
      <c r="K25" s="19">
        <v>4188.93</v>
      </c>
      <c r="L25" s="20">
        <v>953.76</v>
      </c>
      <c r="M25" s="21">
        <f t="shared" si="2"/>
        <v>5142.6900000000005</v>
      </c>
      <c r="N25" s="19">
        <v>4188.93</v>
      </c>
      <c r="O25" s="20">
        <v>953.76</v>
      </c>
      <c r="P25" s="21">
        <f t="shared" si="7"/>
        <v>5142.6900000000005</v>
      </c>
      <c r="Q25" s="19">
        <v>6319.34</v>
      </c>
      <c r="R25" s="20">
        <v>889.69</v>
      </c>
      <c r="S25" s="21">
        <f t="shared" si="3"/>
        <v>7209.0300000000007</v>
      </c>
      <c r="T25" s="19">
        <v>4910.03</v>
      </c>
      <c r="U25" s="20">
        <v>582.44000000000005</v>
      </c>
      <c r="V25" s="21">
        <f t="shared" si="4"/>
        <v>5492.4699999999993</v>
      </c>
      <c r="W25" s="47">
        <f t="shared" si="5"/>
        <v>30631.41</v>
      </c>
      <c r="X25" s="20">
        <f t="shared" si="5"/>
        <v>5065.8500000000004</v>
      </c>
      <c r="Y25" s="21">
        <f t="shared" si="6"/>
        <v>35697.26</v>
      </c>
    </row>
    <row r="26" spans="1:25" ht="13">
      <c r="A26" s="2" t="s">
        <v>261</v>
      </c>
      <c r="B26" s="2" t="s">
        <v>26</v>
      </c>
      <c r="C26" s="89" t="s">
        <v>297</v>
      </c>
      <c r="D26" s="129" t="s">
        <v>303</v>
      </c>
      <c r="E26" s="19">
        <v>19237.25</v>
      </c>
      <c r="F26" s="20">
        <v>4787.55</v>
      </c>
      <c r="G26" s="21">
        <f t="shared" si="0"/>
        <v>24024.799999999999</v>
      </c>
      <c r="H26" s="19">
        <v>30730.95</v>
      </c>
      <c r="I26" s="20">
        <v>4329.6499999999996</v>
      </c>
      <c r="J26" s="21">
        <f t="shared" si="1"/>
        <v>35060.6</v>
      </c>
      <c r="K26" s="19">
        <v>61835.65</v>
      </c>
      <c r="L26" s="20">
        <v>235.45</v>
      </c>
      <c r="M26" s="21">
        <f t="shared" si="2"/>
        <v>62071.1</v>
      </c>
      <c r="N26" s="19">
        <v>61835.65</v>
      </c>
      <c r="O26" s="20">
        <v>235.45</v>
      </c>
      <c r="P26" s="21">
        <f t="shared" si="7"/>
        <v>62071.1</v>
      </c>
      <c r="Q26" s="19">
        <v>23227.45</v>
      </c>
      <c r="R26" s="20">
        <v>6362.6</v>
      </c>
      <c r="S26" s="21">
        <f t="shared" si="3"/>
        <v>29590.050000000003</v>
      </c>
      <c r="T26" s="19">
        <v>21455.200000000001</v>
      </c>
      <c r="U26" s="20">
        <v>6280.05</v>
      </c>
      <c r="V26" s="21">
        <f t="shared" si="4"/>
        <v>27735.25</v>
      </c>
      <c r="W26" s="47">
        <f t="shared" si="5"/>
        <v>218322.15000000002</v>
      </c>
      <c r="X26" s="20">
        <f t="shared" si="5"/>
        <v>22230.750000000004</v>
      </c>
      <c r="Y26" s="21">
        <f t="shared" si="6"/>
        <v>240552.90000000002</v>
      </c>
    </row>
    <row r="27" spans="1:25" ht="13">
      <c r="A27" s="2" t="s">
        <v>261</v>
      </c>
      <c r="B27" s="2" t="s">
        <v>27</v>
      </c>
      <c r="C27" s="89" t="s">
        <v>297</v>
      </c>
      <c r="D27" s="129" t="s">
        <v>303</v>
      </c>
      <c r="E27" s="19">
        <v>21273.55</v>
      </c>
      <c r="F27" s="20">
        <v>3885</v>
      </c>
      <c r="G27" s="21">
        <f t="shared" si="0"/>
        <v>25158.55</v>
      </c>
      <c r="H27" s="19">
        <v>22855.35</v>
      </c>
      <c r="I27" s="20">
        <v>5827.6</v>
      </c>
      <c r="J27" s="21">
        <f t="shared" si="1"/>
        <v>28682.949999999997</v>
      </c>
      <c r="K27" s="19">
        <v>34188.85</v>
      </c>
      <c r="L27" s="20">
        <v>2971.05</v>
      </c>
      <c r="M27" s="21">
        <f t="shared" si="2"/>
        <v>37159.9</v>
      </c>
      <c r="N27" s="19">
        <v>34188.85</v>
      </c>
      <c r="O27" s="20">
        <v>2971.05</v>
      </c>
      <c r="P27" s="21">
        <f t="shared" si="7"/>
        <v>37159.9</v>
      </c>
      <c r="Q27" s="19">
        <v>26788.25</v>
      </c>
      <c r="R27" s="20">
        <v>6339.7</v>
      </c>
      <c r="S27" s="21">
        <f t="shared" si="3"/>
        <v>33127.949999999997</v>
      </c>
      <c r="T27" s="19">
        <v>19382.8</v>
      </c>
      <c r="U27" s="20">
        <v>9059.75</v>
      </c>
      <c r="V27" s="21">
        <f t="shared" si="4"/>
        <v>28442.55</v>
      </c>
      <c r="W27" s="47">
        <f t="shared" si="5"/>
        <v>158677.65</v>
      </c>
      <c r="X27" s="20">
        <f t="shared" si="5"/>
        <v>31054.15</v>
      </c>
      <c r="Y27" s="21">
        <f t="shared" si="6"/>
        <v>189731.8</v>
      </c>
    </row>
    <row r="28" spans="1:25" ht="13">
      <c r="A28" s="2" t="s">
        <v>261</v>
      </c>
      <c r="B28" s="2" t="s">
        <v>28</v>
      </c>
      <c r="C28" s="89" t="s">
        <v>297</v>
      </c>
      <c r="D28" s="129" t="s">
        <v>303</v>
      </c>
      <c r="E28" s="19">
        <v>0</v>
      </c>
      <c r="F28" s="20">
        <v>0</v>
      </c>
      <c r="G28" s="21">
        <f t="shared" si="0"/>
        <v>0</v>
      </c>
      <c r="H28" s="19">
        <v>0</v>
      </c>
      <c r="I28" s="20">
        <v>0</v>
      </c>
      <c r="J28" s="21">
        <f t="shared" si="1"/>
        <v>0</v>
      </c>
      <c r="K28" s="19">
        <v>2764.05</v>
      </c>
      <c r="L28" s="20">
        <v>2292.5500000000002</v>
      </c>
      <c r="M28" s="21">
        <f t="shared" si="2"/>
        <v>5056.6000000000004</v>
      </c>
      <c r="N28" s="19">
        <v>2764.05</v>
      </c>
      <c r="O28" s="20">
        <v>2292.5500000000002</v>
      </c>
      <c r="P28" s="21">
        <f t="shared" si="7"/>
        <v>5056.6000000000004</v>
      </c>
      <c r="Q28" s="19">
        <v>16965.2</v>
      </c>
      <c r="R28" s="20">
        <v>5858.2</v>
      </c>
      <c r="S28" s="21">
        <f t="shared" si="3"/>
        <v>22823.4</v>
      </c>
      <c r="T28" s="19">
        <v>21050.95</v>
      </c>
      <c r="U28" s="20">
        <v>5669.15</v>
      </c>
      <c r="V28" s="21">
        <f t="shared" si="4"/>
        <v>26720.1</v>
      </c>
      <c r="W28" s="47">
        <f t="shared" si="5"/>
        <v>43544.25</v>
      </c>
      <c r="X28" s="20">
        <f t="shared" si="5"/>
        <v>16112.449999999999</v>
      </c>
      <c r="Y28" s="21">
        <f t="shared" si="6"/>
        <v>59656.7</v>
      </c>
    </row>
    <row r="29" spans="1:25" ht="13">
      <c r="A29" s="2" t="s">
        <v>261</v>
      </c>
      <c r="B29" s="2" t="s">
        <v>29</v>
      </c>
      <c r="C29" s="89" t="s">
        <v>297</v>
      </c>
      <c r="D29" s="129" t="s">
        <v>303</v>
      </c>
      <c r="E29" s="19">
        <v>24344.3</v>
      </c>
      <c r="F29" s="20">
        <v>3227.7</v>
      </c>
      <c r="G29" s="21">
        <f t="shared" si="0"/>
        <v>27572</v>
      </c>
      <c r="H29" s="19">
        <v>23845.7</v>
      </c>
      <c r="I29" s="20">
        <v>5347.1</v>
      </c>
      <c r="J29" s="21">
        <f t="shared" si="1"/>
        <v>29192.800000000003</v>
      </c>
      <c r="K29" s="19">
        <v>20187.95</v>
      </c>
      <c r="L29" s="20">
        <v>5387.05</v>
      </c>
      <c r="M29" s="21">
        <f t="shared" si="2"/>
        <v>25575</v>
      </c>
      <c r="N29" s="19">
        <v>20187.95</v>
      </c>
      <c r="O29" s="20">
        <v>5387.05</v>
      </c>
      <c r="P29" s="21">
        <f t="shared" si="7"/>
        <v>25575</v>
      </c>
      <c r="Q29" s="19">
        <v>18202.150000000001</v>
      </c>
      <c r="R29" s="20">
        <v>6434.4</v>
      </c>
      <c r="S29" s="21">
        <f t="shared" si="3"/>
        <v>24636.550000000003</v>
      </c>
      <c r="T29" s="19">
        <v>25612.25</v>
      </c>
      <c r="U29" s="20">
        <v>6566.9</v>
      </c>
      <c r="V29" s="21">
        <f t="shared" si="4"/>
        <v>32179.15</v>
      </c>
      <c r="W29" s="47">
        <f t="shared" si="5"/>
        <v>132380.29999999999</v>
      </c>
      <c r="X29" s="20">
        <f t="shared" si="5"/>
        <v>32350.199999999997</v>
      </c>
      <c r="Y29" s="21">
        <f t="shared" si="6"/>
        <v>164730.5</v>
      </c>
    </row>
    <row r="30" spans="1:25" ht="13">
      <c r="A30" s="2" t="s">
        <v>261</v>
      </c>
      <c r="B30" s="2" t="s">
        <v>30</v>
      </c>
      <c r="C30" s="89" t="s">
        <v>297</v>
      </c>
      <c r="D30" s="129" t="s">
        <v>303</v>
      </c>
      <c r="E30" s="19">
        <v>18363.2</v>
      </c>
      <c r="F30" s="20">
        <v>3595</v>
      </c>
      <c r="G30" s="21">
        <f t="shared" si="0"/>
        <v>21958.2</v>
      </c>
      <c r="H30" s="19">
        <v>14659.1</v>
      </c>
      <c r="I30" s="20">
        <v>4587.3</v>
      </c>
      <c r="J30" s="21">
        <f t="shared" si="1"/>
        <v>19246.400000000001</v>
      </c>
      <c r="K30" s="19">
        <v>22391.75</v>
      </c>
      <c r="L30" s="20">
        <v>5112.05</v>
      </c>
      <c r="M30" s="21">
        <f t="shared" si="2"/>
        <v>27503.8</v>
      </c>
      <c r="N30" s="19">
        <v>22391.75</v>
      </c>
      <c r="O30" s="20">
        <v>5112.05</v>
      </c>
      <c r="P30" s="21">
        <f t="shared" si="7"/>
        <v>27503.8</v>
      </c>
      <c r="Q30" s="19">
        <v>0</v>
      </c>
      <c r="R30" s="20">
        <v>0</v>
      </c>
      <c r="S30" s="21">
        <f t="shared" si="3"/>
        <v>0</v>
      </c>
      <c r="T30" s="19">
        <v>5032.6499999999996</v>
      </c>
      <c r="U30" s="20">
        <v>712.65</v>
      </c>
      <c r="V30" s="21">
        <f t="shared" si="4"/>
        <v>5745.2999999999993</v>
      </c>
      <c r="W30" s="47">
        <f t="shared" si="5"/>
        <v>82838.45</v>
      </c>
      <c r="X30" s="20">
        <f t="shared" si="5"/>
        <v>19119.050000000003</v>
      </c>
      <c r="Y30" s="21">
        <f t="shared" si="6"/>
        <v>101957.5</v>
      </c>
    </row>
    <row r="31" spans="1:25" ht="13">
      <c r="A31" s="2" t="s">
        <v>261</v>
      </c>
      <c r="B31" s="2" t="s">
        <v>31</v>
      </c>
      <c r="C31" s="89" t="s">
        <v>297</v>
      </c>
      <c r="D31" s="129" t="s">
        <v>303</v>
      </c>
      <c r="E31" s="19">
        <v>19053.27</v>
      </c>
      <c r="F31" s="20">
        <v>3046.35</v>
      </c>
      <c r="G31" s="21">
        <f t="shared" si="0"/>
        <v>22099.62</v>
      </c>
      <c r="H31" s="19">
        <v>20992.799999999999</v>
      </c>
      <c r="I31" s="20">
        <v>6103.1</v>
      </c>
      <c r="J31" s="21">
        <f t="shared" si="1"/>
        <v>27095.9</v>
      </c>
      <c r="K31" s="19">
        <v>18689.099999999999</v>
      </c>
      <c r="L31" s="20">
        <v>5166.8</v>
      </c>
      <c r="M31" s="21">
        <f t="shared" si="2"/>
        <v>23855.899999999998</v>
      </c>
      <c r="N31" s="19">
        <v>18689.099999999999</v>
      </c>
      <c r="O31" s="20">
        <v>5166.8</v>
      </c>
      <c r="P31" s="21">
        <f t="shared" si="7"/>
        <v>23855.899999999998</v>
      </c>
      <c r="Q31" s="19">
        <v>22123.95</v>
      </c>
      <c r="R31" s="20">
        <v>7806.1</v>
      </c>
      <c r="S31" s="21">
        <f t="shared" si="3"/>
        <v>29930.050000000003</v>
      </c>
      <c r="T31" s="19">
        <v>24098.799999999999</v>
      </c>
      <c r="U31" s="20">
        <v>8423.25</v>
      </c>
      <c r="V31" s="21">
        <f t="shared" si="4"/>
        <v>32522.05</v>
      </c>
      <c r="W31" s="47">
        <f t="shared" si="5"/>
        <v>123647.01999999999</v>
      </c>
      <c r="X31" s="20">
        <f t="shared" si="5"/>
        <v>35712.400000000001</v>
      </c>
      <c r="Y31" s="21">
        <f t="shared" si="6"/>
        <v>159359.41999999998</v>
      </c>
    </row>
    <row r="32" spans="1:25" ht="13">
      <c r="A32" s="2" t="s">
        <v>261</v>
      </c>
      <c r="B32" s="2" t="s">
        <v>32</v>
      </c>
      <c r="C32" s="89" t="s">
        <v>297</v>
      </c>
      <c r="D32" s="129" t="s">
        <v>303</v>
      </c>
      <c r="E32" s="19">
        <v>0</v>
      </c>
      <c r="F32" s="20">
        <v>0</v>
      </c>
      <c r="G32" s="21">
        <f t="shared" si="0"/>
        <v>0</v>
      </c>
      <c r="H32" s="19">
        <v>0</v>
      </c>
      <c r="I32" s="20">
        <v>0</v>
      </c>
      <c r="J32" s="21">
        <f t="shared" si="1"/>
        <v>0</v>
      </c>
      <c r="K32" s="19">
        <v>0</v>
      </c>
      <c r="L32" s="20">
        <v>0</v>
      </c>
      <c r="M32" s="21">
        <f t="shared" si="2"/>
        <v>0</v>
      </c>
      <c r="N32" s="19">
        <v>0</v>
      </c>
      <c r="O32" s="20">
        <v>0</v>
      </c>
      <c r="P32" s="21">
        <f t="shared" si="7"/>
        <v>0</v>
      </c>
      <c r="Q32" s="19">
        <v>0</v>
      </c>
      <c r="R32" s="20">
        <v>0</v>
      </c>
      <c r="S32" s="21">
        <f t="shared" si="3"/>
        <v>0</v>
      </c>
      <c r="T32" s="19">
        <v>0</v>
      </c>
      <c r="U32" s="20">
        <v>0</v>
      </c>
      <c r="V32" s="21">
        <f t="shared" si="4"/>
        <v>0</v>
      </c>
      <c r="W32" s="47">
        <f t="shared" si="5"/>
        <v>0</v>
      </c>
      <c r="X32" s="20">
        <f t="shared" si="5"/>
        <v>0</v>
      </c>
      <c r="Y32" s="21">
        <f t="shared" si="6"/>
        <v>0</v>
      </c>
    </row>
    <row r="33" spans="1:25" ht="13">
      <c r="A33" s="2" t="s">
        <v>261</v>
      </c>
      <c r="B33" s="2" t="s">
        <v>33</v>
      </c>
      <c r="C33" s="89" t="s">
        <v>297</v>
      </c>
      <c r="D33" s="129" t="s">
        <v>303</v>
      </c>
      <c r="E33" s="19">
        <v>0</v>
      </c>
      <c r="F33" s="20">
        <v>0</v>
      </c>
      <c r="G33" s="21">
        <f t="shared" si="0"/>
        <v>0</v>
      </c>
      <c r="H33" s="19">
        <v>0</v>
      </c>
      <c r="I33" s="20">
        <v>0</v>
      </c>
      <c r="J33" s="21">
        <f t="shared" si="1"/>
        <v>0</v>
      </c>
      <c r="K33" s="19">
        <v>0</v>
      </c>
      <c r="L33" s="20">
        <v>0</v>
      </c>
      <c r="M33" s="21">
        <f t="shared" si="2"/>
        <v>0</v>
      </c>
      <c r="N33" s="19">
        <v>0</v>
      </c>
      <c r="O33" s="20">
        <v>0</v>
      </c>
      <c r="P33" s="21">
        <f t="shared" si="7"/>
        <v>0</v>
      </c>
      <c r="Q33" s="19">
        <v>0</v>
      </c>
      <c r="R33" s="20">
        <v>0</v>
      </c>
      <c r="S33" s="21">
        <f t="shared" si="3"/>
        <v>0</v>
      </c>
      <c r="T33" s="19">
        <v>0</v>
      </c>
      <c r="U33" s="20">
        <v>0</v>
      </c>
      <c r="V33" s="21">
        <f t="shared" si="4"/>
        <v>0</v>
      </c>
      <c r="W33" s="47">
        <f t="shared" si="5"/>
        <v>0</v>
      </c>
      <c r="X33" s="20">
        <f t="shared" si="5"/>
        <v>0</v>
      </c>
      <c r="Y33" s="21">
        <f t="shared" si="6"/>
        <v>0</v>
      </c>
    </row>
    <row r="34" spans="1:25" ht="13">
      <c r="A34" s="2" t="s">
        <v>261</v>
      </c>
      <c r="B34" s="2" t="s">
        <v>34</v>
      </c>
      <c r="C34" s="89" t="s">
        <v>297</v>
      </c>
      <c r="D34" s="129" t="s">
        <v>303</v>
      </c>
      <c r="E34" s="19">
        <v>0.03</v>
      </c>
      <c r="F34" s="20">
        <v>3.86</v>
      </c>
      <c r="G34" s="21">
        <f t="shared" si="0"/>
        <v>3.8899999999999997</v>
      </c>
      <c r="H34" s="19">
        <v>0</v>
      </c>
      <c r="I34" s="20">
        <v>0</v>
      </c>
      <c r="J34" s="21">
        <f t="shared" si="1"/>
        <v>0</v>
      </c>
      <c r="K34" s="19">
        <v>0</v>
      </c>
      <c r="L34" s="20">
        <v>0</v>
      </c>
      <c r="M34" s="21">
        <f t="shared" si="2"/>
        <v>0</v>
      </c>
      <c r="N34" s="19">
        <v>0</v>
      </c>
      <c r="O34" s="20">
        <v>0</v>
      </c>
      <c r="P34" s="21">
        <f t="shared" si="7"/>
        <v>0</v>
      </c>
      <c r="Q34" s="19">
        <v>0</v>
      </c>
      <c r="R34" s="20">
        <v>0</v>
      </c>
      <c r="S34" s="21">
        <f t="shared" si="3"/>
        <v>0</v>
      </c>
      <c r="T34" s="19">
        <v>0</v>
      </c>
      <c r="U34" s="20">
        <v>0</v>
      </c>
      <c r="V34" s="21">
        <f t="shared" si="4"/>
        <v>0</v>
      </c>
      <c r="W34" s="47">
        <f t="shared" si="5"/>
        <v>0.03</v>
      </c>
      <c r="X34" s="20">
        <f t="shared" si="5"/>
        <v>3.86</v>
      </c>
      <c r="Y34" s="21">
        <f t="shared" si="6"/>
        <v>3.8899999999999997</v>
      </c>
    </row>
    <row r="35" spans="1:25" ht="13">
      <c r="A35" s="2" t="s">
        <v>262</v>
      </c>
      <c r="B35" s="2" t="s">
        <v>35</v>
      </c>
      <c r="C35" s="89" t="s">
        <v>297</v>
      </c>
      <c r="D35" s="129" t="s">
        <v>302</v>
      </c>
      <c r="E35" s="19">
        <v>1539.43</v>
      </c>
      <c r="F35" s="20">
        <v>3094.2</v>
      </c>
      <c r="G35" s="21">
        <f t="shared" si="0"/>
        <v>4633.63</v>
      </c>
      <c r="H35" s="19">
        <v>2131.06</v>
      </c>
      <c r="I35" s="20">
        <v>1817.35</v>
      </c>
      <c r="J35" s="21">
        <f t="shared" si="1"/>
        <v>3948.41</v>
      </c>
      <c r="K35" s="19">
        <v>1851.12</v>
      </c>
      <c r="L35" s="20">
        <v>2234.4499999999998</v>
      </c>
      <c r="M35" s="21">
        <f t="shared" si="2"/>
        <v>4085.5699999999997</v>
      </c>
      <c r="N35" s="19">
        <v>1851.12</v>
      </c>
      <c r="O35" s="20">
        <v>2234.4499999999998</v>
      </c>
      <c r="P35" s="21">
        <f t="shared" si="7"/>
        <v>4085.5699999999997</v>
      </c>
      <c r="Q35" s="19">
        <v>226.66</v>
      </c>
      <c r="R35" s="20">
        <v>0</v>
      </c>
      <c r="S35" s="21">
        <f t="shared" si="3"/>
        <v>226.66</v>
      </c>
      <c r="T35" s="19">
        <v>146.16</v>
      </c>
      <c r="U35" s="20">
        <v>0</v>
      </c>
      <c r="V35" s="21">
        <f t="shared" si="4"/>
        <v>146.16</v>
      </c>
      <c r="W35" s="47">
        <f t="shared" si="5"/>
        <v>7745.5499999999993</v>
      </c>
      <c r="X35" s="20">
        <f t="shared" si="5"/>
        <v>9380.4499999999989</v>
      </c>
      <c r="Y35" s="21">
        <f t="shared" si="6"/>
        <v>17126</v>
      </c>
    </row>
    <row r="36" spans="1:25" ht="13">
      <c r="A36" s="2" t="s">
        <v>263</v>
      </c>
      <c r="B36" s="2" t="s">
        <v>36</v>
      </c>
      <c r="C36" s="89" t="s">
        <v>297</v>
      </c>
      <c r="D36" s="129" t="s">
        <v>303</v>
      </c>
      <c r="E36" s="19">
        <v>7740.68</v>
      </c>
      <c r="F36" s="20">
        <v>2855.33</v>
      </c>
      <c r="G36" s="21">
        <f t="shared" si="0"/>
        <v>10596.01</v>
      </c>
      <c r="H36" s="19">
        <v>3548.1</v>
      </c>
      <c r="I36" s="20">
        <v>673.88</v>
      </c>
      <c r="J36" s="21">
        <f t="shared" si="1"/>
        <v>4221.9799999999996</v>
      </c>
      <c r="K36" s="19">
        <v>0</v>
      </c>
      <c r="L36" s="20">
        <v>0</v>
      </c>
      <c r="M36" s="21">
        <f t="shared" si="2"/>
        <v>0</v>
      </c>
      <c r="N36" s="19">
        <v>0</v>
      </c>
      <c r="O36" s="20">
        <v>0</v>
      </c>
      <c r="P36" s="21">
        <f t="shared" si="7"/>
        <v>0</v>
      </c>
      <c r="Q36" s="19">
        <v>0</v>
      </c>
      <c r="R36" s="20">
        <v>0</v>
      </c>
      <c r="S36" s="21">
        <f t="shared" si="3"/>
        <v>0</v>
      </c>
      <c r="T36" s="19">
        <v>3636.38</v>
      </c>
      <c r="U36" s="20">
        <v>1983.38</v>
      </c>
      <c r="V36" s="21">
        <f t="shared" si="4"/>
        <v>5619.76</v>
      </c>
      <c r="W36" s="47">
        <f t="shared" si="5"/>
        <v>14925.16</v>
      </c>
      <c r="X36" s="20">
        <f t="shared" si="5"/>
        <v>5512.59</v>
      </c>
      <c r="Y36" s="21">
        <f t="shared" si="6"/>
        <v>20437.75</v>
      </c>
    </row>
    <row r="37" spans="1:25" ht="13">
      <c r="A37" s="2" t="s">
        <v>263</v>
      </c>
      <c r="B37" s="2" t="s">
        <v>37</v>
      </c>
      <c r="C37" s="89" t="s">
        <v>297</v>
      </c>
      <c r="D37" s="129" t="s">
        <v>303</v>
      </c>
      <c r="E37" s="19">
        <v>11100.3</v>
      </c>
      <c r="F37" s="20">
        <v>2175.4499999999998</v>
      </c>
      <c r="G37" s="21">
        <f t="shared" si="0"/>
        <v>13275.75</v>
      </c>
      <c r="H37" s="19">
        <v>114.23</v>
      </c>
      <c r="I37" s="20">
        <v>685.8</v>
      </c>
      <c r="J37" s="21">
        <f t="shared" si="1"/>
        <v>800.03</v>
      </c>
      <c r="K37" s="19">
        <v>0</v>
      </c>
      <c r="L37" s="20">
        <v>0</v>
      </c>
      <c r="M37" s="21">
        <f t="shared" si="2"/>
        <v>0</v>
      </c>
      <c r="N37" s="19">
        <v>0</v>
      </c>
      <c r="O37" s="20">
        <v>0</v>
      </c>
      <c r="P37" s="21">
        <f t="shared" si="7"/>
        <v>0</v>
      </c>
      <c r="Q37" s="19">
        <v>0</v>
      </c>
      <c r="R37" s="20">
        <v>0</v>
      </c>
      <c r="S37" s="21">
        <f t="shared" si="3"/>
        <v>0</v>
      </c>
      <c r="T37" s="19">
        <v>2276.0300000000002</v>
      </c>
      <c r="U37" s="20">
        <v>1383.83</v>
      </c>
      <c r="V37" s="21">
        <f t="shared" si="4"/>
        <v>3659.86</v>
      </c>
      <c r="W37" s="47">
        <f t="shared" si="5"/>
        <v>13490.56</v>
      </c>
      <c r="X37" s="20">
        <f t="shared" si="5"/>
        <v>4245.08</v>
      </c>
      <c r="Y37" s="21">
        <f t="shared" si="6"/>
        <v>17735.64</v>
      </c>
    </row>
    <row r="38" spans="1:25" ht="13">
      <c r="A38" s="2" t="s">
        <v>263</v>
      </c>
      <c r="B38" s="2" t="s">
        <v>38</v>
      </c>
      <c r="C38" s="89" t="s">
        <v>297</v>
      </c>
      <c r="D38" s="129" t="s">
        <v>303</v>
      </c>
      <c r="E38" s="19">
        <v>3621.9</v>
      </c>
      <c r="F38" s="20">
        <v>16146.23</v>
      </c>
      <c r="G38" s="21">
        <f t="shared" si="0"/>
        <v>19768.13</v>
      </c>
      <c r="H38" s="19">
        <v>4530.83</v>
      </c>
      <c r="I38" s="20">
        <v>11658.83</v>
      </c>
      <c r="J38" s="21">
        <f t="shared" si="1"/>
        <v>16189.66</v>
      </c>
      <c r="K38" s="19">
        <v>4895.78</v>
      </c>
      <c r="L38" s="20">
        <v>7169.4</v>
      </c>
      <c r="M38" s="21">
        <f t="shared" si="2"/>
        <v>12065.18</v>
      </c>
      <c r="N38" s="19">
        <v>4895.78</v>
      </c>
      <c r="O38" s="20">
        <v>7169.4</v>
      </c>
      <c r="P38" s="21">
        <f t="shared" si="7"/>
        <v>12065.18</v>
      </c>
      <c r="Q38" s="19">
        <v>7222.73</v>
      </c>
      <c r="R38" s="20">
        <v>10521.68</v>
      </c>
      <c r="S38" s="21">
        <f t="shared" si="3"/>
        <v>17744.41</v>
      </c>
      <c r="T38" s="19">
        <v>11978.25</v>
      </c>
      <c r="U38" s="20">
        <v>3971.03</v>
      </c>
      <c r="V38" s="21">
        <f t="shared" si="4"/>
        <v>15949.28</v>
      </c>
      <c r="W38" s="47">
        <f t="shared" si="5"/>
        <v>37145.269999999997</v>
      </c>
      <c r="X38" s="20">
        <f t="shared" si="5"/>
        <v>56636.57</v>
      </c>
      <c r="Y38" s="21">
        <f t="shared" si="6"/>
        <v>93781.84</v>
      </c>
    </row>
    <row r="39" spans="1:25" ht="13">
      <c r="A39" s="2" t="s">
        <v>263</v>
      </c>
      <c r="B39" s="2" t="s">
        <v>39</v>
      </c>
      <c r="C39" s="89" t="s">
        <v>297</v>
      </c>
      <c r="D39" s="129" t="s">
        <v>303</v>
      </c>
      <c r="E39" s="19">
        <v>2004.68</v>
      </c>
      <c r="F39" s="20">
        <v>466.65</v>
      </c>
      <c r="G39" s="21">
        <f t="shared" si="0"/>
        <v>2471.33</v>
      </c>
      <c r="H39" s="19">
        <v>1859.7</v>
      </c>
      <c r="I39" s="20">
        <v>5773.73</v>
      </c>
      <c r="J39" s="21">
        <f t="shared" si="1"/>
        <v>7633.4299999999994</v>
      </c>
      <c r="K39" s="19">
        <v>12713.1</v>
      </c>
      <c r="L39" s="20">
        <v>3602.55</v>
      </c>
      <c r="M39" s="21">
        <f t="shared" si="2"/>
        <v>16315.650000000001</v>
      </c>
      <c r="N39" s="19">
        <v>12713.1</v>
      </c>
      <c r="O39" s="20">
        <v>3602.55</v>
      </c>
      <c r="P39" s="21">
        <f t="shared" si="7"/>
        <v>16315.650000000001</v>
      </c>
      <c r="Q39" s="19">
        <v>16462.43</v>
      </c>
      <c r="R39" s="20">
        <v>4602.6000000000004</v>
      </c>
      <c r="S39" s="21">
        <f t="shared" si="3"/>
        <v>21065.03</v>
      </c>
      <c r="T39" s="19">
        <v>18757.650000000001</v>
      </c>
      <c r="U39" s="20">
        <v>4365.38</v>
      </c>
      <c r="V39" s="21">
        <f t="shared" si="4"/>
        <v>23123.030000000002</v>
      </c>
      <c r="W39" s="47">
        <f t="shared" si="5"/>
        <v>64510.66</v>
      </c>
      <c r="X39" s="20">
        <f t="shared" si="5"/>
        <v>22413.460000000003</v>
      </c>
      <c r="Y39" s="21">
        <f t="shared" si="6"/>
        <v>86924.12000000001</v>
      </c>
    </row>
    <row r="40" spans="1:25" ht="13">
      <c r="A40" s="2" t="s">
        <v>263</v>
      </c>
      <c r="B40" s="2" t="s">
        <v>40</v>
      </c>
      <c r="C40" s="89" t="s">
        <v>297</v>
      </c>
      <c r="D40" s="129" t="s">
        <v>303</v>
      </c>
      <c r="E40" s="19">
        <v>2868</v>
      </c>
      <c r="F40" s="20">
        <v>5894.1</v>
      </c>
      <c r="G40" s="21">
        <f t="shared" si="0"/>
        <v>8762.1</v>
      </c>
      <c r="H40" s="19">
        <v>2525.1</v>
      </c>
      <c r="I40" s="20">
        <v>3319.05</v>
      </c>
      <c r="J40" s="21">
        <f t="shared" si="1"/>
        <v>5844.15</v>
      </c>
      <c r="K40" s="19">
        <v>0</v>
      </c>
      <c r="L40" s="20">
        <v>0</v>
      </c>
      <c r="M40" s="21">
        <f t="shared" si="2"/>
        <v>0</v>
      </c>
      <c r="N40" s="19">
        <v>0</v>
      </c>
      <c r="O40" s="20">
        <v>0</v>
      </c>
      <c r="P40" s="21">
        <f t="shared" si="7"/>
        <v>0</v>
      </c>
      <c r="Q40" s="19">
        <v>6404.03</v>
      </c>
      <c r="R40" s="20">
        <v>1461</v>
      </c>
      <c r="S40" s="21">
        <f t="shared" si="3"/>
        <v>7865.03</v>
      </c>
      <c r="T40" s="19">
        <v>7558.5</v>
      </c>
      <c r="U40" s="20">
        <v>1695.3</v>
      </c>
      <c r="V40" s="21">
        <f t="shared" si="4"/>
        <v>9253.7999999999993</v>
      </c>
      <c r="W40" s="47">
        <f t="shared" si="5"/>
        <v>19355.63</v>
      </c>
      <c r="X40" s="20">
        <f t="shared" si="5"/>
        <v>12369.45</v>
      </c>
      <c r="Y40" s="21">
        <f t="shared" si="6"/>
        <v>31725.08</v>
      </c>
    </row>
    <row r="41" spans="1:25" ht="13">
      <c r="A41" s="2" t="s">
        <v>263</v>
      </c>
      <c r="B41" s="2" t="s">
        <v>41</v>
      </c>
      <c r="C41" s="89" t="s">
        <v>297</v>
      </c>
      <c r="D41" s="129" t="s">
        <v>303</v>
      </c>
      <c r="E41" s="19">
        <v>0</v>
      </c>
      <c r="F41" s="20">
        <v>0</v>
      </c>
      <c r="G41" s="21">
        <f t="shared" si="0"/>
        <v>0</v>
      </c>
      <c r="H41" s="19">
        <v>0</v>
      </c>
      <c r="I41" s="20">
        <v>0</v>
      </c>
      <c r="J41" s="21">
        <f t="shared" si="1"/>
        <v>0</v>
      </c>
      <c r="K41" s="19">
        <v>0</v>
      </c>
      <c r="L41" s="20">
        <v>0</v>
      </c>
      <c r="M41" s="21">
        <f t="shared" si="2"/>
        <v>0</v>
      </c>
      <c r="N41" s="19">
        <v>0</v>
      </c>
      <c r="O41" s="20">
        <v>0</v>
      </c>
      <c r="P41" s="21">
        <f t="shared" si="7"/>
        <v>0</v>
      </c>
      <c r="Q41" s="19">
        <v>0</v>
      </c>
      <c r="R41" s="20">
        <v>0</v>
      </c>
      <c r="S41" s="21">
        <f t="shared" si="3"/>
        <v>0</v>
      </c>
      <c r="T41" s="19">
        <v>579.08000000000004</v>
      </c>
      <c r="U41" s="20">
        <v>4410.83</v>
      </c>
      <c r="V41" s="21">
        <f t="shared" si="4"/>
        <v>4989.91</v>
      </c>
      <c r="W41" s="47">
        <f t="shared" si="5"/>
        <v>579.08000000000004</v>
      </c>
      <c r="X41" s="20">
        <f t="shared" si="5"/>
        <v>4410.83</v>
      </c>
      <c r="Y41" s="21">
        <f t="shared" si="6"/>
        <v>4989.91</v>
      </c>
    </row>
    <row r="42" spans="1:25" ht="13">
      <c r="A42" s="2" t="s">
        <v>263</v>
      </c>
      <c r="B42" s="2" t="s">
        <v>42</v>
      </c>
      <c r="C42" s="89" t="s">
        <v>297</v>
      </c>
      <c r="D42" s="129" t="s">
        <v>303</v>
      </c>
      <c r="E42" s="19">
        <v>6834.9</v>
      </c>
      <c r="F42" s="20">
        <v>2484.6</v>
      </c>
      <c r="G42" s="21">
        <f t="shared" si="0"/>
        <v>9319.5</v>
      </c>
      <c r="H42" s="19">
        <v>15434.65</v>
      </c>
      <c r="I42" s="20">
        <v>2040.15</v>
      </c>
      <c r="J42" s="21">
        <f t="shared" si="1"/>
        <v>17474.8</v>
      </c>
      <c r="K42" s="19">
        <v>6033</v>
      </c>
      <c r="L42" s="20">
        <v>2124.15</v>
      </c>
      <c r="M42" s="21">
        <f t="shared" si="2"/>
        <v>8157.15</v>
      </c>
      <c r="N42" s="19">
        <v>6033</v>
      </c>
      <c r="O42" s="20">
        <v>2124.15</v>
      </c>
      <c r="P42" s="21">
        <f t="shared" si="7"/>
        <v>8157.15</v>
      </c>
      <c r="Q42" s="19">
        <v>6886.2</v>
      </c>
      <c r="R42" s="20">
        <v>1057</v>
      </c>
      <c r="S42" s="21">
        <f t="shared" si="3"/>
        <v>7943.2</v>
      </c>
      <c r="T42" s="19">
        <v>8114</v>
      </c>
      <c r="U42" s="20">
        <v>3176.7</v>
      </c>
      <c r="V42" s="21">
        <f t="shared" si="4"/>
        <v>11290.7</v>
      </c>
      <c r="W42" s="47">
        <f t="shared" si="5"/>
        <v>49335.75</v>
      </c>
      <c r="X42" s="20">
        <f t="shared" si="5"/>
        <v>13006.75</v>
      </c>
      <c r="Y42" s="21">
        <f t="shared" si="6"/>
        <v>62342.5</v>
      </c>
    </row>
    <row r="43" spans="1:25" ht="13">
      <c r="A43" s="2" t="s">
        <v>263</v>
      </c>
      <c r="B43" s="2" t="s">
        <v>43</v>
      </c>
      <c r="C43" s="89" t="s">
        <v>297</v>
      </c>
      <c r="D43" s="129" t="s">
        <v>303</v>
      </c>
      <c r="E43" s="19">
        <v>15683.48</v>
      </c>
      <c r="F43" s="20">
        <v>3106.65</v>
      </c>
      <c r="G43" s="21">
        <f t="shared" si="0"/>
        <v>18790.13</v>
      </c>
      <c r="H43" s="19">
        <v>13056.38</v>
      </c>
      <c r="I43" s="20">
        <v>3306.3</v>
      </c>
      <c r="J43" s="21">
        <f t="shared" si="1"/>
        <v>16362.68</v>
      </c>
      <c r="K43" s="19">
        <v>14152.95</v>
      </c>
      <c r="L43" s="20">
        <v>5297.85</v>
      </c>
      <c r="M43" s="21">
        <f t="shared" si="2"/>
        <v>19450.800000000003</v>
      </c>
      <c r="N43" s="19">
        <v>14152.95</v>
      </c>
      <c r="O43" s="20">
        <v>5297.85</v>
      </c>
      <c r="P43" s="21">
        <f t="shared" si="7"/>
        <v>19450.800000000003</v>
      </c>
      <c r="Q43" s="19">
        <v>14683.13</v>
      </c>
      <c r="R43" s="20">
        <v>2854.2</v>
      </c>
      <c r="S43" s="21">
        <f t="shared" si="3"/>
        <v>17537.329999999998</v>
      </c>
      <c r="T43" s="19">
        <v>4826.03</v>
      </c>
      <c r="U43" s="20">
        <v>2915.03</v>
      </c>
      <c r="V43" s="21">
        <f t="shared" si="4"/>
        <v>7741.0599999999995</v>
      </c>
      <c r="W43" s="47">
        <f t="shared" si="5"/>
        <v>76554.92</v>
      </c>
      <c r="X43" s="20">
        <f t="shared" si="5"/>
        <v>22777.88</v>
      </c>
      <c r="Y43" s="21">
        <f t="shared" si="6"/>
        <v>99332.800000000003</v>
      </c>
    </row>
    <row r="44" spans="1:25" ht="13">
      <c r="A44" s="2" t="s">
        <v>264</v>
      </c>
      <c r="B44" s="2" t="s">
        <v>44</v>
      </c>
      <c r="C44" s="89" t="s">
        <v>297</v>
      </c>
      <c r="D44" s="129" t="s">
        <v>304</v>
      </c>
      <c r="E44" s="19">
        <v>14286.45</v>
      </c>
      <c r="F44" s="20">
        <v>954.07</v>
      </c>
      <c r="G44" s="21">
        <f t="shared" si="0"/>
        <v>15240.52</v>
      </c>
      <c r="H44" s="19">
        <v>3170.55</v>
      </c>
      <c r="I44" s="20">
        <v>110.36</v>
      </c>
      <c r="J44" s="21">
        <f t="shared" si="1"/>
        <v>3280.9100000000003</v>
      </c>
      <c r="K44" s="19">
        <v>0</v>
      </c>
      <c r="L44" s="20">
        <v>0</v>
      </c>
      <c r="M44" s="21">
        <f t="shared" si="2"/>
        <v>0</v>
      </c>
      <c r="N44" s="19">
        <v>0</v>
      </c>
      <c r="O44" s="20">
        <v>0</v>
      </c>
      <c r="P44" s="21">
        <f t="shared" si="7"/>
        <v>0</v>
      </c>
      <c r="Q44" s="19">
        <v>0</v>
      </c>
      <c r="R44" s="20">
        <v>0</v>
      </c>
      <c r="S44" s="21">
        <f t="shared" si="3"/>
        <v>0</v>
      </c>
      <c r="T44" s="19">
        <v>0</v>
      </c>
      <c r="U44" s="20">
        <v>0</v>
      </c>
      <c r="V44" s="21">
        <f t="shared" si="4"/>
        <v>0</v>
      </c>
      <c r="W44" s="47">
        <f t="shared" si="5"/>
        <v>17457</v>
      </c>
      <c r="X44" s="20">
        <f t="shared" si="5"/>
        <v>1064.43</v>
      </c>
      <c r="Y44" s="21">
        <f t="shared" si="6"/>
        <v>18521.43</v>
      </c>
    </row>
    <row r="45" spans="1:25" ht="13">
      <c r="A45" s="2" t="s">
        <v>264</v>
      </c>
      <c r="B45" s="2" t="s">
        <v>45</v>
      </c>
      <c r="C45" s="89" t="s">
        <v>297</v>
      </c>
      <c r="D45" s="129" t="s">
        <v>304</v>
      </c>
      <c r="E45" s="19">
        <v>15497.75</v>
      </c>
      <c r="F45" s="20">
        <v>420.55</v>
      </c>
      <c r="G45" s="21">
        <f t="shared" si="0"/>
        <v>15918.3</v>
      </c>
      <c r="H45" s="19">
        <v>3163.4</v>
      </c>
      <c r="I45" s="20">
        <v>287.83999999999997</v>
      </c>
      <c r="J45" s="21">
        <f t="shared" si="1"/>
        <v>3451.2400000000002</v>
      </c>
      <c r="K45" s="19">
        <v>0</v>
      </c>
      <c r="L45" s="20">
        <v>0</v>
      </c>
      <c r="M45" s="21">
        <f t="shared" si="2"/>
        <v>0</v>
      </c>
      <c r="N45" s="19">
        <v>0</v>
      </c>
      <c r="O45" s="20">
        <v>0</v>
      </c>
      <c r="P45" s="21">
        <f t="shared" si="7"/>
        <v>0</v>
      </c>
      <c r="Q45" s="19">
        <v>0</v>
      </c>
      <c r="R45" s="20">
        <v>0</v>
      </c>
      <c r="S45" s="21">
        <f t="shared" si="3"/>
        <v>0</v>
      </c>
      <c r="T45" s="19">
        <v>0</v>
      </c>
      <c r="U45" s="20">
        <v>0</v>
      </c>
      <c r="V45" s="21">
        <f t="shared" si="4"/>
        <v>0</v>
      </c>
      <c r="W45" s="47">
        <f t="shared" si="5"/>
        <v>18661.150000000001</v>
      </c>
      <c r="X45" s="20">
        <f t="shared" si="5"/>
        <v>708.39</v>
      </c>
      <c r="Y45" s="21">
        <f t="shared" si="6"/>
        <v>19369.54</v>
      </c>
    </row>
    <row r="46" spans="1:25" ht="13">
      <c r="A46" s="2" t="s">
        <v>264</v>
      </c>
      <c r="B46" s="2" t="s">
        <v>46</v>
      </c>
      <c r="C46" s="89" t="s">
        <v>297</v>
      </c>
      <c r="D46" s="129" t="s">
        <v>304</v>
      </c>
      <c r="E46" s="19">
        <v>0</v>
      </c>
      <c r="F46" s="20">
        <v>0</v>
      </c>
      <c r="G46" s="21">
        <f t="shared" si="0"/>
        <v>0</v>
      </c>
      <c r="H46" s="19">
        <v>0</v>
      </c>
      <c r="I46" s="20">
        <v>0</v>
      </c>
      <c r="J46" s="21">
        <f t="shared" si="1"/>
        <v>0</v>
      </c>
      <c r="K46" s="19">
        <v>0</v>
      </c>
      <c r="L46" s="20">
        <v>0</v>
      </c>
      <c r="M46" s="21">
        <f t="shared" si="2"/>
        <v>0</v>
      </c>
      <c r="N46" s="19">
        <v>0</v>
      </c>
      <c r="O46" s="20">
        <v>0</v>
      </c>
      <c r="P46" s="21">
        <f t="shared" si="7"/>
        <v>0</v>
      </c>
      <c r="Q46" s="19">
        <v>0</v>
      </c>
      <c r="R46" s="20">
        <v>0</v>
      </c>
      <c r="S46" s="21">
        <f t="shared" si="3"/>
        <v>0</v>
      </c>
      <c r="T46" s="19">
        <v>0</v>
      </c>
      <c r="U46" s="20">
        <v>0</v>
      </c>
      <c r="V46" s="21">
        <f t="shared" si="4"/>
        <v>0</v>
      </c>
      <c r="W46" s="47">
        <f t="shared" si="5"/>
        <v>0</v>
      </c>
      <c r="X46" s="20">
        <f t="shared" si="5"/>
        <v>0</v>
      </c>
      <c r="Y46" s="21">
        <f t="shared" si="6"/>
        <v>0</v>
      </c>
    </row>
    <row r="47" spans="1:25" ht="13">
      <c r="A47" s="2" t="s">
        <v>264</v>
      </c>
      <c r="B47" s="2" t="s">
        <v>47</v>
      </c>
      <c r="C47" s="89" t="s">
        <v>297</v>
      </c>
      <c r="D47" s="129" t="s">
        <v>304</v>
      </c>
      <c r="E47" s="19">
        <v>0</v>
      </c>
      <c r="F47" s="20">
        <v>0</v>
      </c>
      <c r="G47" s="21">
        <f t="shared" si="0"/>
        <v>0</v>
      </c>
      <c r="H47" s="19">
        <v>0</v>
      </c>
      <c r="I47" s="20">
        <v>0</v>
      </c>
      <c r="J47" s="21">
        <f t="shared" si="1"/>
        <v>0</v>
      </c>
      <c r="K47" s="19">
        <v>0</v>
      </c>
      <c r="L47" s="20">
        <v>0</v>
      </c>
      <c r="M47" s="21">
        <f t="shared" si="2"/>
        <v>0</v>
      </c>
      <c r="N47" s="19">
        <v>0</v>
      </c>
      <c r="O47" s="20">
        <v>0</v>
      </c>
      <c r="P47" s="21">
        <f t="shared" si="7"/>
        <v>0</v>
      </c>
      <c r="Q47" s="19">
        <v>0</v>
      </c>
      <c r="R47" s="20">
        <v>0</v>
      </c>
      <c r="S47" s="21">
        <f t="shared" si="3"/>
        <v>0</v>
      </c>
      <c r="T47" s="19">
        <v>0</v>
      </c>
      <c r="U47" s="20">
        <v>0</v>
      </c>
      <c r="V47" s="21">
        <f t="shared" si="4"/>
        <v>0</v>
      </c>
      <c r="W47" s="47">
        <f t="shared" si="5"/>
        <v>0</v>
      </c>
      <c r="X47" s="20">
        <f t="shared" si="5"/>
        <v>0</v>
      </c>
      <c r="Y47" s="21">
        <f t="shared" si="6"/>
        <v>0</v>
      </c>
    </row>
    <row r="48" spans="1:25" ht="13">
      <c r="A48" s="2" t="s">
        <v>264</v>
      </c>
      <c r="B48" s="2" t="s">
        <v>48</v>
      </c>
      <c r="C48" s="89" t="s">
        <v>297</v>
      </c>
      <c r="D48" s="129" t="s">
        <v>304</v>
      </c>
      <c r="E48" s="19">
        <v>2428.06</v>
      </c>
      <c r="F48" s="20">
        <v>877.32</v>
      </c>
      <c r="G48" s="21">
        <f t="shared" si="0"/>
        <v>3305.38</v>
      </c>
      <c r="H48" s="19">
        <v>326.68</v>
      </c>
      <c r="I48" s="20">
        <v>150.36000000000001</v>
      </c>
      <c r="J48" s="21">
        <f t="shared" si="1"/>
        <v>477.04</v>
      </c>
      <c r="K48" s="19">
        <v>1483.72</v>
      </c>
      <c r="L48" s="20">
        <v>1116.82</v>
      </c>
      <c r="M48" s="21">
        <f t="shared" si="2"/>
        <v>2600.54</v>
      </c>
      <c r="N48" s="19">
        <v>1483.72</v>
      </c>
      <c r="O48" s="20">
        <v>1116.82</v>
      </c>
      <c r="P48" s="21">
        <f t="shared" si="7"/>
        <v>2600.54</v>
      </c>
      <c r="Q48" s="19">
        <v>2886</v>
      </c>
      <c r="R48" s="20">
        <v>785.4</v>
      </c>
      <c r="S48" s="21">
        <f t="shared" si="3"/>
        <v>3671.4</v>
      </c>
      <c r="T48" s="19">
        <v>3417.48</v>
      </c>
      <c r="U48" s="20">
        <v>908.72</v>
      </c>
      <c r="V48" s="21">
        <f t="shared" si="4"/>
        <v>4326.2</v>
      </c>
      <c r="W48" s="47">
        <f t="shared" si="5"/>
        <v>12025.66</v>
      </c>
      <c r="X48" s="20">
        <f t="shared" si="5"/>
        <v>4955.4399999999996</v>
      </c>
      <c r="Y48" s="21">
        <f t="shared" si="6"/>
        <v>16981.099999999999</v>
      </c>
    </row>
    <row r="49" spans="1:25" ht="13">
      <c r="A49" s="2" t="s">
        <v>264</v>
      </c>
      <c r="B49" s="2" t="s">
        <v>49</v>
      </c>
      <c r="C49" s="89" t="s">
        <v>297</v>
      </c>
      <c r="D49" s="129" t="s">
        <v>304</v>
      </c>
      <c r="E49" s="19">
        <v>2791</v>
      </c>
      <c r="F49" s="20">
        <v>132.9</v>
      </c>
      <c r="G49" s="21">
        <f t="shared" si="0"/>
        <v>2923.9</v>
      </c>
      <c r="H49" s="19">
        <v>575.05999999999995</v>
      </c>
      <c r="I49" s="20">
        <v>104.84</v>
      </c>
      <c r="J49" s="21">
        <f t="shared" si="1"/>
        <v>679.9</v>
      </c>
      <c r="K49" s="19">
        <v>4256.63</v>
      </c>
      <c r="L49" s="20">
        <v>315.27999999999997</v>
      </c>
      <c r="M49" s="21">
        <f t="shared" si="2"/>
        <v>4571.91</v>
      </c>
      <c r="N49" s="19">
        <v>4256.63</v>
      </c>
      <c r="O49" s="20">
        <v>315.27999999999997</v>
      </c>
      <c r="P49" s="21">
        <f t="shared" si="7"/>
        <v>4571.91</v>
      </c>
      <c r="Q49" s="19">
        <v>3617.89</v>
      </c>
      <c r="R49" s="20">
        <v>527.19000000000005</v>
      </c>
      <c r="S49" s="21">
        <f t="shared" si="3"/>
        <v>4145.08</v>
      </c>
      <c r="T49" s="19">
        <v>3962.8</v>
      </c>
      <c r="U49" s="20">
        <v>117.97</v>
      </c>
      <c r="V49" s="21">
        <f t="shared" si="4"/>
        <v>4080.77</v>
      </c>
      <c r="W49" s="47">
        <f t="shared" si="5"/>
        <v>19460.009999999998</v>
      </c>
      <c r="X49" s="20">
        <f t="shared" si="5"/>
        <v>1513.46</v>
      </c>
      <c r="Y49" s="21">
        <f t="shared" si="6"/>
        <v>20973.469999999998</v>
      </c>
    </row>
    <row r="50" spans="1:25" ht="13">
      <c r="A50" s="2" t="s">
        <v>264</v>
      </c>
      <c r="B50" s="2" t="s">
        <v>50</v>
      </c>
      <c r="C50" s="89" t="s">
        <v>297</v>
      </c>
      <c r="D50" s="129" t="s">
        <v>304</v>
      </c>
      <c r="E50" s="19">
        <v>1595.12</v>
      </c>
      <c r="F50" s="20">
        <v>193.92</v>
      </c>
      <c r="G50" s="21">
        <f t="shared" si="0"/>
        <v>1789.04</v>
      </c>
      <c r="H50" s="19">
        <v>1568.92</v>
      </c>
      <c r="I50" s="20">
        <v>264.77999999999997</v>
      </c>
      <c r="J50" s="21">
        <f t="shared" si="1"/>
        <v>1833.7</v>
      </c>
      <c r="K50" s="19">
        <v>1768.54</v>
      </c>
      <c r="L50" s="20">
        <v>86.78</v>
      </c>
      <c r="M50" s="21">
        <f t="shared" si="2"/>
        <v>1855.32</v>
      </c>
      <c r="N50" s="19">
        <v>1768.54</v>
      </c>
      <c r="O50" s="20">
        <v>86.78</v>
      </c>
      <c r="P50" s="21">
        <f t="shared" si="7"/>
        <v>1855.32</v>
      </c>
      <c r="Q50" s="19">
        <v>1241.3800000000001</v>
      </c>
      <c r="R50" s="20">
        <v>72.36</v>
      </c>
      <c r="S50" s="21">
        <f t="shared" si="3"/>
        <v>1313.74</v>
      </c>
      <c r="T50" s="19">
        <v>1917</v>
      </c>
      <c r="U50" s="20">
        <v>169.74</v>
      </c>
      <c r="V50" s="21">
        <f t="shared" si="4"/>
        <v>2086.7399999999998</v>
      </c>
      <c r="W50" s="47">
        <f t="shared" si="5"/>
        <v>9859.5</v>
      </c>
      <c r="X50" s="20">
        <f t="shared" si="5"/>
        <v>874.3599999999999</v>
      </c>
      <c r="Y50" s="21">
        <f t="shared" si="6"/>
        <v>10733.86</v>
      </c>
    </row>
    <row r="51" spans="1:25" ht="13">
      <c r="A51" s="2" t="s">
        <v>264</v>
      </c>
      <c r="B51" s="2" t="s">
        <v>51</v>
      </c>
      <c r="C51" s="89" t="s">
        <v>297</v>
      </c>
      <c r="D51" s="129" t="s">
        <v>304</v>
      </c>
      <c r="E51" s="19">
        <v>2144.1799999999998</v>
      </c>
      <c r="F51" s="20">
        <v>49.66</v>
      </c>
      <c r="G51" s="21">
        <f t="shared" si="0"/>
        <v>2193.8399999999997</v>
      </c>
      <c r="H51" s="19">
        <v>1784.82</v>
      </c>
      <c r="I51" s="20">
        <v>450.08</v>
      </c>
      <c r="J51" s="21">
        <f t="shared" si="1"/>
        <v>2234.9</v>
      </c>
      <c r="K51" s="19">
        <v>2139.48</v>
      </c>
      <c r="L51" s="20">
        <v>666.04</v>
      </c>
      <c r="M51" s="21">
        <f t="shared" si="2"/>
        <v>2805.52</v>
      </c>
      <c r="N51" s="19">
        <v>2139.48</v>
      </c>
      <c r="O51" s="20">
        <v>666.04</v>
      </c>
      <c r="P51" s="21">
        <f t="shared" si="7"/>
        <v>2805.52</v>
      </c>
      <c r="Q51" s="19">
        <v>1411.74</v>
      </c>
      <c r="R51" s="20">
        <v>741</v>
      </c>
      <c r="S51" s="21">
        <f t="shared" si="3"/>
        <v>2152.7399999999998</v>
      </c>
      <c r="T51" s="19">
        <v>2304.1999999999998</v>
      </c>
      <c r="U51" s="20">
        <v>460.98</v>
      </c>
      <c r="V51" s="21">
        <f t="shared" si="4"/>
        <v>2765.18</v>
      </c>
      <c r="W51" s="47">
        <f t="shared" si="5"/>
        <v>11923.899999999998</v>
      </c>
      <c r="X51" s="20">
        <f t="shared" si="5"/>
        <v>3033.7999999999997</v>
      </c>
      <c r="Y51" s="21">
        <f t="shared" si="6"/>
        <v>14957.699999999997</v>
      </c>
    </row>
    <row r="52" spans="1:25" ht="13">
      <c r="A52" s="2" t="s">
        <v>264</v>
      </c>
      <c r="B52" s="2" t="s">
        <v>52</v>
      </c>
      <c r="C52" s="89" t="s">
        <v>297</v>
      </c>
      <c r="D52" s="129" t="s">
        <v>304</v>
      </c>
      <c r="E52" s="19">
        <v>41113.839999999997</v>
      </c>
      <c r="F52" s="20">
        <v>160.1</v>
      </c>
      <c r="G52" s="21">
        <f t="shared" si="0"/>
        <v>41273.939999999995</v>
      </c>
      <c r="H52" s="19">
        <v>53151.41</v>
      </c>
      <c r="I52" s="20">
        <v>1342.26</v>
      </c>
      <c r="J52" s="21">
        <f t="shared" si="1"/>
        <v>54493.670000000006</v>
      </c>
      <c r="K52" s="19">
        <v>34669.32</v>
      </c>
      <c r="L52" s="20">
        <v>293.24</v>
      </c>
      <c r="M52" s="21">
        <f t="shared" si="2"/>
        <v>34962.559999999998</v>
      </c>
      <c r="N52" s="19">
        <v>34669.32</v>
      </c>
      <c r="O52" s="20">
        <v>293.24</v>
      </c>
      <c r="P52" s="21">
        <f t="shared" si="7"/>
        <v>34962.559999999998</v>
      </c>
      <c r="Q52" s="19">
        <v>43138.47</v>
      </c>
      <c r="R52" s="20">
        <v>1447.07</v>
      </c>
      <c r="S52" s="21">
        <f t="shared" si="3"/>
        <v>44585.54</v>
      </c>
      <c r="T52" s="19">
        <v>46786.25</v>
      </c>
      <c r="U52" s="20">
        <v>716.3</v>
      </c>
      <c r="V52" s="21">
        <f t="shared" si="4"/>
        <v>47502.55</v>
      </c>
      <c r="W52" s="47">
        <f t="shared" si="5"/>
        <v>253528.61000000002</v>
      </c>
      <c r="X52" s="20">
        <f t="shared" si="5"/>
        <v>4252.21</v>
      </c>
      <c r="Y52" s="21">
        <f t="shared" si="6"/>
        <v>257780.82</v>
      </c>
    </row>
    <row r="53" spans="1:25" ht="13">
      <c r="A53" s="2" t="s">
        <v>264</v>
      </c>
      <c r="B53" s="2" t="s">
        <v>53</v>
      </c>
      <c r="C53" s="89" t="s">
        <v>297</v>
      </c>
      <c r="D53" s="129" t="s">
        <v>304</v>
      </c>
      <c r="E53" s="19">
        <v>24383.61</v>
      </c>
      <c r="F53" s="20">
        <v>10.18</v>
      </c>
      <c r="G53" s="21">
        <f t="shared" si="0"/>
        <v>24393.79</v>
      </c>
      <c r="H53" s="19">
        <v>31400.74</v>
      </c>
      <c r="I53" s="20">
        <v>1585.35</v>
      </c>
      <c r="J53" s="21">
        <f t="shared" si="1"/>
        <v>32986.090000000004</v>
      </c>
      <c r="K53" s="19">
        <v>14271.24</v>
      </c>
      <c r="L53" s="20">
        <v>474.89</v>
      </c>
      <c r="M53" s="21">
        <f t="shared" si="2"/>
        <v>14746.13</v>
      </c>
      <c r="N53" s="19">
        <v>14271.24</v>
      </c>
      <c r="O53" s="20">
        <v>474.89</v>
      </c>
      <c r="P53" s="21">
        <f t="shared" si="7"/>
        <v>14746.13</v>
      </c>
      <c r="Q53" s="19">
        <v>0</v>
      </c>
      <c r="R53" s="20">
        <v>0</v>
      </c>
      <c r="S53" s="21">
        <f t="shared" si="3"/>
        <v>0</v>
      </c>
      <c r="T53" s="19">
        <v>0</v>
      </c>
      <c r="U53" s="20">
        <v>0</v>
      </c>
      <c r="V53" s="21">
        <f t="shared" si="4"/>
        <v>0</v>
      </c>
      <c r="W53" s="47">
        <f t="shared" si="5"/>
        <v>84326.830000000016</v>
      </c>
      <c r="X53" s="20">
        <f t="shared" si="5"/>
        <v>2545.31</v>
      </c>
      <c r="Y53" s="21">
        <f t="shared" si="6"/>
        <v>86872.140000000014</v>
      </c>
    </row>
    <row r="54" spans="1:25" ht="13">
      <c r="A54" s="2" t="s">
        <v>264</v>
      </c>
      <c r="B54" s="2" t="s">
        <v>54</v>
      </c>
      <c r="C54" s="89" t="s">
        <v>297</v>
      </c>
      <c r="D54" s="129" t="s">
        <v>304</v>
      </c>
      <c r="E54" s="19">
        <v>38472.1</v>
      </c>
      <c r="F54" s="20">
        <v>92.01</v>
      </c>
      <c r="G54" s="21">
        <f t="shared" si="0"/>
        <v>38564.11</v>
      </c>
      <c r="H54" s="19">
        <v>39484.81</v>
      </c>
      <c r="I54" s="20">
        <v>1230.3399999999999</v>
      </c>
      <c r="J54" s="21">
        <f t="shared" si="1"/>
        <v>40715.149999999994</v>
      </c>
      <c r="K54" s="19">
        <v>47890.95</v>
      </c>
      <c r="L54" s="20">
        <v>2089.33</v>
      </c>
      <c r="M54" s="21">
        <f t="shared" si="2"/>
        <v>49980.28</v>
      </c>
      <c r="N54" s="19">
        <v>47890.95</v>
      </c>
      <c r="O54" s="20">
        <v>2089.33</v>
      </c>
      <c r="P54" s="21">
        <f t="shared" si="7"/>
        <v>49980.28</v>
      </c>
      <c r="Q54" s="19">
        <v>43775.78</v>
      </c>
      <c r="R54" s="20">
        <v>2618.54</v>
      </c>
      <c r="S54" s="21">
        <f t="shared" si="3"/>
        <v>46394.32</v>
      </c>
      <c r="T54" s="19">
        <v>31975.98</v>
      </c>
      <c r="U54" s="20">
        <v>898.67</v>
      </c>
      <c r="V54" s="21">
        <f t="shared" si="4"/>
        <v>32874.65</v>
      </c>
      <c r="W54" s="47">
        <f t="shared" si="5"/>
        <v>249490.57</v>
      </c>
      <c r="X54" s="20">
        <f t="shared" si="5"/>
        <v>9018.2199999999993</v>
      </c>
      <c r="Y54" s="21">
        <f t="shared" si="6"/>
        <v>258508.79</v>
      </c>
    </row>
    <row r="55" spans="1:25" ht="13">
      <c r="A55" s="2" t="s">
        <v>264</v>
      </c>
      <c r="B55" s="2" t="s">
        <v>55</v>
      </c>
      <c r="C55" s="89" t="s">
        <v>297</v>
      </c>
      <c r="D55" s="129" t="s">
        <v>304</v>
      </c>
      <c r="E55" s="19">
        <v>16288.62</v>
      </c>
      <c r="F55" s="20">
        <v>208.69</v>
      </c>
      <c r="G55" s="21">
        <f t="shared" si="0"/>
        <v>16497.310000000001</v>
      </c>
      <c r="H55" s="19">
        <v>0</v>
      </c>
      <c r="I55" s="20">
        <v>0</v>
      </c>
      <c r="J55" s="21">
        <f t="shared" si="1"/>
        <v>0</v>
      </c>
      <c r="K55" s="19">
        <v>0</v>
      </c>
      <c r="L55" s="20">
        <v>0</v>
      </c>
      <c r="M55" s="21">
        <f t="shared" si="2"/>
        <v>0</v>
      </c>
      <c r="N55" s="19">
        <v>0</v>
      </c>
      <c r="O55" s="20">
        <v>0</v>
      </c>
      <c r="P55" s="21">
        <f t="shared" si="7"/>
        <v>0</v>
      </c>
      <c r="Q55" s="19">
        <v>37972.25</v>
      </c>
      <c r="R55" s="20">
        <v>1712.7</v>
      </c>
      <c r="S55" s="21">
        <f t="shared" si="3"/>
        <v>39684.949999999997</v>
      </c>
      <c r="T55" s="19">
        <v>48611.199999999997</v>
      </c>
      <c r="U55" s="20">
        <v>906.31</v>
      </c>
      <c r="V55" s="21">
        <f t="shared" si="4"/>
        <v>49517.509999999995</v>
      </c>
      <c r="W55" s="47">
        <f t="shared" si="5"/>
        <v>102872.07</v>
      </c>
      <c r="X55" s="20">
        <f t="shared" si="5"/>
        <v>2827.7</v>
      </c>
      <c r="Y55" s="21">
        <f t="shared" si="6"/>
        <v>105699.77</v>
      </c>
    </row>
    <row r="56" spans="1:25" ht="13">
      <c r="A56" s="2" t="s">
        <v>264</v>
      </c>
      <c r="B56" s="2" t="s">
        <v>56</v>
      </c>
      <c r="C56" s="89" t="s">
        <v>297</v>
      </c>
      <c r="D56" s="129" t="s">
        <v>302</v>
      </c>
      <c r="E56" s="19">
        <v>2814.89</v>
      </c>
      <c r="F56" s="20">
        <v>1012.1</v>
      </c>
      <c r="G56" s="21">
        <f t="shared" si="0"/>
        <v>3826.99</v>
      </c>
      <c r="H56" s="19">
        <v>1585.31</v>
      </c>
      <c r="I56" s="20">
        <v>1001.97</v>
      </c>
      <c r="J56" s="21">
        <f t="shared" si="1"/>
        <v>2587.2799999999997</v>
      </c>
      <c r="K56" s="19">
        <v>890.33</v>
      </c>
      <c r="L56" s="20">
        <v>2845.53</v>
      </c>
      <c r="M56" s="21">
        <f t="shared" si="2"/>
        <v>3735.86</v>
      </c>
      <c r="N56" s="19">
        <v>890.33</v>
      </c>
      <c r="O56" s="20">
        <v>2845.53</v>
      </c>
      <c r="P56" s="21">
        <f t="shared" si="7"/>
        <v>3735.86</v>
      </c>
      <c r="Q56" s="19">
        <v>1943.06</v>
      </c>
      <c r="R56" s="20">
        <v>577.53</v>
      </c>
      <c r="S56" s="21">
        <f t="shared" si="3"/>
        <v>2520.59</v>
      </c>
      <c r="T56" s="19">
        <v>4512.1099999999997</v>
      </c>
      <c r="U56" s="20">
        <v>914.76</v>
      </c>
      <c r="V56" s="21">
        <f t="shared" si="4"/>
        <v>5426.87</v>
      </c>
      <c r="W56" s="47">
        <f t="shared" si="5"/>
        <v>12636.029999999999</v>
      </c>
      <c r="X56" s="20">
        <f t="shared" si="5"/>
        <v>9197.4200000000019</v>
      </c>
      <c r="Y56" s="21">
        <f t="shared" si="6"/>
        <v>21833.45</v>
      </c>
    </row>
    <row r="57" spans="1:25" ht="13">
      <c r="A57" s="2" t="s">
        <v>265</v>
      </c>
      <c r="B57" s="2" t="s">
        <v>57</v>
      </c>
      <c r="C57" s="89" t="s">
        <v>297</v>
      </c>
      <c r="D57" s="129" t="s">
        <v>303</v>
      </c>
      <c r="E57" s="19">
        <v>0</v>
      </c>
      <c r="F57" s="20">
        <v>17364.919999999998</v>
      </c>
      <c r="G57" s="21">
        <f t="shared" si="0"/>
        <v>17364.919999999998</v>
      </c>
      <c r="H57" s="19">
        <v>35.53</v>
      </c>
      <c r="I57" s="20">
        <v>13014.36</v>
      </c>
      <c r="J57" s="21">
        <f t="shared" si="1"/>
        <v>13049.890000000001</v>
      </c>
      <c r="K57" s="19">
        <v>137.32</v>
      </c>
      <c r="L57" s="20">
        <v>1109.47</v>
      </c>
      <c r="M57" s="21">
        <f t="shared" si="2"/>
        <v>1246.79</v>
      </c>
      <c r="N57" s="19">
        <v>137.32</v>
      </c>
      <c r="O57" s="20">
        <v>1109.47</v>
      </c>
      <c r="P57" s="21">
        <f t="shared" si="7"/>
        <v>1246.79</v>
      </c>
      <c r="Q57" s="19">
        <v>6.42</v>
      </c>
      <c r="R57" s="20">
        <v>1814.11</v>
      </c>
      <c r="S57" s="21">
        <f t="shared" si="3"/>
        <v>1820.53</v>
      </c>
      <c r="T57" s="19">
        <v>26.56</v>
      </c>
      <c r="U57" s="20">
        <v>9386.42</v>
      </c>
      <c r="V57" s="21">
        <f t="shared" si="4"/>
        <v>9412.98</v>
      </c>
      <c r="W57" s="47">
        <f t="shared" si="5"/>
        <v>343.15</v>
      </c>
      <c r="X57" s="20">
        <f t="shared" si="5"/>
        <v>43798.75</v>
      </c>
      <c r="Y57" s="21">
        <f t="shared" si="6"/>
        <v>44141.9</v>
      </c>
    </row>
    <row r="58" spans="1:25" ht="13">
      <c r="A58" s="2" t="s">
        <v>266</v>
      </c>
      <c r="B58" s="2" t="s">
        <v>58</v>
      </c>
      <c r="C58" s="89" t="s">
        <v>297</v>
      </c>
      <c r="D58" s="129" t="s">
        <v>304</v>
      </c>
      <c r="E58" s="19">
        <v>0</v>
      </c>
      <c r="F58" s="20">
        <v>9512.75</v>
      </c>
      <c r="G58" s="21">
        <f t="shared" si="0"/>
        <v>9512.75</v>
      </c>
      <c r="H58" s="19">
        <v>6.36</v>
      </c>
      <c r="I58" s="20">
        <v>2782.69</v>
      </c>
      <c r="J58" s="21">
        <f t="shared" si="1"/>
        <v>2789.05</v>
      </c>
      <c r="K58" s="19">
        <v>0</v>
      </c>
      <c r="L58" s="20">
        <v>11520.11</v>
      </c>
      <c r="M58" s="21">
        <f t="shared" si="2"/>
        <v>11520.11</v>
      </c>
      <c r="N58" s="19">
        <v>0</v>
      </c>
      <c r="O58" s="20">
        <v>11520.11</v>
      </c>
      <c r="P58" s="21">
        <f t="shared" si="7"/>
        <v>11520.11</v>
      </c>
      <c r="Q58" s="19">
        <v>7.57</v>
      </c>
      <c r="R58" s="20">
        <v>1884.79</v>
      </c>
      <c r="S58" s="21">
        <f t="shared" si="3"/>
        <v>1892.36</v>
      </c>
      <c r="T58" s="19">
        <v>0</v>
      </c>
      <c r="U58" s="20">
        <v>0</v>
      </c>
      <c r="V58" s="21">
        <f t="shared" si="4"/>
        <v>0</v>
      </c>
      <c r="W58" s="47">
        <f t="shared" si="5"/>
        <v>13.93</v>
      </c>
      <c r="X58" s="20">
        <f t="shared" si="5"/>
        <v>37220.450000000004</v>
      </c>
      <c r="Y58" s="21">
        <f t="shared" si="6"/>
        <v>37234.380000000005</v>
      </c>
    </row>
    <row r="59" spans="1:25" ht="13">
      <c r="A59" s="25" t="s">
        <v>267</v>
      </c>
      <c r="B59" s="25" t="s">
        <v>59</v>
      </c>
      <c r="C59" s="89" t="s">
        <v>297</v>
      </c>
      <c r="D59" s="129" t="s">
        <v>298</v>
      </c>
      <c r="E59" s="19">
        <v>1617.6</v>
      </c>
      <c r="F59" s="20">
        <v>28.5</v>
      </c>
      <c r="G59" s="21">
        <f t="shared" si="0"/>
        <v>1646.1</v>
      </c>
      <c r="H59" s="19">
        <v>72.75</v>
      </c>
      <c r="I59" s="20">
        <v>35.200000000000003</v>
      </c>
      <c r="J59" s="21">
        <f t="shared" si="1"/>
        <v>107.95</v>
      </c>
      <c r="K59" s="19">
        <v>3571.2</v>
      </c>
      <c r="L59" s="20">
        <v>0</v>
      </c>
      <c r="M59" s="21">
        <f t="shared" si="2"/>
        <v>3571.2</v>
      </c>
      <c r="N59" s="19">
        <v>3571.2</v>
      </c>
      <c r="O59" s="20">
        <v>0</v>
      </c>
      <c r="P59" s="21">
        <f t="shared" si="7"/>
        <v>3571.2</v>
      </c>
      <c r="Q59" s="19">
        <v>850.3</v>
      </c>
      <c r="R59" s="20">
        <v>22.35</v>
      </c>
      <c r="S59" s="21">
        <f t="shared" si="3"/>
        <v>872.65</v>
      </c>
      <c r="T59" s="19">
        <v>334.5</v>
      </c>
      <c r="U59" s="20">
        <v>0</v>
      </c>
      <c r="V59" s="21">
        <f t="shared" si="4"/>
        <v>334.5</v>
      </c>
      <c r="W59" s="47">
        <f t="shared" si="5"/>
        <v>10017.549999999999</v>
      </c>
      <c r="X59" s="20">
        <f t="shared" si="5"/>
        <v>86.050000000000011</v>
      </c>
      <c r="Y59" s="21">
        <f t="shared" si="6"/>
        <v>10103.599999999999</v>
      </c>
    </row>
    <row r="60" spans="1:25" ht="13">
      <c r="A60" s="2" t="s">
        <v>268</v>
      </c>
      <c r="B60" s="2" t="s">
        <v>60</v>
      </c>
      <c r="C60" s="89" t="s">
        <v>297</v>
      </c>
      <c r="D60" s="129" t="s">
        <v>303</v>
      </c>
      <c r="E60" s="19">
        <v>2414</v>
      </c>
      <c r="F60" s="20">
        <v>3005.6</v>
      </c>
      <c r="G60" s="21">
        <f t="shared" si="0"/>
        <v>5419.6</v>
      </c>
      <c r="H60" s="19">
        <v>2584.3000000000002</v>
      </c>
      <c r="I60" s="20">
        <v>5755.8</v>
      </c>
      <c r="J60" s="21">
        <f t="shared" si="1"/>
        <v>8340.1</v>
      </c>
      <c r="K60" s="19">
        <v>1994.9</v>
      </c>
      <c r="L60" s="20">
        <v>4932.3</v>
      </c>
      <c r="M60" s="21">
        <f t="shared" si="2"/>
        <v>6927.2000000000007</v>
      </c>
      <c r="N60" s="19">
        <v>1994.9</v>
      </c>
      <c r="O60" s="20">
        <v>4932.3</v>
      </c>
      <c r="P60" s="21">
        <f t="shared" si="7"/>
        <v>6927.2000000000007</v>
      </c>
      <c r="Q60" s="19">
        <v>2508.8000000000002</v>
      </c>
      <c r="R60" s="20">
        <v>10868.1</v>
      </c>
      <c r="S60" s="21">
        <f t="shared" si="3"/>
        <v>13376.900000000001</v>
      </c>
      <c r="T60" s="19">
        <v>2459.9</v>
      </c>
      <c r="U60" s="20">
        <v>6576.3</v>
      </c>
      <c r="V60" s="21">
        <f t="shared" si="4"/>
        <v>9036.2000000000007</v>
      </c>
      <c r="W60" s="47">
        <f t="shared" si="5"/>
        <v>13956.800000000001</v>
      </c>
      <c r="X60" s="20">
        <f t="shared" si="5"/>
        <v>36070.400000000001</v>
      </c>
      <c r="Y60" s="21">
        <f t="shared" si="6"/>
        <v>50027.200000000004</v>
      </c>
    </row>
    <row r="61" spans="1:25" ht="13">
      <c r="A61" s="2" t="s">
        <v>268</v>
      </c>
      <c r="B61" s="2" t="s">
        <v>61</v>
      </c>
      <c r="C61" s="89" t="s">
        <v>297</v>
      </c>
      <c r="D61" s="129" t="s">
        <v>303</v>
      </c>
      <c r="E61" s="19">
        <v>1958.9</v>
      </c>
      <c r="F61" s="20">
        <v>4598.3999999999996</v>
      </c>
      <c r="G61" s="21">
        <f t="shared" si="0"/>
        <v>6557.2999999999993</v>
      </c>
      <c r="H61" s="19">
        <v>1686.4</v>
      </c>
      <c r="I61" s="20">
        <v>2950.3</v>
      </c>
      <c r="J61" s="21">
        <f t="shared" si="1"/>
        <v>4636.7000000000007</v>
      </c>
      <c r="K61" s="19">
        <v>1961.8</v>
      </c>
      <c r="L61" s="20">
        <v>3421.3</v>
      </c>
      <c r="M61" s="21">
        <f t="shared" si="2"/>
        <v>5383.1</v>
      </c>
      <c r="N61" s="19">
        <v>1961.8</v>
      </c>
      <c r="O61" s="20">
        <v>3421.3</v>
      </c>
      <c r="P61" s="21">
        <f t="shared" si="7"/>
        <v>5383.1</v>
      </c>
      <c r="Q61" s="19">
        <v>1189.0999999999999</v>
      </c>
      <c r="R61" s="20">
        <v>3889.5</v>
      </c>
      <c r="S61" s="21">
        <f t="shared" si="3"/>
        <v>5078.6000000000004</v>
      </c>
      <c r="T61" s="19">
        <v>2264</v>
      </c>
      <c r="U61" s="20">
        <v>4538</v>
      </c>
      <c r="V61" s="21">
        <f t="shared" si="4"/>
        <v>6802</v>
      </c>
      <c r="W61" s="47">
        <f t="shared" si="5"/>
        <v>11022</v>
      </c>
      <c r="X61" s="20">
        <f t="shared" si="5"/>
        <v>22818.799999999999</v>
      </c>
      <c r="Y61" s="21">
        <f t="shared" si="6"/>
        <v>33840.800000000003</v>
      </c>
    </row>
    <row r="62" spans="1:25" ht="13">
      <c r="A62" s="2" t="s">
        <v>269</v>
      </c>
      <c r="B62" s="2" t="s">
        <v>62</v>
      </c>
      <c r="C62" s="89" t="s">
        <v>297</v>
      </c>
      <c r="D62" s="129" t="s">
        <v>303</v>
      </c>
      <c r="E62" s="19">
        <v>30033.95</v>
      </c>
      <c r="F62" s="20">
        <v>2200.5</v>
      </c>
      <c r="G62" s="21">
        <f t="shared" si="0"/>
        <v>32234.45</v>
      </c>
      <c r="H62" s="19">
        <v>46947.25</v>
      </c>
      <c r="I62" s="20">
        <v>1950.45</v>
      </c>
      <c r="J62" s="21">
        <f t="shared" si="1"/>
        <v>48897.7</v>
      </c>
      <c r="K62" s="19">
        <v>37440.550000000003</v>
      </c>
      <c r="L62" s="20">
        <v>2598.6999999999998</v>
      </c>
      <c r="M62" s="21">
        <f t="shared" si="2"/>
        <v>40039.25</v>
      </c>
      <c r="N62" s="19">
        <v>37440.550000000003</v>
      </c>
      <c r="O62" s="20">
        <v>2598.6999999999998</v>
      </c>
      <c r="P62" s="21">
        <f t="shared" si="7"/>
        <v>40039.25</v>
      </c>
      <c r="Q62" s="19">
        <v>28130.799999999999</v>
      </c>
      <c r="R62" s="20">
        <v>3120.65</v>
      </c>
      <c r="S62" s="21">
        <f t="shared" si="3"/>
        <v>31251.45</v>
      </c>
      <c r="T62" s="19">
        <v>25379.65</v>
      </c>
      <c r="U62" s="20">
        <v>6534.45</v>
      </c>
      <c r="V62" s="21">
        <f t="shared" si="4"/>
        <v>31914.100000000002</v>
      </c>
      <c r="W62" s="47">
        <f t="shared" si="5"/>
        <v>205372.74999999997</v>
      </c>
      <c r="X62" s="20">
        <f t="shared" si="5"/>
        <v>19003.449999999997</v>
      </c>
      <c r="Y62" s="21">
        <f t="shared" si="6"/>
        <v>224376.19999999995</v>
      </c>
    </row>
    <row r="63" spans="1:25" ht="13">
      <c r="A63" s="2" t="s">
        <v>270</v>
      </c>
      <c r="B63" s="2" t="s">
        <v>63</v>
      </c>
      <c r="C63" s="89" t="s">
        <v>297</v>
      </c>
      <c r="D63" s="129" t="s">
        <v>298</v>
      </c>
      <c r="E63" s="19">
        <v>0</v>
      </c>
      <c r="F63" s="20">
        <v>0</v>
      </c>
      <c r="G63" s="21">
        <f t="shared" si="0"/>
        <v>0</v>
      </c>
      <c r="H63" s="19">
        <v>0</v>
      </c>
      <c r="I63" s="20">
        <v>0</v>
      </c>
      <c r="J63" s="21">
        <f t="shared" si="1"/>
        <v>0</v>
      </c>
      <c r="K63" s="19">
        <v>0</v>
      </c>
      <c r="L63" s="20">
        <v>0</v>
      </c>
      <c r="M63" s="21">
        <f t="shared" si="2"/>
        <v>0</v>
      </c>
      <c r="N63" s="19">
        <v>0</v>
      </c>
      <c r="O63" s="20">
        <v>0</v>
      </c>
      <c r="P63" s="21">
        <f t="shared" si="7"/>
        <v>0</v>
      </c>
      <c r="Q63" s="19">
        <v>0</v>
      </c>
      <c r="R63" s="20">
        <v>0</v>
      </c>
      <c r="S63" s="21">
        <f t="shared" si="3"/>
        <v>0</v>
      </c>
      <c r="T63" s="19">
        <v>0</v>
      </c>
      <c r="U63" s="20">
        <v>0</v>
      </c>
      <c r="V63" s="21">
        <f t="shared" si="4"/>
        <v>0</v>
      </c>
      <c r="W63" s="47">
        <f t="shared" si="5"/>
        <v>0</v>
      </c>
      <c r="X63" s="20">
        <f t="shared" si="5"/>
        <v>0</v>
      </c>
      <c r="Y63" s="21">
        <f t="shared" si="6"/>
        <v>0</v>
      </c>
    </row>
    <row r="64" spans="1:25" ht="13">
      <c r="A64" s="2" t="s">
        <v>270</v>
      </c>
      <c r="B64" s="2" t="s">
        <v>64</v>
      </c>
      <c r="C64" s="89" t="s">
        <v>297</v>
      </c>
      <c r="D64" s="129" t="s">
        <v>298</v>
      </c>
      <c r="E64" s="19">
        <v>0</v>
      </c>
      <c r="F64" s="20">
        <v>0</v>
      </c>
      <c r="G64" s="21">
        <f t="shared" si="0"/>
        <v>0</v>
      </c>
      <c r="H64" s="19">
        <v>0</v>
      </c>
      <c r="I64" s="20">
        <v>0</v>
      </c>
      <c r="J64" s="21">
        <f t="shared" si="1"/>
        <v>0</v>
      </c>
      <c r="K64" s="19">
        <v>0</v>
      </c>
      <c r="L64" s="20">
        <v>0</v>
      </c>
      <c r="M64" s="21">
        <f t="shared" si="2"/>
        <v>0</v>
      </c>
      <c r="N64" s="19">
        <v>0</v>
      </c>
      <c r="O64" s="20">
        <v>0</v>
      </c>
      <c r="P64" s="21">
        <f t="shared" si="7"/>
        <v>0</v>
      </c>
      <c r="Q64" s="19">
        <v>0</v>
      </c>
      <c r="R64" s="20">
        <v>0</v>
      </c>
      <c r="S64" s="21">
        <f t="shared" si="3"/>
        <v>0</v>
      </c>
      <c r="T64" s="19">
        <v>0</v>
      </c>
      <c r="U64" s="20">
        <v>0</v>
      </c>
      <c r="V64" s="21">
        <f t="shared" si="4"/>
        <v>0</v>
      </c>
      <c r="W64" s="47">
        <f t="shared" si="5"/>
        <v>0</v>
      </c>
      <c r="X64" s="20">
        <f t="shared" si="5"/>
        <v>0</v>
      </c>
      <c r="Y64" s="21">
        <f t="shared" si="6"/>
        <v>0</v>
      </c>
    </row>
    <row r="65" spans="1:25" ht="13">
      <c r="A65" s="2" t="s">
        <v>271</v>
      </c>
      <c r="B65" s="2" t="s">
        <v>65</v>
      </c>
      <c r="C65" s="89" t="s">
        <v>297</v>
      </c>
      <c r="D65" s="129" t="s">
        <v>303</v>
      </c>
      <c r="E65" s="19">
        <v>11126.25</v>
      </c>
      <c r="F65" s="20">
        <v>2187.09</v>
      </c>
      <c r="G65" s="21">
        <f t="shared" si="0"/>
        <v>13313.34</v>
      </c>
      <c r="H65" s="19">
        <v>15737.04</v>
      </c>
      <c r="I65" s="20">
        <v>1880.73</v>
      </c>
      <c r="J65" s="21">
        <f t="shared" si="1"/>
        <v>17617.77</v>
      </c>
      <c r="K65" s="19">
        <v>193.68</v>
      </c>
      <c r="L65" s="20">
        <v>76.95</v>
      </c>
      <c r="M65" s="21">
        <f t="shared" si="2"/>
        <v>270.63</v>
      </c>
      <c r="N65" s="19">
        <v>193.68</v>
      </c>
      <c r="O65" s="20">
        <v>76.95</v>
      </c>
      <c r="P65" s="21">
        <f t="shared" si="7"/>
        <v>270.63</v>
      </c>
      <c r="Q65" s="19">
        <v>12950.19</v>
      </c>
      <c r="R65" s="20">
        <v>2348.46</v>
      </c>
      <c r="S65" s="21">
        <f t="shared" si="3"/>
        <v>15298.650000000001</v>
      </c>
      <c r="T65" s="19">
        <v>16642.080000000002</v>
      </c>
      <c r="U65" s="20">
        <v>5245.29</v>
      </c>
      <c r="V65" s="21">
        <f t="shared" si="4"/>
        <v>21887.370000000003</v>
      </c>
      <c r="W65" s="47">
        <f t="shared" si="5"/>
        <v>56842.920000000006</v>
      </c>
      <c r="X65" s="20">
        <f t="shared" si="5"/>
        <v>11815.470000000001</v>
      </c>
      <c r="Y65" s="21">
        <f t="shared" si="6"/>
        <v>68658.390000000014</v>
      </c>
    </row>
    <row r="66" spans="1:25" ht="13">
      <c r="A66" s="2" t="s">
        <v>271</v>
      </c>
      <c r="B66" s="2" t="s">
        <v>66</v>
      </c>
      <c r="C66" s="89" t="s">
        <v>297</v>
      </c>
      <c r="D66" s="129" t="s">
        <v>303</v>
      </c>
      <c r="E66" s="19">
        <v>33.93</v>
      </c>
      <c r="F66" s="20">
        <v>32485.41</v>
      </c>
      <c r="G66" s="21">
        <f t="shared" si="0"/>
        <v>32519.34</v>
      </c>
      <c r="H66" s="19">
        <v>50.49</v>
      </c>
      <c r="I66" s="20">
        <v>32881.86</v>
      </c>
      <c r="J66" s="21">
        <f t="shared" si="1"/>
        <v>32932.35</v>
      </c>
      <c r="K66" s="19">
        <v>28.17</v>
      </c>
      <c r="L66" s="20">
        <v>6833.07</v>
      </c>
      <c r="M66" s="21">
        <f t="shared" si="2"/>
        <v>6861.24</v>
      </c>
      <c r="N66" s="19">
        <v>28.17</v>
      </c>
      <c r="O66" s="20">
        <v>6833.07</v>
      </c>
      <c r="P66" s="21">
        <f t="shared" si="7"/>
        <v>6861.24</v>
      </c>
      <c r="Q66" s="19">
        <v>0</v>
      </c>
      <c r="R66" s="20">
        <v>35769.06</v>
      </c>
      <c r="S66" s="21">
        <f t="shared" si="3"/>
        <v>35769.06</v>
      </c>
      <c r="T66" s="19">
        <v>1.98</v>
      </c>
      <c r="U66" s="20">
        <v>41648.58</v>
      </c>
      <c r="V66" s="21">
        <f t="shared" si="4"/>
        <v>41650.560000000005</v>
      </c>
      <c r="W66" s="47">
        <f t="shared" si="5"/>
        <v>142.73999999999998</v>
      </c>
      <c r="X66" s="20">
        <f t="shared" si="5"/>
        <v>156451.04999999999</v>
      </c>
      <c r="Y66" s="21">
        <f t="shared" si="6"/>
        <v>156593.78999999998</v>
      </c>
    </row>
    <row r="67" spans="1:25" ht="13">
      <c r="A67" s="2" t="s">
        <v>271</v>
      </c>
      <c r="B67" s="2" t="s">
        <v>67</v>
      </c>
      <c r="C67" s="89" t="s">
        <v>297</v>
      </c>
      <c r="D67" s="129" t="s">
        <v>303</v>
      </c>
      <c r="E67" s="19">
        <v>14544.9</v>
      </c>
      <c r="F67" s="20">
        <v>1685.34</v>
      </c>
      <c r="G67" s="21">
        <f t="shared" si="0"/>
        <v>16230.24</v>
      </c>
      <c r="H67" s="19">
        <v>0</v>
      </c>
      <c r="I67" s="20">
        <v>0</v>
      </c>
      <c r="J67" s="21">
        <f t="shared" si="1"/>
        <v>0</v>
      </c>
      <c r="K67" s="19">
        <v>0</v>
      </c>
      <c r="L67" s="20">
        <v>0</v>
      </c>
      <c r="M67" s="21">
        <f t="shared" si="2"/>
        <v>0</v>
      </c>
      <c r="N67" s="19">
        <v>0</v>
      </c>
      <c r="O67" s="20">
        <v>0</v>
      </c>
      <c r="P67" s="21">
        <f t="shared" si="7"/>
        <v>0</v>
      </c>
      <c r="Q67" s="19">
        <v>0</v>
      </c>
      <c r="R67" s="20">
        <v>0</v>
      </c>
      <c r="S67" s="21">
        <f t="shared" si="3"/>
        <v>0</v>
      </c>
      <c r="T67" s="19">
        <v>0</v>
      </c>
      <c r="U67" s="20">
        <v>0</v>
      </c>
      <c r="V67" s="21">
        <f t="shared" si="4"/>
        <v>0</v>
      </c>
      <c r="W67" s="47">
        <f t="shared" si="5"/>
        <v>14544.9</v>
      </c>
      <c r="X67" s="20">
        <f t="shared" si="5"/>
        <v>1685.34</v>
      </c>
      <c r="Y67" s="21">
        <f t="shared" si="6"/>
        <v>16230.24</v>
      </c>
    </row>
    <row r="68" spans="1:25" ht="13">
      <c r="A68" s="2" t="s">
        <v>271</v>
      </c>
      <c r="B68" s="2" t="s">
        <v>68</v>
      </c>
      <c r="C68" s="89" t="s">
        <v>297</v>
      </c>
      <c r="D68" s="129" t="s">
        <v>303</v>
      </c>
      <c r="E68" s="19">
        <v>16686</v>
      </c>
      <c r="F68" s="20">
        <v>2213.8200000000002</v>
      </c>
      <c r="G68" s="21">
        <f t="shared" si="0"/>
        <v>18899.82</v>
      </c>
      <c r="H68" s="19">
        <v>22477.14</v>
      </c>
      <c r="I68" s="20">
        <v>1977.39</v>
      </c>
      <c r="J68" s="21">
        <f t="shared" si="1"/>
        <v>24454.53</v>
      </c>
      <c r="K68" s="19">
        <v>5071.32</v>
      </c>
      <c r="L68" s="20">
        <v>1291.32</v>
      </c>
      <c r="M68" s="21">
        <f t="shared" si="2"/>
        <v>6362.6399999999994</v>
      </c>
      <c r="N68" s="19">
        <v>5071.32</v>
      </c>
      <c r="O68" s="20">
        <v>1291.32</v>
      </c>
      <c r="P68" s="21">
        <f t="shared" si="7"/>
        <v>6362.6399999999994</v>
      </c>
      <c r="Q68" s="19">
        <v>11117.43</v>
      </c>
      <c r="R68" s="20">
        <v>1593</v>
      </c>
      <c r="S68" s="21">
        <f t="shared" si="3"/>
        <v>12710.43</v>
      </c>
      <c r="T68" s="19">
        <v>20801.97</v>
      </c>
      <c r="U68" s="20">
        <v>4320.09</v>
      </c>
      <c r="V68" s="21">
        <f t="shared" si="4"/>
        <v>25122.06</v>
      </c>
      <c r="W68" s="47">
        <f t="shared" si="5"/>
        <v>81225.179999999993</v>
      </c>
      <c r="X68" s="20">
        <f t="shared" si="5"/>
        <v>12686.939999999999</v>
      </c>
      <c r="Y68" s="21">
        <f t="shared" si="6"/>
        <v>93912.12</v>
      </c>
    </row>
    <row r="69" spans="1:25" ht="13">
      <c r="A69" s="2" t="s">
        <v>272</v>
      </c>
      <c r="B69" s="2" t="s">
        <v>69</v>
      </c>
      <c r="C69" s="89" t="s">
        <v>297</v>
      </c>
      <c r="D69" s="129" t="s">
        <v>303</v>
      </c>
      <c r="E69" s="19">
        <v>0</v>
      </c>
      <c r="F69" s="20">
        <v>0</v>
      </c>
      <c r="G69" s="21">
        <f t="shared" si="0"/>
        <v>0</v>
      </c>
      <c r="H69" s="19">
        <v>0</v>
      </c>
      <c r="I69" s="20">
        <v>3.65</v>
      </c>
      <c r="J69" s="21">
        <f t="shared" si="1"/>
        <v>3.65</v>
      </c>
      <c r="K69" s="19">
        <v>0</v>
      </c>
      <c r="L69" s="20">
        <v>0</v>
      </c>
      <c r="M69" s="21">
        <f t="shared" si="2"/>
        <v>0</v>
      </c>
      <c r="N69" s="19">
        <v>0</v>
      </c>
      <c r="O69" s="20">
        <v>0</v>
      </c>
      <c r="P69" s="21">
        <f t="shared" si="7"/>
        <v>0</v>
      </c>
      <c r="Q69" s="19">
        <v>0</v>
      </c>
      <c r="R69" s="20">
        <v>0</v>
      </c>
      <c r="S69" s="21">
        <f t="shared" si="3"/>
        <v>0</v>
      </c>
      <c r="T69" s="19">
        <v>0</v>
      </c>
      <c r="U69" s="20">
        <v>0</v>
      </c>
      <c r="V69" s="21">
        <f t="shared" si="4"/>
        <v>0</v>
      </c>
      <c r="W69" s="47">
        <f t="shared" si="5"/>
        <v>0</v>
      </c>
      <c r="X69" s="20">
        <f t="shared" si="5"/>
        <v>3.65</v>
      </c>
      <c r="Y69" s="21">
        <f t="shared" si="6"/>
        <v>3.65</v>
      </c>
    </row>
    <row r="70" spans="1:25" ht="13">
      <c r="A70" s="2" t="s">
        <v>322</v>
      </c>
      <c r="B70" s="2" t="s">
        <v>323</v>
      </c>
      <c r="C70" s="89" t="s">
        <v>297</v>
      </c>
      <c r="D70" s="129" t="s">
        <v>304</v>
      </c>
      <c r="E70" s="19">
        <v>14432.34</v>
      </c>
      <c r="F70" s="20">
        <v>2.08</v>
      </c>
      <c r="G70" s="21">
        <f>+E70+F70</f>
        <v>14434.42</v>
      </c>
      <c r="H70" s="19">
        <v>11308.74</v>
      </c>
      <c r="I70" s="20">
        <v>205.64</v>
      </c>
      <c r="J70" s="21">
        <f>+H70+I70</f>
        <v>11514.38</v>
      </c>
      <c r="K70" s="19">
        <v>962.47</v>
      </c>
      <c r="L70" s="20">
        <v>446.67</v>
      </c>
      <c r="M70" s="21">
        <f>+K70+L70</f>
        <v>1409.14</v>
      </c>
      <c r="N70" s="19">
        <v>962.47</v>
      </c>
      <c r="O70" s="20">
        <v>446.67</v>
      </c>
      <c r="P70" s="21">
        <f>+N70+O70</f>
        <v>1409.14</v>
      </c>
      <c r="Q70" s="19">
        <v>5261.11</v>
      </c>
      <c r="R70" s="20">
        <v>36.22</v>
      </c>
      <c r="S70" s="21">
        <f>+Q70+R70</f>
        <v>5297.33</v>
      </c>
      <c r="T70" s="19">
        <v>5564.02</v>
      </c>
      <c r="U70" s="20">
        <v>0</v>
      </c>
      <c r="V70" s="21">
        <f>+T70+U70</f>
        <v>5564.02</v>
      </c>
      <c r="W70" s="47">
        <f>+E70+H70+K70+N70+Q70+T70</f>
        <v>38491.150000000009</v>
      </c>
      <c r="X70" s="20">
        <f>+F70+I70+L70+O70+R70+U70</f>
        <v>1137.28</v>
      </c>
      <c r="Y70" s="21">
        <f>+W70+X70</f>
        <v>39628.430000000008</v>
      </c>
    </row>
    <row r="71" spans="1:25" ht="13">
      <c r="A71" s="2" t="s">
        <v>273</v>
      </c>
      <c r="B71" s="2" t="s">
        <v>70</v>
      </c>
      <c r="C71" s="89" t="s">
        <v>297</v>
      </c>
      <c r="D71" s="129" t="s">
        <v>303</v>
      </c>
      <c r="E71" s="19">
        <v>7.9</v>
      </c>
      <c r="F71" s="20">
        <v>0</v>
      </c>
      <c r="G71" s="21">
        <f t="shared" ref="G71:G134" si="8">+E71+F71</f>
        <v>7.9</v>
      </c>
      <c r="H71" s="19">
        <v>0</v>
      </c>
      <c r="I71" s="20">
        <v>0</v>
      </c>
      <c r="J71" s="21">
        <f t="shared" ref="J71:J134" si="9">+H71+I71</f>
        <v>0</v>
      </c>
      <c r="K71" s="19">
        <v>0</v>
      </c>
      <c r="L71" s="20">
        <v>0</v>
      </c>
      <c r="M71" s="21">
        <f t="shared" ref="M71:M134" si="10">+K71+L71</f>
        <v>0</v>
      </c>
      <c r="N71" s="19">
        <v>0</v>
      </c>
      <c r="O71" s="20">
        <v>0</v>
      </c>
      <c r="P71" s="21">
        <f>+N71+O71</f>
        <v>0</v>
      </c>
      <c r="Q71" s="19">
        <v>0</v>
      </c>
      <c r="R71" s="20">
        <v>0</v>
      </c>
      <c r="S71" s="21">
        <f t="shared" ref="S71:S134" si="11">+Q71+R71</f>
        <v>0</v>
      </c>
      <c r="T71" s="19">
        <v>0</v>
      </c>
      <c r="U71" s="20">
        <v>0</v>
      </c>
      <c r="V71" s="21">
        <f t="shared" ref="V71:V134" si="12">+T71+U71</f>
        <v>0</v>
      </c>
      <c r="W71" s="47">
        <f t="shared" si="5"/>
        <v>7.9</v>
      </c>
      <c r="X71" s="20">
        <f t="shared" si="5"/>
        <v>0</v>
      </c>
      <c r="Y71" s="21">
        <f t="shared" ref="Y71:Y134" si="13">+W71+X71</f>
        <v>7.9</v>
      </c>
    </row>
    <row r="72" spans="1:25" ht="13">
      <c r="A72" s="2" t="s">
        <v>274</v>
      </c>
      <c r="B72" s="2" t="s">
        <v>71</v>
      </c>
      <c r="C72" s="89" t="s">
        <v>297</v>
      </c>
      <c r="D72" s="129" t="s">
        <v>302</v>
      </c>
      <c r="E72" s="19">
        <v>0</v>
      </c>
      <c r="F72" s="20">
        <v>0</v>
      </c>
      <c r="G72" s="21">
        <f t="shared" si="8"/>
        <v>0</v>
      </c>
      <c r="H72" s="19">
        <v>0</v>
      </c>
      <c r="I72" s="20">
        <v>0</v>
      </c>
      <c r="J72" s="21">
        <f t="shared" si="9"/>
        <v>0</v>
      </c>
      <c r="K72" s="19">
        <v>0</v>
      </c>
      <c r="L72" s="20">
        <v>0</v>
      </c>
      <c r="M72" s="21">
        <f t="shared" si="10"/>
        <v>0</v>
      </c>
      <c r="N72" s="19">
        <v>0</v>
      </c>
      <c r="O72" s="20">
        <v>0</v>
      </c>
      <c r="P72" s="21">
        <f>+N72+O72</f>
        <v>0</v>
      </c>
      <c r="Q72" s="19">
        <v>0</v>
      </c>
      <c r="R72" s="20">
        <v>0</v>
      </c>
      <c r="S72" s="21">
        <f t="shared" si="11"/>
        <v>0</v>
      </c>
      <c r="T72" s="19">
        <v>0</v>
      </c>
      <c r="U72" s="20">
        <v>0</v>
      </c>
      <c r="V72" s="21">
        <f t="shared" si="12"/>
        <v>0</v>
      </c>
      <c r="W72" s="47">
        <f t="shared" ref="W72:X137" si="14">+E72+H72+K72+N72+Q72+T72</f>
        <v>0</v>
      </c>
      <c r="X72" s="20">
        <f t="shared" si="14"/>
        <v>0</v>
      </c>
      <c r="Y72" s="21">
        <f t="shared" si="13"/>
        <v>0</v>
      </c>
    </row>
    <row r="73" spans="1:25" ht="13">
      <c r="A73" s="2" t="s">
        <v>324</v>
      </c>
      <c r="B73" s="2" t="s">
        <v>325</v>
      </c>
      <c r="C73" s="89" t="s">
        <v>297</v>
      </c>
      <c r="D73" s="129" t="s">
        <v>304</v>
      </c>
      <c r="E73" s="19">
        <v>0</v>
      </c>
      <c r="F73" s="20">
        <v>0</v>
      </c>
      <c r="G73" s="21">
        <f>+E73+F73</f>
        <v>0</v>
      </c>
      <c r="H73" s="19">
        <v>969.59</v>
      </c>
      <c r="I73" s="20">
        <v>211.86</v>
      </c>
      <c r="J73" s="21">
        <f>+H73+I73</f>
        <v>1181.45</v>
      </c>
      <c r="K73" s="19">
        <v>4480.83</v>
      </c>
      <c r="L73" s="20">
        <v>268.93</v>
      </c>
      <c r="M73" s="21">
        <f>+K73+L73</f>
        <v>4749.76</v>
      </c>
      <c r="N73" s="19">
        <v>4480.83</v>
      </c>
      <c r="O73" s="20">
        <v>268.93</v>
      </c>
      <c r="P73" s="21">
        <f>+N73+O73</f>
        <v>4749.76</v>
      </c>
      <c r="Q73" s="19">
        <v>7353.28</v>
      </c>
      <c r="R73" s="20">
        <v>0.01</v>
      </c>
      <c r="S73" s="21">
        <f>+Q73+R73</f>
        <v>7353.29</v>
      </c>
      <c r="T73" s="19">
        <v>11223.22</v>
      </c>
      <c r="U73" s="20">
        <v>2.99</v>
      </c>
      <c r="V73" s="21">
        <f>+T73+U73</f>
        <v>11226.21</v>
      </c>
      <c r="W73" s="47">
        <f>+E73+H73+K73+N73+Q73+T73</f>
        <v>28507.75</v>
      </c>
      <c r="X73" s="20">
        <f>+F73+I73+L73+O73+R73+U73</f>
        <v>752.72</v>
      </c>
      <c r="Y73" s="21">
        <f>+W73+X73</f>
        <v>29260.47</v>
      </c>
    </row>
    <row r="74" spans="1:25" ht="13">
      <c r="A74" s="2" t="s">
        <v>308</v>
      </c>
      <c r="B74" s="2" t="s">
        <v>309</v>
      </c>
      <c r="C74" s="89" t="s">
        <v>297</v>
      </c>
      <c r="D74" s="129" t="s">
        <v>302</v>
      </c>
      <c r="E74" s="19">
        <v>2492.6999999999998</v>
      </c>
      <c r="F74" s="20">
        <v>663.4</v>
      </c>
      <c r="G74" s="21">
        <f>+E74+F74</f>
        <v>3156.1</v>
      </c>
      <c r="H74" s="19">
        <v>4348.5</v>
      </c>
      <c r="I74" s="20">
        <v>2880.3</v>
      </c>
      <c r="J74" s="21">
        <f>+H74+I74</f>
        <v>7228.8</v>
      </c>
      <c r="K74" s="19">
        <v>10272.799999999999</v>
      </c>
      <c r="L74" s="20">
        <v>3278</v>
      </c>
      <c r="M74" s="21">
        <f>+K74+L74</f>
        <v>13550.8</v>
      </c>
      <c r="N74" s="19">
        <v>10272.799999999999</v>
      </c>
      <c r="O74" s="20">
        <v>3278</v>
      </c>
      <c r="P74" s="21">
        <f>+N74+O74</f>
        <v>13550.8</v>
      </c>
      <c r="Q74" s="19">
        <v>8730.6</v>
      </c>
      <c r="R74" s="20">
        <v>3956.5</v>
      </c>
      <c r="S74" s="21">
        <f>+Q74+R74</f>
        <v>12687.1</v>
      </c>
      <c r="T74" s="19">
        <v>1660.1</v>
      </c>
      <c r="U74" s="20">
        <v>2010.7</v>
      </c>
      <c r="V74" s="21">
        <f>+T74+U74</f>
        <v>3670.8</v>
      </c>
      <c r="W74" s="47">
        <f>+E74+H74+K74+N74+Q74+T74</f>
        <v>37777.5</v>
      </c>
      <c r="X74" s="20">
        <f>+F74+I74+L74+O74+R74+U74</f>
        <v>16066.900000000001</v>
      </c>
      <c r="Y74" s="21">
        <f>+W74+X74</f>
        <v>53844.4</v>
      </c>
    </row>
    <row r="75" spans="1:25" ht="13">
      <c r="A75" s="2" t="s">
        <v>275</v>
      </c>
      <c r="B75" s="2" t="s">
        <v>72</v>
      </c>
      <c r="C75" s="89" t="s">
        <v>297</v>
      </c>
      <c r="D75" s="129" t="s">
        <v>302</v>
      </c>
      <c r="E75" s="19">
        <v>6771.9</v>
      </c>
      <c r="F75" s="20">
        <v>2885.7</v>
      </c>
      <c r="G75" s="21">
        <f t="shared" si="8"/>
        <v>9657.5999999999985</v>
      </c>
      <c r="H75" s="19">
        <v>4653.7</v>
      </c>
      <c r="I75" s="20">
        <v>1153.55</v>
      </c>
      <c r="J75" s="21">
        <f t="shared" si="9"/>
        <v>5807.25</v>
      </c>
      <c r="K75" s="19">
        <v>11263.95</v>
      </c>
      <c r="L75" s="20">
        <v>5810.55</v>
      </c>
      <c r="M75" s="21">
        <f t="shared" si="10"/>
        <v>17074.5</v>
      </c>
      <c r="N75" s="19">
        <v>11263.95</v>
      </c>
      <c r="O75" s="20">
        <v>5810.55</v>
      </c>
      <c r="P75" s="21">
        <f t="shared" ref="P75:P138" si="15">+N75+O75</f>
        <v>17074.5</v>
      </c>
      <c r="Q75" s="19">
        <v>9868.0499999999993</v>
      </c>
      <c r="R75" s="20">
        <v>3954.3</v>
      </c>
      <c r="S75" s="21">
        <f t="shared" si="11"/>
        <v>13822.349999999999</v>
      </c>
      <c r="T75" s="19">
        <v>10589.9</v>
      </c>
      <c r="U75" s="20">
        <v>7789.8</v>
      </c>
      <c r="V75" s="21">
        <f t="shared" si="12"/>
        <v>18379.7</v>
      </c>
      <c r="W75" s="47">
        <f t="shared" si="14"/>
        <v>54411.450000000004</v>
      </c>
      <c r="X75" s="20">
        <f t="shared" si="14"/>
        <v>27404.449999999997</v>
      </c>
      <c r="Y75" s="21">
        <f t="shared" si="13"/>
        <v>81815.899999999994</v>
      </c>
    </row>
    <row r="76" spans="1:25" ht="13">
      <c r="A76" s="2" t="s">
        <v>275</v>
      </c>
      <c r="B76" s="2" t="s">
        <v>73</v>
      </c>
      <c r="C76" s="89" t="s">
        <v>297</v>
      </c>
      <c r="D76" s="129" t="s">
        <v>302</v>
      </c>
      <c r="E76" s="19">
        <v>8168.15</v>
      </c>
      <c r="F76" s="20">
        <v>4418.25</v>
      </c>
      <c r="G76" s="21">
        <f t="shared" si="8"/>
        <v>12586.4</v>
      </c>
      <c r="H76" s="19">
        <v>0</v>
      </c>
      <c r="I76" s="20">
        <v>0</v>
      </c>
      <c r="J76" s="21">
        <f t="shared" si="9"/>
        <v>0</v>
      </c>
      <c r="K76" s="19">
        <v>0</v>
      </c>
      <c r="L76" s="20">
        <v>0</v>
      </c>
      <c r="M76" s="21">
        <f t="shared" si="10"/>
        <v>0</v>
      </c>
      <c r="N76" s="19">
        <v>0</v>
      </c>
      <c r="O76" s="20">
        <v>0</v>
      </c>
      <c r="P76" s="21">
        <f t="shared" si="15"/>
        <v>0</v>
      </c>
      <c r="Q76" s="19">
        <v>6908.2</v>
      </c>
      <c r="R76" s="20">
        <v>3121.95</v>
      </c>
      <c r="S76" s="21">
        <f t="shared" si="11"/>
        <v>10030.15</v>
      </c>
      <c r="T76" s="19">
        <v>11376.2</v>
      </c>
      <c r="U76" s="20">
        <v>3749.7</v>
      </c>
      <c r="V76" s="21">
        <f t="shared" si="12"/>
        <v>15125.900000000001</v>
      </c>
      <c r="W76" s="47">
        <f t="shared" si="14"/>
        <v>26452.55</v>
      </c>
      <c r="X76" s="20">
        <f t="shared" si="14"/>
        <v>11289.9</v>
      </c>
      <c r="Y76" s="21">
        <f t="shared" si="13"/>
        <v>37742.449999999997</v>
      </c>
    </row>
    <row r="77" spans="1:25" ht="13">
      <c r="A77" s="2" t="s">
        <v>275</v>
      </c>
      <c r="B77" s="2" t="s">
        <v>74</v>
      </c>
      <c r="C77" s="89" t="s">
        <v>297</v>
      </c>
      <c r="D77" s="129" t="s">
        <v>302</v>
      </c>
      <c r="E77" s="19">
        <v>46649.25</v>
      </c>
      <c r="F77" s="20">
        <v>266.45</v>
      </c>
      <c r="G77" s="21">
        <f t="shared" si="8"/>
        <v>46915.7</v>
      </c>
      <c r="H77" s="19">
        <v>47460.5</v>
      </c>
      <c r="I77" s="20">
        <v>320.3</v>
      </c>
      <c r="J77" s="21">
        <f t="shared" si="9"/>
        <v>47780.800000000003</v>
      </c>
      <c r="K77" s="19">
        <v>20355.95</v>
      </c>
      <c r="L77" s="20">
        <v>19.649999999999999</v>
      </c>
      <c r="M77" s="21">
        <f t="shared" si="10"/>
        <v>20375.600000000002</v>
      </c>
      <c r="N77" s="19">
        <v>20355.95</v>
      </c>
      <c r="O77" s="20">
        <v>19.649999999999999</v>
      </c>
      <c r="P77" s="21">
        <f t="shared" si="15"/>
        <v>20375.600000000002</v>
      </c>
      <c r="Q77" s="19">
        <v>10869.7</v>
      </c>
      <c r="R77" s="20">
        <v>4108.45</v>
      </c>
      <c r="S77" s="21">
        <f t="shared" si="11"/>
        <v>14978.150000000001</v>
      </c>
      <c r="T77" s="19">
        <v>10643.65</v>
      </c>
      <c r="U77" s="20">
        <v>5826.15</v>
      </c>
      <c r="V77" s="21">
        <f t="shared" si="12"/>
        <v>16469.8</v>
      </c>
      <c r="W77" s="47">
        <f t="shared" si="14"/>
        <v>156335</v>
      </c>
      <c r="X77" s="20">
        <f t="shared" si="14"/>
        <v>10560.65</v>
      </c>
      <c r="Y77" s="21">
        <f t="shared" si="13"/>
        <v>166895.65</v>
      </c>
    </row>
    <row r="78" spans="1:25" ht="13">
      <c r="A78" s="2" t="s">
        <v>275</v>
      </c>
      <c r="B78" s="2" t="s">
        <v>75</v>
      </c>
      <c r="C78" s="89" t="s">
        <v>297</v>
      </c>
      <c r="D78" s="129" t="s">
        <v>302</v>
      </c>
      <c r="E78" s="19">
        <v>0</v>
      </c>
      <c r="F78" s="20">
        <v>0</v>
      </c>
      <c r="G78" s="21">
        <f t="shared" si="8"/>
        <v>0</v>
      </c>
      <c r="H78" s="19">
        <v>0</v>
      </c>
      <c r="I78" s="20">
        <v>0</v>
      </c>
      <c r="J78" s="21">
        <f t="shared" si="9"/>
        <v>0</v>
      </c>
      <c r="K78" s="19">
        <v>0</v>
      </c>
      <c r="L78" s="20">
        <v>0</v>
      </c>
      <c r="M78" s="21">
        <f t="shared" si="10"/>
        <v>0</v>
      </c>
      <c r="N78" s="19">
        <v>0</v>
      </c>
      <c r="O78" s="20">
        <v>0</v>
      </c>
      <c r="P78" s="21">
        <f t="shared" si="15"/>
        <v>0</v>
      </c>
      <c r="Q78" s="19">
        <v>0</v>
      </c>
      <c r="R78" s="20">
        <v>0</v>
      </c>
      <c r="S78" s="21">
        <f t="shared" si="11"/>
        <v>0</v>
      </c>
      <c r="T78" s="19">
        <v>0</v>
      </c>
      <c r="U78" s="20">
        <v>0</v>
      </c>
      <c r="V78" s="21">
        <f t="shared" si="12"/>
        <v>0</v>
      </c>
      <c r="W78" s="47">
        <f t="shared" si="14"/>
        <v>0</v>
      </c>
      <c r="X78" s="20">
        <f t="shared" si="14"/>
        <v>0</v>
      </c>
      <c r="Y78" s="21">
        <f t="shared" si="13"/>
        <v>0</v>
      </c>
    </row>
    <row r="79" spans="1:25" ht="13">
      <c r="A79" s="2" t="s">
        <v>275</v>
      </c>
      <c r="B79" s="2" t="s">
        <v>76</v>
      </c>
      <c r="C79" s="89" t="s">
        <v>297</v>
      </c>
      <c r="D79" s="129" t="s">
        <v>302</v>
      </c>
      <c r="E79" s="19">
        <v>0</v>
      </c>
      <c r="F79" s="20">
        <v>0</v>
      </c>
      <c r="G79" s="21">
        <f t="shared" si="8"/>
        <v>0</v>
      </c>
      <c r="H79" s="19">
        <v>0</v>
      </c>
      <c r="I79" s="20">
        <v>0</v>
      </c>
      <c r="J79" s="21">
        <f t="shared" si="9"/>
        <v>0</v>
      </c>
      <c r="K79" s="19">
        <v>0</v>
      </c>
      <c r="L79" s="20">
        <v>0</v>
      </c>
      <c r="M79" s="21">
        <f t="shared" si="10"/>
        <v>0</v>
      </c>
      <c r="N79" s="19">
        <v>0</v>
      </c>
      <c r="O79" s="20">
        <v>0</v>
      </c>
      <c r="P79" s="21">
        <f t="shared" si="15"/>
        <v>0</v>
      </c>
      <c r="Q79" s="19">
        <v>0</v>
      </c>
      <c r="R79" s="20">
        <v>0</v>
      </c>
      <c r="S79" s="21">
        <f t="shared" si="11"/>
        <v>0</v>
      </c>
      <c r="T79" s="19">
        <v>0</v>
      </c>
      <c r="U79" s="20">
        <v>0</v>
      </c>
      <c r="V79" s="21">
        <f t="shared" si="12"/>
        <v>0</v>
      </c>
      <c r="W79" s="47">
        <f t="shared" si="14"/>
        <v>0</v>
      </c>
      <c r="X79" s="20">
        <f t="shared" si="14"/>
        <v>0</v>
      </c>
      <c r="Y79" s="21">
        <f t="shared" si="13"/>
        <v>0</v>
      </c>
    </row>
    <row r="80" spans="1:25" ht="13">
      <c r="A80" s="2" t="s">
        <v>275</v>
      </c>
      <c r="B80" s="2" t="s">
        <v>77</v>
      </c>
      <c r="C80" s="89" t="s">
        <v>297</v>
      </c>
      <c r="D80" s="129" t="s">
        <v>302</v>
      </c>
      <c r="E80" s="19">
        <v>0</v>
      </c>
      <c r="F80" s="20">
        <v>0</v>
      </c>
      <c r="G80" s="21">
        <f t="shared" si="8"/>
        <v>0</v>
      </c>
      <c r="H80" s="19">
        <v>0</v>
      </c>
      <c r="I80" s="20">
        <v>0</v>
      </c>
      <c r="J80" s="21">
        <f t="shared" si="9"/>
        <v>0</v>
      </c>
      <c r="K80" s="19">
        <v>0</v>
      </c>
      <c r="L80" s="20">
        <v>0</v>
      </c>
      <c r="M80" s="21">
        <f t="shared" si="10"/>
        <v>0</v>
      </c>
      <c r="N80" s="19">
        <v>0</v>
      </c>
      <c r="O80" s="20">
        <v>0</v>
      </c>
      <c r="P80" s="21">
        <f t="shared" si="15"/>
        <v>0</v>
      </c>
      <c r="Q80" s="19">
        <v>0</v>
      </c>
      <c r="R80" s="20">
        <v>0</v>
      </c>
      <c r="S80" s="21">
        <f t="shared" si="11"/>
        <v>0</v>
      </c>
      <c r="T80" s="19">
        <v>0</v>
      </c>
      <c r="U80" s="20">
        <v>0</v>
      </c>
      <c r="V80" s="21">
        <f t="shared" si="12"/>
        <v>0</v>
      </c>
      <c r="W80" s="47">
        <f t="shared" si="14"/>
        <v>0</v>
      </c>
      <c r="X80" s="20">
        <f t="shared" si="14"/>
        <v>0</v>
      </c>
      <c r="Y80" s="21">
        <f t="shared" si="13"/>
        <v>0</v>
      </c>
    </row>
    <row r="81" spans="1:25" ht="13">
      <c r="A81" s="2" t="s">
        <v>275</v>
      </c>
      <c r="B81" s="2" t="s">
        <v>78</v>
      </c>
      <c r="C81" s="89" t="s">
        <v>297</v>
      </c>
      <c r="D81" s="129" t="s">
        <v>302</v>
      </c>
      <c r="E81" s="19">
        <v>32291.200000000001</v>
      </c>
      <c r="F81" s="20">
        <v>68</v>
      </c>
      <c r="G81" s="21">
        <f t="shared" si="8"/>
        <v>32359.200000000001</v>
      </c>
      <c r="H81" s="19">
        <v>20366</v>
      </c>
      <c r="I81" s="20">
        <v>396.95</v>
      </c>
      <c r="J81" s="21">
        <f t="shared" si="9"/>
        <v>20762.95</v>
      </c>
      <c r="K81" s="19">
        <v>16559.45</v>
      </c>
      <c r="L81" s="20">
        <v>118.6</v>
      </c>
      <c r="M81" s="21">
        <f t="shared" si="10"/>
        <v>16678.05</v>
      </c>
      <c r="N81" s="19">
        <v>16559.45</v>
      </c>
      <c r="O81" s="20">
        <v>118.6</v>
      </c>
      <c r="P81" s="21">
        <f t="shared" si="15"/>
        <v>16678.05</v>
      </c>
      <c r="Q81" s="19">
        <v>0</v>
      </c>
      <c r="R81" s="20">
        <v>0</v>
      </c>
      <c r="S81" s="21">
        <f t="shared" si="11"/>
        <v>0</v>
      </c>
      <c r="T81" s="19">
        <v>27653.25</v>
      </c>
      <c r="U81" s="20">
        <v>275</v>
      </c>
      <c r="V81" s="21">
        <f t="shared" si="12"/>
        <v>27928.25</v>
      </c>
      <c r="W81" s="47">
        <f t="shared" si="14"/>
        <v>113429.34999999999</v>
      </c>
      <c r="X81" s="20">
        <f t="shared" si="14"/>
        <v>977.15</v>
      </c>
      <c r="Y81" s="21">
        <f t="shared" si="13"/>
        <v>114406.49999999999</v>
      </c>
    </row>
    <row r="82" spans="1:25" ht="13">
      <c r="A82" s="2" t="s">
        <v>275</v>
      </c>
      <c r="B82" s="2" t="s">
        <v>79</v>
      </c>
      <c r="C82" s="89" t="s">
        <v>297</v>
      </c>
      <c r="D82" s="129" t="s">
        <v>302</v>
      </c>
      <c r="E82" s="19">
        <v>0</v>
      </c>
      <c r="F82" s="20">
        <v>0</v>
      </c>
      <c r="G82" s="21">
        <f t="shared" si="8"/>
        <v>0</v>
      </c>
      <c r="H82" s="19">
        <v>0</v>
      </c>
      <c r="I82" s="20">
        <v>0</v>
      </c>
      <c r="J82" s="21">
        <f t="shared" si="9"/>
        <v>0</v>
      </c>
      <c r="K82" s="19">
        <v>0</v>
      </c>
      <c r="L82" s="20">
        <v>0</v>
      </c>
      <c r="M82" s="21">
        <f t="shared" si="10"/>
        <v>0</v>
      </c>
      <c r="N82" s="19">
        <v>0</v>
      </c>
      <c r="O82" s="20">
        <v>0</v>
      </c>
      <c r="P82" s="21">
        <f t="shared" si="15"/>
        <v>0</v>
      </c>
      <c r="Q82" s="19">
        <v>0</v>
      </c>
      <c r="R82" s="20">
        <v>0</v>
      </c>
      <c r="S82" s="21">
        <f t="shared" si="11"/>
        <v>0</v>
      </c>
      <c r="T82" s="19">
        <v>0</v>
      </c>
      <c r="U82" s="20">
        <v>0</v>
      </c>
      <c r="V82" s="21">
        <f t="shared" si="12"/>
        <v>0</v>
      </c>
      <c r="W82" s="47">
        <f t="shared" si="14"/>
        <v>0</v>
      </c>
      <c r="X82" s="20">
        <f t="shared" si="14"/>
        <v>0</v>
      </c>
      <c r="Y82" s="21">
        <f t="shared" si="13"/>
        <v>0</v>
      </c>
    </row>
    <row r="83" spans="1:25" ht="13">
      <c r="A83" s="2" t="s">
        <v>275</v>
      </c>
      <c r="B83" s="2" t="s">
        <v>80</v>
      </c>
      <c r="C83" s="89" t="s">
        <v>297</v>
      </c>
      <c r="D83" s="129" t="s">
        <v>302</v>
      </c>
      <c r="E83" s="19">
        <v>15634.55</v>
      </c>
      <c r="F83" s="20">
        <v>1615.25</v>
      </c>
      <c r="G83" s="21">
        <f t="shared" si="8"/>
        <v>17249.8</v>
      </c>
      <c r="H83" s="19">
        <v>18598.400000000001</v>
      </c>
      <c r="I83" s="20">
        <v>2189.35</v>
      </c>
      <c r="J83" s="21">
        <f t="shared" si="9"/>
        <v>20787.75</v>
      </c>
      <c r="K83" s="19">
        <v>8881</v>
      </c>
      <c r="L83" s="20">
        <v>1068.8499999999999</v>
      </c>
      <c r="M83" s="21">
        <f t="shared" si="10"/>
        <v>9949.85</v>
      </c>
      <c r="N83" s="19">
        <v>8881</v>
      </c>
      <c r="O83" s="20">
        <v>1068.8499999999999</v>
      </c>
      <c r="P83" s="21">
        <f t="shared" si="15"/>
        <v>9949.85</v>
      </c>
      <c r="Q83" s="19">
        <v>0</v>
      </c>
      <c r="R83" s="20">
        <v>0</v>
      </c>
      <c r="S83" s="21">
        <f t="shared" si="11"/>
        <v>0</v>
      </c>
      <c r="T83" s="19">
        <v>1918.75</v>
      </c>
      <c r="U83" s="20">
        <v>154.25</v>
      </c>
      <c r="V83" s="21">
        <f t="shared" si="12"/>
        <v>2073</v>
      </c>
      <c r="W83" s="47">
        <f t="shared" si="14"/>
        <v>53913.7</v>
      </c>
      <c r="X83" s="20">
        <f t="shared" si="14"/>
        <v>6096.5499999999993</v>
      </c>
      <c r="Y83" s="21">
        <f t="shared" si="13"/>
        <v>60010.25</v>
      </c>
    </row>
    <row r="84" spans="1:25" ht="13">
      <c r="A84" s="2" t="s">
        <v>275</v>
      </c>
      <c r="B84" s="2" t="s">
        <v>81</v>
      </c>
      <c r="C84" s="89" t="s">
        <v>297</v>
      </c>
      <c r="D84" s="129" t="s">
        <v>302</v>
      </c>
      <c r="E84" s="19">
        <v>0</v>
      </c>
      <c r="F84" s="20">
        <v>0</v>
      </c>
      <c r="G84" s="21">
        <f t="shared" si="8"/>
        <v>0</v>
      </c>
      <c r="H84" s="19">
        <v>0</v>
      </c>
      <c r="I84" s="20">
        <v>0</v>
      </c>
      <c r="J84" s="21">
        <f t="shared" si="9"/>
        <v>0</v>
      </c>
      <c r="K84" s="19">
        <v>0</v>
      </c>
      <c r="L84" s="20">
        <v>0</v>
      </c>
      <c r="M84" s="21">
        <f t="shared" si="10"/>
        <v>0</v>
      </c>
      <c r="N84" s="19">
        <v>0</v>
      </c>
      <c r="O84" s="20">
        <v>0</v>
      </c>
      <c r="P84" s="21">
        <f t="shared" si="15"/>
        <v>0</v>
      </c>
      <c r="Q84" s="19">
        <v>0</v>
      </c>
      <c r="R84" s="20">
        <v>0</v>
      </c>
      <c r="S84" s="21">
        <f t="shared" si="11"/>
        <v>0</v>
      </c>
      <c r="T84" s="19">
        <v>0</v>
      </c>
      <c r="U84" s="20">
        <v>0</v>
      </c>
      <c r="V84" s="21">
        <f t="shared" si="12"/>
        <v>0</v>
      </c>
      <c r="W84" s="47">
        <f t="shared" si="14"/>
        <v>0</v>
      </c>
      <c r="X84" s="20">
        <f t="shared" si="14"/>
        <v>0</v>
      </c>
      <c r="Y84" s="21">
        <f t="shared" si="13"/>
        <v>0</v>
      </c>
    </row>
    <row r="85" spans="1:25" ht="13">
      <c r="A85" s="2" t="s">
        <v>275</v>
      </c>
      <c r="B85" s="2" t="s">
        <v>82</v>
      </c>
      <c r="C85" s="89" t="s">
        <v>297</v>
      </c>
      <c r="D85" s="129" t="s">
        <v>302</v>
      </c>
      <c r="E85" s="19">
        <v>20727.349999999999</v>
      </c>
      <c r="F85" s="20">
        <v>1140.8</v>
      </c>
      <c r="G85" s="21">
        <f t="shared" si="8"/>
        <v>21868.149999999998</v>
      </c>
      <c r="H85" s="19">
        <v>15365.85</v>
      </c>
      <c r="I85" s="20">
        <v>978.6</v>
      </c>
      <c r="J85" s="21">
        <f t="shared" si="9"/>
        <v>16344.45</v>
      </c>
      <c r="K85" s="19">
        <v>0</v>
      </c>
      <c r="L85" s="20">
        <v>0</v>
      </c>
      <c r="M85" s="21">
        <f t="shared" si="10"/>
        <v>0</v>
      </c>
      <c r="N85" s="19">
        <v>0</v>
      </c>
      <c r="O85" s="20">
        <v>0</v>
      </c>
      <c r="P85" s="21">
        <f t="shared" si="15"/>
        <v>0</v>
      </c>
      <c r="Q85" s="19">
        <v>0</v>
      </c>
      <c r="R85" s="20">
        <v>0</v>
      </c>
      <c r="S85" s="21">
        <f t="shared" si="11"/>
        <v>0</v>
      </c>
      <c r="T85" s="19">
        <v>15545.4</v>
      </c>
      <c r="U85" s="20">
        <v>1267.6500000000001</v>
      </c>
      <c r="V85" s="21">
        <f t="shared" si="12"/>
        <v>16813.05</v>
      </c>
      <c r="W85" s="47">
        <f t="shared" si="14"/>
        <v>51638.6</v>
      </c>
      <c r="X85" s="20">
        <f t="shared" si="14"/>
        <v>3387.05</v>
      </c>
      <c r="Y85" s="21">
        <f t="shared" si="13"/>
        <v>55025.65</v>
      </c>
    </row>
    <row r="86" spans="1:25" ht="13">
      <c r="A86" s="2" t="s">
        <v>275</v>
      </c>
      <c r="B86" s="2" t="s">
        <v>83</v>
      </c>
      <c r="C86" s="89" t="s">
        <v>297</v>
      </c>
      <c r="D86" s="129" t="s">
        <v>302</v>
      </c>
      <c r="E86" s="19">
        <v>0</v>
      </c>
      <c r="F86" s="20">
        <v>0</v>
      </c>
      <c r="G86" s="21">
        <f t="shared" si="8"/>
        <v>0</v>
      </c>
      <c r="H86" s="19">
        <v>0</v>
      </c>
      <c r="I86" s="20">
        <v>0</v>
      </c>
      <c r="J86" s="21">
        <f t="shared" si="9"/>
        <v>0</v>
      </c>
      <c r="K86" s="19">
        <v>0</v>
      </c>
      <c r="L86" s="20">
        <v>0</v>
      </c>
      <c r="M86" s="21">
        <f t="shared" si="10"/>
        <v>0</v>
      </c>
      <c r="N86" s="19">
        <v>0</v>
      </c>
      <c r="O86" s="20">
        <v>0</v>
      </c>
      <c r="P86" s="21">
        <f t="shared" si="15"/>
        <v>0</v>
      </c>
      <c r="Q86" s="19">
        <v>0</v>
      </c>
      <c r="R86" s="20">
        <v>0</v>
      </c>
      <c r="S86" s="21">
        <f t="shared" si="11"/>
        <v>0</v>
      </c>
      <c r="T86" s="19">
        <v>0</v>
      </c>
      <c r="U86" s="20">
        <v>0</v>
      </c>
      <c r="V86" s="21">
        <f t="shared" si="12"/>
        <v>0</v>
      </c>
      <c r="W86" s="47">
        <f t="shared" si="14"/>
        <v>0</v>
      </c>
      <c r="X86" s="20">
        <f t="shared" si="14"/>
        <v>0</v>
      </c>
      <c r="Y86" s="21">
        <f t="shared" si="13"/>
        <v>0</v>
      </c>
    </row>
    <row r="87" spans="1:25" ht="13">
      <c r="A87" s="2" t="s">
        <v>275</v>
      </c>
      <c r="B87" s="2" t="s">
        <v>84</v>
      </c>
      <c r="C87" s="89" t="s">
        <v>297</v>
      </c>
      <c r="D87" s="129" t="s">
        <v>302</v>
      </c>
      <c r="E87" s="19">
        <v>1309.3499999999999</v>
      </c>
      <c r="F87" s="20">
        <v>257.25</v>
      </c>
      <c r="G87" s="21">
        <f t="shared" si="8"/>
        <v>1566.6</v>
      </c>
      <c r="H87" s="19">
        <v>0</v>
      </c>
      <c r="I87" s="20">
        <v>0</v>
      </c>
      <c r="J87" s="21">
        <f t="shared" si="9"/>
        <v>0</v>
      </c>
      <c r="K87" s="19">
        <v>5817.5</v>
      </c>
      <c r="L87" s="20">
        <v>963.05</v>
      </c>
      <c r="M87" s="21">
        <f t="shared" si="10"/>
        <v>6780.55</v>
      </c>
      <c r="N87" s="19">
        <v>5817.5</v>
      </c>
      <c r="O87" s="20">
        <v>963.05</v>
      </c>
      <c r="P87" s="21">
        <f t="shared" si="15"/>
        <v>6780.55</v>
      </c>
      <c r="Q87" s="19">
        <v>0</v>
      </c>
      <c r="R87" s="20">
        <v>0</v>
      </c>
      <c r="S87" s="21">
        <f t="shared" si="11"/>
        <v>0</v>
      </c>
      <c r="T87" s="19">
        <v>10565.1</v>
      </c>
      <c r="U87" s="20">
        <v>651.85</v>
      </c>
      <c r="V87" s="21">
        <f t="shared" si="12"/>
        <v>11216.95</v>
      </c>
      <c r="W87" s="47">
        <f t="shared" si="14"/>
        <v>23509.45</v>
      </c>
      <c r="X87" s="20">
        <f t="shared" si="14"/>
        <v>2835.2</v>
      </c>
      <c r="Y87" s="21">
        <f t="shared" si="13"/>
        <v>26344.65</v>
      </c>
    </row>
    <row r="88" spans="1:25" ht="13">
      <c r="A88" s="2" t="s">
        <v>275</v>
      </c>
      <c r="B88" s="2" t="s">
        <v>85</v>
      </c>
      <c r="C88" s="89" t="s">
        <v>297</v>
      </c>
      <c r="D88" s="129" t="s">
        <v>302</v>
      </c>
      <c r="E88" s="19">
        <v>32466.05</v>
      </c>
      <c r="F88" s="20">
        <v>4143.5</v>
      </c>
      <c r="G88" s="21">
        <f t="shared" si="8"/>
        <v>36609.550000000003</v>
      </c>
      <c r="H88" s="19">
        <v>37402.050000000003</v>
      </c>
      <c r="I88" s="20">
        <v>2811</v>
      </c>
      <c r="J88" s="21">
        <f t="shared" si="9"/>
        <v>40213.050000000003</v>
      </c>
      <c r="K88" s="19">
        <v>34292.15</v>
      </c>
      <c r="L88" s="20">
        <v>3567.6</v>
      </c>
      <c r="M88" s="21">
        <f t="shared" si="10"/>
        <v>37859.75</v>
      </c>
      <c r="N88" s="19">
        <v>34292.15</v>
      </c>
      <c r="O88" s="20">
        <v>3567.6</v>
      </c>
      <c r="P88" s="21">
        <f t="shared" si="15"/>
        <v>37859.75</v>
      </c>
      <c r="Q88" s="19">
        <v>42594.6</v>
      </c>
      <c r="R88" s="20">
        <v>3937.15</v>
      </c>
      <c r="S88" s="21">
        <f t="shared" si="11"/>
        <v>46531.75</v>
      </c>
      <c r="T88" s="19">
        <v>14615.75</v>
      </c>
      <c r="U88" s="20">
        <v>985.4</v>
      </c>
      <c r="V88" s="21">
        <f t="shared" si="12"/>
        <v>15601.15</v>
      </c>
      <c r="W88" s="47">
        <f t="shared" si="14"/>
        <v>195662.75</v>
      </c>
      <c r="X88" s="20">
        <f t="shared" si="14"/>
        <v>19012.250000000004</v>
      </c>
      <c r="Y88" s="21">
        <f t="shared" si="13"/>
        <v>214675</v>
      </c>
    </row>
    <row r="89" spans="1:25" ht="13">
      <c r="A89" s="2" t="s">
        <v>275</v>
      </c>
      <c r="B89" s="2" t="s">
        <v>86</v>
      </c>
      <c r="C89" s="89" t="s">
        <v>297</v>
      </c>
      <c r="D89" s="129" t="s">
        <v>302</v>
      </c>
      <c r="E89" s="19">
        <v>21722.5</v>
      </c>
      <c r="F89" s="20">
        <v>2824.45</v>
      </c>
      <c r="G89" s="21">
        <f t="shared" si="8"/>
        <v>24546.95</v>
      </c>
      <c r="H89" s="19">
        <v>40522.449999999997</v>
      </c>
      <c r="I89" s="20">
        <v>2325.75</v>
      </c>
      <c r="J89" s="21">
        <f t="shared" si="9"/>
        <v>42848.2</v>
      </c>
      <c r="K89" s="19">
        <v>43122.1</v>
      </c>
      <c r="L89" s="20">
        <v>2657</v>
      </c>
      <c r="M89" s="21">
        <f t="shared" si="10"/>
        <v>45779.1</v>
      </c>
      <c r="N89" s="19">
        <v>43122.1</v>
      </c>
      <c r="O89" s="20">
        <v>2657</v>
      </c>
      <c r="P89" s="21">
        <f t="shared" si="15"/>
        <v>45779.1</v>
      </c>
      <c r="Q89" s="19">
        <v>42180.2</v>
      </c>
      <c r="R89" s="20">
        <v>3215.75</v>
      </c>
      <c r="S89" s="21">
        <f t="shared" si="11"/>
        <v>45395.95</v>
      </c>
      <c r="T89" s="19">
        <v>40320.65</v>
      </c>
      <c r="U89" s="20">
        <v>3490.5</v>
      </c>
      <c r="V89" s="21">
        <f t="shared" si="12"/>
        <v>43811.15</v>
      </c>
      <c r="W89" s="47">
        <f t="shared" si="14"/>
        <v>230989.99999999997</v>
      </c>
      <c r="X89" s="20">
        <f t="shared" si="14"/>
        <v>17170.45</v>
      </c>
      <c r="Y89" s="21">
        <f t="shared" si="13"/>
        <v>248160.44999999998</v>
      </c>
    </row>
    <row r="90" spans="1:25" ht="13">
      <c r="A90" s="2" t="s">
        <v>275</v>
      </c>
      <c r="B90" s="2" t="s">
        <v>87</v>
      </c>
      <c r="C90" s="89" t="s">
        <v>297</v>
      </c>
      <c r="D90" s="129" t="s">
        <v>302</v>
      </c>
      <c r="E90" s="19">
        <v>0</v>
      </c>
      <c r="F90" s="20">
        <v>0</v>
      </c>
      <c r="G90" s="21">
        <f>+E90+F90</f>
        <v>0</v>
      </c>
      <c r="H90" s="19">
        <v>0</v>
      </c>
      <c r="I90" s="20">
        <v>0</v>
      </c>
      <c r="J90" s="21">
        <f>+H90+I90</f>
        <v>0</v>
      </c>
      <c r="K90" s="19">
        <v>0</v>
      </c>
      <c r="L90" s="20">
        <v>0</v>
      </c>
      <c r="M90" s="21">
        <f>+K90+L90</f>
        <v>0</v>
      </c>
      <c r="N90" s="19">
        <v>0</v>
      </c>
      <c r="O90" s="20">
        <v>0</v>
      </c>
      <c r="P90" s="21">
        <f>+N90+O90</f>
        <v>0</v>
      </c>
      <c r="Q90" s="19">
        <v>0</v>
      </c>
      <c r="R90" s="20">
        <v>0</v>
      </c>
      <c r="S90" s="21">
        <f>+Q90+R90</f>
        <v>0</v>
      </c>
      <c r="T90" s="19">
        <v>0</v>
      </c>
      <c r="U90" s="20">
        <v>0</v>
      </c>
      <c r="V90" s="21">
        <f>+T90+U90</f>
        <v>0</v>
      </c>
      <c r="W90" s="47">
        <f>+E90+H90+K90+N90+Q90+T90</f>
        <v>0</v>
      </c>
      <c r="X90" s="20">
        <f>+F90+I90+L90+O90+R90+U90</f>
        <v>0</v>
      </c>
      <c r="Y90" s="21">
        <f>+W90+X90</f>
        <v>0</v>
      </c>
    </row>
    <row r="91" spans="1:25" ht="13">
      <c r="A91" s="2" t="s">
        <v>275</v>
      </c>
      <c r="B91" s="2" t="s">
        <v>88</v>
      </c>
      <c r="C91" s="89" t="s">
        <v>297</v>
      </c>
      <c r="D91" s="129" t="s">
        <v>302</v>
      </c>
      <c r="E91" s="19">
        <v>0</v>
      </c>
      <c r="F91" s="20">
        <v>0</v>
      </c>
      <c r="G91" s="21">
        <f t="shared" si="8"/>
        <v>0</v>
      </c>
      <c r="H91" s="19">
        <v>0</v>
      </c>
      <c r="I91" s="20">
        <v>0</v>
      </c>
      <c r="J91" s="21">
        <f t="shared" si="9"/>
        <v>0</v>
      </c>
      <c r="K91" s="19">
        <v>0</v>
      </c>
      <c r="L91" s="20">
        <v>0</v>
      </c>
      <c r="M91" s="21">
        <f t="shared" si="10"/>
        <v>0</v>
      </c>
      <c r="N91" s="19">
        <v>0</v>
      </c>
      <c r="O91" s="20">
        <v>0</v>
      </c>
      <c r="P91" s="21">
        <f t="shared" si="15"/>
        <v>0</v>
      </c>
      <c r="Q91" s="19">
        <v>0</v>
      </c>
      <c r="R91" s="20">
        <v>0</v>
      </c>
      <c r="S91" s="21">
        <f t="shared" si="11"/>
        <v>0</v>
      </c>
      <c r="T91" s="19">
        <v>0</v>
      </c>
      <c r="U91" s="20">
        <v>0</v>
      </c>
      <c r="V91" s="21">
        <f t="shared" si="12"/>
        <v>0</v>
      </c>
      <c r="W91" s="47">
        <f t="shared" si="14"/>
        <v>0</v>
      </c>
      <c r="X91" s="20">
        <f t="shared" si="14"/>
        <v>0</v>
      </c>
      <c r="Y91" s="21">
        <f t="shared" si="13"/>
        <v>0</v>
      </c>
    </row>
    <row r="92" spans="1:25" ht="13">
      <c r="A92" s="2" t="s">
        <v>275</v>
      </c>
      <c r="B92" s="2" t="s">
        <v>89</v>
      </c>
      <c r="C92" s="89" t="s">
        <v>297</v>
      </c>
      <c r="D92" s="129" t="s">
        <v>298</v>
      </c>
      <c r="E92" s="19">
        <v>26.28</v>
      </c>
      <c r="F92" s="20">
        <v>0</v>
      </c>
      <c r="G92" s="21">
        <f t="shared" si="8"/>
        <v>26.28</v>
      </c>
      <c r="H92" s="19">
        <v>19.79</v>
      </c>
      <c r="I92" s="20">
        <v>0.01</v>
      </c>
      <c r="J92" s="21">
        <f t="shared" si="9"/>
        <v>19.8</v>
      </c>
      <c r="K92" s="19">
        <v>0</v>
      </c>
      <c r="L92" s="20">
        <v>0</v>
      </c>
      <c r="M92" s="21">
        <f t="shared" si="10"/>
        <v>0</v>
      </c>
      <c r="N92" s="19">
        <v>0</v>
      </c>
      <c r="O92" s="20">
        <v>0</v>
      </c>
      <c r="P92" s="21">
        <f t="shared" si="15"/>
        <v>0</v>
      </c>
      <c r="Q92" s="19">
        <v>30.35</v>
      </c>
      <c r="R92" s="20">
        <v>5396.16</v>
      </c>
      <c r="S92" s="21">
        <f t="shared" si="11"/>
        <v>5426.51</v>
      </c>
      <c r="T92" s="19">
        <v>303.77</v>
      </c>
      <c r="U92" s="20">
        <v>7782.6</v>
      </c>
      <c r="V92" s="21">
        <f t="shared" si="12"/>
        <v>8086.3700000000008</v>
      </c>
      <c r="W92" s="47">
        <f t="shared" si="14"/>
        <v>380.19</v>
      </c>
      <c r="X92" s="20">
        <f t="shared" si="14"/>
        <v>13178.77</v>
      </c>
      <c r="Y92" s="21">
        <f t="shared" si="13"/>
        <v>13558.960000000001</v>
      </c>
    </row>
    <row r="93" spans="1:25" ht="13">
      <c r="A93" s="2" t="s">
        <v>275</v>
      </c>
      <c r="B93" s="2" t="s">
        <v>90</v>
      </c>
      <c r="C93" s="89" t="s">
        <v>297</v>
      </c>
      <c r="D93" s="129" t="s">
        <v>302</v>
      </c>
      <c r="E93" s="19">
        <v>0</v>
      </c>
      <c r="F93" s="20">
        <v>0</v>
      </c>
      <c r="G93" s="21">
        <f t="shared" si="8"/>
        <v>0</v>
      </c>
      <c r="H93" s="19">
        <v>0</v>
      </c>
      <c r="I93" s="20">
        <v>0</v>
      </c>
      <c r="J93" s="21">
        <f t="shared" si="9"/>
        <v>0</v>
      </c>
      <c r="K93" s="19">
        <v>0</v>
      </c>
      <c r="L93" s="20">
        <v>0</v>
      </c>
      <c r="M93" s="21">
        <f t="shared" si="10"/>
        <v>0</v>
      </c>
      <c r="N93" s="19">
        <v>0</v>
      </c>
      <c r="O93" s="20">
        <v>0</v>
      </c>
      <c r="P93" s="21">
        <f t="shared" si="15"/>
        <v>0</v>
      </c>
      <c r="Q93" s="19">
        <v>0</v>
      </c>
      <c r="R93" s="20">
        <v>0</v>
      </c>
      <c r="S93" s="21">
        <f t="shared" si="11"/>
        <v>0</v>
      </c>
      <c r="T93" s="19">
        <v>0</v>
      </c>
      <c r="U93" s="20">
        <v>0</v>
      </c>
      <c r="V93" s="21">
        <f t="shared" si="12"/>
        <v>0</v>
      </c>
      <c r="W93" s="47">
        <f t="shared" si="14"/>
        <v>0</v>
      </c>
      <c r="X93" s="20">
        <f t="shared" si="14"/>
        <v>0</v>
      </c>
      <c r="Y93" s="21">
        <f t="shared" si="13"/>
        <v>0</v>
      </c>
    </row>
    <row r="94" spans="1:25" ht="13">
      <c r="A94" s="2" t="s">
        <v>275</v>
      </c>
      <c r="B94" s="2" t="s">
        <v>91</v>
      </c>
      <c r="C94" s="89" t="s">
        <v>297</v>
      </c>
      <c r="D94" s="129" t="s">
        <v>302</v>
      </c>
      <c r="E94" s="19">
        <v>0</v>
      </c>
      <c r="F94" s="20">
        <v>0</v>
      </c>
      <c r="G94" s="21">
        <f t="shared" si="8"/>
        <v>0</v>
      </c>
      <c r="H94" s="19">
        <v>0</v>
      </c>
      <c r="I94" s="20">
        <v>0</v>
      </c>
      <c r="J94" s="21">
        <f t="shared" si="9"/>
        <v>0</v>
      </c>
      <c r="K94" s="19">
        <v>0</v>
      </c>
      <c r="L94" s="20">
        <v>0</v>
      </c>
      <c r="M94" s="21">
        <f t="shared" si="10"/>
        <v>0</v>
      </c>
      <c r="N94" s="19">
        <v>0</v>
      </c>
      <c r="O94" s="20">
        <v>0</v>
      </c>
      <c r="P94" s="21">
        <f t="shared" si="15"/>
        <v>0</v>
      </c>
      <c r="Q94" s="19">
        <v>0</v>
      </c>
      <c r="R94" s="20">
        <v>0</v>
      </c>
      <c r="S94" s="21">
        <f t="shared" si="11"/>
        <v>0</v>
      </c>
      <c r="T94" s="19">
        <v>0</v>
      </c>
      <c r="U94" s="20">
        <v>0</v>
      </c>
      <c r="V94" s="21">
        <f t="shared" si="12"/>
        <v>0</v>
      </c>
      <c r="W94" s="47">
        <f t="shared" si="14"/>
        <v>0</v>
      </c>
      <c r="X94" s="20">
        <f t="shared" si="14"/>
        <v>0</v>
      </c>
      <c r="Y94" s="21">
        <f t="shared" si="13"/>
        <v>0</v>
      </c>
    </row>
    <row r="95" spans="1:25" ht="13">
      <c r="A95" s="2" t="s">
        <v>275</v>
      </c>
      <c r="B95" s="2" t="s">
        <v>92</v>
      </c>
      <c r="C95" s="89" t="s">
        <v>297</v>
      </c>
      <c r="D95" s="129" t="s">
        <v>302</v>
      </c>
      <c r="E95" s="19">
        <v>0</v>
      </c>
      <c r="F95" s="20">
        <v>0</v>
      </c>
      <c r="G95" s="21">
        <f t="shared" si="8"/>
        <v>0</v>
      </c>
      <c r="H95" s="19">
        <v>0</v>
      </c>
      <c r="I95" s="20">
        <v>0</v>
      </c>
      <c r="J95" s="21">
        <f t="shared" si="9"/>
        <v>0</v>
      </c>
      <c r="K95" s="19">
        <v>0</v>
      </c>
      <c r="L95" s="20">
        <v>0</v>
      </c>
      <c r="M95" s="21">
        <f t="shared" si="10"/>
        <v>0</v>
      </c>
      <c r="N95" s="19">
        <v>0</v>
      </c>
      <c r="O95" s="20">
        <v>0</v>
      </c>
      <c r="P95" s="21">
        <f t="shared" si="15"/>
        <v>0</v>
      </c>
      <c r="Q95" s="19">
        <v>0</v>
      </c>
      <c r="R95" s="20">
        <v>0</v>
      </c>
      <c r="S95" s="21">
        <f t="shared" si="11"/>
        <v>0</v>
      </c>
      <c r="T95" s="19">
        <v>0</v>
      </c>
      <c r="U95" s="20">
        <v>0</v>
      </c>
      <c r="V95" s="21">
        <f t="shared" si="12"/>
        <v>0</v>
      </c>
      <c r="W95" s="47">
        <f t="shared" si="14"/>
        <v>0</v>
      </c>
      <c r="X95" s="20">
        <f t="shared" si="14"/>
        <v>0</v>
      </c>
      <c r="Y95" s="21">
        <f t="shared" si="13"/>
        <v>0</v>
      </c>
    </row>
    <row r="96" spans="1:25" ht="13">
      <c r="A96" s="2" t="s">
        <v>275</v>
      </c>
      <c r="B96" s="2" t="s">
        <v>93</v>
      </c>
      <c r="C96" s="89" t="s">
        <v>297</v>
      </c>
      <c r="D96" s="129" t="s">
        <v>302</v>
      </c>
      <c r="E96" s="19">
        <v>0</v>
      </c>
      <c r="F96" s="20">
        <v>0</v>
      </c>
      <c r="G96" s="21">
        <f t="shared" si="8"/>
        <v>0</v>
      </c>
      <c r="H96" s="19">
        <v>0</v>
      </c>
      <c r="I96" s="20">
        <v>0</v>
      </c>
      <c r="J96" s="21">
        <f t="shared" si="9"/>
        <v>0</v>
      </c>
      <c r="K96" s="19">
        <v>0</v>
      </c>
      <c r="L96" s="20">
        <v>0</v>
      </c>
      <c r="M96" s="21">
        <f t="shared" si="10"/>
        <v>0</v>
      </c>
      <c r="N96" s="19">
        <v>0</v>
      </c>
      <c r="O96" s="20">
        <v>0</v>
      </c>
      <c r="P96" s="21">
        <f t="shared" si="15"/>
        <v>0</v>
      </c>
      <c r="Q96" s="19">
        <v>0</v>
      </c>
      <c r="R96" s="20">
        <v>0</v>
      </c>
      <c r="S96" s="21">
        <f t="shared" si="11"/>
        <v>0</v>
      </c>
      <c r="T96" s="19">
        <v>0</v>
      </c>
      <c r="U96" s="20">
        <v>0</v>
      </c>
      <c r="V96" s="21">
        <f t="shared" si="12"/>
        <v>0</v>
      </c>
      <c r="W96" s="47">
        <f t="shared" si="14"/>
        <v>0</v>
      </c>
      <c r="X96" s="20">
        <f t="shared" si="14"/>
        <v>0</v>
      </c>
      <c r="Y96" s="21">
        <f t="shared" si="13"/>
        <v>0</v>
      </c>
    </row>
    <row r="97" spans="1:25" ht="13">
      <c r="A97" s="2" t="s">
        <v>275</v>
      </c>
      <c r="B97" s="2" t="s">
        <v>94</v>
      </c>
      <c r="C97" s="89" t="s">
        <v>297</v>
      </c>
      <c r="D97" s="129" t="s">
        <v>302</v>
      </c>
      <c r="E97" s="19">
        <v>0</v>
      </c>
      <c r="F97" s="20">
        <v>0</v>
      </c>
      <c r="G97" s="21">
        <f t="shared" si="8"/>
        <v>0</v>
      </c>
      <c r="H97" s="19">
        <v>0</v>
      </c>
      <c r="I97" s="20">
        <v>0</v>
      </c>
      <c r="J97" s="21">
        <f t="shared" si="9"/>
        <v>0</v>
      </c>
      <c r="K97" s="19">
        <v>0</v>
      </c>
      <c r="L97" s="20">
        <v>0</v>
      </c>
      <c r="M97" s="21">
        <f t="shared" si="10"/>
        <v>0</v>
      </c>
      <c r="N97" s="19">
        <v>0</v>
      </c>
      <c r="O97" s="20">
        <v>0</v>
      </c>
      <c r="P97" s="21">
        <f t="shared" si="15"/>
        <v>0</v>
      </c>
      <c r="Q97" s="19">
        <v>0</v>
      </c>
      <c r="R97" s="20">
        <v>0</v>
      </c>
      <c r="S97" s="21">
        <f t="shared" si="11"/>
        <v>0</v>
      </c>
      <c r="T97" s="19">
        <v>0.96</v>
      </c>
      <c r="U97" s="20">
        <v>0</v>
      </c>
      <c r="V97" s="21">
        <f t="shared" si="12"/>
        <v>0.96</v>
      </c>
      <c r="W97" s="47">
        <f t="shared" si="14"/>
        <v>0.96</v>
      </c>
      <c r="X97" s="20">
        <f t="shared" si="14"/>
        <v>0</v>
      </c>
      <c r="Y97" s="21">
        <f t="shared" si="13"/>
        <v>0.96</v>
      </c>
    </row>
    <row r="98" spans="1:25" ht="13">
      <c r="A98" s="2" t="s">
        <v>275</v>
      </c>
      <c r="B98" s="2" t="s">
        <v>327</v>
      </c>
      <c r="C98" s="89" t="s">
        <v>297</v>
      </c>
      <c r="D98" s="129" t="s">
        <v>302</v>
      </c>
      <c r="E98" s="19">
        <v>0</v>
      </c>
      <c r="F98" s="20">
        <v>0</v>
      </c>
      <c r="G98" s="21">
        <f t="shared" si="8"/>
        <v>0</v>
      </c>
      <c r="H98" s="19">
        <v>0</v>
      </c>
      <c r="I98" s="20">
        <v>0</v>
      </c>
      <c r="J98" s="21">
        <f t="shared" si="9"/>
        <v>0</v>
      </c>
      <c r="K98" s="19">
        <v>0</v>
      </c>
      <c r="L98" s="20">
        <v>0</v>
      </c>
      <c r="M98" s="21">
        <f t="shared" si="10"/>
        <v>0</v>
      </c>
      <c r="N98" s="19">
        <v>178</v>
      </c>
      <c r="O98" s="20">
        <v>547.29999999999995</v>
      </c>
      <c r="P98" s="21">
        <f t="shared" si="15"/>
        <v>725.3</v>
      </c>
      <c r="Q98" s="19">
        <v>11118.75</v>
      </c>
      <c r="R98" s="20">
        <v>2164.9499999999998</v>
      </c>
      <c r="S98" s="21">
        <f t="shared" si="11"/>
        <v>13283.7</v>
      </c>
      <c r="T98" s="19">
        <v>16690.75</v>
      </c>
      <c r="U98" s="20">
        <v>2153.3000000000002</v>
      </c>
      <c r="V98" s="21">
        <f t="shared" si="12"/>
        <v>18844.05</v>
      </c>
      <c r="W98" s="47">
        <f t="shared" si="14"/>
        <v>27987.5</v>
      </c>
      <c r="X98" s="20">
        <f t="shared" si="14"/>
        <v>4865.55</v>
      </c>
      <c r="Y98" s="21">
        <f t="shared" si="13"/>
        <v>32853.050000000003</v>
      </c>
    </row>
    <row r="99" spans="1:25" ht="13">
      <c r="A99" s="2" t="s">
        <v>275</v>
      </c>
      <c r="B99" s="2" t="s">
        <v>328</v>
      </c>
      <c r="C99" s="89" t="s">
        <v>297</v>
      </c>
      <c r="D99" s="129" t="s">
        <v>302</v>
      </c>
      <c r="E99" s="19">
        <v>0</v>
      </c>
      <c r="F99" s="20">
        <v>0</v>
      </c>
      <c r="G99" s="21">
        <f t="shared" si="8"/>
        <v>0</v>
      </c>
      <c r="H99" s="19">
        <v>0</v>
      </c>
      <c r="I99" s="20">
        <v>0</v>
      </c>
      <c r="J99" s="21">
        <f t="shared" si="9"/>
        <v>0</v>
      </c>
      <c r="K99" s="19">
        <v>0</v>
      </c>
      <c r="L99" s="20">
        <v>0</v>
      </c>
      <c r="M99" s="21">
        <f t="shared" si="10"/>
        <v>0</v>
      </c>
      <c r="N99" s="19">
        <v>250.75</v>
      </c>
      <c r="O99" s="20">
        <v>693.2</v>
      </c>
      <c r="P99" s="21">
        <f t="shared" si="15"/>
        <v>943.95</v>
      </c>
      <c r="Q99" s="19">
        <v>9718.6</v>
      </c>
      <c r="R99" s="20">
        <v>1824.5</v>
      </c>
      <c r="S99" s="21">
        <f t="shared" si="11"/>
        <v>11543.1</v>
      </c>
      <c r="T99" s="19">
        <v>13536.95</v>
      </c>
      <c r="U99" s="20">
        <v>2622.15</v>
      </c>
      <c r="V99" s="21">
        <f t="shared" si="12"/>
        <v>16159.1</v>
      </c>
      <c r="W99" s="47">
        <f t="shared" si="14"/>
        <v>23506.300000000003</v>
      </c>
      <c r="X99" s="20">
        <f t="shared" si="14"/>
        <v>5139.8500000000004</v>
      </c>
      <c r="Y99" s="21">
        <f t="shared" si="13"/>
        <v>28646.15</v>
      </c>
    </row>
    <row r="100" spans="1:25" ht="13">
      <c r="A100" s="2" t="s">
        <v>275</v>
      </c>
      <c r="B100" s="2" t="s">
        <v>329</v>
      </c>
      <c r="C100" s="89" t="s">
        <v>297</v>
      </c>
      <c r="D100" s="129" t="s">
        <v>302</v>
      </c>
      <c r="E100" s="19">
        <v>0</v>
      </c>
      <c r="F100" s="20">
        <v>0</v>
      </c>
      <c r="G100" s="21">
        <f t="shared" si="8"/>
        <v>0</v>
      </c>
      <c r="H100" s="19">
        <v>0</v>
      </c>
      <c r="I100" s="20">
        <v>0</v>
      </c>
      <c r="J100" s="21">
        <f t="shared" si="9"/>
        <v>0</v>
      </c>
      <c r="K100" s="19">
        <v>0</v>
      </c>
      <c r="L100" s="20">
        <v>0</v>
      </c>
      <c r="M100" s="21">
        <f t="shared" si="10"/>
        <v>0</v>
      </c>
      <c r="N100" s="19">
        <v>0</v>
      </c>
      <c r="O100" s="20">
        <v>0</v>
      </c>
      <c r="P100" s="21">
        <f t="shared" si="15"/>
        <v>0</v>
      </c>
      <c r="Q100" s="19">
        <v>11844.75</v>
      </c>
      <c r="R100" s="20">
        <v>2352.8000000000002</v>
      </c>
      <c r="S100" s="21">
        <f t="shared" si="11"/>
        <v>14197.55</v>
      </c>
      <c r="T100" s="19">
        <v>11730.7</v>
      </c>
      <c r="U100" s="20">
        <v>4933.8999999999996</v>
      </c>
      <c r="V100" s="21">
        <f t="shared" si="12"/>
        <v>16664.599999999999</v>
      </c>
      <c r="W100" s="47">
        <f t="shared" si="14"/>
        <v>23575.45</v>
      </c>
      <c r="X100" s="20">
        <f t="shared" si="14"/>
        <v>7286.7</v>
      </c>
      <c r="Y100" s="21">
        <f t="shared" si="13"/>
        <v>30862.15</v>
      </c>
    </row>
    <row r="101" spans="1:25" ht="13">
      <c r="A101" s="2" t="s">
        <v>275</v>
      </c>
      <c r="B101" s="2" t="s">
        <v>330</v>
      </c>
      <c r="C101" s="89" t="s">
        <v>297</v>
      </c>
      <c r="D101" s="129" t="s">
        <v>302</v>
      </c>
      <c r="E101" s="19">
        <v>0</v>
      </c>
      <c r="F101" s="20">
        <v>0</v>
      </c>
      <c r="G101" s="21">
        <f t="shared" si="8"/>
        <v>0</v>
      </c>
      <c r="H101" s="19">
        <v>0</v>
      </c>
      <c r="I101" s="20">
        <v>0</v>
      </c>
      <c r="J101" s="21">
        <f t="shared" si="9"/>
        <v>0</v>
      </c>
      <c r="K101" s="19">
        <v>0</v>
      </c>
      <c r="L101" s="20">
        <v>0</v>
      </c>
      <c r="M101" s="21">
        <f t="shared" si="10"/>
        <v>0</v>
      </c>
      <c r="N101" s="19">
        <v>0</v>
      </c>
      <c r="O101" s="20">
        <v>0</v>
      </c>
      <c r="P101" s="21">
        <f t="shared" si="15"/>
        <v>0</v>
      </c>
      <c r="Q101" s="19">
        <v>0</v>
      </c>
      <c r="R101" s="20">
        <v>0</v>
      </c>
      <c r="S101" s="21">
        <f t="shared" si="11"/>
        <v>0</v>
      </c>
      <c r="T101" s="19">
        <v>6793.65</v>
      </c>
      <c r="U101" s="20">
        <v>1564.55</v>
      </c>
      <c r="V101" s="21">
        <f t="shared" si="12"/>
        <v>8358.1999999999989</v>
      </c>
      <c r="W101" s="47">
        <f t="shared" si="14"/>
        <v>6793.65</v>
      </c>
      <c r="X101" s="20">
        <f t="shared" si="14"/>
        <v>1564.55</v>
      </c>
      <c r="Y101" s="21">
        <f t="shared" si="13"/>
        <v>8358.1999999999989</v>
      </c>
    </row>
    <row r="102" spans="1:25" ht="13">
      <c r="A102" s="2" t="s">
        <v>275</v>
      </c>
      <c r="B102" s="2" t="s">
        <v>331</v>
      </c>
      <c r="C102" s="89" t="s">
        <v>297</v>
      </c>
      <c r="D102" s="129" t="s">
        <v>302</v>
      </c>
      <c r="E102" s="19">
        <v>0</v>
      </c>
      <c r="F102" s="20">
        <v>0</v>
      </c>
      <c r="G102" s="21">
        <f t="shared" si="8"/>
        <v>0</v>
      </c>
      <c r="H102" s="19">
        <v>0</v>
      </c>
      <c r="I102" s="20">
        <v>0</v>
      </c>
      <c r="J102" s="21">
        <f t="shared" si="9"/>
        <v>0</v>
      </c>
      <c r="K102" s="19">
        <v>0</v>
      </c>
      <c r="L102" s="20">
        <v>0</v>
      </c>
      <c r="M102" s="21">
        <f t="shared" si="10"/>
        <v>0</v>
      </c>
      <c r="N102" s="19">
        <v>0</v>
      </c>
      <c r="O102" s="20">
        <v>0</v>
      </c>
      <c r="P102" s="21">
        <f t="shared" si="15"/>
        <v>0</v>
      </c>
      <c r="Q102" s="19">
        <v>12131.5</v>
      </c>
      <c r="R102" s="20">
        <v>2695.25</v>
      </c>
      <c r="S102" s="21">
        <f t="shared" si="11"/>
        <v>14826.75</v>
      </c>
      <c r="T102" s="19">
        <v>8655.9500000000007</v>
      </c>
      <c r="U102" s="20">
        <v>2660.85</v>
      </c>
      <c r="V102" s="21">
        <f t="shared" si="12"/>
        <v>11316.800000000001</v>
      </c>
      <c r="W102" s="47">
        <f t="shared" si="14"/>
        <v>20787.45</v>
      </c>
      <c r="X102" s="20">
        <f t="shared" si="14"/>
        <v>5356.1</v>
      </c>
      <c r="Y102" s="21">
        <f t="shared" si="13"/>
        <v>26143.550000000003</v>
      </c>
    </row>
    <row r="103" spans="1:25" ht="13">
      <c r="A103" s="2" t="s">
        <v>275</v>
      </c>
      <c r="B103" s="2" t="s">
        <v>313</v>
      </c>
      <c r="C103" s="89" t="s">
        <v>297</v>
      </c>
      <c r="D103" s="129" t="s">
        <v>303</v>
      </c>
      <c r="E103" s="19">
        <v>20499.2</v>
      </c>
      <c r="F103" s="20">
        <v>1342.5</v>
      </c>
      <c r="G103" s="21">
        <f t="shared" si="8"/>
        <v>21841.7</v>
      </c>
      <c r="H103" s="19">
        <v>16516.3</v>
      </c>
      <c r="I103" s="20">
        <v>1549.55</v>
      </c>
      <c r="J103" s="21">
        <f t="shared" si="9"/>
        <v>18065.849999999999</v>
      </c>
      <c r="K103" s="19">
        <v>17118.45</v>
      </c>
      <c r="L103" s="20">
        <v>2864.85</v>
      </c>
      <c r="M103" s="21">
        <f t="shared" si="10"/>
        <v>19983.3</v>
      </c>
      <c r="N103" s="19">
        <v>17118.45</v>
      </c>
      <c r="O103" s="20">
        <v>2864.85</v>
      </c>
      <c r="P103" s="21">
        <f t="shared" si="15"/>
        <v>19983.3</v>
      </c>
      <c r="Q103" s="19">
        <v>9819.9</v>
      </c>
      <c r="R103" s="20">
        <v>3445.4</v>
      </c>
      <c r="S103" s="21">
        <f t="shared" si="11"/>
        <v>13265.3</v>
      </c>
      <c r="T103" s="19">
        <v>2873.75</v>
      </c>
      <c r="U103" s="20">
        <v>3289.2</v>
      </c>
      <c r="V103" s="21">
        <f t="shared" si="12"/>
        <v>6162.95</v>
      </c>
      <c r="W103" s="47">
        <f t="shared" si="14"/>
        <v>83946.049999999988</v>
      </c>
      <c r="X103" s="20">
        <f t="shared" si="14"/>
        <v>15356.349999999999</v>
      </c>
      <c r="Y103" s="21">
        <f t="shared" si="13"/>
        <v>99302.399999999994</v>
      </c>
    </row>
    <row r="104" spans="1:25" ht="13">
      <c r="A104" s="2" t="s">
        <v>275</v>
      </c>
      <c r="B104" s="2" t="s">
        <v>314</v>
      </c>
      <c r="C104" s="89" t="s">
        <v>297</v>
      </c>
      <c r="D104" s="129" t="s">
        <v>303</v>
      </c>
      <c r="E104" s="19">
        <v>17570.349999999999</v>
      </c>
      <c r="F104" s="20">
        <v>3203.75</v>
      </c>
      <c r="G104" s="21">
        <f t="shared" si="8"/>
        <v>20774.099999999999</v>
      </c>
      <c r="H104" s="19">
        <v>20703.5</v>
      </c>
      <c r="I104" s="20">
        <v>2265.6999999999998</v>
      </c>
      <c r="J104" s="21">
        <f t="shared" si="9"/>
        <v>22969.200000000001</v>
      </c>
      <c r="K104" s="19">
        <v>18861.900000000001</v>
      </c>
      <c r="L104" s="20">
        <v>2322.0500000000002</v>
      </c>
      <c r="M104" s="21">
        <f t="shared" si="10"/>
        <v>21183.95</v>
      </c>
      <c r="N104" s="19">
        <v>18861.900000000001</v>
      </c>
      <c r="O104" s="20">
        <v>2322.0500000000002</v>
      </c>
      <c r="P104" s="21">
        <f t="shared" si="15"/>
        <v>21183.95</v>
      </c>
      <c r="Q104" s="19">
        <v>8734.5</v>
      </c>
      <c r="R104" s="20">
        <v>3689.5</v>
      </c>
      <c r="S104" s="21">
        <f t="shared" si="11"/>
        <v>12424</v>
      </c>
      <c r="T104" s="19">
        <v>1372.85</v>
      </c>
      <c r="U104" s="20">
        <v>4113.7</v>
      </c>
      <c r="V104" s="21">
        <f t="shared" si="12"/>
        <v>5486.5499999999993</v>
      </c>
      <c r="W104" s="47">
        <f t="shared" si="14"/>
        <v>86105</v>
      </c>
      <c r="X104" s="20">
        <f t="shared" si="14"/>
        <v>17916.75</v>
      </c>
      <c r="Y104" s="21">
        <f t="shared" si="13"/>
        <v>104021.75</v>
      </c>
    </row>
    <row r="105" spans="1:25" ht="13">
      <c r="A105" s="2" t="s">
        <v>275</v>
      </c>
      <c r="B105" s="2" t="s">
        <v>315</v>
      </c>
      <c r="C105" s="89" t="s">
        <v>297</v>
      </c>
      <c r="D105" s="129" t="s">
        <v>303</v>
      </c>
      <c r="E105" s="19">
        <v>9095.1</v>
      </c>
      <c r="F105" s="20">
        <v>1534.35</v>
      </c>
      <c r="G105" s="21">
        <f t="shared" si="8"/>
        <v>10629.45</v>
      </c>
      <c r="H105" s="19">
        <v>21034.85</v>
      </c>
      <c r="I105" s="20">
        <v>2275.75</v>
      </c>
      <c r="J105" s="21">
        <f t="shared" si="9"/>
        <v>23310.6</v>
      </c>
      <c r="K105" s="19">
        <v>19794.849999999999</v>
      </c>
      <c r="L105" s="20">
        <v>1536.6</v>
      </c>
      <c r="M105" s="21">
        <f t="shared" si="10"/>
        <v>21331.449999999997</v>
      </c>
      <c r="N105" s="19">
        <v>19794.849999999999</v>
      </c>
      <c r="O105" s="20">
        <v>1536.6</v>
      </c>
      <c r="P105" s="21">
        <f t="shared" si="15"/>
        <v>21331.449999999997</v>
      </c>
      <c r="Q105" s="19">
        <v>10412</v>
      </c>
      <c r="R105" s="20">
        <v>1697.55</v>
      </c>
      <c r="S105" s="21">
        <f t="shared" si="11"/>
        <v>12109.55</v>
      </c>
      <c r="T105" s="19">
        <v>366.3</v>
      </c>
      <c r="U105" s="20">
        <v>2734.1</v>
      </c>
      <c r="V105" s="21">
        <f t="shared" si="12"/>
        <v>3100.4</v>
      </c>
      <c r="W105" s="47">
        <f t="shared" si="14"/>
        <v>80497.95</v>
      </c>
      <c r="X105" s="20">
        <f t="shared" si="14"/>
        <v>11314.949999999999</v>
      </c>
      <c r="Y105" s="21">
        <f t="shared" si="13"/>
        <v>91812.9</v>
      </c>
    </row>
    <row r="106" spans="1:25" ht="13">
      <c r="A106" s="2" t="s">
        <v>275</v>
      </c>
      <c r="B106" s="2" t="s">
        <v>316</v>
      </c>
      <c r="C106" s="89" t="s">
        <v>297</v>
      </c>
      <c r="D106" s="129" t="s">
        <v>303</v>
      </c>
      <c r="E106" s="19">
        <v>14883.95</v>
      </c>
      <c r="F106" s="20">
        <v>2131.6999999999998</v>
      </c>
      <c r="G106" s="21">
        <f t="shared" si="8"/>
        <v>17015.650000000001</v>
      </c>
      <c r="H106" s="19">
        <v>24384.7</v>
      </c>
      <c r="I106" s="20">
        <v>790.3</v>
      </c>
      <c r="J106" s="21">
        <f t="shared" si="9"/>
        <v>25175</v>
      </c>
      <c r="K106" s="19">
        <v>15032.55</v>
      </c>
      <c r="L106" s="20">
        <v>3650.2</v>
      </c>
      <c r="M106" s="21">
        <f t="shared" si="10"/>
        <v>18682.75</v>
      </c>
      <c r="N106" s="19">
        <v>15032.55</v>
      </c>
      <c r="O106" s="20">
        <v>3650.2</v>
      </c>
      <c r="P106" s="21">
        <f t="shared" si="15"/>
        <v>18682.75</v>
      </c>
      <c r="Q106" s="19">
        <v>4642.8500000000004</v>
      </c>
      <c r="R106" s="20">
        <v>2501.4</v>
      </c>
      <c r="S106" s="21">
        <f t="shared" si="11"/>
        <v>7144.25</v>
      </c>
      <c r="T106" s="19">
        <v>2937.5</v>
      </c>
      <c r="U106" s="20">
        <v>5036.1000000000004</v>
      </c>
      <c r="V106" s="21">
        <f t="shared" si="12"/>
        <v>7973.6</v>
      </c>
      <c r="W106" s="47">
        <f t="shared" si="14"/>
        <v>76914.100000000006</v>
      </c>
      <c r="X106" s="20">
        <f t="shared" si="14"/>
        <v>17759.900000000001</v>
      </c>
      <c r="Y106" s="21">
        <f t="shared" si="13"/>
        <v>94674</v>
      </c>
    </row>
    <row r="107" spans="1:25" ht="13">
      <c r="A107" s="2" t="s">
        <v>275</v>
      </c>
      <c r="B107" s="2" t="s">
        <v>95</v>
      </c>
      <c r="C107" s="89" t="s">
        <v>297</v>
      </c>
      <c r="D107" s="129" t="s">
        <v>302</v>
      </c>
      <c r="E107" s="19">
        <v>0</v>
      </c>
      <c r="F107" s="20">
        <v>0</v>
      </c>
      <c r="G107" s="21">
        <f t="shared" si="8"/>
        <v>0</v>
      </c>
      <c r="H107" s="19">
        <v>0</v>
      </c>
      <c r="I107" s="20">
        <v>0</v>
      </c>
      <c r="J107" s="21">
        <f t="shared" si="9"/>
        <v>0</v>
      </c>
      <c r="K107" s="19">
        <v>1001.36</v>
      </c>
      <c r="L107" s="20">
        <v>760.44</v>
      </c>
      <c r="M107" s="21">
        <f t="shared" si="10"/>
        <v>1761.8000000000002</v>
      </c>
      <c r="N107" s="19">
        <v>1001.36</v>
      </c>
      <c r="O107" s="20">
        <v>760.44</v>
      </c>
      <c r="P107" s="21">
        <f t="shared" si="15"/>
        <v>1761.8000000000002</v>
      </c>
      <c r="Q107" s="19">
        <v>7467.88</v>
      </c>
      <c r="R107" s="20">
        <v>2711.68</v>
      </c>
      <c r="S107" s="21">
        <f t="shared" si="11"/>
        <v>10179.56</v>
      </c>
      <c r="T107" s="19">
        <v>8062.44</v>
      </c>
      <c r="U107" s="20">
        <v>806.64</v>
      </c>
      <c r="V107" s="21">
        <f t="shared" si="12"/>
        <v>8869.08</v>
      </c>
      <c r="W107" s="47">
        <f t="shared" si="14"/>
        <v>17533.04</v>
      </c>
      <c r="X107" s="20">
        <f t="shared" si="14"/>
        <v>5039.2</v>
      </c>
      <c r="Y107" s="21">
        <f t="shared" si="13"/>
        <v>22572.240000000002</v>
      </c>
    </row>
    <row r="108" spans="1:25" ht="13">
      <c r="A108" s="2" t="s">
        <v>275</v>
      </c>
      <c r="B108" s="2" t="s">
        <v>96</v>
      </c>
      <c r="C108" s="89" t="s">
        <v>297</v>
      </c>
      <c r="D108" s="129" t="s">
        <v>302</v>
      </c>
      <c r="E108" s="19">
        <v>0</v>
      </c>
      <c r="F108" s="20">
        <v>0</v>
      </c>
      <c r="G108" s="21">
        <f t="shared" si="8"/>
        <v>0</v>
      </c>
      <c r="H108" s="19">
        <v>0</v>
      </c>
      <c r="I108" s="20">
        <v>0</v>
      </c>
      <c r="J108" s="21">
        <f t="shared" si="9"/>
        <v>0</v>
      </c>
      <c r="K108" s="19">
        <v>0</v>
      </c>
      <c r="L108" s="20">
        <v>0</v>
      </c>
      <c r="M108" s="21">
        <f t="shared" si="10"/>
        <v>0</v>
      </c>
      <c r="N108" s="19">
        <v>0</v>
      </c>
      <c r="O108" s="20">
        <v>0</v>
      </c>
      <c r="P108" s="21">
        <f t="shared" si="15"/>
        <v>0</v>
      </c>
      <c r="Q108" s="19">
        <v>640.67999999999995</v>
      </c>
      <c r="R108" s="20">
        <v>355.08</v>
      </c>
      <c r="S108" s="21">
        <f t="shared" si="11"/>
        <v>995.76</v>
      </c>
      <c r="T108" s="19">
        <v>4726.92</v>
      </c>
      <c r="U108" s="20">
        <v>1694.88</v>
      </c>
      <c r="V108" s="21">
        <f t="shared" si="12"/>
        <v>6421.8</v>
      </c>
      <c r="W108" s="47">
        <f t="shared" si="14"/>
        <v>5367.6</v>
      </c>
      <c r="X108" s="20">
        <f t="shared" si="14"/>
        <v>2049.96</v>
      </c>
      <c r="Y108" s="21">
        <f t="shared" si="13"/>
        <v>7417.56</v>
      </c>
    </row>
    <row r="109" spans="1:25" ht="13">
      <c r="A109" s="2" t="s">
        <v>275</v>
      </c>
      <c r="B109" s="2" t="s">
        <v>97</v>
      </c>
      <c r="C109" s="89" t="s">
        <v>297</v>
      </c>
      <c r="D109" s="129" t="s">
        <v>302</v>
      </c>
      <c r="E109" s="19">
        <v>0</v>
      </c>
      <c r="F109" s="20">
        <v>0</v>
      </c>
      <c r="G109" s="21">
        <f t="shared" si="8"/>
        <v>0</v>
      </c>
      <c r="H109" s="19">
        <v>0</v>
      </c>
      <c r="I109" s="20">
        <v>0</v>
      </c>
      <c r="J109" s="21">
        <f t="shared" si="9"/>
        <v>0</v>
      </c>
      <c r="K109" s="19">
        <v>0</v>
      </c>
      <c r="L109" s="20">
        <v>0</v>
      </c>
      <c r="M109" s="21">
        <f t="shared" si="10"/>
        <v>0</v>
      </c>
      <c r="N109" s="19">
        <v>0</v>
      </c>
      <c r="O109" s="20">
        <v>0</v>
      </c>
      <c r="P109" s="21">
        <f t="shared" si="15"/>
        <v>0</v>
      </c>
      <c r="Q109" s="19">
        <v>291.08</v>
      </c>
      <c r="R109" s="20">
        <v>68.28</v>
      </c>
      <c r="S109" s="21">
        <f t="shared" si="11"/>
        <v>359.36</v>
      </c>
      <c r="T109" s="19">
        <v>11937.24</v>
      </c>
      <c r="U109" s="20">
        <v>2115.8000000000002</v>
      </c>
      <c r="V109" s="21">
        <f t="shared" si="12"/>
        <v>14053.04</v>
      </c>
      <c r="W109" s="47">
        <f t="shared" si="14"/>
        <v>12228.32</v>
      </c>
      <c r="X109" s="20">
        <f t="shared" si="14"/>
        <v>2184.0800000000004</v>
      </c>
      <c r="Y109" s="21">
        <f t="shared" si="13"/>
        <v>14412.4</v>
      </c>
    </row>
    <row r="110" spans="1:25" ht="13">
      <c r="A110" s="2" t="s">
        <v>276</v>
      </c>
      <c r="B110" s="2" t="s">
        <v>98</v>
      </c>
      <c r="C110" s="89" t="s">
        <v>297</v>
      </c>
      <c r="D110" s="129" t="s">
        <v>302</v>
      </c>
      <c r="E110" s="19">
        <v>3999.54</v>
      </c>
      <c r="F110" s="20">
        <v>381.32</v>
      </c>
      <c r="G110" s="21">
        <f t="shared" si="8"/>
        <v>4380.8599999999997</v>
      </c>
      <c r="H110" s="19">
        <v>14267.48</v>
      </c>
      <c r="I110" s="20">
        <v>204.12</v>
      </c>
      <c r="J110" s="21">
        <f t="shared" si="9"/>
        <v>14471.6</v>
      </c>
      <c r="K110" s="19">
        <v>6292.48</v>
      </c>
      <c r="L110" s="20">
        <v>0.08</v>
      </c>
      <c r="M110" s="21">
        <f t="shared" si="10"/>
        <v>6292.5599999999995</v>
      </c>
      <c r="N110" s="19">
        <v>6292.48</v>
      </c>
      <c r="O110" s="20">
        <v>0.08</v>
      </c>
      <c r="P110" s="21">
        <f t="shared" si="15"/>
        <v>6292.5599999999995</v>
      </c>
      <c r="Q110" s="19">
        <v>455.24</v>
      </c>
      <c r="R110" s="20">
        <v>0</v>
      </c>
      <c r="S110" s="21">
        <f t="shared" si="11"/>
        <v>455.24</v>
      </c>
      <c r="T110" s="19">
        <v>6674.66</v>
      </c>
      <c r="U110" s="20">
        <v>0</v>
      </c>
      <c r="V110" s="21">
        <f t="shared" si="12"/>
        <v>6674.66</v>
      </c>
      <c r="W110" s="47">
        <f t="shared" si="14"/>
        <v>37981.880000000005</v>
      </c>
      <c r="X110" s="20">
        <f t="shared" si="14"/>
        <v>585.60000000000014</v>
      </c>
      <c r="Y110" s="21">
        <f t="shared" si="13"/>
        <v>38567.480000000003</v>
      </c>
    </row>
    <row r="111" spans="1:25" ht="13">
      <c r="A111" s="2" t="s">
        <v>277</v>
      </c>
      <c r="B111" s="2" t="s">
        <v>99</v>
      </c>
      <c r="C111" s="89" t="s">
        <v>297</v>
      </c>
      <c r="D111" s="129" t="s">
        <v>302</v>
      </c>
      <c r="E111" s="19">
        <v>51597.9</v>
      </c>
      <c r="F111" s="20">
        <v>3856.45</v>
      </c>
      <c r="G111" s="21">
        <f t="shared" si="8"/>
        <v>55454.35</v>
      </c>
      <c r="H111" s="19">
        <v>48854.95</v>
      </c>
      <c r="I111" s="20">
        <v>1931.6</v>
      </c>
      <c r="J111" s="21">
        <f t="shared" si="9"/>
        <v>50786.549999999996</v>
      </c>
      <c r="K111" s="19">
        <v>31697.200000000001</v>
      </c>
      <c r="L111" s="20">
        <v>1982.8</v>
      </c>
      <c r="M111" s="21">
        <f t="shared" si="10"/>
        <v>33680</v>
      </c>
      <c r="N111" s="19">
        <v>31697.200000000001</v>
      </c>
      <c r="O111" s="20">
        <v>1982.8</v>
      </c>
      <c r="P111" s="21">
        <f t="shared" si="15"/>
        <v>33680</v>
      </c>
      <c r="Q111" s="19">
        <v>31404.55</v>
      </c>
      <c r="R111" s="20">
        <v>2990.95</v>
      </c>
      <c r="S111" s="21">
        <f t="shared" si="11"/>
        <v>34395.5</v>
      </c>
      <c r="T111" s="19">
        <v>34189.800000000003</v>
      </c>
      <c r="U111" s="20">
        <v>9194.9</v>
      </c>
      <c r="V111" s="21">
        <f t="shared" si="12"/>
        <v>43384.700000000004</v>
      </c>
      <c r="W111" s="47">
        <f t="shared" si="14"/>
        <v>229441.60000000003</v>
      </c>
      <c r="X111" s="20">
        <f t="shared" si="14"/>
        <v>21939.5</v>
      </c>
      <c r="Y111" s="21">
        <f t="shared" si="13"/>
        <v>251381.10000000003</v>
      </c>
    </row>
    <row r="112" spans="1:25" ht="13">
      <c r="A112" s="2" t="s">
        <v>277</v>
      </c>
      <c r="B112" s="2" t="s">
        <v>100</v>
      </c>
      <c r="C112" s="89" t="s">
        <v>297</v>
      </c>
      <c r="D112" s="129" t="s">
        <v>302</v>
      </c>
      <c r="E112" s="19">
        <v>0</v>
      </c>
      <c r="F112" s="20">
        <v>0</v>
      </c>
      <c r="G112" s="21">
        <f t="shared" si="8"/>
        <v>0</v>
      </c>
      <c r="H112" s="19">
        <v>0</v>
      </c>
      <c r="I112" s="20">
        <v>0</v>
      </c>
      <c r="J112" s="21">
        <f t="shared" si="9"/>
        <v>0</v>
      </c>
      <c r="K112" s="19">
        <v>29625.7</v>
      </c>
      <c r="L112" s="20">
        <v>2488.5</v>
      </c>
      <c r="M112" s="21">
        <f t="shared" si="10"/>
        <v>32114.2</v>
      </c>
      <c r="N112" s="19">
        <v>29625.7</v>
      </c>
      <c r="O112" s="20">
        <v>2488.5</v>
      </c>
      <c r="P112" s="21">
        <f t="shared" si="15"/>
        <v>32114.2</v>
      </c>
      <c r="Q112" s="19">
        <v>9137.9</v>
      </c>
      <c r="R112" s="20">
        <v>4318.05</v>
      </c>
      <c r="S112" s="21">
        <f t="shared" si="11"/>
        <v>13455.95</v>
      </c>
      <c r="T112" s="19">
        <v>18500.8</v>
      </c>
      <c r="U112" s="20">
        <v>2671.85</v>
      </c>
      <c r="V112" s="21">
        <f t="shared" si="12"/>
        <v>21172.649999999998</v>
      </c>
      <c r="W112" s="47">
        <f t="shared" si="14"/>
        <v>86890.1</v>
      </c>
      <c r="X112" s="20">
        <f t="shared" si="14"/>
        <v>11966.9</v>
      </c>
      <c r="Y112" s="21">
        <f t="shared" si="13"/>
        <v>98857</v>
      </c>
    </row>
    <row r="113" spans="1:25" ht="13">
      <c r="A113" s="2" t="s">
        <v>277</v>
      </c>
      <c r="B113" s="2" t="s">
        <v>101</v>
      </c>
      <c r="C113" s="89" t="s">
        <v>297</v>
      </c>
      <c r="D113" s="129" t="s">
        <v>303</v>
      </c>
      <c r="E113" s="19">
        <v>34532.65</v>
      </c>
      <c r="F113" s="20">
        <v>4129.45</v>
      </c>
      <c r="G113" s="21">
        <f t="shared" si="8"/>
        <v>38662.1</v>
      </c>
      <c r="H113" s="19">
        <v>29718.9</v>
      </c>
      <c r="I113" s="20">
        <v>3440.3</v>
      </c>
      <c r="J113" s="21">
        <f t="shared" si="9"/>
        <v>33159.200000000004</v>
      </c>
      <c r="K113" s="19">
        <v>33390.25</v>
      </c>
      <c r="L113" s="20">
        <v>2479.9499999999998</v>
      </c>
      <c r="M113" s="21">
        <f t="shared" si="10"/>
        <v>35870.199999999997</v>
      </c>
      <c r="N113" s="19">
        <v>33390.25</v>
      </c>
      <c r="O113" s="20">
        <v>2479.9499999999998</v>
      </c>
      <c r="P113" s="21">
        <f t="shared" si="15"/>
        <v>35870.199999999997</v>
      </c>
      <c r="Q113" s="19">
        <v>31338.1</v>
      </c>
      <c r="R113" s="20">
        <v>2008.25</v>
      </c>
      <c r="S113" s="21">
        <f t="shared" si="11"/>
        <v>33346.35</v>
      </c>
      <c r="T113" s="19">
        <v>16340.75</v>
      </c>
      <c r="U113" s="20">
        <v>8188.7</v>
      </c>
      <c r="V113" s="21">
        <f t="shared" si="12"/>
        <v>24529.45</v>
      </c>
      <c r="W113" s="47">
        <f t="shared" si="14"/>
        <v>178710.9</v>
      </c>
      <c r="X113" s="20">
        <f t="shared" si="14"/>
        <v>22726.600000000002</v>
      </c>
      <c r="Y113" s="21">
        <f t="shared" si="13"/>
        <v>201437.5</v>
      </c>
    </row>
    <row r="114" spans="1:25" ht="13">
      <c r="A114" s="2" t="s">
        <v>277</v>
      </c>
      <c r="B114" s="2" t="s">
        <v>102</v>
      </c>
      <c r="C114" s="89" t="s">
        <v>297</v>
      </c>
      <c r="D114" s="129" t="s">
        <v>303</v>
      </c>
      <c r="E114" s="19">
        <v>3.65</v>
      </c>
      <c r="F114" s="20">
        <v>0</v>
      </c>
      <c r="G114" s="21">
        <f t="shared" si="8"/>
        <v>3.65</v>
      </c>
      <c r="H114" s="19">
        <v>12852.25</v>
      </c>
      <c r="I114" s="20">
        <v>1053.7</v>
      </c>
      <c r="J114" s="21">
        <f t="shared" si="9"/>
        <v>13905.95</v>
      </c>
      <c r="K114" s="19">
        <v>27698.5</v>
      </c>
      <c r="L114" s="20">
        <v>2009</v>
      </c>
      <c r="M114" s="21">
        <f t="shared" si="10"/>
        <v>29707.5</v>
      </c>
      <c r="N114" s="19">
        <v>27698.5</v>
      </c>
      <c r="O114" s="20">
        <v>2009</v>
      </c>
      <c r="P114" s="21">
        <f t="shared" si="15"/>
        <v>29707.5</v>
      </c>
      <c r="Q114" s="19">
        <v>26290.85</v>
      </c>
      <c r="R114" s="20">
        <v>3485.2</v>
      </c>
      <c r="S114" s="21">
        <f t="shared" si="11"/>
        <v>29776.05</v>
      </c>
      <c r="T114" s="19">
        <v>7662</v>
      </c>
      <c r="U114" s="20">
        <v>6133.3</v>
      </c>
      <c r="V114" s="21">
        <f t="shared" si="12"/>
        <v>13795.3</v>
      </c>
      <c r="W114" s="47">
        <f t="shared" si="14"/>
        <v>102205.75</v>
      </c>
      <c r="X114" s="20">
        <f t="shared" si="14"/>
        <v>14690.2</v>
      </c>
      <c r="Y114" s="21">
        <f t="shared" si="13"/>
        <v>116895.95</v>
      </c>
    </row>
    <row r="115" spans="1:25" ht="13">
      <c r="A115" s="2" t="s">
        <v>277</v>
      </c>
      <c r="B115" s="2" t="s">
        <v>103</v>
      </c>
      <c r="C115" s="89" t="s">
        <v>297</v>
      </c>
      <c r="D115" s="129" t="s">
        <v>303</v>
      </c>
      <c r="E115" s="19">
        <v>31754.65</v>
      </c>
      <c r="F115" s="20">
        <v>3971.65</v>
      </c>
      <c r="G115" s="21">
        <f t="shared" si="8"/>
        <v>35726.300000000003</v>
      </c>
      <c r="H115" s="19">
        <v>34454.65</v>
      </c>
      <c r="I115" s="20">
        <v>3515.6</v>
      </c>
      <c r="J115" s="21">
        <f t="shared" si="9"/>
        <v>37970.25</v>
      </c>
      <c r="K115" s="19">
        <v>42052.800000000003</v>
      </c>
      <c r="L115" s="20">
        <v>1877</v>
      </c>
      <c r="M115" s="21">
        <f t="shared" si="10"/>
        <v>43929.8</v>
      </c>
      <c r="N115" s="19">
        <v>42052.800000000003</v>
      </c>
      <c r="O115" s="20">
        <v>1877</v>
      </c>
      <c r="P115" s="21">
        <f t="shared" si="15"/>
        <v>43929.8</v>
      </c>
      <c r="Q115" s="19">
        <v>29234.1</v>
      </c>
      <c r="R115" s="20">
        <v>3323.7</v>
      </c>
      <c r="S115" s="21">
        <f t="shared" si="11"/>
        <v>32557.8</v>
      </c>
      <c r="T115" s="19">
        <v>17439</v>
      </c>
      <c r="U115" s="20">
        <v>8554.65</v>
      </c>
      <c r="V115" s="21">
        <f t="shared" si="12"/>
        <v>25993.65</v>
      </c>
      <c r="W115" s="47">
        <f t="shared" si="14"/>
        <v>196988.00000000003</v>
      </c>
      <c r="X115" s="20">
        <f t="shared" si="14"/>
        <v>23119.599999999999</v>
      </c>
      <c r="Y115" s="21">
        <f t="shared" si="13"/>
        <v>220107.60000000003</v>
      </c>
    </row>
    <row r="116" spans="1:25" ht="13">
      <c r="A116" s="2" t="s">
        <v>277</v>
      </c>
      <c r="B116" s="2" t="s">
        <v>104</v>
      </c>
      <c r="C116" s="89" t="s">
        <v>297</v>
      </c>
      <c r="D116" s="129" t="s">
        <v>303</v>
      </c>
      <c r="E116" s="19">
        <v>93066.85</v>
      </c>
      <c r="F116" s="20">
        <v>0</v>
      </c>
      <c r="G116" s="21">
        <f t="shared" si="8"/>
        <v>93066.85</v>
      </c>
      <c r="H116" s="19">
        <v>88824.8</v>
      </c>
      <c r="I116" s="20">
        <v>0</v>
      </c>
      <c r="J116" s="21">
        <f t="shared" si="9"/>
        <v>88824.8</v>
      </c>
      <c r="K116" s="19">
        <v>82574.600000000006</v>
      </c>
      <c r="L116" s="20">
        <v>370.05</v>
      </c>
      <c r="M116" s="21">
        <f t="shared" si="10"/>
        <v>82944.650000000009</v>
      </c>
      <c r="N116" s="19">
        <v>82574.600000000006</v>
      </c>
      <c r="O116" s="20">
        <v>370.05</v>
      </c>
      <c r="P116" s="21">
        <f t="shared" si="15"/>
        <v>82944.650000000009</v>
      </c>
      <c r="Q116" s="19">
        <v>72491.399999999994</v>
      </c>
      <c r="R116" s="20">
        <v>544.1</v>
      </c>
      <c r="S116" s="21">
        <f t="shared" si="11"/>
        <v>73035.5</v>
      </c>
      <c r="T116" s="19">
        <v>80343.45</v>
      </c>
      <c r="U116" s="20">
        <v>633.54999999999995</v>
      </c>
      <c r="V116" s="21">
        <f t="shared" si="12"/>
        <v>80977</v>
      </c>
      <c r="W116" s="47">
        <f t="shared" si="14"/>
        <v>499875.7</v>
      </c>
      <c r="X116" s="20">
        <f t="shared" si="14"/>
        <v>1917.75</v>
      </c>
      <c r="Y116" s="21">
        <f t="shared" si="13"/>
        <v>501793.45</v>
      </c>
    </row>
    <row r="117" spans="1:25" ht="13">
      <c r="A117" s="2" t="s">
        <v>277</v>
      </c>
      <c r="B117" s="2" t="s">
        <v>105</v>
      </c>
      <c r="C117" s="89" t="s">
        <v>297</v>
      </c>
      <c r="D117" s="129" t="s">
        <v>302</v>
      </c>
      <c r="E117" s="19">
        <v>27289.95</v>
      </c>
      <c r="F117" s="20">
        <v>2698.6</v>
      </c>
      <c r="G117" s="21">
        <f t="shared" si="8"/>
        <v>29988.55</v>
      </c>
      <c r="H117" s="19">
        <v>26335.4</v>
      </c>
      <c r="I117" s="20">
        <v>3061.9</v>
      </c>
      <c r="J117" s="21">
        <f t="shared" si="9"/>
        <v>29397.300000000003</v>
      </c>
      <c r="K117" s="19">
        <v>22793.25</v>
      </c>
      <c r="L117" s="20">
        <v>2937.5</v>
      </c>
      <c r="M117" s="21">
        <f t="shared" si="10"/>
        <v>25730.75</v>
      </c>
      <c r="N117" s="19">
        <v>22793.25</v>
      </c>
      <c r="O117" s="20">
        <v>2937.5</v>
      </c>
      <c r="P117" s="21">
        <f t="shared" si="15"/>
        <v>25730.75</v>
      </c>
      <c r="Q117" s="19">
        <v>22808.95</v>
      </c>
      <c r="R117" s="20">
        <v>4616.1499999999996</v>
      </c>
      <c r="S117" s="21">
        <f t="shared" si="11"/>
        <v>27425.1</v>
      </c>
      <c r="T117" s="19">
        <v>23096.35</v>
      </c>
      <c r="U117" s="20">
        <v>3641.55</v>
      </c>
      <c r="V117" s="21">
        <f t="shared" si="12"/>
        <v>26737.899999999998</v>
      </c>
      <c r="W117" s="47">
        <f t="shared" si="14"/>
        <v>145117.15</v>
      </c>
      <c r="X117" s="20">
        <f t="shared" si="14"/>
        <v>19893.2</v>
      </c>
      <c r="Y117" s="21">
        <f t="shared" si="13"/>
        <v>165010.35</v>
      </c>
    </row>
    <row r="118" spans="1:25" ht="13">
      <c r="A118" s="2" t="s">
        <v>277</v>
      </c>
      <c r="B118" s="2" t="s">
        <v>106</v>
      </c>
      <c r="C118" s="89" t="s">
        <v>297</v>
      </c>
      <c r="D118" s="129" t="s">
        <v>302</v>
      </c>
      <c r="E118" s="19">
        <v>23892.9</v>
      </c>
      <c r="F118" s="20">
        <v>4601.8</v>
      </c>
      <c r="G118" s="21">
        <f t="shared" si="8"/>
        <v>28494.7</v>
      </c>
      <c r="H118" s="19">
        <v>32019.65</v>
      </c>
      <c r="I118" s="20">
        <v>2281.6999999999998</v>
      </c>
      <c r="J118" s="21">
        <f t="shared" si="9"/>
        <v>34301.35</v>
      </c>
      <c r="K118" s="19">
        <v>28341.15</v>
      </c>
      <c r="L118" s="20">
        <v>3081.25</v>
      </c>
      <c r="M118" s="21">
        <f t="shared" si="10"/>
        <v>31422.400000000001</v>
      </c>
      <c r="N118" s="19">
        <v>28341.15</v>
      </c>
      <c r="O118" s="20">
        <v>3081.25</v>
      </c>
      <c r="P118" s="21">
        <f t="shared" si="15"/>
        <v>31422.400000000001</v>
      </c>
      <c r="Q118" s="19">
        <v>28850</v>
      </c>
      <c r="R118" s="20">
        <v>5373.2</v>
      </c>
      <c r="S118" s="21">
        <f t="shared" si="11"/>
        <v>34223.199999999997</v>
      </c>
      <c r="T118" s="19">
        <v>38248.550000000003</v>
      </c>
      <c r="U118" s="20">
        <v>5290.55</v>
      </c>
      <c r="V118" s="21">
        <f t="shared" si="12"/>
        <v>43539.100000000006</v>
      </c>
      <c r="W118" s="47">
        <f t="shared" si="14"/>
        <v>179693.40000000002</v>
      </c>
      <c r="X118" s="20">
        <f t="shared" si="14"/>
        <v>23709.75</v>
      </c>
      <c r="Y118" s="21">
        <f t="shared" si="13"/>
        <v>203403.15000000002</v>
      </c>
    </row>
    <row r="119" spans="1:25" ht="13">
      <c r="A119" s="2" t="s">
        <v>277</v>
      </c>
      <c r="B119" s="2" t="s">
        <v>107</v>
      </c>
      <c r="C119" s="89" t="s">
        <v>297</v>
      </c>
      <c r="D119" s="129" t="s">
        <v>303</v>
      </c>
      <c r="E119" s="19">
        <v>35800.400000000001</v>
      </c>
      <c r="F119" s="20">
        <v>521.5</v>
      </c>
      <c r="G119" s="21">
        <f t="shared" si="8"/>
        <v>36321.9</v>
      </c>
      <c r="H119" s="19">
        <v>74133.8</v>
      </c>
      <c r="I119" s="20">
        <v>124.85</v>
      </c>
      <c r="J119" s="21">
        <f t="shared" si="9"/>
        <v>74258.650000000009</v>
      </c>
      <c r="K119" s="19">
        <v>69401</v>
      </c>
      <c r="L119" s="20">
        <v>306.55</v>
      </c>
      <c r="M119" s="21">
        <f t="shared" si="10"/>
        <v>69707.55</v>
      </c>
      <c r="N119" s="19">
        <v>69401</v>
      </c>
      <c r="O119" s="20">
        <v>306.55</v>
      </c>
      <c r="P119" s="21">
        <f t="shared" si="15"/>
        <v>69707.55</v>
      </c>
      <c r="Q119" s="19">
        <v>69348.3</v>
      </c>
      <c r="R119" s="20">
        <v>679.8</v>
      </c>
      <c r="S119" s="21">
        <f t="shared" si="11"/>
        <v>70028.100000000006</v>
      </c>
      <c r="T119" s="19">
        <v>65642.899999999994</v>
      </c>
      <c r="U119" s="20">
        <v>1292.75</v>
      </c>
      <c r="V119" s="21">
        <f t="shared" si="12"/>
        <v>66935.649999999994</v>
      </c>
      <c r="W119" s="47">
        <f t="shared" si="14"/>
        <v>383727.4</v>
      </c>
      <c r="X119" s="20">
        <f t="shared" si="14"/>
        <v>3232</v>
      </c>
      <c r="Y119" s="21">
        <f t="shared" si="13"/>
        <v>386959.4</v>
      </c>
    </row>
    <row r="120" spans="1:25" ht="13">
      <c r="A120" s="2" t="s">
        <v>277</v>
      </c>
      <c r="B120" s="2" t="s">
        <v>108</v>
      </c>
      <c r="C120" s="89" t="s">
        <v>297</v>
      </c>
      <c r="D120" s="129" t="s">
        <v>303</v>
      </c>
      <c r="E120" s="19">
        <v>55895.9</v>
      </c>
      <c r="F120" s="20">
        <v>1107</v>
      </c>
      <c r="G120" s="21">
        <f t="shared" si="8"/>
        <v>57002.9</v>
      </c>
      <c r="H120" s="19">
        <v>78173.899999999994</v>
      </c>
      <c r="I120" s="20">
        <v>15.6</v>
      </c>
      <c r="J120" s="21">
        <f t="shared" si="9"/>
        <v>78189.5</v>
      </c>
      <c r="K120" s="19">
        <v>103777.4</v>
      </c>
      <c r="L120" s="20">
        <v>494.2</v>
      </c>
      <c r="M120" s="21">
        <f t="shared" si="10"/>
        <v>104271.59999999999</v>
      </c>
      <c r="N120" s="19">
        <v>103777.4</v>
      </c>
      <c r="O120" s="20">
        <v>494.2</v>
      </c>
      <c r="P120" s="21">
        <f t="shared" si="15"/>
        <v>104271.59999999999</v>
      </c>
      <c r="Q120" s="19">
        <v>65883.350000000006</v>
      </c>
      <c r="R120" s="20">
        <v>1035.75</v>
      </c>
      <c r="S120" s="21">
        <f t="shared" si="11"/>
        <v>66919.100000000006</v>
      </c>
      <c r="T120" s="19">
        <v>19080.150000000001</v>
      </c>
      <c r="U120" s="20">
        <v>2053.6</v>
      </c>
      <c r="V120" s="21">
        <f t="shared" si="12"/>
        <v>21133.75</v>
      </c>
      <c r="W120" s="47">
        <f t="shared" si="14"/>
        <v>426588.1</v>
      </c>
      <c r="X120" s="20">
        <f t="shared" si="14"/>
        <v>5200.3500000000004</v>
      </c>
      <c r="Y120" s="21">
        <f t="shared" si="13"/>
        <v>431788.44999999995</v>
      </c>
    </row>
    <row r="121" spans="1:25" ht="13">
      <c r="A121" s="2" t="s">
        <v>277</v>
      </c>
      <c r="B121" s="2" t="s">
        <v>109</v>
      </c>
      <c r="C121" s="89" t="s">
        <v>297</v>
      </c>
      <c r="D121" s="129" t="s">
        <v>304</v>
      </c>
      <c r="E121" s="19">
        <v>62474.6</v>
      </c>
      <c r="F121" s="20">
        <v>190.65</v>
      </c>
      <c r="G121" s="21">
        <f t="shared" si="8"/>
        <v>62665.25</v>
      </c>
      <c r="H121" s="19">
        <v>74958.5</v>
      </c>
      <c r="I121" s="20">
        <v>31.55</v>
      </c>
      <c r="J121" s="21">
        <f t="shared" si="9"/>
        <v>74990.05</v>
      </c>
      <c r="K121" s="19">
        <v>76121.899999999994</v>
      </c>
      <c r="L121" s="20">
        <v>35.15</v>
      </c>
      <c r="M121" s="21">
        <f t="shared" si="10"/>
        <v>76157.049999999988</v>
      </c>
      <c r="N121" s="19">
        <v>76121.899999999994</v>
      </c>
      <c r="O121" s="20">
        <v>35.15</v>
      </c>
      <c r="P121" s="21">
        <f t="shared" si="15"/>
        <v>76157.049999999988</v>
      </c>
      <c r="Q121" s="19">
        <v>47765.85</v>
      </c>
      <c r="R121" s="20">
        <v>90.85</v>
      </c>
      <c r="S121" s="21">
        <f t="shared" si="11"/>
        <v>47856.7</v>
      </c>
      <c r="T121" s="19">
        <v>0</v>
      </c>
      <c r="U121" s="20">
        <v>0</v>
      </c>
      <c r="V121" s="21">
        <f t="shared" si="12"/>
        <v>0</v>
      </c>
      <c r="W121" s="47">
        <f t="shared" si="14"/>
        <v>337442.75</v>
      </c>
      <c r="X121" s="20">
        <f t="shared" si="14"/>
        <v>383.35</v>
      </c>
      <c r="Y121" s="21">
        <f t="shared" si="13"/>
        <v>337826.1</v>
      </c>
    </row>
    <row r="122" spans="1:25" ht="13">
      <c r="A122" s="2" t="s">
        <v>277</v>
      </c>
      <c r="B122" s="2" t="s">
        <v>110</v>
      </c>
      <c r="C122" s="89" t="s">
        <v>297</v>
      </c>
      <c r="D122" s="129" t="s">
        <v>304</v>
      </c>
      <c r="E122" s="19">
        <v>55124.65</v>
      </c>
      <c r="F122" s="20">
        <v>574.4</v>
      </c>
      <c r="G122" s="21">
        <f t="shared" si="8"/>
        <v>55699.05</v>
      </c>
      <c r="H122" s="19">
        <v>59419.75</v>
      </c>
      <c r="I122" s="20">
        <v>126.2</v>
      </c>
      <c r="J122" s="21">
        <f t="shared" si="9"/>
        <v>59545.95</v>
      </c>
      <c r="K122" s="19">
        <v>62545.8</v>
      </c>
      <c r="L122" s="20">
        <v>381.75</v>
      </c>
      <c r="M122" s="21">
        <f t="shared" si="10"/>
        <v>62927.55</v>
      </c>
      <c r="N122" s="19">
        <v>62545.8</v>
      </c>
      <c r="O122" s="20">
        <v>381.75</v>
      </c>
      <c r="P122" s="21">
        <f t="shared" si="15"/>
        <v>62927.55</v>
      </c>
      <c r="Q122" s="19">
        <v>75162.05</v>
      </c>
      <c r="R122" s="20">
        <v>223</v>
      </c>
      <c r="S122" s="21">
        <f t="shared" si="11"/>
        <v>75385.05</v>
      </c>
      <c r="T122" s="19">
        <v>70631.25</v>
      </c>
      <c r="U122" s="20">
        <v>683.95</v>
      </c>
      <c r="V122" s="21">
        <f t="shared" si="12"/>
        <v>71315.199999999997</v>
      </c>
      <c r="W122" s="47">
        <f t="shared" si="14"/>
        <v>385429.3</v>
      </c>
      <c r="X122" s="20">
        <f t="shared" si="14"/>
        <v>2371.0500000000002</v>
      </c>
      <c r="Y122" s="21">
        <f t="shared" si="13"/>
        <v>387800.35</v>
      </c>
    </row>
    <row r="123" spans="1:25" ht="13">
      <c r="A123" s="2" t="s">
        <v>277</v>
      </c>
      <c r="B123" s="2" t="s">
        <v>111</v>
      </c>
      <c r="C123" s="89" t="s">
        <v>297</v>
      </c>
      <c r="D123" s="129" t="s">
        <v>298</v>
      </c>
      <c r="E123" s="19">
        <v>26422.45</v>
      </c>
      <c r="F123" s="20">
        <v>1576.75</v>
      </c>
      <c r="G123" s="21">
        <f t="shared" si="8"/>
        <v>27999.200000000001</v>
      </c>
      <c r="H123" s="19">
        <v>39023.199999999997</v>
      </c>
      <c r="I123" s="20">
        <v>3934.7</v>
      </c>
      <c r="J123" s="21">
        <f t="shared" si="9"/>
        <v>42957.899999999994</v>
      </c>
      <c r="K123" s="19">
        <v>37742.1</v>
      </c>
      <c r="L123" s="20">
        <v>2581.6999999999998</v>
      </c>
      <c r="M123" s="21">
        <f t="shared" si="10"/>
        <v>40323.799999999996</v>
      </c>
      <c r="N123" s="19">
        <v>37742.1</v>
      </c>
      <c r="O123" s="20">
        <v>2581.6999999999998</v>
      </c>
      <c r="P123" s="21">
        <f t="shared" si="15"/>
        <v>40323.799999999996</v>
      </c>
      <c r="Q123" s="19">
        <v>34885.300000000003</v>
      </c>
      <c r="R123" s="20">
        <v>4995.45</v>
      </c>
      <c r="S123" s="21">
        <f t="shared" si="11"/>
        <v>39880.75</v>
      </c>
      <c r="T123" s="19">
        <v>36594.75</v>
      </c>
      <c r="U123" s="20">
        <v>4673.6499999999996</v>
      </c>
      <c r="V123" s="21">
        <f t="shared" si="12"/>
        <v>41268.400000000001</v>
      </c>
      <c r="W123" s="47">
        <f t="shared" si="14"/>
        <v>212409.90000000002</v>
      </c>
      <c r="X123" s="20">
        <f t="shared" si="14"/>
        <v>20343.949999999997</v>
      </c>
      <c r="Y123" s="21">
        <f t="shared" si="13"/>
        <v>232753.85000000003</v>
      </c>
    </row>
    <row r="124" spans="1:25" ht="13">
      <c r="A124" s="2" t="s">
        <v>277</v>
      </c>
      <c r="B124" s="2" t="s">
        <v>112</v>
      </c>
      <c r="C124" s="89" t="s">
        <v>297</v>
      </c>
      <c r="D124" s="129" t="s">
        <v>298</v>
      </c>
      <c r="E124" s="19">
        <v>47357.75</v>
      </c>
      <c r="F124" s="20">
        <v>3132.05</v>
      </c>
      <c r="G124" s="21">
        <f t="shared" si="8"/>
        <v>50489.8</v>
      </c>
      <c r="H124" s="19">
        <v>41118.25</v>
      </c>
      <c r="I124" s="20">
        <v>4179.75</v>
      </c>
      <c r="J124" s="21">
        <f t="shared" si="9"/>
        <v>45298</v>
      </c>
      <c r="K124" s="19">
        <v>35908.25</v>
      </c>
      <c r="L124" s="20">
        <v>3296.05</v>
      </c>
      <c r="M124" s="21">
        <f t="shared" si="10"/>
        <v>39204.300000000003</v>
      </c>
      <c r="N124" s="19">
        <v>35908.25</v>
      </c>
      <c r="O124" s="20">
        <v>3296.05</v>
      </c>
      <c r="P124" s="21">
        <f t="shared" si="15"/>
        <v>39204.300000000003</v>
      </c>
      <c r="Q124" s="19">
        <v>34083.199999999997</v>
      </c>
      <c r="R124" s="20">
        <v>5055.75</v>
      </c>
      <c r="S124" s="21">
        <f t="shared" si="11"/>
        <v>39138.949999999997</v>
      </c>
      <c r="T124" s="19">
        <v>36820.25</v>
      </c>
      <c r="U124" s="20">
        <v>5166.75</v>
      </c>
      <c r="V124" s="21">
        <f t="shared" si="12"/>
        <v>41987</v>
      </c>
      <c r="W124" s="47">
        <f t="shared" si="14"/>
        <v>231195.95</v>
      </c>
      <c r="X124" s="20">
        <f t="shared" si="14"/>
        <v>24126.400000000001</v>
      </c>
      <c r="Y124" s="21">
        <f t="shared" si="13"/>
        <v>255322.35</v>
      </c>
    </row>
    <row r="125" spans="1:25" ht="13">
      <c r="A125" s="2" t="s">
        <v>277</v>
      </c>
      <c r="B125" s="2" t="s">
        <v>113</v>
      </c>
      <c r="C125" s="89" t="s">
        <v>297</v>
      </c>
      <c r="D125" s="129" t="s">
        <v>304</v>
      </c>
      <c r="E125" s="19">
        <v>40500.25</v>
      </c>
      <c r="F125" s="20">
        <v>1994.4</v>
      </c>
      <c r="G125" s="21">
        <f t="shared" si="8"/>
        <v>42494.65</v>
      </c>
      <c r="H125" s="19">
        <v>54564.6</v>
      </c>
      <c r="I125" s="20">
        <v>5074.75</v>
      </c>
      <c r="J125" s="21">
        <f t="shared" si="9"/>
        <v>59639.35</v>
      </c>
      <c r="K125" s="19">
        <v>35939.300000000003</v>
      </c>
      <c r="L125" s="20">
        <v>11765.7</v>
      </c>
      <c r="M125" s="21">
        <f t="shared" si="10"/>
        <v>47705</v>
      </c>
      <c r="N125" s="19">
        <v>35939.300000000003</v>
      </c>
      <c r="O125" s="20">
        <v>11765.7</v>
      </c>
      <c r="P125" s="21">
        <f t="shared" si="15"/>
        <v>47705</v>
      </c>
      <c r="Q125" s="19">
        <v>112532.05</v>
      </c>
      <c r="R125" s="20">
        <v>125.25</v>
      </c>
      <c r="S125" s="21">
        <f t="shared" si="11"/>
        <v>112657.3</v>
      </c>
      <c r="T125" s="19">
        <v>81904.05</v>
      </c>
      <c r="U125" s="20">
        <v>29.7</v>
      </c>
      <c r="V125" s="21">
        <f t="shared" si="12"/>
        <v>81933.75</v>
      </c>
      <c r="W125" s="47">
        <f t="shared" si="14"/>
        <v>361379.55</v>
      </c>
      <c r="X125" s="20">
        <f t="shared" si="14"/>
        <v>30755.5</v>
      </c>
      <c r="Y125" s="21">
        <f t="shared" si="13"/>
        <v>392135.05</v>
      </c>
    </row>
    <row r="126" spans="1:25" ht="13">
      <c r="A126" s="2" t="s">
        <v>277</v>
      </c>
      <c r="B126" s="2" t="s">
        <v>114</v>
      </c>
      <c r="C126" s="89" t="s">
        <v>297</v>
      </c>
      <c r="D126" s="129" t="s">
        <v>304</v>
      </c>
      <c r="E126" s="19">
        <v>41804.15</v>
      </c>
      <c r="F126" s="20">
        <v>1750.8</v>
      </c>
      <c r="G126" s="21">
        <f t="shared" si="8"/>
        <v>43554.950000000004</v>
      </c>
      <c r="H126" s="19">
        <v>23122.6</v>
      </c>
      <c r="I126" s="20">
        <v>538.54999999999995</v>
      </c>
      <c r="J126" s="21">
        <f t="shared" si="9"/>
        <v>23661.149999999998</v>
      </c>
      <c r="K126" s="19">
        <v>0</v>
      </c>
      <c r="L126" s="20">
        <v>0</v>
      </c>
      <c r="M126" s="21">
        <f t="shared" si="10"/>
        <v>0</v>
      </c>
      <c r="N126" s="19">
        <v>0</v>
      </c>
      <c r="O126" s="20">
        <v>0</v>
      </c>
      <c r="P126" s="21">
        <f t="shared" si="15"/>
        <v>0</v>
      </c>
      <c r="Q126" s="19">
        <v>63917.05</v>
      </c>
      <c r="R126" s="20">
        <v>82.65</v>
      </c>
      <c r="S126" s="21">
        <f t="shared" si="11"/>
        <v>63999.700000000004</v>
      </c>
      <c r="T126" s="19">
        <v>76035.199999999997</v>
      </c>
      <c r="U126" s="20">
        <v>393.8</v>
      </c>
      <c r="V126" s="21">
        <f t="shared" si="12"/>
        <v>76429</v>
      </c>
      <c r="W126" s="47">
        <f t="shared" si="14"/>
        <v>204879</v>
      </c>
      <c r="X126" s="20">
        <f t="shared" si="14"/>
        <v>2765.8</v>
      </c>
      <c r="Y126" s="21">
        <f t="shared" si="13"/>
        <v>207644.79999999999</v>
      </c>
    </row>
    <row r="127" spans="1:25" ht="13">
      <c r="A127" s="2" t="s">
        <v>278</v>
      </c>
      <c r="B127" s="2" t="s">
        <v>115</v>
      </c>
      <c r="C127" s="89" t="s">
        <v>297</v>
      </c>
      <c r="D127" s="129" t="s">
        <v>303</v>
      </c>
      <c r="E127" s="19">
        <v>1544.55</v>
      </c>
      <c r="F127" s="20">
        <v>386.85</v>
      </c>
      <c r="G127" s="21">
        <f t="shared" si="8"/>
        <v>1931.4</v>
      </c>
      <c r="H127" s="19">
        <v>1060.5999999999999</v>
      </c>
      <c r="I127" s="20">
        <v>185.5</v>
      </c>
      <c r="J127" s="21">
        <f t="shared" si="9"/>
        <v>1246.0999999999999</v>
      </c>
      <c r="K127" s="19">
        <v>14752.5</v>
      </c>
      <c r="L127" s="20">
        <v>861.25</v>
      </c>
      <c r="M127" s="21">
        <f t="shared" si="10"/>
        <v>15613.75</v>
      </c>
      <c r="N127" s="19">
        <v>14752.5</v>
      </c>
      <c r="O127" s="20">
        <v>861.25</v>
      </c>
      <c r="P127" s="21">
        <f t="shared" si="15"/>
        <v>15613.75</v>
      </c>
      <c r="Q127" s="19">
        <v>12825.15</v>
      </c>
      <c r="R127" s="20">
        <v>1393.65</v>
      </c>
      <c r="S127" s="21">
        <f t="shared" si="11"/>
        <v>14218.8</v>
      </c>
      <c r="T127" s="19">
        <v>14463.85</v>
      </c>
      <c r="U127" s="20">
        <v>1036.5</v>
      </c>
      <c r="V127" s="21">
        <f t="shared" si="12"/>
        <v>15500.35</v>
      </c>
      <c r="W127" s="47">
        <f t="shared" si="14"/>
        <v>59399.15</v>
      </c>
      <c r="X127" s="20">
        <f t="shared" si="14"/>
        <v>4725</v>
      </c>
      <c r="Y127" s="21">
        <f t="shared" si="13"/>
        <v>64124.15</v>
      </c>
    </row>
    <row r="128" spans="1:25" ht="13">
      <c r="A128" s="2" t="s">
        <v>278</v>
      </c>
      <c r="B128" s="2" t="s">
        <v>116</v>
      </c>
      <c r="C128" s="89" t="s">
        <v>297</v>
      </c>
      <c r="D128" s="129" t="s">
        <v>303</v>
      </c>
      <c r="E128" s="19">
        <v>62.1</v>
      </c>
      <c r="F128" s="20">
        <v>0</v>
      </c>
      <c r="G128" s="21">
        <f t="shared" si="8"/>
        <v>62.1</v>
      </c>
      <c r="H128" s="19">
        <v>10841.1</v>
      </c>
      <c r="I128" s="20">
        <v>465.35</v>
      </c>
      <c r="J128" s="21">
        <f t="shared" si="9"/>
        <v>11306.45</v>
      </c>
      <c r="K128" s="19">
        <v>15258.85</v>
      </c>
      <c r="L128" s="20">
        <v>294.39999999999998</v>
      </c>
      <c r="M128" s="21">
        <f t="shared" si="10"/>
        <v>15553.25</v>
      </c>
      <c r="N128" s="19">
        <v>15258.85</v>
      </c>
      <c r="O128" s="20">
        <v>294.39999999999998</v>
      </c>
      <c r="P128" s="21">
        <f t="shared" si="15"/>
        <v>15553.25</v>
      </c>
      <c r="Q128" s="19">
        <v>12165.95</v>
      </c>
      <c r="R128" s="20">
        <v>991.85</v>
      </c>
      <c r="S128" s="21">
        <f t="shared" si="11"/>
        <v>13157.800000000001</v>
      </c>
      <c r="T128" s="19">
        <v>14552.6</v>
      </c>
      <c r="U128" s="20">
        <v>678.4</v>
      </c>
      <c r="V128" s="21">
        <f t="shared" si="12"/>
        <v>15231</v>
      </c>
      <c r="W128" s="47">
        <f t="shared" si="14"/>
        <v>68139.450000000012</v>
      </c>
      <c r="X128" s="20">
        <f t="shared" si="14"/>
        <v>2724.4</v>
      </c>
      <c r="Y128" s="21">
        <f t="shared" si="13"/>
        <v>70863.850000000006</v>
      </c>
    </row>
    <row r="129" spans="1:25" ht="13">
      <c r="A129" s="2" t="s">
        <v>278</v>
      </c>
      <c r="B129" s="2" t="s">
        <v>117</v>
      </c>
      <c r="C129" s="89" t="s">
        <v>297</v>
      </c>
      <c r="D129" s="129" t="s">
        <v>303</v>
      </c>
      <c r="E129" s="19">
        <v>3077.7</v>
      </c>
      <c r="F129" s="20">
        <v>3770.1</v>
      </c>
      <c r="G129" s="21">
        <f t="shared" si="8"/>
        <v>6847.7999999999993</v>
      </c>
      <c r="H129" s="19">
        <v>5793.75</v>
      </c>
      <c r="I129" s="20">
        <v>1056.75</v>
      </c>
      <c r="J129" s="21">
        <f t="shared" si="9"/>
        <v>6850.5</v>
      </c>
      <c r="K129" s="19">
        <v>6621.05</v>
      </c>
      <c r="L129" s="20">
        <v>592.29999999999995</v>
      </c>
      <c r="M129" s="21">
        <f t="shared" si="10"/>
        <v>7213.35</v>
      </c>
      <c r="N129" s="19">
        <v>6621.05</v>
      </c>
      <c r="O129" s="20">
        <v>592.29999999999995</v>
      </c>
      <c r="P129" s="21">
        <f t="shared" si="15"/>
        <v>7213.35</v>
      </c>
      <c r="Q129" s="19">
        <v>2014.2</v>
      </c>
      <c r="R129" s="20">
        <v>479.15</v>
      </c>
      <c r="S129" s="21">
        <f t="shared" si="11"/>
        <v>2493.35</v>
      </c>
      <c r="T129" s="19">
        <v>1950.55</v>
      </c>
      <c r="U129" s="20">
        <v>158.69999999999999</v>
      </c>
      <c r="V129" s="21">
        <f t="shared" si="12"/>
        <v>2109.25</v>
      </c>
      <c r="W129" s="47">
        <f t="shared" si="14"/>
        <v>26078.3</v>
      </c>
      <c r="X129" s="20">
        <f t="shared" si="14"/>
        <v>6649.3</v>
      </c>
      <c r="Y129" s="21">
        <f t="shared" si="13"/>
        <v>32727.599999999999</v>
      </c>
    </row>
    <row r="130" spans="1:25" ht="13">
      <c r="A130" s="2" t="s">
        <v>278</v>
      </c>
      <c r="B130" s="2" t="s">
        <v>118</v>
      </c>
      <c r="C130" s="89" t="s">
        <v>297</v>
      </c>
      <c r="D130" s="129" t="s">
        <v>303</v>
      </c>
      <c r="E130" s="19">
        <v>4848.3500000000004</v>
      </c>
      <c r="F130" s="20">
        <v>2105.6</v>
      </c>
      <c r="G130" s="21">
        <f t="shared" si="8"/>
        <v>6953.9500000000007</v>
      </c>
      <c r="H130" s="19">
        <v>13191.7</v>
      </c>
      <c r="I130" s="20">
        <v>1401.45</v>
      </c>
      <c r="J130" s="21">
        <f t="shared" si="9"/>
        <v>14593.150000000001</v>
      </c>
      <c r="K130" s="19">
        <v>5497.9</v>
      </c>
      <c r="L130" s="20">
        <v>1182.45</v>
      </c>
      <c r="M130" s="21">
        <f t="shared" si="10"/>
        <v>6680.3499999999995</v>
      </c>
      <c r="N130" s="19">
        <v>5497.9</v>
      </c>
      <c r="O130" s="20">
        <v>1182.45</v>
      </c>
      <c r="P130" s="21">
        <f t="shared" si="15"/>
        <v>6680.3499999999995</v>
      </c>
      <c r="Q130" s="19">
        <v>7951.7</v>
      </c>
      <c r="R130" s="20">
        <v>2047.7</v>
      </c>
      <c r="S130" s="21">
        <f t="shared" si="11"/>
        <v>9999.4</v>
      </c>
      <c r="T130" s="19">
        <v>11719.95</v>
      </c>
      <c r="U130" s="20">
        <v>561.29999999999995</v>
      </c>
      <c r="V130" s="21">
        <f t="shared" si="12"/>
        <v>12281.25</v>
      </c>
      <c r="W130" s="47">
        <f t="shared" si="14"/>
        <v>48707.5</v>
      </c>
      <c r="X130" s="20">
        <f t="shared" si="14"/>
        <v>8480.9499999999989</v>
      </c>
      <c r="Y130" s="21">
        <f t="shared" si="13"/>
        <v>57188.45</v>
      </c>
    </row>
    <row r="131" spans="1:25" ht="13">
      <c r="A131" s="2" t="s">
        <v>278</v>
      </c>
      <c r="B131" s="2" t="s">
        <v>119</v>
      </c>
      <c r="C131" s="89" t="s">
        <v>297</v>
      </c>
      <c r="D131" s="129" t="s">
        <v>303</v>
      </c>
      <c r="E131" s="19">
        <v>2979.3</v>
      </c>
      <c r="F131" s="20">
        <v>1753.3</v>
      </c>
      <c r="G131" s="21">
        <f t="shared" si="8"/>
        <v>4732.6000000000004</v>
      </c>
      <c r="H131" s="19">
        <v>4637.2</v>
      </c>
      <c r="I131" s="20">
        <v>1368</v>
      </c>
      <c r="J131" s="21">
        <f t="shared" si="9"/>
        <v>6005.2</v>
      </c>
      <c r="K131" s="19">
        <v>13388.45</v>
      </c>
      <c r="L131" s="20">
        <v>493.55</v>
      </c>
      <c r="M131" s="21">
        <f t="shared" si="10"/>
        <v>13882</v>
      </c>
      <c r="N131" s="19">
        <v>13388.45</v>
      </c>
      <c r="O131" s="20">
        <v>493.55</v>
      </c>
      <c r="P131" s="21">
        <f t="shared" si="15"/>
        <v>13882</v>
      </c>
      <c r="Q131" s="19">
        <v>5200.3</v>
      </c>
      <c r="R131" s="20">
        <v>973.85</v>
      </c>
      <c r="S131" s="21">
        <f t="shared" si="11"/>
        <v>6174.1500000000005</v>
      </c>
      <c r="T131" s="19">
        <v>6503.5</v>
      </c>
      <c r="U131" s="20">
        <v>701.8</v>
      </c>
      <c r="V131" s="21">
        <f t="shared" si="12"/>
        <v>7205.3</v>
      </c>
      <c r="W131" s="47">
        <f t="shared" si="14"/>
        <v>46097.200000000004</v>
      </c>
      <c r="X131" s="20">
        <f t="shared" si="14"/>
        <v>5784.0500000000011</v>
      </c>
      <c r="Y131" s="21">
        <f t="shared" si="13"/>
        <v>51881.250000000007</v>
      </c>
    </row>
    <row r="132" spans="1:25" ht="13">
      <c r="A132" s="2" t="s">
        <v>278</v>
      </c>
      <c r="B132" s="2" t="s">
        <v>120</v>
      </c>
      <c r="C132" s="89" t="s">
        <v>297</v>
      </c>
      <c r="D132" s="129" t="s">
        <v>303</v>
      </c>
      <c r="E132" s="19">
        <v>6625.7</v>
      </c>
      <c r="F132" s="20">
        <v>1110.75</v>
      </c>
      <c r="G132" s="21">
        <f t="shared" si="8"/>
        <v>7736.45</v>
      </c>
      <c r="H132" s="19">
        <v>13675.4</v>
      </c>
      <c r="I132" s="20">
        <v>496.15</v>
      </c>
      <c r="J132" s="21">
        <f t="shared" si="9"/>
        <v>14171.55</v>
      </c>
      <c r="K132" s="19">
        <v>7827</v>
      </c>
      <c r="L132" s="20">
        <v>587.25</v>
      </c>
      <c r="M132" s="21">
        <f t="shared" si="10"/>
        <v>8414.25</v>
      </c>
      <c r="N132" s="19">
        <v>7827</v>
      </c>
      <c r="O132" s="20">
        <v>587.25</v>
      </c>
      <c r="P132" s="21">
        <f t="shared" si="15"/>
        <v>8414.25</v>
      </c>
      <c r="Q132" s="19">
        <v>6877.8</v>
      </c>
      <c r="R132" s="20">
        <v>633.4</v>
      </c>
      <c r="S132" s="21">
        <f t="shared" si="11"/>
        <v>7511.2</v>
      </c>
      <c r="T132" s="19">
        <v>12565.5</v>
      </c>
      <c r="U132" s="20">
        <v>899.3</v>
      </c>
      <c r="V132" s="21">
        <f t="shared" si="12"/>
        <v>13464.8</v>
      </c>
      <c r="W132" s="47">
        <f t="shared" si="14"/>
        <v>55398.400000000001</v>
      </c>
      <c r="X132" s="20">
        <f t="shared" si="14"/>
        <v>4314.1000000000004</v>
      </c>
      <c r="Y132" s="21">
        <f t="shared" si="13"/>
        <v>59712.5</v>
      </c>
    </row>
    <row r="133" spans="1:25" ht="13">
      <c r="A133" s="2" t="s">
        <v>278</v>
      </c>
      <c r="B133" s="2" t="s">
        <v>121</v>
      </c>
      <c r="C133" s="89" t="s">
        <v>297</v>
      </c>
      <c r="D133" s="129" t="s">
        <v>303</v>
      </c>
      <c r="E133" s="19">
        <v>3296.1</v>
      </c>
      <c r="F133" s="20">
        <v>79.41</v>
      </c>
      <c r="G133" s="21">
        <f t="shared" si="8"/>
        <v>3375.5099999999998</v>
      </c>
      <c r="H133" s="19">
        <v>2042.25</v>
      </c>
      <c r="I133" s="20">
        <v>138.75</v>
      </c>
      <c r="J133" s="21">
        <f t="shared" si="9"/>
        <v>2181</v>
      </c>
      <c r="K133" s="19">
        <v>710.5</v>
      </c>
      <c r="L133" s="20">
        <v>19.8</v>
      </c>
      <c r="M133" s="21">
        <f t="shared" si="10"/>
        <v>730.3</v>
      </c>
      <c r="N133" s="19">
        <v>710.5</v>
      </c>
      <c r="O133" s="20">
        <v>19.8</v>
      </c>
      <c r="P133" s="21">
        <f t="shared" si="15"/>
        <v>730.3</v>
      </c>
      <c r="Q133" s="19">
        <v>2463.39</v>
      </c>
      <c r="R133" s="20">
        <v>115.63</v>
      </c>
      <c r="S133" s="21">
        <f t="shared" si="11"/>
        <v>2579.02</v>
      </c>
      <c r="T133" s="19">
        <v>4376.0600000000004</v>
      </c>
      <c r="U133" s="20">
        <v>218.58</v>
      </c>
      <c r="V133" s="21">
        <f t="shared" si="12"/>
        <v>4594.6400000000003</v>
      </c>
      <c r="W133" s="47">
        <f t="shared" si="14"/>
        <v>13598.8</v>
      </c>
      <c r="X133" s="20">
        <f t="shared" si="14"/>
        <v>591.97</v>
      </c>
      <c r="Y133" s="21">
        <f t="shared" si="13"/>
        <v>14190.769999999999</v>
      </c>
    </row>
    <row r="134" spans="1:25" ht="13">
      <c r="A134" s="2" t="s">
        <v>278</v>
      </c>
      <c r="B134" s="2" t="s">
        <v>122</v>
      </c>
      <c r="C134" s="89" t="s">
        <v>297</v>
      </c>
      <c r="D134" s="129" t="s">
        <v>303</v>
      </c>
      <c r="E134" s="19">
        <v>1668.04</v>
      </c>
      <c r="F134" s="20">
        <v>19.36</v>
      </c>
      <c r="G134" s="21">
        <f t="shared" si="8"/>
        <v>1687.3999999999999</v>
      </c>
      <c r="H134" s="19">
        <v>1546.33</v>
      </c>
      <c r="I134" s="20">
        <v>64.2</v>
      </c>
      <c r="J134" s="21">
        <f t="shared" si="9"/>
        <v>1610.53</v>
      </c>
      <c r="K134" s="19">
        <v>2005.21</v>
      </c>
      <c r="L134" s="20">
        <v>293.27</v>
      </c>
      <c r="M134" s="21">
        <f t="shared" si="10"/>
        <v>2298.48</v>
      </c>
      <c r="N134" s="19">
        <v>2005.21</v>
      </c>
      <c r="O134" s="20">
        <v>293.27</v>
      </c>
      <c r="P134" s="21">
        <f t="shared" si="15"/>
        <v>2298.48</v>
      </c>
      <c r="Q134" s="19">
        <v>3547.47</v>
      </c>
      <c r="R134" s="20">
        <v>479.25</v>
      </c>
      <c r="S134" s="21">
        <f t="shared" si="11"/>
        <v>4026.72</v>
      </c>
      <c r="T134" s="19">
        <v>6062.33</v>
      </c>
      <c r="U134" s="20">
        <v>203.78</v>
      </c>
      <c r="V134" s="21">
        <f t="shared" si="12"/>
        <v>6266.11</v>
      </c>
      <c r="W134" s="47">
        <f t="shared" si="14"/>
        <v>16834.59</v>
      </c>
      <c r="X134" s="20">
        <f t="shared" si="14"/>
        <v>1353.1299999999999</v>
      </c>
      <c r="Y134" s="21">
        <f t="shared" si="13"/>
        <v>18187.72</v>
      </c>
    </row>
    <row r="135" spans="1:25" ht="13">
      <c r="A135" s="2" t="s">
        <v>278</v>
      </c>
      <c r="B135" s="2" t="s">
        <v>123</v>
      </c>
      <c r="C135" s="89" t="s">
        <v>297</v>
      </c>
      <c r="D135" s="129" t="s">
        <v>303</v>
      </c>
      <c r="E135" s="19">
        <v>1636.84</v>
      </c>
      <c r="F135" s="20">
        <v>679.85</v>
      </c>
      <c r="G135" s="21">
        <f t="shared" ref="G135:G198" si="16">+E135+F135</f>
        <v>2316.69</v>
      </c>
      <c r="H135" s="19">
        <v>1693.54</v>
      </c>
      <c r="I135" s="20">
        <v>451.01</v>
      </c>
      <c r="J135" s="21">
        <f t="shared" ref="J135:J198" si="17">+H135+I135</f>
        <v>2144.5500000000002</v>
      </c>
      <c r="K135" s="19">
        <v>1511.24</v>
      </c>
      <c r="L135" s="20">
        <v>800.69</v>
      </c>
      <c r="M135" s="21">
        <f t="shared" ref="M135:M198" si="18">+K135+L135</f>
        <v>2311.9300000000003</v>
      </c>
      <c r="N135" s="19">
        <v>1511.24</v>
      </c>
      <c r="O135" s="20">
        <v>800.69</v>
      </c>
      <c r="P135" s="21">
        <f t="shared" si="15"/>
        <v>2311.9300000000003</v>
      </c>
      <c r="Q135" s="19">
        <v>878.16</v>
      </c>
      <c r="R135" s="20">
        <v>612.67999999999995</v>
      </c>
      <c r="S135" s="21">
        <f t="shared" ref="S135:S198" si="19">+Q135+R135</f>
        <v>1490.84</v>
      </c>
      <c r="T135" s="19">
        <v>466.05</v>
      </c>
      <c r="U135" s="20">
        <v>280.97000000000003</v>
      </c>
      <c r="V135" s="21">
        <f t="shared" ref="V135:V198" si="20">+T135+U135</f>
        <v>747.02</v>
      </c>
      <c r="W135" s="47">
        <f t="shared" si="14"/>
        <v>7697.07</v>
      </c>
      <c r="X135" s="20">
        <f t="shared" si="14"/>
        <v>3625.8900000000003</v>
      </c>
      <c r="Y135" s="21">
        <f t="shared" ref="Y135:Y198" si="21">+W135+X135</f>
        <v>11322.96</v>
      </c>
    </row>
    <row r="136" spans="1:25" ht="13">
      <c r="A136" s="2" t="s">
        <v>278</v>
      </c>
      <c r="B136" s="2" t="s">
        <v>124</v>
      </c>
      <c r="C136" s="89" t="s">
        <v>297</v>
      </c>
      <c r="D136" s="129" t="s">
        <v>303</v>
      </c>
      <c r="E136" s="19">
        <v>854.99</v>
      </c>
      <c r="F136" s="20">
        <v>249.33</v>
      </c>
      <c r="G136" s="21">
        <f t="shared" si="16"/>
        <v>1104.32</v>
      </c>
      <c r="H136" s="19">
        <v>1141.1400000000001</v>
      </c>
      <c r="I136" s="20">
        <v>416.59</v>
      </c>
      <c r="J136" s="21">
        <f t="shared" si="17"/>
        <v>1557.73</v>
      </c>
      <c r="K136" s="19">
        <v>790.55</v>
      </c>
      <c r="L136" s="20">
        <v>48.59</v>
      </c>
      <c r="M136" s="21">
        <f t="shared" si="18"/>
        <v>839.14</v>
      </c>
      <c r="N136" s="19">
        <v>790.55</v>
      </c>
      <c r="O136" s="20">
        <v>48.59</v>
      </c>
      <c r="P136" s="21">
        <f t="shared" si="15"/>
        <v>839.14</v>
      </c>
      <c r="Q136" s="19">
        <v>652.34</v>
      </c>
      <c r="R136" s="20">
        <v>35.18</v>
      </c>
      <c r="S136" s="21">
        <f t="shared" si="19"/>
        <v>687.52</v>
      </c>
      <c r="T136" s="19">
        <v>57.38</v>
      </c>
      <c r="U136" s="20">
        <v>67.180000000000007</v>
      </c>
      <c r="V136" s="21">
        <f t="shared" si="20"/>
        <v>124.56</v>
      </c>
      <c r="W136" s="47">
        <f t="shared" si="14"/>
        <v>4286.9500000000007</v>
      </c>
      <c r="X136" s="20">
        <f t="shared" si="14"/>
        <v>865.46</v>
      </c>
      <c r="Y136" s="21">
        <f t="shared" si="21"/>
        <v>5152.4100000000008</v>
      </c>
    </row>
    <row r="137" spans="1:25" ht="13">
      <c r="A137" s="2" t="s">
        <v>279</v>
      </c>
      <c r="B137" s="2" t="s">
        <v>125</v>
      </c>
      <c r="C137" s="89" t="s">
        <v>297</v>
      </c>
      <c r="D137" s="129" t="s">
        <v>303</v>
      </c>
      <c r="E137" s="19">
        <v>2526.09</v>
      </c>
      <c r="F137" s="20">
        <v>437.75</v>
      </c>
      <c r="G137" s="21">
        <f t="shared" si="16"/>
        <v>2963.84</v>
      </c>
      <c r="H137" s="19">
        <v>1970.25</v>
      </c>
      <c r="I137" s="20">
        <v>597.54999999999995</v>
      </c>
      <c r="J137" s="21">
        <f t="shared" si="17"/>
        <v>2567.8000000000002</v>
      </c>
      <c r="K137" s="19">
        <v>1727.99</v>
      </c>
      <c r="L137" s="20">
        <v>787.11</v>
      </c>
      <c r="M137" s="21">
        <f t="shared" si="18"/>
        <v>2515.1</v>
      </c>
      <c r="N137" s="19">
        <v>1727.99</v>
      </c>
      <c r="O137" s="20">
        <v>787.11</v>
      </c>
      <c r="P137" s="21">
        <f t="shared" si="15"/>
        <v>2515.1</v>
      </c>
      <c r="Q137" s="19">
        <v>2078.4499999999998</v>
      </c>
      <c r="R137" s="20">
        <v>440.31</v>
      </c>
      <c r="S137" s="21">
        <f t="shared" si="19"/>
        <v>2518.7599999999998</v>
      </c>
      <c r="T137" s="19">
        <v>1974.04</v>
      </c>
      <c r="U137" s="20">
        <v>708.92</v>
      </c>
      <c r="V137" s="21">
        <f t="shared" si="20"/>
        <v>2682.96</v>
      </c>
      <c r="W137" s="47">
        <f t="shared" si="14"/>
        <v>12004.810000000001</v>
      </c>
      <c r="X137" s="20">
        <f t="shared" si="14"/>
        <v>3758.75</v>
      </c>
      <c r="Y137" s="21">
        <f t="shared" si="21"/>
        <v>15763.560000000001</v>
      </c>
    </row>
    <row r="138" spans="1:25" ht="13">
      <c r="A138" s="2" t="s">
        <v>280</v>
      </c>
      <c r="B138" s="2" t="s">
        <v>136</v>
      </c>
      <c r="C138" s="89" t="s">
        <v>297</v>
      </c>
      <c r="D138" s="129" t="s">
        <v>302</v>
      </c>
      <c r="E138" s="19">
        <v>0</v>
      </c>
      <c r="F138" s="20">
        <v>0</v>
      </c>
      <c r="G138" s="21">
        <f t="shared" si="16"/>
        <v>0</v>
      </c>
      <c r="H138" s="19">
        <v>0</v>
      </c>
      <c r="I138" s="20">
        <v>0</v>
      </c>
      <c r="J138" s="21">
        <f t="shared" si="17"/>
        <v>0</v>
      </c>
      <c r="K138" s="19">
        <v>0</v>
      </c>
      <c r="L138" s="20">
        <v>0</v>
      </c>
      <c r="M138" s="21">
        <f t="shared" si="18"/>
        <v>0</v>
      </c>
      <c r="N138" s="19">
        <v>0</v>
      </c>
      <c r="O138" s="20">
        <v>0</v>
      </c>
      <c r="P138" s="21">
        <f t="shared" si="15"/>
        <v>0</v>
      </c>
      <c r="Q138" s="19">
        <v>0</v>
      </c>
      <c r="R138" s="20">
        <v>0</v>
      </c>
      <c r="S138" s="21">
        <f t="shared" si="19"/>
        <v>0</v>
      </c>
      <c r="T138" s="19">
        <v>0</v>
      </c>
      <c r="U138" s="20">
        <v>0</v>
      </c>
      <c r="V138" s="21">
        <f t="shared" si="20"/>
        <v>0</v>
      </c>
      <c r="W138" s="47">
        <f t="shared" ref="W138:X204" si="22">+E138+H138+K138+N138+Q138+T138</f>
        <v>0</v>
      </c>
      <c r="X138" s="20">
        <f t="shared" si="22"/>
        <v>0</v>
      </c>
      <c r="Y138" s="21">
        <f t="shared" si="21"/>
        <v>0</v>
      </c>
    </row>
    <row r="139" spans="1:25" ht="13">
      <c r="A139" s="2" t="s">
        <v>280</v>
      </c>
      <c r="B139" s="2" t="s">
        <v>137</v>
      </c>
      <c r="C139" s="89" t="s">
        <v>297</v>
      </c>
      <c r="D139" s="129" t="s">
        <v>302</v>
      </c>
      <c r="E139" s="19">
        <v>0</v>
      </c>
      <c r="F139" s="20">
        <v>0</v>
      </c>
      <c r="G139" s="21">
        <f t="shared" si="16"/>
        <v>0</v>
      </c>
      <c r="H139" s="19">
        <v>0</v>
      </c>
      <c r="I139" s="20">
        <v>0</v>
      </c>
      <c r="J139" s="21">
        <f t="shared" si="17"/>
        <v>0</v>
      </c>
      <c r="K139" s="19">
        <v>0</v>
      </c>
      <c r="L139" s="20">
        <v>0</v>
      </c>
      <c r="M139" s="21">
        <f t="shared" si="18"/>
        <v>0</v>
      </c>
      <c r="N139" s="19">
        <v>0</v>
      </c>
      <c r="O139" s="20">
        <v>0</v>
      </c>
      <c r="P139" s="21">
        <f t="shared" ref="P139:P202" si="23">+N139+O139</f>
        <v>0</v>
      </c>
      <c r="Q139" s="19">
        <v>0</v>
      </c>
      <c r="R139" s="20">
        <v>0</v>
      </c>
      <c r="S139" s="21">
        <f t="shared" si="19"/>
        <v>0</v>
      </c>
      <c r="T139" s="19">
        <v>0</v>
      </c>
      <c r="U139" s="20">
        <v>0</v>
      </c>
      <c r="V139" s="21">
        <f t="shared" si="20"/>
        <v>0</v>
      </c>
      <c r="W139" s="47">
        <f t="shared" si="22"/>
        <v>0</v>
      </c>
      <c r="X139" s="20">
        <f t="shared" si="22"/>
        <v>0</v>
      </c>
      <c r="Y139" s="21">
        <f t="shared" si="21"/>
        <v>0</v>
      </c>
    </row>
    <row r="140" spans="1:25" ht="13">
      <c r="A140" s="2" t="s">
        <v>280</v>
      </c>
      <c r="B140" s="2" t="s">
        <v>138</v>
      </c>
      <c r="C140" s="89" t="s">
        <v>297</v>
      </c>
      <c r="D140" s="129" t="s">
        <v>298</v>
      </c>
      <c r="E140" s="19">
        <v>0</v>
      </c>
      <c r="F140" s="20">
        <v>0</v>
      </c>
      <c r="G140" s="21">
        <f t="shared" si="16"/>
        <v>0</v>
      </c>
      <c r="H140" s="19">
        <v>0</v>
      </c>
      <c r="I140" s="20">
        <v>0</v>
      </c>
      <c r="J140" s="21">
        <f t="shared" si="17"/>
        <v>0</v>
      </c>
      <c r="K140" s="19">
        <v>0</v>
      </c>
      <c r="L140" s="20">
        <v>0</v>
      </c>
      <c r="M140" s="21">
        <f t="shared" si="18"/>
        <v>0</v>
      </c>
      <c r="N140" s="19">
        <v>0</v>
      </c>
      <c r="O140" s="20">
        <v>0</v>
      </c>
      <c r="P140" s="21">
        <f t="shared" si="23"/>
        <v>0</v>
      </c>
      <c r="Q140" s="19">
        <v>0</v>
      </c>
      <c r="R140" s="20">
        <v>0</v>
      </c>
      <c r="S140" s="21">
        <f t="shared" si="19"/>
        <v>0</v>
      </c>
      <c r="T140" s="19">
        <v>0</v>
      </c>
      <c r="U140" s="20">
        <v>0</v>
      </c>
      <c r="V140" s="21">
        <f t="shared" si="20"/>
        <v>0</v>
      </c>
      <c r="W140" s="47">
        <f t="shared" si="22"/>
        <v>0</v>
      </c>
      <c r="X140" s="20">
        <f t="shared" si="22"/>
        <v>0</v>
      </c>
      <c r="Y140" s="21">
        <f t="shared" si="21"/>
        <v>0</v>
      </c>
    </row>
    <row r="141" spans="1:25" ht="13">
      <c r="A141" s="2" t="s">
        <v>280</v>
      </c>
      <c r="B141" s="2" t="s">
        <v>139</v>
      </c>
      <c r="C141" s="89" t="s">
        <v>297</v>
      </c>
      <c r="D141" s="129" t="s">
        <v>298</v>
      </c>
      <c r="E141" s="19">
        <v>0</v>
      </c>
      <c r="F141" s="20">
        <v>0</v>
      </c>
      <c r="G141" s="21">
        <f t="shared" si="16"/>
        <v>0</v>
      </c>
      <c r="H141" s="19">
        <v>0</v>
      </c>
      <c r="I141" s="20">
        <v>0</v>
      </c>
      <c r="J141" s="21">
        <f t="shared" si="17"/>
        <v>0</v>
      </c>
      <c r="K141" s="19">
        <v>0</v>
      </c>
      <c r="L141" s="20">
        <v>0</v>
      </c>
      <c r="M141" s="21">
        <f t="shared" si="18"/>
        <v>0</v>
      </c>
      <c r="N141" s="19">
        <v>0</v>
      </c>
      <c r="O141" s="20">
        <v>0</v>
      </c>
      <c r="P141" s="21">
        <f t="shared" si="23"/>
        <v>0</v>
      </c>
      <c r="Q141" s="19">
        <v>0</v>
      </c>
      <c r="R141" s="20">
        <v>0</v>
      </c>
      <c r="S141" s="21">
        <f t="shared" si="19"/>
        <v>0</v>
      </c>
      <c r="T141" s="19">
        <v>0</v>
      </c>
      <c r="U141" s="20">
        <v>0</v>
      </c>
      <c r="V141" s="21">
        <f t="shared" si="20"/>
        <v>0</v>
      </c>
      <c r="W141" s="47">
        <f t="shared" si="22"/>
        <v>0</v>
      </c>
      <c r="X141" s="20">
        <f t="shared" si="22"/>
        <v>0</v>
      </c>
      <c r="Y141" s="21">
        <f t="shared" si="21"/>
        <v>0</v>
      </c>
    </row>
    <row r="142" spans="1:25" ht="13">
      <c r="A142" s="2" t="s">
        <v>280</v>
      </c>
      <c r="B142" s="2" t="s">
        <v>140</v>
      </c>
      <c r="C142" s="89" t="s">
        <v>297</v>
      </c>
      <c r="D142" s="129" t="s">
        <v>303</v>
      </c>
      <c r="E142" s="19">
        <v>9767.6299999999992</v>
      </c>
      <c r="F142" s="20">
        <v>418.98</v>
      </c>
      <c r="G142" s="21">
        <f t="shared" si="16"/>
        <v>10186.609999999999</v>
      </c>
      <c r="H142" s="19">
        <v>6132.9</v>
      </c>
      <c r="I142" s="20">
        <v>116.25</v>
      </c>
      <c r="J142" s="21">
        <f t="shared" si="17"/>
        <v>6249.15</v>
      </c>
      <c r="K142" s="19">
        <v>0</v>
      </c>
      <c r="L142" s="20">
        <v>0</v>
      </c>
      <c r="M142" s="21">
        <f t="shared" si="18"/>
        <v>0</v>
      </c>
      <c r="N142" s="19">
        <v>0</v>
      </c>
      <c r="O142" s="20">
        <v>0</v>
      </c>
      <c r="P142" s="21">
        <f t="shared" si="23"/>
        <v>0</v>
      </c>
      <c r="Q142" s="19">
        <v>33949.93</v>
      </c>
      <c r="R142" s="20">
        <v>0.55000000000000004</v>
      </c>
      <c r="S142" s="21">
        <f t="shared" si="19"/>
        <v>33950.480000000003</v>
      </c>
      <c r="T142" s="19">
        <v>33458.15</v>
      </c>
      <c r="U142" s="20">
        <v>0</v>
      </c>
      <c r="V142" s="21">
        <f t="shared" si="20"/>
        <v>33458.15</v>
      </c>
      <c r="W142" s="47">
        <f t="shared" si="22"/>
        <v>83308.61</v>
      </c>
      <c r="X142" s="20">
        <f t="shared" si="22"/>
        <v>535.78</v>
      </c>
      <c r="Y142" s="21">
        <f t="shared" si="21"/>
        <v>83844.39</v>
      </c>
    </row>
    <row r="143" spans="1:25" ht="13">
      <c r="A143" s="2" t="s">
        <v>280</v>
      </c>
      <c r="B143" s="2" t="s">
        <v>141</v>
      </c>
      <c r="C143" s="89" t="s">
        <v>297</v>
      </c>
      <c r="D143" s="129" t="s">
        <v>303</v>
      </c>
      <c r="E143" s="19">
        <v>8622.08</v>
      </c>
      <c r="F143" s="20">
        <v>543.28</v>
      </c>
      <c r="G143" s="21">
        <f t="shared" si="16"/>
        <v>9165.36</v>
      </c>
      <c r="H143" s="19">
        <v>15092.85</v>
      </c>
      <c r="I143" s="20">
        <v>599.20000000000005</v>
      </c>
      <c r="J143" s="21">
        <f t="shared" si="17"/>
        <v>15692.050000000001</v>
      </c>
      <c r="K143" s="19">
        <v>18060.5</v>
      </c>
      <c r="L143" s="20">
        <v>446.83</v>
      </c>
      <c r="M143" s="21">
        <f t="shared" si="18"/>
        <v>18507.330000000002</v>
      </c>
      <c r="N143" s="19">
        <v>18060.5</v>
      </c>
      <c r="O143" s="20">
        <v>446.83</v>
      </c>
      <c r="P143" s="21">
        <f t="shared" si="23"/>
        <v>18507.330000000002</v>
      </c>
      <c r="Q143" s="19">
        <v>16306.08</v>
      </c>
      <c r="R143" s="20">
        <v>60.88</v>
      </c>
      <c r="S143" s="21">
        <f t="shared" si="19"/>
        <v>16366.96</v>
      </c>
      <c r="T143" s="19">
        <v>21795.5</v>
      </c>
      <c r="U143" s="20">
        <v>0</v>
      </c>
      <c r="V143" s="21">
        <f t="shared" si="20"/>
        <v>21795.5</v>
      </c>
      <c r="W143" s="47">
        <f t="shared" si="22"/>
        <v>97937.51</v>
      </c>
      <c r="X143" s="20">
        <f t="shared" si="22"/>
        <v>2097.02</v>
      </c>
      <c r="Y143" s="21">
        <f t="shared" si="21"/>
        <v>100034.53</v>
      </c>
    </row>
    <row r="144" spans="1:25" ht="13">
      <c r="A144" s="2" t="s">
        <v>280</v>
      </c>
      <c r="B144" s="2" t="s">
        <v>142</v>
      </c>
      <c r="C144" s="89" t="s">
        <v>297</v>
      </c>
      <c r="D144" s="129" t="s">
        <v>303</v>
      </c>
      <c r="E144" s="19">
        <v>12223.18</v>
      </c>
      <c r="F144" s="20">
        <v>137.13</v>
      </c>
      <c r="G144" s="21">
        <f t="shared" si="16"/>
        <v>12360.31</v>
      </c>
      <c r="H144" s="19">
        <v>22695.45</v>
      </c>
      <c r="I144" s="20">
        <v>503.75</v>
      </c>
      <c r="J144" s="21">
        <f t="shared" si="17"/>
        <v>23199.200000000001</v>
      </c>
      <c r="K144" s="19">
        <v>23683.18</v>
      </c>
      <c r="L144" s="20">
        <v>103.85</v>
      </c>
      <c r="M144" s="21">
        <f t="shared" si="18"/>
        <v>23787.03</v>
      </c>
      <c r="N144" s="19">
        <v>23683.18</v>
      </c>
      <c r="O144" s="20">
        <v>103.85</v>
      </c>
      <c r="P144" s="21">
        <f t="shared" si="23"/>
        <v>23787.03</v>
      </c>
      <c r="Q144" s="19">
        <v>39905.15</v>
      </c>
      <c r="R144" s="20">
        <v>35.43</v>
      </c>
      <c r="S144" s="21">
        <f t="shared" si="19"/>
        <v>39940.58</v>
      </c>
      <c r="T144" s="19">
        <v>8368.5499999999993</v>
      </c>
      <c r="U144" s="20">
        <v>0.5</v>
      </c>
      <c r="V144" s="21">
        <f t="shared" si="20"/>
        <v>8369.0499999999993</v>
      </c>
      <c r="W144" s="47">
        <f t="shared" si="22"/>
        <v>130558.69000000002</v>
      </c>
      <c r="X144" s="20">
        <f t="shared" si="22"/>
        <v>884.51</v>
      </c>
      <c r="Y144" s="21">
        <f t="shared" si="21"/>
        <v>131443.20000000001</v>
      </c>
    </row>
    <row r="145" spans="1:25" ht="13">
      <c r="A145" s="2" t="s">
        <v>280</v>
      </c>
      <c r="B145" s="2" t="s">
        <v>143</v>
      </c>
      <c r="C145" s="89" t="s">
        <v>297</v>
      </c>
      <c r="D145" s="129" t="s">
        <v>303</v>
      </c>
      <c r="E145" s="19">
        <v>13047.28</v>
      </c>
      <c r="F145" s="20">
        <v>105.2</v>
      </c>
      <c r="G145" s="21">
        <f t="shared" si="16"/>
        <v>13152.480000000001</v>
      </c>
      <c r="H145" s="19">
        <v>0</v>
      </c>
      <c r="I145" s="20">
        <v>0</v>
      </c>
      <c r="J145" s="21">
        <f t="shared" si="17"/>
        <v>0</v>
      </c>
      <c r="K145" s="19">
        <v>0</v>
      </c>
      <c r="L145" s="20">
        <v>0</v>
      </c>
      <c r="M145" s="21">
        <f t="shared" si="18"/>
        <v>0</v>
      </c>
      <c r="N145" s="19">
        <v>0</v>
      </c>
      <c r="O145" s="20">
        <v>0</v>
      </c>
      <c r="P145" s="21">
        <f t="shared" si="23"/>
        <v>0</v>
      </c>
      <c r="Q145" s="19">
        <v>0</v>
      </c>
      <c r="R145" s="20">
        <v>0</v>
      </c>
      <c r="S145" s="21">
        <f t="shared" si="19"/>
        <v>0</v>
      </c>
      <c r="T145" s="19">
        <v>0</v>
      </c>
      <c r="U145" s="20">
        <v>0</v>
      </c>
      <c r="V145" s="21">
        <f t="shared" si="20"/>
        <v>0</v>
      </c>
      <c r="W145" s="47">
        <f t="shared" si="22"/>
        <v>13047.28</v>
      </c>
      <c r="X145" s="20">
        <f t="shared" si="22"/>
        <v>105.2</v>
      </c>
      <c r="Y145" s="21">
        <f t="shared" si="21"/>
        <v>13152.480000000001</v>
      </c>
    </row>
    <row r="146" spans="1:25" ht="13">
      <c r="A146" s="2" t="s">
        <v>281</v>
      </c>
      <c r="B146" s="2" t="s">
        <v>144</v>
      </c>
      <c r="C146" s="89" t="s">
        <v>297</v>
      </c>
      <c r="D146" s="129" t="s">
        <v>298</v>
      </c>
      <c r="E146" s="19">
        <v>129.34</v>
      </c>
      <c r="F146" s="20">
        <v>4.58</v>
      </c>
      <c r="G146" s="21">
        <f t="shared" si="16"/>
        <v>133.92000000000002</v>
      </c>
      <c r="H146" s="19">
        <v>0</v>
      </c>
      <c r="I146" s="20">
        <v>0</v>
      </c>
      <c r="J146" s="21">
        <f t="shared" si="17"/>
        <v>0</v>
      </c>
      <c r="K146" s="19">
        <v>0</v>
      </c>
      <c r="L146" s="20">
        <v>0</v>
      </c>
      <c r="M146" s="21">
        <f t="shared" si="18"/>
        <v>0</v>
      </c>
      <c r="N146" s="19">
        <v>0</v>
      </c>
      <c r="O146" s="20">
        <v>0</v>
      </c>
      <c r="P146" s="21">
        <f t="shared" si="23"/>
        <v>0</v>
      </c>
      <c r="Q146" s="19">
        <v>153.02000000000001</v>
      </c>
      <c r="R146" s="20">
        <v>20.98</v>
      </c>
      <c r="S146" s="21">
        <f t="shared" si="19"/>
        <v>174</v>
      </c>
      <c r="T146" s="19">
        <v>519.91</v>
      </c>
      <c r="U146" s="20">
        <v>21.07</v>
      </c>
      <c r="V146" s="21">
        <f t="shared" si="20"/>
        <v>540.98</v>
      </c>
      <c r="W146" s="47">
        <f t="shared" si="22"/>
        <v>802.27</v>
      </c>
      <c r="X146" s="20">
        <f t="shared" si="22"/>
        <v>46.63</v>
      </c>
      <c r="Y146" s="21">
        <f t="shared" si="21"/>
        <v>848.9</v>
      </c>
    </row>
    <row r="147" spans="1:25" ht="13">
      <c r="A147" s="2" t="s">
        <v>282</v>
      </c>
      <c r="B147" s="2" t="s">
        <v>145</v>
      </c>
      <c r="C147" s="89" t="s">
        <v>297</v>
      </c>
      <c r="D147" s="129" t="s">
        <v>302</v>
      </c>
      <c r="E147" s="19">
        <v>0</v>
      </c>
      <c r="F147" s="20">
        <v>0</v>
      </c>
      <c r="G147" s="21">
        <f t="shared" si="16"/>
        <v>0</v>
      </c>
      <c r="H147" s="19">
        <v>0</v>
      </c>
      <c r="I147" s="20">
        <v>0</v>
      </c>
      <c r="J147" s="21">
        <f t="shared" si="17"/>
        <v>0</v>
      </c>
      <c r="K147" s="19">
        <v>0</v>
      </c>
      <c r="L147" s="20">
        <v>0</v>
      </c>
      <c r="M147" s="21">
        <f t="shared" si="18"/>
        <v>0</v>
      </c>
      <c r="N147" s="19">
        <v>0</v>
      </c>
      <c r="O147" s="20">
        <v>0</v>
      </c>
      <c r="P147" s="21">
        <f t="shared" si="23"/>
        <v>0</v>
      </c>
      <c r="Q147" s="19">
        <v>0</v>
      </c>
      <c r="R147" s="20">
        <v>0</v>
      </c>
      <c r="S147" s="21">
        <f t="shared" si="19"/>
        <v>0</v>
      </c>
      <c r="T147" s="19">
        <v>0</v>
      </c>
      <c r="U147" s="20">
        <v>0</v>
      </c>
      <c r="V147" s="21">
        <f t="shared" si="20"/>
        <v>0</v>
      </c>
      <c r="W147" s="47">
        <f t="shared" si="22"/>
        <v>0</v>
      </c>
      <c r="X147" s="20">
        <f t="shared" si="22"/>
        <v>0</v>
      </c>
      <c r="Y147" s="21">
        <f t="shared" si="21"/>
        <v>0</v>
      </c>
    </row>
    <row r="148" spans="1:25" ht="13">
      <c r="A148" s="2" t="s">
        <v>282</v>
      </c>
      <c r="B148" s="2" t="s">
        <v>146</v>
      </c>
      <c r="C148" s="89" t="s">
        <v>297</v>
      </c>
      <c r="D148" s="129" t="s">
        <v>302</v>
      </c>
      <c r="E148" s="19">
        <v>0</v>
      </c>
      <c r="F148" s="20">
        <v>0</v>
      </c>
      <c r="G148" s="21">
        <f t="shared" si="16"/>
        <v>0</v>
      </c>
      <c r="H148" s="19">
        <v>0</v>
      </c>
      <c r="I148" s="20">
        <v>0</v>
      </c>
      <c r="J148" s="21">
        <f t="shared" si="17"/>
        <v>0</v>
      </c>
      <c r="K148" s="19">
        <v>0</v>
      </c>
      <c r="L148" s="20">
        <v>0</v>
      </c>
      <c r="M148" s="21">
        <f t="shared" si="18"/>
        <v>0</v>
      </c>
      <c r="N148" s="19">
        <v>0</v>
      </c>
      <c r="O148" s="20">
        <v>0</v>
      </c>
      <c r="P148" s="21">
        <f t="shared" si="23"/>
        <v>0</v>
      </c>
      <c r="Q148" s="19">
        <v>0</v>
      </c>
      <c r="R148" s="20">
        <v>0</v>
      </c>
      <c r="S148" s="21">
        <f t="shared" si="19"/>
        <v>0</v>
      </c>
      <c r="T148" s="19">
        <v>0</v>
      </c>
      <c r="U148" s="20">
        <v>0</v>
      </c>
      <c r="V148" s="21">
        <f t="shared" si="20"/>
        <v>0</v>
      </c>
      <c r="W148" s="47">
        <f t="shared" si="22"/>
        <v>0</v>
      </c>
      <c r="X148" s="20">
        <f t="shared" si="22"/>
        <v>0</v>
      </c>
      <c r="Y148" s="21">
        <f t="shared" si="21"/>
        <v>0</v>
      </c>
    </row>
    <row r="149" spans="1:25" ht="13">
      <c r="A149" s="2" t="s">
        <v>282</v>
      </c>
      <c r="B149" s="2" t="s">
        <v>147</v>
      </c>
      <c r="C149" s="89" t="s">
        <v>297</v>
      </c>
      <c r="D149" s="129" t="s">
        <v>302</v>
      </c>
      <c r="E149" s="19">
        <v>0</v>
      </c>
      <c r="F149" s="20">
        <v>0</v>
      </c>
      <c r="G149" s="21">
        <f t="shared" si="16"/>
        <v>0</v>
      </c>
      <c r="H149" s="19">
        <v>0</v>
      </c>
      <c r="I149" s="20">
        <v>0</v>
      </c>
      <c r="J149" s="21">
        <f t="shared" si="17"/>
        <v>0</v>
      </c>
      <c r="K149" s="19">
        <v>0</v>
      </c>
      <c r="L149" s="20">
        <v>0</v>
      </c>
      <c r="M149" s="21">
        <f t="shared" si="18"/>
        <v>0</v>
      </c>
      <c r="N149" s="19">
        <v>0</v>
      </c>
      <c r="O149" s="20">
        <v>0</v>
      </c>
      <c r="P149" s="21">
        <f t="shared" si="23"/>
        <v>0</v>
      </c>
      <c r="Q149" s="19">
        <v>0</v>
      </c>
      <c r="R149" s="20">
        <v>0</v>
      </c>
      <c r="S149" s="21">
        <f t="shared" si="19"/>
        <v>0</v>
      </c>
      <c r="T149" s="19">
        <v>0</v>
      </c>
      <c r="U149" s="20">
        <v>0</v>
      </c>
      <c r="V149" s="21">
        <f t="shared" si="20"/>
        <v>0</v>
      </c>
      <c r="W149" s="47">
        <f t="shared" si="22"/>
        <v>0</v>
      </c>
      <c r="X149" s="20">
        <f t="shared" si="22"/>
        <v>0</v>
      </c>
      <c r="Y149" s="21">
        <f t="shared" si="21"/>
        <v>0</v>
      </c>
    </row>
    <row r="150" spans="1:25" ht="13">
      <c r="A150" s="2" t="s">
        <v>282</v>
      </c>
      <c r="B150" s="2" t="s">
        <v>317</v>
      </c>
      <c r="C150" s="89" t="s">
        <v>297</v>
      </c>
      <c r="D150" s="129" t="s">
        <v>302</v>
      </c>
      <c r="E150" s="19">
        <v>31951.1</v>
      </c>
      <c r="F150" s="20">
        <v>2774.35</v>
      </c>
      <c r="G150" s="21">
        <f>+E150+F150</f>
        <v>34725.449999999997</v>
      </c>
      <c r="H150" s="19">
        <v>25725.45</v>
      </c>
      <c r="I150" s="20">
        <v>2311.35</v>
      </c>
      <c r="J150" s="21">
        <f>+H150+I150</f>
        <v>28036.799999999999</v>
      </c>
      <c r="K150" s="19">
        <v>21848.75</v>
      </c>
      <c r="L150" s="20">
        <v>3282.65</v>
      </c>
      <c r="M150" s="21">
        <f>+K150+L150</f>
        <v>25131.4</v>
      </c>
      <c r="N150" s="19">
        <v>21848.75</v>
      </c>
      <c r="O150" s="20">
        <v>3282.65</v>
      </c>
      <c r="P150" s="21">
        <f>+N150+O150</f>
        <v>25131.4</v>
      </c>
      <c r="Q150" s="19">
        <v>4411.3999999999996</v>
      </c>
      <c r="R150" s="20">
        <v>4112.95</v>
      </c>
      <c r="S150" s="21">
        <f>+Q150+R150</f>
        <v>8524.3499999999985</v>
      </c>
      <c r="T150" s="19">
        <v>0</v>
      </c>
      <c r="U150" s="20">
        <v>0</v>
      </c>
      <c r="V150" s="21">
        <f>+T150+U150</f>
        <v>0</v>
      </c>
      <c r="W150" s="47">
        <f t="shared" si="22"/>
        <v>105785.45</v>
      </c>
      <c r="X150" s="20">
        <f t="shared" si="22"/>
        <v>15763.95</v>
      </c>
      <c r="Y150" s="21">
        <f>+W150+X150</f>
        <v>121549.4</v>
      </c>
    </row>
    <row r="151" spans="1:25" ht="13">
      <c r="A151" s="2" t="s">
        <v>282</v>
      </c>
      <c r="B151" s="2" t="s">
        <v>318</v>
      </c>
      <c r="C151" s="89" t="s">
        <v>297</v>
      </c>
      <c r="D151" s="129" t="s">
        <v>302</v>
      </c>
      <c r="E151" s="19">
        <v>27135.200000000001</v>
      </c>
      <c r="F151" s="20">
        <v>1885.75</v>
      </c>
      <c r="G151" s="21">
        <f>+E151+F151</f>
        <v>29020.95</v>
      </c>
      <c r="H151" s="19">
        <v>16979.7</v>
      </c>
      <c r="I151" s="20">
        <v>1959.3</v>
      </c>
      <c r="J151" s="21">
        <f>+H151+I151</f>
        <v>18939</v>
      </c>
      <c r="K151" s="19">
        <v>6484.95</v>
      </c>
      <c r="L151" s="20">
        <v>1803.15</v>
      </c>
      <c r="M151" s="21">
        <f>+K151+L151</f>
        <v>8288.1</v>
      </c>
      <c r="N151" s="19">
        <v>6484.95</v>
      </c>
      <c r="O151" s="20">
        <v>1803.15</v>
      </c>
      <c r="P151" s="21">
        <f>+N151+O151</f>
        <v>8288.1</v>
      </c>
      <c r="Q151" s="19">
        <v>8422.2999999999993</v>
      </c>
      <c r="R151" s="20">
        <v>1056.05</v>
      </c>
      <c r="S151" s="21">
        <f>+Q151+R151</f>
        <v>9478.3499999999985</v>
      </c>
      <c r="T151" s="19">
        <v>27043.5</v>
      </c>
      <c r="U151" s="20">
        <v>2234.9</v>
      </c>
      <c r="V151" s="21">
        <f>+T151+U151</f>
        <v>29278.400000000001</v>
      </c>
      <c r="W151" s="47">
        <f t="shared" si="22"/>
        <v>92550.599999999991</v>
      </c>
      <c r="X151" s="20">
        <f t="shared" si="22"/>
        <v>10742.3</v>
      </c>
      <c r="Y151" s="21">
        <f>+W151+X151</f>
        <v>103292.9</v>
      </c>
    </row>
    <row r="152" spans="1:25" ht="13">
      <c r="A152" s="2" t="s">
        <v>282</v>
      </c>
      <c r="B152" s="2" t="s">
        <v>319</v>
      </c>
      <c r="C152" s="89" t="s">
        <v>297</v>
      </c>
      <c r="D152" s="129" t="s">
        <v>302</v>
      </c>
      <c r="E152" s="19">
        <v>35793.449999999997</v>
      </c>
      <c r="F152" s="20">
        <v>2197.6</v>
      </c>
      <c r="G152" s="21">
        <f>+E152+F152</f>
        <v>37991.049999999996</v>
      </c>
      <c r="H152" s="19">
        <v>40578.9</v>
      </c>
      <c r="I152" s="20">
        <v>2426.6</v>
      </c>
      <c r="J152" s="21">
        <f>+H152+I152</f>
        <v>43005.5</v>
      </c>
      <c r="K152" s="19">
        <v>19693.5</v>
      </c>
      <c r="L152" s="20">
        <v>3097.7</v>
      </c>
      <c r="M152" s="21">
        <f>+K152+L152</f>
        <v>22791.200000000001</v>
      </c>
      <c r="N152" s="19">
        <v>19693.5</v>
      </c>
      <c r="O152" s="20">
        <v>3097.7</v>
      </c>
      <c r="P152" s="21">
        <f>+N152+O152</f>
        <v>22791.200000000001</v>
      </c>
      <c r="Q152" s="19">
        <v>7625.15</v>
      </c>
      <c r="R152" s="20">
        <v>2801.6</v>
      </c>
      <c r="S152" s="21">
        <f>+Q152+R152</f>
        <v>10426.75</v>
      </c>
      <c r="T152" s="19">
        <v>9944.65</v>
      </c>
      <c r="U152" s="20">
        <v>2593.8000000000002</v>
      </c>
      <c r="V152" s="21">
        <f>+T152+U152</f>
        <v>12538.45</v>
      </c>
      <c r="W152" s="47">
        <f t="shared" si="22"/>
        <v>133329.15</v>
      </c>
      <c r="X152" s="20">
        <f t="shared" si="22"/>
        <v>16215</v>
      </c>
      <c r="Y152" s="21">
        <f>+W152+X152</f>
        <v>149544.15</v>
      </c>
    </row>
    <row r="153" spans="1:25" ht="13">
      <c r="A153" s="2" t="s">
        <v>282</v>
      </c>
      <c r="B153" s="2" t="s">
        <v>148</v>
      </c>
      <c r="C153" s="89" t="s">
        <v>297</v>
      </c>
      <c r="D153" s="129" t="s">
        <v>303</v>
      </c>
      <c r="E153" s="19">
        <v>134.4</v>
      </c>
      <c r="F153" s="20">
        <v>710.35</v>
      </c>
      <c r="G153" s="21">
        <f t="shared" si="16"/>
        <v>844.75</v>
      </c>
      <c r="H153" s="19">
        <v>81.150000000000006</v>
      </c>
      <c r="I153" s="20">
        <v>1099.05</v>
      </c>
      <c r="J153" s="21">
        <f t="shared" si="17"/>
        <v>1180.2</v>
      </c>
      <c r="K153" s="19">
        <v>70.3</v>
      </c>
      <c r="L153" s="20">
        <v>1418.1</v>
      </c>
      <c r="M153" s="21">
        <f t="shared" si="18"/>
        <v>1488.3999999999999</v>
      </c>
      <c r="N153" s="19">
        <v>70.3</v>
      </c>
      <c r="O153" s="20">
        <v>1418.1</v>
      </c>
      <c r="P153" s="21">
        <f t="shared" si="23"/>
        <v>1488.3999999999999</v>
      </c>
      <c r="Q153" s="19">
        <v>94.9</v>
      </c>
      <c r="R153" s="20">
        <v>467.05</v>
      </c>
      <c r="S153" s="21">
        <f t="shared" si="19"/>
        <v>561.95000000000005</v>
      </c>
      <c r="T153" s="19">
        <v>752.85</v>
      </c>
      <c r="U153" s="20">
        <v>199.1</v>
      </c>
      <c r="V153" s="21">
        <f t="shared" si="20"/>
        <v>951.95</v>
      </c>
      <c r="W153" s="47">
        <f t="shared" si="22"/>
        <v>1203.9000000000001</v>
      </c>
      <c r="X153" s="20">
        <f t="shared" si="22"/>
        <v>5311.7500000000009</v>
      </c>
      <c r="Y153" s="21">
        <f t="shared" si="21"/>
        <v>6515.6500000000015</v>
      </c>
    </row>
    <row r="154" spans="1:25" ht="13">
      <c r="A154" s="2" t="s">
        <v>282</v>
      </c>
      <c r="B154" s="2" t="s">
        <v>149</v>
      </c>
      <c r="C154" s="89" t="s">
        <v>297</v>
      </c>
      <c r="D154" s="129" t="s">
        <v>303</v>
      </c>
      <c r="E154" s="19">
        <v>94.05</v>
      </c>
      <c r="F154" s="20">
        <v>1517.85</v>
      </c>
      <c r="G154" s="21">
        <f t="shared" si="16"/>
        <v>1611.8999999999999</v>
      </c>
      <c r="H154" s="19">
        <v>18.8</v>
      </c>
      <c r="I154" s="20">
        <v>1937.9</v>
      </c>
      <c r="J154" s="21">
        <f t="shared" si="17"/>
        <v>1956.7</v>
      </c>
      <c r="K154" s="19">
        <v>66.150000000000006</v>
      </c>
      <c r="L154" s="20">
        <v>2072</v>
      </c>
      <c r="M154" s="21">
        <f t="shared" si="18"/>
        <v>2138.15</v>
      </c>
      <c r="N154" s="19">
        <v>66.150000000000006</v>
      </c>
      <c r="O154" s="20">
        <v>2072</v>
      </c>
      <c r="P154" s="21">
        <f t="shared" si="23"/>
        <v>2138.15</v>
      </c>
      <c r="Q154" s="19">
        <v>172.8</v>
      </c>
      <c r="R154" s="20">
        <v>1289.4000000000001</v>
      </c>
      <c r="S154" s="21">
        <f t="shared" si="19"/>
        <v>1462.2</v>
      </c>
      <c r="T154" s="19">
        <v>1026.2</v>
      </c>
      <c r="U154" s="20">
        <v>1585.3</v>
      </c>
      <c r="V154" s="21">
        <f t="shared" si="20"/>
        <v>2611.5</v>
      </c>
      <c r="W154" s="47">
        <f t="shared" si="22"/>
        <v>1444.15</v>
      </c>
      <c r="X154" s="20">
        <f t="shared" si="22"/>
        <v>10474.449999999999</v>
      </c>
      <c r="Y154" s="21">
        <f t="shared" si="21"/>
        <v>11918.599999999999</v>
      </c>
    </row>
    <row r="155" spans="1:25" ht="13">
      <c r="A155" s="2" t="s">
        <v>282</v>
      </c>
      <c r="B155" s="2" t="s">
        <v>150</v>
      </c>
      <c r="C155" s="89" t="s">
        <v>297</v>
      </c>
      <c r="D155" s="129" t="s">
        <v>302</v>
      </c>
      <c r="E155" s="19">
        <v>7320.51</v>
      </c>
      <c r="F155" s="20">
        <v>1705.77</v>
      </c>
      <c r="G155" s="21">
        <f t="shared" si="16"/>
        <v>9026.2800000000007</v>
      </c>
      <c r="H155" s="19">
        <v>2105.46</v>
      </c>
      <c r="I155" s="20">
        <v>1303.47</v>
      </c>
      <c r="J155" s="21">
        <f t="shared" si="17"/>
        <v>3408.9300000000003</v>
      </c>
      <c r="K155" s="19">
        <v>3307.05</v>
      </c>
      <c r="L155" s="20">
        <v>1081.8900000000001</v>
      </c>
      <c r="M155" s="21">
        <f t="shared" si="18"/>
        <v>4388.9400000000005</v>
      </c>
      <c r="N155" s="19">
        <v>3307.05</v>
      </c>
      <c r="O155" s="20">
        <v>1081.8900000000001</v>
      </c>
      <c r="P155" s="21">
        <f t="shared" si="23"/>
        <v>4388.9400000000005</v>
      </c>
      <c r="Q155" s="19">
        <v>5035.2299999999996</v>
      </c>
      <c r="R155" s="20">
        <v>1171.8900000000001</v>
      </c>
      <c r="S155" s="21">
        <f t="shared" si="19"/>
        <v>6207.12</v>
      </c>
      <c r="T155" s="19">
        <v>4503.6000000000004</v>
      </c>
      <c r="U155" s="20">
        <v>1545.03</v>
      </c>
      <c r="V155" s="21">
        <f t="shared" si="20"/>
        <v>6048.63</v>
      </c>
      <c r="W155" s="47">
        <f t="shared" si="22"/>
        <v>25578.9</v>
      </c>
      <c r="X155" s="20">
        <f t="shared" si="22"/>
        <v>7889.9400000000005</v>
      </c>
      <c r="Y155" s="21">
        <f t="shared" si="21"/>
        <v>33468.840000000004</v>
      </c>
    </row>
    <row r="156" spans="1:25" ht="13">
      <c r="A156" s="2" t="s">
        <v>282</v>
      </c>
      <c r="B156" s="2" t="s">
        <v>151</v>
      </c>
      <c r="C156" s="89" t="s">
        <v>297</v>
      </c>
      <c r="D156" s="129" t="s">
        <v>302</v>
      </c>
      <c r="E156" s="19">
        <v>7112.7</v>
      </c>
      <c r="F156" s="20">
        <v>2246.13</v>
      </c>
      <c r="G156" s="21">
        <f t="shared" si="16"/>
        <v>9358.83</v>
      </c>
      <c r="H156" s="19">
        <v>2771.01</v>
      </c>
      <c r="I156" s="20">
        <v>1002.24</v>
      </c>
      <c r="J156" s="21">
        <f t="shared" si="17"/>
        <v>3773.25</v>
      </c>
      <c r="K156" s="19">
        <v>3377.52</v>
      </c>
      <c r="L156" s="20">
        <v>847.26</v>
      </c>
      <c r="M156" s="21">
        <f t="shared" si="18"/>
        <v>4224.78</v>
      </c>
      <c r="N156" s="19">
        <v>3377.52</v>
      </c>
      <c r="O156" s="20">
        <v>847.26</v>
      </c>
      <c r="P156" s="21">
        <f t="shared" si="23"/>
        <v>4224.78</v>
      </c>
      <c r="Q156" s="19">
        <v>4323.51</v>
      </c>
      <c r="R156" s="20">
        <v>1870.83</v>
      </c>
      <c r="S156" s="21">
        <f t="shared" si="19"/>
        <v>6194.34</v>
      </c>
      <c r="T156" s="19">
        <v>3970.62</v>
      </c>
      <c r="U156" s="20">
        <v>2003.4</v>
      </c>
      <c r="V156" s="21">
        <f t="shared" si="20"/>
        <v>5974.02</v>
      </c>
      <c r="W156" s="47">
        <f t="shared" si="22"/>
        <v>24932.880000000001</v>
      </c>
      <c r="X156" s="20">
        <f t="shared" si="22"/>
        <v>8817.1200000000008</v>
      </c>
      <c r="Y156" s="21">
        <f t="shared" si="21"/>
        <v>33750</v>
      </c>
    </row>
    <row r="157" spans="1:25" ht="13">
      <c r="A157" s="2" t="s">
        <v>282</v>
      </c>
      <c r="B157" s="2" t="s">
        <v>152</v>
      </c>
      <c r="C157" s="89" t="s">
        <v>297</v>
      </c>
      <c r="D157" s="129" t="s">
        <v>302</v>
      </c>
      <c r="E157" s="19">
        <v>3802.95</v>
      </c>
      <c r="F157" s="20">
        <v>3250.62</v>
      </c>
      <c r="G157" s="21">
        <f t="shared" si="16"/>
        <v>7053.57</v>
      </c>
      <c r="H157" s="19">
        <v>2628.72</v>
      </c>
      <c r="I157" s="20">
        <v>1038.42</v>
      </c>
      <c r="J157" s="21">
        <f t="shared" si="17"/>
        <v>3667.14</v>
      </c>
      <c r="K157" s="19">
        <v>1893.69</v>
      </c>
      <c r="L157" s="20">
        <v>1241.46</v>
      </c>
      <c r="M157" s="21">
        <f t="shared" si="18"/>
        <v>3135.15</v>
      </c>
      <c r="N157" s="19">
        <v>1893.69</v>
      </c>
      <c r="O157" s="20">
        <v>1241.46</v>
      </c>
      <c r="P157" s="21">
        <f t="shared" si="23"/>
        <v>3135.15</v>
      </c>
      <c r="Q157" s="19">
        <v>2967.75</v>
      </c>
      <c r="R157" s="20">
        <v>1587.6</v>
      </c>
      <c r="S157" s="21">
        <f t="shared" si="19"/>
        <v>4555.3500000000004</v>
      </c>
      <c r="T157" s="19">
        <v>3171.96</v>
      </c>
      <c r="U157" s="20">
        <v>1675.44</v>
      </c>
      <c r="V157" s="21">
        <f t="shared" si="20"/>
        <v>4847.3999999999996</v>
      </c>
      <c r="W157" s="47">
        <f t="shared" si="22"/>
        <v>16358.760000000002</v>
      </c>
      <c r="X157" s="20">
        <f t="shared" si="22"/>
        <v>10035</v>
      </c>
      <c r="Y157" s="21">
        <f t="shared" si="21"/>
        <v>26393.760000000002</v>
      </c>
    </row>
    <row r="158" spans="1:25" ht="13">
      <c r="A158" s="2" t="s">
        <v>282</v>
      </c>
      <c r="B158" s="2" t="s">
        <v>153</v>
      </c>
      <c r="C158" s="89" t="s">
        <v>297</v>
      </c>
      <c r="D158" s="129" t="s">
        <v>302</v>
      </c>
      <c r="E158" s="19">
        <v>7921.62</v>
      </c>
      <c r="F158" s="20">
        <v>1130.4000000000001</v>
      </c>
      <c r="G158" s="21">
        <f t="shared" si="16"/>
        <v>9052.02</v>
      </c>
      <c r="H158" s="19">
        <v>3058.83</v>
      </c>
      <c r="I158" s="20">
        <v>1513.17</v>
      </c>
      <c r="J158" s="21">
        <f t="shared" si="17"/>
        <v>4572</v>
      </c>
      <c r="K158" s="19">
        <v>2180.4299999999998</v>
      </c>
      <c r="L158" s="20">
        <v>1036.44</v>
      </c>
      <c r="M158" s="21">
        <f t="shared" si="18"/>
        <v>3216.87</v>
      </c>
      <c r="N158" s="19">
        <v>2180.4299999999998</v>
      </c>
      <c r="O158" s="20">
        <v>1036.44</v>
      </c>
      <c r="P158" s="21">
        <f t="shared" si="23"/>
        <v>3216.87</v>
      </c>
      <c r="Q158" s="19">
        <v>3684.96</v>
      </c>
      <c r="R158" s="20">
        <v>2263.59</v>
      </c>
      <c r="S158" s="21">
        <f t="shared" si="19"/>
        <v>5948.55</v>
      </c>
      <c r="T158" s="19">
        <v>4139.28</v>
      </c>
      <c r="U158" s="20">
        <v>2300.85</v>
      </c>
      <c r="V158" s="21">
        <f t="shared" si="20"/>
        <v>6440.1299999999992</v>
      </c>
      <c r="W158" s="47">
        <f t="shared" si="22"/>
        <v>23165.55</v>
      </c>
      <c r="X158" s="20">
        <f t="shared" si="22"/>
        <v>9280.8900000000012</v>
      </c>
      <c r="Y158" s="21">
        <f t="shared" si="21"/>
        <v>32446.440000000002</v>
      </c>
    </row>
    <row r="159" spans="1:25" ht="13">
      <c r="A159" s="2" t="s">
        <v>282</v>
      </c>
      <c r="B159" s="2" t="s">
        <v>154</v>
      </c>
      <c r="C159" s="89" t="s">
        <v>297</v>
      </c>
      <c r="D159" s="129" t="s">
        <v>298</v>
      </c>
      <c r="E159" s="19">
        <v>12754.98</v>
      </c>
      <c r="F159" s="20">
        <v>1190.1600000000001</v>
      </c>
      <c r="G159" s="21">
        <f t="shared" si="16"/>
        <v>13945.14</v>
      </c>
      <c r="H159" s="19">
        <v>0</v>
      </c>
      <c r="I159" s="20">
        <v>0</v>
      </c>
      <c r="J159" s="21">
        <f t="shared" si="17"/>
        <v>0</v>
      </c>
      <c r="K159" s="19">
        <v>0</v>
      </c>
      <c r="L159" s="20">
        <v>0</v>
      </c>
      <c r="M159" s="21">
        <f t="shared" si="18"/>
        <v>0</v>
      </c>
      <c r="N159" s="19">
        <v>0</v>
      </c>
      <c r="O159" s="20">
        <v>0</v>
      </c>
      <c r="P159" s="21">
        <f t="shared" si="23"/>
        <v>0</v>
      </c>
      <c r="Q159" s="19">
        <v>0</v>
      </c>
      <c r="R159" s="20">
        <v>0</v>
      </c>
      <c r="S159" s="21">
        <f t="shared" si="19"/>
        <v>0</v>
      </c>
      <c r="T159" s="19">
        <v>0</v>
      </c>
      <c r="U159" s="20">
        <v>0</v>
      </c>
      <c r="V159" s="21">
        <f t="shared" si="20"/>
        <v>0</v>
      </c>
      <c r="W159" s="47">
        <f t="shared" si="22"/>
        <v>12754.98</v>
      </c>
      <c r="X159" s="20">
        <f t="shared" si="22"/>
        <v>1190.1600000000001</v>
      </c>
      <c r="Y159" s="21">
        <f t="shared" si="21"/>
        <v>13945.14</v>
      </c>
    </row>
    <row r="160" spans="1:25" ht="13">
      <c r="A160" s="2" t="s">
        <v>282</v>
      </c>
      <c r="B160" s="2" t="s">
        <v>155</v>
      </c>
      <c r="C160" s="89" t="s">
        <v>297</v>
      </c>
      <c r="D160" s="129" t="s">
        <v>298</v>
      </c>
      <c r="E160" s="19">
        <v>16896.78</v>
      </c>
      <c r="F160" s="20">
        <v>3648.69</v>
      </c>
      <c r="G160" s="21">
        <f t="shared" si="16"/>
        <v>20545.469999999998</v>
      </c>
      <c r="H160" s="19">
        <v>19613.43</v>
      </c>
      <c r="I160" s="20">
        <v>4239.8100000000004</v>
      </c>
      <c r="J160" s="21">
        <f t="shared" si="17"/>
        <v>23853.24</v>
      </c>
      <c r="K160" s="19">
        <v>9846.09</v>
      </c>
      <c r="L160" s="20">
        <v>1045.26</v>
      </c>
      <c r="M160" s="21">
        <f t="shared" si="18"/>
        <v>10891.35</v>
      </c>
      <c r="N160" s="19">
        <v>9846.09</v>
      </c>
      <c r="O160" s="20">
        <v>1045.26</v>
      </c>
      <c r="P160" s="21">
        <f t="shared" si="23"/>
        <v>10891.35</v>
      </c>
      <c r="Q160" s="19">
        <v>24823.71</v>
      </c>
      <c r="R160" s="20">
        <v>5179.1400000000003</v>
      </c>
      <c r="S160" s="21">
        <f t="shared" si="19"/>
        <v>30002.85</v>
      </c>
      <c r="T160" s="19">
        <v>21892.59</v>
      </c>
      <c r="U160" s="20">
        <v>3868.29</v>
      </c>
      <c r="V160" s="21">
        <f t="shared" si="20"/>
        <v>25760.880000000001</v>
      </c>
      <c r="W160" s="47">
        <f t="shared" si="22"/>
        <v>102918.69</v>
      </c>
      <c r="X160" s="20">
        <f t="shared" si="22"/>
        <v>19026.45</v>
      </c>
      <c r="Y160" s="21">
        <f t="shared" si="21"/>
        <v>121945.14</v>
      </c>
    </row>
    <row r="161" spans="1:25" ht="13">
      <c r="A161" s="2" t="s">
        <v>282</v>
      </c>
      <c r="B161" s="2" t="s">
        <v>156</v>
      </c>
      <c r="C161" s="89" t="s">
        <v>297</v>
      </c>
      <c r="D161" s="129" t="s">
        <v>298</v>
      </c>
      <c r="E161" s="19">
        <v>16588.349999999999</v>
      </c>
      <c r="F161" s="20">
        <v>2930.13</v>
      </c>
      <c r="G161" s="21">
        <f t="shared" si="16"/>
        <v>19518.48</v>
      </c>
      <c r="H161" s="19">
        <v>13696.11</v>
      </c>
      <c r="I161" s="20">
        <v>2353.0500000000002</v>
      </c>
      <c r="J161" s="21">
        <f t="shared" si="17"/>
        <v>16049.16</v>
      </c>
      <c r="K161" s="19">
        <v>21107.88</v>
      </c>
      <c r="L161" s="20">
        <v>2529.36</v>
      </c>
      <c r="M161" s="21">
        <f t="shared" si="18"/>
        <v>23637.24</v>
      </c>
      <c r="N161" s="19">
        <v>21107.88</v>
      </c>
      <c r="O161" s="20">
        <v>2529.36</v>
      </c>
      <c r="P161" s="21">
        <f t="shared" si="23"/>
        <v>23637.24</v>
      </c>
      <c r="Q161" s="19">
        <v>7377.93</v>
      </c>
      <c r="R161" s="20">
        <v>1435.41</v>
      </c>
      <c r="S161" s="21">
        <f t="shared" si="19"/>
        <v>8813.34</v>
      </c>
      <c r="T161" s="19">
        <v>25348.05</v>
      </c>
      <c r="U161" s="20">
        <v>4448.34</v>
      </c>
      <c r="V161" s="21">
        <f t="shared" si="20"/>
        <v>29796.39</v>
      </c>
      <c r="W161" s="47">
        <f t="shared" si="22"/>
        <v>105226.2</v>
      </c>
      <c r="X161" s="20">
        <f t="shared" si="22"/>
        <v>16225.650000000001</v>
      </c>
      <c r="Y161" s="21">
        <f t="shared" si="21"/>
        <v>121451.85</v>
      </c>
    </row>
    <row r="162" spans="1:25" ht="13">
      <c r="A162" s="2" t="s">
        <v>282</v>
      </c>
      <c r="B162" s="2" t="s">
        <v>157</v>
      </c>
      <c r="C162" s="89" t="s">
        <v>297</v>
      </c>
      <c r="D162" s="129" t="s">
        <v>298</v>
      </c>
      <c r="E162" s="19">
        <v>11990.25</v>
      </c>
      <c r="F162" s="20">
        <v>2788.29</v>
      </c>
      <c r="G162" s="21">
        <f t="shared" si="16"/>
        <v>14778.54</v>
      </c>
      <c r="H162" s="19">
        <v>12981.24</v>
      </c>
      <c r="I162" s="20">
        <v>2336.04</v>
      </c>
      <c r="J162" s="21">
        <f t="shared" si="17"/>
        <v>15317.279999999999</v>
      </c>
      <c r="K162" s="19">
        <v>10133.1</v>
      </c>
      <c r="L162" s="20">
        <v>3288.42</v>
      </c>
      <c r="M162" s="21">
        <f t="shared" si="18"/>
        <v>13421.52</v>
      </c>
      <c r="N162" s="19">
        <v>10133.1</v>
      </c>
      <c r="O162" s="20">
        <v>3288.42</v>
      </c>
      <c r="P162" s="21">
        <f t="shared" si="23"/>
        <v>13421.52</v>
      </c>
      <c r="Q162" s="19">
        <v>18135.810000000001</v>
      </c>
      <c r="R162" s="20">
        <v>3903.39</v>
      </c>
      <c r="S162" s="21">
        <f t="shared" si="19"/>
        <v>22039.200000000001</v>
      </c>
      <c r="T162" s="19">
        <v>20667.78</v>
      </c>
      <c r="U162" s="20">
        <v>3678.12</v>
      </c>
      <c r="V162" s="21">
        <f t="shared" si="20"/>
        <v>24345.899999999998</v>
      </c>
      <c r="W162" s="47">
        <f t="shared" si="22"/>
        <v>84041.279999999999</v>
      </c>
      <c r="X162" s="20">
        <f t="shared" si="22"/>
        <v>19282.68</v>
      </c>
      <c r="Y162" s="21">
        <f t="shared" si="21"/>
        <v>103323.95999999999</v>
      </c>
    </row>
    <row r="163" spans="1:25" ht="13">
      <c r="A163" s="2" t="s">
        <v>282</v>
      </c>
      <c r="B163" s="2" t="s">
        <v>158</v>
      </c>
      <c r="C163" s="89" t="s">
        <v>297</v>
      </c>
      <c r="D163" s="129" t="s">
        <v>302</v>
      </c>
      <c r="E163" s="19">
        <v>0</v>
      </c>
      <c r="F163" s="20">
        <v>0</v>
      </c>
      <c r="G163" s="21">
        <f t="shared" si="16"/>
        <v>0</v>
      </c>
      <c r="H163" s="19">
        <v>0.01</v>
      </c>
      <c r="I163" s="20">
        <v>0.84</v>
      </c>
      <c r="J163" s="21">
        <f t="shared" si="17"/>
        <v>0.85</v>
      </c>
      <c r="K163" s="19">
        <v>0</v>
      </c>
      <c r="L163" s="20">
        <v>0</v>
      </c>
      <c r="M163" s="21">
        <f t="shared" si="18"/>
        <v>0</v>
      </c>
      <c r="N163" s="19">
        <v>0</v>
      </c>
      <c r="O163" s="20">
        <v>0</v>
      </c>
      <c r="P163" s="21">
        <f t="shared" si="23"/>
        <v>0</v>
      </c>
      <c r="Q163" s="19">
        <v>0</v>
      </c>
      <c r="R163" s="20">
        <v>0</v>
      </c>
      <c r="S163" s="21">
        <f t="shared" si="19"/>
        <v>0</v>
      </c>
      <c r="T163" s="19">
        <v>8.24</v>
      </c>
      <c r="U163" s="20">
        <v>3.18</v>
      </c>
      <c r="V163" s="21">
        <f t="shared" si="20"/>
        <v>11.42</v>
      </c>
      <c r="W163" s="47">
        <f t="shared" si="22"/>
        <v>8.25</v>
      </c>
      <c r="X163" s="20">
        <f t="shared" si="22"/>
        <v>4.0200000000000005</v>
      </c>
      <c r="Y163" s="21">
        <f t="shared" si="21"/>
        <v>12.27</v>
      </c>
    </row>
    <row r="164" spans="1:25" ht="13">
      <c r="A164" s="2" t="s">
        <v>282</v>
      </c>
      <c r="B164" s="2" t="s">
        <v>159</v>
      </c>
      <c r="C164" s="89" t="s">
        <v>297</v>
      </c>
      <c r="D164" s="129" t="s">
        <v>302</v>
      </c>
      <c r="E164" s="19">
        <v>6.46</v>
      </c>
      <c r="F164" s="20">
        <v>1.51</v>
      </c>
      <c r="G164" s="21">
        <f t="shared" si="16"/>
        <v>7.97</v>
      </c>
      <c r="H164" s="19">
        <v>0</v>
      </c>
      <c r="I164" s="20">
        <v>0</v>
      </c>
      <c r="J164" s="21">
        <f t="shared" si="17"/>
        <v>0</v>
      </c>
      <c r="K164" s="19">
        <v>0</v>
      </c>
      <c r="L164" s="20">
        <v>0</v>
      </c>
      <c r="M164" s="21">
        <f t="shared" si="18"/>
        <v>0</v>
      </c>
      <c r="N164" s="19">
        <v>0</v>
      </c>
      <c r="O164" s="20">
        <v>0</v>
      </c>
      <c r="P164" s="21">
        <f t="shared" si="23"/>
        <v>0</v>
      </c>
      <c r="Q164" s="19">
        <v>0</v>
      </c>
      <c r="R164" s="20">
        <v>0</v>
      </c>
      <c r="S164" s="21">
        <f t="shared" si="19"/>
        <v>0</v>
      </c>
      <c r="T164" s="19">
        <v>9.31</v>
      </c>
      <c r="U164" s="20">
        <v>1.0900000000000001</v>
      </c>
      <c r="V164" s="21">
        <f t="shared" si="20"/>
        <v>10.4</v>
      </c>
      <c r="W164" s="47">
        <f t="shared" si="22"/>
        <v>15.77</v>
      </c>
      <c r="X164" s="20">
        <f t="shared" si="22"/>
        <v>2.6</v>
      </c>
      <c r="Y164" s="21">
        <f t="shared" si="21"/>
        <v>18.37</v>
      </c>
    </row>
    <row r="165" spans="1:25" ht="13">
      <c r="A165" s="2" t="s">
        <v>283</v>
      </c>
      <c r="B165" s="2" t="s">
        <v>160</v>
      </c>
      <c r="C165" s="89" t="s">
        <v>297</v>
      </c>
      <c r="D165" s="129" t="s">
        <v>303</v>
      </c>
      <c r="E165" s="19">
        <v>817.81</v>
      </c>
      <c r="F165" s="20">
        <v>6.25</v>
      </c>
      <c r="G165" s="21">
        <f t="shared" si="16"/>
        <v>824.06</v>
      </c>
      <c r="H165" s="19">
        <v>696.31</v>
      </c>
      <c r="I165" s="20">
        <v>0</v>
      </c>
      <c r="J165" s="21">
        <f t="shared" si="17"/>
        <v>696.31</v>
      </c>
      <c r="K165" s="19">
        <v>655.26</v>
      </c>
      <c r="L165" s="20">
        <v>0</v>
      </c>
      <c r="M165" s="21">
        <f t="shared" si="18"/>
        <v>655.26</v>
      </c>
      <c r="N165" s="19">
        <v>655.26</v>
      </c>
      <c r="O165" s="20">
        <v>0</v>
      </c>
      <c r="P165" s="21">
        <f t="shared" si="23"/>
        <v>655.26</v>
      </c>
      <c r="Q165" s="19">
        <v>656.62</v>
      </c>
      <c r="R165" s="20">
        <v>0</v>
      </c>
      <c r="S165" s="21">
        <f t="shared" si="19"/>
        <v>656.62</v>
      </c>
      <c r="T165" s="19">
        <v>531.32000000000005</v>
      </c>
      <c r="U165" s="20">
        <v>0</v>
      </c>
      <c r="V165" s="21">
        <f t="shared" si="20"/>
        <v>531.32000000000005</v>
      </c>
      <c r="W165" s="47">
        <f t="shared" si="22"/>
        <v>4012.5800000000004</v>
      </c>
      <c r="X165" s="20">
        <f t="shared" si="22"/>
        <v>6.25</v>
      </c>
      <c r="Y165" s="21">
        <f t="shared" si="21"/>
        <v>4018.8300000000004</v>
      </c>
    </row>
    <row r="166" spans="1:25" ht="13">
      <c r="A166" s="2" t="s">
        <v>284</v>
      </c>
      <c r="B166" s="2" t="s">
        <v>161</v>
      </c>
      <c r="C166" s="89" t="s">
        <v>297</v>
      </c>
      <c r="D166" s="129" t="s">
        <v>303</v>
      </c>
      <c r="E166" s="19">
        <v>3210.98</v>
      </c>
      <c r="F166" s="20">
        <v>432.95</v>
      </c>
      <c r="G166" s="21">
        <f t="shared" si="16"/>
        <v>3643.93</v>
      </c>
      <c r="H166" s="19">
        <v>31647.18</v>
      </c>
      <c r="I166" s="20">
        <v>3349.38</v>
      </c>
      <c r="J166" s="21">
        <f t="shared" si="17"/>
        <v>34996.559999999998</v>
      </c>
      <c r="K166" s="19">
        <v>32156.6</v>
      </c>
      <c r="L166" s="20">
        <v>2829.6</v>
      </c>
      <c r="M166" s="21">
        <f t="shared" si="18"/>
        <v>34986.199999999997</v>
      </c>
      <c r="N166" s="19">
        <v>32156.6</v>
      </c>
      <c r="O166" s="20">
        <v>2829.6</v>
      </c>
      <c r="P166" s="21">
        <f t="shared" si="23"/>
        <v>34986.199999999997</v>
      </c>
      <c r="Q166" s="19">
        <v>26774.5</v>
      </c>
      <c r="R166" s="20">
        <v>3441.3</v>
      </c>
      <c r="S166" s="21">
        <f t="shared" si="19"/>
        <v>30215.8</v>
      </c>
      <c r="T166" s="19">
        <v>22017.599999999999</v>
      </c>
      <c r="U166" s="20">
        <v>4692.3999999999996</v>
      </c>
      <c r="V166" s="21">
        <f t="shared" si="20"/>
        <v>26710</v>
      </c>
      <c r="W166" s="47">
        <f t="shared" si="22"/>
        <v>147963.46000000002</v>
      </c>
      <c r="X166" s="20">
        <f t="shared" si="22"/>
        <v>17575.230000000003</v>
      </c>
      <c r="Y166" s="21">
        <f t="shared" si="21"/>
        <v>165538.69000000003</v>
      </c>
    </row>
    <row r="167" spans="1:25" ht="13">
      <c r="A167" s="2" t="s">
        <v>285</v>
      </c>
      <c r="B167" s="2" t="s">
        <v>162</v>
      </c>
      <c r="C167" s="89" t="s">
        <v>297</v>
      </c>
      <c r="D167" s="129" t="s">
        <v>298</v>
      </c>
      <c r="E167" s="19">
        <v>0</v>
      </c>
      <c r="F167" s="20">
        <v>0</v>
      </c>
      <c r="G167" s="21">
        <f t="shared" si="16"/>
        <v>0</v>
      </c>
      <c r="H167" s="19">
        <v>0</v>
      </c>
      <c r="I167" s="20">
        <v>0</v>
      </c>
      <c r="J167" s="21">
        <f t="shared" si="17"/>
        <v>0</v>
      </c>
      <c r="K167" s="19">
        <v>0</v>
      </c>
      <c r="L167" s="20">
        <v>0</v>
      </c>
      <c r="M167" s="21">
        <f t="shared" si="18"/>
        <v>0</v>
      </c>
      <c r="N167" s="19">
        <v>0</v>
      </c>
      <c r="O167" s="20">
        <v>0</v>
      </c>
      <c r="P167" s="21">
        <f t="shared" si="23"/>
        <v>0</v>
      </c>
      <c r="Q167" s="19">
        <v>0</v>
      </c>
      <c r="R167" s="20">
        <v>0</v>
      </c>
      <c r="S167" s="21">
        <f t="shared" si="19"/>
        <v>0</v>
      </c>
      <c r="T167" s="19">
        <v>0</v>
      </c>
      <c r="U167" s="20">
        <v>0</v>
      </c>
      <c r="V167" s="21">
        <f t="shared" si="20"/>
        <v>0</v>
      </c>
      <c r="W167" s="47">
        <f t="shared" si="22"/>
        <v>0</v>
      </c>
      <c r="X167" s="20">
        <f t="shared" si="22"/>
        <v>0</v>
      </c>
      <c r="Y167" s="21">
        <f t="shared" si="21"/>
        <v>0</v>
      </c>
    </row>
    <row r="168" spans="1:25" ht="13">
      <c r="A168" s="2" t="s">
        <v>285</v>
      </c>
      <c r="B168" s="2" t="s">
        <v>163</v>
      </c>
      <c r="C168" s="89" t="s">
        <v>297</v>
      </c>
      <c r="D168" s="129" t="s">
        <v>298</v>
      </c>
      <c r="E168" s="19">
        <v>8079.7</v>
      </c>
      <c r="F168" s="20">
        <v>5525</v>
      </c>
      <c r="G168" s="21">
        <f t="shared" si="16"/>
        <v>13604.7</v>
      </c>
      <c r="H168" s="19">
        <v>13974.65</v>
      </c>
      <c r="I168" s="20">
        <v>4142.6499999999996</v>
      </c>
      <c r="J168" s="21">
        <f t="shared" si="17"/>
        <v>18117.3</v>
      </c>
      <c r="K168" s="19">
        <v>6378</v>
      </c>
      <c r="L168" s="20">
        <v>2551.9499999999998</v>
      </c>
      <c r="M168" s="21">
        <f t="shared" si="18"/>
        <v>8929.9500000000007</v>
      </c>
      <c r="N168" s="19">
        <v>6378</v>
      </c>
      <c r="O168" s="20">
        <v>2551.9499999999998</v>
      </c>
      <c r="P168" s="21">
        <f t="shared" si="23"/>
        <v>8929.9500000000007</v>
      </c>
      <c r="Q168" s="19">
        <v>0</v>
      </c>
      <c r="R168" s="20">
        <v>0</v>
      </c>
      <c r="S168" s="21">
        <f t="shared" si="19"/>
        <v>0</v>
      </c>
      <c r="T168" s="19">
        <v>11568.1</v>
      </c>
      <c r="U168" s="20">
        <v>2643.55</v>
      </c>
      <c r="V168" s="21">
        <f t="shared" si="20"/>
        <v>14211.650000000001</v>
      </c>
      <c r="W168" s="47">
        <f t="shared" si="22"/>
        <v>46378.45</v>
      </c>
      <c r="X168" s="20">
        <f t="shared" si="22"/>
        <v>17415.099999999999</v>
      </c>
      <c r="Y168" s="21">
        <f t="shared" si="21"/>
        <v>63793.549999999996</v>
      </c>
    </row>
    <row r="169" spans="1:25" ht="13">
      <c r="A169" s="2" t="s">
        <v>285</v>
      </c>
      <c r="B169" s="2" t="s">
        <v>164</v>
      </c>
      <c r="C169" s="89" t="s">
        <v>297</v>
      </c>
      <c r="D169" s="129" t="s">
        <v>298</v>
      </c>
      <c r="E169" s="19">
        <v>0</v>
      </c>
      <c r="F169" s="20">
        <v>0</v>
      </c>
      <c r="G169" s="21">
        <f t="shared" si="16"/>
        <v>0</v>
      </c>
      <c r="H169" s="19">
        <v>0</v>
      </c>
      <c r="I169" s="20">
        <v>0</v>
      </c>
      <c r="J169" s="21">
        <f t="shared" si="17"/>
        <v>0</v>
      </c>
      <c r="K169" s="19">
        <v>0</v>
      </c>
      <c r="L169" s="20">
        <v>0</v>
      </c>
      <c r="M169" s="21">
        <f t="shared" si="18"/>
        <v>0</v>
      </c>
      <c r="N169" s="19">
        <v>0</v>
      </c>
      <c r="O169" s="20">
        <v>0</v>
      </c>
      <c r="P169" s="21">
        <f t="shared" si="23"/>
        <v>0</v>
      </c>
      <c r="Q169" s="19">
        <v>0.17</v>
      </c>
      <c r="R169" s="20">
        <v>4.18</v>
      </c>
      <c r="S169" s="21">
        <f t="shared" si="19"/>
        <v>4.3499999999999996</v>
      </c>
      <c r="T169" s="19">
        <v>0</v>
      </c>
      <c r="U169" s="20">
        <v>0</v>
      </c>
      <c r="V169" s="21">
        <f t="shared" si="20"/>
        <v>0</v>
      </c>
      <c r="W169" s="47">
        <f t="shared" si="22"/>
        <v>0.17</v>
      </c>
      <c r="X169" s="20">
        <f t="shared" si="22"/>
        <v>4.18</v>
      </c>
      <c r="Y169" s="21">
        <f t="shared" si="21"/>
        <v>4.3499999999999996</v>
      </c>
    </row>
    <row r="170" spans="1:25" ht="13">
      <c r="A170" s="2" t="s">
        <v>285</v>
      </c>
      <c r="B170" s="2" t="s">
        <v>165</v>
      </c>
      <c r="C170" s="89" t="s">
        <v>297</v>
      </c>
      <c r="D170" s="129" t="s">
        <v>298</v>
      </c>
      <c r="E170" s="19">
        <v>4366.6499999999996</v>
      </c>
      <c r="F170" s="20">
        <v>1517.9</v>
      </c>
      <c r="G170" s="21">
        <f t="shared" si="16"/>
        <v>5884.5499999999993</v>
      </c>
      <c r="H170" s="19">
        <v>0</v>
      </c>
      <c r="I170" s="20">
        <v>0</v>
      </c>
      <c r="J170" s="21">
        <f t="shared" si="17"/>
        <v>0</v>
      </c>
      <c r="K170" s="19">
        <v>10021.85</v>
      </c>
      <c r="L170" s="20">
        <v>4330.6000000000004</v>
      </c>
      <c r="M170" s="21">
        <f t="shared" si="18"/>
        <v>14352.45</v>
      </c>
      <c r="N170" s="19">
        <v>10021.85</v>
      </c>
      <c r="O170" s="20">
        <v>4330.6000000000004</v>
      </c>
      <c r="P170" s="21">
        <f t="shared" si="23"/>
        <v>14352.45</v>
      </c>
      <c r="Q170" s="19">
        <v>16194.9</v>
      </c>
      <c r="R170" s="20">
        <v>3388.85</v>
      </c>
      <c r="S170" s="21">
        <f t="shared" si="19"/>
        <v>19583.75</v>
      </c>
      <c r="T170" s="19">
        <v>19617.599999999999</v>
      </c>
      <c r="U170" s="20">
        <v>3423.85</v>
      </c>
      <c r="V170" s="21">
        <f t="shared" si="20"/>
        <v>23041.449999999997</v>
      </c>
      <c r="W170" s="47">
        <f t="shared" si="22"/>
        <v>60222.85</v>
      </c>
      <c r="X170" s="20">
        <f t="shared" si="22"/>
        <v>16991.8</v>
      </c>
      <c r="Y170" s="21">
        <f t="shared" si="21"/>
        <v>77214.649999999994</v>
      </c>
    </row>
    <row r="171" spans="1:25" ht="13">
      <c r="A171" s="2" t="s">
        <v>286</v>
      </c>
      <c r="B171" s="2" t="s">
        <v>166</v>
      </c>
      <c r="C171" s="89" t="s">
        <v>297</v>
      </c>
      <c r="D171" s="129" t="s">
        <v>303</v>
      </c>
      <c r="E171" s="19">
        <v>13747.5</v>
      </c>
      <c r="F171" s="20">
        <v>120.77</v>
      </c>
      <c r="G171" s="21">
        <f t="shared" si="16"/>
        <v>13868.27</v>
      </c>
      <c r="H171" s="19">
        <v>800.65</v>
      </c>
      <c r="I171" s="20">
        <v>57.78</v>
      </c>
      <c r="J171" s="21">
        <f t="shared" si="17"/>
        <v>858.43</v>
      </c>
      <c r="K171" s="19">
        <v>8451.9</v>
      </c>
      <c r="L171" s="20">
        <v>19.38</v>
      </c>
      <c r="M171" s="21">
        <f t="shared" si="18"/>
        <v>8471.2799999999988</v>
      </c>
      <c r="N171" s="19">
        <v>8451.9</v>
      </c>
      <c r="O171" s="20">
        <v>19.38</v>
      </c>
      <c r="P171" s="21">
        <f t="shared" si="23"/>
        <v>8471.2799999999988</v>
      </c>
      <c r="Q171" s="19">
        <v>8219.15</v>
      </c>
      <c r="R171" s="20">
        <v>468.01</v>
      </c>
      <c r="S171" s="21">
        <f t="shared" si="19"/>
        <v>8687.16</v>
      </c>
      <c r="T171" s="19">
        <v>6414</v>
      </c>
      <c r="U171" s="20">
        <v>593.39</v>
      </c>
      <c r="V171" s="21">
        <f t="shared" si="20"/>
        <v>7007.39</v>
      </c>
      <c r="W171" s="47">
        <f t="shared" si="22"/>
        <v>46085.1</v>
      </c>
      <c r="X171" s="20">
        <f t="shared" si="22"/>
        <v>1278.71</v>
      </c>
      <c r="Y171" s="21">
        <f t="shared" si="21"/>
        <v>47363.81</v>
      </c>
    </row>
    <row r="172" spans="1:25" ht="13">
      <c r="A172" s="2" t="s">
        <v>286</v>
      </c>
      <c r="B172" s="2" t="s">
        <v>167</v>
      </c>
      <c r="C172" s="89" t="s">
        <v>297</v>
      </c>
      <c r="D172" s="129" t="s">
        <v>303</v>
      </c>
      <c r="E172" s="19">
        <v>10047.549999999999</v>
      </c>
      <c r="F172" s="20">
        <v>1612.4</v>
      </c>
      <c r="G172" s="21">
        <f t="shared" si="16"/>
        <v>11659.949999999999</v>
      </c>
      <c r="H172" s="19">
        <v>13988.9</v>
      </c>
      <c r="I172" s="20">
        <v>1293.2</v>
      </c>
      <c r="J172" s="21">
        <f t="shared" si="17"/>
        <v>15282.1</v>
      </c>
      <c r="K172" s="19">
        <v>7437.65</v>
      </c>
      <c r="L172" s="20">
        <v>1938.25</v>
      </c>
      <c r="M172" s="21">
        <f t="shared" si="18"/>
        <v>9375.9</v>
      </c>
      <c r="N172" s="19">
        <v>7437.65</v>
      </c>
      <c r="O172" s="20">
        <v>1938.25</v>
      </c>
      <c r="P172" s="21">
        <f t="shared" si="23"/>
        <v>9375.9</v>
      </c>
      <c r="Q172" s="19">
        <v>3547.45</v>
      </c>
      <c r="R172" s="20">
        <v>1046.5999999999999</v>
      </c>
      <c r="S172" s="21">
        <f t="shared" si="19"/>
        <v>4594.0499999999993</v>
      </c>
      <c r="T172" s="19">
        <v>5924.95</v>
      </c>
      <c r="U172" s="20">
        <v>3924.4</v>
      </c>
      <c r="V172" s="21">
        <f t="shared" si="20"/>
        <v>9849.35</v>
      </c>
      <c r="W172" s="47">
        <f t="shared" si="22"/>
        <v>48384.149999999994</v>
      </c>
      <c r="X172" s="20">
        <f t="shared" si="22"/>
        <v>11753.1</v>
      </c>
      <c r="Y172" s="21">
        <f t="shared" si="21"/>
        <v>60137.249999999993</v>
      </c>
    </row>
    <row r="173" spans="1:25" ht="13">
      <c r="A173" s="2" t="s">
        <v>286</v>
      </c>
      <c r="B173" s="2" t="s">
        <v>168</v>
      </c>
      <c r="C173" s="89" t="s">
        <v>297</v>
      </c>
      <c r="D173" s="129" t="s">
        <v>303</v>
      </c>
      <c r="E173" s="19">
        <v>10638.8</v>
      </c>
      <c r="F173" s="20">
        <v>301.27999999999997</v>
      </c>
      <c r="G173" s="21">
        <f t="shared" si="16"/>
        <v>10940.08</v>
      </c>
      <c r="H173" s="19">
        <v>14598.5</v>
      </c>
      <c r="I173" s="20">
        <v>28.88</v>
      </c>
      <c r="J173" s="21">
        <f t="shared" si="17"/>
        <v>14627.38</v>
      </c>
      <c r="K173" s="19">
        <v>5835.8</v>
      </c>
      <c r="L173" s="20">
        <v>75.739999999999995</v>
      </c>
      <c r="M173" s="21">
        <f t="shared" si="18"/>
        <v>5911.54</v>
      </c>
      <c r="N173" s="19">
        <v>5835.8</v>
      </c>
      <c r="O173" s="20">
        <v>75.739999999999995</v>
      </c>
      <c r="P173" s="21">
        <f t="shared" si="23"/>
        <v>5911.54</v>
      </c>
      <c r="Q173" s="19">
        <v>8589</v>
      </c>
      <c r="R173" s="20">
        <v>539.71</v>
      </c>
      <c r="S173" s="21">
        <f t="shared" si="19"/>
        <v>9128.7099999999991</v>
      </c>
      <c r="T173" s="19">
        <v>3658.7</v>
      </c>
      <c r="U173" s="20">
        <v>1149.58</v>
      </c>
      <c r="V173" s="21">
        <f t="shared" si="20"/>
        <v>4808.28</v>
      </c>
      <c r="W173" s="47">
        <f t="shared" si="22"/>
        <v>49156.6</v>
      </c>
      <c r="X173" s="20">
        <f t="shared" si="22"/>
        <v>2170.9299999999998</v>
      </c>
      <c r="Y173" s="21">
        <f t="shared" si="21"/>
        <v>51327.53</v>
      </c>
    </row>
    <row r="174" spans="1:25" ht="13">
      <c r="A174" s="2" t="s">
        <v>287</v>
      </c>
      <c r="B174" s="2" t="s">
        <v>169</v>
      </c>
      <c r="C174" s="89" t="s">
        <v>297</v>
      </c>
      <c r="D174" s="129" t="s">
        <v>302</v>
      </c>
      <c r="E174" s="19">
        <v>0</v>
      </c>
      <c r="F174" s="20">
        <v>0</v>
      </c>
      <c r="G174" s="21">
        <f t="shared" si="16"/>
        <v>0</v>
      </c>
      <c r="H174" s="19">
        <v>0</v>
      </c>
      <c r="I174" s="20">
        <v>0</v>
      </c>
      <c r="J174" s="21">
        <f t="shared" si="17"/>
        <v>0</v>
      </c>
      <c r="K174" s="19">
        <v>0</v>
      </c>
      <c r="L174" s="20">
        <v>0</v>
      </c>
      <c r="M174" s="21">
        <f t="shared" si="18"/>
        <v>0</v>
      </c>
      <c r="N174" s="19">
        <v>0</v>
      </c>
      <c r="O174" s="20">
        <v>0</v>
      </c>
      <c r="P174" s="21">
        <f t="shared" si="23"/>
        <v>0</v>
      </c>
      <c r="Q174" s="19">
        <v>0</v>
      </c>
      <c r="R174" s="20">
        <v>0</v>
      </c>
      <c r="S174" s="21">
        <f t="shared" si="19"/>
        <v>0</v>
      </c>
      <c r="T174" s="19">
        <v>0</v>
      </c>
      <c r="U174" s="20">
        <v>0</v>
      </c>
      <c r="V174" s="21">
        <f t="shared" si="20"/>
        <v>0</v>
      </c>
      <c r="W174" s="47">
        <f t="shared" si="22"/>
        <v>0</v>
      </c>
      <c r="X174" s="20">
        <f t="shared" si="22"/>
        <v>0</v>
      </c>
      <c r="Y174" s="21">
        <f t="shared" si="21"/>
        <v>0</v>
      </c>
    </row>
    <row r="175" spans="1:25" ht="13">
      <c r="A175" s="2" t="s">
        <v>288</v>
      </c>
      <c r="B175" s="2" t="s">
        <v>170</v>
      </c>
      <c r="C175" s="89" t="s">
        <v>297</v>
      </c>
      <c r="D175" s="129" t="s">
        <v>302</v>
      </c>
      <c r="E175" s="19">
        <v>3090.42</v>
      </c>
      <c r="F175" s="20">
        <v>879.26</v>
      </c>
      <c r="G175" s="21">
        <f t="shared" si="16"/>
        <v>3969.6800000000003</v>
      </c>
      <c r="H175" s="19">
        <v>3220.02</v>
      </c>
      <c r="I175" s="20">
        <v>1064.75</v>
      </c>
      <c r="J175" s="21">
        <f t="shared" si="17"/>
        <v>4284.7700000000004</v>
      </c>
      <c r="K175" s="19">
        <v>4211.0600000000004</v>
      </c>
      <c r="L175" s="20">
        <v>226.53</v>
      </c>
      <c r="M175" s="21">
        <f t="shared" si="18"/>
        <v>4437.59</v>
      </c>
      <c r="N175" s="19">
        <v>4211.0600000000004</v>
      </c>
      <c r="O175" s="20">
        <v>226.53</v>
      </c>
      <c r="P175" s="21">
        <f t="shared" si="23"/>
        <v>4437.59</v>
      </c>
      <c r="Q175" s="19">
        <v>3920.81</v>
      </c>
      <c r="R175" s="20">
        <v>776.93</v>
      </c>
      <c r="S175" s="21">
        <f t="shared" si="19"/>
        <v>4697.74</v>
      </c>
      <c r="T175" s="19">
        <v>2070.23</v>
      </c>
      <c r="U175" s="20">
        <v>343.17</v>
      </c>
      <c r="V175" s="21">
        <f t="shared" si="20"/>
        <v>2413.4</v>
      </c>
      <c r="W175" s="47">
        <f t="shared" si="22"/>
        <v>20723.600000000002</v>
      </c>
      <c r="X175" s="20">
        <f t="shared" si="22"/>
        <v>3517.17</v>
      </c>
      <c r="Y175" s="21">
        <f t="shared" si="21"/>
        <v>24240.770000000004</v>
      </c>
    </row>
    <row r="176" spans="1:25" ht="13">
      <c r="A176" s="2" t="s">
        <v>288</v>
      </c>
      <c r="B176" s="2" t="s">
        <v>171</v>
      </c>
      <c r="C176" s="89" t="s">
        <v>297</v>
      </c>
      <c r="D176" s="129" t="s">
        <v>302</v>
      </c>
      <c r="E176" s="19">
        <v>852.94</v>
      </c>
      <c r="F176" s="20">
        <v>13.29</v>
      </c>
      <c r="G176" s="21">
        <f t="shared" si="16"/>
        <v>866.23</v>
      </c>
      <c r="H176" s="19">
        <v>1636.08</v>
      </c>
      <c r="I176" s="20">
        <v>202.15</v>
      </c>
      <c r="J176" s="21">
        <f t="shared" si="17"/>
        <v>1838.23</v>
      </c>
      <c r="K176" s="19">
        <v>2616.4299999999998</v>
      </c>
      <c r="L176" s="20">
        <v>861.27</v>
      </c>
      <c r="M176" s="21">
        <f t="shared" si="18"/>
        <v>3477.7</v>
      </c>
      <c r="N176" s="19">
        <v>2616.4299999999998</v>
      </c>
      <c r="O176" s="20">
        <v>861.27</v>
      </c>
      <c r="P176" s="21">
        <f t="shared" si="23"/>
        <v>3477.7</v>
      </c>
      <c r="Q176" s="19">
        <v>3289.43</v>
      </c>
      <c r="R176" s="20">
        <v>369.4</v>
      </c>
      <c r="S176" s="21">
        <f t="shared" si="19"/>
        <v>3658.83</v>
      </c>
      <c r="T176" s="19">
        <v>2923.65</v>
      </c>
      <c r="U176" s="20">
        <v>243.59</v>
      </c>
      <c r="V176" s="21">
        <f t="shared" si="20"/>
        <v>3167.2400000000002</v>
      </c>
      <c r="W176" s="47">
        <f t="shared" si="22"/>
        <v>13934.96</v>
      </c>
      <c r="X176" s="20">
        <f t="shared" si="22"/>
        <v>2550.9700000000003</v>
      </c>
      <c r="Y176" s="21">
        <f t="shared" si="21"/>
        <v>16485.93</v>
      </c>
    </row>
    <row r="177" spans="1:25" ht="13">
      <c r="A177" s="2" t="s">
        <v>289</v>
      </c>
      <c r="B177" s="2" t="s">
        <v>172</v>
      </c>
      <c r="C177" s="89" t="s">
        <v>297</v>
      </c>
      <c r="D177" s="129" t="s">
        <v>303</v>
      </c>
      <c r="E177" s="19">
        <v>9</v>
      </c>
      <c r="F177" s="20">
        <v>1472.9</v>
      </c>
      <c r="G177" s="21">
        <f t="shared" si="16"/>
        <v>1481.9</v>
      </c>
      <c r="H177" s="19">
        <v>236.5</v>
      </c>
      <c r="I177" s="20">
        <v>5718.9</v>
      </c>
      <c r="J177" s="21">
        <f t="shared" si="17"/>
        <v>5955.4</v>
      </c>
      <c r="K177" s="19">
        <v>69</v>
      </c>
      <c r="L177" s="20">
        <v>1860.2</v>
      </c>
      <c r="M177" s="21">
        <f t="shared" si="18"/>
        <v>1929.2</v>
      </c>
      <c r="N177" s="19">
        <v>69</v>
      </c>
      <c r="O177" s="20">
        <v>1860.2</v>
      </c>
      <c r="P177" s="21">
        <f t="shared" si="23"/>
        <v>1929.2</v>
      </c>
      <c r="Q177" s="19">
        <v>0</v>
      </c>
      <c r="R177" s="20">
        <v>0</v>
      </c>
      <c r="S177" s="21">
        <f t="shared" si="19"/>
        <v>0</v>
      </c>
      <c r="T177" s="19">
        <v>0</v>
      </c>
      <c r="U177" s="20">
        <v>0</v>
      </c>
      <c r="V177" s="21">
        <f t="shared" si="20"/>
        <v>0</v>
      </c>
      <c r="W177" s="47">
        <f t="shared" si="22"/>
        <v>383.5</v>
      </c>
      <c r="X177" s="20">
        <f t="shared" si="22"/>
        <v>10912.2</v>
      </c>
      <c r="Y177" s="21">
        <f t="shared" si="21"/>
        <v>11295.7</v>
      </c>
    </row>
    <row r="178" spans="1:25" ht="13">
      <c r="A178" s="2" t="s">
        <v>290</v>
      </c>
      <c r="B178" s="2" t="s">
        <v>173</v>
      </c>
      <c r="C178" s="89" t="s">
        <v>297</v>
      </c>
      <c r="D178" s="129" t="s">
        <v>298</v>
      </c>
      <c r="E178" s="19">
        <v>3517.65</v>
      </c>
      <c r="F178" s="20">
        <v>9941.4</v>
      </c>
      <c r="G178" s="21">
        <f t="shared" si="16"/>
        <v>13459.05</v>
      </c>
      <c r="H178" s="19">
        <v>4479.95</v>
      </c>
      <c r="I178" s="20">
        <v>13409.8</v>
      </c>
      <c r="J178" s="21">
        <f t="shared" si="17"/>
        <v>17889.75</v>
      </c>
      <c r="K178" s="19">
        <v>1368.95</v>
      </c>
      <c r="L178" s="20">
        <v>13852.1</v>
      </c>
      <c r="M178" s="21">
        <f t="shared" si="18"/>
        <v>15221.050000000001</v>
      </c>
      <c r="N178" s="19">
        <v>1368.95</v>
      </c>
      <c r="O178" s="20">
        <v>13852.1</v>
      </c>
      <c r="P178" s="21">
        <f t="shared" si="23"/>
        <v>15221.050000000001</v>
      </c>
      <c r="Q178" s="19">
        <v>695.65</v>
      </c>
      <c r="R178" s="20">
        <v>6194.2</v>
      </c>
      <c r="S178" s="21">
        <f t="shared" si="19"/>
        <v>6889.8499999999995</v>
      </c>
      <c r="T178" s="19">
        <v>261.85000000000002</v>
      </c>
      <c r="U178" s="20">
        <v>6925.95</v>
      </c>
      <c r="V178" s="21">
        <f t="shared" si="20"/>
        <v>7187.8</v>
      </c>
      <c r="W178" s="47">
        <f t="shared" si="22"/>
        <v>11693.000000000002</v>
      </c>
      <c r="X178" s="20">
        <f t="shared" si="22"/>
        <v>64175.549999999988</v>
      </c>
      <c r="Y178" s="21">
        <f t="shared" si="21"/>
        <v>75868.549999999988</v>
      </c>
    </row>
    <row r="179" spans="1:25" ht="13">
      <c r="A179" s="2" t="s">
        <v>291</v>
      </c>
      <c r="B179" s="2" t="s">
        <v>174</v>
      </c>
      <c r="C179" s="89" t="s">
        <v>297</v>
      </c>
      <c r="D179" s="129" t="s">
        <v>304</v>
      </c>
      <c r="E179" s="19">
        <v>251.34</v>
      </c>
      <c r="F179" s="20">
        <v>1.84</v>
      </c>
      <c r="G179" s="21">
        <f t="shared" si="16"/>
        <v>253.18</v>
      </c>
      <c r="H179" s="19">
        <v>252.68</v>
      </c>
      <c r="I179" s="20">
        <v>4.97</v>
      </c>
      <c r="J179" s="21">
        <f t="shared" si="17"/>
        <v>257.65000000000003</v>
      </c>
      <c r="K179" s="19">
        <v>75.17</v>
      </c>
      <c r="L179" s="20">
        <v>0.38</v>
      </c>
      <c r="M179" s="21">
        <f t="shared" si="18"/>
        <v>75.55</v>
      </c>
      <c r="N179" s="19">
        <v>75.17</v>
      </c>
      <c r="O179" s="20">
        <v>0.38</v>
      </c>
      <c r="P179" s="21">
        <f t="shared" si="23"/>
        <v>75.55</v>
      </c>
      <c r="Q179" s="19">
        <v>4.18</v>
      </c>
      <c r="R179" s="20">
        <v>8.93</v>
      </c>
      <c r="S179" s="21">
        <f t="shared" si="19"/>
        <v>13.11</v>
      </c>
      <c r="T179" s="19">
        <v>102.7</v>
      </c>
      <c r="U179" s="20">
        <v>4.3</v>
      </c>
      <c r="V179" s="21">
        <f t="shared" si="20"/>
        <v>107</v>
      </c>
      <c r="W179" s="47">
        <f t="shared" si="22"/>
        <v>761.2399999999999</v>
      </c>
      <c r="X179" s="20">
        <f t="shared" si="22"/>
        <v>20.8</v>
      </c>
      <c r="Y179" s="21">
        <f t="shared" si="21"/>
        <v>782.03999999999985</v>
      </c>
    </row>
    <row r="180" spans="1:25" ht="13">
      <c r="A180" s="2" t="s">
        <v>291</v>
      </c>
      <c r="B180" s="2" t="s">
        <v>175</v>
      </c>
      <c r="C180" s="89" t="s">
        <v>297</v>
      </c>
      <c r="D180" s="129" t="s">
        <v>304</v>
      </c>
      <c r="E180" s="19">
        <v>0</v>
      </c>
      <c r="F180" s="20">
        <v>0</v>
      </c>
      <c r="G180" s="21">
        <f t="shared" si="16"/>
        <v>0</v>
      </c>
      <c r="H180" s="19">
        <v>0</v>
      </c>
      <c r="I180" s="20">
        <v>0</v>
      </c>
      <c r="J180" s="21">
        <f t="shared" si="17"/>
        <v>0</v>
      </c>
      <c r="K180" s="19">
        <v>0</v>
      </c>
      <c r="L180" s="20">
        <v>0</v>
      </c>
      <c r="M180" s="21">
        <f t="shared" si="18"/>
        <v>0</v>
      </c>
      <c r="N180" s="19">
        <v>0</v>
      </c>
      <c r="O180" s="20">
        <v>0</v>
      </c>
      <c r="P180" s="21">
        <f t="shared" si="23"/>
        <v>0</v>
      </c>
      <c r="Q180" s="19">
        <v>0</v>
      </c>
      <c r="R180" s="20">
        <v>0</v>
      </c>
      <c r="S180" s="21">
        <f t="shared" si="19"/>
        <v>0</v>
      </c>
      <c r="T180" s="19">
        <v>0</v>
      </c>
      <c r="U180" s="20">
        <v>0</v>
      </c>
      <c r="V180" s="21">
        <f t="shared" si="20"/>
        <v>0</v>
      </c>
      <c r="W180" s="47">
        <f t="shared" si="22"/>
        <v>0</v>
      </c>
      <c r="X180" s="20">
        <f t="shared" si="22"/>
        <v>0</v>
      </c>
      <c r="Y180" s="21">
        <f t="shared" si="21"/>
        <v>0</v>
      </c>
    </row>
    <row r="181" spans="1:25" ht="13">
      <c r="A181" s="2" t="s">
        <v>291</v>
      </c>
      <c r="B181" s="2" t="s">
        <v>176</v>
      </c>
      <c r="C181" s="89" t="s">
        <v>297</v>
      </c>
      <c r="D181" s="129" t="s">
        <v>304</v>
      </c>
      <c r="E181" s="19">
        <v>38.17</v>
      </c>
      <c r="F181" s="20">
        <v>25.33</v>
      </c>
      <c r="G181" s="21">
        <f t="shared" si="16"/>
        <v>63.5</v>
      </c>
      <c r="H181" s="19">
        <v>86.85</v>
      </c>
      <c r="I181" s="20">
        <v>60.99</v>
      </c>
      <c r="J181" s="21">
        <f t="shared" si="17"/>
        <v>147.84</v>
      </c>
      <c r="K181" s="19">
        <v>0.01</v>
      </c>
      <c r="L181" s="20">
        <v>96.26</v>
      </c>
      <c r="M181" s="21">
        <f t="shared" si="18"/>
        <v>96.27000000000001</v>
      </c>
      <c r="N181" s="19">
        <v>0.01</v>
      </c>
      <c r="O181" s="20">
        <v>96.26</v>
      </c>
      <c r="P181" s="21">
        <f t="shared" si="23"/>
        <v>96.27000000000001</v>
      </c>
      <c r="Q181" s="19">
        <v>0</v>
      </c>
      <c r="R181" s="20">
        <v>87.99</v>
      </c>
      <c r="S181" s="21">
        <f t="shared" si="19"/>
        <v>87.99</v>
      </c>
      <c r="T181" s="19">
        <v>80.83</v>
      </c>
      <c r="U181" s="20">
        <v>92.34</v>
      </c>
      <c r="V181" s="21">
        <f t="shared" si="20"/>
        <v>173.17000000000002</v>
      </c>
      <c r="W181" s="47">
        <f t="shared" si="22"/>
        <v>205.87</v>
      </c>
      <c r="X181" s="20">
        <f t="shared" si="22"/>
        <v>459.16999999999996</v>
      </c>
      <c r="Y181" s="21">
        <f t="shared" si="21"/>
        <v>665.04</v>
      </c>
    </row>
    <row r="182" spans="1:25" ht="13">
      <c r="A182" s="2" t="s">
        <v>291</v>
      </c>
      <c r="B182" s="2" t="s">
        <v>177</v>
      </c>
      <c r="C182" s="89" t="s">
        <v>297</v>
      </c>
      <c r="D182" s="129" t="s">
        <v>303</v>
      </c>
      <c r="E182" s="19">
        <v>0</v>
      </c>
      <c r="F182" s="20">
        <v>0</v>
      </c>
      <c r="G182" s="21">
        <f t="shared" si="16"/>
        <v>0</v>
      </c>
      <c r="H182" s="19">
        <v>0</v>
      </c>
      <c r="I182" s="20">
        <v>0</v>
      </c>
      <c r="J182" s="21">
        <f t="shared" si="17"/>
        <v>0</v>
      </c>
      <c r="K182" s="19">
        <v>0</v>
      </c>
      <c r="L182" s="20">
        <v>0</v>
      </c>
      <c r="M182" s="21">
        <f t="shared" si="18"/>
        <v>0</v>
      </c>
      <c r="N182" s="19">
        <v>0</v>
      </c>
      <c r="O182" s="20">
        <v>0</v>
      </c>
      <c r="P182" s="21">
        <f t="shared" si="23"/>
        <v>0</v>
      </c>
      <c r="Q182" s="19">
        <v>0</v>
      </c>
      <c r="R182" s="20">
        <v>0</v>
      </c>
      <c r="S182" s="21">
        <f t="shared" si="19"/>
        <v>0</v>
      </c>
      <c r="T182" s="19">
        <v>0</v>
      </c>
      <c r="U182" s="20">
        <v>0</v>
      </c>
      <c r="V182" s="21">
        <f t="shared" si="20"/>
        <v>0</v>
      </c>
      <c r="W182" s="47">
        <f t="shared" si="22"/>
        <v>0</v>
      </c>
      <c r="X182" s="20">
        <f t="shared" si="22"/>
        <v>0</v>
      </c>
      <c r="Y182" s="21">
        <f t="shared" si="21"/>
        <v>0</v>
      </c>
    </row>
    <row r="183" spans="1:25" ht="13">
      <c r="A183" s="2" t="s">
        <v>291</v>
      </c>
      <c r="B183" s="2" t="s">
        <v>178</v>
      </c>
      <c r="C183" s="89" t="s">
        <v>297</v>
      </c>
      <c r="D183" s="129" t="s">
        <v>304</v>
      </c>
      <c r="E183" s="19">
        <v>35.07</v>
      </c>
      <c r="F183" s="20">
        <v>66.260000000000005</v>
      </c>
      <c r="G183" s="21">
        <f t="shared" si="16"/>
        <v>101.33000000000001</v>
      </c>
      <c r="H183" s="19">
        <v>2.4</v>
      </c>
      <c r="I183" s="20">
        <v>34.92</v>
      </c>
      <c r="J183" s="21">
        <f t="shared" si="17"/>
        <v>37.32</v>
      </c>
      <c r="K183" s="19">
        <v>0.82</v>
      </c>
      <c r="L183" s="20">
        <v>68.33</v>
      </c>
      <c r="M183" s="21">
        <f t="shared" si="18"/>
        <v>69.149999999999991</v>
      </c>
      <c r="N183" s="19">
        <v>0.82</v>
      </c>
      <c r="O183" s="20">
        <v>68.33</v>
      </c>
      <c r="P183" s="21">
        <f t="shared" si="23"/>
        <v>69.149999999999991</v>
      </c>
      <c r="Q183" s="19">
        <v>75.33</v>
      </c>
      <c r="R183" s="20">
        <v>113.79</v>
      </c>
      <c r="S183" s="21">
        <f t="shared" si="19"/>
        <v>189.12</v>
      </c>
      <c r="T183" s="19">
        <v>247.34</v>
      </c>
      <c r="U183" s="20">
        <v>225</v>
      </c>
      <c r="V183" s="21">
        <f t="shared" si="20"/>
        <v>472.34000000000003</v>
      </c>
      <c r="W183" s="47">
        <f t="shared" si="22"/>
        <v>361.78</v>
      </c>
      <c r="X183" s="20">
        <f t="shared" si="22"/>
        <v>576.63</v>
      </c>
      <c r="Y183" s="21">
        <f t="shared" si="21"/>
        <v>938.41</v>
      </c>
    </row>
    <row r="184" spans="1:25" ht="13">
      <c r="A184" s="2" t="s">
        <v>291</v>
      </c>
      <c r="B184" s="2" t="s">
        <v>179</v>
      </c>
      <c r="C184" s="89" t="s">
        <v>297</v>
      </c>
      <c r="D184" s="129" t="s">
        <v>304</v>
      </c>
      <c r="E184" s="19">
        <v>0.77</v>
      </c>
      <c r="F184" s="20">
        <v>9.06</v>
      </c>
      <c r="G184" s="21">
        <f t="shared" si="16"/>
        <v>9.83</v>
      </c>
      <c r="H184" s="19">
        <v>6.1</v>
      </c>
      <c r="I184" s="20">
        <v>84.16</v>
      </c>
      <c r="J184" s="21">
        <f t="shared" si="17"/>
        <v>90.259999999999991</v>
      </c>
      <c r="K184" s="19">
        <v>0.79</v>
      </c>
      <c r="L184" s="20">
        <v>26.61</v>
      </c>
      <c r="M184" s="21">
        <f t="shared" si="18"/>
        <v>27.4</v>
      </c>
      <c r="N184" s="19">
        <v>0.79</v>
      </c>
      <c r="O184" s="20">
        <v>26.61</v>
      </c>
      <c r="P184" s="21">
        <f t="shared" si="23"/>
        <v>27.4</v>
      </c>
      <c r="Q184" s="19">
        <v>0.84</v>
      </c>
      <c r="R184" s="20">
        <v>68.27</v>
      </c>
      <c r="S184" s="21">
        <f t="shared" si="19"/>
        <v>69.11</v>
      </c>
      <c r="T184" s="19">
        <v>52.85</v>
      </c>
      <c r="U184" s="20">
        <v>87.1</v>
      </c>
      <c r="V184" s="21">
        <f t="shared" si="20"/>
        <v>139.94999999999999</v>
      </c>
      <c r="W184" s="47">
        <f t="shared" si="22"/>
        <v>62.14</v>
      </c>
      <c r="X184" s="20">
        <f t="shared" si="22"/>
        <v>301.80999999999995</v>
      </c>
      <c r="Y184" s="21">
        <f t="shared" si="21"/>
        <v>363.94999999999993</v>
      </c>
    </row>
    <row r="185" spans="1:25" ht="13">
      <c r="A185" s="2" t="s">
        <v>291</v>
      </c>
      <c r="B185" s="2" t="s">
        <v>180</v>
      </c>
      <c r="C185" s="89" t="s">
        <v>297</v>
      </c>
      <c r="D185" s="129" t="s">
        <v>304</v>
      </c>
      <c r="E185" s="19">
        <v>0</v>
      </c>
      <c r="F185" s="20">
        <v>0</v>
      </c>
      <c r="G185" s="21">
        <f t="shared" si="16"/>
        <v>0</v>
      </c>
      <c r="H185" s="19">
        <v>0</v>
      </c>
      <c r="I185" s="20">
        <v>0</v>
      </c>
      <c r="J185" s="21">
        <f t="shared" si="17"/>
        <v>0</v>
      </c>
      <c r="K185" s="19">
        <v>0</v>
      </c>
      <c r="L185" s="20">
        <v>0</v>
      </c>
      <c r="M185" s="21">
        <f t="shared" si="18"/>
        <v>0</v>
      </c>
      <c r="N185" s="19">
        <v>0</v>
      </c>
      <c r="O185" s="20">
        <v>0</v>
      </c>
      <c r="P185" s="21">
        <f t="shared" si="23"/>
        <v>0</v>
      </c>
      <c r="Q185" s="19">
        <v>0</v>
      </c>
      <c r="R185" s="20">
        <v>0</v>
      </c>
      <c r="S185" s="21">
        <f t="shared" si="19"/>
        <v>0</v>
      </c>
      <c r="T185" s="19">
        <v>0</v>
      </c>
      <c r="U185" s="20">
        <v>0</v>
      </c>
      <c r="V185" s="21">
        <f t="shared" si="20"/>
        <v>0</v>
      </c>
      <c r="W185" s="47">
        <f t="shared" si="22"/>
        <v>0</v>
      </c>
      <c r="X185" s="20">
        <f t="shared" si="22"/>
        <v>0</v>
      </c>
      <c r="Y185" s="21">
        <f t="shared" si="21"/>
        <v>0</v>
      </c>
    </row>
    <row r="186" spans="1:25" ht="13">
      <c r="A186" s="2" t="s">
        <v>291</v>
      </c>
      <c r="B186" s="2" t="s">
        <v>181</v>
      </c>
      <c r="C186" s="89" t="s">
        <v>297</v>
      </c>
      <c r="D186" s="129" t="s">
        <v>304</v>
      </c>
      <c r="E186" s="19">
        <v>25.55</v>
      </c>
      <c r="F186" s="20">
        <v>13.84</v>
      </c>
      <c r="G186" s="21">
        <f t="shared" si="16"/>
        <v>39.39</v>
      </c>
      <c r="H186" s="19">
        <v>17.97</v>
      </c>
      <c r="I186" s="20">
        <v>7.71</v>
      </c>
      <c r="J186" s="21">
        <f t="shared" si="17"/>
        <v>25.68</v>
      </c>
      <c r="K186" s="19">
        <v>12.03</v>
      </c>
      <c r="L186" s="20">
        <v>11.18</v>
      </c>
      <c r="M186" s="21">
        <f t="shared" si="18"/>
        <v>23.21</v>
      </c>
      <c r="N186" s="19">
        <v>12.03</v>
      </c>
      <c r="O186" s="20">
        <v>11.18</v>
      </c>
      <c r="P186" s="21">
        <f t="shared" si="23"/>
        <v>23.21</v>
      </c>
      <c r="Q186" s="19">
        <v>35.72</v>
      </c>
      <c r="R186" s="20">
        <v>21.76</v>
      </c>
      <c r="S186" s="21">
        <f t="shared" si="19"/>
        <v>57.480000000000004</v>
      </c>
      <c r="T186" s="19">
        <v>52.02</v>
      </c>
      <c r="U186" s="20">
        <v>1.1299999999999999</v>
      </c>
      <c r="V186" s="21">
        <f t="shared" si="20"/>
        <v>53.150000000000006</v>
      </c>
      <c r="W186" s="47">
        <f t="shared" si="22"/>
        <v>155.32</v>
      </c>
      <c r="X186" s="20">
        <f t="shared" si="22"/>
        <v>66.8</v>
      </c>
      <c r="Y186" s="21">
        <f t="shared" si="21"/>
        <v>222.12</v>
      </c>
    </row>
    <row r="187" spans="1:25" ht="13">
      <c r="A187" s="2" t="s">
        <v>291</v>
      </c>
      <c r="B187" s="2" t="s">
        <v>182</v>
      </c>
      <c r="C187" s="89" t="s">
        <v>297</v>
      </c>
      <c r="D187" s="129" t="s">
        <v>304</v>
      </c>
      <c r="E187" s="19">
        <v>3.12</v>
      </c>
      <c r="F187" s="20">
        <v>14.37</v>
      </c>
      <c r="G187" s="21">
        <f t="shared" si="16"/>
        <v>17.489999999999998</v>
      </c>
      <c r="H187" s="19">
        <v>8.6199999999999992</v>
      </c>
      <c r="I187" s="20">
        <v>19.79</v>
      </c>
      <c r="J187" s="21">
        <f t="shared" si="17"/>
        <v>28.409999999999997</v>
      </c>
      <c r="K187" s="19">
        <v>8.41</v>
      </c>
      <c r="L187" s="20">
        <v>22.72</v>
      </c>
      <c r="M187" s="21">
        <f t="shared" si="18"/>
        <v>31.13</v>
      </c>
      <c r="N187" s="19">
        <v>8.41</v>
      </c>
      <c r="O187" s="20">
        <v>22.72</v>
      </c>
      <c r="P187" s="21">
        <f t="shared" si="23"/>
        <v>31.13</v>
      </c>
      <c r="Q187" s="19">
        <v>0</v>
      </c>
      <c r="R187" s="20">
        <v>0</v>
      </c>
      <c r="S187" s="21">
        <f t="shared" si="19"/>
        <v>0</v>
      </c>
      <c r="T187" s="19">
        <v>0</v>
      </c>
      <c r="U187" s="20">
        <v>0</v>
      </c>
      <c r="V187" s="21">
        <f t="shared" si="20"/>
        <v>0</v>
      </c>
      <c r="W187" s="47">
        <f t="shared" si="22"/>
        <v>28.56</v>
      </c>
      <c r="X187" s="20">
        <f t="shared" si="22"/>
        <v>79.599999999999994</v>
      </c>
      <c r="Y187" s="21">
        <f t="shared" si="21"/>
        <v>108.16</v>
      </c>
    </row>
    <row r="188" spans="1:25" ht="13">
      <c r="A188" s="2" t="s">
        <v>291</v>
      </c>
      <c r="B188" s="2" t="s">
        <v>183</v>
      </c>
      <c r="C188" s="89" t="s">
        <v>297</v>
      </c>
      <c r="D188" s="129" t="s">
        <v>304</v>
      </c>
      <c r="E188" s="19">
        <v>1.69</v>
      </c>
      <c r="F188" s="20">
        <v>16.510000000000002</v>
      </c>
      <c r="G188" s="21">
        <f t="shared" si="16"/>
        <v>18.200000000000003</v>
      </c>
      <c r="H188" s="19">
        <v>5.55</v>
      </c>
      <c r="I188" s="20">
        <v>23.87</v>
      </c>
      <c r="J188" s="21">
        <f t="shared" si="17"/>
        <v>29.42</v>
      </c>
      <c r="K188" s="19">
        <v>5.2</v>
      </c>
      <c r="L188" s="20">
        <v>27.11</v>
      </c>
      <c r="M188" s="21">
        <f t="shared" si="18"/>
        <v>32.31</v>
      </c>
      <c r="N188" s="19">
        <v>5.2</v>
      </c>
      <c r="O188" s="20">
        <v>27.11</v>
      </c>
      <c r="P188" s="21">
        <f t="shared" si="23"/>
        <v>32.31</v>
      </c>
      <c r="Q188" s="19">
        <v>0.01</v>
      </c>
      <c r="R188" s="20">
        <v>0.08</v>
      </c>
      <c r="S188" s="21">
        <f t="shared" si="19"/>
        <v>0.09</v>
      </c>
      <c r="T188" s="19">
        <v>22.56</v>
      </c>
      <c r="U188" s="20">
        <v>36.06</v>
      </c>
      <c r="V188" s="21">
        <f t="shared" si="20"/>
        <v>58.620000000000005</v>
      </c>
      <c r="W188" s="47">
        <f t="shared" si="22"/>
        <v>40.21</v>
      </c>
      <c r="X188" s="20">
        <f t="shared" si="22"/>
        <v>130.74</v>
      </c>
      <c r="Y188" s="21">
        <f t="shared" si="21"/>
        <v>170.95000000000002</v>
      </c>
    </row>
    <row r="189" spans="1:25" ht="13">
      <c r="A189" s="2" t="s">
        <v>291</v>
      </c>
      <c r="B189" s="2" t="s">
        <v>184</v>
      </c>
      <c r="C189" s="89" t="s">
        <v>297</v>
      </c>
      <c r="D189" s="129" t="s">
        <v>304</v>
      </c>
      <c r="E189" s="19">
        <v>0.84</v>
      </c>
      <c r="F189" s="20">
        <v>24.85</v>
      </c>
      <c r="G189" s="21">
        <f t="shared" si="16"/>
        <v>25.69</v>
      </c>
      <c r="H189" s="19">
        <v>2.85</v>
      </c>
      <c r="I189" s="20">
        <v>30.82</v>
      </c>
      <c r="J189" s="21">
        <f t="shared" si="17"/>
        <v>33.67</v>
      </c>
      <c r="K189" s="19">
        <v>3.21</v>
      </c>
      <c r="L189" s="20">
        <v>32.81</v>
      </c>
      <c r="M189" s="21">
        <f t="shared" si="18"/>
        <v>36.020000000000003</v>
      </c>
      <c r="N189" s="19">
        <v>3.21</v>
      </c>
      <c r="O189" s="20">
        <v>32.81</v>
      </c>
      <c r="P189" s="21">
        <f t="shared" si="23"/>
        <v>36.020000000000003</v>
      </c>
      <c r="Q189" s="19">
        <v>1.95</v>
      </c>
      <c r="R189" s="20">
        <v>17.95</v>
      </c>
      <c r="S189" s="21">
        <f t="shared" si="19"/>
        <v>19.899999999999999</v>
      </c>
      <c r="T189" s="19">
        <v>28.6</v>
      </c>
      <c r="U189" s="20">
        <v>101.03</v>
      </c>
      <c r="V189" s="21">
        <f t="shared" si="20"/>
        <v>129.63</v>
      </c>
      <c r="W189" s="47">
        <f t="shared" si="22"/>
        <v>40.659999999999997</v>
      </c>
      <c r="X189" s="20">
        <f t="shared" si="22"/>
        <v>240.27</v>
      </c>
      <c r="Y189" s="21">
        <f t="shared" si="21"/>
        <v>280.93</v>
      </c>
    </row>
    <row r="190" spans="1:25" ht="13">
      <c r="A190" s="2" t="s">
        <v>291</v>
      </c>
      <c r="B190" s="2" t="s">
        <v>185</v>
      </c>
      <c r="C190" s="89" t="s">
        <v>297</v>
      </c>
      <c r="D190" s="129" t="s">
        <v>304</v>
      </c>
      <c r="E190" s="19">
        <v>0</v>
      </c>
      <c r="F190" s="20">
        <v>0</v>
      </c>
      <c r="G190" s="21">
        <f t="shared" si="16"/>
        <v>0</v>
      </c>
      <c r="H190" s="19">
        <v>269.60000000000002</v>
      </c>
      <c r="I190" s="20">
        <v>0.15</v>
      </c>
      <c r="J190" s="21">
        <f t="shared" si="17"/>
        <v>269.75</v>
      </c>
      <c r="K190" s="19">
        <v>0</v>
      </c>
      <c r="L190" s="20">
        <v>0</v>
      </c>
      <c r="M190" s="21">
        <f t="shared" si="18"/>
        <v>0</v>
      </c>
      <c r="N190" s="19">
        <v>0</v>
      </c>
      <c r="O190" s="20">
        <v>0</v>
      </c>
      <c r="P190" s="21">
        <f t="shared" si="23"/>
        <v>0</v>
      </c>
      <c r="Q190" s="19">
        <v>0</v>
      </c>
      <c r="R190" s="20">
        <v>0</v>
      </c>
      <c r="S190" s="21">
        <f t="shared" si="19"/>
        <v>0</v>
      </c>
      <c r="T190" s="19">
        <v>0</v>
      </c>
      <c r="U190" s="20">
        <v>0</v>
      </c>
      <c r="V190" s="21">
        <f t="shared" si="20"/>
        <v>0</v>
      </c>
      <c r="W190" s="47">
        <f t="shared" si="22"/>
        <v>269.60000000000002</v>
      </c>
      <c r="X190" s="20">
        <f t="shared" si="22"/>
        <v>0.15</v>
      </c>
      <c r="Y190" s="21">
        <f t="shared" si="21"/>
        <v>269.75</v>
      </c>
    </row>
    <row r="191" spans="1:25" ht="13">
      <c r="A191" s="2" t="s">
        <v>291</v>
      </c>
      <c r="B191" s="2" t="s">
        <v>186</v>
      </c>
      <c r="C191" s="89" t="s">
        <v>297</v>
      </c>
      <c r="D191" s="129" t="s">
        <v>304</v>
      </c>
      <c r="E191" s="19">
        <v>13.77</v>
      </c>
      <c r="F191" s="20">
        <v>6.5</v>
      </c>
      <c r="G191" s="21">
        <f t="shared" si="16"/>
        <v>20.27</v>
      </c>
      <c r="H191" s="19">
        <v>336.96</v>
      </c>
      <c r="I191" s="20">
        <v>12.23</v>
      </c>
      <c r="J191" s="21">
        <f t="shared" si="17"/>
        <v>349.19</v>
      </c>
      <c r="K191" s="19">
        <v>31.62</v>
      </c>
      <c r="L191" s="20">
        <v>14.16</v>
      </c>
      <c r="M191" s="21">
        <f t="shared" si="18"/>
        <v>45.78</v>
      </c>
      <c r="N191" s="19">
        <v>31.62</v>
      </c>
      <c r="O191" s="20">
        <v>14.16</v>
      </c>
      <c r="P191" s="21">
        <f t="shared" si="23"/>
        <v>45.78</v>
      </c>
      <c r="Q191" s="19">
        <v>137.93</v>
      </c>
      <c r="R191" s="20">
        <v>16.8</v>
      </c>
      <c r="S191" s="21">
        <f t="shared" si="19"/>
        <v>154.73000000000002</v>
      </c>
      <c r="T191" s="19">
        <v>166.61</v>
      </c>
      <c r="U191" s="20">
        <v>92.28</v>
      </c>
      <c r="V191" s="21">
        <f t="shared" si="20"/>
        <v>258.89</v>
      </c>
      <c r="W191" s="47">
        <f t="shared" si="22"/>
        <v>718.51</v>
      </c>
      <c r="X191" s="20">
        <f t="shared" si="22"/>
        <v>156.13</v>
      </c>
      <c r="Y191" s="21">
        <f t="shared" si="21"/>
        <v>874.64</v>
      </c>
    </row>
    <row r="192" spans="1:25" ht="13">
      <c r="A192" s="2" t="s">
        <v>291</v>
      </c>
      <c r="B192" s="2" t="s">
        <v>187</v>
      </c>
      <c r="C192" s="89" t="s">
        <v>297</v>
      </c>
      <c r="D192" s="129" t="s">
        <v>304</v>
      </c>
      <c r="E192" s="19">
        <v>4.82</v>
      </c>
      <c r="F192" s="20">
        <v>124.42</v>
      </c>
      <c r="G192" s="21">
        <f t="shared" si="16"/>
        <v>129.24</v>
      </c>
      <c r="H192" s="19">
        <v>5.64</v>
      </c>
      <c r="I192" s="20">
        <v>103.56</v>
      </c>
      <c r="J192" s="21">
        <f t="shared" si="17"/>
        <v>109.2</v>
      </c>
      <c r="K192" s="19">
        <v>0</v>
      </c>
      <c r="L192" s="20">
        <v>0</v>
      </c>
      <c r="M192" s="21">
        <f t="shared" si="18"/>
        <v>0</v>
      </c>
      <c r="N192" s="19">
        <v>0</v>
      </c>
      <c r="O192" s="20">
        <v>0</v>
      </c>
      <c r="P192" s="21">
        <f t="shared" si="23"/>
        <v>0</v>
      </c>
      <c r="Q192" s="19">
        <v>0</v>
      </c>
      <c r="R192" s="20">
        <v>0</v>
      </c>
      <c r="S192" s="21">
        <f t="shared" si="19"/>
        <v>0</v>
      </c>
      <c r="T192" s="19">
        <v>0</v>
      </c>
      <c r="U192" s="20">
        <v>0</v>
      </c>
      <c r="V192" s="21">
        <f t="shared" si="20"/>
        <v>0</v>
      </c>
      <c r="W192" s="47">
        <f t="shared" si="22"/>
        <v>10.46</v>
      </c>
      <c r="X192" s="20">
        <f t="shared" si="22"/>
        <v>227.98000000000002</v>
      </c>
      <c r="Y192" s="21">
        <f t="shared" si="21"/>
        <v>238.44000000000003</v>
      </c>
    </row>
    <row r="193" spans="1:25" ht="13">
      <c r="A193" s="2" t="s">
        <v>291</v>
      </c>
      <c r="B193" s="2" t="s">
        <v>188</v>
      </c>
      <c r="C193" s="89" t="s">
        <v>297</v>
      </c>
      <c r="D193" s="129" t="s">
        <v>304</v>
      </c>
      <c r="E193" s="19">
        <v>0</v>
      </c>
      <c r="F193" s="20">
        <v>0</v>
      </c>
      <c r="G193" s="21">
        <f t="shared" si="16"/>
        <v>0</v>
      </c>
      <c r="H193" s="19">
        <v>0</v>
      </c>
      <c r="I193" s="20">
        <v>0</v>
      </c>
      <c r="J193" s="21">
        <f t="shared" si="17"/>
        <v>0</v>
      </c>
      <c r="K193" s="19">
        <v>0</v>
      </c>
      <c r="L193" s="20">
        <v>0</v>
      </c>
      <c r="M193" s="21">
        <f t="shared" si="18"/>
        <v>0</v>
      </c>
      <c r="N193" s="19">
        <v>0</v>
      </c>
      <c r="O193" s="20">
        <v>0</v>
      </c>
      <c r="P193" s="21">
        <f t="shared" si="23"/>
        <v>0</v>
      </c>
      <c r="Q193" s="19">
        <v>0</v>
      </c>
      <c r="R193" s="20">
        <v>0</v>
      </c>
      <c r="S193" s="21">
        <f t="shared" si="19"/>
        <v>0</v>
      </c>
      <c r="T193" s="19">
        <v>0</v>
      </c>
      <c r="U193" s="20">
        <v>0</v>
      </c>
      <c r="V193" s="21">
        <f t="shared" si="20"/>
        <v>0</v>
      </c>
      <c r="W193" s="47">
        <f t="shared" si="22"/>
        <v>0</v>
      </c>
      <c r="X193" s="20">
        <f t="shared" si="22"/>
        <v>0</v>
      </c>
      <c r="Y193" s="21">
        <f t="shared" si="21"/>
        <v>0</v>
      </c>
    </row>
    <row r="194" spans="1:25" ht="13">
      <c r="A194" s="2" t="s">
        <v>291</v>
      </c>
      <c r="B194" s="2" t="s">
        <v>189</v>
      </c>
      <c r="C194" s="89" t="s">
        <v>297</v>
      </c>
      <c r="D194" s="129" t="s">
        <v>304</v>
      </c>
      <c r="E194" s="19">
        <v>5.43</v>
      </c>
      <c r="F194" s="20">
        <v>2.95</v>
      </c>
      <c r="G194" s="21">
        <f t="shared" si="16"/>
        <v>8.379999999999999</v>
      </c>
      <c r="H194" s="19">
        <v>26.83</v>
      </c>
      <c r="I194" s="20">
        <v>3.7</v>
      </c>
      <c r="J194" s="21">
        <f t="shared" si="17"/>
        <v>30.529999999999998</v>
      </c>
      <c r="K194" s="19">
        <v>67.510000000000005</v>
      </c>
      <c r="L194" s="20">
        <v>0.41</v>
      </c>
      <c r="M194" s="21">
        <f t="shared" si="18"/>
        <v>67.92</v>
      </c>
      <c r="N194" s="19">
        <v>67.510000000000005</v>
      </c>
      <c r="O194" s="20">
        <v>0.41</v>
      </c>
      <c r="P194" s="21">
        <f t="shared" si="23"/>
        <v>67.92</v>
      </c>
      <c r="Q194" s="19">
        <v>7.68</v>
      </c>
      <c r="R194" s="20">
        <v>0.31</v>
      </c>
      <c r="S194" s="21">
        <f t="shared" si="19"/>
        <v>7.9899999999999993</v>
      </c>
      <c r="T194" s="19">
        <v>91.71</v>
      </c>
      <c r="U194" s="20">
        <v>2.78</v>
      </c>
      <c r="V194" s="21">
        <f t="shared" si="20"/>
        <v>94.49</v>
      </c>
      <c r="W194" s="47">
        <f t="shared" si="22"/>
        <v>266.67</v>
      </c>
      <c r="X194" s="20">
        <f t="shared" si="22"/>
        <v>10.56</v>
      </c>
      <c r="Y194" s="21">
        <f t="shared" si="21"/>
        <v>277.23</v>
      </c>
    </row>
    <row r="195" spans="1:25" ht="13">
      <c r="A195" s="2" t="s">
        <v>291</v>
      </c>
      <c r="B195" s="2" t="s">
        <v>190</v>
      </c>
      <c r="C195" s="89" t="s">
        <v>297</v>
      </c>
      <c r="D195" s="129" t="s">
        <v>304</v>
      </c>
      <c r="E195" s="19">
        <v>4448.0600000000004</v>
      </c>
      <c r="F195" s="20">
        <v>16.03</v>
      </c>
      <c r="G195" s="21">
        <f t="shared" si="16"/>
        <v>4464.09</v>
      </c>
      <c r="H195" s="19">
        <v>7895.17</v>
      </c>
      <c r="I195" s="20">
        <v>111.16</v>
      </c>
      <c r="J195" s="21">
        <f t="shared" si="17"/>
        <v>8006.33</v>
      </c>
      <c r="K195" s="19">
        <v>12391.23</v>
      </c>
      <c r="L195" s="20">
        <v>281.16000000000003</v>
      </c>
      <c r="M195" s="21">
        <f t="shared" si="18"/>
        <v>12672.39</v>
      </c>
      <c r="N195" s="19">
        <v>12391.23</v>
      </c>
      <c r="O195" s="20">
        <v>281.16000000000003</v>
      </c>
      <c r="P195" s="21">
        <f t="shared" si="23"/>
        <v>12672.39</v>
      </c>
      <c r="Q195" s="19">
        <v>19632.22</v>
      </c>
      <c r="R195" s="20">
        <v>244.13</v>
      </c>
      <c r="S195" s="21">
        <f t="shared" si="19"/>
        <v>19876.350000000002</v>
      </c>
      <c r="T195" s="19">
        <v>11538.56</v>
      </c>
      <c r="U195" s="20">
        <v>158.75</v>
      </c>
      <c r="V195" s="21">
        <f t="shared" si="20"/>
        <v>11697.31</v>
      </c>
      <c r="W195" s="47">
        <f t="shared" si="22"/>
        <v>68296.47</v>
      </c>
      <c r="X195" s="20">
        <f t="shared" si="22"/>
        <v>1092.3899999999999</v>
      </c>
      <c r="Y195" s="21">
        <f t="shared" si="21"/>
        <v>69388.86</v>
      </c>
    </row>
    <row r="196" spans="1:25" ht="13">
      <c r="A196" s="2" t="s">
        <v>291</v>
      </c>
      <c r="B196" s="2" t="s">
        <v>191</v>
      </c>
      <c r="C196" s="89" t="s">
        <v>297</v>
      </c>
      <c r="D196" s="129" t="s">
        <v>304</v>
      </c>
      <c r="E196" s="19">
        <v>14041.42</v>
      </c>
      <c r="F196" s="20">
        <v>266.62</v>
      </c>
      <c r="G196" s="21">
        <f t="shared" si="16"/>
        <v>14308.04</v>
      </c>
      <c r="H196" s="19">
        <v>10786.69</v>
      </c>
      <c r="I196" s="20">
        <v>209.9</v>
      </c>
      <c r="J196" s="21">
        <f t="shared" si="17"/>
        <v>10996.59</v>
      </c>
      <c r="K196" s="19">
        <v>10946.77</v>
      </c>
      <c r="L196" s="20">
        <v>159.97999999999999</v>
      </c>
      <c r="M196" s="21">
        <f t="shared" si="18"/>
        <v>11106.75</v>
      </c>
      <c r="N196" s="19">
        <v>10946.77</v>
      </c>
      <c r="O196" s="20">
        <v>159.97999999999999</v>
      </c>
      <c r="P196" s="21">
        <f t="shared" si="23"/>
        <v>11106.75</v>
      </c>
      <c r="Q196" s="19">
        <v>19728.54</v>
      </c>
      <c r="R196" s="20">
        <v>373.68</v>
      </c>
      <c r="S196" s="21">
        <f t="shared" si="19"/>
        <v>20102.22</v>
      </c>
      <c r="T196" s="19">
        <v>2322.6999999999998</v>
      </c>
      <c r="U196" s="20">
        <v>0.03</v>
      </c>
      <c r="V196" s="21">
        <f t="shared" si="20"/>
        <v>2322.73</v>
      </c>
      <c r="W196" s="47">
        <f t="shared" si="22"/>
        <v>68772.89</v>
      </c>
      <c r="X196" s="20">
        <f t="shared" si="22"/>
        <v>1170.19</v>
      </c>
      <c r="Y196" s="21">
        <f t="shared" si="21"/>
        <v>69943.08</v>
      </c>
    </row>
    <row r="197" spans="1:25" ht="13">
      <c r="A197" s="2" t="s">
        <v>291</v>
      </c>
      <c r="B197" s="2" t="s">
        <v>192</v>
      </c>
      <c r="C197" s="89" t="s">
        <v>297</v>
      </c>
      <c r="D197" s="129" t="s">
        <v>304</v>
      </c>
      <c r="E197" s="19">
        <v>22.59</v>
      </c>
      <c r="F197" s="20">
        <v>51.04</v>
      </c>
      <c r="G197" s="21">
        <f t="shared" si="16"/>
        <v>73.63</v>
      </c>
      <c r="H197" s="19">
        <v>17.98</v>
      </c>
      <c r="I197" s="20">
        <v>73.819999999999993</v>
      </c>
      <c r="J197" s="21">
        <f t="shared" si="17"/>
        <v>91.8</v>
      </c>
      <c r="K197" s="19">
        <v>15.09</v>
      </c>
      <c r="L197" s="20">
        <v>3.03</v>
      </c>
      <c r="M197" s="21">
        <f t="shared" si="18"/>
        <v>18.12</v>
      </c>
      <c r="N197" s="19">
        <v>15.09</v>
      </c>
      <c r="O197" s="20">
        <v>3.03</v>
      </c>
      <c r="P197" s="21">
        <f t="shared" si="23"/>
        <v>18.12</v>
      </c>
      <c r="Q197" s="19">
        <v>6.27</v>
      </c>
      <c r="R197" s="20">
        <v>7.31</v>
      </c>
      <c r="S197" s="21">
        <f t="shared" si="19"/>
        <v>13.579999999999998</v>
      </c>
      <c r="T197" s="19">
        <v>91.4</v>
      </c>
      <c r="U197" s="20">
        <v>4.67</v>
      </c>
      <c r="V197" s="21">
        <f t="shared" si="20"/>
        <v>96.070000000000007</v>
      </c>
      <c r="W197" s="47">
        <f t="shared" si="22"/>
        <v>168.42000000000002</v>
      </c>
      <c r="X197" s="20">
        <f t="shared" si="22"/>
        <v>142.89999999999998</v>
      </c>
      <c r="Y197" s="21">
        <f t="shared" si="21"/>
        <v>311.32</v>
      </c>
    </row>
    <row r="198" spans="1:25" ht="13">
      <c r="A198" s="2" t="s">
        <v>291</v>
      </c>
      <c r="B198" s="2" t="s">
        <v>193</v>
      </c>
      <c r="C198" s="89" t="s">
        <v>297</v>
      </c>
      <c r="D198" s="129" t="s">
        <v>304</v>
      </c>
      <c r="E198" s="19">
        <v>0</v>
      </c>
      <c r="F198" s="20">
        <v>0</v>
      </c>
      <c r="G198" s="21">
        <f t="shared" si="16"/>
        <v>0</v>
      </c>
      <c r="H198" s="19">
        <v>0</v>
      </c>
      <c r="I198" s="20">
        <v>0</v>
      </c>
      <c r="J198" s="21">
        <f t="shared" si="17"/>
        <v>0</v>
      </c>
      <c r="K198" s="19">
        <v>0</v>
      </c>
      <c r="L198" s="20">
        <v>0</v>
      </c>
      <c r="M198" s="21">
        <f t="shared" si="18"/>
        <v>0</v>
      </c>
      <c r="N198" s="19">
        <v>0</v>
      </c>
      <c r="O198" s="20">
        <v>0</v>
      </c>
      <c r="P198" s="21">
        <f t="shared" si="23"/>
        <v>0</v>
      </c>
      <c r="Q198" s="19">
        <v>0</v>
      </c>
      <c r="R198" s="20">
        <v>0</v>
      </c>
      <c r="S198" s="21">
        <f t="shared" si="19"/>
        <v>0</v>
      </c>
      <c r="T198" s="19">
        <v>0</v>
      </c>
      <c r="U198" s="20">
        <v>0</v>
      </c>
      <c r="V198" s="21">
        <f t="shared" si="20"/>
        <v>0</v>
      </c>
      <c r="W198" s="47">
        <f t="shared" si="22"/>
        <v>0</v>
      </c>
      <c r="X198" s="20">
        <f t="shared" si="22"/>
        <v>0</v>
      </c>
      <c r="Y198" s="21">
        <f t="shared" si="21"/>
        <v>0</v>
      </c>
    </row>
    <row r="199" spans="1:25" ht="13">
      <c r="A199" s="2" t="s">
        <v>291</v>
      </c>
      <c r="B199" s="2" t="s">
        <v>194</v>
      </c>
      <c r="C199" s="89" t="s">
        <v>297</v>
      </c>
      <c r="D199" s="129" t="s">
        <v>304</v>
      </c>
      <c r="E199" s="19">
        <v>0</v>
      </c>
      <c r="F199" s="20">
        <v>0</v>
      </c>
      <c r="G199" s="21">
        <f t="shared" ref="G199:G228" si="24">+E199+F199</f>
        <v>0</v>
      </c>
      <c r="H199" s="19">
        <v>0</v>
      </c>
      <c r="I199" s="20">
        <v>0</v>
      </c>
      <c r="J199" s="21">
        <f t="shared" ref="J199:J228" si="25">+H199+I199</f>
        <v>0</v>
      </c>
      <c r="K199" s="19">
        <v>0</v>
      </c>
      <c r="L199" s="20">
        <v>0</v>
      </c>
      <c r="M199" s="21">
        <f t="shared" ref="M199:M228" si="26">+K199+L199</f>
        <v>0</v>
      </c>
      <c r="N199" s="19">
        <v>0</v>
      </c>
      <c r="O199" s="20">
        <v>0</v>
      </c>
      <c r="P199" s="21">
        <f t="shared" si="23"/>
        <v>0</v>
      </c>
      <c r="Q199" s="19">
        <v>0</v>
      </c>
      <c r="R199" s="20">
        <v>0</v>
      </c>
      <c r="S199" s="21">
        <f t="shared" ref="S199:S228" si="27">+Q199+R199</f>
        <v>0</v>
      </c>
      <c r="T199" s="19">
        <v>0</v>
      </c>
      <c r="U199" s="20">
        <v>0</v>
      </c>
      <c r="V199" s="21">
        <f t="shared" ref="V199:V228" si="28">+T199+U199</f>
        <v>0</v>
      </c>
      <c r="W199" s="47">
        <f t="shared" si="22"/>
        <v>0</v>
      </c>
      <c r="X199" s="20">
        <f t="shared" si="22"/>
        <v>0</v>
      </c>
      <c r="Y199" s="21">
        <f t="shared" ref="Y199:Y228" si="29">+W199+X199</f>
        <v>0</v>
      </c>
    </row>
    <row r="200" spans="1:25" ht="13">
      <c r="A200" s="2" t="s">
        <v>291</v>
      </c>
      <c r="B200" s="2" t="s">
        <v>195</v>
      </c>
      <c r="C200" s="89" t="s">
        <v>297</v>
      </c>
      <c r="D200" s="129" t="s">
        <v>304</v>
      </c>
      <c r="E200" s="19">
        <v>0.27</v>
      </c>
      <c r="F200" s="20">
        <v>71.42</v>
      </c>
      <c r="G200" s="21">
        <f t="shared" si="24"/>
        <v>71.69</v>
      </c>
      <c r="H200" s="19">
        <v>0.38</v>
      </c>
      <c r="I200" s="20">
        <v>82.14</v>
      </c>
      <c r="J200" s="21">
        <f t="shared" si="25"/>
        <v>82.52</v>
      </c>
      <c r="K200" s="19">
        <v>0.43</v>
      </c>
      <c r="L200" s="20">
        <v>59.82</v>
      </c>
      <c r="M200" s="21">
        <f t="shared" si="26"/>
        <v>60.25</v>
      </c>
      <c r="N200" s="19">
        <v>0.43</v>
      </c>
      <c r="O200" s="20">
        <v>59.82</v>
      </c>
      <c r="P200" s="21">
        <f t="shared" si="23"/>
        <v>60.25</v>
      </c>
      <c r="Q200" s="19">
        <v>100.5</v>
      </c>
      <c r="R200" s="20">
        <v>8.93</v>
      </c>
      <c r="S200" s="21">
        <f t="shared" si="27"/>
        <v>109.43</v>
      </c>
      <c r="T200" s="19">
        <v>61.24</v>
      </c>
      <c r="U200" s="20">
        <v>56.41</v>
      </c>
      <c r="V200" s="21">
        <f t="shared" si="28"/>
        <v>117.65</v>
      </c>
      <c r="W200" s="47">
        <f t="shared" si="22"/>
        <v>163.25</v>
      </c>
      <c r="X200" s="20">
        <f t="shared" si="22"/>
        <v>338.53999999999996</v>
      </c>
      <c r="Y200" s="21">
        <f t="shared" si="29"/>
        <v>501.78999999999996</v>
      </c>
    </row>
    <row r="201" spans="1:25" ht="13">
      <c r="A201" s="2" t="s">
        <v>291</v>
      </c>
      <c r="B201" s="2" t="s">
        <v>196</v>
      </c>
      <c r="C201" s="89" t="s">
        <v>297</v>
      </c>
      <c r="D201" s="129" t="s">
        <v>304</v>
      </c>
      <c r="E201" s="19">
        <v>258.58</v>
      </c>
      <c r="F201" s="20">
        <v>2.0099999999999998</v>
      </c>
      <c r="G201" s="21">
        <f t="shared" si="24"/>
        <v>260.58999999999997</v>
      </c>
      <c r="H201" s="19">
        <v>246.84</v>
      </c>
      <c r="I201" s="20">
        <v>2.65</v>
      </c>
      <c r="J201" s="21">
        <f t="shared" si="25"/>
        <v>249.49</v>
      </c>
      <c r="K201" s="19">
        <v>65.11</v>
      </c>
      <c r="L201" s="20">
        <v>3.63</v>
      </c>
      <c r="M201" s="21">
        <f t="shared" si="26"/>
        <v>68.739999999999995</v>
      </c>
      <c r="N201" s="19">
        <v>65.11</v>
      </c>
      <c r="O201" s="20">
        <v>3.63</v>
      </c>
      <c r="P201" s="21">
        <f t="shared" si="23"/>
        <v>68.739999999999995</v>
      </c>
      <c r="Q201" s="19">
        <v>0.57999999999999996</v>
      </c>
      <c r="R201" s="20">
        <v>15.74</v>
      </c>
      <c r="S201" s="21">
        <f t="shared" si="27"/>
        <v>16.32</v>
      </c>
      <c r="T201" s="19">
        <v>2.38</v>
      </c>
      <c r="U201" s="20">
        <v>3.21</v>
      </c>
      <c r="V201" s="21">
        <f t="shared" si="28"/>
        <v>5.59</v>
      </c>
      <c r="W201" s="47">
        <f t="shared" si="22"/>
        <v>638.6</v>
      </c>
      <c r="X201" s="20">
        <f t="shared" si="22"/>
        <v>30.869999999999997</v>
      </c>
      <c r="Y201" s="21">
        <f t="shared" si="29"/>
        <v>669.47</v>
      </c>
    </row>
    <row r="202" spans="1:25" ht="13">
      <c r="A202" s="2" t="s">
        <v>291</v>
      </c>
      <c r="B202" s="2" t="s">
        <v>197</v>
      </c>
      <c r="C202" s="89" t="s">
        <v>297</v>
      </c>
      <c r="D202" s="129" t="s">
        <v>304</v>
      </c>
      <c r="E202" s="19">
        <v>0.63</v>
      </c>
      <c r="F202" s="20">
        <v>0.66</v>
      </c>
      <c r="G202" s="21">
        <f t="shared" si="24"/>
        <v>1.29</v>
      </c>
      <c r="H202" s="19">
        <v>32.840000000000003</v>
      </c>
      <c r="I202" s="20">
        <v>0.1</v>
      </c>
      <c r="J202" s="21">
        <f t="shared" si="25"/>
        <v>32.940000000000005</v>
      </c>
      <c r="K202" s="19">
        <v>69.150000000000006</v>
      </c>
      <c r="L202" s="20">
        <v>10.78</v>
      </c>
      <c r="M202" s="21">
        <f t="shared" si="26"/>
        <v>79.930000000000007</v>
      </c>
      <c r="N202" s="19">
        <v>69.150000000000006</v>
      </c>
      <c r="O202" s="20">
        <v>10.78</v>
      </c>
      <c r="P202" s="21">
        <f t="shared" si="23"/>
        <v>79.930000000000007</v>
      </c>
      <c r="Q202" s="19">
        <v>473.49</v>
      </c>
      <c r="R202" s="20">
        <v>239.24</v>
      </c>
      <c r="S202" s="21">
        <f t="shared" si="27"/>
        <v>712.73</v>
      </c>
      <c r="T202" s="19">
        <v>839.58</v>
      </c>
      <c r="U202" s="20">
        <v>142.29</v>
      </c>
      <c r="V202" s="21">
        <f t="shared" si="28"/>
        <v>981.87</v>
      </c>
      <c r="W202" s="47">
        <f t="shared" si="22"/>
        <v>1484.8400000000001</v>
      </c>
      <c r="X202" s="20">
        <f t="shared" si="22"/>
        <v>403.85</v>
      </c>
      <c r="Y202" s="21">
        <f t="shared" si="29"/>
        <v>1888.69</v>
      </c>
    </row>
    <row r="203" spans="1:25" ht="13">
      <c r="A203" s="2" t="s">
        <v>291</v>
      </c>
      <c r="B203" s="2" t="s">
        <v>198</v>
      </c>
      <c r="C203" s="89" t="s">
        <v>297</v>
      </c>
      <c r="D203" s="129" t="s">
        <v>304</v>
      </c>
      <c r="E203" s="19">
        <v>126.27</v>
      </c>
      <c r="F203" s="20">
        <v>34.01</v>
      </c>
      <c r="G203" s="21">
        <f t="shared" si="24"/>
        <v>160.28</v>
      </c>
      <c r="H203" s="19">
        <v>107.05</v>
      </c>
      <c r="I203" s="20">
        <v>11.28</v>
      </c>
      <c r="J203" s="21">
        <f t="shared" si="25"/>
        <v>118.33</v>
      </c>
      <c r="K203" s="19">
        <v>3.69</v>
      </c>
      <c r="L203" s="20">
        <v>0.12</v>
      </c>
      <c r="M203" s="21">
        <f t="shared" si="26"/>
        <v>3.81</v>
      </c>
      <c r="N203" s="19">
        <v>3.69</v>
      </c>
      <c r="O203" s="20">
        <v>0.12</v>
      </c>
      <c r="P203" s="21">
        <f t="shared" ref="P203:P228" si="30">+N203+O203</f>
        <v>3.81</v>
      </c>
      <c r="Q203" s="19">
        <v>0</v>
      </c>
      <c r="R203" s="20">
        <v>0</v>
      </c>
      <c r="S203" s="21">
        <f t="shared" si="27"/>
        <v>0</v>
      </c>
      <c r="T203" s="19">
        <v>0</v>
      </c>
      <c r="U203" s="20">
        <v>0</v>
      </c>
      <c r="V203" s="21">
        <f t="shared" si="28"/>
        <v>0</v>
      </c>
      <c r="W203" s="47">
        <f t="shared" si="22"/>
        <v>240.7</v>
      </c>
      <c r="X203" s="20">
        <f t="shared" si="22"/>
        <v>45.529999999999994</v>
      </c>
      <c r="Y203" s="21">
        <f t="shared" si="29"/>
        <v>286.22999999999996</v>
      </c>
    </row>
    <row r="204" spans="1:25" ht="13">
      <c r="A204" s="2" t="s">
        <v>291</v>
      </c>
      <c r="B204" s="2" t="s">
        <v>199</v>
      </c>
      <c r="C204" s="89" t="s">
        <v>297</v>
      </c>
      <c r="D204" s="129" t="s">
        <v>304</v>
      </c>
      <c r="E204" s="19">
        <v>0</v>
      </c>
      <c r="F204" s="20">
        <v>0</v>
      </c>
      <c r="G204" s="21">
        <f t="shared" si="24"/>
        <v>0</v>
      </c>
      <c r="H204" s="19">
        <v>0</v>
      </c>
      <c r="I204" s="20">
        <v>0</v>
      </c>
      <c r="J204" s="21">
        <f t="shared" si="25"/>
        <v>0</v>
      </c>
      <c r="K204" s="19">
        <v>0</v>
      </c>
      <c r="L204" s="20">
        <v>0</v>
      </c>
      <c r="M204" s="21">
        <f t="shared" si="26"/>
        <v>0</v>
      </c>
      <c r="N204" s="19">
        <v>0</v>
      </c>
      <c r="O204" s="20">
        <v>0</v>
      </c>
      <c r="P204" s="21">
        <f t="shared" si="30"/>
        <v>0</v>
      </c>
      <c r="Q204" s="19">
        <v>0</v>
      </c>
      <c r="R204" s="20">
        <v>0</v>
      </c>
      <c r="S204" s="21">
        <f t="shared" si="27"/>
        <v>0</v>
      </c>
      <c r="T204" s="19">
        <v>0</v>
      </c>
      <c r="U204" s="20">
        <v>0</v>
      </c>
      <c r="V204" s="21">
        <f t="shared" si="28"/>
        <v>0</v>
      </c>
      <c r="W204" s="47">
        <f t="shared" si="22"/>
        <v>0</v>
      </c>
      <c r="X204" s="20">
        <f t="shared" si="22"/>
        <v>0</v>
      </c>
      <c r="Y204" s="21">
        <f t="shared" si="29"/>
        <v>0</v>
      </c>
    </row>
    <row r="205" spans="1:25" ht="13">
      <c r="A205" s="2" t="s">
        <v>291</v>
      </c>
      <c r="B205" s="2" t="s">
        <v>200</v>
      </c>
      <c r="C205" s="89" t="s">
        <v>297</v>
      </c>
      <c r="D205" s="129" t="s">
        <v>304</v>
      </c>
      <c r="E205" s="19">
        <v>59.36</v>
      </c>
      <c r="F205" s="20">
        <v>80.73</v>
      </c>
      <c r="G205" s="21">
        <f t="shared" si="24"/>
        <v>140.09</v>
      </c>
      <c r="H205" s="19">
        <v>0</v>
      </c>
      <c r="I205" s="20">
        <v>0</v>
      </c>
      <c r="J205" s="21">
        <f t="shared" si="25"/>
        <v>0</v>
      </c>
      <c r="K205" s="19">
        <v>0</v>
      </c>
      <c r="L205" s="20">
        <v>0</v>
      </c>
      <c r="M205" s="21">
        <f t="shared" si="26"/>
        <v>0</v>
      </c>
      <c r="N205" s="19">
        <v>0</v>
      </c>
      <c r="O205" s="20">
        <v>0</v>
      </c>
      <c r="P205" s="21">
        <f t="shared" si="30"/>
        <v>0</v>
      </c>
      <c r="Q205" s="19">
        <v>0</v>
      </c>
      <c r="R205" s="20">
        <v>0</v>
      </c>
      <c r="S205" s="21">
        <f t="shared" si="27"/>
        <v>0</v>
      </c>
      <c r="T205" s="19">
        <v>0</v>
      </c>
      <c r="U205" s="20">
        <v>0</v>
      </c>
      <c r="V205" s="21">
        <f t="shared" si="28"/>
        <v>0</v>
      </c>
      <c r="W205" s="47">
        <f t="shared" ref="W205:X228" si="31">+E205+H205+K205+N205+Q205+T205</f>
        <v>59.36</v>
      </c>
      <c r="X205" s="20">
        <f t="shared" si="31"/>
        <v>80.73</v>
      </c>
      <c r="Y205" s="21">
        <f t="shared" si="29"/>
        <v>140.09</v>
      </c>
    </row>
    <row r="206" spans="1:25" ht="13">
      <c r="A206" s="2" t="s">
        <v>291</v>
      </c>
      <c r="B206" s="2" t="s">
        <v>201</v>
      </c>
      <c r="C206" s="89" t="s">
        <v>297</v>
      </c>
      <c r="D206" s="129" t="s">
        <v>304</v>
      </c>
      <c r="E206" s="19">
        <v>742.12</v>
      </c>
      <c r="F206" s="20">
        <v>401.2</v>
      </c>
      <c r="G206" s="21">
        <f t="shared" si="24"/>
        <v>1143.32</v>
      </c>
      <c r="H206" s="19">
        <v>780.34</v>
      </c>
      <c r="I206" s="20">
        <v>354.01</v>
      </c>
      <c r="J206" s="21">
        <f t="shared" si="25"/>
        <v>1134.3499999999999</v>
      </c>
      <c r="K206" s="19">
        <v>235.46</v>
      </c>
      <c r="L206" s="20">
        <v>239.15</v>
      </c>
      <c r="M206" s="21">
        <f t="shared" si="26"/>
        <v>474.61</v>
      </c>
      <c r="N206" s="19">
        <v>235.46</v>
      </c>
      <c r="O206" s="20">
        <v>239.15</v>
      </c>
      <c r="P206" s="21">
        <f t="shared" si="30"/>
        <v>474.61</v>
      </c>
      <c r="Q206" s="19">
        <v>256.35000000000002</v>
      </c>
      <c r="R206" s="20">
        <v>64.7</v>
      </c>
      <c r="S206" s="21">
        <f t="shared" si="27"/>
        <v>321.05</v>
      </c>
      <c r="T206" s="19">
        <v>367.88</v>
      </c>
      <c r="U206" s="20">
        <v>452.77</v>
      </c>
      <c r="V206" s="21">
        <f t="shared" si="28"/>
        <v>820.65</v>
      </c>
      <c r="W206" s="47">
        <f t="shared" si="31"/>
        <v>2617.61</v>
      </c>
      <c r="X206" s="20">
        <f t="shared" si="31"/>
        <v>1750.98</v>
      </c>
      <c r="Y206" s="21">
        <f t="shared" si="29"/>
        <v>4368.59</v>
      </c>
    </row>
    <row r="207" spans="1:25" ht="13">
      <c r="A207" s="2" t="s">
        <v>291</v>
      </c>
      <c r="B207" s="2" t="s">
        <v>202</v>
      </c>
      <c r="C207" s="89" t="s">
        <v>297</v>
      </c>
      <c r="D207" s="129" t="s">
        <v>304</v>
      </c>
      <c r="E207" s="19">
        <v>0.83</v>
      </c>
      <c r="F207" s="20">
        <v>3.1</v>
      </c>
      <c r="G207" s="21">
        <f t="shared" si="24"/>
        <v>3.93</v>
      </c>
      <c r="H207" s="19">
        <v>0.67</v>
      </c>
      <c r="I207" s="20">
        <v>8.24</v>
      </c>
      <c r="J207" s="21">
        <f t="shared" si="25"/>
        <v>8.91</v>
      </c>
      <c r="K207" s="19">
        <v>1.61</v>
      </c>
      <c r="L207" s="20">
        <v>5.08</v>
      </c>
      <c r="M207" s="21">
        <f t="shared" si="26"/>
        <v>6.69</v>
      </c>
      <c r="N207" s="19">
        <v>1.61</v>
      </c>
      <c r="O207" s="20">
        <v>5.08</v>
      </c>
      <c r="P207" s="21">
        <f t="shared" si="30"/>
        <v>6.69</v>
      </c>
      <c r="Q207" s="19">
        <v>2.7</v>
      </c>
      <c r="R207" s="20">
        <v>31.09</v>
      </c>
      <c r="S207" s="21">
        <f t="shared" si="27"/>
        <v>33.79</v>
      </c>
      <c r="T207" s="19">
        <v>0</v>
      </c>
      <c r="U207" s="20">
        <v>0</v>
      </c>
      <c r="V207" s="21">
        <f t="shared" si="28"/>
        <v>0</v>
      </c>
      <c r="W207" s="47">
        <f t="shared" si="31"/>
        <v>7.4200000000000008</v>
      </c>
      <c r="X207" s="20">
        <f t="shared" si="31"/>
        <v>52.59</v>
      </c>
      <c r="Y207" s="21">
        <f t="shared" si="29"/>
        <v>60.010000000000005</v>
      </c>
    </row>
    <row r="208" spans="1:25" ht="13">
      <c r="A208" s="2" t="s">
        <v>291</v>
      </c>
      <c r="B208" s="2" t="s">
        <v>203</v>
      </c>
      <c r="C208" s="89" t="s">
        <v>297</v>
      </c>
      <c r="D208" s="129" t="s">
        <v>304</v>
      </c>
      <c r="E208" s="19">
        <v>296.14</v>
      </c>
      <c r="F208" s="20">
        <v>0.7</v>
      </c>
      <c r="G208" s="21">
        <f t="shared" si="24"/>
        <v>296.83999999999997</v>
      </c>
      <c r="H208" s="19">
        <v>491.53</v>
      </c>
      <c r="I208" s="20">
        <v>0.74</v>
      </c>
      <c r="J208" s="21">
        <f t="shared" si="25"/>
        <v>492.27</v>
      </c>
      <c r="K208" s="19">
        <v>73.5</v>
      </c>
      <c r="L208" s="20">
        <v>7.23</v>
      </c>
      <c r="M208" s="21">
        <f t="shared" si="26"/>
        <v>80.73</v>
      </c>
      <c r="N208" s="19">
        <v>73.5</v>
      </c>
      <c r="O208" s="20">
        <v>7.23</v>
      </c>
      <c r="P208" s="21">
        <f t="shared" si="30"/>
        <v>80.73</v>
      </c>
      <c r="Q208" s="19">
        <v>63.05</v>
      </c>
      <c r="R208" s="20">
        <v>54.77</v>
      </c>
      <c r="S208" s="21">
        <f t="shared" si="27"/>
        <v>117.82</v>
      </c>
      <c r="T208" s="19">
        <v>122.1</v>
      </c>
      <c r="U208" s="20">
        <v>440.01</v>
      </c>
      <c r="V208" s="21">
        <f t="shared" si="28"/>
        <v>562.11</v>
      </c>
      <c r="W208" s="47">
        <f t="shared" si="31"/>
        <v>1119.82</v>
      </c>
      <c r="X208" s="20">
        <f t="shared" si="31"/>
        <v>510.68</v>
      </c>
      <c r="Y208" s="21">
        <f t="shared" si="29"/>
        <v>1630.5</v>
      </c>
    </row>
    <row r="209" spans="1:25" ht="13">
      <c r="A209" s="2" t="s">
        <v>291</v>
      </c>
      <c r="B209" s="2" t="s">
        <v>204</v>
      </c>
      <c r="C209" s="89" t="s">
        <v>297</v>
      </c>
      <c r="D209" s="129" t="s">
        <v>304</v>
      </c>
      <c r="E209" s="19">
        <v>18743.27</v>
      </c>
      <c r="F209" s="20">
        <v>623.66</v>
      </c>
      <c r="G209" s="21">
        <f t="shared" si="24"/>
        <v>19366.93</v>
      </c>
      <c r="H209" s="19">
        <v>15366.08</v>
      </c>
      <c r="I209" s="20">
        <v>574.89</v>
      </c>
      <c r="J209" s="21">
        <f t="shared" si="25"/>
        <v>15940.97</v>
      </c>
      <c r="K209" s="19">
        <v>26877.360000000001</v>
      </c>
      <c r="L209" s="20">
        <v>672.85</v>
      </c>
      <c r="M209" s="21">
        <f t="shared" si="26"/>
        <v>27550.21</v>
      </c>
      <c r="N209" s="19">
        <v>26877.360000000001</v>
      </c>
      <c r="O209" s="20">
        <v>672.85</v>
      </c>
      <c r="P209" s="21">
        <f t="shared" si="30"/>
        <v>27550.21</v>
      </c>
      <c r="Q209" s="19">
        <v>14041.15</v>
      </c>
      <c r="R209" s="20">
        <v>365.5</v>
      </c>
      <c r="S209" s="21">
        <f t="shared" si="27"/>
        <v>14406.65</v>
      </c>
      <c r="T209" s="19">
        <v>18917.97</v>
      </c>
      <c r="U209" s="20">
        <v>771.89</v>
      </c>
      <c r="V209" s="21">
        <f t="shared" si="28"/>
        <v>19689.86</v>
      </c>
      <c r="W209" s="47">
        <f t="shared" si="31"/>
        <v>120823.19</v>
      </c>
      <c r="X209" s="20">
        <f t="shared" si="31"/>
        <v>3681.64</v>
      </c>
      <c r="Y209" s="21">
        <f t="shared" si="29"/>
        <v>124504.83</v>
      </c>
    </row>
    <row r="210" spans="1:25" ht="13">
      <c r="A210" s="2" t="s">
        <v>291</v>
      </c>
      <c r="B210" s="2" t="s">
        <v>205</v>
      </c>
      <c r="C210" s="89" t="s">
        <v>297</v>
      </c>
      <c r="D210" s="129" t="s">
        <v>304</v>
      </c>
      <c r="E210" s="19">
        <v>0</v>
      </c>
      <c r="F210" s="20">
        <v>0</v>
      </c>
      <c r="G210" s="21">
        <f t="shared" si="24"/>
        <v>0</v>
      </c>
      <c r="H210" s="19">
        <v>0</v>
      </c>
      <c r="I210" s="20">
        <v>0</v>
      </c>
      <c r="J210" s="21">
        <f t="shared" si="25"/>
        <v>0</v>
      </c>
      <c r="K210" s="19">
        <v>0</v>
      </c>
      <c r="L210" s="20">
        <v>0</v>
      </c>
      <c r="M210" s="21">
        <f t="shared" si="26"/>
        <v>0</v>
      </c>
      <c r="N210" s="19">
        <v>0</v>
      </c>
      <c r="O210" s="20">
        <v>0</v>
      </c>
      <c r="P210" s="21">
        <f t="shared" si="30"/>
        <v>0</v>
      </c>
      <c r="Q210" s="19">
        <v>0</v>
      </c>
      <c r="R210" s="20">
        <v>0</v>
      </c>
      <c r="S210" s="21">
        <f t="shared" si="27"/>
        <v>0</v>
      </c>
      <c r="T210" s="19">
        <v>0</v>
      </c>
      <c r="U210" s="20">
        <v>0</v>
      </c>
      <c r="V210" s="21">
        <f t="shared" si="28"/>
        <v>0</v>
      </c>
      <c r="W210" s="47">
        <f t="shared" si="31"/>
        <v>0</v>
      </c>
      <c r="X210" s="20">
        <f t="shared" si="31"/>
        <v>0</v>
      </c>
      <c r="Y210" s="21">
        <f t="shared" si="29"/>
        <v>0</v>
      </c>
    </row>
    <row r="211" spans="1:25" ht="13">
      <c r="A211" s="2" t="s">
        <v>291</v>
      </c>
      <c r="B211" s="2" t="s">
        <v>206</v>
      </c>
      <c r="C211" s="89" t="s">
        <v>297</v>
      </c>
      <c r="D211" s="129" t="s">
        <v>304</v>
      </c>
      <c r="E211" s="19">
        <v>173.62</v>
      </c>
      <c r="F211" s="20">
        <v>0.82</v>
      </c>
      <c r="G211" s="21">
        <f t="shared" si="24"/>
        <v>174.44</v>
      </c>
      <c r="H211" s="19">
        <v>938.68</v>
      </c>
      <c r="I211" s="20">
        <v>43.13</v>
      </c>
      <c r="J211" s="21">
        <f t="shared" si="25"/>
        <v>981.81</v>
      </c>
      <c r="K211" s="19">
        <v>1140.02</v>
      </c>
      <c r="L211" s="20">
        <v>0.56000000000000005</v>
      </c>
      <c r="M211" s="21">
        <f t="shared" si="26"/>
        <v>1140.58</v>
      </c>
      <c r="N211" s="19">
        <v>1140.02</v>
      </c>
      <c r="O211" s="20">
        <v>0.56000000000000005</v>
      </c>
      <c r="P211" s="21">
        <f t="shared" si="30"/>
        <v>1140.58</v>
      </c>
      <c r="Q211" s="19">
        <v>301.79000000000002</v>
      </c>
      <c r="R211" s="20">
        <v>6.55</v>
      </c>
      <c r="S211" s="21">
        <f t="shared" si="27"/>
        <v>308.34000000000003</v>
      </c>
      <c r="T211" s="19">
        <v>332.73</v>
      </c>
      <c r="U211" s="20">
        <v>2.83</v>
      </c>
      <c r="V211" s="21">
        <f t="shared" si="28"/>
        <v>335.56</v>
      </c>
      <c r="W211" s="47">
        <f t="shared" si="31"/>
        <v>4026.8599999999997</v>
      </c>
      <c r="X211" s="20">
        <f t="shared" si="31"/>
        <v>54.45</v>
      </c>
      <c r="Y211" s="21">
        <f t="shared" si="29"/>
        <v>4081.3099999999995</v>
      </c>
    </row>
    <row r="212" spans="1:25" ht="13">
      <c r="A212" s="2" t="s">
        <v>291</v>
      </c>
      <c r="B212" s="2" t="s">
        <v>207</v>
      </c>
      <c r="C212" s="89" t="s">
        <v>297</v>
      </c>
      <c r="D212" s="129" t="s">
        <v>304</v>
      </c>
      <c r="E212" s="19">
        <v>18.62</v>
      </c>
      <c r="F212" s="20">
        <v>21.74</v>
      </c>
      <c r="G212" s="21">
        <f t="shared" si="24"/>
        <v>40.36</v>
      </c>
      <c r="H212" s="19">
        <v>16.059999999999999</v>
      </c>
      <c r="I212" s="20">
        <v>1.49</v>
      </c>
      <c r="J212" s="21">
        <f t="shared" si="25"/>
        <v>17.549999999999997</v>
      </c>
      <c r="K212" s="19">
        <v>20</v>
      </c>
      <c r="L212" s="20">
        <v>13.69</v>
      </c>
      <c r="M212" s="21">
        <f t="shared" si="26"/>
        <v>33.69</v>
      </c>
      <c r="N212" s="19">
        <v>20</v>
      </c>
      <c r="O212" s="20">
        <v>13.69</v>
      </c>
      <c r="P212" s="21">
        <f t="shared" si="30"/>
        <v>33.69</v>
      </c>
      <c r="Q212" s="19">
        <v>52.46</v>
      </c>
      <c r="R212" s="20">
        <v>28.74</v>
      </c>
      <c r="S212" s="21">
        <f t="shared" si="27"/>
        <v>81.2</v>
      </c>
      <c r="T212" s="19">
        <v>71.12</v>
      </c>
      <c r="U212" s="20">
        <v>66.349999999999994</v>
      </c>
      <c r="V212" s="21">
        <f t="shared" si="28"/>
        <v>137.47</v>
      </c>
      <c r="W212" s="47">
        <f t="shared" si="31"/>
        <v>198.26000000000002</v>
      </c>
      <c r="X212" s="20">
        <f t="shared" si="31"/>
        <v>145.69999999999999</v>
      </c>
      <c r="Y212" s="21">
        <f t="shared" si="29"/>
        <v>343.96000000000004</v>
      </c>
    </row>
    <row r="213" spans="1:25" ht="13">
      <c r="A213" s="2" t="s">
        <v>291</v>
      </c>
      <c r="B213" s="2" t="s">
        <v>208</v>
      </c>
      <c r="C213" s="89" t="s">
        <v>297</v>
      </c>
      <c r="D213" s="129" t="s">
        <v>304</v>
      </c>
      <c r="E213" s="19">
        <v>0.39</v>
      </c>
      <c r="F213" s="20">
        <v>38.590000000000003</v>
      </c>
      <c r="G213" s="21">
        <f t="shared" si="24"/>
        <v>38.980000000000004</v>
      </c>
      <c r="H213" s="19">
        <v>2.74</v>
      </c>
      <c r="I213" s="20">
        <v>5.2</v>
      </c>
      <c r="J213" s="21">
        <f t="shared" si="25"/>
        <v>7.94</v>
      </c>
      <c r="K213" s="19">
        <v>1.77</v>
      </c>
      <c r="L213" s="20">
        <v>26.62</v>
      </c>
      <c r="M213" s="21">
        <f t="shared" si="26"/>
        <v>28.39</v>
      </c>
      <c r="N213" s="19">
        <v>1.77</v>
      </c>
      <c r="O213" s="20">
        <v>26.62</v>
      </c>
      <c r="P213" s="21">
        <f t="shared" si="30"/>
        <v>28.39</v>
      </c>
      <c r="Q213" s="19">
        <v>6.79</v>
      </c>
      <c r="R213" s="20">
        <v>89.47</v>
      </c>
      <c r="S213" s="21">
        <f t="shared" si="27"/>
        <v>96.26</v>
      </c>
      <c r="T213" s="19">
        <v>5.96</v>
      </c>
      <c r="U213" s="20">
        <v>214.91</v>
      </c>
      <c r="V213" s="21">
        <f t="shared" si="28"/>
        <v>220.87</v>
      </c>
      <c r="W213" s="47">
        <f t="shared" si="31"/>
        <v>19.420000000000002</v>
      </c>
      <c r="X213" s="20">
        <f t="shared" si="31"/>
        <v>401.40999999999997</v>
      </c>
      <c r="Y213" s="21">
        <f t="shared" si="29"/>
        <v>420.83</v>
      </c>
    </row>
    <row r="214" spans="1:25" ht="13">
      <c r="A214" s="2" t="s">
        <v>291</v>
      </c>
      <c r="B214" s="2" t="s">
        <v>209</v>
      </c>
      <c r="C214" s="89" t="s">
        <v>297</v>
      </c>
      <c r="D214" s="129" t="s">
        <v>304</v>
      </c>
      <c r="E214" s="19">
        <v>7.07</v>
      </c>
      <c r="F214" s="20">
        <v>39.64</v>
      </c>
      <c r="G214" s="21">
        <f t="shared" si="24"/>
        <v>46.71</v>
      </c>
      <c r="H214" s="19">
        <v>2.17</v>
      </c>
      <c r="I214" s="20">
        <v>7.97</v>
      </c>
      <c r="J214" s="21">
        <f t="shared" si="25"/>
        <v>10.14</v>
      </c>
      <c r="K214" s="19">
        <v>4.26</v>
      </c>
      <c r="L214" s="20">
        <v>24.7</v>
      </c>
      <c r="M214" s="21">
        <f t="shared" si="26"/>
        <v>28.96</v>
      </c>
      <c r="N214" s="19">
        <v>4.26</v>
      </c>
      <c r="O214" s="20">
        <v>24.7</v>
      </c>
      <c r="P214" s="21">
        <f t="shared" si="30"/>
        <v>28.96</v>
      </c>
      <c r="Q214" s="19">
        <v>14.25</v>
      </c>
      <c r="R214" s="20">
        <v>58.63</v>
      </c>
      <c r="S214" s="21">
        <f t="shared" si="27"/>
        <v>72.88</v>
      </c>
      <c r="T214" s="19">
        <v>13.12</v>
      </c>
      <c r="U214" s="20">
        <v>139.16</v>
      </c>
      <c r="V214" s="21">
        <f t="shared" si="28"/>
        <v>152.28</v>
      </c>
      <c r="W214" s="47">
        <f t="shared" si="31"/>
        <v>45.129999999999995</v>
      </c>
      <c r="X214" s="20">
        <f t="shared" si="31"/>
        <v>294.8</v>
      </c>
      <c r="Y214" s="21">
        <f t="shared" si="29"/>
        <v>339.93</v>
      </c>
    </row>
    <row r="215" spans="1:25" ht="13">
      <c r="A215" s="2" t="s">
        <v>291</v>
      </c>
      <c r="B215" s="2" t="s">
        <v>210</v>
      </c>
      <c r="C215" s="89" t="s">
        <v>297</v>
      </c>
      <c r="D215" s="129" t="s">
        <v>304</v>
      </c>
      <c r="E215" s="19">
        <v>19.670000000000002</v>
      </c>
      <c r="F215" s="20">
        <v>20.52</v>
      </c>
      <c r="G215" s="21">
        <f t="shared" si="24"/>
        <v>40.19</v>
      </c>
      <c r="H215" s="19">
        <v>1.17</v>
      </c>
      <c r="I215" s="20">
        <v>0.66</v>
      </c>
      <c r="J215" s="21">
        <f t="shared" si="25"/>
        <v>1.83</v>
      </c>
      <c r="K215" s="19">
        <v>15.72</v>
      </c>
      <c r="L215" s="20">
        <v>4.49</v>
      </c>
      <c r="M215" s="21">
        <f t="shared" si="26"/>
        <v>20.21</v>
      </c>
      <c r="N215" s="19">
        <v>15.72</v>
      </c>
      <c r="O215" s="20">
        <v>4.49</v>
      </c>
      <c r="P215" s="21">
        <f t="shared" si="30"/>
        <v>20.21</v>
      </c>
      <c r="Q215" s="19">
        <v>28.89</v>
      </c>
      <c r="R215" s="20">
        <v>14.83</v>
      </c>
      <c r="S215" s="21">
        <f t="shared" si="27"/>
        <v>43.72</v>
      </c>
      <c r="T215" s="19">
        <v>14.7</v>
      </c>
      <c r="U215" s="20">
        <v>11.53</v>
      </c>
      <c r="V215" s="21">
        <f t="shared" si="28"/>
        <v>26.229999999999997</v>
      </c>
      <c r="W215" s="47">
        <f t="shared" si="31"/>
        <v>95.87</v>
      </c>
      <c r="X215" s="20">
        <f t="shared" si="31"/>
        <v>56.52</v>
      </c>
      <c r="Y215" s="21">
        <f t="shared" si="29"/>
        <v>152.39000000000001</v>
      </c>
    </row>
    <row r="216" spans="1:25" ht="13">
      <c r="A216" s="2" t="s">
        <v>291</v>
      </c>
      <c r="B216" s="2" t="s">
        <v>211</v>
      </c>
      <c r="C216" s="89" t="s">
        <v>297</v>
      </c>
      <c r="D216" s="129" t="s">
        <v>304</v>
      </c>
      <c r="E216" s="19">
        <v>0</v>
      </c>
      <c r="F216" s="20">
        <v>10.65</v>
      </c>
      <c r="G216" s="21">
        <f t="shared" si="24"/>
        <v>10.65</v>
      </c>
      <c r="H216" s="19">
        <v>0.04</v>
      </c>
      <c r="I216" s="20">
        <v>8.61</v>
      </c>
      <c r="J216" s="21">
        <f t="shared" si="25"/>
        <v>8.6499999999999986</v>
      </c>
      <c r="K216" s="19">
        <v>0.01</v>
      </c>
      <c r="L216" s="20">
        <v>71.31</v>
      </c>
      <c r="M216" s="21">
        <f t="shared" si="26"/>
        <v>71.320000000000007</v>
      </c>
      <c r="N216" s="19">
        <v>0.01</v>
      </c>
      <c r="O216" s="20">
        <v>71.31</v>
      </c>
      <c r="P216" s="21">
        <f t="shared" si="30"/>
        <v>71.320000000000007</v>
      </c>
      <c r="Q216" s="19">
        <v>0.23</v>
      </c>
      <c r="R216" s="20">
        <v>175.03</v>
      </c>
      <c r="S216" s="21">
        <f t="shared" si="27"/>
        <v>175.26</v>
      </c>
      <c r="T216" s="19">
        <v>60.45</v>
      </c>
      <c r="U216" s="20">
        <v>7.12</v>
      </c>
      <c r="V216" s="21">
        <f t="shared" si="28"/>
        <v>67.570000000000007</v>
      </c>
      <c r="W216" s="47">
        <f t="shared" si="31"/>
        <v>60.74</v>
      </c>
      <c r="X216" s="20">
        <f t="shared" si="31"/>
        <v>344.03</v>
      </c>
      <c r="Y216" s="21">
        <f t="shared" si="29"/>
        <v>404.77</v>
      </c>
    </row>
    <row r="217" spans="1:25" ht="13">
      <c r="A217" s="2" t="s">
        <v>291</v>
      </c>
      <c r="B217" s="2" t="s">
        <v>212</v>
      </c>
      <c r="C217" s="89" t="s">
        <v>297</v>
      </c>
      <c r="D217" s="129" t="s">
        <v>304</v>
      </c>
      <c r="E217" s="19">
        <v>186.02</v>
      </c>
      <c r="F217" s="20">
        <v>0.02</v>
      </c>
      <c r="G217" s="21">
        <f t="shared" si="24"/>
        <v>186.04000000000002</v>
      </c>
      <c r="H217" s="19">
        <v>150.49</v>
      </c>
      <c r="I217" s="20">
        <v>0.05</v>
      </c>
      <c r="J217" s="21">
        <f t="shared" si="25"/>
        <v>150.54000000000002</v>
      </c>
      <c r="K217" s="19">
        <v>66.31</v>
      </c>
      <c r="L217" s="20">
        <v>0.08</v>
      </c>
      <c r="M217" s="21">
        <f t="shared" si="26"/>
        <v>66.39</v>
      </c>
      <c r="N217" s="19">
        <v>66.31</v>
      </c>
      <c r="O217" s="20">
        <v>0.08</v>
      </c>
      <c r="P217" s="21">
        <f t="shared" si="30"/>
        <v>66.39</v>
      </c>
      <c r="Q217" s="19">
        <v>4.18</v>
      </c>
      <c r="R217" s="20">
        <v>0.04</v>
      </c>
      <c r="S217" s="21">
        <f t="shared" si="27"/>
        <v>4.22</v>
      </c>
      <c r="T217" s="19">
        <v>81.680000000000007</v>
      </c>
      <c r="U217" s="20">
        <v>0.06</v>
      </c>
      <c r="V217" s="21">
        <f t="shared" si="28"/>
        <v>81.740000000000009</v>
      </c>
      <c r="W217" s="47">
        <f t="shared" si="31"/>
        <v>554.99</v>
      </c>
      <c r="X217" s="20">
        <f t="shared" si="31"/>
        <v>0.33</v>
      </c>
      <c r="Y217" s="21">
        <f t="shared" si="29"/>
        <v>555.32000000000005</v>
      </c>
    </row>
    <row r="218" spans="1:25" ht="13">
      <c r="A218" s="2" t="s">
        <v>292</v>
      </c>
      <c r="B218" s="2" t="s">
        <v>213</v>
      </c>
      <c r="C218" s="89" t="s">
        <v>297</v>
      </c>
      <c r="D218" s="129" t="s">
        <v>298</v>
      </c>
      <c r="E218" s="19">
        <v>4262.8</v>
      </c>
      <c r="F218" s="20">
        <v>58.4</v>
      </c>
      <c r="G218" s="21">
        <f t="shared" si="24"/>
        <v>4321.2</v>
      </c>
      <c r="H218" s="19">
        <v>6566.7</v>
      </c>
      <c r="I218" s="20">
        <v>637.5</v>
      </c>
      <c r="J218" s="21">
        <f t="shared" si="25"/>
        <v>7204.2</v>
      </c>
      <c r="K218" s="19">
        <v>7897.8</v>
      </c>
      <c r="L218" s="20">
        <v>1726.8</v>
      </c>
      <c r="M218" s="21">
        <f t="shared" si="26"/>
        <v>9624.6</v>
      </c>
      <c r="N218" s="19">
        <v>7897.8</v>
      </c>
      <c r="O218" s="20">
        <v>1726.8</v>
      </c>
      <c r="P218" s="21">
        <f t="shared" si="30"/>
        <v>9624.6</v>
      </c>
      <c r="Q218" s="19">
        <v>1657.7</v>
      </c>
      <c r="R218" s="20">
        <v>1248.9000000000001</v>
      </c>
      <c r="S218" s="21">
        <f t="shared" si="27"/>
        <v>2906.6000000000004</v>
      </c>
      <c r="T218" s="19">
        <v>541.6</v>
      </c>
      <c r="U218" s="20">
        <v>0</v>
      </c>
      <c r="V218" s="21">
        <f t="shared" si="28"/>
        <v>541.6</v>
      </c>
      <c r="W218" s="47">
        <f t="shared" si="31"/>
        <v>28824.399999999998</v>
      </c>
      <c r="X218" s="20">
        <f t="shared" si="31"/>
        <v>5398.4</v>
      </c>
      <c r="Y218" s="21">
        <f t="shared" si="29"/>
        <v>34222.799999999996</v>
      </c>
    </row>
    <row r="219" spans="1:25" ht="13">
      <c r="A219" s="2" t="s">
        <v>332</v>
      </c>
      <c r="B219" s="2" t="s">
        <v>333</v>
      </c>
      <c r="C219" s="89" t="s">
        <v>297</v>
      </c>
      <c r="D219" s="129" t="s">
        <v>302</v>
      </c>
      <c r="E219" s="19">
        <v>2199.85</v>
      </c>
      <c r="F219" s="20">
        <v>5614.45</v>
      </c>
      <c r="G219" s="21">
        <f>+E219+F219</f>
        <v>7814.2999999999993</v>
      </c>
      <c r="H219" s="19">
        <v>1959.05</v>
      </c>
      <c r="I219" s="20">
        <v>4475.8500000000004</v>
      </c>
      <c r="J219" s="21">
        <f>+H219+I219</f>
        <v>6434.9000000000005</v>
      </c>
      <c r="K219" s="19">
        <v>0</v>
      </c>
      <c r="L219" s="20">
        <v>0</v>
      </c>
      <c r="M219" s="21">
        <f>+K219+L219</f>
        <v>0</v>
      </c>
      <c r="N219" s="19">
        <v>2211.6</v>
      </c>
      <c r="O219" s="20">
        <v>3145.7</v>
      </c>
      <c r="P219" s="21">
        <f>+N219+O219</f>
        <v>5357.2999999999993</v>
      </c>
      <c r="Q219" s="19">
        <v>474.15</v>
      </c>
      <c r="R219" s="20">
        <v>2893.95</v>
      </c>
      <c r="S219" s="21">
        <f>+Q219+R219</f>
        <v>3368.1</v>
      </c>
      <c r="T219" s="19">
        <v>439.9</v>
      </c>
      <c r="U219" s="20">
        <v>2309.85</v>
      </c>
      <c r="V219" s="21">
        <f>+T219+U219</f>
        <v>2749.75</v>
      </c>
      <c r="W219" s="47">
        <f>+E219+H219+K219+N219+Q219+T219</f>
        <v>7284.5499999999993</v>
      </c>
      <c r="X219" s="20">
        <f>+F219+I219+L219+O219+R219+U219</f>
        <v>18439.8</v>
      </c>
      <c r="Y219" s="21">
        <f>+W219+X219</f>
        <v>25724.35</v>
      </c>
    </row>
    <row r="220" spans="1:25" ht="13">
      <c r="A220" s="2" t="s">
        <v>332</v>
      </c>
      <c r="B220" s="2" t="s">
        <v>334</v>
      </c>
      <c r="C220" s="89" t="s">
        <v>297</v>
      </c>
      <c r="D220" s="129" t="s">
        <v>302</v>
      </c>
      <c r="E220" s="19">
        <v>1195.0999999999999</v>
      </c>
      <c r="F220" s="20">
        <v>6602.9</v>
      </c>
      <c r="G220" s="21">
        <f>+E220+F220</f>
        <v>7798</v>
      </c>
      <c r="H220" s="19">
        <v>1723.05</v>
      </c>
      <c r="I220" s="20">
        <v>7141.25</v>
      </c>
      <c r="J220" s="21">
        <f>+H220+I220</f>
        <v>8864.2999999999993</v>
      </c>
      <c r="K220" s="19">
        <v>0</v>
      </c>
      <c r="L220" s="20">
        <v>0</v>
      </c>
      <c r="M220" s="21">
        <f>+K220+L220</f>
        <v>0</v>
      </c>
      <c r="N220" s="19">
        <v>1940.6</v>
      </c>
      <c r="O220" s="20">
        <v>4922.3500000000004</v>
      </c>
      <c r="P220" s="21">
        <f>+N220+O220</f>
        <v>6862.9500000000007</v>
      </c>
      <c r="Q220" s="19">
        <v>437.35</v>
      </c>
      <c r="R220" s="20">
        <v>2310.9</v>
      </c>
      <c r="S220" s="21">
        <f>+Q220+R220</f>
        <v>2748.25</v>
      </c>
      <c r="T220" s="19">
        <v>0.2</v>
      </c>
      <c r="U220" s="20">
        <v>1123.5999999999999</v>
      </c>
      <c r="V220" s="21">
        <f>+T220+U220</f>
        <v>1123.8</v>
      </c>
      <c r="W220" s="47">
        <f>+E220+H220+K220+N220+Q220+T220</f>
        <v>5296.3</v>
      </c>
      <c r="X220" s="20">
        <f>+F220+I220+L220+O220+R220+U220</f>
        <v>22101</v>
      </c>
      <c r="Y220" s="21">
        <f>+W220+X220</f>
        <v>27397.3</v>
      </c>
    </row>
    <row r="221" spans="1:25" ht="13">
      <c r="A221" s="2" t="s">
        <v>293</v>
      </c>
      <c r="B221" s="2" t="s">
        <v>214</v>
      </c>
      <c r="C221" s="89" t="s">
        <v>297</v>
      </c>
      <c r="D221" s="129" t="s">
        <v>303</v>
      </c>
      <c r="E221" s="19">
        <v>0</v>
      </c>
      <c r="F221" s="20">
        <v>0</v>
      </c>
      <c r="G221" s="21">
        <f t="shared" si="24"/>
        <v>0</v>
      </c>
      <c r="H221" s="19">
        <v>0</v>
      </c>
      <c r="I221" s="20">
        <v>0</v>
      </c>
      <c r="J221" s="21">
        <f t="shared" si="25"/>
        <v>0</v>
      </c>
      <c r="K221" s="19">
        <v>0</v>
      </c>
      <c r="L221" s="20">
        <v>0</v>
      </c>
      <c r="M221" s="21">
        <f t="shared" si="26"/>
        <v>0</v>
      </c>
      <c r="N221" s="19">
        <v>0</v>
      </c>
      <c r="O221" s="20">
        <v>0</v>
      </c>
      <c r="P221" s="21">
        <f t="shared" si="30"/>
        <v>0</v>
      </c>
      <c r="Q221" s="19">
        <v>0</v>
      </c>
      <c r="R221" s="20">
        <v>0</v>
      </c>
      <c r="S221" s="21">
        <f t="shared" si="27"/>
        <v>0</v>
      </c>
      <c r="T221" s="19">
        <v>0</v>
      </c>
      <c r="U221" s="20">
        <v>0</v>
      </c>
      <c r="V221" s="21">
        <f t="shared" si="28"/>
        <v>0</v>
      </c>
      <c r="W221" s="47">
        <f t="shared" si="31"/>
        <v>0</v>
      </c>
      <c r="X221" s="20">
        <f t="shared" si="31"/>
        <v>0</v>
      </c>
      <c r="Y221" s="21">
        <f t="shared" si="29"/>
        <v>0</v>
      </c>
    </row>
    <row r="222" spans="1:25" ht="13">
      <c r="A222" s="2" t="s">
        <v>293</v>
      </c>
      <c r="B222" s="2" t="s">
        <v>215</v>
      </c>
      <c r="C222" s="89" t="s">
        <v>297</v>
      </c>
      <c r="D222" s="129" t="s">
        <v>303</v>
      </c>
      <c r="E222" s="19">
        <v>0</v>
      </c>
      <c r="F222" s="20">
        <v>0</v>
      </c>
      <c r="G222" s="21">
        <f t="shared" si="24"/>
        <v>0</v>
      </c>
      <c r="H222" s="19">
        <v>0</v>
      </c>
      <c r="I222" s="20">
        <v>0</v>
      </c>
      <c r="J222" s="21">
        <f t="shared" si="25"/>
        <v>0</v>
      </c>
      <c r="K222" s="19">
        <v>0</v>
      </c>
      <c r="L222" s="20">
        <v>0</v>
      </c>
      <c r="M222" s="21">
        <f t="shared" si="26"/>
        <v>0</v>
      </c>
      <c r="N222" s="19">
        <v>0</v>
      </c>
      <c r="O222" s="20">
        <v>0</v>
      </c>
      <c r="P222" s="21">
        <f t="shared" si="30"/>
        <v>0</v>
      </c>
      <c r="Q222" s="19">
        <v>0</v>
      </c>
      <c r="R222" s="20">
        <v>0</v>
      </c>
      <c r="S222" s="21">
        <f t="shared" si="27"/>
        <v>0</v>
      </c>
      <c r="T222" s="19">
        <v>0</v>
      </c>
      <c r="U222" s="20">
        <v>0</v>
      </c>
      <c r="V222" s="21">
        <f t="shared" si="28"/>
        <v>0</v>
      </c>
      <c r="W222" s="47">
        <f t="shared" si="31"/>
        <v>0</v>
      </c>
      <c r="X222" s="20">
        <f t="shared" si="31"/>
        <v>0</v>
      </c>
      <c r="Y222" s="21">
        <f t="shared" si="29"/>
        <v>0</v>
      </c>
    </row>
    <row r="223" spans="1:25" ht="13">
      <c r="A223" s="2" t="s">
        <v>294</v>
      </c>
      <c r="B223" s="2" t="s">
        <v>216</v>
      </c>
      <c r="C223" s="89" t="s">
        <v>297</v>
      </c>
      <c r="D223" s="129" t="s">
        <v>302</v>
      </c>
      <c r="E223" s="19">
        <v>0</v>
      </c>
      <c r="F223" s="20">
        <v>0</v>
      </c>
      <c r="G223" s="21">
        <f t="shared" si="24"/>
        <v>0</v>
      </c>
      <c r="H223" s="19">
        <v>0.1</v>
      </c>
      <c r="I223" s="20">
        <v>435.7</v>
      </c>
      <c r="J223" s="21">
        <f t="shared" si="25"/>
        <v>435.8</v>
      </c>
      <c r="K223" s="19">
        <v>0</v>
      </c>
      <c r="L223" s="20">
        <v>709.2</v>
      </c>
      <c r="M223" s="21">
        <f t="shared" si="26"/>
        <v>709.2</v>
      </c>
      <c r="N223" s="19">
        <v>0</v>
      </c>
      <c r="O223" s="20">
        <v>709.2</v>
      </c>
      <c r="P223" s="21">
        <f t="shared" si="30"/>
        <v>709.2</v>
      </c>
      <c r="Q223" s="19">
        <v>0</v>
      </c>
      <c r="R223" s="20">
        <v>547.70000000000005</v>
      </c>
      <c r="S223" s="21">
        <f t="shared" si="27"/>
        <v>547.70000000000005</v>
      </c>
      <c r="T223" s="19">
        <v>126</v>
      </c>
      <c r="U223" s="20">
        <v>452.2</v>
      </c>
      <c r="V223" s="21">
        <f t="shared" si="28"/>
        <v>578.20000000000005</v>
      </c>
      <c r="W223" s="47">
        <f t="shared" si="31"/>
        <v>126.1</v>
      </c>
      <c r="X223" s="20">
        <f t="shared" si="31"/>
        <v>2854</v>
      </c>
      <c r="Y223" s="21">
        <f t="shared" si="29"/>
        <v>2980.1</v>
      </c>
    </row>
    <row r="224" spans="1:25" ht="13">
      <c r="A224" s="2" t="s">
        <v>294</v>
      </c>
      <c r="B224" s="2" t="s">
        <v>217</v>
      </c>
      <c r="C224" s="89" t="s">
        <v>297</v>
      </c>
      <c r="D224" s="129" t="s">
        <v>302</v>
      </c>
      <c r="E224" s="19">
        <v>0</v>
      </c>
      <c r="F224" s="20">
        <v>0</v>
      </c>
      <c r="G224" s="21">
        <f t="shared" si="24"/>
        <v>0</v>
      </c>
      <c r="H224" s="19">
        <v>114.2</v>
      </c>
      <c r="I224" s="20">
        <v>178.1</v>
      </c>
      <c r="J224" s="21">
        <f t="shared" si="25"/>
        <v>292.3</v>
      </c>
      <c r="K224" s="19">
        <v>470.4</v>
      </c>
      <c r="L224" s="20">
        <v>718</v>
      </c>
      <c r="M224" s="21">
        <f t="shared" si="26"/>
        <v>1188.4000000000001</v>
      </c>
      <c r="N224" s="19">
        <v>470.4</v>
      </c>
      <c r="O224" s="20">
        <v>718</v>
      </c>
      <c r="P224" s="21">
        <f t="shared" si="30"/>
        <v>1188.4000000000001</v>
      </c>
      <c r="Q224" s="19">
        <v>350.5</v>
      </c>
      <c r="R224" s="20">
        <v>637.6</v>
      </c>
      <c r="S224" s="21">
        <f t="shared" si="27"/>
        <v>988.1</v>
      </c>
      <c r="T224" s="19">
        <v>997.3</v>
      </c>
      <c r="U224" s="20">
        <v>1154.0999999999999</v>
      </c>
      <c r="V224" s="21">
        <f t="shared" si="28"/>
        <v>2151.3999999999996</v>
      </c>
      <c r="W224" s="47">
        <f t="shared" si="31"/>
        <v>2402.8000000000002</v>
      </c>
      <c r="X224" s="20">
        <f t="shared" si="31"/>
        <v>3405.7999999999997</v>
      </c>
      <c r="Y224" s="21">
        <f t="shared" si="29"/>
        <v>5808.6</v>
      </c>
    </row>
    <row r="225" spans="1:25" ht="13">
      <c r="A225" s="2" t="s">
        <v>294</v>
      </c>
      <c r="B225" s="2" t="s">
        <v>218</v>
      </c>
      <c r="C225" s="89" t="s">
        <v>297</v>
      </c>
      <c r="D225" s="129" t="s">
        <v>302</v>
      </c>
      <c r="E225" s="19">
        <v>387.6</v>
      </c>
      <c r="F225" s="20">
        <v>219.6</v>
      </c>
      <c r="G225" s="21">
        <f t="shared" si="24"/>
        <v>607.20000000000005</v>
      </c>
      <c r="H225" s="19">
        <v>355.1</v>
      </c>
      <c r="I225" s="20">
        <v>1000.5</v>
      </c>
      <c r="J225" s="21">
        <f t="shared" si="25"/>
        <v>1355.6</v>
      </c>
      <c r="K225" s="19">
        <v>531.6</v>
      </c>
      <c r="L225" s="20">
        <v>723.4</v>
      </c>
      <c r="M225" s="21">
        <f t="shared" si="26"/>
        <v>1255</v>
      </c>
      <c r="N225" s="19">
        <v>531.6</v>
      </c>
      <c r="O225" s="20">
        <v>723.4</v>
      </c>
      <c r="P225" s="21">
        <f t="shared" si="30"/>
        <v>1255</v>
      </c>
      <c r="Q225" s="19">
        <v>304</v>
      </c>
      <c r="R225" s="20">
        <v>365</v>
      </c>
      <c r="S225" s="21">
        <f t="shared" si="27"/>
        <v>669</v>
      </c>
      <c r="T225" s="19">
        <v>1831.1</v>
      </c>
      <c r="U225" s="20">
        <v>964.8</v>
      </c>
      <c r="V225" s="21">
        <f t="shared" si="28"/>
        <v>2795.8999999999996</v>
      </c>
      <c r="W225" s="47">
        <f t="shared" si="31"/>
        <v>3941</v>
      </c>
      <c r="X225" s="20">
        <f t="shared" si="31"/>
        <v>3996.7</v>
      </c>
      <c r="Y225" s="21">
        <f t="shared" si="29"/>
        <v>7937.7</v>
      </c>
    </row>
    <row r="226" spans="1:25" ht="13">
      <c r="A226" s="2" t="s">
        <v>295</v>
      </c>
      <c r="B226" s="2" t="s">
        <v>219</v>
      </c>
      <c r="C226" s="89" t="s">
        <v>297</v>
      </c>
      <c r="D226" s="129" t="s">
        <v>303</v>
      </c>
      <c r="E226" s="19">
        <v>10044.65</v>
      </c>
      <c r="F226" s="20">
        <v>2643.65</v>
      </c>
      <c r="G226" s="21">
        <f t="shared" si="24"/>
        <v>12688.3</v>
      </c>
      <c r="H226" s="19">
        <v>13258.85</v>
      </c>
      <c r="I226" s="20">
        <v>3382.35</v>
      </c>
      <c r="J226" s="21">
        <f t="shared" si="25"/>
        <v>16641.2</v>
      </c>
      <c r="K226" s="19">
        <v>9742.2000000000007</v>
      </c>
      <c r="L226" s="20">
        <v>5201.25</v>
      </c>
      <c r="M226" s="21">
        <f t="shared" si="26"/>
        <v>14943.45</v>
      </c>
      <c r="N226" s="19">
        <v>9742.2000000000007</v>
      </c>
      <c r="O226" s="20">
        <v>5201.25</v>
      </c>
      <c r="P226" s="21">
        <f t="shared" si="30"/>
        <v>14943.45</v>
      </c>
      <c r="Q226" s="19">
        <v>10647.9</v>
      </c>
      <c r="R226" s="20">
        <v>7344.45</v>
      </c>
      <c r="S226" s="21">
        <f t="shared" si="27"/>
        <v>17992.349999999999</v>
      </c>
      <c r="T226" s="19">
        <v>8025.1</v>
      </c>
      <c r="U226" s="20">
        <v>12227.35</v>
      </c>
      <c r="V226" s="21">
        <f t="shared" si="28"/>
        <v>20252.45</v>
      </c>
      <c r="W226" s="47">
        <f t="shared" si="31"/>
        <v>61460.899999999994</v>
      </c>
      <c r="X226" s="20">
        <f t="shared" si="31"/>
        <v>36000.300000000003</v>
      </c>
      <c r="Y226" s="21">
        <f t="shared" si="29"/>
        <v>97461.2</v>
      </c>
    </row>
    <row r="227" spans="1:25" ht="13">
      <c r="A227" s="2" t="s">
        <v>295</v>
      </c>
      <c r="B227" s="2" t="s">
        <v>220</v>
      </c>
      <c r="C227" s="89" t="s">
        <v>297</v>
      </c>
      <c r="D227" s="129" t="s">
        <v>303</v>
      </c>
      <c r="E227" s="19">
        <v>9084.7000000000007</v>
      </c>
      <c r="F227" s="20">
        <v>3356.3</v>
      </c>
      <c r="G227" s="21">
        <f t="shared" si="24"/>
        <v>12441</v>
      </c>
      <c r="H227" s="19">
        <v>16694.3</v>
      </c>
      <c r="I227" s="20">
        <v>3766.05</v>
      </c>
      <c r="J227" s="21">
        <f t="shared" si="25"/>
        <v>20460.349999999999</v>
      </c>
      <c r="K227" s="19">
        <v>13090.2</v>
      </c>
      <c r="L227" s="20">
        <v>5242.1499999999996</v>
      </c>
      <c r="M227" s="21">
        <f t="shared" si="26"/>
        <v>18332.349999999999</v>
      </c>
      <c r="N227" s="19">
        <v>13090.2</v>
      </c>
      <c r="O227" s="20">
        <v>5242.1499999999996</v>
      </c>
      <c r="P227" s="21">
        <f t="shared" si="30"/>
        <v>18332.349999999999</v>
      </c>
      <c r="Q227" s="19">
        <v>12815.7</v>
      </c>
      <c r="R227" s="20">
        <v>4691</v>
      </c>
      <c r="S227" s="21">
        <f t="shared" si="27"/>
        <v>17506.7</v>
      </c>
      <c r="T227" s="19">
        <v>17146.599999999999</v>
      </c>
      <c r="U227" s="20">
        <v>9120.4500000000007</v>
      </c>
      <c r="V227" s="21">
        <f t="shared" si="28"/>
        <v>26267.05</v>
      </c>
      <c r="W227" s="47">
        <f t="shared" si="31"/>
        <v>81921.699999999983</v>
      </c>
      <c r="X227" s="20">
        <f t="shared" si="31"/>
        <v>31418.100000000002</v>
      </c>
      <c r="Y227" s="21">
        <f t="shared" si="29"/>
        <v>113339.79999999999</v>
      </c>
    </row>
    <row r="228" spans="1:25" ht="13">
      <c r="A228" s="2" t="s">
        <v>295</v>
      </c>
      <c r="B228" s="2" t="s">
        <v>221</v>
      </c>
      <c r="C228" s="89" t="s">
        <v>297</v>
      </c>
      <c r="D228" s="129" t="s">
        <v>303</v>
      </c>
      <c r="E228" s="19">
        <v>10317.049999999999</v>
      </c>
      <c r="F228" s="20">
        <v>3193.25</v>
      </c>
      <c r="G228" s="21">
        <f t="shared" si="24"/>
        <v>13510.3</v>
      </c>
      <c r="H228" s="19">
        <v>14333.25</v>
      </c>
      <c r="I228" s="20">
        <v>2950.4</v>
      </c>
      <c r="J228" s="21">
        <f t="shared" si="25"/>
        <v>17283.650000000001</v>
      </c>
      <c r="K228" s="19">
        <v>11829.85</v>
      </c>
      <c r="L228" s="20">
        <v>3600.6</v>
      </c>
      <c r="M228" s="21">
        <f t="shared" si="26"/>
        <v>15430.45</v>
      </c>
      <c r="N228" s="19">
        <v>11829.85</v>
      </c>
      <c r="O228" s="20">
        <v>3600.6</v>
      </c>
      <c r="P228" s="21">
        <f t="shared" si="30"/>
        <v>15430.45</v>
      </c>
      <c r="Q228" s="19">
        <v>0</v>
      </c>
      <c r="R228" s="20">
        <v>0</v>
      </c>
      <c r="S228" s="21">
        <f t="shared" si="27"/>
        <v>0</v>
      </c>
      <c r="T228" s="19">
        <v>0</v>
      </c>
      <c r="U228" s="20">
        <v>0</v>
      </c>
      <c r="V228" s="21">
        <f t="shared" si="28"/>
        <v>0</v>
      </c>
      <c r="W228" s="47">
        <f t="shared" si="31"/>
        <v>48310</v>
      </c>
      <c r="X228" s="20">
        <f t="shared" si="31"/>
        <v>13344.85</v>
      </c>
      <c r="Y228" s="21">
        <f t="shared" si="29"/>
        <v>61654.85</v>
      </c>
    </row>
    <row r="229" spans="1:25" ht="13">
      <c r="A229" s="24" t="s">
        <v>295</v>
      </c>
      <c r="B229" s="145" t="s">
        <v>222</v>
      </c>
      <c r="C229" s="89" t="s">
        <v>297</v>
      </c>
      <c r="D229" s="129" t="s">
        <v>303</v>
      </c>
      <c r="E229" s="19">
        <v>13775.7</v>
      </c>
      <c r="F229" s="20">
        <v>3477.25</v>
      </c>
      <c r="G229" s="21">
        <f>+E229+F229</f>
        <v>17252.95</v>
      </c>
      <c r="H229" s="19">
        <v>16081.75</v>
      </c>
      <c r="I229" s="20">
        <v>4267.5</v>
      </c>
      <c r="J229" s="21">
        <f>+H229+I229</f>
        <v>20349.25</v>
      </c>
      <c r="K229" s="19">
        <v>15679.75</v>
      </c>
      <c r="L229" s="20">
        <v>6992.5</v>
      </c>
      <c r="M229" s="21">
        <f>+K229+L229</f>
        <v>22672.25</v>
      </c>
      <c r="N229" s="19">
        <v>15679.75</v>
      </c>
      <c r="O229" s="20">
        <v>6992.5</v>
      </c>
      <c r="P229" s="21">
        <f>+N229+O229</f>
        <v>22672.25</v>
      </c>
      <c r="Q229" s="19">
        <v>8618.6</v>
      </c>
      <c r="R229" s="20">
        <v>6980.9</v>
      </c>
      <c r="S229" s="21">
        <f>+Q229+R229</f>
        <v>15599.5</v>
      </c>
      <c r="T229" s="19">
        <v>17822.95</v>
      </c>
      <c r="U229" s="20">
        <v>10079.75</v>
      </c>
      <c r="V229" s="21">
        <f>+T229+U229</f>
        <v>27902.7</v>
      </c>
      <c r="W229" s="47">
        <f>+E229+H229+K229+N229+Q229+T229</f>
        <v>87658.5</v>
      </c>
      <c r="X229" s="20">
        <f>+F229+I229+L229+O229+R229+U229</f>
        <v>38790.400000000001</v>
      </c>
      <c r="Y229" s="21">
        <f>+W229+X229</f>
        <v>126448.9</v>
      </c>
    </row>
    <row r="230" spans="1:25" ht="13.5" thickBot="1">
      <c r="A230" s="26" t="s">
        <v>335</v>
      </c>
      <c r="B230" s="146" t="s">
        <v>336</v>
      </c>
      <c r="C230" s="90" t="s">
        <v>297</v>
      </c>
      <c r="D230" s="130" t="s">
        <v>304</v>
      </c>
      <c r="E230" s="27">
        <v>0</v>
      </c>
      <c r="F230" s="28">
        <v>0</v>
      </c>
      <c r="G230" s="29">
        <f>+E230+F230</f>
        <v>0</v>
      </c>
      <c r="H230" s="27">
        <v>0</v>
      </c>
      <c r="I230" s="28">
        <v>0</v>
      </c>
      <c r="J230" s="29">
        <f>+H230+I230</f>
        <v>0</v>
      </c>
      <c r="K230" s="27">
        <v>0</v>
      </c>
      <c r="L230" s="28">
        <v>0</v>
      </c>
      <c r="M230" s="29">
        <f>+K230+L230</f>
        <v>0</v>
      </c>
      <c r="N230" s="27">
        <v>0</v>
      </c>
      <c r="O230" s="28">
        <v>0</v>
      </c>
      <c r="P230" s="29">
        <f>+N230+O230</f>
        <v>0</v>
      </c>
      <c r="Q230" s="27">
        <v>60357.27</v>
      </c>
      <c r="R230" s="28">
        <v>0</v>
      </c>
      <c r="S230" s="29">
        <f>+Q230+R230</f>
        <v>60357.27</v>
      </c>
      <c r="T230" s="27">
        <v>58039.09</v>
      </c>
      <c r="U230" s="28">
        <v>0</v>
      </c>
      <c r="V230" s="29">
        <f>+T230+U230</f>
        <v>58039.09</v>
      </c>
      <c r="W230" s="72">
        <f>+E230+H230+K230+N230+Q230+T230</f>
        <v>118396.35999999999</v>
      </c>
      <c r="X230" s="28">
        <f>+F230+I230+L230+O230+R230+U230</f>
        <v>0</v>
      </c>
      <c r="Y230" s="29">
        <f>+W230+X230</f>
        <v>118396.35999999999</v>
      </c>
    </row>
    <row r="231" spans="1:25" ht="13" thickBot="1"/>
    <row r="232" spans="1:25">
      <c r="A232" s="147" t="s">
        <v>223</v>
      </c>
      <c r="B232" s="153"/>
      <c r="C232" s="153"/>
      <c r="D232" s="148"/>
      <c r="E232" s="156">
        <v>1796028.51</v>
      </c>
      <c r="F232" s="96">
        <v>315196.57</v>
      </c>
      <c r="G232" s="99">
        <v>2111225.08</v>
      </c>
      <c r="H232" s="156">
        <v>1977359.19</v>
      </c>
      <c r="I232" s="96">
        <v>304002.7</v>
      </c>
      <c r="J232" s="99">
        <v>2281361.89</v>
      </c>
      <c r="K232" s="156">
        <v>1833526.71</v>
      </c>
      <c r="L232" s="96">
        <v>267114.21999999997</v>
      </c>
      <c r="M232" s="99">
        <v>2100640.9300000002</v>
      </c>
      <c r="N232" s="156">
        <v>1838107.66</v>
      </c>
      <c r="O232" s="96">
        <v>276422.77</v>
      </c>
      <c r="P232" s="99">
        <v>2114530.4300000002</v>
      </c>
      <c r="Q232" s="156">
        <v>1913263.53</v>
      </c>
      <c r="R232" s="96">
        <v>342959.33</v>
      </c>
      <c r="S232" s="99">
        <v>2256222.86</v>
      </c>
      <c r="T232" s="156">
        <v>1824153.29</v>
      </c>
      <c r="U232" s="96">
        <v>398170.87</v>
      </c>
      <c r="V232" s="99">
        <v>2222324.16</v>
      </c>
      <c r="W232" s="156">
        <v>11182438.889999999</v>
      </c>
      <c r="X232" s="96">
        <v>1903866.46</v>
      </c>
      <c r="Y232" s="99">
        <v>13086305.350000001</v>
      </c>
    </row>
    <row r="233" spans="1:25">
      <c r="A233" s="149" t="s">
        <v>224</v>
      </c>
      <c r="B233" s="154"/>
      <c r="C233" s="154"/>
      <c r="D233" s="150"/>
      <c r="E233" s="157">
        <v>0</v>
      </c>
      <c r="F233" s="103">
        <v>0</v>
      </c>
      <c r="G233" s="106">
        <v>0</v>
      </c>
      <c r="H233" s="157">
        <v>0</v>
      </c>
      <c r="I233" s="103">
        <v>0</v>
      </c>
      <c r="J233" s="106">
        <v>0</v>
      </c>
      <c r="K233" s="157">
        <v>0</v>
      </c>
      <c r="L233" s="103">
        <v>0</v>
      </c>
      <c r="M233" s="106">
        <v>0</v>
      </c>
      <c r="N233" s="157">
        <v>0</v>
      </c>
      <c r="O233" s="103">
        <v>0</v>
      </c>
      <c r="P233" s="106">
        <v>0</v>
      </c>
      <c r="Q233" s="157">
        <v>0</v>
      </c>
      <c r="R233" s="103">
        <v>0</v>
      </c>
      <c r="S233" s="106">
        <v>0</v>
      </c>
      <c r="T233" s="157">
        <v>0</v>
      </c>
      <c r="U233" s="103">
        <v>0</v>
      </c>
      <c r="V233" s="106">
        <v>0</v>
      </c>
      <c r="W233" s="157">
        <v>0</v>
      </c>
      <c r="X233" s="103">
        <v>0</v>
      </c>
      <c r="Y233" s="106">
        <v>0</v>
      </c>
    </row>
    <row r="234" spans="1:25" ht="13" thickBot="1">
      <c r="A234" s="151" t="s">
        <v>5</v>
      </c>
      <c r="B234" s="155"/>
      <c r="C234" s="155"/>
      <c r="D234" s="152"/>
      <c r="E234" s="158">
        <v>1796028.51</v>
      </c>
      <c r="F234" s="131">
        <v>315196.57</v>
      </c>
      <c r="G234" s="126">
        <v>2111225.08</v>
      </c>
      <c r="H234" s="158">
        <v>1977359.19</v>
      </c>
      <c r="I234" s="131">
        <v>304002.7</v>
      </c>
      <c r="J234" s="126">
        <v>2281361.89</v>
      </c>
      <c r="K234" s="158">
        <v>1833526.71</v>
      </c>
      <c r="L234" s="131">
        <v>267114.21999999997</v>
      </c>
      <c r="M234" s="126">
        <v>2100640.9300000002</v>
      </c>
      <c r="N234" s="158">
        <v>1838107.66</v>
      </c>
      <c r="O234" s="131">
        <v>276422.77</v>
      </c>
      <c r="P234" s="126">
        <v>2114530.4300000002</v>
      </c>
      <c r="Q234" s="158">
        <v>1913263.53</v>
      </c>
      <c r="R234" s="131">
        <v>342959.33</v>
      </c>
      <c r="S234" s="126">
        <v>2256222.86</v>
      </c>
      <c r="T234" s="158">
        <v>1824153.29</v>
      </c>
      <c r="U234" s="131">
        <v>398170.87</v>
      </c>
      <c r="V234" s="126">
        <v>2222324.16</v>
      </c>
      <c r="W234" s="158">
        <v>11182438.889999999</v>
      </c>
      <c r="X234" s="131">
        <v>1903866.46</v>
      </c>
      <c r="Y234" s="126">
        <v>13086305.350000001</v>
      </c>
    </row>
  </sheetData>
  <mergeCells count="6">
    <mergeCell ref="Q3:S3"/>
    <mergeCell ref="T3:V3"/>
    <mergeCell ref="E3:G3"/>
    <mergeCell ref="H3:J3"/>
    <mergeCell ref="K3:M3"/>
    <mergeCell ref="N3:P3"/>
  </mergeCells>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Y238"/>
  <sheetViews>
    <sheetView topLeftCell="M226" workbookViewId="0">
      <selection activeCell="J17" sqref="J17"/>
    </sheetView>
  </sheetViews>
  <sheetFormatPr defaultRowHeight="12.5"/>
  <cols>
    <col min="1" max="1" width="11.7265625" customWidth="1"/>
    <col min="2" max="2" width="10.81640625" customWidth="1"/>
    <col min="3" max="3" width="15.81640625" bestFit="1" customWidth="1"/>
    <col min="4" max="4" width="9.7265625" customWidth="1"/>
    <col min="5" max="25" width="12.7265625" customWidth="1"/>
  </cols>
  <sheetData>
    <row r="1" spans="1:25" ht="18">
      <c r="A1" s="81" t="s">
        <v>337</v>
      </c>
    </row>
    <row r="2" spans="1:25" ht="13" thickBot="1"/>
    <row r="3" spans="1:25" ht="13" thickBot="1">
      <c r="E3" s="82">
        <v>41183</v>
      </c>
      <c r="F3" s="83"/>
      <c r="G3" s="84"/>
      <c r="H3" s="82">
        <v>41214</v>
      </c>
      <c r="I3" s="83"/>
      <c r="J3" s="84"/>
      <c r="K3" s="82">
        <v>41244</v>
      </c>
      <c r="L3" s="85"/>
      <c r="M3" s="84"/>
      <c r="N3" s="82">
        <v>41275</v>
      </c>
      <c r="O3" s="85"/>
      <c r="P3" s="84"/>
      <c r="Q3" s="82">
        <v>41306</v>
      </c>
      <c r="R3" s="85"/>
      <c r="S3" s="84"/>
      <c r="T3" s="82">
        <v>41334</v>
      </c>
      <c r="U3" s="83"/>
      <c r="V3" s="84"/>
      <c r="W3" s="85" t="s">
        <v>1</v>
      </c>
      <c r="X3" s="83"/>
      <c r="Y3" s="84"/>
    </row>
    <row r="4" spans="1:25"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5" ht="13">
      <c r="A5" s="2" t="s">
        <v>249</v>
      </c>
      <c r="B5" s="2" t="s">
        <v>6</v>
      </c>
      <c r="C5" s="89" t="s">
        <v>297</v>
      </c>
      <c r="D5" s="129" t="s">
        <v>302</v>
      </c>
      <c r="E5" s="19">
        <v>1.78</v>
      </c>
      <c r="F5" s="20">
        <v>100.99</v>
      </c>
      <c r="G5" s="21">
        <v>102.77</v>
      </c>
      <c r="H5" s="19">
        <v>5.62</v>
      </c>
      <c r="I5" s="20">
        <v>149.57</v>
      </c>
      <c r="J5" s="21">
        <v>155.19</v>
      </c>
      <c r="K5" s="19">
        <v>21.1</v>
      </c>
      <c r="L5" s="20">
        <v>137.76</v>
      </c>
      <c r="M5" s="21">
        <v>158.86000000000001</v>
      </c>
      <c r="N5" s="19">
        <v>0.05</v>
      </c>
      <c r="O5" s="20">
        <v>113.16</v>
      </c>
      <c r="P5" s="21">
        <v>113.21</v>
      </c>
      <c r="Q5" s="19">
        <v>7.54</v>
      </c>
      <c r="R5" s="20">
        <v>179.88</v>
      </c>
      <c r="S5" s="21">
        <v>187.42</v>
      </c>
      <c r="T5" s="19">
        <v>39.29</v>
      </c>
      <c r="U5" s="20">
        <v>161.97999999999999</v>
      </c>
      <c r="V5" s="21">
        <v>201.27</v>
      </c>
      <c r="W5" s="47">
        <v>75.38</v>
      </c>
      <c r="X5" s="20">
        <v>843.34</v>
      </c>
      <c r="Y5" s="21">
        <v>918.72</v>
      </c>
    </row>
    <row r="6" spans="1:25" ht="13">
      <c r="A6" s="2" t="s">
        <v>250</v>
      </c>
      <c r="B6" s="2" t="s">
        <v>7</v>
      </c>
      <c r="C6" s="89" t="s">
        <v>297</v>
      </c>
      <c r="D6" s="129" t="s">
        <v>298</v>
      </c>
      <c r="E6" s="19">
        <v>0</v>
      </c>
      <c r="F6" s="20">
        <v>1.1000000000000001</v>
      </c>
      <c r="G6" s="21">
        <v>1.1000000000000001</v>
      </c>
      <c r="H6" s="19">
        <v>0</v>
      </c>
      <c r="I6" s="20">
        <v>0.4</v>
      </c>
      <c r="J6" s="21">
        <v>0.4</v>
      </c>
      <c r="K6" s="19">
        <v>0</v>
      </c>
      <c r="L6" s="20">
        <v>0.3</v>
      </c>
      <c r="M6" s="21">
        <v>0.3</v>
      </c>
      <c r="N6" s="19">
        <v>0</v>
      </c>
      <c r="O6" s="20">
        <v>0.4</v>
      </c>
      <c r="P6" s="21">
        <v>0.4</v>
      </c>
      <c r="Q6" s="19">
        <v>0</v>
      </c>
      <c r="R6" s="20">
        <v>0.1</v>
      </c>
      <c r="S6" s="21">
        <v>0.1</v>
      </c>
      <c r="T6" s="19">
        <v>0</v>
      </c>
      <c r="U6" s="20">
        <v>0</v>
      </c>
      <c r="V6" s="21">
        <v>0</v>
      </c>
      <c r="W6" s="47">
        <v>0</v>
      </c>
      <c r="X6" s="20">
        <v>2.2999999999999998</v>
      </c>
      <c r="Y6" s="21">
        <v>2.2999999999999998</v>
      </c>
    </row>
    <row r="7" spans="1:25" ht="13">
      <c r="A7" s="2" t="s">
        <v>251</v>
      </c>
      <c r="B7" s="2" t="s">
        <v>8</v>
      </c>
      <c r="C7" s="89" t="s">
        <v>297</v>
      </c>
      <c r="D7" s="129" t="s">
        <v>302</v>
      </c>
      <c r="E7" s="19">
        <v>4112.8599999999997</v>
      </c>
      <c r="F7" s="20">
        <v>2283.6</v>
      </c>
      <c r="G7" s="21">
        <v>6396.46</v>
      </c>
      <c r="H7" s="19">
        <v>0</v>
      </c>
      <c r="I7" s="20">
        <v>0</v>
      </c>
      <c r="J7" s="21">
        <v>0</v>
      </c>
      <c r="K7" s="19">
        <v>0</v>
      </c>
      <c r="L7" s="20">
        <v>0</v>
      </c>
      <c r="M7" s="21">
        <v>0</v>
      </c>
      <c r="N7" s="19">
        <v>0</v>
      </c>
      <c r="O7" s="20">
        <v>0</v>
      </c>
      <c r="P7" s="21">
        <v>0</v>
      </c>
      <c r="Q7" s="19">
        <v>1803.33</v>
      </c>
      <c r="R7" s="20">
        <v>3442.5</v>
      </c>
      <c r="S7" s="21">
        <v>5245.83</v>
      </c>
      <c r="T7" s="19">
        <v>793.76</v>
      </c>
      <c r="U7" s="20">
        <v>471.3</v>
      </c>
      <c r="V7" s="21">
        <v>1265.06</v>
      </c>
      <c r="W7" s="47">
        <v>6709.95</v>
      </c>
      <c r="X7" s="20">
        <v>6197.4</v>
      </c>
      <c r="Y7" s="21">
        <v>12907.35</v>
      </c>
    </row>
    <row r="8" spans="1:25" ht="13">
      <c r="A8" s="2" t="s">
        <v>251</v>
      </c>
      <c r="B8" s="2" t="s">
        <v>9</v>
      </c>
      <c r="C8" s="89" t="s">
        <v>297</v>
      </c>
      <c r="D8" s="129" t="s">
        <v>302</v>
      </c>
      <c r="E8" s="19">
        <v>0</v>
      </c>
      <c r="F8" s="20">
        <v>0</v>
      </c>
      <c r="G8" s="21">
        <v>0</v>
      </c>
      <c r="H8" s="19">
        <v>0</v>
      </c>
      <c r="I8" s="20">
        <v>0</v>
      </c>
      <c r="J8" s="21">
        <v>0</v>
      </c>
      <c r="K8" s="19">
        <v>0</v>
      </c>
      <c r="L8" s="20">
        <v>0</v>
      </c>
      <c r="M8" s="21">
        <v>0</v>
      </c>
      <c r="N8" s="19">
        <v>0</v>
      </c>
      <c r="O8" s="20">
        <v>0</v>
      </c>
      <c r="P8" s="21">
        <v>0</v>
      </c>
      <c r="Q8" s="19">
        <v>0</v>
      </c>
      <c r="R8" s="20">
        <v>7.05</v>
      </c>
      <c r="S8" s="21">
        <v>7.05</v>
      </c>
      <c r="T8" s="19">
        <v>0</v>
      </c>
      <c r="U8" s="20">
        <v>0</v>
      </c>
      <c r="V8" s="21">
        <v>0</v>
      </c>
      <c r="W8" s="47">
        <v>0</v>
      </c>
      <c r="X8" s="20">
        <v>7.05</v>
      </c>
      <c r="Y8" s="21">
        <v>7.05</v>
      </c>
    </row>
    <row r="9" spans="1:25"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row>
    <row r="10" spans="1:25" ht="13">
      <c r="A10" s="2" t="s">
        <v>252</v>
      </c>
      <c r="B10" s="2" t="s">
        <v>11</v>
      </c>
      <c r="C10" s="89" t="s">
        <v>297</v>
      </c>
      <c r="D10" s="129" t="s">
        <v>302</v>
      </c>
      <c r="E10" s="19">
        <v>1438.55</v>
      </c>
      <c r="F10" s="20">
        <v>2434.5500000000002</v>
      </c>
      <c r="G10" s="21">
        <v>3873.1</v>
      </c>
      <c r="H10" s="19">
        <v>1803.9</v>
      </c>
      <c r="I10" s="20">
        <v>2127.75</v>
      </c>
      <c r="J10" s="21">
        <v>3931.65</v>
      </c>
      <c r="K10" s="19">
        <v>1245.3</v>
      </c>
      <c r="L10" s="20">
        <v>788.1</v>
      </c>
      <c r="M10" s="21">
        <v>2033.4</v>
      </c>
      <c r="N10" s="19">
        <v>1314.3</v>
      </c>
      <c r="O10" s="20">
        <v>1302.6500000000001</v>
      </c>
      <c r="P10" s="21">
        <v>2616.9499999999998</v>
      </c>
      <c r="Q10" s="19">
        <v>1075</v>
      </c>
      <c r="R10" s="20">
        <v>1772.15</v>
      </c>
      <c r="S10" s="21">
        <v>2847.15</v>
      </c>
      <c r="T10" s="19">
        <v>999.9</v>
      </c>
      <c r="U10" s="20">
        <v>1040.2</v>
      </c>
      <c r="V10" s="21">
        <v>2040.1</v>
      </c>
      <c r="W10" s="47">
        <v>7876.95</v>
      </c>
      <c r="X10" s="20">
        <v>9465.4</v>
      </c>
      <c r="Y10" s="21">
        <v>17342.349999999999</v>
      </c>
    </row>
    <row r="11" spans="1:25" ht="13">
      <c r="A11" s="2" t="s">
        <v>253</v>
      </c>
      <c r="B11" s="2" t="s">
        <v>12</v>
      </c>
      <c r="C11" s="89" t="s">
        <v>297</v>
      </c>
      <c r="D11" s="129" t="s">
        <v>303</v>
      </c>
      <c r="E11" s="19">
        <v>4942.55</v>
      </c>
      <c r="F11" s="20">
        <v>8027.35</v>
      </c>
      <c r="G11" s="21">
        <v>12969.9</v>
      </c>
      <c r="H11" s="19">
        <v>5145.8500000000004</v>
      </c>
      <c r="I11" s="20">
        <v>4561.3</v>
      </c>
      <c r="J11" s="21">
        <v>9707.15</v>
      </c>
      <c r="K11" s="19">
        <v>6713.6</v>
      </c>
      <c r="L11" s="20">
        <v>5011.95</v>
      </c>
      <c r="M11" s="21">
        <v>11725.55</v>
      </c>
      <c r="N11" s="19">
        <v>8051.3</v>
      </c>
      <c r="O11" s="20">
        <v>5468.45</v>
      </c>
      <c r="P11" s="21">
        <v>13519.75</v>
      </c>
      <c r="Q11" s="19">
        <v>9161.85</v>
      </c>
      <c r="R11" s="20">
        <v>4675.95</v>
      </c>
      <c r="S11" s="21">
        <v>13837.8</v>
      </c>
      <c r="T11" s="19">
        <v>12386.1</v>
      </c>
      <c r="U11" s="20">
        <v>5395.55</v>
      </c>
      <c r="V11" s="21">
        <v>17781.650000000001</v>
      </c>
      <c r="W11" s="47">
        <v>46401.25</v>
      </c>
      <c r="X11" s="20">
        <v>33140.550000000003</v>
      </c>
      <c r="Y11" s="21">
        <v>79541.8</v>
      </c>
    </row>
    <row r="12" spans="1:25" ht="13">
      <c r="A12" s="2" t="s">
        <v>253</v>
      </c>
      <c r="B12" s="2" t="s">
        <v>13</v>
      </c>
      <c r="C12" s="89" t="s">
        <v>297</v>
      </c>
      <c r="D12" s="129" t="s">
        <v>303</v>
      </c>
      <c r="E12" s="19">
        <v>5810.15</v>
      </c>
      <c r="F12" s="20">
        <v>5063.5</v>
      </c>
      <c r="G12" s="21">
        <v>10873.65</v>
      </c>
      <c r="H12" s="19">
        <v>6025.5</v>
      </c>
      <c r="I12" s="20">
        <v>5141.8500000000004</v>
      </c>
      <c r="J12" s="21">
        <v>11167.35</v>
      </c>
      <c r="K12" s="19">
        <v>6186.75</v>
      </c>
      <c r="L12" s="20">
        <v>4451</v>
      </c>
      <c r="M12" s="21">
        <v>10637.75</v>
      </c>
      <c r="N12" s="19">
        <v>6856.5</v>
      </c>
      <c r="O12" s="20">
        <v>6920.3</v>
      </c>
      <c r="P12" s="21">
        <v>13776.8</v>
      </c>
      <c r="Q12" s="19">
        <v>7733.15</v>
      </c>
      <c r="R12" s="20">
        <v>5168</v>
      </c>
      <c r="S12" s="21">
        <v>12901.15</v>
      </c>
      <c r="T12" s="19">
        <v>10145.950000000001</v>
      </c>
      <c r="U12" s="20">
        <v>3071.2</v>
      </c>
      <c r="V12" s="21">
        <v>13217.15</v>
      </c>
      <c r="W12" s="47">
        <v>42758</v>
      </c>
      <c r="X12" s="20">
        <v>29815.85</v>
      </c>
      <c r="Y12" s="21">
        <v>72573.850000000006</v>
      </c>
    </row>
    <row r="13" spans="1:25" ht="13">
      <c r="A13" s="2" t="s">
        <v>253</v>
      </c>
      <c r="B13" s="2" t="s">
        <v>14</v>
      </c>
      <c r="C13" s="89" t="s">
        <v>297</v>
      </c>
      <c r="D13" s="129" t="s">
        <v>303</v>
      </c>
      <c r="E13" s="19">
        <v>18115.75</v>
      </c>
      <c r="F13" s="20">
        <v>3870.3</v>
      </c>
      <c r="G13" s="21">
        <v>21986.05</v>
      </c>
      <c r="H13" s="19">
        <v>7443.75</v>
      </c>
      <c r="I13" s="20">
        <v>4805.75</v>
      </c>
      <c r="J13" s="21">
        <v>12249.5</v>
      </c>
      <c r="K13" s="19">
        <v>9568</v>
      </c>
      <c r="L13" s="20">
        <v>4223.2</v>
      </c>
      <c r="M13" s="21">
        <v>13791.2</v>
      </c>
      <c r="N13" s="19">
        <v>9035</v>
      </c>
      <c r="O13" s="20">
        <v>4744.6000000000004</v>
      </c>
      <c r="P13" s="21">
        <v>13779.6</v>
      </c>
      <c r="Q13" s="19">
        <v>14580.7</v>
      </c>
      <c r="R13" s="20">
        <v>3190.45</v>
      </c>
      <c r="S13" s="21">
        <v>17771.150000000001</v>
      </c>
      <c r="T13" s="19">
        <v>11962.8</v>
      </c>
      <c r="U13" s="20">
        <v>4069</v>
      </c>
      <c r="V13" s="21">
        <v>16031.8</v>
      </c>
      <c r="W13" s="47">
        <v>70706</v>
      </c>
      <c r="X13" s="20">
        <v>24903.3</v>
      </c>
      <c r="Y13" s="21">
        <v>95609.3</v>
      </c>
    </row>
    <row r="14" spans="1:25" ht="13">
      <c r="A14" s="2" t="s">
        <v>253</v>
      </c>
      <c r="B14" s="2" t="s">
        <v>15</v>
      </c>
      <c r="C14" s="89" t="s">
        <v>297</v>
      </c>
      <c r="D14" s="129" t="s">
        <v>303</v>
      </c>
      <c r="E14" s="19">
        <v>9624.15</v>
      </c>
      <c r="F14" s="20">
        <v>8335.4</v>
      </c>
      <c r="G14" s="21">
        <v>17959.55</v>
      </c>
      <c r="H14" s="19">
        <v>5358</v>
      </c>
      <c r="I14" s="20">
        <v>8008.7</v>
      </c>
      <c r="J14" s="21">
        <v>13366.7</v>
      </c>
      <c r="K14" s="19">
        <v>5788.55</v>
      </c>
      <c r="L14" s="20">
        <v>7975.6</v>
      </c>
      <c r="M14" s="21">
        <v>13764.15</v>
      </c>
      <c r="N14" s="19">
        <v>10213.950000000001</v>
      </c>
      <c r="O14" s="20">
        <v>6917.5</v>
      </c>
      <c r="P14" s="21">
        <v>17131.45</v>
      </c>
      <c r="Q14" s="19">
        <v>7139.05</v>
      </c>
      <c r="R14" s="20">
        <v>4647.95</v>
      </c>
      <c r="S14" s="21">
        <v>11787</v>
      </c>
      <c r="T14" s="19">
        <v>15178.4</v>
      </c>
      <c r="U14" s="20">
        <v>4572</v>
      </c>
      <c r="V14" s="21">
        <v>19750.400000000001</v>
      </c>
      <c r="W14" s="47">
        <v>53302.1</v>
      </c>
      <c r="X14" s="20">
        <v>40457.15</v>
      </c>
      <c r="Y14" s="21">
        <v>93759.25</v>
      </c>
    </row>
    <row r="15" spans="1:25" ht="13">
      <c r="A15" s="2" t="s">
        <v>254</v>
      </c>
      <c r="B15" s="2" t="s">
        <v>16</v>
      </c>
      <c r="C15" s="89" t="s">
        <v>297</v>
      </c>
      <c r="D15" s="129" t="s">
        <v>303</v>
      </c>
      <c r="E15" s="19">
        <v>1658.79</v>
      </c>
      <c r="F15" s="20">
        <v>4883.9399999999996</v>
      </c>
      <c r="G15" s="21">
        <v>6542.73</v>
      </c>
      <c r="H15" s="19">
        <v>0</v>
      </c>
      <c r="I15" s="20">
        <v>0</v>
      </c>
      <c r="J15" s="21">
        <v>0</v>
      </c>
      <c r="K15" s="19">
        <v>219.78</v>
      </c>
      <c r="L15" s="20">
        <v>2753.1</v>
      </c>
      <c r="M15" s="21">
        <v>2972.88</v>
      </c>
      <c r="N15" s="19">
        <v>1217.1600000000001</v>
      </c>
      <c r="O15" s="20">
        <v>8642.25</v>
      </c>
      <c r="P15" s="21">
        <v>9859.41</v>
      </c>
      <c r="Q15" s="19">
        <v>1487.88</v>
      </c>
      <c r="R15" s="20">
        <v>6303.15</v>
      </c>
      <c r="S15" s="21">
        <v>7791.03</v>
      </c>
      <c r="T15" s="19">
        <v>969.21</v>
      </c>
      <c r="U15" s="20">
        <v>7528.23</v>
      </c>
      <c r="V15" s="21">
        <v>8497.44</v>
      </c>
      <c r="W15" s="47">
        <v>5552.82</v>
      </c>
      <c r="X15" s="20">
        <v>30110.67</v>
      </c>
      <c r="Y15" s="21">
        <v>35663.49</v>
      </c>
    </row>
    <row r="16" spans="1:25" ht="13">
      <c r="A16" s="2" t="s">
        <v>310</v>
      </c>
      <c r="B16" s="2" t="s">
        <v>311</v>
      </c>
      <c r="C16" s="89" t="s">
        <v>297</v>
      </c>
      <c r="D16" s="129" t="s">
        <v>303</v>
      </c>
      <c r="E16" s="19">
        <v>9731.2999999999993</v>
      </c>
      <c r="F16" s="20">
        <v>5059.2</v>
      </c>
      <c r="G16" s="21">
        <v>14790.5</v>
      </c>
      <c r="H16" s="19">
        <v>0</v>
      </c>
      <c r="I16" s="20">
        <v>0</v>
      </c>
      <c r="J16" s="21">
        <v>0</v>
      </c>
      <c r="K16" s="19">
        <v>6031.3</v>
      </c>
      <c r="L16" s="20">
        <v>4512.6000000000004</v>
      </c>
      <c r="M16" s="21">
        <v>10543.9</v>
      </c>
      <c r="N16" s="19">
        <v>6693.7</v>
      </c>
      <c r="O16" s="20">
        <v>4415.3999999999996</v>
      </c>
      <c r="P16" s="21">
        <v>11109.1</v>
      </c>
      <c r="Q16" s="19">
        <v>4612.7</v>
      </c>
      <c r="R16" s="20">
        <v>4090</v>
      </c>
      <c r="S16" s="21">
        <v>8702.7000000000007</v>
      </c>
      <c r="T16" s="19">
        <v>7070.3</v>
      </c>
      <c r="U16" s="20">
        <v>4415.3999999999996</v>
      </c>
      <c r="V16" s="21">
        <v>11485.7</v>
      </c>
      <c r="W16" s="47">
        <v>34139.300000000003</v>
      </c>
      <c r="X16" s="20">
        <v>22492.6</v>
      </c>
      <c r="Y16" s="21">
        <v>56631.9</v>
      </c>
    </row>
    <row r="17" spans="1:25" ht="13">
      <c r="A17" s="2" t="s">
        <v>255</v>
      </c>
      <c r="B17" s="2" t="s">
        <v>17</v>
      </c>
      <c r="C17" s="89" t="s">
        <v>297</v>
      </c>
      <c r="D17" s="129" t="s">
        <v>298</v>
      </c>
      <c r="E17" s="19">
        <v>272.86</v>
      </c>
      <c r="F17" s="20">
        <v>81.72</v>
      </c>
      <c r="G17" s="21">
        <v>354.58</v>
      </c>
      <c r="H17" s="19">
        <v>102.96</v>
      </c>
      <c r="I17" s="20">
        <v>45.38</v>
      </c>
      <c r="J17" s="21">
        <v>148.34</v>
      </c>
      <c r="K17" s="19">
        <v>767.16</v>
      </c>
      <c r="L17" s="20">
        <v>273.52999999999997</v>
      </c>
      <c r="M17" s="21">
        <v>1040.69</v>
      </c>
      <c r="N17" s="19">
        <v>1004.83</v>
      </c>
      <c r="O17" s="20">
        <v>442.01</v>
      </c>
      <c r="P17" s="21">
        <v>1446.84</v>
      </c>
      <c r="Q17" s="19">
        <v>1006.63</v>
      </c>
      <c r="R17" s="20">
        <v>204.86</v>
      </c>
      <c r="S17" s="21">
        <v>1211.49</v>
      </c>
      <c r="T17" s="19">
        <v>263.58999999999997</v>
      </c>
      <c r="U17" s="20">
        <v>3.22</v>
      </c>
      <c r="V17" s="21">
        <v>266.81</v>
      </c>
      <c r="W17" s="47">
        <v>3418.03</v>
      </c>
      <c r="X17" s="20">
        <v>1050.72</v>
      </c>
      <c r="Y17" s="21">
        <v>4468.75</v>
      </c>
    </row>
    <row r="18" spans="1:25" ht="13">
      <c r="A18" s="2" t="s">
        <v>256</v>
      </c>
      <c r="B18" s="2" t="s">
        <v>18</v>
      </c>
      <c r="C18" s="89" t="s">
        <v>297</v>
      </c>
      <c r="D18" s="129" t="s">
        <v>302</v>
      </c>
      <c r="E18" s="19">
        <v>2065</v>
      </c>
      <c r="F18" s="20">
        <v>0</v>
      </c>
      <c r="G18" s="21">
        <v>2065</v>
      </c>
      <c r="H18" s="19">
        <v>1147.3</v>
      </c>
      <c r="I18" s="20">
        <v>0</v>
      </c>
      <c r="J18" s="21">
        <v>1147.3</v>
      </c>
      <c r="K18" s="19">
        <v>1035.55</v>
      </c>
      <c r="L18" s="20">
        <v>0</v>
      </c>
      <c r="M18" s="21">
        <v>1035.55</v>
      </c>
      <c r="N18" s="19">
        <v>540.5</v>
      </c>
      <c r="O18" s="20">
        <v>0</v>
      </c>
      <c r="P18" s="21">
        <v>540.5</v>
      </c>
      <c r="Q18" s="19">
        <v>1032.25</v>
      </c>
      <c r="R18" s="20">
        <v>0</v>
      </c>
      <c r="S18" s="21">
        <v>1032.25</v>
      </c>
      <c r="T18" s="19">
        <v>684.05</v>
      </c>
      <c r="U18" s="20">
        <v>0</v>
      </c>
      <c r="V18" s="21">
        <v>684.05</v>
      </c>
      <c r="W18" s="47">
        <v>6504.65</v>
      </c>
      <c r="X18" s="20">
        <v>0</v>
      </c>
      <c r="Y18" s="21">
        <v>6504.65</v>
      </c>
    </row>
    <row r="19" spans="1:25" ht="13">
      <c r="A19" s="2" t="s">
        <v>257</v>
      </c>
      <c r="B19" s="2" t="s">
        <v>19</v>
      </c>
      <c r="C19" s="89" t="s">
        <v>297</v>
      </c>
      <c r="D19" s="129" t="s">
        <v>302</v>
      </c>
      <c r="E19" s="19">
        <v>1004.4</v>
      </c>
      <c r="F19" s="20">
        <v>209.52</v>
      </c>
      <c r="G19" s="21">
        <v>1213.92</v>
      </c>
      <c r="H19" s="19">
        <v>38104.559999999998</v>
      </c>
      <c r="I19" s="20">
        <v>4935.47</v>
      </c>
      <c r="J19" s="21">
        <v>43040.03</v>
      </c>
      <c r="K19" s="19">
        <v>5751.54</v>
      </c>
      <c r="L19" s="20">
        <v>6166.53</v>
      </c>
      <c r="M19" s="21">
        <v>11918.07</v>
      </c>
      <c r="N19" s="19">
        <v>10592.37</v>
      </c>
      <c r="O19" s="20">
        <v>5309.28</v>
      </c>
      <c r="P19" s="21">
        <v>15901.65</v>
      </c>
      <c r="Q19" s="19">
        <v>32662.31</v>
      </c>
      <c r="R19" s="20">
        <v>9164.34</v>
      </c>
      <c r="S19" s="21">
        <v>41826.65</v>
      </c>
      <c r="T19" s="19">
        <v>46337.4</v>
      </c>
      <c r="U19" s="20">
        <v>6082.97</v>
      </c>
      <c r="V19" s="21">
        <v>52420.37</v>
      </c>
      <c r="W19" s="47">
        <v>134452.57999999999</v>
      </c>
      <c r="X19" s="20">
        <v>31868.11</v>
      </c>
      <c r="Y19" s="21">
        <v>166320.69</v>
      </c>
    </row>
    <row r="20" spans="1:25" ht="13">
      <c r="A20" s="2" t="s">
        <v>258</v>
      </c>
      <c r="B20" s="2" t="s">
        <v>20</v>
      </c>
      <c r="C20" s="89" t="s">
        <v>297</v>
      </c>
      <c r="D20" s="129" t="s">
        <v>303</v>
      </c>
      <c r="E20" s="19">
        <v>1225.8499999999999</v>
      </c>
      <c r="F20" s="20">
        <v>3138.6</v>
      </c>
      <c r="G20" s="21">
        <v>4364.45</v>
      </c>
      <c r="H20" s="19">
        <v>1029.1500000000001</v>
      </c>
      <c r="I20" s="20">
        <v>7798.35</v>
      </c>
      <c r="J20" s="21">
        <v>8827.5</v>
      </c>
      <c r="K20" s="19">
        <v>676.2</v>
      </c>
      <c r="L20" s="20">
        <v>7160.3</v>
      </c>
      <c r="M20" s="21">
        <v>7836.5</v>
      </c>
      <c r="N20" s="19">
        <v>1735.95</v>
      </c>
      <c r="O20" s="20">
        <v>6147.25</v>
      </c>
      <c r="P20" s="21">
        <v>7883.2</v>
      </c>
      <c r="Q20" s="19">
        <v>1255.8</v>
      </c>
      <c r="R20" s="20">
        <v>4554.45</v>
      </c>
      <c r="S20" s="21">
        <v>5810.25</v>
      </c>
      <c r="T20" s="19">
        <v>1036.8499999999999</v>
      </c>
      <c r="U20" s="20">
        <v>8480.15</v>
      </c>
      <c r="V20" s="21">
        <v>9517</v>
      </c>
      <c r="W20" s="47">
        <v>6959.8</v>
      </c>
      <c r="X20" s="20">
        <v>37279.1</v>
      </c>
      <c r="Y20" s="21">
        <v>44238.9</v>
      </c>
    </row>
    <row r="21" spans="1:25" ht="13">
      <c r="A21" s="2" t="s">
        <v>259</v>
      </c>
      <c r="B21" s="2" t="s">
        <v>21</v>
      </c>
      <c r="C21" s="89" t="s">
        <v>297</v>
      </c>
      <c r="D21" s="129" t="s">
        <v>298</v>
      </c>
      <c r="E21" s="19">
        <v>941.72</v>
      </c>
      <c r="F21" s="20">
        <v>3865.63</v>
      </c>
      <c r="G21" s="21">
        <v>4807.3500000000004</v>
      </c>
      <c r="H21" s="19">
        <v>634.58000000000004</v>
      </c>
      <c r="I21" s="20">
        <v>3175.2</v>
      </c>
      <c r="J21" s="21">
        <v>3809.78</v>
      </c>
      <c r="K21" s="19">
        <v>213.01</v>
      </c>
      <c r="L21" s="20">
        <v>976.32</v>
      </c>
      <c r="M21" s="21">
        <v>1189.33</v>
      </c>
      <c r="N21" s="19">
        <v>1.25</v>
      </c>
      <c r="O21" s="20">
        <v>0</v>
      </c>
      <c r="P21" s="21">
        <v>1.25</v>
      </c>
      <c r="Q21" s="19">
        <v>0.12</v>
      </c>
      <c r="R21" s="20">
        <v>0</v>
      </c>
      <c r="S21" s="21">
        <v>0.12</v>
      </c>
      <c r="T21" s="19">
        <v>0</v>
      </c>
      <c r="U21" s="20">
        <v>0</v>
      </c>
      <c r="V21" s="21">
        <v>0</v>
      </c>
      <c r="W21" s="47">
        <v>1790.68</v>
      </c>
      <c r="X21" s="20">
        <v>8017.15</v>
      </c>
      <c r="Y21" s="21">
        <v>9807.83</v>
      </c>
    </row>
    <row r="22" spans="1:25" ht="13">
      <c r="A22" s="2" t="s">
        <v>260</v>
      </c>
      <c r="B22" s="2" t="s">
        <v>22</v>
      </c>
      <c r="C22" s="89" t="s">
        <v>297</v>
      </c>
      <c r="D22" s="129" t="s">
        <v>303</v>
      </c>
      <c r="E22" s="19">
        <v>7835.31</v>
      </c>
      <c r="F22" s="20">
        <v>1170.8599999999999</v>
      </c>
      <c r="G22" s="21">
        <v>9006.17</v>
      </c>
      <c r="H22" s="19">
        <v>7112.32</v>
      </c>
      <c r="I22" s="20">
        <v>1432.31</v>
      </c>
      <c r="J22" s="21">
        <v>8544.6299999999992</v>
      </c>
      <c r="K22" s="19">
        <v>5507.4</v>
      </c>
      <c r="L22" s="20">
        <v>885.02</v>
      </c>
      <c r="M22" s="21">
        <v>6392.42</v>
      </c>
      <c r="N22" s="19">
        <v>4629.68</v>
      </c>
      <c r="O22" s="20">
        <v>1564.73</v>
      </c>
      <c r="P22" s="21">
        <v>6194.41</v>
      </c>
      <c r="Q22" s="19">
        <v>1205.95</v>
      </c>
      <c r="R22" s="20">
        <v>401.81</v>
      </c>
      <c r="S22" s="21">
        <v>1607.76</v>
      </c>
      <c r="T22" s="19">
        <v>0</v>
      </c>
      <c r="U22" s="20">
        <v>0</v>
      </c>
      <c r="V22" s="21">
        <v>0</v>
      </c>
      <c r="W22" s="47">
        <v>26290.66</v>
      </c>
      <c r="X22" s="20">
        <v>5454.73</v>
      </c>
      <c r="Y22" s="21">
        <v>31745.39</v>
      </c>
    </row>
    <row r="23" spans="1:25" ht="13">
      <c r="A23" s="2" t="s">
        <v>260</v>
      </c>
      <c r="B23" s="2" t="s">
        <v>23</v>
      </c>
      <c r="C23" s="89" t="s">
        <v>297</v>
      </c>
      <c r="D23" s="129" t="s">
        <v>303</v>
      </c>
      <c r="E23" s="19">
        <v>4901.53</v>
      </c>
      <c r="F23" s="20">
        <v>852.58</v>
      </c>
      <c r="G23" s="21">
        <v>5754.11</v>
      </c>
      <c r="H23" s="19">
        <v>5674.41</v>
      </c>
      <c r="I23" s="20">
        <v>1954.01</v>
      </c>
      <c r="J23" s="21">
        <v>7628.42</v>
      </c>
      <c r="K23" s="19">
        <v>4400.87</v>
      </c>
      <c r="L23" s="20">
        <v>1514.65</v>
      </c>
      <c r="M23" s="21">
        <v>5915.52</v>
      </c>
      <c r="N23" s="19">
        <v>4575.9399999999996</v>
      </c>
      <c r="O23" s="20">
        <v>755.43</v>
      </c>
      <c r="P23" s="21">
        <v>5331.37</v>
      </c>
      <c r="Q23" s="19">
        <v>2443.14</v>
      </c>
      <c r="R23" s="20">
        <v>430.23</v>
      </c>
      <c r="S23" s="21">
        <v>2873.37</v>
      </c>
      <c r="T23" s="19">
        <v>3647.13</v>
      </c>
      <c r="U23" s="20">
        <v>1706.92</v>
      </c>
      <c r="V23" s="21">
        <v>5354.05</v>
      </c>
      <c r="W23" s="47">
        <v>25643.02</v>
      </c>
      <c r="X23" s="20">
        <v>7213.82</v>
      </c>
      <c r="Y23" s="21">
        <v>32856.839999999997</v>
      </c>
    </row>
    <row r="24" spans="1:25" ht="13">
      <c r="A24" s="2" t="s">
        <v>260</v>
      </c>
      <c r="B24" s="2" t="s">
        <v>24</v>
      </c>
      <c r="C24" s="89" t="s">
        <v>297</v>
      </c>
      <c r="D24" s="129" t="s">
        <v>303</v>
      </c>
      <c r="E24" s="19">
        <v>0</v>
      </c>
      <c r="F24" s="20">
        <v>0</v>
      </c>
      <c r="G24" s="21">
        <v>0</v>
      </c>
      <c r="H24" s="19">
        <v>0</v>
      </c>
      <c r="I24" s="20">
        <v>0</v>
      </c>
      <c r="J24" s="21">
        <v>0</v>
      </c>
      <c r="K24" s="19">
        <v>0</v>
      </c>
      <c r="L24" s="20">
        <v>0</v>
      </c>
      <c r="M24" s="21">
        <v>0</v>
      </c>
      <c r="N24" s="19">
        <v>554.72</v>
      </c>
      <c r="O24" s="20">
        <v>577.96</v>
      </c>
      <c r="P24" s="21">
        <v>1132.68</v>
      </c>
      <c r="Q24" s="19">
        <v>1851.76</v>
      </c>
      <c r="R24" s="20">
        <v>432.12</v>
      </c>
      <c r="S24" s="21">
        <v>2283.88</v>
      </c>
      <c r="T24" s="19">
        <v>3362.12</v>
      </c>
      <c r="U24" s="20">
        <v>710.14</v>
      </c>
      <c r="V24" s="21">
        <v>4072.26</v>
      </c>
      <c r="W24" s="47">
        <v>5768.6</v>
      </c>
      <c r="X24" s="20">
        <v>1720.22</v>
      </c>
      <c r="Y24" s="21">
        <v>7488.82</v>
      </c>
    </row>
    <row r="25" spans="1:25" ht="13">
      <c r="A25" s="2" t="s">
        <v>260</v>
      </c>
      <c r="B25" s="2" t="s">
        <v>25</v>
      </c>
      <c r="C25" s="89" t="s">
        <v>297</v>
      </c>
      <c r="D25" s="129" t="s">
        <v>303</v>
      </c>
      <c r="E25" s="19">
        <v>8310.9</v>
      </c>
      <c r="F25" s="20">
        <v>1603.98</v>
      </c>
      <c r="G25" s="21">
        <v>9914.8799999999992</v>
      </c>
      <c r="H25" s="19">
        <v>4639.13</v>
      </c>
      <c r="I25" s="20">
        <v>1486.55</v>
      </c>
      <c r="J25" s="21">
        <v>6125.68</v>
      </c>
      <c r="K25" s="19">
        <v>4771.87</v>
      </c>
      <c r="L25" s="20">
        <v>1884.9</v>
      </c>
      <c r="M25" s="21">
        <v>6656.77</v>
      </c>
      <c r="N25" s="19">
        <v>5348.57</v>
      </c>
      <c r="O25" s="20">
        <v>1907.45</v>
      </c>
      <c r="P25" s="21">
        <v>7256.02</v>
      </c>
      <c r="Q25" s="19">
        <v>2272.35</v>
      </c>
      <c r="R25" s="20">
        <v>900.71</v>
      </c>
      <c r="S25" s="21">
        <v>3173.06</v>
      </c>
      <c r="T25" s="19">
        <v>3699.11</v>
      </c>
      <c r="U25" s="20">
        <v>2762.55</v>
      </c>
      <c r="V25" s="21">
        <v>6461.66</v>
      </c>
      <c r="W25" s="47">
        <v>29041.93</v>
      </c>
      <c r="X25" s="20">
        <v>10546.14</v>
      </c>
      <c r="Y25" s="21">
        <v>39588.07</v>
      </c>
    </row>
    <row r="26" spans="1:25" ht="13">
      <c r="A26" s="2" t="s">
        <v>261</v>
      </c>
      <c r="B26" s="2" t="s">
        <v>26</v>
      </c>
      <c r="C26" s="89" t="s">
        <v>297</v>
      </c>
      <c r="D26" s="129" t="s">
        <v>303</v>
      </c>
      <c r="E26" s="19">
        <v>3201.5</v>
      </c>
      <c r="F26" s="20">
        <v>5190.7</v>
      </c>
      <c r="G26" s="21">
        <v>8392.2000000000007</v>
      </c>
      <c r="H26" s="19">
        <v>7346.95</v>
      </c>
      <c r="I26" s="20">
        <v>8736.1</v>
      </c>
      <c r="J26" s="21">
        <v>16083.05</v>
      </c>
      <c r="K26" s="19">
        <v>8166.05</v>
      </c>
      <c r="L26" s="20">
        <v>12482.75</v>
      </c>
      <c r="M26" s="21">
        <v>20648.8</v>
      </c>
      <c r="N26" s="19">
        <v>9281.25</v>
      </c>
      <c r="O26" s="20">
        <v>8756.1</v>
      </c>
      <c r="P26" s="21">
        <v>18037.349999999999</v>
      </c>
      <c r="Q26" s="19">
        <v>10080.799999999999</v>
      </c>
      <c r="R26" s="20">
        <v>5482.2</v>
      </c>
      <c r="S26" s="21">
        <v>15563</v>
      </c>
      <c r="T26" s="19">
        <v>18024.849999999999</v>
      </c>
      <c r="U26" s="20">
        <v>6120.3</v>
      </c>
      <c r="V26" s="21">
        <v>24145.15</v>
      </c>
      <c r="W26" s="47">
        <v>56101.4</v>
      </c>
      <c r="X26" s="20">
        <v>46768.15</v>
      </c>
      <c r="Y26" s="21">
        <v>102869.55</v>
      </c>
    </row>
    <row r="27" spans="1:25" ht="13">
      <c r="A27" s="2" t="s">
        <v>261</v>
      </c>
      <c r="B27" s="2" t="s">
        <v>27</v>
      </c>
      <c r="C27" s="89" t="s">
        <v>297</v>
      </c>
      <c r="D27" s="129" t="s">
        <v>303</v>
      </c>
      <c r="E27" s="19">
        <v>10592.4</v>
      </c>
      <c r="F27" s="20">
        <v>8979.2999999999993</v>
      </c>
      <c r="G27" s="21">
        <v>19571.7</v>
      </c>
      <c r="H27" s="19">
        <v>6816.25</v>
      </c>
      <c r="I27" s="20">
        <v>10724.6</v>
      </c>
      <c r="J27" s="21">
        <v>17540.849999999999</v>
      </c>
      <c r="K27" s="19">
        <v>7314.7</v>
      </c>
      <c r="L27" s="20">
        <v>12193.7</v>
      </c>
      <c r="M27" s="21">
        <v>19508.400000000001</v>
      </c>
      <c r="N27" s="19">
        <v>10129.9</v>
      </c>
      <c r="O27" s="20">
        <v>9258.5499999999993</v>
      </c>
      <c r="P27" s="21">
        <v>19388.45</v>
      </c>
      <c r="Q27" s="19">
        <v>8320.7000000000007</v>
      </c>
      <c r="R27" s="20">
        <v>8201.9</v>
      </c>
      <c r="S27" s="21">
        <v>16522.599999999999</v>
      </c>
      <c r="T27" s="19">
        <v>1484.7</v>
      </c>
      <c r="U27" s="20">
        <v>948.9</v>
      </c>
      <c r="V27" s="21">
        <v>2433.6</v>
      </c>
      <c r="W27" s="47">
        <v>44658.65</v>
      </c>
      <c r="X27" s="20">
        <v>50306.95</v>
      </c>
      <c r="Y27" s="21">
        <v>94965.6</v>
      </c>
    </row>
    <row r="28" spans="1:25" ht="13">
      <c r="A28" s="2" t="s">
        <v>261</v>
      </c>
      <c r="B28" s="2" t="s">
        <v>28</v>
      </c>
      <c r="C28" s="89" t="s">
        <v>297</v>
      </c>
      <c r="D28" s="129" t="s">
        <v>303</v>
      </c>
      <c r="E28" s="19">
        <v>12490.9</v>
      </c>
      <c r="F28" s="20">
        <v>7888.65</v>
      </c>
      <c r="G28" s="21">
        <v>20379.55</v>
      </c>
      <c r="H28" s="19">
        <v>9176.7999999999993</v>
      </c>
      <c r="I28" s="20">
        <v>7865.15</v>
      </c>
      <c r="J28" s="21">
        <v>17041.95</v>
      </c>
      <c r="K28" s="19">
        <v>9943.35</v>
      </c>
      <c r="L28" s="20">
        <v>9405.5</v>
      </c>
      <c r="M28" s="21">
        <v>19348.849999999999</v>
      </c>
      <c r="N28" s="19">
        <v>12192.9</v>
      </c>
      <c r="O28" s="20">
        <v>7205.15</v>
      </c>
      <c r="P28" s="21">
        <v>19398.05</v>
      </c>
      <c r="Q28" s="19">
        <v>12195.7</v>
      </c>
      <c r="R28" s="20">
        <v>5284.8</v>
      </c>
      <c r="S28" s="21">
        <v>17480.5</v>
      </c>
      <c r="T28" s="19">
        <v>18363.150000000001</v>
      </c>
      <c r="U28" s="20">
        <v>5444.35</v>
      </c>
      <c r="V28" s="21">
        <v>23807.5</v>
      </c>
      <c r="W28" s="47">
        <v>74362.8</v>
      </c>
      <c r="X28" s="20">
        <v>43093.599999999999</v>
      </c>
      <c r="Y28" s="21">
        <v>117456.4</v>
      </c>
    </row>
    <row r="29" spans="1:25" ht="13">
      <c r="A29" s="2" t="s">
        <v>261</v>
      </c>
      <c r="B29" s="2" t="s">
        <v>29</v>
      </c>
      <c r="C29" s="89" t="s">
        <v>297</v>
      </c>
      <c r="D29" s="129" t="s">
        <v>303</v>
      </c>
      <c r="E29" s="19">
        <v>10834.55</v>
      </c>
      <c r="F29" s="20">
        <v>12075.25</v>
      </c>
      <c r="G29" s="21">
        <v>22909.8</v>
      </c>
      <c r="H29" s="19">
        <v>12003.3</v>
      </c>
      <c r="I29" s="20">
        <v>8616.75</v>
      </c>
      <c r="J29" s="21">
        <v>20620.05</v>
      </c>
      <c r="K29" s="19">
        <v>8857.1</v>
      </c>
      <c r="L29" s="20">
        <v>10904.3</v>
      </c>
      <c r="M29" s="21">
        <v>19761.400000000001</v>
      </c>
      <c r="N29" s="19">
        <v>9770.0499999999993</v>
      </c>
      <c r="O29" s="20">
        <v>7999.59</v>
      </c>
      <c r="P29" s="21">
        <v>17769.64</v>
      </c>
      <c r="Q29" s="19">
        <v>9178.7999999999993</v>
      </c>
      <c r="R29" s="20">
        <v>5330.65</v>
      </c>
      <c r="S29" s="21">
        <v>14509.45</v>
      </c>
      <c r="T29" s="19">
        <v>14452</v>
      </c>
      <c r="U29" s="20">
        <v>4581.8999999999996</v>
      </c>
      <c r="V29" s="21">
        <v>19033.900000000001</v>
      </c>
      <c r="W29" s="47">
        <v>65095.8</v>
      </c>
      <c r="X29" s="20">
        <v>49508.44</v>
      </c>
      <c r="Y29" s="21">
        <v>114604.24</v>
      </c>
    </row>
    <row r="30" spans="1:25" ht="13">
      <c r="A30" s="2" t="s">
        <v>261</v>
      </c>
      <c r="B30" s="2" t="s">
        <v>30</v>
      </c>
      <c r="C30" s="89" t="s">
        <v>297</v>
      </c>
      <c r="D30" s="129" t="s">
        <v>303</v>
      </c>
      <c r="E30" s="19">
        <v>11314.1</v>
      </c>
      <c r="F30" s="20">
        <v>7928.35</v>
      </c>
      <c r="G30" s="21">
        <v>19242.45</v>
      </c>
      <c r="H30" s="19">
        <v>9928.4500000000007</v>
      </c>
      <c r="I30" s="20">
        <v>8308.9</v>
      </c>
      <c r="J30" s="21">
        <v>18237.349999999999</v>
      </c>
      <c r="K30" s="19">
        <v>7905.55</v>
      </c>
      <c r="L30" s="20">
        <v>11062.75</v>
      </c>
      <c r="M30" s="21">
        <v>18968.3</v>
      </c>
      <c r="N30" s="19">
        <v>11390.65</v>
      </c>
      <c r="O30" s="20">
        <v>8377.1</v>
      </c>
      <c r="P30" s="21">
        <v>19767.75</v>
      </c>
      <c r="Q30" s="19">
        <v>17347.45</v>
      </c>
      <c r="R30" s="20">
        <v>3769.35</v>
      </c>
      <c r="S30" s="21">
        <v>21116.799999999999</v>
      </c>
      <c r="T30" s="19">
        <v>32457.05</v>
      </c>
      <c r="U30" s="20">
        <v>2541.8000000000002</v>
      </c>
      <c r="V30" s="21">
        <v>34998.85</v>
      </c>
      <c r="W30" s="47">
        <v>90343.25</v>
      </c>
      <c r="X30" s="20">
        <v>41988.25</v>
      </c>
      <c r="Y30" s="21">
        <v>132331.5</v>
      </c>
    </row>
    <row r="31" spans="1:25" ht="13">
      <c r="A31" s="2" t="s">
        <v>261</v>
      </c>
      <c r="B31" s="2" t="s">
        <v>31</v>
      </c>
      <c r="C31" s="89" t="s">
        <v>297</v>
      </c>
      <c r="D31" s="129" t="s">
        <v>303</v>
      </c>
      <c r="E31" s="19">
        <v>11399.95</v>
      </c>
      <c r="F31" s="20">
        <v>11215.7</v>
      </c>
      <c r="G31" s="21">
        <v>22615.65</v>
      </c>
      <c r="H31" s="19">
        <v>8984.65</v>
      </c>
      <c r="I31" s="20">
        <v>10274.85</v>
      </c>
      <c r="J31" s="21">
        <v>19259.5</v>
      </c>
      <c r="K31" s="19">
        <v>7711.75</v>
      </c>
      <c r="L31" s="20">
        <v>11524.9</v>
      </c>
      <c r="M31" s="21">
        <v>19236.650000000001</v>
      </c>
      <c r="N31" s="19">
        <v>10352.65</v>
      </c>
      <c r="O31" s="20">
        <v>9273</v>
      </c>
      <c r="P31" s="21">
        <v>19625.650000000001</v>
      </c>
      <c r="Q31" s="19">
        <v>3972.35</v>
      </c>
      <c r="R31" s="20">
        <v>2960.2</v>
      </c>
      <c r="S31" s="21">
        <v>6932.55</v>
      </c>
      <c r="T31" s="19">
        <v>17748.150000000001</v>
      </c>
      <c r="U31" s="20">
        <v>6156.2</v>
      </c>
      <c r="V31" s="21">
        <v>23904.35</v>
      </c>
      <c r="W31" s="47">
        <v>60169.5</v>
      </c>
      <c r="X31" s="20">
        <v>51404.85</v>
      </c>
      <c r="Y31" s="21">
        <v>111574.35</v>
      </c>
    </row>
    <row r="32" spans="1:25" ht="13">
      <c r="A32" s="2" t="s">
        <v>261</v>
      </c>
      <c r="B32" s="2" t="s">
        <v>32</v>
      </c>
      <c r="C32" s="89" t="s">
        <v>297</v>
      </c>
      <c r="D32" s="129" t="s">
        <v>303</v>
      </c>
      <c r="E32" s="19">
        <v>0</v>
      </c>
      <c r="F32" s="20">
        <v>0</v>
      </c>
      <c r="G32" s="21">
        <v>0</v>
      </c>
      <c r="H32" s="19">
        <v>0</v>
      </c>
      <c r="I32" s="20">
        <v>0</v>
      </c>
      <c r="J32" s="21">
        <v>0</v>
      </c>
      <c r="K32" s="19">
        <v>0</v>
      </c>
      <c r="L32" s="20">
        <v>0</v>
      </c>
      <c r="M32" s="21">
        <v>0</v>
      </c>
      <c r="N32" s="19">
        <v>0</v>
      </c>
      <c r="O32" s="20">
        <v>0</v>
      </c>
      <c r="P32" s="21">
        <v>0</v>
      </c>
      <c r="Q32" s="19">
        <v>0</v>
      </c>
      <c r="R32" s="20">
        <v>0</v>
      </c>
      <c r="S32" s="21">
        <v>0</v>
      </c>
      <c r="T32" s="19">
        <v>0</v>
      </c>
      <c r="U32" s="20">
        <v>0</v>
      </c>
      <c r="V32" s="21">
        <v>0</v>
      </c>
      <c r="W32" s="47">
        <v>0</v>
      </c>
      <c r="X32" s="20">
        <v>0</v>
      </c>
      <c r="Y32" s="21">
        <v>0</v>
      </c>
    </row>
    <row r="33" spans="1:25" ht="13">
      <c r="A33" s="2" t="s">
        <v>261</v>
      </c>
      <c r="B33" s="2" t="s">
        <v>33</v>
      </c>
      <c r="C33" s="89" t="s">
        <v>297</v>
      </c>
      <c r="D33" s="129" t="s">
        <v>303</v>
      </c>
      <c r="E33" s="19">
        <v>0</v>
      </c>
      <c r="F33" s="20">
        <v>0</v>
      </c>
      <c r="G33" s="21">
        <v>0</v>
      </c>
      <c r="H33" s="19">
        <v>0</v>
      </c>
      <c r="I33" s="20">
        <v>0</v>
      </c>
      <c r="J33" s="21">
        <v>0</v>
      </c>
      <c r="K33" s="19">
        <v>0</v>
      </c>
      <c r="L33" s="20">
        <v>0</v>
      </c>
      <c r="M33" s="21">
        <v>0</v>
      </c>
      <c r="N33" s="19">
        <v>0.01</v>
      </c>
      <c r="O33" s="20">
        <v>14.26</v>
      </c>
      <c r="P33" s="21">
        <v>14.27</v>
      </c>
      <c r="Q33" s="19">
        <v>0</v>
      </c>
      <c r="R33" s="20">
        <v>0</v>
      </c>
      <c r="S33" s="21">
        <v>0</v>
      </c>
      <c r="T33" s="19">
        <v>0</v>
      </c>
      <c r="U33" s="20">
        <v>0</v>
      </c>
      <c r="V33" s="21">
        <v>0</v>
      </c>
      <c r="W33" s="47">
        <v>0.01</v>
      </c>
      <c r="X33" s="20">
        <v>14.26</v>
      </c>
      <c r="Y33" s="21">
        <v>14.27</v>
      </c>
    </row>
    <row r="34" spans="1:25" ht="13">
      <c r="A34" s="2" t="s">
        <v>261</v>
      </c>
      <c r="B34" s="2" t="s">
        <v>34</v>
      </c>
      <c r="C34" s="89" t="s">
        <v>297</v>
      </c>
      <c r="D34" s="129" t="s">
        <v>303</v>
      </c>
      <c r="E34" s="19">
        <v>0</v>
      </c>
      <c r="F34" s="20">
        <v>0</v>
      </c>
      <c r="G34" s="21">
        <v>0</v>
      </c>
      <c r="H34" s="19">
        <v>0</v>
      </c>
      <c r="I34" s="20">
        <v>0</v>
      </c>
      <c r="J34" s="21">
        <v>0</v>
      </c>
      <c r="K34" s="19">
        <v>0</v>
      </c>
      <c r="L34" s="20">
        <v>0</v>
      </c>
      <c r="M34" s="21">
        <v>0</v>
      </c>
      <c r="N34" s="19">
        <v>0</v>
      </c>
      <c r="O34" s="20">
        <v>0</v>
      </c>
      <c r="P34" s="21">
        <v>0</v>
      </c>
      <c r="Q34" s="19">
        <v>0</v>
      </c>
      <c r="R34" s="20">
        <v>0</v>
      </c>
      <c r="S34" s="21">
        <v>0</v>
      </c>
      <c r="T34" s="19">
        <v>0</v>
      </c>
      <c r="U34" s="20">
        <v>0</v>
      </c>
      <c r="V34" s="21">
        <v>0</v>
      </c>
      <c r="W34" s="47">
        <v>0</v>
      </c>
      <c r="X34" s="20">
        <v>0</v>
      </c>
      <c r="Y34" s="21">
        <v>0</v>
      </c>
    </row>
    <row r="35" spans="1:25" ht="13">
      <c r="A35" s="2" t="s">
        <v>262</v>
      </c>
      <c r="B35" s="2" t="s">
        <v>35</v>
      </c>
      <c r="C35" s="89" t="s">
        <v>297</v>
      </c>
      <c r="D35" s="129" t="s">
        <v>302</v>
      </c>
      <c r="E35" s="19">
        <v>1878.26</v>
      </c>
      <c r="F35" s="20">
        <v>2104.63</v>
      </c>
      <c r="G35" s="21">
        <v>3982.89</v>
      </c>
      <c r="H35" s="19">
        <v>3484.58</v>
      </c>
      <c r="I35" s="20">
        <v>1792.3</v>
      </c>
      <c r="J35" s="21">
        <v>5276.88</v>
      </c>
      <c r="K35" s="19">
        <v>2156.7600000000002</v>
      </c>
      <c r="L35" s="20">
        <v>1694.45</v>
      </c>
      <c r="M35" s="21">
        <v>3851.21</v>
      </c>
      <c r="N35" s="19">
        <v>2371.8200000000002</v>
      </c>
      <c r="O35" s="20">
        <v>1634.83</v>
      </c>
      <c r="P35" s="21">
        <v>4006.65</v>
      </c>
      <c r="Q35" s="19">
        <v>963.94</v>
      </c>
      <c r="R35" s="20">
        <v>1222.42</v>
      </c>
      <c r="S35" s="21">
        <v>2186.36</v>
      </c>
      <c r="T35" s="19">
        <v>3032.14</v>
      </c>
      <c r="U35" s="20">
        <v>1848.24</v>
      </c>
      <c r="V35" s="21">
        <v>4880.38</v>
      </c>
      <c r="W35" s="47">
        <v>13887.5</v>
      </c>
      <c r="X35" s="20">
        <v>10296.870000000001</v>
      </c>
      <c r="Y35" s="21">
        <v>24184.37</v>
      </c>
    </row>
    <row r="36" spans="1:25" ht="13">
      <c r="A36" s="2" t="s">
        <v>263</v>
      </c>
      <c r="B36" s="2" t="s">
        <v>36</v>
      </c>
      <c r="C36" s="89" t="s">
        <v>297</v>
      </c>
      <c r="D36" s="129" t="s">
        <v>303</v>
      </c>
      <c r="E36" s="19">
        <v>2181.98</v>
      </c>
      <c r="F36" s="20">
        <v>4516.6499999999996</v>
      </c>
      <c r="G36" s="21">
        <v>6698.63</v>
      </c>
      <c r="H36" s="19">
        <v>4053.45</v>
      </c>
      <c r="I36" s="20">
        <v>5991.08</v>
      </c>
      <c r="J36" s="21">
        <v>10044.530000000001</v>
      </c>
      <c r="K36" s="19">
        <v>3453.83</v>
      </c>
      <c r="L36" s="20">
        <v>4864.05</v>
      </c>
      <c r="M36" s="21">
        <v>8317.8799999999992</v>
      </c>
      <c r="N36" s="19">
        <v>4374.45</v>
      </c>
      <c r="O36" s="20">
        <v>5295.9</v>
      </c>
      <c r="P36" s="21">
        <v>9670.35</v>
      </c>
      <c r="Q36" s="19">
        <v>11713.05</v>
      </c>
      <c r="R36" s="20">
        <v>2611.73</v>
      </c>
      <c r="S36" s="21">
        <v>14324.78</v>
      </c>
      <c r="T36" s="19">
        <v>21812.7</v>
      </c>
      <c r="U36" s="20">
        <v>657.98</v>
      </c>
      <c r="V36" s="21">
        <v>22470.68</v>
      </c>
      <c r="W36" s="47">
        <v>47589.46</v>
      </c>
      <c r="X36" s="20">
        <v>23937.39</v>
      </c>
      <c r="Y36" s="21">
        <v>71526.850000000006</v>
      </c>
    </row>
    <row r="37" spans="1:25" ht="13">
      <c r="A37" s="2" t="s">
        <v>263</v>
      </c>
      <c r="B37" s="2" t="s">
        <v>37</v>
      </c>
      <c r="C37" s="89" t="s">
        <v>297</v>
      </c>
      <c r="D37" s="129" t="s">
        <v>303</v>
      </c>
      <c r="E37" s="19">
        <v>3652.13</v>
      </c>
      <c r="F37" s="20">
        <v>4186.58</v>
      </c>
      <c r="G37" s="21">
        <v>7838.71</v>
      </c>
      <c r="H37" s="19">
        <v>4480.6499999999996</v>
      </c>
      <c r="I37" s="20">
        <v>4700.18</v>
      </c>
      <c r="J37" s="21">
        <v>9180.83</v>
      </c>
      <c r="K37" s="19">
        <v>3656.55</v>
      </c>
      <c r="L37" s="20">
        <v>3284.1</v>
      </c>
      <c r="M37" s="21">
        <v>6940.65</v>
      </c>
      <c r="N37" s="19">
        <v>3507.9</v>
      </c>
      <c r="O37" s="20">
        <v>4426.3500000000004</v>
      </c>
      <c r="P37" s="21">
        <v>7934.25</v>
      </c>
      <c r="Q37" s="19">
        <v>7469.48</v>
      </c>
      <c r="R37" s="20">
        <v>2665.88</v>
      </c>
      <c r="S37" s="21">
        <v>10135.36</v>
      </c>
      <c r="T37" s="19">
        <v>9841.43</v>
      </c>
      <c r="U37" s="20">
        <v>2048.1799999999998</v>
      </c>
      <c r="V37" s="21">
        <v>11889.61</v>
      </c>
      <c r="W37" s="47">
        <v>32608.14</v>
      </c>
      <c r="X37" s="20">
        <v>21311.27</v>
      </c>
      <c r="Y37" s="21">
        <v>53919.41</v>
      </c>
    </row>
    <row r="38" spans="1:25" ht="13">
      <c r="A38" s="2" t="s">
        <v>263</v>
      </c>
      <c r="B38" s="2" t="s">
        <v>38</v>
      </c>
      <c r="C38" s="89" t="s">
        <v>297</v>
      </c>
      <c r="D38" s="129" t="s">
        <v>303</v>
      </c>
      <c r="E38" s="19">
        <v>8696.48</v>
      </c>
      <c r="F38" s="20">
        <v>5991.23</v>
      </c>
      <c r="G38" s="21">
        <v>14687.71</v>
      </c>
      <c r="H38" s="19">
        <v>9601.2000000000007</v>
      </c>
      <c r="I38" s="20">
        <v>4917.45</v>
      </c>
      <c r="J38" s="21">
        <v>14518.65</v>
      </c>
      <c r="K38" s="19">
        <v>7925.33</v>
      </c>
      <c r="L38" s="20">
        <v>5312.1</v>
      </c>
      <c r="M38" s="21">
        <v>13237.43</v>
      </c>
      <c r="N38" s="19">
        <v>7056.9</v>
      </c>
      <c r="O38" s="20">
        <v>6447</v>
      </c>
      <c r="P38" s="21">
        <v>13503.9</v>
      </c>
      <c r="Q38" s="19">
        <v>11451.23</v>
      </c>
      <c r="R38" s="20">
        <v>3477.98</v>
      </c>
      <c r="S38" s="21">
        <v>14929.21</v>
      </c>
      <c r="T38" s="19">
        <v>10842.9</v>
      </c>
      <c r="U38" s="20">
        <v>3896.93</v>
      </c>
      <c r="V38" s="21">
        <v>14739.83</v>
      </c>
      <c r="W38" s="47">
        <v>55574.04</v>
      </c>
      <c r="X38" s="20">
        <v>30042.69</v>
      </c>
      <c r="Y38" s="21">
        <v>85616.73</v>
      </c>
    </row>
    <row r="39" spans="1:25" ht="13">
      <c r="A39" s="2" t="s">
        <v>263</v>
      </c>
      <c r="B39" s="2" t="s">
        <v>39</v>
      </c>
      <c r="C39" s="89" t="s">
        <v>297</v>
      </c>
      <c r="D39" s="129" t="s">
        <v>303</v>
      </c>
      <c r="E39" s="19">
        <v>11345.25</v>
      </c>
      <c r="F39" s="20">
        <v>5477.85</v>
      </c>
      <c r="G39" s="21">
        <v>16823.099999999999</v>
      </c>
      <c r="H39" s="19">
        <v>10601.78</v>
      </c>
      <c r="I39" s="20">
        <v>5914.28</v>
      </c>
      <c r="J39" s="21">
        <v>16516.060000000001</v>
      </c>
      <c r="K39" s="19">
        <v>5871.23</v>
      </c>
      <c r="L39" s="20">
        <v>3833.85</v>
      </c>
      <c r="M39" s="21">
        <v>9705.08</v>
      </c>
      <c r="N39" s="19">
        <v>7525.88</v>
      </c>
      <c r="O39" s="20">
        <v>3554.03</v>
      </c>
      <c r="P39" s="21">
        <v>11079.91</v>
      </c>
      <c r="Q39" s="19">
        <v>6502.88</v>
      </c>
      <c r="R39" s="20">
        <v>2397.9</v>
      </c>
      <c r="S39" s="21">
        <v>8900.7800000000007</v>
      </c>
      <c r="T39" s="19">
        <v>14924.4</v>
      </c>
      <c r="U39" s="20">
        <v>3310.05</v>
      </c>
      <c r="V39" s="21">
        <v>18234.45</v>
      </c>
      <c r="W39" s="47">
        <v>56771.42</v>
      </c>
      <c r="X39" s="20">
        <v>24487.96</v>
      </c>
      <c r="Y39" s="21">
        <v>81259.38</v>
      </c>
    </row>
    <row r="40" spans="1:25" ht="13">
      <c r="A40" s="2" t="s">
        <v>263</v>
      </c>
      <c r="B40" s="2" t="s">
        <v>40</v>
      </c>
      <c r="C40" s="89" t="s">
        <v>297</v>
      </c>
      <c r="D40" s="129" t="s">
        <v>303</v>
      </c>
      <c r="E40" s="19">
        <v>12404.33</v>
      </c>
      <c r="F40" s="20">
        <v>2045.25</v>
      </c>
      <c r="G40" s="21">
        <v>14449.58</v>
      </c>
      <c r="H40" s="19">
        <v>5253.15</v>
      </c>
      <c r="I40" s="20">
        <v>2018.55</v>
      </c>
      <c r="J40" s="21">
        <v>7271.7</v>
      </c>
      <c r="K40" s="19">
        <v>5443.35</v>
      </c>
      <c r="L40" s="20">
        <v>2912.25</v>
      </c>
      <c r="M40" s="21">
        <v>8355.6</v>
      </c>
      <c r="N40" s="19">
        <v>6485.48</v>
      </c>
      <c r="O40" s="20">
        <v>3990.6</v>
      </c>
      <c r="P40" s="21">
        <v>10476.08</v>
      </c>
      <c r="Q40" s="19">
        <v>8227.35</v>
      </c>
      <c r="R40" s="20">
        <v>1878.6</v>
      </c>
      <c r="S40" s="21">
        <v>10105.950000000001</v>
      </c>
      <c r="T40" s="19">
        <v>9111.98</v>
      </c>
      <c r="U40" s="20">
        <v>3089.03</v>
      </c>
      <c r="V40" s="21">
        <v>12201.01</v>
      </c>
      <c r="W40" s="47">
        <v>46925.64</v>
      </c>
      <c r="X40" s="20">
        <v>15934.28</v>
      </c>
      <c r="Y40" s="21">
        <v>62859.92</v>
      </c>
    </row>
    <row r="41" spans="1:25" ht="13">
      <c r="A41" s="2" t="s">
        <v>263</v>
      </c>
      <c r="B41" s="2" t="s">
        <v>41</v>
      </c>
      <c r="C41" s="89" t="s">
        <v>297</v>
      </c>
      <c r="D41" s="129" t="s">
        <v>303</v>
      </c>
      <c r="E41" s="19">
        <v>4734.6000000000004</v>
      </c>
      <c r="F41" s="20">
        <v>13494.45</v>
      </c>
      <c r="G41" s="21">
        <v>18229.05</v>
      </c>
      <c r="H41" s="19">
        <v>4764.9799999999996</v>
      </c>
      <c r="I41" s="20">
        <v>6423.45</v>
      </c>
      <c r="J41" s="21">
        <v>11188.43</v>
      </c>
      <c r="K41" s="19">
        <v>5280.45</v>
      </c>
      <c r="L41" s="20">
        <v>6439.88</v>
      </c>
      <c r="M41" s="21">
        <v>11720.33</v>
      </c>
      <c r="N41" s="19">
        <v>4149.1499999999996</v>
      </c>
      <c r="O41" s="20">
        <v>6126.3</v>
      </c>
      <c r="P41" s="21">
        <v>10275.450000000001</v>
      </c>
      <c r="Q41" s="19">
        <v>2201.9299999999998</v>
      </c>
      <c r="R41" s="20">
        <v>7935.3</v>
      </c>
      <c r="S41" s="21">
        <v>10137.23</v>
      </c>
      <c r="T41" s="19">
        <v>4168.28</v>
      </c>
      <c r="U41" s="20">
        <v>9508.2800000000007</v>
      </c>
      <c r="V41" s="21">
        <v>13676.56</v>
      </c>
      <c r="W41" s="47">
        <v>25299.39</v>
      </c>
      <c r="X41" s="20">
        <v>49927.66</v>
      </c>
      <c r="Y41" s="21">
        <v>75227.05</v>
      </c>
    </row>
    <row r="42" spans="1:25" ht="13">
      <c r="A42" s="2" t="s">
        <v>263</v>
      </c>
      <c r="B42" s="2" t="s">
        <v>42</v>
      </c>
      <c r="C42" s="89" t="s">
        <v>297</v>
      </c>
      <c r="D42" s="129" t="s">
        <v>303</v>
      </c>
      <c r="E42" s="19">
        <v>5784.08</v>
      </c>
      <c r="F42" s="20">
        <v>2900.33</v>
      </c>
      <c r="G42" s="21">
        <v>8684.41</v>
      </c>
      <c r="H42" s="19">
        <v>7154.03</v>
      </c>
      <c r="I42" s="20">
        <v>5539.13</v>
      </c>
      <c r="J42" s="21">
        <v>12693.16</v>
      </c>
      <c r="K42" s="19">
        <v>5392.35</v>
      </c>
      <c r="L42" s="20">
        <v>5105.25</v>
      </c>
      <c r="M42" s="21">
        <v>10497.6</v>
      </c>
      <c r="N42" s="19">
        <v>7269.08</v>
      </c>
      <c r="O42" s="20">
        <v>5404.58</v>
      </c>
      <c r="P42" s="21">
        <v>12673.66</v>
      </c>
      <c r="Q42" s="19">
        <v>8124.83</v>
      </c>
      <c r="R42" s="20">
        <v>4354.2</v>
      </c>
      <c r="S42" s="21">
        <v>12479.03</v>
      </c>
      <c r="T42" s="19">
        <v>9099</v>
      </c>
      <c r="U42" s="20">
        <v>3539.7</v>
      </c>
      <c r="V42" s="21">
        <v>12638.7</v>
      </c>
      <c r="W42" s="47">
        <v>42823.37</v>
      </c>
      <c r="X42" s="20">
        <v>26843.19</v>
      </c>
      <c r="Y42" s="21">
        <v>69666.559999999998</v>
      </c>
    </row>
    <row r="43" spans="1:25" ht="13">
      <c r="A43" s="2" t="s">
        <v>263</v>
      </c>
      <c r="B43" s="2" t="s">
        <v>43</v>
      </c>
      <c r="C43" s="89" t="s">
        <v>297</v>
      </c>
      <c r="D43" s="129" t="s">
        <v>303</v>
      </c>
      <c r="E43" s="19">
        <v>1341.98</v>
      </c>
      <c r="F43" s="20">
        <v>814.73</v>
      </c>
      <c r="G43" s="21">
        <v>2156.71</v>
      </c>
      <c r="H43" s="19">
        <v>6086.78</v>
      </c>
      <c r="I43" s="20">
        <v>6385.58</v>
      </c>
      <c r="J43" s="21">
        <v>12472.36</v>
      </c>
      <c r="K43" s="19">
        <v>5310.23</v>
      </c>
      <c r="L43" s="20">
        <v>5000.25</v>
      </c>
      <c r="M43" s="21">
        <v>10310.48</v>
      </c>
      <c r="N43" s="19">
        <v>6382.65</v>
      </c>
      <c r="O43" s="20">
        <v>5614.05</v>
      </c>
      <c r="P43" s="21">
        <v>11996.7</v>
      </c>
      <c r="Q43" s="19">
        <v>6893.33</v>
      </c>
      <c r="R43" s="20">
        <v>3503.48</v>
      </c>
      <c r="S43" s="21">
        <v>10396.81</v>
      </c>
      <c r="T43" s="19">
        <v>9368.5499999999993</v>
      </c>
      <c r="U43" s="20">
        <v>5005.05</v>
      </c>
      <c r="V43" s="21">
        <v>14373.6</v>
      </c>
      <c r="W43" s="47">
        <v>35383.519999999997</v>
      </c>
      <c r="X43" s="20">
        <v>26323.14</v>
      </c>
      <c r="Y43" s="21">
        <v>61706.66</v>
      </c>
    </row>
    <row r="44" spans="1:25" ht="13">
      <c r="A44" s="2" t="s">
        <v>264</v>
      </c>
      <c r="B44" s="2" t="s">
        <v>44</v>
      </c>
      <c r="C44" s="89" t="s">
        <v>297</v>
      </c>
      <c r="D44" s="129" t="s">
        <v>304</v>
      </c>
      <c r="E44" s="19">
        <v>0</v>
      </c>
      <c r="F44" s="20">
        <v>0</v>
      </c>
      <c r="G44" s="21">
        <v>0</v>
      </c>
      <c r="H44" s="19">
        <v>0</v>
      </c>
      <c r="I44" s="20">
        <v>0</v>
      </c>
      <c r="J44" s="21">
        <v>0</v>
      </c>
      <c r="K44" s="19">
        <v>0</v>
      </c>
      <c r="L44" s="20">
        <v>0</v>
      </c>
      <c r="M44" s="21">
        <v>0</v>
      </c>
      <c r="N44" s="19">
        <v>0</v>
      </c>
      <c r="O44" s="20">
        <v>0</v>
      </c>
      <c r="P44" s="21">
        <v>0</v>
      </c>
      <c r="Q44" s="19">
        <v>0</v>
      </c>
      <c r="R44" s="20">
        <v>0</v>
      </c>
      <c r="S44" s="21">
        <v>0</v>
      </c>
      <c r="T44" s="19">
        <v>3684.2</v>
      </c>
      <c r="U44" s="20">
        <v>4.5</v>
      </c>
      <c r="V44" s="21">
        <v>3688.7</v>
      </c>
      <c r="W44" s="47">
        <v>3684.2</v>
      </c>
      <c r="X44" s="20">
        <v>4.5</v>
      </c>
      <c r="Y44" s="21">
        <v>3688.7</v>
      </c>
    </row>
    <row r="45" spans="1:25" ht="13">
      <c r="A45" s="2" t="s">
        <v>264</v>
      </c>
      <c r="B45" s="2" t="s">
        <v>45</v>
      </c>
      <c r="C45" s="89" t="s">
        <v>297</v>
      </c>
      <c r="D45" s="129" t="s">
        <v>304</v>
      </c>
      <c r="E45" s="19">
        <v>0</v>
      </c>
      <c r="F45" s="20">
        <v>0</v>
      </c>
      <c r="G45" s="21">
        <v>0</v>
      </c>
      <c r="H45" s="19">
        <v>0</v>
      </c>
      <c r="I45" s="20">
        <v>0</v>
      </c>
      <c r="J45" s="21">
        <v>0</v>
      </c>
      <c r="K45" s="19">
        <v>0</v>
      </c>
      <c r="L45" s="20">
        <v>0</v>
      </c>
      <c r="M45" s="21">
        <v>0</v>
      </c>
      <c r="N45" s="19">
        <v>0</v>
      </c>
      <c r="O45" s="20">
        <v>0</v>
      </c>
      <c r="P45" s="21">
        <v>0</v>
      </c>
      <c r="Q45" s="19">
        <v>0</v>
      </c>
      <c r="R45" s="20">
        <v>0</v>
      </c>
      <c r="S45" s="21">
        <v>0</v>
      </c>
      <c r="T45" s="19">
        <v>4028.1</v>
      </c>
      <c r="U45" s="20">
        <v>4.34</v>
      </c>
      <c r="V45" s="21">
        <v>4032.44</v>
      </c>
      <c r="W45" s="47">
        <v>4028.1</v>
      </c>
      <c r="X45" s="20">
        <v>4.34</v>
      </c>
      <c r="Y45" s="21">
        <v>4032.44</v>
      </c>
    </row>
    <row r="46" spans="1:25" ht="13">
      <c r="A46" s="2" t="s">
        <v>264</v>
      </c>
      <c r="B46" s="2" t="s">
        <v>46</v>
      </c>
      <c r="C46" s="89" t="s">
        <v>297</v>
      </c>
      <c r="D46" s="129" t="s">
        <v>304</v>
      </c>
      <c r="E46" s="19">
        <v>7458.25</v>
      </c>
      <c r="F46" s="20">
        <v>2.56</v>
      </c>
      <c r="G46" s="21">
        <v>7460.81</v>
      </c>
      <c r="H46" s="19">
        <v>13115.9</v>
      </c>
      <c r="I46" s="20">
        <v>7.88</v>
      </c>
      <c r="J46" s="21">
        <v>13123.78</v>
      </c>
      <c r="K46" s="19">
        <v>12484.75</v>
      </c>
      <c r="L46" s="20">
        <v>2.41</v>
      </c>
      <c r="M46" s="21">
        <v>12487.16</v>
      </c>
      <c r="N46" s="19">
        <v>10860.3</v>
      </c>
      <c r="O46" s="20">
        <v>7.57</v>
      </c>
      <c r="P46" s="21">
        <v>10867.87</v>
      </c>
      <c r="Q46" s="19">
        <v>8453.2000000000007</v>
      </c>
      <c r="R46" s="20">
        <v>1.7</v>
      </c>
      <c r="S46" s="21">
        <v>8454.9</v>
      </c>
      <c r="T46" s="19">
        <v>0</v>
      </c>
      <c r="U46" s="20">
        <v>0</v>
      </c>
      <c r="V46" s="21">
        <v>0</v>
      </c>
      <c r="W46" s="47">
        <v>52372.4</v>
      </c>
      <c r="X46" s="20">
        <v>22.12</v>
      </c>
      <c r="Y46" s="21">
        <v>52394.52</v>
      </c>
    </row>
    <row r="47" spans="1:25" ht="13">
      <c r="A47" s="2" t="s">
        <v>264</v>
      </c>
      <c r="B47" s="2" t="s">
        <v>47</v>
      </c>
      <c r="C47" s="89" t="s">
        <v>297</v>
      </c>
      <c r="D47" s="129" t="s">
        <v>304</v>
      </c>
      <c r="E47" s="19">
        <v>9943.4</v>
      </c>
      <c r="F47" s="20">
        <v>13.86</v>
      </c>
      <c r="G47" s="21">
        <v>9957.26</v>
      </c>
      <c r="H47" s="19">
        <v>15148.6</v>
      </c>
      <c r="I47" s="20">
        <v>2.69</v>
      </c>
      <c r="J47" s="21">
        <v>15151.29</v>
      </c>
      <c r="K47" s="19">
        <v>15425.35</v>
      </c>
      <c r="L47" s="20">
        <v>0.4</v>
      </c>
      <c r="M47" s="21">
        <v>15425.75</v>
      </c>
      <c r="N47" s="19">
        <v>12950.5</v>
      </c>
      <c r="O47" s="20">
        <v>0.11</v>
      </c>
      <c r="P47" s="21">
        <v>12950.61</v>
      </c>
      <c r="Q47" s="19">
        <v>13371.2</v>
      </c>
      <c r="R47" s="20">
        <v>0.43</v>
      </c>
      <c r="S47" s="21">
        <v>13371.63</v>
      </c>
      <c r="T47" s="19">
        <v>0</v>
      </c>
      <c r="U47" s="20">
        <v>0</v>
      </c>
      <c r="V47" s="21">
        <v>0</v>
      </c>
      <c r="W47" s="47">
        <v>66839.05</v>
      </c>
      <c r="X47" s="20">
        <v>17.489999999999998</v>
      </c>
      <c r="Y47" s="21">
        <v>66856.539999999994</v>
      </c>
    </row>
    <row r="48" spans="1:25" ht="13">
      <c r="A48" s="2" t="s">
        <v>264</v>
      </c>
      <c r="B48" s="2" t="s">
        <v>48</v>
      </c>
      <c r="C48" s="89" t="s">
        <v>297</v>
      </c>
      <c r="D48" s="129" t="s">
        <v>304</v>
      </c>
      <c r="E48" s="19">
        <v>3075.34</v>
      </c>
      <c r="F48" s="20">
        <v>972.84</v>
      </c>
      <c r="G48" s="21">
        <v>4048.18</v>
      </c>
      <c r="H48" s="19">
        <v>2852.86</v>
      </c>
      <c r="I48" s="20">
        <v>1023.08</v>
      </c>
      <c r="J48" s="21">
        <v>3875.94</v>
      </c>
      <c r="K48" s="19">
        <v>2511.7199999999998</v>
      </c>
      <c r="L48" s="20">
        <v>1625.28</v>
      </c>
      <c r="M48" s="21">
        <v>4137</v>
      </c>
      <c r="N48" s="19">
        <v>2837.88</v>
      </c>
      <c r="O48" s="20">
        <v>744</v>
      </c>
      <c r="P48" s="21">
        <v>3581.88</v>
      </c>
      <c r="Q48" s="19">
        <v>2538.16</v>
      </c>
      <c r="R48" s="20">
        <v>653.05999999999995</v>
      </c>
      <c r="S48" s="21">
        <v>3191.22</v>
      </c>
      <c r="T48" s="19">
        <v>3301.76</v>
      </c>
      <c r="U48" s="20">
        <v>576.62</v>
      </c>
      <c r="V48" s="21">
        <v>3878.38</v>
      </c>
      <c r="W48" s="47">
        <v>17117.72</v>
      </c>
      <c r="X48" s="20">
        <v>5594.88</v>
      </c>
      <c r="Y48" s="21">
        <v>22712.6</v>
      </c>
    </row>
    <row r="49" spans="1:25" ht="13">
      <c r="A49" s="2" t="s">
        <v>264</v>
      </c>
      <c r="B49" s="2" t="s">
        <v>49</v>
      </c>
      <c r="C49" s="89" t="s">
        <v>297</v>
      </c>
      <c r="D49" s="129" t="s">
        <v>304</v>
      </c>
      <c r="E49" s="19">
        <v>4328.18</v>
      </c>
      <c r="F49" s="20">
        <v>168.16</v>
      </c>
      <c r="G49" s="21">
        <v>4496.34</v>
      </c>
      <c r="H49" s="19">
        <v>3856.83</v>
      </c>
      <c r="I49" s="20">
        <v>209.26</v>
      </c>
      <c r="J49" s="21">
        <v>4066.09</v>
      </c>
      <c r="K49" s="19">
        <v>3085.18</v>
      </c>
      <c r="L49" s="20">
        <v>435.06</v>
      </c>
      <c r="M49" s="21">
        <v>3520.24</v>
      </c>
      <c r="N49" s="19">
        <v>3899.05</v>
      </c>
      <c r="O49" s="20">
        <v>185.44</v>
      </c>
      <c r="P49" s="21">
        <v>4084.49</v>
      </c>
      <c r="Q49" s="19">
        <v>3676.73</v>
      </c>
      <c r="R49" s="20">
        <v>205.92</v>
      </c>
      <c r="S49" s="21">
        <v>3882.65</v>
      </c>
      <c r="T49" s="19">
        <v>4364.1899999999996</v>
      </c>
      <c r="U49" s="20">
        <v>242.21</v>
      </c>
      <c r="V49" s="21">
        <v>4606.3999999999996</v>
      </c>
      <c r="W49" s="47">
        <v>23210.16</v>
      </c>
      <c r="X49" s="20">
        <v>1446.05</v>
      </c>
      <c r="Y49" s="21">
        <v>24656.21</v>
      </c>
    </row>
    <row r="50" spans="1:25" ht="13">
      <c r="A50" s="2" t="s">
        <v>264</v>
      </c>
      <c r="B50" s="2" t="s">
        <v>50</v>
      </c>
      <c r="C50" s="89" t="s">
        <v>297</v>
      </c>
      <c r="D50" s="129" t="s">
        <v>304</v>
      </c>
      <c r="E50" s="19">
        <v>2418.96</v>
      </c>
      <c r="F50" s="20">
        <v>195.66</v>
      </c>
      <c r="G50" s="21">
        <v>2614.62</v>
      </c>
      <c r="H50" s="19">
        <v>2214.14</v>
      </c>
      <c r="I50" s="20">
        <v>382.18</v>
      </c>
      <c r="J50" s="21">
        <v>2596.3200000000002</v>
      </c>
      <c r="K50" s="19">
        <v>1759.02</v>
      </c>
      <c r="L50" s="20">
        <v>769.14</v>
      </c>
      <c r="M50" s="21">
        <v>2528.16</v>
      </c>
      <c r="N50" s="19">
        <v>1788.08</v>
      </c>
      <c r="O50" s="20">
        <v>183.18</v>
      </c>
      <c r="P50" s="21">
        <v>1971.26</v>
      </c>
      <c r="Q50" s="19">
        <v>1893.6</v>
      </c>
      <c r="R50" s="20">
        <v>128.91999999999999</v>
      </c>
      <c r="S50" s="21">
        <v>2022.52</v>
      </c>
      <c r="T50" s="19">
        <v>2622.46</v>
      </c>
      <c r="U50" s="20">
        <v>113.34</v>
      </c>
      <c r="V50" s="21">
        <v>2735.8</v>
      </c>
      <c r="W50" s="47">
        <v>12696.26</v>
      </c>
      <c r="X50" s="20">
        <v>1772.42</v>
      </c>
      <c r="Y50" s="21">
        <v>14468.68</v>
      </c>
    </row>
    <row r="51" spans="1:25" ht="13">
      <c r="A51" s="2" t="s">
        <v>264</v>
      </c>
      <c r="B51" s="2" t="s">
        <v>51</v>
      </c>
      <c r="C51" s="89" t="s">
        <v>297</v>
      </c>
      <c r="D51" s="129" t="s">
        <v>304</v>
      </c>
      <c r="E51" s="19">
        <v>2403.92</v>
      </c>
      <c r="F51" s="20">
        <v>528.58000000000004</v>
      </c>
      <c r="G51" s="21">
        <v>2932.5</v>
      </c>
      <c r="H51" s="19">
        <v>2297.6999999999998</v>
      </c>
      <c r="I51" s="20">
        <v>532.38</v>
      </c>
      <c r="J51" s="21">
        <v>2830.08</v>
      </c>
      <c r="K51" s="19">
        <v>1856.8</v>
      </c>
      <c r="L51" s="20">
        <v>721.58</v>
      </c>
      <c r="M51" s="21">
        <v>2578.38</v>
      </c>
      <c r="N51" s="19">
        <v>2398.3200000000002</v>
      </c>
      <c r="O51" s="20">
        <v>663.76</v>
      </c>
      <c r="P51" s="21">
        <v>3062.08</v>
      </c>
      <c r="Q51" s="19">
        <v>2454.88</v>
      </c>
      <c r="R51" s="20">
        <v>410.88</v>
      </c>
      <c r="S51" s="21">
        <v>2865.76</v>
      </c>
      <c r="T51" s="19">
        <v>2864.16</v>
      </c>
      <c r="U51" s="20">
        <v>451.06</v>
      </c>
      <c r="V51" s="21">
        <v>3315.22</v>
      </c>
      <c r="W51" s="47">
        <v>14275.78</v>
      </c>
      <c r="X51" s="20">
        <v>3308.24</v>
      </c>
      <c r="Y51" s="21">
        <v>17584.02</v>
      </c>
    </row>
    <row r="52" spans="1:25" ht="13">
      <c r="A52" s="2" t="s">
        <v>264</v>
      </c>
      <c r="B52" s="2" t="s">
        <v>52</v>
      </c>
      <c r="C52" s="89" t="s">
        <v>297</v>
      </c>
      <c r="D52" s="129" t="s">
        <v>304</v>
      </c>
      <c r="E52" s="19">
        <v>41307.33</v>
      </c>
      <c r="F52" s="20">
        <v>1459.66</v>
      </c>
      <c r="G52" s="21">
        <v>42766.99</v>
      </c>
      <c r="H52" s="19">
        <v>50420.36</v>
      </c>
      <c r="I52" s="20">
        <v>1662.9</v>
      </c>
      <c r="J52" s="21">
        <v>52083.26</v>
      </c>
      <c r="K52" s="19">
        <v>40491.47</v>
      </c>
      <c r="L52" s="20">
        <v>1702.19</v>
      </c>
      <c r="M52" s="21">
        <v>42193.66</v>
      </c>
      <c r="N52" s="19">
        <v>44105.87</v>
      </c>
      <c r="O52" s="20">
        <v>2445.77</v>
      </c>
      <c r="P52" s="21">
        <v>46551.64</v>
      </c>
      <c r="Q52" s="19">
        <v>36919.69</v>
      </c>
      <c r="R52" s="20">
        <v>1509.89</v>
      </c>
      <c r="S52" s="21">
        <v>38429.58</v>
      </c>
      <c r="T52" s="19">
        <v>52490.98</v>
      </c>
      <c r="U52" s="20">
        <v>526.48</v>
      </c>
      <c r="V52" s="21">
        <v>53017.46</v>
      </c>
      <c r="W52" s="47">
        <v>265735.7</v>
      </c>
      <c r="X52" s="20">
        <v>9306.89</v>
      </c>
      <c r="Y52" s="21">
        <v>275042.59000000003</v>
      </c>
    </row>
    <row r="53" spans="1:25" ht="13">
      <c r="A53" s="2" t="s">
        <v>264</v>
      </c>
      <c r="B53" s="2" t="s">
        <v>53</v>
      </c>
      <c r="C53" s="89" t="s">
        <v>297</v>
      </c>
      <c r="D53" s="129" t="s">
        <v>304</v>
      </c>
      <c r="E53" s="19">
        <v>0</v>
      </c>
      <c r="F53" s="20">
        <v>0</v>
      </c>
      <c r="G53" s="21">
        <v>0</v>
      </c>
      <c r="H53" s="19">
        <v>18.89</v>
      </c>
      <c r="I53" s="20">
        <v>227.86</v>
      </c>
      <c r="J53" s="21">
        <v>246.75</v>
      </c>
      <c r="K53" s="19">
        <v>26170.03</v>
      </c>
      <c r="L53" s="20">
        <v>3430.6</v>
      </c>
      <c r="M53" s="21">
        <v>29600.63</v>
      </c>
      <c r="N53" s="19">
        <v>25531.87</v>
      </c>
      <c r="O53" s="20">
        <v>2052.67</v>
      </c>
      <c r="P53" s="21">
        <v>27584.54</v>
      </c>
      <c r="Q53" s="19">
        <v>8827.56</v>
      </c>
      <c r="R53" s="20">
        <v>1225.1199999999999</v>
      </c>
      <c r="S53" s="21">
        <v>10052.68</v>
      </c>
      <c r="T53" s="19">
        <v>32770.82</v>
      </c>
      <c r="U53" s="20">
        <v>4052.39</v>
      </c>
      <c r="V53" s="21">
        <v>36823.21</v>
      </c>
      <c r="W53" s="47">
        <v>93319.17</v>
      </c>
      <c r="X53" s="20">
        <v>10988.64</v>
      </c>
      <c r="Y53" s="21">
        <v>104307.81</v>
      </c>
    </row>
    <row r="54" spans="1:25" ht="13">
      <c r="A54" s="2" t="s">
        <v>264</v>
      </c>
      <c r="B54" s="2" t="s">
        <v>54</v>
      </c>
      <c r="C54" s="89" t="s">
        <v>297</v>
      </c>
      <c r="D54" s="129" t="s">
        <v>304</v>
      </c>
      <c r="E54" s="19">
        <v>49214.28</v>
      </c>
      <c r="F54" s="20">
        <v>2497.65</v>
      </c>
      <c r="G54" s="21">
        <v>51711.93</v>
      </c>
      <c r="H54" s="19">
        <v>41756.17</v>
      </c>
      <c r="I54" s="20">
        <v>3069.06</v>
      </c>
      <c r="J54" s="21">
        <v>44825.23</v>
      </c>
      <c r="K54" s="19">
        <v>34791.32</v>
      </c>
      <c r="L54" s="20">
        <v>3215.73</v>
      </c>
      <c r="M54" s="21">
        <v>38007.050000000003</v>
      </c>
      <c r="N54" s="19">
        <v>13467.68</v>
      </c>
      <c r="O54" s="20">
        <v>482.14</v>
      </c>
      <c r="P54" s="21">
        <v>13949.82</v>
      </c>
      <c r="Q54" s="19">
        <v>29601.07</v>
      </c>
      <c r="R54" s="20">
        <v>830.38</v>
      </c>
      <c r="S54" s="21">
        <v>30431.45</v>
      </c>
      <c r="T54" s="19">
        <v>46838.32</v>
      </c>
      <c r="U54" s="20">
        <v>1254.54</v>
      </c>
      <c r="V54" s="21">
        <v>48092.86</v>
      </c>
      <c r="W54" s="47">
        <v>215668.84</v>
      </c>
      <c r="X54" s="20">
        <v>11349.5</v>
      </c>
      <c r="Y54" s="21">
        <v>227018.34</v>
      </c>
    </row>
    <row r="55" spans="1:25" ht="13">
      <c r="A55" s="2" t="s">
        <v>264</v>
      </c>
      <c r="B55" s="2" t="s">
        <v>55</v>
      </c>
      <c r="C55" s="89" t="s">
        <v>297</v>
      </c>
      <c r="D55" s="129" t="s">
        <v>304</v>
      </c>
      <c r="E55" s="19">
        <v>42281.79</v>
      </c>
      <c r="F55" s="20">
        <v>1798.18</v>
      </c>
      <c r="G55" s="21">
        <v>44079.97</v>
      </c>
      <c r="H55" s="19">
        <v>33107.760000000002</v>
      </c>
      <c r="I55" s="20">
        <v>2945.69</v>
      </c>
      <c r="J55" s="21">
        <v>36053.449999999997</v>
      </c>
      <c r="K55" s="19">
        <v>35299.269999999997</v>
      </c>
      <c r="L55" s="20">
        <v>2560.73</v>
      </c>
      <c r="M55" s="21">
        <v>37860</v>
      </c>
      <c r="N55" s="19">
        <v>43264.36</v>
      </c>
      <c r="O55" s="20">
        <v>3251.06</v>
      </c>
      <c r="P55" s="21">
        <v>46515.42</v>
      </c>
      <c r="Q55" s="19">
        <v>42449.77</v>
      </c>
      <c r="R55" s="20">
        <v>2083.4899999999998</v>
      </c>
      <c r="S55" s="21">
        <v>44533.26</v>
      </c>
      <c r="T55" s="19">
        <v>37691.050000000003</v>
      </c>
      <c r="U55" s="20">
        <v>1011.82</v>
      </c>
      <c r="V55" s="21">
        <v>38702.870000000003</v>
      </c>
      <c r="W55" s="47">
        <v>234094</v>
      </c>
      <c r="X55" s="20">
        <v>13650.97</v>
      </c>
      <c r="Y55" s="21">
        <v>247744.97</v>
      </c>
    </row>
    <row r="56" spans="1:25" ht="13">
      <c r="A56" s="2" t="s">
        <v>264</v>
      </c>
      <c r="B56" s="2" t="s">
        <v>56</v>
      </c>
      <c r="C56" s="89" t="s">
        <v>297</v>
      </c>
      <c r="D56" s="129" t="s">
        <v>302</v>
      </c>
      <c r="E56" s="19">
        <v>5011.1899999999996</v>
      </c>
      <c r="F56" s="20">
        <v>906.46</v>
      </c>
      <c r="G56" s="21">
        <v>5917.65</v>
      </c>
      <c r="H56" s="19">
        <v>5303.74</v>
      </c>
      <c r="I56" s="20">
        <v>2260.7600000000002</v>
      </c>
      <c r="J56" s="21">
        <v>7564.5</v>
      </c>
      <c r="K56" s="19">
        <v>3953.33</v>
      </c>
      <c r="L56" s="20">
        <v>2416.0700000000002</v>
      </c>
      <c r="M56" s="21">
        <v>6369.4</v>
      </c>
      <c r="N56" s="19">
        <v>2221.67</v>
      </c>
      <c r="O56" s="20">
        <v>1421.32</v>
      </c>
      <c r="P56" s="21">
        <v>3642.99</v>
      </c>
      <c r="Q56" s="19">
        <v>1595.75</v>
      </c>
      <c r="R56" s="20">
        <v>815.45</v>
      </c>
      <c r="S56" s="21">
        <v>2411.1999999999998</v>
      </c>
      <c r="T56" s="19">
        <v>3771.77</v>
      </c>
      <c r="U56" s="20">
        <v>1347.62</v>
      </c>
      <c r="V56" s="21">
        <v>5119.3900000000003</v>
      </c>
      <c r="W56" s="47">
        <v>21857.45</v>
      </c>
      <c r="X56" s="20">
        <v>9167.68</v>
      </c>
      <c r="Y56" s="21">
        <v>31025.13</v>
      </c>
    </row>
    <row r="57" spans="1:25" ht="13">
      <c r="A57" s="2" t="s">
        <v>265</v>
      </c>
      <c r="B57" s="2" t="s">
        <v>57</v>
      </c>
      <c r="C57" s="89" t="s">
        <v>297</v>
      </c>
      <c r="D57" s="129" t="s">
        <v>303</v>
      </c>
      <c r="E57" s="19">
        <v>56.58</v>
      </c>
      <c r="F57" s="20">
        <v>7517.38</v>
      </c>
      <c r="G57" s="21">
        <v>7573.96</v>
      </c>
      <c r="H57" s="19">
        <v>327.35000000000002</v>
      </c>
      <c r="I57" s="20">
        <v>8049.71</v>
      </c>
      <c r="J57" s="21">
        <v>8377.06</v>
      </c>
      <c r="K57" s="19">
        <v>269.86</v>
      </c>
      <c r="L57" s="20">
        <v>7090.23</v>
      </c>
      <c r="M57" s="21">
        <v>7360.09</v>
      </c>
      <c r="N57" s="19">
        <v>394.05</v>
      </c>
      <c r="O57" s="20">
        <v>6389.09</v>
      </c>
      <c r="P57" s="21">
        <v>6783.14</v>
      </c>
      <c r="Q57" s="19">
        <v>694.76</v>
      </c>
      <c r="R57" s="20">
        <v>3959</v>
      </c>
      <c r="S57" s="21">
        <v>4653.76</v>
      </c>
      <c r="T57" s="19">
        <v>934.36</v>
      </c>
      <c r="U57" s="20">
        <v>5814.07</v>
      </c>
      <c r="V57" s="21">
        <v>6748.43</v>
      </c>
      <c r="W57" s="47">
        <v>2676.96</v>
      </c>
      <c r="X57" s="20">
        <v>38819.480000000003</v>
      </c>
      <c r="Y57" s="21">
        <v>41496.44</v>
      </c>
    </row>
    <row r="58" spans="1:25" ht="13">
      <c r="A58" s="2" t="s">
        <v>266</v>
      </c>
      <c r="B58" s="2" t="s">
        <v>58</v>
      </c>
      <c r="C58" s="89" t="s">
        <v>297</v>
      </c>
      <c r="D58" s="129" t="s">
        <v>304</v>
      </c>
      <c r="E58" s="19">
        <v>3.46</v>
      </c>
      <c r="F58" s="20">
        <v>7665.76</v>
      </c>
      <c r="G58" s="21">
        <v>7669.22</v>
      </c>
      <c r="H58" s="19">
        <v>0</v>
      </c>
      <c r="I58" s="20">
        <v>11448.88</v>
      </c>
      <c r="J58" s="21">
        <v>11448.88</v>
      </c>
      <c r="K58" s="19">
        <v>0</v>
      </c>
      <c r="L58" s="20">
        <v>11519.71</v>
      </c>
      <c r="M58" s="21">
        <v>11519.71</v>
      </c>
      <c r="N58" s="19">
        <v>0</v>
      </c>
      <c r="O58" s="20">
        <v>7512.07</v>
      </c>
      <c r="P58" s="21">
        <v>7512.07</v>
      </c>
      <c r="Q58" s="19">
        <v>0.12</v>
      </c>
      <c r="R58" s="20">
        <v>7188.84</v>
      </c>
      <c r="S58" s="21">
        <v>7188.96</v>
      </c>
      <c r="T58" s="19">
        <v>0</v>
      </c>
      <c r="U58" s="20">
        <v>10755.01</v>
      </c>
      <c r="V58" s="21">
        <v>10755.01</v>
      </c>
      <c r="W58" s="47">
        <v>3.58</v>
      </c>
      <c r="X58" s="20">
        <v>56090.27</v>
      </c>
      <c r="Y58" s="21">
        <v>56093.85</v>
      </c>
    </row>
    <row r="59" spans="1:25" ht="13">
      <c r="A59" s="25" t="s">
        <v>267</v>
      </c>
      <c r="B59" s="25" t="s">
        <v>59</v>
      </c>
      <c r="C59" s="89" t="s">
        <v>297</v>
      </c>
      <c r="D59" s="129" t="s">
        <v>298</v>
      </c>
      <c r="E59" s="19">
        <v>2649.6</v>
      </c>
      <c r="F59" s="20">
        <v>1007.2</v>
      </c>
      <c r="G59" s="21">
        <v>3656.8</v>
      </c>
      <c r="H59" s="19">
        <v>6417.1</v>
      </c>
      <c r="I59" s="20">
        <v>1217.0999999999999</v>
      </c>
      <c r="J59" s="21">
        <v>7634.2</v>
      </c>
      <c r="K59" s="19">
        <v>4514.3</v>
      </c>
      <c r="L59" s="20">
        <v>122.6</v>
      </c>
      <c r="M59" s="21">
        <v>4636.8999999999996</v>
      </c>
      <c r="N59" s="19">
        <v>4074.1</v>
      </c>
      <c r="O59" s="20">
        <v>229.85</v>
      </c>
      <c r="P59" s="21">
        <v>4303.95</v>
      </c>
      <c r="Q59" s="19">
        <v>7144.45</v>
      </c>
      <c r="R59" s="20">
        <v>511.5</v>
      </c>
      <c r="S59" s="21">
        <v>7655.95</v>
      </c>
      <c r="T59" s="19">
        <v>4670.8500000000004</v>
      </c>
      <c r="U59" s="20">
        <v>624.29999999999995</v>
      </c>
      <c r="V59" s="21">
        <v>5295.15</v>
      </c>
      <c r="W59" s="47">
        <v>29470.400000000001</v>
      </c>
      <c r="X59" s="20">
        <v>3712.55</v>
      </c>
      <c r="Y59" s="21">
        <v>33182.949999999997</v>
      </c>
    </row>
    <row r="60" spans="1:25" ht="13">
      <c r="A60" s="2" t="s">
        <v>268</v>
      </c>
      <c r="B60" s="2" t="s">
        <v>60</v>
      </c>
      <c r="C60" s="89" t="s">
        <v>297</v>
      </c>
      <c r="D60" s="129" t="s">
        <v>303</v>
      </c>
      <c r="E60" s="19">
        <v>2253.8000000000002</v>
      </c>
      <c r="F60" s="20">
        <v>9313.5</v>
      </c>
      <c r="G60" s="21">
        <v>11567.3</v>
      </c>
      <c r="H60" s="19">
        <v>2823.9</v>
      </c>
      <c r="I60" s="20">
        <v>8559.6</v>
      </c>
      <c r="J60" s="21">
        <v>11383.5</v>
      </c>
      <c r="K60" s="19">
        <v>2482.8000000000002</v>
      </c>
      <c r="L60" s="20">
        <v>7454.1</v>
      </c>
      <c r="M60" s="21">
        <v>9936.9</v>
      </c>
      <c r="N60" s="19">
        <v>2638.5</v>
      </c>
      <c r="O60" s="20">
        <v>5535.8</v>
      </c>
      <c r="P60" s="21">
        <v>8174.3</v>
      </c>
      <c r="Q60" s="19">
        <v>53.38</v>
      </c>
      <c r="R60" s="20">
        <v>0</v>
      </c>
      <c r="S60" s="21">
        <v>53.38</v>
      </c>
      <c r="T60" s="19">
        <v>60.33</v>
      </c>
      <c r="U60" s="20">
        <v>0</v>
      </c>
      <c r="V60" s="21">
        <v>60.33</v>
      </c>
      <c r="W60" s="47">
        <v>10312.709999999999</v>
      </c>
      <c r="X60" s="20">
        <v>30863</v>
      </c>
      <c r="Y60" s="21">
        <v>41175.71</v>
      </c>
    </row>
    <row r="61" spans="1:25" ht="13">
      <c r="A61" s="2" t="s">
        <v>268</v>
      </c>
      <c r="B61" s="2" t="s">
        <v>61</v>
      </c>
      <c r="C61" s="89" t="s">
        <v>297</v>
      </c>
      <c r="D61" s="129" t="s">
        <v>303</v>
      </c>
      <c r="E61" s="19">
        <v>1361.1</v>
      </c>
      <c r="F61" s="20">
        <v>8717.7999999999993</v>
      </c>
      <c r="G61" s="21">
        <v>10078.9</v>
      </c>
      <c r="H61" s="19">
        <v>1564.1</v>
      </c>
      <c r="I61" s="20">
        <v>7601.4</v>
      </c>
      <c r="J61" s="21">
        <v>9165.5</v>
      </c>
      <c r="K61" s="19">
        <v>1744.4</v>
      </c>
      <c r="L61" s="20">
        <v>3574.4</v>
      </c>
      <c r="M61" s="21">
        <v>5318.8</v>
      </c>
      <c r="N61" s="19">
        <v>1410.38</v>
      </c>
      <c r="O61" s="20">
        <v>3990.94</v>
      </c>
      <c r="P61" s="21">
        <v>5401.32</v>
      </c>
      <c r="Q61" s="19">
        <v>1600.82</v>
      </c>
      <c r="R61" s="20">
        <v>2479.06</v>
      </c>
      <c r="S61" s="21">
        <v>4079.88</v>
      </c>
      <c r="T61" s="19">
        <v>1215.77</v>
      </c>
      <c r="U61" s="20">
        <v>3618.39</v>
      </c>
      <c r="V61" s="21">
        <v>4834.16</v>
      </c>
      <c r="W61" s="47">
        <v>8896.57</v>
      </c>
      <c r="X61" s="20">
        <v>29981.99</v>
      </c>
      <c r="Y61" s="21">
        <v>38878.559999999998</v>
      </c>
    </row>
    <row r="62" spans="1:25" ht="13">
      <c r="A62" s="2" t="s">
        <v>269</v>
      </c>
      <c r="B62" s="2" t="s">
        <v>62</v>
      </c>
      <c r="C62" s="89" t="s">
        <v>297</v>
      </c>
      <c r="D62" s="129" t="s">
        <v>303</v>
      </c>
      <c r="E62" s="19">
        <v>18562.400000000001</v>
      </c>
      <c r="F62" s="20">
        <v>8037.4</v>
      </c>
      <c r="G62" s="21">
        <v>26599.8</v>
      </c>
      <c r="H62" s="19">
        <v>12799.3</v>
      </c>
      <c r="I62" s="20">
        <v>7169.8</v>
      </c>
      <c r="J62" s="21">
        <v>19969.099999999999</v>
      </c>
      <c r="K62" s="19">
        <v>7267.6</v>
      </c>
      <c r="L62" s="20">
        <v>8232.75</v>
      </c>
      <c r="M62" s="21">
        <v>15500.35</v>
      </c>
      <c r="N62" s="19">
        <v>11248.05</v>
      </c>
      <c r="O62" s="20">
        <v>9832.75</v>
      </c>
      <c r="P62" s="21">
        <v>21080.799999999999</v>
      </c>
      <c r="Q62" s="19">
        <v>8853.5499999999993</v>
      </c>
      <c r="R62" s="20">
        <v>4872.8999999999996</v>
      </c>
      <c r="S62" s="21">
        <v>13726.45</v>
      </c>
      <c r="T62" s="19">
        <v>13081.05</v>
      </c>
      <c r="U62" s="20">
        <v>6435.65</v>
      </c>
      <c r="V62" s="21">
        <v>19516.7</v>
      </c>
      <c r="W62" s="47">
        <v>71811.95</v>
      </c>
      <c r="X62" s="20">
        <v>44581.25</v>
      </c>
      <c r="Y62" s="21">
        <v>116393.2</v>
      </c>
    </row>
    <row r="63" spans="1:25" ht="13">
      <c r="A63" s="2" t="s">
        <v>270</v>
      </c>
      <c r="B63" s="2" t="s">
        <v>63</v>
      </c>
      <c r="C63" s="89" t="s">
        <v>297</v>
      </c>
      <c r="D63" s="129" t="s">
        <v>298</v>
      </c>
      <c r="E63" s="19">
        <v>0</v>
      </c>
      <c r="F63" s="20">
        <v>0</v>
      </c>
      <c r="G63" s="21">
        <v>0</v>
      </c>
      <c r="H63" s="19">
        <v>0</v>
      </c>
      <c r="I63" s="20">
        <v>0</v>
      </c>
      <c r="J63" s="21">
        <v>0</v>
      </c>
      <c r="K63" s="19">
        <v>0</v>
      </c>
      <c r="L63" s="20">
        <v>0</v>
      </c>
      <c r="M63" s="21">
        <v>0</v>
      </c>
      <c r="N63" s="19">
        <v>0</v>
      </c>
      <c r="O63" s="20">
        <v>0</v>
      </c>
      <c r="P63" s="21">
        <v>0</v>
      </c>
      <c r="Q63" s="19">
        <v>0</v>
      </c>
      <c r="R63" s="20">
        <v>0</v>
      </c>
      <c r="S63" s="21">
        <v>0</v>
      </c>
      <c r="T63" s="19">
        <v>0</v>
      </c>
      <c r="U63" s="20">
        <v>0</v>
      </c>
      <c r="V63" s="21">
        <v>0</v>
      </c>
      <c r="W63" s="47">
        <v>0</v>
      </c>
      <c r="X63" s="20">
        <v>0</v>
      </c>
      <c r="Y63" s="21">
        <v>0</v>
      </c>
    </row>
    <row r="64" spans="1:25" ht="13">
      <c r="A64" s="2" t="s">
        <v>270</v>
      </c>
      <c r="B64" s="2" t="s">
        <v>64</v>
      </c>
      <c r="C64" s="89" t="s">
        <v>297</v>
      </c>
      <c r="D64" s="129" t="s">
        <v>298</v>
      </c>
      <c r="E64" s="19">
        <v>0</v>
      </c>
      <c r="F64" s="20">
        <v>0</v>
      </c>
      <c r="G64" s="21">
        <v>0</v>
      </c>
      <c r="H64" s="19">
        <v>0</v>
      </c>
      <c r="I64" s="20">
        <v>0</v>
      </c>
      <c r="J64" s="21">
        <v>0</v>
      </c>
      <c r="K64" s="19">
        <v>0</v>
      </c>
      <c r="L64" s="20">
        <v>0</v>
      </c>
      <c r="M64" s="21">
        <v>0</v>
      </c>
      <c r="N64" s="19">
        <v>0</v>
      </c>
      <c r="O64" s="20">
        <v>0</v>
      </c>
      <c r="P64" s="21">
        <v>0</v>
      </c>
      <c r="Q64" s="19">
        <v>329.05</v>
      </c>
      <c r="R64" s="20">
        <v>192.85</v>
      </c>
      <c r="S64" s="21">
        <v>521.9</v>
      </c>
      <c r="T64" s="19">
        <v>3097.2</v>
      </c>
      <c r="U64" s="20">
        <v>311.89999999999998</v>
      </c>
      <c r="V64" s="21">
        <v>3409.1</v>
      </c>
      <c r="W64" s="47">
        <v>3426.25</v>
      </c>
      <c r="X64" s="20">
        <v>504.75</v>
      </c>
      <c r="Y64" s="21">
        <v>3931</v>
      </c>
    </row>
    <row r="65" spans="1:25" ht="13">
      <c r="A65" s="2" t="s">
        <v>271</v>
      </c>
      <c r="B65" s="2" t="s">
        <v>65</v>
      </c>
      <c r="C65" s="89" t="s">
        <v>297</v>
      </c>
      <c r="D65" s="129" t="s">
        <v>303</v>
      </c>
      <c r="E65" s="19">
        <v>11163.33</v>
      </c>
      <c r="F65" s="20">
        <v>6683.76</v>
      </c>
      <c r="G65" s="21">
        <v>17847.09</v>
      </c>
      <c r="H65" s="19">
        <v>7068.15</v>
      </c>
      <c r="I65" s="20">
        <v>7111.8</v>
      </c>
      <c r="J65" s="21">
        <v>14179.95</v>
      </c>
      <c r="K65" s="19">
        <v>4110.4799999999996</v>
      </c>
      <c r="L65" s="20">
        <v>8477.91</v>
      </c>
      <c r="M65" s="21">
        <v>12588.39</v>
      </c>
      <c r="N65" s="19">
        <v>5417.37</v>
      </c>
      <c r="O65" s="20">
        <v>9835.02</v>
      </c>
      <c r="P65" s="21">
        <v>15252.39</v>
      </c>
      <c r="Q65" s="19">
        <v>4510.08</v>
      </c>
      <c r="R65" s="20">
        <v>4465.8900000000003</v>
      </c>
      <c r="S65" s="21">
        <v>8975.9699999999993</v>
      </c>
      <c r="T65" s="19">
        <v>6091.29</v>
      </c>
      <c r="U65" s="20">
        <v>6819.57</v>
      </c>
      <c r="V65" s="21">
        <v>12910.86</v>
      </c>
      <c r="W65" s="47">
        <v>38360.699999999997</v>
      </c>
      <c r="X65" s="20">
        <v>43393.95</v>
      </c>
      <c r="Y65" s="21">
        <v>81754.649999999994</v>
      </c>
    </row>
    <row r="66" spans="1:25" ht="13">
      <c r="A66" s="2" t="s">
        <v>271</v>
      </c>
      <c r="B66" s="2" t="s">
        <v>66</v>
      </c>
      <c r="C66" s="89" t="s">
        <v>297</v>
      </c>
      <c r="D66" s="129" t="s">
        <v>303</v>
      </c>
      <c r="E66" s="19">
        <v>11.34</v>
      </c>
      <c r="F66" s="20">
        <v>30805.11</v>
      </c>
      <c r="G66" s="21">
        <v>30816.45</v>
      </c>
      <c r="H66" s="19">
        <v>22.41</v>
      </c>
      <c r="I66" s="20">
        <v>38584.53</v>
      </c>
      <c r="J66" s="21">
        <v>38606.94</v>
      </c>
      <c r="K66" s="19">
        <v>82.53</v>
      </c>
      <c r="L66" s="20">
        <v>48910.86</v>
      </c>
      <c r="M66" s="21">
        <v>48993.39</v>
      </c>
      <c r="N66" s="19">
        <v>0.09</v>
      </c>
      <c r="O66" s="20">
        <v>53640.27</v>
      </c>
      <c r="P66" s="21">
        <v>53640.36</v>
      </c>
      <c r="Q66" s="19">
        <v>2.7</v>
      </c>
      <c r="R66" s="20">
        <v>41741.910000000003</v>
      </c>
      <c r="S66" s="21">
        <v>41744.61</v>
      </c>
      <c r="T66" s="19">
        <v>0</v>
      </c>
      <c r="U66" s="20">
        <v>10982.88</v>
      </c>
      <c r="V66" s="21">
        <v>10982.88</v>
      </c>
      <c r="W66" s="47">
        <v>119.07</v>
      </c>
      <c r="X66" s="20">
        <v>224665.56</v>
      </c>
      <c r="Y66" s="21">
        <v>224784.63</v>
      </c>
    </row>
    <row r="67" spans="1:25" ht="13">
      <c r="A67" s="2" t="s">
        <v>271</v>
      </c>
      <c r="B67" s="2" t="s">
        <v>67</v>
      </c>
      <c r="C67" s="89" t="s">
        <v>297</v>
      </c>
      <c r="D67" s="129" t="s">
        <v>303</v>
      </c>
      <c r="E67" s="19">
        <v>2574.9899999999998</v>
      </c>
      <c r="F67" s="20">
        <v>1764.09</v>
      </c>
      <c r="G67" s="21">
        <v>4339.08</v>
      </c>
      <c r="H67" s="19">
        <v>1244.07</v>
      </c>
      <c r="I67" s="20">
        <v>2515.41</v>
      </c>
      <c r="J67" s="21">
        <v>3759.48</v>
      </c>
      <c r="K67" s="19">
        <v>4971.96</v>
      </c>
      <c r="L67" s="20">
        <v>8561.7900000000009</v>
      </c>
      <c r="M67" s="21">
        <v>13533.75</v>
      </c>
      <c r="N67" s="19">
        <v>5965.56</v>
      </c>
      <c r="O67" s="20">
        <v>9411.2099999999991</v>
      </c>
      <c r="P67" s="21">
        <v>15376.77</v>
      </c>
      <c r="Q67" s="19">
        <v>6751.98</v>
      </c>
      <c r="R67" s="20">
        <v>4329.09</v>
      </c>
      <c r="S67" s="21">
        <v>11081.07</v>
      </c>
      <c r="T67" s="19">
        <v>6276.6</v>
      </c>
      <c r="U67" s="20">
        <v>4814.6400000000003</v>
      </c>
      <c r="V67" s="21">
        <v>11091.24</v>
      </c>
      <c r="W67" s="47">
        <v>27785.16</v>
      </c>
      <c r="X67" s="20">
        <v>31396.23</v>
      </c>
      <c r="Y67" s="21">
        <v>59181.39</v>
      </c>
    </row>
    <row r="68" spans="1:25" ht="13">
      <c r="A68" s="2" t="s">
        <v>271</v>
      </c>
      <c r="B68" s="2" t="s">
        <v>68</v>
      </c>
      <c r="C68" s="89" t="s">
        <v>297</v>
      </c>
      <c r="D68" s="129" t="s">
        <v>303</v>
      </c>
      <c r="E68" s="19">
        <v>13770.99</v>
      </c>
      <c r="F68" s="20">
        <v>7316.46</v>
      </c>
      <c r="G68" s="21">
        <v>21087.45</v>
      </c>
      <c r="H68" s="19">
        <v>7646.76</v>
      </c>
      <c r="I68" s="20">
        <v>8882.3700000000008</v>
      </c>
      <c r="J68" s="21">
        <v>16529.13</v>
      </c>
      <c r="K68" s="19">
        <v>5249.79</v>
      </c>
      <c r="L68" s="20">
        <v>9051.2999999999993</v>
      </c>
      <c r="M68" s="21">
        <v>14301.09</v>
      </c>
      <c r="N68" s="19">
        <v>5885.37</v>
      </c>
      <c r="O68" s="20">
        <v>9018.9</v>
      </c>
      <c r="P68" s="21">
        <v>14904.27</v>
      </c>
      <c r="Q68" s="19">
        <v>6083.73</v>
      </c>
      <c r="R68" s="20">
        <v>5022.72</v>
      </c>
      <c r="S68" s="21">
        <v>11106.45</v>
      </c>
      <c r="T68" s="19">
        <v>7730.91</v>
      </c>
      <c r="U68" s="20">
        <v>4968.8999999999996</v>
      </c>
      <c r="V68" s="21">
        <v>12699.81</v>
      </c>
      <c r="W68" s="47">
        <v>46367.55</v>
      </c>
      <c r="X68" s="20">
        <v>44260.65</v>
      </c>
      <c r="Y68" s="21">
        <v>90628.2</v>
      </c>
    </row>
    <row r="69" spans="1:25" ht="13">
      <c r="A69" s="2" t="s">
        <v>272</v>
      </c>
      <c r="B69" s="2" t="s">
        <v>69</v>
      </c>
      <c r="C69" s="89" t="s">
        <v>297</v>
      </c>
      <c r="D69" s="129" t="s">
        <v>303</v>
      </c>
      <c r="E69" s="19">
        <v>3.4</v>
      </c>
      <c r="F69" s="20">
        <v>1065.4000000000001</v>
      </c>
      <c r="G69" s="21">
        <v>1068.8</v>
      </c>
      <c r="H69" s="19">
        <v>1799.85</v>
      </c>
      <c r="I69" s="20">
        <v>7744.05</v>
      </c>
      <c r="J69" s="21">
        <v>9543.9</v>
      </c>
      <c r="K69" s="19">
        <v>232.7</v>
      </c>
      <c r="L69" s="20">
        <v>2369.75</v>
      </c>
      <c r="M69" s="21">
        <v>2602.4499999999998</v>
      </c>
      <c r="N69" s="19">
        <v>388.85</v>
      </c>
      <c r="O69" s="20">
        <v>3800.45</v>
      </c>
      <c r="P69" s="21">
        <v>4189.3</v>
      </c>
      <c r="Q69" s="19">
        <v>0</v>
      </c>
      <c r="R69" s="20">
        <v>0</v>
      </c>
      <c r="S69" s="21">
        <v>0</v>
      </c>
      <c r="T69" s="19">
        <v>0</v>
      </c>
      <c r="U69" s="20">
        <v>0</v>
      </c>
      <c r="V69" s="21">
        <v>0</v>
      </c>
      <c r="W69" s="47">
        <v>2424.8000000000002</v>
      </c>
      <c r="X69" s="20">
        <v>14979.65</v>
      </c>
      <c r="Y69" s="21">
        <v>17404.45</v>
      </c>
    </row>
    <row r="70" spans="1:25" ht="13">
      <c r="A70" s="2" t="s">
        <v>322</v>
      </c>
      <c r="B70" s="2" t="s">
        <v>323</v>
      </c>
      <c r="C70" s="89" t="s">
        <v>297</v>
      </c>
      <c r="D70" s="129" t="s">
        <v>304</v>
      </c>
      <c r="E70" s="19">
        <v>5731.35</v>
      </c>
      <c r="F70" s="20">
        <v>79.760000000000005</v>
      </c>
      <c r="G70" s="21">
        <v>5811.11</v>
      </c>
      <c r="H70" s="19">
        <v>6360.16</v>
      </c>
      <c r="I70" s="20">
        <v>24.45</v>
      </c>
      <c r="J70" s="21">
        <v>6384.61</v>
      </c>
      <c r="K70" s="19">
        <v>8300.15</v>
      </c>
      <c r="L70" s="20">
        <v>0.38</v>
      </c>
      <c r="M70" s="21">
        <v>8300.5300000000007</v>
      </c>
      <c r="N70" s="19">
        <v>12956.03</v>
      </c>
      <c r="O70" s="20">
        <v>10.27</v>
      </c>
      <c r="P70" s="21">
        <v>12966.3</v>
      </c>
      <c r="Q70" s="19">
        <v>3159.5</v>
      </c>
      <c r="R70" s="20">
        <v>316.42</v>
      </c>
      <c r="S70" s="21">
        <v>3475.92</v>
      </c>
      <c r="T70" s="19">
        <v>6806.4</v>
      </c>
      <c r="U70" s="20">
        <v>42.03</v>
      </c>
      <c r="V70" s="21">
        <v>6848.43</v>
      </c>
      <c r="W70" s="47">
        <v>43313.59</v>
      </c>
      <c r="X70" s="20">
        <v>473.31</v>
      </c>
      <c r="Y70" s="21">
        <v>43786.9</v>
      </c>
    </row>
    <row r="71" spans="1:25" ht="13">
      <c r="A71" s="2" t="s">
        <v>273</v>
      </c>
      <c r="B71" s="2" t="s">
        <v>70</v>
      </c>
      <c r="C71" s="89" t="s">
        <v>297</v>
      </c>
      <c r="D71" s="129" t="s">
        <v>303</v>
      </c>
      <c r="E71" s="19">
        <v>0</v>
      </c>
      <c r="F71" s="20">
        <v>0</v>
      </c>
      <c r="G71" s="21">
        <v>0</v>
      </c>
      <c r="H71" s="19">
        <v>0</v>
      </c>
      <c r="I71" s="20">
        <v>0</v>
      </c>
      <c r="J71" s="21">
        <v>0</v>
      </c>
      <c r="K71" s="19">
        <v>0</v>
      </c>
      <c r="L71" s="20">
        <v>0</v>
      </c>
      <c r="M71" s="21">
        <v>0</v>
      </c>
      <c r="N71" s="19">
        <v>0</v>
      </c>
      <c r="O71" s="20">
        <v>0</v>
      </c>
      <c r="P71" s="21">
        <v>0</v>
      </c>
      <c r="Q71" s="19">
        <v>0</v>
      </c>
      <c r="R71" s="20">
        <v>0</v>
      </c>
      <c r="S71" s="21">
        <v>0</v>
      </c>
      <c r="T71" s="19">
        <v>0</v>
      </c>
      <c r="U71" s="20">
        <v>0</v>
      </c>
      <c r="V71" s="21">
        <v>0</v>
      </c>
      <c r="W71" s="47">
        <v>0</v>
      </c>
      <c r="X71" s="20">
        <v>0</v>
      </c>
      <c r="Y71" s="21">
        <v>0</v>
      </c>
    </row>
    <row r="72" spans="1:25" ht="13">
      <c r="A72" s="2" t="s">
        <v>338</v>
      </c>
      <c r="B72" s="2" t="s">
        <v>339</v>
      </c>
      <c r="C72" s="89" t="s">
        <v>297</v>
      </c>
      <c r="D72" s="129" t="s">
        <v>303</v>
      </c>
      <c r="E72" s="19">
        <v>0</v>
      </c>
      <c r="F72" s="20">
        <v>0</v>
      </c>
      <c r="G72" s="21">
        <v>0</v>
      </c>
      <c r="H72" s="19">
        <v>0</v>
      </c>
      <c r="I72" s="20">
        <v>0</v>
      </c>
      <c r="J72" s="21">
        <v>0</v>
      </c>
      <c r="K72" s="19">
        <v>0</v>
      </c>
      <c r="L72" s="20">
        <v>0</v>
      </c>
      <c r="M72" s="21">
        <v>0</v>
      </c>
      <c r="N72" s="19">
        <v>0</v>
      </c>
      <c r="O72" s="20">
        <v>0</v>
      </c>
      <c r="P72" s="21">
        <v>0</v>
      </c>
      <c r="Q72" s="19">
        <v>1713.78</v>
      </c>
      <c r="R72" s="20">
        <v>5573.72</v>
      </c>
      <c r="S72" s="21">
        <v>7287.5</v>
      </c>
      <c r="T72" s="19">
        <v>1391.98</v>
      </c>
      <c r="U72" s="20">
        <v>997.02</v>
      </c>
      <c r="V72" s="21">
        <v>2389</v>
      </c>
      <c r="W72" s="47">
        <v>3105.76</v>
      </c>
      <c r="X72" s="20">
        <v>6570.74</v>
      </c>
      <c r="Y72" s="21">
        <v>9676.5</v>
      </c>
    </row>
    <row r="73" spans="1:25" ht="13">
      <c r="A73" s="2" t="s">
        <v>274</v>
      </c>
      <c r="B73" s="2" t="s">
        <v>71</v>
      </c>
      <c r="C73" s="89" t="s">
        <v>297</v>
      </c>
      <c r="D73" s="129" t="s">
        <v>302</v>
      </c>
      <c r="E73" s="19">
        <v>0</v>
      </c>
      <c r="F73" s="20">
        <v>0</v>
      </c>
      <c r="G73" s="21">
        <v>0</v>
      </c>
      <c r="H73" s="19">
        <v>0</v>
      </c>
      <c r="I73" s="20">
        <v>0</v>
      </c>
      <c r="J73" s="21">
        <v>0</v>
      </c>
      <c r="K73" s="19">
        <v>0</v>
      </c>
      <c r="L73" s="20">
        <v>0</v>
      </c>
      <c r="M73" s="21">
        <v>0</v>
      </c>
      <c r="N73" s="19">
        <v>0</v>
      </c>
      <c r="O73" s="20">
        <v>0</v>
      </c>
      <c r="P73" s="21">
        <v>0</v>
      </c>
      <c r="Q73" s="19">
        <v>0.7</v>
      </c>
      <c r="R73" s="20">
        <v>0</v>
      </c>
      <c r="S73" s="21">
        <v>0.7</v>
      </c>
      <c r="T73" s="19">
        <v>1878.8</v>
      </c>
      <c r="U73" s="20">
        <v>921.5</v>
      </c>
      <c r="V73" s="21">
        <v>2800.3</v>
      </c>
      <c r="W73" s="47">
        <v>1879.5</v>
      </c>
      <c r="X73" s="20">
        <v>921.5</v>
      </c>
      <c r="Y73" s="21">
        <v>2801</v>
      </c>
    </row>
    <row r="74" spans="1:25" ht="13">
      <c r="A74" s="2" t="s">
        <v>324</v>
      </c>
      <c r="B74" s="2" t="s">
        <v>325</v>
      </c>
      <c r="C74" s="89" t="s">
        <v>297</v>
      </c>
      <c r="D74" s="129" t="s">
        <v>304</v>
      </c>
      <c r="E74" s="19">
        <v>7313.37</v>
      </c>
      <c r="F74" s="20">
        <v>0</v>
      </c>
      <c r="G74" s="21">
        <v>7313.37</v>
      </c>
      <c r="H74" s="19">
        <v>9360.36</v>
      </c>
      <c r="I74" s="20">
        <v>62.36</v>
      </c>
      <c r="J74" s="21">
        <v>9422.7199999999993</v>
      </c>
      <c r="K74" s="19">
        <v>8607.27</v>
      </c>
      <c r="L74" s="20">
        <v>62.31</v>
      </c>
      <c r="M74" s="21">
        <v>8669.58</v>
      </c>
      <c r="N74" s="19">
        <v>8280.16</v>
      </c>
      <c r="O74" s="20">
        <v>34.65</v>
      </c>
      <c r="P74" s="21">
        <v>8314.81</v>
      </c>
      <c r="Q74" s="19">
        <v>1301.19</v>
      </c>
      <c r="R74" s="20">
        <v>86.69</v>
      </c>
      <c r="S74" s="21">
        <v>1387.88</v>
      </c>
      <c r="T74" s="19">
        <v>4293.79</v>
      </c>
      <c r="U74" s="20">
        <v>386.09</v>
      </c>
      <c r="V74" s="21">
        <v>4679.88</v>
      </c>
      <c r="W74" s="47">
        <v>39156.14</v>
      </c>
      <c r="X74" s="20">
        <v>632.1</v>
      </c>
      <c r="Y74" s="21">
        <v>39788.239999999998</v>
      </c>
    </row>
    <row r="75" spans="1:25" ht="13">
      <c r="A75" s="2" t="s">
        <v>308</v>
      </c>
      <c r="B75" s="2" t="s">
        <v>309</v>
      </c>
      <c r="C75" s="89" t="s">
        <v>297</v>
      </c>
      <c r="D75" s="129" t="s">
        <v>302</v>
      </c>
      <c r="E75" s="19">
        <v>8656.5</v>
      </c>
      <c r="F75" s="20">
        <v>7525.4</v>
      </c>
      <c r="G75" s="21">
        <v>16181.9</v>
      </c>
      <c r="H75" s="19">
        <v>7862.3</v>
      </c>
      <c r="I75" s="20">
        <v>5056.3</v>
      </c>
      <c r="J75" s="21">
        <v>12918.6</v>
      </c>
      <c r="K75" s="19">
        <v>4682.2</v>
      </c>
      <c r="L75" s="20">
        <v>3033.4</v>
      </c>
      <c r="M75" s="21">
        <v>7715.6</v>
      </c>
      <c r="N75" s="19">
        <v>4318.3999999999996</v>
      </c>
      <c r="O75" s="20">
        <v>3217.7</v>
      </c>
      <c r="P75" s="21">
        <v>7536.1</v>
      </c>
      <c r="Q75" s="19">
        <v>8266.9</v>
      </c>
      <c r="R75" s="20">
        <v>4226.8999999999996</v>
      </c>
      <c r="S75" s="21">
        <v>12493.8</v>
      </c>
      <c r="T75" s="19">
        <v>9600.5</v>
      </c>
      <c r="U75" s="20">
        <v>2933.6</v>
      </c>
      <c r="V75" s="21">
        <v>12534.1</v>
      </c>
      <c r="W75" s="47">
        <v>43386.8</v>
      </c>
      <c r="X75" s="20">
        <v>25993.3</v>
      </c>
      <c r="Y75" s="21">
        <v>69380.100000000006</v>
      </c>
    </row>
    <row r="76" spans="1:25" ht="13">
      <c r="A76" s="2" t="s">
        <v>275</v>
      </c>
      <c r="B76" s="2" t="s">
        <v>72</v>
      </c>
      <c r="C76" s="89" t="s">
        <v>297</v>
      </c>
      <c r="D76" s="129" t="s">
        <v>302</v>
      </c>
      <c r="E76" s="19">
        <v>5700.55</v>
      </c>
      <c r="F76" s="20">
        <v>4914.75</v>
      </c>
      <c r="G76" s="21">
        <v>10615.3</v>
      </c>
      <c r="H76" s="19">
        <v>7703.9</v>
      </c>
      <c r="I76" s="20">
        <v>6337.15</v>
      </c>
      <c r="J76" s="21">
        <v>14041.05</v>
      </c>
      <c r="K76" s="19">
        <v>6201.9</v>
      </c>
      <c r="L76" s="20">
        <v>5476.55</v>
      </c>
      <c r="M76" s="21">
        <v>11678.45</v>
      </c>
      <c r="N76" s="19">
        <v>8708.9500000000007</v>
      </c>
      <c r="O76" s="20">
        <v>5309.3</v>
      </c>
      <c r="P76" s="21">
        <v>14018.25</v>
      </c>
      <c r="Q76" s="19">
        <v>4209.8999999999996</v>
      </c>
      <c r="R76" s="20">
        <v>6740.5</v>
      </c>
      <c r="S76" s="21">
        <v>10950.4</v>
      </c>
      <c r="T76" s="19">
        <v>5317.7</v>
      </c>
      <c r="U76" s="20">
        <v>5723.6</v>
      </c>
      <c r="V76" s="21">
        <v>11041.3</v>
      </c>
      <c r="W76" s="47">
        <v>37842.9</v>
      </c>
      <c r="X76" s="20">
        <v>34501.85</v>
      </c>
      <c r="Y76" s="21">
        <v>72344.75</v>
      </c>
    </row>
    <row r="77" spans="1:25" ht="13">
      <c r="A77" s="2" t="s">
        <v>275</v>
      </c>
      <c r="B77" s="2" t="s">
        <v>73</v>
      </c>
      <c r="C77" s="89" t="s">
        <v>297</v>
      </c>
      <c r="D77" s="129" t="s">
        <v>302</v>
      </c>
      <c r="E77" s="19">
        <v>16161.25</v>
      </c>
      <c r="F77" s="20">
        <v>4307.55</v>
      </c>
      <c r="G77" s="21">
        <v>20468.8</v>
      </c>
      <c r="H77" s="19">
        <v>6884.7</v>
      </c>
      <c r="I77" s="20">
        <v>5375.3</v>
      </c>
      <c r="J77" s="21">
        <v>12260</v>
      </c>
      <c r="K77" s="19">
        <v>4823.8</v>
      </c>
      <c r="L77" s="20">
        <v>5717.65</v>
      </c>
      <c r="M77" s="21">
        <v>10541.45</v>
      </c>
      <c r="N77" s="19">
        <v>8573.85</v>
      </c>
      <c r="O77" s="20">
        <v>5250.35</v>
      </c>
      <c r="P77" s="21">
        <v>13824.2</v>
      </c>
      <c r="Q77" s="19">
        <v>4249.8</v>
      </c>
      <c r="R77" s="20">
        <v>7808.65</v>
      </c>
      <c r="S77" s="21">
        <v>12058.45</v>
      </c>
      <c r="T77" s="19">
        <v>6133.4</v>
      </c>
      <c r="U77" s="20">
        <v>4869.7</v>
      </c>
      <c r="V77" s="21">
        <v>11003.1</v>
      </c>
      <c r="W77" s="47">
        <v>46826.8</v>
      </c>
      <c r="X77" s="20">
        <v>33329.199999999997</v>
      </c>
      <c r="Y77" s="21">
        <v>80156</v>
      </c>
    </row>
    <row r="78" spans="1:25" ht="13">
      <c r="A78" s="2" t="s">
        <v>275</v>
      </c>
      <c r="B78" s="2" t="s">
        <v>74</v>
      </c>
      <c r="C78" s="89" t="s">
        <v>297</v>
      </c>
      <c r="D78" s="129" t="s">
        <v>302</v>
      </c>
      <c r="E78" s="19">
        <v>8212.9500000000007</v>
      </c>
      <c r="F78" s="20">
        <v>6049.5</v>
      </c>
      <c r="G78" s="21">
        <v>14262.45</v>
      </c>
      <c r="H78" s="19">
        <v>6715.65</v>
      </c>
      <c r="I78" s="20">
        <v>4393.7</v>
      </c>
      <c r="J78" s="21">
        <v>11109.35</v>
      </c>
      <c r="K78" s="19">
        <v>7367.75</v>
      </c>
      <c r="L78" s="20">
        <v>5256.7</v>
      </c>
      <c r="M78" s="21">
        <v>12624.45</v>
      </c>
      <c r="N78" s="19">
        <v>5053.7</v>
      </c>
      <c r="O78" s="20">
        <v>4948.25</v>
      </c>
      <c r="P78" s="21">
        <v>10001.950000000001</v>
      </c>
      <c r="Q78" s="19">
        <v>4145.8</v>
      </c>
      <c r="R78" s="20">
        <v>6414.3</v>
      </c>
      <c r="S78" s="21">
        <v>10560.1</v>
      </c>
      <c r="T78" s="19">
        <v>5161.8999999999996</v>
      </c>
      <c r="U78" s="20">
        <v>6204.55</v>
      </c>
      <c r="V78" s="21">
        <v>11366.45</v>
      </c>
      <c r="W78" s="47">
        <v>36657.75</v>
      </c>
      <c r="X78" s="20">
        <v>33267</v>
      </c>
      <c r="Y78" s="21">
        <v>69924.75</v>
      </c>
    </row>
    <row r="79" spans="1:25" ht="13">
      <c r="A79" s="2" t="s">
        <v>275</v>
      </c>
      <c r="B79" s="2" t="s">
        <v>75</v>
      </c>
      <c r="C79" s="89" t="s">
        <v>297</v>
      </c>
      <c r="D79" s="129" t="s">
        <v>302</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row>
    <row r="80" spans="1:25" ht="13">
      <c r="A80" s="2" t="s">
        <v>275</v>
      </c>
      <c r="B80" s="2" t="s">
        <v>76</v>
      </c>
      <c r="C80" s="89" t="s">
        <v>297</v>
      </c>
      <c r="D80" s="129" t="s">
        <v>302</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0</v>
      </c>
      <c r="V80" s="21">
        <v>0</v>
      </c>
      <c r="W80" s="47">
        <v>0</v>
      </c>
      <c r="X80" s="20">
        <v>0</v>
      </c>
      <c r="Y80" s="21">
        <v>0</v>
      </c>
    </row>
    <row r="81" spans="1:25" ht="13">
      <c r="A81" s="2" t="s">
        <v>275</v>
      </c>
      <c r="B81" s="2" t="s">
        <v>77</v>
      </c>
      <c r="C81" s="89" t="s">
        <v>297</v>
      </c>
      <c r="D81" s="129" t="s">
        <v>302</v>
      </c>
      <c r="E81" s="19">
        <v>0</v>
      </c>
      <c r="F81" s="20">
        <v>0</v>
      </c>
      <c r="G81" s="21">
        <v>0</v>
      </c>
      <c r="H81" s="19">
        <v>0</v>
      </c>
      <c r="I81" s="20">
        <v>0</v>
      </c>
      <c r="J81" s="21">
        <v>0</v>
      </c>
      <c r="K81" s="19">
        <v>0</v>
      </c>
      <c r="L81" s="20">
        <v>0</v>
      </c>
      <c r="M81" s="21">
        <v>0</v>
      </c>
      <c r="N81" s="19">
        <v>0</v>
      </c>
      <c r="O81" s="20">
        <v>0</v>
      </c>
      <c r="P81" s="21">
        <v>0</v>
      </c>
      <c r="Q81" s="19">
        <v>0</v>
      </c>
      <c r="R81" s="20">
        <v>0</v>
      </c>
      <c r="S81" s="21">
        <v>0</v>
      </c>
      <c r="T81" s="19">
        <v>0</v>
      </c>
      <c r="U81" s="20">
        <v>0</v>
      </c>
      <c r="V81" s="21">
        <v>0</v>
      </c>
      <c r="W81" s="47">
        <v>0</v>
      </c>
      <c r="X81" s="20">
        <v>0</v>
      </c>
      <c r="Y81" s="21">
        <v>0</v>
      </c>
    </row>
    <row r="82" spans="1:25" ht="13">
      <c r="A82" s="2" t="s">
        <v>275</v>
      </c>
      <c r="B82" s="2" t="s">
        <v>78</v>
      </c>
      <c r="C82" s="89" t="s">
        <v>297</v>
      </c>
      <c r="D82" s="129" t="s">
        <v>302</v>
      </c>
      <c r="E82" s="19">
        <v>43541.8</v>
      </c>
      <c r="F82" s="20">
        <v>94.95</v>
      </c>
      <c r="G82" s="21">
        <v>43636.75</v>
      </c>
      <c r="H82" s="19">
        <v>39259.050000000003</v>
      </c>
      <c r="I82" s="20">
        <v>125.75</v>
      </c>
      <c r="J82" s="21">
        <v>39384.800000000003</v>
      </c>
      <c r="K82" s="19">
        <v>26008.15</v>
      </c>
      <c r="L82" s="20">
        <v>37.5</v>
      </c>
      <c r="M82" s="21">
        <v>26045.65</v>
      </c>
      <c r="N82" s="19">
        <v>20478.55</v>
      </c>
      <c r="O82" s="20">
        <v>195.25</v>
      </c>
      <c r="P82" s="21">
        <v>20673.8</v>
      </c>
      <c r="Q82" s="19">
        <v>18470.150000000001</v>
      </c>
      <c r="R82" s="20">
        <v>267.64999999999998</v>
      </c>
      <c r="S82" s="21">
        <v>18737.8</v>
      </c>
      <c r="T82" s="19">
        <v>17455.599999999999</v>
      </c>
      <c r="U82" s="20">
        <v>161.9</v>
      </c>
      <c r="V82" s="21">
        <v>17617.5</v>
      </c>
      <c r="W82" s="47">
        <v>165213.29999999999</v>
      </c>
      <c r="X82" s="20">
        <v>883</v>
      </c>
      <c r="Y82" s="21">
        <v>166096.29999999999</v>
      </c>
    </row>
    <row r="83" spans="1:25" ht="13">
      <c r="A83" s="2" t="s">
        <v>275</v>
      </c>
      <c r="B83" s="2" t="s">
        <v>79</v>
      </c>
      <c r="C83" s="89" t="s">
        <v>297</v>
      </c>
      <c r="D83" s="129" t="s">
        <v>302</v>
      </c>
      <c r="E83" s="19">
        <v>0</v>
      </c>
      <c r="F83" s="20">
        <v>0</v>
      </c>
      <c r="G83" s="21">
        <v>0</v>
      </c>
      <c r="H83" s="19">
        <v>0</v>
      </c>
      <c r="I83" s="20">
        <v>0</v>
      </c>
      <c r="J83" s="21">
        <v>0</v>
      </c>
      <c r="K83" s="19">
        <v>0</v>
      </c>
      <c r="L83" s="20">
        <v>0</v>
      </c>
      <c r="M83" s="21">
        <v>0</v>
      </c>
      <c r="N83" s="19">
        <v>0</v>
      </c>
      <c r="O83" s="20">
        <v>0</v>
      </c>
      <c r="P83" s="21">
        <v>0</v>
      </c>
      <c r="Q83" s="19">
        <v>0</v>
      </c>
      <c r="R83" s="20">
        <v>0</v>
      </c>
      <c r="S83" s="21">
        <v>0</v>
      </c>
      <c r="T83" s="19">
        <v>0</v>
      </c>
      <c r="U83" s="20">
        <v>0</v>
      </c>
      <c r="V83" s="21">
        <v>0</v>
      </c>
      <c r="W83" s="47">
        <v>0</v>
      </c>
      <c r="X83" s="20">
        <v>0</v>
      </c>
      <c r="Y83" s="21">
        <v>0</v>
      </c>
    </row>
    <row r="84" spans="1:25" ht="13">
      <c r="A84" s="2" t="s">
        <v>275</v>
      </c>
      <c r="B84" s="2" t="s">
        <v>80</v>
      </c>
      <c r="C84" s="89" t="s">
        <v>297</v>
      </c>
      <c r="D84" s="129" t="s">
        <v>302</v>
      </c>
      <c r="E84" s="19">
        <v>21522.25</v>
      </c>
      <c r="F84" s="20">
        <v>2270.65</v>
      </c>
      <c r="G84" s="21">
        <v>23792.9</v>
      </c>
      <c r="H84" s="19">
        <v>15347</v>
      </c>
      <c r="I84" s="20">
        <v>1816.05</v>
      </c>
      <c r="J84" s="21">
        <v>17163.05</v>
      </c>
      <c r="K84" s="19">
        <v>7152.2</v>
      </c>
      <c r="L84" s="20">
        <v>1361.35</v>
      </c>
      <c r="M84" s="21">
        <v>8513.5499999999993</v>
      </c>
      <c r="N84" s="19">
        <v>16244.75</v>
      </c>
      <c r="O84" s="20">
        <v>4269</v>
      </c>
      <c r="P84" s="21">
        <v>20513.75</v>
      </c>
      <c r="Q84" s="19">
        <v>10641.45</v>
      </c>
      <c r="R84" s="20">
        <v>2229.15</v>
      </c>
      <c r="S84" s="21">
        <v>12870.6</v>
      </c>
      <c r="T84" s="19">
        <v>8180.75</v>
      </c>
      <c r="U84" s="20">
        <v>1228.95</v>
      </c>
      <c r="V84" s="21">
        <v>9409.7000000000007</v>
      </c>
      <c r="W84" s="47">
        <v>79088.399999999994</v>
      </c>
      <c r="X84" s="20">
        <v>13175.15</v>
      </c>
      <c r="Y84" s="21">
        <v>92263.55</v>
      </c>
    </row>
    <row r="85" spans="1:25" ht="13">
      <c r="A85" s="2" t="s">
        <v>275</v>
      </c>
      <c r="B85" s="2" t="s">
        <v>81</v>
      </c>
      <c r="C85" s="89" t="s">
        <v>297</v>
      </c>
      <c r="D85" s="129" t="s">
        <v>302</v>
      </c>
      <c r="E85" s="19">
        <v>0</v>
      </c>
      <c r="F85" s="20">
        <v>0</v>
      </c>
      <c r="G85" s="21">
        <v>0</v>
      </c>
      <c r="H85" s="19">
        <v>0</v>
      </c>
      <c r="I85" s="20">
        <v>0</v>
      </c>
      <c r="J85" s="21">
        <v>0</v>
      </c>
      <c r="K85" s="19">
        <v>0</v>
      </c>
      <c r="L85" s="20">
        <v>0</v>
      </c>
      <c r="M85" s="21">
        <v>0</v>
      </c>
      <c r="N85" s="19">
        <v>0</v>
      </c>
      <c r="O85" s="20">
        <v>0</v>
      </c>
      <c r="P85" s="21">
        <v>0</v>
      </c>
      <c r="Q85" s="19">
        <v>0</v>
      </c>
      <c r="R85" s="20">
        <v>0</v>
      </c>
      <c r="S85" s="21">
        <v>0</v>
      </c>
      <c r="T85" s="19">
        <v>0</v>
      </c>
      <c r="U85" s="20">
        <v>0</v>
      </c>
      <c r="V85" s="21">
        <v>0</v>
      </c>
      <c r="W85" s="47">
        <v>0</v>
      </c>
      <c r="X85" s="20">
        <v>0</v>
      </c>
      <c r="Y85" s="21">
        <v>0</v>
      </c>
    </row>
    <row r="86" spans="1:25" ht="13">
      <c r="A86" s="2" t="s">
        <v>275</v>
      </c>
      <c r="B86" s="2" t="s">
        <v>82</v>
      </c>
      <c r="C86" s="89" t="s">
        <v>297</v>
      </c>
      <c r="D86" s="129" t="s">
        <v>302</v>
      </c>
      <c r="E86" s="19">
        <v>14823.95</v>
      </c>
      <c r="F86" s="20">
        <v>1670.3</v>
      </c>
      <c r="G86" s="21">
        <v>16494.25</v>
      </c>
      <c r="H86" s="19">
        <v>16284.75</v>
      </c>
      <c r="I86" s="20">
        <v>2331.9</v>
      </c>
      <c r="J86" s="21">
        <v>18616.650000000001</v>
      </c>
      <c r="K86" s="19">
        <v>8145.45</v>
      </c>
      <c r="L86" s="20">
        <v>3377.45</v>
      </c>
      <c r="M86" s="21">
        <v>11522.9</v>
      </c>
      <c r="N86" s="19">
        <v>6571.65</v>
      </c>
      <c r="O86" s="20">
        <v>2328.15</v>
      </c>
      <c r="P86" s="21">
        <v>8899.7999999999993</v>
      </c>
      <c r="Q86" s="19">
        <v>8355.15</v>
      </c>
      <c r="R86" s="20">
        <v>2573.4499999999998</v>
      </c>
      <c r="S86" s="21">
        <v>10928.6</v>
      </c>
      <c r="T86" s="19">
        <v>10212.85</v>
      </c>
      <c r="U86" s="20">
        <v>2360.8000000000002</v>
      </c>
      <c r="V86" s="21">
        <v>12573.65</v>
      </c>
      <c r="W86" s="47">
        <v>64393.8</v>
      </c>
      <c r="X86" s="20">
        <v>14642.05</v>
      </c>
      <c r="Y86" s="21">
        <v>79035.850000000006</v>
      </c>
    </row>
    <row r="87" spans="1:25" ht="13">
      <c r="A87" s="2" t="s">
        <v>275</v>
      </c>
      <c r="B87" s="2" t="s">
        <v>83</v>
      </c>
      <c r="C87" s="89" t="s">
        <v>297</v>
      </c>
      <c r="D87" s="129" t="s">
        <v>302</v>
      </c>
      <c r="E87" s="19">
        <v>0</v>
      </c>
      <c r="F87" s="20">
        <v>0</v>
      </c>
      <c r="G87" s="21">
        <v>0</v>
      </c>
      <c r="H87" s="19">
        <v>0</v>
      </c>
      <c r="I87" s="20">
        <v>0</v>
      </c>
      <c r="J87" s="21">
        <v>0</v>
      </c>
      <c r="K87" s="19">
        <v>0</v>
      </c>
      <c r="L87" s="20">
        <v>0</v>
      </c>
      <c r="M87" s="21">
        <v>0</v>
      </c>
      <c r="N87" s="19">
        <v>0</v>
      </c>
      <c r="O87" s="20">
        <v>0</v>
      </c>
      <c r="P87" s="21">
        <v>0</v>
      </c>
      <c r="Q87" s="19">
        <v>0</v>
      </c>
      <c r="R87" s="20">
        <v>0</v>
      </c>
      <c r="S87" s="21">
        <v>0</v>
      </c>
      <c r="T87" s="19">
        <v>0</v>
      </c>
      <c r="U87" s="20">
        <v>0</v>
      </c>
      <c r="V87" s="21">
        <v>0</v>
      </c>
      <c r="W87" s="47">
        <v>0</v>
      </c>
      <c r="X87" s="20">
        <v>0</v>
      </c>
      <c r="Y87" s="21">
        <v>0</v>
      </c>
    </row>
    <row r="88" spans="1:25" ht="13">
      <c r="A88" s="2" t="s">
        <v>275</v>
      </c>
      <c r="B88" s="2" t="s">
        <v>84</v>
      </c>
      <c r="C88" s="89" t="s">
        <v>297</v>
      </c>
      <c r="D88" s="129" t="s">
        <v>302</v>
      </c>
      <c r="E88" s="19">
        <v>4032.15</v>
      </c>
      <c r="F88" s="20">
        <v>1752.55</v>
      </c>
      <c r="G88" s="21">
        <v>5784.7</v>
      </c>
      <c r="H88" s="19">
        <v>2943.7</v>
      </c>
      <c r="I88" s="20">
        <v>817.3</v>
      </c>
      <c r="J88" s="21">
        <v>3761</v>
      </c>
      <c r="K88" s="19">
        <v>7180.9</v>
      </c>
      <c r="L88" s="20">
        <v>3133.15</v>
      </c>
      <c r="M88" s="21">
        <v>10314.049999999999</v>
      </c>
      <c r="N88" s="19">
        <v>7563.3</v>
      </c>
      <c r="O88" s="20">
        <v>2425.4499999999998</v>
      </c>
      <c r="P88" s="21">
        <v>9988.75</v>
      </c>
      <c r="Q88" s="19">
        <v>1729.4</v>
      </c>
      <c r="R88" s="20">
        <v>685.75</v>
      </c>
      <c r="S88" s="21">
        <v>2415.15</v>
      </c>
      <c r="T88" s="19">
        <v>1486.75</v>
      </c>
      <c r="U88" s="20">
        <v>484.55</v>
      </c>
      <c r="V88" s="21">
        <v>1971.3</v>
      </c>
      <c r="W88" s="47">
        <v>24936.2</v>
      </c>
      <c r="X88" s="20">
        <v>9298.75</v>
      </c>
      <c r="Y88" s="21">
        <v>34234.949999999997</v>
      </c>
    </row>
    <row r="89" spans="1:25" ht="13">
      <c r="A89" s="2" t="s">
        <v>275</v>
      </c>
      <c r="B89" s="2" t="s">
        <v>85</v>
      </c>
      <c r="C89" s="89" t="s">
        <v>297</v>
      </c>
      <c r="D89" s="129" t="s">
        <v>302</v>
      </c>
      <c r="E89" s="19">
        <v>20055</v>
      </c>
      <c r="F89" s="20">
        <v>2334.15</v>
      </c>
      <c r="G89" s="21">
        <v>22389.15</v>
      </c>
      <c r="H89" s="19">
        <v>14001.55</v>
      </c>
      <c r="I89" s="20">
        <v>3257.9</v>
      </c>
      <c r="J89" s="21">
        <v>17259.45</v>
      </c>
      <c r="K89" s="19">
        <v>4967.45</v>
      </c>
      <c r="L89" s="20">
        <v>2742.25</v>
      </c>
      <c r="M89" s="21">
        <v>7709.7</v>
      </c>
      <c r="N89" s="19">
        <v>3848.35</v>
      </c>
      <c r="O89" s="20">
        <v>2077.75</v>
      </c>
      <c r="P89" s="21">
        <v>5926.1</v>
      </c>
      <c r="Q89" s="19">
        <v>3243.15</v>
      </c>
      <c r="R89" s="20">
        <v>2254.15</v>
      </c>
      <c r="S89" s="21">
        <v>5497.3</v>
      </c>
      <c r="T89" s="19">
        <v>2955.55</v>
      </c>
      <c r="U89" s="20">
        <v>1390.85</v>
      </c>
      <c r="V89" s="21">
        <v>4346.3999999999996</v>
      </c>
      <c r="W89" s="47">
        <v>49071.05</v>
      </c>
      <c r="X89" s="20">
        <v>14057.05</v>
      </c>
      <c r="Y89" s="21">
        <v>63128.1</v>
      </c>
    </row>
    <row r="90" spans="1:25" ht="13">
      <c r="A90" s="2" t="s">
        <v>275</v>
      </c>
      <c r="B90" s="2" t="s">
        <v>86</v>
      </c>
      <c r="C90" s="89" t="s">
        <v>297</v>
      </c>
      <c r="D90" s="129" t="s">
        <v>302</v>
      </c>
      <c r="E90" s="19">
        <v>17168.7</v>
      </c>
      <c r="F90" s="20">
        <v>3616.8</v>
      </c>
      <c r="G90" s="21">
        <v>20785.5</v>
      </c>
      <c r="H90" s="19">
        <v>6112.35</v>
      </c>
      <c r="I90" s="20">
        <v>3937.8</v>
      </c>
      <c r="J90" s="21">
        <v>10050.15</v>
      </c>
      <c r="K90" s="19">
        <v>3713.7</v>
      </c>
      <c r="L90" s="20">
        <v>4055.35</v>
      </c>
      <c r="M90" s="21">
        <v>7769.05</v>
      </c>
      <c r="N90" s="19">
        <v>2501.1999999999998</v>
      </c>
      <c r="O90" s="20">
        <v>3222.65</v>
      </c>
      <c r="P90" s="21">
        <v>5723.85</v>
      </c>
      <c r="Q90" s="19">
        <v>4227.2</v>
      </c>
      <c r="R90" s="20">
        <v>3526.1</v>
      </c>
      <c r="S90" s="21">
        <v>7753.3</v>
      </c>
      <c r="T90" s="19">
        <v>2125.15</v>
      </c>
      <c r="U90" s="20">
        <v>4136.1499999999996</v>
      </c>
      <c r="V90" s="21">
        <v>6261.3</v>
      </c>
      <c r="W90" s="47">
        <v>35848.300000000003</v>
      </c>
      <c r="X90" s="20">
        <v>22494.85</v>
      </c>
      <c r="Y90" s="21">
        <v>58343.15</v>
      </c>
    </row>
    <row r="91" spans="1:25" ht="13">
      <c r="A91" s="2" t="s">
        <v>275</v>
      </c>
      <c r="B91" s="2" t="s">
        <v>87</v>
      </c>
      <c r="C91" s="89" t="s">
        <v>297</v>
      </c>
      <c r="D91" s="129" t="s">
        <v>302</v>
      </c>
      <c r="E91" s="19">
        <v>0</v>
      </c>
      <c r="F91" s="20">
        <v>0</v>
      </c>
      <c r="G91" s="21">
        <v>0</v>
      </c>
      <c r="H91" s="19">
        <v>23.7</v>
      </c>
      <c r="I91" s="20">
        <v>212.6</v>
      </c>
      <c r="J91" s="21">
        <v>236.3</v>
      </c>
      <c r="K91" s="19">
        <v>94.6</v>
      </c>
      <c r="L91" s="20">
        <v>735.9</v>
      </c>
      <c r="M91" s="21">
        <v>830.5</v>
      </c>
      <c r="N91" s="19">
        <v>65</v>
      </c>
      <c r="O91" s="20">
        <v>304.60000000000002</v>
      </c>
      <c r="P91" s="21">
        <v>369.6</v>
      </c>
      <c r="Q91" s="19">
        <v>0</v>
      </c>
      <c r="R91" s="20">
        <v>0</v>
      </c>
      <c r="S91" s="21">
        <v>0</v>
      </c>
      <c r="T91" s="19">
        <v>0</v>
      </c>
      <c r="U91" s="20">
        <v>0</v>
      </c>
      <c r="V91" s="21">
        <v>0</v>
      </c>
      <c r="W91" s="47">
        <v>183.3</v>
      </c>
      <c r="X91" s="20">
        <v>1253.0999999999999</v>
      </c>
      <c r="Y91" s="21">
        <v>1436.4</v>
      </c>
    </row>
    <row r="92" spans="1:25" ht="13">
      <c r="A92" s="2" t="s">
        <v>275</v>
      </c>
      <c r="B92" s="2" t="s">
        <v>88</v>
      </c>
      <c r="C92" s="89" t="s">
        <v>297</v>
      </c>
      <c r="D92" s="129" t="s">
        <v>302</v>
      </c>
      <c r="E92" s="19">
        <v>0</v>
      </c>
      <c r="F92" s="20">
        <v>0</v>
      </c>
      <c r="G92" s="21">
        <v>0</v>
      </c>
      <c r="H92" s="19">
        <v>9.9</v>
      </c>
      <c r="I92" s="20">
        <v>541.45000000000005</v>
      </c>
      <c r="J92" s="21">
        <v>551.35</v>
      </c>
      <c r="K92" s="19">
        <v>1504.9</v>
      </c>
      <c r="L92" s="20">
        <v>190.1</v>
      </c>
      <c r="M92" s="21">
        <v>1695</v>
      </c>
      <c r="N92" s="19">
        <v>409.5</v>
      </c>
      <c r="O92" s="20">
        <v>525.29999999999995</v>
      </c>
      <c r="P92" s="21">
        <v>934.8</v>
      </c>
      <c r="Q92" s="19">
        <v>5.5</v>
      </c>
      <c r="R92" s="20">
        <v>690.05</v>
      </c>
      <c r="S92" s="21">
        <v>695.55</v>
      </c>
      <c r="T92" s="19">
        <v>26.4</v>
      </c>
      <c r="U92" s="20">
        <v>597.29999999999995</v>
      </c>
      <c r="V92" s="21">
        <v>623.70000000000005</v>
      </c>
      <c r="W92" s="47">
        <v>1956.2</v>
      </c>
      <c r="X92" s="20">
        <v>2544.1999999999998</v>
      </c>
      <c r="Y92" s="21">
        <v>4500.3999999999996</v>
      </c>
    </row>
    <row r="93" spans="1:25" ht="13">
      <c r="A93" s="2" t="s">
        <v>275</v>
      </c>
      <c r="B93" s="2" t="s">
        <v>89</v>
      </c>
      <c r="C93" s="89" t="s">
        <v>297</v>
      </c>
      <c r="D93" s="129" t="s">
        <v>298</v>
      </c>
      <c r="E93" s="19">
        <v>1968.72</v>
      </c>
      <c r="F93" s="20">
        <v>4883.75</v>
      </c>
      <c r="G93" s="21">
        <v>6852.47</v>
      </c>
      <c r="H93" s="19">
        <v>16.29</v>
      </c>
      <c r="I93" s="20">
        <v>2691.1</v>
      </c>
      <c r="J93" s="21">
        <v>2707.39</v>
      </c>
      <c r="K93" s="19">
        <v>4150.78</v>
      </c>
      <c r="L93" s="20">
        <v>8605.0499999999993</v>
      </c>
      <c r="M93" s="21">
        <v>12755.83</v>
      </c>
      <c r="N93" s="19">
        <v>4942.1899999999996</v>
      </c>
      <c r="O93" s="20">
        <v>6761.05</v>
      </c>
      <c r="P93" s="21">
        <v>11703.24</v>
      </c>
      <c r="Q93" s="19">
        <v>2046.78</v>
      </c>
      <c r="R93" s="20">
        <v>9802.35</v>
      </c>
      <c r="S93" s="21">
        <v>11849.13</v>
      </c>
      <c r="T93" s="19">
        <v>1759.76</v>
      </c>
      <c r="U93" s="20">
        <v>14141.3</v>
      </c>
      <c r="V93" s="21">
        <v>15901.06</v>
      </c>
      <c r="W93" s="47">
        <v>14884.52</v>
      </c>
      <c r="X93" s="20">
        <v>46884.6</v>
      </c>
      <c r="Y93" s="21">
        <v>61769.120000000003</v>
      </c>
    </row>
    <row r="94" spans="1:25" ht="13">
      <c r="A94" s="2" t="s">
        <v>275</v>
      </c>
      <c r="B94" s="2" t="s">
        <v>90</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row>
    <row r="95" spans="1:25" ht="13">
      <c r="A95" s="2" t="s">
        <v>275</v>
      </c>
      <c r="B95" s="2" t="s">
        <v>91</v>
      </c>
      <c r="C95" s="89" t="s">
        <v>297</v>
      </c>
      <c r="D95" s="129" t="s">
        <v>302</v>
      </c>
      <c r="E95" s="19">
        <v>0.25</v>
      </c>
      <c r="F95" s="20">
        <v>27.3</v>
      </c>
      <c r="G95" s="21">
        <v>27.55</v>
      </c>
      <c r="H95" s="19">
        <v>0</v>
      </c>
      <c r="I95" s="20">
        <v>0</v>
      </c>
      <c r="J95" s="21">
        <v>0</v>
      </c>
      <c r="K95" s="19">
        <v>0</v>
      </c>
      <c r="L95" s="20">
        <v>122.65</v>
      </c>
      <c r="M95" s="21">
        <v>122.65</v>
      </c>
      <c r="N95" s="19">
        <v>0</v>
      </c>
      <c r="O95" s="20">
        <v>0</v>
      </c>
      <c r="P95" s="21">
        <v>0</v>
      </c>
      <c r="Q95" s="19">
        <v>0</v>
      </c>
      <c r="R95" s="20">
        <v>0</v>
      </c>
      <c r="S95" s="21">
        <v>0</v>
      </c>
      <c r="T95" s="19">
        <v>0</v>
      </c>
      <c r="U95" s="20">
        <v>0</v>
      </c>
      <c r="V95" s="21">
        <v>0</v>
      </c>
      <c r="W95" s="47">
        <v>0.25</v>
      </c>
      <c r="X95" s="20">
        <v>149.94999999999999</v>
      </c>
      <c r="Y95" s="21">
        <v>150.19999999999999</v>
      </c>
    </row>
    <row r="96" spans="1:25" ht="13">
      <c r="A96" s="2" t="s">
        <v>275</v>
      </c>
      <c r="B96" s="2" t="s">
        <v>92</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row>
    <row r="97" spans="1:25" ht="13">
      <c r="A97" s="2" t="s">
        <v>275</v>
      </c>
      <c r="B97" s="2" t="s">
        <v>93</v>
      </c>
      <c r="C97" s="89" t="s">
        <v>297</v>
      </c>
      <c r="D97" s="129" t="s">
        <v>302</v>
      </c>
      <c r="E97" s="19">
        <v>77.599999999999994</v>
      </c>
      <c r="F97" s="20">
        <v>366.45</v>
      </c>
      <c r="G97" s="21">
        <v>444.05</v>
      </c>
      <c r="H97" s="19">
        <v>120.05</v>
      </c>
      <c r="I97" s="20">
        <v>175.85</v>
      </c>
      <c r="J97" s="21">
        <v>295.89999999999998</v>
      </c>
      <c r="K97" s="19">
        <v>0.4</v>
      </c>
      <c r="L97" s="20">
        <v>271.60000000000002</v>
      </c>
      <c r="M97" s="21">
        <v>272</v>
      </c>
      <c r="N97" s="19">
        <v>0</v>
      </c>
      <c r="O97" s="20">
        <v>0</v>
      </c>
      <c r="P97" s="21">
        <v>0</v>
      </c>
      <c r="Q97" s="19">
        <v>0</v>
      </c>
      <c r="R97" s="20">
        <v>0</v>
      </c>
      <c r="S97" s="21">
        <v>0</v>
      </c>
      <c r="T97" s="19">
        <v>0</v>
      </c>
      <c r="U97" s="20">
        <v>0</v>
      </c>
      <c r="V97" s="21">
        <v>0</v>
      </c>
      <c r="W97" s="47">
        <v>198.05</v>
      </c>
      <c r="X97" s="20">
        <v>813.9</v>
      </c>
      <c r="Y97" s="21">
        <v>1011.95</v>
      </c>
    </row>
    <row r="98" spans="1:25" ht="13">
      <c r="A98" s="2" t="s">
        <v>275</v>
      </c>
      <c r="B98" s="2" t="s">
        <v>94</v>
      </c>
      <c r="C98" s="89" t="s">
        <v>297</v>
      </c>
      <c r="D98" s="129" t="s">
        <v>302</v>
      </c>
      <c r="E98" s="19">
        <v>0</v>
      </c>
      <c r="F98" s="20">
        <v>0.24</v>
      </c>
      <c r="G98" s="21">
        <v>0.24</v>
      </c>
      <c r="H98" s="19">
        <v>2.23</v>
      </c>
      <c r="I98" s="20">
        <v>0</v>
      </c>
      <c r="J98" s="21">
        <v>2.23</v>
      </c>
      <c r="K98" s="19">
        <v>0</v>
      </c>
      <c r="L98" s="20">
        <v>0</v>
      </c>
      <c r="M98" s="21">
        <v>0</v>
      </c>
      <c r="N98" s="19">
        <v>1.71</v>
      </c>
      <c r="O98" s="20">
        <v>4.49</v>
      </c>
      <c r="P98" s="21">
        <v>6.2</v>
      </c>
      <c r="Q98" s="19">
        <v>0</v>
      </c>
      <c r="R98" s="20">
        <v>0.95</v>
      </c>
      <c r="S98" s="21">
        <v>0.95</v>
      </c>
      <c r="T98" s="19">
        <v>0.22</v>
      </c>
      <c r="U98" s="20">
        <v>0.37</v>
      </c>
      <c r="V98" s="21">
        <v>0.59</v>
      </c>
      <c r="W98" s="47">
        <v>4.16</v>
      </c>
      <c r="X98" s="20">
        <v>6.05</v>
      </c>
      <c r="Y98" s="21">
        <v>10.210000000000001</v>
      </c>
    </row>
    <row r="99" spans="1:25" ht="13">
      <c r="A99" s="2" t="s">
        <v>275</v>
      </c>
      <c r="B99" s="2" t="s">
        <v>327</v>
      </c>
      <c r="C99" s="89" t="s">
        <v>297</v>
      </c>
      <c r="D99" s="129" t="s">
        <v>302</v>
      </c>
      <c r="E99" s="19">
        <v>4323</v>
      </c>
      <c r="F99" s="20">
        <v>2310.15</v>
      </c>
      <c r="G99" s="21">
        <v>6633.15</v>
      </c>
      <c r="H99" s="19">
        <v>2323.25</v>
      </c>
      <c r="I99" s="20">
        <v>2032.9</v>
      </c>
      <c r="J99" s="21">
        <v>4356.1499999999996</v>
      </c>
      <c r="K99" s="19">
        <v>5015</v>
      </c>
      <c r="L99" s="20">
        <v>3308.05</v>
      </c>
      <c r="M99" s="21">
        <v>8323.0499999999993</v>
      </c>
      <c r="N99" s="19">
        <v>11347.55</v>
      </c>
      <c r="O99" s="20">
        <v>5258.4</v>
      </c>
      <c r="P99" s="21">
        <v>16605.95</v>
      </c>
      <c r="Q99" s="19">
        <v>4993.25</v>
      </c>
      <c r="R99" s="20">
        <v>3452.95</v>
      </c>
      <c r="S99" s="21">
        <v>8446.2000000000007</v>
      </c>
      <c r="T99" s="19">
        <v>1588.9</v>
      </c>
      <c r="U99" s="20">
        <v>1585.15</v>
      </c>
      <c r="V99" s="21">
        <v>3174.05</v>
      </c>
      <c r="W99" s="47">
        <v>29590.95</v>
      </c>
      <c r="X99" s="20">
        <v>17947.599999999999</v>
      </c>
      <c r="Y99" s="21">
        <v>47538.55</v>
      </c>
    </row>
    <row r="100" spans="1:25" ht="13">
      <c r="A100" s="2" t="s">
        <v>275</v>
      </c>
      <c r="B100" s="2" t="s">
        <v>328</v>
      </c>
      <c r="C100" s="89" t="s">
        <v>297</v>
      </c>
      <c r="D100" s="129" t="s">
        <v>302</v>
      </c>
      <c r="E100" s="19">
        <v>12174.1</v>
      </c>
      <c r="F100" s="20">
        <v>5755.35</v>
      </c>
      <c r="G100" s="21">
        <v>17929.45</v>
      </c>
      <c r="H100" s="19">
        <v>7162.2</v>
      </c>
      <c r="I100" s="20">
        <v>1938.4</v>
      </c>
      <c r="J100" s="21">
        <v>9100.6</v>
      </c>
      <c r="K100" s="19">
        <v>7895.65</v>
      </c>
      <c r="L100" s="20">
        <v>3517.55</v>
      </c>
      <c r="M100" s="21">
        <v>11413.2</v>
      </c>
      <c r="N100" s="19">
        <v>8271.65</v>
      </c>
      <c r="O100" s="20">
        <v>3393.7</v>
      </c>
      <c r="P100" s="21">
        <v>11665.35</v>
      </c>
      <c r="Q100" s="19">
        <v>5386.95</v>
      </c>
      <c r="R100" s="20">
        <v>2248.65</v>
      </c>
      <c r="S100" s="21">
        <v>7635.6</v>
      </c>
      <c r="T100" s="19">
        <v>4040.7</v>
      </c>
      <c r="U100" s="20">
        <v>3512.1</v>
      </c>
      <c r="V100" s="21">
        <v>7552.8</v>
      </c>
      <c r="W100" s="47">
        <v>44931.25</v>
      </c>
      <c r="X100" s="20">
        <v>20365.75</v>
      </c>
      <c r="Y100" s="21">
        <v>65297</v>
      </c>
    </row>
    <row r="101" spans="1:25" ht="13">
      <c r="A101" s="2" t="s">
        <v>275</v>
      </c>
      <c r="B101" s="2" t="s">
        <v>329</v>
      </c>
      <c r="C101" s="89" t="s">
        <v>297</v>
      </c>
      <c r="D101" s="129" t="s">
        <v>302</v>
      </c>
      <c r="E101" s="19">
        <v>7550.6</v>
      </c>
      <c r="F101" s="20">
        <v>3274.75</v>
      </c>
      <c r="G101" s="21">
        <v>10825.35</v>
      </c>
      <c r="H101" s="19">
        <v>6161.75</v>
      </c>
      <c r="I101" s="20">
        <v>2396.75</v>
      </c>
      <c r="J101" s="21">
        <v>8558.5</v>
      </c>
      <c r="K101" s="19">
        <v>2138.9499999999998</v>
      </c>
      <c r="L101" s="20">
        <v>3072.95</v>
      </c>
      <c r="M101" s="21">
        <v>5211.8999999999996</v>
      </c>
      <c r="N101" s="19">
        <v>5575.65</v>
      </c>
      <c r="O101" s="20">
        <v>2630.75</v>
      </c>
      <c r="P101" s="21">
        <v>8206.4</v>
      </c>
      <c r="Q101" s="19">
        <v>5096.95</v>
      </c>
      <c r="R101" s="20">
        <v>2408.4</v>
      </c>
      <c r="S101" s="21">
        <v>7505.35</v>
      </c>
      <c r="T101" s="19">
        <v>6471.3</v>
      </c>
      <c r="U101" s="20">
        <v>3025.65</v>
      </c>
      <c r="V101" s="21">
        <v>9496.9500000000007</v>
      </c>
      <c r="W101" s="47">
        <v>32995.199999999997</v>
      </c>
      <c r="X101" s="20">
        <v>16809.25</v>
      </c>
      <c r="Y101" s="21">
        <v>49804.45</v>
      </c>
    </row>
    <row r="102" spans="1:25" ht="13">
      <c r="A102" s="2" t="s">
        <v>275</v>
      </c>
      <c r="B102" s="2" t="s">
        <v>330</v>
      </c>
      <c r="C102" s="89" t="s">
        <v>297</v>
      </c>
      <c r="D102" s="129" t="s">
        <v>302</v>
      </c>
      <c r="E102" s="19">
        <v>11119</v>
      </c>
      <c r="F102" s="20">
        <v>3329.65</v>
      </c>
      <c r="G102" s="21">
        <v>14448.65</v>
      </c>
      <c r="H102" s="19">
        <v>6013.95</v>
      </c>
      <c r="I102" s="20">
        <v>2512.65</v>
      </c>
      <c r="J102" s="21">
        <v>8526.6</v>
      </c>
      <c r="K102" s="19">
        <v>321</v>
      </c>
      <c r="L102" s="20">
        <v>76.25</v>
      </c>
      <c r="M102" s="21">
        <v>397.25</v>
      </c>
      <c r="N102" s="19">
        <v>4802.3500000000004</v>
      </c>
      <c r="O102" s="20">
        <v>3182.7</v>
      </c>
      <c r="P102" s="21">
        <v>7985.05</v>
      </c>
      <c r="Q102" s="19">
        <v>4500.1499999999996</v>
      </c>
      <c r="R102" s="20">
        <v>2118.4499999999998</v>
      </c>
      <c r="S102" s="21">
        <v>6618.6</v>
      </c>
      <c r="T102" s="19">
        <v>4340.05</v>
      </c>
      <c r="U102" s="20">
        <v>2514.6</v>
      </c>
      <c r="V102" s="21">
        <v>6854.65</v>
      </c>
      <c r="W102" s="47">
        <v>31096.5</v>
      </c>
      <c r="X102" s="20">
        <v>13734.3</v>
      </c>
      <c r="Y102" s="21">
        <v>44830.8</v>
      </c>
    </row>
    <row r="103" spans="1:25" ht="13">
      <c r="A103" s="2" t="s">
        <v>275</v>
      </c>
      <c r="B103" s="2" t="s">
        <v>331</v>
      </c>
      <c r="C103" s="89" t="s">
        <v>297</v>
      </c>
      <c r="D103" s="129" t="s">
        <v>302</v>
      </c>
      <c r="E103" s="19">
        <v>8850.6</v>
      </c>
      <c r="F103" s="20">
        <v>3887.1</v>
      </c>
      <c r="G103" s="21">
        <v>12737.7</v>
      </c>
      <c r="H103" s="19">
        <v>8587.7000000000007</v>
      </c>
      <c r="I103" s="20">
        <v>2666.25</v>
      </c>
      <c r="J103" s="21">
        <v>11253.95</v>
      </c>
      <c r="K103" s="19">
        <v>5634.9</v>
      </c>
      <c r="L103" s="20">
        <v>2745.1</v>
      </c>
      <c r="M103" s="21">
        <v>8380</v>
      </c>
      <c r="N103" s="19">
        <v>9590.35</v>
      </c>
      <c r="O103" s="20">
        <v>2538.5</v>
      </c>
      <c r="P103" s="21">
        <v>12128.85</v>
      </c>
      <c r="Q103" s="19">
        <v>1031.05</v>
      </c>
      <c r="R103" s="20">
        <v>1904</v>
      </c>
      <c r="S103" s="21">
        <v>2935.05</v>
      </c>
      <c r="T103" s="19">
        <v>4517.05</v>
      </c>
      <c r="U103" s="20">
        <v>3752.75</v>
      </c>
      <c r="V103" s="21">
        <v>8269.7999999999993</v>
      </c>
      <c r="W103" s="47">
        <v>38211.65</v>
      </c>
      <c r="X103" s="20">
        <v>17493.7</v>
      </c>
      <c r="Y103" s="21">
        <v>55705.35</v>
      </c>
    </row>
    <row r="104" spans="1:25" ht="13">
      <c r="A104" s="2" t="s">
        <v>275</v>
      </c>
      <c r="B104" s="2" t="s">
        <v>313</v>
      </c>
      <c r="C104" s="89" t="s">
        <v>297</v>
      </c>
      <c r="D104" s="129" t="s">
        <v>303</v>
      </c>
      <c r="E104" s="19">
        <v>2638.3</v>
      </c>
      <c r="F104" s="20">
        <v>1674.85</v>
      </c>
      <c r="G104" s="21">
        <v>4313.1499999999996</v>
      </c>
      <c r="H104" s="19">
        <v>11086</v>
      </c>
      <c r="I104" s="20">
        <v>2484.1999999999998</v>
      </c>
      <c r="J104" s="21">
        <v>13570.2</v>
      </c>
      <c r="K104" s="19">
        <v>4883.55</v>
      </c>
      <c r="L104" s="20">
        <v>4884.3500000000004</v>
      </c>
      <c r="M104" s="21">
        <v>9767.9</v>
      </c>
      <c r="N104" s="19">
        <v>10386.25</v>
      </c>
      <c r="O104" s="20">
        <v>5450.65</v>
      </c>
      <c r="P104" s="21">
        <v>15836.9</v>
      </c>
      <c r="Q104" s="19">
        <v>6344.95</v>
      </c>
      <c r="R104" s="20">
        <v>2687.3</v>
      </c>
      <c r="S104" s="21">
        <v>9032.25</v>
      </c>
      <c r="T104" s="19">
        <v>4263.3999999999996</v>
      </c>
      <c r="U104" s="20">
        <v>4636.45</v>
      </c>
      <c r="V104" s="21">
        <v>8899.85</v>
      </c>
      <c r="W104" s="47">
        <v>39602.449999999997</v>
      </c>
      <c r="X104" s="20">
        <v>21817.8</v>
      </c>
      <c r="Y104" s="21">
        <v>61420.25</v>
      </c>
    </row>
    <row r="105" spans="1:25" ht="13">
      <c r="A105" s="2" t="s">
        <v>275</v>
      </c>
      <c r="B105" s="2" t="s">
        <v>314</v>
      </c>
      <c r="C105" s="89" t="s">
        <v>297</v>
      </c>
      <c r="D105" s="129" t="s">
        <v>303</v>
      </c>
      <c r="E105" s="19">
        <v>5337.95</v>
      </c>
      <c r="F105" s="20">
        <v>3251.5</v>
      </c>
      <c r="G105" s="21">
        <v>8589.4500000000007</v>
      </c>
      <c r="H105" s="19">
        <v>4642.95</v>
      </c>
      <c r="I105" s="20">
        <v>3613.65</v>
      </c>
      <c r="J105" s="21">
        <v>8256.6</v>
      </c>
      <c r="K105" s="19">
        <v>2382</v>
      </c>
      <c r="L105" s="20">
        <v>4959.5</v>
      </c>
      <c r="M105" s="21">
        <v>7341.5</v>
      </c>
      <c r="N105" s="19">
        <v>8544.5</v>
      </c>
      <c r="O105" s="20">
        <v>5803.2</v>
      </c>
      <c r="P105" s="21">
        <v>14347.7</v>
      </c>
      <c r="Q105" s="19">
        <v>5664.5</v>
      </c>
      <c r="R105" s="20">
        <v>3638.8</v>
      </c>
      <c r="S105" s="21">
        <v>9303.2999999999993</v>
      </c>
      <c r="T105" s="19">
        <v>5960.25</v>
      </c>
      <c r="U105" s="20">
        <v>2804.95</v>
      </c>
      <c r="V105" s="21">
        <v>8765.2000000000007</v>
      </c>
      <c r="W105" s="47">
        <v>32532.15</v>
      </c>
      <c r="X105" s="20">
        <v>24071.599999999999</v>
      </c>
      <c r="Y105" s="21">
        <v>56603.75</v>
      </c>
    </row>
    <row r="106" spans="1:25" ht="13">
      <c r="A106" s="2" t="s">
        <v>275</v>
      </c>
      <c r="B106" s="2" t="s">
        <v>315</v>
      </c>
      <c r="C106" s="89" t="s">
        <v>297</v>
      </c>
      <c r="D106" s="129" t="s">
        <v>303</v>
      </c>
      <c r="E106" s="19">
        <v>4956.55</v>
      </c>
      <c r="F106" s="20">
        <v>982.3</v>
      </c>
      <c r="G106" s="21">
        <v>5938.85</v>
      </c>
      <c r="H106" s="19">
        <v>3170.35</v>
      </c>
      <c r="I106" s="20">
        <v>3204.15</v>
      </c>
      <c r="J106" s="21">
        <v>6374.5</v>
      </c>
      <c r="K106" s="19">
        <v>3393.6</v>
      </c>
      <c r="L106" s="20">
        <v>5055.55</v>
      </c>
      <c r="M106" s="21">
        <v>8449.15</v>
      </c>
      <c r="N106" s="19">
        <v>5411.6</v>
      </c>
      <c r="O106" s="20">
        <v>5628.85</v>
      </c>
      <c r="P106" s="21">
        <v>11040.45</v>
      </c>
      <c r="Q106" s="19">
        <v>5386.15</v>
      </c>
      <c r="R106" s="20">
        <v>4400</v>
      </c>
      <c r="S106" s="21">
        <v>9786.15</v>
      </c>
      <c r="T106" s="19">
        <v>2865.4</v>
      </c>
      <c r="U106" s="20">
        <v>5628</v>
      </c>
      <c r="V106" s="21">
        <v>8493.4</v>
      </c>
      <c r="W106" s="47">
        <v>25183.65</v>
      </c>
      <c r="X106" s="20">
        <v>24898.85</v>
      </c>
      <c r="Y106" s="21">
        <v>50082.5</v>
      </c>
    </row>
    <row r="107" spans="1:25" ht="13">
      <c r="A107" s="2" t="s">
        <v>275</v>
      </c>
      <c r="B107" s="2" t="s">
        <v>316</v>
      </c>
      <c r="C107" s="89" t="s">
        <v>297</v>
      </c>
      <c r="D107" s="129" t="s">
        <v>303</v>
      </c>
      <c r="E107" s="19">
        <v>9168.9</v>
      </c>
      <c r="F107" s="20">
        <v>3531.3</v>
      </c>
      <c r="G107" s="21">
        <v>12700.2</v>
      </c>
      <c r="H107" s="19">
        <v>7023.75</v>
      </c>
      <c r="I107" s="20">
        <v>5129.55</v>
      </c>
      <c r="J107" s="21">
        <v>12153.3</v>
      </c>
      <c r="K107" s="19">
        <v>5700</v>
      </c>
      <c r="L107" s="20">
        <v>4126.8999999999996</v>
      </c>
      <c r="M107" s="21">
        <v>9826.9</v>
      </c>
      <c r="N107" s="19">
        <v>2974.75</v>
      </c>
      <c r="O107" s="20">
        <v>4795.5</v>
      </c>
      <c r="P107" s="21">
        <v>7770.25</v>
      </c>
      <c r="Q107" s="19">
        <v>5000.1000000000004</v>
      </c>
      <c r="R107" s="20">
        <v>2763.7</v>
      </c>
      <c r="S107" s="21">
        <v>7763.8</v>
      </c>
      <c r="T107" s="19">
        <v>3736</v>
      </c>
      <c r="U107" s="20">
        <v>5776.75</v>
      </c>
      <c r="V107" s="21">
        <v>9512.75</v>
      </c>
      <c r="W107" s="47">
        <v>33603.5</v>
      </c>
      <c r="X107" s="20">
        <v>26123.7</v>
      </c>
      <c r="Y107" s="21">
        <v>59727.199999999997</v>
      </c>
    </row>
    <row r="108" spans="1:25" ht="13">
      <c r="A108" s="2" t="s">
        <v>275</v>
      </c>
      <c r="B108" s="2" t="s">
        <v>95</v>
      </c>
      <c r="C108" s="89" t="s">
        <v>297</v>
      </c>
      <c r="D108" s="129" t="s">
        <v>302</v>
      </c>
      <c r="E108" s="19">
        <v>9263.24</v>
      </c>
      <c r="F108" s="20">
        <v>1706.12</v>
      </c>
      <c r="G108" s="21">
        <v>10969.36</v>
      </c>
      <c r="H108" s="19">
        <v>11967.64</v>
      </c>
      <c r="I108" s="20">
        <v>3337.16</v>
      </c>
      <c r="J108" s="21">
        <v>15304.8</v>
      </c>
      <c r="K108" s="19">
        <v>8837.8799999999992</v>
      </c>
      <c r="L108" s="20">
        <v>3091.48</v>
      </c>
      <c r="M108" s="21">
        <v>11929.36</v>
      </c>
      <c r="N108" s="19">
        <v>10027.68</v>
      </c>
      <c r="O108" s="20">
        <v>3593.12</v>
      </c>
      <c r="P108" s="21">
        <v>13620.8</v>
      </c>
      <c r="Q108" s="19">
        <v>7931.48</v>
      </c>
      <c r="R108" s="20">
        <v>2445.84</v>
      </c>
      <c r="S108" s="21">
        <v>10377.32</v>
      </c>
      <c r="T108" s="19">
        <v>13726</v>
      </c>
      <c r="U108" s="20">
        <v>2629.68</v>
      </c>
      <c r="V108" s="21">
        <v>16355.68</v>
      </c>
      <c r="W108" s="47">
        <v>61753.919999999998</v>
      </c>
      <c r="X108" s="20">
        <v>16803.400000000001</v>
      </c>
      <c r="Y108" s="21">
        <v>78557.320000000007</v>
      </c>
    </row>
    <row r="109" spans="1:25" ht="13">
      <c r="A109" s="2" t="s">
        <v>275</v>
      </c>
      <c r="B109" s="2" t="s">
        <v>96</v>
      </c>
      <c r="C109" s="89" t="s">
        <v>297</v>
      </c>
      <c r="D109" s="129" t="s">
        <v>302</v>
      </c>
      <c r="E109" s="19">
        <v>8865.52</v>
      </c>
      <c r="F109" s="20">
        <v>1523.88</v>
      </c>
      <c r="G109" s="21">
        <v>10389.4</v>
      </c>
      <c r="H109" s="19">
        <v>7975.44</v>
      </c>
      <c r="I109" s="20">
        <v>2121.8000000000002</v>
      </c>
      <c r="J109" s="21">
        <v>10097.24</v>
      </c>
      <c r="K109" s="19">
        <v>11601.88</v>
      </c>
      <c r="L109" s="20">
        <v>2751.36</v>
      </c>
      <c r="M109" s="21">
        <v>14353.24</v>
      </c>
      <c r="N109" s="19">
        <v>9584.52</v>
      </c>
      <c r="O109" s="20">
        <v>2496.48</v>
      </c>
      <c r="P109" s="21">
        <v>12081</v>
      </c>
      <c r="Q109" s="19">
        <v>7446.4</v>
      </c>
      <c r="R109" s="20">
        <v>2746.44</v>
      </c>
      <c r="S109" s="21">
        <v>10192.84</v>
      </c>
      <c r="T109" s="19">
        <v>14147.88</v>
      </c>
      <c r="U109" s="20">
        <v>2708.56</v>
      </c>
      <c r="V109" s="21">
        <v>16856.439999999999</v>
      </c>
      <c r="W109" s="47">
        <v>59621.64</v>
      </c>
      <c r="X109" s="20">
        <v>14348.52</v>
      </c>
      <c r="Y109" s="21">
        <v>73970.16</v>
      </c>
    </row>
    <row r="110" spans="1:25" ht="13">
      <c r="A110" s="2" t="s">
        <v>275</v>
      </c>
      <c r="B110" s="2" t="s">
        <v>97</v>
      </c>
      <c r="C110" s="89" t="s">
        <v>297</v>
      </c>
      <c r="D110" s="129" t="s">
        <v>302</v>
      </c>
      <c r="E110" s="19">
        <v>12678.08</v>
      </c>
      <c r="F110" s="20">
        <v>1888.4</v>
      </c>
      <c r="G110" s="21">
        <v>14566.48</v>
      </c>
      <c r="H110" s="19">
        <v>12062.48</v>
      </c>
      <c r="I110" s="20">
        <v>3769.68</v>
      </c>
      <c r="J110" s="21">
        <v>15832.16</v>
      </c>
      <c r="K110" s="19">
        <v>9921.24</v>
      </c>
      <c r="L110" s="20">
        <v>1791.48</v>
      </c>
      <c r="M110" s="21">
        <v>11712.72</v>
      </c>
      <c r="N110" s="19">
        <v>10190.959999999999</v>
      </c>
      <c r="O110" s="20">
        <v>4622.6400000000003</v>
      </c>
      <c r="P110" s="21">
        <v>14813.6</v>
      </c>
      <c r="Q110" s="19">
        <v>6429.92</v>
      </c>
      <c r="R110" s="20">
        <v>2641.12</v>
      </c>
      <c r="S110" s="21">
        <v>9071.0400000000009</v>
      </c>
      <c r="T110" s="19">
        <v>12782.68</v>
      </c>
      <c r="U110" s="20">
        <v>1761.68</v>
      </c>
      <c r="V110" s="21">
        <v>14544.36</v>
      </c>
      <c r="W110" s="47">
        <v>64065.36</v>
      </c>
      <c r="X110" s="20">
        <v>16475</v>
      </c>
      <c r="Y110" s="21">
        <v>80540.36</v>
      </c>
    </row>
    <row r="111" spans="1:25" ht="13">
      <c r="A111" s="2" t="s">
        <v>276</v>
      </c>
      <c r="B111" s="2" t="s">
        <v>98</v>
      </c>
      <c r="C111" s="89" t="s">
        <v>297</v>
      </c>
      <c r="D111" s="129" t="s">
        <v>302</v>
      </c>
      <c r="E111" s="19">
        <v>10462.620000000001</v>
      </c>
      <c r="F111" s="20">
        <v>0</v>
      </c>
      <c r="G111" s="21">
        <v>10462.620000000001</v>
      </c>
      <c r="H111" s="19">
        <v>11012.87</v>
      </c>
      <c r="I111" s="20">
        <v>0</v>
      </c>
      <c r="J111" s="21">
        <v>11012.87</v>
      </c>
      <c r="K111" s="19">
        <v>2168.66</v>
      </c>
      <c r="L111" s="20">
        <v>0</v>
      </c>
      <c r="M111" s="21">
        <v>2168.66</v>
      </c>
      <c r="N111" s="19">
        <v>4615.5200000000004</v>
      </c>
      <c r="O111" s="20">
        <v>0</v>
      </c>
      <c r="P111" s="21">
        <v>4615.5200000000004</v>
      </c>
      <c r="Q111" s="19">
        <v>4925.21</v>
      </c>
      <c r="R111" s="20">
        <v>0</v>
      </c>
      <c r="S111" s="21">
        <v>4925.21</v>
      </c>
      <c r="T111" s="19">
        <v>11495.11</v>
      </c>
      <c r="U111" s="20">
        <v>0</v>
      </c>
      <c r="V111" s="21">
        <v>11495.11</v>
      </c>
      <c r="W111" s="47">
        <v>44679.99</v>
      </c>
      <c r="X111" s="20">
        <v>0</v>
      </c>
      <c r="Y111" s="21">
        <v>44679.99</v>
      </c>
    </row>
    <row r="112" spans="1:25" ht="13">
      <c r="A112" s="2" t="s">
        <v>277</v>
      </c>
      <c r="B112" s="2" t="s">
        <v>99</v>
      </c>
      <c r="C112" s="89" t="s">
        <v>297</v>
      </c>
      <c r="D112" s="129" t="s">
        <v>302</v>
      </c>
      <c r="E112" s="19">
        <v>24306.85</v>
      </c>
      <c r="F112" s="20">
        <v>4429.2</v>
      </c>
      <c r="G112" s="21">
        <v>28736.05</v>
      </c>
      <c r="H112" s="19">
        <v>0</v>
      </c>
      <c r="I112" s="20">
        <v>0</v>
      </c>
      <c r="J112" s="21">
        <v>0</v>
      </c>
      <c r="K112" s="19">
        <v>4918.6499999999996</v>
      </c>
      <c r="L112" s="20">
        <v>1953.4</v>
      </c>
      <c r="M112" s="21">
        <v>6872.05</v>
      </c>
      <c r="N112" s="19">
        <v>21161.85</v>
      </c>
      <c r="O112" s="20">
        <v>6258.45</v>
      </c>
      <c r="P112" s="21">
        <v>27420.3</v>
      </c>
      <c r="Q112" s="19">
        <v>21912.799999999999</v>
      </c>
      <c r="R112" s="20">
        <v>4585.8</v>
      </c>
      <c r="S112" s="21">
        <v>26498.6</v>
      </c>
      <c r="T112" s="19">
        <v>20874.900000000001</v>
      </c>
      <c r="U112" s="20">
        <v>3227.9</v>
      </c>
      <c r="V112" s="21">
        <v>24102.799999999999</v>
      </c>
      <c r="W112" s="47">
        <v>93175.05</v>
      </c>
      <c r="X112" s="20">
        <v>20454.75</v>
      </c>
      <c r="Y112" s="21">
        <v>113629.8</v>
      </c>
    </row>
    <row r="113" spans="1:25" ht="13">
      <c r="A113" s="2" t="s">
        <v>277</v>
      </c>
      <c r="B113" s="2" t="s">
        <v>100</v>
      </c>
      <c r="C113" s="89" t="s">
        <v>297</v>
      </c>
      <c r="D113" s="129" t="s">
        <v>302</v>
      </c>
      <c r="E113" s="19">
        <v>36618.35</v>
      </c>
      <c r="F113" s="20">
        <v>4266.45</v>
      </c>
      <c r="G113" s="21">
        <v>40884.800000000003</v>
      </c>
      <c r="H113" s="19">
        <v>28328.1</v>
      </c>
      <c r="I113" s="20">
        <v>5476.35</v>
      </c>
      <c r="J113" s="21">
        <v>33804.449999999997</v>
      </c>
      <c r="K113" s="19">
        <v>25825.4</v>
      </c>
      <c r="L113" s="20">
        <v>3778.4</v>
      </c>
      <c r="M113" s="21">
        <v>29603.8</v>
      </c>
      <c r="N113" s="19">
        <v>21693.85</v>
      </c>
      <c r="O113" s="20">
        <v>3357.9</v>
      </c>
      <c r="P113" s="21">
        <v>25051.75</v>
      </c>
      <c r="Q113" s="19">
        <v>623.15</v>
      </c>
      <c r="R113" s="20">
        <v>329.5</v>
      </c>
      <c r="S113" s="21">
        <v>952.65</v>
      </c>
      <c r="T113" s="19">
        <v>0</v>
      </c>
      <c r="U113" s="20">
        <v>0</v>
      </c>
      <c r="V113" s="21">
        <v>0</v>
      </c>
      <c r="W113" s="47">
        <v>113088.85</v>
      </c>
      <c r="X113" s="20">
        <v>17208.599999999999</v>
      </c>
      <c r="Y113" s="21">
        <v>130297.45</v>
      </c>
    </row>
    <row r="114" spans="1:25" ht="13">
      <c r="A114" s="2" t="s">
        <v>277</v>
      </c>
      <c r="B114" s="2" t="s">
        <v>101</v>
      </c>
      <c r="C114" s="89" t="s">
        <v>297</v>
      </c>
      <c r="D114" s="129" t="s">
        <v>303</v>
      </c>
      <c r="E114" s="19">
        <v>5143.8500000000004</v>
      </c>
      <c r="F114" s="20">
        <v>3640.2</v>
      </c>
      <c r="G114" s="21">
        <v>8784.0499999999993</v>
      </c>
      <c r="H114" s="19">
        <v>1378.3</v>
      </c>
      <c r="I114" s="20">
        <v>2824.9</v>
      </c>
      <c r="J114" s="21">
        <v>4203.2</v>
      </c>
      <c r="K114" s="19">
        <v>5776.6</v>
      </c>
      <c r="L114" s="20">
        <v>8741.4500000000007</v>
      </c>
      <c r="M114" s="21">
        <v>14518.05</v>
      </c>
      <c r="N114" s="19">
        <v>13884.25</v>
      </c>
      <c r="O114" s="20">
        <v>9787.2000000000007</v>
      </c>
      <c r="P114" s="21">
        <v>23671.45</v>
      </c>
      <c r="Q114" s="19">
        <v>12377.35</v>
      </c>
      <c r="R114" s="20">
        <v>6254.4</v>
      </c>
      <c r="S114" s="21">
        <v>18631.75</v>
      </c>
      <c r="T114" s="19">
        <v>17301.400000000001</v>
      </c>
      <c r="U114" s="20">
        <v>5755.3</v>
      </c>
      <c r="V114" s="21">
        <v>23056.7</v>
      </c>
      <c r="W114" s="47">
        <v>55861.75</v>
      </c>
      <c r="X114" s="20">
        <v>37003.449999999997</v>
      </c>
      <c r="Y114" s="21">
        <v>92865.2</v>
      </c>
    </row>
    <row r="115" spans="1:25" ht="13">
      <c r="A115" s="2" t="s">
        <v>277</v>
      </c>
      <c r="B115" s="2" t="s">
        <v>102</v>
      </c>
      <c r="C115" s="89" t="s">
        <v>297</v>
      </c>
      <c r="D115" s="129" t="s">
        <v>303</v>
      </c>
      <c r="E115" s="19">
        <v>754.5</v>
      </c>
      <c r="F115" s="20">
        <v>883.8</v>
      </c>
      <c r="G115" s="21">
        <v>1638.3</v>
      </c>
      <c r="H115" s="19">
        <v>14276</v>
      </c>
      <c r="I115" s="20">
        <v>12529.1</v>
      </c>
      <c r="J115" s="21">
        <v>26805.1</v>
      </c>
      <c r="K115" s="19">
        <v>10490</v>
      </c>
      <c r="L115" s="20">
        <v>9206.7999999999993</v>
      </c>
      <c r="M115" s="21">
        <v>19696.8</v>
      </c>
      <c r="N115" s="19">
        <v>11982.75</v>
      </c>
      <c r="O115" s="20">
        <v>10126.35</v>
      </c>
      <c r="P115" s="21">
        <v>22109.1</v>
      </c>
      <c r="Q115" s="19">
        <v>7944.6</v>
      </c>
      <c r="R115" s="20">
        <v>1686.5</v>
      </c>
      <c r="S115" s="21">
        <v>9631.1</v>
      </c>
      <c r="T115" s="19">
        <v>16191.4</v>
      </c>
      <c r="U115" s="20">
        <v>5094.8999999999996</v>
      </c>
      <c r="V115" s="21">
        <v>21286.3</v>
      </c>
      <c r="W115" s="47">
        <v>61639.25</v>
      </c>
      <c r="X115" s="20">
        <v>39527.449999999997</v>
      </c>
      <c r="Y115" s="21">
        <v>101166.7</v>
      </c>
    </row>
    <row r="116" spans="1:25" ht="13">
      <c r="A116" s="2" t="s">
        <v>277</v>
      </c>
      <c r="B116" s="2" t="s">
        <v>103</v>
      </c>
      <c r="C116" s="89" t="s">
        <v>297</v>
      </c>
      <c r="D116" s="129" t="s">
        <v>303</v>
      </c>
      <c r="E116" s="19">
        <v>17403.75</v>
      </c>
      <c r="F116" s="20">
        <v>14734.95</v>
      </c>
      <c r="G116" s="21">
        <v>32138.7</v>
      </c>
      <c r="H116" s="19">
        <v>0.05</v>
      </c>
      <c r="I116" s="20">
        <v>39.15</v>
      </c>
      <c r="J116" s="21">
        <v>39.200000000000003</v>
      </c>
      <c r="K116" s="19">
        <v>4915.3999999999996</v>
      </c>
      <c r="L116" s="20">
        <v>4047.15</v>
      </c>
      <c r="M116" s="21">
        <v>8962.5499999999993</v>
      </c>
      <c r="N116" s="19">
        <v>12381.4</v>
      </c>
      <c r="O116" s="20">
        <v>9922.85</v>
      </c>
      <c r="P116" s="21">
        <v>22304.25</v>
      </c>
      <c r="Q116" s="19">
        <v>12594.25</v>
      </c>
      <c r="R116" s="20">
        <v>5709.15</v>
      </c>
      <c r="S116" s="21">
        <v>18303.400000000001</v>
      </c>
      <c r="T116" s="19">
        <v>20142.8</v>
      </c>
      <c r="U116" s="20">
        <v>5341.65</v>
      </c>
      <c r="V116" s="21">
        <v>25484.45</v>
      </c>
      <c r="W116" s="47">
        <v>67437.649999999994</v>
      </c>
      <c r="X116" s="20">
        <v>39794.9</v>
      </c>
      <c r="Y116" s="21">
        <v>107232.55</v>
      </c>
    </row>
    <row r="117" spans="1:25" ht="13">
      <c r="A117" s="2" t="s">
        <v>277</v>
      </c>
      <c r="B117" s="2" t="s">
        <v>104</v>
      </c>
      <c r="C117" s="89" t="s">
        <v>297</v>
      </c>
      <c r="D117" s="129" t="s">
        <v>303</v>
      </c>
      <c r="E117" s="19">
        <v>94924.25</v>
      </c>
      <c r="F117" s="20">
        <v>236.55</v>
      </c>
      <c r="G117" s="21">
        <v>95160.8</v>
      </c>
      <c r="H117" s="19">
        <v>85836.9</v>
      </c>
      <c r="I117" s="20">
        <v>1.45</v>
      </c>
      <c r="J117" s="21">
        <v>85838.35</v>
      </c>
      <c r="K117" s="19">
        <v>90182.35</v>
      </c>
      <c r="L117" s="20">
        <v>0</v>
      </c>
      <c r="M117" s="21">
        <v>90182.35</v>
      </c>
      <c r="N117" s="19">
        <v>85311.05</v>
      </c>
      <c r="O117" s="20">
        <v>6.25</v>
      </c>
      <c r="P117" s="21">
        <v>85317.3</v>
      </c>
      <c r="Q117" s="19">
        <v>83661.850000000006</v>
      </c>
      <c r="R117" s="20">
        <v>0</v>
      </c>
      <c r="S117" s="21">
        <v>83661.850000000006</v>
      </c>
      <c r="T117" s="19">
        <v>83764.149999999994</v>
      </c>
      <c r="U117" s="20">
        <v>64.150000000000006</v>
      </c>
      <c r="V117" s="21">
        <v>83828.3</v>
      </c>
      <c r="W117" s="47">
        <v>523680.55</v>
      </c>
      <c r="X117" s="20">
        <v>308.39999999999998</v>
      </c>
      <c r="Y117" s="21">
        <v>523988.95</v>
      </c>
    </row>
    <row r="118" spans="1:25" ht="13">
      <c r="A118" s="2" t="s">
        <v>277</v>
      </c>
      <c r="B118" s="2" t="s">
        <v>105</v>
      </c>
      <c r="C118" s="89" t="s">
        <v>297</v>
      </c>
      <c r="D118" s="129" t="s">
        <v>302</v>
      </c>
      <c r="E118" s="19">
        <v>0</v>
      </c>
      <c r="F118" s="20">
        <v>0</v>
      </c>
      <c r="G118" s="21">
        <v>0</v>
      </c>
      <c r="H118" s="19">
        <v>0</v>
      </c>
      <c r="I118" s="20">
        <v>0</v>
      </c>
      <c r="J118" s="21">
        <v>0</v>
      </c>
      <c r="K118" s="19">
        <v>9938</v>
      </c>
      <c r="L118" s="20">
        <v>1968.8</v>
      </c>
      <c r="M118" s="21">
        <v>11906.8</v>
      </c>
      <c r="N118" s="19">
        <v>16582.45</v>
      </c>
      <c r="O118" s="20">
        <v>5456.55</v>
      </c>
      <c r="P118" s="21">
        <v>22039</v>
      </c>
      <c r="Q118" s="19">
        <v>10368.4</v>
      </c>
      <c r="R118" s="20">
        <v>4383.7</v>
      </c>
      <c r="S118" s="21">
        <v>14752.1</v>
      </c>
      <c r="T118" s="19">
        <v>12794.45</v>
      </c>
      <c r="U118" s="20">
        <v>3933.85</v>
      </c>
      <c r="V118" s="21">
        <v>16728.3</v>
      </c>
      <c r="W118" s="47">
        <v>49683.3</v>
      </c>
      <c r="X118" s="20">
        <v>15742.9</v>
      </c>
      <c r="Y118" s="21">
        <v>65426.2</v>
      </c>
    </row>
    <row r="119" spans="1:25" ht="13">
      <c r="A119" s="2" t="s">
        <v>277</v>
      </c>
      <c r="B119" s="2" t="s">
        <v>106</v>
      </c>
      <c r="C119" s="89" t="s">
        <v>297</v>
      </c>
      <c r="D119" s="129" t="s">
        <v>302</v>
      </c>
      <c r="E119" s="19">
        <v>32981.550000000003</v>
      </c>
      <c r="F119" s="20">
        <v>5172.2</v>
      </c>
      <c r="G119" s="21">
        <v>38153.75</v>
      </c>
      <c r="H119" s="19">
        <v>27186.75</v>
      </c>
      <c r="I119" s="20">
        <v>3877.45</v>
      </c>
      <c r="J119" s="21">
        <v>31064.2</v>
      </c>
      <c r="K119" s="19">
        <v>15465.9</v>
      </c>
      <c r="L119" s="20">
        <v>5795.45</v>
      </c>
      <c r="M119" s="21">
        <v>21261.35</v>
      </c>
      <c r="N119" s="19">
        <v>19154.45</v>
      </c>
      <c r="O119" s="20">
        <v>4813.1499999999996</v>
      </c>
      <c r="P119" s="21">
        <v>23967.599999999999</v>
      </c>
      <c r="Q119" s="19">
        <v>11794.8</v>
      </c>
      <c r="R119" s="20">
        <v>3348.25</v>
      </c>
      <c r="S119" s="21">
        <v>15143.05</v>
      </c>
      <c r="T119" s="19">
        <v>12116</v>
      </c>
      <c r="U119" s="20">
        <v>4247.95</v>
      </c>
      <c r="V119" s="21">
        <v>16363.95</v>
      </c>
      <c r="W119" s="47">
        <v>118699.45</v>
      </c>
      <c r="X119" s="20">
        <v>27254.45</v>
      </c>
      <c r="Y119" s="21">
        <v>145953.9</v>
      </c>
    </row>
    <row r="120" spans="1:25" ht="13">
      <c r="A120" s="2" t="s">
        <v>277</v>
      </c>
      <c r="B120" s="2" t="s">
        <v>107</v>
      </c>
      <c r="C120" s="89" t="s">
        <v>297</v>
      </c>
      <c r="D120" s="129" t="s">
        <v>303</v>
      </c>
      <c r="E120" s="19">
        <v>45761.65</v>
      </c>
      <c r="F120" s="20">
        <v>2563.35</v>
      </c>
      <c r="G120" s="21">
        <v>48325</v>
      </c>
      <c r="H120" s="19">
        <v>32412.05</v>
      </c>
      <c r="I120" s="20">
        <v>1086.5</v>
      </c>
      <c r="J120" s="21">
        <v>33498.550000000003</v>
      </c>
      <c r="K120" s="19">
        <v>32480.1</v>
      </c>
      <c r="L120" s="20">
        <v>3099.25</v>
      </c>
      <c r="M120" s="21">
        <v>35579.35</v>
      </c>
      <c r="N120" s="19">
        <v>36275.5</v>
      </c>
      <c r="O120" s="20">
        <v>3086.25</v>
      </c>
      <c r="P120" s="21">
        <v>39361.75</v>
      </c>
      <c r="Q120" s="19">
        <v>49799.85</v>
      </c>
      <c r="R120" s="20">
        <v>2541.65</v>
      </c>
      <c r="S120" s="21">
        <v>52341.5</v>
      </c>
      <c r="T120" s="19">
        <v>87685.15</v>
      </c>
      <c r="U120" s="20">
        <v>580.9</v>
      </c>
      <c r="V120" s="21">
        <v>88266.05</v>
      </c>
      <c r="W120" s="47">
        <v>284414.3</v>
      </c>
      <c r="X120" s="20">
        <v>12957.9</v>
      </c>
      <c r="Y120" s="21">
        <v>297372.2</v>
      </c>
    </row>
    <row r="121" spans="1:25" ht="13">
      <c r="A121" s="2" t="s">
        <v>277</v>
      </c>
      <c r="B121" s="2" t="s">
        <v>108</v>
      </c>
      <c r="C121" s="89" t="s">
        <v>297</v>
      </c>
      <c r="D121" s="129" t="s">
        <v>303</v>
      </c>
      <c r="E121" s="19">
        <v>39694.550000000003</v>
      </c>
      <c r="F121" s="20">
        <v>4400.1000000000004</v>
      </c>
      <c r="G121" s="21">
        <v>44094.65</v>
      </c>
      <c r="H121" s="19">
        <v>54754.400000000001</v>
      </c>
      <c r="I121" s="20">
        <v>4374.55</v>
      </c>
      <c r="J121" s="21">
        <v>59128.95</v>
      </c>
      <c r="K121" s="19">
        <v>49272.1</v>
      </c>
      <c r="L121" s="20">
        <v>2960.7</v>
      </c>
      <c r="M121" s="21">
        <v>52232.800000000003</v>
      </c>
      <c r="N121" s="19">
        <v>46008.55</v>
      </c>
      <c r="O121" s="20">
        <v>1924.4</v>
      </c>
      <c r="P121" s="21">
        <v>47932.95</v>
      </c>
      <c r="Q121" s="19">
        <v>0</v>
      </c>
      <c r="R121" s="20">
        <v>0</v>
      </c>
      <c r="S121" s="21">
        <v>0</v>
      </c>
      <c r="T121" s="19">
        <v>0</v>
      </c>
      <c r="U121" s="20">
        <v>0</v>
      </c>
      <c r="V121" s="21">
        <v>0</v>
      </c>
      <c r="W121" s="47">
        <v>189729.6</v>
      </c>
      <c r="X121" s="20">
        <v>13659.75</v>
      </c>
      <c r="Y121" s="21">
        <v>203389.35</v>
      </c>
    </row>
    <row r="122" spans="1:25" ht="13">
      <c r="A122" s="2" t="s">
        <v>277</v>
      </c>
      <c r="B122" s="2" t="s">
        <v>109</v>
      </c>
      <c r="C122" s="89" t="s">
        <v>297</v>
      </c>
      <c r="D122" s="129" t="s">
        <v>304</v>
      </c>
      <c r="E122" s="19">
        <v>25235.1</v>
      </c>
      <c r="F122" s="20">
        <v>113.1</v>
      </c>
      <c r="G122" s="21">
        <v>25348.2</v>
      </c>
      <c r="H122" s="19">
        <v>66548.850000000006</v>
      </c>
      <c r="I122" s="20">
        <v>355.9</v>
      </c>
      <c r="J122" s="21">
        <v>66904.75</v>
      </c>
      <c r="K122" s="19">
        <v>63503.65</v>
      </c>
      <c r="L122" s="20">
        <v>1102.55</v>
      </c>
      <c r="M122" s="21">
        <v>64606.2</v>
      </c>
      <c r="N122" s="19">
        <v>81543.350000000006</v>
      </c>
      <c r="O122" s="20">
        <v>1.55</v>
      </c>
      <c r="P122" s="21">
        <v>81544.899999999994</v>
      </c>
      <c r="Q122" s="19">
        <v>68203.199999999997</v>
      </c>
      <c r="R122" s="20">
        <v>804.75</v>
      </c>
      <c r="S122" s="21">
        <v>69007.95</v>
      </c>
      <c r="T122" s="19">
        <v>94588.75</v>
      </c>
      <c r="U122" s="20">
        <v>176.05</v>
      </c>
      <c r="V122" s="21">
        <v>94764.800000000003</v>
      </c>
      <c r="W122" s="47">
        <v>399622.9</v>
      </c>
      <c r="X122" s="20">
        <v>2553.9</v>
      </c>
      <c r="Y122" s="21">
        <v>402176.8</v>
      </c>
    </row>
    <row r="123" spans="1:25" ht="13">
      <c r="A123" s="2" t="s">
        <v>277</v>
      </c>
      <c r="B123" s="2" t="s">
        <v>110</v>
      </c>
      <c r="C123" s="89" t="s">
        <v>297</v>
      </c>
      <c r="D123" s="129" t="s">
        <v>304</v>
      </c>
      <c r="E123" s="19">
        <v>60113.599999999999</v>
      </c>
      <c r="F123" s="20">
        <v>388.5</v>
      </c>
      <c r="G123" s="21">
        <v>60502.1</v>
      </c>
      <c r="H123" s="19">
        <v>50532.05</v>
      </c>
      <c r="I123" s="20">
        <v>196.5</v>
      </c>
      <c r="J123" s="21">
        <v>50728.55</v>
      </c>
      <c r="K123" s="19">
        <v>54155.5</v>
      </c>
      <c r="L123" s="20">
        <v>1469.65</v>
      </c>
      <c r="M123" s="21">
        <v>55625.15</v>
      </c>
      <c r="N123" s="19">
        <v>65030.65</v>
      </c>
      <c r="O123" s="20">
        <v>21.25</v>
      </c>
      <c r="P123" s="21">
        <v>65051.9</v>
      </c>
      <c r="Q123" s="19">
        <v>45021.7</v>
      </c>
      <c r="R123" s="20">
        <v>453.75</v>
      </c>
      <c r="S123" s="21">
        <v>45475.45</v>
      </c>
      <c r="T123" s="19">
        <v>0</v>
      </c>
      <c r="U123" s="20">
        <v>0</v>
      </c>
      <c r="V123" s="21">
        <v>0</v>
      </c>
      <c r="W123" s="47">
        <v>274853.5</v>
      </c>
      <c r="X123" s="20">
        <v>2529.65</v>
      </c>
      <c r="Y123" s="21">
        <v>277383.15000000002</v>
      </c>
    </row>
    <row r="124" spans="1:25" ht="13">
      <c r="A124" s="2" t="s">
        <v>277</v>
      </c>
      <c r="B124" s="2" t="s">
        <v>111</v>
      </c>
      <c r="C124" s="89" t="s">
        <v>297</v>
      </c>
      <c r="D124" s="129" t="s">
        <v>298</v>
      </c>
      <c r="E124" s="19">
        <v>28947.05</v>
      </c>
      <c r="F124" s="20">
        <v>5626.85</v>
      </c>
      <c r="G124" s="21">
        <v>34573.9</v>
      </c>
      <c r="H124" s="19">
        <v>22633.200000000001</v>
      </c>
      <c r="I124" s="20">
        <v>8282.5499999999993</v>
      </c>
      <c r="J124" s="21">
        <v>30915.75</v>
      </c>
      <c r="K124" s="19">
        <v>15576.85</v>
      </c>
      <c r="L124" s="20">
        <v>13713.55</v>
      </c>
      <c r="M124" s="21">
        <v>29290.400000000001</v>
      </c>
      <c r="N124" s="19">
        <v>14715.95</v>
      </c>
      <c r="O124" s="20">
        <v>14208.65</v>
      </c>
      <c r="P124" s="21">
        <v>28924.6</v>
      </c>
      <c r="Q124" s="19">
        <v>11026.4</v>
      </c>
      <c r="R124" s="20">
        <v>10005.75</v>
      </c>
      <c r="S124" s="21">
        <v>21032.15</v>
      </c>
      <c r="T124" s="19">
        <v>14534.1</v>
      </c>
      <c r="U124" s="20">
        <v>9955.9500000000007</v>
      </c>
      <c r="V124" s="21">
        <v>24490.05</v>
      </c>
      <c r="W124" s="47">
        <v>107433.55</v>
      </c>
      <c r="X124" s="20">
        <v>61793.3</v>
      </c>
      <c r="Y124" s="21">
        <v>169226.85</v>
      </c>
    </row>
    <row r="125" spans="1:25" ht="13">
      <c r="A125" s="2" t="s">
        <v>277</v>
      </c>
      <c r="B125" s="2" t="s">
        <v>112</v>
      </c>
      <c r="C125" s="89" t="s">
        <v>297</v>
      </c>
      <c r="D125" s="129" t="s">
        <v>298</v>
      </c>
      <c r="E125" s="19">
        <v>27674.5</v>
      </c>
      <c r="F125" s="20">
        <v>6582.3</v>
      </c>
      <c r="G125" s="21">
        <v>34256.800000000003</v>
      </c>
      <c r="H125" s="19">
        <v>22812.25</v>
      </c>
      <c r="I125" s="20">
        <v>8470.9</v>
      </c>
      <c r="J125" s="21">
        <v>31283.15</v>
      </c>
      <c r="K125" s="19">
        <v>16185.95</v>
      </c>
      <c r="L125" s="20">
        <v>13094.7</v>
      </c>
      <c r="M125" s="21">
        <v>29280.65</v>
      </c>
      <c r="N125" s="19">
        <v>14558.45</v>
      </c>
      <c r="O125" s="20">
        <v>13629.2</v>
      </c>
      <c r="P125" s="21">
        <v>28187.65</v>
      </c>
      <c r="Q125" s="19">
        <v>10638.75</v>
      </c>
      <c r="R125" s="20">
        <v>11288.45</v>
      </c>
      <c r="S125" s="21">
        <v>21927.200000000001</v>
      </c>
      <c r="T125" s="19">
        <v>15245.8</v>
      </c>
      <c r="U125" s="20">
        <v>9685.85</v>
      </c>
      <c r="V125" s="21">
        <v>24931.65</v>
      </c>
      <c r="W125" s="47">
        <v>107115.7</v>
      </c>
      <c r="X125" s="20">
        <v>62751.4</v>
      </c>
      <c r="Y125" s="21">
        <v>169867.1</v>
      </c>
    </row>
    <row r="126" spans="1:25" ht="13">
      <c r="A126" s="2" t="s">
        <v>277</v>
      </c>
      <c r="B126" s="2" t="s">
        <v>113</v>
      </c>
      <c r="C126" s="89" t="s">
        <v>297</v>
      </c>
      <c r="D126" s="129" t="s">
        <v>304</v>
      </c>
      <c r="E126" s="19">
        <v>78730.149999999994</v>
      </c>
      <c r="F126" s="20">
        <v>86.9</v>
      </c>
      <c r="G126" s="21">
        <v>78817.05</v>
      </c>
      <c r="H126" s="19">
        <v>66215.399999999994</v>
      </c>
      <c r="I126" s="20">
        <v>1670.75</v>
      </c>
      <c r="J126" s="21">
        <v>67886.149999999994</v>
      </c>
      <c r="K126" s="19">
        <v>39804.300000000003</v>
      </c>
      <c r="L126" s="20">
        <v>4893.8500000000004</v>
      </c>
      <c r="M126" s="21">
        <v>44698.15</v>
      </c>
      <c r="N126" s="19">
        <v>51765.25</v>
      </c>
      <c r="O126" s="20">
        <v>1332.35</v>
      </c>
      <c r="P126" s="21">
        <v>53097.599999999999</v>
      </c>
      <c r="Q126" s="19">
        <v>27911.7</v>
      </c>
      <c r="R126" s="20">
        <v>6330.1</v>
      </c>
      <c r="S126" s="21">
        <v>34241.800000000003</v>
      </c>
      <c r="T126" s="19">
        <v>57019.45</v>
      </c>
      <c r="U126" s="20">
        <v>2088.35</v>
      </c>
      <c r="V126" s="21">
        <v>59107.8</v>
      </c>
      <c r="W126" s="47">
        <v>321446.25</v>
      </c>
      <c r="X126" s="20">
        <v>16402.3</v>
      </c>
      <c r="Y126" s="21">
        <v>337848.55</v>
      </c>
    </row>
    <row r="127" spans="1:25" ht="13">
      <c r="A127" s="2" t="s">
        <v>277</v>
      </c>
      <c r="B127" s="2" t="s">
        <v>114</v>
      </c>
      <c r="C127" s="89" t="s">
        <v>297</v>
      </c>
      <c r="D127" s="129" t="s">
        <v>304</v>
      </c>
      <c r="E127" s="19">
        <v>67536.149999999994</v>
      </c>
      <c r="F127" s="20">
        <v>551.25</v>
      </c>
      <c r="G127" s="21">
        <v>68087.399999999994</v>
      </c>
      <c r="H127" s="19">
        <v>70837.649999999994</v>
      </c>
      <c r="I127" s="20">
        <v>1336.45</v>
      </c>
      <c r="J127" s="21">
        <v>72174.100000000006</v>
      </c>
      <c r="K127" s="19">
        <v>35211.199999999997</v>
      </c>
      <c r="L127" s="20">
        <v>7227.25</v>
      </c>
      <c r="M127" s="21">
        <v>42438.45</v>
      </c>
      <c r="N127" s="19">
        <v>53469.8</v>
      </c>
      <c r="O127" s="20">
        <v>869.05</v>
      </c>
      <c r="P127" s="21">
        <v>54338.85</v>
      </c>
      <c r="Q127" s="19">
        <v>27913.599999999999</v>
      </c>
      <c r="R127" s="20">
        <v>6137.35</v>
      </c>
      <c r="S127" s="21">
        <v>34050.949999999997</v>
      </c>
      <c r="T127" s="19">
        <v>45355</v>
      </c>
      <c r="U127" s="20">
        <v>1633.25</v>
      </c>
      <c r="V127" s="21">
        <v>46988.25</v>
      </c>
      <c r="W127" s="47">
        <v>300323.40000000002</v>
      </c>
      <c r="X127" s="20">
        <v>17754.599999999999</v>
      </c>
      <c r="Y127" s="21">
        <v>318078</v>
      </c>
    </row>
    <row r="128" spans="1:25" ht="13">
      <c r="A128" s="2" t="s">
        <v>278</v>
      </c>
      <c r="B128" s="2" t="s">
        <v>115</v>
      </c>
      <c r="C128" s="89" t="s">
        <v>297</v>
      </c>
      <c r="D128" s="129" t="s">
        <v>303</v>
      </c>
      <c r="E128" s="19">
        <v>6857.8</v>
      </c>
      <c r="F128" s="20">
        <v>841.7</v>
      </c>
      <c r="G128" s="21">
        <v>7699.5</v>
      </c>
      <c r="H128" s="19">
        <v>5813.65</v>
      </c>
      <c r="I128" s="20">
        <v>3704</v>
      </c>
      <c r="J128" s="21">
        <v>9517.65</v>
      </c>
      <c r="K128" s="19">
        <v>12517.05</v>
      </c>
      <c r="L128" s="20">
        <v>2195.4499999999998</v>
      </c>
      <c r="M128" s="21">
        <v>14712.5</v>
      </c>
      <c r="N128" s="19">
        <v>12370.75</v>
      </c>
      <c r="O128" s="20">
        <v>1256.05</v>
      </c>
      <c r="P128" s="21">
        <v>13626.8</v>
      </c>
      <c r="Q128" s="19">
        <v>6696.95</v>
      </c>
      <c r="R128" s="20">
        <v>1929.5</v>
      </c>
      <c r="S128" s="21">
        <v>8626.4500000000007</v>
      </c>
      <c r="T128" s="19">
        <v>7208.6</v>
      </c>
      <c r="U128" s="20">
        <v>1733.15</v>
      </c>
      <c r="V128" s="21">
        <v>8941.75</v>
      </c>
      <c r="W128" s="47">
        <v>51464.800000000003</v>
      </c>
      <c r="X128" s="20">
        <v>11659.85</v>
      </c>
      <c r="Y128" s="21">
        <v>63124.65</v>
      </c>
    </row>
    <row r="129" spans="1:25" ht="13">
      <c r="A129" s="2" t="s">
        <v>278</v>
      </c>
      <c r="B129" s="2" t="s">
        <v>116</v>
      </c>
      <c r="C129" s="89" t="s">
        <v>297</v>
      </c>
      <c r="D129" s="129" t="s">
        <v>303</v>
      </c>
      <c r="E129" s="19">
        <v>21235.5</v>
      </c>
      <c r="F129" s="20">
        <v>506.5</v>
      </c>
      <c r="G129" s="21">
        <v>21742</v>
      </c>
      <c r="H129" s="19">
        <v>5958.35</v>
      </c>
      <c r="I129" s="20">
        <v>2378.25</v>
      </c>
      <c r="J129" s="21">
        <v>8336.6</v>
      </c>
      <c r="K129" s="19">
        <v>5178.1499999999996</v>
      </c>
      <c r="L129" s="20">
        <v>631.95000000000005</v>
      </c>
      <c r="M129" s="21">
        <v>5810.1</v>
      </c>
      <c r="N129" s="19">
        <v>3390.6</v>
      </c>
      <c r="O129" s="20">
        <v>1023.1</v>
      </c>
      <c r="P129" s="21">
        <v>4413.7</v>
      </c>
      <c r="Q129" s="19">
        <v>7725.55</v>
      </c>
      <c r="R129" s="20">
        <v>1153.3</v>
      </c>
      <c r="S129" s="21">
        <v>8878.85</v>
      </c>
      <c r="T129" s="19">
        <v>12930</v>
      </c>
      <c r="U129" s="20">
        <v>1016.75</v>
      </c>
      <c r="V129" s="21">
        <v>13946.75</v>
      </c>
      <c r="W129" s="47">
        <v>56418.15</v>
      </c>
      <c r="X129" s="20">
        <v>6709.85</v>
      </c>
      <c r="Y129" s="21">
        <v>63128</v>
      </c>
    </row>
    <row r="130" spans="1:25" ht="13">
      <c r="A130" s="2" t="s">
        <v>278</v>
      </c>
      <c r="B130" s="2" t="s">
        <v>117</v>
      </c>
      <c r="C130" s="89" t="s">
        <v>297</v>
      </c>
      <c r="D130" s="129" t="s">
        <v>303</v>
      </c>
      <c r="E130" s="19">
        <v>5086.75</v>
      </c>
      <c r="F130" s="20">
        <v>789.45</v>
      </c>
      <c r="G130" s="21">
        <v>5876.2</v>
      </c>
      <c r="H130" s="19">
        <v>2475.4499999999998</v>
      </c>
      <c r="I130" s="20">
        <v>2478.85</v>
      </c>
      <c r="J130" s="21">
        <v>4954.3</v>
      </c>
      <c r="K130" s="19">
        <v>3238.5</v>
      </c>
      <c r="L130" s="20">
        <v>1202.3</v>
      </c>
      <c r="M130" s="21">
        <v>4440.8</v>
      </c>
      <c r="N130" s="19">
        <v>1969.45</v>
      </c>
      <c r="O130" s="20">
        <v>302.5</v>
      </c>
      <c r="P130" s="21">
        <v>2271.9499999999998</v>
      </c>
      <c r="Q130" s="19">
        <v>1720.55</v>
      </c>
      <c r="R130" s="20">
        <v>477</v>
      </c>
      <c r="S130" s="21">
        <v>2197.5500000000002</v>
      </c>
      <c r="T130" s="19">
        <v>2699.7</v>
      </c>
      <c r="U130" s="20">
        <v>844</v>
      </c>
      <c r="V130" s="21">
        <v>3543.7</v>
      </c>
      <c r="W130" s="47">
        <v>17190.400000000001</v>
      </c>
      <c r="X130" s="20">
        <v>6094.1</v>
      </c>
      <c r="Y130" s="21">
        <v>23284.5</v>
      </c>
    </row>
    <row r="131" spans="1:25" ht="13">
      <c r="A131" s="2" t="s">
        <v>278</v>
      </c>
      <c r="B131" s="2" t="s">
        <v>118</v>
      </c>
      <c r="C131" s="89" t="s">
        <v>297</v>
      </c>
      <c r="D131" s="129" t="s">
        <v>303</v>
      </c>
      <c r="E131" s="19">
        <v>16419.95</v>
      </c>
      <c r="F131" s="20">
        <v>1223.25</v>
      </c>
      <c r="G131" s="21">
        <v>17643.2</v>
      </c>
      <c r="H131" s="19">
        <v>7507.65</v>
      </c>
      <c r="I131" s="20">
        <v>3523.6</v>
      </c>
      <c r="J131" s="21">
        <v>11031.25</v>
      </c>
      <c r="K131" s="19">
        <v>4384.8999999999996</v>
      </c>
      <c r="L131" s="20">
        <v>2435.75</v>
      </c>
      <c r="M131" s="21">
        <v>6820.65</v>
      </c>
      <c r="N131" s="19">
        <v>4807.5</v>
      </c>
      <c r="O131" s="20">
        <v>2486.75</v>
      </c>
      <c r="P131" s="21">
        <v>7294.25</v>
      </c>
      <c r="Q131" s="19">
        <v>2673.85</v>
      </c>
      <c r="R131" s="20">
        <v>847.55</v>
      </c>
      <c r="S131" s="21">
        <v>3521.4</v>
      </c>
      <c r="T131" s="19">
        <v>1380.55</v>
      </c>
      <c r="U131" s="20">
        <v>539.6</v>
      </c>
      <c r="V131" s="21">
        <v>1920.15</v>
      </c>
      <c r="W131" s="47">
        <v>37174.400000000001</v>
      </c>
      <c r="X131" s="20">
        <v>11056.5</v>
      </c>
      <c r="Y131" s="21">
        <v>48230.9</v>
      </c>
    </row>
    <row r="132" spans="1:25" ht="13">
      <c r="A132" s="2" t="s">
        <v>278</v>
      </c>
      <c r="B132" s="2" t="s">
        <v>119</v>
      </c>
      <c r="C132" s="89" t="s">
        <v>297</v>
      </c>
      <c r="D132" s="129" t="s">
        <v>303</v>
      </c>
      <c r="E132" s="19">
        <v>21093.5</v>
      </c>
      <c r="F132" s="20">
        <v>688.05</v>
      </c>
      <c r="G132" s="21">
        <v>21781.55</v>
      </c>
      <c r="H132" s="19">
        <v>5433.3</v>
      </c>
      <c r="I132" s="20">
        <v>2484.0500000000002</v>
      </c>
      <c r="J132" s="21">
        <v>7917.35</v>
      </c>
      <c r="K132" s="19">
        <v>10600.3</v>
      </c>
      <c r="L132" s="20">
        <v>1185.3499999999999</v>
      </c>
      <c r="M132" s="21">
        <v>11785.65</v>
      </c>
      <c r="N132" s="19">
        <v>6021.6</v>
      </c>
      <c r="O132" s="20">
        <v>901.55</v>
      </c>
      <c r="P132" s="21">
        <v>6923.15</v>
      </c>
      <c r="Q132" s="19">
        <v>8417.1</v>
      </c>
      <c r="R132" s="20">
        <v>1088.7</v>
      </c>
      <c r="S132" s="21">
        <v>9505.7999999999993</v>
      </c>
      <c r="T132" s="19">
        <v>10433.299999999999</v>
      </c>
      <c r="U132" s="20">
        <v>1409.75</v>
      </c>
      <c r="V132" s="21">
        <v>11843.05</v>
      </c>
      <c r="W132" s="47">
        <v>61999.1</v>
      </c>
      <c r="X132" s="20">
        <v>7757.45</v>
      </c>
      <c r="Y132" s="21">
        <v>69756.55</v>
      </c>
    </row>
    <row r="133" spans="1:25" ht="13">
      <c r="A133" s="2" t="s">
        <v>278</v>
      </c>
      <c r="B133" s="2" t="s">
        <v>120</v>
      </c>
      <c r="C133" s="89" t="s">
        <v>297</v>
      </c>
      <c r="D133" s="129" t="s">
        <v>303</v>
      </c>
      <c r="E133" s="19">
        <v>8851.15</v>
      </c>
      <c r="F133" s="20">
        <v>1242</v>
      </c>
      <c r="G133" s="21">
        <v>10093.15</v>
      </c>
      <c r="H133" s="19">
        <v>4418.75</v>
      </c>
      <c r="I133" s="20">
        <v>2397.3000000000002</v>
      </c>
      <c r="J133" s="21">
        <v>6816.05</v>
      </c>
      <c r="K133" s="19">
        <v>5942.7</v>
      </c>
      <c r="L133" s="20">
        <v>488.55</v>
      </c>
      <c r="M133" s="21">
        <v>6431.25</v>
      </c>
      <c r="N133" s="19">
        <v>8306.2999999999993</v>
      </c>
      <c r="O133" s="20">
        <v>1010.2</v>
      </c>
      <c r="P133" s="21">
        <v>9316.5</v>
      </c>
      <c r="Q133" s="19">
        <v>5125.1000000000004</v>
      </c>
      <c r="R133" s="20">
        <v>1309.0999999999999</v>
      </c>
      <c r="S133" s="21">
        <v>6434.2</v>
      </c>
      <c r="T133" s="19">
        <v>4722.6499999999996</v>
      </c>
      <c r="U133" s="20">
        <v>1612.9</v>
      </c>
      <c r="V133" s="21">
        <v>6335.55</v>
      </c>
      <c r="W133" s="47">
        <v>37366.65</v>
      </c>
      <c r="X133" s="20">
        <v>8060.05</v>
      </c>
      <c r="Y133" s="21">
        <v>45426.7</v>
      </c>
    </row>
    <row r="134" spans="1:25" ht="13">
      <c r="A134" s="2" t="s">
        <v>278</v>
      </c>
      <c r="B134" s="2" t="s">
        <v>121</v>
      </c>
      <c r="C134" s="89" t="s">
        <v>297</v>
      </c>
      <c r="D134" s="129" t="s">
        <v>303</v>
      </c>
      <c r="E134" s="19">
        <v>2004.3</v>
      </c>
      <c r="F134" s="20">
        <v>22.24</v>
      </c>
      <c r="G134" s="21">
        <v>2026.54</v>
      </c>
      <c r="H134" s="19">
        <v>1534.77</v>
      </c>
      <c r="I134" s="20">
        <v>7.55</v>
      </c>
      <c r="J134" s="21">
        <v>1542.32</v>
      </c>
      <c r="K134" s="19">
        <v>1021.93</v>
      </c>
      <c r="L134" s="20">
        <v>105.7</v>
      </c>
      <c r="M134" s="21">
        <v>1127.6300000000001</v>
      </c>
      <c r="N134" s="19">
        <v>1253.58</v>
      </c>
      <c r="O134" s="20">
        <v>9.2799999999999994</v>
      </c>
      <c r="P134" s="21">
        <v>1262.8599999999999</v>
      </c>
      <c r="Q134" s="19">
        <v>1150.67</v>
      </c>
      <c r="R134" s="20">
        <v>19.98</v>
      </c>
      <c r="S134" s="21">
        <v>1170.6500000000001</v>
      </c>
      <c r="T134" s="19">
        <v>2751.4</v>
      </c>
      <c r="U134" s="20">
        <v>93.8</v>
      </c>
      <c r="V134" s="21">
        <v>2845.2</v>
      </c>
      <c r="W134" s="47">
        <v>9716.65</v>
      </c>
      <c r="X134" s="20">
        <v>258.55</v>
      </c>
      <c r="Y134" s="21">
        <v>9975.2000000000007</v>
      </c>
    </row>
    <row r="135" spans="1:25" ht="13">
      <c r="A135" s="2" t="s">
        <v>278</v>
      </c>
      <c r="B135" s="2" t="s">
        <v>122</v>
      </c>
      <c r="C135" s="89" t="s">
        <v>297</v>
      </c>
      <c r="D135" s="129" t="s">
        <v>303</v>
      </c>
      <c r="E135" s="19">
        <v>6020.78</v>
      </c>
      <c r="F135" s="20">
        <v>135.13</v>
      </c>
      <c r="G135" s="21">
        <v>6155.91</v>
      </c>
      <c r="H135" s="19">
        <v>5732.01</v>
      </c>
      <c r="I135" s="20">
        <v>179.9</v>
      </c>
      <c r="J135" s="21">
        <v>5911.91</v>
      </c>
      <c r="K135" s="19">
        <v>5110.01</v>
      </c>
      <c r="L135" s="20">
        <v>356.83</v>
      </c>
      <c r="M135" s="21">
        <v>5466.84</v>
      </c>
      <c r="N135" s="19">
        <v>6673.26</v>
      </c>
      <c r="O135" s="20">
        <v>69.83</v>
      </c>
      <c r="P135" s="21">
        <v>6743.09</v>
      </c>
      <c r="Q135" s="19">
        <v>6053.09</v>
      </c>
      <c r="R135" s="20">
        <v>177.11</v>
      </c>
      <c r="S135" s="21">
        <v>6230.2</v>
      </c>
      <c r="T135" s="19">
        <v>3168.65</v>
      </c>
      <c r="U135" s="20">
        <v>149.04</v>
      </c>
      <c r="V135" s="21">
        <v>3317.69</v>
      </c>
      <c r="W135" s="47">
        <v>32757.8</v>
      </c>
      <c r="X135" s="20">
        <v>1067.8399999999999</v>
      </c>
      <c r="Y135" s="21">
        <v>33825.64</v>
      </c>
    </row>
    <row r="136" spans="1:25" ht="13">
      <c r="A136" s="2" t="s">
        <v>278</v>
      </c>
      <c r="B136" s="2" t="s">
        <v>123</v>
      </c>
      <c r="C136" s="89" t="s">
        <v>297</v>
      </c>
      <c r="D136" s="129" t="s">
        <v>303</v>
      </c>
      <c r="E136" s="19">
        <v>2401.7800000000002</v>
      </c>
      <c r="F136" s="20">
        <v>650.51</v>
      </c>
      <c r="G136" s="21">
        <v>3052.29</v>
      </c>
      <c r="H136" s="19">
        <v>2455.39</v>
      </c>
      <c r="I136" s="20">
        <v>610.86</v>
      </c>
      <c r="J136" s="21">
        <v>3066.25</v>
      </c>
      <c r="K136" s="19">
        <v>2477.44</v>
      </c>
      <c r="L136" s="20">
        <v>757.39</v>
      </c>
      <c r="M136" s="21">
        <v>3234.83</v>
      </c>
      <c r="N136" s="19">
        <v>2406.4</v>
      </c>
      <c r="O136" s="20">
        <v>663.2</v>
      </c>
      <c r="P136" s="21">
        <v>3069.6</v>
      </c>
      <c r="Q136" s="19">
        <v>2929.7</v>
      </c>
      <c r="R136" s="20">
        <v>539.36</v>
      </c>
      <c r="S136" s="21">
        <v>3469.06</v>
      </c>
      <c r="T136" s="19">
        <v>3917.39</v>
      </c>
      <c r="U136" s="20">
        <v>628.80999999999995</v>
      </c>
      <c r="V136" s="21">
        <v>4546.2</v>
      </c>
      <c r="W136" s="47">
        <v>16588.099999999999</v>
      </c>
      <c r="X136" s="20">
        <v>3850.13</v>
      </c>
      <c r="Y136" s="21">
        <v>20438.23</v>
      </c>
    </row>
    <row r="137" spans="1:25" ht="13">
      <c r="A137" s="2" t="s">
        <v>278</v>
      </c>
      <c r="B137" s="2" t="s">
        <v>124</v>
      </c>
      <c r="C137" s="89" t="s">
        <v>297</v>
      </c>
      <c r="D137" s="129" t="s">
        <v>303</v>
      </c>
      <c r="E137" s="19">
        <v>404.74</v>
      </c>
      <c r="F137" s="20">
        <v>379.04</v>
      </c>
      <c r="G137" s="21">
        <v>783.78</v>
      </c>
      <c r="H137" s="19">
        <v>950.24</v>
      </c>
      <c r="I137" s="20">
        <v>439.71</v>
      </c>
      <c r="J137" s="21">
        <v>1389.95</v>
      </c>
      <c r="K137" s="19">
        <v>975.3</v>
      </c>
      <c r="L137" s="20">
        <v>252.54</v>
      </c>
      <c r="M137" s="21">
        <v>1227.8399999999999</v>
      </c>
      <c r="N137" s="19">
        <v>433.71</v>
      </c>
      <c r="O137" s="20">
        <v>126.34</v>
      </c>
      <c r="P137" s="21">
        <v>560.04999999999995</v>
      </c>
      <c r="Q137" s="19">
        <v>743.28</v>
      </c>
      <c r="R137" s="20">
        <v>142.6</v>
      </c>
      <c r="S137" s="21">
        <v>885.88</v>
      </c>
      <c r="T137" s="19">
        <v>1206.71</v>
      </c>
      <c r="U137" s="20">
        <v>205.6</v>
      </c>
      <c r="V137" s="21">
        <v>1412.31</v>
      </c>
      <c r="W137" s="47">
        <v>4713.9799999999996</v>
      </c>
      <c r="X137" s="20">
        <v>1545.83</v>
      </c>
      <c r="Y137" s="21">
        <v>6259.81</v>
      </c>
    </row>
    <row r="138" spans="1:25" ht="13">
      <c r="A138" s="2" t="s">
        <v>279</v>
      </c>
      <c r="B138" s="2" t="s">
        <v>125</v>
      </c>
      <c r="C138" s="89" t="s">
        <v>297</v>
      </c>
      <c r="D138" s="129" t="s">
        <v>303</v>
      </c>
      <c r="E138" s="19">
        <v>3359.86</v>
      </c>
      <c r="F138" s="20">
        <v>1376.01</v>
      </c>
      <c r="G138" s="21">
        <v>4735.87</v>
      </c>
      <c r="H138" s="19">
        <v>3333.31</v>
      </c>
      <c r="I138" s="20">
        <v>1689.11</v>
      </c>
      <c r="J138" s="21">
        <v>5022.42</v>
      </c>
      <c r="K138" s="19">
        <v>2754.58</v>
      </c>
      <c r="L138" s="20">
        <v>1738.81</v>
      </c>
      <c r="M138" s="21">
        <v>4493.3900000000003</v>
      </c>
      <c r="N138" s="19">
        <v>2638.61</v>
      </c>
      <c r="O138" s="20">
        <v>1433.52</v>
      </c>
      <c r="P138" s="21">
        <v>4072.13</v>
      </c>
      <c r="Q138" s="19">
        <v>2397.46</v>
      </c>
      <c r="R138" s="20">
        <v>865.11</v>
      </c>
      <c r="S138" s="21">
        <v>3262.57</v>
      </c>
      <c r="T138" s="19">
        <v>2363.89</v>
      </c>
      <c r="U138" s="20">
        <v>1204.3699999999999</v>
      </c>
      <c r="V138" s="21">
        <v>3568.26</v>
      </c>
      <c r="W138" s="47">
        <v>16847.71</v>
      </c>
      <c r="X138" s="20">
        <v>8306.93</v>
      </c>
      <c r="Y138" s="21">
        <v>25154.639999999999</v>
      </c>
    </row>
    <row r="139" spans="1:25" ht="13">
      <c r="A139" s="2" t="s">
        <v>280</v>
      </c>
      <c r="B139" s="2" t="s">
        <v>136</v>
      </c>
      <c r="C139" s="89" t="s">
        <v>297</v>
      </c>
      <c r="D139" s="129" t="s">
        <v>302</v>
      </c>
      <c r="E139" s="19">
        <v>0</v>
      </c>
      <c r="F139" s="20">
        <v>0</v>
      </c>
      <c r="G139" s="21">
        <v>0</v>
      </c>
      <c r="H139" s="19">
        <v>0</v>
      </c>
      <c r="I139" s="20">
        <v>0</v>
      </c>
      <c r="J139" s="21">
        <v>0</v>
      </c>
      <c r="K139" s="19">
        <v>0</v>
      </c>
      <c r="L139" s="20">
        <v>0</v>
      </c>
      <c r="M139" s="21">
        <v>0</v>
      </c>
      <c r="N139" s="19">
        <v>0</v>
      </c>
      <c r="O139" s="20">
        <v>0</v>
      </c>
      <c r="P139" s="21">
        <v>0</v>
      </c>
      <c r="Q139" s="19">
        <v>0</v>
      </c>
      <c r="R139" s="20">
        <v>0</v>
      </c>
      <c r="S139" s="21">
        <v>0</v>
      </c>
      <c r="T139" s="19">
        <v>0</v>
      </c>
      <c r="U139" s="20">
        <v>0</v>
      </c>
      <c r="V139" s="21">
        <v>0</v>
      </c>
      <c r="W139" s="47">
        <v>0</v>
      </c>
      <c r="X139" s="20">
        <v>0</v>
      </c>
      <c r="Y139" s="21">
        <v>0</v>
      </c>
    </row>
    <row r="140" spans="1:25" ht="13">
      <c r="A140" s="2" t="s">
        <v>280</v>
      </c>
      <c r="B140" s="2" t="s">
        <v>137</v>
      </c>
      <c r="C140" s="89" t="s">
        <v>297</v>
      </c>
      <c r="D140" s="129" t="s">
        <v>302</v>
      </c>
      <c r="E140" s="19">
        <v>0</v>
      </c>
      <c r="F140" s="20">
        <v>0</v>
      </c>
      <c r="G140" s="21">
        <v>0</v>
      </c>
      <c r="H140" s="19">
        <v>0</v>
      </c>
      <c r="I140" s="20">
        <v>0</v>
      </c>
      <c r="J140" s="21">
        <v>0</v>
      </c>
      <c r="K140" s="19">
        <v>0</v>
      </c>
      <c r="L140" s="20">
        <v>0</v>
      </c>
      <c r="M140" s="21">
        <v>0</v>
      </c>
      <c r="N140" s="19">
        <v>0</v>
      </c>
      <c r="O140" s="20">
        <v>0</v>
      </c>
      <c r="P140" s="21">
        <v>0</v>
      </c>
      <c r="Q140" s="19">
        <v>0</v>
      </c>
      <c r="R140" s="20">
        <v>0</v>
      </c>
      <c r="S140" s="21">
        <v>0</v>
      </c>
      <c r="T140" s="19">
        <v>0</v>
      </c>
      <c r="U140" s="20">
        <v>0</v>
      </c>
      <c r="V140" s="21">
        <v>0</v>
      </c>
      <c r="W140" s="47">
        <v>0</v>
      </c>
      <c r="X140" s="20">
        <v>0</v>
      </c>
      <c r="Y140" s="21">
        <v>0</v>
      </c>
    </row>
    <row r="141" spans="1:25" ht="13">
      <c r="A141" s="2" t="s">
        <v>280</v>
      </c>
      <c r="B141" s="2" t="s">
        <v>138</v>
      </c>
      <c r="C141" s="89" t="s">
        <v>297</v>
      </c>
      <c r="D141" s="129" t="s">
        <v>298</v>
      </c>
      <c r="E141" s="19">
        <v>0</v>
      </c>
      <c r="F141" s="20">
        <v>0</v>
      </c>
      <c r="G141" s="21">
        <v>0</v>
      </c>
      <c r="H141" s="19">
        <v>0</v>
      </c>
      <c r="I141" s="20">
        <v>0</v>
      </c>
      <c r="J141" s="21">
        <v>0</v>
      </c>
      <c r="K141" s="19">
        <v>0</v>
      </c>
      <c r="L141" s="20">
        <v>0</v>
      </c>
      <c r="M141" s="21">
        <v>0</v>
      </c>
      <c r="N141" s="19">
        <v>0</v>
      </c>
      <c r="O141" s="20">
        <v>0</v>
      </c>
      <c r="P141" s="21">
        <v>0</v>
      </c>
      <c r="Q141" s="19">
        <v>0</v>
      </c>
      <c r="R141" s="20">
        <v>0</v>
      </c>
      <c r="S141" s="21">
        <v>0</v>
      </c>
      <c r="T141" s="19">
        <v>0</v>
      </c>
      <c r="U141" s="20">
        <v>0</v>
      </c>
      <c r="V141" s="21">
        <v>0</v>
      </c>
      <c r="W141" s="47">
        <v>0</v>
      </c>
      <c r="X141" s="20">
        <v>0</v>
      </c>
      <c r="Y141" s="21">
        <v>0</v>
      </c>
    </row>
    <row r="142" spans="1:25" ht="13">
      <c r="A142" s="2" t="s">
        <v>280</v>
      </c>
      <c r="B142" s="2" t="s">
        <v>139</v>
      </c>
      <c r="C142" s="89" t="s">
        <v>297</v>
      </c>
      <c r="D142" s="129" t="s">
        <v>298</v>
      </c>
      <c r="E142" s="19">
        <v>0</v>
      </c>
      <c r="F142" s="20">
        <v>0</v>
      </c>
      <c r="G142" s="21">
        <v>0</v>
      </c>
      <c r="H142" s="19">
        <v>0</v>
      </c>
      <c r="I142" s="20">
        <v>0</v>
      </c>
      <c r="J142" s="21">
        <v>0</v>
      </c>
      <c r="K142" s="19">
        <v>0</v>
      </c>
      <c r="L142" s="20">
        <v>0</v>
      </c>
      <c r="M142" s="21">
        <v>0</v>
      </c>
      <c r="N142" s="19">
        <v>0</v>
      </c>
      <c r="O142" s="20">
        <v>0</v>
      </c>
      <c r="P142" s="21">
        <v>0</v>
      </c>
      <c r="Q142" s="19">
        <v>0</v>
      </c>
      <c r="R142" s="20">
        <v>0</v>
      </c>
      <c r="S142" s="21">
        <v>0</v>
      </c>
      <c r="T142" s="19">
        <v>0</v>
      </c>
      <c r="U142" s="20">
        <v>0</v>
      </c>
      <c r="V142" s="21">
        <v>0</v>
      </c>
      <c r="W142" s="47">
        <v>0</v>
      </c>
      <c r="X142" s="20">
        <v>0</v>
      </c>
      <c r="Y142" s="21">
        <v>0</v>
      </c>
    </row>
    <row r="143" spans="1:25" ht="13">
      <c r="A143" s="2" t="s">
        <v>280</v>
      </c>
      <c r="B143" s="2" t="s">
        <v>140</v>
      </c>
      <c r="C143" s="89" t="s">
        <v>297</v>
      </c>
      <c r="D143" s="129" t="s">
        <v>303</v>
      </c>
      <c r="E143" s="19">
        <v>0</v>
      </c>
      <c r="F143" s="20">
        <v>0</v>
      </c>
      <c r="G143" s="21">
        <v>0</v>
      </c>
      <c r="H143" s="19">
        <v>4985.63</v>
      </c>
      <c r="I143" s="20">
        <v>392.7</v>
      </c>
      <c r="J143" s="21">
        <v>5378.33</v>
      </c>
      <c r="K143" s="19">
        <v>11189.38</v>
      </c>
      <c r="L143" s="20">
        <v>1822.5</v>
      </c>
      <c r="M143" s="21">
        <v>13011.88</v>
      </c>
      <c r="N143" s="19">
        <v>7913.28</v>
      </c>
      <c r="O143" s="20">
        <v>2541.5300000000002</v>
      </c>
      <c r="P143" s="21">
        <v>10454.81</v>
      </c>
      <c r="Q143" s="19">
        <v>8988.2000000000007</v>
      </c>
      <c r="R143" s="20">
        <v>2217.35</v>
      </c>
      <c r="S143" s="21">
        <v>11205.55</v>
      </c>
      <c r="T143" s="19">
        <v>11590.08</v>
      </c>
      <c r="U143" s="20">
        <v>1226.78</v>
      </c>
      <c r="V143" s="21">
        <v>12816.86</v>
      </c>
      <c r="W143" s="47">
        <v>44666.57</v>
      </c>
      <c r="X143" s="20">
        <v>8200.86</v>
      </c>
      <c r="Y143" s="21">
        <v>52867.43</v>
      </c>
    </row>
    <row r="144" spans="1:25" ht="13">
      <c r="A144" s="2" t="s">
        <v>280</v>
      </c>
      <c r="B144" s="2" t="s">
        <v>141</v>
      </c>
      <c r="C144" s="89" t="s">
        <v>297</v>
      </c>
      <c r="D144" s="129" t="s">
        <v>303</v>
      </c>
      <c r="E144" s="19">
        <v>0</v>
      </c>
      <c r="F144" s="20">
        <v>0</v>
      </c>
      <c r="G144" s="21">
        <v>0</v>
      </c>
      <c r="H144" s="19">
        <v>3064.65</v>
      </c>
      <c r="I144" s="20">
        <v>564.79999999999995</v>
      </c>
      <c r="J144" s="21">
        <v>3629.45</v>
      </c>
      <c r="K144" s="19">
        <v>7128.7</v>
      </c>
      <c r="L144" s="20">
        <v>3524.43</v>
      </c>
      <c r="M144" s="21">
        <v>10653.13</v>
      </c>
      <c r="N144" s="19">
        <v>4290.88</v>
      </c>
      <c r="O144" s="20">
        <v>5152.45</v>
      </c>
      <c r="P144" s="21">
        <v>9443.33</v>
      </c>
      <c r="Q144" s="19">
        <v>6849.88</v>
      </c>
      <c r="R144" s="20">
        <v>3850.33</v>
      </c>
      <c r="S144" s="21">
        <v>10700.21</v>
      </c>
      <c r="T144" s="19">
        <v>6842.68</v>
      </c>
      <c r="U144" s="20">
        <v>2307.73</v>
      </c>
      <c r="V144" s="21">
        <v>9150.41</v>
      </c>
      <c r="W144" s="47">
        <v>28176.79</v>
      </c>
      <c r="X144" s="20">
        <v>15399.74</v>
      </c>
      <c r="Y144" s="21">
        <v>43576.53</v>
      </c>
    </row>
    <row r="145" spans="1:25" ht="13">
      <c r="A145" s="2" t="s">
        <v>280</v>
      </c>
      <c r="B145" s="2" t="s">
        <v>142</v>
      </c>
      <c r="C145" s="89" t="s">
        <v>297</v>
      </c>
      <c r="D145" s="129" t="s">
        <v>303</v>
      </c>
      <c r="E145" s="19">
        <v>0</v>
      </c>
      <c r="F145" s="20">
        <v>0</v>
      </c>
      <c r="G145" s="21">
        <v>0</v>
      </c>
      <c r="H145" s="19">
        <v>0</v>
      </c>
      <c r="I145" s="20">
        <v>0</v>
      </c>
      <c r="J145" s="21">
        <v>0</v>
      </c>
      <c r="K145" s="19">
        <v>0</v>
      </c>
      <c r="L145" s="20">
        <v>0</v>
      </c>
      <c r="M145" s="21">
        <v>0</v>
      </c>
      <c r="N145" s="19">
        <v>0</v>
      </c>
      <c r="O145" s="20">
        <v>0</v>
      </c>
      <c r="P145" s="21">
        <v>0</v>
      </c>
      <c r="Q145" s="19">
        <v>0</v>
      </c>
      <c r="R145" s="20">
        <v>0</v>
      </c>
      <c r="S145" s="21">
        <v>0</v>
      </c>
      <c r="T145" s="19">
        <v>0</v>
      </c>
      <c r="U145" s="20">
        <v>0</v>
      </c>
      <c r="V145" s="21">
        <v>0</v>
      </c>
      <c r="W145" s="47">
        <v>0</v>
      </c>
      <c r="X145" s="20">
        <v>0</v>
      </c>
      <c r="Y145" s="21">
        <v>0</v>
      </c>
    </row>
    <row r="146" spans="1:25" ht="13">
      <c r="A146" s="2" t="s">
        <v>280</v>
      </c>
      <c r="B146" s="2" t="s">
        <v>143</v>
      </c>
      <c r="C146" s="89" t="s">
        <v>297</v>
      </c>
      <c r="D146" s="129" t="s">
        <v>303</v>
      </c>
      <c r="E146" s="19">
        <v>0</v>
      </c>
      <c r="F146" s="20">
        <v>0</v>
      </c>
      <c r="G146" s="21">
        <v>0</v>
      </c>
      <c r="H146" s="19">
        <v>0</v>
      </c>
      <c r="I146" s="20">
        <v>0</v>
      </c>
      <c r="J146" s="21">
        <v>0</v>
      </c>
      <c r="K146" s="19">
        <v>0</v>
      </c>
      <c r="L146" s="20">
        <v>0</v>
      </c>
      <c r="M146" s="21">
        <v>0</v>
      </c>
      <c r="N146" s="19">
        <v>0</v>
      </c>
      <c r="O146" s="20">
        <v>0</v>
      </c>
      <c r="P146" s="21">
        <v>0</v>
      </c>
      <c r="Q146" s="19">
        <v>0</v>
      </c>
      <c r="R146" s="20">
        <v>0</v>
      </c>
      <c r="S146" s="21">
        <v>0</v>
      </c>
      <c r="T146" s="19">
        <v>0</v>
      </c>
      <c r="U146" s="20">
        <v>0</v>
      </c>
      <c r="V146" s="21">
        <v>0</v>
      </c>
      <c r="W146" s="47">
        <v>0</v>
      </c>
      <c r="X146" s="20">
        <v>0</v>
      </c>
      <c r="Y146" s="21">
        <v>0</v>
      </c>
    </row>
    <row r="147" spans="1:25" ht="13">
      <c r="A147" s="2" t="s">
        <v>281</v>
      </c>
      <c r="B147" s="2" t="s">
        <v>144</v>
      </c>
      <c r="C147" s="89" t="s">
        <v>297</v>
      </c>
      <c r="D147" s="129" t="s">
        <v>298</v>
      </c>
      <c r="E147" s="19">
        <v>1715.18</v>
      </c>
      <c r="F147" s="20">
        <v>18.239999999999998</v>
      </c>
      <c r="G147" s="21">
        <v>1733.42</v>
      </c>
      <c r="H147" s="19">
        <v>504.05</v>
      </c>
      <c r="I147" s="20">
        <v>51.43</v>
      </c>
      <c r="J147" s="21">
        <v>555.48</v>
      </c>
      <c r="K147" s="19">
        <v>398.64</v>
      </c>
      <c r="L147" s="20">
        <v>17.95</v>
      </c>
      <c r="M147" s="21">
        <v>416.59</v>
      </c>
      <c r="N147" s="19">
        <v>66.05</v>
      </c>
      <c r="O147" s="20">
        <v>93.14</v>
      </c>
      <c r="P147" s="21">
        <v>159.19</v>
      </c>
      <c r="Q147" s="19">
        <v>223.68</v>
      </c>
      <c r="R147" s="20">
        <v>28.82</v>
      </c>
      <c r="S147" s="21">
        <v>252.5</v>
      </c>
      <c r="T147" s="19">
        <v>81.05</v>
      </c>
      <c r="U147" s="20">
        <v>0.1</v>
      </c>
      <c r="V147" s="21">
        <v>81.150000000000006</v>
      </c>
      <c r="W147" s="47">
        <v>2988.65</v>
      </c>
      <c r="X147" s="20">
        <v>209.68</v>
      </c>
      <c r="Y147" s="21">
        <v>3198.33</v>
      </c>
    </row>
    <row r="148" spans="1:25" ht="13">
      <c r="A148" s="2" t="s">
        <v>282</v>
      </c>
      <c r="B148" s="2" t="s">
        <v>145</v>
      </c>
      <c r="C148" s="89" t="s">
        <v>297</v>
      </c>
      <c r="D148" s="129" t="s">
        <v>302</v>
      </c>
      <c r="E148" s="19">
        <v>0</v>
      </c>
      <c r="F148" s="20">
        <v>0</v>
      </c>
      <c r="G148" s="21">
        <v>0</v>
      </c>
      <c r="H148" s="19">
        <v>0</v>
      </c>
      <c r="I148" s="20">
        <v>0</v>
      </c>
      <c r="J148" s="21">
        <v>0</v>
      </c>
      <c r="K148" s="19">
        <v>0</v>
      </c>
      <c r="L148" s="20">
        <v>0</v>
      </c>
      <c r="M148" s="21">
        <v>0</v>
      </c>
      <c r="N148" s="19">
        <v>0</v>
      </c>
      <c r="O148" s="20">
        <v>0</v>
      </c>
      <c r="P148" s="21">
        <v>0</v>
      </c>
      <c r="Q148" s="19">
        <v>0</v>
      </c>
      <c r="R148" s="20">
        <v>0</v>
      </c>
      <c r="S148" s="21">
        <v>0</v>
      </c>
      <c r="T148" s="19">
        <v>0</v>
      </c>
      <c r="U148" s="20">
        <v>0</v>
      </c>
      <c r="V148" s="21">
        <v>0</v>
      </c>
      <c r="W148" s="47">
        <v>0</v>
      </c>
      <c r="X148" s="20">
        <v>0</v>
      </c>
      <c r="Y148" s="21">
        <v>0</v>
      </c>
    </row>
    <row r="149" spans="1:25" ht="13">
      <c r="A149" s="2" t="s">
        <v>282</v>
      </c>
      <c r="B149" s="2" t="s">
        <v>146</v>
      </c>
      <c r="C149" s="89" t="s">
        <v>297</v>
      </c>
      <c r="D149" s="129" t="s">
        <v>302</v>
      </c>
      <c r="E149" s="19">
        <v>0</v>
      </c>
      <c r="F149" s="20">
        <v>0</v>
      </c>
      <c r="G149" s="21">
        <v>0</v>
      </c>
      <c r="H149" s="19">
        <v>0</v>
      </c>
      <c r="I149" s="20">
        <v>0</v>
      </c>
      <c r="J149" s="21">
        <v>0</v>
      </c>
      <c r="K149" s="19">
        <v>0</v>
      </c>
      <c r="L149" s="20">
        <v>0</v>
      </c>
      <c r="M149" s="21">
        <v>0</v>
      </c>
      <c r="N149" s="19">
        <v>0</v>
      </c>
      <c r="O149" s="20">
        <v>0</v>
      </c>
      <c r="P149" s="21">
        <v>0</v>
      </c>
      <c r="Q149" s="19">
        <v>0</v>
      </c>
      <c r="R149" s="20">
        <v>0</v>
      </c>
      <c r="S149" s="21">
        <v>0</v>
      </c>
      <c r="T149" s="19">
        <v>0</v>
      </c>
      <c r="U149" s="20">
        <v>0</v>
      </c>
      <c r="V149" s="21">
        <v>0</v>
      </c>
      <c r="W149" s="47">
        <v>0</v>
      </c>
      <c r="X149" s="20">
        <v>0</v>
      </c>
      <c r="Y149" s="21">
        <v>0</v>
      </c>
    </row>
    <row r="150" spans="1:25" ht="13">
      <c r="A150" s="2" t="s">
        <v>282</v>
      </c>
      <c r="B150" s="2" t="s">
        <v>147</v>
      </c>
      <c r="C150" s="89" t="s">
        <v>297</v>
      </c>
      <c r="D150" s="129" t="s">
        <v>302</v>
      </c>
      <c r="E150" s="19">
        <v>0</v>
      </c>
      <c r="F150" s="20">
        <v>0</v>
      </c>
      <c r="G150" s="21">
        <v>0</v>
      </c>
      <c r="H150" s="19">
        <v>0</v>
      </c>
      <c r="I150" s="20">
        <v>0</v>
      </c>
      <c r="J150" s="21">
        <v>0</v>
      </c>
      <c r="K150" s="19">
        <v>0</v>
      </c>
      <c r="L150" s="20">
        <v>0</v>
      </c>
      <c r="M150" s="21">
        <v>0</v>
      </c>
      <c r="N150" s="19">
        <v>0</v>
      </c>
      <c r="O150" s="20">
        <v>0</v>
      </c>
      <c r="P150" s="21">
        <v>0</v>
      </c>
      <c r="Q150" s="19">
        <v>0</v>
      </c>
      <c r="R150" s="20">
        <v>0</v>
      </c>
      <c r="S150" s="21">
        <v>0</v>
      </c>
      <c r="T150" s="19">
        <v>0</v>
      </c>
      <c r="U150" s="20">
        <v>0</v>
      </c>
      <c r="V150" s="21">
        <v>0</v>
      </c>
      <c r="W150" s="47">
        <v>0</v>
      </c>
      <c r="X150" s="20">
        <v>0</v>
      </c>
      <c r="Y150" s="21">
        <v>0</v>
      </c>
    </row>
    <row r="151" spans="1:25" ht="13">
      <c r="A151" s="2" t="s">
        <v>282</v>
      </c>
      <c r="B151" s="2" t="s">
        <v>317</v>
      </c>
      <c r="C151" s="89" t="s">
        <v>297</v>
      </c>
      <c r="D151" s="129" t="s">
        <v>302</v>
      </c>
      <c r="E151" s="19">
        <v>9626.2999999999993</v>
      </c>
      <c r="F151" s="20">
        <v>2978.6</v>
      </c>
      <c r="G151" s="21">
        <v>12604.9</v>
      </c>
      <c r="H151" s="19">
        <v>8647.9</v>
      </c>
      <c r="I151" s="20">
        <v>3151.8</v>
      </c>
      <c r="J151" s="21">
        <v>11799.7</v>
      </c>
      <c r="K151" s="19">
        <v>15749.95</v>
      </c>
      <c r="L151" s="20">
        <v>3662.05</v>
      </c>
      <c r="M151" s="21">
        <v>19412</v>
      </c>
      <c r="N151" s="19">
        <v>6803.15</v>
      </c>
      <c r="O151" s="20">
        <v>4194.6000000000004</v>
      </c>
      <c r="P151" s="21">
        <v>10997.75</v>
      </c>
      <c r="Q151" s="19">
        <v>10464.450000000001</v>
      </c>
      <c r="R151" s="20">
        <v>3567.1</v>
      </c>
      <c r="S151" s="21">
        <v>14031.55</v>
      </c>
      <c r="T151" s="19">
        <v>8115.4</v>
      </c>
      <c r="U151" s="20">
        <v>3062.6</v>
      </c>
      <c r="V151" s="21">
        <v>11178</v>
      </c>
      <c r="W151" s="47">
        <v>59407.15</v>
      </c>
      <c r="X151" s="20">
        <v>20616.75</v>
      </c>
      <c r="Y151" s="21">
        <v>80023.899999999994</v>
      </c>
    </row>
    <row r="152" spans="1:25" ht="13">
      <c r="A152" s="2" t="s">
        <v>282</v>
      </c>
      <c r="B152" s="2" t="s">
        <v>318</v>
      </c>
      <c r="C152" s="89" t="s">
        <v>297</v>
      </c>
      <c r="D152" s="129" t="s">
        <v>302</v>
      </c>
      <c r="E152" s="19">
        <v>14394.55</v>
      </c>
      <c r="F152" s="20">
        <v>1519.55</v>
      </c>
      <c r="G152" s="21">
        <v>15914.1</v>
      </c>
      <c r="H152" s="19">
        <v>6209.15</v>
      </c>
      <c r="I152" s="20">
        <v>3194.45</v>
      </c>
      <c r="J152" s="21">
        <v>9403.6</v>
      </c>
      <c r="K152" s="19">
        <v>7855</v>
      </c>
      <c r="L152" s="20">
        <v>2400.1</v>
      </c>
      <c r="M152" s="21">
        <v>10255.1</v>
      </c>
      <c r="N152" s="19">
        <v>4567.2</v>
      </c>
      <c r="O152" s="20">
        <v>3007.4</v>
      </c>
      <c r="P152" s="21">
        <v>7574.6</v>
      </c>
      <c r="Q152" s="19">
        <v>4641.5</v>
      </c>
      <c r="R152" s="20">
        <v>2935.95</v>
      </c>
      <c r="S152" s="21">
        <v>7577.45</v>
      </c>
      <c r="T152" s="19">
        <v>4163.1000000000004</v>
      </c>
      <c r="U152" s="20">
        <v>1592</v>
      </c>
      <c r="V152" s="21">
        <v>5755.1</v>
      </c>
      <c r="W152" s="47">
        <v>41830.5</v>
      </c>
      <c r="X152" s="20">
        <v>14649.45</v>
      </c>
      <c r="Y152" s="21">
        <v>56479.95</v>
      </c>
    </row>
    <row r="153" spans="1:25" ht="13">
      <c r="A153" s="2" t="s">
        <v>282</v>
      </c>
      <c r="B153" s="2" t="s">
        <v>319</v>
      </c>
      <c r="C153" s="89" t="s">
        <v>297</v>
      </c>
      <c r="D153" s="129" t="s">
        <v>302</v>
      </c>
      <c r="E153" s="19">
        <v>7185.05</v>
      </c>
      <c r="F153" s="20">
        <v>2661.15</v>
      </c>
      <c r="G153" s="21">
        <v>9846.2000000000007</v>
      </c>
      <c r="H153" s="19">
        <v>5752.25</v>
      </c>
      <c r="I153" s="20">
        <v>2969.65</v>
      </c>
      <c r="J153" s="21">
        <v>8721.9</v>
      </c>
      <c r="K153" s="19">
        <v>3985</v>
      </c>
      <c r="L153" s="20">
        <v>2262.4499999999998</v>
      </c>
      <c r="M153" s="21">
        <v>6247.45</v>
      </c>
      <c r="N153" s="19">
        <v>3859</v>
      </c>
      <c r="O153" s="20">
        <v>2837.6</v>
      </c>
      <c r="P153" s="21">
        <v>6696.6</v>
      </c>
      <c r="Q153" s="19">
        <v>4686.05</v>
      </c>
      <c r="R153" s="20">
        <v>2809.7</v>
      </c>
      <c r="S153" s="21">
        <v>7495.75</v>
      </c>
      <c r="T153" s="19">
        <v>6985.2</v>
      </c>
      <c r="U153" s="20">
        <v>2048.0500000000002</v>
      </c>
      <c r="V153" s="21">
        <v>9033.25</v>
      </c>
      <c r="W153" s="47">
        <v>32452.55</v>
      </c>
      <c r="X153" s="20">
        <v>15588.6</v>
      </c>
      <c r="Y153" s="21">
        <v>48041.15</v>
      </c>
    </row>
    <row r="154" spans="1:25" ht="13">
      <c r="A154" s="2" t="s">
        <v>282</v>
      </c>
      <c r="B154" s="2" t="s">
        <v>148</v>
      </c>
      <c r="C154" s="89" t="s">
        <v>297</v>
      </c>
      <c r="D154" s="129" t="s">
        <v>303</v>
      </c>
      <c r="E154" s="19">
        <v>825.75</v>
      </c>
      <c r="F154" s="20">
        <v>513.85</v>
      </c>
      <c r="G154" s="21">
        <v>1339.6</v>
      </c>
      <c r="H154" s="19">
        <v>544.25</v>
      </c>
      <c r="I154" s="20">
        <v>1057.0999999999999</v>
      </c>
      <c r="J154" s="21">
        <v>1601.35</v>
      </c>
      <c r="K154" s="19">
        <v>231.65</v>
      </c>
      <c r="L154" s="20">
        <v>1499.15</v>
      </c>
      <c r="M154" s="21">
        <v>1730.8</v>
      </c>
      <c r="N154" s="19">
        <v>563.45000000000005</v>
      </c>
      <c r="O154" s="20">
        <v>1396.15</v>
      </c>
      <c r="P154" s="21">
        <v>1959.6</v>
      </c>
      <c r="Q154" s="19">
        <v>225.7</v>
      </c>
      <c r="R154" s="20">
        <v>1462.45</v>
      </c>
      <c r="S154" s="21">
        <v>1688.15</v>
      </c>
      <c r="T154" s="19">
        <v>1209.9000000000001</v>
      </c>
      <c r="U154" s="20">
        <v>1446.15</v>
      </c>
      <c r="V154" s="21">
        <v>2656.05</v>
      </c>
      <c r="W154" s="47">
        <v>3600.7</v>
      </c>
      <c r="X154" s="20">
        <v>7374.85</v>
      </c>
      <c r="Y154" s="21">
        <v>10975.55</v>
      </c>
    </row>
    <row r="155" spans="1:25" ht="13">
      <c r="A155" s="2" t="s">
        <v>282</v>
      </c>
      <c r="B155" s="2" t="s">
        <v>149</v>
      </c>
      <c r="C155" s="89" t="s">
        <v>297</v>
      </c>
      <c r="D155" s="129" t="s">
        <v>303</v>
      </c>
      <c r="E155" s="19">
        <v>1205.45</v>
      </c>
      <c r="F155" s="20">
        <v>1168.1500000000001</v>
      </c>
      <c r="G155" s="21">
        <v>2373.6</v>
      </c>
      <c r="H155" s="19">
        <v>1829.3</v>
      </c>
      <c r="I155" s="20">
        <v>2563.4499999999998</v>
      </c>
      <c r="J155" s="21">
        <v>4392.75</v>
      </c>
      <c r="K155" s="19">
        <v>1235.8</v>
      </c>
      <c r="L155" s="20">
        <v>2206.6999999999998</v>
      </c>
      <c r="M155" s="21">
        <v>3442.5</v>
      </c>
      <c r="N155" s="19">
        <v>1086.4000000000001</v>
      </c>
      <c r="O155" s="20">
        <v>2067.15</v>
      </c>
      <c r="P155" s="21">
        <v>3153.55</v>
      </c>
      <c r="Q155" s="19">
        <v>107.4</v>
      </c>
      <c r="R155" s="20">
        <v>1949.7</v>
      </c>
      <c r="S155" s="21">
        <v>2057.1</v>
      </c>
      <c r="T155" s="19">
        <v>182.8</v>
      </c>
      <c r="U155" s="20">
        <v>2051.1999999999998</v>
      </c>
      <c r="V155" s="21">
        <v>2234</v>
      </c>
      <c r="W155" s="47">
        <v>5647.15</v>
      </c>
      <c r="X155" s="20">
        <v>12006.35</v>
      </c>
      <c r="Y155" s="21">
        <v>17653.5</v>
      </c>
    </row>
    <row r="156" spans="1:25" ht="13">
      <c r="A156" s="2" t="s">
        <v>282</v>
      </c>
      <c r="B156" s="2" t="s">
        <v>150</v>
      </c>
      <c r="C156" s="89" t="s">
        <v>297</v>
      </c>
      <c r="D156" s="129" t="s">
        <v>302</v>
      </c>
      <c r="E156" s="19">
        <v>14012.01</v>
      </c>
      <c r="F156" s="20">
        <v>2090.88</v>
      </c>
      <c r="G156" s="21">
        <v>16102.89</v>
      </c>
      <c r="H156" s="19">
        <v>9181.08</v>
      </c>
      <c r="I156" s="20">
        <v>2365.65</v>
      </c>
      <c r="J156" s="21">
        <v>11546.73</v>
      </c>
      <c r="K156" s="19">
        <v>1953.63</v>
      </c>
      <c r="L156" s="20">
        <v>811.8</v>
      </c>
      <c r="M156" s="21">
        <v>2765.43</v>
      </c>
      <c r="N156" s="19">
        <v>0</v>
      </c>
      <c r="O156" s="20">
        <v>0</v>
      </c>
      <c r="P156" s="21">
        <v>0</v>
      </c>
      <c r="Q156" s="19">
        <v>0</v>
      </c>
      <c r="R156" s="20">
        <v>0</v>
      </c>
      <c r="S156" s="21">
        <v>0</v>
      </c>
      <c r="T156" s="19">
        <v>0</v>
      </c>
      <c r="U156" s="20">
        <v>0</v>
      </c>
      <c r="V156" s="21">
        <v>0</v>
      </c>
      <c r="W156" s="47">
        <v>25146.720000000001</v>
      </c>
      <c r="X156" s="20">
        <v>5268.33</v>
      </c>
      <c r="Y156" s="21">
        <v>30415.05</v>
      </c>
    </row>
    <row r="157" spans="1:25" ht="13">
      <c r="A157" s="2" t="s">
        <v>282</v>
      </c>
      <c r="B157" s="2" t="s">
        <v>151</v>
      </c>
      <c r="C157" s="89" t="s">
        <v>297</v>
      </c>
      <c r="D157" s="129" t="s">
        <v>302</v>
      </c>
      <c r="E157" s="19">
        <v>14799.33</v>
      </c>
      <c r="F157" s="20">
        <v>2153.16</v>
      </c>
      <c r="G157" s="21">
        <v>16952.490000000002</v>
      </c>
      <c r="H157" s="19">
        <v>9295.02</v>
      </c>
      <c r="I157" s="20">
        <v>2395.35</v>
      </c>
      <c r="J157" s="21">
        <v>11690.37</v>
      </c>
      <c r="K157" s="19">
        <v>2135.88</v>
      </c>
      <c r="L157" s="20">
        <v>1047.78</v>
      </c>
      <c r="M157" s="21">
        <v>3183.66</v>
      </c>
      <c r="N157" s="19">
        <v>0</v>
      </c>
      <c r="O157" s="20">
        <v>0</v>
      </c>
      <c r="P157" s="21">
        <v>0</v>
      </c>
      <c r="Q157" s="19">
        <v>0</v>
      </c>
      <c r="R157" s="20">
        <v>0</v>
      </c>
      <c r="S157" s="21">
        <v>0</v>
      </c>
      <c r="T157" s="19">
        <v>0</v>
      </c>
      <c r="U157" s="20">
        <v>0</v>
      </c>
      <c r="V157" s="21">
        <v>0</v>
      </c>
      <c r="W157" s="47">
        <v>26230.23</v>
      </c>
      <c r="X157" s="20">
        <v>5596.29</v>
      </c>
      <c r="Y157" s="21">
        <v>31826.52</v>
      </c>
    </row>
    <row r="158" spans="1:25" ht="13">
      <c r="A158" s="2" t="s">
        <v>282</v>
      </c>
      <c r="B158" s="2" t="s">
        <v>152</v>
      </c>
      <c r="C158" s="89" t="s">
        <v>297</v>
      </c>
      <c r="D158" s="129" t="s">
        <v>302</v>
      </c>
      <c r="E158" s="19">
        <v>15423.21</v>
      </c>
      <c r="F158" s="20">
        <v>2761.56</v>
      </c>
      <c r="G158" s="21">
        <v>18184.77</v>
      </c>
      <c r="H158" s="19">
        <v>11007.63</v>
      </c>
      <c r="I158" s="20">
        <v>2134.71</v>
      </c>
      <c r="J158" s="21">
        <v>13142.34</v>
      </c>
      <c r="K158" s="19">
        <v>2150.2800000000002</v>
      </c>
      <c r="L158" s="20">
        <v>789.48</v>
      </c>
      <c r="M158" s="21">
        <v>2939.76</v>
      </c>
      <c r="N158" s="19">
        <v>0</v>
      </c>
      <c r="O158" s="20">
        <v>0</v>
      </c>
      <c r="P158" s="21">
        <v>0</v>
      </c>
      <c r="Q158" s="19">
        <v>0</v>
      </c>
      <c r="R158" s="20">
        <v>0</v>
      </c>
      <c r="S158" s="21">
        <v>0</v>
      </c>
      <c r="T158" s="19">
        <v>0</v>
      </c>
      <c r="U158" s="20">
        <v>0</v>
      </c>
      <c r="V158" s="21">
        <v>0</v>
      </c>
      <c r="W158" s="47">
        <v>28581.119999999999</v>
      </c>
      <c r="X158" s="20">
        <v>5685.75</v>
      </c>
      <c r="Y158" s="21">
        <v>34266.870000000003</v>
      </c>
    </row>
    <row r="159" spans="1:25" ht="13">
      <c r="A159" s="2" t="s">
        <v>282</v>
      </c>
      <c r="B159" s="2" t="s">
        <v>153</v>
      </c>
      <c r="C159" s="89" t="s">
        <v>297</v>
      </c>
      <c r="D159" s="129" t="s">
        <v>302</v>
      </c>
      <c r="E159" s="19">
        <v>15677.73</v>
      </c>
      <c r="F159" s="20">
        <v>2303.46</v>
      </c>
      <c r="G159" s="21">
        <v>17981.189999999999</v>
      </c>
      <c r="H159" s="19">
        <v>10302.84</v>
      </c>
      <c r="I159" s="20">
        <v>2055.06</v>
      </c>
      <c r="J159" s="21">
        <v>12357.9</v>
      </c>
      <c r="K159" s="19">
        <v>1692.81</v>
      </c>
      <c r="L159" s="20">
        <v>866.25</v>
      </c>
      <c r="M159" s="21">
        <v>2559.06</v>
      </c>
      <c r="N159" s="19">
        <v>0</v>
      </c>
      <c r="O159" s="20">
        <v>0</v>
      </c>
      <c r="P159" s="21">
        <v>0</v>
      </c>
      <c r="Q159" s="19">
        <v>0</v>
      </c>
      <c r="R159" s="20">
        <v>0</v>
      </c>
      <c r="S159" s="21">
        <v>0</v>
      </c>
      <c r="T159" s="19">
        <v>0</v>
      </c>
      <c r="U159" s="20">
        <v>0</v>
      </c>
      <c r="V159" s="21">
        <v>0</v>
      </c>
      <c r="W159" s="47">
        <v>27673.38</v>
      </c>
      <c r="X159" s="20">
        <v>5224.7700000000004</v>
      </c>
      <c r="Y159" s="21">
        <v>32898.15</v>
      </c>
    </row>
    <row r="160" spans="1:25" ht="13">
      <c r="A160" s="2" t="s">
        <v>282</v>
      </c>
      <c r="B160" s="2" t="s">
        <v>154</v>
      </c>
      <c r="C160" s="89" t="s">
        <v>297</v>
      </c>
      <c r="D160" s="129" t="s">
        <v>298</v>
      </c>
      <c r="E160" s="19">
        <v>744.21</v>
      </c>
      <c r="F160" s="20">
        <v>277.2</v>
      </c>
      <c r="G160" s="21">
        <v>1021.41</v>
      </c>
      <c r="H160" s="19">
        <v>13442.58</v>
      </c>
      <c r="I160" s="20">
        <v>4643.55</v>
      </c>
      <c r="J160" s="21">
        <v>18086.13</v>
      </c>
      <c r="K160" s="19">
        <v>10790.01</v>
      </c>
      <c r="L160" s="20">
        <v>3913.83</v>
      </c>
      <c r="M160" s="21">
        <v>14703.84</v>
      </c>
      <c r="N160" s="19">
        <v>12776.22</v>
      </c>
      <c r="O160" s="20">
        <v>4959.2700000000004</v>
      </c>
      <c r="P160" s="21">
        <v>17735.490000000002</v>
      </c>
      <c r="Q160" s="19">
        <v>8332.3799999999992</v>
      </c>
      <c r="R160" s="20">
        <v>4743.72</v>
      </c>
      <c r="S160" s="21">
        <v>13076.1</v>
      </c>
      <c r="T160" s="19">
        <v>11167.65</v>
      </c>
      <c r="U160" s="20">
        <v>3462.21</v>
      </c>
      <c r="V160" s="21">
        <v>14629.86</v>
      </c>
      <c r="W160" s="47">
        <v>57253.05</v>
      </c>
      <c r="X160" s="20">
        <v>21999.78</v>
      </c>
      <c r="Y160" s="21">
        <v>79252.83</v>
      </c>
    </row>
    <row r="161" spans="1:25" ht="13">
      <c r="A161" s="2" t="s">
        <v>282</v>
      </c>
      <c r="B161" s="2" t="s">
        <v>155</v>
      </c>
      <c r="C161" s="89" t="s">
        <v>297</v>
      </c>
      <c r="D161" s="129" t="s">
        <v>298</v>
      </c>
      <c r="E161" s="19">
        <v>19016.28</v>
      </c>
      <c r="F161" s="20">
        <v>3458.79</v>
      </c>
      <c r="G161" s="21">
        <v>22475.07</v>
      </c>
      <c r="H161" s="19">
        <v>16702.740000000002</v>
      </c>
      <c r="I161" s="20">
        <v>4699.08</v>
      </c>
      <c r="J161" s="21">
        <v>21401.82</v>
      </c>
      <c r="K161" s="19">
        <v>12660.3</v>
      </c>
      <c r="L161" s="20">
        <v>4908.6899999999996</v>
      </c>
      <c r="M161" s="21">
        <v>17568.990000000002</v>
      </c>
      <c r="N161" s="19">
        <v>10282.23</v>
      </c>
      <c r="O161" s="20">
        <v>5840.1</v>
      </c>
      <c r="P161" s="21">
        <v>16122.33</v>
      </c>
      <c r="Q161" s="19">
        <v>10713.87</v>
      </c>
      <c r="R161" s="20">
        <v>6207.75</v>
      </c>
      <c r="S161" s="21">
        <v>16921.62</v>
      </c>
      <c r="T161" s="19">
        <v>11241</v>
      </c>
      <c r="U161" s="20">
        <v>4268.88</v>
      </c>
      <c r="V161" s="21">
        <v>15509.88</v>
      </c>
      <c r="W161" s="47">
        <v>80616.42</v>
      </c>
      <c r="X161" s="20">
        <v>29383.29</v>
      </c>
      <c r="Y161" s="21">
        <v>109999.71</v>
      </c>
    </row>
    <row r="162" spans="1:25" ht="13">
      <c r="A162" s="2" t="s">
        <v>282</v>
      </c>
      <c r="B162" s="2" t="s">
        <v>156</v>
      </c>
      <c r="C162" s="89" t="s">
        <v>297</v>
      </c>
      <c r="D162" s="129" t="s">
        <v>298</v>
      </c>
      <c r="E162" s="19">
        <v>22722.75</v>
      </c>
      <c r="F162" s="20">
        <v>3411.54</v>
      </c>
      <c r="G162" s="21">
        <v>26134.29</v>
      </c>
      <c r="H162" s="19">
        <v>16474.32</v>
      </c>
      <c r="I162" s="20">
        <v>4319.01</v>
      </c>
      <c r="J162" s="21">
        <v>20793.330000000002</v>
      </c>
      <c r="K162" s="19">
        <v>13774.86</v>
      </c>
      <c r="L162" s="20">
        <v>5371.92</v>
      </c>
      <c r="M162" s="21">
        <v>19146.78</v>
      </c>
      <c r="N162" s="19">
        <v>11260.35</v>
      </c>
      <c r="O162" s="20">
        <v>4892.49</v>
      </c>
      <c r="P162" s="21">
        <v>16152.84</v>
      </c>
      <c r="Q162" s="19">
        <v>8794.7999999999993</v>
      </c>
      <c r="R162" s="20">
        <v>4172.8500000000004</v>
      </c>
      <c r="S162" s="21">
        <v>12967.65</v>
      </c>
      <c r="T162" s="19">
        <v>14500.44</v>
      </c>
      <c r="U162" s="20">
        <v>3176.73</v>
      </c>
      <c r="V162" s="21">
        <v>17677.169999999998</v>
      </c>
      <c r="W162" s="47">
        <v>87527.52</v>
      </c>
      <c r="X162" s="20">
        <v>25344.54</v>
      </c>
      <c r="Y162" s="21">
        <v>112872.06</v>
      </c>
    </row>
    <row r="163" spans="1:25" ht="13">
      <c r="A163" s="2" t="s">
        <v>282</v>
      </c>
      <c r="B163" s="2" t="s">
        <v>157</v>
      </c>
      <c r="C163" s="89" t="s">
        <v>297</v>
      </c>
      <c r="D163" s="129" t="s">
        <v>298</v>
      </c>
      <c r="E163" s="19">
        <v>16590.419999999998</v>
      </c>
      <c r="F163" s="20">
        <v>2667.06</v>
      </c>
      <c r="G163" s="21">
        <v>19257.48</v>
      </c>
      <c r="H163" s="19">
        <v>14258.43</v>
      </c>
      <c r="I163" s="20">
        <v>3979.17</v>
      </c>
      <c r="J163" s="21">
        <v>18237.599999999999</v>
      </c>
      <c r="K163" s="19">
        <v>9313.92</v>
      </c>
      <c r="L163" s="20">
        <v>5514.84</v>
      </c>
      <c r="M163" s="21">
        <v>14828.76</v>
      </c>
      <c r="N163" s="19">
        <v>11942.82</v>
      </c>
      <c r="O163" s="20">
        <v>4933.4399999999996</v>
      </c>
      <c r="P163" s="21">
        <v>16876.259999999998</v>
      </c>
      <c r="Q163" s="19">
        <v>7972.29</v>
      </c>
      <c r="R163" s="20">
        <v>3387.69</v>
      </c>
      <c r="S163" s="21">
        <v>11359.98</v>
      </c>
      <c r="T163" s="19">
        <v>9479.7000000000007</v>
      </c>
      <c r="U163" s="20">
        <v>4634.37</v>
      </c>
      <c r="V163" s="21">
        <v>14114.07</v>
      </c>
      <c r="W163" s="47">
        <v>69557.58</v>
      </c>
      <c r="X163" s="20">
        <v>25116.57</v>
      </c>
      <c r="Y163" s="21">
        <v>94674.15</v>
      </c>
    </row>
    <row r="164" spans="1:25" ht="13">
      <c r="A164" s="2" t="s">
        <v>282</v>
      </c>
      <c r="B164" s="2" t="s">
        <v>158</v>
      </c>
      <c r="C164" s="89" t="s">
        <v>297</v>
      </c>
      <c r="D164" s="129" t="s">
        <v>302</v>
      </c>
      <c r="E164" s="19">
        <v>40.72</v>
      </c>
      <c r="F164" s="20">
        <v>7.03</v>
      </c>
      <c r="G164" s="21">
        <v>47.75</v>
      </c>
      <c r="H164" s="19">
        <v>16.690000000000001</v>
      </c>
      <c r="I164" s="20">
        <v>15.05</v>
      </c>
      <c r="J164" s="21">
        <v>31.74</v>
      </c>
      <c r="K164" s="19">
        <v>0.1</v>
      </c>
      <c r="L164" s="20">
        <v>18.739999999999998</v>
      </c>
      <c r="M164" s="21">
        <v>18.84</v>
      </c>
      <c r="N164" s="19">
        <v>0.11</v>
      </c>
      <c r="O164" s="20">
        <v>16.010000000000002</v>
      </c>
      <c r="P164" s="21">
        <v>16.12</v>
      </c>
      <c r="Q164" s="19">
        <v>0.05</v>
      </c>
      <c r="R164" s="20">
        <v>14.95</v>
      </c>
      <c r="S164" s="21">
        <v>15</v>
      </c>
      <c r="T164" s="19">
        <v>2.17</v>
      </c>
      <c r="U164" s="20">
        <v>6.85</v>
      </c>
      <c r="V164" s="21">
        <v>9.02</v>
      </c>
      <c r="W164" s="47">
        <v>59.84</v>
      </c>
      <c r="X164" s="20">
        <v>78.63</v>
      </c>
      <c r="Y164" s="21">
        <v>138.47</v>
      </c>
    </row>
    <row r="165" spans="1:25" ht="13">
      <c r="A165" s="2" t="s">
        <v>282</v>
      </c>
      <c r="B165" s="2" t="s">
        <v>159</v>
      </c>
      <c r="C165" s="89" t="s">
        <v>297</v>
      </c>
      <c r="D165" s="129" t="s">
        <v>302</v>
      </c>
      <c r="E165" s="19">
        <v>31.32</v>
      </c>
      <c r="F165" s="20">
        <v>3.66</v>
      </c>
      <c r="G165" s="21">
        <v>34.979999999999997</v>
      </c>
      <c r="H165" s="19">
        <v>70.489999999999995</v>
      </c>
      <c r="I165" s="20">
        <v>20.14</v>
      </c>
      <c r="J165" s="21">
        <v>90.63</v>
      </c>
      <c r="K165" s="19">
        <v>9.6199999999999992</v>
      </c>
      <c r="L165" s="20">
        <v>20.23</v>
      </c>
      <c r="M165" s="21">
        <v>29.85</v>
      </c>
      <c r="N165" s="19">
        <v>26.87</v>
      </c>
      <c r="O165" s="20">
        <v>3.6</v>
      </c>
      <c r="P165" s="21">
        <v>30.47</v>
      </c>
      <c r="Q165" s="19">
        <v>18.850000000000001</v>
      </c>
      <c r="R165" s="20">
        <v>2.5099999999999998</v>
      </c>
      <c r="S165" s="21">
        <v>21.36</v>
      </c>
      <c r="T165" s="19">
        <v>30.38</v>
      </c>
      <c r="U165" s="20">
        <v>2.1800000000000002</v>
      </c>
      <c r="V165" s="21">
        <v>32.56</v>
      </c>
      <c r="W165" s="47">
        <v>187.53</v>
      </c>
      <c r="X165" s="20">
        <v>52.32</v>
      </c>
      <c r="Y165" s="21">
        <v>239.85</v>
      </c>
    </row>
    <row r="166" spans="1:25" ht="13">
      <c r="A166" s="2" t="s">
        <v>283</v>
      </c>
      <c r="B166" s="2" t="s">
        <v>160</v>
      </c>
      <c r="C166" s="89" t="s">
        <v>297</v>
      </c>
      <c r="D166" s="129" t="s">
        <v>303</v>
      </c>
      <c r="E166" s="19">
        <v>504.89</v>
      </c>
      <c r="F166" s="20">
        <v>0</v>
      </c>
      <c r="G166" s="21">
        <v>504.89</v>
      </c>
      <c r="H166" s="19">
        <v>599.64</v>
      </c>
      <c r="I166" s="20">
        <v>23.86</v>
      </c>
      <c r="J166" s="21">
        <v>623.5</v>
      </c>
      <c r="K166" s="19">
        <v>644.27</v>
      </c>
      <c r="L166" s="20">
        <v>0.74</v>
      </c>
      <c r="M166" s="21">
        <v>645.01</v>
      </c>
      <c r="N166" s="19">
        <v>601</v>
      </c>
      <c r="O166" s="20">
        <v>16.89</v>
      </c>
      <c r="P166" s="21">
        <v>617.89</v>
      </c>
      <c r="Q166" s="19">
        <v>529.22</v>
      </c>
      <c r="R166" s="20">
        <v>0.79</v>
      </c>
      <c r="S166" s="21">
        <v>530.01</v>
      </c>
      <c r="T166" s="19">
        <v>257.41000000000003</v>
      </c>
      <c r="U166" s="20">
        <v>0.69</v>
      </c>
      <c r="V166" s="21">
        <v>258.10000000000002</v>
      </c>
      <c r="W166" s="47">
        <v>3136.43</v>
      </c>
      <c r="X166" s="20">
        <v>42.97</v>
      </c>
      <c r="Y166" s="21">
        <v>3179.4</v>
      </c>
    </row>
    <row r="167" spans="1:25" ht="13">
      <c r="A167" s="2" t="s">
        <v>284</v>
      </c>
      <c r="B167" s="2" t="s">
        <v>161</v>
      </c>
      <c r="C167" s="89" t="s">
        <v>297</v>
      </c>
      <c r="D167" s="129" t="s">
        <v>303</v>
      </c>
      <c r="E167" s="19">
        <v>16703.5</v>
      </c>
      <c r="F167" s="20">
        <v>7153.6</v>
      </c>
      <c r="G167" s="21">
        <v>23857.1</v>
      </c>
      <c r="H167" s="19">
        <v>7433.3</v>
      </c>
      <c r="I167" s="20">
        <v>7324.4</v>
      </c>
      <c r="J167" s="21">
        <v>14757.7</v>
      </c>
      <c r="K167" s="19">
        <v>9905.6</v>
      </c>
      <c r="L167" s="20">
        <v>8944.7999999999993</v>
      </c>
      <c r="M167" s="21">
        <v>18850.400000000001</v>
      </c>
      <c r="N167" s="19">
        <v>8632.7999999999993</v>
      </c>
      <c r="O167" s="20">
        <v>7006.9</v>
      </c>
      <c r="P167" s="21">
        <v>15639.7</v>
      </c>
      <c r="Q167" s="19">
        <v>8546.7999999999993</v>
      </c>
      <c r="R167" s="20">
        <v>5599.5</v>
      </c>
      <c r="S167" s="21">
        <v>14146.3</v>
      </c>
      <c r="T167" s="19">
        <v>7785.7</v>
      </c>
      <c r="U167" s="20">
        <v>6388.7</v>
      </c>
      <c r="V167" s="21">
        <v>14174.4</v>
      </c>
      <c r="W167" s="47">
        <v>59007.7</v>
      </c>
      <c r="X167" s="20">
        <v>42417.9</v>
      </c>
      <c r="Y167" s="21">
        <v>101425.60000000001</v>
      </c>
    </row>
    <row r="168" spans="1:25" ht="13">
      <c r="A168" s="2" t="s">
        <v>285</v>
      </c>
      <c r="B168" s="2" t="s">
        <v>162</v>
      </c>
      <c r="C168" s="89" t="s">
        <v>297</v>
      </c>
      <c r="D168" s="129" t="s">
        <v>298</v>
      </c>
      <c r="E168" s="19">
        <v>0</v>
      </c>
      <c r="F168" s="20">
        <v>14.16</v>
      </c>
      <c r="G168" s="21">
        <v>14.16</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14.16</v>
      </c>
      <c r="Y168" s="21">
        <v>14.16</v>
      </c>
    </row>
    <row r="169" spans="1:25" ht="13">
      <c r="A169" s="2" t="s">
        <v>285</v>
      </c>
      <c r="B169" s="2" t="s">
        <v>163</v>
      </c>
      <c r="C169" s="89" t="s">
        <v>297</v>
      </c>
      <c r="D169" s="129" t="s">
        <v>298</v>
      </c>
      <c r="E169" s="19">
        <v>12845.7</v>
      </c>
      <c r="F169" s="20">
        <v>4787.25</v>
      </c>
      <c r="G169" s="21">
        <v>17632.95</v>
      </c>
      <c r="H169" s="19">
        <v>8387.9500000000007</v>
      </c>
      <c r="I169" s="20">
        <v>5119.1499999999996</v>
      </c>
      <c r="J169" s="21">
        <v>13507.1</v>
      </c>
      <c r="K169" s="19">
        <v>7336.8</v>
      </c>
      <c r="L169" s="20">
        <v>7005.25</v>
      </c>
      <c r="M169" s="21">
        <v>14342.05</v>
      </c>
      <c r="N169" s="19">
        <v>8064.6</v>
      </c>
      <c r="O169" s="20">
        <v>5812.1</v>
      </c>
      <c r="P169" s="21">
        <v>13876.7</v>
      </c>
      <c r="Q169" s="19">
        <v>3879.8</v>
      </c>
      <c r="R169" s="20">
        <v>5499.95</v>
      </c>
      <c r="S169" s="21">
        <v>9379.75</v>
      </c>
      <c r="T169" s="19">
        <v>6958.3</v>
      </c>
      <c r="U169" s="20">
        <v>4856.8999999999996</v>
      </c>
      <c r="V169" s="21">
        <v>11815.2</v>
      </c>
      <c r="W169" s="47">
        <v>47473.15</v>
      </c>
      <c r="X169" s="20">
        <v>33080.6</v>
      </c>
      <c r="Y169" s="21">
        <v>80553.75</v>
      </c>
    </row>
    <row r="170" spans="1:25" ht="13">
      <c r="A170" s="2" t="s">
        <v>285</v>
      </c>
      <c r="B170" s="2" t="s">
        <v>164</v>
      </c>
      <c r="C170" s="89" t="s">
        <v>297</v>
      </c>
      <c r="D170" s="129" t="s">
        <v>298</v>
      </c>
      <c r="E170" s="19">
        <v>0</v>
      </c>
      <c r="F170" s="20">
        <v>2.93</v>
      </c>
      <c r="G170" s="21">
        <v>2.93</v>
      </c>
      <c r="H170" s="19">
        <v>0</v>
      </c>
      <c r="I170" s="20">
        <v>0</v>
      </c>
      <c r="J170" s="21">
        <v>0</v>
      </c>
      <c r="K170" s="19">
        <v>0</v>
      </c>
      <c r="L170" s="20">
        <v>0</v>
      </c>
      <c r="M170" s="21">
        <v>0</v>
      </c>
      <c r="N170" s="19">
        <v>0</v>
      </c>
      <c r="O170" s="20">
        <v>0</v>
      </c>
      <c r="P170" s="21">
        <v>0</v>
      </c>
      <c r="Q170" s="19">
        <v>0</v>
      </c>
      <c r="R170" s="20">
        <v>0</v>
      </c>
      <c r="S170" s="21">
        <v>0</v>
      </c>
      <c r="T170" s="19">
        <v>0</v>
      </c>
      <c r="U170" s="20">
        <v>0</v>
      </c>
      <c r="V170" s="21">
        <v>0</v>
      </c>
      <c r="W170" s="47">
        <v>0</v>
      </c>
      <c r="X170" s="20">
        <v>2.93</v>
      </c>
      <c r="Y170" s="21">
        <v>2.93</v>
      </c>
    </row>
    <row r="171" spans="1:25" ht="13">
      <c r="A171" s="2" t="s">
        <v>285</v>
      </c>
      <c r="B171" s="2" t="s">
        <v>165</v>
      </c>
      <c r="C171" s="89" t="s">
        <v>297</v>
      </c>
      <c r="D171" s="129" t="s">
        <v>298</v>
      </c>
      <c r="E171" s="19">
        <v>15709.35</v>
      </c>
      <c r="F171" s="20">
        <v>4048.45</v>
      </c>
      <c r="G171" s="21">
        <v>19757.8</v>
      </c>
      <c r="H171" s="19">
        <v>7801.6</v>
      </c>
      <c r="I171" s="20">
        <v>5179.6499999999996</v>
      </c>
      <c r="J171" s="21">
        <v>12981.25</v>
      </c>
      <c r="K171" s="19">
        <v>5442.6</v>
      </c>
      <c r="L171" s="20">
        <v>5440.3</v>
      </c>
      <c r="M171" s="21">
        <v>10882.9</v>
      </c>
      <c r="N171" s="19">
        <v>8463.9</v>
      </c>
      <c r="O171" s="20">
        <v>4528.75</v>
      </c>
      <c r="P171" s="21">
        <v>12992.65</v>
      </c>
      <c r="Q171" s="19">
        <v>6279.65</v>
      </c>
      <c r="R171" s="20">
        <v>4319.45</v>
      </c>
      <c r="S171" s="21">
        <v>10599.1</v>
      </c>
      <c r="T171" s="19">
        <v>8087.3</v>
      </c>
      <c r="U171" s="20">
        <v>4199.95</v>
      </c>
      <c r="V171" s="21">
        <v>12287.25</v>
      </c>
      <c r="W171" s="47">
        <v>51784.4</v>
      </c>
      <c r="X171" s="20">
        <v>27716.55</v>
      </c>
      <c r="Y171" s="21">
        <v>79500.95</v>
      </c>
    </row>
    <row r="172" spans="1:25" ht="13">
      <c r="A172" s="2" t="s">
        <v>286</v>
      </c>
      <c r="B172" s="2" t="s">
        <v>166</v>
      </c>
      <c r="C172" s="89" t="s">
        <v>297</v>
      </c>
      <c r="D172" s="129" t="s">
        <v>303</v>
      </c>
      <c r="E172" s="19">
        <v>4646.95</v>
      </c>
      <c r="F172" s="20">
        <v>240.04</v>
      </c>
      <c r="G172" s="21">
        <v>4886.99</v>
      </c>
      <c r="H172" s="19">
        <v>3534.7</v>
      </c>
      <c r="I172" s="20">
        <v>197.6</v>
      </c>
      <c r="J172" s="21">
        <v>3732.3</v>
      </c>
      <c r="K172" s="19">
        <v>2769.35</v>
      </c>
      <c r="L172" s="20">
        <v>290.49</v>
      </c>
      <c r="M172" s="21">
        <v>3059.84</v>
      </c>
      <c r="N172" s="19">
        <v>2136.0500000000002</v>
      </c>
      <c r="O172" s="20">
        <v>843.26</v>
      </c>
      <c r="P172" s="21">
        <v>2979.31</v>
      </c>
      <c r="Q172" s="19">
        <v>3572.6</v>
      </c>
      <c r="R172" s="20">
        <v>166.89</v>
      </c>
      <c r="S172" s="21">
        <v>3739.49</v>
      </c>
      <c r="T172" s="19">
        <v>6608.4</v>
      </c>
      <c r="U172" s="20">
        <v>120.03</v>
      </c>
      <c r="V172" s="21">
        <v>6728.43</v>
      </c>
      <c r="W172" s="47">
        <v>23268.05</v>
      </c>
      <c r="X172" s="20">
        <v>1858.31</v>
      </c>
      <c r="Y172" s="21">
        <v>25126.36</v>
      </c>
    </row>
    <row r="173" spans="1:25" ht="13">
      <c r="A173" s="2" t="s">
        <v>286</v>
      </c>
      <c r="B173" s="2" t="s">
        <v>167</v>
      </c>
      <c r="C173" s="89" t="s">
        <v>297</v>
      </c>
      <c r="D173" s="129" t="s">
        <v>303</v>
      </c>
      <c r="E173" s="19">
        <v>2905.8</v>
      </c>
      <c r="F173" s="20">
        <v>6316.4</v>
      </c>
      <c r="G173" s="21">
        <v>9222.2000000000007</v>
      </c>
      <c r="H173" s="19">
        <v>5446.9</v>
      </c>
      <c r="I173" s="20">
        <v>3015.95</v>
      </c>
      <c r="J173" s="21">
        <v>8462.85</v>
      </c>
      <c r="K173" s="19">
        <v>1964.25</v>
      </c>
      <c r="L173" s="20">
        <v>3726.8</v>
      </c>
      <c r="M173" s="21">
        <v>5691.05</v>
      </c>
      <c r="N173" s="19">
        <v>3945.2</v>
      </c>
      <c r="O173" s="20">
        <v>4807.45</v>
      </c>
      <c r="P173" s="21">
        <v>8752.65</v>
      </c>
      <c r="Q173" s="19">
        <v>4591.75</v>
      </c>
      <c r="R173" s="20">
        <v>4064.05</v>
      </c>
      <c r="S173" s="21">
        <v>8655.7999999999993</v>
      </c>
      <c r="T173" s="19">
        <v>4265.3500000000004</v>
      </c>
      <c r="U173" s="20">
        <v>2195.9499999999998</v>
      </c>
      <c r="V173" s="21">
        <v>6461.3</v>
      </c>
      <c r="W173" s="47">
        <v>23119.25</v>
      </c>
      <c r="X173" s="20">
        <v>24126.6</v>
      </c>
      <c r="Y173" s="21">
        <v>47245.85</v>
      </c>
    </row>
    <row r="174" spans="1:25" ht="13">
      <c r="A174" s="2" t="s">
        <v>286</v>
      </c>
      <c r="B174" s="2" t="s">
        <v>168</v>
      </c>
      <c r="C174" s="89" t="s">
        <v>297</v>
      </c>
      <c r="D174" s="129" t="s">
        <v>303</v>
      </c>
      <c r="E174" s="19">
        <v>6511.55</v>
      </c>
      <c r="F174" s="20">
        <v>1050.05</v>
      </c>
      <c r="G174" s="21">
        <v>7561.6</v>
      </c>
      <c r="H174" s="19">
        <v>4690.6499999999996</v>
      </c>
      <c r="I174" s="20">
        <v>281.14999999999998</v>
      </c>
      <c r="J174" s="21">
        <v>4971.8</v>
      </c>
      <c r="K174" s="19">
        <v>3574.65</v>
      </c>
      <c r="L174" s="20">
        <v>542.01</v>
      </c>
      <c r="M174" s="21">
        <v>4116.66</v>
      </c>
      <c r="N174" s="19">
        <v>3701.6</v>
      </c>
      <c r="O174" s="20">
        <v>819.48</v>
      </c>
      <c r="P174" s="21">
        <v>4521.08</v>
      </c>
      <c r="Q174" s="19">
        <v>2482.9</v>
      </c>
      <c r="R174" s="20">
        <v>492.85</v>
      </c>
      <c r="S174" s="21">
        <v>2975.75</v>
      </c>
      <c r="T174" s="19">
        <v>4535.8500000000004</v>
      </c>
      <c r="U174" s="20">
        <v>671.69</v>
      </c>
      <c r="V174" s="21">
        <v>5207.54</v>
      </c>
      <c r="W174" s="47">
        <v>25497.200000000001</v>
      </c>
      <c r="X174" s="20">
        <v>3857.23</v>
      </c>
      <c r="Y174" s="21">
        <v>29354.43</v>
      </c>
    </row>
    <row r="175" spans="1:25" ht="13">
      <c r="A175" s="2" t="s">
        <v>287</v>
      </c>
      <c r="B175" s="2" t="s">
        <v>169</v>
      </c>
      <c r="C175" s="89" t="s">
        <v>297</v>
      </c>
      <c r="D175" s="129" t="s">
        <v>302</v>
      </c>
      <c r="E175" s="19">
        <v>0</v>
      </c>
      <c r="F175" s="20">
        <v>0</v>
      </c>
      <c r="G175" s="21">
        <v>0</v>
      </c>
      <c r="H175" s="19">
        <v>0</v>
      </c>
      <c r="I175" s="20">
        <v>0</v>
      </c>
      <c r="J175" s="21">
        <v>0</v>
      </c>
      <c r="K175" s="19">
        <v>0</v>
      </c>
      <c r="L175" s="20">
        <v>0</v>
      </c>
      <c r="M175" s="21">
        <v>0</v>
      </c>
      <c r="N175" s="19">
        <v>0</v>
      </c>
      <c r="O175" s="20">
        <v>0</v>
      </c>
      <c r="P175" s="21">
        <v>0</v>
      </c>
      <c r="Q175" s="19">
        <v>0</v>
      </c>
      <c r="R175" s="20">
        <v>0</v>
      </c>
      <c r="S175" s="21">
        <v>0</v>
      </c>
      <c r="T175" s="19">
        <v>0</v>
      </c>
      <c r="U175" s="20">
        <v>0</v>
      </c>
      <c r="V175" s="21">
        <v>0</v>
      </c>
      <c r="W175" s="47">
        <v>0</v>
      </c>
      <c r="X175" s="20">
        <v>0</v>
      </c>
      <c r="Y175" s="21">
        <v>0</v>
      </c>
    </row>
    <row r="176" spans="1:25" ht="13">
      <c r="A176" s="2" t="s">
        <v>288</v>
      </c>
      <c r="B176" s="2" t="s">
        <v>170</v>
      </c>
      <c r="C176" s="89" t="s">
        <v>297</v>
      </c>
      <c r="D176" s="129" t="s">
        <v>302</v>
      </c>
      <c r="E176" s="19">
        <v>3573.9</v>
      </c>
      <c r="F176" s="20">
        <v>4172.21</v>
      </c>
      <c r="G176" s="21">
        <v>7746.11</v>
      </c>
      <c r="H176" s="19">
        <v>3410.92</v>
      </c>
      <c r="I176" s="20">
        <v>2671.92</v>
      </c>
      <c r="J176" s="21">
        <v>6082.84</v>
      </c>
      <c r="K176" s="19">
        <v>2194.11</v>
      </c>
      <c r="L176" s="20">
        <v>1451.99</v>
      </c>
      <c r="M176" s="21">
        <v>3646.1</v>
      </c>
      <c r="N176" s="19">
        <v>1931.71</v>
      </c>
      <c r="O176" s="20">
        <v>2192.65</v>
      </c>
      <c r="P176" s="21">
        <v>4124.3599999999997</v>
      </c>
      <c r="Q176" s="19">
        <v>3228.17</v>
      </c>
      <c r="R176" s="20">
        <v>3257.58</v>
      </c>
      <c r="S176" s="21">
        <v>6485.75</v>
      </c>
      <c r="T176" s="19">
        <v>3365.15</v>
      </c>
      <c r="U176" s="20">
        <v>2733.98</v>
      </c>
      <c r="V176" s="21">
        <v>6099.13</v>
      </c>
      <c r="W176" s="47">
        <v>17703.96</v>
      </c>
      <c r="X176" s="20">
        <v>16480.330000000002</v>
      </c>
      <c r="Y176" s="21">
        <v>34184.29</v>
      </c>
    </row>
    <row r="177" spans="1:25" ht="13">
      <c r="A177" s="2" t="s">
        <v>288</v>
      </c>
      <c r="B177" s="2" t="s">
        <v>171</v>
      </c>
      <c r="C177" s="89" t="s">
        <v>297</v>
      </c>
      <c r="D177" s="129" t="s">
        <v>302</v>
      </c>
      <c r="E177" s="19">
        <v>3578.84</v>
      </c>
      <c r="F177" s="20">
        <v>757.41</v>
      </c>
      <c r="G177" s="21">
        <v>4336.25</v>
      </c>
      <c r="H177" s="19">
        <v>2909.45</v>
      </c>
      <c r="I177" s="20">
        <v>700.78</v>
      </c>
      <c r="J177" s="21">
        <v>3610.23</v>
      </c>
      <c r="K177" s="19">
        <v>2682.45</v>
      </c>
      <c r="L177" s="20">
        <v>746.31</v>
      </c>
      <c r="M177" s="21">
        <v>3428.76</v>
      </c>
      <c r="N177" s="19">
        <v>1679.04</v>
      </c>
      <c r="O177" s="20">
        <v>323.63</v>
      </c>
      <c r="P177" s="21">
        <v>2002.67</v>
      </c>
      <c r="Q177" s="19">
        <v>2022.19</v>
      </c>
      <c r="R177" s="20">
        <v>508.62</v>
      </c>
      <c r="S177" s="21">
        <v>2530.81</v>
      </c>
      <c r="T177" s="19">
        <v>3239.3</v>
      </c>
      <c r="U177" s="20">
        <v>1069.6400000000001</v>
      </c>
      <c r="V177" s="21">
        <v>4308.9399999999996</v>
      </c>
      <c r="W177" s="47">
        <v>16111.27</v>
      </c>
      <c r="X177" s="20">
        <v>4106.3900000000003</v>
      </c>
      <c r="Y177" s="21">
        <v>20217.66</v>
      </c>
    </row>
    <row r="178" spans="1:25" ht="13">
      <c r="A178" s="2" t="s">
        <v>289</v>
      </c>
      <c r="B178" s="2" t="s">
        <v>172</v>
      </c>
      <c r="C178" s="89" t="s">
        <v>297</v>
      </c>
      <c r="D178" s="129" t="s">
        <v>303</v>
      </c>
      <c r="E178" s="19">
        <v>0</v>
      </c>
      <c r="F178" s="20">
        <v>0</v>
      </c>
      <c r="G178" s="21">
        <v>0</v>
      </c>
      <c r="H178" s="19">
        <v>0</v>
      </c>
      <c r="I178" s="20">
        <v>0</v>
      </c>
      <c r="J178" s="21">
        <v>0</v>
      </c>
      <c r="K178" s="19">
        <v>0</v>
      </c>
      <c r="L178" s="20">
        <v>0</v>
      </c>
      <c r="M178" s="21">
        <v>0</v>
      </c>
      <c r="N178" s="19">
        <v>0</v>
      </c>
      <c r="O178" s="20">
        <v>0</v>
      </c>
      <c r="P178" s="21">
        <v>0</v>
      </c>
      <c r="Q178" s="19">
        <v>0</v>
      </c>
      <c r="R178" s="20">
        <v>0</v>
      </c>
      <c r="S178" s="21">
        <v>0</v>
      </c>
      <c r="T178" s="19">
        <v>0</v>
      </c>
      <c r="U178" s="20">
        <v>0</v>
      </c>
      <c r="V178" s="21">
        <v>0</v>
      </c>
      <c r="W178" s="47">
        <v>0</v>
      </c>
      <c r="X178" s="20">
        <v>0</v>
      </c>
      <c r="Y178" s="21">
        <v>0</v>
      </c>
    </row>
    <row r="179" spans="1:25" ht="13">
      <c r="A179" s="2" t="s">
        <v>290</v>
      </c>
      <c r="B179" s="2" t="s">
        <v>173</v>
      </c>
      <c r="C179" s="89" t="s">
        <v>297</v>
      </c>
      <c r="D179" s="129" t="s">
        <v>298</v>
      </c>
      <c r="E179" s="19">
        <v>407</v>
      </c>
      <c r="F179" s="20">
        <v>18049.400000000001</v>
      </c>
      <c r="G179" s="21">
        <v>18456.400000000001</v>
      </c>
      <c r="H179" s="19">
        <v>752</v>
      </c>
      <c r="I179" s="20">
        <v>20933.05</v>
      </c>
      <c r="J179" s="21">
        <v>21685.05</v>
      </c>
      <c r="K179" s="19">
        <v>553.65</v>
      </c>
      <c r="L179" s="20">
        <v>21151</v>
      </c>
      <c r="M179" s="21">
        <v>21704.65</v>
      </c>
      <c r="N179" s="19">
        <v>746.85</v>
      </c>
      <c r="O179" s="20">
        <v>17740.900000000001</v>
      </c>
      <c r="P179" s="21">
        <v>18487.75</v>
      </c>
      <c r="Q179" s="19">
        <v>1638.35</v>
      </c>
      <c r="R179" s="20">
        <v>6660.5</v>
      </c>
      <c r="S179" s="21">
        <v>8298.85</v>
      </c>
      <c r="T179" s="19">
        <v>1926.95</v>
      </c>
      <c r="U179" s="20">
        <v>11678.75</v>
      </c>
      <c r="V179" s="21">
        <v>13605.7</v>
      </c>
      <c r="W179" s="47">
        <v>6024.8</v>
      </c>
      <c r="X179" s="20">
        <v>96213.6</v>
      </c>
      <c r="Y179" s="21">
        <v>102238.39999999999</v>
      </c>
    </row>
    <row r="180" spans="1:25" ht="13">
      <c r="A180" s="2" t="s">
        <v>291</v>
      </c>
      <c r="B180" s="2" t="s">
        <v>174</v>
      </c>
      <c r="C180" s="89" t="s">
        <v>297</v>
      </c>
      <c r="D180" s="129" t="s">
        <v>304</v>
      </c>
      <c r="E180" s="19">
        <v>8.51</v>
      </c>
      <c r="F180" s="20">
        <v>8.4700000000000006</v>
      </c>
      <c r="G180" s="21">
        <v>16.98</v>
      </c>
      <c r="H180" s="19">
        <v>727.72</v>
      </c>
      <c r="I180" s="20">
        <v>3.65</v>
      </c>
      <c r="J180" s="21">
        <v>731.37</v>
      </c>
      <c r="K180" s="19">
        <v>370.71</v>
      </c>
      <c r="L180" s="20">
        <v>2.29</v>
      </c>
      <c r="M180" s="21">
        <v>373</v>
      </c>
      <c r="N180" s="19">
        <v>56.96</v>
      </c>
      <c r="O180" s="20">
        <v>6.39</v>
      </c>
      <c r="P180" s="21">
        <v>63.35</v>
      </c>
      <c r="Q180" s="19">
        <v>4.32</v>
      </c>
      <c r="R180" s="20">
        <v>4.41</v>
      </c>
      <c r="S180" s="21">
        <v>8.73</v>
      </c>
      <c r="T180" s="19">
        <v>7.12</v>
      </c>
      <c r="U180" s="20">
        <v>6.25</v>
      </c>
      <c r="V180" s="21">
        <v>13.37</v>
      </c>
      <c r="W180" s="47">
        <v>1175.3399999999999</v>
      </c>
      <c r="X180" s="20">
        <v>31.46</v>
      </c>
      <c r="Y180" s="21">
        <v>1206.8</v>
      </c>
    </row>
    <row r="181" spans="1:25" ht="13">
      <c r="A181" s="2" t="s">
        <v>291</v>
      </c>
      <c r="B181" s="2" t="s">
        <v>175</v>
      </c>
      <c r="C181" s="89" t="s">
        <v>297</v>
      </c>
      <c r="D181" s="129" t="s">
        <v>304</v>
      </c>
      <c r="E181" s="19">
        <v>0</v>
      </c>
      <c r="F181" s="20">
        <v>0</v>
      </c>
      <c r="G181" s="21">
        <v>0</v>
      </c>
      <c r="H181" s="19">
        <v>0</v>
      </c>
      <c r="I181" s="20">
        <v>0</v>
      </c>
      <c r="J181" s="21">
        <v>0</v>
      </c>
      <c r="K181" s="19">
        <v>0</v>
      </c>
      <c r="L181" s="20">
        <v>0</v>
      </c>
      <c r="M181" s="21">
        <v>0</v>
      </c>
      <c r="N181" s="19">
        <v>0</v>
      </c>
      <c r="O181" s="20">
        <v>0</v>
      </c>
      <c r="P181" s="21">
        <v>0</v>
      </c>
      <c r="Q181" s="19">
        <v>0</v>
      </c>
      <c r="R181" s="20">
        <v>0</v>
      </c>
      <c r="S181" s="21">
        <v>0</v>
      </c>
      <c r="T181" s="19">
        <v>0</v>
      </c>
      <c r="U181" s="20">
        <v>0</v>
      </c>
      <c r="V181" s="21">
        <v>0</v>
      </c>
      <c r="W181" s="47">
        <v>0</v>
      </c>
      <c r="X181" s="20">
        <v>0</v>
      </c>
      <c r="Y181" s="21">
        <v>0</v>
      </c>
    </row>
    <row r="182" spans="1:25" ht="13">
      <c r="A182" s="2" t="s">
        <v>291</v>
      </c>
      <c r="B182" s="2" t="s">
        <v>176</v>
      </c>
      <c r="C182" s="89" t="s">
        <v>297</v>
      </c>
      <c r="D182" s="129" t="s">
        <v>304</v>
      </c>
      <c r="E182" s="19">
        <v>0</v>
      </c>
      <c r="F182" s="20">
        <v>121.06</v>
      </c>
      <c r="G182" s="21">
        <v>121.06</v>
      </c>
      <c r="H182" s="19">
        <v>7.85</v>
      </c>
      <c r="I182" s="20">
        <v>109.07</v>
      </c>
      <c r="J182" s="21">
        <v>116.92</v>
      </c>
      <c r="K182" s="19">
        <v>0.01</v>
      </c>
      <c r="L182" s="20">
        <v>136.97999999999999</v>
      </c>
      <c r="M182" s="21">
        <v>136.99</v>
      </c>
      <c r="N182" s="19">
        <v>12.24</v>
      </c>
      <c r="O182" s="20">
        <v>132.5</v>
      </c>
      <c r="P182" s="21">
        <v>144.74</v>
      </c>
      <c r="Q182" s="19">
        <v>22.53</v>
      </c>
      <c r="R182" s="20">
        <v>100.91</v>
      </c>
      <c r="S182" s="21">
        <v>123.44</v>
      </c>
      <c r="T182" s="19">
        <v>127.94</v>
      </c>
      <c r="U182" s="20">
        <v>47.51</v>
      </c>
      <c r="V182" s="21">
        <v>175.45</v>
      </c>
      <c r="W182" s="47">
        <v>170.57</v>
      </c>
      <c r="X182" s="20">
        <v>648.03</v>
      </c>
      <c r="Y182" s="21">
        <v>818.6</v>
      </c>
    </row>
    <row r="183" spans="1:25" ht="13">
      <c r="A183" s="2" t="s">
        <v>291</v>
      </c>
      <c r="B183" s="2" t="s">
        <v>177</v>
      </c>
      <c r="C183" s="89" t="s">
        <v>297</v>
      </c>
      <c r="D183" s="129" t="s">
        <v>303</v>
      </c>
      <c r="E183" s="19">
        <v>0</v>
      </c>
      <c r="F183" s="20">
        <v>0</v>
      </c>
      <c r="G183" s="21">
        <v>0</v>
      </c>
      <c r="H183" s="19">
        <v>0</v>
      </c>
      <c r="I183" s="20">
        <v>0</v>
      </c>
      <c r="J183" s="21">
        <v>0</v>
      </c>
      <c r="K183" s="19">
        <v>0</v>
      </c>
      <c r="L183" s="20">
        <v>0</v>
      </c>
      <c r="M183" s="21">
        <v>0</v>
      </c>
      <c r="N183" s="19">
        <v>0</v>
      </c>
      <c r="O183" s="20">
        <v>0</v>
      </c>
      <c r="P183" s="21">
        <v>0</v>
      </c>
      <c r="Q183" s="19">
        <v>0</v>
      </c>
      <c r="R183" s="20">
        <v>0</v>
      </c>
      <c r="S183" s="21">
        <v>0</v>
      </c>
      <c r="T183" s="19">
        <v>0</v>
      </c>
      <c r="U183" s="20">
        <v>0</v>
      </c>
      <c r="V183" s="21">
        <v>0</v>
      </c>
      <c r="W183" s="47">
        <v>0</v>
      </c>
      <c r="X183" s="20">
        <v>0</v>
      </c>
      <c r="Y183" s="21">
        <v>0</v>
      </c>
    </row>
    <row r="184" spans="1:25" ht="13">
      <c r="A184" s="2" t="s">
        <v>291</v>
      </c>
      <c r="B184" s="2" t="s">
        <v>178</v>
      </c>
      <c r="C184" s="89" t="s">
        <v>297</v>
      </c>
      <c r="D184" s="129" t="s">
        <v>304</v>
      </c>
      <c r="E184" s="19">
        <v>24.02</v>
      </c>
      <c r="F184" s="20">
        <v>164.91</v>
      </c>
      <c r="G184" s="21">
        <v>188.93</v>
      </c>
      <c r="H184" s="19">
        <v>111.6</v>
      </c>
      <c r="I184" s="20">
        <v>61.7</v>
      </c>
      <c r="J184" s="21">
        <v>173.3</v>
      </c>
      <c r="K184" s="19">
        <v>544.59</v>
      </c>
      <c r="L184" s="20">
        <v>36.369999999999997</v>
      </c>
      <c r="M184" s="21">
        <v>580.96</v>
      </c>
      <c r="N184" s="19">
        <v>164.65</v>
      </c>
      <c r="O184" s="20">
        <v>72.66</v>
      </c>
      <c r="P184" s="21">
        <v>237.31</v>
      </c>
      <c r="Q184" s="19">
        <v>31.12</v>
      </c>
      <c r="R184" s="20">
        <v>150.08000000000001</v>
      </c>
      <c r="S184" s="21">
        <v>181.2</v>
      </c>
      <c r="T184" s="19">
        <v>81.84</v>
      </c>
      <c r="U184" s="20">
        <v>47.6</v>
      </c>
      <c r="V184" s="21">
        <v>129.44</v>
      </c>
      <c r="W184" s="47">
        <v>957.82</v>
      </c>
      <c r="X184" s="20">
        <v>533.32000000000005</v>
      </c>
      <c r="Y184" s="21">
        <v>1491.14</v>
      </c>
    </row>
    <row r="185" spans="1:25" ht="13">
      <c r="A185" s="2" t="s">
        <v>291</v>
      </c>
      <c r="B185" s="2" t="s">
        <v>179</v>
      </c>
      <c r="C185" s="89" t="s">
        <v>297</v>
      </c>
      <c r="D185" s="129" t="s">
        <v>304</v>
      </c>
      <c r="E185" s="19">
        <v>1.1399999999999999</v>
      </c>
      <c r="F185" s="20">
        <v>91.82</v>
      </c>
      <c r="G185" s="21">
        <v>92.96</v>
      </c>
      <c r="H185" s="19">
        <v>325.64999999999998</v>
      </c>
      <c r="I185" s="20">
        <v>107.88</v>
      </c>
      <c r="J185" s="21">
        <v>433.53</v>
      </c>
      <c r="K185" s="19">
        <v>733.69</v>
      </c>
      <c r="L185" s="20">
        <v>66.75</v>
      </c>
      <c r="M185" s="21">
        <v>800.44</v>
      </c>
      <c r="N185" s="19">
        <v>63.64</v>
      </c>
      <c r="O185" s="20">
        <v>90.98</v>
      </c>
      <c r="P185" s="21">
        <v>154.62</v>
      </c>
      <c r="Q185" s="19">
        <v>0.54</v>
      </c>
      <c r="R185" s="20">
        <v>98.33</v>
      </c>
      <c r="S185" s="21">
        <v>98.87</v>
      </c>
      <c r="T185" s="19">
        <v>0.99</v>
      </c>
      <c r="U185" s="20">
        <v>24.46</v>
      </c>
      <c r="V185" s="21">
        <v>25.45</v>
      </c>
      <c r="W185" s="47">
        <v>1125.6500000000001</v>
      </c>
      <c r="X185" s="20">
        <v>480.22</v>
      </c>
      <c r="Y185" s="21">
        <v>1605.87</v>
      </c>
    </row>
    <row r="186" spans="1:25" ht="13">
      <c r="A186" s="2" t="s">
        <v>291</v>
      </c>
      <c r="B186" s="2" t="s">
        <v>180</v>
      </c>
      <c r="C186" s="89" t="s">
        <v>297</v>
      </c>
      <c r="D186" s="129" t="s">
        <v>304</v>
      </c>
      <c r="E186" s="19">
        <v>0</v>
      </c>
      <c r="F186" s="20">
        <v>0</v>
      </c>
      <c r="G186" s="21">
        <v>0</v>
      </c>
      <c r="H186" s="19">
        <v>0</v>
      </c>
      <c r="I186" s="20">
        <v>0</v>
      </c>
      <c r="J186" s="21">
        <v>0</v>
      </c>
      <c r="K186" s="19">
        <v>0</v>
      </c>
      <c r="L186" s="20">
        <v>0</v>
      </c>
      <c r="M186" s="21">
        <v>0</v>
      </c>
      <c r="N186" s="19">
        <v>0</v>
      </c>
      <c r="O186" s="20">
        <v>0</v>
      </c>
      <c r="P186" s="21">
        <v>0</v>
      </c>
      <c r="Q186" s="19">
        <v>0</v>
      </c>
      <c r="R186" s="20">
        <v>0</v>
      </c>
      <c r="S186" s="21">
        <v>0</v>
      </c>
      <c r="T186" s="19">
        <v>0</v>
      </c>
      <c r="U186" s="20">
        <v>0</v>
      </c>
      <c r="V186" s="21">
        <v>0</v>
      </c>
      <c r="W186" s="47">
        <v>0</v>
      </c>
      <c r="X186" s="20">
        <v>0</v>
      </c>
      <c r="Y186" s="21">
        <v>0</v>
      </c>
    </row>
    <row r="187" spans="1:25" ht="13">
      <c r="A187" s="2" t="s">
        <v>291</v>
      </c>
      <c r="B187" s="2" t="s">
        <v>181</v>
      </c>
      <c r="C187" s="89" t="s">
        <v>297</v>
      </c>
      <c r="D187" s="129" t="s">
        <v>304</v>
      </c>
      <c r="E187" s="19">
        <v>101.94</v>
      </c>
      <c r="F187" s="20">
        <v>15.87</v>
      </c>
      <c r="G187" s="21">
        <v>117.81</v>
      </c>
      <c r="H187" s="19">
        <v>548.27</v>
      </c>
      <c r="I187" s="20">
        <v>3.94</v>
      </c>
      <c r="J187" s="21">
        <v>552.21</v>
      </c>
      <c r="K187" s="19">
        <v>545.20000000000005</v>
      </c>
      <c r="L187" s="20">
        <v>3.79</v>
      </c>
      <c r="M187" s="21">
        <v>548.99</v>
      </c>
      <c r="N187" s="19">
        <v>139.81</v>
      </c>
      <c r="O187" s="20">
        <v>10.44</v>
      </c>
      <c r="P187" s="21">
        <v>150.25</v>
      </c>
      <c r="Q187" s="19">
        <v>27.63</v>
      </c>
      <c r="R187" s="20">
        <v>16.760000000000002</v>
      </c>
      <c r="S187" s="21">
        <v>44.39</v>
      </c>
      <c r="T187" s="19">
        <v>6.35</v>
      </c>
      <c r="U187" s="20">
        <v>18.21</v>
      </c>
      <c r="V187" s="21">
        <v>24.56</v>
      </c>
      <c r="W187" s="47">
        <v>1369.2</v>
      </c>
      <c r="X187" s="20">
        <v>69.010000000000005</v>
      </c>
      <c r="Y187" s="21">
        <v>1438.21</v>
      </c>
    </row>
    <row r="188" spans="1:25" ht="13">
      <c r="A188" s="2" t="s">
        <v>291</v>
      </c>
      <c r="B188" s="2" t="s">
        <v>182</v>
      </c>
      <c r="C188" s="89" t="s">
        <v>297</v>
      </c>
      <c r="D188" s="129" t="s">
        <v>304</v>
      </c>
      <c r="E188" s="19">
        <v>0</v>
      </c>
      <c r="F188" s="20">
        <v>0</v>
      </c>
      <c r="G188" s="21">
        <v>0</v>
      </c>
      <c r="H188" s="19">
        <v>0</v>
      </c>
      <c r="I188" s="20">
        <v>0</v>
      </c>
      <c r="J188" s="21">
        <v>0</v>
      </c>
      <c r="K188" s="19">
        <v>15.87</v>
      </c>
      <c r="L188" s="20">
        <v>52.83</v>
      </c>
      <c r="M188" s="21">
        <v>68.7</v>
      </c>
      <c r="N188" s="19">
        <v>12.31</v>
      </c>
      <c r="O188" s="20">
        <v>45.25</v>
      </c>
      <c r="P188" s="21">
        <v>57.56</v>
      </c>
      <c r="Q188" s="19">
        <v>11.87</v>
      </c>
      <c r="R188" s="20">
        <v>47.68</v>
      </c>
      <c r="S188" s="21">
        <v>59.55</v>
      </c>
      <c r="T188" s="19">
        <v>8.56</v>
      </c>
      <c r="U188" s="20">
        <v>33.28</v>
      </c>
      <c r="V188" s="21">
        <v>41.84</v>
      </c>
      <c r="W188" s="47">
        <v>48.61</v>
      </c>
      <c r="X188" s="20">
        <v>179.04</v>
      </c>
      <c r="Y188" s="21">
        <v>227.65</v>
      </c>
    </row>
    <row r="189" spans="1:25" ht="13">
      <c r="A189" s="2" t="s">
        <v>291</v>
      </c>
      <c r="B189" s="2" t="s">
        <v>183</v>
      </c>
      <c r="C189" s="89" t="s">
        <v>297</v>
      </c>
      <c r="D189" s="129" t="s">
        <v>304</v>
      </c>
      <c r="E189" s="19">
        <v>6.33</v>
      </c>
      <c r="F189" s="20">
        <v>62.58</v>
      </c>
      <c r="G189" s="21">
        <v>68.91</v>
      </c>
      <c r="H189" s="19">
        <v>17.239999999999998</v>
      </c>
      <c r="I189" s="20">
        <v>103.59</v>
      </c>
      <c r="J189" s="21">
        <v>120.83</v>
      </c>
      <c r="K189" s="19">
        <v>10.51</v>
      </c>
      <c r="L189" s="20">
        <v>87.9</v>
      </c>
      <c r="M189" s="21">
        <v>98.41</v>
      </c>
      <c r="N189" s="19">
        <v>9</v>
      </c>
      <c r="O189" s="20">
        <v>66.09</v>
      </c>
      <c r="P189" s="21">
        <v>75.09</v>
      </c>
      <c r="Q189" s="19">
        <v>6.64</v>
      </c>
      <c r="R189" s="20">
        <v>53.97</v>
      </c>
      <c r="S189" s="21">
        <v>60.61</v>
      </c>
      <c r="T189" s="19">
        <v>2.25</v>
      </c>
      <c r="U189" s="20">
        <v>19.03</v>
      </c>
      <c r="V189" s="21">
        <v>21.28</v>
      </c>
      <c r="W189" s="47">
        <v>51.97</v>
      </c>
      <c r="X189" s="20">
        <v>393.16</v>
      </c>
      <c r="Y189" s="21">
        <v>445.13</v>
      </c>
    </row>
    <row r="190" spans="1:25" ht="13">
      <c r="A190" s="2" t="s">
        <v>291</v>
      </c>
      <c r="B190" s="2" t="s">
        <v>184</v>
      </c>
      <c r="C190" s="89" t="s">
        <v>297</v>
      </c>
      <c r="D190" s="129" t="s">
        <v>304</v>
      </c>
      <c r="E190" s="19">
        <v>6.49</v>
      </c>
      <c r="F190" s="20">
        <v>53.54</v>
      </c>
      <c r="G190" s="21">
        <v>60.03</v>
      </c>
      <c r="H190" s="19">
        <v>15.6</v>
      </c>
      <c r="I190" s="20">
        <v>110.68</v>
      </c>
      <c r="J190" s="21">
        <v>126.28</v>
      </c>
      <c r="K190" s="19">
        <v>13.41</v>
      </c>
      <c r="L190" s="20">
        <v>86.4</v>
      </c>
      <c r="M190" s="21">
        <v>99.81</v>
      </c>
      <c r="N190" s="19">
        <v>9.2899999999999991</v>
      </c>
      <c r="O190" s="20">
        <v>67.87</v>
      </c>
      <c r="P190" s="21">
        <v>77.16</v>
      </c>
      <c r="Q190" s="19">
        <v>7.6</v>
      </c>
      <c r="R190" s="20">
        <v>68.22</v>
      </c>
      <c r="S190" s="21">
        <v>75.819999999999993</v>
      </c>
      <c r="T190" s="19">
        <v>3.8</v>
      </c>
      <c r="U190" s="20">
        <v>42.58</v>
      </c>
      <c r="V190" s="21">
        <v>46.38</v>
      </c>
      <c r="W190" s="47">
        <v>56.19</v>
      </c>
      <c r="X190" s="20">
        <v>429.29</v>
      </c>
      <c r="Y190" s="21">
        <v>485.48</v>
      </c>
    </row>
    <row r="191" spans="1:25" ht="13">
      <c r="A191" s="2" t="s">
        <v>291</v>
      </c>
      <c r="B191" s="2" t="s">
        <v>185</v>
      </c>
      <c r="C191" s="89" t="s">
        <v>297</v>
      </c>
      <c r="D191" s="129" t="s">
        <v>304</v>
      </c>
      <c r="E191" s="19">
        <v>1.21</v>
      </c>
      <c r="F191" s="20">
        <v>0.24</v>
      </c>
      <c r="G191" s="21">
        <v>1.45</v>
      </c>
      <c r="H191" s="19">
        <v>0</v>
      </c>
      <c r="I191" s="20">
        <v>0</v>
      </c>
      <c r="J191" s="21">
        <v>0</v>
      </c>
      <c r="K191" s="19">
        <v>0</v>
      </c>
      <c r="L191" s="20">
        <v>0</v>
      </c>
      <c r="M191" s="21">
        <v>0</v>
      </c>
      <c r="N191" s="19">
        <v>0</v>
      </c>
      <c r="O191" s="20">
        <v>0</v>
      </c>
      <c r="P191" s="21">
        <v>0</v>
      </c>
      <c r="Q191" s="19">
        <v>0</v>
      </c>
      <c r="R191" s="20">
        <v>0</v>
      </c>
      <c r="S191" s="21">
        <v>0</v>
      </c>
      <c r="T191" s="19">
        <v>0</v>
      </c>
      <c r="U191" s="20">
        <v>0</v>
      </c>
      <c r="V191" s="21">
        <v>0</v>
      </c>
      <c r="W191" s="47">
        <v>1.21</v>
      </c>
      <c r="X191" s="20">
        <v>0.24</v>
      </c>
      <c r="Y191" s="21">
        <v>1.45</v>
      </c>
    </row>
    <row r="192" spans="1:25" ht="13">
      <c r="A192" s="2" t="s">
        <v>291</v>
      </c>
      <c r="B192" s="2" t="s">
        <v>186</v>
      </c>
      <c r="C192" s="89" t="s">
        <v>297</v>
      </c>
      <c r="D192" s="129" t="s">
        <v>304</v>
      </c>
      <c r="E192" s="19">
        <v>248</v>
      </c>
      <c r="F192" s="20">
        <v>107.07</v>
      </c>
      <c r="G192" s="21">
        <v>355.07</v>
      </c>
      <c r="H192" s="19">
        <v>214.73</v>
      </c>
      <c r="I192" s="20">
        <v>113.64</v>
      </c>
      <c r="J192" s="21">
        <v>328.37</v>
      </c>
      <c r="K192" s="19">
        <v>585.04</v>
      </c>
      <c r="L192" s="20">
        <v>25.96</v>
      </c>
      <c r="M192" s="21">
        <v>611</v>
      </c>
      <c r="N192" s="19">
        <v>531.21</v>
      </c>
      <c r="O192" s="20">
        <v>22.99</v>
      </c>
      <c r="P192" s="21">
        <v>554.20000000000005</v>
      </c>
      <c r="Q192" s="19">
        <v>0</v>
      </c>
      <c r="R192" s="20">
        <v>0</v>
      </c>
      <c r="S192" s="21">
        <v>0</v>
      </c>
      <c r="T192" s="19">
        <v>0</v>
      </c>
      <c r="U192" s="20">
        <v>0</v>
      </c>
      <c r="V192" s="21">
        <v>0</v>
      </c>
      <c r="W192" s="47">
        <v>1578.98</v>
      </c>
      <c r="X192" s="20">
        <v>269.66000000000003</v>
      </c>
      <c r="Y192" s="21">
        <v>1848.64</v>
      </c>
    </row>
    <row r="193" spans="1:25" ht="13">
      <c r="A193" s="2" t="s">
        <v>291</v>
      </c>
      <c r="B193" s="2" t="s">
        <v>187</v>
      </c>
      <c r="C193" s="89" t="s">
        <v>297</v>
      </c>
      <c r="D193" s="129" t="s">
        <v>304</v>
      </c>
      <c r="E193" s="19">
        <v>0</v>
      </c>
      <c r="F193" s="20">
        <v>0</v>
      </c>
      <c r="G193" s="21">
        <v>0</v>
      </c>
      <c r="H193" s="19">
        <v>0</v>
      </c>
      <c r="I193" s="20">
        <v>0</v>
      </c>
      <c r="J193" s="21">
        <v>0</v>
      </c>
      <c r="K193" s="19">
        <v>0</v>
      </c>
      <c r="L193" s="20">
        <v>0</v>
      </c>
      <c r="M193" s="21">
        <v>0</v>
      </c>
      <c r="N193" s="19">
        <v>0</v>
      </c>
      <c r="O193" s="20">
        <v>0</v>
      </c>
      <c r="P193" s="21">
        <v>0</v>
      </c>
      <c r="Q193" s="19">
        <v>0</v>
      </c>
      <c r="R193" s="20">
        <v>0</v>
      </c>
      <c r="S193" s="21">
        <v>0</v>
      </c>
      <c r="T193" s="19">
        <v>0</v>
      </c>
      <c r="U193" s="20">
        <v>0</v>
      </c>
      <c r="V193" s="21">
        <v>0</v>
      </c>
      <c r="W193" s="47">
        <v>0</v>
      </c>
      <c r="X193" s="20">
        <v>0</v>
      </c>
      <c r="Y193" s="21">
        <v>0</v>
      </c>
    </row>
    <row r="194" spans="1:25" ht="13">
      <c r="A194" s="2" t="s">
        <v>291</v>
      </c>
      <c r="B194" s="2" t="s">
        <v>188</v>
      </c>
      <c r="C194" s="89" t="s">
        <v>297</v>
      </c>
      <c r="D194" s="129" t="s">
        <v>304</v>
      </c>
      <c r="E194" s="19">
        <v>0</v>
      </c>
      <c r="F194" s="20">
        <v>0</v>
      </c>
      <c r="G194" s="21">
        <v>0</v>
      </c>
      <c r="H194" s="19">
        <v>0</v>
      </c>
      <c r="I194" s="20">
        <v>0</v>
      </c>
      <c r="J194" s="21">
        <v>0</v>
      </c>
      <c r="K194" s="19">
        <v>0</v>
      </c>
      <c r="L194" s="20">
        <v>0</v>
      </c>
      <c r="M194" s="21">
        <v>0</v>
      </c>
      <c r="N194" s="19">
        <v>0</v>
      </c>
      <c r="O194" s="20">
        <v>0</v>
      </c>
      <c r="P194" s="21">
        <v>0</v>
      </c>
      <c r="Q194" s="19">
        <v>0</v>
      </c>
      <c r="R194" s="20">
        <v>0</v>
      </c>
      <c r="S194" s="21">
        <v>0</v>
      </c>
      <c r="T194" s="19">
        <v>0</v>
      </c>
      <c r="U194" s="20">
        <v>0</v>
      </c>
      <c r="V194" s="21">
        <v>0</v>
      </c>
      <c r="W194" s="47">
        <v>0</v>
      </c>
      <c r="X194" s="20">
        <v>0</v>
      </c>
      <c r="Y194" s="21">
        <v>0</v>
      </c>
    </row>
    <row r="195" spans="1:25" ht="13">
      <c r="A195" s="2" t="s">
        <v>291</v>
      </c>
      <c r="B195" s="2" t="s">
        <v>189</v>
      </c>
      <c r="C195" s="89" t="s">
        <v>297</v>
      </c>
      <c r="D195" s="129" t="s">
        <v>304</v>
      </c>
      <c r="E195" s="19">
        <v>68.3</v>
      </c>
      <c r="F195" s="20">
        <v>8.93</v>
      </c>
      <c r="G195" s="21">
        <v>77.23</v>
      </c>
      <c r="H195" s="19">
        <v>58.75</v>
      </c>
      <c r="I195" s="20">
        <v>14.64</v>
      </c>
      <c r="J195" s="21">
        <v>73.39</v>
      </c>
      <c r="K195" s="19">
        <v>9.48</v>
      </c>
      <c r="L195" s="20">
        <v>63.31</v>
      </c>
      <c r="M195" s="21">
        <v>72.790000000000006</v>
      </c>
      <c r="N195" s="19">
        <v>1.95</v>
      </c>
      <c r="O195" s="20">
        <v>97.04</v>
      </c>
      <c r="P195" s="21">
        <v>98.99</v>
      </c>
      <c r="Q195" s="19">
        <v>2.5299999999999998</v>
      </c>
      <c r="R195" s="20">
        <v>53.39</v>
      </c>
      <c r="S195" s="21">
        <v>55.92</v>
      </c>
      <c r="T195" s="19">
        <v>0.85</v>
      </c>
      <c r="U195" s="20">
        <v>8.8699999999999992</v>
      </c>
      <c r="V195" s="21">
        <v>9.7200000000000006</v>
      </c>
      <c r="W195" s="47">
        <v>141.86000000000001</v>
      </c>
      <c r="X195" s="20">
        <v>246.18</v>
      </c>
      <c r="Y195" s="21">
        <v>388.04</v>
      </c>
    </row>
    <row r="196" spans="1:25" ht="13">
      <c r="A196" s="2" t="s">
        <v>291</v>
      </c>
      <c r="B196" s="2" t="s">
        <v>190</v>
      </c>
      <c r="C196" s="89" t="s">
        <v>297</v>
      </c>
      <c r="D196" s="129" t="s">
        <v>304</v>
      </c>
      <c r="E196" s="19">
        <v>17350.93</v>
      </c>
      <c r="F196" s="20">
        <v>339.86</v>
      </c>
      <c r="G196" s="21">
        <v>17690.79</v>
      </c>
      <c r="H196" s="19">
        <v>21004.94</v>
      </c>
      <c r="I196" s="20">
        <v>199.73</v>
      </c>
      <c r="J196" s="21">
        <v>21204.67</v>
      </c>
      <c r="K196" s="19">
        <v>14236.66</v>
      </c>
      <c r="L196" s="20">
        <v>531.29999999999995</v>
      </c>
      <c r="M196" s="21">
        <v>14767.96</v>
      </c>
      <c r="N196" s="19">
        <v>11672.14</v>
      </c>
      <c r="O196" s="20">
        <v>573.08000000000004</v>
      </c>
      <c r="P196" s="21">
        <v>12245.22</v>
      </c>
      <c r="Q196" s="19">
        <v>16738.3</v>
      </c>
      <c r="R196" s="20">
        <v>299.64999999999998</v>
      </c>
      <c r="S196" s="21">
        <v>17037.95</v>
      </c>
      <c r="T196" s="19">
        <v>13430.19</v>
      </c>
      <c r="U196" s="20">
        <v>688.77</v>
      </c>
      <c r="V196" s="21">
        <v>14118.96</v>
      </c>
      <c r="W196" s="47">
        <v>94433.16</v>
      </c>
      <c r="X196" s="20">
        <v>2632.39</v>
      </c>
      <c r="Y196" s="21">
        <v>97065.55</v>
      </c>
    </row>
    <row r="197" spans="1:25" ht="13">
      <c r="A197" s="2" t="s">
        <v>291</v>
      </c>
      <c r="B197" s="2" t="s">
        <v>191</v>
      </c>
      <c r="C197" s="89" t="s">
        <v>297</v>
      </c>
      <c r="D197" s="129" t="s">
        <v>304</v>
      </c>
      <c r="E197" s="19">
        <v>3657.48</v>
      </c>
      <c r="F197" s="20">
        <v>112.18</v>
      </c>
      <c r="G197" s="21">
        <v>3769.66</v>
      </c>
      <c r="H197" s="19">
        <v>20047.07</v>
      </c>
      <c r="I197" s="20">
        <v>197.85</v>
      </c>
      <c r="J197" s="21">
        <v>20244.919999999998</v>
      </c>
      <c r="K197" s="19">
        <v>13844.93</v>
      </c>
      <c r="L197" s="20">
        <v>320.58</v>
      </c>
      <c r="M197" s="21">
        <v>14165.51</v>
      </c>
      <c r="N197" s="19">
        <v>11668.67</v>
      </c>
      <c r="O197" s="20">
        <v>737.03</v>
      </c>
      <c r="P197" s="21">
        <v>12405.7</v>
      </c>
      <c r="Q197" s="19">
        <v>15409.25</v>
      </c>
      <c r="R197" s="20">
        <v>553.23</v>
      </c>
      <c r="S197" s="21">
        <v>15962.48</v>
      </c>
      <c r="T197" s="19">
        <v>18051.580000000002</v>
      </c>
      <c r="U197" s="20">
        <v>371.01</v>
      </c>
      <c r="V197" s="21">
        <v>18422.59</v>
      </c>
      <c r="W197" s="47">
        <v>82678.98</v>
      </c>
      <c r="X197" s="20">
        <v>2291.88</v>
      </c>
      <c r="Y197" s="21">
        <v>84970.86</v>
      </c>
    </row>
    <row r="198" spans="1:25" ht="13">
      <c r="A198" s="2" t="s">
        <v>291</v>
      </c>
      <c r="B198" s="2" t="s">
        <v>192</v>
      </c>
      <c r="C198" s="89" t="s">
        <v>297</v>
      </c>
      <c r="D198" s="129" t="s">
        <v>304</v>
      </c>
      <c r="E198" s="19">
        <v>29.4</v>
      </c>
      <c r="F198" s="20">
        <v>5.92</v>
      </c>
      <c r="G198" s="21">
        <v>35.32</v>
      </c>
      <c r="H198" s="19">
        <v>227.99</v>
      </c>
      <c r="I198" s="20">
        <v>10.79</v>
      </c>
      <c r="J198" s="21">
        <v>238.78</v>
      </c>
      <c r="K198" s="19">
        <v>28.6</v>
      </c>
      <c r="L198" s="20">
        <v>5.24</v>
      </c>
      <c r="M198" s="21">
        <v>33.840000000000003</v>
      </c>
      <c r="N198" s="19">
        <v>134.68</v>
      </c>
      <c r="O198" s="20">
        <v>2.99</v>
      </c>
      <c r="P198" s="21">
        <v>137.66999999999999</v>
      </c>
      <c r="Q198" s="19">
        <v>24.65</v>
      </c>
      <c r="R198" s="20">
        <v>4.5999999999999996</v>
      </c>
      <c r="S198" s="21">
        <v>29.25</v>
      </c>
      <c r="T198" s="19">
        <v>10.98</v>
      </c>
      <c r="U198" s="20">
        <v>2.65</v>
      </c>
      <c r="V198" s="21">
        <v>13.63</v>
      </c>
      <c r="W198" s="47">
        <v>456.3</v>
      </c>
      <c r="X198" s="20">
        <v>32.19</v>
      </c>
      <c r="Y198" s="21">
        <v>488.49</v>
      </c>
    </row>
    <row r="199" spans="1:25" ht="13">
      <c r="A199" s="2" t="s">
        <v>291</v>
      </c>
      <c r="B199" s="2" t="s">
        <v>193</v>
      </c>
      <c r="C199" s="89" t="s">
        <v>297</v>
      </c>
      <c r="D199" s="129" t="s">
        <v>304</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row>
    <row r="200" spans="1:25" ht="13">
      <c r="A200" s="2" t="s">
        <v>291</v>
      </c>
      <c r="B200" s="2" t="s">
        <v>194</v>
      </c>
      <c r="C200" s="89" t="s">
        <v>297</v>
      </c>
      <c r="D200" s="129" t="s">
        <v>304</v>
      </c>
      <c r="E200" s="19">
        <v>0</v>
      </c>
      <c r="F200" s="20">
        <v>0</v>
      </c>
      <c r="G200" s="21">
        <v>0</v>
      </c>
      <c r="H200" s="19">
        <v>0</v>
      </c>
      <c r="I200" s="20">
        <v>0</v>
      </c>
      <c r="J200" s="21">
        <v>0</v>
      </c>
      <c r="K200" s="19">
        <v>0</v>
      </c>
      <c r="L200" s="20">
        <v>0</v>
      </c>
      <c r="M200" s="21">
        <v>0</v>
      </c>
      <c r="N200" s="19">
        <v>0</v>
      </c>
      <c r="O200" s="20">
        <v>0</v>
      </c>
      <c r="P200" s="21">
        <v>0</v>
      </c>
      <c r="Q200" s="19">
        <v>0</v>
      </c>
      <c r="R200" s="20">
        <v>0</v>
      </c>
      <c r="S200" s="21">
        <v>0</v>
      </c>
      <c r="T200" s="19">
        <v>0</v>
      </c>
      <c r="U200" s="20">
        <v>0</v>
      </c>
      <c r="V200" s="21">
        <v>0</v>
      </c>
      <c r="W200" s="47">
        <v>0</v>
      </c>
      <c r="X200" s="20">
        <v>0</v>
      </c>
      <c r="Y200" s="21">
        <v>0</v>
      </c>
    </row>
    <row r="201" spans="1:25" ht="13">
      <c r="A201" s="2" t="s">
        <v>291</v>
      </c>
      <c r="B201" s="2" t="s">
        <v>195</v>
      </c>
      <c r="C201" s="89" t="s">
        <v>297</v>
      </c>
      <c r="D201" s="129" t="s">
        <v>304</v>
      </c>
      <c r="E201" s="19">
        <v>0.15</v>
      </c>
      <c r="F201" s="20">
        <v>46.23</v>
      </c>
      <c r="G201" s="21">
        <v>46.38</v>
      </c>
      <c r="H201" s="19">
        <v>413.44</v>
      </c>
      <c r="I201" s="20">
        <v>121.02</v>
      </c>
      <c r="J201" s="21">
        <v>534.46</v>
      </c>
      <c r="K201" s="19">
        <v>0.2</v>
      </c>
      <c r="L201" s="20">
        <v>139.54</v>
      </c>
      <c r="M201" s="21">
        <v>139.74</v>
      </c>
      <c r="N201" s="19">
        <v>46.09</v>
      </c>
      <c r="O201" s="20">
        <v>122.05</v>
      </c>
      <c r="P201" s="21">
        <v>168.14</v>
      </c>
      <c r="Q201" s="19">
        <v>476.75</v>
      </c>
      <c r="R201" s="20">
        <v>50.84</v>
      </c>
      <c r="S201" s="21">
        <v>527.59</v>
      </c>
      <c r="T201" s="19">
        <v>0.19</v>
      </c>
      <c r="U201" s="20">
        <v>20.27</v>
      </c>
      <c r="V201" s="21">
        <v>20.46</v>
      </c>
      <c r="W201" s="47">
        <v>936.82</v>
      </c>
      <c r="X201" s="20">
        <v>499.95</v>
      </c>
      <c r="Y201" s="21">
        <v>1436.77</v>
      </c>
    </row>
    <row r="202" spans="1:25" ht="13">
      <c r="A202" s="2" t="s">
        <v>291</v>
      </c>
      <c r="B202" s="2" t="s">
        <v>196</v>
      </c>
      <c r="C202" s="89" t="s">
        <v>297</v>
      </c>
      <c r="D202" s="129" t="s">
        <v>304</v>
      </c>
      <c r="E202" s="19">
        <v>1.24</v>
      </c>
      <c r="F202" s="20">
        <v>16.41</v>
      </c>
      <c r="G202" s="21">
        <v>17.649999999999999</v>
      </c>
      <c r="H202" s="19">
        <v>715.24</v>
      </c>
      <c r="I202" s="20">
        <v>2.86</v>
      </c>
      <c r="J202" s="21">
        <v>718.1</v>
      </c>
      <c r="K202" s="19">
        <v>367.35</v>
      </c>
      <c r="L202" s="20">
        <v>6.14</v>
      </c>
      <c r="M202" s="21">
        <v>373.49</v>
      </c>
      <c r="N202" s="19">
        <v>56.44</v>
      </c>
      <c r="O202" s="20">
        <v>5.62</v>
      </c>
      <c r="P202" s="21">
        <v>62.06</v>
      </c>
      <c r="Q202" s="19">
        <v>2.4300000000000002</v>
      </c>
      <c r="R202" s="20">
        <v>4.05</v>
      </c>
      <c r="S202" s="21">
        <v>6.48</v>
      </c>
      <c r="T202" s="19">
        <v>0.06</v>
      </c>
      <c r="U202" s="20">
        <v>17.670000000000002</v>
      </c>
      <c r="V202" s="21">
        <v>17.73</v>
      </c>
      <c r="W202" s="47">
        <v>1142.76</v>
      </c>
      <c r="X202" s="20">
        <v>52.75</v>
      </c>
      <c r="Y202" s="21">
        <v>1195.51</v>
      </c>
    </row>
    <row r="203" spans="1:25" ht="13">
      <c r="A203" s="2" t="s">
        <v>291</v>
      </c>
      <c r="B203" s="2" t="s">
        <v>197</v>
      </c>
      <c r="C203" s="89" t="s">
        <v>297</v>
      </c>
      <c r="D203" s="129" t="s">
        <v>304</v>
      </c>
      <c r="E203" s="19">
        <v>828.5</v>
      </c>
      <c r="F203" s="20">
        <v>127.44</v>
      </c>
      <c r="G203" s="21">
        <v>955.94</v>
      </c>
      <c r="H203" s="19">
        <v>1092.5</v>
      </c>
      <c r="I203" s="20">
        <v>125.78</v>
      </c>
      <c r="J203" s="21">
        <v>1218.28</v>
      </c>
      <c r="K203" s="19">
        <v>376.35</v>
      </c>
      <c r="L203" s="20">
        <v>29.3</v>
      </c>
      <c r="M203" s="21">
        <v>405.65</v>
      </c>
      <c r="N203" s="19">
        <v>352.7</v>
      </c>
      <c r="O203" s="20">
        <v>35.49</v>
      </c>
      <c r="P203" s="21">
        <v>388.19</v>
      </c>
      <c r="Q203" s="19">
        <v>130</v>
      </c>
      <c r="R203" s="20">
        <v>48.2</v>
      </c>
      <c r="S203" s="21">
        <v>178.2</v>
      </c>
      <c r="T203" s="19">
        <v>11.12</v>
      </c>
      <c r="U203" s="20">
        <v>13.68</v>
      </c>
      <c r="V203" s="21">
        <v>24.8</v>
      </c>
      <c r="W203" s="47">
        <v>2791.17</v>
      </c>
      <c r="X203" s="20">
        <v>379.89</v>
      </c>
      <c r="Y203" s="21">
        <v>3171.06</v>
      </c>
    </row>
    <row r="204" spans="1:25" ht="13">
      <c r="A204" s="2" t="s">
        <v>291</v>
      </c>
      <c r="B204" s="2" t="s">
        <v>198</v>
      </c>
      <c r="C204" s="89" t="s">
        <v>297</v>
      </c>
      <c r="D204" s="129" t="s">
        <v>304</v>
      </c>
      <c r="E204" s="19">
        <v>0</v>
      </c>
      <c r="F204" s="20">
        <v>0</v>
      </c>
      <c r="G204" s="21">
        <v>0</v>
      </c>
      <c r="H204" s="19">
        <v>120.95</v>
      </c>
      <c r="I204" s="20">
        <v>32.56</v>
      </c>
      <c r="J204" s="21">
        <v>153.51</v>
      </c>
      <c r="K204" s="19">
        <v>883.28</v>
      </c>
      <c r="L204" s="20">
        <v>137.88</v>
      </c>
      <c r="M204" s="21">
        <v>1021.16</v>
      </c>
      <c r="N204" s="19">
        <v>1109.95</v>
      </c>
      <c r="O204" s="20">
        <v>148.36000000000001</v>
      </c>
      <c r="P204" s="21">
        <v>1258.31</v>
      </c>
      <c r="Q204" s="19">
        <v>555.62</v>
      </c>
      <c r="R204" s="20">
        <v>168.58</v>
      </c>
      <c r="S204" s="21">
        <v>724.2</v>
      </c>
      <c r="T204" s="19">
        <v>27.98</v>
      </c>
      <c r="U204" s="20">
        <v>59.2</v>
      </c>
      <c r="V204" s="21">
        <v>87.18</v>
      </c>
      <c r="W204" s="47">
        <v>2697.78</v>
      </c>
      <c r="X204" s="20">
        <v>546.58000000000004</v>
      </c>
      <c r="Y204" s="21">
        <v>3244.36</v>
      </c>
    </row>
    <row r="205" spans="1:25" ht="13">
      <c r="A205" s="2" t="s">
        <v>291</v>
      </c>
      <c r="B205" s="2" t="s">
        <v>199</v>
      </c>
      <c r="C205" s="89" t="s">
        <v>297</v>
      </c>
      <c r="D205" s="129" t="s">
        <v>304</v>
      </c>
      <c r="E205" s="19">
        <v>0</v>
      </c>
      <c r="F205" s="20">
        <v>0</v>
      </c>
      <c r="G205" s="21">
        <v>0</v>
      </c>
      <c r="H205" s="19">
        <v>0</v>
      </c>
      <c r="I205" s="20">
        <v>0</v>
      </c>
      <c r="J205" s="21">
        <v>0</v>
      </c>
      <c r="K205" s="19">
        <v>0</v>
      </c>
      <c r="L205" s="20">
        <v>0</v>
      </c>
      <c r="M205" s="21">
        <v>0</v>
      </c>
      <c r="N205" s="19">
        <v>0</v>
      </c>
      <c r="O205" s="20">
        <v>0</v>
      </c>
      <c r="P205" s="21">
        <v>0</v>
      </c>
      <c r="Q205" s="19">
        <v>0</v>
      </c>
      <c r="R205" s="20">
        <v>0</v>
      </c>
      <c r="S205" s="21">
        <v>0</v>
      </c>
      <c r="T205" s="19">
        <v>0</v>
      </c>
      <c r="U205" s="20">
        <v>0</v>
      </c>
      <c r="V205" s="21">
        <v>0</v>
      </c>
      <c r="W205" s="47">
        <v>0</v>
      </c>
      <c r="X205" s="20">
        <v>0</v>
      </c>
      <c r="Y205" s="21">
        <v>0</v>
      </c>
    </row>
    <row r="206" spans="1:25" ht="13">
      <c r="A206" s="2" t="s">
        <v>291</v>
      </c>
      <c r="B206" s="2" t="s">
        <v>200</v>
      </c>
      <c r="C206" s="89" t="s">
        <v>297</v>
      </c>
      <c r="D206" s="129" t="s">
        <v>304</v>
      </c>
      <c r="E206" s="19">
        <v>0</v>
      </c>
      <c r="F206" s="20">
        <v>0</v>
      </c>
      <c r="G206" s="21">
        <v>0</v>
      </c>
      <c r="H206" s="19">
        <v>0</v>
      </c>
      <c r="I206" s="20">
        <v>0</v>
      </c>
      <c r="J206" s="21">
        <v>0</v>
      </c>
      <c r="K206" s="19">
        <v>0</v>
      </c>
      <c r="L206" s="20">
        <v>0</v>
      </c>
      <c r="M206" s="21">
        <v>0</v>
      </c>
      <c r="N206" s="19">
        <v>0</v>
      </c>
      <c r="O206" s="20">
        <v>0</v>
      </c>
      <c r="P206" s="21">
        <v>0</v>
      </c>
      <c r="Q206" s="19">
        <v>0</v>
      </c>
      <c r="R206" s="20">
        <v>0</v>
      </c>
      <c r="S206" s="21">
        <v>0</v>
      </c>
      <c r="T206" s="19">
        <v>0</v>
      </c>
      <c r="U206" s="20">
        <v>0</v>
      </c>
      <c r="V206" s="21">
        <v>0</v>
      </c>
      <c r="W206" s="47">
        <v>0</v>
      </c>
      <c r="X206" s="20">
        <v>0</v>
      </c>
      <c r="Y206" s="21">
        <v>0</v>
      </c>
    </row>
    <row r="207" spans="1:25" ht="13">
      <c r="A207" s="2" t="s">
        <v>291</v>
      </c>
      <c r="B207" s="2" t="s">
        <v>201</v>
      </c>
      <c r="C207" s="89" t="s">
        <v>297</v>
      </c>
      <c r="D207" s="129" t="s">
        <v>304</v>
      </c>
      <c r="E207" s="19">
        <v>569.62</v>
      </c>
      <c r="F207" s="20">
        <v>627.55999999999995</v>
      </c>
      <c r="G207" s="21">
        <v>1197.18</v>
      </c>
      <c r="H207" s="19">
        <v>425.59</v>
      </c>
      <c r="I207" s="20">
        <v>336.72</v>
      </c>
      <c r="J207" s="21">
        <v>762.31</v>
      </c>
      <c r="K207" s="19">
        <v>1008.93</v>
      </c>
      <c r="L207" s="20">
        <v>352.43</v>
      </c>
      <c r="M207" s="21">
        <v>1361.36</v>
      </c>
      <c r="N207" s="19">
        <v>1022.87</v>
      </c>
      <c r="O207" s="20">
        <v>297.8</v>
      </c>
      <c r="P207" s="21">
        <v>1320.67</v>
      </c>
      <c r="Q207" s="19">
        <v>868.9</v>
      </c>
      <c r="R207" s="20">
        <v>304.33</v>
      </c>
      <c r="S207" s="21">
        <v>1173.23</v>
      </c>
      <c r="T207" s="19">
        <v>695.76</v>
      </c>
      <c r="U207" s="20">
        <v>302.62</v>
      </c>
      <c r="V207" s="21">
        <v>998.38</v>
      </c>
      <c r="W207" s="47">
        <v>4591.67</v>
      </c>
      <c r="X207" s="20">
        <v>2221.46</v>
      </c>
      <c r="Y207" s="21">
        <v>6813.13</v>
      </c>
    </row>
    <row r="208" spans="1:25" ht="13">
      <c r="A208" s="2" t="s">
        <v>291</v>
      </c>
      <c r="B208" s="2" t="s">
        <v>202</v>
      </c>
      <c r="C208" s="89" t="s">
        <v>297</v>
      </c>
      <c r="D208" s="129" t="s">
        <v>304</v>
      </c>
      <c r="E208" s="19">
        <v>0</v>
      </c>
      <c r="F208" s="20">
        <v>0</v>
      </c>
      <c r="G208" s="21">
        <v>0</v>
      </c>
      <c r="H208" s="19">
        <v>69.38</v>
      </c>
      <c r="I208" s="20">
        <v>59.07</v>
      </c>
      <c r="J208" s="21">
        <v>128.44999999999999</v>
      </c>
      <c r="K208" s="19">
        <v>121.27</v>
      </c>
      <c r="L208" s="20">
        <v>82.04</v>
      </c>
      <c r="M208" s="21">
        <v>203.31</v>
      </c>
      <c r="N208" s="19">
        <v>72.56</v>
      </c>
      <c r="O208" s="20">
        <v>50.15</v>
      </c>
      <c r="P208" s="21">
        <v>122.71</v>
      </c>
      <c r="Q208" s="19">
        <v>81.92</v>
      </c>
      <c r="R208" s="20">
        <v>40.03</v>
      </c>
      <c r="S208" s="21">
        <v>121.95</v>
      </c>
      <c r="T208" s="19">
        <v>4.1100000000000003</v>
      </c>
      <c r="U208" s="20">
        <v>7.86</v>
      </c>
      <c r="V208" s="21">
        <v>11.97</v>
      </c>
      <c r="W208" s="47">
        <v>349.24</v>
      </c>
      <c r="X208" s="20">
        <v>239.15</v>
      </c>
      <c r="Y208" s="21">
        <v>588.39</v>
      </c>
    </row>
    <row r="209" spans="1:25" ht="13">
      <c r="A209" s="2" t="s">
        <v>291</v>
      </c>
      <c r="B209" s="2" t="s">
        <v>203</v>
      </c>
      <c r="C209" s="89" t="s">
        <v>297</v>
      </c>
      <c r="D209" s="129" t="s">
        <v>304</v>
      </c>
      <c r="E209" s="19">
        <v>148.36000000000001</v>
      </c>
      <c r="F209" s="20">
        <v>535.58000000000004</v>
      </c>
      <c r="G209" s="21">
        <v>683.94</v>
      </c>
      <c r="H209" s="19">
        <v>310.33999999999997</v>
      </c>
      <c r="I209" s="20">
        <v>319.49</v>
      </c>
      <c r="J209" s="21">
        <v>629.83000000000004</v>
      </c>
      <c r="K209" s="19">
        <v>256.60000000000002</v>
      </c>
      <c r="L209" s="20">
        <v>281.19</v>
      </c>
      <c r="M209" s="21">
        <v>537.79</v>
      </c>
      <c r="N209" s="19">
        <v>182.86</v>
      </c>
      <c r="O209" s="20">
        <v>388.37</v>
      </c>
      <c r="P209" s="21">
        <v>571.23</v>
      </c>
      <c r="Q209" s="19">
        <v>36.82</v>
      </c>
      <c r="R209" s="20">
        <v>16.149999999999999</v>
      </c>
      <c r="S209" s="21">
        <v>52.97</v>
      </c>
      <c r="T209" s="19">
        <v>1.99</v>
      </c>
      <c r="U209" s="20">
        <v>5.0599999999999996</v>
      </c>
      <c r="V209" s="21">
        <v>7.05</v>
      </c>
      <c r="W209" s="47">
        <v>936.97</v>
      </c>
      <c r="X209" s="20">
        <v>1545.84</v>
      </c>
      <c r="Y209" s="21">
        <v>2482.81</v>
      </c>
    </row>
    <row r="210" spans="1:25" ht="13">
      <c r="A210" s="2" t="s">
        <v>291</v>
      </c>
      <c r="B210" s="2" t="s">
        <v>204</v>
      </c>
      <c r="C210" s="89" t="s">
        <v>297</v>
      </c>
      <c r="D210" s="129" t="s">
        <v>304</v>
      </c>
      <c r="E210" s="19">
        <v>14600.08</v>
      </c>
      <c r="F210" s="20">
        <v>2067.9499999999998</v>
      </c>
      <c r="G210" s="21">
        <v>16668.03</v>
      </c>
      <c r="H210" s="19">
        <v>4092.51</v>
      </c>
      <c r="I210" s="20">
        <v>316.69</v>
      </c>
      <c r="J210" s="21">
        <v>4409.2</v>
      </c>
      <c r="K210" s="19">
        <v>13021.82</v>
      </c>
      <c r="L210" s="20">
        <v>1762.4</v>
      </c>
      <c r="M210" s="21">
        <v>14784.22</v>
      </c>
      <c r="N210" s="19">
        <v>8450.84</v>
      </c>
      <c r="O210" s="20">
        <v>1477.54</v>
      </c>
      <c r="P210" s="21">
        <v>9928.3799999999992</v>
      </c>
      <c r="Q210" s="19">
        <v>10433.42</v>
      </c>
      <c r="R210" s="20">
        <v>1436.56</v>
      </c>
      <c r="S210" s="21">
        <v>11869.98</v>
      </c>
      <c r="T210" s="19">
        <v>5076.83</v>
      </c>
      <c r="U210" s="20">
        <v>2486.81</v>
      </c>
      <c r="V210" s="21">
        <v>7563.64</v>
      </c>
      <c r="W210" s="47">
        <v>55675.5</v>
      </c>
      <c r="X210" s="20">
        <v>9547.9500000000007</v>
      </c>
      <c r="Y210" s="21">
        <v>65223.45</v>
      </c>
    </row>
    <row r="211" spans="1:25" ht="13">
      <c r="A211" s="2" t="s">
        <v>291</v>
      </c>
      <c r="B211" s="2" t="s">
        <v>205</v>
      </c>
      <c r="C211" s="89" t="s">
        <v>297</v>
      </c>
      <c r="D211" s="129" t="s">
        <v>304</v>
      </c>
      <c r="E211" s="19">
        <v>0</v>
      </c>
      <c r="F211" s="20">
        <v>0</v>
      </c>
      <c r="G211" s="21">
        <v>0</v>
      </c>
      <c r="H211" s="19">
        <v>0</v>
      </c>
      <c r="I211" s="20">
        <v>0</v>
      </c>
      <c r="J211" s="21">
        <v>0</v>
      </c>
      <c r="K211" s="19">
        <v>0</v>
      </c>
      <c r="L211" s="20">
        <v>0</v>
      </c>
      <c r="M211" s="21">
        <v>0</v>
      </c>
      <c r="N211" s="19">
        <v>0</v>
      </c>
      <c r="O211" s="20">
        <v>0</v>
      </c>
      <c r="P211" s="21">
        <v>0</v>
      </c>
      <c r="Q211" s="19">
        <v>0</v>
      </c>
      <c r="R211" s="20">
        <v>0</v>
      </c>
      <c r="S211" s="21">
        <v>0</v>
      </c>
      <c r="T211" s="19">
        <v>0</v>
      </c>
      <c r="U211" s="20">
        <v>0</v>
      </c>
      <c r="V211" s="21">
        <v>0</v>
      </c>
      <c r="W211" s="47">
        <v>0</v>
      </c>
      <c r="X211" s="20">
        <v>0</v>
      </c>
      <c r="Y211" s="21">
        <v>0</v>
      </c>
    </row>
    <row r="212" spans="1:25" ht="13">
      <c r="A212" s="2" t="s">
        <v>291</v>
      </c>
      <c r="B212" s="2" t="s">
        <v>206</v>
      </c>
      <c r="C212" s="89" t="s">
        <v>297</v>
      </c>
      <c r="D212" s="129" t="s">
        <v>304</v>
      </c>
      <c r="E212" s="19">
        <v>0</v>
      </c>
      <c r="F212" s="20">
        <v>0</v>
      </c>
      <c r="G212" s="21">
        <v>0</v>
      </c>
      <c r="H212" s="19">
        <v>0</v>
      </c>
      <c r="I212" s="20">
        <v>0</v>
      </c>
      <c r="J212" s="21">
        <v>0</v>
      </c>
      <c r="K212" s="19">
        <v>357.36</v>
      </c>
      <c r="L212" s="20">
        <v>42.46</v>
      </c>
      <c r="M212" s="21">
        <v>399.82</v>
      </c>
      <c r="N212" s="19">
        <v>708.77</v>
      </c>
      <c r="O212" s="20">
        <v>97.06</v>
      </c>
      <c r="P212" s="21">
        <v>805.83</v>
      </c>
      <c r="Q212" s="19">
        <v>451.18</v>
      </c>
      <c r="R212" s="20">
        <v>70</v>
      </c>
      <c r="S212" s="21">
        <v>521.17999999999995</v>
      </c>
      <c r="T212" s="19">
        <v>216.13</v>
      </c>
      <c r="U212" s="20">
        <v>46.22</v>
      </c>
      <c r="V212" s="21">
        <v>262.35000000000002</v>
      </c>
      <c r="W212" s="47">
        <v>1733.44</v>
      </c>
      <c r="X212" s="20">
        <v>255.74</v>
      </c>
      <c r="Y212" s="21">
        <v>1989.18</v>
      </c>
    </row>
    <row r="213" spans="1:25" ht="13">
      <c r="A213" s="2" t="s">
        <v>291</v>
      </c>
      <c r="B213" s="2" t="s">
        <v>207</v>
      </c>
      <c r="C213" s="89" t="s">
        <v>297</v>
      </c>
      <c r="D213" s="129" t="s">
        <v>304</v>
      </c>
      <c r="E213" s="19">
        <v>32.99</v>
      </c>
      <c r="F213" s="20">
        <v>67.45</v>
      </c>
      <c r="G213" s="21">
        <v>100.44</v>
      </c>
      <c r="H213" s="19">
        <v>80.260000000000005</v>
      </c>
      <c r="I213" s="20">
        <v>101.69</v>
      </c>
      <c r="J213" s="21">
        <v>181.95</v>
      </c>
      <c r="K213" s="19">
        <v>52.06</v>
      </c>
      <c r="L213" s="20">
        <v>70.900000000000006</v>
      </c>
      <c r="M213" s="21">
        <v>122.96</v>
      </c>
      <c r="N213" s="19">
        <v>76.2</v>
      </c>
      <c r="O213" s="20">
        <v>109.66</v>
      </c>
      <c r="P213" s="21">
        <v>185.86</v>
      </c>
      <c r="Q213" s="19">
        <v>27.73</v>
      </c>
      <c r="R213" s="20">
        <v>83.13</v>
      </c>
      <c r="S213" s="21">
        <v>110.86</v>
      </c>
      <c r="T213" s="19">
        <v>8.59</v>
      </c>
      <c r="U213" s="20">
        <v>17.54</v>
      </c>
      <c r="V213" s="21">
        <v>26.13</v>
      </c>
      <c r="W213" s="47">
        <v>277.83</v>
      </c>
      <c r="X213" s="20">
        <v>450.37</v>
      </c>
      <c r="Y213" s="21">
        <v>728.2</v>
      </c>
    </row>
    <row r="214" spans="1:25" ht="13">
      <c r="A214" s="2" t="s">
        <v>291</v>
      </c>
      <c r="B214" s="2" t="s">
        <v>208</v>
      </c>
      <c r="C214" s="89" t="s">
        <v>297</v>
      </c>
      <c r="D214" s="129" t="s">
        <v>304</v>
      </c>
      <c r="E214" s="19">
        <v>9.2100000000000009</v>
      </c>
      <c r="F214" s="20">
        <v>125.65</v>
      </c>
      <c r="G214" s="21">
        <v>134.86000000000001</v>
      </c>
      <c r="H214" s="19">
        <v>44.84</v>
      </c>
      <c r="I214" s="20">
        <v>155.16999999999999</v>
      </c>
      <c r="J214" s="21">
        <v>200.01</v>
      </c>
      <c r="K214" s="19">
        <v>7.92</v>
      </c>
      <c r="L214" s="20">
        <v>119.8</v>
      </c>
      <c r="M214" s="21">
        <v>127.72</v>
      </c>
      <c r="N214" s="19">
        <v>24.16</v>
      </c>
      <c r="O214" s="20">
        <v>112.51</v>
      </c>
      <c r="P214" s="21">
        <v>136.66999999999999</v>
      </c>
      <c r="Q214" s="19">
        <v>6.73</v>
      </c>
      <c r="R214" s="20">
        <v>143.69999999999999</v>
      </c>
      <c r="S214" s="21">
        <v>150.43</v>
      </c>
      <c r="T214" s="19">
        <v>1.49</v>
      </c>
      <c r="U214" s="20">
        <v>36.58</v>
      </c>
      <c r="V214" s="21">
        <v>38.07</v>
      </c>
      <c r="W214" s="47">
        <v>94.35</v>
      </c>
      <c r="X214" s="20">
        <v>693.41</v>
      </c>
      <c r="Y214" s="21">
        <v>787.76</v>
      </c>
    </row>
    <row r="215" spans="1:25" ht="13">
      <c r="A215" s="2" t="s">
        <v>291</v>
      </c>
      <c r="B215" s="2" t="s">
        <v>209</v>
      </c>
      <c r="C215" s="89" t="s">
        <v>297</v>
      </c>
      <c r="D215" s="129" t="s">
        <v>304</v>
      </c>
      <c r="E215" s="19">
        <v>11.69</v>
      </c>
      <c r="F215" s="20">
        <v>115.05</v>
      </c>
      <c r="G215" s="21">
        <v>126.74</v>
      </c>
      <c r="H215" s="19">
        <v>53.93</v>
      </c>
      <c r="I215" s="20">
        <v>93.36</v>
      </c>
      <c r="J215" s="21">
        <v>147.29</v>
      </c>
      <c r="K215" s="19">
        <v>46.91</v>
      </c>
      <c r="L215" s="20">
        <v>19.45</v>
      </c>
      <c r="M215" s="21">
        <v>66.36</v>
      </c>
      <c r="N215" s="19">
        <v>76.36</v>
      </c>
      <c r="O215" s="20">
        <v>39.049999999999997</v>
      </c>
      <c r="P215" s="21">
        <v>115.41</v>
      </c>
      <c r="Q215" s="19">
        <v>32.090000000000003</v>
      </c>
      <c r="R215" s="20">
        <v>67.349999999999994</v>
      </c>
      <c r="S215" s="21">
        <v>99.44</v>
      </c>
      <c r="T215" s="19">
        <v>14.97</v>
      </c>
      <c r="U215" s="20">
        <v>9.5500000000000007</v>
      </c>
      <c r="V215" s="21">
        <v>24.52</v>
      </c>
      <c r="W215" s="47">
        <v>235.95</v>
      </c>
      <c r="X215" s="20">
        <v>343.81</v>
      </c>
      <c r="Y215" s="21">
        <v>579.76</v>
      </c>
    </row>
    <row r="216" spans="1:25" ht="13">
      <c r="A216" s="2" t="s">
        <v>291</v>
      </c>
      <c r="B216" s="2" t="s">
        <v>210</v>
      </c>
      <c r="C216" s="89" t="s">
        <v>297</v>
      </c>
      <c r="D216" s="129" t="s">
        <v>304</v>
      </c>
      <c r="E216" s="19">
        <v>64.14</v>
      </c>
      <c r="F216" s="20">
        <v>45.7</v>
      </c>
      <c r="G216" s="21">
        <v>109.84</v>
      </c>
      <c r="H216" s="19">
        <v>58.87</v>
      </c>
      <c r="I216" s="20">
        <v>14.31</v>
      </c>
      <c r="J216" s="21">
        <v>73.180000000000007</v>
      </c>
      <c r="K216" s="19">
        <v>67.73</v>
      </c>
      <c r="L216" s="20">
        <v>10.68</v>
      </c>
      <c r="M216" s="21">
        <v>78.41</v>
      </c>
      <c r="N216" s="19">
        <v>69.41</v>
      </c>
      <c r="O216" s="20">
        <v>22.41</v>
      </c>
      <c r="P216" s="21">
        <v>91.82</v>
      </c>
      <c r="Q216" s="19">
        <v>57</v>
      </c>
      <c r="R216" s="20">
        <v>44.07</v>
      </c>
      <c r="S216" s="21">
        <v>101.07</v>
      </c>
      <c r="T216" s="19">
        <v>52.09</v>
      </c>
      <c r="U216" s="20">
        <v>45.65</v>
      </c>
      <c r="V216" s="21">
        <v>97.74</v>
      </c>
      <c r="W216" s="47">
        <v>369.24</v>
      </c>
      <c r="X216" s="20">
        <v>182.82</v>
      </c>
      <c r="Y216" s="21">
        <v>552.05999999999995</v>
      </c>
    </row>
    <row r="217" spans="1:25" ht="13">
      <c r="A217" s="2" t="s">
        <v>291</v>
      </c>
      <c r="B217" s="2" t="s">
        <v>211</v>
      </c>
      <c r="C217" s="89" t="s">
        <v>297</v>
      </c>
      <c r="D217" s="129" t="s">
        <v>304</v>
      </c>
      <c r="E217" s="19">
        <v>38.75</v>
      </c>
      <c r="F217" s="20">
        <v>0.36</v>
      </c>
      <c r="G217" s="21">
        <v>39.11</v>
      </c>
      <c r="H217" s="19">
        <v>176.78</v>
      </c>
      <c r="I217" s="20">
        <v>0.56000000000000005</v>
      </c>
      <c r="J217" s="21">
        <v>177.34</v>
      </c>
      <c r="K217" s="19">
        <v>86.18</v>
      </c>
      <c r="L217" s="20">
        <v>0.53</v>
      </c>
      <c r="M217" s="21">
        <v>86.71</v>
      </c>
      <c r="N217" s="19">
        <v>71.69</v>
      </c>
      <c r="O217" s="20">
        <v>0.23</v>
      </c>
      <c r="P217" s="21">
        <v>71.92</v>
      </c>
      <c r="Q217" s="19">
        <v>108.03</v>
      </c>
      <c r="R217" s="20">
        <v>0.73</v>
      </c>
      <c r="S217" s="21">
        <v>108.76</v>
      </c>
      <c r="T217" s="19">
        <v>1.37</v>
      </c>
      <c r="U217" s="20">
        <v>0.19</v>
      </c>
      <c r="V217" s="21">
        <v>1.56</v>
      </c>
      <c r="W217" s="47">
        <v>482.8</v>
      </c>
      <c r="X217" s="20">
        <v>2.6</v>
      </c>
      <c r="Y217" s="21">
        <v>485.4</v>
      </c>
    </row>
    <row r="218" spans="1:25" ht="13">
      <c r="A218" s="2" t="s">
        <v>291</v>
      </c>
      <c r="B218" s="2" t="s">
        <v>212</v>
      </c>
      <c r="C218" s="89" t="s">
        <v>297</v>
      </c>
      <c r="D218" s="129" t="s">
        <v>304</v>
      </c>
      <c r="E218" s="19">
        <v>152.47</v>
      </c>
      <c r="F218" s="20">
        <v>0.05</v>
      </c>
      <c r="G218" s="21">
        <v>152.52000000000001</v>
      </c>
      <c r="H218" s="19">
        <v>99.73</v>
      </c>
      <c r="I218" s="20">
        <v>2.96</v>
      </c>
      <c r="J218" s="21">
        <v>102.69</v>
      </c>
      <c r="K218" s="19">
        <v>155.58000000000001</v>
      </c>
      <c r="L218" s="20">
        <v>7.0000000000000007E-2</v>
      </c>
      <c r="M218" s="21">
        <v>155.65</v>
      </c>
      <c r="N218" s="19">
        <v>193.68</v>
      </c>
      <c r="O218" s="20">
        <v>0.04</v>
      </c>
      <c r="P218" s="21">
        <v>193.72</v>
      </c>
      <c r="Q218" s="19">
        <v>139.13</v>
      </c>
      <c r="R218" s="20">
        <v>0.06</v>
      </c>
      <c r="S218" s="21">
        <v>139.19</v>
      </c>
      <c r="T218" s="19">
        <v>140.38999999999999</v>
      </c>
      <c r="U218" s="20">
        <v>0.15</v>
      </c>
      <c r="V218" s="21">
        <v>140.54</v>
      </c>
      <c r="W218" s="47">
        <v>880.98</v>
      </c>
      <c r="X218" s="20">
        <v>3.33</v>
      </c>
      <c r="Y218" s="21">
        <v>884.31</v>
      </c>
    </row>
    <row r="219" spans="1:25" ht="13">
      <c r="A219" s="2" t="s">
        <v>292</v>
      </c>
      <c r="B219" s="2" t="s">
        <v>213</v>
      </c>
      <c r="C219" s="89" t="s">
        <v>297</v>
      </c>
      <c r="D219" s="129" t="s">
        <v>298</v>
      </c>
      <c r="E219" s="19">
        <v>6358</v>
      </c>
      <c r="F219" s="20">
        <v>2817</v>
      </c>
      <c r="G219" s="21">
        <v>9175</v>
      </c>
      <c r="H219" s="19">
        <v>6247.6</v>
      </c>
      <c r="I219" s="20">
        <v>5921</v>
      </c>
      <c r="J219" s="21">
        <v>12168.6</v>
      </c>
      <c r="K219" s="19">
        <v>3999.8</v>
      </c>
      <c r="L219" s="20">
        <v>11274.9</v>
      </c>
      <c r="M219" s="21">
        <v>15274.7</v>
      </c>
      <c r="N219" s="19">
        <v>1949</v>
      </c>
      <c r="O219" s="20">
        <v>14759.3</v>
      </c>
      <c r="P219" s="21">
        <v>16708.3</v>
      </c>
      <c r="Q219" s="19">
        <v>2625.5</v>
      </c>
      <c r="R219" s="20">
        <v>3717.5</v>
      </c>
      <c r="S219" s="21">
        <v>6343</v>
      </c>
      <c r="T219" s="19">
        <v>5649.2</v>
      </c>
      <c r="U219" s="20">
        <v>14819.6</v>
      </c>
      <c r="V219" s="21">
        <v>20468.8</v>
      </c>
      <c r="W219" s="47">
        <v>26829.1</v>
      </c>
      <c r="X219" s="20">
        <v>53309.3</v>
      </c>
      <c r="Y219" s="21">
        <v>80138.399999999994</v>
      </c>
    </row>
    <row r="220" spans="1:25" ht="13">
      <c r="A220" s="2" t="s">
        <v>332</v>
      </c>
      <c r="B220" s="2" t="s">
        <v>333</v>
      </c>
      <c r="C220" s="89" t="s">
        <v>297</v>
      </c>
      <c r="D220" s="129" t="s">
        <v>302</v>
      </c>
      <c r="E220" s="19">
        <v>2122.8000000000002</v>
      </c>
      <c r="F220" s="20">
        <v>5245.95</v>
      </c>
      <c r="G220" s="21">
        <v>7368.75</v>
      </c>
      <c r="H220" s="19">
        <v>8890.15</v>
      </c>
      <c r="I220" s="20">
        <v>6778.65</v>
      </c>
      <c r="J220" s="21">
        <v>15668.8</v>
      </c>
      <c r="K220" s="19">
        <v>2501.1</v>
      </c>
      <c r="L220" s="20">
        <v>4935.7</v>
      </c>
      <c r="M220" s="21">
        <v>7436.8</v>
      </c>
      <c r="N220" s="19">
        <v>1064.25</v>
      </c>
      <c r="O220" s="20">
        <v>3652.4</v>
      </c>
      <c r="P220" s="21">
        <v>4716.6499999999996</v>
      </c>
      <c r="Q220" s="19">
        <v>0.05</v>
      </c>
      <c r="R220" s="20">
        <v>318.10000000000002</v>
      </c>
      <c r="S220" s="21">
        <v>318.14999999999998</v>
      </c>
      <c r="T220" s="19">
        <v>3615.1</v>
      </c>
      <c r="U220" s="20">
        <v>5019.8</v>
      </c>
      <c r="V220" s="21">
        <v>8634.9</v>
      </c>
      <c r="W220" s="47">
        <v>18193.45</v>
      </c>
      <c r="X220" s="20">
        <v>25950.6</v>
      </c>
      <c r="Y220" s="21">
        <v>44144.05</v>
      </c>
    </row>
    <row r="221" spans="1:25" ht="13">
      <c r="A221" s="2" t="s">
        <v>332</v>
      </c>
      <c r="B221" s="2" t="s">
        <v>334</v>
      </c>
      <c r="C221" s="89" t="s">
        <v>297</v>
      </c>
      <c r="D221" s="129" t="s">
        <v>302</v>
      </c>
      <c r="E221" s="19">
        <v>0</v>
      </c>
      <c r="F221" s="20">
        <v>0</v>
      </c>
      <c r="G221" s="21">
        <v>0</v>
      </c>
      <c r="H221" s="19">
        <v>0</v>
      </c>
      <c r="I221" s="20">
        <v>0</v>
      </c>
      <c r="J221" s="21">
        <v>0</v>
      </c>
      <c r="K221" s="19">
        <v>0</v>
      </c>
      <c r="L221" s="20">
        <v>0</v>
      </c>
      <c r="M221" s="21">
        <v>0</v>
      </c>
      <c r="N221" s="19">
        <v>0</v>
      </c>
      <c r="O221" s="20">
        <v>0</v>
      </c>
      <c r="P221" s="21">
        <v>0</v>
      </c>
      <c r="Q221" s="19">
        <v>24.3</v>
      </c>
      <c r="R221" s="20">
        <v>2652.25</v>
      </c>
      <c r="S221" s="21">
        <v>2676.55</v>
      </c>
      <c r="T221" s="19">
        <v>3837.15</v>
      </c>
      <c r="U221" s="20">
        <v>7564.6</v>
      </c>
      <c r="V221" s="21">
        <v>11401.75</v>
      </c>
      <c r="W221" s="47">
        <v>3861.45</v>
      </c>
      <c r="X221" s="20">
        <v>10216.85</v>
      </c>
      <c r="Y221" s="21">
        <v>14078.3</v>
      </c>
    </row>
    <row r="222" spans="1:25" ht="13">
      <c r="A222" s="2" t="s">
        <v>293</v>
      </c>
      <c r="B222" s="2" t="s">
        <v>214</v>
      </c>
      <c r="C222" s="89" t="s">
        <v>297</v>
      </c>
      <c r="D222" s="129" t="s">
        <v>303</v>
      </c>
      <c r="E222" s="19">
        <v>0</v>
      </c>
      <c r="F222" s="20">
        <v>0</v>
      </c>
      <c r="G222" s="21">
        <v>0</v>
      </c>
      <c r="H222" s="19">
        <v>0</v>
      </c>
      <c r="I222" s="20">
        <v>0</v>
      </c>
      <c r="J222" s="21">
        <v>0</v>
      </c>
      <c r="K222" s="19">
        <v>0</v>
      </c>
      <c r="L222" s="20">
        <v>0</v>
      </c>
      <c r="M222" s="21">
        <v>0</v>
      </c>
      <c r="N222" s="19">
        <v>0</v>
      </c>
      <c r="O222" s="20">
        <v>0</v>
      </c>
      <c r="P222" s="21">
        <v>0</v>
      </c>
      <c r="Q222" s="19">
        <v>0</v>
      </c>
      <c r="R222" s="20">
        <v>0</v>
      </c>
      <c r="S222" s="21">
        <v>0</v>
      </c>
      <c r="T222" s="19">
        <v>0</v>
      </c>
      <c r="U222" s="20">
        <v>0</v>
      </c>
      <c r="V222" s="21">
        <v>0</v>
      </c>
      <c r="W222" s="47">
        <v>0</v>
      </c>
      <c r="X222" s="20">
        <v>0</v>
      </c>
      <c r="Y222" s="21">
        <v>0</v>
      </c>
    </row>
    <row r="223" spans="1:25" ht="13">
      <c r="A223" s="2" t="s">
        <v>293</v>
      </c>
      <c r="B223" s="2" t="s">
        <v>215</v>
      </c>
      <c r="C223" s="89" t="s">
        <v>297</v>
      </c>
      <c r="D223" s="129" t="s">
        <v>303</v>
      </c>
      <c r="E223" s="19">
        <v>0</v>
      </c>
      <c r="F223" s="20">
        <v>0</v>
      </c>
      <c r="G223" s="21">
        <v>0</v>
      </c>
      <c r="H223" s="19">
        <v>0</v>
      </c>
      <c r="I223" s="20">
        <v>0</v>
      </c>
      <c r="J223" s="21">
        <v>0</v>
      </c>
      <c r="K223" s="19">
        <v>0</v>
      </c>
      <c r="L223" s="20">
        <v>0</v>
      </c>
      <c r="M223" s="21">
        <v>0</v>
      </c>
      <c r="N223" s="19">
        <v>0</v>
      </c>
      <c r="O223" s="20">
        <v>0</v>
      </c>
      <c r="P223" s="21">
        <v>0</v>
      </c>
      <c r="Q223" s="19">
        <v>0</v>
      </c>
      <c r="R223" s="20">
        <v>0</v>
      </c>
      <c r="S223" s="21">
        <v>0</v>
      </c>
      <c r="T223" s="19">
        <v>0</v>
      </c>
      <c r="U223" s="20">
        <v>0</v>
      </c>
      <c r="V223" s="21">
        <v>0</v>
      </c>
      <c r="W223" s="47">
        <v>0</v>
      </c>
      <c r="X223" s="20">
        <v>0</v>
      </c>
      <c r="Y223" s="21">
        <v>0</v>
      </c>
    </row>
    <row r="224" spans="1:25" ht="13">
      <c r="A224" s="2" t="s">
        <v>294</v>
      </c>
      <c r="B224" s="2" t="s">
        <v>216</v>
      </c>
      <c r="C224" s="89" t="s">
        <v>297</v>
      </c>
      <c r="D224" s="129" t="s">
        <v>302</v>
      </c>
      <c r="E224" s="19">
        <v>1180.7</v>
      </c>
      <c r="F224" s="20">
        <v>623.70000000000005</v>
      </c>
      <c r="G224" s="21">
        <v>1804.4</v>
      </c>
      <c r="H224" s="19">
        <v>1967.2</v>
      </c>
      <c r="I224" s="20">
        <v>799.4</v>
      </c>
      <c r="J224" s="21">
        <v>2766.6</v>
      </c>
      <c r="K224" s="19">
        <v>850.3</v>
      </c>
      <c r="L224" s="20">
        <v>1527.6</v>
      </c>
      <c r="M224" s="21">
        <v>2377.9</v>
      </c>
      <c r="N224" s="19">
        <v>1338.4</v>
      </c>
      <c r="O224" s="20">
        <v>979.3</v>
      </c>
      <c r="P224" s="21">
        <v>2317.6999999999998</v>
      </c>
      <c r="Q224" s="19">
        <v>1289.5</v>
      </c>
      <c r="R224" s="20">
        <v>925.8</v>
      </c>
      <c r="S224" s="21">
        <v>2215.3000000000002</v>
      </c>
      <c r="T224" s="19">
        <v>1833.3</v>
      </c>
      <c r="U224" s="20">
        <v>1248.5999999999999</v>
      </c>
      <c r="V224" s="21">
        <v>3081.9</v>
      </c>
      <c r="W224" s="47">
        <v>8459.4</v>
      </c>
      <c r="X224" s="20">
        <v>6104.4</v>
      </c>
      <c r="Y224" s="21">
        <v>14563.8</v>
      </c>
    </row>
    <row r="225" spans="1:25" ht="13">
      <c r="A225" s="2" t="s">
        <v>294</v>
      </c>
      <c r="B225" s="2" t="s">
        <v>217</v>
      </c>
      <c r="C225" s="89" t="s">
        <v>297</v>
      </c>
      <c r="D225" s="129" t="s">
        <v>302</v>
      </c>
      <c r="E225" s="19">
        <v>1266.3</v>
      </c>
      <c r="F225" s="20">
        <v>1549.9</v>
      </c>
      <c r="G225" s="21">
        <v>2816.2</v>
      </c>
      <c r="H225" s="19">
        <v>1711.8</v>
      </c>
      <c r="I225" s="20">
        <v>1376.4</v>
      </c>
      <c r="J225" s="21">
        <v>3088.2</v>
      </c>
      <c r="K225" s="19">
        <v>866.1</v>
      </c>
      <c r="L225" s="20">
        <v>1551.5</v>
      </c>
      <c r="M225" s="21">
        <v>2417.6</v>
      </c>
      <c r="N225" s="19">
        <v>1123.2</v>
      </c>
      <c r="O225" s="20">
        <v>1686.1</v>
      </c>
      <c r="P225" s="21">
        <v>2809.3</v>
      </c>
      <c r="Q225" s="19">
        <v>791.4</v>
      </c>
      <c r="R225" s="20">
        <v>973.3</v>
      </c>
      <c r="S225" s="21">
        <v>1764.7</v>
      </c>
      <c r="T225" s="19">
        <v>1812.9</v>
      </c>
      <c r="U225" s="20">
        <v>1378</v>
      </c>
      <c r="V225" s="21">
        <v>3190.9</v>
      </c>
      <c r="W225" s="47">
        <v>7571.7</v>
      </c>
      <c r="X225" s="20">
        <v>8515.2000000000007</v>
      </c>
      <c r="Y225" s="21">
        <v>16086.9</v>
      </c>
    </row>
    <row r="226" spans="1:25" ht="13">
      <c r="A226" s="2" t="s">
        <v>294</v>
      </c>
      <c r="B226" s="2" t="s">
        <v>218</v>
      </c>
      <c r="C226" s="89" t="s">
        <v>297</v>
      </c>
      <c r="D226" s="129" t="s">
        <v>302</v>
      </c>
      <c r="E226" s="19">
        <v>708</v>
      </c>
      <c r="F226" s="20">
        <v>894.5</v>
      </c>
      <c r="G226" s="21">
        <v>1602.5</v>
      </c>
      <c r="H226" s="19">
        <v>518.5</v>
      </c>
      <c r="I226" s="20">
        <v>571.6</v>
      </c>
      <c r="J226" s="21">
        <v>1090.0999999999999</v>
      </c>
      <c r="K226" s="19">
        <v>874.8</v>
      </c>
      <c r="L226" s="20">
        <v>1045.9000000000001</v>
      </c>
      <c r="M226" s="21">
        <v>1920.7</v>
      </c>
      <c r="N226" s="19">
        <v>673.5</v>
      </c>
      <c r="O226" s="20">
        <v>858.3</v>
      </c>
      <c r="P226" s="21">
        <v>1531.8</v>
      </c>
      <c r="Q226" s="19">
        <v>874.1</v>
      </c>
      <c r="R226" s="20">
        <v>1002.1</v>
      </c>
      <c r="S226" s="21">
        <v>1876.2</v>
      </c>
      <c r="T226" s="19">
        <v>831.9</v>
      </c>
      <c r="U226" s="20">
        <v>1110.5999999999999</v>
      </c>
      <c r="V226" s="21">
        <v>1942.5</v>
      </c>
      <c r="W226" s="47">
        <v>4480.8</v>
      </c>
      <c r="X226" s="20">
        <v>5483</v>
      </c>
      <c r="Y226" s="21">
        <v>9963.7999999999993</v>
      </c>
    </row>
    <row r="227" spans="1:25" ht="13">
      <c r="A227" s="2" t="s">
        <v>295</v>
      </c>
      <c r="B227" s="2" t="s">
        <v>219</v>
      </c>
      <c r="C227" s="89" t="s">
        <v>297</v>
      </c>
      <c r="D227" s="129" t="s">
        <v>303</v>
      </c>
      <c r="E227" s="19">
        <v>6779.55</v>
      </c>
      <c r="F227" s="20">
        <v>13603.95</v>
      </c>
      <c r="G227" s="21">
        <v>20383.5</v>
      </c>
      <c r="H227" s="19">
        <v>4673.2</v>
      </c>
      <c r="I227" s="20">
        <v>11416.55</v>
      </c>
      <c r="J227" s="21">
        <v>16089.75</v>
      </c>
      <c r="K227" s="19">
        <v>3479.1</v>
      </c>
      <c r="L227" s="20">
        <v>14521.65</v>
      </c>
      <c r="M227" s="21">
        <v>18000.75</v>
      </c>
      <c r="N227" s="19">
        <v>4479.6000000000004</v>
      </c>
      <c r="O227" s="20">
        <v>9107.75</v>
      </c>
      <c r="P227" s="21">
        <v>13587.35</v>
      </c>
      <c r="Q227" s="19">
        <v>4468.8500000000004</v>
      </c>
      <c r="R227" s="20">
        <v>5930.1</v>
      </c>
      <c r="S227" s="21">
        <v>10398.950000000001</v>
      </c>
      <c r="T227" s="19">
        <v>3060.9</v>
      </c>
      <c r="U227" s="20">
        <v>13049.75</v>
      </c>
      <c r="V227" s="21">
        <v>16110.65</v>
      </c>
      <c r="W227" s="47">
        <v>26941.200000000001</v>
      </c>
      <c r="X227" s="20">
        <v>67629.75</v>
      </c>
      <c r="Y227" s="21">
        <v>94570.95</v>
      </c>
    </row>
    <row r="228" spans="1:25" ht="13">
      <c r="A228" s="2" t="s">
        <v>295</v>
      </c>
      <c r="B228" s="2" t="s">
        <v>220</v>
      </c>
      <c r="C228" s="89" t="s">
        <v>297</v>
      </c>
      <c r="D228" s="129" t="s">
        <v>303</v>
      </c>
      <c r="E228" s="19">
        <v>11147.15</v>
      </c>
      <c r="F228" s="20">
        <v>12343.25</v>
      </c>
      <c r="G228" s="21">
        <v>23490.400000000001</v>
      </c>
      <c r="H228" s="19">
        <v>5011.8999999999996</v>
      </c>
      <c r="I228" s="20">
        <v>11782.45</v>
      </c>
      <c r="J228" s="21">
        <v>16794.349999999999</v>
      </c>
      <c r="K228" s="19">
        <v>3370.55</v>
      </c>
      <c r="L228" s="20">
        <v>17870.45</v>
      </c>
      <c r="M228" s="21">
        <v>21241</v>
      </c>
      <c r="N228" s="19">
        <v>4065</v>
      </c>
      <c r="O228" s="20">
        <v>15785.5</v>
      </c>
      <c r="P228" s="21">
        <v>19850.5</v>
      </c>
      <c r="Q228" s="19">
        <v>2936.25</v>
      </c>
      <c r="R228" s="20">
        <v>8951.7000000000007</v>
      </c>
      <c r="S228" s="21">
        <v>11887.95</v>
      </c>
      <c r="T228" s="19">
        <v>4746.7</v>
      </c>
      <c r="U228" s="20">
        <v>13140.15</v>
      </c>
      <c r="V228" s="21">
        <v>17886.849999999999</v>
      </c>
      <c r="W228" s="47">
        <v>31277.55</v>
      </c>
      <c r="X228" s="20">
        <v>79873.5</v>
      </c>
      <c r="Y228" s="21">
        <v>111151.05</v>
      </c>
    </row>
    <row r="229" spans="1:25" ht="13">
      <c r="A229" s="2" t="s">
        <v>295</v>
      </c>
      <c r="B229" s="2" t="s">
        <v>221</v>
      </c>
      <c r="C229" s="89" t="s">
        <v>297</v>
      </c>
      <c r="D229" s="129" t="s">
        <v>303</v>
      </c>
      <c r="E229" s="19">
        <v>0</v>
      </c>
      <c r="F229" s="20">
        <v>0</v>
      </c>
      <c r="G229" s="21">
        <v>0</v>
      </c>
      <c r="H229" s="19">
        <v>1929.85</v>
      </c>
      <c r="I229" s="20">
        <v>9740.4</v>
      </c>
      <c r="J229" s="21">
        <v>11670.25</v>
      </c>
      <c r="K229" s="19">
        <v>4973.3</v>
      </c>
      <c r="L229" s="20">
        <v>10199.5</v>
      </c>
      <c r="M229" s="21">
        <v>15172.8</v>
      </c>
      <c r="N229" s="19">
        <v>3615.4</v>
      </c>
      <c r="O229" s="20">
        <v>8379.9</v>
      </c>
      <c r="P229" s="21">
        <v>11995.3</v>
      </c>
      <c r="Q229" s="19">
        <v>4103.75</v>
      </c>
      <c r="R229" s="20">
        <v>4810.3999999999996</v>
      </c>
      <c r="S229" s="21">
        <v>8914.15</v>
      </c>
      <c r="T229" s="19">
        <v>7521.65</v>
      </c>
      <c r="U229" s="20">
        <v>4467.6000000000004</v>
      </c>
      <c r="V229" s="21">
        <v>11989.25</v>
      </c>
      <c r="W229" s="47">
        <v>22143.95</v>
      </c>
      <c r="X229" s="20">
        <v>37597.800000000003</v>
      </c>
      <c r="Y229" s="21">
        <v>59741.75</v>
      </c>
    </row>
    <row r="230" spans="1:25" ht="13">
      <c r="A230" s="24" t="s">
        <v>295</v>
      </c>
      <c r="B230" s="145" t="s">
        <v>222</v>
      </c>
      <c r="C230" s="89" t="s">
        <v>297</v>
      </c>
      <c r="D230" s="129" t="s">
        <v>303</v>
      </c>
      <c r="E230" s="19">
        <v>13521.45</v>
      </c>
      <c r="F230" s="20">
        <v>11260.95</v>
      </c>
      <c r="G230" s="21">
        <v>24782.400000000001</v>
      </c>
      <c r="H230" s="19">
        <v>8572.5499999999993</v>
      </c>
      <c r="I230" s="20">
        <v>13940.9</v>
      </c>
      <c r="J230" s="21">
        <v>22513.45</v>
      </c>
      <c r="K230" s="19">
        <v>4431.25</v>
      </c>
      <c r="L230" s="20">
        <v>13947.85</v>
      </c>
      <c r="M230" s="21">
        <v>18379.099999999999</v>
      </c>
      <c r="N230" s="19">
        <v>4892.3999999999996</v>
      </c>
      <c r="O230" s="20">
        <v>9011.2999999999993</v>
      </c>
      <c r="P230" s="21">
        <v>13903.7</v>
      </c>
      <c r="Q230" s="19">
        <v>4489.95</v>
      </c>
      <c r="R230" s="20">
        <v>6325.45</v>
      </c>
      <c r="S230" s="21">
        <v>10815.4</v>
      </c>
      <c r="T230" s="19">
        <v>5177.75</v>
      </c>
      <c r="U230" s="20">
        <v>12597</v>
      </c>
      <c r="V230" s="21">
        <v>17774.75</v>
      </c>
      <c r="W230" s="47">
        <v>41085.35</v>
      </c>
      <c r="X230" s="20">
        <v>67083.45</v>
      </c>
      <c r="Y230" s="21">
        <v>108168.8</v>
      </c>
    </row>
    <row r="231" spans="1:25" ht="13">
      <c r="A231" s="24" t="s">
        <v>335</v>
      </c>
      <c r="B231" s="2" t="s">
        <v>340</v>
      </c>
      <c r="C231" s="89" t="s">
        <v>297</v>
      </c>
      <c r="D231" s="129" t="s">
        <v>304</v>
      </c>
      <c r="E231" s="19">
        <v>7056.11</v>
      </c>
      <c r="F231" s="20">
        <v>64.3</v>
      </c>
      <c r="G231" s="21">
        <v>7120.41</v>
      </c>
      <c r="H231" s="19">
        <v>9948.6299999999992</v>
      </c>
      <c r="I231" s="20">
        <v>75.040000000000006</v>
      </c>
      <c r="J231" s="21">
        <v>10023.67</v>
      </c>
      <c r="K231" s="19">
        <v>6093.52</v>
      </c>
      <c r="L231" s="20">
        <v>87.15</v>
      </c>
      <c r="M231" s="21">
        <v>6180.67</v>
      </c>
      <c r="N231" s="19">
        <v>2941.62</v>
      </c>
      <c r="O231" s="20">
        <v>1236.6199999999999</v>
      </c>
      <c r="P231" s="21">
        <v>4178.24</v>
      </c>
      <c r="Q231" s="19">
        <v>5341.94</v>
      </c>
      <c r="R231" s="20">
        <v>75.709999999999994</v>
      </c>
      <c r="S231" s="21">
        <v>5417.65</v>
      </c>
      <c r="T231" s="19">
        <v>1757.89</v>
      </c>
      <c r="U231" s="20">
        <v>1941.16</v>
      </c>
      <c r="V231" s="21">
        <v>3699.05</v>
      </c>
      <c r="W231" s="47">
        <v>33139.71</v>
      </c>
      <c r="X231" s="20">
        <v>3479.98</v>
      </c>
      <c r="Y231" s="21">
        <v>36619.69</v>
      </c>
    </row>
    <row r="232" spans="1:25" ht="13.5" thickBot="1">
      <c r="A232" s="26" t="s">
        <v>335</v>
      </c>
      <c r="B232" s="146" t="s">
        <v>336</v>
      </c>
      <c r="C232" s="90" t="s">
        <v>297</v>
      </c>
      <c r="D232" s="130" t="s">
        <v>304</v>
      </c>
      <c r="E232" s="27">
        <v>53132.77</v>
      </c>
      <c r="F232" s="28">
        <v>0</v>
      </c>
      <c r="G232" s="29">
        <v>53132.77</v>
      </c>
      <c r="H232" s="27">
        <v>53751.16</v>
      </c>
      <c r="I232" s="28">
        <v>0</v>
      </c>
      <c r="J232" s="29">
        <v>53751.16</v>
      </c>
      <c r="K232" s="27">
        <v>51750.99</v>
      </c>
      <c r="L232" s="28">
        <v>0</v>
      </c>
      <c r="M232" s="29">
        <v>51750.99</v>
      </c>
      <c r="N232" s="27">
        <v>46166.400000000001</v>
      </c>
      <c r="O232" s="28">
        <v>0</v>
      </c>
      <c r="P232" s="29">
        <v>46166.400000000001</v>
      </c>
      <c r="Q232" s="27">
        <v>41068.49</v>
      </c>
      <c r="R232" s="28">
        <v>0</v>
      </c>
      <c r="S232" s="29">
        <v>41068.49</v>
      </c>
      <c r="T232" s="27">
        <v>54279.43</v>
      </c>
      <c r="U232" s="28">
        <v>20.37</v>
      </c>
      <c r="V232" s="29">
        <v>54299.8</v>
      </c>
      <c r="W232" s="72">
        <v>300149.24</v>
      </c>
      <c r="X232" s="28">
        <v>20.37</v>
      </c>
      <c r="Y232" s="29">
        <v>300169.61</v>
      </c>
    </row>
    <row r="233" spans="1:25">
      <c r="A233" s="91"/>
      <c r="B233" s="91"/>
      <c r="C233" s="91"/>
      <c r="D233" s="91"/>
      <c r="E233" s="92"/>
      <c r="F233" s="92"/>
      <c r="G233" s="92"/>
      <c r="H233" s="92"/>
      <c r="I233" s="92"/>
      <c r="J233" s="92"/>
      <c r="K233" s="92"/>
      <c r="L233" s="92"/>
      <c r="M233" s="92"/>
      <c r="N233" s="92"/>
      <c r="O233" s="92"/>
      <c r="P233" s="92"/>
      <c r="Q233" s="92"/>
      <c r="R233" s="92"/>
      <c r="S233" s="92"/>
      <c r="T233" s="92"/>
      <c r="U233" s="92"/>
      <c r="V233" s="92"/>
      <c r="W233" s="92"/>
      <c r="X233" s="92"/>
      <c r="Y233" s="92"/>
    </row>
    <row r="234" spans="1:25">
      <c r="A234" s="91"/>
      <c r="B234" s="91"/>
      <c r="C234" s="91"/>
      <c r="D234" s="91"/>
      <c r="E234" s="92"/>
      <c r="F234" s="92"/>
      <c r="G234" s="92"/>
      <c r="H234" s="92"/>
      <c r="I234" s="92"/>
      <c r="J234" s="92"/>
      <c r="K234" s="92"/>
      <c r="L234" s="92"/>
      <c r="M234" s="92"/>
      <c r="N234" s="92"/>
      <c r="O234" s="92"/>
      <c r="P234" s="92"/>
      <c r="Q234" s="92"/>
      <c r="R234" s="92"/>
      <c r="S234" s="92"/>
      <c r="T234" s="92"/>
      <c r="U234" s="92"/>
      <c r="V234" s="92"/>
      <c r="W234" s="92"/>
      <c r="X234" s="92"/>
      <c r="Y234" s="92"/>
    </row>
    <row r="235" spans="1:25" ht="13" thickBot="1"/>
    <row r="236" spans="1:25">
      <c r="A236" s="93" t="s">
        <v>223</v>
      </c>
      <c r="B236" s="94"/>
      <c r="C236" s="94"/>
      <c r="D236" s="94"/>
      <c r="E236" s="95">
        <v>1738247.9</v>
      </c>
      <c r="F236" s="96">
        <v>506626.13</v>
      </c>
      <c r="G236" s="97">
        <v>2244874.0299999998</v>
      </c>
      <c r="H236" s="95">
        <v>1564873.18</v>
      </c>
      <c r="I236" s="96">
        <v>558960.56000000006</v>
      </c>
      <c r="J236" s="97">
        <v>2123833.7400000002</v>
      </c>
      <c r="K236" s="95">
        <v>1333002.25</v>
      </c>
      <c r="L236" s="96">
        <v>636338.25</v>
      </c>
      <c r="M236" s="97">
        <v>1969340.5</v>
      </c>
      <c r="N236" s="95">
        <v>1437626.98</v>
      </c>
      <c r="O236" s="96">
        <v>619917.06000000075</v>
      </c>
      <c r="P236" s="97">
        <v>2057544.04</v>
      </c>
      <c r="Q236" s="95">
        <v>1219610.01</v>
      </c>
      <c r="R236" s="96">
        <v>459864.6</v>
      </c>
      <c r="S236" s="97">
        <v>1679474.61</v>
      </c>
      <c r="T236" s="95">
        <v>1540742.47</v>
      </c>
      <c r="U236" s="96">
        <v>465976.94</v>
      </c>
      <c r="V236" s="97">
        <v>2006719.41</v>
      </c>
      <c r="W236" s="98">
        <v>8834102.7900000047</v>
      </c>
      <c r="X236" s="96">
        <v>3247683.54</v>
      </c>
      <c r="Y236" s="99">
        <v>12081786.330000011</v>
      </c>
    </row>
    <row r="237" spans="1:25" ht="13" thickBot="1">
      <c r="A237" s="100" t="s">
        <v>224</v>
      </c>
      <c r="B237" s="101"/>
      <c r="C237" s="101"/>
      <c r="D237" s="101"/>
      <c r="E237" s="102">
        <v>0</v>
      </c>
      <c r="F237" s="103">
        <v>0</v>
      </c>
      <c r="G237" s="104">
        <v>0</v>
      </c>
      <c r="H237" s="102">
        <v>0</v>
      </c>
      <c r="I237" s="103">
        <v>0</v>
      </c>
      <c r="J237" s="104">
        <v>0</v>
      </c>
      <c r="K237" s="102">
        <v>0</v>
      </c>
      <c r="L237" s="103">
        <v>0</v>
      </c>
      <c r="M237" s="104">
        <v>0</v>
      </c>
      <c r="N237" s="102">
        <v>0</v>
      </c>
      <c r="O237" s="103">
        <v>0</v>
      </c>
      <c r="P237" s="104">
        <v>0</v>
      </c>
      <c r="Q237" s="102">
        <v>0</v>
      </c>
      <c r="R237" s="103">
        <v>0</v>
      </c>
      <c r="S237" s="104">
        <v>0</v>
      </c>
      <c r="T237" s="102">
        <v>0</v>
      </c>
      <c r="U237" s="103">
        <v>0</v>
      </c>
      <c r="V237" s="104">
        <v>0</v>
      </c>
      <c r="W237" s="105">
        <v>0</v>
      </c>
      <c r="X237" s="103">
        <v>0</v>
      </c>
      <c r="Y237" s="106">
        <v>0</v>
      </c>
    </row>
    <row r="238" spans="1:25" ht="13" thickBot="1">
      <c r="A238" s="107" t="s">
        <v>5</v>
      </c>
      <c r="B238" s="108"/>
      <c r="C238" s="108"/>
      <c r="D238" s="108"/>
      <c r="E238" s="109">
        <v>1738247.9</v>
      </c>
      <c r="F238" s="110">
        <v>506626.13</v>
      </c>
      <c r="G238" s="111">
        <v>2244874.0299999998</v>
      </c>
      <c r="H238" s="109">
        <v>1564873.18</v>
      </c>
      <c r="I238" s="110">
        <v>558960.56000000006</v>
      </c>
      <c r="J238" s="111">
        <v>2123833.7400000002</v>
      </c>
      <c r="K238" s="109">
        <v>1333002.25</v>
      </c>
      <c r="L238" s="110">
        <v>636338.25</v>
      </c>
      <c r="M238" s="111">
        <v>1969340.5</v>
      </c>
      <c r="N238" s="109">
        <v>1437626.98</v>
      </c>
      <c r="O238" s="110">
        <v>619917.06000000075</v>
      </c>
      <c r="P238" s="111">
        <v>2057544.04</v>
      </c>
      <c r="Q238" s="109">
        <v>1219610.01</v>
      </c>
      <c r="R238" s="110">
        <v>459864.6</v>
      </c>
      <c r="S238" s="111">
        <v>1679474.61</v>
      </c>
      <c r="T238" s="109">
        <v>1540742.47</v>
      </c>
      <c r="U238" s="110">
        <v>465976.94</v>
      </c>
      <c r="V238" s="111">
        <v>2006719.41</v>
      </c>
      <c r="W238" s="112">
        <v>8834102.7900000047</v>
      </c>
      <c r="X238" s="110">
        <v>3247683.54</v>
      </c>
      <c r="Y238" s="113">
        <v>12081786.330000011</v>
      </c>
    </row>
  </sheetData>
  <phoneticPr fontId="6" type="noConversion"/>
  <pageMargins left="0.75" right="0.75" top="1" bottom="1" header="0.5" footer="0.5"/>
  <headerFooter alignWithMargins="0"/>
  <customProperties>
    <customPr name="EpmWorksheetKeyString_GUID" r:id="rId1"/>
  </customPropertie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AB264"/>
  <sheetViews>
    <sheetView topLeftCell="L238" workbookViewId="0"/>
  </sheetViews>
  <sheetFormatPr defaultRowHeight="12.5"/>
  <cols>
    <col min="1" max="1" width="11.7265625" customWidth="1"/>
    <col min="2" max="2" width="11.7265625" bestFit="1" customWidth="1"/>
    <col min="3" max="3" width="15.81640625" bestFit="1" customWidth="1"/>
    <col min="4" max="4" width="9.7265625" customWidth="1"/>
    <col min="5" max="71" width="12.7265625" customWidth="1"/>
  </cols>
  <sheetData>
    <row r="1" spans="1:28" ht="18">
      <c r="A1" s="81" t="s">
        <v>362</v>
      </c>
    </row>
    <row r="2" spans="1:28" ht="13" thickBot="1"/>
    <row r="3" spans="1:28" ht="13" thickBot="1">
      <c r="E3" s="82">
        <v>41365</v>
      </c>
      <c r="F3" s="83"/>
      <c r="G3" s="84"/>
      <c r="H3" s="82">
        <v>41395</v>
      </c>
      <c r="I3" s="83"/>
      <c r="J3" s="84"/>
      <c r="K3" s="82">
        <v>41426</v>
      </c>
      <c r="L3" s="85"/>
      <c r="M3" s="84"/>
      <c r="N3" s="82">
        <v>41456</v>
      </c>
      <c r="O3" s="85"/>
      <c r="P3" s="84"/>
      <c r="Q3" s="82">
        <v>41487</v>
      </c>
      <c r="R3" s="85"/>
      <c r="S3" s="84"/>
      <c r="T3" s="82">
        <v>41518</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0</v>
      </c>
      <c r="F5" s="20">
        <v>12.38</v>
      </c>
      <c r="G5" s="21">
        <v>12.38</v>
      </c>
      <c r="H5" s="19">
        <v>2.4</v>
      </c>
      <c r="I5" s="20">
        <v>24.62</v>
      </c>
      <c r="J5" s="21">
        <v>27.02</v>
      </c>
      <c r="K5" s="19">
        <v>0</v>
      </c>
      <c r="L5" s="20">
        <v>0</v>
      </c>
      <c r="M5" s="21">
        <v>0</v>
      </c>
      <c r="N5" s="19">
        <v>0</v>
      </c>
      <c r="O5" s="20">
        <v>0</v>
      </c>
      <c r="P5" s="21">
        <v>0</v>
      </c>
      <c r="Q5" s="19">
        <v>0</v>
      </c>
      <c r="R5" s="20">
        <v>0</v>
      </c>
      <c r="S5" s="21">
        <v>0</v>
      </c>
      <c r="T5" s="19">
        <v>1.25</v>
      </c>
      <c r="U5" s="20">
        <v>59.26</v>
      </c>
      <c r="V5" s="21">
        <v>60.51</v>
      </c>
      <c r="W5" s="47">
        <v>3.65</v>
      </c>
      <c r="X5" s="20">
        <v>96.26</v>
      </c>
      <c r="Y5" s="21">
        <v>99.91</v>
      </c>
      <c r="AB5" s="1"/>
    </row>
    <row r="6" spans="1:28" ht="13">
      <c r="A6" s="2" t="s">
        <v>250</v>
      </c>
      <c r="B6" s="2" t="s">
        <v>7</v>
      </c>
      <c r="C6" s="89" t="s">
        <v>297</v>
      </c>
      <c r="D6" s="129" t="s">
        <v>298</v>
      </c>
      <c r="E6" s="19">
        <v>0</v>
      </c>
      <c r="F6" s="20">
        <v>0.1</v>
      </c>
      <c r="G6" s="21">
        <v>0.1</v>
      </c>
      <c r="H6" s="19">
        <v>0</v>
      </c>
      <c r="I6" s="20">
        <v>0.2</v>
      </c>
      <c r="J6" s="21">
        <v>0.2</v>
      </c>
      <c r="K6" s="19">
        <v>0</v>
      </c>
      <c r="L6" s="20">
        <v>0.3</v>
      </c>
      <c r="M6" s="21">
        <v>0.3</v>
      </c>
      <c r="N6" s="19">
        <v>0</v>
      </c>
      <c r="O6" s="20">
        <v>0</v>
      </c>
      <c r="P6" s="21">
        <v>0</v>
      </c>
      <c r="Q6" s="19">
        <v>0</v>
      </c>
      <c r="R6" s="20">
        <v>0</v>
      </c>
      <c r="S6" s="21">
        <v>0</v>
      </c>
      <c r="T6" s="19">
        <v>0</v>
      </c>
      <c r="U6" s="20">
        <v>0</v>
      </c>
      <c r="V6" s="21">
        <v>0</v>
      </c>
      <c r="W6" s="47">
        <v>0</v>
      </c>
      <c r="X6" s="20">
        <v>0.6</v>
      </c>
      <c r="Y6" s="21">
        <v>0.6</v>
      </c>
      <c r="AB6" s="1"/>
    </row>
    <row r="7" spans="1:28" ht="13">
      <c r="A7" s="2" t="s">
        <v>251</v>
      </c>
      <c r="B7" s="2" t="s">
        <v>8</v>
      </c>
      <c r="C7" s="89" t="s">
        <v>297</v>
      </c>
      <c r="D7" s="129" t="s">
        <v>302</v>
      </c>
      <c r="E7" s="19">
        <v>910.29</v>
      </c>
      <c r="F7" s="20">
        <v>39.200000000000003</v>
      </c>
      <c r="G7" s="21">
        <v>949.49</v>
      </c>
      <c r="H7" s="19">
        <v>2358.2199999999998</v>
      </c>
      <c r="I7" s="20">
        <v>1120.5</v>
      </c>
      <c r="J7" s="21">
        <v>3478.72</v>
      </c>
      <c r="K7" s="19">
        <v>3492.65</v>
      </c>
      <c r="L7" s="20">
        <v>1046.29</v>
      </c>
      <c r="M7" s="21">
        <v>4538.9399999999996</v>
      </c>
      <c r="N7" s="19">
        <v>3627.07</v>
      </c>
      <c r="O7" s="20">
        <v>2489.1999999999998</v>
      </c>
      <c r="P7" s="21">
        <v>6116.27</v>
      </c>
      <c r="Q7" s="19">
        <v>2018.26</v>
      </c>
      <c r="R7" s="20">
        <v>1632.4</v>
      </c>
      <c r="S7" s="21">
        <v>3650.66</v>
      </c>
      <c r="T7" s="19">
        <v>3.38</v>
      </c>
      <c r="U7" s="20">
        <v>0</v>
      </c>
      <c r="V7" s="21">
        <v>3.38</v>
      </c>
      <c r="W7" s="47">
        <v>12409.87</v>
      </c>
      <c r="X7" s="20">
        <v>6327.59</v>
      </c>
      <c r="Y7" s="21">
        <v>18737.46</v>
      </c>
      <c r="AB7" s="1"/>
    </row>
    <row r="8" spans="1:28" ht="13">
      <c r="A8" s="2" t="s">
        <v>251</v>
      </c>
      <c r="B8" s="2" t="s">
        <v>9</v>
      </c>
      <c r="C8" s="89" t="s">
        <v>297</v>
      </c>
      <c r="D8" s="129" t="s">
        <v>302</v>
      </c>
      <c r="E8" s="19">
        <v>0</v>
      </c>
      <c r="F8" s="20">
        <v>0</v>
      </c>
      <c r="G8" s="21">
        <v>0</v>
      </c>
      <c r="H8" s="19">
        <v>0</v>
      </c>
      <c r="I8" s="20">
        <v>0</v>
      </c>
      <c r="J8" s="21">
        <v>0</v>
      </c>
      <c r="K8" s="19">
        <v>0</v>
      </c>
      <c r="L8" s="20">
        <v>0</v>
      </c>
      <c r="M8" s="21">
        <v>0</v>
      </c>
      <c r="N8" s="19">
        <v>15.03</v>
      </c>
      <c r="O8" s="20">
        <v>0.34</v>
      </c>
      <c r="P8" s="21">
        <v>15.37</v>
      </c>
      <c r="Q8" s="19">
        <v>0</v>
      </c>
      <c r="R8" s="20">
        <v>0</v>
      </c>
      <c r="S8" s="21">
        <v>0</v>
      </c>
      <c r="T8" s="19">
        <v>0</v>
      </c>
      <c r="U8" s="20">
        <v>0</v>
      </c>
      <c r="V8" s="21">
        <v>0</v>
      </c>
      <c r="W8" s="47">
        <v>15.03</v>
      </c>
      <c r="X8" s="20">
        <v>0.34</v>
      </c>
      <c r="Y8" s="21">
        <v>15.37</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1104.05</v>
      </c>
      <c r="F10" s="20">
        <v>451.95</v>
      </c>
      <c r="G10" s="21">
        <v>1556</v>
      </c>
      <c r="H10" s="19">
        <v>78.400000000000006</v>
      </c>
      <c r="I10" s="20">
        <v>0</v>
      </c>
      <c r="J10" s="21">
        <v>78.400000000000006</v>
      </c>
      <c r="K10" s="19">
        <v>158.35</v>
      </c>
      <c r="L10" s="20">
        <v>549.70000000000005</v>
      </c>
      <c r="M10" s="21">
        <v>708.05</v>
      </c>
      <c r="N10" s="19">
        <v>779.55</v>
      </c>
      <c r="O10" s="20">
        <v>1718.95</v>
      </c>
      <c r="P10" s="21">
        <v>2498.5</v>
      </c>
      <c r="Q10" s="19">
        <v>396.95</v>
      </c>
      <c r="R10" s="20">
        <v>159.30000000000001</v>
      </c>
      <c r="S10" s="21">
        <v>556.25</v>
      </c>
      <c r="T10" s="19">
        <v>797.65</v>
      </c>
      <c r="U10" s="20">
        <v>1091.1500000000001</v>
      </c>
      <c r="V10" s="21">
        <v>1888.8</v>
      </c>
      <c r="W10" s="47">
        <v>3314.95</v>
      </c>
      <c r="X10" s="20">
        <v>3971.05</v>
      </c>
      <c r="Y10" s="21">
        <v>7286</v>
      </c>
      <c r="AB10" s="1"/>
    </row>
    <row r="11" spans="1:28" ht="13">
      <c r="A11" s="2" t="s">
        <v>253</v>
      </c>
      <c r="B11" s="2" t="s">
        <v>12</v>
      </c>
      <c r="C11" s="89" t="s">
        <v>297</v>
      </c>
      <c r="D11" s="129" t="s">
        <v>303</v>
      </c>
      <c r="E11" s="19">
        <v>9125.2000000000007</v>
      </c>
      <c r="F11" s="20">
        <v>5925.3</v>
      </c>
      <c r="G11" s="21">
        <v>15050.5</v>
      </c>
      <c r="H11" s="19">
        <v>17863.8</v>
      </c>
      <c r="I11" s="20">
        <v>5199.75</v>
      </c>
      <c r="J11" s="21">
        <v>23063.55</v>
      </c>
      <c r="K11" s="19">
        <v>16324.7</v>
      </c>
      <c r="L11" s="20">
        <v>5770.5</v>
      </c>
      <c r="M11" s="21">
        <v>22095.200000000001</v>
      </c>
      <c r="N11" s="19">
        <v>9598.7000000000007</v>
      </c>
      <c r="O11" s="20">
        <v>4691.6000000000004</v>
      </c>
      <c r="P11" s="21">
        <v>14290.3</v>
      </c>
      <c r="Q11" s="19">
        <v>9298.4500000000007</v>
      </c>
      <c r="R11" s="20">
        <v>4819.95</v>
      </c>
      <c r="S11" s="21">
        <v>14118.4</v>
      </c>
      <c r="T11" s="19">
        <v>10543.1</v>
      </c>
      <c r="U11" s="20">
        <v>4741.2</v>
      </c>
      <c r="V11" s="21">
        <v>15284.3</v>
      </c>
      <c r="W11" s="47">
        <v>72753.95</v>
      </c>
      <c r="X11" s="20">
        <v>31148.3</v>
      </c>
      <c r="Y11" s="21">
        <v>103902.25</v>
      </c>
      <c r="AB11" s="1"/>
    </row>
    <row r="12" spans="1:28" ht="13">
      <c r="A12" s="2" t="s">
        <v>253</v>
      </c>
      <c r="B12" s="2" t="s">
        <v>13</v>
      </c>
      <c r="C12" s="89" t="s">
        <v>297</v>
      </c>
      <c r="D12" s="129" t="s">
        <v>303</v>
      </c>
      <c r="E12" s="19">
        <v>8595.1</v>
      </c>
      <c r="F12" s="20">
        <v>4107.1000000000004</v>
      </c>
      <c r="G12" s="21">
        <v>12702.2</v>
      </c>
      <c r="H12" s="19">
        <v>11575.65</v>
      </c>
      <c r="I12" s="20">
        <v>2811.4</v>
      </c>
      <c r="J12" s="21">
        <v>14387.05</v>
      </c>
      <c r="K12" s="19">
        <v>14743.95</v>
      </c>
      <c r="L12" s="20">
        <v>2484.5</v>
      </c>
      <c r="M12" s="21">
        <v>17228.45</v>
      </c>
      <c r="N12" s="19">
        <v>12067</v>
      </c>
      <c r="O12" s="20">
        <v>2272.65</v>
      </c>
      <c r="P12" s="21">
        <v>14339.65</v>
      </c>
      <c r="Q12" s="19">
        <v>3172.15</v>
      </c>
      <c r="R12" s="20">
        <v>582.65</v>
      </c>
      <c r="S12" s="21">
        <v>3754.8</v>
      </c>
      <c r="T12" s="19">
        <v>9623.35</v>
      </c>
      <c r="U12" s="20">
        <v>1807.5</v>
      </c>
      <c r="V12" s="21">
        <v>11430.85</v>
      </c>
      <c r="W12" s="47">
        <v>59777.2</v>
      </c>
      <c r="X12" s="20">
        <v>14065.8</v>
      </c>
      <c r="Y12" s="21">
        <v>73843</v>
      </c>
      <c r="AB12" s="1"/>
    </row>
    <row r="13" spans="1:28" ht="13">
      <c r="A13" s="2" t="s">
        <v>253</v>
      </c>
      <c r="B13" s="2" t="s">
        <v>14</v>
      </c>
      <c r="C13" s="89" t="s">
        <v>297</v>
      </c>
      <c r="D13" s="129" t="s">
        <v>303</v>
      </c>
      <c r="E13" s="19">
        <v>18408.400000000001</v>
      </c>
      <c r="F13" s="20">
        <v>1761.15</v>
      </c>
      <c r="G13" s="21">
        <v>20169.55</v>
      </c>
      <c r="H13" s="19">
        <v>17499</v>
      </c>
      <c r="I13" s="20">
        <v>2115.85</v>
      </c>
      <c r="J13" s="21">
        <v>19614.849999999999</v>
      </c>
      <c r="K13" s="19">
        <v>9106.65</v>
      </c>
      <c r="L13" s="20">
        <v>642.15</v>
      </c>
      <c r="M13" s="21">
        <v>9748.7999999999993</v>
      </c>
      <c r="N13" s="19">
        <v>10089.9</v>
      </c>
      <c r="O13" s="20">
        <v>2441.75</v>
      </c>
      <c r="P13" s="21">
        <v>12531.65</v>
      </c>
      <c r="Q13" s="19">
        <v>7259.05</v>
      </c>
      <c r="R13" s="20">
        <v>5023.1000000000004</v>
      </c>
      <c r="S13" s="21">
        <v>12282.15</v>
      </c>
      <c r="T13" s="19">
        <v>11183.7</v>
      </c>
      <c r="U13" s="20">
        <v>4500.8500000000004</v>
      </c>
      <c r="V13" s="21">
        <v>15684.55</v>
      </c>
      <c r="W13" s="47">
        <v>73546.7</v>
      </c>
      <c r="X13" s="20">
        <v>16484.849999999999</v>
      </c>
      <c r="Y13" s="21">
        <v>90031.55</v>
      </c>
      <c r="AB13" s="1"/>
    </row>
    <row r="14" spans="1:28" ht="13">
      <c r="A14" s="2" t="s">
        <v>253</v>
      </c>
      <c r="B14" s="2" t="s">
        <v>15</v>
      </c>
      <c r="C14" s="89" t="s">
        <v>297</v>
      </c>
      <c r="D14" s="129" t="s">
        <v>303</v>
      </c>
      <c r="E14" s="19">
        <v>8241.25</v>
      </c>
      <c r="F14" s="20">
        <v>6528.45</v>
      </c>
      <c r="G14" s="21">
        <v>14769.7</v>
      </c>
      <c r="H14" s="19">
        <v>3768.25</v>
      </c>
      <c r="I14" s="20">
        <v>2093.4499999999998</v>
      </c>
      <c r="J14" s="21">
        <v>5861.7</v>
      </c>
      <c r="K14" s="19">
        <v>0</v>
      </c>
      <c r="L14" s="20">
        <v>0</v>
      </c>
      <c r="M14" s="21">
        <v>0</v>
      </c>
      <c r="N14" s="19">
        <v>0</v>
      </c>
      <c r="O14" s="20">
        <v>0</v>
      </c>
      <c r="P14" s="21">
        <v>0</v>
      </c>
      <c r="Q14" s="19">
        <v>3888.5</v>
      </c>
      <c r="R14" s="20">
        <v>5115.8999999999996</v>
      </c>
      <c r="S14" s="21">
        <v>9004.4</v>
      </c>
      <c r="T14" s="19">
        <v>10549.85</v>
      </c>
      <c r="U14" s="20">
        <v>5590.65</v>
      </c>
      <c r="V14" s="21">
        <v>16140.5</v>
      </c>
      <c r="W14" s="47">
        <v>26447.85</v>
      </c>
      <c r="X14" s="20">
        <v>19328.45</v>
      </c>
      <c r="Y14" s="21">
        <v>45776.3</v>
      </c>
      <c r="AB14" s="1"/>
    </row>
    <row r="15" spans="1:28" ht="13">
      <c r="A15" s="2" t="s">
        <v>254</v>
      </c>
      <c r="B15" s="2" t="s">
        <v>16</v>
      </c>
      <c r="C15" s="89" t="s">
        <v>297</v>
      </c>
      <c r="D15" s="129" t="s">
        <v>303</v>
      </c>
      <c r="E15" s="19">
        <v>709.56</v>
      </c>
      <c r="F15" s="20">
        <v>9151.74</v>
      </c>
      <c r="G15" s="21">
        <v>9861.2999999999993</v>
      </c>
      <c r="H15" s="19">
        <v>1574.64</v>
      </c>
      <c r="I15" s="20">
        <v>7147.35</v>
      </c>
      <c r="J15" s="21">
        <v>8721.99</v>
      </c>
      <c r="K15" s="19">
        <v>1739.7</v>
      </c>
      <c r="L15" s="20">
        <v>7149.87</v>
      </c>
      <c r="M15" s="21">
        <v>8889.57</v>
      </c>
      <c r="N15" s="19">
        <v>1081.98</v>
      </c>
      <c r="O15" s="20">
        <v>9413.2800000000007</v>
      </c>
      <c r="P15" s="21">
        <v>10495.26</v>
      </c>
      <c r="Q15" s="19">
        <v>11.34</v>
      </c>
      <c r="R15" s="20">
        <v>6635.16</v>
      </c>
      <c r="S15" s="21">
        <v>6646.5</v>
      </c>
      <c r="T15" s="19">
        <v>122.13</v>
      </c>
      <c r="U15" s="20">
        <v>7485.66</v>
      </c>
      <c r="V15" s="21">
        <v>7607.79</v>
      </c>
      <c r="W15" s="47">
        <v>5239.3500000000004</v>
      </c>
      <c r="X15" s="20">
        <v>46983.06</v>
      </c>
      <c r="Y15" s="21">
        <v>52222.41</v>
      </c>
      <c r="AB15" s="1"/>
    </row>
    <row r="16" spans="1:28" ht="13">
      <c r="A16" s="2" t="s">
        <v>310</v>
      </c>
      <c r="B16" s="2" t="s">
        <v>311</v>
      </c>
      <c r="C16" s="89" t="s">
        <v>297</v>
      </c>
      <c r="D16" s="129" t="s">
        <v>303</v>
      </c>
      <c r="E16" s="19">
        <v>10556.3</v>
      </c>
      <c r="F16" s="20">
        <v>3450.6</v>
      </c>
      <c r="G16" s="21">
        <v>14006.9</v>
      </c>
      <c r="H16" s="19">
        <v>9383</v>
      </c>
      <c r="I16" s="20">
        <v>3382.7</v>
      </c>
      <c r="J16" s="21">
        <v>12765.7</v>
      </c>
      <c r="K16" s="19">
        <v>7907.7</v>
      </c>
      <c r="L16" s="20">
        <v>3545.6</v>
      </c>
      <c r="M16" s="21">
        <v>11453.3</v>
      </c>
      <c r="N16" s="19">
        <v>12032.8</v>
      </c>
      <c r="O16" s="20">
        <v>3528</v>
      </c>
      <c r="P16" s="21">
        <v>15560.8</v>
      </c>
      <c r="Q16" s="19">
        <v>1876.9</v>
      </c>
      <c r="R16" s="20">
        <v>808.5</v>
      </c>
      <c r="S16" s="21">
        <v>2685.4</v>
      </c>
      <c r="T16" s="19">
        <v>5335.3</v>
      </c>
      <c r="U16" s="20">
        <v>1954.7</v>
      </c>
      <c r="V16" s="21">
        <v>7290</v>
      </c>
      <c r="W16" s="47">
        <v>47092</v>
      </c>
      <c r="X16" s="20">
        <v>16670.099999999999</v>
      </c>
      <c r="Y16" s="21">
        <v>63762.1</v>
      </c>
      <c r="AB16" s="1"/>
    </row>
    <row r="17" spans="1:28" ht="13">
      <c r="A17" s="2" t="s">
        <v>255</v>
      </c>
      <c r="B17" s="2" t="s">
        <v>17</v>
      </c>
      <c r="C17" s="89" t="s">
        <v>297</v>
      </c>
      <c r="D17" s="129" t="s">
        <v>298</v>
      </c>
      <c r="E17" s="19">
        <v>66.7</v>
      </c>
      <c r="F17" s="20">
        <v>0.62</v>
      </c>
      <c r="G17" s="21">
        <v>67.319999999999993</v>
      </c>
      <c r="H17" s="19">
        <v>138.58000000000001</v>
      </c>
      <c r="I17" s="20">
        <v>1.32</v>
      </c>
      <c r="J17" s="21">
        <v>139.9</v>
      </c>
      <c r="K17" s="19">
        <v>64.459999999999994</v>
      </c>
      <c r="L17" s="20">
        <v>4.8499999999999996</v>
      </c>
      <c r="M17" s="21">
        <v>69.31</v>
      </c>
      <c r="N17" s="19">
        <v>535.79999999999995</v>
      </c>
      <c r="O17" s="20">
        <v>530.83000000000004</v>
      </c>
      <c r="P17" s="21">
        <v>1066.6300000000001</v>
      </c>
      <c r="Q17" s="19">
        <v>0</v>
      </c>
      <c r="R17" s="20">
        <v>0</v>
      </c>
      <c r="S17" s="21">
        <v>0</v>
      </c>
      <c r="T17" s="19">
        <v>1125.48</v>
      </c>
      <c r="U17" s="20">
        <v>76.66</v>
      </c>
      <c r="V17" s="21">
        <v>1202.1400000000001</v>
      </c>
      <c r="W17" s="47">
        <v>1931.02</v>
      </c>
      <c r="X17" s="20">
        <v>614.28</v>
      </c>
      <c r="Y17" s="21">
        <v>2545.3000000000002</v>
      </c>
      <c r="AB17" s="1"/>
    </row>
    <row r="18" spans="1:28" ht="13">
      <c r="A18" s="2" t="s">
        <v>256</v>
      </c>
      <c r="B18" s="2" t="s">
        <v>18</v>
      </c>
      <c r="C18" s="89" t="s">
        <v>297</v>
      </c>
      <c r="D18" s="129" t="s">
        <v>302</v>
      </c>
      <c r="E18" s="19">
        <v>1107.7</v>
      </c>
      <c r="F18" s="20">
        <v>0</v>
      </c>
      <c r="G18" s="21">
        <v>1107.7</v>
      </c>
      <c r="H18" s="19">
        <v>184.95</v>
      </c>
      <c r="I18" s="20">
        <v>0</v>
      </c>
      <c r="J18" s="21">
        <v>184.95</v>
      </c>
      <c r="K18" s="19">
        <v>48.75</v>
      </c>
      <c r="L18" s="20">
        <v>0</v>
      </c>
      <c r="M18" s="21">
        <v>48.75</v>
      </c>
      <c r="N18" s="19">
        <v>523.75</v>
      </c>
      <c r="O18" s="20">
        <v>0</v>
      </c>
      <c r="P18" s="21">
        <v>523.75</v>
      </c>
      <c r="Q18" s="19">
        <v>13228.2</v>
      </c>
      <c r="R18" s="20">
        <v>0</v>
      </c>
      <c r="S18" s="21">
        <v>13228.2</v>
      </c>
      <c r="T18" s="19">
        <v>4059.15</v>
      </c>
      <c r="U18" s="20">
        <v>0</v>
      </c>
      <c r="V18" s="21">
        <v>4059.15</v>
      </c>
      <c r="W18" s="47">
        <v>19152.5</v>
      </c>
      <c r="X18" s="20">
        <v>0</v>
      </c>
      <c r="Y18" s="21">
        <v>19152.5</v>
      </c>
      <c r="AB18" s="1"/>
    </row>
    <row r="19" spans="1:28" ht="13">
      <c r="A19" s="2" t="s">
        <v>257</v>
      </c>
      <c r="B19" s="2" t="s">
        <v>19</v>
      </c>
      <c r="C19" s="89" t="s">
        <v>297</v>
      </c>
      <c r="D19" s="129" t="s">
        <v>302</v>
      </c>
      <c r="E19" s="19">
        <v>42797.97</v>
      </c>
      <c r="F19" s="20">
        <v>6372.95</v>
      </c>
      <c r="G19" s="21">
        <v>49170.92</v>
      </c>
      <c r="H19" s="19">
        <v>78626.97</v>
      </c>
      <c r="I19" s="20">
        <v>4315.41</v>
      </c>
      <c r="J19" s="21">
        <v>82942.38</v>
      </c>
      <c r="K19" s="19">
        <v>69604.25</v>
      </c>
      <c r="L19" s="20">
        <v>3551.99</v>
      </c>
      <c r="M19" s="21">
        <v>73156.240000000005</v>
      </c>
      <c r="N19" s="19">
        <v>40330.980000000003</v>
      </c>
      <c r="O19" s="20">
        <v>4088.34</v>
      </c>
      <c r="P19" s="21">
        <v>44419.32</v>
      </c>
      <c r="Q19" s="19">
        <v>60879.199999999997</v>
      </c>
      <c r="R19" s="20">
        <v>5909.49</v>
      </c>
      <c r="S19" s="21">
        <v>66788.69</v>
      </c>
      <c r="T19" s="19">
        <v>57800.93</v>
      </c>
      <c r="U19" s="20">
        <v>5071.41</v>
      </c>
      <c r="V19" s="21">
        <v>62872.34</v>
      </c>
      <c r="W19" s="47">
        <v>350040.3</v>
      </c>
      <c r="X19" s="20">
        <v>29309.59</v>
      </c>
      <c r="Y19" s="21">
        <v>379349.89</v>
      </c>
      <c r="AB19" s="1"/>
    </row>
    <row r="20" spans="1:28" ht="13">
      <c r="A20" s="2" t="s">
        <v>258</v>
      </c>
      <c r="B20" s="2" t="s">
        <v>20</v>
      </c>
      <c r="C20" s="89" t="s">
        <v>297</v>
      </c>
      <c r="D20" s="129" t="s">
        <v>303</v>
      </c>
      <c r="E20" s="19">
        <v>1233.7</v>
      </c>
      <c r="F20" s="20">
        <v>4720.5</v>
      </c>
      <c r="G20" s="21">
        <v>5954.2</v>
      </c>
      <c r="H20" s="19">
        <v>811.5</v>
      </c>
      <c r="I20" s="20">
        <v>5577.15</v>
      </c>
      <c r="J20" s="21">
        <v>6388.65</v>
      </c>
      <c r="K20" s="19">
        <v>515.29999999999995</v>
      </c>
      <c r="L20" s="20">
        <v>7295.35</v>
      </c>
      <c r="M20" s="21">
        <v>7810.65</v>
      </c>
      <c r="N20" s="19">
        <v>794.35</v>
      </c>
      <c r="O20" s="20">
        <v>11178.6</v>
      </c>
      <c r="P20" s="21">
        <v>11972.95</v>
      </c>
      <c r="Q20" s="19">
        <v>813.25</v>
      </c>
      <c r="R20" s="20">
        <v>5539.45</v>
      </c>
      <c r="S20" s="21">
        <v>6352.7</v>
      </c>
      <c r="T20" s="19">
        <v>228.2</v>
      </c>
      <c r="U20" s="20">
        <v>5607.85</v>
      </c>
      <c r="V20" s="21">
        <v>5836.05</v>
      </c>
      <c r="W20" s="47">
        <v>4396.3</v>
      </c>
      <c r="X20" s="20">
        <v>39918.9</v>
      </c>
      <c r="Y20" s="21">
        <v>44315.199999999997</v>
      </c>
      <c r="AB20" s="1"/>
    </row>
    <row r="21" spans="1:28" ht="13">
      <c r="A21" s="2" t="s">
        <v>259</v>
      </c>
      <c r="B21" s="2" t="s">
        <v>21</v>
      </c>
      <c r="C21" s="89" t="s">
        <v>297</v>
      </c>
      <c r="D21" s="129" t="s">
        <v>298</v>
      </c>
      <c r="E21" s="19">
        <v>0</v>
      </c>
      <c r="F21" s="20">
        <v>0</v>
      </c>
      <c r="G21" s="21">
        <v>0</v>
      </c>
      <c r="H21" s="19">
        <v>0</v>
      </c>
      <c r="I21" s="20">
        <v>0</v>
      </c>
      <c r="J21" s="21">
        <v>0</v>
      </c>
      <c r="K21" s="19">
        <v>0</v>
      </c>
      <c r="L21" s="20">
        <v>0</v>
      </c>
      <c r="M21" s="21">
        <v>0</v>
      </c>
      <c r="N21" s="19">
        <v>0</v>
      </c>
      <c r="O21" s="20">
        <v>0</v>
      </c>
      <c r="P21" s="21">
        <v>0</v>
      </c>
      <c r="Q21" s="19">
        <v>0</v>
      </c>
      <c r="R21" s="20">
        <v>0</v>
      </c>
      <c r="S21" s="21">
        <v>0</v>
      </c>
      <c r="T21" s="19">
        <v>0</v>
      </c>
      <c r="U21" s="20">
        <v>0</v>
      </c>
      <c r="V21" s="21">
        <v>0</v>
      </c>
      <c r="W21" s="47">
        <v>0</v>
      </c>
      <c r="X21" s="20">
        <v>0</v>
      </c>
      <c r="Y21" s="21">
        <v>0</v>
      </c>
      <c r="AB21" s="1"/>
    </row>
    <row r="22" spans="1:28" ht="13">
      <c r="A22" s="2" t="s">
        <v>260</v>
      </c>
      <c r="B22" s="2" t="s">
        <v>22</v>
      </c>
      <c r="C22" s="89" t="s">
        <v>297</v>
      </c>
      <c r="D22" s="129" t="s">
        <v>303</v>
      </c>
      <c r="E22" s="19">
        <v>2103.9499999999998</v>
      </c>
      <c r="F22" s="20">
        <v>585.96</v>
      </c>
      <c r="G22" s="21">
        <v>2689.91</v>
      </c>
      <c r="H22" s="19">
        <v>6680.02</v>
      </c>
      <c r="I22" s="20">
        <v>414.86</v>
      </c>
      <c r="J22" s="21">
        <v>7094.88</v>
      </c>
      <c r="K22" s="19">
        <v>11402.18</v>
      </c>
      <c r="L22" s="20">
        <v>952.94</v>
      </c>
      <c r="M22" s="21">
        <v>12355.12</v>
      </c>
      <c r="N22" s="19">
        <v>3000.5</v>
      </c>
      <c r="O22" s="20">
        <v>507.72</v>
      </c>
      <c r="P22" s="21">
        <v>3508.22</v>
      </c>
      <c r="Q22" s="19">
        <v>5038.99</v>
      </c>
      <c r="R22" s="20">
        <v>156.30000000000001</v>
      </c>
      <c r="S22" s="21">
        <v>5195.29</v>
      </c>
      <c r="T22" s="19">
        <v>5542.11</v>
      </c>
      <c r="U22" s="20">
        <v>454.8</v>
      </c>
      <c r="V22" s="21">
        <v>5996.91</v>
      </c>
      <c r="W22" s="47">
        <v>33767.75</v>
      </c>
      <c r="X22" s="20">
        <v>3072.58</v>
      </c>
      <c r="Y22" s="21">
        <v>36840.33</v>
      </c>
      <c r="AB22" s="1"/>
    </row>
    <row r="23" spans="1:28" ht="13">
      <c r="A23" s="2" t="s">
        <v>260</v>
      </c>
      <c r="B23" s="2" t="s">
        <v>23</v>
      </c>
      <c r="C23" s="89" t="s">
        <v>297</v>
      </c>
      <c r="D23" s="129" t="s">
        <v>303</v>
      </c>
      <c r="E23" s="19">
        <v>3787.69</v>
      </c>
      <c r="F23" s="20">
        <v>105.08</v>
      </c>
      <c r="G23" s="21">
        <v>3892.77</v>
      </c>
      <c r="H23" s="19">
        <v>9139.2199999999993</v>
      </c>
      <c r="I23" s="20">
        <v>338.63</v>
      </c>
      <c r="J23" s="21">
        <v>9477.85</v>
      </c>
      <c r="K23" s="19">
        <v>8168.01</v>
      </c>
      <c r="L23" s="20">
        <v>1285.2</v>
      </c>
      <c r="M23" s="21">
        <v>9453.2099999999991</v>
      </c>
      <c r="N23" s="19">
        <v>2368.3000000000002</v>
      </c>
      <c r="O23" s="20">
        <v>72.83</v>
      </c>
      <c r="P23" s="21">
        <v>2441.13</v>
      </c>
      <c r="Q23" s="19">
        <v>3309.39</v>
      </c>
      <c r="R23" s="20">
        <v>0</v>
      </c>
      <c r="S23" s="21">
        <v>3309.39</v>
      </c>
      <c r="T23" s="19">
        <v>1869.15</v>
      </c>
      <c r="U23" s="20">
        <v>0</v>
      </c>
      <c r="V23" s="21">
        <v>1869.15</v>
      </c>
      <c r="W23" s="47">
        <v>28641.759999999998</v>
      </c>
      <c r="X23" s="20">
        <v>1801.74</v>
      </c>
      <c r="Y23" s="21">
        <v>30443.5</v>
      </c>
      <c r="AB23" s="1"/>
    </row>
    <row r="24" spans="1:28" ht="13">
      <c r="A24" s="2" t="s">
        <v>260</v>
      </c>
      <c r="B24" s="2" t="s">
        <v>24</v>
      </c>
      <c r="C24" s="89" t="s">
        <v>297</v>
      </c>
      <c r="D24" s="129" t="s">
        <v>303</v>
      </c>
      <c r="E24" s="19">
        <v>2600.6999999999998</v>
      </c>
      <c r="F24" s="20">
        <v>2.14</v>
      </c>
      <c r="G24" s="21">
        <v>2602.84</v>
      </c>
      <c r="H24" s="19">
        <v>7166.88</v>
      </c>
      <c r="I24" s="20">
        <v>104.14</v>
      </c>
      <c r="J24" s="21">
        <v>7271.02</v>
      </c>
      <c r="K24" s="19">
        <v>7021.79</v>
      </c>
      <c r="L24" s="20">
        <v>701.57</v>
      </c>
      <c r="M24" s="21">
        <v>7723.36</v>
      </c>
      <c r="N24" s="19">
        <v>3360.04</v>
      </c>
      <c r="O24" s="20">
        <v>1008.19</v>
      </c>
      <c r="P24" s="21">
        <v>4368.2299999999996</v>
      </c>
      <c r="Q24" s="19">
        <v>2613.2399999999998</v>
      </c>
      <c r="R24" s="20">
        <v>0</v>
      </c>
      <c r="S24" s="21">
        <v>2613.2399999999998</v>
      </c>
      <c r="T24" s="19">
        <v>5622.44</v>
      </c>
      <c r="U24" s="20">
        <v>680.21</v>
      </c>
      <c r="V24" s="21">
        <v>6302.65</v>
      </c>
      <c r="W24" s="47">
        <v>28385.09</v>
      </c>
      <c r="X24" s="20">
        <v>2496.25</v>
      </c>
      <c r="Y24" s="21">
        <v>30881.34</v>
      </c>
      <c r="AB24" s="1"/>
    </row>
    <row r="25" spans="1:28" ht="13">
      <c r="A25" s="2" t="s">
        <v>260</v>
      </c>
      <c r="B25" s="2" t="s">
        <v>25</v>
      </c>
      <c r="C25" s="89" t="s">
        <v>297</v>
      </c>
      <c r="D25" s="129" t="s">
        <v>303</v>
      </c>
      <c r="E25" s="19">
        <v>5272.66</v>
      </c>
      <c r="F25" s="20">
        <v>1435.46</v>
      </c>
      <c r="G25" s="21">
        <v>6708.12</v>
      </c>
      <c r="H25" s="19">
        <v>1784.85</v>
      </c>
      <c r="I25" s="20">
        <v>267.31</v>
      </c>
      <c r="J25" s="21">
        <v>2052.16</v>
      </c>
      <c r="K25" s="19">
        <v>0</v>
      </c>
      <c r="L25" s="20">
        <v>0</v>
      </c>
      <c r="M25" s="21">
        <v>0</v>
      </c>
      <c r="N25" s="19">
        <v>968.81</v>
      </c>
      <c r="O25" s="20">
        <v>0</v>
      </c>
      <c r="P25" s="21">
        <v>968.81</v>
      </c>
      <c r="Q25" s="19">
        <v>2946.76</v>
      </c>
      <c r="R25" s="20">
        <v>1257.29</v>
      </c>
      <c r="S25" s="21">
        <v>4204.05</v>
      </c>
      <c r="T25" s="19">
        <v>10136.129999999999</v>
      </c>
      <c r="U25" s="20">
        <v>1168.52</v>
      </c>
      <c r="V25" s="21">
        <v>11304.65</v>
      </c>
      <c r="W25" s="47">
        <v>21109.21</v>
      </c>
      <c r="X25" s="20">
        <v>4128.58</v>
      </c>
      <c r="Y25" s="21">
        <v>25237.79</v>
      </c>
      <c r="AB25" s="1"/>
    </row>
    <row r="26" spans="1:28" ht="13">
      <c r="A26" s="2" t="s">
        <v>261</v>
      </c>
      <c r="B26" s="2" t="s">
        <v>26</v>
      </c>
      <c r="C26" s="89" t="s">
        <v>297</v>
      </c>
      <c r="D26" s="129" t="s">
        <v>303</v>
      </c>
      <c r="E26" s="19">
        <v>2411.1999999999998</v>
      </c>
      <c r="F26" s="20">
        <v>752.75</v>
      </c>
      <c r="G26" s="21">
        <v>3163.95</v>
      </c>
      <c r="H26" s="19">
        <v>0</v>
      </c>
      <c r="I26" s="20">
        <v>0</v>
      </c>
      <c r="J26" s="21">
        <v>0</v>
      </c>
      <c r="K26" s="19">
        <v>141.5</v>
      </c>
      <c r="L26" s="20">
        <v>21.8</v>
      </c>
      <c r="M26" s="21">
        <v>163.30000000000001</v>
      </c>
      <c r="N26" s="19">
        <v>20029.45</v>
      </c>
      <c r="O26" s="20">
        <v>4596.55</v>
      </c>
      <c r="P26" s="21">
        <v>24626</v>
      </c>
      <c r="Q26" s="19">
        <v>16084.25</v>
      </c>
      <c r="R26" s="20">
        <v>5270.15</v>
      </c>
      <c r="S26" s="21">
        <v>21354.400000000001</v>
      </c>
      <c r="T26" s="19">
        <v>14934.15</v>
      </c>
      <c r="U26" s="20">
        <v>5571.55</v>
      </c>
      <c r="V26" s="21">
        <v>20505.7</v>
      </c>
      <c r="W26" s="47">
        <v>53600.55</v>
      </c>
      <c r="X26" s="20">
        <v>16212.8</v>
      </c>
      <c r="Y26" s="21">
        <v>69813.350000000006</v>
      </c>
      <c r="AB26" s="1"/>
    </row>
    <row r="27" spans="1:28" ht="13">
      <c r="A27" s="2" t="s">
        <v>261</v>
      </c>
      <c r="B27" s="2" t="s">
        <v>27</v>
      </c>
      <c r="C27" s="89" t="s">
        <v>297</v>
      </c>
      <c r="D27" s="129" t="s">
        <v>303</v>
      </c>
      <c r="E27" s="19">
        <v>13344.85</v>
      </c>
      <c r="F27" s="20">
        <v>9544.25</v>
      </c>
      <c r="G27" s="21">
        <v>22889.1</v>
      </c>
      <c r="H27" s="19">
        <v>19107.900000000001</v>
      </c>
      <c r="I27" s="20">
        <v>5305.4</v>
      </c>
      <c r="J27" s="21">
        <v>24413.3</v>
      </c>
      <c r="K27" s="19">
        <v>14626.85</v>
      </c>
      <c r="L27" s="20">
        <v>2909.75</v>
      </c>
      <c r="M27" s="21">
        <v>17536.599999999999</v>
      </c>
      <c r="N27" s="19">
        <v>15877.3</v>
      </c>
      <c r="O27" s="20">
        <v>7402.75</v>
      </c>
      <c r="P27" s="21">
        <v>23280.05</v>
      </c>
      <c r="Q27" s="19">
        <v>18000.599999999999</v>
      </c>
      <c r="R27" s="20">
        <v>6202.15</v>
      </c>
      <c r="S27" s="21">
        <v>24202.75</v>
      </c>
      <c r="T27" s="19">
        <v>21952.65</v>
      </c>
      <c r="U27" s="20">
        <v>5329.6</v>
      </c>
      <c r="V27" s="21">
        <v>27282.25</v>
      </c>
      <c r="W27" s="47">
        <v>102910.15</v>
      </c>
      <c r="X27" s="20">
        <v>36693.9</v>
      </c>
      <c r="Y27" s="21">
        <v>139604.04999999999</v>
      </c>
      <c r="AB27" s="1"/>
    </row>
    <row r="28" spans="1:28" ht="13">
      <c r="A28" s="2" t="s">
        <v>261</v>
      </c>
      <c r="B28" s="2" t="s">
        <v>28</v>
      </c>
      <c r="C28" s="89" t="s">
        <v>297</v>
      </c>
      <c r="D28" s="129" t="s">
        <v>303</v>
      </c>
      <c r="E28" s="19">
        <v>11246</v>
      </c>
      <c r="F28" s="20">
        <v>9149.9</v>
      </c>
      <c r="G28" s="21">
        <v>20395.900000000001</v>
      </c>
      <c r="H28" s="19">
        <v>19252.5</v>
      </c>
      <c r="I28" s="20">
        <v>6935.75</v>
      </c>
      <c r="J28" s="21">
        <v>26188.25</v>
      </c>
      <c r="K28" s="19">
        <v>15352.05</v>
      </c>
      <c r="L28" s="20">
        <v>7321.85</v>
      </c>
      <c r="M28" s="21">
        <v>22673.9</v>
      </c>
      <c r="N28" s="19">
        <v>11299.5</v>
      </c>
      <c r="O28" s="20">
        <v>10197.35</v>
      </c>
      <c r="P28" s="21">
        <v>21496.85</v>
      </c>
      <c r="Q28" s="19">
        <v>18027.849999999999</v>
      </c>
      <c r="R28" s="20">
        <v>5863.5</v>
      </c>
      <c r="S28" s="21">
        <v>23891.35</v>
      </c>
      <c r="T28" s="19">
        <v>13091.15</v>
      </c>
      <c r="U28" s="20">
        <v>3838.4</v>
      </c>
      <c r="V28" s="21">
        <v>16929.55</v>
      </c>
      <c r="W28" s="47">
        <v>88269.05</v>
      </c>
      <c r="X28" s="20">
        <v>43306.75</v>
      </c>
      <c r="Y28" s="21">
        <v>131575.79999999999</v>
      </c>
      <c r="AB28" s="1"/>
    </row>
    <row r="29" spans="1:28" ht="13">
      <c r="A29" s="2" t="s">
        <v>261</v>
      </c>
      <c r="B29" s="2" t="s">
        <v>29</v>
      </c>
      <c r="C29" s="89" t="s">
        <v>297</v>
      </c>
      <c r="D29" s="129" t="s">
        <v>303</v>
      </c>
      <c r="E29" s="19">
        <v>9674.35</v>
      </c>
      <c r="F29" s="20">
        <v>7122.75</v>
      </c>
      <c r="G29" s="21">
        <v>16797.099999999999</v>
      </c>
      <c r="H29" s="19">
        <v>20866.25</v>
      </c>
      <c r="I29" s="20">
        <v>5122.45</v>
      </c>
      <c r="J29" s="21">
        <v>25988.7</v>
      </c>
      <c r="K29" s="19">
        <v>29711.9</v>
      </c>
      <c r="L29" s="20">
        <v>7049.15</v>
      </c>
      <c r="M29" s="21">
        <v>36761.050000000003</v>
      </c>
      <c r="N29" s="19">
        <v>13942.8</v>
      </c>
      <c r="O29" s="20">
        <v>8857.25</v>
      </c>
      <c r="P29" s="21">
        <v>22800.05</v>
      </c>
      <c r="Q29" s="19">
        <v>18368.05</v>
      </c>
      <c r="R29" s="20">
        <v>6180.65</v>
      </c>
      <c r="S29" s="21">
        <v>24548.7</v>
      </c>
      <c r="T29" s="19">
        <v>14056.85</v>
      </c>
      <c r="U29" s="20">
        <v>4059.5</v>
      </c>
      <c r="V29" s="21">
        <v>18116.349999999999</v>
      </c>
      <c r="W29" s="47">
        <v>106620.2</v>
      </c>
      <c r="X29" s="20">
        <v>38391.75</v>
      </c>
      <c r="Y29" s="21">
        <v>145011.95000000001</v>
      </c>
      <c r="AB29" s="1"/>
    </row>
    <row r="30" spans="1:28" ht="13">
      <c r="A30" s="2" t="s">
        <v>261</v>
      </c>
      <c r="B30" s="2" t="s">
        <v>30</v>
      </c>
      <c r="C30" s="89" t="s">
        <v>297</v>
      </c>
      <c r="D30" s="129" t="s">
        <v>303</v>
      </c>
      <c r="E30" s="19">
        <v>11625.35</v>
      </c>
      <c r="F30" s="20">
        <v>7569.85</v>
      </c>
      <c r="G30" s="21">
        <v>19195.2</v>
      </c>
      <c r="H30" s="19">
        <v>21402.95</v>
      </c>
      <c r="I30" s="20">
        <v>5554.95</v>
      </c>
      <c r="J30" s="21">
        <v>26957.9</v>
      </c>
      <c r="K30" s="19">
        <v>28567.45</v>
      </c>
      <c r="L30" s="20">
        <v>12510.2</v>
      </c>
      <c r="M30" s="21">
        <v>41077.65</v>
      </c>
      <c r="N30" s="19">
        <v>16019.9</v>
      </c>
      <c r="O30" s="20">
        <v>8434.7999999999993</v>
      </c>
      <c r="P30" s="21">
        <v>24454.7</v>
      </c>
      <c r="Q30" s="19">
        <v>16986.150000000001</v>
      </c>
      <c r="R30" s="20">
        <v>5442.3</v>
      </c>
      <c r="S30" s="21">
        <v>22428.45</v>
      </c>
      <c r="T30" s="19">
        <v>18414.099999999999</v>
      </c>
      <c r="U30" s="20">
        <v>4953.8500000000004</v>
      </c>
      <c r="V30" s="21">
        <v>23367.95</v>
      </c>
      <c r="W30" s="47">
        <v>113015.9</v>
      </c>
      <c r="X30" s="20">
        <v>44465.95</v>
      </c>
      <c r="Y30" s="21">
        <v>157481.85</v>
      </c>
      <c r="AB30" s="1"/>
    </row>
    <row r="31" spans="1:28" ht="13">
      <c r="A31" s="2" t="s">
        <v>261</v>
      </c>
      <c r="B31" s="2" t="s">
        <v>31</v>
      </c>
      <c r="C31" s="89" t="s">
        <v>297</v>
      </c>
      <c r="D31" s="129" t="s">
        <v>303</v>
      </c>
      <c r="E31" s="19">
        <v>10613.1</v>
      </c>
      <c r="F31" s="20">
        <v>10417.799999999999</v>
      </c>
      <c r="G31" s="21">
        <v>21030.9</v>
      </c>
      <c r="H31" s="19">
        <v>18250.55</v>
      </c>
      <c r="I31" s="20">
        <v>7184.55</v>
      </c>
      <c r="J31" s="21">
        <v>25435.1</v>
      </c>
      <c r="K31" s="19">
        <v>28281.55</v>
      </c>
      <c r="L31" s="20">
        <v>7135.7</v>
      </c>
      <c r="M31" s="21">
        <v>35417.25</v>
      </c>
      <c r="N31" s="19">
        <v>3703.3</v>
      </c>
      <c r="O31" s="20">
        <v>3471</v>
      </c>
      <c r="P31" s="21">
        <v>7174.3</v>
      </c>
      <c r="Q31" s="19">
        <v>0</v>
      </c>
      <c r="R31" s="20">
        <v>0</v>
      </c>
      <c r="S31" s="21">
        <v>0</v>
      </c>
      <c r="T31" s="19">
        <v>9378.0499999999993</v>
      </c>
      <c r="U31" s="20">
        <v>2095.0500000000002</v>
      </c>
      <c r="V31" s="21">
        <v>11473.1</v>
      </c>
      <c r="W31" s="47">
        <v>70226.55</v>
      </c>
      <c r="X31" s="20">
        <v>30304.1</v>
      </c>
      <c r="Y31" s="21">
        <v>100530.65</v>
      </c>
      <c r="AB31" s="1"/>
    </row>
    <row r="32" spans="1:28" ht="13">
      <c r="A32" s="2" t="s">
        <v>261</v>
      </c>
      <c r="B32" s="2" t="s">
        <v>32</v>
      </c>
      <c r="C32" s="89" t="s">
        <v>297</v>
      </c>
      <c r="D32" s="129" t="s">
        <v>303</v>
      </c>
      <c r="E32" s="19">
        <v>0</v>
      </c>
      <c r="F32" s="20">
        <v>0</v>
      </c>
      <c r="G32" s="21">
        <v>0</v>
      </c>
      <c r="H32" s="19">
        <v>0</v>
      </c>
      <c r="I32" s="20">
        <v>0</v>
      </c>
      <c r="J32" s="21">
        <v>0</v>
      </c>
      <c r="K32" s="19">
        <v>0</v>
      </c>
      <c r="L32" s="20">
        <v>0</v>
      </c>
      <c r="M32" s="21">
        <v>0</v>
      </c>
      <c r="N32" s="19">
        <v>0</v>
      </c>
      <c r="O32" s="20">
        <v>0</v>
      </c>
      <c r="P32" s="21">
        <v>0</v>
      </c>
      <c r="Q32" s="19">
        <v>0</v>
      </c>
      <c r="R32" s="20">
        <v>0</v>
      </c>
      <c r="S32" s="21">
        <v>0</v>
      </c>
      <c r="T32" s="19">
        <v>0</v>
      </c>
      <c r="U32" s="20">
        <v>0</v>
      </c>
      <c r="V32" s="21">
        <v>0</v>
      </c>
      <c r="W32" s="47">
        <v>0</v>
      </c>
      <c r="X32" s="20">
        <v>0</v>
      </c>
      <c r="Y32" s="21">
        <v>0</v>
      </c>
      <c r="AB32" s="1"/>
    </row>
    <row r="33" spans="1:28" ht="13">
      <c r="A33" s="2" t="s">
        <v>261</v>
      </c>
      <c r="B33" s="2" t="s">
        <v>33</v>
      </c>
      <c r="C33" s="89" t="s">
        <v>297</v>
      </c>
      <c r="D33" s="129" t="s">
        <v>303</v>
      </c>
      <c r="E33" s="19">
        <v>0</v>
      </c>
      <c r="F33" s="20">
        <v>0</v>
      </c>
      <c r="G33" s="21">
        <v>0</v>
      </c>
      <c r="H33" s="19">
        <v>0</v>
      </c>
      <c r="I33" s="20">
        <v>0</v>
      </c>
      <c r="J33" s="21">
        <v>0</v>
      </c>
      <c r="K33" s="19">
        <v>0</v>
      </c>
      <c r="L33" s="20">
        <v>0</v>
      </c>
      <c r="M33" s="21">
        <v>0</v>
      </c>
      <c r="N33" s="19">
        <v>0</v>
      </c>
      <c r="O33" s="20">
        <v>0</v>
      </c>
      <c r="P33" s="21">
        <v>0</v>
      </c>
      <c r="Q33" s="19">
        <v>0</v>
      </c>
      <c r="R33" s="20">
        <v>0</v>
      </c>
      <c r="S33" s="21">
        <v>0</v>
      </c>
      <c r="T33" s="19">
        <v>0</v>
      </c>
      <c r="U33" s="20">
        <v>0</v>
      </c>
      <c r="V33" s="21">
        <v>0</v>
      </c>
      <c r="W33" s="47">
        <v>0</v>
      </c>
      <c r="X33" s="20">
        <v>0</v>
      </c>
      <c r="Y33" s="21">
        <v>0</v>
      </c>
      <c r="AB33" s="1"/>
    </row>
    <row r="34" spans="1:28" ht="13">
      <c r="A34" s="2" t="s">
        <v>261</v>
      </c>
      <c r="B34" s="2" t="s">
        <v>34</v>
      </c>
      <c r="C34" s="89" t="s">
        <v>297</v>
      </c>
      <c r="D34" s="129" t="s">
        <v>303</v>
      </c>
      <c r="E34" s="19">
        <v>0</v>
      </c>
      <c r="F34" s="20">
        <v>0</v>
      </c>
      <c r="G34" s="21">
        <v>0</v>
      </c>
      <c r="H34" s="19">
        <v>0</v>
      </c>
      <c r="I34" s="20">
        <v>0</v>
      </c>
      <c r="J34" s="21">
        <v>0</v>
      </c>
      <c r="K34" s="19">
        <v>0</v>
      </c>
      <c r="L34" s="20">
        <v>0</v>
      </c>
      <c r="M34" s="21">
        <v>0</v>
      </c>
      <c r="N34" s="19">
        <v>0</v>
      </c>
      <c r="O34" s="20">
        <v>0</v>
      </c>
      <c r="P34" s="21">
        <v>0</v>
      </c>
      <c r="Q34" s="19">
        <v>0</v>
      </c>
      <c r="R34" s="20">
        <v>0</v>
      </c>
      <c r="S34" s="21">
        <v>0</v>
      </c>
      <c r="T34" s="19">
        <v>0</v>
      </c>
      <c r="U34" s="20">
        <v>0</v>
      </c>
      <c r="V34" s="21">
        <v>0</v>
      </c>
      <c r="W34" s="47">
        <v>0</v>
      </c>
      <c r="X34" s="20">
        <v>0</v>
      </c>
      <c r="Y34" s="21">
        <v>0</v>
      </c>
      <c r="AB34" s="1"/>
    </row>
    <row r="35" spans="1:28" ht="13">
      <c r="A35" s="2" t="s">
        <v>262</v>
      </c>
      <c r="B35" s="2" t="s">
        <v>35</v>
      </c>
      <c r="C35" s="89" t="s">
        <v>297</v>
      </c>
      <c r="D35" s="129" t="s">
        <v>302</v>
      </c>
      <c r="E35" s="19">
        <v>361.22</v>
      </c>
      <c r="F35" s="20">
        <v>1021.46</v>
      </c>
      <c r="G35" s="21">
        <v>1382.68</v>
      </c>
      <c r="H35" s="19">
        <v>3371.69</v>
      </c>
      <c r="I35" s="20">
        <v>1429.34</v>
      </c>
      <c r="J35" s="21">
        <v>4801.03</v>
      </c>
      <c r="K35" s="19">
        <v>1874.52</v>
      </c>
      <c r="L35" s="20">
        <v>1705.61</v>
      </c>
      <c r="M35" s="21">
        <v>3580.13</v>
      </c>
      <c r="N35" s="19">
        <v>1026.22</v>
      </c>
      <c r="O35" s="20">
        <v>2385.4299999999998</v>
      </c>
      <c r="P35" s="21">
        <v>3411.65</v>
      </c>
      <c r="Q35" s="19">
        <v>561.6</v>
      </c>
      <c r="R35" s="20">
        <v>183.89</v>
      </c>
      <c r="S35" s="21">
        <v>745.49</v>
      </c>
      <c r="T35" s="19">
        <v>1715.83</v>
      </c>
      <c r="U35" s="20">
        <v>1338.77</v>
      </c>
      <c r="V35" s="21">
        <v>3054.6</v>
      </c>
      <c r="W35" s="47">
        <v>8911.08</v>
      </c>
      <c r="X35" s="20">
        <v>8064.5</v>
      </c>
      <c r="Y35" s="21">
        <v>16975.580000000002</v>
      </c>
      <c r="AB35" s="1"/>
    </row>
    <row r="36" spans="1:28" ht="13">
      <c r="A36" s="2" t="s">
        <v>263</v>
      </c>
      <c r="B36" s="2" t="s">
        <v>36</v>
      </c>
      <c r="C36" s="89" t="s">
        <v>297</v>
      </c>
      <c r="D36" s="129" t="s">
        <v>303</v>
      </c>
      <c r="E36" s="19">
        <v>6401.85</v>
      </c>
      <c r="F36" s="20">
        <v>52.2</v>
      </c>
      <c r="G36" s="21">
        <v>6454.05</v>
      </c>
      <c r="H36" s="19">
        <v>477.45</v>
      </c>
      <c r="I36" s="20">
        <v>229.28</v>
      </c>
      <c r="J36" s="21">
        <v>706.73</v>
      </c>
      <c r="K36" s="19">
        <v>654.9</v>
      </c>
      <c r="L36" s="20">
        <v>95.33</v>
      </c>
      <c r="M36" s="21">
        <v>750.23</v>
      </c>
      <c r="N36" s="19">
        <v>615.23</v>
      </c>
      <c r="O36" s="20">
        <v>1445.25</v>
      </c>
      <c r="P36" s="21">
        <v>2060.48</v>
      </c>
      <c r="Q36" s="19">
        <v>664.8</v>
      </c>
      <c r="R36" s="20">
        <v>689.7</v>
      </c>
      <c r="S36" s="21">
        <v>1354.5</v>
      </c>
      <c r="T36" s="19">
        <v>1697.7</v>
      </c>
      <c r="U36" s="20">
        <v>754.2</v>
      </c>
      <c r="V36" s="21">
        <v>2451.9</v>
      </c>
      <c r="W36" s="47">
        <v>10511.93</v>
      </c>
      <c r="X36" s="20">
        <v>3265.96</v>
      </c>
      <c r="Y36" s="21">
        <v>13777.89</v>
      </c>
      <c r="AB36" s="1"/>
    </row>
    <row r="37" spans="1:28" ht="13">
      <c r="A37" s="2" t="s">
        <v>263</v>
      </c>
      <c r="B37" s="2" t="s">
        <v>37</v>
      </c>
      <c r="C37" s="89" t="s">
        <v>297</v>
      </c>
      <c r="D37" s="129" t="s">
        <v>303</v>
      </c>
      <c r="E37" s="19">
        <v>1899.23</v>
      </c>
      <c r="F37" s="20">
        <v>578.1</v>
      </c>
      <c r="G37" s="21">
        <v>2477.33</v>
      </c>
      <c r="H37" s="19">
        <v>639.29999999999995</v>
      </c>
      <c r="I37" s="20">
        <v>246.75</v>
      </c>
      <c r="J37" s="21">
        <v>886.05</v>
      </c>
      <c r="K37" s="19">
        <v>276.3</v>
      </c>
      <c r="L37" s="20">
        <v>181.73</v>
      </c>
      <c r="M37" s="21">
        <v>458.03</v>
      </c>
      <c r="N37" s="19">
        <v>771.45</v>
      </c>
      <c r="O37" s="20">
        <v>1033.73</v>
      </c>
      <c r="P37" s="21">
        <v>1805.18</v>
      </c>
      <c r="Q37" s="19">
        <v>411</v>
      </c>
      <c r="R37" s="20">
        <v>873.75</v>
      </c>
      <c r="S37" s="21">
        <v>1284.75</v>
      </c>
      <c r="T37" s="19">
        <v>1278.3800000000001</v>
      </c>
      <c r="U37" s="20">
        <v>1008.38</v>
      </c>
      <c r="V37" s="21">
        <v>2286.7600000000002</v>
      </c>
      <c r="W37" s="47">
        <v>5275.66</v>
      </c>
      <c r="X37" s="20">
        <v>3922.44</v>
      </c>
      <c r="Y37" s="21">
        <v>9198.1</v>
      </c>
      <c r="AB37" s="1"/>
    </row>
    <row r="38" spans="1:28" ht="13">
      <c r="A38" s="2" t="s">
        <v>263</v>
      </c>
      <c r="B38" s="2" t="s">
        <v>38</v>
      </c>
      <c r="C38" s="89" t="s">
        <v>297</v>
      </c>
      <c r="D38" s="129" t="s">
        <v>303</v>
      </c>
      <c r="E38" s="19">
        <v>8692.8799999999992</v>
      </c>
      <c r="F38" s="20">
        <v>4443.1499999999996</v>
      </c>
      <c r="G38" s="21">
        <v>13136.03</v>
      </c>
      <c r="H38" s="19">
        <v>10606.2</v>
      </c>
      <c r="I38" s="20">
        <v>3600.3</v>
      </c>
      <c r="J38" s="21">
        <v>14206.5</v>
      </c>
      <c r="K38" s="19">
        <v>0</v>
      </c>
      <c r="L38" s="20">
        <v>0</v>
      </c>
      <c r="M38" s="21">
        <v>0</v>
      </c>
      <c r="N38" s="19">
        <v>794.55</v>
      </c>
      <c r="O38" s="20">
        <v>485.7</v>
      </c>
      <c r="P38" s="21">
        <v>1280.25</v>
      </c>
      <c r="Q38" s="19">
        <v>10924.13</v>
      </c>
      <c r="R38" s="20">
        <v>4042.43</v>
      </c>
      <c r="S38" s="21">
        <v>14966.56</v>
      </c>
      <c r="T38" s="19">
        <v>10007.030000000001</v>
      </c>
      <c r="U38" s="20">
        <v>2915.85</v>
      </c>
      <c r="V38" s="21">
        <v>12922.88</v>
      </c>
      <c r="W38" s="47">
        <v>41024.79</v>
      </c>
      <c r="X38" s="20">
        <v>15487.43</v>
      </c>
      <c r="Y38" s="21">
        <v>56512.22</v>
      </c>
      <c r="AB38" s="1"/>
    </row>
    <row r="39" spans="1:28" ht="13">
      <c r="A39" s="2" t="s">
        <v>263</v>
      </c>
      <c r="B39" s="2" t="s">
        <v>39</v>
      </c>
      <c r="C39" s="89" t="s">
        <v>297</v>
      </c>
      <c r="D39" s="129" t="s">
        <v>303</v>
      </c>
      <c r="E39" s="19">
        <v>9179.33</v>
      </c>
      <c r="F39" s="20">
        <v>4017.9</v>
      </c>
      <c r="G39" s="21">
        <v>13197.23</v>
      </c>
      <c r="H39" s="19">
        <v>13591.8</v>
      </c>
      <c r="I39" s="20">
        <v>4846.28</v>
      </c>
      <c r="J39" s="21">
        <v>18438.080000000002</v>
      </c>
      <c r="K39" s="19">
        <v>20898.830000000002</v>
      </c>
      <c r="L39" s="20">
        <v>4197.2299999999996</v>
      </c>
      <c r="M39" s="21">
        <v>25096.06</v>
      </c>
      <c r="N39" s="19">
        <v>14685.23</v>
      </c>
      <c r="O39" s="20">
        <v>6688.95</v>
      </c>
      <c r="P39" s="21">
        <v>21374.18</v>
      </c>
      <c r="Q39" s="19">
        <v>7844.1</v>
      </c>
      <c r="R39" s="20">
        <v>4116.75</v>
      </c>
      <c r="S39" s="21">
        <v>11960.85</v>
      </c>
      <c r="T39" s="19">
        <v>7829.7</v>
      </c>
      <c r="U39" s="20">
        <v>4056.3</v>
      </c>
      <c r="V39" s="21">
        <v>11886</v>
      </c>
      <c r="W39" s="47">
        <v>74028.990000000005</v>
      </c>
      <c r="X39" s="20">
        <v>27923.41</v>
      </c>
      <c r="Y39" s="21">
        <v>101952.4</v>
      </c>
      <c r="AB39" s="1"/>
    </row>
    <row r="40" spans="1:28" ht="13">
      <c r="A40" s="2" t="s">
        <v>263</v>
      </c>
      <c r="B40" s="2" t="s">
        <v>40</v>
      </c>
      <c r="C40" s="89" t="s">
        <v>297</v>
      </c>
      <c r="D40" s="129" t="s">
        <v>303</v>
      </c>
      <c r="E40" s="19">
        <v>6646.35</v>
      </c>
      <c r="F40" s="20">
        <v>2356.1999999999998</v>
      </c>
      <c r="G40" s="21">
        <v>9002.5499999999993</v>
      </c>
      <c r="H40" s="19">
        <v>9130.73</v>
      </c>
      <c r="I40" s="20">
        <v>2079.15</v>
      </c>
      <c r="J40" s="21">
        <v>11209.88</v>
      </c>
      <c r="K40" s="19">
        <v>13728.38</v>
      </c>
      <c r="L40" s="20">
        <v>3535.13</v>
      </c>
      <c r="M40" s="21">
        <v>17263.509999999998</v>
      </c>
      <c r="N40" s="19">
        <v>8167.73</v>
      </c>
      <c r="O40" s="20">
        <v>4542</v>
      </c>
      <c r="P40" s="21">
        <v>12709.73</v>
      </c>
      <c r="Q40" s="19">
        <v>6725.7</v>
      </c>
      <c r="R40" s="20">
        <v>2472.38</v>
      </c>
      <c r="S40" s="21">
        <v>9198.08</v>
      </c>
      <c r="T40" s="19">
        <v>14664.75</v>
      </c>
      <c r="U40" s="20">
        <v>3672.45</v>
      </c>
      <c r="V40" s="21">
        <v>18337.2</v>
      </c>
      <c r="W40" s="47">
        <v>59063.64</v>
      </c>
      <c r="X40" s="20">
        <v>18657.310000000001</v>
      </c>
      <c r="Y40" s="21">
        <v>77720.95</v>
      </c>
      <c r="AB40" s="1"/>
    </row>
    <row r="41" spans="1:28" ht="13">
      <c r="A41" s="2" t="s">
        <v>263</v>
      </c>
      <c r="B41" s="2" t="s">
        <v>41</v>
      </c>
      <c r="C41" s="89" t="s">
        <v>297</v>
      </c>
      <c r="D41" s="129" t="s">
        <v>303</v>
      </c>
      <c r="E41" s="19">
        <v>1660.58</v>
      </c>
      <c r="F41" s="20">
        <v>4115.4799999999996</v>
      </c>
      <c r="G41" s="21">
        <v>5776.06</v>
      </c>
      <c r="H41" s="19">
        <v>0</v>
      </c>
      <c r="I41" s="20">
        <v>0</v>
      </c>
      <c r="J41" s="21">
        <v>0</v>
      </c>
      <c r="K41" s="19">
        <v>4386.75</v>
      </c>
      <c r="L41" s="20">
        <v>2396.63</v>
      </c>
      <c r="M41" s="21">
        <v>6783.38</v>
      </c>
      <c r="N41" s="19">
        <v>11035.28</v>
      </c>
      <c r="O41" s="20">
        <v>5795.7</v>
      </c>
      <c r="P41" s="21">
        <v>16830.98</v>
      </c>
      <c r="Q41" s="19">
        <v>9953.7800000000007</v>
      </c>
      <c r="R41" s="20">
        <v>5426.18</v>
      </c>
      <c r="S41" s="21">
        <v>15379.96</v>
      </c>
      <c r="T41" s="19">
        <v>11546.1</v>
      </c>
      <c r="U41" s="20">
        <v>3750.75</v>
      </c>
      <c r="V41" s="21">
        <v>15296.85</v>
      </c>
      <c r="W41" s="47">
        <v>38582.49</v>
      </c>
      <c r="X41" s="20">
        <v>21484.74</v>
      </c>
      <c r="Y41" s="21">
        <v>60067.23</v>
      </c>
      <c r="AB41" s="1"/>
    </row>
    <row r="42" spans="1:28" ht="13">
      <c r="A42" s="2" t="s">
        <v>263</v>
      </c>
      <c r="B42" s="2" t="s">
        <v>42</v>
      </c>
      <c r="C42" s="89" t="s">
        <v>297</v>
      </c>
      <c r="D42" s="129" t="s">
        <v>303</v>
      </c>
      <c r="E42" s="19">
        <v>8594.1</v>
      </c>
      <c r="F42" s="20">
        <v>5233.43</v>
      </c>
      <c r="G42" s="21">
        <v>13827.53</v>
      </c>
      <c r="H42" s="19">
        <v>12632.33</v>
      </c>
      <c r="I42" s="20">
        <v>3753.68</v>
      </c>
      <c r="J42" s="21">
        <v>16386.009999999998</v>
      </c>
      <c r="K42" s="19">
        <v>10049.4</v>
      </c>
      <c r="L42" s="20">
        <v>3172.2</v>
      </c>
      <c r="M42" s="21">
        <v>13221.6</v>
      </c>
      <c r="N42" s="19">
        <v>0</v>
      </c>
      <c r="O42" s="20">
        <v>0</v>
      </c>
      <c r="P42" s="21">
        <v>0</v>
      </c>
      <c r="Q42" s="19">
        <v>0</v>
      </c>
      <c r="R42" s="20">
        <v>0</v>
      </c>
      <c r="S42" s="21">
        <v>0</v>
      </c>
      <c r="T42" s="19">
        <v>0</v>
      </c>
      <c r="U42" s="20">
        <v>0</v>
      </c>
      <c r="V42" s="21">
        <v>0</v>
      </c>
      <c r="W42" s="47">
        <v>31275.83</v>
      </c>
      <c r="X42" s="20">
        <v>12159.31</v>
      </c>
      <c r="Y42" s="21">
        <v>43435.14</v>
      </c>
      <c r="AB42" s="1"/>
    </row>
    <row r="43" spans="1:28" ht="13">
      <c r="A43" s="2" t="s">
        <v>263</v>
      </c>
      <c r="B43" s="2" t="s">
        <v>43</v>
      </c>
      <c r="C43" s="89" t="s">
        <v>297</v>
      </c>
      <c r="D43" s="129" t="s">
        <v>303</v>
      </c>
      <c r="E43" s="19">
        <v>7843.5</v>
      </c>
      <c r="F43" s="20">
        <v>2158.2800000000002</v>
      </c>
      <c r="G43" s="21">
        <v>10001.780000000001</v>
      </c>
      <c r="H43" s="19">
        <v>0</v>
      </c>
      <c r="I43" s="20">
        <v>0</v>
      </c>
      <c r="J43" s="21">
        <v>0</v>
      </c>
      <c r="K43" s="19">
        <v>0</v>
      </c>
      <c r="L43" s="20">
        <v>0</v>
      </c>
      <c r="M43" s="21">
        <v>0</v>
      </c>
      <c r="N43" s="19">
        <v>0</v>
      </c>
      <c r="O43" s="20">
        <v>0</v>
      </c>
      <c r="P43" s="21">
        <v>0</v>
      </c>
      <c r="Q43" s="19">
        <v>0</v>
      </c>
      <c r="R43" s="20">
        <v>0</v>
      </c>
      <c r="S43" s="21">
        <v>0</v>
      </c>
      <c r="T43" s="19">
        <v>0</v>
      </c>
      <c r="U43" s="20">
        <v>0</v>
      </c>
      <c r="V43" s="21">
        <v>0</v>
      </c>
      <c r="W43" s="47">
        <v>7843.5</v>
      </c>
      <c r="X43" s="20">
        <v>2158.2800000000002</v>
      </c>
      <c r="Y43" s="21">
        <v>10001.780000000001</v>
      </c>
      <c r="AB43" s="1"/>
    </row>
    <row r="44" spans="1:28" ht="13">
      <c r="A44" s="2" t="s">
        <v>341</v>
      </c>
      <c r="B44" s="2" t="s">
        <v>342</v>
      </c>
      <c r="C44" s="89" t="s">
        <v>297</v>
      </c>
      <c r="D44" s="129" t="s">
        <v>303</v>
      </c>
      <c r="E44" s="19">
        <v>0</v>
      </c>
      <c r="F44" s="20">
        <v>0</v>
      </c>
      <c r="G44" s="21">
        <v>0</v>
      </c>
      <c r="H44" s="19">
        <v>3285.87</v>
      </c>
      <c r="I44" s="20">
        <v>22977.43</v>
      </c>
      <c r="J44" s="21">
        <v>26263.3</v>
      </c>
      <c r="K44" s="19">
        <v>61068.03</v>
      </c>
      <c r="L44" s="20">
        <v>276.02</v>
      </c>
      <c r="M44" s="21">
        <v>61344.05</v>
      </c>
      <c r="N44" s="19">
        <v>29556.68</v>
      </c>
      <c r="O44" s="20">
        <v>1128.72</v>
      </c>
      <c r="P44" s="21">
        <v>30685.4</v>
      </c>
      <c r="Q44" s="19">
        <v>42847.21</v>
      </c>
      <c r="R44" s="20">
        <v>452.27</v>
      </c>
      <c r="S44" s="21">
        <v>43299.48</v>
      </c>
      <c r="T44" s="19">
        <v>8093.97</v>
      </c>
      <c r="U44" s="20">
        <v>21417.14</v>
      </c>
      <c r="V44" s="21">
        <v>29511.11</v>
      </c>
      <c r="W44" s="47">
        <v>144851.76</v>
      </c>
      <c r="X44" s="20">
        <v>46251.58</v>
      </c>
      <c r="Y44" s="21">
        <v>191103.34</v>
      </c>
      <c r="AB44" s="1"/>
    </row>
    <row r="45" spans="1:28" ht="13">
      <c r="A45" s="2" t="s">
        <v>264</v>
      </c>
      <c r="B45" s="2" t="s">
        <v>44</v>
      </c>
      <c r="C45" s="89" t="s">
        <v>297</v>
      </c>
      <c r="D45" s="129" t="s">
        <v>304</v>
      </c>
      <c r="E45" s="19">
        <v>0</v>
      </c>
      <c r="F45" s="20">
        <v>0</v>
      </c>
      <c r="G45" s="21">
        <v>0</v>
      </c>
      <c r="H45" s="19">
        <v>0</v>
      </c>
      <c r="I45" s="20">
        <v>0</v>
      </c>
      <c r="J45" s="21">
        <v>0</v>
      </c>
      <c r="K45" s="19">
        <v>0</v>
      </c>
      <c r="L45" s="20">
        <v>0</v>
      </c>
      <c r="M45" s="21">
        <v>0</v>
      </c>
      <c r="N45" s="19">
        <v>0</v>
      </c>
      <c r="O45" s="20">
        <v>0</v>
      </c>
      <c r="P45" s="21">
        <v>0</v>
      </c>
      <c r="Q45" s="19">
        <v>0</v>
      </c>
      <c r="R45" s="20">
        <v>0</v>
      </c>
      <c r="S45" s="21">
        <v>0</v>
      </c>
      <c r="T45" s="19">
        <v>0</v>
      </c>
      <c r="U45" s="20">
        <v>0</v>
      </c>
      <c r="V45" s="21">
        <v>0</v>
      </c>
      <c r="W45" s="47">
        <v>0</v>
      </c>
      <c r="X45" s="20">
        <v>0</v>
      </c>
      <c r="Y45" s="21">
        <v>0</v>
      </c>
      <c r="AB45" s="1"/>
    </row>
    <row r="46" spans="1:28" ht="13">
      <c r="A46" s="2" t="s">
        <v>264</v>
      </c>
      <c r="B46" s="2" t="s">
        <v>45</v>
      </c>
      <c r="C46" s="89" t="s">
        <v>297</v>
      </c>
      <c r="D46" s="129" t="s">
        <v>304</v>
      </c>
      <c r="E46" s="19">
        <v>0</v>
      </c>
      <c r="F46" s="20">
        <v>0</v>
      </c>
      <c r="G46" s="21">
        <v>0</v>
      </c>
      <c r="H46" s="19">
        <v>0</v>
      </c>
      <c r="I46" s="20">
        <v>0</v>
      </c>
      <c r="J46" s="21">
        <v>0</v>
      </c>
      <c r="K46" s="19">
        <v>0</v>
      </c>
      <c r="L46" s="20">
        <v>0</v>
      </c>
      <c r="M46" s="21">
        <v>0</v>
      </c>
      <c r="N46" s="19">
        <v>0</v>
      </c>
      <c r="O46" s="20">
        <v>0</v>
      </c>
      <c r="P46" s="21">
        <v>0</v>
      </c>
      <c r="Q46" s="19">
        <v>0</v>
      </c>
      <c r="R46" s="20">
        <v>0</v>
      </c>
      <c r="S46" s="21">
        <v>0</v>
      </c>
      <c r="T46" s="19">
        <v>0</v>
      </c>
      <c r="U46" s="20">
        <v>0</v>
      </c>
      <c r="V46" s="21">
        <v>0</v>
      </c>
      <c r="W46" s="47">
        <v>0</v>
      </c>
      <c r="X46" s="20">
        <v>0</v>
      </c>
      <c r="Y46" s="21">
        <v>0</v>
      </c>
      <c r="AB46" s="1"/>
    </row>
    <row r="47" spans="1:28" ht="13">
      <c r="A47" s="2" t="s">
        <v>264</v>
      </c>
      <c r="B47" s="2" t="s">
        <v>46</v>
      </c>
      <c r="C47" s="89" t="s">
        <v>297</v>
      </c>
      <c r="D47" s="129" t="s">
        <v>304</v>
      </c>
      <c r="E47" s="19">
        <v>0</v>
      </c>
      <c r="F47" s="20">
        <v>0</v>
      </c>
      <c r="G47" s="21">
        <v>0</v>
      </c>
      <c r="H47" s="19">
        <v>0</v>
      </c>
      <c r="I47" s="20">
        <v>0</v>
      </c>
      <c r="J47" s="21">
        <v>0</v>
      </c>
      <c r="K47" s="19">
        <v>0</v>
      </c>
      <c r="L47" s="20">
        <v>0</v>
      </c>
      <c r="M47" s="21">
        <v>0</v>
      </c>
      <c r="N47" s="19">
        <v>0</v>
      </c>
      <c r="O47" s="20">
        <v>0</v>
      </c>
      <c r="P47" s="21">
        <v>0</v>
      </c>
      <c r="Q47" s="19">
        <v>0</v>
      </c>
      <c r="R47" s="20">
        <v>0</v>
      </c>
      <c r="S47" s="21">
        <v>0</v>
      </c>
      <c r="T47" s="19">
        <v>0</v>
      </c>
      <c r="U47" s="20">
        <v>0</v>
      </c>
      <c r="V47" s="21">
        <v>0</v>
      </c>
      <c r="W47" s="47">
        <v>0</v>
      </c>
      <c r="X47" s="20">
        <v>0</v>
      </c>
      <c r="Y47" s="21">
        <v>0</v>
      </c>
      <c r="AB47" s="1"/>
    </row>
    <row r="48" spans="1:28" ht="13">
      <c r="A48" s="2" t="s">
        <v>264</v>
      </c>
      <c r="B48" s="2" t="s">
        <v>47</v>
      </c>
      <c r="C48" s="89" t="s">
        <v>297</v>
      </c>
      <c r="D48" s="129" t="s">
        <v>304</v>
      </c>
      <c r="E48" s="19">
        <v>0</v>
      </c>
      <c r="F48" s="20">
        <v>0</v>
      </c>
      <c r="G48" s="21">
        <v>0</v>
      </c>
      <c r="H48" s="19">
        <v>0</v>
      </c>
      <c r="I48" s="20">
        <v>0</v>
      </c>
      <c r="J48" s="21">
        <v>0</v>
      </c>
      <c r="K48" s="19">
        <v>0</v>
      </c>
      <c r="L48" s="20">
        <v>0</v>
      </c>
      <c r="M48" s="21">
        <v>0</v>
      </c>
      <c r="N48" s="19">
        <v>0</v>
      </c>
      <c r="O48" s="20">
        <v>0</v>
      </c>
      <c r="P48" s="21">
        <v>0</v>
      </c>
      <c r="Q48" s="19">
        <v>0</v>
      </c>
      <c r="R48" s="20">
        <v>0</v>
      </c>
      <c r="S48" s="21">
        <v>0</v>
      </c>
      <c r="T48" s="19">
        <v>0</v>
      </c>
      <c r="U48" s="20">
        <v>0</v>
      </c>
      <c r="V48" s="21">
        <v>0</v>
      </c>
      <c r="W48" s="47">
        <v>0</v>
      </c>
      <c r="X48" s="20">
        <v>0</v>
      </c>
      <c r="Y48" s="21">
        <v>0</v>
      </c>
      <c r="AB48" s="1"/>
    </row>
    <row r="49" spans="1:28" ht="13">
      <c r="A49" s="2" t="s">
        <v>264</v>
      </c>
      <c r="B49" s="2" t="s">
        <v>48</v>
      </c>
      <c r="C49" s="89" t="s">
        <v>297</v>
      </c>
      <c r="D49" s="129" t="s">
        <v>304</v>
      </c>
      <c r="E49" s="19">
        <v>2829.94</v>
      </c>
      <c r="F49" s="20">
        <v>379.1</v>
      </c>
      <c r="G49" s="21">
        <v>3209.04</v>
      </c>
      <c r="H49" s="19">
        <v>3767.06</v>
      </c>
      <c r="I49" s="20">
        <v>761.34</v>
      </c>
      <c r="J49" s="21">
        <v>4528.3999999999996</v>
      </c>
      <c r="K49" s="19">
        <v>2247.4</v>
      </c>
      <c r="L49" s="20">
        <v>437.2</v>
      </c>
      <c r="M49" s="21">
        <v>2684.6</v>
      </c>
      <c r="N49" s="19">
        <v>363.72</v>
      </c>
      <c r="O49" s="20">
        <v>0</v>
      </c>
      <c r="P49" s="21">
        <v>363.72</v>
      </c>
      <c r="Q49" s="19">
        <v>2094.62</v>
      </c>
      <c r="R49" s="20">
        <v>203</v>
      </c>
      <c r="S49" s="21">
        <v>2297.62</v>
      </c>
      <c r="T49" s="19">
        <v>4106.1000000000004</v>
      </c>
      <c r="U49" s="20">
        <v>379.24</v>
      </c>
      <c r="V49" s="21">
        <v>4485.34</v>
      </c>
      <c r="W49" s="47">
        <v>15408.84</v>
      </c>
      <c r="X49" s="20">
        <v>2159.88</v>
      </c>
      <c r="Y49" s="21">
        <v>17568.72</v>
      </c>
      <c r="AB49" s="1"/>
    </row>
    <row r="50" spans="1:28" ht="13">
      <c r="A50" s="2" t="s">
        <v>264</v>
      </c>
      <c r="B50" s="2" t="s">
        <v>49</v>
      </c>
      <c r="C50" s="89" t="s">
        <v>297</v>
      </c>
      <c r="D50" s="129" t="s">
        <v>304</v>
      </c>
      <c r="E50" s="19">
        <v>2586.5100000000002</v>
      </c>
      <c r="F50" s="20">
        <v>235.92</v>
      </c>
      <c r="G50" s="21">
        <v>2822.43</v>
      </c>
      <c r="H50" s="19">
        <v>2867.48</v>
      </c>
      <c r="I50" s="20">
        <v>601.28</v>
      </c>
      <c r="J50" s="21">
        <v>3468.76</v>
      </c>
      <c r="K50" s="19">
        <v>2945.55</v>
      </c>
      <c r="L50" s="20">
        <v>97.4</v>
      </c>
      <c r="M50" s="21">
        <v>3042.95</v>
      </c>
      <c r="N50" s="19">
        <v>4290.78</v>
      </c>
      <c r="O50" s="20">
        <v>219.41</v>
      </c>
      <c r="P50" s="21">
        <v>4510.1899999999996</v>
      </c>
      <c r="Q50" s="19">
        <v>3849.97</v>
      </c>
      <c r="R50" s="20">
        <v>82.16</v>
      </c>
      <c r="S50" s="21">
        <v>3932.13</v>
      </c>
      <c r="T50" s="19">
        <v>1467.46</v>
      </c>
      <c r="U50" s="20">
        <v>17.3</v>
      </c>
      <c r="V50" s="21">
        <v>1484.76</v>
      </c>
      <c r="W50" s="47">
        <v>18007.75</v>
      </c>
      <c r="X50" s="20">
        <v>1253.47</v>
      </c>
      <c r="Y50" s="21">
        <v>19261.22</v>
      </c>
      <c r="AB50" s="1"/>
    </row>
    <row r="51" spans="1:28" ht="13">
      <c r="A51" s="2" t="s">
        <v>264</v>
      </c>
      <c r="B51" s="2" t="s">
        <v>50</v>
      </c>
      <c r="C51" s="89" t="s">
        <v>297</v>
      </c>
      <c r="D51" s="129" t="s">
        <v>304</v>
      </c>
      <c r="E51" s="19">
        <v>1355.14</v>
      </c>
      <c r="F51" s="20">
        <v>64.88</v>
      </c>
      <c r="G51" s="21">
        <v>1420.02</v>
      </c>
      <c r="H51" s="19">
        <v>1674.9</v>
      </c>
      <c r="I51" s="20">
        <v>485.1</v>
      </c>
      <c r="J51" s="21">
        <v>2160</v>
      </c>
      <c r="K51" s="19">
        <v>1548.48</v>
      </c>
      <c r="L51" s="20">
        <v>85.6</v>
      </c>
      <c r="M51" s="21">
        <v>1634.08</v>
      </c>
      <c r="N51" s="19">
        <v>1961.8</v>
      </c>
      <c r="O51" s="20">
        <v>284.48</v>
      </c>
      <c r="P51" s="21">
        <v>2246.2800000000002</v>
      </c>
      <c r="Q51" s="19">
        <v>2171.42</v>
      </c>
      <c r="R51" s="20">
        <v>608.1</v>
      </c>
      <c r="S51" s="21">
        <v>2779.52</v>
      </c>
      <c r="T51" s="19">
        <v>1877.08</v>
      </c>
      <c r="U51" s="20">
        <v>789.82</v>
      </c>
      <c r="V51" s="21">
        <v>2666.9</v>
      </c>
      <c r="W51" s="47">
        <v>10588.82</v>
      </c>
      <c r="X51" s="20">
        <v>2317.98</v>
      </c>
      <c r="Y51" s="21">
        <v>12906.8</v>
      </c>
      <c r="AB51" s="1"/>
    </row>
    <row r="52" spans="1:28" ht="13">
      <c r="A52" s="2" t="s">
        <v>264</v>
      </c>
      <c r="B52" s="2" t="s">
        <v>51</v>
      </c>
      <c r="C52" s="89" t="s">
        <v>297</v>
      </c>
      <c r="D52" s="129" t="s">
        <v>304</v>
      </c>
      <c r="E52" s="19">
        <v>1631.26</v>
      </c>
      <c r="F52" s="20">
        <v>652.91999999999996</v>
      </c>
      <c r="G52" s="21">
        <v>2284.1799999999998</v>
      </c>
      <c r="H52" s="19">
        <v>2369.1799999999998</v>
      </c>
      <c r="I52" s="20">
        <v>1174.92</v>
      </c>
      <c r="J52" s="21">
        <v>3544.1</v>
      </c>
      <c r="K52" s="19">
        <v>1193.6199999999999</v>
      </c>
      <c r="L52" s="20">
        <v>553.26</v>
      </c>
      <c r="M52" s="21">
        <v>1746.88</v>
      </c>
      <c r="N52" s="19">
        <v>1989</v>
      </c>
      <c r="O52" s="20">
        <v>765.06</v>
      </c>
      <c r="P52" s="21">
        <v>2754.06</v>
      </c>
      <c r="Q52" s="19">
        <v>1136.02</v>
      </c>
      <c r="R52" s="20">
        <v>308.10000000000002</v>
      </c>
      <c r="S52" s="21">
        <v>1444.12</v>
      </c>
      <c r="T52" s="19">
        <v>2024.5</v>
      </c>
      <c r="U52" s="20">
        <v>168.32</v>
      </c>
      <c r="V52" s="21">
        <v>2192.8200000000002</v>
      </c>
      <c r="W52" s="47">
        <v>10343.58</v>
      </c>
      <c r="X52" s="20">
        <v>3622.58</v>
      </c>
      <c r="Y52" s="21">
        <v>13966.16</v>
      </c>
      <c r="AB52" s="1"/>
    </row>
    <row r="53" spans="1:28" ht="13">
      <c r="A53" s="2" t="s">
        <v>264</v>
      </c>
      <c r="B53" s="2" t="s">
        <v>52</v>
      </c>
      <c r="C53" s="89" t="s">
        <v>297</v>
      </c>
      <c r="D53" s="129" t="s">
        <v>304</v>
      </c>
      <c r="E53" s="19">
        <v>23291.89</v>
      </c>
      <c r="F53" s="20">
        <v>2180.3200000000002</v>
      </c>
      <c r="G53" s="21">
        <v>25472.21</v>
      </c>
      <c r="H53" s="19">
        <v>46940.63</v>
      </c>
      <c r="I53" s="20">
        <v>949.82</v>
      </c>
      <c r="J53" s="21">
        <v>47890.45</v>
      </c>
      <c r="K53" s="19">
        <v>65569.039999999994</v>
      </c>
      <c r="L53" s="20">
        <v>752.95</v>
      </c>
      <c r="M53" s="21">
        <v>66321.990000000005</v>
      </c>
      <c r="N53" s="19">
        <v>54636.68</v>
      </c>
      <c r="O53" s="20">
        <v>753.99</v>
      </c>
      <c r="P53" s="21">
        <v>55390.67</v>
      </c>
      <c r="Q53" s="19">
        <v>6732.16</v>
      </c>
      <c r="R53" s="20">
        <v>663.22</v>
      </c>
      <c r="S53" s="21">
        <v>7395.38</v>
      </c>
      <c r="T53" s="19">
        <v>2114.88</v>
      </c>
      <c r="U53" s="20">
        <v>256.26</v>
      </c>
      <c r="V53" s="21">
        <v>2371.14</v>
      </c>
      <c r="W53" s="47">
        <v>199285.28</v>
      </c>
      <c r="X53" s="20">
        <v>5556.56</v>
      </c>
      <c r="Y53" s="21">
        <v>204841.84</v>
      </c>
      <c r="AB53" s="1"/>
    </row>
    <row r="54" spans="1:28" ht="13">
      <c r="A54" s="2" t="s">
        <v>264</v>
      </c>
      <c r="B54" s="2" t="s">
        <v>53</v>
      </c>
      <c r="C54" s="89" t="s">
        <v>297</v>
      </c>
      <c r="D54" s="129" t="s">
        <v>304</v>
      </c>
      <c r="E54" s="19">
        <v>24297.55</v>
      </c>
      <c r="F54" s="20">
        <v>3586.55</v>
      </c>
      <c r="G54" s="21">
        <v>27884.1</v>
      </c>
      <c r="H54" s="19">
        <v>49044.55</v>
      </c>
      <c r="I54" s="20">
        <v>1103.68</v>
      </c>
      <c r="J54" s="21">
        <v>50148.23</v>
      </c>
      <c r="K54" s="19">
        <v>59637.99</v>
      </c>
      <c r="L54" s="20">
        <v>553.02</v>
      </c>
      <c r="M54" s="21">
        <v>60191.01</v>
      </c>
      <c r="N54" s="19">
        <v>58551.25</v>
      </c>
      <c r="O54" s="20">
        <v>1440.98</v>
      </c>
      <c r="P54" s="21">
        <v>59992.23</v>
      </c>
      <c r="Q54" s="19">
        <v>40767.61</v>
      </c>
      <c r="R54" s="20">
        <v>1076.42</v>
      </c>
      <c r="S54" s="21">
        <v>41844.03</v>
      </c>
      <c r="T54" s="19">
        <v>23690.84</v>
      </c>
      <c r="U54" s="20">
        <v>914.27</v>
      </c>
      <c r="V54" s="21">
        <v>24605.11</v>
      </c>
      <c r="W54" s="47">
        <v>255989.79</v>
      </c>
      <c r="X54" s="20">
        <v>8674.92</v>
      </c>
      <c r="Y54" s="21">
        <v>264664.71000000002</v>
      </c>
      <c r="AB54" s="1"/>
    </row>
    <row r="55" spans="1:28" ht="13">
      <c r="A55" s="2" t="s">
        <v>264</v>
      </c>
      <c r="B55" s="2" t="s">
        <v>54</v>
      </c>
      <c r="C55" s="89" t="s">
        <v>297</v>
      </c>
      <c r="D55" s="129" t="s">
        <v>304</v>
      </c>
      <c r="E55" s="19">
        <v>34816.69</v>
      </c>
      <c r="F55" s="20">
        <v>4198.67</v>
      </c>
      <c r="G55" s="21">
        <v>39015.360000000001</v>
      </c>
      <c r="H55" s="19">
        <v>5102.9399999999996</v>
      </c>
      <c r="I55" s="20">
        <v>115.96</v>
      </c>
      <c r="J55" s="21">
        <v>5218.8999999999996</v>
      </c>
      <c r="K55" s="19">
        <v>0</v>
      </c>
      <c r="L55" s="20">
        <v>0</v>
      </c>
      <c r="M55" s="21">
        <v>0</v>
      </c>
      <c r="N55" s="19">
        <v>0</v>
      </c>
      <c r="O55" s="20">
        <v>0</v>
      </c>
      <c r="P55" s="21">
        <v>0</v>
      </c>
      <c r="Q55" s="19">
        <v>0</v>
      </c>
      <c r="R55" s="20">
        <v>0</v>
      </c>
      <c r="S55" s="21">
        <v>0</v>
      </c>
      <c r="T55" s="19">
        <v>31337.32</v>
      </c>
      <c r="U55" s="20">
        <v>571.35</v>
      </c>
      <c r="V55" s="21">
        <v>31908.67</v>
      </c>
      <c r="W55" s="47">
        <v>71256.95</v>
      </c>
      <c r="X55" s="20">
        <v>4885.9799999999996</v>
      </c>
      <c r="Y55" s="21">
        <v>76142.929999999993</v>
      </c>
      <c r="AB55" s="1"/>
    </row>
    <row r="56" spans="1:28" ht="13">
      <c r="A56" s="2" t="s">
        <v>264</v>
      </c>
      <c r="B56" s="2" t="s">
        <v>55</v>
      </c>
      <c r="C56" s="89" t="s">
        <v>297</v>
      </c>
      <c r="D56" s="129" t="s">
        <v>304</v>
      </c>
      <c r="E56" s="19">
        <v>22625</v>
      </c>
      <c r="F56" s="20">
        <v>6520.37</v>
      </c>
      <c r="G56" s="21">
        <v>29145.37</v>
      </c>
      <c r="H56" s="19">
        <v>36808.160000000003</v>
      </c>
      <c r="I56" s="20">
        <v>1162.8800000000001</v>
      </c>
      <c r="J56" s="21">
        <v>37971.040000000001</v>
      </c>
      <c r="K56" s="19">
        <v>52357.26</v>
      </c>
      <c r="L56" s="20">
        <v>1255.73</v>
      </c>
      <c r="M56" s="21">
        <v>53612.99</v>
      </c>
      <c r="N56" s="19">
        <v>0</v>
      </c>
      <c r="O56" s="20">
        <v>0</v>
      </c>
      <c r="P56" s="21">
        <v>0</v>
      </c>
      <c r="Q56" s="19">
        <v>30606.81</v>
      </c>
      <c r="R56" s="20">
        <v>1486.2</v>
      </c>
      <c r="S56" s="21">
        <v>32093.01</v>
      </c>
      <c r="T56" s="19">
        <v>39856.129999999997</v>
      </c>
      <c r="U56" s="20">
        <v>946.76</v>
      </c>
      <c r="V56" s="21">
        <v>40802.89</v>
      </c>
      <c r="W56" s="47">
        <v>182253.36</v>
      </c>
      <c r="X56" s="20">
        <v>11371.94</v>
      </c>
      <c r="Y56" s="21">
        <v>193625.3</v>
      </c>
      <c r="AB56" s="1"/>
    </row>
    <row r="57" spans="1:28" ht="13">
      <c r="A57" s="2" t="s">
        <v>264</v>
      </c>
      <c r="B57" s="2" t="s">
        <v>56</v>
      </c>
      <c r="C57" s="89" t="s">
        <v>297</v>
      </c>
      <c r="D57" s="129" t="s">
        <v>302</v>
      </c>
      <c r="E57" s="19">
        <v>2401.54</v>
      </c>
      <c r="F57" s="20">
        <v>1301.67</v>
      </c>
      <c r="G57" s="21">
        <v>3703.21</v>
      </c>
      <c r="H57" s="19">
        <v>12236.32</v>
      </c>
      <c r="I57" s="20">
        <v>1487.29</v>
      </c>
      <c r="J57" s="21">
        <v>13723.61</v>
      </c>
      <c r="K57" s="19">
        <v>3783.79</v>
      </c>
      <c r="L57" s="20">
        <v>169.12</v>
      </c>
      <c r="M57" s="21">
        <v>3952.91</v>
      </c>
      <c r="N57" s="19">
        <v>608.12</v>
      </c>
      <c r="O57" s="20">
        <v>3.87</v>
      </c>
      <c r="P57" s="21">
        <v>611.99</v>
      </c>
      <c r="Q57" s="19">
        <v>1426.64</v>
      </c>
      <c r="R57" s="20">
        <v>170.48</v>
      </c>
      <c r="S57" s="21">
        <v>1597.12</v>
      </c>
      <c r="T57" s="19">
        <v>2233.4899999999998</v>
      </c>
      <c r="U57" s="20">
        <v>1981.3</v>
      </c>
      <c r="V57" s="21">
        <v>4214.79</v>
      </c>
      <c r="W57" s="47">
        <v>22689.9</v>
      </c>
      <c r="X57" s="20">
        <v>5113.7299999999996</v>
      </c>
      <c r="Y57" s="21">
        <v>27803.63</v>
      </c>
      <c r="AB57" s="1"/>
    </row>
    <row r="58" spans="1:28" ht="13">
      <c r="A58" s="2" t="s">
        <v>265</v>
      </c>
      <c r="B58" s="2" t="s">
        <v>57</v>
      </c>
      <c r="C58" s="89" t="s">
        <v>297</v>
      </c>
      <c r="D58" s="129" t="s">
        <v>303</v>
      </c>
      <c r="E58" s="19">
        <v>0</v>
      </c>
      <c r="F58" s="20">
        <v>15326.4</v>
      </c>
      <c r="G58" s="21">
        <v>15326.4</v>
      </c>
      <c r="H58" s="19">
        <v>0</v>
      </c>
      <c r="I58" s="20">
        <v>20763.169999999998</v>
      </c>
      <c r="J58" s="21">
        <v>20763.169999999998</v>
      </c>
      <c r="K58" s="19">
        <v>0</v>
      </c>
      <c r="L58" s="20">
        <v>2864.87</v>
      </c>
      <c r="M58" s="21">
        <v>2864.87</v>
      </c>
      <c r="N58" s="19">
        <v>0</v>
      </c>
      <c r="O58" s="20">
        <v>6971.94</v>
      </c>
      <c r="P58" s="21">
        <v>6971.94</v>
      </c>
      <c r="Q58" s="19">
        <v>0</v>
      </c>
      <c r="R58" s="20">
        <v>23402.77</v>
      </c>
      <c r="S58" s="21">
        <v>23402.77</v>
      </c>
      <c r="T58" s="19">
        <v>0</v>
      </c>
      <c r="U58" s="20">
        <v>25180.53</v>
      </c>
      <c r="V58" s="21">
        <v>25180.53</v>
      </c>
      <c r="W58" s="47">
        <v>0</v>
      </c>
      <c r="X58" s="20">
        <v>94509.68</v>
      </c>
      <c r="Y58" s="21">
        <v>94509.68</v>
      </c>
      <c r="AB58" s="1"/>
    </row>
    <row r="59" spans="1:28" ht="13">
      <c r="A59" s="2" t="s">
        <v>343</v>
      </c>
      <c r="B59" s="2" t="s">
        <v>344</v>
      </c>
      <c r="C59" s="89" t="s">
        <v>297</v>
      </c>
      <c r="D59" s="129" t="s">
        <v>304</v>
      </c>
      <c r="E59" s="19">
        <v>0</v>
      </c>
      <c r="F59" s="20">
        <v>0</v>
      </c>
      <c r="G59" s="21">
        <v>0</v>
      </c>
      <c r="H59" s="19">
        <v>5220.21</v>
      </c>
      <c r="I59" s="20">
        <v>0</v>
      </c>
      <c r="J59" s="21">
        <v>5220.21</v>
      </c>
      <c r="K59" s="19">
        <v>15395.93</v>
      </c>
      <c r="L59" s="20">
        <v>0</v>
      </c>
      <c r="M59" s="21">
        <v>15395.93</v>
      </c>
      <c r="N59" s="19">
        <v>12808.16</v>
      </c>
      <c r="O59" s="20">
        <v>399.6</v>
      </c>
      <c r="P59" s="21">
        <v>13207.76</v>
      </c>
      <c r="Q59" s="19">
        <v>12832.46</v>
      </c>
      <c r="R59" s="20">
        <v>168.91</v>
      </c>
      <c r="S59" s="21">
        <v>13001.37</v>
      </c>
      <c r="T59" s="19">
        <v>11107.28</v>
      </c>
      <c r="U59" s="20">
        <v>0.04</v>
      </c>
      <c r="V59" s="21">
        <v>11107.32</v>
      </c>
      <c r="W59" s="47">
        <v>57364.04</v>
      </c>
      <c r="X59" s="20">
        <v>568.54999999999995</v>
      </c>
      <c r="Y59" s="21">
        <v>57932.59</v>
      </c>
      <c r="AB59" s="1"/>
    </row>
    <row r="60" spans="1:28" ht="13">
      <c r="A60" s="2" t="s">
        <v>266</v>
      </c>
      <c r="B60" s="2" t="s">
        <v>58</v>
      </c>
      <c r="C60" s="89" t="s">
        <v>297</v>
      </c>
      <c r="D60" s="129" t="s">
        <v>304</v>
      </c>
      <c r="E60" s="19">
        <v>0.13</v>
      </c>
      <c r="F60" s="20">
        <v>9109.41</v>
      </c>
      <c r="G60" s="21">
        <v>9109.5400000000009</v>
      </c>
      <c r="H60" s="19">
        <v>0</v>
      </c>
      <c r="I60" s="20">
        <v>8023.17</v>
      </c>
      <c r="J60" s="21">
        <v>8023.17</v>
      </c>
      <c r="K60" s="19">
        <v>0</v>
      </c>
      <c r="L60" s="20">
        <v>7861.82</v>
      </c>
      <c r="M60" s="21">
        <v>7861.82</v>
      </c>
      <c r="N60" s="19">
        <v>0</v>
      </c>
      <c r="O60" s="20">
        <v>7623.26</v>
      </c>
      <c r="P60" s="21">
        <v>7623.26</v>
      </c>
      <c r="Q60" s="19">
        <v>0</v>
      </c>
      <c r="R60" s="20">
        <v>9214.3799999999992</v>
      </c>
      <c r="S60" s="21">
        <v>9214.3799999999992</v>
      </c>
      <c r="T60" s="19">
        <v>0.32</v>
      </c>
      <c r="U60" s="20">
        <v>2501.4</v>
      </c>
      <c r="V60" s="21">
        <v>2501.7199999999998</v>
      </c>
      <c r="W60" s="47">
        <v>0.45</v>
      </c>
      <c r="X60" s="20">
        <v>44333.440000000002</v>
      </c>
      <c r="Y60" s="21">
        <v>44333.89</v>
      </c>
      <c r="AB60" s="1"/>
    </row>
    <row r="61" spans="1:28" ht="13">
      <c r="A61" s="2" t="s">
        <v>345</v>
      </c>
      <c r="B61" s="2" t="s">
        <v>346</v>
      </c>
      <c r="C61" s="89" t="s">
        <v>297</v>
      </c>
      <c r="D61" s="129" t="s">
        <v>304</v>
      </c>
      <c r="E61" s="19">
        <v>2121.88</v>
      </c>
      <c r="F61" s="20">
        <v>166.61</v>
      </c>
      <c r="G61" s="21">
        <v>2288.4899999999998</v>
      </c>
      <c r="H61" s="19">
        <v>4696.95</v>
      </c>
      <c r="I61" s="20">
        <v>177.29</v>
      </c>
      <c r="J61" s="21">
        <v>4874.24</v>
      </c>
      <c r="K61" s="19">
        <v>2748.44</v>
      </c>
      <c r="L61" s="20">
        <v>92.02</v>
      </c>
      <c r="M61" s="21">
        <v>2840.46</v>
      </c>
      <c r="N61" s="19">
        <v>1468.76</v>
      </c>
      <c r="O61" s="20">
        <v>183.54</v>
      </c>
      <c r="P61" s="21">
        <v>1652.3</v>
      </c>
      <c r="Q61" s="19">
        <v>1209.07</v>
      </c>
      <c r="R61" s="20">
        <v>334.56</v>
      </c>
      <c r="S61" s="21">
        <v>1543.63</v>
      </c>
      <c r="T61" s="19">
        <v>0</v>
      </c>
      <c r="U61" s="20">
        <v>0</v>
      </c>
      <c r="V61" s="21">
        <v>0</v>
      </c>
      <c r="W61" s="47">
        <v>12245.1</v>
      </c>
      <c r="X61" s="20">
        <v>954.02</v>
      </c>
      <c r="Y61" s="21">
        <v>13199.12</v>
      </c>
      <c r="AB61" s="1"/>
    </row>
    <row r="62" spans="1:28" ht="13">
      <c r="A62" s="2" t="s">
        <v>345</v>
      </c>
      <c r="B62" s="2" t="s">
        <v>347</v>
      </c>
      <c r="C62" s="89" t="s">
        <v>297</v>
      </c>
      <c r="D62" s="129" t="s">
        <v>304</v>
      </c>
      <c r="E62" s="19">
        <v>1116.0899999999999</v>
      </c>
      <c r="F62" s="20">
        <v>544.61</v>
      </c>
      <c r="G62" s="21">
        <v>1660.7</v>
      </c>
      <c r="H62" s="19">
        <v>4220.3</v>
      </c>
      <c r="I62" s="20">
        <v>332.25</v>
      </c>
      <c r="J62" s="21">
        <v>4552.55</v>
      </c>
      <c r="K62" s="19">
        <v>2960.26</v>
      </c>
      <c r="L62" s="20">
        <v>53.96</v>
      </c>
      <c r="M62" s="21">
        <v>3014.22</v>
      </c>
      <c r="N62" s="19">
        <v>1841.13</v>
      </c>
      <c r="O62" s="20">
        <v>102.35</v>
      </c>
      <c r="P62" s="21">
        <v>1943.48</v>
      </c>
      <c r="Q62" s="19">
        <v>1177.49</v>
      </c>
      <c r="R62" s="20">
        <v>219.02</v>
      </c>
      <c r="S62" s="21">
        <v>1396.51</v>
      </c>
      <c r="T62" s="19">
        <v>0</v>
      </c>
      <c r="U62" s="20">
        <v>0</v>
      </c>
      <c r="V62" s="21">
        <v>0</v>
      </c>
      <c r="W62" s="47">
        <v>11315.27</v>
      </c>
      <c r="X62" s="20">
        <v>1252.19</v>
      </c>
      <c r="Y62" s="21">
        <v>12567.46</v>
      </c>
      <c r="AB62" s="1"/>
    </row>
    <row r="63" spans="1:28" ht="13">
      <c r="A63" s="25" t="s">
        <v>267</v>
      </c>
      <c r="B63" s="25" t="s">
        <v>59</v>
      </c>
      <c r="C63" s="89" t="s">
        <v>297</v>
      </c>
      <c r="D63" s="129" t="s">
        <v>298</v>
      </c>
      <c r="E63" s="19">
        <v>1955.5</v>
      </c>
      <c r="F63" s="20">
        <v>30.9</v>
      </c>
      <c r="G63" s="21">
        <v>1986.4</v>
      </c>
      <c r="H63" s="19">
        <v>643.4</v>
      </c>
      <c r="I63" s="20">
        <v>0</v>
      </c>
      <c r="J63" s="21">
        <v>643.4</v>
      </c>
      <c r="K63" s="19">
        <v>2276.15</v>
      </c>
      <c r="L63" s="20">
        <v>554.9</v>
      </c>
      <c r="M63" s="21">
        <v>2831.05</v>
      </c>
      <c r="N63" s="19">
        <v>680.8</v>
      </c>
      <c r="O63" s="20">
        <v>0</v>
      </c>
      <c r="P63" s="21">
        <v>680.8</v>
      </c>
      <c r="Q63" s="19">
        <v>749.8</v>
      </c>
      <c r="R63" s="20">
        <v>0</v>
      </c>
      <c r="S63" s="21">
        <v>749.8</v>
      </c>
      <c r="T63" s="19">
        <v>1066.7</v>
      </c>
      <c r="U63" s="20">
        <v>21.6</v>
      </c>
      <c r="V63" s="21">
        <v>1088.3</v>
      </c>
      <c r="W63" s="47">
        <v>7372.35</v>
      </c>
      <c r="X63" s="20">
        <v>607.4</v>
      </c>
      <c r="Y63" s="21">
        <v>7979.75</v>
      </c>
      <c r="AB63" s="1"/>
    </row>
    <row r="64" spans="1:28" ht="13">
      <c r="A64" s="25" t="s">
        <v>348</v>
      </c>
      <c r="B64" s="25" t="s">
        <v>349</v>
      </c>
      <c r="C64" s="89" t="s">
        <v>297</v>
      </c>
      <c r="D64" s="129" t="s">
        <v>304</v>
      </c>
      <c r="E64" s="19">
        <v>0</v>
      </c>
      <c r="F64" s="20">
        <v>0</v>
      </c>
      <c r="G64" s="21">
        <v>0</v>
      </c>
      <c r="H64" s="19">
        <v>2639.26</v>
      </c>
      <c r="I64" s="20">
        <v>4.9400000000000004</v>
      </c>
      <c r="J64" s="21">
        <v>2644.2</v>
      </c>
      <c r="K64" s="19">
        <v>10317.950000000001</v>
      </c>
      <c r="L64" s="20">
        <v>0.05</v>
      </c>
      <c r="M64" s="21">
        <v>10318</v>
      </c>
      <c r="N64" s="19">
        <v>9994.4</v>
      </c>
      <c r="O64" s="20">
        <v>329.08</v>
      </c>
      <c r="P64" s="21">
        <v>10323.48</v>
      </c>
      <c r="Q64" s="19">
        <v>9992.69</v>
      </c>
      <c r="R64" s="20">
        <v>133.74</v>
      </c>
      <c r="S64" s="21">
        <v>10126.43</v>
      </c>
      <c r="T64" s="19">
        <v>7515.45</v>
      </c>
      <c r="U64" s="20">
        <v>2.14</v>
      </c>
      <c r="V64" s="21">
        <v>7517.59</v>
      </c>
      <c r="W64" s="47">
        <v>40459.75</v>
      </c>
      <c r="X64" s="20">
        <v>469.95</v>
      </c>
      <c r="Y64" s="21">
        <v>40929.699999999997</v>
      </c>
      <c r="AB64" s="1"/>
    </row>
    <row r="65" spans="1:28" ht="13">
      <c r="A65" s="2" t="s">
        <v>268</v>
      </c>
      <c r="B65" s="2" t="s">
        <v>60</v>
      </c>
      <c r="C65" s="89" t="s">
        <v>297</v>
      </c>
      <c r="D65" s="129" t="s">
        <v>303</v>
      </c>
      <c r="E65" s="19">
        <v>92.82</v>
      </c>
      <c r="F65" s="20">
        <v>0</v>
      </c>
      <c r="G65" s="21">
        <v>92.82</v>
      </c>
      <c r="H65" s="19">
        <v>9.5299999999999994</v>
      </c>
      <c r="I65" s="20">
        <v>0</v>
      </c>
      <c r="J65" s="21">
        <v>9.5299999999999994</v>
      </c>
      <c r="K65" s="19">
        <v>68.680000000000007</v>
      </c>
      <c r="L65" s="20">
        <v>0</v>
      </c>
      <c r="M65" s="21">
        <v>68.680000000000007</v>
      </c>
      <c r="N65" s="19">
        <v>104.42</v>
      </c>
      <c r="O65" s="20">
        <v>0</v>
      </c>
      <c r="P65" s="21">
        <v>104.42</v>
      </c>
      <c r="Q65" s="19">
        <v>76.52</v>
      </c>
      <c r="R65" s="20">
        <v>0</v>
      </c>
      <c r="S65" s="21">
        <v>76.52</v>
      </c>
      <c r="T65" s="19">
        <v>96.31</v>
      </c>
      <c r="U65" s="20">
        <v>0</v>
      </c>
      <c r="V65" s="21">
        <v>96.31</v>
      </c>
      <c r="W65" s="47">
        <v>448.28</v>
      </c>
      <c r="X65" s="20">
        <v>0</v>
      </c>
      <c r="Y65" s="21">
        <v>448.28</v>
      </c>
      <c r="AB65" s="1"/>
    </row>
    <row r="66" spans="1:28" ht="13">
      <c r="A66" s="2" t="s">
        <v>268</v>
      </c>
      <c r="B66" s="2" t="s">
        <v>61</v>
      </c>
      <c r="C66" s="89" t="s">
        <v>297</v>
      </c>
      <c r="D66" s="129" t="s">
        <v>303</v>
      </c>
      <c r="E66" s="19">
        <v>1525.56</v>
      </c>
      <c r="F66" s="20">
        <v>2317.38</v>
      </c>
      <c r="G66" s="21">
        <v>3842.94</v>
      </c>
      <c r="H66" s="19">
        <v>301.70999999999998</v>
      </c>
      <c r="I66" s="20">
        <v>947.36</v>
      </c>
      <c r="J66" s="21">
        <v>1249.07</v>
      </c>
      <c r="K66" s="19">
        <v>1569.54</v>
      </c>
      <c r="L66" s="20">
        <v>1986.92</v>
      </c>
      <c r="M66" s="21">
        <v>3556.46</v>
      </c>
      <c r="N66" s="19">
        <v>1257</v>
      </c>
      <c r="O66" s="20">
        <v>3233.63</v>
      </c>
      <c r="P66" s="21">
        <v>4490.63</v>
      </c>
      <c r="Q66" s="19">
        <v>1217.9100000000001</v>
      </c>
      <c r="R66" s="20">
        <v>5410.54</v>
      </c>
      <c r="S66" s="21">
        <v>6628.45</v>
      </c>
      <c r="T66" s="19">
        <v>1793.69</v>
      </c>
      <c r="U66" s="20">
        <v>6222.56</v>
      </c>
      <c r="V66" s="21">
        <v>8016.25</v>
      </c>
      <c r="W66" s="47">
        <v>7665.41</v>
      </c>
      <c r="X66" s="20">
        <v>20118.39</v>
      </c>
      <c r="Y66" s="21">
        <v>27783.8</v>
      </c>
      <c r="AB66" s="1"/>
    </row>
    <row r="67" spans="1:28" ht="13">
      <c r="A67" s="2" t="s">
        <v>269</v>
      </c>
      <c r="B67" s="2" t="s">
        <v>62</v>
      </c>
      <c r="C67" s="89" t="s">
        <v>297</v>
      </c>
      <c r="D67" s="129" t="s">
        <v>303</v>
      </c>
      <c r="E67" s="19">
        <v>7133.7</v>
      </c>
      <c r="F67" s="20">
        <v>5984.5</v>
      </c>
      <c r="G67" s="21">
        <v>13118.2</v>
      </c>
      <c r="H67" s="19">
        <v>22154.400000000001</v>
      </c>
      <c r="I67" s="20">
        <v>3939.2</v>
      </c>
      <c r="J67" s="21">
        <v>26093.599999999999</v>
      </c>
      <c r="K67" s="19">
        <v>32382.35</v>
      </c>
      <c r="L67" s="20">
        <v>3748.6</v>
      </c>
      <c r="M67" s="21">
        <v>36130.949999999997</v>
      </c>
      <c r="N67" s="19">
        <v>8379.1</v>
      </c>
      <c r="O67" s="20">
        <v>2818.65</v>
      </c>
      <c r="P67" s="21">
        <v>11197.75</v>
      </c>
      <c r="Q67" s="19">
        <v>17.100000000000001</v>
      </c>
      <c r="R67" s="20">
        <v>26.7</v>
      </c>
      <c r="S67" s="21">
        <v>43.8</v>
      </c>
      <c r="T67" s="19">
        <v>449.5</v>
      </c>
      <c r="U67" s="20">
        <v>2.5</v>
      </c>
      <c r="V67" s="21">
        <v>452</v>
      </c>
      <c r="W67" s="47">
        <v>70516.149999999994</v>
      </c>
      <c r="X67" s="20">
        <v>16520.150000000001</v>
      </c>
      <c r="Y67" s="21">
        <v>87036.3</v>
      </c>
      <c r="AB67" s="1"/>
    </row>
    <row r="68" spans="1:28" ht="13">
      <c r="A68" s="2" t="s">
        <v>270</v>
      </c>
      <c r="B68" s="2" t="s">
        <v>63</v>
      </c>
      <c r="C68" s="89" t="s">
        <v>297</v>
      </c>
      <c r="D68" s="129" t="s">
        <v>298</v>
      </c>
      <c r="E68" s="19">
        <v>2461.65</v>
      </c>
      <c r="F68" s="20">
        <v>644.9</v>
      </c>
      <c r="G68" s="21">
        <v>3106.55</v>
      </c>
      <c r="H68" s="19">
        <v>153.69999999999999</v>
      </c>
      <c r="I68" s="20">
        <v>66.400000000000006</v>
      </c>
      <c r="J68" s="21">
        <v>220.1</v>
      </c>
      <c r="K68" s="19">
        <v>0</v>
      </c>
      <c r="L68" s="20">
        <v>0</v>
      </c>
      <c r="M68" s="21">
        <v>0</v>
      </c>
      <c r="N68" s="19">
        <v>0</v>
      </c>
      <c r="O68" s="20">
        <v>0</v>
      </c>
      <c r="P68" s="21">
        <v>0</v>
      </c>
      <c r="Q68" s="19">
        <v>275.45</v>
      </c>
      <c r="R68" s="20">
        <v>329.65</v>
      </c>
      <c r="S68" s="21">
        <v>605.1</v>
      </c>
      <c r="T68" s="19">
        <v>2686.1</v>
      </c>
      <c r="U68" s="20">
        <v>859.15</v>
      </c>
      <c r="V68" s="21">
        <v>3545.25</v>
      </c>
      <c r="W68" s="47">
        <v>5576.9</v>
      </c>
      <c r="X68" s="20">
        <v>1900.1</v>
      </c>
      <c r="Y68" s="21">
        <v>7477</v>
      </c>
      <c r="AB68" s="1"/>
    </row>
    <row r="69" spans="1:28" ht="13">
      <c r="A69" s="2" t="s">
        <v>270</v>
      </c>
      <c r="B69" s="2" t="s">
        <v>64</v>
      </c>
      <c r="C69" s="89" t="s">
        <v>297</v>
      </c>
      <c r="D69" s="129" t="s">
        <v>298</v>
      </c>
      <c r="E69" s="19">
        <v>283.89999999999998</v>
      </c>
      <c r="F69" s="20">
        <v>6.55</v>
      </c>
      <c r="G69" s="21">
        <v>290.45</v>
      </c>
      <c r="H69" s="19">
        <v>0</v>
      </c>
      <c r="I69" s="20">
        <v>0</v>
      </c>
      <c r="J69" s="21">
        <v>0</v>
      </c>
      <c r="K69" s="19">
        <v>787.65</v>
      </c>
      <c r="L69" s="20">
        <v>351.4</v>
      </c>
      <c r="M69" s="21">
        <v>1139.05</v>
      </c>
      <c r="N69" s="19">
        <v>1924.35</v>
      </c>
      <c r="O69" s="20">
        <v>1039.7</v>
      </c>
      <c r="P69" s="21">
        <v>2964.05</v>
      </c>
      <c r="Q69" s="19">
        <v>5962.15</v>
      </c>
      <c r="R69" s="20">
        <v>1945.95</v>
      </c>
      <c r="S69" s="21">
        <v>7908.1</v>
      </c>
      <c r="T69" s="19">
        <v>2127.75</v>
      </c>
      <c r="U69" s="20">
        <v>105.45</v>
      </c>
      <c r="V69" s="21">
        <v>2233.1999999999998</v>
      </c>
      <c r="W69" s="47">
        <v>11085.8</v>
      </c>
      <c r="X69" s="20">
        <v>3449.05</v>
      </c>
      <c r="Y69" s="21">
        <v>14534.85</v>
      </c>
      <c r="AB69" s="1"/>
    </row>
    <row r="70" spans="1:28" ht="13">
      <c r="A70" s="2" t="s">
        <v>271</v>
      </c>
      <c r="B70" s="2" t="s">
        <v>65</v>
      </c>
      <c r="C70" s="89" t="s">
        <v>297</v>
      </c>
      <c r="D70" s="129" t="s">
        <v>303</v>
      </c>
      <c r="E70" s="19">
        <v>6489.72</v>
      </c>
      <c r="F70" s="20">
        <v>5329.35</v>
      </c>
      <c r="G70" s="21">
        <v>11819.07</v>
      </c>
      <c r="H70" s="19">
        <v>15267.06</v>
      </c>
      <c r="I70" s="20">
        <v>4002.93</v>
      </c>
      <c r="J70" s="21">
        <v>19269.990000000002</v>
      </c>
      <c r="K70" s="19">
        <v>15961.95</v>
      </c>
      <c r="L70" s="20">
        <v>3149.01</v>
      </c>
      <c r="M70" s="21">
        <v>19110.96</v>
      </c>
      <c r="N70" s="19">
        <v>4230.09</v>
      </c>
      <c r="O70" s="20">
        <v>4794.3</v>
      </c>
      <c r="P70" s="21">
        <v>9024.39</v>
      </c>
      <c r="Q70" s="19">
        <v>10512.81</v>
      </c>
      <c r="R70" s="20">
        <v>4635.3599999999997</v>
      </c>
      <c r="S70" s="21">
        <v>15148.17</v>
      </c>
      <c r="T70" s="19">
        <v>8768.7000000000007</v>
      </c>
      <c r="U70" s="20">
        <v>4167.8100000000004</v>
      </c>
      <c r="V70" s="21">
        <v>12936.51</v>
      </c>
      <c r="W70" s="47">
        <v>61230.33</v>
      </c>
      <c r="X70" s="20">
        <v>26078.76</v>
      </c>
      <c r="Y70" s="21">
        <v>87309.09</v>
      </c>
      <c r="AB70" s="1"/>
    </row>
    <row r="71" spans="1:28" ht="13">
      <c r="A71" s="2" t="s">
        <v>271</v>
      </c>
      <c r="B71" s="2" t="s">
        <v>66</v>
      </c>
      <c r="C71" s="89" t="s">
        <v>297</v>
      </c>
      <c r="D71" s="129" t="s">
        <v>303</v>
      </c>
      <c r="E71" s="19">
        <v>0</v>
      </c>
      <c r="F71" s="20">
        <v>9791.3700000000008</v>
      </c>
      <c r="G71" s="21">
        <v>9791.3700000000008</v>
      </c>
      <c r="H71" s="19">
        <v>0</v>
      </c>
      <c r="I71" s="20">
        <v>43577.82</v>
      </c>
      <c r="J71" s="21">
        <v>43577.82</v>
      </c>
      <c r="K71" s="19">
        <v>1.8</v>
      </c>
      <c r="L71" s="20">
        <v>40375.71</v>
      </c>
      <c r="M71" s="21">
        <v>40377.51</v>
      </c>
      <c r="N71" s="19">
        <v>0</v>
      </c>
      <c r="O71" s="20">
        <v>7942.59</v>
      </c>
      <c r="P71" s="21">
        <v>7942.59</v>
      </c>
      <c r="Q71" s="19">
        <v>7031.7</v>
      </c>
      <c r="R71" s="20">
        <v>11595.6</v>
      </c>
      <c r="S71" s="21">
        <v>18627.3</v>
      </c>
      <c r="T71" s="19">
        <v>9436.32</v>
      </c>
      <c r="U71" s="20">
        <v>6079.14</v>
      </c>
      <c r="V71" s="21">
        <v>15515.46</v>
      </c>
      <c r="W71" s="47">
        <v>16469.82</v>
      </c>
      <c r="X71" s="20">
        <v>119362.23</v>
      </c>
      <c r="Y71" s="21">
        <v>135832.04999999999</v>
      </c>
      <c r="AB71" s="1"/>
    </row>
    <row r="72" spans="1:28" ht="13">
      <c r="A72" s="2" t="s">
        <v>271</v>
      </c>
      <c r="B72" s="2" t="s">
        <v>67</v>
      </c>
      <c r="C72" s="89" t="s">
        <v>297</v>
      </c>
      <c r="D72" s="129" t="s">
        <v>303</v>
      </c>
      <c r="E72" s="19">
        <v>6063.48</v>
      </c>
      <c r="F72" s="20">
        <v>4874.76</v>
      </c>
      <c r="G72" s="21">
        <v>10938.24</v>
      </c>
      <c r="H72" s="19">
        <v>21724.65</v>
      </c>
      <c r="I72" s="20">
        <v>4096.08</v>
      </c>
      <c r="J72" s="21">
        <v>25820.73</v>
      </c>
      <c r="K72" s="19">
        <v>18867.330000000002</v>
      </c>
      <c r="L72" s="20">
        <v>4109.67</v>
      </c>
      <c r="M72" s="21">
        <v>22977</v>
      </c>
      <c r="N72" s="19">
        <v>5450.58</v>
      </c>
      <c r="O72" s="20">
        <v>7837.38</v>
      </c>
      <c r="P72" s="21">
        <v>13287.96</v>
      </c>
      <c r="Q72" s="19">
        <v>16852.32</v>
      </c>
      <c r="R72" s="20">
        <v>5988.96</v>
      </c>
      <c r="S72" s="21">
        <v>22841.279999999999</v>
      </c>
      <c r="T72" s="19">
        <v>10563.03</v>
      </c>
      <c r="U72" s="20">
        <v>4507.74</v>
      </c>
      <c r="V72" s="21">
        <v>15070.77</v>
      </c>
      <c r="W72" s="47">
        <v>79521.39</v>
      </c>
      <c r="X72" s="20">
        <v>31414.59</v>
      </c>
      <c r="Y72" s="21">
        <v>110935.98</v>
      </c>
      <c r="AB72" s="1"/>
    </row>
    <row r="73" spans="1:28" ht="13">
      <c r="A73" s="2" t="s">
        <v>271</v>
      </c>
      <c r="B73" s="2" t="s">
        <v>68</v>
      </c>
      <c r="C73" s="89" t="s">
        <v>297</v>
      </c>
      <c r="D73" s="129" t="s">
        <v>303</v>
      </c>
      <c r="E73" s="19">
        <v>5745.69</v>
      </c>
      <c r="F73" s="20">
        <v>5942.97</v>
      </c>
      <c r="G73" s="21">
        <v>11688.66</v>
      </c>
      <c r="H73" s="19">
        <v>18948.419999999998</v>
      </c>
      <c r="I73" s="20">
        <v>3450.42</v>
      </c>
      <c r="J73" s="21">
        <v>22398.84</v>
      </c>
      <c r="K73" s="19">
        <v>14017.14</v>
      </c>
      <c r="L73" s="20">
        <v>480.96</v>
      </c>
      <c r="M73" s="21">
        <v>14498.1</v>
      </c>
      <c r="N73" s="19">
        <v>0</v>
      </c>
      <c r="O73" s="20">
        <v>0</v>
      </c>
      <c r="P73" s="21">
        <v>0</v>
      </c>
      <c r="Q73" s="19">
        <v>9404.73</v>
      </c>
      <c r="R73" s="20">
        <v>3623.49</v>
      </c>
      <c r="S73" s="21">
        <v>13028.22</v>
      </c>
      <c r="T73" s="19">
        <v>3587.04</v>
      </c>
      <c r="U73" s="20">
        <v>1618.38</v>
      </c>
      <c r="V73" s="21">
        <v>5205.42</v>
      </c>
      <c r="W73" s="47">
        <v>51703.02</v>
      </c>
      <c r="X73" s="20">
        <v>15116.22</v>
      </c>
      <c r="Y73" s="21">
        <v>66819.240000000005</v>
      </c>
      <c r="AB73" s="1"/>
    </row>
    <row r="74" spans="1:28" ht="13">
      <c r="A74" s="2" t="s">
        <v>272</v>
      </c>
      <c r="B74" s="2" t="s">
        <v>69</v>
      </c>
      <c r="C74" s="89" t="s">
        <v>297</v>
      </c>
      <c r="D74" s="129" t="s">
        <v>303</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c r="AB74" s="1"/>
    </row>
    <row r="75" spans="1:28" ht="13">
      <c r="A75" s="2" t="s">
        <v>322</v>
      </c>
      <c r="B75" s="2" t="s">
        <v>323</v>
      </c>
      <c r="C75" s="89" t="s">
        <v>297</v>
      </c>
      <c r="D75" s="129" t="s">
        <v>304</v>
      </c>
      <c r="E75" s="19">
        <v>10641.41</v>
      </c>
      <c r="F75" s="20">
        <v>6.87</v>
      </c>
      <c r="G75" s="21">
        <v>10648.28</v>
      </c>
      <c r="H75" s="19">
        <v>9098.16</v>
      </c>
      <c r="I75" s="20">
        <v>0</v>
      </c>
      <c r="J75" s="21">
        <v>9098.16</v>
      </c>
      <c r="K75" s="19">
        <v>8006.03</v>
      </c>
      <c r="L75" s="20">
        <v>11.36</v>
      </c>
      <c r="M75" s="21">
        <v>8017.39</v>
      </c>
      <c r="N75" s="19">
        <v>2098.5300000000002</v>
      </c>
      <c r="O75" s="20">
        <v>75.22</v>
      </c>
      <c r="P75" s="21">
        <v>2173.75</v>
      </c>
      <c r="Q75" s="19">
        <v>2627.91</v>
      </c>
      <c r="R75" s="20">
        <v>47.94</v>
      </c>
      <c r="S75" s="21">
        <v>2675.85</v>
      </c>
      <c r="T75" s="19">
        <v>3608.34</v>
      </c>
      <c r="U75" s="20">
        <v>156.41999999999999</v>
      </c>
      <c r="V75" s="21">
        <v>3764.76</v>
      </c>
      <c r="W75" s="47">
        <v>36080.379999999997</v>
      </c>
      <c r="X75" s="20">
        <v>297.81</v>
      </c>
      <c r="Y75" s="21">
        <v>36378.19</v>
      </c>
      <c r="AB75" s="1"/>
    </row>
    <row r="76" spans="1:28" ht="13">
      <c r="A76" s="2" t="s">
        <v>273</v>
      </c>
      <c r="B76" s="2" t="s">
        <v>70</v>
      </c>
      <c r="C76" s="89" t="s">
        <v>297</v>
      </c>
      <c r="D76" s="129" t="s">
        <v>303</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c r="AB76" s="1"/>
    </row>
    <row r="77" spans="1:28" ht="13">
      <c r="A77" s="2" t="s">
        <v>338</v>
      </c>
      <c r="B77" s="2" t="s">
        <v>339</v>
      </c>
      <c r="C77" s="89" t="s">
        <v>297</v>
      </c>
      <c r="D77" s="129" t="s">
        <v>303</v>
      </c>
      <c r="E77" s="19">
        <v>978.15</v>
      </c>
      <c r="F77" s="20">
        <v>13414.56</v>
      </c>
      <c r="G77" s="21">
        <v>14392.71</v>
      </c>
      <c r="H77" s="19">
        <v>4659.83</v>
      </c>
      <c r="I77" s="20">
        <v>9994.94</v>
      </c>
      <c r="J77" s="21">
        <v>14654.77</v>
      </c>
      <c r="K77" s="19">
        <v>16759.66</v>
      </c>
      <c r="L77" s="20">
        <v>2631.66</v>
      </c>
      <c r="M77" s="21">
        <v>19391.32</v>
      </c>
      <c r="N77" s="19">
        <v>14508.6</v>
      </c>
      <c r="O77" s="20">
        <v>3511.47</v>
      </c>
      <c r="P77" s="21">
        <v>18020.07</v>
      </c>
      <c r="Q77" s="19">
        <v>1810.25</v>
      </c>
      <c r="R77" s="20">
        <v>19280.52</v>
      </c>
      <c r="S77" s="21">
        <v>21090.77</v>
      </c>
      <c r="T77" s="19">
        <v>388.74</v>
      </c>
      <c r="U77" s="20">
        <v>19034.240000000002</v>
      </c>
      <c r="V77" s="21">
        <v>19422.98</v>
      </c>
      <c r="W77" s="47">
        <v>39105.230000000003</v>
      </c>
      <c r="X77" s="20">
        <v>67867.39</v>
      </c>
      <c r="Y77" s="21">
        <v>106972.62</v>
      </c>
      <c r="AB77" s="1"/>
    </row>
    <row r="78" spans="1:28" ht="13">
      <c r="A78" s="2" t="s">
        <v>274</v>
      </c>
      <c r="B78" s="2" t="s">
        <v>71</v>
      </c>
      <c r="C78" s="89" t="s">
        <v>297</v>
      </c>
      <c r="D78" s="129" t="s">
        <v>302</v>
      </c>
      <c r="E78" s="19">
        <v>1939</v>
      </c>
      <c r="F78" s="20">
        <v>2235.6</v>
      </c>
      <c r="G78" s="21">
        <v>4174.6000000000004</v>
      </c>
      <c r="H78" s="19">
        <v>2238.3000000000002</v>
      </c>
      <c r="I78" s="20">
        <v>633.4</v>
      </c>
      <c r="J78" s="21">
        <v>2871.7</v>
      </c>
      <c r="K78" s="19">
        <v>3400.86</v>
      </c>
      <c r="L78" s="20">
        <v>718.5</v>
      </c>
      <c r="M78" s="21">
        <v>4119.3599999999997</v>
      </c>
      <c r="N78" s="19">
        <v>4839.62</v>
      </c>
      <c r="O78" s="20">
        <v>0</v>
      </c>
      <c r="P78" s="21">
        <v>4839.62</v>
      </c>
      <c r="Q78" s="19">
        <v>7607.5</v>
      </c>
      <c r="R78" s="20">
        <v>0</v>
      </c>
      <c r="S78" s="21">
        <v>7607.5</v>
      </c>
      <c r="T78" s="19">
        <v>3018.56</v>
      </c>
      <c r="U78" s="20">
        <v>0</v>
      </c>
      <c r="V78" s="21">
        <v>3018.56</v>
      </c>
      <c r="W78" s="47">
        <v>23043.84</v>
      </c>
      <c r="X78" s="20">
        <v>3587.5</v>
      </c>
      <c r="Y78" s="21">
        <v>26631.34</v>
      </c>
      <c r="AB78" s="1"/>
    </row>
    <row r="79" spans="1:28" ht="13">
      <c r="A79" s="2" t="s">
        <v>324</v>
      </c>
      <c r="B79" s="2" t="s">
        <v>325</v>
      </c>
      <c r="C79" s="89" t="s">
        <v>297</v>
      </c>
      <c r="D79" s="129" t="s">
        <v>304</v>
      </c>
      <c r="E79" s="19">
        <v>9348.4</v>
      </c>
      <c r="F79" s="20">
        <v>652.64</v>
      </c>
      <c r="G79" s="21">
        <v>10001.040000000001</v>
      </c>
      <c r="H79" s="19">
        <v>7810.56</v>
      </c>
      <c r="I79" s="20">
        <v>5.73</v>
      </c>
      <c r="J79" s="21">
        <v>7816.29</v>
      </c>
      <c r="K79" s="19">
        <v>5229.7700000000004</v>
      </c>
      <c r="L79" s="20">
        <v>0.11</v>
      </c>
      <c r="M79" s="21">
        <v>5229.88</v>
      </c>
      <c r="N79" s="19">
        <v>1111.27</v>
      </c>
      <c r="O79" s="20">
        <v>472.33</v>
      </c>
      <c r="P79" s="21">
        <v>1583.6</v>
      </c>
      <c r="Q79" s="19">
        <v>236.1</v>
      </c>
      <c r="R79" s="20">
        <v>614.20000000000005</v>
      </c>
      <c r="S79" s="21">
        <v>850.3</v>
      </c>
      <c r="T79" s="19">
        <v>1823.08</v>
      </c>
      <c r="U79" s="20">
        <v>787.31</v>
      </c>
      <c r="V79" s="21">
        <v>2610.39</v>
      </c>
      <c r="W79" s="47">
        <v>25559.18</v>
      </c>
      <c r="X79" s="20">
        <v>2532.3200000000002</v>
      </c>
      <c r="Y79" s="21">
        <v>28091.5</v>
      </c>
      <c r="AB79" s="1"/>
    </row>
    <row r="80" spans="1:28" ht="13">
      <c r="A80" s="2" t="s">
        <v>308</v>
      </c>
      <c r="B80" s="2" t="s">
        <v>309</v>
      </c>
      <c r="C80" s="89" t="s">
        <v>297</v>
      </c>
      <c r="D80" s="129" t="s">
        <v>302</v>
      </c>
      <c r="E80" s="19">
        <v>997.1</v>
      </c>
      <c r="F80" s="20">
        <v>820.5</v>
      </c>
      <c r="G80" s="21">
        <v>1817.6</v>
      </c>
      <c r="H80" s="19">
        <v>28823.200000000001</v>
      </c>
      <c r="I80" s="20">
        <v>2377.9</v>
      </c>
      <c r="J80" s="21">
        <v>31201.1</v>
      </c>
      <c r="K80" s="19">
        <v>43897.7</v>
      </c>
      <c r="L80" s="20">
        <v>4122.8999999999996</v>
      </c>
      <c r="M80" s="21">
        <v>48020.6</v>
      </c>
      <c r="N80" s="19">
        <v>28500.1</v>
      </c>
      <c r="O80" s="20">
        <v>2569.1999999999998</v>
      </c>
      <c r="P80" s="21">
        <v>31069.3</v>
      </c>
      <c r="Q80" s="19">
        <v>6908.6</v>
      </c>
      <c r="R80" s="20">
        <v>2464.3000000000002</v>
      </c>
      <c r="S80" s="21">
        <v>9372.9</v>
      </c>
      <c r="T80" s="19">
        <v>9665.7999999999993</v>
      </c>
      <c r="U80" s="20">
        <v>2264.8000000000002</v>
      </c>
      <c r="V80" s="21">
        <v>11930.6</v>
      </c>
      <c r="W80" s="47">
        <v>118792.5</v>
      </c>
      <c r="X80" s="20">
        <v>14619.6</v>
      </c>
      <c r="Y80" s="21">
        <v>133412.1</v>
      </c>
      <c r="AB80" s="1"/>
    </row>
    <row r="81" spans="1:28" ht="13">
      <c r="A81" s="2" t="s">
        <v>275</v>
      </c>
      <c r="B81" s="2" t="s">
        <v>72</v>
      </c>
      <c r="C81" s="89" t="s">
        <v>297</v>
      </c>
      <c r="D81" s="129" t="s">
        <v>302</v>
      </c>
      <c r="E81" s="19">
        <v>6181.25</v>
      </c>
      <c r="F81" s="20">
        <v>4438.6000000000004</v>
      </c>
      <c r="G81" s="21">
        <v>10619.85</v>
      </c>
      <c r="H81" s="19">
        <v>11824.95</v>
      </c>
      <c r="I81" s="20">
        <v>3891.25</v>
      </c>
      <c r="J81" s="21">
        <v>15716.2</v>
      </c>
      <c r="K81" s="19">
        <v>6870.5</v>
      </c>
      <c r="L81" s="20">
        <v>3862.8</v>
      </c>
      <c r="M81" s="21">
        <v>10733.3</v>
      </c>
      <c r="N81" s="19">
        <v>8629.0499999999993</v>
      </c>
      <c r="O81" s="20">
        <v>2541.6</v>
      </c>
      <c r="P81" s="21">
        <v>11170.65</v>
      </c>
      <c r="Q81" s="19">
        <v>7028.4</v>
      </c>
      <c r="R81" s="20">
        <v>3164.6</v>
      </c>
      <c r="S81" s="21">
        <v>10193</v>
      </c>
      <c r="T81" s="19">
        <v>7047.95</v>
      </c>
      <c r="U81" s="20">
        <v>4006.7</v>
      </c>
      <c r="V81" s="21">
        <v>11054.65</v>
      </c>
      <c r="W81" s="47">
        <v>47582.1</v>
      </c>
      <c r="X81" s="20">
        <v>21905.55</v>
      </c>
      <c r="Y81" s="21">
        <v>69487.649999999994</v>
      </c>
      <c r="AB81" s="1"/>
    </row>
    <row r="82" spans="1:28" ht="13">
      <c r="A82" s="2" t="s">
        <v>275</v>
      </c>
      <c r="B82" s="2" t="s">
        <v>73</v>
      </c>
      <c r="C82" s="89" t="s">
        <v>297</v>
      </c>
      <c r="D82" s="129" t="s">
        <v>302</v>
      </c>
      <c r="E82" s="19">
        <v>5012.6000000000004</v>
      </c>
      <c r="F82" s="20">
        <v>3865.1</v>
      </c>
      <c r="G82" s="21">
        <v>8877.7000000000007</v>
      </c>
      <c r="H82" s="19">
        <v>12281.55</v>
      </c>
      <c r="I82" s="20">
        <v>2499.5</v>
      </c>
      <c r="J82" s="21">
        <v>14781.05</v>
      </c>
      <c r="K82" s="19">
        <v>8502</v>
      </c>
      <c r="L82" s="20">
        <v>2733.65</v>
      </c>
      <c r="M82" s="21">
        <v>11235.65</v>
      </c>
      <c r="N82" s="19">
        <v>9202.65</v>
      </c>
      <c r="O82" s="20">
        <v>3015.15</v>
      </c>
      <c r="P82" s="21">
        <v>12217.8</v>
      </c>
      <c r="Q82" s="19">
        <v>11539.35</v>
      </c>
      <c r="R82" s="20">
        <v>3457.2</v>
      </c>
      <c r="S82" s="21">
        <v>14996.55</v>
      </c>
      <c r="T82" s="19">
        <v>8867.2000000000007</v>
      </c>
      <c r="U82" s="20">
        <v>3564.5</v>
      </c>
      <c r="V82" s="21">
        <v>12431.7</v>
      </c>
      <c r="W82" s="47">
        <v>55405.35</v>
      </c>
      <c r="X82" s="20">
        <v>19135.099999999999</v>
      </c>
      <c r="Y82" s="21">
        <v>74540.45</v>
      </c>
      <c r="AB82" s="1"/>
    </row>
    <row r="83" spans="1:28" ht="13">
      <c r="A83" s="2" t="s">
        <v>275</v>
      </c>
      <c r="B83" s="2" t="s">
        <v>74</v>
      </c>
      <c r="C83" s="89" t="s">
        <v>297</v>
      </c>
      <c r="D83" s="129" t="s">
        <v>302</v>
      </c>
      <c r="E83" s="19">
        <v>5924.2</v>
      </c>
      <c r="F83" s="20">
        <v>4138.75</v>
      </c>
      <c r="G83" s="21">
        <v>10062.950000000001</v>
      </c>
      <c r="H83" s="19">
        <v>10308.75</v>
      </c>
      <c r="I83" s="20">
        <v>3251.3</v>
      </c>
      <c r="J83" s="21">
        <v>13560.05</v>
      </c>
      <c r="K83" s="19">
        <v>3984.2</v>
      </c>
      <c r="L83" s="20">
        <v>1579.6</v>
      </c>
      <c r="M83" s="21">
        <v>5563.8</v>
      </c>
      <c r="N83" s="19">
        <v>916.85</v>
      </c>
      <c r="O83" s="20">
        <v>613.9</v>
      </c>
      <c r="P83" s="21">
        <v>1530.75</v>
      </c>
      <c r="Q83" s="19">
        <v>5827.15</v>
      </c>
      <c r="R83" s="20">
        <v>2902</v>
      </c>
      <c r="S83" s="21">
        <v>8729.15</v>
      </c>
      <c r="T83" s="19">
        <v>7741.05</v>
      </c>
      <c r="U83" s="20">
        <v>2767.8</v>
      </c>
      <c r="V83" s="21">
        <v>10508.85</v>
      </c>
      <c r="W83" s="47">
        <v>34702.199999999997</v>
      </c>
      <c r="X83" s="20">
        <v>15253.35</v>
      </c>
      <c r="Y83" s="21">
        <v>49955.55</v>
      </c>
      <c r="AB83" s="1"/>
    </row>
    <row r="84" spans="1:28" ht="13">
      <c r="A84" s="2" t="s">
        <v>275</v>
      </c>
      <c r="B84" s="2" t="s">
        <v>75</v>
      </c>
      <c r="C84" s="89" t="s">
        <v>297</v>
      </c>
      <c r="D84" s="129" t="s">
        <v>302</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c r="AB84" s="1"/>
    </row>
    <row r="85" spans="1:28" ht="13">
      <c r="A85" s="2" t="s">
        <v>275</v>
      </c>
      <c r="B85" s="2" t="s">
        <v>76</v>
      </c>
      <c r="C85" s="89" t="s">
        <v>297</v>
      </c>
      <c r="D85" s="129" t="s">
        <v>302</v>
      </c>
      <c r="E85" s="19">
        <v>0</v>
      </c>
      <c r="F85" s="20">
        <v>0</v>
      </c>
      <c r="G85" s="21">
        <v>0</v>
      </c>
      <c r="H85" s="19">
        <v>0</v>
      </c>
      <c r="I85" s="20">
        <v>0</v>
      </c>
      <c r="J85" s="21">
        <v>0</v>
      </c>
      <c r="K85" s="19">
        <v>0</v>
      </c>
      <c r="L85" s="20">
        <v>0</v>
      </c>
      <c r="M85" s="21">
        <v>0</v>
      </c>
      <c r="N85" s="19">
        <v>0</v>
      </c>
      <c r="O85" s="20">
        <v>0</v>
      </c>
      <c r="P85" s="21">
        <v>0</v>
      </c>
      <c r="Q85" s="19">
        <v>0</v>
      </c>
      <c r="R85" s="20">
        <v>0</v>
      </c>
      <c r="S85" s="21">
        <v>0</v>
      </c>
      <c r="T85" s="19">
        <v>0</v>
      </c>
      <c r="U85" s="20">
        <v>0</v>
      </c>
      <c r="V85" s="21">
        <v>0</v>
      </c>
      <c r="W85" s="47">
        <v>0</v>
      </c>
      <c r="X85" s="20">
        <v>0</v>
      </c>
      <c r="Y85" s="21">
        <v>0</v>
      </c>
      <c r="AB85" s="1"/>
    </row>
    <row r="86" spans="1:28" ht="13">
      <c r="A86" s="2" t="s">
        <v>275</v>
      </c>
      <c r="B86" s="2" t="s">
        <v>77</v>
      </c>
      <c r="C86" s="89" t="s">
        <v>297</v>
      </c>
      <c r="D86" s="129" t="s">
        <v>302</v>
      </c>
      <c r="E86" s="19">
        <v>0</v>
      </c>
      <c r="F86" s="20">
        <v>0</v>
      </c>
      <c r="G86" s="21">
        <v>0</v>
      </c>
      <c r="H86" s="19">
        <v>0</v>
      </c>
      <c r="I86" s="20">
        <v>0</v>
      </c>
      <c r="J86" s="21">
        <v>0</v>
      </c>
      <c r="K86" s="19">
        <v>0</v>
      </c>
      <c r="L86" s="20">
        <v>0</v>
      </c>
      <c r="M86" s="21">
        <v>0</v>
      </c>
      <c r="N86" s="19">
        <v>0</v>
      </c>
      <c r="O86" s="20">
        <v>0</v>
      </c>
      <c r="P86" s="21">
        <v>0</v>
      </c>
      <c r="Q86" s="19">
        <v>0</v>
      </c>
      <c r="R86" s="20">
        <v>0</v>
      </c>
      <c r="S86" s="21">
        <v>0</v>
      </c>
      <c r="T86" s="19">
        <v>0</v>
      </c>
      <c r="U86" s="20">
        <v>0</v>
      </c>
      <c r="V86" s="21">
        <v>0</v>
      </c>
      <c r="W86" s="47">
        <v>0</v>
      </c>
      <c r="X86" s="20">
        <v>0</v>
      </c>
      <c r="Y86" s="21">
        <v>0</v>
      </c>
      <c r="AB86" s="1"/>
    </row>
    <row r="87" spans="1:28" ht="13">
      <c r="A87" s="2" t="s">
        <v>275</v>
      </c>
      <c r="B87" s="2" t="s">
        <v>78</v>
      </c>
      <c r="C87" s="89" t="s">
        <v>297</v>
      </c>
      <c r="D87" s="129" t="s">
        <v>302</v>
      </c>
      <c r="E87" s="19">
        <v>0</v>
      </c>
      <c r="F87" s="20">
        <v>0</v>
      </c>
      <c r="G87" s="21">
        <v>0</v>
      </c>
      <c r="H87" s="19">
        <v>0</v>
      </c>
      <c r="I87" s="20">
        <v>0</v>
      </c>
      <c r="J87" s="21">
        <v>0</v>
      </c>
      <c r="K87" s="19">
        <v>0</v>
      </c>
      <c r="L87" s="20">
        <v>0</v>
      </c>
      <c r="M87" s="21">
        <v>0</v>
      </c>
      <c r="N87" s="19">
        <v>0</v>
      </c>
      <c r="O87" s="20">
        <v>0</v>
      </c>
      <c r="P87" s="21">
        <v>0</v>
      </c>
      <c r="Q87" s="19">
        <v>0</v>
      </c>
      <c r="R87" s="20">
        <v>0</v>
      </c>
      <c r="S87" s="21">
        <v>0</v>
      </c>
      <c r="T87" s="19">
        <v>0</v>
      </c>
      <c r="U87" s="20">
        <v>0</v>
      </c>
      <c r="V87" s="21">
        <v>0</v>
      </c>
      <c r="W87" s="47">
        <v>0</v>
      </c>
      <c r="X87" s="20">
        <v>0</v>
      </c>
      <c r="Y87" s="21">
        <v>0</v>
      </c>
      <c r="AB87" s="1"/>
    </row>
    <row r="88" spans="1:28" ht="13">
      <c r="A88" s="2" t="s">
        <v>275</v>
      </c>
      <c r="B88" s="2" t="s">
        <v>79</v>
      </c>
      <c r="C88" s="89" t="s">
        <v>297</v>
      </c>
      <c r="D88" s="129" t="s">
        <v>302</v>
      </c>
      <c r="E88" s="19">
        <v>0</v>
      </c>
      <c r="F88" s="20">
        <v>0</v>
      </c>
      <c r="G88" s="21">
        <v>0</v>
      </c>
      <c r="H88" s="19">
        <v>0</v>
      </c>
      <c r="I88" s="20">
        <v>0</v>
      </c>
      <c r="J88" s="21">
        <v>0</v>
      </c>
      <c r="K88" s="19">
        <v>0</v>
      </c>
      <c r="L88" s="20">
        <v>0</v>
      </c>
      <c r="M88" s="21">
        <v>0</v>
      </c>
      <c r="N88" s="19">
        <v>0</v>
      </c>
      <c r="O88" s="20">
        <v>0</v>
      </c>
      <c r="P88" s="21">
        <v>0</v>
      </c>
      <c r="Q88" s="19">
        <v>0</v>
      </c>
      <c r="R88" s="20">
        <v>0</v>
      </c>
      <c r="S88" s="21">
        <v>0</v>
      </c>
      <c r="T88" s="19">
        <v>0</v>
      </c>
      <c r="U88" s="20">
        <v>0</v>
      </c>
      <c r="V88" s="21">
        <v>0</v>
      </c>
      <c r="W88" s="47">
        <v>0</v>
      </c>
      <c r="X88" s="20">
        <v>0</v>
      </c>
      <c r="Y88" s="21">
        <v>0</v>
      </c>
      <c r="AB88" s="1"/>
    </row>
    <row r="89" spans="1:28" ht="13">
      <c r="A89" s="2" t="s">
        <v>275</v>
      </c>
      <c r="B89" s="2" t="s">
        <v>80</v>
      </c>
      <c r="C89" s="89" t="s">
        <v>297</v>
      </c>
      <c r="D89" s="129" t="s">
        <v>302</v>
      </c>
      <c r="E89" s="19">
        <v>0</v>
      </c>
      <c r="F89" s="20">
        <v>0</v>
      </c>
      <c r="G89" s="21">
        <v>0</v>
      </c>
      <c r="H89" s="19">
        <v>0</v>
      </c>
      <c r="I89" s="20">
        <v>0</v>
      </c>
      <c r="J89" s="21">
        <v>0</v>
      </c>
      <c r="K89" s="19">
        <v>0</v>
      </c>
      <c r="L89" s="20">
        <v>0</v>
      </c>
      <c r="M89" s="21">
        <v>0</v>
      </c>
      <c r="N89" s="19">
        <v>0</v>
      </c>
      <c r="O89" s="20">
        <v>0</v>
      </c>
      <c r="P89" s="21">
        <v>0</v>
      </c>
      <c r="Q89" s="19">
        <v>0</v>
      </c>
      <c r="R89" s="20">
        <v>0</v>
      </c>
      <c r="S89" s="21">
        <v>0</v>
      </c>
      <c r="T89" s="19">
        <v>0</v>
      </c>
      <c r="U89" s="20">
        <v>0</v>
      </c>
      <c r="V89" s="21">
        <v>0</v>
      </c>
      <c r="W89" s="47">
        <v>0</v>
      </c>
      <c r="X89" s="20">
        <v>0</v>
      </c>
      <c r="Y89" s="21">
        <v>0</v>
      </c>
      <c r="AB89" s="1"/>
    </row>
    <row r="90" spans="1:28" ht="13">
      <c r="A90" s="2" t="s">
        <v>275</v>
      </c>
      <c r="B90" s="2" t="s">
        <v>81</v>
      </c>
      <c r="C90" s="89" t="s">
        <v>297</v>
      </c>
      <c r="D90" s="129" t="s">
        <v>302</v>
      </c>
      <c r="E90" s="19">
        <v>0</v>
      </c>
      <c r="F90" s="20">
        <v>0</v>
      </c>
      <c r="G90" s="21">
        <v>0</v>
      </c>
      <c r="H90" s="19">
        <v>0</v>
      </c>
      <c r="I90" s="20">
        <v>0</v>
      </c>
      <c r="J90" s="21">
        <v>0</v>
      </c>
      <c r="K90" s="19">
        <v>0</v>
      </c>
      <c r="L90" s="20">
        <v>0</v>
      </c>
      <c r="M90" s="21">
        <v>0</v>
      </c>
      <c r="N90" s="19">
        <v>0</v>
      </c>
      <c r="O90" s="20">
        <v>0</v>
      </c>
      <c r="P90" s="21">
        <v>0</v>
      </c>
      <c r="Q90" s="19">
        <v>0</v>
      </c>
      <c r="R90" s="20">
        <v>0</v>
      </c>
      <c r="S90" s="21">
        <v>0</v>
      </c>
      <c r="T90" s="19">
        <v>0</v>
      </c>
      <c r="U90" s="20">
        <v>0</v>
      </c>
      <c r="V90" s="21">
        <v>0</v>
      </c>
      <c r="W90" s="47">
        <v>0</v>
      </c>
      <c r="X90" s="20">
        <v>0</v>
      </c>
      <c r="Y90" s="21">
        <v>0</v>
      </c>
      <c r="AB90" s="1"/>
    </row>
    <row r="91" spans="1:28" ht="13">
      <c r="A91" s="2" t="s">
        <v>275</v>
      </c>
      <c r="B91" s="2" t="s">
        <v>82</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c r="AB91" s="1"/>
    </row>
    <row r="92" spans="1:28" ht="13">
      <c r="A92" s="2" t="s">
        <v>275</v>
      </c>
      <c r="B92" s="2" t="s">
        <v>83</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c r="AB92" s="1"/>
    </row>
    <row r="93" spans="1:28" ht="13">
      <c r="A93" s="2" t="s">
        <v>275</v>
      </c>
      <c r="B93" s="2" t="s">
        <v>84</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c r="AB93" s="1"/>
    </row>
    <row r="94" spans="1:28" ht="13">
      <c r="A94" s="2" t="s">
        <v>275</v>
      </c>
      <c r="B94" s="2" t="s">
        <v>85</v>
      </c>
      <c r="C94" s="89" t="s">
        <v>297</v>
      </c>
      <c r="D94" s="129" t="s">
        <v>302</v>
      </c>
      <c r="E94" s="19">
        <v>1445.9</v>
      </c>
      <c r="F94" s="20">
        <v>531.45000000000005</v>
      </c>
      <c r="G94" s="21">
        <v>1977.35</v>
      </c>
      <c r="H94" s="19">
        <v>1050.3</v>
      </c>
      <c r="I94" s="20">
        <v>601.35</v>
      </c>
      <c r="J94" s="21">
        <v>1651.65</v>
      </c>
      <c r="K94" s="19">
        <v>9751.9</v>
      </c>
      <c r="L94" s="20">
        <v>3924</v>
      </c>
      <c r="M94" s="21">
        <v>13675.9</v>
      </c>
      <c r="N94" s="19">
        <v>3751.2</v>
      </c>
      <c r="O94" s="20">
        <v>4102.3999999999996</v>
      </c>
      <c r="P94" s="21">
        <v>7853.6</v>
      </c>
      <c r="Q94" s="19">
        <v>517.45000000000005</v>
      </c>
      <c r="R94" s="20">
        <v>277.3</v>
      </c>
      <c r="S94" s="21">
        <v>794.75</v>
      </c>
      <c r="T94" s="19">
        <v>176.25</v>
      </c>
      <c r="U94" s="20">
        <v>0</v>
      </c>
      <c r="V94" s="21">
        <v>176.25</v>
      </c>
      <c r="W94" s="47">
        <v>16693</v>
      </c>
      <c r="X94" s="20">
        <v>9436.5</v>
      </c>
      <c r="Y94" s="21">
        <v>26129.5</v>
      </c>
      <c r="AB94" s="1"/>
    </row>
    <row r="95" spans="1:28" ht="13">
      <c r="A95" s="2" t="s">
        <v>275</v>
      </c>
      <c r="B95" s="2" t="s">
        <v>86</v>
      </c>
      <c r="C95" s="89" t="s">
        <v>297</v>
      </c>
      <c r="D95" s="129" t="s">
        <v>302</v>
      </c>
      <c r="E95" s="19">
        <v>3687.15</v>
      </c>
      <c r="F95" s="20">
        <v>1534.85</v>
      </c>
      <c r="G95" s="21">
        <v>5222</v>
      </c>
      <c r="H95" s="19">
        <v>0</v>
      </c>
      <c r="I95" s="20">
        <v>666.8</v>
      </c>
      <c r="J95" s="21">
        <v>666.8</v>
      </c>
      <c r="K95" s="19">
        <v>1387.7</v>
      </c>
      <c r="L95" s="20">
        <v>3699.45</v>
      </c>
      <c r="M95" s="21">
        <v>5087.1499999999996</v>
      </c>
      <c r="N95" s="19">
        <v>636.4</v>
      </c>
      <c r="O95" s="20">
        <v>4315.2</v>
      </c>
      <c r="P95" s="21">
        <v>4951.6000000000004</v>
      </c>
      <c r="Q95" s="19">
        <v>0</v>
      </c>
      <c r="R95" s="20">
        <v>3216.85</v>
      </c>
      <c r="S95" s="21">
        <v>3216.85</v>
      </c>
      <c r="T95" s="19">
        <v>973.45</v>
      </c>
      <c r="U95" s="20">
        <v>3435.1</v>
      </c>
      <c r="V95" s="21">
        <v>4408.55</v>
      </c>
      <c r="W95" s="47">
        <v>6684.7</v>
      </c>
      <c r="X95" s="20">
        <v>16868.25</v>
      </c>
      <c r="Y95" s="21">
        <v>23552.95</v>
      </c>
      <c r="AB95" s="1"/>
    </row>
    <row r="96" spans="1:28" ht="13">
      <c r="A96" s="2" t="s">
        <v>275</v>
      </c>
      <c r="B96" s="2" t="s">
        <v>87</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88</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89</v>
      </c>
      <c r="C98" s="89" t="s">
        <v>297</v>
      </c>
      <c r="D98" s="129" t="s">
        <v>298</v>
      </c>
      <c r="E98" s="19">
        <v>1463.37</v>
      </c>
      <c r="F98" s="20">
        <v>28184.47</v>
      </c>
      <c r="G98" s="21">
        <v>29647.84</v>
      </c>
      <c r="H98" s="19">
        <v>807.18</v>
      </c>
      <c r="I98" s="20">
        <v>31205.25</v>
      </c>
      <c r="J98" s="21">
        <v>32012.43</v>
      </c>
      <c r="K98" s="19">
        <v>1344.08</v>
      </c>
      <c r="L98" s="20">
        <v>23834.1</v>
      </c>
      <c r="M98" s="21">
        <v>25178.18</v>
      </c>
      <c r="N98" s="19">
        <v>4.82</v>
      </c>
      <c r="O98" s="20">
        <v>0</v>
      </c>
      <c r="P98" s="21">
        <v>4.82</v>
      </c>
      <c r="Q98" s="19">
        <v>12.85</v>
      </c>
      <c r="R98" s="20">
        <v>28592.05</v>
      </c>
      <c r="S98" s="21">
        <v>28604.9</v>
      </c>
      <c r="T98" s="19">
        <v>2207.81</v>
      </c>
      <c r="U98" s="20">
        <v>25195.39</v>
      </c>
      <c r="V98" s="21">
        <v>27403.200000000001</v>
      </c>
      <c r="W98" s="47">
        <v>5840.11</v>
      </c>
      <c r="X98" s="20">
        <v>137011.26</v>
      </c>
      <c r="Y98" s="21">
        <v>142851.37</v>
      </c>
      <c r="AB98" s="1"/>
    </row>
    <row r="99" spans="1:28" ht="13">
      <c r="A99" s="2" t="s">
        <v>275</v>
      </c>
      <c r="B99" s="2" t="s">
        <v>90</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91</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92</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c r="AB101" s="1"/>
    </row>
    <row r="102" spans="1:28" ht="13">
      <c r="A102" s="2" t="s">
        <v>275</v>
      </c>
      <c r="B102" s="2" t="s">
        <v>93</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c r="AB102" s="1"/>
    </row>
    <row r="103" spans="1:28" ht="13">
      <c r="A103" s="2" t="s">
        <v>275</v>
      </c>
      <c r="B103" s="2" t="s">
        <v>94</v>
      </c>
      <c r="C103" s="89" t="s">
        <v>297</v>
      </c>
      <c r="D103" s="129" t="s">
        <v>302</v>
      </c>
      <c r="E103" s="19">
        <v>0</v>
      </c>
      <c r="F103" s="20">
        <v>0</v>
      </c>
      <c r="G103" s="21">
        <v>0</v>
      </c>
      <c r="H103" s="19">
        <v>0</v>
      </c>
      <c r="I103" s="20">
        <v>0</v>
      </c>
      <c r="J103" s="21">
        <v>0</v>
      </c>
      <c r="K103" s="19">
        <v>0</v>
      </c>
      <c r="L103" s="20">
        <v>0</v>
      </c>
      <c r="M103" s="21">
        <v>0</v>
      </c>
      <c r="N103" s="19">
        <v>0</v>
      </c>
      <c r="O103" s="20">
        <v>2.68</v>
      </c>
      <c r="P103" s="21">
        <v>2.68</v>
      </c>
      <c r="Q103" s="19">
        <v>0</v>
      </c>
      <c r="R103" s="20">
        <v>0</v>
      </c>
      <c r="S103" s="21">
        <v>0</v>
      </c>
      <c r="T103" s="19">
        <v>0</v>
      </c>
      <c r="U103" s="20">
        <v>0</v>
      </c>
      <c r="V103" s="21">
        <v>0</v>
      </c>
      <c r="W103" s="47">
        <v>0</v>
      </c>
      <c r="X103" s="20">
        <v>2.68</v>
      </c>
      <c r="Y103" s="21">
        <v>2.68</v>
      </c>
      <c r="AB103" s="1"/>
    </row>
    <row r="104" spans="1:28" ht="13">
      <c r="A104" s="2" t="s">
        <v>275</v>
      </c>
      <c r="B104" s="2" t="s">
        <v>327</v>
      </c>
      <c r="C104" s="89" t="s">
        <v>297</v>
      </c>
      <c r="D104" s="129" t="s">
        <v>302</v>
      </c>
      <c r="E104" s="19">
        <v>6337.05</v>
      </c>
      <c r="F104" s="20">
        <v>2171.1</v>
      </c>
      <c r="G104" s="21">
        <v>8508.15</v>
      </c>
      <c r="H104" s="19">
        <v>11921.7</v>
      </c>
      <c r="I104" s="20">
        <v>3341.9</v>
      </c>
      <c r="J104" s="21">
        <v>15263.6</v>
      </c>
      <c r="K104" s="19">
        <v>6323.85</v>
      </c>
      <c r="L104" s="20">
        <v>2127</v>
      </c>
      <c r="M104" s="21">
        <v>8450.85</v>
      </c>
      <c r="N104" s="19">
        <v>3313.95</v>
      </c>
      <c r="O104" s="20">
        <v>3835.85</v>
      </c>
      <c r="P104" s="21">
        <v>7149.8</v>
      </c>
      <c r="Q104" s="19">
        <v>5530.25</v>
      </c>
      <c r="R104" s="20">
        <v>3071.35</v>
      </c>
      <c r="S104" s="21">
        <v>8601.6</v>
      </c>
      <c r="T104" s="19">
        <v>5143.8</v>
      </c>
      <c r="U104" s="20">
        <v>3896.2</v>
      </c>
      <c r="V104" s="21">
        <v>9040</v>
      </c>
      <c r="W104" s="47">
        <v>38570.6</v>
      </c>
      <c r="X104" s="20">
        <v>18443.400000000001</v>
      </c>
      <c r="Y104" s="21">
        <v>57014</v>
      </c>
      <c r="AB104" s="1"/>
    </row>
    <row r="105" spans="1:28" ht="13">
      <c r="A105" s="2" t="s">
        <v>275</v>
      </c>
      <c r="B105" s="2" t="s">
        <v>328</v>
      </c>
      <c r="C105" s="89" t="s">
        <v>297</v>
      </c>
      <c r="D105" s="129" t="s">
        <v>302</v>
      </c>
      <c r="E105" s="19">
        <v>1506.45</v>
      </c>
      <c r="F105" s="20">
        <v>977.5</v>
      </c>
      <c r="G105" s="21">
        <v>2483.9499999999998</v>
      </c>
      <c r="H105" s="19">
        <v>9741.2999999999993</v>
      </c>
      <c r="I105" s="20">
        <v>2017.1</v>
      </c>
      <c r="J105" s="21">
        <v>11758.4</v>
      </c>
      <c r="K105" s="19">
        <v>10686.95</v>
      </c>
      <c r="L105" s="20">
        <v>2821.4</v>
      </c>
      <c r="M105" s="21">
        <v>13508.35</v>
      </c>
      <c r="N105" s="19">
        <v>6002.05</v>
      </c>
      <c r="O105" s="20">
        <v>3600.8</v>
      </c>
      <c r="P105" s="21">
        <v>9602.85</v>
      </c>
      <c r="Q105" s="19">
        <v>12656.1</v>
      </c>
      <c r="R105" s="20">
        <v>1384.1</v>
      </c>
      <c r="S105" s="21">
        <v>14040.2</v>
      </c>
      <c r="T105" s="19">
        <v>5085.55</v>
      </c>
      <c r="U105" s="20">
        <v>2063.25</v>
      </c>
      <c r="V105" s="21">
        <v>7148.8</v>
      </c>
      <c r="W105" s="47">
        <v>45678.400000000001</v>
      </c>
      <c r="X105" s="20">
        <v>12864.15</v>
      </c>
      <c r="Y105" s="21">
        <v>58542.55</v>
      </c>
      <c r="AB105" s="1"/>
    </row>
    <row r="106" spans="1:28" ht="13">
      <c r="A106" s="2" t="s">
        <v>275</v>
      </c>
      <c r="B106" s="2" t="s">
        <v>329</v>
      </c>
      <c r="C106" s="89" t="s">
        <v>297</v>
      </c>
      <c r="D106" s="129" t="s">
        <v>302</v>
      </c>
      <c r="E106" s="19">
        <v>3308.55</v>
      </c>
      <c r="F106" s="20">
        <v>852.65</v>
      </c>
      <c r="G106" s="21">
        <v>4161.2</v>
      </c>
      <c r="H106" s="19">
        <v>1549.2</v>
      </c>
      <c r="I106" s="20">
        <v>2001.5</v>
      </c>
      <c r="J106" s="21">
        <v>3550.7</v>
      </c>
      <c r="K106" s="19">
        <v>7397.3</v>
      </c>
      <c r="L106" s="20">
        <v>2937.75</v>
      </c>
      <c r="M106" s="21">
        <v>10335.049999999999</v>
      </c>
      <c r="N106" s="19">
        <v>6443.7</v>
      </c>
      <c r="O106" s="20">
        <v>2788.55</v>
      </c>
      <c r="P106" s="21">
        <v>9232.25</v>
      </c>
      <c r="Q106" s="19">
        <v>12738.15</v>
      </c>
      <c r="R106" s="20">
        <v>1516.4</v>
      </c>
      <c r="S106" s="21">
        <v>14254.55</v>
      </c>
      <c r="T106" s="19">
        <v>3356.9</v>
      </c>
      <c r="U106" s="20">
        <v>1784.95</v>
      </c>
      <c r="V106" s="21">
        <v>5141.8500000000004</v>
      </c>
      <c r="W106" s="47">
        <v>34793.800000000003</v>
      </c>
      <c r="X106" s="20">
        <v>11881.8</v>
      </c>
      <c r="Y106" s="21">
        <v>46675.6</v>
      </c>
      <c r="AB106" s="1"/>
    </row>
    <row r="107" spans="1:28" ht="13">
      <c r="A107" s="2" t="s">
        <v>275</v>
      </c>
      <c r="B107" s="2" t="s">
        <v>330</v>
      </c>
      <c r="C107" s="89" t="s">
        <v>297</v>
      </c>
      <c r="D107" s="129" t="s">
        <v>302</v>
      </c>
      <c r="E107" s="19">
        <v>2406.75</v>
      </c>
      <c r="F107" s="20">
        <v>1397.7</v>
      </c>
      <c r="G107" s="21">
        <v>3804.45</v>
      </c>
      <c r="H107" s="19">
        <v>6198.7</v>
      </c>
      <c r="I107" s="20">
        <v>1414.65</v>
      </c>
      <c r="J107" s="21">
        <v>7613.35</v>
      </c>
      <c r="K107" s="19">
        <v>10492.15</v>
      </c>
      <c r="L107" s="20">
        <v>2981.35</v>
      </c>
      <c r="M107" s="21">
        <v>13473.5</v>
      </c>
      <c r="N107" s="19">
        <v>10758.3</v>
      </c>
      <c r="O107" s="20">
        <v>3318</v>
      </c>
      <c r="P107" s="21">
        <v>14076.3</v>
      </c>
      <c r="Q107" s="19">
        <v>16620.7</v>
      </c>
      <c r="R107" s="20">
        <v>1974.5</v>
      </c>
      <c r="S107" s="21">
        <v>18595.2</v>
      </c>
      <c r="T107" s="19">
        <v>6866.65</v>
      </c>
      <c r="U107" s="20">
        <v>2263.1999999999998</v>
      </c>
      <c r="V107" s="21">
        <v>9129.85</v>
      </c>
      <c r="W107" s="47">
        <v>53343.25</v>
      </c>
      <c r="X107" s="20">
        <v>13349.4</v>
      </c>
      <c r="Y107" s="21">
        <v>66692.649999999994</v>
      </c>
      <c r="AB107" s="1"/>
    </row>
    <row r="108" spans="1:28" ht="13">
      <c r="A108" s="2" t="s">
        <v>275</v>
      </c>
      <c r="B108" s="2" t="s">
        <v>331</v>
      </c>
      <c r="C108" s="89" t="s">
        <v>297</v>
      </c>
      <c r="D108" s="129" t="s">
        <v>302</v>
      </c>
      <c r="E108" s="19">
        <v>3139.95</v>
      </c>
      <c r="F108" s="20">
        <v>899.45</v>
      </c>
      <c r="G108" s="21">
        <v>4039.4</v>
      </c>
      <c r="H108" s="19">
        <v>11764.55</v>
      </c>
      <c r="I108" s="20">
        <v>1148</v>
      </c>
      <c r="J108" s="21">
        <v>12912.55</v>
      </c>
      <c r="K108" s="19">
        <v>9870.4</v>
      </c>
      <c r="L108" s="20">
        <v>3339.5</v>
      </c>
      <c r="M108" s="21">
        <v>13209.9</v>
      </c>
      <c r="N108" s="19">
        <v>6690.45</v>
      </c>
      <c r="O108" s="20">
        <v>3004.3</v>
      </c>
      <c r="P108" s="21">
        <v>9694.75</v>
      </c>
      <c r="Q108" s="19">
        <v>11234.1</v>
      </c>
      <c r="R108" s="20">
        <v>2390.65</v>
      </c>
      <c r="S108" s="21">
        <v>13624.75</v>
      </c>
      <c r="T108" s="19">
        <v>24394.3</v>
      </c>
      <c r="U108" s="20">
        <v>2161.6</v>
      </c>
      <c r="V108" s="21">
        <v>26555.9</v>
      </c>
      <c r="W108" s="47">
        <v>67093.75</v>
      </c>
      <c r="X108" s="20">
        <v>12943.5</v>
      </c>
      <c r="Y108" s="21">
        <v>80037.25</v>
      </c>
      <c r="AB108" s="1"/>
    </row>
    <row r="109" spans="1:28" ht="13">
      <c r="A109" s="2" t="s">
        <v>275</v>
      </c>
      <c r="B109" s="2" t="s">
        <v>313</v>
      </c>
      <c r="C109" s="89" t="s">
        <v>297</v>
      </c>
      <c r="D109" s="129" t="s">
        <v>303</v>
      </c>
      <c r="E109" s="19">
        <v>4547.75</v>
      </c>
      <c r="F109" s="20">
        <v>5146.8500000000004</v>
      </c>
      <c r="G109" s="21">
        <v>9694.6</v>
      </c>
      <c r="H109" s="19">
        <v>11366.25</v>
      </c>
      <c r="I109" s="20">
        <v>5247.1</v>
      </c>
      <c r="J109" s="21">
        <v>16613.349999999999</v>
      </c>
      <c r="K109" s="19">
        <v>8203.7999999999993</v>
      </c>
      <c r="L109" s="20">
        <v>1260.9000000000001</v>
      </c>
      <c r="M109" s="21">
        <v>9464.7000000000007</v>
      </c>
      <c r="N109" s="19">
        <v>2764.95</v>
      </c>
      <c r="O109" s="20">
        <v>3931.85</v>
      </c>
      <c r="P109" s="21">
        <v>6696.8</v>
      </c>
      <c r="Q109" s="19">
        <v>818.3</v>
      </c>
      <c r="R109" s="20">
        <v>4438.5</v>
      </c>
      <c r="S109" s="21">
        <v>5256.8</v>
      </c>
      <c r="T109" s="19">
        <v>1911.15</v>
      </c>
      <c r="U109" s="20">
        <v>3369.85</v>
      </c>
      <c r="V109" s="21">
        <v>5281</v>
      </c>
      <c r="W109" s="47">
        <v>29612.2</v>
      </c>
      <c r="X109" s="20">
        <v>23395.05</v>
      </c>
      <c r="Y109" s="21">
        <v>53007.25</v>
      </c>
      <c r="AB109" s="1"/>
    </row>
    <row r="110" spans="1:28" ht="13">
      <c r="A110" s="2" t="s">
        <v>275</v>
      </c>
      <c r="B110" s="2" t="s">
        <v>314</v>
      </c>
      <c r="C110" s="89" t="s">
        <v>297</v>
      </c>
      <c r="D110" s="129" t="s">
        <v>303</v>
      </c>
      <c r="E110" s="19">
        <v>6659.85</v>
      </c>
      <c r="F110" s="20">
        <v>4876.7</v>
      </c>
      <c r="G110" s="21">
        <v>11536.55</v>
      </c>
      <c r="H110" s="19">
        <v>5636</v>
      </c>
      <c r="I110" s="20">
        <v>5093.55</v>
      </c>
      <c r="J110" s="21">
        <v>10729.55</v>
      </c>
      <c r="K110" s="19">
        <v>14992.65</v>
      </c>
      <c r="L110" s="20">
        <v>1580</v>
      </c>
      <c r="M110" s="21">
        <v>16572.650000000001</v>
      </c>
      <c r="N110" s="19">
        <v>16.45</v>
      </c>
      <c r="O110" s="20">
        <v>802.7</v>
      </c>
      <c r="P110" s="21">
        <v>819.15</v>
      </c>
      <c r="Q110" s="19">
        <v>4192.95</v>
      </c>
      <c r="R110" s="20">
        <v>2823.6</v>
      </c>
      <c r="S110" s="21">
        <v>7016.55</v>
      </c>
      <c r="T110" s="19">
        <v>1800.5</v>
      </c>
      <c r="U110" s="20">
        <v>4225.75</v>
      </c>
      <c r="V110" s="21">
        <v>6026.25</v>
      </c>
      <c r="W110" s="47">
        <v>33298.400000000001</v>
      </c>
      <c r="X110" s="20">
        <v>19402.3</v>
      </c>
      <c r="Y110" s="21">
        <v>52700.7</v>
      </c>
      <c r="AB110" s="1"/>
    </row>
    <row r="111" spans="1:28" ht="13">
      <c r="A111" s="2" t="s">
        <v>275</v>
      </c>
      <c r="B111" s="2" t="s">
        <v>315</v>
      </c>
      <c r="C111" s="89" t="s">
        <v>297</v>
      </c>
      <c r="D111" s="129" t="s">
        <v>303</v>
      </c>
      <c r="E111" s="19">
        <v>12714.85</v>
      </c>
      <c r="F111" s="20">
        <v>5024.3</v>
      </c>
      <c r="G111" s="21">
        <v>17739.150000000001</v>
      </c>
      <c r="H111" s="19">
        <v>12731.95</v>
      </c>
      <c r="I111" s="20">
        <v>2286.25</v>
      </c>
      <c r="J111" s="21">
        <v>15018.2</v>
      </c>
      <c r="K111" s="19">
        <v>17944.849999999999</v>
      </c>
      <c r="L111" s="20">
        <v>2583.5500000000002</v>
      </c>
      <c r="M111" s="21">
        <v>20528.400000000001</v>
      </c>
      <c r="N111" s="19">
        <v>1942.1</v>
      </c>
      <c r="O111" s="20">
        <v>5165.8999999999996</v>
      </c>
      <c r="P111" s="21">
        <v>7108</v>
      </c>
      <c r="Q111" s="19">
        <v>2047.4</v>
      </c>
      <c r="R111" s="20">
        <v>5321.8</v>
      </c>
      <c r="S111" s="21">
        <v>7369.2</v>
      </c>
      <c r="T111" s="19">
        <v>3554.6</v>
      </c>
      <c r="U111" s="20">
        <v>4203</v>
      </c>
      <c r="V111" s="21">
        <v>7757.6</v>
      </c>
      <c r="W111" s="47">
        <v>50935.75</v>
      </c>
      <c r="X111" s="20">
        <v>24584.799999999999</v>
      </c>
      <c r="Y111" s="21">
        <v>75520.55</v>
      </c>
      <c r="AB111" s="1"/>
    </row>
    <row r="112" spans="1:28" ht="13">
      <c r="A112" s="2" t="s">
        <v>275</v>
      </c>
      <c r="B112" s="2" t="s">
        <v>316</v>
      </c>
      <c r="C112" s="89" t="s">
        <v>297</v>
      </c>
      <c r="D112" s="129" t="s">
        <v>303</v>
      </c>
      <c r="E112" s="19">
        <v>2369.75</v>
      </c>
      <c r="F112" s="20">
        <v>5070.75</v>
      </c>
      <c r="G112" s="21">
        <v>7440.5</v>
      </c>
      <c r="H112" s="19">
        <v>11120.05</v>
      </c>
      <c r="I112" s="20">
        <v>3719.35</v>
      </c>
      <c r="J112" s="21">
        <v>14839.4</v>
      </c>
      <c r="K112" s="19">
        <v>19919.599999999999</v>
      </c>
      <c r="L112" s="20">
        <v>2749.15</v>
      </c>
      <c r="M112" s="21">
        <v>22668.75</v>
      </c>
      <c r="N112" s="19">
        <v>1564.65</v>
      </c>
      <c r="O112" s="20">
        <v>3710.1</v>
      </c>
      <c r="P112" s="21">
        <v>5274.75</v>
      </c>
      <c r="Q112" s="19">
        <v>986</v>
      </c>
      <c r="R112" s="20">
        <v>3165.85</v>
      </c>
      <c r="S112" s="21">
        <v>4151.8500000000004</v>
      </c>
      <c r="T112" s="19">
        <v>2420</v>
      </c>
      <c r="U112" s="20">
        <v>5416.3</v>
      </c>
      <c r="V112" s="21">
        <v>7836.3</v>
      </c>
      <c r="W112" s="47">
        <v>38380.050000000003</v>
      </c>
      <c r="X112" s="20">
        <v>23831.5</v>
      </c>
      <c r="Y112" s="21">
        <v>62211.55</v>
      </c>
      <c r="AB112" s="1"/>
    </row>
    <row r="113" spans="1:28" ht="13">
      <c r="A113" s="2" t="s">
        <v>275</v>
      </c>
      <c r="B113" s="2" t="s">
        <v>95</v>
      </c>
      <c r="C113" s="89" t="s">
        <v>297</v>
      </c>
      <c r="D113" s="129" t="s">
        <v>302</v>
      </c>
      <c r="E113" s="19">
        <v>14347.32</v>
      </c>
      <c r="F113" s="20">
        <v>2345</v>
      </c>
      <c r="G113" s="21">
        <v>16692.32</v>
      </c>
      <c r="H113" s="19">
        <v>21739.040000000001</v>
      </c>
      <c r="I113" s="20">
        <v>2747.36</v>
      </c>
      <c r="J113" s="21">
        <v>24486.400000000001</v>
      </c>
      <c r="K113" s="19">
        <v>22568.92</v>
      </c>
      <c r="L113" s="20">
        <v>3176.44</v>
      </c>
      <c r="M113" s="21">
        <v>25745.360000000001</v>
      </c>
      <c r="N113" s="19">
        <v>9462.92</v>
      </c>
      <c r="O113" s="20">
        <v>1546.24</v>
      </c>
      <c r="P113" s="21">
        <v>11009.16</v>
      </c>
      <c r="Q113" s="19">
        <v>0</v>
      </c>
      <c r="R113" s="20">
        <v>0</v>
      </c>
      <c r="S113" s="21">
        <v>0</v>
      </c>
      <c r="T113" s="19">
        <v>0</v>
      </c>
      <c r="U113" s="20">
        <v>0</v>
      </c>
      <c r="V113" s="21">
        <v>0</v>
      </c>
      <c r="W113" s="47">
        <v>68118.2</v>
      </c>
      <c r="X113" s="20">
        <v>9815.0400000000009</v>
      </c>
      <c r="Y113" s="21">
        <v>77933.240000000005</v>
      </c>
      <c r="AB113" s="1"/>
    </row>
    <row r="114" spans="1:28" ht="13">
      <c r="A114" s="2" t="s">
        <v>275</v>
      </c>
      <c r="B114" s="2" t="s">
        <v>96</v>
      </c>
      <c r="C114" s="89" t="s">
        <v>297</v>
      </c>
      <c r="D114" s="129" t="s">
        <v>302</v>
      </c>
      <c r="E114" s="19">
        <v>10423.799999999999</v>
      </c>
      <c r="F114" s="20">
        <v>2550.08</v>
      </c>
      <c r="G114" s="21">
        <v>12973.88</v>
      </c>
      <c r="H114" s="19">
        <v>17284.04</v>
      </c>
      <c r="I114" s="20">
        <v>2072</v>
      </c>
      <c r="J114" s="21">
        <v>19356.04</v>
      </c>
      <c r="K114" s="19">
        <v>12606.4</v>
      </c>
      <c r="L114" s="20">
        <v>2658.2</v>
      </c>
      <c r="M114" s="21">
        <v>15264.6</v>
      </c>
      <c r="N114" s="19">
        <v>9140.6</v>
      </c>
      <c r="O114" s="20">
        <v>2908.68</v>
      </c>
      <c r="P114" s="21">
        <v>12049.28</v>
      </c>
      <c r="Q114" s="19">
        <v>637.91999999999996</v>
      </c>
      <c r="R114" s="20">
        <v>146.28</v>
      </c>
      <c r="S114" s="21">
        <v>784.2</v>
      </c>
      <c r="T114" s="19">
        <v>0</v>
      </c>
      <c r="U114" s="20">
        <v>0</v>
      </c>
      <c r="V114" s="21">
        <v>0</v>
      </c>
      <c r="W114" s="47">
        <v>50092.76</v>
      </c>
      <c r="X114" s="20">
        <v>10335.24</v>
      </c>
      <c r="Y114" s="21">
        <v>60428</v>
      </c>
      <c r="AB114" s="1"/>
    </row>
    <row r="115" spans="1:28" ht="13">
      <c r="A115" s="2" t="s">
        <v>275</v>
      </c>
      <c r="B115" s="2" t="s">
        <v>97</v>
      </c>
      <c r="C115" s="89" t="s">
        <v>297</v>
      </c>
      <c r="D115" s="129" t="s">
        <v>302</v>
      </c>
      <c r="E115" s="19">
        <v>11600.64</v>
      </c>
      <c r="F115" s="20">
        <v>1873.24</v>
      </c>
      <c r="G115" s="21">
        <v>13473.88</v>
      </c>
      <c r="H115" s="19">
        <v>19934.04</v>
      </c>
      <c r="I115" s="20">
        <v>2900.04</v>
      </c>
      <c r="J115" s="21">
        <v>22834.080000000002</v>
      </c>
      <c r="K115" s="19">
        <v>12486.84</v>
      </c>
      <c r="L115" s="20">
        <v>2190.64</v>
      </c>
      <c r="M115" s="21">
        <v>14677.48</v>
      </c>
      <c r="N115" s="19">
        <v>9383.24</v>
      </c>
      <c r="O115" s="20">
        <v>2213.96</v>
      </c>
      <c r="P115" s="21">
        <v>11597.2</v>
      </c>
      <c r="Q115" s="19">
        <v>749.36</v>
      </c>
      <c r="R115" s="20">
        <v>252.84</v>
      </c>
      <c r="S115" s="21">
        <v>1002.2</v>
      </c>
      <c r="T115" s="19">
        <v>0</v>
      </c>
      <c r="U115" s="20">
        <v>0</v>
      </c>
      <c r="V115" s="21">
        <v>0</v>
      </c>
      <c r="W115" s="47">
        <v>54154.12</v>
      </c>
      <c r="X115" s="20">
        <v>9430.7199999999993</v>
      </c>
      <c r="Y115" s="21">
        <v>63584.84</v>
      </c>
      <c r="AB115" s="1"/>
    </row>
    <row r="116" spans="1:28" ht="13">
      <c r="A116" s="2" t="s">
        <v>276</v>
      </c>
      <c r="B116" s="2" t="s">
        <v>98</v>
      </c>
      <c r="C116" s="89" t="s">
        <v>297</v>
      </c>
      <c r="D116" s="129" t="s">
        <v>302</v>
      </c>
      <c r="E116" s="19">
        <v>12243.13</v>
      </c>
      <c r="F116" s="20">
        <v>0</v>
      </c>
      <c r="G116" s="21">
        <v>12243.13</v>
      </c>
      <c r="H116" s="19">
        <v>22180.25</v>
      </c>
      <c r="I116" s="20">
        <v>0</v>
      </c>
      <c r="J116" s="21">
        <v>22180.25</v>
      </c>
      <c r="K116" s="19">
        <v>12424.69</v>
      </c>
      <c r="L116" s="20">
        <v>0</v>
      </c>
      <c r="M116" s="21">
        <v>12424.69</v>
      </c>
      <c r="N116" s="19">
        <v>0</v>
      </c>
      <c r="O116" s="20">
        <v>0</v>
      </c>
      <c r="P116" s="21">
        <v>0</v>
      </c>
      <c r="Q116" s="19">
        <v>0</v>
      </c>
      <c r="R116" s="20">
        <v>0</v>
      </c>
      <c r="S116" s="21">
        <v>0</v>
      </c>
      <c r="T116" s="19">
        <v>5568.05</v>
      </c>
      <c r="U116" s="20">
        <v>0</v>
      </c>
      <c r="V116" s="21">
        <v>5568.05</v>
      </c>
      <c r="W116" s="47">
        <v>52416.12</v>
      </c>
      <c r="X116" s="20">
        <v>0</v>
      </c>
      <c r="Y116" s="21">
        <v>52416.12</v>
      </c>
      <c r="AB116" s="1"/>
    </row>
    <row r="117" spans="1:28" ht="13">
      <c r="A117" s="2" t="s">
        <v>277</v>
      </c>
      <c r="B117" s="2" t="s">
        <v>99</v>
      </c>
      <c r="C117" s="89" t="s">
        <v>297</v>
      </c>
      <c r="D117" s="129" t="s">
        <v>302</v>
      </c>
      <c r="E117" s="19">
        <v>25009.65</v>
      </c>
      <c r="F117" s="20">
        <v>3452.95</v>
      </c>
      <c r="G117" s="21">
        <v>28462.6</v>
      </c>
      <c r="H117" s="19">
        <v>17425.05</v>
      </c>
      <c r="I117" s="20">
        <v>1814.7</v>
      </c>
      <c r="J117" s="21">
        <v>19239.75</v>
      </c>
      <c r="K117" s="19">
        <v>0</v>
      </c>
      <c r="L117" s="20">
        <v>0</v>
      </c>
      <c r="M117" s="21">
        <v>0</v>
      </c>
      <c r="N117" s="19">
        <v>574.65</v>
      </c>
      <c r="O117" s="20">
        <v>3289.7</v>
      </c>
      <c r="P117" s="21">
        <v>3864.35</v>
      </c>
      <c r="Q117" s="19">
        <v>26132.65</v>
      </c>
      <c r="R117" s="20">
        <v>9819.75</v>
      </c>
      <c r="S117" s="21">
        <v>35952.400000000001</v>
      </c>
      <c r="T117" s="19">
        <v>20696.45</v>
      </c>
      <c r="U117" s="20">
        <v>10786.65</v>
      </c>
      <c r="V117" s="21">
        <v>31483.1</v>
      </c>
      <c r="W117" s="47">
        <v>89838.45</v>
      </c>
      <c r="X117" s="20">
        <v>29163.75</v>
      </c>
      <c r="Y117" s="21">
        <v>119002.2</v>
      </c>
      <c r="AB117" s="1"/>
    </row>
    <row r="118" spans="1:28" ht="13">
      <c r="A118" s="2" t="s">
        <v>277</v>
      </c>
      <c r="B118" s="2" t="s">
        <v>100</v>
      </c>
      <c r="C118" s="89" t="s">
        <v>297</v>
      </c>
      <c r="D118" s="129" t="s">
        <v>302</v>
      </c>
      <c r="E118" s="19">
        <v>16878.900000000001</v>
      </c>
      <c r="F118" s="20">
        <v>2176</v>
      </c>
      <c r="G118" s="21">
        <v>19054.900000000001</v>
      </c>
      <c r="H118" s="19">
        <v>24718</v>
      </c>
      <c r="I118" s="20">
        <v>909.35</v>
      </c>
      <c r="J118" s="21">
        <v>25627.35</v>
      </c>
      <c r="K118" s="19">
        <v>0</v>
      </c>
      <c r="L118" s="20">
        <v>0</v>
      </c>
      <c r="M118" s="21">
        <v>0</v>
      </c>
      <c r="N118" s="19">
        <v>5790.2</v>
      </c>
      <c r="O118" s="20">
        <v>806.8</v>
      </c>
      <c r="P118" s="21">
        <v>6597</v>
      </c>
      <c r="Q118" s="19">
        <v>19977.45</v>
      </c>
      <c r="R118" s="20">
        <v>4766.55</v>
      </c>
      <c r="S118" s="21">
        <v>24744</v>
      </c>
      <c r="T118" s="19">
        <v>6900.95</v>
      </c>
      <c r="U118" s="20">
        <v>459.75</v>
      </c>
      <c r="V118" s="21">
        <v>7360.7</v>
      </c>
      <c r="W118" s="47">
        <v>74265.5</v>
      </c>
      <c r="X118" s="20">
        <v>9118.4500000000007</v>
      </c>
      <c r="Y118" s="21">
        <v>83383.95</v>
      </c>
      <c r="AB118" s="1"/>
    </row>
    <row r="119" spans="1:28" ht="13">
      <c r="A119" s="2" t="s">
        <v>277</v>
      </c>
      <c r="B119" s="2" t="s">
        <v>101</v>
      </c>
      <c r="C119" s="89" t="s">
        <v>297</v>
      </c>
      <c r="D119" s="129" t="s">
        <v>303</v>
      </c>
      <c r="E119" s="19">
        <v>5907.45</v>
      </c>
      <c r="F119" s="20">
        <v>11407.7</v>
      </c>
      <c r="G119" s="21">
        <v>17315.150000000001</v>
      </c>
      <c r="H119" s="19">
        <v>28601.599999999999</v>
      </c>
      <c r="I119" s="20">
        <v>4015.2</v>
      </c>
      <c r="J119" s="21">
        <v>32616.799999999999</v>
      </c>
      <c r="K119" s="19">
        <v>36393.300000000003</v>
      </c>
      <c r="L119" s="20">
        <v>3833.25</v>
      </c>
      <c r="M119" s="21">
        <v>40226.550000000003</v>
      </c>
      <c r="N119" s="19">
        <v>13072</v>
      </c>
      <c r="O119" s="20">
        <v>8393.9</v>
      </c>
      <c r="P119" s="21">
        <v>21465.9</v>
      </c>
      <c r="Q119" s="19">
        <v>8581.25</v>
      </c>
      <c r="R119" s="20">
        <v>4347.8999999999996</v>
      </c>
      <c r="S119" s="21">
        <v>12929.15</v>
      </c>
      <c r="T119" s="19">
        <v>0</v>
      </c>
      <c r="U119" s="20">
        <v>0</v>
      </c>
      <c r="V119" s="21">
        <v>0</v>
      </c>
      <c r="W119" s="47">
        <v>92555.6</v>
      </c>
      <c r="X119" s="20">
        <v>31997.95</v>
      </c>
      <c r="Y119" s="21">
        <v>124553.55</v>
      </c>
      <c r="AB119" s="1"/>
    </row>
    <row r="120" spans="1:28" ht="13">
      <c r="A120" s="2" t="s">
        <v>277</v>
      </c>
      <c r="B120" s="2" t="s">
        <v>102</v>
      </c>
      <c r="C120" s="89" t="s">
        <v>297</v>
      </c>
      <c r="D120" s="129" t="s">
        <v>303</v>
      </c>
      <c r="E120" s="19">
        <v>28598.45</v>
      </c>
      <c r="F120" s="20">
        <v>7418.45</v>
      </c>
      <c r="G120" s="21">
        <v>36016.9</v>
      </c>
      <c r="H120" s="19">
        <v>31123.5</v>
      </c>
      <c r="I120" s="20">
        <v>2118.1999999999998</v>
      </c>
      <c r="J120" s="21">
        <v>33241.699999999997</v>
      </c>
      <c r="K120" s="19">
        <v>24616.25</v>
      </c>
      <c r="L120" s="20">
        <v>1756.35</v>
      </c>
      <c r="M120" s="21">
        <v>26372.6</v>
      </c>
      <c r="N120" s="19">
        <v>13217.2</v>
      </c>
      <c r="O120" s="20">
        <v>7892.65</v>
      </c>
      <c r="P120" s="21">
        <v>21109.85</v>
      </c>
      <c r="Q120" s="19">
        <v>8503.2999999999993</v>
      </c>
      <c r="R120" s="20">
        <v>5509.05</v>
      </c>
      <c r="S120" s="21">
        <v>14012.35</v>
      </c>
      <c r="T120" s="19">
        <v>13142.2</v>
      </c>
      <c r="U120" s="20">
        <v>4905.25</v>
      </c>
      <c r="V120" s="21">
        <v>18047.45</v>
      </c>
      <c r="W120" s="47">
        <v>119200.9</v>
      </c>
      <c r="X120" s="20">
        <v>29599.95</v>
      </c>
      <c r="Y120" s="21">
        <v>148800.85</v>
      </c>
      <c r="AB120" s="1"/>
    </row>
    <row r="121" spans="1:28" ht="13">
      <c r="A121" s="2" t="s">
        <v>277</v>
      </c>
      <c r="B121" s="2" t="s">
        <v>103</v>
      </c>
      <c r="C121" s="89" t="s">
        <v>297</v>
      </c>
      <c r="D121" s="129" t="s">
        <v>303</v>
      </c>
      <c r="E121" s="19">
        <v>7870.05</v>
      </c>
      <c r="F121" s="20">
        <v>20330</v>
      </c>
      <c r="G121" s="21">
        <v>28200.05</v>
      </c>
      <c r="H121" s="19">
        <v>5153.1499999999996</v>
      </c>
      <c r="I121" s="20">
        <v>2480.9499999999998</v>
      </c>
      <c r="J121" s="21">
        <v>7634.1</v>
      </c>
      <c r="K121" s="19">
        <v>23718.6</v>
      </c>
      <c r="L121" s="20">
        <v>2842.3</v>
      </c>
      <c r="M121" s="21">
        <v>26560.9</v>
      </c>
      <c r="N121" s="19">
        <v>15514.95</v>
      </c>
      <c r="O121" s="20">
        <v>6353</v>
      </c>
      <c r="P121" s="21">
        <v>21867.95</v>
      </c>
      <c r="Q121" s="19">
        <v>14381.15</v>
      </c>
      <c r="R121" s="20">
        <v>5377.15</v>
      </c>
      <c r="S121" s="21">
        <v>19758.3</v>
      </c>
      <c r="T121" s="19">
        <v>29390.6</v>
      </c>
      <c r="U121" s="20">
        <v>4164.1499999999996</v>
      </c>
      <c r="V121" s="21">
        <v>33554.75</v>
      </c>
      <c r="W121" s="47">
        <v>96028.5</v>
      </c>
      <c r="X121" s="20">
        <v>41547.550000000003</v>
      </c>
      <c r="Y121" s="21">
        <v>137576.04999999999</v>
      </c>
      <c r="AB121" s="1"/>
    </row>
    <row r="122" spans="1:28" ht="13">
      <c r="A122" s="2" t="s">
        <v>277</v>
      </c>
      <c r="B122" s="2" t="s">
        <v>104</v>
      </c>
      <c r="C122" s="89" t="s">
        <v>297</v>
      </c>
      <c r="D122" s="129" t="s">
        <v>303</v>
      </c>
      <c r="E122" s="19">
        <v>80545.350000000006</v>
      </c>
      <c r="F122" s="20">
        <v>22.8</v>
      </c>
      <c r="G122" s="21">
        <v>80568.149999999994</v>
      </c>
      <c r="H122" s="19">
        <v>88752.35</v>
      </c>
      <c r="I122" s="20">
        <v>0</v>
      </c>
      <c r="J122" s="21">
        <v>88752.35</v>
      </c>
      <c r="K122" s="19">
        <v>86610.55</v>
      </c>
      <c r="L122" s="20">
        <v>3</v>
      </c>
      <c r="M122" s="21">
        <v>86613.55</v>
      </c>
      <c r="N122" s="19">
        <v>73741.600000000006</v>
      </c>
      <c r="O122" s="20">
        <v>35.950000000000003</v>
      </c>
      <c r="P122" s="21">
        <v>73777.55</v>
      </c>
      <c r="Q122" s="19">
        <v>85269.45</v>
      </c>
      <c r="R122" s="20">
        <v>0</v>
      </c>
      <c r="S122" s="21">
        <v>85269.45</v>
      </c>
      <c r="T122" s="19">
        <v>28163.8</v>
      </c>
      <c r="U122" s="20">
        <v>127.3</v>
      </c>
      <c r="V122" s="21">
        <v>28291.1</v>
      </c>
      <c r="W122" s="47">
        <v>443083.1</v>
      </c>
      <c r="X122" s="20">
        <v>189.05</v>
      </c>
      <c r="Y122" s="21">
        <v>443272.15</v>
      </c>
      <c r="AB122" s="1"/>
    </row>
    <row r="123" spans="1:28" ht="13">
      <c r="A123" s="2" t="s">
        <v>277</v>
      </c>
      <c r="B123" s="2" t="s">
        <v>105</v>
      </c>
      <c r="C123" s="89" t="s">
        <v>297</v>
      </c>
      <c r="D123" s="129" t="s">
        <v>302</v>
      </c>
      <c r="E123" s="19">
        <v>16215.95</v>
      </c>
      <c r="F123" s="20">
        <v>4565.1499999999996</v>
      </c>
      <c r="G123" s="21">
        <v>20781.099999999999</v>
      </c>
      <c r="H123" s="19">
        <v>42656.35</v>
      </c>
      <c r="I123" s="20">
        <v>3311.55</v>
      </c>
      <c r="J123" s="21">
        <v>45967.9</v>
      </c>
      <c r="K123" s="19">
        <v>42574.45</v>
      </c>
      <c r="L123" s="20">
        <v>2940.35</v>
      </c>
      <c r="M123" s="21">
        <v>45514.8</v>
      </c>
      <c r="N123" s="19">
        <v>40093.300000000003</v>
      </c>
      <c r="O123" s="20">
        <v>1732.4</v>
      </c>
      <c r="P123" s="21">
        <v>41825.699999999997</v>
      </c>
      <c r="Q123" s="19">
        <v>35859.5</v>
      </c>
      <c r="R123" s="20">
        <v>2658.4</v>
      </c>
      <c r="S123" s="21">
        <v>38517.9</v>
      </c>
      <c r="T123" s="19">
        <v>23018.7</v>
      </c>
      <c r="U123" s="20">
        <v>1732.25</v>
      </c>
      <c r="V123" s="21">
        <v>24750.95</v>
      </c>
      <c r="W123" s="47">
        <v>200418.25</v>
      </c>
      <c r="X123" s="20">
        <v>16940.099999999999</v>
      </c>
      <c r="Y123" s="21">
        <v>217358.35</v>
      </c>
      <c r="AB123" s="1"/>
    </row>
    <row r="124" spans="1:28" ht="13">
      <c r="A124" s="2" t="s">
        <v>277</v>
      </c>
      <c r="B124" s="2" t="s">
        <v>106</v>
      </c>
      <c r="C124" s="89" t="s">
        <v>297</v>
      </c>
      <c r="D124" s="129" t="s">
        <v>302</v>
      </c>
      <c r="E124" s="19">
        <v>18354.400000000001</v>
      </c>
      <c r="F124" s="20">
        <v>3217.1</v>
      </c>
      <c r="G124" s="21">
        <v>21571.5</v>
      </c>
      <c r="H124" s="19">
        <v>19051.349999999999</v>
      </c>
      <c r="I124" s="20">
        <v>2092.15</v>
      </c>
      <c r="J124" s="21">
        <v>21143.5</v>
      </c>
      <c r="K124" s="19">
        <v>29229.75</v>
      </c>
      <c r="L124" s="20">
        <v>2020.85</v>
      </c>
      <c r="M124" s="21">
        <v>31250.6</v>
      </c>
      <c r="N124" s="19">
        <v>42309.15</v>
      </c>
      <c r="O124" s="20">
        <v>2661.65</v>
      </c>
      <c r="P124" s="21">
        <v>44970.8</v>
      </c>
      <c r="Q124" s="19">
        <v>35280.699999999997</v>
      </c>
      <c r="R124" s="20">
        <v>2947</v>
      </c>
      <c r="S124" s="21">
        <v>38227.699999999997</v>
      </c>
      <c r="T124" s="19">
        <v>35992.400000000001</v>
      </c>
      <c r="U124" s="20">
        <v>2852.1</v>
      </c>
      <c r="V124" s="21">
        <v>38844.5</v>
      </c>
      <c r="W124" s="47">
        <v>180217.75</v>
      </c>
      <c r="X124" s="20">
        <v>15790.85</v>
      </c>
      <c r="Y124" s="21">
        <v>196008.6</v>
      </c>
      <c r="AB124" s="1"/>
    </row>
    <row r="125" spans="1:28" ht="13">
      <c r="A125" s="2" t="s">
        <v>277</v>
      </c>
      <c r="B125" s="2" t="s">
        <v>107</v>
      </c>
      <c r="C125" s="89" t="s">
        <v>297</v>
      </c>
      <c r="D125" s="129" t="s">
        <v>303</v>
      </c>
      <c r="E125" s="19">
        <v>86164.800000000003</v>
      </c>
      <c r="F125" s="20">
        <v>719.95</v>
      </c>
      <c r="G125" s="21">
        <v>86884.75</v>
      </c>
      <c r="H125" s="19">
        <v>101747.65</v>
      </c>
      <c r="I125" s="20">
        <v>406.35</v>
      </c>
      <c r="J125" s="21">
        <v>102154</v>
      </c>
      <c r="K125" s="19">
        <v>33011.050000000003</v>
      </c>
      <c r="L125" s="20">
        <v>597.35</v>
      </c>
      <c r="M125" s="21">
        <v>33608.400000000001</v>
      </c>
      <c r="N125" s="19">
        <v>36125.9</v>
      </c>
      <c r="O125" s="20">
        <v>1319.65</v>
      </c>
      <c r="P125" s="21">
        <v>37445.550000000003</v>
      </c>
      <c r="Q125" s="19">
        <v>47231.9</v>
      </c>
      <c r="R125" s="20">
        <v>878.7</v>
      </c>
      <c r="S125" s="21">
        <v>48110.6</v>
      </c>
      <c r="T125" s="19">
        <v>61880.75</v>
      </c>
      <c r="U125" s="20">
        <v>632.25</v>
      </c>
      <c r="V125" s="21">
        <v>62513</v>
      </c>
      <c r="W125" s="47">
        <v>366162.05</v>
      </c>
      <c r="X125" s="20">
        <v>4554.25</v>
      </c>
      <c r="Y125" s="21">
        <v>370716.3</v>
      </c>
      <c r="AB125" s="1"/>
    </row>
    <row r="126" spans="1:28" ht="13">
      <c r="A126" s="2" t="s">
        <v>277</v>
      </c>
      <c r="B126" s="2" t="s">
        <v>108</v>
      </c>
      <c r="C126" s="89" t="s">
        <v>297</v>
      </c>
      <c r="D126" s="129" t="s">
        <v>303</v>
      </c>
      <c r="E126" s="19">
        <v>32.5</v>
      </c>
      <c r="F126" s="20">
        <v>467.7</v>
      </c>
      <c r="G126" s="21">
        <v>500.2</v>
      </c>
      <c r="H126" s="19">
        <v>17973.25</v>
      </c>
      <c r="I126" s="20">
        <v>221.45</v>
      </c>
      <c r="J126" s="21">
        <v>18194.7</v>
      </c>
      <c r="K126" s="19">
        <v>73535.199999999997</v>
      </c>
      <c r="L126" s="20">
        <v>1034.95</v>
      </c>
      <c r="M126" s="21">
        <v>74570.149999999994</v>
      </c>
      <c r="N126" s="19">
        <v>62596.25</v>
      </c>
      <c r="O126" s="20">
        <v>1648</v>
      </c>
      <c r="P126" s="21">
        <v>64244.25</v>
      </c>
      <c r="Q126" s="19">
        <v>53933.95</v>
      </c>
      <c r="R126" s="20">
        <v>1121.45</v>
      </c>
      <c r="S126" s="21">
        <v>55055.4</v>
      </c>
      <c r="T126" s="19">
        <v>43421.25</v>
      </c>
      <c r="U126" s="20">
        <v>956.95</v>
      </c>
      <c r="V126" s="21">
        <v>44378.2</v>
      </c>
      <c r="W126" s="47">
        <v>251492.4</v>
      </c>
      <c r="X126" s="20">
        <v>5450.5</v>
      </c>
      <c r="Y126" s="21">
        <v>256942.9</v>
      </c>
      <c r="AB126" s="1"/>
    </row>
    <row r="127" spans="1:28" ht="13">
      <c r="A127" s="2" t="s">
        <v>277</v>
      </c>
      <c r="B127" s="2" t="s">
        <v>109</v>
      </c>
      <c r="C127" s="89" t="s">
        <v>297</v>
      </c>
      <c r="D127" s="129" t="s">
        <v>304</v>
      </c>
      <c r="E127" s="19">
        <v>61912.75</v>
      </c>
      <c r="F127" s="20">
        <v>305.89999999999998</v>
      </c>
      <c r="G127" s="21">
        <v>62218.65</v>
      </c>
      <c r="H127" s="19">
        <v>81162.75</v>
      </c>
      <c r="I127" s="20">
        <v>0.25</v>
      </c>
      <c r="J127" s="21">
        <v>81163</v>
      </c>
      <c r="K127" s="19">
        <v>67257.7</v>
      </c>
      <c r="L127" s="20">
        <v>5.45</v>
      </c>
      <c r="M127" s="21">
        <v>67263.149999999994</v>
      </c>
      <c r="N127" s="19">
        <v>72301.95</v>
      </c>
      <c r="O127" s="20">
        <v>0.05</v>
      </c>
      <c r="P127" s="21">
        <v>72302</v>
      </c>
      <c r="Q127" s="19">
        <v>61604.800000000003</v>
      </c>
      <c r="R127" s="20">
        <v>135.55000000000001</v>
      </c>
      <c r="S127" s="21">
        <v>61740.35</v>
      </c>
      <c r="T127" s="19">
        <v>69710.899999999994</v>
      </c>
      <c r="U127" s="20">
        <v>164.55</v>
      </c>
      <c r="V127" s="21">
        <v>69875.45</v>
      </c>
      <c r="W127" s="47">
        <v>413950.85</v>
      </c>
      <c r="X127" s="20">
        <v>611.75</v>
      </c>
      <c r="Y127" s="21">
        <v>414562.6</v>
      </c>
      <c r="AB127" s="1"/>
    </row>
    <row r="128" spans="1:28" ht="13">
      <c r="A128" s="2" t="s">
        <v>277</v>
      </c>
      <c r="B128" s="2" t="s">
        <v>110</v>
      </c>
      <c r="C128" s="89" t="s">
        <v>297</v>
      </c>
      <c r="D128" s="129" t="s">
        <v>304</v>
      </c>
      <c r="E128" s="19">
        <v>27404.1</v>
      </c>
      <c r="F128" s="20">
        <v>23</v>
      </c>
      <c r="G128" s="21">
        <v>27427.1</v>
      </c>
      <c r="H128" s="19">
        <v>65779.45</v>
      </c>
      <c r="I128" s="20">
        <v>26.55</v>
      </c>
      <c r="J128" s="21">
        <v>65806</v>
      </c>
      <c r="K128" s="19">
        <v>73235.649999999994</v>
      </c>
      <c r="L128" s="20">
        <v>10.85</v>
      </c>
      <c r="M128" s="21">
        <v>73246.5</v>
      </c>
      <c r="N128" s="19">
        <v>65335.25</v>
      </c>
      <c r="O128" s="20">
        <v>1.2</v>
      </c>
      <c r="P128" s="21">
        <v>65336.45</v>
      </c>
      <c r="Q128" s="19">
        <v>62111.05</v>
      </c>
      <c r="R128" s="20">
        <v>45.3</v>
      </c>
      <c r="S128" s="21">
        <v>62156.35</v>
      </c>
      <c r="T128" s="19">
        <v>65146.25</v>
      </c>
      <c r="U128" s="20">
        <v>13</v>
      </c>
      <c r="V128" s="21">
        <v>65159.25</v>
      </c>
      <c r="W128" s="47">
        <v>359011.75</v>
      </c>
      <c r="X128" s="20">
        <v>119.9</v>
      </c>
      <c r="Y128" s="21">
        <v>359131.65</v>
      </c>
      <c r="AB128" s="1"/>
    </row>
    <row r="129" spans="1:28" ht="13">
      <c r="A129" s="2" t="s">
        <v>277</v>
      </c>
      <c r="B129" s="2" t="s">
        <v>111</v>
      </c>
      <c r="C129" s="89" t="s">
        <v>297</v>
      </c>
      <c r="D129" s="129" t="s">
        <v>298</v>
      </c>
      <c r="E129" s="19">
        <v>17258.2</v>
      </c>
      <c r="F129" s="20">
        <v>9868.5</v>
      </c>
      <c r="G129" s="21">
        <v>27126.7</v>
      </c>
      <c r="H129" s="19">
        <v>0</v>
      </c>
      <c r="I129" s="20">
        <v>0</v>
      </c>
      <c r="J129" s="21">
        <v>0</v>
      </c>
      <c r="K129" s="19">
        <v>28254</v>
      </c>
      <c r="L129" s="20">
        <v>4157.45</v>
      </c>
      <c r="M129" s="21">
        <v>32411.45</v>
      </c>
      <c r="N129" s="19">
        <v>37259.449999999997</v>
      </c>
      <c r="O129" s="20">
        <v>6687.1</v>
      </c>
      <c r="P129" s="21">
        <v>43946.55</v>
      </c>
      <c r="Q129" s="19">
        <v>44609.3</v>
      </c>
      <c r="R129" s="20">
        <v>6876.85</v>
      </c>
      <c r="S129" s="21">
        <v>51486.15</v>
      </c>
      <c r="T129" s="19">
        <v>36462.550000000003</v>
      </c>
      <c r="U129" s="20">
        <v>6938.95</v>
      </c>
      <c r="V129" s="21">
        <v>43401.5</v>
      </c>
      <c r="W129" s="47">
        <v>163843.5</v>
      </c>
      <c r="X129" s="20">
        <v>34528.85</v>
      </c>
      <c r="Y129" s="21">
        <v>198372.35</v>
      </c>
      <c r="AB129" s="1"/>
    </row>
    <row r="130" spans="1:28" ht="13">
      <c r="A130" s="2" t="s">
        <v>277</v>
      </c>
      <c r="B130" s="2" t="s">
        <v>112</v>
      </c>
      <c r="C130" s="89" t="s">
        <v>297</v>
      </c>
      <c r="D130" s="129" t="s">
        <v>298</v>
      </c>
      <c r="E130" s="19">
        <v>18523</v>
      </c>
      <c r="F130" s="20">
        <v>8517.7999999999993</v>
      </c>
      <c r="G130" s="21">
        <v>27040.799999999999</v>
      </c>
      <c r="H130" s="19">
        <v>0</v>
      </c>
      <c r="I130" s="20">
        <v>1</v>
      </c>
      <c r="J130" s="21">
        <v>1</v>
      </c>
      <c r="K130" s="19">
        <v>0</v>
      </c>
      <c r="L130" s="20">
        <v>0</v>
      </c>
      <c r="M130" s="21">
        <v>0</v>
      </c>
      <c r="N130" s="19">
        <v>30965.200000000001</v>
      </c>
      <c r="O130" s="20">
        <v>1962.9</v>
      </c>
      <c r="P130" s="21">
        <v>32928.1</v>
      </c>
      <c r="Q130" s="19">
        <v>50894.1</v>
      </c>
      <c r="R130" s="20">
        <v>7745.8</v>
      </c>
      <c r="S130" s="21">
        <v>58639.9</v>
      </c>
      <c r="T130" s="19">
        <v>42851.199999999997</v>
      </c>
      <c r="U130" s="20">
        <v>4668</v>
      </c>
      <c r="V130" s="21">
        <v>47519.199999999997</v>
      </c>
      <c r="W130" s="47">
        <v>143233.5</v>
      </c>
      <c r="X130" s="20">
        <v>22895.5</v>
      </c>
      <c r="Y130" s="21">
        <v>166129</v>
      </c>
      <c r="AB130" s="1"/>
    </row>
    <row r="131" spans="1:28" ht="13">
      <c r="A131" s="2" t="s">
        <v>277</v>
      </c>
      <c r="B131" s="2" t="s">
        <v>113</v>
      </c>
      <c r="C131" s="89" t="s">
        <v>297</v>
      </c>
      <c r="D131" s="129" t="s">
        <v>304</v>
      </c>
      <c r="E131" s="19">
        <v>36506.65</v>
      </c>
      <c r="F131" s="20">
        <v>4529.8999999999996</v>
      </c>
      <c r="G131" s="21">
        <v>41036.550000000003</v>
      </c>
      <c r="H131" s="19">
        <v>29992.5</v>
      </c>
      <c r="I131" s="20">
        <v>2651.95</v>
      </c>
      <c r="J131" s="21">
        <v>32644.45</v>
      </c>
      <c r="K131" s="19">
        <v>36645.85</v>
      </c>
      <c r="L131" s="20">
        <v>331.2</v>
      </c>
      <c r="M131" s="21">
        <v>36977.050000000003</v>
      </c>
      <c r="N131" s="19">
        <v>46134.2</v>
      </c>
      <c r="O131" s="20">
        <v>1498.05</v>
      </c>
      <c r="P131" s="21">
        <v>47632.25</v>
      </c>
      <c r="Q131" s="19">
        <v>49133.7</v>
      </c>
      <c r="R131" s="20">
        <v>2413.0500000000002</v>
      </c>
      <c r="S131" s="21">
        <v>51546.75</v>
      </c>
      <c r="T131" s="19">
        <v>91234.95</v>
      </c>
      <c r="U131" s="20">
        <v>90.1</v>
      </c>
      <c r="V131" s="21">
        <v>91325.05</v>
      </c>
      <c r="W131" s="47">
        <v>289647.84999999998</v>
      </c>
      <c r="X131" s="20">
        <v>11514.25</v>
      </c>
      <c r="Y131" s="21">
        <v>301162.09999999998</v>
      </c>
      <c r="AB131" s="1"/>
    </row>
    <row r="132" spans="1:28" ht="13">
      <c r="A132" s="2" t="s">
        <v>277</v>
      </c>
      <c r="B132" s="2" t="s">
        <v>114</v>
      </c>
      <c r="C132" s="89" t="s">
        <v>297</v>
      </c>
      <c r="D132" s="129" t="s">
        <v>304</v>
      </c>
      <c r="E132" s="19">
        <v>39433</v>
      </c>
      <c r="F132" s="20">
        <v>4409.95</v>
      </c>
      <c r="G132" s="21">
        <v>43842.95</v>
      </c>
      <c r="H132" s="19">
        <v>49139.4</v>
      </c>
      <c r="I132" s="20">
        <v>2657.2</v>
      </c>
      <c r="J132" s="21">
        <v>51796.6</v>
      </c>
      <c r="K132" s="19">
        <v>55950.3</v>
      </c>
      <c r="L132" s="20">
        <v>1485.1</v>
      </c>
      <c r="M132" s="21">
        <v>57435.4</v>
      </c>
      <c r="N132" s="19">
        <v>46656.800000000003</v>
      </c>
      <c r="O132" s="20">
        <v>1780.2</v>
      </c>
      <c r="P132" s="21">
        <v>48437</v>
      </c>
      <c r="Q132" s="19">
        <v>43444.45</v>
      </c>
      <c r="R132" s="20">
        <v>2517.9</v>
      </c>
      <c r="S132" s="21">
        <v>45962.35</v>
      </c>
      <c r="T132" s="19">
        <v>61668.85</v>
      </c>
      <c r="U132" s="20">
        <v>490.35</v>
      </c>
      <c r="V132" s="21">
        <v>62159.199999999997</v>
      </c>
      <c r="W132" s="47">
        <v>296292.8</v>
      </c>
      <c r="X132" s="20">
        <v>13340.7</v>
      </c>
      <c r="Y132" s="21">
        <v>309633.5</v>
      </c>
      <c r="AB132" s="1"/>
    </row>
    <row r="133" spans="1:28" ht="13">
      <c r="A133" s="2" t="s">
        <v>278</v>
      </c>
      <c r="B133" s="2" t="s">
        <v>115</v>
      </c>
      <c r="C133" s="89" t="s">
        <v>297</v>
      </c>
      <c r="D133" s="129" t="s">
        <v>303</v>
      </c>
      <c r="E133" s="19">
        <v>15221.5</v>
      </c>
      <c r="F133" s="20">
        <v>1378.3</v>
      </c>
      <c r="G133" s="21">
        <v>16599.8</v>
      </c>
      <c r="H133" s="19">
        <v>25255.1</v>
      </c>
      <c r="I133" s="20">
        <v>503.7</v>
      </c>
      <c r="J133" s="21">
        <v>25758.799999999999</v>
      </c>
      <c r="K133" s="19">
        <v>15047.5</v>
      </c>
      <c r="L133" s="20">
        <v>679.15</v>
      </c>
      <c r="M133" s="21">
        <v>15726.65</v>
      </c>
      <c r="N133" s="19">
        <v>17066.900000000001</v>
      </c>
      <c r="O133" s="20">
        <v>984.05</v>
      </c>
      <c r="P133" s="21">
        <v>18050.95</v>
      </c>
      <c r="Q133" s="19">
        <v>25644.55</v>
      </c>
      <c r="R133" s="20">
        <v>86.15</v>
      </c>
      <c r="S133" s="21">
        <v>25730.7</v>
      </c>
      <c r="T133" s="19">
        <v>18451.150000000001</v>
      </c>
      <c r="U133" s="20">
        <v>685.5</v>
      </c>
      <c r="V133" s="21">
        <v>19136.650000000001</v>
      </c>
      <c r="W133" s="47">
        <v>116686.7</v>
      </c>
      <c r="X133" s="20">
        <v>4316.8500000000004</v>
      </c>
      <c r="Y133" s="21">
        <v>121003.55</v>
      </c>
      <c r="AB133" s="1"/>
    </row>
    <row r="134" spans="1:28" ht="13">
      <c r="A134" s="2" t="s">
        <v>278</v>
      </c>
      <c r="B134" s="2" t="s">
        <v>116</v>
      </c>
      <c r="C134" s="89" t="s">
        <v>297</v>
      </c>
      <c r="D134" s="129" t="s">
        <v>303</v>
      </c>
      <c r="E134" s="19">
        <v>20174.599999999999</v>
      </c>
      <c r="F134" s="20">
        <v>667.8</v>
      </c>
      <c r="G134" s="21">
        <v>20842.400000000001</v>
      </c>
      <c r="H134" s="19">
        <v>30563.35</v>
      </c>
      <c r="I134" s="20">
        <v>69.75</v>
      </c>
      <c r="J134" s="21">
        <v>30633.1</v>
      </c>
      <c r="K134" s="19">
        <v>15952.8</v>
      </c>
      <c r="L134" s="20">
        <v>243.95</v>
      </c>
      <c r="M134" s="21">
        <v>16196.75</v>
      </c>
      <c r="N134" s="19">
        <v>13605.95</v>
      </c>
      <c r="O134" s="20">
        <v>435.3</v>
      </c>
      <c r="P134" s="21">
        <v>14041.25</v>
      </c>
      <c r="Q134" s="19">
        <v>22923.25</v>
      </c>
      <c r="R134" s="20">
        <v>91.2</v>
      </c>
      <c r="S134" s="21">
        <v>23014.45</v>
      </c>
      <c r="T134" s="19">
        <v>19811.95</v>
      </c>
      <c r="U134" s="20">
        <v>337.7</v>
      </c>
      <c r="V134" s="21">
        <v>20149.650000000001</v>
      </c>
      <c r="W134" s="47">
        <v>123031.9</v>
      </c>
      <c r="X134" s="20">
        <v>1845.7</v>
      </c>
      <c r="Y134" s="21">
        <v>124877.6</v>
      </c>
      <c r="AB134" s="1"/>
    </row>
    <row r="135" spans="1:28" ht="13">
      <c r="A135" s="2" t="s">
        <v>278</v>
      </c>
      <c r="B135" s="2" t="s">
        <v>117</v>
      </c>
      <c r="C135" s="89" t="s">
        <v>297</v>
      </c>
      <c r="D135" s="129" t="s">
        <v>303</v>
      </c>
      <c r="E135" s="19">
        <v>1547.55</v>
      </c>
      <c r="F135" s="20">
        <v>427.05</v>
      </c>
      <c r="G135" s="21">
        <v>1974.6</v>
      </c>
      <c r="H135" s="19">
        <v>0</v>
      </c>
      <c r="I135" s="20">
        <v>0</v>
      </c>
      <c r="J135" s="21">
        <v>0</v>
      </c>
      <c r="K135" s="19">
        <v>0</v>
      </c>
      <c r="L135" s="20">
        <v>0</v>
      </c>
      <c r="M135" s="21">
        <v>0</v>
      </c>
      <c r="N135" s="19">
        <v>225.5</v>
      </c>
      <c r="O135" s="20">
        <v>0</v>
      </c>
      <c r="P135" s="21">
        <v>225.5</v>
      </c>
      <c r="Q135" s="19">
        <v>607.95000000000005</v>
      </c>
      <c r="R135" s="20">
        <v>0</v>
      </c>
      <c r="S135" s="21">
        <v>607.95000000000005</v>
      </c>
      <c r="T135" s="19">
        <v>695.7</v>
      </c>
      <c r="U135" s="20">
        <v>0</v>
      </c>
      <c r="V135" s="21">
        <v>695.7</v>
      </c>
      <c r="W135" s="47">
        <v>3076.7</v>
      </c>
      <c r="X135" s="20">
        <v>427.05</v>
      </c>
      <c r="Y135" s="21">
        <v>3503.75</v>
      </c>
      <c r="AB135" s="1"/>
    </row>
    <row r="136" spans="1:28" ht="13">
      <c r="A136" s="2" t="s">
        <v>278</v>
      </c>
      <c r="B136" s="2" t="s">
        <v>118</v>
      </c>
      <c r="C136" s="89" t="s">
        <v>297</v>
      </c>
      <c r="D136" s="129" t="s">
        <v>303</v>
      </c>
      <c r="E136" s="19">
        <v>0</v>
      </c>
      <c r="F136" s="20">
        <v>0</v>
      </c>
      <c r="G136" s="21">
        <v>0</v>
      </c>
      <c r="H136" s="19">
        <v>12777.2</v>
      </c>
      <c r="I136" s="20">
        <v>378.3</v>
      </c>
      <c r="J136" s="21">
        <v>13155.5</v>
      </c>
      <c r="K136" s="19">
        <v>12578.55</v>
      </c>
      <c r="L136" s="20">
        <v>744.9</v>
      </c>
      <c r="M136" s="21">
        <v>13323.45</v>
      </c>
      <c r="N136" s="19">
        <v>13033.25</v>
      </c>
      <c r="O136" s="20">
        <v>736.9</v>
      </c>
      <c r="P136" s="21">
        <v>13770.15</v>
      </c>
      <c r="Q136" s="19">
        <v>13905.9</v>
      </c>
      <c r="R136" s="20">
        <v>621.25</v>
      </c>
      <c r="S136" s="21">
        <v>14527.15</v>
      </c>
      <c r="T136" s="19">
        <v>19146.2</v>
      </c>
      <c r="U136" s="20">
        <v>674.85</v>
      </c>
      <c r="V136" s="21">
        <v>19821.05</v>
      </c>
      <c r="W136" s="47">
        <v>71441.100000000006</v>
      </c>
      <c r="X136" s="20">
        <v>3156.2</v>
      </c>
      <c r="Y136" s="21">
        <v>74597.3</v>
      </c>
      <c r="AB136" s="1"/>
    </row>
    <row r="137" spans="1:28" ht="13">
      <c r="A137" s="2" t="s">
        <v>278</v>
      </c>
      <c r="B137" s="2" t="s">
        <v>119</v>
      </c>
      <c r="C137" s="89" t="s">
        <v>297</v>
      </c>
      <c r="D137" s="129" t="s">
        <v>303</v>
      </c>
      <c r="E137" s="19">
        <v>19395.25</v>
      </c>
      <c r="F137" s="20">
        <v>397.65</v>
      </c>
      <c r="G137" s="21">
        <v>19792.900000000001</v>
      </c>
      <c r="H137" s="19">
        <v>30106.25</v>
      </c>
      <c r="I137" s="20">
        <v>174.3</v>
      </c>
      <c r="J137" s="21">
        <v>30280.55</v>
      </c>
      <c r="K137" s="19">
        <v>12471.65</v>
      </c>
      <c r="L137" s="20">
        <v>250.7</v>
      </c>
      <c r="M137" s="21">
        <v>12722.35</v>
      </c>
      <c r="N137" s="19">
        <v>18419.150000000001</v>
      </c>
      <c r="O137" s="20">
        <v>212.75</v>
      </c>
      <c r="P137" s="21">
        <v>18631.900000000001</v>
      </c>
      <c r="Q137" s="19">
        <v>22833.3</v>
      </c>
      <c r="R137" s="20">
        <v>249.95</v>
      </c>
      <c r="S137" s="21">
        <v>23083.25</v>
      </c>
      <c r="T137" s="19">
        <v>11396.1</v>
      </c>
      <c r="U137" s="20">
        <v>348.8</v>
      </c>
      <c r="V137" s="21">
        <v>11744.9</v>
      </c>
      <c r="W137" s="47">
        <v>114621.7</v>
      </c>
      <c r="X137" s="20">
        <v>1634.15</v>
      </c>
      <c r="Y137" s="21">
        <v>116255.85</v>
      </c>
      <c r="AB137" s="1"/>
    </row>
    <row r="138" spans="1:28" ht="13">
      <c r="A138" s="2" t="s">
        <v>278</v>
      </c>
      <c r="B138" s="2" t="s">
        <v>120</v>
      </c>
      <c r="C138" s="89" t="s">
        <v>297</v>
      </c>
      <c r="D138" s="129" t="s">
        <v>303</v>
      </c>
      <c r="E138" s="19">
        <v>13706.5</v>
      </c>
      <c r="F138" s="20">
        <v>647.75</v>
      </c>
      <c r="G138" s="21">
        <v>14354.25</v>
      </c>
      <c r="H138" s="19">
        <v>13516</v>
      </c>
      <c r="I138" s="20">
        <v>239.8</v>
      </c>
      <c r="J138" s="21">
        <v>13755.8</v>
      </c>
      <c r="K138" s="19">
        <v>11658.55</v>
      </c>
      <c r="L138" s="20">
        <v>450.95</v>
      </c>
      <c r="M138" s="21">
        <v>12109.5</v>
      </c>
      <c r="N138" s="19">
        <v>9100</v>
      </c>
      <c r="O138" s="20">
        <v>813.1</v>
      </c>
      <c r="P138" s="21">
        <v>9913.1</v>
      </c>
      <c r="Q138" s="19">
        <v>15628.7</v>
      </c>
      <c r="R138" s="20">
        <v>88.65</v>
      </c>
      <c r="S138" s="21">
        <v>15717.35</v>
      </c>
      <c r="T138" s="19">
        <v>8339.85</v>
      </c>
      <c r="U138" s="20">
        <v>219.15</v>
      </c>
      <c r="V138" s="21">
        <v>8559</v>
      </c>
      <c r="W138" s="47">
        <v>71949.600000000006</v>
      </c>
      <c r="X138" s="20">
        <v>2459.4</v>
      </c>
      <c r="Y138" s="21">
        <v>74409</v>
      </c>
      <c r="AB138" s="1"/>
    </row>
    <row r="139" spans="1:28" ht="13">
      <c r="A139" s="2" t="s">
        <v>278</v>
      </c>
      <c r="B139" s="2" t="s">
        <v>121</v>
      </c>
      <c r="C139" s="89" t="s">
        <v>297</v>
      </c>
      <c r="D139" s="129" t="s">
        <v>303</v>
      </c>
      <c r="E139" s="19">
        <v>3722.1</v>
      </c>
      <c r="F139" s="20">
        <v>362.87</v>
      </c>
      <c r="G139" s="21">
        <v>4084.97</v>
      </c>
      <c r="H139" s="19">
        <v>2883.8</v>
      </c>
      <c r="I139" s="20">
        <v>242.37</v>
      </c>
      <c r="J139" s="21">
        <v>3126.17</v>
      </c>
      <c r="K139" s="19">
        <v>1218.6199999999999</v>
      </c>
      <c r="L139" s="20">
        <v>8.08</v>
      </c>
      <c r="M139" s="21">
        <v>1226.7</v>
      </c>
      <c r="N139" s="19">
        <v>3584.64</v>
      </c>
      <c r="O139" s="20">
        <v>97.37</v>
      </c>
      <c r="P139" s="21">
        <v>3682.01</v>
      </c>
      <c r="Q139" s="19">
        <v>3617.09</v>
      </c>
      <c r="R139" s="20">
        <v>59.59</v>
      </c>
      <c r="S139" s="21">
        <v>3676.68</v>
      </c>
      <c r="T139" s="19">
        <v>503.76</v>
      </c>
      <c r="U139" s="20">
        <v>19.920000000000002</v>
      </c>
      <c r="V139" s="21">
        <v>523.67999999999995</v>
      </c>
      <c r="W139" s="47">
        <v>15530.01</v>
      </c>
      <c r="X139" s="20">
        <v>790.2</v>
      </c>
      <c r="Y139" s="21">
        <v>16320.21</v>
      </c>
      <c r="AB139" s="1"/>
    </row>
    <row r="140" spans="1:28" ht="13">
      <c r="A140" s="2" t="s">
        <v>278</v>
      </c>
      <c r="B140" s="2" t="s">
        <v>122</v>
      </c>
      <c r="C140" s="89" t="s">
        <v>297</v>
      </c>
      <c r="D140" s="129" t="s">
        <v>303</v>
      </c>
      <c r="E140" s="19">
        <v>4925.87</v>
      </c>
      <c r="F140" s="20">
        <v>6.22</v>
      </c>
      <c r="G140" s="21">
        <v>4932.09</v>
      </c>
      <c r="H140" s="19">
        <v>5382.18</v>
      </c>
      <c r="I140" s="20">
        <v>105.1</v>
      </c>
      <c r="J140" s="21">
        <v>5487.28</v>
      </c>
      <c r="K140" s="19">
        <v>5918.94</v>
      </c>
      <c r="L140" s="20">
        <v>69</v>
      </c>
      <c r="M140" s="21">
        <v>5987.94</v>
      </c>
      <c r="N140" s="19">
        <v>5767.56</v>
      </c>
      <c r="O140" s="20">
        <v>211.34</v>
      </c>
      <c r="P140" s="21">
        <v>5978.9</v>
      </c>
      <c r="Q140" s="19">
        <v>5799.72</v>
      </c>
      <c r="R140" s="20">
        <v>72.72</v>
      </c>
      <c r="S140" s="21">
        <v>5872.44</v>
      </c>
      <c r="T140" s="19">
        <v>2848.8</v>
      </c>
      <c r="U140" s="20">
        <v>31.72</v>
      </c>
      <c r="V140" s="21">
        <v>2880.52</v>
      </c>
      <c r="W140" s="47">
        <v>30643.07</v>
      </c>
      <c r="X140" s="20">
        <v>496.1</v>
      </c>
      <c r="Y140" s="21">
        <v>31139.17</v>
      </c>
      <c r="AB140" s="1"/>
    </row>
    <row r="141" spans="1:28" ht="13">
      <c r="A141" s="2" t="s">
        <v>278</v>
      </c>
      <c r="B141" s="2" t="s">
        <v>123</v>
      </c>
      <c r="C141" s="89" t="s">
        <v>297</v>
      </c>
      <c r="D141" s="129" t="s">
        <v>303</v>
      </c>
      <c r="E141" s="19">
        <v>3408.46</v>
      </c>
      <c r="F141" s="20">
        <v>672.53</v>
      </c>
      <c r="G141" s="21">
        <v>4080.99</v>
      </c>
      <c r="H141" s="19">
        <v>3365.54</v>
      </c>
      <c r="I141" s="20">
        <v>760.3</v>
      </c>
      <c r="J141" s="21">
        <v>4125.84</v>
      </c>
      <c r="K141" s="19">
        <v>3756.43</v>
      </c>
      <c r="L141" s="20">
        <v>584.83000000000004</v>
      </c>
      <c r="M141" s="21">
        <v>4341.26</v>
      </c>
      <c r="N141" s="19">
        <v>3200.37</v>
      </c>
      <c r="O141" s="20">
        <v>425</v>
      </c>
      <c r="P141" s="21">
        <v>3625.37</v>
      </c>
      <c r="Q141" s="19">
        <v>3096.75</v>
      </c>
      <c r="R141" s="20">
        <v>997.44</v>
      </c>
      <c r="S141" s="21">
        <v>4094.19</v>
      </c>
      <c r="T141" s="19">
        <v>3245.82</v>
      </c>
      <c r="U141" s="20">
        <v>577.21</v>
      </c>
      <c r="V141" s="21">
        <v>3823.03</v>
      </c>
      <c r="W141" s="47">
        <v>20073.37</v>
      </c>
      <c r="X141" s="20">
        <v>4017.31</v>
      </c>
      <c r="Y141" s="21">
        <v>24090.68</v>
      </c>
      <c r="AB141" s="1"/>
    </row>
    <row r="142" spans="1:28" ht="13">
      <c r="A142" s="2" t="s">
        <v>278</v>
      </c>
      <c r="B142" s="2" t="s">
        <v>124</v>
      </c>
      <c r="C142" s="89" t="s">
        <v>297</v>
      </c>
      <c r="D142" s="129" t="s">
        <v>303</v>
      </c>
      <c r="E142" s="19">
        <v>2117.9699999999998</v>
      </c>
      <c r="F142" s="20">
        <v>816.21</v>
      </c>
      <c r="G142" s="21">
        <v>2934.18</v>
      </c>
      <c r="H142" s="19">
        <v>2355.31</v>
      </c>
      <c r="I142" s="20">
        <v>800.92</v>
      </c>
      <c r="J142" s="21">
        <v>3156.23</v>
      </c>
      <c r="K142" s="19">
        <v>1978.66</v>
      </c>
      <c r="L142" s="20">
        <v>1053.94</v>
      </c>
      <c r="M142" s="21">
        <v>3032.6</v>
      </c>
      <c r="N142" s="19">
        <v>2342.48</v>
      </c>
      <c r="O142" s="20">
        <v>994.76</v>
      </c>
      <c r="P142" s="21">
        <v>3337.24</v>
      </c>
      <c r="Q142" s="19">
        <v>2776.96</v>
      </c>
      <c r="R142" s="20">
        <v>413.65</v>
      </c>
      <c r="S142" s="21">
        <v>3190.61</v>
      </c>
      <c r="T142" s="19">
        <v>2150.3000000000002</v>
      </c>
      <c r="U142" s="20">
        <v>784.96</v>
      </c>
      <c r="V142" s="21">
        <v>2935.26</v>
      </c>
      <c r="W142" s="47">
        <v>13721.68</v>
      </c>
      <c r="X142" s="20">
        <v>4864.4399999999996</v>
      </c>
      <c r="Y142" s="21">
        <v>18586.12</v>
      </c>
      <c r="AB142" s="1"/>
    </row>
    <row r="143" spans="1:28" ht="13">
      <c r="A143" s="2" t="s">
        <v>279</v>
      </c>
      <c r="B143" s="2" t="s">
        <v>125</v>
      </c>
      <c r="C143" s="89" t="s">
        <v>297</v>
      </c>
      <c r="D143" s="129" t="s">
        <v>303</v>
      </c>
      <c r="E143" s="19">
        <v>2091.39</v>
      </c>
      <c r="F143" s="20">
        <v>608.17999999999995</v>
      </c>
      <c r="G143" s="21">
        <v>2699.57</v>
      </c>
      <c r="H143" s="19">
        <v>1832.99</v>
      </c>
      <c r="I143" s="20">
        <v>257.87</v>
      </c>
      <c r="J143" s="21">
        <v>2090.86</v>
      </c>
      <c r="K143" s="19">
        <v>2188.3200000000002</v>
      </c>
      <c r="L143" s="20">
        <v>660.41</v>
      </c>
      <c r="M143" s="21">
        <v>2848.73</v>
      </c>
      <c r="N143" s="19">
        <v>190.3</v>
      </c>
      <c r="O143" s="20">
        <v>2.2799999999999998</v>
      </c>
      <c r="P143" s="21">
        <v>192.58</v>
      </c>
      <c r="Q143" s="19">
        <v>1815.23</v>
      </c>
      <c r="R143" s="20">
        <v>713.13</v>
      </c>
      <c r="S143" s="21">
        <v>2528.36</v>
      </c>
      <c r="T143" s="19">
        <v>1928.36</v>
      </c>
      <c r="U143" s="20">
        <v>1255.22</v>
      </c>
      <c r="V143" s="21">
        <v>3183.58</v>
      </c>
      <c r="W143" s="47">
        <v>10046.59</v>
      </c>
      <c r="X143" s="20">
        <v>3497.09</v>
      </c>
      <c r="Y143" s="21">
        <v>13543.68</v>
      </c>
      <c r="AB143" s="1"/>
    </row>
    <row r="144" spans="1:28" ht="13">
      <c r="A144" s="2" t="s">
        <v>280</v>
      </c>
      <c r="B144" s="2" t="s">
        <v>136</v>
      </c>
      <c r="C144" s="89" t="s">
        <v>297</v>
      </c>
      <c r="D144" s="129" t="s">
        <v>302</v>
      </c>
      <c r="E144" s="19">
        <v>0</v>
      </c>
      <c r="F144" s="20">
        <v>0</v>
      </c>
      <c r="G144" s="21">
        <v>0</v>
      </c>
      <c r="H144" s="19">
        <v>0</v>
      </c>
      <c r="I144" s="20">
        <v>0</v>
      </c>
      <c r="J144" s="21">
        <v>0</v>
      </c>
      <c r="K144" s="19">
        <v>0</v>
      </c>
      <c r="L144" s="20">
        <v>0</v>
      </c>
      <c r="M144" s="21">
        <v>0</v>
      </c>
      <c r="N144" s="19">
        <v>0</v>
      </c>
      <c r="O144" s="20">
        <v>0</v>
      </c>
      <c r="P144" s="21">
        <v>0</v>
      </c>
      <c r="Q144" s="19">
        <v>0</v>
      </c>
      <c r="R144" s="20">
        <v>0</v>
      </c>
      <c r="S144" s="21">
        <v>0</v>
      </c>
      <c r="T144" s="19">
        <v>0</v>
      </c>
      <c r="U144" s="20">
        <v>0</v>
      </c>
      <c r="V144" s="21">
        <v>0</v>
      </c>
      <c r="W144" s="47">
        <v>0</v>
      </c>
      <c r="X144" s="20">
        <v>0</v>
      </c>
      <c r="Y144" s="21">
        <v>0</v>
      </c>
      <c r="AB144" s="1"/>
    </row>
    <row r="145" spans="1:28" ht="13">
      <c r="A145" s="2" t="s">
        <v>280</v>
      </c>
      <c r="B145" s="2" t="s">
        <v>137</v>
      </c>
      <c r="C145" s="89" t="s">
        <v>297</v>
      </c>
      <c r="D145" s="129" t="s">
        <v>302</v>
      </c>
      <c r="E145" s="19">
        <v>0</v>
      </c>
      <c r="F145" s="20">
        <v>0</v>
      </c>
      <c r="G145" s="21">
        <v>0</v>
      </c>
      <c r="H145" s="19">
        <v>0</v>
      </c>
      <c r="I145" s="20">
        <v>0</v>
      </c>
      <c r="J145" s="21">
        <v>0</v>
      </c>
      <c r="K145" s="19">
        <v>0</v>
      </c>
      <c r="L145" s="20">
        <v>0</v>
      </c>
      <c r="M145" s="21">
        <v>0</v>
      </c>
      <c r="N145" s="19">
        <v>0</v>
      </c>
      <c r="O145" s="20">
        <v>0</v>
      </c>
      <c r="P145" s="21">
        <v>0</v>
      </c>
      <c r="Q145" s="19">
        <v>0</v>
      </c>
      <c r="R145" s="20">
        <v>0</v>
      </c>
      <c r="S145" s="21">
        <v>0</v>
      </c>
      <c r="T145" s="19">
        <v>0</v>
      </c>
      <c r="U145" s="20">
        <v>0</v>
      </c>
      <c r="V145" s="21">
        <v>0</v>
      </c>
      <c r="W145" s="47">
        <v>0</v>
      </c>
      <c r="X145" s="20">
        <v>0</v>
      </c>
      <c r="Y145" s="21">
        <v>0</v>
      </c>
      <c r="AB145" s="1"/>
    </row>
    <row r="146" spans="1:28" ht="13">
      <c r="A146" s="2" t="s">
        <v>280</v>
      </c>
      <c r="B146" s="2" t="s">
        <v>138</v>
      </c>
      <c r="C146" s="89" t="s">
        <v>297</v>
      </c>
      <c r="D146" s="129" t="s">
        <v>298</v>
      </c>
      <c r="E146" s="19">
        <v>0</v>
      </c>
      <c r="F146" s="20">
        <v>0</v>
      </c>
      <c r="G146" s="21">
        <v>0</v>
      </c>
      <c r="H146" s="19">
        <v>0</v>
      </c>
      <c r="I146" s="20">
        <v>0</v>
      </c>
      <c r="J146" s="21">
        <v>0</v>
      </c>
      <c r="K146" s="19">
        <v>0</v>
      </c>
      <c r="L146" s="20">
        <v>0</v>
      </c>
      <c r="M146" s="21">
        <v>0</v>
      </c>
      <c r="N146" s="19">
        <v>0</v>
      </c>
      <c r="O146" s="20">
        <v>0</v>
      </c>
      <c r="P146" s="21">
        <v>0</v>
      </c>
      <c r="Q146" s="19">
        <v>0</v>
      </c>
      <c r="R146" s="20">
        <v>0</v>
      </c>
      <c r="S146" s="21">
        <v>0</v>
      </c>
      <c r="T146" s="19">
        <v>0</v>
      </c>
      <c r="U146" s="20">
        <v>0</v>
      </c>
      <c r="V146" s="21">
        <v>0</v>
      </c>
      <c r="W146" s="47">
        <v>0</v>
      </c>
      <c r="X146" s="20">
        <v>0</v>
      </c>
      <c r="Y146" s="21">
        <v>0</v>
      </c>
      <c r="AB146" s="1"/>
    </row>
    <row r="147" spans="1:28" ht="13">
      <c r="A147" s="2" t="s">
        <v>280</v>
      </c>
      <c r="B147" s="2" t="s">
        <v>139</v>
      </c>
      <c r="C147" s="89" t="s">
        <v>297</v>
      </c>
      <c r="D147" s="129" t="s">
        <v>298</v>
      </c>
      <c r="E147" s="19">
        <v>0</v>
      </c>
      <c r="F147" s="20">
        <v>0</v>
      </c>
      <c r="G147" s="21">
        <v>0</v>
      </c>
      <c r="H147" s="19">
        <v>0</v>
      </c>
      <c r="I147" s="20">
        <v>0</v>
      </c>
      <c r="J147" s="21">
        <v>0</v>
      </c>
      <c r="K147" s="19">
        <v>0</v>
      </c>
      <c r="L147" s="20">
        <v>0</v>
      </c>
      <c r="M147" s="21">
        <v>0</v>
      </c>
      <c r="N147" s="19">
        <v>0</v>
      </c>
      <c r="O147" s="20">
        <v>0</v>
      </c>
      <c r="P147" s="21">
        <v>0</v>
      </c>
      <c r="Q147" s="19">
        <v>0</v>
      </c>
      <c r="R147" s="20">
        <v>0</v>
      </c>
      <c r="S147" s="21">
        <v>0</v>
      </c>
      <c r="T147" s="19">
        <v>0</v>
      </c>
      <c r="U147" s="20">
        <v>0</v>
      </c>
      <c r="V147" s="21">
        <v>0</v>
      </c>
      <c r="W147" s="47">
        <v>0</v>
      </c>
      <c r="X147" s="20">
        <v>0</v>
      </c>
      <c r="Y147" s="21">
        <v>0</v>
      </c>
      <c r="AB147" s="1"/>
    </row>
    <row r="148" spans="1:28" ht="13">
      <c r="A148" s="2" t="s">
        <v>280</v>
      </c>
      <c r="B148" s="2" t="s">
        <v>140</v>
      </c>
      <c r="C148" s="89" t="s">
        <v>297</v>
      </c>
      <c r="D148" s="129" t="s">
        <v>303</v>
      </c>
      <c r="E148" s="19">
        <v>16580.650000000001</v>
      </c>
      <c r="F148" s="20">
        <v>731.23</v>
      </c>
      <c r="G148" s="21">
        <v>17311.88</v>
      </c>
      <c r="H148" s="19">
        <v>39227.879999999997</v>
      </c>
      <c r="I148" s="20">
        <v>56.58</v>
      </c>
      <c r="J148" s="21">
        <v>39284.46</v>
      </c>
      <c r="K148" s="19">
        <v>34149.75</v>
      </c>
      <c r="L148" s="20">
        <v>128.13</v>
      </c>
      <c r="M148" s="21">
        <v>34277.879999999997</v>
      </c>
      <c r="N148" s="19">
        <v>31457.5</v>
      </c>
      <c r="O148" s="20">
        <v>106.8</v>
      </c>
      <c r="P148" s="21">
        <v>31564.3</v>
      </c>
      <c r="Q148" s="19">
        <v>37788.9</v>
      </c>
      <c r="R148" s="20">
        <v>32.729999999999997</v>
      </c>
      <c r="S148" s="21">
        <v>37821.629999999997</v>
      </c>
      <c r="T148" s="19">
        <v>37174.53</v>
      </c>
      <c r="U148" s="20">
        <v>16.93</v>
      </c>
      <c r="V148" s="21">
        <v>37191.46</v>
      </c>
      <c r="W148" s="47">
        <v>196379.21</v>
      </c>
      <c r="X148" s="20">
        <v>1072.4000000000001</v>
      </c>
      <c r="Y148" s="21">
        <v>197451.61</v>
      </c>
      <c r="AB148" s="1"/>
    </row>
    <row r="149" spans="1:28" ht="13">
      <c r="A149" s="2" t="s">
        <v>280</v>
      </c>
      <c r="B149" s="2" t="s">
        <v>141</v>
      </c>
      <c r="C149" s="89" t="s">
        <v>297</v>
      </c>
      <c r="D149" s="129" t="s">
        <v>303</v>
      </c>
      <c r="E149" s="19">
        <v>11450.03</v>
      </c>
      <c r="F149" s="20">
        <v>1531.43</v>
      </c>
      <c r="G149" s="21">
        <v>12981.46</v>
      </c>
      <c r="H149" s="19">
        <v>34386.6</v>
      </c>
      <c r="I149" s="20">
        <v>153.19999999999999</v>
      </c>
      <c r="J149" s="21">
        <v>34539.800000000003</v>
      </c>
      <c r="K149" s="19">
        <v>29898.98</v>
      </c>
      <c r="L149" s="20">
        <v>527.08000000000004</v>
      </c>
      <c r="M149" s="21">
        <v>30426.06</v>
      </c>
      <c r="N149" s="19">
        <v>20924.93</v>
      </c>
      <c r="O149" s="20">
        <v>383.83</v>
      </c>
      <c r="P149" s="21">
        <v>21308.76</v>
      </c>
      <c r="Q149" s="19">
        <v>29089.8</v>
      </c>
      <c r="R149" s="20">
        <v>26.7</v>
      </c>
      <c r="S149" s="21">
        <v>29116.5</v>
      </c>
      <c r="T149" s="19">
        <v>28830.1</v>
      </c>
      <c r="U149" s="20">
        <v>186.03</v>
      </c>
      <c r="V149" s="21">
        <v>29016.13</v>
      </c>
      <c r="W149" s="47">
        <v>154580.44</v>
      </c>
      <c r="X149" s="20">
        <v>2808.27</v>
      </c>
      <c r="Y149" s="21">
        <v>157388.71</v>
      </c>
      <c r="AB149" s="1"/>
    </row>
    <row r="150" spans="1:28" ht="13">
      <c r="A150" s="2" t="s">
        <v>280</v>
      </c>
      <c r="B150" s="2" t="s">
        <v>142</v>
      </c>
      <c r="C150" s="89" t="s">
        <v>297</v>
      </c>
      <c r="D150" s="129" t="s">
        <v>303</v>
      </c>
      <c r="E150" s="19">
        <v>0</v>
      </c>
      <c r="F150" s="20">
        <v>0</v>
      </c>
      <c r="G150" s="21">
        <v>0</v>
      </c>
      <c r="H150" s="19">
        <v>0</v>
      </c>
      <c r="I150" s="20">
        <v>0</v>
      </c>
      <c r="J150" s="21">
        <v>0</v>
      </c>
      <c r="K150" s="19">
        <v>0</v>
      </c>
      <c r="L150" s="20">
        <v>0</v>
      </c>
      <c r="M150" s="21">
        <v>0</v>
      </c>
      <c r="N150" s="19">
        <v>0</v>
      </c>
      <c r="O150" s="20">
        <v>0</v>
      </c>
      <c r="P150" s="21">
        <v>0</v>
      </c>
      <c r="Q150" s="19">
        <v>0</v>
      </c>
      <c r="R150" s="20">
        <v>0</v>
      </c>
      <c r="S150" s="21">
        <v>0</v>
      </c>
      <c r="T150" s="19">
        <v>0</v>
      </c>
      <c r="U150" s="20">
        <v>0</v>
      </c>
      <c r="V150" s="21">
        <v>0</v>
      </c>
      <c r="W150" s="47">
        <v>0</v>
      </c>
      <c r="X150" s="20">
        <v>0</v>
      </c>
      <c r="Y150" s="21">
        <v>0</v>
      </c>
      <c r="AB150" s="1"/>
    </row>
    <row r="151" spans="1:28" ht="13">
      <c r="A151" s="2" t="s">
        <v>280</v>
      </c>
      <c r="B151" s="2" t="s">
        <v>143</v>
      </c>
      <c r="C151" s="89" t="s">
        <v>297</v>
      </c>
      <c r="D151" s="129" t="s">
        <v>303</v>
      </c>
      <c r="E151" s="19">
        <v>0</v>
      </c>
      <c r="F151" s="20">
        <v>0</v>
      </c>
      <c r="G151" s="21">
        <v>0</v>
      </c>
      <c r="H151" s="19">
        <v>0</v>
      </c>
      <c r="I151" s="20">
        <v>0</v>
      </c>
      <c r="J151" s="21">
        <v>0</v>
      </c>
      <c r="K151" s="19">
        <v>0</v>
      </c>
      <c r="L151" s="20">
        <v>0</v>
      </c>
      <c r="M151" s="21">
        <v>0</v>
      </c>
      <c r="N151" s="19">
        <v>0</v>
      </c>
      <c r="O151" s="20">
        <v>0</v>
      </c>
      <c r="P151" s="21">
        <v>0</v>
      </c>
      <c r="Q151" s="19">
        <v>0</v>
      </c>
      <c r="R151" s="20">
        <v>0</v>
      </c>
      <c r="S151" s="21">
        <v>0</v>
      </c>
      <c r="T151" s="19">
        <v>0</v>
      </c>
      <c r="U151" s="20">
        <v>0</v>
      </c>
      <c r="V151" s="21">
        <v>0</v>
      </c>
      <c r="W151" s="47">
        <v>0</v>
      </c>
      <c r="X151" s="20">
        <v>0</v>
      </c>
      <c r="Y151" s="21">
        <v>0</v>
      </c>
      <c r="AB151" s="1"/>
    </row>
    <row r="152" spans="1:28" ht="13">
      <c r="A152" s="2" t="s">
        <v>281</v>
      </c>
      <c r="B152" s="2" t="s">
        <v>144</v>
      </c>
      <c r="C152" s="89" t="s">
        <v>297</v>
      </c>
      <c r="D152" s="129" t="s">
        <v>298</v>
      </c>
      <c r="E152" s="19">
        <v>161.16</v>
      </c>
      <c r="F152" s="20">
        <v>183.34</v>
      </c>
      <c r="G152" s="21">
        <v>344.5</v>
      </c>
      <c r="H152" s="19">
        <v>72.459999999999994</v>
      </c>
      <c r="I152" s="20">
        <v>16.079999999999998</v>
      </c>
      <c r="J152" s="21">
        <v>88.54</v>
      </c>
      <c r="K152" s="19">
        <v>97.37</v>
      </c>
      <c r="L152" s="20">
        <v>13.08</v>
      </c>
      <c r="M152" s="21">
        <v>110.45</v>
      </c>
      <c r="N152" s="19">
        <v>222.65</v>
      </c>
      <c r="O152" s="20">
        <v>50.59</v>
      </c>
      <c r="P152" s="21">
        <v>273.24</v>
      </c>
      <c r="Q152" s="19">
        <v>55.92</v>
      </c>
      <c r="R152" s="20">
        <v>37.130000000000003</v>
      </c>
      <c r="S152" s="21">
        <v>93.05</v>
      </c>
      <c r="T152" s="19">
        <v>290.57</v>
      </c>
      <c r="U152" s="20">
        <v>8.0399999999999991</v>
      </c>
      <c r="V152" s="21">
        <v>298.61</v>
      </c>
      <c r="W152" s="47">
        <v>900.13</v>
      </c>
      <c r="X152" s="20">
        <v>308.26</v>
      </c>
      <c r="Y152" s="21">
        <v>1208.3900000000001</v>
      </c>
      <c r="AB152" s="1"/>
    </row>
    <row r="153" spans="1:28" ht="13">
      <c r="A153" s="2" t="s">
        <v>282</v>
      </c>
      <c r="B153" s="2" t="s">
        <v>145</v>
      </c>
      <c r="C153" s="89" t="s">
        <v>297</v>
      </c>
      <c r="D153" s="129" t="s">
        <v>302</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282</v>
      </c>
      <c r="B154" s="2" t="s">
        <v>146</v>
      </c>
      <c r="C154" s="89" t="s">
        <v>297</v>
      </c>
      <c r="D154" s="129" t="s">
        <v>302</v>
      </c>
      <c r="E154" s="19">
        <v>0</v>
      </c>
      <c r="F154" s="20">
        <v>0</v>
      </c>
      <c r="G154" s="21">
        <v>0</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0</v>
      </c>
      <c r="X154" s="20">
        <v>0</v>
      </c>
      <c r="Y154" s="21">
        <v>0</v>
      </c>
      <c r="AB154" s="1"/>
    </row>
    <row r="155" spans="1:28" ht="13">
      <c r="A155" s="2" t="s">
        <v>282</v>
      </c>
      <c r="B155" s="2" t="s">
        <v>147</v>
      </c>
      <c r="C155" s="89" t="s">
        <v>297</v>
      </c>
      <c r="D155" s="129" t="s">
        <v>302</v>
      </c>
      <c r="E155" s="19">
        <v>0</v>
      </c>
      <c r="F155" s="20">
        <v>0</v>
      </c>
      <c r="G155" s="21">
        <v>0</v>
      </c>
      <c r="H155" s="19">
        <v>0</v>
      </c>
      <c r="I155" s="20">
        <v>0</v>
      </c>
      <c r="J155" s="21">
        <v>0</v>
      </c>
      <c r="K155" s="19">
        <v>0</v>
      </c>
      <c r="L155" s="20">
        <v>0</v>
      </c>
      <c r="M155" s="21">
        <v>0</v>
      </c>
      <c r="N155" s="19">
        <v>0</v>
      </c>
      <c r="O155" s="20">
        <v>0</v>
      </c>
      <c r="P155" s="21">
        <v>0</v>
      </c>
      <c r="Q155" s="19">
        <v>0</v>
      </c>
      <c r="R155" s="20">
        <v>0</v>
      </c>
      <c r="S155" s="21">
        <v>0</v>
      </c>
      <c r="T155" s="19">
        <v>0</v>
      </c>
      <c r="U155" s="20">
        <v>0</v>
      </c>
      <c r="V155" s="21">
        <v>0</v>
      </c>
      <c r="W155" s="47">
        <v>0</v>
      </c>
      <c r="X155" s="20">
        <v>0</v>
      </c>
      <c r="Y155" s="21">
        <v>0</v>
      </c>
      <c r="AB155" s="1"/>
    </row>
    <row r="156" spans="1:28" ht="13">
      <c r="A156" s="2" t="s">
        <v>282</v>
      </c>
      <c r="B156" s="2" t="s">
        <v>317</v>
      </c>
      <c r="C156" s="89" t="s">
        <v>297</v>
      </c>
      <c r="D156" s="129" t="s">
        <v>302</v>
      </c>
      <c r="E156" s="19">
        <v>6187.35</v>
      </c>
      <c r="F156" s="20">
        <v>3628.15</v>
      </c>
      <c r="G156" s="21">
        <v>9815.5</v>
      </c>
      <c r="H156" s="19">
        <v>19968.599999999999</v>
      </c>
      <c r="I156" s="20">
        <v>2870.55</v>
      </c>
      <c r="J156" s="21">
        <v>22839.15</v>
      </c>
      <c r="K156" s="19">
        <v>9919.0499999999993</v>
      </c>
      <c r="L156" s="20">
        <v>2642.15</v>
      </c>
      <c r="M156" s="21">
        <v>12561.2</v>
      </c>
      <c r="N156" s="19">
        <v>9424.5499999999993</v>
      </c>
      <c r="O156" s="20">
        <v>3244.05</v>
      </c>
      <c r="P156" s="21">
        <v>12668.6</v>
      </c>
      <c r="Q156" s="19">
        <v>9606.5499999999993</v>
      </c>
      <c r="R156" s="20">
        <v>2412.1999999999998</v>
      </c>
      <c r="S156" s="21">
        <v>12018.75</v>
      </c>
      <c r="T156" s="19">
        <v>25784.45</v>
      </c>
      <c r="U156" s="20">
        <v>2827.1</v>
      </c>
      <c r="V156" s="21">
        <v>28611.55</v>
      </c>
      <c r="W156" s="47">
        <v>80890.55</v>
      </c>
      <c r="X156" s="20">
        <v>17624.2</v>
      </c>
      <c r="Y156" s="21">
        <v>98514.75</v>
      </c>
      <c r="AB156" s="1"/>
    </row>
    <row r="157" spans="1:28" ht="13">
      <c r="A157" s="2" t="s">
        <v>282</v>
      </c>
      <c r="B157" s="2" t="s">
        <v>318</v>
      </c>
      <c r="C157" s="89" t="s">
        <v>297</v>
      </c>
      <c r="D157" s="129" t="s">
        <v>302</v>
      </c>
      <c r="E157" s="19">
        <v>5832.4</v>
      </c>
      <c r="F157" s="20">
        <v>2648.3</v>
      </c>
      <c r="G157" s="21">
        <v>8480.7000000000007</v>
      </c>
      <c r="H157" s="19">
        <v>14016.8</v>
      </c>
      <c r="I157" s="20">
        <v>1485.45</v>
      </c>
      <c r="J157" s="21">
        <v>15502.25</v>
      </c>
      <c r="K157" s="19">
        <v>15952.65</v>
      </c>
      <c r="L157" s="20">
        <v>1680.5</v>
      </c>
      <c r="M157" s="21">
        <v>17633.150000000001</v>
      </c>
      <c r="N157" s="19">
        <v>6239.25</v>
      </c>
      <c r="O157" s="20">
        <v>2195.8000000000002</v>
      </c>
      <c r="P157" s="21">
        <v>8435.0499999999993</v>
      </c>
      <c r="Q157" s="19">
        <v>5347.4</v>
      </c>
      <c r="R157" s="20">
        <v>2352.5500000000002</v>
      </c>
      <c r="S157" s="21">
        <v>7699.95</v>
      </c>
      <c r="T157" s="19">
        <v>9453.5</v>
      </c>
      <c r="U157" s="20">
        <v>3146</v>
      </c>
      <c r="V157" s="21">
        <v>12599.5</v>
      </c>
      <c r="W157" s="47">
        <v>56842</v>
      </c>
      <c r="X157" s="20">
        <v>13508.6</v>
      </c>
      <c r="Y157" s="21">
        <v>70350.600000000006</v>
      </c>
      <c r="AB157" s="1"/>
    </row>
    <row r="158" spans="1:28" ht="13">
      <c r="A158" s="2" t="s">
        <v>282</v>
      </c>
      <c r="B158" s="2" t="s">
        <v>319</v>
      </c>
      <c r="C158" s="89" t="s">
        <v>297</v>
      </c>
      <c r="D158" s="129" t="s">
        <v>302</v>
      </c>
      <c r="E158" s="19">
        <v>6220.9</v>
      </c>
      <c r="F158" s="20">
        <v>2079.75</v>
      </c>
      <c r="G158" s="21">
        <v>8300.65</v>
      </c>
      <c r="H158" s="19">
        <v>25894</v>
      </c>
      <c r="I158" s="20">
        <v>1800.4</v>
      </c>
      <c r="J158" s="21">
        <v>27694.400000000001</v>
      </c>
      <c r="K158" s="19">
        <v>41494.300000000003</v>
      </c>
      <c r="L158" s="20">
        <v>1554.95</v>
      </c>
      <c r="M158" s="21">
        <v>43049.25</v>
      </c>
      <c r="N158" s="19">
        <v>24917.599999999999</v>
      </c>
      <c r="O158" s="20">
        <v>2497.65</v>
      </c>
      <c r="P158" s="21">
        <v>27415.25</v>
      </c>
      <c r="Q158" s="19">
        <v>38965.15</v>
      </c>
      <c r="R158" s="20">
        <v>2461.5</v>
      </c>
      <c r="S158" s="21">
        <v>41426.65</v>
      </c>
      <c r="T158" s="19">
        <v>9261.0499999999993</v>
      </c>
      <c r="U158" s="20">
        <v>2715.95</v>
      </c>
      <c r="V158" s="21">
        <v>11977</v>
      </c>
      <c r="W158" s="47">
        <v>146753</v>
      </c>
      <c r="X158" s="20">
        <v>13110.2</v>
      </c>
      <c r="Y158" s="21">
        <v>159863.20000000001</v>
      </c>
      <c r="AB158" s="1"/>
    </row>
    <row r="159" spans="1:28" ht="13">
      <c r="A159" s="2" t="s">
        <v>282</v>
      </c>
      <c r="B159" s="2" t="s">
        <v>148</v>
      </c>
      <c r="C159" s="89" t="s">
        <v>297</v>
      </c>
      <c r="D159" s="129" t="s">
        <v>303</v>
      </c>
      <c r="E159" s="19">
        <v>297.95</v>
      </c>
      <c r="F159" s="20">
        <v>2066.65</v>
      </c>
      <c r="G159" s="21">
        <v>2364.6</v>
      </c>
      <c r="H159" s="19">
        <v>109.1</v>
      </c>
      <c r="I159" s="20">
        <v>2516.35</v>
      </c>
      <c r="J159" s="21">
        <v>2625.45</v>
      </c>
      <c r="K159" s="19">
        <v>537.45000000000005</v>
      </c>
      <c r="L159" s="20">
        <v>2061.25</v>
      </c>
      <c r="M159" s="21">
        <v>2598.6999999999998</v>
      </c>
      <c r="N159" s="19">
        <v>823.45</v>
      </c>
      <c r="O159" s="20">
        <v>2740.9</v>
      </c>
      <c r="P159" s="21">
        <v>3564.35</v>
      </c>
      <c r="Q159" s="19">
        <v>264.5</v>
      </c>
      <c r="R159" s="20">
        <v>2534.6</v>
      </c>
      <c r="S159" s="21">
        <v>2799.1</v>
      </c>
      <c r="T159" s="19">
        <v>566.04999999999995</v>
      </c>
      <c r="U159" s="20">
        <v>2406.0500000000002</v>
      </c>
      <c r="V159" s="21">
        <v>2972.1</v>
      </c>
      <c r="W159" s="47">
        <v>2598.5</v>
      </c>
      <c r="X159" s="20">
        <v>14325.8</v>
      </c>
      <c r="Y159" s="21">
        <v>16924.3</v>
      </c>
      <c r="AB159" s="1"/>
    </row>
    <row r="160" spans="1:28" ht="13">
      <c r="A160" s="2" t="s">
        <v>282</v>
      </c>
      <c r="B160" s="2" t="s">
        <v>149</v>
      </c>
      <c r="C160" s="89" t="s">
        <v>297</v>
      </c>
      <c r="D160" s="129" t="s">
        <v>303</v>
      </c>
      <c r="E160" s="19">
        <v>15.5</v>
      </c>
      <c r="F160" s="20">
        <v>2823.4</v>
      </c>
      <c r="G160" s="21">
        <v>2838.9</v>
      </c>
      <c r="H160" s="19">
        <v>5.15</v>
      </c>
      <c r="I160" s="20">
        <v>3231.85</v>
      </c>
      <c r="J160" s="21">
        <v>3237</v>
      </c>
      <c r="K160" s="19">
        <v>1.35</v>
      </c>
      <c r="L160" s="20">
        <v>3068.8</v>
      </c>
      <c r="M160" s="21">
        <v>3070.15</v>
      </c>
      <c r="N160" s="19">
        <v>127.95</v>
      </c>
      <c r="O160" s="20">
        <v>3237.1</v>
      </c>
      <c r="P160" s="21">
        <v>3365.05</v>
      </c>
      <c r="Q160" s="19">
        <v>22.15</v>
      </c>
      <c r="R160" s="20">
        <v>3193.45</v>
      </c>
      <c r="S160" s="21">
        <v>3215.6</v>
      </c>
      <c r="T160" s="19">
        <v>24.3</v>
      </c>
      <c r="U160" s="20">
        <v>3359.35</v>
      </c>
      <c r="V160" s="21">
        <v>3383.65</v>
      </c>
      <c r="W160" s="47">
        <v>196.4</v>
      </c>
      <c r="X160" s="20">
        <v>18913.95</v>
      </c>
      <c r="Y160" s="21">
        <v>19110.349999999999</v>
      </c>
      <c r="AB160" s="1"/>
    </row>
    <row r="161" spans="1:28" ht="13">
      <c r="A161" s="2" t="s">
        <v>282</v>
      </c>
      <c r="B161" s="2" t="s">
        <v>150</v>
      </c>
      <c r="C161" s="89" t="s">
        <v>297</v>
      </c>
      <c r="D161" s="129" t="s">
        <v>302</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282</v>
      </c>
      <c r="B162" s="2" t="s">
        <v>151</v>
      </c>
      <c r="C162" s="89" t="s">
        <v>297</v>
      </c>
      <c r="D162" s="129" t="s">
        <v>302</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282</v>
      </c>
      <c r="B163" s="2" t="s">
        <v>152</v>
      </c>
      <c r="C163" s="89" t="s">
        <v>297</v>
      </c>
      <c r="D163" s="129" t="s">
        <v>302</v>
      </c>
      <c r="E163" s="19">
        <v>0</v>
      </c>
      <c r="F163" s="20">
        <v>0</v>
      </c>
      <c r="G163" s="21">
        <v>0</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47">
        <v>0</v>
      </c>
      <c r="X163" s="20">
        <v>0</v>
      </c>
      <c r="Y163" s="21">
        <v>0</v>
      </c>
      <c r="AB163" s="1"/>
    </row>
    <row r="164" spans="1:28" ht="13">
      <c r="A164" s="2" t="s">
        <v>282</v>
      </c>
      <c r="B164" s="2" t="s">
        <v>153</v>
      </c>
      <c r="C164" s="89" t="s">
        <v>297</v>
      </c>
      <c r="D164" s="129" t="s">
        <v>302</v>
      </c>
      <c r="E164" s="19">
        <v>0</v>
      </c>
      <c r="F164" s="20">
        <v>0</v>
      </c>
      <c r="G164" s="21">
        <v>0</v>
      </c>
      <c r="H164" s="19">
        <v>0</v>
      </c>
      <c r="I164" s="20">
        <v>0</v>
      </c>
      <c r="J164" s="21">
        <v>0</v>
      </c>
      <c r="K164" s="19">
        <v>0</v>
      </c>
      <c r="L164" s="20">
        <v>0</v>
      </c>
      <c r="M164" s="21">
        <v>0</v>
      </c>
      <c r="N164" s="19">
        <v>0</v>
      </c>
      <c r="O164" s="20">
        <v>0</v>
      </c>
      <c r="P164" s="21">
        <v>0</v>
      </c>
      <c r="Q164" s="19">
        <v>0</v>
      </c>
      <c r="R164" s="20">
        <v>0</v>
      </c>
      <c r="S164" s="21">
        <v>0</v>
      </c>
      <c r="T164" s="19">
        <v>0</v>
      </c>
      <c r="U164" s="20">
        <v>0</v>
      </c>
      <c r="V164" s="21">
        <v>0</v>
      </c>
      <c r="W164" s="47">
        <v>0</v>
      </c>
      <c r="X164" s="20">
        <v>0</v>
      </c>
      <c r="Y164" s="21">
        <v>0</v>
      </c>
      <c r="AB164" s="1"/>
    </row>
    <row r="165" spans="1:28" ht="13">
      <c r="A165" s="2" t="s">
        <v>282</v>
      </c>
      <c r="B165" s="2" t="s">
        <v>154</v>
      </c>
      <c r="C165" s="89" t="s">
        <v>297</v>
      </c>
      <c r="D165" s="129" t="s">
        <v>298</v>
      </c>
      <c r="E165" s="19">
        <v>12630.6</v>
      </c>
      <c r="F165" s="20">
        <v>2254.86</v>
      </c>
      <c r="G165" s="21">
        <v>14885.46</v>
      </c>
      <c r="H165" s="19">
        <v>21528</v>
      </c>
      <c r="I165" s="20">
        <v>3013.65</v>
      </c>
      <c r="J165" s="21">
        <v>24541.65</v>
      </c>
      <c r="K165" s="19">
        <v>26164.799999999999</v>
      </c>
      <c r="L165" s="20">
        <v>2853.09</v>
      </c>
      <c r="M165" s="21">
        <v>29017.89</v>
      </c>
      <c r="N165" s="19">
        <v>19220.849999999999</v>
      </c>
      <c r="O165" s="20">
        <v>3990.78</v>
      </c>
      <c r="P165" s="21">
        <v>23211.63</v>
      </c>
      <c r="Q165" s="19">
        <v>20430.09</v>
      </c>
      <c r="R165" s="20">
        <v>3538.17</v>
      </c>
      <c r="S165" s="21">
        <v>23968.26</v>
      </c>
      <c r="T165" s="19">
        <v>19574.73</v>
      </c>
      <c r="U165" s="20">
        <v>2795.4</v>
      </c>
      <c r="V165" s="21">
        <v>22370.13</v>
      </c>
      <c r="W165" s="47">
        <v>119549.07</v>
      </c>
      <c r="X165" s="20">
        <v>18445.95</v>
      </c>
      <c r="Y165" s="21">
        <v>137995.01999999999</v>
      </c>
      <c r="AB165" s="1"/>
    </row>
    <row r="166" spans="1:28" ht="13">
      <c r="A166" s="2" t="s">
        <v>282</v>
      </c>
      <c r="B166" s="2" t="s">
        <v>155</v>
      </c>
      <c r="C166" s="89" t="s">
        <v>297</v>
      </c>
      <c r="D166" s="129" t="s">
        <v>298</v>
      </c>
      <c r="E166" s="19">
        <v>16024.5</v>
      </c>
      <c r="F166" s="20">
        <v>3678.39</v>
      </c>
      <c r="G166" s="21">
        <v>19702.89</v>
      </c>
      <c r="H166" s="19">
        <v>20077.560000000001</v>
      </c>
      <c r="I166" s="20">
        <v>2567.34</v>
      </c>
      <c r="J166" s="21">
        <v>22644.9</v>
      </c>
      <c r="K166" s="19">
        <v>29442.06</v>
      </c>
      <c r="L166" s="20">
        <v>3164.13</v>
      </c>
      <c r="M166" s="21">
        <v>32606.19</v>
      </c>
      <c r="N166" s="19">
        <v>22587.93</v>
      </c>
      <c r="O166" s="20">
        <v>4067.82</v>
      </c>
      <c r="P166" s="21">
        <v>26655.75</v>
      </c>
      <c r="Q166" s="19">
        <v>28039.23</v>
      </c>
      <c r="R166" s="20">
        <v>3565.44</v>
      </c>
      <c r="S166" s="21">
        <v>31604.67</v>
      </c>
      <c r="T166" s="19">
        <v>24685.38</v>
      </c>
      <c r="U166" s="20">
        <v>4256.82</v>
      </c>
      <c r="V166" s="21">
        <v>28942.2</v>
      </c>
      <c r="W166" s="47">
        <v>140856.66</v>
      </c>
      <c r="X166" s="20">
        <v>21299.94</v>
      </c>
      <c r="Y166" s="21">
        <v>162156.6</v>
      </c>
      <c r="AB166" s="1"/>
    </row>
    <row r="167" spans="1:28" ht="13">
      <c r="A167" s="2" t="s">
        <v>282</v>
      </c>
      <c r="B167" s="2" t="s">
        <v>156</v>
      </c>
      <c r="C167" s="89" t="s">
        <v>297</v>
      </c>
      <c r="D167" s="129" t="s">
        <v>298</v>
      </c>
      <c r="E167" s="19">
        <v>12719.34</v>
      </c>
      <c r="F167" s="20">
        <v>3583.98</v>
      </c>
      <c r="G167" s="21">
        <v>16303.32</v>
      </c>
      <c r="H167" s="19">
        <v>29037.15</v>
      </c>
      <c r="I167" s="20">
        <v>4522.59</v>
      </c>
      <c r="J167" s="21">
        <v>33559.74</v>
      </c>
      <c r="K167" s="19">
        <v>27160.02</v>
      </c>
      <c r="L167" s="20">
        <v>3211.92</v>
      </c>
      <c r="M167" s="21">
        <v>30371.94</v>
      </c>
      <c r="N167" s="19">
        <v>10940.58</v>
      </c>
      <c r="O167" s="20">
        <v>1747.89</v>
      </c>
      <c r="P167" s="21">
        <v>12688.47</v>
      </c>
      <c r="Q167" s="19">
        <v>27677.07</v>
      </c>
      <c r="R167" s="20">
        <v>4867.6499999999996</v>
      </c>
      <c r="S167" s="21">
        <v>32544.720000000001</v>
      </c>
      <c r="T167" s="19">
        <v>23217.84</v>
      </c>
      <c r="U167" s="20">
        <v>4945.1400000000003</v>
      </c>
      <c r="V167" s="21">
        <v>28162.98</v>
      </c>
      <c r="W167" s="47">
        <v>130752</v>
      </c>
      <c r="X167" s="20">
        <v>22879.17</v>
      </c>
      <c r="Y167" s="21">
        <v>153631.17000000001</v>
      </c>
      <c r="AB167" s="1"/>
    </row>
    <row r="168" spans="1:28" ht="13">
      <c r="A168" s="2" t="s">
        <v>282</v>
      </c>
      <c r="B168" s="2" t="s">
        <v>157</v>
      </c>
      <c r="C168" s="89" t="s">
        <v>297</v>
      </c>
      <c r="D168" s="129" t="s">
        <v>298</v>
      </c>
      <c r="E168" s="19">
        <v>12307.59</v>
      </c>
      <c r="F168" s="20">
        <v>3603.15</v>
      </c>
      <c r="G168" s="21">
        <v>15910.74</v>
      </c>
      <c r="H168" s="19">
        <v>0</v>
      </c>
      <c r="I168" s="20">
        <v>0</v>
      </c>
      <c r="J168" s="21">
        <v>0</v>
      </c>
      <c r="K168" s="19">
        <v>0</v>
      </c>
      <c r="L168" s="20">
        <v>0</v>
      </c>
      <c r="M168" s="21">
        <v>0</v>
      </c>
      <c r="N168" s="19">
        <v>0</v>
      </c>
      <c r="O168" s="20">
        <v>0</v>
      </c>
      <c r="P168" s="21">
        <v>0</v>
      </c>
      <c r="Q168" s="19">
        <v>0</v>
      </c>
      <c r="R168" s="20">
        <v>0</v>
      </c>
      <c r="S168" s="21">
        <v>0</v>
      </c>
      <c r="T168" s="19">
        <v>4839.57</v>
      </c>
      <c r="U168" s="20">
        <v>1101.8699999999999</v>
      </c>
      <c r="V168" s="21">
        <v>5941.44</v>
      </c>
      <c r="W168" s="47">
        <v>17147.16</v>
      </c>
      <c r="X168" s="20">
        <v>4705.0200000000004</v>
      </c>
      <c r="Y168" s="21">
        <v>21852.18</v>
      </c>
      <c r="AB168" s="1"/>
    </row>
    <row r="169" spans="1:28" ht="13">
      <c r="A169" s="2" t="s">
        <v>282</v>
      </c>
      <c r="B169" s="2" t="s">
        <v>158</v>
      </c>
      <c r="C169" s="89" t="s">
        <v>297</v>
      </c>
      <c r="D169" s="129" t="s">
        <v>302</v>
      </c>
      <c r="E169" s="19">
        <v>0.06</v>
      </c>
      <c r="F169" s="20">
        <v>3.36</v>
      </c>
      <c r="G169" s="21">
        <v>3.42</v>
      </c>
      <c r="H169" s="19">
        <v>6.19</v>
      </c>
      <c r="I169" s="20">
        <v>6.54</v>
      </c>
      <c r="J169" s="21">
        <v>12.73</v>
      </c>
      <c r="K169" s="19">
        <v>0</v>
      </c>
      <c r="L169" s="20">
        <v>0</v>
      </c>
      <c r="M169" s="21">
        <v>0</v>
      </c>
      <c r="N169" s="19">
        <v>0</v>
      </c>
      <c r="O169" s="20">
        <v>0</v>
      </c>
      <c r="P169" s="21">
        <v>0</v>
      </c>
      <c r="Q169" s="19">
        <v>0</v>
      </c>
      <c r="R169" s="20">
        <v>0</v>
      </c>
      <c r="S169" s="21">
        <v>0</v>
      </c>
      <c r="T169" s="19">
        <v>0</v>
      </c>
      <c r="U169" s="20">
        <v>0</v>
      </c>
      <c r="V169" s="21">
        <v>0</v>
      </c>
      <c r="W169" s="47">
        <v>6.25</v>
      </c>
      <c r="X169" s="20">
        <v>9.9</v>
      </c>
      <c r="Y169" s="21">
        <v>16.149999999999999</v>
      </c>
      <c r="AB169" s="1"/>
    </row>
    <row r="170" spans="1:28" ht="13">
      <c r="A170" s="2" t="s">
        <v>282</v>
      </c>
      <c r="B170" s="2" t="s">
        <v>159</v>
      </c>
      <c r="C170" s="89" t="s">
        <v>297</v>
      </c>
      <c r="D170" s="129" t="s">
        <v>302</v>
      </c>
      <c r="E170" s="19">
        <v>0</v>
      </c>
      <c r="F170" s="20">
        <v>0</v>
      </c>
      <c r="G170" s="21">
        <v>0</v>
      </c>
      <c r="H170" s="19">
        <v>6.04</v>
      </c>
      <c r="I170" s="20">
        <v>1.87</v>
      </c>
      <c r="J170" s="21">
        <v>7.91</v>
      </c>
      <c r="K170" s="19">
        <v>0</v>
      </c>
      <c r="L170" s="20">
        <v>0</v>
      </c>
      <c r="M170" s="21">
        <v>0</v>
      </c>
      <c r="N170" s="19">
        <v>0</v>
      </c>
      <c r="O170" s="20">
        <v>0</v>
      </c>
      <c r="P170" s="21">
        <v>0</v>
      </c>
      <c r="Q170" s="19">
        <v>0</v>
      </c>
      <c r="R170" s="20">
        <v>0</v>
      </c>
      <c r="S170" s="21">
        <v>0</v>
      </c>
      <c r="T170" s="19">
        <v>0</v>
      </c>
      <c r="U170" s="20">
        <v>0</v>
      </c>
      <c r="V170" s="21">
        <v>0</v>
      </c>
      <c r="W170" s="47">
        <v>6.04</v>
      </c>
      <c r="X170" s="20">
        <v>1.87</v>
      </c>
      <c r="Y170" s="21">
        <v>7.91</v>
      </c>
      <c r="AB170" s="1"/>
    </row>
    <row r="171" spans="1:28" ht="13">
      <c r="A171" s="2" t="s">
        <v>283</v>
      </c>
      <c r="B171" s="2" t="s">
        <v>160</v>
      </c>
      <c r="C171" s="89" t="s">
        <v>297</v>
      </c>
      <c r="D171" s="129" t="s">
        <v>303</v>
      </c>
      <c r="E171" s="19">
        <v>654.45000000000005</v>
      </c>
      <c r="F171" s="20">
        <v>20.67</v>
      </c>
      <c r="G171" s="21">
        <v>675.12</v>
      </c>
      <c r="H171" s="19">
        <v>656.33</v>
      </c>
      <c r="I171" s="20">
        <v>2.46</v>
      </c>
      <c r="J171" s="21">
        <v>658.79</v>
      </c>
      <c r="K171" s="19">
        <v>599.4</v>
      </c>
      <c r="L171" s="20">
        <v>88.45</v>
      </c>
      <c r="M171" s="21">
        <v>687.85</v>
      </c>
      <c r="N171" s="19">
        <v>615.82000000000005</v>
      </c>
      <c r="O171" s="20">
        <v>31.08</v>
      </c>
      <c r="P171" s="21">
        <v>646.9</v>
      </c>
      <c r="Q171" s="19">
        <v>489.28</v>
      </c>
      <c r="R171" s="20">
        <v>11.02</v>
      </c>
      <c r="S171" s="21">
        <v>500.3</v>
      </c>
      <c r="T171" s="19">
        <v>646.59</v>
      </c>
      <c r="U171" s="20">
        <v>7.97</v>
      </c>
      <c r="V171" s="21">
        <v>654.55999999999995</v>
      </c>
      <c r="W171" s="47">
        <v>3661.87</v>
      </c>
      <c r="X171" s="20">
        <v>161.65</v>
      </c>
      <c r="Y171" s="21">
        <v>3823.52</v>
      </c>
      <c r="AB171" s="1"/>
    </row>
    <row r="172" spans="1:28" ht="13">
      <c r="A172" s="2" t="s">
        <v>284</v>
      </c>
      <c r="B172" s="2" t="s">
        <v>161</v>
      </c>
      <c r="C172" s="89" t="s">
        <v>297</v>
      </c>
      <c r="D172" s="129" t="s">
        <v>303</v>
      </c>
      <c r="E172" s="19">
        <v>293.7</v>
      </c>
      <c r="F172" s="20">
        <v>60.6</v>
      </c>
      <c r="G172" s="21">
        <v>354.3</v>
      </c>
      <c r="H172" s="19">
        <v>10.7</v>
      </c>
      <c r="I172" s="20">
        <v>8.5</v>
      </c>
      <c r="J172" s="21">
        <v>19.2</v>
      </c>
      <c r="K172" s="19">
        <v>5.4</v>
      </c>
      <c r="L172" s="20">
        <v>19.2</v>
      </c>
      <c r="M172" s="21">
        <v>24.6</v>
      </c>
      <c r="N172" s="19">
        <v>660.5</v>
      </c>
      <c r="O172" s="20">
        <v>32.9</v>
      </c>
      <c r="P172" s="21">
        <v>693.4</v>
      </c>
      <c r="Q172" s="19">
        <v>0</v>
      </c>
      <c r="R172" s="20">
        <v>0</v>
      </c>
      <c r="S172" s="21">
        <v>0</v>
      </c>
      <c r="T172" s="19">
        <v>0</v>
      </c>
      <c r="U172" s="20">
        <v>0</v>
      </c>
      <c r="V172" s="21">
        <v>0</v>
      </c>
      <c r="W172" s="47">
        <v>970.3</v>
      </c>
      <c r="X172" s="20">
        <v>121.2</v>
      </c>
      <c r="Y172" s="21">
        <v>1091.5</v>
      </c>
      <c r="AB172" s="1"/>
    </row>
    <row r="173" spans="1:28" ht="13">
      <c r="A173" s="2" t="s">
        <v>285</v>
      </c>
      <c r="B173" s="2" t="s">
        <v>162</v>
      </c>
      <c r="C173" s="89" t="s">
        <v>297</v>
      </c>
      <c r="D173" s="129" t="s">
        <v>298</v>
      </c>
      <c r="E173" s="19">
        <v>0</v>
      </c>
      <c r="F173" s="20">
        <v>0</v>
      </c>
      <c r="G173" s="21">
        <v>0</v>
      </c>
      <c r="H173" s="19">
        <v>0</v>
      </c>
      <c r="I173" s="20">
        <v>0</v>
      </c>
      <c r="J173" s="21">
        <v>0</v>
      </c>
      <c r="K173" s="19">
        <v>0</v>
      </c>
      <c r="L173" s="20">
        <v>0</v>
      </c>
      <c r="M173" s="21">
        <v>0</v>
      </c>
      <c r="N173" s="19">
        <v>0</v>
      </c>
      <c r="O173" s="20">
        <v>0</v>
      </c>
      <c r="P173" s="21">
        <v>0</v>
      </c>
      <c r="Q173" s="19">
        <v>0</v>
      </c>
      <c r="R173" s="20">
        <v>0</v>
      </c>
      <c r="S173" s="21">
        <v>0</v>
      </c>
      <c r="T173" s="19">
        <v>0</v>
      </c>
      <c r="U173" s="20">
        <v>0</v>
      </c>
      <c r="V173" s="21">
        <v>0</v>
      </c>
      <c r="W173" s="47">
        <v>0</v>
      </c>
      <c r="X173" s="20">
        <v>0</v>
      </c>
      <c r="Y173" s="21">
        <v>0</v>
      </c>
      <c r="AB173" s="1"/>
    </row>
    <row r="174" spans="1:28" ht="13">
      <c r="A174" s="2" t="s">
        <v>285</v>
      </c>
      <c r="B174" s="2" t="s">
        <v>163</v>
      </c>
      <c r="C174" s="89" t="s">
        <v>297</v>
      </c>
      <c r="D174" s="129" t="s">
        <v>298</v>
      </c>
      <c r="E174" s="19">
        <v>8950.9</v>
      </c>
      <c r="F174" s="20">
        <v>3995.6</v>
      </c>
      <c r="G174" s="21">
        <v>12946.5</v>
      </c>
      <c r="H174" s="19">
        <v>16699</v>
      </c>
      <c r="I174" s="20">
        <v>4932.8500000000004</v>
      </c>
      <c r="J174" s="21">
        <v>21631.85</v>
      </c>
      <c r="K174" s="19">
        <v>17972.150000000001</v>
      </c>
      <c r="L174" s="20">
        <v>3770.75</v>
      </c>
      <c r="M174" s="21">
        <v>21742.9</v>
      </c>
      <c r="N174" s="19">
        <v>11477.25</v>
      </c>
      <c r="O174" s="20">
        <v>3466.6</v>
      </c>
      <c r="P174" s="21">
        <v>14943.85</v>
      </c>
      <c r="Q174" s="19">
        <v>13352.4</v>
      </c>
      <c r="R174" s="20">
        <v>4277.5</v>
      </c>
      <c r="S174" s="21">
        <v>17629.900000000001</v>
      </c>
      <c r="T174" s="19">
        <v>15583.05</v>
      </c>
      <c r="U174" s="20">
        <v>3753.9</v>
      </c>
      <c r="V174" s="21">
        <v>19336.95</v>
      </c>
      <c r="W174" s="47">
        <v>84034.75</v>
      </c>
      <c r="X174" s="20">
        <v>24197.200000000001</v>
      </c>
      <c r="Y174" s="21">
        <v>108231.95</v>
      </c>
      <c r="AB174" s="1"/>
    </row>
    <row r="175" spans="1:28" ht="13">
      <c r="A175" s="2" t="s">
        <v>285</v>
      </c>
      <c r="B175" s="2" t="s">
        <v>164</v>
      </c>
      <c r="C175" s="89" t="s">
        <v>297</v>
      </c>
      <c r="D175" s="129" t="s">
        <v>298</v>
      </c>
      <c r="E175" s="19">
        <v>0</v>
      </c>
      <c r="F175" s="20">
        <v>0</v>
      </c>
      <c r="G175" s="21">
        <v>0</v>
      </c>
      <c r="H175" s="19">
        <v>0</v>
      </c>
      <c r="I175" s="20">
        <v>0</v>
      </c>
      <c r="J175" s="21">
        <v>0</v>
      </c>
      <c r="K175" s="19">
        <v>0</v>
      </c>
      <c r="L175" s="20">
        <v>0</v>
      </c>
      <c r="M175" s="21">
        <v>0</v>
      </c>
      <c r="N175" s="19">
        <v>0</v>
      </c>
      <c r="O175" s="20">
        <v>0</v>
      </c>
      <c r="P175" s="21">
        <v>0</v>
      </c>
      <c r="Q175" s="19">
        <v>0</v>
      </c>
      <c r="R175" s="20">
        <v>0</v>
      </c>
      <c r="S175" s="21">
        <v>0</v>
      </c>
      <c r="T175" s="19">
        <v>0</v>
      </c>
      <c r="U175" s="20">
        <v>0</v>
      </c>
      <c r="V175" s="21">
        <v>0</v>
      </c>
      <c r="W175" s="47">
        <v>0</v>
      </c>
      <c r="X175" s="20">
        <v>0</v>
      </c>
      <c r="Y175" s="21">
        <v>0</v>
      </c>
      <c r="AB175" s="1"/>
    </row>
    <row r="176" spans="1:28" ht="13">
      <c r="A176" s="2" t="s">
        <v>285</v>
      </c>
      <c r="B176" s="2" t="s">
        <v>165</v>
      </c>
      <c r="C176" s="89" t="s">
        <v>297</v>
      </c>
      <c r="D176" s="129" t="s">
        <v>298</v>
      </c>
      <c r="E176" s="19">
        <v>8379.9500000000007</v>
      </c>
      <c r="F176" s="20">
        <v>4352.95</v>
      </c>
      <c r="G176" s="21">
        <v>12732.9</v>
      </c>
      <c r="H176" s="19">
        <v>16813.599999999999</v>
      </c>
      <c r="I176" s="20">
        <v>3173.3</v>
      </c>
      <c r="J176" s="21">
        <v>19986.900000000001</v>
      </c>
      <c r="K176" s="19">
        <v>17213.95</v>
      </c>
      <c r="L176" s="20">
        <v>3379.5</v>
      </c>
      <c r="M176" s="21">
        <v>20593.45</v>
      </c>
      <c r="N176" s="19">
        <v>13933.5</v>
      </c>
      <c r="O176" s="20">
        <v>3339.6</v>
      </c>
      <c r="P176" s="21">
        <v>17273.099999999999</v>
      </c>
      <c r="Q176" s="19">
        <v>16548.150000000001</v>
      </c>
      <c r="R176" s="20">
        <v>2826.15</v>
      </c>
      <c r="S176" s="21">
        <v>19374.3</v>
      </c>
      <c r="T176" s="19">
        <v>15852.05</v>
      </c>
      <c r="U176" s="20">
        <v>2212.9</v>
      </c>
      <c r="V176" s="21">
        <v>18064.95</v>
      </c>
      <c r="W176" s="47">
        <v>88741.2</v>
      </c>
      <c r="X176" s="20">
        <v>19284.400000000001</v>
      </c>
      <c r="Y176" s="21">
        <v>108025.60000000001</v>
      </c>
      <c r="AB176" s="1"/>
    </row>
    <row r="177" spans="1:28" ht="13">
      <c r="A177" s="2" t="s">
        <v>286</v>
      </c>
      <c r="B177" s="2" t="s">
        <v>166</v>
      </c>
      <c r="C177" s="89" t="s">
        <v>297</v>
      </c>
      <c r="D177" s="129" t="s">
        <v>303</v>
      </c>
      <c r="E177" s="19">
        <v>5639.35</v>
      </c>
      <c r="F177" s="20">
        <v>11.81</v>
      </c>
      <c r="G177" s="21">
        <v>5651.16</v>
      </c>
      <c r="H177" s="19">
        <v>4225.3500000000004</v>
      </c>
      <c r="I177" s="20">
        <v>99.03</v>
      </c>
      <c r="J177" s="21">
        <v>4324.38</v>
      </c>
      <c r="K177" s="19">
        <v>5328.25</v>
      </c>
      <c r="L177" s="20">
        <v>1.45</v>
      </c>
      <c r="M177" s="21">
        <v>5329.7</v>
      </c>
      <c r="N177" s="19">
        <v>8086.45</v>
      </c>
      <c r="O177" s="20">
        <v>23.92</v>
      </c>
      <c r="P177" s="21">
        <v>8110.37</v>
      </c>
      <c r="Q177" s="19">
        <v>5540.95</v>
      </c>
      <c r="R177" s="20">
        <v>258.27</v>
      </c>
      <c r="S177" s="21">
        <v>5799.22</v>
      </c>
      <c r="T177" s="19">
        <v>6922.9</v>
      </c>
      <c r="U177" s="20">
        <v>686.58</v>
      </c>
      <c r="V177" s="21">
        <v>7609.48</v>
      </c>
      <c r="W177" s="47">
        <v>35743.25</v>
      </c>
      <c r="X177" s="20">
        <v>1081.06</v>
      </c>
      <c r="Y177" s="21">
        <v>36824.31</v>
      </c>
      <c r="AB177" s="1"/>
    </row>
    <row r="178" spans="1:28" ht="13">
      <c r="A178" s="2" t="s">
        <v>286</v>
      </c>
      <c r="B178" s="2" t="s">
        <v>167</v>
      </c>
      <c r="C178" s="89" t="s">
        <v>297</v>
      </c>
      <c r="D178" s="129" t="s">
        <v>303</v>
      </c>
      <c r="E178" s="19">
        <v>4990.8999999999996</v>
      </c>
      <c r="F178" s="20">
        <v>2480.25</v>
      </c>
      <c r="G178" s="21">
        <v>7471.15</v>
      </c>
      <c r="H178" s="19">
        <v>10648.85</v>
      </c>
      <c r="I178" s="20">
        <v>2036.4</v>
      </c>
      <c r="J178" s="21">
        <v>12685.25</v>
      </c>
      <c r="K178" s="19">
        <v>12601.15</v>
      </c>
      <c r="L178" s="20">
        <v>2243.0500000000002</v>
      </c>
      <c r="M178" s="21">
        <v>14844.2</v>
      </c>
      <c r="N178" s="19">
        <v>6616.2</v>
      </c>
      <c r="O178" s="20">
        <v>3803.75</v>
      </c>
      <c r="P178" s="21">
        <v>10419.950000000001</v>
      </c>
      <c r="Q178" s="19">
        <v>3138.95</v>
      </c>
      <c r="R178" s="20">
        <v>2419.35</v>
      </c>
      <c r="S178" s="21">
        <v>5558.3</v>
      </c>
      <c r="T178" s="19">
        <v>3350</v>
      </c>
      <c r="U178" s="20">
        <v>4292.05</v>
      </c>
      <c r="V178" s="21">
        <v>7642.05</v>
      </c>
      <c r="W178" s="47">
        <v>41346.050000000003</v>
      </c>
      <c r="X178" s="20">
        <v>17274.849999999999</v>
      </c>
      <c r="Y178" s="21">
        <v>58620.9</v>
      </c>
      <c r="AB178" s="1"/>
    </row>
    <row r="179" spans="1:28" ht="13">
      <c r="A179" s="2" t="s">
        <v>286</v>
      </c>
      <c r="B179" s="2" t="s">
        <v>168</v>
      </c>
      <c r="C179" s="89" t="s">
        <v>297</v>
      </c>
      <c r="D179" s="129" t="s">
        <v>303</v>
      </c>
      <c r="E179" s="19">
        <v>2725</v>
      </c>
      <c r="F179" s="20">
        <v>156.84</v>
      </c>
      <c r="G179" s="21">
        <v>2881.84</v>
      </c>
      <c r="H179" s="19">
        <v>11325.5</v>
      </c>
      <c r="I179" s="20">
        <v>229.85</v>
      </c>
      <c r="J179" s="21">
        <v>11555.35</v>
      </c>
      <c r="K179" s="19">
        <v>7805.4</v>
      </c>
      <c r="L179" s="20">
        <v>239.22</v>
      </c>
      <c r="M179" s="21">
        <v>8044.62</v>
      </c>
      <c r="N179" s="19">
        <v>1231.2</v>
      </c>
      <c r="O179" s="20">
        <v>61.33</v>
      </c>
      <c r="P179" s="21">
        <v>1292.53</v>
      </c>
      <c r="Q179" s="19">
        <v>4162.3500000000004</v>
      </c>
      <c r="R179" s="20">
        <v>368.2</v>
      </c>
      <c r="S179" s="21">
        <v>4530.55</v>
      </c>
      <c r="T179" s="19">
        <v>2503.4499999999998</v>
      </c>
      <c r="U179" s="20">
        <v>360.42</v>
      </c>
      <c r="V179" s="21">
        <v>2863.87</v>
      </c>
      <c r="W179" s="47">
        <v>29752.9</v>
      </c>
      <c r="X179" s="20">
        <v>1415.86</v>
      </c>
      <c r="Y179" s="21">
        <v>31168.76</v>
      </c>
      <c r="AB179" s="1"/>
    </row>
    <row r="180" spans="1:28" ht="13">
      <c r="A180" s="2" t="s">
        <v>287</v>
      </c>
      <c r="B180" s="2" t="s">
        <v>169</v>
      </c>
      <c r="C180" s="89" t="s">
        <v>297</v>
      </c>
      <c r="D180" s="129" t="s">
        <v>302</v>
      </c>
      <c r="E180" s="19">
        <v>0</v>
      </c>
      <c r="F180" s="20">
        <v>0</v>
      </c>
      <c r="G180" s="21">
        <v>0</v>
      </c>
      <c r="H180" s="19">
        <v>0</v>
      </c>
      <c r="I180" s="20">
        <v>0</v>
      </c>
      <c r="J180" s="21">
        <v>0</v>
      </c>
      <c r="K180" s="19">
        <v>3440</v>
      </c>
      <c r="L180" s="20">
        <v>1635.8</v>
      </c>
      <c r="M180" s="21">
        <v>5075.8</v>
      </c>
      <c r="N180" s="19">
        <v>3869.7</v>
      </c>
      <c r="O180" s="20">
        <v>1727.05</v>
      </c>
      <c r="P180" s="21">
        <v>5596.75</v>
      </c>
      <c r="Q180" s="19">
        <v>1558.5</v>
      </c>
      <c r="R180" s="20">
        <v>699.55</v>
      </c>
      <c r="S180" s="21">
        <v>2258.0500000000002</v>
      </c>
      <c r="T180" s="19">
        <v>2074</v>
      </c>
      <c r="U180" s="20">
        <v>657.25</v>
      </c>
      <c r="V180" s="21">
        <v>2731.25</v>
      </c>
      <c r="W180" s="47">
        <v>10942.2</v>
      </c>
      <c r="X180" s="20">
        <v>4719.6499999999996</v>
      </c>
      <c r="Y180" s="21">
        <v>15661.85</v>
      </c>
      <c r="AB180" s="1"/>
    </row>
    <row r="181" spans="1:28" ht="13">
      <c r="A181" s="2" t="s">
        <v>288</v>
      </c>
      <c r="B181" s="2" t="s">
        <v>170</v>
      </c>
      <c r="C181" s="89" t="s">
        <v>297</v>
      </c>
      <c r="D181" s="129" t="s">
        <v>302</v>
      </c>
      <c r="E181" s="19">
        <v>2725.54</v>
      </c>
      <c r="F181" s="20">
        <v>1620.61</v>
      </c>
      <c r="G181" s="21">
        <v>4346.1499999999996</v>
      </c>
      <c r="H181" s="19">
        <v>3089.88</v>
      </c>
      <c r="I181" s="20">
        <v>2206.31</v>
      </c>
      <c r="J181" s="21">
        <v>5296.19</v>
      </c>
      <c r="K181" s="19">
        <v>6552.6</v>
      </c>
      <c r="L181" s="20">
        <v>3638.99</v>
      </c>
      <c r="M181" s="21">
        <v>10191.59</v>
      </c>
      <c r="N181" s="19">
        <v>2812.3</v>
      </c>
      <c r="O181" s="20">
        <v>1544.77</v>
      </c>
      <c r="P181" s="21">
        <v>4357.07</v>
      </c>
      <c r="Q181" s="19">
        <v>3358.77</v>
      </c>
      <c r="R181" s="20">
        <v>1046.32</v>
      </c>
      <c r="S181" s="21">
        <v>4405.09</v>
      </c>
      <c r="T181" s="19">
        <v>2775.42</v>
      </c>
      <c r="U181" s="20">
        <v>1595.43</v>
      </c>
      <c r="V181" s="21">
        <v>4370.8500000000004</v>
      </c>
      <c r="W181" s="47">
        <v>21314.51</v>
      </c>
      <c r="X181" s="20">
        <v>11652.43</v>
      </c>
      <c r="Y181" s="21">
        <v>32966.94</v>
      </c>
      <c r="AB181" s="1"/>
    </row>
    <row r="182" spans="1:28" ht="13">
      <c r="A182" s="2" t="s">
        <v>288</v>
      </c>
      <c r="B182" s="2" t="s">
        <v>171</v>
      </c>
      <c r="C182" s="89" t="s">
        <v>297</v>
      </c>
      <c r="D182" s="129" t="s">
        <v>302</v>
      </c>
      <c r="E182" s="19">
        <v>3748.3</v>
      </c>
      <c r="F182" s="20">
        <v>817.16</v>
      </c>
      <c r="G182" s="21">
        <v>4565.46</v>
      </c>
      <c r="H182" s="19">
        <v>3074.1</v>
      </c>
      <c r="I182" s="20">
        <v>636.47</v>
      </c>
      <c r="J182" s="21">
        <v>3710.57</v>
      </c>
      <c r="K182" s="19">
        <v>5345.97</v>
      </c>
      <c r="L182" s="20">
        <v>2458.2199999999998</v>
      </c>
      <c r="M182" s="21">
        <v>7804.19</v>
      </c>
      <c r="N182" s="19">
        <v>3294.94</v>
      </c>
      <c r="O182" s="20">
        <v>956.06</v>
      </c>
      <c r="P182" s="21">
        <v>4251</v>
      </c>
      <c r="Q182" s="19">
        <v>929.37</v>
      </c>
      <c r="R182" s="20">
        <v>285.3</v>
      </c>
      <c r="S182" s="21">
        <v>1214.67</v>
      </c>
      <c r="T182" s="19">
        <v>699</v>
      </c>
      <c r="U182" s="20">
        <v>0</v>
      </c>
      <c r="V182" s="21">
        <v>699</v>
      </c>
      <c r="W182" s="47">
        <v>17091.68</v>
      </c>
      <c r="X182" s="20">
        <v>5153.21</v>
      </c>
      <c r="Y182" s="21">
        <v>22244.89</v>
      </c>
      <c r="AB182" s="1"/>
    </row>
    <row r="183" spans="1:28" ht="13">
      <c r="A183" s="2" t="s">
        <v>289</v>
      </c>
      <c r="B183" s="2" t="s">
        <v>172</v>
      </c>
      <c r="C183" s="89" t="s">
        <v>297</v>
      </c>
      <c r="D183" s="129" t="s">
        <v>303</v>
      </c>
      <c r="E183" s="19">
        <v>0</v>
      </c>
      <c r="F183" s="20">
        <v>0</v>
      </c>
      <c r="G183" s="21">
        <v>0</v>
      </c>
      <c r="H183" s="19">
        <v>0</v>
      </c>
      <c r="I183" s="20">
        <v>0</v>
      </c>
      <c r="J183" s="21">
        <v>0</v>
      </c>
      <c r="K183" s="19">
        <v>0</v>
      </c>
      <c r="L183" s="20">
        <v>0</v>
      </c>
      <c r="M183" s="21">
        <v>0</v>
      </c>
      <c r="N183" s="19">
        <v>0</v>
      </c>
      <c r="O183" s="20">
        <v>0</v>
      </c>
      <c r="P183" s="21">
        <v>0</v>
      </c>
      <c r="Q183" s="19">
        <v>0</v>
      </c>
      <c r="R183" s="20">
        <v>0</v>
      </c>
      <c r="S183" s="21">
        <v>0</v>
      </c>
      <c r="T183" s="19">
        <v>0</v>
      </c>
      <c r="U183" s="20">
        <v>0</v>
      </c>
      <c r="V183" s="21">
        <v>0</v>
      </c>
      <c r="W183" s="47">
        <v>0</v>
      </c>
      <c r="X183" s="20">
        <v>0</v>
      </c>
      <c r="Y183" s="21">
        <v>0</v>
      </c>
      <c r="AB183" s="1"/>
    </row>
    <row r="184" spans="1:28" ht="13">
      <c r="A184" s="2" t="s">
        <v>290</v>
      </c>
      <c r="B184" s="2" t="s">
        <v>173</v>
      </c>
      <c r="C184" s="89" t="s">
        <v>297</v>
      </c>
      <c r="D184" s="129" t="s">
        <v>298</v>
      </c>
      <c r="E184" s="19">
        <v>2163.6</v>
      </c>
      <c r="F184" s="20">
        <v>6423.45</v>
      </c>
      <c r="G184" s="21">
        <v>8587.0499999999993</v>
      </c>
      <c r="H184" s="19">
        <v>778.85</v>
      </c>
      <c r="I184" s="20">
        <v>7032.2</v>
      </c>
      <c r="J184" s="21">
        <v>7811.05</v>
      </c>
      <c r="K184" s="19">
        <v>8203.85</v>
      </c>
      <c r="L184" s="20">
        <v>7062.35</v>
      </c>
      <c r="M184" s="21">
        <v>15266.2</v>
      </c>
      <c r="N184" s="19">
        <v>1299.5</v>
      </c>
      <c r="O184" s="20">
        <v>7123.7</v>
      </c>
      <c r="P184" s="21">
        <v>8423.2000000000007</v>
      </c>
      <c r="Q184" s="19">
        <v>592.35</v>
      </c>
      <c r="R184" s="20">
        <v>7462.35</v>
      </c>
      <c r="S184" s="21">
        <v>8054.7</v>
      </c>
      <c r="T184" s="19">
        <v>1671.8</v>
      </c>
      <c r="U184" s="20">
        <v>13109.85</v>
      </c>
      <c r="V184" s="21">
        <v>14781.65</v>
      </c>
      <c r="W184" s="47">
        <v>14709.95</v>
      </c>
      <c r="X184" s="20">
        <v>48213.9</v>
      </c>
      <c r="Y184" s="21">
        <v>62923.85</v>
      </c>
      <c r="AB184" s="1"/>
    </row>
    <row r="185" spans="1:28" ht="13">
      <c r="A185" s="2" t="s">
        <v>350</v>
      </c>
      <c r="B185" s="2" t="s">
        <v>351</v>
      </c>
      <c r="C185" s="89" t="s">
        <v>297</v>
      </c>
      <c r="D185" s="129" t="s">
        <v>304</v>
      </c>
      <c r="E185" s="19">
        <v>3350.29</v>
      </c>
      <c r="F185" s="20">
        <v>254.96</v>
      </c>
      <c r="G185" s="21">
        <v>3605.25</v>
      </c>
      <c r="H185" s="19">
        <v>5713.57</v>
      </c>
      <c r="I185" s="20">
        <v>542.07000000000005</v>
      </c>
      <c r="J185" s="21">
        <v>6255.64</v>
      </c>
      <c r="K185" s="19">
        <v>14448.64</v>
      </c>
      <c r="L185" s="20">
        <v>0</v>
      </c>
      <c r="M185" s="21">
        <v>14448.64</v>
      </c>
      <c r="N185" s="19">
        <v>19306.96</v>
      </c>
      <c r="O185" s="20">
        <v>0</v>
      </c>
      <c r="P185" s="21">
        <v>19306.96</v>
      </c>
      <c r="Q185" s="19">
        <v>4548.28</v>
      </c>
      <c r="R185" s="20">
        <v>2.61</v>
      </c>
      <c r="S185" s="21">
        <v>4550.8900000000003</v>
      </c>
      <c r="T185" s="19">
        <v>0</v>
      </c>
      <c r="U185" s="20">
        <v>112.79</v>
      </c>
      <c r="V185" s="21">
        <v>112.79</v>
      </c>
      <c r="W185" s="47">
        <v>47367.74</v>
      </c>
      <c r="X185" s="20">
        <v>912.43</v>
      </c>
      <c r="Y185" s="21">
        <v>48280.17</v>
      </c>
      <c r="AB185" s="1"/>
    </row>
    <row r="186" spans="1:28" ht="13">
      <c r="A186" s="2" t="s">
        <v>350</v>
      </c>
      <c r="B186" s="2" t="s">
        <v>352</v>
      </c>
      <c r="C186" s="89" t="s">
        <v>297</v>
      </c>
      <c r="D186" s="129" t="s">
        <v>304</v>
      </c>
      <c r="E186" s="19">
        <v>440.6</v>
      </c>
      <c r="F186" s="20">
        <v>929.14</v>
      </c>
      <c r="G186" s="21">
        <v>1369.74</v>
      </c>
      <c r="H186" s="19">
        <v>100.31</v>
      </c>
      <c r="I186" s="20">
        <v>1951.27</v>
      </c>
      <c r="J186" s="21">
        <v>2051.58</v>
      </c>
      <c r="K186" s="19">
        <v>419.56</v>
      </c>
      <c r="L186" s="20">
        <v>778.6</v>
      </c>
      <c r="M186" s="21">
        <v>1198.1600000000001</v>
      </c>
      <c r="N186" s="19">
        <v>124.4</v>
      </c>
      <c r="O186" s="20">
        <v>679.77</v>
      </c>
      <c r="P186" s="21">
        <v>804.17</v>
      </c>
      <c r="Q186" s="19">
        <v>94.55</v>
      </c>
      <c r="R186" s="20">
        <v>132.9</v>
      </c>
      <c r="S186" s="21">
        <v>227.45</v>
      </c>
      <c r="T186" s="19">
        <v>0</v>
      </c>
      <c r="U186" s="20">
        <v>0</v>
      </c>
      <c r="V186" s="21">
        <v>0</v>
      </c>
      <c r="W186" s="47">
        <v>1179.42</v>
      </c>
      <c r="X186" s="20">
        <v>4471.68</v>
      </c>
      <c r="Y186" s="21">
        <v>5651.1</v>
      </c>
      <c r="AB186" s="1"/>
    </row>
    <row r="187" spans="1:28" ht="13">
      <c r="A187" s="2" t="s">
        <v>291</v>
      </c>
      <c r="B187" s="2" t="s">
        <v>174</v>
      </c>
      <c r="C187" s="89" t="s">
        <v>297</v>
      </c>
      <c r="D187" s="129" t="s">
        <v>304</v>
      </c>
      <c r="E187" s="19">
        <v>7.97</v>
      </c>
      <c r="F187" s="20">
        <v>1.89</v>
      </c>
      <c r="G187" s="21">
        <v>9.86</v>
      </c>
      <c r="H187" s="19">
        <v>6.53</v>
      </c>
      <c r="I187" s="20">
        <v>1.66</v>
      </c>
      <c r="J187" s="21">
        <v>8.19</v>
      </c>
      <c r="K187" s="19">
        <v>6.36</v>
      </c>
      <c r="L187" s="20">
        <v>13.6</v>
      </c>
      <c r="M187" s="21">
        <v>19.96</v>
      </c>
      <c r="N187" s="19">
        <v>6.63</v>
      </c>
      <c r="O187" s="20">
        <v>5.37</v>
      </c>
      <c r="P187" s="21">
        <v>12</v>
      </c>
      <c r="Q187" s="19">
        <v>0.84</v>
      </c>
      <c r="R187" s="20">
        <v>18.329999999999998</v>
      </c>
      <c r="S187" s="21">
        <v>19.170000000000002</v>
      </c>
      <c r="T187" s="19">
        <v>11.74</v>
      </c>
      <c r="U187" s="20">
        <v>7.76</v>
      </c>
      <c r="V187" s="21">
        <v>19.5</v>
      </c>
      <c r="W187" s="47">
        <v>40.07</v>
      </c>
      <c r="X187" s="20">
        <v>48.61</v>
      </c>
      <c r="Y187" s="21">
        <v>88.68</v>
      </c>
      <c r="AB187" s="1"/>
    </row>
    <row r="188" spans="1:28" ht="13">
      <c r="A188" s="2" t="s">
        <v>291</v>
      </c>
      <c r="B188" s="2" t="s">
        <v>175</v>
      </c>
      <c r="C188" s="89" t="s">
        <v>297</v>
      </c>
      <c r="D188" s="129" t="s">
        <v>304</v>
      </c>
      <c r="E188" s="19">
        <v>0</v>
      </c>
      <c r="F188" s="20">
        <v>0</v>
      </c>
      <c r="G188" s="21">
        <v>0</v>
      </c>
      <c r="H188" s="19">
        <v>0</v>
      </c>
      <c r="I188" s="20">
        <v>0</v>
      </c>
      <c r="J188" s="21">
        <v>0</v>
      </c>
      <c r="K188" s="19">
        <v>0</v>
      </c>
      <c r="L188" s="20">
        <v>0</v>
      </c>
      <c r="M188" s="21">
        <v>0</v>
      </c>
      <c r="N188" s="19">
        <v>0</v>
      </c>
      <c r="O188" s="20">
        <v>0</v>
      </c>
      <c r="P188" s="21">
        <v>0</v>
      </c>
      <c r="Q188" s="19">
        <v>0</v>
      </c>
      <c r="R188" s="20">
        <v>0</v>
      </c>
      <c r="S188" s="21">
        <v>0</v>
      </c>
      <c r="T188" s="19">
        <v>0</v>
      </c>
      <c r="U188" s="20">
        <v>0</v>
      </c>
      <c r="V188" s="21">
        <v>0</v>
      </c>
      <c r="W188" s="47">
        <v>0</v>
      </c>
      <c r="X188" s="20">
        <v>0</v>
      </c>
      <c r="Y188" s="21">
        <v>0</v>
      </c>
      <c r="AB188" s="1"/>
    </row>
    <row r="189" spans="1:28" ht="13">
      <c r="A189" s="2" t="s">
        <v>291</v>
      </c>
      <c r="B189" s="2" t="s">
        <v>176</v>
      </c>
      <c r="C189" s="89" t="s">
        <v>297</v>
      </c>
      <c r="D189" s="129" t="s">
        <v>304</v>
      </c>
      <c r="E189" s="19">
        <v>0</v>
      </c>
      <c r="F189" s="20">
        <v>107.9</v>
      </c>
      <c r="G189" s="21">
        <v>107.9</v>
      </c>
      <c r="H189" s="19">
        <v>0.01</v>
      </c>
      <c r="I189" s="20">
        <v>100.77</v>
      </c>
      <c r="J189" s="21">
        <v>100.78</v>
      </c>
      <c r="K189" s="19">
        <v>0.01</v>
      </c>
      <c r="L189" s="20">
        <v>86.79</v>
      </c>
      <c r="M189" s="21">
        <v>86.8</v>
      </c>
      <c r="N189" s="19">
        <v>0.01</v>
      </c>
      <c r="O189" s="20">
        <v>92.42</v>
      </c>
      <c r="P189" s="21">
        <v>92.43</v>
      </c>
      <c r="Q189" s="19">
        <v>0</v>
      </c>
      <c r="R189" s="20">
        <v>109.63</v>
      </c>
      <c r="S189" s="21">
        <v>109.63</v>
      </c>
      <c r="T189" s="19">
        <v>0.01</v>
      </c>
      <c r="U189" s="20">
        <v>87.97</v>
      </c>
      <c r="V189" s="21">
        <v>87.98</v>
      </c>
      <c r="W189" s="47">
        <v>0.04</v>
      </c>
      <c r="X189" s="20">
        <v>585.48</v>
      </c>
      <c r="Y189" s="21">
        <v>585.52</v>
      </c>
      <c r="AB189" s="1"/>
    </row>
    <row r="190" spans="1:28" ht="13">
      <c r="A190" s="2" t="s">
        <v>291</v>
      </c>
      <c r="B190" s="2" t="s">
        <v>177</v>
      </c>
      <c r="C190" s="89" t="s">
        <v>297</v>
      </c>
      <c r="D190" s="129" t="s">
        <v>303</v>
      </c>
      <c r="E190" s="19">
        <v>0</v>
      </c>
      <c r="F190" s="20">
        <v>0</v>
      </c>
      <c r="G190" s="21">
        <v>0</v>
      </c>
      <c r="H190" s="19">
        <v>0</v>
      </c>
      <c r="I190" s="20">
        <v>0</v>
      </c>
      <c r="J190" s="21">
        <v>0</v>
      </c>
      <c r="K190" s="19">
        <v>0</v>
      </c>
      <c r="L190" s="20">
        <v>0</v>
      </c>
      <c r="M190" s="21">
        <v>0</v>
      </c>
      <c r="N190" s="19">
        <v>0</v>
      </c>
      <c r="O190" s="20">
        <v>0</v>
      </c>
      <c r="P190" s="21">
        <v>0</v>
      </c>
      <c r="Q190" s="19">
        <v>0</v>
      </c>
      <c r="R190" s="20">
        <v>0</v>
      </c>
      <c r="S190" s="21">
        <v>0</v>
      </c>
      <c r="T190" s="19">
        <v>0</v>
      </c>
      <c r="U190" s="20">
        <v>0</v>
      </c>
      <c r="V190" s="21">
        <v>0</v>
      </c>
      <c r="W190" s="47">
        <v>0</v>
      </c>
      <c r="X190" s="20">
        <v>0</v>
      </c>
      <c r="Y190" s="21">
        <v>0</v>
      </c>
      <c r="AB190" s="1"/>
    </row>
    <row r="191" spans="1:28" ht="13">
      <c r="A191" s="2" t="s">
        <v>291</v>
      </c>
      <c r="B191" s="2" t="s">
        <v>178</v>
      </c>
      <c r="C191" s="89" t="s">
        <v>297</v>
      </c>
      <c r="D191" s="129" t="s">
        <v>304</v>
      </c>
      <c r="E191" s="19">
        <v>231.93</v>
      </c>
      <c r="F191" s="20">
        <v>126.57</v>
      </c>
      <c r="G191" s="21">
        <v>358.5</v>
      </c>
      <c r="H191" s="19">
        <v>294.39999999999998</v>
      </c>
      <c r="I191" s="20">
        <v>168.2</v>
      </c>
      <c r="J191" s="21">
        <v>462.6</v>
      </c>
      <c r="K191" s="19">
        <v>7.0000000000000007E-2</v>
      </c>
      <c r="L191" s="20">
        <v>193.42</v>
      </c>
      <c r="M191" s="21">
        <v>193.49</v>
      </c>
      <c r="N191" s="19">
        <v>0</v>
      </c>
      <c r="O191" s="20">
        <v>6.62</v>
      </c>
      <c r="P191" s="21">
        <v>6.62</v>
      </c>
      <c r="Q191" s="19">
        <v>0</v>
      </c>
      <c r="R191" s="20">
        <v>0</v>
      </c>
      <c r="S191" s="21">
        <v>0</v>
      </c>
      <c r="T191" s="19">
        <v>0</v>
      </c>
      <c r="U191" s="20">
        <v>0</v>
      </c>
      <c r="V191" s="21">
        <v>0</v>
      </c>
      <c r="W191" s="47">
        <v>526.4</v>
      </c>
      <c r="X191" s="20">
        <v>494.81</v>
      </c>
      <c r="Y191" s="21">
        <v>1021.21</v>
      </c>
      <c r="AB191" s="1"/>
    </row>
    <row r="192" spans="1:28" ht="13">
      <c r="A192" s="2" t="s">
        <v>291</v>
      </c>
      <c r="B192" s="2" t="s">
        <v>179</v>
      </c>
      <c r="C192" s="89" t="s">
        <v>297</v>
      </c>
      <c r="D192" s="129" t="s">
        <v>304</v>
      </c>
      <c r="E192" s="19">
        <v>3.67</v>
      </c>
      <c r="F192" s="20">
        <v>49.15</v>
      </c>
      <c r="G192" s="21">
        <v>52.82</v>
      </c>
      <c r="H192" s="19">
        <v>3.54</v>
      </c>
      <c r="I192" s="20">
        <v>42.54</v>
      </c>
      <c r="J192" s="21">
        <v>46.08</v>
      </c>
      <c r="K192" s="19">
        <v>1.26</v>
      </c>
      <c r="L192" s="20">
        <v>19.93</v>
      </c>
      <c r="M192" s="21">
        <v>21.19</v>
      </c>
      <c r="N192" s="19">
        <v>0.02</v>
      </c>
      <c r="O192" s="20">
        <v>0.62</v>
      </c>
      <c r="P192" s="21">
        <v>0.64</v>
      </c>
      <c r="Q192" s="19">
        <v>0</v>
      </c>
      <c r="R192" s="20">
        <v>0</v>
      </c>
      <c r="S192" s="21">
        <v>0</v>
      </c>
      <c r="T192" s="19">
        <v>0</v>
      </c>
      <c r="U192" s="20">
        <v>0</v>
      </c>
      <c r="V192" s="21">
        <v>0</v>
      </c>
      <c r="W192" s="47">
        <v>8.49</v>
      </c>
      <c r="X192" s="20">
        <v>112.24</v>
      </c>
      <c r="Y192" s="21">
        <v>120.73</v>
      </c>
      <c r="AB192" s="1"/>
    </row>
    <row r="193" spans="1:28" ht="13">
      <c r="A193" s="2" t="s">
        <v>291</v>
      </c>
      <c r="B193" s="2" t="s">
        <v>180</v>
      </c>
      <c r="C193" s="89" t="s">
        <v>297</v>
      </c>
      <c r="D193" s="129" t="s">
        <v>304</v>
      </c>
      <c r="E193" s="19">
        <v>0</v>
      </c>
      <c r="F193" s="20">
        <v>0</v>
      </c>
      <c r="G193" s="21">
        <v>0</v>
      </c>
      <c r="H193" s="19">
        <v>0</v>
      </c>
      <c r="I193" s="20">
        <v>0</v>
      </c>
      <c r="J193" s="21">
        <v>0</v>
      </c>
      <c r="K193" s="19">
        <v>0</v>
      </c>
      <c r="L193" s="20">
        <v>0</v>
      </c>
      <c r="M193" s="21">
        <v>0</v>
      </c>
      <c r="N193" s="19">
        <v>0</v>
      </c>
      <c r="O193" s="20">
        <v>0</v>
      </c>
      <c r="P193" s="21">
        <v>0</v>
      </c>
      <c r="Q193" s="19">
        <v>0</v>
      </c>
      <c r="R193" s="20">
        <v>0</v>
      </c>
      <c r="S193" s="21">
        <v>0</v>
      </c>
      <c r="T193" s="19">
        <v>0</v>
      </c>
      <c r="U193" s="20">
        <v>0</v>
      </c>
      <c r="V193" s="21">
        <v>0</v>
      </c>
      <c r="W193" s="47">
        <v>0</v>
      </c>
      <c r="X193" s="20">
        <v>0</v>
      </c>
      <c r="Y193" s="21">
        <v>0</v>
      </c>
      <c r="AB193" s="1"/>
    </row>
    <row r="194" spans="1:28" ht="13">
      <c r="A194" s="2" t="s">
        <v>291</v>
      </c>
      <c r="B194" s="2" t="s">
        <v>181</v>
      </c>
      <c r="C194" s="89" t="s">
        <v>297</v>
      </c>
      <c r="D194" s="129" t="s">
        <v>304</v>
      </c>
      <c r="E194" s="19">
        <v>34.46</v>
      </c>
      <c r="F194" s="20">
        <v>18.52</v>
      </c>
      <c r="G194" s="21">
        <v>52.98</v>
      </c>
      <c r="H194" s="19">
        <v>60.39</v>
      </c>
      <c r="I194" s="20">
        <v>11.63</v>
      </c>
      <c r="J194" s="21">
        <v>72.02</v>
      </c>
      <c r="K194" s="19">
        <v>16.14</v>
      </c>
      <c r="L194" s="20">
        <v>12.19</v>
      </c>
      <c r="M194" s="21">
        <v>28.33</v>
      </c>
      <c r="N194" s="19">
        <v>20.350000000000001</v>
      </c>
      <c r="O194" s="20">
        <v>17.38</v>
      </c>
      <c r="P194" s="21">
        <v>37.729999999999997</v>
      </c>
      <c r="Q194" s="19">
        <v>28.41</v>
      </c>
      <c r="R194" s="20">
        <v>10.01</v>
      </c>
      <c r="S194" s="21">
        <v>38.42</v>
      </c>
      <c r="T194" s="19">
        <v>26.44</v>
      </c>
      <c r="U194" s="20">
        <v>136</v>
      </c>
      <c r="V194" s="21">
        <v>162.44</v>
      </c>
      <c r="W194" s="47">
        <v>186.19</v>
      </c>
      <c r="X194" s="20">
        <v>205.73</v>
      </c>
      <c r="Y194" s="21">
        <v>391.92</v>
      </c>
      <c r="AB194" s="1"/>
    </row>
    <row r="195" spans="1:28" ht="13">
      <c r="A195" s="2" t="s">
        <v>291</v>
      </c>
      <c r="B195" s="2" t="s">
        <v>182</v>
      </c>
      <c r="C195" s="89" t="s">
        <v>297</v>
      </c>
      <c r="D195" s="129" t="s">
        <v>304</v>
      </c>
      <c r="E195" s="19">
        <v>8.5399999999999991</v>
      </c>
      <c r="F195" s="20">
        <v>38.19</v>
      </c>
      <c r="G195" s="21">
        <v>46.73</v>
      </c>
      <c r="H195" s="19">
        <v>11.29</v>
      </c>
      <c r="I195" s="20">
        <v>42.91</v>
      </c>
      <c r="J195" s="21">
        <v>54.2</v>
      </c>
      <c r="K195" s="19">
        <v>3.81</v>
      </c>
      <c r="L195" s="20">
        <v>12.33</v>
      </c>
      <c r="M195" s="21">
        <v>16.14</v>
      </c>
      <c r="N195" s="19">
        <v>0</v>
      </c>
      <c r="O195" s="20">
        <v>0</v>
      </c>
      <c r="P195" s="21">
        <v>0</v>
      </c>
      <c r="Q195" s="19">
        <v>0</v>
      </c>
      <c r="R195" s="20">
        <v>0</v>
      </c>
      <c r="S195" s="21">
        <v>0</v>
      </c>
      <c r="T195" s="19">
        <v>0</v>
      </c>
      <c r="U195" s="20">
        <v>0</v>
      </c>
      <c r="V195" s="21">
        <v>0</v>
      </c>
      <c r="W195" s="47">
        <v>23.64</v>
      </c>
      <c r="X195" s="20">
        <v>93.43</v>
      </c>
      <c r="Y195" s="21">
        <v>117.07</v>
      </c>
      <c r="AB195" s="1"/>
    </row>
    <row r="196" spans="1:28" ht="13">
      <c r="A196" s="2" t="s">
        <v>291</v>
      </c>
      <c r="B196" s="2" t="s">
        <v>183</v>
      </c>
      <c r="C196" s="89" t="s">
        <v>297</v>
      </c>
      <c r="D196" s="129" t="s">
        <v>304</v>
      </c>
      <c r="E196" s="19">
        <v>5.46</v>
      </c>
      <c r="F196" s="20">
        <v>52.41</v>
      </c>
      <c r="G196" s="21">
        <v>57.87</v>
      </c>
      <c r="H196" s="19">
        <v>7.39</v>
      </c>
      <c r="I196" s="20">
        <v>54.42</v>
      </c>
      <c r="J196" s="21">
        <v>61.81</v>
      </c>
      <c r="K196" s="19">
        <v>1.66</v>
      </c>
      <c r="L196" s="20">
        <v>18.8</v>
      </c>
      <c r="M196" s="21">
        <v>20.46</v>
      </c>
      <c r="N196" s="19">
        <v>0</v>
      </c>
      <c r="O196" s="20">
        <v>0</v>
      </c>
      <c r="P196" s="21">
        <v>0</v>
      </c>
      <c r="Q196" s="19">
        <v>0</v>
      </c>
      <c r="R196" s="20">
        <v>0</v>
      </c>
      <c r="S196" s="21">
        <v>0</v>
      </c>
      <c r="T196" s="19">
        <v>0</v>
      </c>
      <c r="U196" s="20">
        <v>0</v>
      </c>
      <c r="V196" s="21">
        <v>0</v>
      </c>
      <c r="W196" s="47">
        <v>14.51</v>
      </c>
      <c r="X196" s="20">
        <v>125.63</v>
      </c>
      <c r="Y196" s="21">
        <v>140.13999999999999</v>
      </c>
      <c r="AB196" s="1"/>
    </row>
    <row r="197" spans="1:28" ht="13">
      <c r="A197" s="2" t="s">
        <v>291</v>
      </c>
      <c r="B197" s="2" t="s">
        <v>184</v>
      </c>
      <c r="C197" s="89" t="s">
        <v>297</v>
      </c>
      <c r="D197" s="129" t="s">
        <v>304</v>
      </c>
      <c r="E197" s="19">
        <v>4.2</v>
      </c>
      <c r="F197" s="20">
        <v>51.25</v>
      </c>
      <c r="G197" s="21">
        <v>55.45</v>
      </c>
      <c r="H197" s="19">
        <v>7.94</v>
      </c>
      <c r="I197" s="20">
        <v>59.07</v>
      </c>
      <c r="J197" s="21">
        <v>67.010000000000005</v>
      </c>
      <c r="K197" s="19">
        <v>1.91</v>
      </c>
      <c r="L197" s="20">
        <v>18.55</v>
      </c>
      <c r="M197" s="21">
        <v>20.46</v>
      </c>
      <c r="N197" s="19">
        <v>0</v>
      </c>
      <c r="O197" s="20">
        <v>0</v>
      </c>
      <c r="P197" s="21">
        <v>0</v>
      </c>
      <c r="Q197" s="19">
        <v>0</v>
      </c>
      <c r="R197" s="20">
        <v>0</v>
      </c>
      <c r="S197" s="21">
        <v>0</v>
      </c>
      <c r="T197" s="19">
        <v>0</v>
      </c>
      <c r="U197" s="20">
        <v>0</v>
      </c>
      <c r="V197" s="21">
        <v>0</v>
      </c>
      <c r="W197" s="47">
        <v>14.05</v>
      </c>
      <c r="X197" s="20">
        <v>128.87</v>
      </c>
      <c r="Y197" s="21">
        <v>142.91999999999999</v>
      </c>
      <c r="AB197" s="1"/>
    </row>
    <row r="198" spans="1:28" ht="13">
      <c r="A198" s="2" t="s">
        <v>291</v>
      </c>
      <c r="B198" s="2" t="s">
        <v>185</v>
      </c>
      <c r="C198" s="89" t="s">
        <v>297</v>
      </c>
      <c r="D198" s="129" t="s">
        <v>304</v>
      </c>
      <c r="E198" s="19">
        <v>0</v>
      </c>
      <c r="F198" s="20">
        <v>0</v>
      </c>
      <c r="G198" s="21">
        <v>0</v>
      </c>
      <c r="H198" s="19">
        <v>0</v>
      </c>
      <c r="I198" s="20">
        <v>0.11</v>
      </c>
      <c r="J198" s="21">
        <v>0.11</v>
      </c>
      <c r="K198" s="19">
        <v>0</v>
      </c>
      <c r="L198" s="20">
        <v>0</v>
      </c>
      <c r="M198" s="21">
        <v>0</v>
      </c>
      <c r="N198" s="19">
        <v>0</v>
      </c>
      <c r="O198" s="20">
        <v>0</v>
      </c>
      <c r="P198" s="21">
        <v>0</v>
      </c>
      <c r="Q198" s="19">
        <v>0</v>
      </c>
      <c r="R198" s="20">
        <v>0</v>
      </c>
      <c r="S198" s="21">
        <v>0</v>
      </c>
      <c r="T198" s="19">
        <v>0</v>
      </c>
      <c r="U198" s="20">
        <v>0</v>
      </c>
      <c r="V198" s="21">
        <v>0</v>
      </c>
      <c r="W198" s="47">
        <v>0</v>
      </c>
      <c r="X198" s="20">
        <v>0.11</v>
      </c>
      <c r="Y198" s="21">
        <v>0.11</v>
      </c>
      <c r="AB198" s="1"/>
    </row>
    <row r="199" spans="1:28" ht="13">
      <c r="A199" s="2" t="s">
        <v>291</v>
      </c>
      <c r="B199" s="2" t="s">
        <v>186</v>
      </c>
      <c r="C199" s="89" t="s">
        <v>297</v>
      </c>
      <c r="D199" s="129" t="s">
        <v>304</v>
      </c>
      <c r="E199" s="19">
        <v>1562.38</v>
      </c>
      <c r="F199" s="20">
        <v>8.7200000000000006</v>
      </c>
      <c r="G199" s="21">
        <v>1571.1</v>
      </c>
      <c r="H199" s="19">
        <v>1672.03</v>
      </c>
      <c r="I199" s="20">
        <v>3.07</v>
      </c>
      <c r="J199" s="21">
        <v>1675.1</v>
      </c>
      <c r="K199" s="19">
        <v>941.94</v>
      </c>
      <c r="L199" s="20">
        <v>8.56</v>
      </c>
      <c r="M199" s="21">
        <v>950.5</v>
      </c>
      <c r="N199" s="19">
        <v>178.06</v>
      </c>
      <c r="O199" s="20">
        <v>19.97</v>
      </c>
      <c r="P199" s="21">
        <v>198.03</v>
      </c>
      <c r="Q199" s="19">
        <v>132.91</v>
      </c>
      <c r="R199" s="20">
        <v>7.17</v>
      </c>
      <c r="S199" s="21">
        <v>140.08000000000001</v>
      </c>
      <c r="T199" s="19">
        <v>144.58000000000001</v>
      </c>
      <c r="U199" s="20">
        <v>49.91</v>
      </c>
      <c r="V199" s="21">
        <v>194.49</v>
      </c>
      <c r="W199" s="47">
        <v>4631.8999999999996</v>
      </c>
      <c r="X199" s="20">
        <v>97.4</v>
      </c>
      <c r="Y199" s="21">
        <v>4729.3</v>
      </c>
      <c r="AB199" s="1"/>
    </row>
    <row r="200" spans="1:28" ht="13">
      <c r="A200" s="2" t="s">
        <v>291</v>
      </c>
      <c r="B200" s="2" t="s">
        <v>187</v>
      </c>
      <c r="C200" s="89" t="s">
        <v>297</v>
      </c>
      <c r="D200" s="129" t="s">
        <v>304</v>
      </c>
      <c r="E200" s="19">
        <v>0</v>
      </c>
      <c r="F200" s="20">
        <v>0</v>
      </c>
      <c r="G200" s="21">
        <v>0</v>
      </c>
      <c r="H200" s="19">
        <v>0</v>
      </c>
      <c r="I200" s="20">
        <v>0</v>
      </c>
      <c r="J200" s="21">
        <v>0</v>
      </c>
      <c r="K200" s="19">
        <v>0</v>
      </c>
      <c r="L200" s="20">
        <v>0</v>
      </c>
      <c r="M200" s="21">
        <v>0</v>
      </c>
      <c r="N200" s="19">
        <v>0</v>
      </c>
      <c r="O200" s="20">
        <v>0</v>
      </c>
      <c r="P200" s="21">
        <v>0</v>
      </c>
      <c r="Q200" s="19">
        <v>0</v>
      </c>
      <c r="R200" s="20">
        <v>0</v>
      </c>
      <c r="S200" s="21">
        <v>0</v>
      </c>
      <c r="T200" s="19">
        <v>0</v>
      </c>
      <c r="U200" s="20">
        <v>0</v>
      </c>
      <c r="V200" s="21">
        <v>0</v>
      </c>
      <c r="W200" s="47">
        <v>0</v>
      </c>
      <c r="X200" s="20">
        <v>0</v>
      </c>
      <c r="Y200" s="21">
        <v>0</v>
      </c>
      <c r="AB200" s="1"/>
    </row>
    <row r="201" spans="1:28" ht="13">
      <c r="A201" s="2" t="s">
        <v>291</v>
      </c>
      <c r="B201" s="2" t="s">
        <v>188</v>
      </c>
      <c r="C201" s="89" t="s">
        <v>297</v>
      </c>
      <c r="D201" s="129" t="s">
        <v>304</v>
      </c>
      <c r="E201" s="19">
        <v>0</v>
      </c>
      <c r="F201" s="20">
        <v>0</v>
      </c>
      <c r="G201" s="21">
        <v>0</v>
      </c>
      <c r="H201" s="19">
        <v>0</v>
      </c>
      <c r="I201" s="20">
        <v>0</v>
      </c>
      <c r="J201" s="21">
        <v>0</v>
      </c>
      <c r="K201" s="19">
        <v>0</v>
      </c>
      <c r="L201" s="20">
        <v>0</v>
      </c>
      <c r="M201" s="21">
        <v>0</v>
      </c>
      <c r="N201" s="19">
        <v>0</v>
      </c>
      <c r="O201" s="20">
        <v>0</v>
      </c>
      <c r="P201" s="21">
        <v>0</v>
      </c>
      <c r="Q201" s="19">
        <v>0</v>
      </c>
      <c r="R201" s="20">
        <v>0</v>
      </c>
      <c r="S201" s="21">
        <v>0</v>
      </c>
      <c r="T201" s="19">
        <v>0</v>
      </c>
      <c r="U201" s="20">
        <v>0</v>
      </c>
      <c r="V201" s="21">
        <v>0</v>
      </c>
      <c r="W201" s="47">
        <v>0</v>
      </c>
      <c r="X201" s="20">
        <v>0</v>
      </c>
      <c r="Y201" s="21">
        <v>0</v>
      </c>
      <c r="AB201" s="1"/>
    </row>
    <row r="202" spans="1:28" ht="13">
      <c r="A202" s="2" t="s">
        <v>291</v>
      </c>
      <c r="B202" s="2" t="s">
        <v>189</v>
      </c>
      <c r="C202" s="89" t="s">
        <v>297</v>
      </c>
      <c r="D202" s="129" t="s">
        <v>304</v>
      </c>
      <c r="E202" s="19">
        <v>792.48</v>
      </c>
      <c r="F202" s="20">
        <v>0.44</v>
      </c>
      <c r="G202" s="21">
        <v>792.92</v>
      </c>
      <c r="H202" s="19">
        <v>1302.76</v>
      </c>
      <c r="I202" s="20">
        <v>0.06</v>
      </c>
      <c r="J202" s="21">
        <v>1302.82</v>
      </c>
      <c r="K202" s="19">
        <v>43</v>
      </c>
      <c r="L202" s="20">
        <v>0.88</v>
      </c>
      <c r="M202" s="21">
        <v>43.88</v>
      </c>
      <c r="N202" s="19">
        <v>0</v>
      </c>
      <c r="O202" s="20">
        <v>0</v>
      </c>
      <c r="P202" s="21">
        <v>0</v>
      </c>
      <c r="Q202" s="19">
        <v>0</v>
      </c>
      <c r="R202" s="20">
        <v>0</v>
      </c>
      <c r="S202" s="21">
        <v>0</v>
      </c>
      <c r="T202" s="19">
        <v>0</v>
      </c>
      <c r="U202" s="20">
        <v>0</v>
      </c>
      <c r="V202" s="21">
        <v>0</v>
      </c>
      <c r="W202" s="47">
        <v>2138.2399999999998</v>
      </c>
      <c r="X202" s="20">
        <v>1.38</v>
      </c>
      <c r="Y202" s="21">
        <v>2139.62</v>
      </c>
      <c r="AB202" s="1"/>
    </row>
    <row r="203" spans="1:28" ht="13">
      <c r="A203" s="2" t="s">
        <v>291</v>
      </c>
      <c r="B203" s="2" t="s">
        <v>190</v>
      </c>
      <c r="C203" s="89" t="s">
        <v>297</v>
      </c>
      <c r="D203" s="129" t="s">
        <v>304</v>
      </c>
      <c r="E203" s="19">
        <v>18146.73</v>
      </c>
      <c r="F203" s="20">
        <v>210.45</v>
      </c>
      <c r="G203" s="21">
        <v>18357.18</v>
      </c>
      <c r="H203" s="19">
        <v>26048.2</v>
      </c>
      <c r="I203" s="20">
        <v>167.75</v>
      </c>
      <c r="J203" s="21">
        <v>26215.95</v>
      </c>
      <c r="K203" s="19">
        <v>13689</v>
      </c>
      <c r="L203" s="20">
        <v>246.49</v>
      </c>
      <c r="M203" s="21">
        <v>13935.49</v>
      </c>
      <c r="N203" s="19">
        <v>0</v>
      </c>
      <c r="O203" s="20">
        <v>0</v>
      </c>
      <c r="P203" s="21">
        <v>0</v>
      </c>
      <c r="Q203" s="19">
        <v>203.95</v>
      </c>
      <c r="R203" s="20">
        <v>133.56</v>
      </c>
      <c r="S203" s="21">
        <v>337.51</v>
      </c>
      <c r="T203" s="19">
        <v>3264.74</v>
      </c>
      <c r="U203" s="20">
        <v>1394.35</v>
      </c>
      <c r="V203" s="21">
        <v>4659.09</v>
      </c>
      <c r="W203" s="47">
        <v>61352.62</v>
      </c>
      <c r="X203" s="20">
        <v>2152.6</v>
      </c>
      <c r="Y203" s="21">
        <v>63505.22</v>
      </c>
      <c r="AB203" s="1"/>
    </row>
    <row r="204" spans="1:28" ht="13">
      <c r="A204" s="2" t="s">
        <v>291</v>
      </c>
      <c r="B204" s="2" t="s">
        <v>191</v>
      </c>
      <c r="C204" s="89" t="s">
        <v>297</v>
      </c>
      <c r="D204" s="129" t="s">
        <v>304</v>
      </c>
      <c r="E204" s="19">
        <v>14986.42</v>
      </c>
      <c r="F204" s="20">
        <v>158.03</v>
      </c>
      <c r="G204" s="21">
        <v>15144.45</v>
      </c>
      <c r="H204" s="19">
        <v>23288.43</v>
      </c>
      <c r="I204" s="20">
        <v>229.77</v>
      </c>
      <c r="J204" s="21">
        <v>23518.2</v>
      </c>
      <c r="K204" s="19">
        <v>13833.97</v>
      </c>
      <c r="L204" s="20">
        <v>302.41000000000003</v>
      </c>
      <c r="M204" s="21">
        <v>14136.38</v>
      </c>
      <c r="N204" s="19">
        <v>0</v>
      </c>
      <c r="O204" s="20">
        <v>0</v>
      </c>
      <c r="P204" s="21">
        <v>0</v>
      </c>
      <c r="Q204" s="19">
        <v>817.88</v>
      </c>
      <c r="R204" s="20">
        <v>278.11</v>
      </c>
      <c r="S204" s="21">
        <v>1095.99</v>
      </c>
      <c r="T204" s="19">
        <v>1924.01</v>
      </c>
      <c r="U204" s="20">
        <v>997.6</v>
      </c>
      <c r="V204" s="21">
        <v>2921.61</v>
      </c>
      <c r="W204" s="47">
        <v>54850.71</v>
      </c>
      <c r="X204" s="20">
        <v>1965.92</v>
      </c>
      <c r="Y204" s="21">
        <v>56816.63</v>
      </c>
      <c r="AB204" s="1"/>
    </row>
    <row r="205" spans="1:28" ht="13">
      <c r="A205" s="2" t="s">
        <v>291</v>
      </c>
      <c r="B205" s="2" t="s">
        <v>192</v>
      </c>
      <c r="C205" s="89" t="s">
        <v>297</v>
      </c>
      <c r="D205" s="129" t="s">
        <v>304</v>
      </c>
      <c r="E205" s="19">
        <v>15.59</v>
      </c>
      <c r="F205" s="20">
        <v>6.72</v>
      </c>
      <c r="G205" s="21">
        <v>22.31</v>
      </c>
      <c r="H205" s="19">
        <v>7.08</v>
      </c>
      <c r="I205" s="20">
        <v>10.7</v>
      </c>
      <c r="J205" s="21">
        <v>17.78</v>
      </c>
      <c r="K205" s="19">
        <v>10.49</v>
      </c>
      <c r="L205" s="20">
        <v>1.61</v>
      </c>
      <c r="M205" s="21">
        <v>12.1</v>
      </c>
      <c r="N205" s="19">
        <v>11.21</v>
      </c>
      <c r="O205" s="20">
        <v>2.2799999999999998</v>
      </c>
      <c r="P205" s="21">
        <v>13.49</v>
      </c>
      <c r="Q205" s="19">
        <v>17.54</v>
      </c>
      <c r="R205" s="20">
        <v>9.9700000000000006</v>
      </c>
      <c r="S205" s="21">
        <v>27.51</v>
      </c>
      <c r="T205" s="19">
        <v>39.24</v>
      </c>
      <c r="U205" s="20">
        <v>3.4</v>
      </c>
      <c r="V205" s="21">
        <v>42.64</v>
      </c>
      <c r="W205" s="47">
        <v>101.15</v>
      </c>
      <c r="X205" s="20">
        <v>34.68</v>
      </c>
      <c r="Y205" s="21">
        <v>135.83000000000001</v>
      </c>
      <c r="AB205" s="1"/>
    </row>
    <row r="206" spans="1:28" ht="13">
      <c r="A206" s="2" t="s">
        <v>291</v>
      </c>
      <c r="B206" s="2" t="s">
        <v>353</v>
      </c>
      <c r="C206" s="89" t="s">
        <v>297</v>
      </c>
      <c r="D206" s="129" t="s">
        <v>304</v>
      </c>
      <c r="E206" s="19">
        <v>2724.06</v>
      </c>
      <c r="F206" s="20">
        <v>460.85</v>
      </c>
      <c r="G206" s="21">
        <v>3184.91</v>
      </c>
      <c r="H206" s="19">
        <v>3191.21</v>
      </c>
      <c r="I206" s="20">
        <v>400.66</v>
      </c>
      <c r="J206" s="21">
        <v>3591.87</v>
      </c>
      <c r="K206" s="19">
        <v>1186.26</v>
      </c>
      <c r="L206" s="20">
        <v>517.48</v>
      </c>
      <c r="M206" s="21">
        <v>1703.74</v>
      </c>
      <c r="N206" s="19">
        <v>1240.4100000000001</v>
      </c>
      <c r="O206" s="20">
        <v>575.37</v>
      </c>
      <c r="P206" s="21">
        <v>1815.78</v>
      </c>
      <c r="Q206" s="19">
        <v>1085.23</v>
      </c>
      <c r="R206" s="20">
        <v>424.69</v>
      </c>
      <c r="S206" s="21">
        <v>1509.92</v>
      </c>
      <c r="T206" s="19">
        <v>202.75</v>
      </c>
      <c r="U206" s="20">
        <v>1229.7</v>
      </c>
      <c r="V206" s="21">
        <v>1432.45</v>
      </c>
      <c r="W206" s="47">
        <v>9629.92</v>
      </c>
      <c r="X206" s="20">
        <v>3608.75</v>
      </c>
      <c r="Y206" s="21">
        <v>13238.67</v>
      </c>
      <c r="AB206" s="1"/>
    </row>
    <row r="207" spans="1:28" ht="13">
      <c r="A207" s="2" t="s">
        <v>291</v>
      </c>
      <c r="B207" s="2" t="s">
        <v>193</v>
      </c>
      <c r="C207" s="89" t="s">
        <v>297</v>
      </c>
      <c r="D207" s="129" t="s">
        <v>304</v>
      </c>
      <c r="E207" s="19">
        <v>0</v>
      </c>
      <c r="F207" s="20">
        <v>0</v>
      </c>
      <c r="G207" s="21">
        <v>0</v>
      </c>
      <c r="H207" s="19">
        <v>0</v>
      </c>
      <c r="I207" s="20">
        <v>0</v>
      </c>
      <c r="J207" s="21">
        <v>0</v>
      </c>
      <c r="K207" s="19">
        <v>0</v>
      </c>
      <c r="L207" s="20">
        <v>0</v>
      </c>
      <c r="M207" s="21">
        <v>0</v>
      </c>
      <c r="N207" s="19">
        <v>0</v>
      </c>
      <c r="O207" s="20">
        <v>0</v>
      </c>
      <c r="P207" s="21">
        <v>0</v>
      </c>
      <c r="Q207" s="19">
        <v>0</v>
      </c>
      <c r="R207" s="20">
        <v>0</v>
      </c>
      <c r="S207" s="21">
        <v>0</v>
      </c>
      <c r="T207" s="19">
        <v>0</v>
      </c>
      <c r="U207" s="20">
        <v>0</v>
      </c>
      <c r="V207" s="21">
        <v>0</v>
      </c>
      <c r="W207" s="47">
        <v>0</v>
      </c>
      <c r="X207" s="20">
        <v>0</v>
      </c>
      <c r="Y207" s="21">
        <v>0</v>
      </c>
      <c r="AB207" s="1"/>
    </row>
    <row r="208" spans="1:28" ht="13">
      <c r="A208" s="2" t="s">
        <v>291</v>
      </c>
      <c r="B208" s="2" t="s">
        <v>194</v>
      </c>
      <c r="C208" s="89" t="s">
        <v>297</v>
      </c>
      <c r="D208" s="129" t="s">
        <v>304</v>
      </c>
      <c r="E208" s="19">
        <v>0</v>
      </c>
      <c r="F208" s="20">
        <v>0</v>
      </c>
      <c r="G208" s="21">
        <v>0</v>
      </c>
      <c r="H208" s="19">
        <v>0</v>
      </c>
      <c r="I208" s="20">
        <v>0</v>
      </c>
      <c r="J208" s="21">
        <v>0</v>
      </c>
      <c r="K208" s="19">
        <v>0</v>
      </c>
      <c r="L208" s="20">
        <v>0</v>
      </c>
      <c r="M208" s="21">
        <v>0</v>
      </c>
      <c r="N208" s="19">
        <v>0</v>
      </c>
      <c r="O208" s="20">
        <v>0</v>
      </c>
      <c r="P208" s="21">
        <v>0</v>
      </c>
      <c r="Q208" s="19">
        <v>0</v>
      </c>
      <c r="R208" s="20">
        <v>0</v>
      </c>
      <c r="S208" s="21">
        <v>0</v>
      </c>
      <c r="T208" s="19">
        <v>0</v>
      </c>
      <c r="U208" s="20">
        <v>0</v>
      </c>
      <c r="V208" s="21">
        <v>0</v>
      </c>
      <c r="W208" s="47">
        <v>0</v>
      </c>
      <c r="X208" s="20">
        <v>0</v>
      </c>
      <c r="Y208" s="21">
        <v>0</v>
      </c>
      <c r="AB208" s="1"/>
    </row>
    <row r="209" spans="1:28" ht="13">
      <c r="A209" s="2" t="s">
        <v>291</v>
      </c>
      <c r="B209" s="2" t="s">
        <v>195</v>
      </c>
      <c r="C209" s="89" t="s">
        <v>297</v>
      </c>
      <c r="D209" s="129" t="s">
        <v>304</v>
      </c>
      <c r="E209" s="19">
        <v>0.2</v>
      </c>
      <c r="F209" s="20">
        <v>63.23</v>
      </c>
      <c r="G209" s="21">
        <v>63.43</v>
      </c>
      <c r="H209" s="19">
        <v>515.02</v>
      </c>
      <c r="I209" s="20">
        <v>31.18</v>
      </c>
      <c r="J209" s="21">
        <v>546.20000000000005</v>
      </c>
      <c r="K209" s="19">
        <v>105.01</v>
      </c>
      <c r="L209" s="20">
        <v>5.92</v>
      </c>
      <c r="M209" s="21">
        <v>110.93</v>
      </c>
      <c r="N209" s="19">
        <v>0.18</v>
      </c>
      <c r="O209" s="20">
        <v>39.950000000000003</v>
      </c>
      <c r="P209" s="21">
        <v>40.130000000000003</v>
      </c>
      <c r="Q209" s="19">
        <v>0.26</v>
      </c>
      <c r="R209" s="20">
        <v>64.31</v>
      </c>
      <c r="S209" s="21">
        <v>64.569999999999993</v>
      </c>
      <c r="T209" s="19">
        <v>0.56000000000000005</v>
      </c>
      <c r="U209" s="20">
        <v>45.83</v>
      </c>
      <c r="V209" s="21">
        <v>46.39</v>
      </c>
      <c r="W209" s="47">
        <v>621.23</v>
      </c>
      <c r="X209" s="20">
        <v>250.42</v>
      </c>
      <c r="Y209" s="21">
        <v>871.65</v>
      </c>
      <c r="AB209" s="1"/>
    </row>
    <row r="210" spans="1:28" ht="13">
      <c r="A210" s="2" t="s">
        <v>291</v>
      </c>
      <c r="B210" s="2" t="s">
        <v>196</v>
      </c>
      <c r="C210" s="89" t="s">
        <v>297</v>
      </c>
      <c r="D210" s="129" t="s">
        <v>304</v>
      </c>
      <c r="E210" s="19">
        <v>1.99</v>
      </c>
      <c r="F210" s="20">
        <v>4.3</v>
      </c>
      <c r="G210" s="21">
        <v>6.29</v>
      </c>
      <c r="H210" s="19">
        <v>10.59</v>
      </c>
      <c r="I210" s="20">
        <v>1.42</v>
      </c>
      <c r="J210" s="21">
        <v>12.01</v>
      </c>
      <c r="K210" s="19">
        <v>5.45</v>
      </c>
      <c r="L210" s="20">
        <v>19.760000000000002</v>
      </c>
      <c r="M210" s="21">
        <v>25.21</v>
      </c>
      <c r="N210" s="19">
        <v>4.54</v>
      </c>
      <c r="O210" s="20">
        <v>7.42</v>
      </c>
      <c r="P210" s="21">
        <v>11.96</v>
      </c>
      <c r="Q210" s="19">
        <v>4.46</v>
      </c>
      <c r="R210" s="20">
        <v>4.3600000000000003</v>
      </c>
      <c r="S210" s="21">
        <v>8.82</v>
      </c>
      <c r="T210" s="19">
        <v>1.85</v>
      </c>
      <c r="U210" s="20">
        <v>3.54</v>
      </c>
      <c r="V210" s="21">
        <v>5.39</v>
      </c>
      <c r="W210" s="47">
        <v>28.88</v>
      </c>
      <c r="X210" s="20">
        <v>40.799999999999997</v>
      </c>
      <c r="Y210" s="21">
        <v>69.680000000000007</v>
      </c>
      <c r="AB210" s="1"/>
    </row>
    <row r="211" spans="1:28" ht="13">
      <c r="A211" s="2" t="s">
        <v>291</v>
      </c>
      <c r="B211" s="2" t="s">
        <v>197</v>
      </c>
      <c r="C211" s="89" t="s">
        <v>297</v>
      </c>
      <c r="D211" s="129" t="s">
        <v>304</v>
      </c>
      <c r="E211" s="19">
        <v>285.35000000000002</v>
      </c>
      <c r="F211" s="20">
        <v>35.630000000000003</v>
      </c>
      <c r="G211" s="21">
        <v>320.98</v>
      </c>
      <c r="H211" s="19">
        <v>177.69</v>
      </c>
      <c r="I211" s="20">
        <v>15.32</v>
      </c>
      <c r="J211" s="21">
        <v>193.01</v>
      </c>
      <c r="K211" s="19">
        <v>136.44</v>
      </c>
      <c r="L211" s="20">
        <v>7.77</v>
      </c>
      <c r="M211" s="21">
        <v>144.21</v>
      </c>
      <c r="N211" s="19">
        <v>77.94</v>
      </c>
      <c r="O211" s="20">
        <v>1.67</v>
      </c>
      <c r="P211" s="21">
        <v>79.61</v>
      </c>
      <c r="Q211" s="19">
        <v>205.75</v>
      </c>
      <c r="R211" s="20">
        <v>26.72</v>
      </c>
      <c r="S211" s="21">
        <v>232.47</v>
      </c>
      <c r="T211" s="19">
        <v>318.95999999999998</v>
      </c>
      <c r="U211" s="20">
        <v>10.67</v>
      </c>
      <c r="V211" s="21">
        <v>329.63</v>
      </c>
      <c r="W211" s="47">
        <v>1202.1300000000001</v>
      </c>
      <c r="X211" s="20">
        <v>97.78</v>
      </c>
      <c r="Y211" s="21">
        <v>1299.9100000000001</v>
      </c>
      <c r="AB211" s="1"/>
    </row>
    <row r="212" spans="1:28" ht="13">
      <c r="A212" s="2" t="s">
        <v>291</v>
      </c>
      <c r="B212" s="2" t="s">
        <v>198</v>
      </c>
      <c r="C212" s="89" t="s">
        <v>297</v>
      </c>
      <c r="D212" s="129" t="s">
        <v>304</v>
      </c>
      <c r="E212" s="19">
        <v>88.71</v>
      </c>
      <c r="F212" s="20">
        <v>205.18</v>
      </c>
      <c r="G212" s="21">
        <v>293.89</v>
      </c>
      <c r="H212" s="19">
        <v>372.09</v>
      </c>
      <c r="I212" s="20">
        <v>89.59</v>
      </c>
      <c r="J212" s="21">
        <v>461.68</v>
      </c>
      <c r="K212" s="19">
        <v>0</v>
      </c>
      <c r="L212" s="20">
        <v>0</v>
      </c>
      <c r="M212" s="21">
        <v>0</v>
      </c>
      <c r="N212" s="19">
        <v>0.01</v>
      </c>
      <c r="O212" s="20">
        <v>4.8899999999999997</v>
      </c>
      <c r="P212" s="21">
        <v>4.9000000000000004</v>
      </c>
      <c r="Q212" s="19">
        <v>6.48</v>
      </c>
      <c r="R212" s="20">
        <v>15.77</v>
      </c>
      <c r="S212" s="21">
        <v>22.25</v>
      </c>
      <c r="T212" s="19">
        <v>6.08</v>
      </c>
      <c r="U212" s="20">
        <v>69.77</v>
      </c>
      <c r="V212" s="21">
        <v>75.849999999999994</v>
      </c>
      <c r="W212" s="47">
        <v>473.37</v>
      </c>
      <c r="X212" s="20">
        <v>385.2</v>
      </c>
      <c r="Y212" s="21">
        <v>858.57</v>
      </c>
      <c r="AB212" s="1"/>
    </row>
    <row r="213" spans="1:28" ht="13">
      <c r="A213" s="2" t="s">
        <v>291</v>
      </c>
      <c r="B213" s="2" t="s">
        <v>199</v>
      </c>
      <c r="C213" s="89" t="s">
        <v>297</v>
      </c>
      <c r="D213" s="129" t="s">
        <v>304</v>
      </c>
      <c r="E213" s="19">
        <v>0</v>
      </c>
      <c r="F213" s="20">
        <v>0</v>
      </c>
      <c r="G213" s="21">
        <v>0</v>
      </c>
      <c r="H213" s="19">
        <v>0</v>
      </c>
      <c r="I213" s="20">
        <v>0</v>
      </c>
      <c r="J213" s="21">
        <v>0</v>
      </c>
      <c r="K213" s="19">
        <v>0</v>
      </c>
      <c r="L213" s="20">
        <v>0</v>
      </c>
      <c r="M213" s="21">
        <v>0</v>
      </c>
      <c r="N213" s="19">
        <v>0</v>
      </c>
      <c r="O213" s="20">
        <v>0</v>
      </c>
      <c r="P213" s="21">
        <v>0</v>
      </c>
      <c r="Q213" s="19">
        <v>0</v>
      </c>
      <c r="R213" s="20">
        <v>0</v>
      </c>
      <c r="S213" s="21">
        <v>0</v>
      </c>
      <c r="T213" s="19">
        <v>0</v>
      </c>
      <c r="U213" s="20">
        <v>0</v>
      </c>
      <c r="V213" s="21">
        <v>0</v>
      </c>
      <c r="W213" s="47">
        <v>0</v>
      </c>
      <c r="X213" s="20">
        <v>0</v>
      </c>
      <c r="Y213" s="21">
        <v>0</v>
      </c>
      <c r="AB213" s="1"/>
    </row>
    <row r="214" spans="1:28" ht="13">
      <c r="A214" s="2" t="s">
        <v>291</v>
      </c>
      <c r="B214" s="2" t="s">
        <v>200</v>
      </c>
      <c r="C214" s="89" t="s">
        <v>297</v>
      </c>
      <c r="D214" s="129" t="s">
        <v>304</v>
      </c>
      <c r="E214" s="19">
        <v>0</v>
      </c>
      <c r="F214" s="20">
        <v>0</v>
      </c>
      <c r="G214" s="21">
        <v>0</v>
      </c>
      <c r="H214" s="19">
        <v>0</v>
      </c>
      <c r="I214" s="20">
        <v>0</v>
      </c>
      <c r="J214" s="21">
        <v>0</v>
      </c>
      <c r="K214" s="19">
        <v>0</v>
      </c>
      <c r="L214" s="20">
        <v>0</v>
      </c>
      <c r="M214" s="21">
        <v>0</v>
      </c>
      <c r="N214" s="19">
        <v>0</v>
      </c>
      <c r="O214" s="20">
        <v>0</v>
      </c>
      <c r="P214" s="21">
        <v>0</v>
      </c>
      <c r="Q214" s="19">
        <v>0</v>
      </c>
      <c r="R214" s="20">
        <v>0</v>
      </c>
      <c r="S214" s="21">
        <v>0</v>
      </c>
      <c r="T214" s="19">
        <v>0</v>
      </c>
      <c r="U214" s="20">
        <v>0</v>
      </c>
      <c r="V214" s="21">
        <v>0</v>
      </c>
      <c r="W214" s="47">
        <v>0</v>
      </c>
      <c r="X214" s="20">
        <v>0</v>
      </c>
      <c r="Y214" s="21">
        <v>0</v>
      </c>
      <c r="AB214" s="1"/>
    </row>
    <row r="215" spans="1:28" ht="13">
      <c r="A215" s="2" t="s">
        <v>291</v>
      </c>
      <c r="B215" s="2" t="s">
        <v>201</v>
      </c>
      <c r="C215" s="89" t="s">
        <v>297</v>
      </c>
      <c r="D215" s="129" t="s">
        <v>304</v>
      </c>
      <c r="E215" s="19">
        <v>315.7</v>
      </c>
      <c r="F215" s="20">
        <v>341.43</v>
      </c>
      <c r="G215" s="21">
        <v>657.13</v>
      </c>
      <c r="H215" s="19">
        <v>485.25</v>
      </c>
      <c r="I215" s="20">
        <v>564.07000000000005</v>
      </c>
      <c r="J215" s="21">
        <v>1049.32</v>
      </c>
      <c r="K215" s="19">
        <v>123.03</v>
      </c>
      <c r="L215" s="20">
        <v>5.67</v>
      </c>
      <c r="M215" s="21">
        <v>128.69999999999999</v>
      </c>
      <c r="N215" s="19">
        <v>308.33999999999997</v>
      </c>
      <c r="O215" s="20">
        <v>519.59</v>
      </c>
      <c r="P215" s="21">
        <v>827.93</v>
      </c>
      <c r="Q215" s="19">
        <v>574.64</v>
      </c>
      <c r="R215" s="20">
        <v>68.47</v>
      </c>
      <c r="S215" s="21">
        <v>643.11</v>
      </c>
      <c r="T215" s="19">
        <v>198.25</v>
      </c>
      <c r="U215" s="20">
        <v>493.7</v>
      </c>
      <c r="V215" s="21">
        <v>691.95</v>
      </c>
      <c r="W215" s="47">
        <v>2005.21</v>
      </c>
      <c r="X215" s="20">
        <v>1992.93</v>
      </c>
      <c r="Y215" s="21">
        <v>3998.14</v>
      </c>
      <c r="AB215" s="1"/>
    </row>
    <row r="216" spans="1:28" ht="13">
      <c r="A216" s="2" t="s">
        <v>291</v>
      </c>
      <c r="B216" s="2" t="s">
        <v>202</v>
      </c>
      <c r="C216" s="89" t="s">
        <v>297</v>
      </c>
      <c r="D216" s="129" t="s">
        <v>304</v>
      </c>
      <c r="E216" s="19">
        <v>3.43</v>
      </c>
      <c r="F216" s="20">
        <v>5.64</v>
      </c>
      <c r="G216" s="21">
        <v>9.07</v>
      </c>
      <c r="H216" s="19">
        <v>27.99</v>
      </c>
      <c r="I216" s="20">
        <v>25.35</v>
      </c>
      <c r="J216" s="21">
        <v>53.34</v>
      </c>
      <c r="K216" s="19">
        <v>0.66</v>
      </c>
      <c r="L216" s="20">
        <v>5.69</v>
      </c>
      <c r="M216" s="21">
        <v>6.35</v>
      </c>
      <c r="N216" s="19">
        <v>5.73</v>
      </c>
      <c r="O216" s="20">
        <v>4.91</v>
      </c>
      <c r="P216" s="21">
        <v>10.64</v>
      </c>
      <c r="Q216" s="19">
        <v>6.39</v>
      </c>
      <c r="R216" s="20">
        <v>28.33</v>
      </c>
      <c r="S216" s="21">
        <v>34.72</v>
      </c>
      <c r="T216" s="19">
        <v>13.8</v>
      </c>
      <c r="U216" s="20">
        <v>52.6</v>
      </c>
      <c r="V216" s="21">
        <v>66.400000000000006</v>
      </c>
      <c r="W216" s="47">
        <v>58</v>
      </c>
      <c r="X216" s="20">
        <v>122.52</v>
      </c>
      <c r="Y216" s="21">
        <v>180.52</v>
      </c>
      <c r="AB216" s="1"/>
    </row>
    <row r="217" spans="1:28" ht="13">
      <c r="A217" s="2" t="s">
        <v>291</v>
      </c>
      <c r="B217" s="2" t="s">
        <v>203</v>
      </c>
      <c r="C217" s="89" t="s">
        <v>297</v>
      </c>
      <c r="D217" s="129" t="s">
        <v>304</v>
      </c>
      <c r="E217" s="19">
        <v>1.41</v>
      </c>
      <c r="F217" s="20">
        <v>50.52</v>
      </c>
      <c r="G217" s="21">
        <v>51.93</v>
      </c>
      <c r="H217" s="19">
        <v>1.74</v>
      </c>
      <c r="I217" s="20">
        <v>259.17</v>
      </c>
      <c r="J217" s="21">
        <v>260.91000000000003</v>
      </c>
      <c r="K217" s="19">
        <v>7.51</v>
      </c>
      <c r="L217" s="20">
        <v>380</v>
      </c>
      <c r="M217" s="21">
        <v>387.51</v>
      </c>
      <c r="N217" s="19">
        <v>0</v>
      </c>
      <c r="O217" s="20">
        <v>0</v>
      </c>
      <c r="P217" s="21">
        <v>0</v>
      </c>
      <c r="Q217" s="19">
        <v>0</v>
      </c>
      <c r="R217" s="20">
        <v>0</v>
      </c>
      <c r="S217" s="21">
        <v>0</v>
      </c>
      <c r="T217" s="19">
        <v>0</v>
      </c>
      <c r="U217" s="20">
        <v>0</v>
      </c>
      <c r="V217" s="21">
        <v>0</v>
      </c>
      <c r="W217" s="47">
        <v>10.66</v>
      </c>
      <c r="X217" s="20">
        <v>689.69</v>
      </c>
      <c r="Y217" s="21">
        <v>700.35</v>
      </c>
      <c r="AB217" s="1"/>
    </row>
    <row r="218" spans="1:28" ht="13">
      <c r="A218" s="2" t="s">
        <v>291</v>
      </c>
      <c r="B218" s="2" t="s">
        <v>204</v>
      </c>
      <c r="C218" s="89" t="s">
        <v>297</v>
      </c>
      <c r="D218" s="129" t="s">
        <v>304</v>
      </c>
      <c r="E218" s="19">
        <v>18061.04</v>
      </c>
      <c r="F218" s="20">
        <v>2014.28</v>
      </c>
      <c r="G218" s="21">
        <v>20075.32</v>
      </c>
      <c r="H218" s="19">
        <v>21442.720000000001</v>
      </c>
      <c r="I218" s="20">
        <v>468.49</v>
      </c>
      <c r="J218" s="21">
        <v>21911.21</v>
      </c>
      <c r="K218" s="19">
        <v>21062.75</v>
      </c>
      <c r="L218" s="20">
        <v>1412.74</v>
      </c>
      <c r="M218" s="21">
        <v>22475.49</v>
      </c>
      <c r="N218" s="19">
        <v>22767.81</v>
      </c>
      <c r="O218" s="20">
        <v>3162.2</v>
      </c>
      <c r="P218" s="21">
        <v>25930.01</v>
      </c>
      <c r="Q218" s="19">
        <v>16200.88</v>
      </c>
      <c r="R218" s="20">
        <v>2696.08</v>
      </c>
      <c r="S218" s="21">
        <v>18896.96</v>
      </c>
      <c r="T218" s="19">
        <v>4925.3599999999997</v>
      </c>
      <c r="U218" s="20">
        <v>1126.01</v>
      </c>
      <c r="V218" s="21">
        <v>6051.37</v>
      </c>
      <c r="W218" s="47">
        <v>104460.56</v>
      </c>
      <c r="X218" s="20">
        <v>10879.8</v>
      </c>
      <c r="Y218" s="21">
        <v>115340.36</v>
      </c>
      <c r="AB218" s="1"/>
    </row>
    <row r="219" spans="1:28" ht="13">
      <c r="A219" s="2" t="s">
        <v>291</v>
      </c>
      <c r="B219" s="2" t="s">
        <v>205</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206</v>
      </c>
      <c r="C220" s="89" t="s">
        <v>297</v>
      </c>
      <c r="D220" s="129" t="s">
        <v>304</v>
      </c>
      <c r="E220" s="19">
        <v>212.71</v>
      </c>
      <c r="F220" s="20">
        <v>25.55</v>
      </c>
      <c r="G220" s="21">
        <v>238.26</v>
      </c>
      <c r="H220" s="19">
        <v>339.61</v>
      </c>
      <c r="I220" s="20">
        <v>43.99</v>
      </c>
      <c r="J220" s="21">
        <v>383.6</v>
      </c>
      <c r="K220" s="19">
        <v>370.73</v>
      </c>
      <c r="L220" s="20">
        <v>35.1</v>
      </c>
      <c r="M220" s="21">
        <v>405.83</v>
      </c>
      <c r="N220" s="19">
        <v>66.319999999999993</v>
      </c>
      <c r="O220" s="20">
        <v>5.31</v>
      </c>
      <c r="P220" s="21">
        <v>71.63</v>
      </c>
      <c r="Q220" s="19">
        <v>85.04</v>
      </c>
      <c r="R220" s="20">
        <v>3.14</v>
      </c>
      <c r="S220" s="21">
        <v>88.18</v>
      </c>
      <c r="T220" s="19">
        <v>38.17</v>
      </c>
      <c r="U220" s="20">
        <v>1.65</v>
      </c>
      <c r="V220" s="21">
        <v>39.82</v>
      </c>
      <c r="W220" s="47">
        <v>1112.58</v>
      </c>
      <c r="X220" s="20">
        <v>114.74</v>
      </c>
      <c r="Y220" s="21">
        <v>1227.32</v>
      </c>
      <c r="AB220" s="1"/>
    </row>
    <row r="221" spans="1:28" ht="13">
      <c r="A221" s="2" t="s">
        <v>291</v>
      </c>
      <c r="B221" s="2" t="s">
        <v>207</v>
      </c>
      <c r="C221" s="89" t="s">
        <v>297</v>
      </c>
      <c r="D221" s="129" t="s">
        <v>304</v>
      </c>
      <c r="E221" s="19">
        <v>8.02</v>
      </c>
      <c r="F221" s="20">
        <v>8.7200000000000006</v>
      </c>
      <c r="G221" s="21">
        <v>16.739999999999998</v>
      </c>
      <c r="H221" s="19">
        <v>84.83</v>
      </c>
      <c r="I221" s="20">
        <v>27.2</v>
      </c>
      <c r="J221" s="21">
        <v>112.03</v>
      </c>
      <c r="K221" s="19">
        <v>0.03</v>
      </c>
      <c r="L221" s="20">
        <v>0.14000000000000001</v>
      </c>
      <c r="M221" s="21">
        <v>0.17</v>
      </c>
      <c r="N221" s="19">
        <v>49.58</v>
      </c>
      <c r="O221" s="20">
        <v>11.49</v>
      </c>
      <c r="P221" s="21">
        <v>61.07</v>
      </c>
      <c r="Q221" s="19">
        <v>56.43</v>
      </c>
      <c r="R221" s="20">
        <v>39.71</v>
      </c>
      <c r="S221" s="21">
        <v>96.14</v>
      </c>
      <c r="T221" s="19">
        <v>66.290000000000006</v>
      </c>
      <c r="U221" s="20">
        <v>76.91</v>
      </c>
      <c r="V221" s="21">
        <v>143.19999999999999</v>
      </c>
      <c r="W221" s="47">
        <v>265.18</v>
      </c>
      <c r="X221" s="20">
        <v>164.17</v>
      </c>
      <c r="Y221" s="21">
        <v>429.35</v>
      </c>
      <c r="AB221" s="1"/>
    </row>
    <row r="222" spans="1:28" ht="13">
      <c r="A222" s="2" t="s">
        <v>291</v>
      </c>
      <c r="B222" s="2" t="s">
        <v>208</v>
      </c>
      <c r="C222" s="89" t="s">
        <v>297</v>
      </c>
      <c r="D222" s="129" t="s">
        <v>304</v>
      </c>
      <c r="E222" s="19">
        <v>0.04</v>
      </c>
      <c r="F222" s="20">
        <v>17.760000000000002</v>
      </c>
      <c r="G222" s="21">
        <v>17.8</v>
      </c>
      <c r="H222" s="19">
        <v>37.93</v>
      </c>
      <c r="I222" s="20">
        <v>62.44</v>
      </c>
      <c r="J222" s="21">
        <v>100.37</v>
      </c>
      <c r="K222" s="19">
        <v>4.8499999999999996</v>
      </c>
      <c r="L222" s="20">
        <v>11.06</v>
      </c>
      <c r="M222" s="21">
        <v>15.91</v>
      </c>
      <c r="N222" s="19">
        <v>7.5</v>
      </c>
      <c r="O222" s="20">
        <v>43.07</v>
      </c>
      <c r="P222" s="21">
        <v>50.57</v>
      </c>
      <c r="Q222" s="19">
        <v>4.1399999999999997</v>
      </c>
      <c r="R222" s="20">
        <v>117.25</v>
      </c>
      <c r="S222" s="21">
        <v>121.39</v>
      </c>
      <c r="T222" s="19">
        <v>9.17</v>
      </c>
      <c r="U222" s="20">
        <v>179.86</v>
      </c>
      <c r="V222" s="21">
        <v>189.03</v>
      </c>
      <c r="W222" s="47">
        <v>63.63</v>
      </c>
      <c r="X222" s="20">
        <v>431.44</v>
      </c>
      <c r="Y222" s="21">
        <v>495.07</v>
      </c>
      <c r="AB222" s="1"/>
    </row>
    <row r="223" spans="1:28" ht="13">
      <c r="A223" s="2" t="s">
        <v>291</v>
      </c>
      <c r="B223" s="2" t="s">
        <v>209</v>
      </c>
      <c r="C223" s="89" t="s">
        <v>297</v>
      </c>
      <c r="D223" s="129" t="s">
        <v>304</v>
      </c>
      <c r="E223" s="19">
        <v>22.03</v>
      </c>
      <c r="F223" s="20">
        <v>8.65</v>
      </c>
      <c r="G223" s="21">
        <v>30.68</v>
      </c>
      <c r="H223" s="19">
        <v>86.16</v>
      </c>
      <c r="I223" s="20">
        <v>19.16</v>
      </c>
      <c r="J223" s="21">
        <v>105.32</v>
      </c>
      <c r="K223" s="19">
        <v>31.38</v>
      </c>
      <c r="L223" s="20">
        <v>11.54</v>
      </c>
      <c r="M223" s="21">
        <v>42.92</v>
      </c>
      <c r="N223" s="19">
        <v>45.67</v>
      </c>
      <c r="O223" s="20">
        <v>14.45</v>
      </c>
      <c r="P223" s="21">
        <v>60.12</v>
      </c>
      <c r="Q223" s="19">
        <v>17.16</v>
      </c>
      <c r="R223" s="20">
        <v>14.45</v>
      </c>
      <c r="S223" s="21">
        <v>31.61</v>
      </c>
      <c r="T223" s="19">
        <v>32.85</v>
      </c>
      <c r="U223" s="20">
        <v>16.309999999999999</v>
      </c>
      <c r="V223" s="21">
        <v>49.16</v>
      </c>
      <c r="W223" s="47">
        <v>235.25</v>
      </c>
      <c r="X223" s="20">
        <v>84.56</v>
      </c>
      <c r="Y223" s="21">
        <v>319.81</v>
      </c>
      <c r="AB223" s="1"/>
    </row>
    <row r="224" spans="1:28" ht="13">
      <c r="A224" s="2" t="s">
        <v>291</v>
      </c>
      <c r="B224" s="2" t="s">
        <v>210</v>
      </c>
      <c r="C224" s="89" t="s">
        <v>297</v>
      </c>
      <c r="D224" s="129" t="s">
        <v>304</v>
      </c>
      <c r="E224" s="19">
        <v>9.6999999999999993</v>
      </c>
      <c r="F224" s="20">
        <v>6.72</v>
      </c>
      <c r="G224" s="21">
        <v>16.420000000000002</v>
      </c>
      <c r="H224" s="19">
        <v>49.35</v>
      </c>
      <c r="I224" s="20">
        <v>13.87</v>
      </c>
      <c r="J224" s="21">
        <v>63.22</v>
      </c>
      <c r="K224" s="19">
        <v>35.96</v>
      </c>
      <c r="L224" s="20">
        <v>8.93</v>
      </c>
      <c r="M224" s="21">
        <v>44.89</v>
      </c>
      <c r="N224" s="19">
        <v>51.88</v>
      </c>
      <c r="O224" s="20">
        <v>10.029999999999999</v>
      </c>
      <c r="P224" s="21">
        <v>61.91</v>
      </c>
      <c r="Q224" s="19">
        <v>9.75</v>
      </c>
      <c r="R224" s="20">
        <v>1.34</v>
      </c>
      <c r="S224" s="21">
        <v>11.09</v>
      </c>
      <c r="T224" s="19">
        <v>62.2</v>
      </c>
      <c r="U224" s="20">
        <v>10.199999999999999</v>
      </c>
      <c r="V224" s="21">
        <v>72.400000000000006</v>
      </c>
      <c r="W224" s="47">
        <v>218.84</v>
      </c>
      <c r="X224" s="20">
        <v>51.09</v>
      </c>
      <c r="Y224" s="21">
        <v>269.93</v>
      </c>
      <c r="AB224" s="1"/>
    </row>
    <row r="225" spans="1:28" ht="13">
      <c r="A225" s="2" t="s">
        <v>291</v>
      </c>
      <c r="B225" s="2" t="s">
        <v>211</v>
      </c>
      <c r="C225" s="89" t="s">
        <v>297</v>
      </c>
      <c r="D225" s="129" t="s">
        <v>304</v>
      </c>
      <c r="E225" s="19">
        <v>77.38</v>
      </c>
      <c r="F225" s="20">
        <v>0.2</v>
      </c>
      <c r="G225" s="21">
        <v>77.58</v>
      </c>
      <c r="H225" s="19">
        <v>161.04</v>
      </c>
      <c r="I225" s="20">
        <v>0.28999999999999998</v>
      </c>
      <c r="J225" s="21">
        <v>161.33000000000001</v>
      </c>
      <c r="K225" s="19">
        <v>10.39</v>
      </c>
      <c r="L225" s="20">
        <v>16.09</v>
      </c>
      <c r="M225" s="21">
        <v>26.48</v>
      </c>
      <c r="N225" s="19">
        <v>9.2799999999999994</v>
      </c>
      <c r="O225" s="20">
        <v>17.12</v>
      </c>
      <c r="P225" s="21">
        <v>26.4</v>
      </c>
      <c r="Q225" s="19">
        <v>27.47</v>
      </c>
      <c r="R225" s="20">
        <v>10.47</v>
      </c>
      <c r="S225" s="21">
        <v>37.94</v>
      </c>
      <c r="T225" s="19">
        <v>101.6</v>
      </c>
      <c r="U225" s="20">
        <v>3.75</v>
      </c>
      <c r="V225" s="21">
        <v>105.35</v>
      </c>
      <c r="W225" s="47">
        <v>387.16</v>
      </c>
      <c r="X225" s="20">
        <v>47.92</v>
      </c>
      <c r="Y225" s="21">
        <v>435.08</v>
      </c>
      <c r="AB225" s="1"/>
    </row>
    <row r="226" spans="1:28" ht="13">
      <c r="A226" s="2" t="s">
        <v>291</v>
      </c>
      <c r="B226" s="2" t="s">
        <v>212</v>
      </c>
      <c r="C226" s="89" t="s">
        <v>297</v>
      </c>
      <c r="D226" s="129" t="s">
        <v>304</v>
      </c>
      <c r="E226" s="19">
        <v>83.53</v>
      </c>
      <c r="F226" s="20">
        <v>0.18</v>
      </c>
      <c r="G226" s="21">
        <v>83.71</v>
      </c>
      <c r="H226" s="19">
        <v>33.28</v>
      </c>
      <c r="I226" s="20">
        <v>0.01</v>
      </c>
      <c r="J226" s="21">
        <v>33.29</v>
      </c>
      <c r="K226" s="19">
        <v>0</v>
      </c>
      <c r="L226" s="20">
        <v>0</v>
      </c>
      <c r="M226" s="21">
        <v>0</v>
      </c>
      <c r="N226" s="19">
        <v>0</v>
      </c>
      <c r="O226" s="20">
        <v>0</v>
      </c>
      <c r="P226" s="21">
        <v>0</v>
      </c>
      <c r="Q226" s="19">
        <v>0.23</v>
      </c>
      <c r="R226" s="20">
        <v>0.02</v>
      </c>
      <c r="S226" s="21">
        <v>0.25</v>
      </c>
      <c r="T226" s="19">
        <v>0</v>
      </c>
      <c r="U226" s="20">
        <v>0</v>
      </c>
      <c r="V226" s="21">
        <v>0</v>
      </c>
      <c r="W226" s="47">
        <v>117.04</v>
      </c>
      <c r="X226" s="20">
        <v>0.21</v>
      </c>
      <c r="Y226" s="21">
        <v>117.25</v>
      </c>
      <c r="AB226" s="1"/>
    </row>
    <row r="227" spans="1:28" ht="13">
      <c r="A227" s="2" t="s">
        <v>292</v>
      </c>
      <c r="B227" s="2" t="s">
        <v>213</v>
      </c>
      <c r="C227" s="89" t="s">
        <v>297</v>
      </c>
      <c r="D227" s="129" t="s">
        <v>298</v>
      </c>
      <c r="E227" s="19">
        <v>869.9</v>
      </c>
      <c r="F227" s="20">
        <v>0</v>
      </c>
      <c r="G227" s="21">
        <v>869.9</v>
      </c>
      <c r="H227" s="19">
        <v>8209.1</v>
      </c>
      <c r="I227" s="20">
        <v>2205.8000000000002</v>
      </c>
      <c r="J227" s="21">
        <v>10414.9</v>
      </c>
      <c r="K227" s="19">
        <v>6543.3</v>
      </c>
      <c r="L227" s="20">
        <v>4332.5</v>
      </c>
      <c r="M227" s="21">
        <v>10875.8</v>
      </c>
      <c r="N227" s="19">
        <v>1182.5999999999999</v>
      </c>
      <c r="O227" s="20">
        <v>1095</v>
      </c>
      <c r="P227" s="21">
        <v>2277.6</v>
      </c>
      <c r="Q227" s="19">
        <v>391.6</v>
      </c>
      <c r="R227" s="20">
        <v>0</v>
      </c>
      <c r="S227" s="21">
        <v>391.6</v>
      </c>
      <c r="T227" s="19">
        <v>2465.1</v>
      </c>
      <c r="U227" s="20">
        <v>1177.5</v>
      </c>
      <c r="V227" s="21">
        <v>3642.6</v>
      </c>
      <c r="W227" s="47">
        <v>19661.599999999999</v>
      </c>
      <c r="X227" s="20">
        <v>8810.7999999999993</v>
      </c>
      <c r="Y227" s="21">
        <v>28472.400000000001</v>
      </c>
      <c r="AB227" s="1"/>
    </row>
    <row r="228" spans="1:28" ht="13">
      <c r="A228" s="2" t="s">
        <v>332</v>
      </c>
      <c r="B228" s="2" t="s">
        <v>333</v>
      </c>
      <c r="C228" s="89" t="s">
        <v>297</v>
      </c>
      <c r="D228" s="129" t="s">
        <v>302</v>
      </c>
      <c r="E228" s="19">
        <v>2402.8000000000002</v>
      </c>
      <c r="F228" s="20">
        <v>3914.9</v>
      </c>
      <c r="G228" s="21">
        <v>6317.7</v>
      </c>
      <c r="H228" s="19">
        <v>3326.5</v>
      </c>
      <c r="I228" s="20">
        <v>2952.55</v>
      </c>
      <c r="J228" s="21">
        <v>6279.05</v>
      </c>
      <c r="K228" s="19">
        <v>4591</v>
      </c>
      <c r="L228" s="20">
        <v>5408.3</v>
      </c>
      <c r="M228" s="21">
        <v>9999.2999999999993</v>
      </c>
      <c r="N228" s="19">
        <v>2376.35</v>
      </c>
      <c r="O228" s="20">
        <v>4069.15</v>
      </c>
      <c r="P228" s="21">
        <v>6445.5</v>
      </c>
      <c r="Q228" s="19">
        <v>846.9</v>
      </c>
      <c r="R228" s="20">
        <v>3106.85</v>
      </c>
      <c r="S228" s="21">
        <v>3953.75</v>
      </c>
      <c r="T228" s="19">
        <v>2054</v>
      </c>
      <c r="U228" s="20">
        <v>4367.3500000000004</v>
      </c>
      <c r="V228" s="21">
        <v>6421.35</v>
      </c>
      <c r="W228" s="47">
        <v>15597.55</v>
      </c>
      <c r="X228" s="20">
        <v>23819.1</v>
      </c>
      <c r="Y228" s="21">
        <v>39416.65</v>
      </c>
      <c r="AB228" s="1"/>
    </row>
    <row r="229" spans="1:28" ht="13">
      <c r="A229" s="2" t="s">
        <v>332</v>
      </c>
      <c r="B229" s="2" t="s">
        <v>334</v>
      </c>
      <c r="C229" s="89" t="s">
        <v>297</v>
      </c>
      <c r="D229" s="129" t="s">
        <v>302</v>
      </c>
      <c r="E229" s="19">
        <v>2046.6</v>
      </c>
      <c r="F229" s="20">
        <v>6475.55</v>
      </c>
      <c r="G229" s="21">
        <v>8522.15</v>
      </c>
      <c r="H229" s="19">
        <v>1728.55</v>
      </c>
      <c r="I229" s="20">
        <v>4820.8</v>
      </c>
      <c r="J229" s="21">
        <v>6549.35</v>
      </c>
      <c r="K229" s="19">
        <v>2517.5500000000002</v>
      </c>
      <c r="L229" s="20">
        <v>5364.7</v>
      </c>
      <c r="M229" s="21">
        <v>7882.25</v>
      </c>
      <c r="N229" s="19">
        <v>2825.4</v>
      </c>
      <c r="O229" s="20">
        <v>6652.25</v>
      </c>
      <c r="P229" s="21">
        <v>9477.65</v>
      </c>
      <c r="Q229" s="19">
        <v>2988.6</v>
      </c>
      <c r="R229" s="20">
        <v>5739.15</v>
      </c>
      <c r="S229" s="21">
        <v>8727.75</v>
      </c>
      <c r="T229" s="19">
        <v>2623</v>
      </c>
      <c r="U229" s="20">
        <v>4638.6000000000004</v>
      </c>
      <c r="V229" s="21">
        <v>7261.6</v>
      </c>
      <c r="W229" s="47">
        <v>14729.7</v>
      </c>
      <c r="X229" s="20">
        <v>33691.050000000003</v>
      </c>
      <c r="Y229" s="21">
        <v>48420.75</v>
      </c>
      <c r="AB229" s="1"/>
    </row>
    <row r="230" spans="1:28" ht="13">
      <c r="A230" s="2" t="s">
        <v>293</v>
      </c>
      <c r="B230" s="2" t="s">
        <v>214</v>
      </c>
      <c r="C230" s="89" t="s">
        <v>297</v>
      </c>
      <c r="D230" s="129" t="s">
        <v>303</v>
      </c>
      <c r="E230" s="19">
        <v>0</v>
      </c>
      <c r="F230" s="20">
        <v>0</v>
      </c>
      <c r="G230" s="21">
        <v>0</v>
      </c>
      <c r="H230" s="19">
        <v>0</v>
      </c>
      <c r="I230" s="20">
        <v>0</v>
      </c>
      <c r="J230" s="21">
        <v>0</v>
      </c>
      <c r="K230" s="19">
        <v>0</v>
      </c>
      <c r="L230" s="20">
        <v>0</v>
      </c>
      <c r="M230" s="21">
        <v>0</v>
      </c>
      <c r="N230" s="19">
        <v>0</v>
      </c>
      <c r="O230" s="20">
        <v>0</v>
      </c>
      <c r="P230" s="21">
        <v>0</v>
      </c>
      <c r="Q230" s="19">
        <v>0</v>
      </c>
      <c r="R230" s="20">
        <v>0</v>
      </c>
      <c r="S230" s="21">
        <v>0</v>
      </c>
      <c r="T230" s="19">
        <v>0</v>
      </c>
      <c r="U230" s="20">
        <v>0</v>
      </c>
      <c r="V230" s="21">
        <v>0</v>
      </c>
      <c r="W230" s="47">
        <v>0</v>
      </c>
      <c r="X230" s="20">
        <v>0</v>
      </c>
      <c r="Y230" s="21">
        <v>0</v>
      </c>
      <c r="AB230" s="1"/>
    </row>
    <row r="231" spans="1:28" ht="13">
      <c r="A231" s="2" t="s">
        <v>293</v>
      </c>
      <c r="B231" s="2" t="s">
        <v>215</v>
      </c>
      <c r="C231" s="89" t="s">
        <v>297</v>
      </c>
      <c r="D231" s="129" t="s">
        <v>303</v>
      </c>
      <c r="E231" s="19">
        <v>0</v>
      </c>
      <c r="F231" s="20">
        <v>0</v>
      </c>
      <c r="G231" s="21">
        <v>0</v>
      </c>
      <c r="H231" s="19">
        <v>0</v>
      </c>
      <c r="I231" s="20">
        <v>0</v>
      </c>
      <c r="J231" s="21">
        <v>0</v>
      </c>
      <c r="K231" s="19">
        <v>0</v>
      </c>
      <c r="L231" s="20">
        <v>0</v>
      </c>
      <c r="M231" s="21">
        <v>0</v>
      </c>
      <c r="N231" s="19">
        <v>0</v>
      </c>
      <c r="O231" s="20">
        <v>0</v>
      </c>
      <c r="P231" s="21">
        <v>0</v>
      </c>
      <c r="Q231" s="19">
        <v>0</v>
      </c>
      <c r="R231" s="20">
        <v>0</v>
      </c>
      <c r="S231" s="21">
        <v>0</v>
      </c>
      <c r="T231" s="19">
        <v>0</v>
      </c>
      <c r="U231" s="20">
        <v>0</v>
      </c>
      <c r="V231" s="21">
        <v>0</v>
      </c>
      <c r="W231" s="47">
        <v>0</v>
      </c>
      <c r="X231" s="20">
        <v>0</v>
      </c>
      <c r="Y231" s="21">
        <v>0</v>
      </c>
      <c r="AB231" s="1"/>
    </row>
    <row r="232" spans="1:28" ht="13">
      <c r="A232" s="2" t="s">
        <v>294</v>
      </c>
      <c r="B232" s="2" t="s">
        <v>216</v>
      </c>
      <c r="C232" s="89" t="s">
        <v>297</v>
      </c>
      <c r="D232" s="129" t="s">
        <v>302</v>
      </c>
      <c r="E232" s="19">
        <v>0</v>
      </c>
      <c r="F232" s="20">
        <v>0</v>
      </c>
      <c r="G232" s="21">
        <v>0</v>
      </c>
      <c r="H232" s="19">
        <v>0</v>
      </c>
      <c r="I232" s="20">
        <v>0</v>
      </c>
      <c r="J232" s="21">
        <v>0</v>
      </c>
      <c r="K232" s="19">
        <v>0</v>
      </c>
      <c r="L232" s="20">
        <v>0</v>
      </c>
      <c r="M232" s="21">
        <v>0</v>
      </c>
      <c r="N232" s="19">
        <v>0</v>
      </c>
      <c r="O232" s="20">
        <v>0</v>
      </c>
      <c r="P232" s="21">
        <v>0</v>
      </c>
      <c r="Q232" s="19">
        <v>0</v>
      </c>
      <c r="R232" s="20">
        <v>0</v>
      </c>
      <c r="S232" s="21">
        <v>0</v>
      </c>
      <c r="T232" s="19">
        <v>0</v>
      </c>
      <c r="U232" s="20">
        <v>0</v>
      </c>
      <c r="V232" s="21">
        <v>0</v>
      </c>
      <c r="W232" s="47">
        <v>0</v>
      </c>
      <c r="X232" s="20">
        <v>0</v>
      </c>
      <c r="Y232" s="21">
        <v>0</v>
      </c>
      <c r="AB232" s="1"/>
    </row>
    <row r="233" spans="1:28" ht="13">
      <c r="A233" s="2" t="s">
        <v>294</v>
      </c>
      <c r="B233" s="2" t="s">
        <v>217</v>
      </c>
      <c r="C233" s="89" t="s">
        <v>297</v>
      </c>
      <c r="D233" s="129" t="s">
        <v>302</v>
      </c>
      <c r="E233" s="19">
        <v>1931.7</v>
      </c>
      <c r="F233" s="20">
        <v>878</v>
      </c>
      <c r="G233" s="21">
        <v>2809.7</v>
      </c>
      <c r="H233" s="19">
        <v>3490.2</v>
      </c>
      <c r="I233" s="20">
        <v>1021.8</v>
      </c>
      <c r="J233" s="21">
        <v>4512</v>
      </c>
      <c r="K233" s="19">
        <v>848.7</v>
      </c>
      <c r="L233" s="20">
        <v>1091.5999999999999</v>
      </c>
      <c r="M233" s="21">
        <v>1940.3</v>
      </c>
      <c r="N233" s="19">
        <v>2469</v>
      </c>
      <c r="O233" s="20">
        <v>938.4</v>
      </c>
      <c r="P233" s="21">
        <v>3407.4</v>
      </c>
      <c r="Q233" s="19">
        <v>1237.4000000000001</v>
      </c>
      <c r="R233" s="20">
        <v>813.8</v>
      </c>
      <c r="S233" s="21">
        <v>2051.1999999999998</v>
      </c>
      <c r="T233" s="19">
        <v>624.4</v>
      </c>
      <c r="U233" s="20">
        <v>832.4</v>
      </c>
      <c r="V233" s="21">
        <v>1456.8</v>
      </c>
      <c r="W233" s="47">
        <v>10601.4</v>
      </c>
      <c r="X233" s="20">
        <v>5576</v>
      </c>
      <c r="Y233" s="21">
        <v>16177.4</v>
      </c>
      <c r="AB233" s="1"/>
    </row>
    <row r="234" spans="1:28" ht="13">
      <c r="A234" s="2" t="s">
        <v>294</v>
      </c>
      <c r="B234" s="2" t="s">
        <v>218</v>
      </c>
      <c r="C234" s="89" t="s">
        <v>297</v>
      </c>
      <c r="D234" s="129" t="s">
        <v>302</v>
      </c>
      <c r="E234" s="19">
        <v>149.4</v>
      </c>
      <c r="F234" s="20">
        <v>200.1</v>
      </c>
      <c r="G234" s="21">
        <v>349.5</v>
      </c>
      <c r="H234" s="19">
        <v>3484.8</v>
      </c>
      <c r="I234" s="20">
        <v>868.4</v>
      </c>
      <c r="J234" s="21">
        <v>4353.2</v>
      </c>
      <c r="K234" s="19">
        <v>796.3</v>
      </c>
      <c r="L234" s="20">
        <v>1057.7</v>
      </c>
      <c r="M234" s="21">
        <v>1854</v>
      </c>
      <c r="N234" s="19">
        <v>769.3</v>
      </c>
      <c r="O234" s="20">
        <v>417.1</v>
      </c>
      <c r="P234" s="21">
        <v>1186.4000000000001</v>
      </c>
      <c r="Q234" s="19">
        <v>1259.0999999999999</v>
      </c>
      <c r="R234" s="20">
        <v>1650</v>
      </c>
      <c r="S234" s="21">
        <v>2909.1</v>
      </c>
      <c r="T234" s="19">
        <v>802.6</v>
      </c>
      <c r="U234" s="20">
        <v>668.8</v>
      </c>
      <c r="V234" s="21">
        <v>1471.4</v>
      </c>
      <c r="W234" s="47">
        <v>7261.5</v>
      </c>
      <c r="X234" s="20">
        <v>4862.1000000000004</v>
      </c>
      <c r="Y234" s="21">
        <v>12123.6</v>
      </c>
      <c r="AB234" s="1"/>
    </row>
    <row r="235" spans="1:28" ht="13">
      <c r="A235" s="2" t="s">
        <v>354</v>
      </c>
      <c r="B235" s="2" t="s">
        <v>355</v>
      </c>
      <c r="C235" s="89" t="s">
        <v>297</v>
      </c>
      <c r="D235" s="129" t="s">
        <v>303</v>
      </c>
      <c r="E235" s="19">
        <v>2932.35</v>
      </c>
      <c r="F235" s="20">
        <v>3258.08</v>
      </c>
      <c r="G235" s="21">
        <v>6190.43</v>
      </c>
      <c r="H235" s="19">
        <v>1794.87</v>
      </c>
      <c r="I235" s="20">
        <v>1045.4000000000001</v>
      </c>
      <c r="J235" s="21">
        <v>2840.27</v>
      </c>
      <c r="K235" s="19">
        <v>2153.38</v>
      </c>
      <c r="L235" s="20">
        <v>1660.48</v>
      </c>
      <c r="M235" s="21">
        <v>3813.86</v>
      </c>
      <c r="N235" s="19">
        <v>2154.5500000000002</v>
      </c>
      <c r="O235" s="20">
        <v>4329.25</v>
      </c>
      <c r="P235" s="21">
        <v>6483.8</v>
      </c>
      <c r="Q235" s="19">
        <v>0</v>
      </c>
      <c r="R235" s="20">
        <v>0</v>
      </c>
      <c r="S235" s="21">
        <v>0</v>
      </c>
      <c r="T235" s="19">
        <v>0</v>
      </c>
      <c r="U235" s="20">
        <v>0</v>
      </c>
      <c r="V235" s="21">
        <v>0</v>
      </c>
      <c r="W235" s="47">
        <v>9035.15</v>
      </c>
      <c r="X235" s="20">
        <v>10293.209999999999</v>
      </c>
      <c r="Y235" s="21">
        <v>19328.36</v>
      </c>
      <c r="AB235" s="1"/>
    </row>
    <row r="236" spans="1:28" ht="13">
      <c r="A236" s="2" t="s">
        <v>295</v>
      </c>
      <c r="B236" s="2" t="s">
        <v>219</v>
      </c>
      <c r="C236" s="89" t="s">
        <v>297</v>
      </c>
      <c r="D236" s="129" t="s">
        <v>303</v>
      </c>
      <c r="E236" s="19">
        <v>5114.8999999999996</v>
      </c>
      <c r="F236" s="20">
        <v>10679.65</v>
      </c>
      <c r="G236" s="21">
        <v>15794.55</v>
      </c>
      <c r="H236" s="19">
        <v>17133.45</v>
      </c>
      <c r="I236" s="20">
        <v>5717.7</v>
      </c>
      <c r="J236" s="21">
        <v>22851.15</v>
      </c>
      <c r="K236" s="19">
        <v>0</v>
      </c>
      <c r="L236" s="20">
        <v>0</v>
      </c>
      <c r="M236" s="21">
        <v>0</v>
      </c>
      <c r="N236" s="19">
        <v>6069.95</v>
      </c>
      <c r="O236" s="20">
        <v>3670.05</v>
      </c>
      <c r="P236" s="21">
        <v>9740</v>
      </c>
      <c r="Q236" s="19">
        <v>3607.6</v>
      </c>
      <c r="R236" s="20">
        <v>6648.6</v>
      </c>
      <c r="S236" s="21">
        <v>10256.200000000001</v>
      </c>
      <c r="T236" s="19">
        <v>4778.1000000000004</v>
      </c>
      <c r="U236" s="20">
        <v>6376.05</v>
      </c>
      <c r="V236" s="21">
        <v>11154.15</v>
      </c>
      <c r="W236" s="47">
        <v>36704</v>
      </c>
      <c r="X236" s="20">
        <v>33092.050000000003</v>
      </c>
      <c r="Y236" s="21">
        <v>69796.05</v>
      </c>
      <c r="AB236" s="1"/>
    </row>
    <row r="237" spans="1:28" ht="13">
      <c r="A237" s="2" t="s">
        <v>295</v>
      </c>
      <c r="B237" s="2" t="s">
        <v>220</v>
      </c>
      <c r="C237" s="89" t="s">
        <v>297</v>
      </c>
      <c r="D237" s="129" t="s">
        <v>303</v>
      </c>
      <c r="E237" s="19">
        <v>4795.55</v>
      </c>
      <c r="F237" s="20">
        <v>10305.6</v>
      </c>
      <c r="G237" s="21">
        <v>15101.15</v>
      </c>
      <c r="H237" s="19">
        <v>11715.95</v>
      </c>
      <c r="I237" s="20">
        <v>4079.9</v>
      </c>
      <c r="J237" s="21">
        <v>15795.85</v>
      </c>
      <c r="K237" s="19">
        <v>3744.3</v>
      </c>
      <c r="L237" s="20">
        <v>142.85</v>
      </c>
      <c r="M237" s="21">
        <v>3887.15</v>
      </c>
      <c r="N237" s="19">
        <v>8328</v>
      </c>
      <c r="O237" s="20">
        <v>6228.85</v>
      </c>
      <c r="P237" s="21">
        <v>14556.85</v>
      </c>
      <c r="Q237" s="19">
        <v>9289.65</v>
      </c>
      <c r="R237" s="20">
        <v>8011.25</v>
      </c>
      <c r="S237" s="21">
        <v>17300.900000000001</v>
      </c>
      <c r="T237" s="19">
        <v>5126.8500000000004</v>
      </c>
      <c r="U237" s="20">
        <v>7662.75</v>
      </c>
      <c r="V237" s="21">
        <v>12789.6</v>
      </c>
      <c r="W237" s="47">
        <v>43000.3</v>
      </c>
      <c r="X237" s="20">
        <v>36431.199999999997</v>
      </c>
      <c r="Y237" s="21">
        <v>79431.5</v>
      </c>
      <c r="AB237" s="1"/>
    </row>
    <row r="238" spans="1:28" ht="13">
      <c r="A238" s="2" t="s">
        <v>295</v>
      </c>
      <c r="B238" s="2" t="s">
        <v>221</v>
      </c>
      <c r="C238" s="89" t="s">
        <v>297</v>
      </c>
      <c r="D238" s="129" t="s">
        <v>303</v>
      </c>
      <c r="E238" s="19">
        <v>4335.1000000000004</v>
      </c>
      <c r="F238" s="20">
        <v>9583.2000000000007</v>
      </c>
      <c r="G238" s="21">
        <v>13918.3</v>
      </c>
      <c r="H238" s="19">
        <v>13087.5</v>
      </c>
      <c r="I238" s="20">
        <v>5890.75</v>
      </c>
      <c r="J238" s="21">
        <v>18978.25</v>
      </c>
      <c r="K238" s="19">
        <v>12688.05</v>
      </c>
      <c r="L238" s="20">
        <v>5673.6</v>
      </c>
      <c r="M238" s="21">
        <v>18361.650000000001</v>
      </c>
      <c r="N238" s="19">
        <v>10589.7</v>
      </c>
      <c r="O238" s="20">
        <v>8716.9</v>
      </c>
      <c r="P238" s="21">
        <v>19306.599999999999</v>
      </c>
      <c r="Q238" s="19">
        <v>10495.1</v>
      </c>
      <c r="R238" s="20">
        <v>8468.5499999999993</v>
      </c>
      <c r="S238" s="21">
        <v>18963.650000000001</v>
      </c>
      <c r="T238" s="19">
        <v>7087.75</v>
      </c>
      <c r="U238" s="20">
        <v>5582.35</v>
      </c>
      <c r="V238" s="21">
        <v>12670.1</v>
      </c>
      <c r="W238" s="47">
        <v>58283.199999999997</v>
      </c>
      <c r="X238" s="20">
        <v>43915.35</v>
      </c>
      <c r="Y238" s="21">
        <v>102198.55</v>
      </c>
      <c r="AB238" s="1"/>
    </row>
    <row r="239" spans="1:28" ht="13">
      <c r="A239" s="24" t="s">
        <v>295</v>
      </c>
      <c r="B239" s="145" t="s">
        <v>222</v>
      </c>
      <c r="C239" s="89" t="s">
        <v>297</v>
      </c>
      <c r="D239" s="129" t="s">
        <v>303</v>
      </c>
      <c r="E239" s="19">
        <v>7253.4</v>
      </c>
      <c r="F239" s="20">
        <v>11240.85</v>
      </c>
      <c r="G239" s="21">
        <v>18494.25</v>
      </c>
      <c r="H239" s="19">
        <v>11543.4</v>
      </c>
      <c r="I239" s="20">
        <v>2477.5500000000002</v>
      </c>
      <c r="J239" s="21">
        <v>14020.95</v>
      </c>
      <c r="K239" s="19">
        <v>244.35</v>
      </c>
      <c r="L239" s="20">
        <v>7.8</v>
      </c>
      <c r="M239" s="21">
        <v>252.15</v>
      </c>
      <c r="N239" s="19">
        <v>5884.25</v>
      </c>
      <c r="O239" s="20">
        <v>8671.7000000000007</v>
      </c>
      <c r="P239" s="21">
        <v>14555.95</v>
      </c>
      <c r="Q239" s="19">
        <v>5635.8</v>
      </c>
      <c r="R239" s="20">
        <v>8545.5</v>
      </c>
      <c r="S239" s="21">
        <v>14181.3</v>
      </c>
      <c r="T239" s="19">
        <v>3844.6</v>
      </c>
      <c r="U239" s="20">
        <v>4420.3999999999996</v>
      </c>
      <c r="V239" s="21">
        <v>8265</v>
      </c>
      <c r="W239" s="47">
        <v>34405.800000000003</v>
      </c>
      <c r="X239" s="20">
        <v>35363.800000000003</v>
      </c>
      <c r="Y239" s="21">
        <v>69769.600000000006</v>
      </c>
      <c r="AB239" s="1"/>
    </row>
    <row r="240" spans="1:28" ht="13">
      <c r="A240" s="24" t="s">
        <v>335</v>
      </c>
      <c r="B240" s="2" t="s">
        <v>340</v>
      </c>
      <c r="C240" s="89" t="s">
        <v>297</v>
      </c>
      <c r="D240" s="129" t="s">
        <v>304</v>
      </c>
      <c r="E240" s="19">
        <v>2527.06</v>
      </c>
      <c r="F240" s="20">
        <v>1796.59</v>
      </c>
      <c r="G240" s="21">
        <v>4323.6499999999996</v>
      </c>
      <c r="H240" s="19">
        <v>9731.14</v>
      </c>
      <c r="I240" s="20">
        <v>209.05</v>
      </c>
      <c r="J240" s="21">
        <v>9940.19</v>
      </c>
      <c r="K240" s="19">
        <v>2640.58</v>
      </c>
      <c r="L240" s="20">
        <v>266.55</v>
      </c>
      <c r="M240" s="21">
        <v>2907.13</v>
      </c>
      <c r="N240" s="19">
        <v>641.35</v>
      </c>
      <c r="O240" s="20">
        <v>643.69000000000005</v>
      </c>
      <c r="P240" s="21">
        <v>1285.04</v>
      </c>
      <c r="Q240" s="19">
        <v>5313.54</v>
      </c>
      <c r="R240" s="20">
        <v>155.94</v>
      </c>
      <c r="S240" s="21">
        <v>5469.48</v>
      </c>
      <c r="T240" s="19">
        <v>5135.33</v>
      </c>
      <c r="U240" s="20">
        <v>54.85</v>
      </c>
      <c r="V240" s="21">
        <v>5190.18</v>
      </c>
      <c r="W240" s="47">
        <v>25989</v>
      </c>
      <c r="X240" s="20">
        <v>3126.67</v>
      </c>
      <c r="Y240" s="21">
        <v>29115.67</v>
      </c>
      <c r="AB240" s="1"/>
    </row>
    <row r="241" spans="1:28" ht="13.5" thickBot="1">
      <c r="A241" s="26" t="s">
        <v>335</v>
      </c>
      <c r="B241" s="146" t="s">
        <v>336</v>
      </c>
      <c r="C241" s="90" t="s">
        <v>297</v>
      </c>
      <c r="D241" s="130" t="s">
        <v>304</v>
      </c>
      <c r="E241" s="27">
        <v>41168.120000000003</v>
      </c>
      <c r="F241" s="28">
        <v>0</v>
      </c>
      <c r="G241" s="29">
        <v>41168.120000000003</v>
      </c>
      <c r="H241" s="27">
        <v>43943.71</v>
      </c>
      <c r="I241" s="28">
        <v>20.22</v>
      </c>
      <c r="J241" s="29">
        <v>43963.93</v>
      </c>
      <c r="K241" s="27">
        <v>27387.06</v>
      </c>
      <c r="L241" s="28">
        <v>181.44</v>
      </c>
      <c r="M241" s="29">
        <v>27568.5</v>
      </c>
      <c r="N241" s="27">
        <v>40681.65</v>
      </c>
      <c r="O241" s="28">
        <v>92.25</v>
      </c>
      <c r="P241" s="29">
        <v>40773.9</v>
      </c>
      <c r="Q241" s="27">
        <v>39428.78</v>
      </c>
      <c r="R241" s="28">
        <v>410.46</v>
      </c>
      <c r="S241" s="29">
        <v>39839.24</v>
      </c>
      <c r="T241" s="27">
        <v>33205.269999999997</v>
      </c>
      <c r="U241" s="28">
        <v>0</v>
      </c>
      <c r="V241" s="29">
        <v>33205.269999999997</v>
      </c>
      <c r="W241" s="72">
        <v>225814.59</v>
      </c>
      <c r="X241" s="28">
        <v>704.37</v>
      </c>
      <c r="Y241" s="29">
        <v>226518.96</v>
      </c>
      <c r="AB241" s="1"/>
    </row>
    <row r="242" spans="1:28">
      <c r="A242" s="91"/>
      <c r="B242" s="91"/>
      <c r="C242" s="91"/>
      <c r="D242" s="91"/>
      <c r="E242" s="92"/>
      <c r="F242" s="92"/>
      <c r="G242" s="92"/>
      <c r="H242" s="92"/>
      <c r="I242" s="92"/>
      <c r="J242" s="92"/>
      <c r="K242" s="92"/>
      <c r="L242" s="92"/>
      <c r="M242" s="92"/>
      <c r="N242" s="92"/>
      <c r="O242" s="92"/>
      <c r="P242" s="92"/>
      <c r="Q242" s="92"/>
      <c r="R242" s="92"/>
      <c r="S242" s="92"/>
      <c r="T242" s="92"/>
      <c r="U242" s="92"/>
      <c r="V242" s="92"/>
      <c r="W242" s="92"/>
      <c r="X242" s="92"/>
      <c r="Y242" s="92"/>
    </row>
    <row r="243" spans="1:28">
      <c r="A243" s="91"/>
      <c r="B243" s="91"/>
      <c r="C243" s="91"/>
      <c r="D243" s="91"/>
      <c r="E243" s="92"/>
      <c r="F243" s="92"/>
      <c r="G243" s="92"/>
      <c r="H243" s="92"/>
      <c r="I243" s="92"/>
      <c r="J243" s="92"/>
      <c r="K243" s="92"/>
      <c r="L243" s="92"/>
      <c r="M243" s="92"/>
      <c r="N243" s="92"/>
      <c r="O243" s="92"/>
      <c r="P243" s="92"/>
      <c r="Q243" s="92"/>
      <c r="R243" s="92"/>
      <c r="S243" s="92"/>
      <c r="T243" s="92"/>
      <c r="U243" s="92"/>
      <c r="V243" s="92"/>
      <c r="W243" s="92"/>
      <c r="X243" s="92"/>
      <c r="Y243" s="92"/>
    </row>
    <row r="244" spans="1:28" ht="13" thickBot="1"/>
    <row r="245" spans="1:28">
      <c r="A245" s="93" t="s">
        <v>223</v>
      </c>
      <c r="B245" s="94"/>
      <c r="C245" s="94"/>
      <c r="D245" s="94"/>
      <c r="E245" s="95">
        <v>1367504.13</v>
      </c>
      <c r="F245" s="96">
        <v>485152.04</v>
      </c>
      <c r="G245" s="97">
        <v>1852656.17</v>
      </c>
      <c r="H245" s="95">
        <v>2047813.81</v>
      </c>
      <c r="I245" s="96">
        <v>396076.68</v>
      </c>
      <c r="J245" s="97">
        <v>2443890.4900000002</v>
      </c>
      <c r="K245" s="95">
        <v>2085949.36</v>
      </c>
      <c r="L245" s="96">
        <v>335093.31</v>
      </c>
      <c r="M245" s="97">
        <v>2421042.67</v>
      </c>
      <c r="N245" s="95">
        <v>1578185.45</v>
      </c>
      <c r="O245" s="96">
        <v>363313.86</v>
      </c>
      <c r="P245" s="97">
        <v>1941499.31</v>
      </c>
      <c r="Q245" s="95">
        <v>1679752.76</v>
      </c>
      <c r="R245" s="96">
        <v>399983.49</v>
      </c>
      <c r="S245" s="97">
        <v>2079736.25</v>
      </c>
      <c r="T245" s="95">
        <v>1589845.2</v>
      </c>
      <c r="U245" s="96">
        <v>393190.62</v>
      </c>
      <c r="V245" s="97">
        <v>1983035.82</v>
      </c>
      <c r="W245" s="98">
        <v>10349050.710000005</v>
      </c>
      <c r="X245" s="96">
        <v>2372810</v>
      </c>
      <c r="Y245" s="99">
        <v>12721860.710000001</v>
      </c>
    </row>
    <row r="246" spans="1:28" ht="13" thickBot="1">
      <c r="A246" s="100" t="s">
        <v>224</v>
      </c>
      <c r="B246" s="101"/>
      <c r="C246" s="101"/>
      <c r="D246" s="101"/>
      <c r="E246" s="102">
        <v>0</v>
      </c>
      <c r="F246" s="103">
        <v>0</v>
      </c>
      <c r="G246" s="104">
        <v>0</v>
      </c>
      <c r="H246" s="102">
        <v>0</v>
      </c>
      <c r="I246" s="103">
        <v>0</v>
      </c>
      <c r="J246" s="104">
        <v>0</v>
      </c>
      <c r="K246" s="102">
        <v>0</v>
      </c>
      <c r="L246" s="103">
        <v>0</v>
      </c>
      <c r="M246" s="104">
        <v>0</v>
      </c>
      <c r="N246" s="102">
        <v>0</v>
      </c>
      <c r="O246" s="103">
        <v>0</v>
      </c>
      <c r="P246" s="104">
        <v>0</v>
      </c>
      <c r="Q246" s="102">
        <v>0</v>
      </c>
      <c r="R246" s="103">
        <v>0</v>
      </c>
      <c r="S246" s="104">
        <v>0</v>
      </c>
      <c r="T246" s="102">
        <v>0</v>
      </c>
      <c r="U246" s="103">
        <v>0</v>
      </c>
      <c r="V246" s="104">
        <v>0</v>
      </c>
      <c r="W246" s="105">
        <v>0</v>
      </c>
      <c r="X246" s="103">
        <v>0</v>
      </c>
      <c r="Y246" s="106">
        <v>0</v>
      </c>
    </row>
    <row r="247" spans="1:28" ht="13" thickBot="1">
      <c r="A247" s="107" t="s">
        <v>5</v>
      </c>
      <c r="B247" s="108"/>
      <c r="C247" s="108"/>
      <c r="D247" s="108"/>
      <c r="E247" s="109">
        <v>1367504.13</v>
      </c>
      <c r="F247" s="110">
        <v>485152.04</v>
      </c>
      <c r="G247" s="111">
        <v>1852656.17</v>
      </c>
      <c r="H247" s="109">
        <v>2047813.81</v>
      </c>
      <c r="I247" s="110">
        <v>396076.68</v>
      </c>
      <c r="J247" s="111">
        <v>2443890.4900000002</v>
      </c>
      <c r="K247" s="109">
        <v>2085949.36</v>
      </c>
      <c r="L247" s="110">
        <v>335093.31</v>
      </c>
      <c r="M247" s="111">
        <v>2421042.67</v>
      </c>
      <c r="N247" s="109">
        <v>1578185.45</v>
      </c>
      <c r="O247" s="110">
        <v>363313.86</v>
      </c>
      <c r="P247" s="111">
        <v>1941499.31</v>
      </c>
      <c r="Q247" s="109">
        <v>1679752.76</v>
      </c>
      <c r="R247" s="110">
        <v>399983.49</v>
      </c>
      <c r="S247" s="111">
        <v>2079736.25</v>
      </c>
      <c r="T247" s="109">
        <v>1589845.2</v>
      </c>
      <c r="U247" s="110">
        <v>393190.62</v>
      </c>
      <c r="V247" s="111">
        <v>1983035.82</v>
      </c>
      <c r="W247" s="112">
        <v>10349050.710000005</v>
      </c>
      <c r="X247" s="110">
        <v>2372810</v>
      </c>
      <c r="Y247" s="113">
        <v>12721860.710000001</v>
      </c>
    </row>
    <row r="248" spans="1:28" ht="13" thickBot="1">
      <c r="E248" s="1"/>
    </row>
    <row r="249" spans="1:28" ht="13" thickBot="1">
      <c r="E249" s="1"/>
      <c r="F249" s="1"/>
      <c r="H249" s="1"/>
      <c r="I249" s="1"/>
      <c r="J249" s="1"/>
      <c r="K249" s="1"/>
      <c r="L249" s="1"/>
      <c r="N249" s="1"/>
      <c r="O249" s="1"/>
      <c r="Q249" s="1"/>
      <c r="R249" s="1"/>
      <c r="T249" s="1"/>
      <c r="U249" s="1"/>
      <c r="V249" s="159" t="s">
        <v>356</v>
      </c>
      <c r="W249" s="160"/>
      <c r="X249" s="94"/>
      <c r="Y249" s="161"/>
    </row>
    <row r="250" spans="1:28" ht="20.149999999999999" customHeight="1">
      <c r="E250" s="1"/>
      <c r="F250" s="1"/>
      <c r="T250" s="101"/>
      <c r="U250" s="101"/>
      <c r="V250" s="159" t="s">
        <v>357</v>
      </c>
      <c r="W250" s="96">
        <v>4433146.5199999996</v>
      </c>
      <c r="X250" s="96">
        <v>1396099.77</v>
      </c>
      <c r="Y250" s="97">
        <v>5829246.2899999963</v>
      </c>
    </row>
    <row r="251" spans="1:28" ht="20.149999999999999" customHeight="1">
      <c r="A251" s="114"/>
      <c r="E251" s="1"/>
      <c r="F251" s="1"/>
      <c r="T251" s="101"/>
      <c r="U251" s="101"/>
      <c r="V251" s="162" t="s">
        <v>358</v>
      </c>
      <c r="W251" s="103">
        <v>955235.7</v>
      </c>
      <c r="X251" s="103">
        <v>369151.68</v>
      </c>
      <c r="Y251" s="104">
        <v>1324387.3799999999</v>
      </c>
    </row>
    <row r="252" spans="1:28" ht="20.149999999999999" customHeight="1">
      <c r="E252" s="1"/>
      <c r="F252" s="1"/>
      <c r="T252" s="101"/>
      <c r="U252" s="101"/>
      <c r="V252" s="162" t="s">
        <v>359</v>
      </c>
      <c r="W252" s="103">
        <v>2110478.2999999998</v>
      </c>
      <c r="X252" s="103">
        <v>457496.3</v>
      </c>
      <c r="Y252" s="104">
        <v>2567974.6</v>
      </c>
    </row>
    <row r="253" spans="1:28" ht="20.149999999999999" customHeight="1" thickBot="1">
      <c r="E253" s="1"/>
      <c r="F253" s="1"/>
      <c r="T253" s="101"/>
      <c r="U253" s="101"/>
      <c r="V253" s="162" t="s">
        <v>360</v>
      </c>
      <c r="W253" s="103">
        <v>2850190.19</v>
      </c>
      <c r="X253" s="103">
        <v>150062.25</v>
      </c>
      <c r="Y253" s="104">
        <v>3000252.44</v>
      </c>
    </row>
    <row r="254" spans="1:28" ht="20.149999999999999" customHeight="1" thickBot="1">
      <c r="E254" s="1"/>
      <c r="F254" s="1"/>
      <c r="T254" s="101"/>
      <c r="U254" s="101"/>
      <c r="V254" s="163" t="s">
        <v>361</v>
      </c>
      <c r="W254" s="110">
        <v>10349050.710000001</v>
      </c>
      <c r="X254" s="110">
        <v>2372810</v>
      </c>
      <c r="Y254" s="110">
        <v>12721860.709999995</v>
      </c>
    </row>
    <row r="255" spans="1:28">
      <c r="E255" s="1"/>
      <c r="F255" s="1"/>
      <c r="T255" s="101"/>
      <c r="U255" s="101"/>
    </row>
    <row r="256" spans="1:28">
      <c r="E256" s="1"/>
      <c r="F256" s="1"/>
      <c r="T256" s="101"/>
      <c r="U256" s="101"/>
    </row>
    <row r="257" spans="5:23">
      <c r="E257" s="1"/>
      <c r="F257" s="1"/>
      <c r="G257" s="1"/>
      <c r="T257" s="101"/>
      <c r="U257" s="101"/>
      <c r="V257" s="101"/>
      <c r="W257" s="101"/>
    </row>
    <row r="258" spans="5:23">
      <c r="G258" s="1"/>
      <c r="U258" s="101"/>
      <c r="V258" s="101"/>
      <c r="W258" s="101"/>
    </row>
    <row r="259" spans="5:23">
      <c r="U259" s="101"/>
      <c r="V259" s="101"/>
      <c r="W259" s="101"/>
    </row>
    <row r="260" spans="5:23">
      <c r="U260" s="101"/>
      <c r="V260" s="101"/>
      <c r="W260" s="101"/>
    </row>
    <row r="261" spans="5:23">
      <c r="U261" s="101"/>
      <c r="V261" s="101"/>
      <c r="W261" s="101"/>
    </row>
    <row r="262" spans="5:23">
      <c r="U262" s="101"/>
      <c r="V262" s="101"/>
      <c r="W262" s="101"/>
    </row>
    <row r="263" spans="5:23">
      <c r="U263" s="101"/>
      <c r="V263" s="101"/>
      <c r="W263" s="101"/>
    </row>
    <row r="264" spans="5:23">
      <c r="U264" s="101"/>
      <c r="V264" s="101"/>
      <c r="W264" s="101"/>
    </row>
  </sheetData>
  <phoneticPr fontId="6" type="noConversion"/>
  <pageMargins left="0.75" right="0.75" top="1" bottom="1" header="0.5" footer="0.5"/>
  <headerFooter alignWithMargins="0"/>
  <customProperties>
    <customPr name="EpmWorksheetKeyString_GUID" r:id="rId1"/>
  </customPropertie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B268"/>
  <sheetViews>
    <sheetView workbookViewId="0">
      <selection activeCell="O273" sqref="N273:O273"/>
    </sheetView>
  </sheetViews>
  <sheetFormatPr defaultColWidth="9.1796875" defaultRowHeight="12.5"/>
  <cols>
    <col min="1" max="1" width="11.7265625" customWidth="1"/>
    <col min="2" max="2" width="11.7265625" bestFit="1" customWidth="1"/>
    <col min="3" max="3" width="15.81640625" bestFit="1" customWidth="1"/>
    <col min="4" max="4" width="9.7265625" customWidth="1"/>
    <col min="5" max="71" width="12.7265625" customWidth="1"/>
  </cols>
  <sheetData>
    <row r="1" spans="1:28" ht="18">
      <c r="A1" s="81" t="s">
        <v>365</v>
      </c>
    </row>
    <row r="2" spans="1:28" ht="13" thickBot="1"/>
    <row r="3" spans="1:28" ht="13" thickBot="1">
      <c r="E3" s="82">
        <v>41548</v>
      </c>
      <c r="F3" s="83"/>
      <c r="G3" s="84"/>
      <c r="H3" s="82">
        <v>41579</v>
      </c>
      <c r="I3" s="83"/>
      <c r="J3" s="84"/>
      <c r="K3" s="82">
        <v>41609</v>
      </c>
      <c r="L3" s="85"/>
      <c r="M3" s="84"/>
      <c r="N3" s="82">
        <v>41640</v>
      </c>
      <c r="O3" s="85"/>
      <c r="P3" s="84"/>
      <c r="Q3" s="82">
        <v>41671</v>
      </c>
      <c r="R3" s="85"/>
      <c r="S3" s="84"/>
      <c r="T3" s="82">
        <v>41699</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10.94</v>
      </c>
      <c r="F5" s="20">
        <v>76.819999999999993</v>
      </c>
      <c r="G5" s="21">
        <f>+E5+F5</f>
        <v>87.759999999999991</v>
      </c>
      <c r="H5" s="19">
        <v>26.54</v>
      </c>
      <c r="I5" s="20">
        <v>118.34</v>
      </c>
      <c r="J5" s="21">
        <f>+H5+I5</f>
        <v>144.88</v>
      </c>
      <c r="K5" s="19">
        <v>8.7100000000000009</v>
      </c>
      <c r="L5" s="20">
        <v>56.09</v>
      </c>
      <c r="M5" s="21">
        <f>+K5+L5</f>
        <v>64.800000000000011</v>
      </c>
      <c r="N5" s="19">
        <v>0</v>
      </c>
      <c r="O5" s="20">
        <v>90.94</v>
      </c>
      <c r="P5" s="21">
        <f>+N5+O5</f>
        <v>90.94</v>
      </c>
      <c r="Q5" s="19">
        <v>17.52</v>
      </c>
      <c r="R5" s="20">
        <v>135.47</v>
      </c>
      <c r="S5" s="21">
        <f>+Q5+R5</f>
        <v>152.99</v>
      </c>
      <c r="T5" s="19">
        <v>48.96</v>
      </c>
      <c r="U5" s="20">
        <v>55.61</v>
      </c>
      <c r="V5" s="21">
        <f>+T5+U5</f>
        <v>104.57</v>
      </c>
      <c r="W5" s="47">
        <f>+E5+H5+K5+N5+Q5+T5</f>
        <v>112.66999999999999</v>
      </c>
      <c r="X5" s="20">
        <f>+F5+I5+L5+O5+R5+U5</f>
        <v>533.27</v>
      </c>
      <c r="Y5" s="21">
        <f>+W5+X5</f>
        <v>645.93999999999994</v>
      </c>
      <c r="AB5" s="1"/>
    </row>
    <row r="6" spans="1:28" ht="13">
      <c r="A6" s="2" t="s">
        <v>250</v>
      </c>
      <c r="B6" s="2" t="s">
        <v>7</v>
      </c>
      <c r="C6" s="89" t="s">
        <v>297</v>
      </c>
      <c r="D6" s="129" t="s">
        <v>298</v>
      </c>
      <c r="E6" s="19">
        <v>0</v>
      </c>
      <c r="F6" s="20">
        <v>0</v>
      </c>
      <c r="G6" s="21">
        <f t="shared" ref="G6:G69" si="0">+E6+F6</f>
        <v>0</v>
      </c>
      <c r="H6" s="19">
        <v>0</v>
      </c>
      <c r="I6" s="20">
        <v>0</v>
      </c>
      <c r="J6" s="21">
        <f t="shared" ref="J6:J69" si="1">+H6+I6</f>
        <v>0</v>
      </c>
      <c r="K6" s="19">
        <v>0</v>
      </c>
      <c r="L6" s="20">
        <v>0</v>
      </c>
      <c r="M6" s="21">
        <f t="shared" ref="M6:M69" si="2">+K6+L6</f>
        <v>0</v>
      </c>
      <c r="N6" s="19">
        <v>0</v>
      </c>
      <c r="O6" s="20">
        <v>0</v>
      </c>
      <c r="P6" s="21">
        <f>+N6+O6</f>
        <v>0</v>
      </c>
      <c r="Q6" s="19">
        <v>0</v>
      </c>
      <c r="R6" s="20">
        <v>0</v>
      </c>
      <c r="S6" s="21">
        <f t="shared" ref="S6:S69" si="3">+Q6+R6</f>
        <v>0</v>
      </c>
      <c r="T6" s="19">
        <v>0</v>
      </c>
      <c r="U6" s="20">
        <v>0</v>
      </c>
      <c r="V6" s="21">
        <f t="shared" ref="V6:V69" si="4">+T6+U6</f>
        <v>0</v>
      </c>
      <c r="W6" s="47">
        <f t="shared" ref="W6:X76" si="5">+E6+H6+K6+N6+Q6+T6</f>
        <v>0</v>
      </c>
      <c r="X6" s="20">
        <f t="shared" si="5"/>
        <v>0</v>
      </c>
      <c r="Y6" s="21">
        <f t="shared" ref="Y6:Y69" si="6">+W6+X6</f>
        <v>0</v>
      </c>
      <c r="AB6" s="1"/>
    </row>
    <row r="7" spans="1:28" ht="13">
      <c r="A7" s="2" t="s">
        <v>251</v>
      </c>
      <c r="B7" s="2" t="s">
        <v>8</v>
      </c>
      <c r="C7" s="89" t="s">
        <v>297</v>
      </c>
      <c r="D7" s="129" t="s">
        <v>302</v>
      </c>
      <c r="E7" s="19">
        <v>754.41</v>
      </c>
      <c r="F7" s="20">
        <v>243.6</v>
      </c>
      <c r="G7" s="21">
        <f t="shared" si="0"/>
        <v>998.01</v>
      </c>
      <c r="H7" s="19">
        <v>2932.36</v>
      </c>
      <c r="I7" s="20">
        <v>774.9</v>
      </c>
      <c r="J7" s="21">
        <f t="shared" si="1"/>
        <v>3707.26</v>
      </c>
      <c r="K7" s="19">
        <v>1530.11</v>
      </c>
      <c r="L7" s="20">
        <v>1570.3</v>
      </c>
      <c r="M7" s="21">
        <f t="shared" si="2"/>
        <v>3100.41</v>
      </c>
      <c r="N7" s="19">
        <v>4.62</v>
      </c>
      <c r="O7" s="20">
        <v>0</v>
      </c>
      <c r="P7" s="21">
        <f t="shared" ref="P7:P70" si="7">+N7+O7</f>
        <v>4.62</v>
      </c>
      <c r="Q7" s="19">
        <v>734.73</v>
      </c>
      <c r="R7" s="20">
        <v>99.2</v>
      </c>
      <c r="S7" s="21">
        <f t="shared" si="3"/>
        <v>833.93000000000006</v>
      </c>
      <c r="T7" s="19">
        <v>2998.72</v>
      </c>
      <c r="U7" s="20">
        <v>362.1</v>
      </c>
      <c r="V7" s="21">
        <f t="shared" si="4"/>
        <v>3360.8199999999997</v>
      </c>
      <c r="W7" s="47">
        <f t="shared" si="5"/>
        <v>8954.9499999999989</v>
      </c>
      <c r="X7" s="20">
        <f t="shared" si="5"/>
        <v>3050.1</v>
      </c>
      <c r="Y7" s="21">
        <f t="shared" si="6"/>
        <v>12005.05</v>
      </c>
      <c r="AB7" s="1"/>
    </row>
    <row r="8" spans="1:28" ht="13">
      <c r="A8" s="2" t="s">
        <v>251</v>
      </c>
      <c r="B8" s="2" t="s">
        <v>9</v>
      </c>
      <c r="C8" s="89" t="s">
        <v>297</v>
      </c>
      <c r="D8" s="129" t="s">
        <v>302</v>
      </c>
      <c r="E8" s="19">
        <v>0</v>
      </c>
      <c r="F8" s="20">
        <v>0</v>
      </c>
      <c r="G8" s="21">
        <f t="shared" si="0"/>
        <v>0</v>
      </c>
      <c r="H8" s="19">
        <v>0</v>
      </c>
      <c r="I8" s="20">
        <v>0</v>
      </c>
      <c r="J8" s="21">
        <f t="shared" si="1"/>
        <v>0</v>
      </c>
      <c r="K8" s="19">
        <v>0</v>
      </c>
      <c r="L8" s="20">
        <v>0</v>
      </c>
      <c r="M8" s="21">
        <f t="shared" si="2"/>
        <v>0</v>
      </c>
      <c r="N8" s="19">
        <v>9.99</v>
      </c>
      <c r="O8" s="20">
        <v>23.26</v>
      </c>
      <c r="P8" s="21">
        <f t="shared" si="7"/>
        <v>33.25</v>
      </c>
      <c r="Q8" s="19">
        <v>18.37</v>
      </c>
      <c r="R8" s="20">
        <v>17.82</v>
      </c>
      <c r="S8" s="21">
        <f t="shared" si="3"/>
        <v>36.19</v>
      </c>
      <c r="T8" s="19">
        <v>0</v>
      </c>
      <c r="U8" s="20">
        <v>0</v>
      </c>
      <c r="V8" s="21">
        <f t="shared" si="4"/>
        <v>0</v>
      </c>
      <c r="W8" s="47">
        <f t="shared" si="5"/>
        <v>28.36</v>
      </c>
      <c r="X8" s="20">
        <f t="shared" si="5"/>
        <v>41.08</v>
      </c>
      <c r="Y8" s="21">
        <f t="shared" si="6"/>
        <v>69.44</v>
      </c>
      <c r="AB8" s="1"/>
    </row>
    <row r="9" spans="1:28" ht="13">
      <c r="A9" s="2" t="s">
        <v>252</v>
      </c>
      <c r="B9" s="2" t="s">
        <v>10</v>
      </c>
      <c r="C9" s="89" t="s">
        <v>297</v>
      </c>
      <c r="D9" s="129" t="s">
        <v>302</v>
      </c>
      <c r="E9" s="19">
        <v>1007.1</v>
      </c>
      <c r="F9" s="20">
        <v>1954.2</v>
      </c>
      <c r="G9" s="21">
        <f t="shared" si="0"/>
        <v>2961.3</v>
      </c>
      <c r="H9" s="19">
        <v>566.79999999999995</v>
      </c>
      <c r="I9" s="20">
        <v>3053.25</v>
      </c>
      <c r="J9" s="21">
        <f t="shared" si="1"/>
        <v>3620.05</v>
      </c>
      <c r="K9" s="19">
        <v>718.6</v>
      </c>
      <c r="L9" s="20">
        <v>802.25</v>
      </c>
      <c r="M9" s="21">
        <f t="shared" si="2"/>
        <v>1520.85</v>
      </c>
      <c r="N9" s="19">
        <v>740.85</v>
      </c>
      <c r="O9" s="20">
        <v>627.25</v>
      </c>
      <c r="P9" s="21">
        <f t="shared" si="7"/>
        <v>1368.1</v>
      </c>
      <c r="Q9" s="19">
        <v>705.35</v>
      </c>
      <c r="R9" s="20">
        <v>805.6</v>
      </c>
      <c r="S9" s="21">
        <f t="shared" si="3"/>
        <v>1510.95</v>
      </c>
      <c r="T9" s="19">
        <v>659.5</v>
      </c>
      <c r="U9" s="20">
        <v>1744.65</v>
      </c>
      <c r="V9" s="21">
        <f t="shared" si="4"/>
        <v>2404.15</v>
      </c>
      <c r="W9" s="47">
        <f t="shared" si="5"/>
        <v>4398.2</v>
      </c>
      <c r="X9" s="20">
        <f t="shared" si="5"/>
        <v>8987.2000000000007</v>
      </c>
      <c r="Y9" s="21">
        <f t="shared" si="6"/>
        <v>13385.400000000001</v>
      </c>
      <c r="AB9" s="1"/>
    </row>
    <row r="10" spans="1:28" ht="13">
      <c r="A10" s="2" t="s">
        <v>252</v>
      </c>
      <c r="B10" s="2" t="s">
        <v>11</v>
      </c>
      <c r="C10" s="89" t="s">
        <v>297</v>
      </c>
      <c r="D10" s="129" t="s">
        <v>302</v>
      </c>
      <c r="E10" s="19">
        <v>1852.85</v>
      </c>
      <c r="F10" s="20">
        <v>1972.2</v>
      </c>
      <c r="G10" s="21">
        <f t="shared" si="0"/>
        <v>3825.05</v>
      </c>
      <c r="H10" s="19">
        <v>1086.7</v>
      </c>
      <c r="I10" s="20">
        <v>1459.3</v>
      </c>
      <c r="J10" s="21">
        <f t="shared" si="1"/>
        <v>2546</v>
      </c>
      <c r="K10" s="19">
        <v>729.9</v>
      </c>
      <c r="L10" s="20">
        <v>658.1</v>
      </c>
      <c r="M10" s="21">
        <f t="shared" si="2"/>
        <v>1388</v>
      </c>
      <c r="N10" s="19">
        <v>808.8</v>
      </c>
      <c r="O10" s="20">
        <v>932.9</v>
      </c>
      <c r="P10" s="21">
        <f t="shared" si="7"/>
        <v>1741.6999999999998</v>
      </c>
      <c r="Q10" s="19">
        <v>737.8</v>
      </c>
      <c r="R10" s="20">
        <v>1426.4</v>
      </c>
      <c r="S10" s="21">
        <f t="shared" si="3"/>
        <v>2164.1999999999998</v>
      </c>
      <c r="T10" s="19">
        <v>819.8</v>
      </c>
      <c r="U10" s="20">
        <v>1678.35</v>
      </c>
      <c r="V10" s="21">
        <f t="shared" si="4"/>
        <v>2498.1499999999996</v>
      </c>
      <c r="W10" s="47">
        <f t="shared" si="5"/>
        <v>6035.85</v>
      </c>
      <c r="X10" s="20">
        <f t="shared" si="5"/>
        <v>8127.25</v>
      </c>
      <c r="Y10" s="21">
        <f t="shared" si="6"/>
        <v>14163.1</v>
      </c>
      <c r="AB10" s="1"/>
    </row>
    <row r="11" spans="1:28" ht="13">
      <c r="A11" s="2" t="s">
        <v>253</v>
      </c>
      <c r="B11" s="2" t="s">
        <v>12</v>
      </c>
      <c r="C11" s="89" t="s">
        <v>297</v>
      </c>
      <c r="D11" s="129" t="s">
        <v>303</v>
      </c>
      <c r="E11" s="19">
        <v>9177.2000000000007</v>
      </c>
      <c r="F11" s="20">
        <v>4002.3</v>
      </c>
      <c r="G11" s="21">
        <f t="shared" si="0"/>
        <v>13179.5</v>
      </c>
      <c r="H11" s="19">
        <v>12202.95</v>
      </c>
      <c r="I11" s="20">
        <v>3798.45</v>
      </c>
      <c r="J11" s="21">
        <f t="shared" si="1"/>
        <v>16001.400000000001</v>
      </c>
      <c r="K11" s="19">
        <v>9741.1</v>
      </c>
      <c r="L11" s="20">
        <v>3605</v>
      </c>
      <c r="M11" s="21">
        <f t="shared" si="2"/>
        <v>13346.1</v>
      </c>
      <c r="N11" s="19">
        <v>5273.55</v>
      </c>
      <c r="O11" s="20">
        <v>3101.75</v>
      </c>
      <c r="P11" s="21">
        <f t="shared" si="7"/>
        <v>8375.2999999999993</v>
      </c>
      <c r="Q11" s="19">
        <v>6161.35</v>
      </c>
      <c r="R11" s="20">
        <v>3088.15</v>
      </c>
      <c r="S11" s="21">
        <f t="shared" si="3"/>
        <v>9249.5</v>
      </c>
      <c r="T11" s="19">
        <v>9984.85</v>
      </c>
      <c r="U11" s="20">
        <v>3257.4</v>
      </c>
      <c r="V11" s="21">
        <f t="shared" si="4"/>
        <v>13242.25</v>
      </c>
      <c r="W11" s="47">
        <f t="shared" si="5"/>
        <v>52541</v>
      </c>
      <c r="X11" s="20">
        <f t="shared" si="5"/>
        <v>20853.050000000003</v>
      </c>
      <c r="Y11" s="21">
        <f t="shared" si="6"/>
        <v>73394.05</v>
      </c>
      <c r="AB11" s="1"/>
    </row>
    <row r="12" spans="1:28" ht="13">
      <c r="A12" s="2" t="s">
        <v>253</v>
      </c>
      <c r="B12" s="2" t="s">
        <v>13</v>
      </c>
      <c r="C12" s="89" t="s">
        <v>297</v>
      </c>
      <c r="D12" s="129" t="s">
        <v>303</v>
      </c>
      <c r="E12" s="19">
        <v>8327.65</v>
      </c>
      <c r="F12" s="20">
        <v>4444.55</v>
      </c>
      <c r="G12" s="21">
        <f t="shared" si="0"/>
        <v>12772.2</v>
      </c>
      <c r="H12" s="19">
        <v>13557.4</v>
      </c>
      <c r="I12" s="20">
        <v>2982.3</v>
      </c>
      <c r="J12" s="21">
        <f t="shared" si="1"/>
        <v>16539.7</v>
      </c>
      <c r="K12" s="19">
        <v>8540.5</v>
      </c>
      <c r="L12" s="20">
        <v>2911.85</v>
      </c>
      <c r="M12" s="21">
        <f t="shared" si="2"/>
        <v>11452.35</v>
      </c>
      <c r="N12" s="19">
        <v>9170.5499999999993</v>
      </c>
      <c r="O12" s="20">
        <v>4699.25</v>
      </c>
      <c r="P12" s="21">
        <f t="shared" si="7"/>
        <v>13869.8</v>
      </c>
      <c r="Q12" s="19">
        <v>8243.4</v>
      </c>
      <c r="R12" s="20">
        <v>1588</v>
      </c>
      <c r="S12" s="21">
        <f t="shared" si="3"/>
        <v>9831.4</v>
      </c>
      <c r="T12" s="19">
        <v>9745.0499999999993</v>
      </c>
      <c r="U12" s="20">
        <v>2752.7</v>
      </c>
      <c r="V12" s="21">
        <f t="shared" si="4"/>
        <v>12497.75</v>
      </c>
      <c r="W12" s="47">
        <f t="shared" si="5"/>
        <v>57584.55</v>
      </c>
      <c r="X12" s="20">
        <f t="shared" si="5"/>
        <v>19378.650000000001</v>
      </c>
      <c r="Y12" s="21">
        <f t="shared" si="6"/>
        <v>76963.200000000012</v>
      </c>
      <c r="AB12" s="1"/>
    </row>
    <row r="13" spans="1:28" ht="13">
      <c r="A13" s="2" t="s">
        <v>253</v>
      </c>
      <c r="B13" s="2" t="s">
        <v>14</v>
      </c>
      <c r="C13" s="89" t="s">
        <v>297</v>
      </c>
      <c r="D13" s="129" t="s">
        <v>303</v>
      </c>
      <c r="E13" s="19">
        <v>13263.85</v>
      </c>
      <c r="F13" s="20">
        <v>3737.65</v>
      </c>
      <c r="G13" s="21">
        <f t="shared" si="0"/>
        <v>17001.5</v>
      </c>
      <c r="H13" s="19">
        <v>15918.75</v>
      </c>
      <c r="I13" s="20">
        <v>4710.05</v>
      </c>
      <c r="J13" s="21">
        <f t="shared" si="1"/>
        <v>20628.8</v>
      </c>
      <c r="K13" s="19">
        <v>14468</v>
      </c>
      <c r="L13" s="20">
        <v>2975.4</v>
      </c>
      <c r="M13" s="21">
        <f t="shared" si="2"/>
        <v>17443.400000000001</v>
      </c>
      <c r="N13" s="19">
        <v>47065.15</v>
      </c>
      <c r="O13" s="20">
        <v>1029.9000000000001</v>
      </c>
      <c r="P13" s="21">
        <f t="shared" si="7"/>
        <v>48095.05</v>
      </c>
      <c r="Q13" s="19">
        <v>35422.15</v>
      </c>
      <c r="R13" s="20">
        <v>707.25</v>
      </c>
      <c r="S13" s="21">
        <f t="shared" si="3"/>
        <v>36129.4</v>
      </c>
      <c r="T13" s="19">
        <v>43096.5</v>
      </c>
      <c r="U13" s="20">
        <v>964.25</v>
      </c>
      <c r="V13" s="21">
        <f t="shared" si="4"/>
        <v>44060.75</v>
      </c>
      <c r="W13" s="47">
        <f t="shared" si="5"/>
        <v>169234.4</v>
      </c>
      <c r="X13" s="20">
        <f t="shared" si="5"/>
        <v>14124.5</v>
      </c>
      <c r="Y13" s="21">
        <f t="shared" si="6"/>
        <v>183358.9</v>
      </c>
      <c r="AB13" s="1"/>
    </row>
    <row r="14" spans="1:28" ht="13">
      <c r="A14" s="2" t="s">
        <v>253</v>
      </c>
      <c r="B14" s="2" t="s">
        <v>15</v>
      </c>
      <c r="C14" s="89" t="s">
        <v>297</v>
      </c>
      <c r="D14" s="129" t="s">
        <v>303</v>
      </c>
      <c r="E14" s="19">
        <v>9946.9500000000007</v>
      </c>
      <c r="F14" s="20">
        <v>4233.6000000000004</v>
      </c>
      <c r="G14" s="21">
        <f t="shared" si="0"/>
        <v>14180.550000000001</v>
      </c>
      <c r="H14" s="19">
        <v>12085.5</v>
      </c>
      <c r="I14" s="20">
        <v>5012.7</v>
      </c>
      <c r="J14" s="21">
        <f t="shared" si="1"/>
        <v>17098.2</v>
      </c>
      <c r="K14" s="19">
        <v>8357.2999999999993</v>
      </c>
      <c r="L14" s="20">
        <v>4864.8500000000004</v>
      </c>
      <c r="M14" s="21">
        <f t="shared" si="2"/>
        <v>13222.15</v>
      </c>
      <c r="N14" s="19">
        <v>9040.2000000000007</v>
      </c>
      <c r="O14" s="20">
        <v>6156.8</v>
      </c>
      <c r="P14" s="21">
        <f t="shared" si="7"/>
        <v>15197</v>
      </c>
      <c r="Q14" s="19">
        <v>7539.05</v>
      </c>
      <c r="R14" s="20">
        <v>4090.65</v>
      </c>
      <c r="S14" s="21">
        <f t="shared" si="3"/>
        <v>11629.7</v>
      </c>
      <c r="T14" s="19">
        <v>9721.4</v>
      </c>
      <c r="U14" s="20">
        <v>2924.95</v>
      </c>
      <c r="V14" s="21">
        <f t="shared" si="4"/>
        <v>12646.349999999999</v>
      </c>
      <c r="W14" s="47">
        <f t="shared" si="5"/>
        <v>56690.400000000001</v>
      </c>
      <c r="X14" s="20">
        <f t="shared" si="5"/>
        <v>27283.550000000003</v>
      </c>
      <c r="Y14" s="21">
        <f t="shared" si="6"/>
        <v>83973.950000000012</v>
      </c>
      <c r="AB14" s="1"/>
    </row>
    <row r="15" spans="1:28" ht="13">
      <c r="A15" s="2" t="s">
        <v>254</v>
      </c>
      <c r="B15" s="2" t="s">
        <v>16</v>
      </c>
      <c r="C15" s="89" t="s">
        <v>297</v>
      </c>
      <c r="D15" s="129" t="s">
        <v>303</v>
      </c>
      <c r="E15" s="19">
        <v>35.82</v>
      </c>
      <c r="F15" s="20">
        <v>7332.57</v>
      </c>
      <c r="G15" s="21">
        <f t="shared" si="0"/>
        <v>7368.3899999999994</v>
      </c>
      <c r="H15" s="19">
        <v>2140.4699999999998</v>
      </c>
      <c r="I15" s="20">
        <v>7279.47</v>
      </c>
      <c r="J15" s="21">
        <f t="shared" si="1"/>
        <v>9419.94</v>
      </c>
      <c r="K15" s="19">
        <v>580.77</v>
      </c>
      <c r="L15" s="20">
        <v>7983.99</v>
      </c>
      <c r="M15" s="21">
        <f t="shared" si="2"/>
        <v>8564.76</v>
      </c>
      <c r="N15" s="19">
        <v>448.92</v>
      </c>
      <c r="O15" s="20">
        <v>7058.34</v>
      </c>
      <c r="P15" s="21">
        <f t="shared" si="7"/>
        <v>7507.26</v>
      </c>
      <c r="Q15" s="19">
        <v>36.270000000000003</v>
      </c>
      <c r="R15" s="20">
        <v>6644.25</v>
      </c>
      <c r="S15" s="21">
        <f t="shared" si="3"/>
        <v>6680.52</v>
      </c>
      <c r="T15" s="19">
        <v>137.61000000000001</v>
      </c>
      <c r="U15" s="20">
        <v>7155.9</v>
      </c>
      <c r="V15" s="21">
        <f t="shared" si="4"/>
        <v>7293.5099999999993</v>
      </c>
      <c r="W15" s="47">
        <f t="shared" si="5"/>
        <v>3379.86</v>
      </c>
      <c r="X15" s="20">
        <f t="shared" si="5"/>
        <v>43454.52</v>
      </c>
      <c r="Y15" s="21">
        <f t="shared" si="6"/>
        <v>46834.38</v>
      </c>
      <c r="AB15" s="1"/>
    </row>
    <row r="16" spans="1:28" ht="13">
      <c r="A16" s="2" t="s">
        <v>310</v>
      </c>
      <c r="B16" s="2" t="s">
        <v>311</v>
      </c>
      <c r="C16" s="89" t="s">
        <v>297</v>
      </c>
      <c r="D16" s="129" t="s">
        <v>303</v>
      </c>
      <c r="E16" s="19">
        <v>12268.2</v>
      </c>
      <c r="F16" s="20">
        <v>4100.2</v>
      </c>
      <c r="G16" s="21">
        <f>+E16+F16</f>
        <v>16368.400000000001</v>
      </c>
      <c r="H16" s="19">
        <v>9096.5</v>
      </c>
      <c r="I16" s="20">
        <v>4587.6000000000004</v>
      </c>
      <c r="J16" s="21">
        <f>+H16+I16</f>
        <v>13684.1</v>
      </c>
      <c r="K16" s="19">
        <v>5812</v>
      </c>
      <c r="L16" s="20">
        <v>3524.2</v>
      </c>
      <c r="M16" s="21">
        <f>+K16+L16</f>
        <v>9336.2000000000007</v>
      </c>
      <c r="N16" s="19">
        <v>6864.9</v>
      </c>
      <c r="O16" s="20">
        <v>4168.7</v>
      </c>
      <c r="P16" s="21">
        <f>+N16+O16</f>
        <v>11033.599999999999</v>
      </c>
      <c r="Q16" s="19">
        <v>5732.4</v>
      </c>
      <c r="R16" s="20">
        <v>2647.6</v>
      </c>
      <c r="S16" s="21">
        <f>+Q16+R16</f>
        <v>8380</v>
      </c>
      <c r="T16" s="19">
        <v>6953.2</v>
      </c>
      <c r="U16" s="20">
        <v>3378.2</v>
      </c>
      <c r="V16" s="21">
        <f>+T16+U16</f>
        <v>10331.4</v>
      </c>
      <c r="W16" s="47">
        <f>+E16+H16+K16+N16+Q16+T16</f>
        <v>46727.199999999997</v>
      </c>
      <c r="X16" s="20">
        <f>+F16+I16+L16+O16+R16+U16</f>
        <v>22406.5</v>
      </c>
      <c r="Y16" s="21">
        <f>+W16+X16</f>
        <v>69133.7</v>
      </c>
      <c r="AB16" s="1"/>
    </row>
    <row r="17" spans="1:28" ht="13">
      <c r="A17" s="2" t="s">
        <v>255</v>
      </c>
      <c r="B17" s="2" t="s">
        <v>17</v>
      </c>
      <c r="C17" s="89" t="s">
        <v>297</v>
      </c>
      <c r="D17" s="129" t="s">
        <v>298</v>
      </c>
      <c r="E17" s="19">
        <v>794.62</v>
      </c>
      <c r="F17" s="20">
        <v>46.32</v>
      </c>
      <c r="G17" s="21">
        <f t="shared" si="0"/>
        <v>840.94</v>
      </c>
      <c r="H17" s="19">
        <v>1695.98</v>
      </c>
      <c r="I17" s="20">
        <v>506.09</v>
      </c>
      <c r="J17" s="21">
        <f t="shared" si="1"/>
        <v>2202.0700000000002</v>
      </c>
      <c r="K17" s="19">
        <v>2051.16</v>
      </c>
      <c r="L17" s="20">
        <v>499.63</v>
      </c>
      <c r="M17" s="21">
        <f t="shared" si="2"/>
        <v>2550.79</v>
      </c>
      <c r="N17" s="19">
        <v>1385.9</v>
      </c>
      <c r="O17" s="20">
        <v>360.36</v>
      </c>
      <c r="P17" s="21">
        <f t="shared" si="7"/>
        <v>1746.2600000000002</v>
      </c>
      <c r="Q17" s="19">
        <v>1540.75</v>
      </c>
      <c r="R17" s="20">
        <v>323.93</v>
      </c>
      <c r="S17" s="21">
        <f t="shared" si="3"/>
        <v>1864.68</v>
      </c>
      <c r="T17" s="19">
        <v>719.23</v>
      </c>
      <c r="U17" s="20">
        <v>268.10000000000002</v>
      </c>
      <c r="V17" s="21">
        <f t="shared" si="4"/>
        <v>987.33</v>
      </c>
      <c r="W17" s="47">
        <f t="shared" si="5"/>
        <v>8187.6399999999994</v>
      </c>
      <c r="X17" s="20">
        <f t="shared" si="5"/>
        <v>2004.4300000000003</v>
      </c>
      <c r="Y17" s="21">
        <f t="shared" si="6"/>
        <v>10192.07</v>
      </c>
      <c r="AB17" s="1"/>
    </row>
    <row r="18" spans="1:28" ht="13">
      <c r="A18" s="2" t="s">
        <v>256</v>
      </c>
      <c r="B18" s="2" t="s">
        <v>18</v>
      </c>
      <c r="C18" s="89" t="s">
        <v>297</v>
      </c>
      <c r="D18" s="129" t="s">
        <v>302</v>
      </c>
      <c r="E18" s="19">
        <v>234.1</v>
      </c>
      <c r="F18" s="20">
        <v>0</v>
      </c>
      <c r="G18" s="21">
        <f t="shared" si="0"/>
        <v>234.1</v>
      </c>
      <c r="H18" s="19">
        <v>1232.7</v>
      </c>
      <c r="I18" s="20">
        <v>0</v>
      </c>
      <c r="J18" s="21">
        <f t="shared" si="1"/>
        <v>1232.7</v>
      </c>
      <c r="K18" s="19">
        <v>768.45</v>
      </c>
      <c r="L18" s="20">
        <v>0</v>
      </c>
      <c r="M18" s="21">
        <f t="shared" si="2"/>
        <v>768.45</v>
      </c>
      <c r="N18" s="19">
        <v>468.5</v>
      </c>
      <c r="O18" s="20">
        <v>0</v>
      </c>
      <c r="P18" s="21">
        <f t="shared" si="7"/>
        <v>468.5</v>
      </c>
      <c r="Q18" s="19">
        <v>468.95</v>
      </c>
      <c r="R18" s="20">
        <v>0</v>
      </c>
      <c r="S18" s="21">
        <f t="shared" si="3"/>
        <v>468.95</v>
      </c>
      <c r="T18" s="19">
        <v>985.25</v>
      </c>
      <c r="U18" s="20">
        <v>0</v>
      </c>
      <c r="V18" s="21">
        <f t="shared" si="4"/>
        <v>985.25</v>
      </c>
      <c r="W18" s="47">
        <f t="shared" si="5"/>
        <v>4157.95</v>
      </c>
      <c r="X18" s="20">
        <f t="shared" si="5"/>
        <v>0</v>
      </c>
      <c r="Y18" s="21">
        <f t="shared" si="6"/>
        <v>4157.95</v>
      </c>
      <c r="AB18" s="1"/>
    </row>
    <row r="19" spans="1:28" ht="13">
      <c r="A19" s="2" t="s">
        <v>257</v>
      </c>
      <c r="B19" s="2" t="s">
        <v>19</v>
      </c>
      <c r="C19" s="89" t="s">
        <v>297</v>
      </c>
      <c r="D19" s="129" t="s">
        <v>302</v>
      </c>
      <c r="E19" s="19">
        <v>67237.56</v>
      </c>
      <c r="F19" s="20">
        <v>7044.98</v>
      </c>
      <c r="G19" s="21">
        <f t="shared" si="0"/>
        <v>74282.539999999994</v>
      </c>
      <c r="H19" s="19">
        <v>63473.09</v>
      </c>
      <c r="I19" s="20">
        <v>7743.33</v>
      </c>
      <c r="J19" s="21">
        <f t="shared" si="1"/>
        <v>71216.42</v>
      </c>
      <c r="K19" s="19">
        <v>41340.65</v>
      </c>
      <c r="L19" s="20">
        <v>9038.25</v>
      </c>
      <c r="M19" s="21">
        <f t="shared" si="2"/>
        <v>50378.9</v>
      </c>
      <c r="N19" s="19">
        <v>36840.83</v>
      </c>
      <c r="O19" s="20">
        <v>7832.57</v>
      </c>
      <c r="P19" s="21">
        <f t="shared" si="7"/>
        <v>44673.4</v>
      </c>
      <c r="Q19" s="19">
        <v>45145.35</v>
      </c>
      <c r="R19" s="20">
        <v>10571.18</v>
      </c>
      <c r="S19" s="21">
        <f t="shared" si="3"/>
        <v>55716.53</v>
      </c>
      <c r="T19" s="19">
        <v>67559.27</v>
      </c>
      <c r="U19" s="20">
        <v>7031.48</v>
      </c>
      <c r="V19" s="21">
        <f t="shared" si="4"/>
        <v>74590.75</v>
      </c>
      <c r="W19" s="47">
        <f t="shared" si="5"/>
        <v>321596.75</v>
      </c>
      <c r="X19" s="20">
        <f t="shared" si="5"/>
        <v>49261.789999999994</v>
      </c>
      <c r="Y19" s="21">
        <f t="shared" si="6"/>
        <v>370858.54</v>
      </c>
      <c r="AB19" s="1"/>
    </row>
    <row r="20" spans="1:28" ht="13">
      <c r="A20" s="2" t="s">
        <v>258</v>
      </c>
      <c r="B20" s="2" t="s">
        <v>20</v>
      </c>
      <c r="C20" s="89" t="s">
        <v>297</v>
      </c>
      <c r="D20" s="129" t="s">
        <v>303</v>
      </c>
      <c r="E20" s="19">
        <v>350.6</v>
      </c>
      <c r="F20" s="20">
        <v>6938.15</v>
      </c>
      <c r="G20" s="21">
        <f t="shared" si="0"/>
        <v>7288.75</v>
      </c>
      <c r="H20" s="19">
        <v>444.15</v>
      </c>
      <c r="I20" s="20">
        <v>4755.2</v>
      </c>
      <c r="J20" s="21">
        <f t="shared" si="1"/>
        <v>5199.3499999999995</v>
      </c>
      <c r="K20" s="19">
        <v>1108.3</v>
      </c>
      <c r="L20" s="20">
        <v>6624.2</v>
      </c>
      <c r="M20" s="21">
        <f t="shared" si="2"/>
        <v>7732.5</v>
      </c>
      <c r="N20" s="19">
        <v>2419.5</v>
      </c>
      <c r="O20" s="20">
        <v>5655.55</v>
      </c>
      <c r="P20" s="21">
        <f t="shared" si="7"/>
        <v>8075.05</v>
      </c>
      <c r="Q20" s="19">
        <v>1112.5999999999999</v>
      </c>
      <c r="R20" s="20">
        <v>8181.45</v>
      </c>
      <c r="S20" s="21">
        <f t="shared" si="3"/>
        <v>9294.0499999999993</v>
      </c>
      <c r="T20" s="19">
        <v>606.85</v>
      </c>
      <c r="U20" s="20">
        <v>4980.1499999999996</v>
      </c>
      <c r="V20" s="21">
        <f t="shared" si="4"/>
        <v>5587</v>
      </c>
      <c r="W20" s="47">
        <f t="shared" si="5"/>
        <v>6042</v>
      </c>
      <c r="X20" s="20">
        <f t="shared" si="5"/>
        <v>37134.699999999997</v>
      </c>
      <c r="Y20" s="21">
        <f t="shared" si="6"/>
        <v>43176.7</v>
      </c>
      <c r="AB20" s="1"/>
    </row>
    <row r="21" spans="1:28" ht="13">
      <c r="A21" s="2" t="s">
        <v>259</v>
      </c>
      <c r="B21" s="2" t="s">
        <v>21</v>
      </c>
      <c r="C21" s="89" t="s">
        <v>297</v>
      </c>
      <c r="D21" s="129" t="s">
        <v>298</v>
      </c>
      <c r="E21" s="19">
        <v>0</v>
      </c>
      <c r="F21" s="20">
        <v>0</v>
      </c>
      <c r="G21" s="21">
        <f t="shared" si="0"/>
        <v>0</v>
      </c>
      <c r="H21" s="19">
        <v>0</v>
      </c>
      <c r="I21" s="20">
        <v>0</v>
      </c>
      <c r="J21" s="21">
        <f t="shared" si="1"/>
        <v>0</v>
      </c>
      <c r="K21" s="19">
        <v>0</v>
      </c>
      <c r="L21" s="20">
        <v>0</v>
      </c>
      <c r="M21" s="21">
        <f t="shared" si="2"/>
        <v>0</v>
      </c>
      <c r="N21" s="19">
        <v>0</v>
      </c>
      <c r="O21" s="20">
        <v>0</v>
      </c>
      <c r="P21" s="21">
        <f t="shared" si="7"/>
        <v>0</v>
      </c>
      <c r="Q21" s="19">
        <v>0</v>
      </c>
      <c r="R21" s="20">
        <v>0</v>
      </c>
      <c r="S21" s="21">
        <f t="shared" si="3"/>
        <v>0</v>
      </c>
      <c r="T21" s="19">
        <v>0</v>
      </c>
      <c r="U21" s="20">
        <v>0</v>
      </c>
      <c r="V21" s="21">
        <f t="shared" si="4"/>
        <v>0</v>
      </c>
      <c r="W21" s="47">
        <f t="shared" si="5"/>
        <v>0</v>
      </c>
      <c r="X21" s="20">
        <f t="shared" si="5"/>
        <v>0</v>
      </c>
      <c r="Y21" s="21">
        <f t="shared" si="6"/>
        <v>0</v>
      </c>
      <c r="AB21" s="1"/>
    </row>
    <row r="22" spans="1:28" ht="13">
      <c r="A22" s="2" t="s">
        <v>260</v>
      </c>
      <c r="B22" s="2" t="s">
        <v>22</v>
      </c>
      <c r="C22" s="89" t="s">
        <v>297</v>
      </c>
      <c r="D22" s="129" t="s">
        <v>303</v>
      </c>
      <c r="E22" s="19">
        <v>3252.75</v>
      </c>
      <c r="F22" s="20">
        <v>34.590000000000003</v>
      </c>
      <c r="G22" s="21">
        <f t="shared" si="0"/>
        <v>3287.34</v>
      </c>
      <c r="H22" s="19">
        <v>3706.29</v>
      </c>
      <c r="I22" s="20">
        <v>476.97</v>
      </c>
      <c r="J22" s="21">
        <f t="shared" si="1"/>
        <v>4183.26</v>
      </c>
      <c r="K22" s="19">
        <v>4380.96</v>
      </c>
      <c r="L22" s="20">
        <v>671.77</v>
      </c>
      <c r="M22" s="21">
        <f t="shared" si="2"/>
        <v>5052.7299999999996</v>
      </c>
      <c r="N22" s="19">
        <v>3103.19</v>
      </c>
      <c r="O22" s="20">
        <v>52.1</v>
      </c>
      <c r="P22" s="21">
        <f t="shared" si="7"/>
        <v>3155.29</v>
      </c>
      <c r="Q22" s="19">
        <v>3967.55</v>
      </c>
      <c r="R22" s="20">
        <v>105.65</v>
      </c>
      <c r="S22" s="21">
        <f t="shared" si="3"/>
        <v>4073.2000000000003</v>
      </c>
      <c r="T22" s="19">
        <v>5814.96</v>
      </c>
      <c r="U22" s="20">
        <v>1092.04</v>
      </c>
      <c r="V22" s="21">
        <f t="shared" si="4"/>
        <v>6907</v>
      </c>
      <c r="W22" s="47">
        <f t="shared" si="5"/>
        <v>24225.7</v>
      </c>
      <c r="X22" s="20">
        <f t="shared" si="5"/>
        <v>2433.12</v>
      </c>
      <c r="Y22" s="21">
        <f t="shared" si="6"/>
        <v>26658.82</v>
      </c>
      <c r="AB22" s="1"/>
    </row>
    <row r="23" spans="1:28" ht="13">
      <c r="A23" s="2" t="s">
        <v>260</v>
      </c>
      <c r="B23" s="2" t="s">
        <v>23</v>
      </c>
      <c r="C23" s="89" t="s">
        <v>297</v>
      </c>
      <c r="D23" s="129" t="s">
        <v>303</v>
      </c>
      <c r="E23" s="19">
        <v>2693.31</v>
      </c>
      <c r="F23" s="20">
        <v>0</v>
      </c>
      <c r="G23" s="21">
        <f t="shared" si="0"/>
        <v>2693.31</v>
      </c>
      <c r="H23" s="19">
        <v>2106.85</v>
      </c>
      <c r="I23" s="20">
        <v>258.62</v>
      </c>
      <c r="J23" s="21">
        <f t="shared" si="1"/>
        <v>2365.4699999999998</v>
      </c>
      <c r="K23" s="19">
        <v>3724.88</v>
      </c>
      <c r="L23" s="20">
        <v>45.55</v>
      </c>
      <c r="M23" s="21">
        <f t="shared" si="2"/>
        <v>3770.4300000000003</v>
      </c>
      <c r="N23" s="19">
        <v>2787.31</v>
      </c>
      <c r="O23" s="20">
        <v>2.77</v>
      </c>
      <c r="P23" s="21">
        <f t="shared" si="7"/>
        <v>2790.08</v>
      </c>
      <c r="Q23" s="19">
        <v>3381.97</v>
      </c>
      <c r="R23" s="20">
        <v>0</v>
      </c>
      <c r="S23" s="21">
        <f t="shared" si="3"/>
        <v>3381.97</v>
      </c>
      <c r="T23" s="19">
        <v>2800.92</v>
      </c>
      <c r="U23" s="20">
        <v>0</v>
      </c>
      <c r="V23" s="21">
        <f t="shared" si="4"/>
        <v>2800.92</v>
      </c>
      <c r="W23" s="47">
        <f t="shared" si="5"/>
        <v>17495.239999999998</v>
      </c>
      <c r="X23" s="20">
        <f t="shared" si="5"/>
        <v>306.94</v>
      </c>
      <c r="Y23" s="21">
        <f t="shared" si="6"/>
        <v>17802.179999999997</v>
      </c>
      <c r="AB23" s="1"/>
    </row>
    <row r="24" spans="1:28" ht="13">
      <c r="A24" s="2" t="s">
        <v>260</v>
      </c>
      <c r="B24" s="2" t="s">
        <v>24</v>
      </c>
      <c r="C24" s="89" t="s">
        <v>297</v>
      </c>
      <c r="D24" s="129" t="s">
        <v>303</v>
      </c>
      <c r="E24" s="19">
        <v>7782.71</v>
      </c>
      <c r="F24" s="20">
        <v>1102.8800000000001</v>
      </c>
      <c r="G24" s="21">
        <f t="shared" si="0"/>
        <v>8885.59</v>
      </c>
      <c r="H24" s="19">
        <v>8231.33</v>
      </c>
      <c r="I24" s="20">
        <v>278.27</v>
      </c>
      <c r="J24" s="21">
        <f t="shared" si="1"/>
        <v>8509.6</v>
      </c>
      <c r="K24" s="19">
        <v>5184.33</v>
      </c>
      <c r="L24" s="20">
        <v>446.17</v>
      </c>
      <c r="M24" s="21">
        <f t="shared" si="2"/>
        <v>5630.5</v>
      </c>
      <c r="N24" s="19">
        <v>2463.87</v>
      </c>
      <c r="O24" s="20">
        <v>81.709999999999994</v>
      </c>
      <c r="P24" s="21">
        <f t="shared" si="7"/>
        <v>2545.58</v>
      </c>
      <c r="Q24" s="19">
        <v>2727.77</v>
      </c>
      <c r="R24" s="20">
        <v>44.23</v>
      </c>
      <c r="S24" s="21">
        <f t="shared" si="3"/>
        <v>2772</v>
      </c>
      <c r="T24" s="19">
        <v>3391.67</v>
      </c>
      <c r="U24" s="20">
        <v>611.41999999999996</v>
      </c>
      <c r="V24" s="21">
        <f t="shared" si="4"/>
        <v>4003.09</v>
      </c>
      <c r="W24" s="47">
        <f t="shared" si="5"/>
        <v>29781.68</v>
      </c>
      <c r="X24" s="20">
        <f t="shared" si="5"/>
        <v>2564.6800000000003</v>
      </c>
      <c r="Y24" s="21">
        <f t="shared" si="6"/>
        <v>32346.36</v>
      </c>
      <c r="AB24" s="1"/>
    </row>
    <row r="25" spans="1:28" ht="13">
      <c r="A25" s="2" t="s">
        <v>260</v>
      </c>
      <c r="B25" s="2" t="s">
        <v>25</v>
      </c>
      <c r="C25" s="89" t="s">
        <v>297</v>
      </c>
      <c r="D25" s="129" t="s">
        <v>303</v>
      </c>
      <c r="E25" s="19">
        <v>5775.27</v>
      </c>
      <c r="F25" s="20">
        <v>818.69</v>
      </c>
      <c r="G25" s="21">
        <f t="shared" si="0"/>
        <v>6593.9600000000009</v>
      </c>
      <c r="H25" s="19">
        <v>4753.8500000000004</v>
      </c>
      <c r="I25" s="20">
        <v>1233.98</v>
      </c>
      <c r="J25" s="21">
        <f t="shared" si="1"/>
        <v>5987.83</v>
      </c>
      <c r="K25" s="19">
        <v>5453.66</v>
      </c>
      <c r="L25" s="20">
        <v>812.07</v>
      </c>
      <c r="M25" s="21">
        <f t="shared" si="2"/>
        <v>6265.73</v>
      </c>
      <c r="N25" s="19">
        <v>3193.03</v>
      </c>
      <c r="O25" s="20">
        <v>184.78</v>
      </c>
      <c r="P25" s="21">
        <f t="shared" si="7"/>
        <v>3377.8100000000004</v>
      </c>
      <c r="Q25" s="19">
        <v>3589.68</v>
      </c>
      <c r="R25" s="20">
        <v>489.7</v>
      </c>
      <c r="S25" s="21">
        <f t="shared" si="3"/>
        <v>4079.3799999999997</v>
      </c>
      <c r="T25" s="19">
        <v>4936.8100000000004</v>
      </c>
      <c r="U25" s="20">
        <v>1605.05</v>
      </c>
      <c r="V25" s="21">
        <f t="shared" si="4"/>
        <v>6541.8600000000006</v>
      </c>
      <c r="W25" s="47">
        <f t="shared" si="5"/>
        <v>27702.300000000003</v>
      </c>
      <c r="X25" s="20">
        <f t="shared" si="5"/>
        <v>5144.2700000000004</v>
      </c>
      <c r="Y25" s="21">
        <f t="shared" si="6"/>
        <v>32846.570000000007</v>
      </c>
      <c r="AB25" s="1"/>
    </row>
    <row r="26" spans="1:28" ht="13">
      <c r="A26" s="2" t="s">
        <v>261</v>
      </c>
      <c r="B26" s="2" t="s">
        <v>26</v>
      </c>
      <c r="C26" s="89" t="s">
        <v>297</v>
      </c>
      <c r="D26" s="129" t="s">
        <v>303</v>
      </c>
      <c r="E26" s="19">
        <v>19237.099999999999</v>
      </c>
      <c r="F26" s="20">
        <v>4895.8999999999996</v>
      </c>
      <c r="G26" s="21">
        <f t="shared" si="0"/>
        <v>24133</v>
      </c>
      <c r="H26" s="19">
        <v>12354.1</v>
      </c>
      <c r="I26" s="20">
        <v>4560.95</v>
      </c>
      <c r="J26" s="21">
        <f t="shared" si="1"/>
        <v>16915.05</v>
      </c>
      <c r="K26" s="19">
        <v>13450.55</v>
      </c>
      <c r="L26" s="20">
        <v>5508</v>
      </c>
      <c r="M26" s="21">
        <f t="shared" si="2"/>
        <v>18958.55</v>
      </c>
      <c r="N26" s="19">
        <v>11533.35</v>
      </c>
      <c r="O26" s="20">
        <v>6767.6</v>
      </c>
      <c r="P26" s="21">
        <f t="shared" si="7"/>
        <v>18300.95</v>
      </c>
      <c r="Q26" s="19">
        <v>9529.4500000000007</v>
      </c>
      <c r="R26" s="20">
        <v>5132.8</v>
      </c>
      <c r="S26" s="21">
        <f t="shared" si="3"/>
        <v>14662.25</v>
      </c>
      <c r="T26" s="19">
        <v>14455.55</v>
      </c>
      <c r="U26" s="20">
        <v>4680.2</v>
      </c>
      <c r="V26" s="21">
        <f t="shared" si="4"/>
        <v>19135.75</v>
      </c>
      <c r="W26" s="47">
        <f t="shared" si="5"/>
        <v>80560.100000000006</v>
      </c>
      <c r="X26" s="20">
        <f t="shared" si="5"/>
        <v>31545.449999999997</v>
      </c>
      <c r="Y26" s="21">
        <f t="shared" si="6"/>
        <v>112105.55</v>
      </c>
      <c r="AB26" s="1"/>
    </row>
    <row r="27" spans="1:28" ht="13">
      <c r="A27" s="2" t="s">
        <v>261</v>
      </c>
      <c r="B27" s="2" t="s">
        <v>27</v>
      </c>
      <c r="C27" s="89" t="s">
        <v>297</v>
      </c>
      <c r="D27" s="129" t="s">
        <v>303</v>
      </c>
      <c r="E27" s="19">
        <v>20252.349999999999</v>
      </c>
      <c r="F27" s="20">
        <v>5315.75</v>
      </c>
      <c r="G27" s="21">
        <f t="shared" si="0"/>
        <v>25568.1</v>
      </c>
      <c r="H27" s="19">
        <v>11990.05</v>
      </c>
      <c r="I27" s="20">
        <v>6539.3</v>
      </c>
      <c r="J27" s="21">
        <f t="shared" si="1"/>
        <v>18529.349999999999</v>
      </c>
      <c r="K27" s="19">
        <v>14069.3</v>
      </c>
      <c r="L27" s="20">
        <v>7060.25</v>
      </c>
      <c r="M27" s="21">
        <f t="shared" si="2"/>
        <v>21129.55</v>
      </c>
      <c r="N27" s="19">
        <v>8118.25</v>
      </c>
      <c r="O27" s="20">
        <v>7701.2</v>
      </c>
      <c r="P27" s="21">
        <f t="shared" si="7"/>
        <v>15819.45</v>
      </c>
      <c r="Q27" s="19">
        <v>10682.4</v>
      </c>
      <c r="R27" s="20">
        <v>5793.65</v>
      </c>
      <c r="S27" s="21">
        <f t="shared" si="3"/>
        <v>16476.05</v>
      </c>
      <c r="T27" s="19">
        <v>13362.85</v>
      </c>
      <c r="U27" s="20">
        <v>5265.05</v>
      </c>
      <c r="V27" s="21">
        <f t="shared" si="4"/>
        <v>18627.900000000001</v>
      </c>
      <c r="W27" s="47">
        <f t="shared" si="5"/>
        <v>78475.199999999997</v>
      </c>
      <c r="X27" s="20">
        <f t="shared" si="5"/>
        <v>37675.200000000004</v>
      </c>
      <c r="Y27" s="21">
        <f t="shared" si="6"/>
        <v>116150.39999999999</v>
      </c>
      <c r="AB27" s="1"/>
    </row>
    <row r="28" spans="1:28" ht="13">
      <c r="A28" s="2" t="s">
        <v>261</v>
      </c>
      <c r="B28" s="2" t="s">
        <v>28</v>
      </c>
      <c r="C28" s="89" t="s">
        <v>297</v>
      </c>
      <c r="D28" s="129" t="s">
        <v>303</v>
      </c>
      <c r="E28" s="19">
        <v>21766.15</v>
      </c>
      <c r="F28" s="20">
        <v>4455.78</v>
      </c>
      <c r="G28" s="21">
        <f t="shared" si="0"/>
        <v>26221.93</v>
      </c>
      <c r="H28" s="19">
        <v>12611.95</v>
      </c>
      <c r="I28" s="20">
        <v>4822.45</v>
      </c>
      <c r="J28" s="21">
        <f t="shared" si="1"/>
        <v>17434.400000000001</v>
      </c>
      <c r="K28" s="19">
        <v>14012.7</v>
      </c>
      <c r="L28" s="20">
        <v>5458</v>
      </c>
      <c r="M28" s="21">
        <f t="shared" si="2"/>
        <v>19470.7</v>
      </c>
      <c r="N28" s="19">
        <v>11814.5</v>
      </c>
      <c r="O28" s="20">
        <v>5835.7</v>
      </c>
      <c r="P28" s="21">
        <f t="shared" si="7"/>
        <v>17650.2</v>
      </c>
      <c r="Q28" s="19">
        <v>9178.1</v>
      </c>
      <c r="R28" s="20">
        <v>5385.89</v>
      </c>
      <c r="S28" s="21">
        <f t="shared" si="3"/>
        <v>14563.990000000002</v>
      </c>
      <c r="T28" s="19">
        <v>11987.15</v>
      </c>
      <c r="U28" s="20">
        <v>2677.91</v>
      </c>
      <c r="V28" s="21">
        <f t="shared" si="4"/>
        <v>14665.06</v>
      </c>
      <c r="W28" s="47">
        <f t="shared" si="5"/>
        <v>81370.55</v>
      </c>
      <c r="X28" s="20">
        <f t="shared" si="5"/>
        <v>28635.73</v>
      </c>
      <c r="Y28" s="21">
        <f t="shared" si="6"/>
        <v>110006.28</v>
      </c>
      <c r="AB28" s="1"/>
    </row>
    <row r="29" spans="1:28" ht="13">
      <c r="A29" s="2" t="s">
        <v>261</v>
      </c>
      <c r="B29" s="2" t="s">
        <v>29</v>
      </c>
      <c r="C29" s="89" t="s">
        <v>297</v>
      </c>
      <c r="D29" s="129" t="s">
        <v>303</v>
      </c>
      <c r="E29" s="19">
        <v>23107.85</v>
      </c>
      <c r="F29" s="20">
        <v>4332.95</v>
      </c>
      <c r="G29" s="21">
        <f t="shared" si="0"/>
        <v>27440.799999999999</v>
      </c>
      <c r="H29" s="19">
        <v>14582.75</v>
      </c>
      <c r="I29" s="20">
        <v>4647.3500000000004</v>
      </c>
      <c r="J29" s="21">
        <f t="shared" si="1"/>
        <v>19230.099999999999</v>
      </c>
      <c r="K29" s="19">
        <v>15814.5</v>
      </c>
      <c r="L29" s="20">
        <v>4886.55</v>
      </c>
      <c r="M29" s="21">
        <f t="shared" si="2"/>
        <v>20701.05</v>
      </c>
      <c r="N29" s="19">
        <v>13244.05</v>
      </c>
      <c r="O29" s="20">
        <v>7408.7</v>
      </c>
      <c r="P29" s="21">
        <f t="shared" si="7"/>
        <v>20652.75</v>
      </c>
      <c r="Q29" s="19">
        <v>10377.6</v>
      </c>
      <c r="R29" s="20">
        <v>5338.56</v>
      </c>
      <c r="S29" s="21">
        <f t="shared" si="3"/>
        <v>15716.16</v>
      </c>
      <c r="T29" s="19">
        <v>14878.5</v>
      </c>
      <c r="U29" s="20">
        <v>3670.3</v>
      </c>
      <c r="V29" s="21">
        <f t="shared" si="4"/>
        <v>18548.8</v>
      </c>
      <c r="W29" s="47">
        <f t="shared" si="5"/>
        <v>92005.25</v>
      </c>
      <c r="X29" s="20">
        <f t="shared" si="5"/>
        <v>30284.41</v>
      </c>
      <c r="Y29" s="21">
        <f t="shared" si="6"/>
        <v>122289.66</v>
      </c>
      <c r="AB29" s="1"/>
    </row>
    <row r="30" spans="1:28" ht="13">
      <c r="A30" s="2" t="s">
        <v>261</v>
      </c>
      <c r="B30" s="2" t="s">
        <v>30</v>
      </c>
      <c r="C30" s="89" t="s">
        <v>297</v>
      </c>
      <c r="D30" s="129" t="s">
        <v>303</v>
      </c>
      <c r="E30" s="19">
        <v>19829.3</v>
      </c>
      <c r="F30" s="20">
        <v>4711</v>
      </c>
      <c r="G30" s="21">
        <f t="shared" si="0"/>
        <v>24540.3</v>
      </c>
      <c r="H30" s="19">
        <v>14209.3</v>
      </c>
      <c r="I30" s="20">
        <v>5998.65</v>
      </c>
      <c r="J30" s="21">
        <f t="shared" si="1"/>
        <v>20207.949999999997</v>
      </c>
      <c r="K30" s="19">
        <v>18304.849999999999</v>
      </c>
      <c r="L30" s="20">
        <v>5177.6499999999996</v>
      </c>
      <c r="M30" s="21">
        <f t="shared" si="2"/>
        <v>23482.5</v>
      </c>
      <c r="N30" s="19">
        <v>12640.65</v>
      </c>
      <c r="O30" s="20">
        <v>6755.25</v>
      </c>
      <c r="P30" s="21">
        <f t="shared" si="7"/>
        <v>19395.900000000001</v>
      </c>
      <c r="Q30" s="19">
        <v>11201.8</v>
      </c>
      <c r="R30" s="20">
        <v>4961.1499999999996</v>
      </c>
      <c r="S30" s="21">
        <f t="shared" si="3"/>
        <v>16162.949999999999</v>
      </c>
      <c r="T30" s="19">
        <v>14544.1</v>
      </c>
      <c r="U30" s="20">
        <v>3892.3</v>
      </c>
      <c r="V30" s="21">
        <f t="shared" si="4"/>
        <v>18436.400000000001</v>
      </c>
      <c r="W30" s="47">
        <f t="shared" si="5"/>
        <v>90730</v>
      </c>
      <c r="X30" s="20">
        <f t="shared" si="5"/>
        <v>31495.999999999996</v>
      </c>
      <c r="Y30" s="21">
        <f t="shared" si="6"/>
        <v>122226</v>
      </c>
      <c r="AB30" s="1"/>
    </row>
    <row r="31" spans="1:28" ht="13">
      <c r="A31" s="2" t="s">
        <v>261</v>
      </c>
      <c r="B31" s="2" t="s">
        <v>31</v>
      </c>
      <c r="C31" s="89" t="s">
        <v>297</v>
      </c>
      <c r="D31" s="129" t="s">
        <v>303</v>
      </c>
      <c r="E31" s="19">
        <v>13670.9</v>
      </c>
      <c r="F31" s="20">
        <v>3133.6</v>
      </c>
      <c r="G31" s="21">
        <f t="shared" si="0"/>
        <v>16804.5</v>
      </c>
      <c r="H31" s="19">
        <v>13709</v>
      </c>
      <c r="I31" s="20">
        <v>6047.2</v>
      </c>
      <c r="J31" s="21">
        <f t="shared" si="1"/>
        <v>19756.2</v>
      </c>
      <c r="K31" s="19">
        <v>13057</v>
      </c>
      <c r="L31" s="20">
        <v>7648.45</v>
      </c>
      <c r="M31" s="21">
        <f t="shared" si="2"/>
        <v>20705.45</v>
      </c>
      <c r="N31" s="19">
        <v>11735.2</v>
      </c>
      <c r="O31" s="20">
        <v>8246.5499999999993</v>
      </c>
      <c r="P31" s="21">
        <f t="shared" si="7"/>
        <v>19981.75</v>
      </c>
      <c r="Q31" s="19">
        <v>10522.3</v>
      </c>
      <c r="R31" s="20">
        <v>6539.1</v>
      </c>
      <c r="S31" s="21">
        <f t="shared" si="3"/>
        <v>17061.400000000001</v>
      </c>
      <c r="T31" s="19">
        <v>13766.15</v>
      </c>
      <c r="U31" s="20">
        <v>3915.9</v>
      </c>
      <c r="V31" s="21">
        <f t="shared" si="4"/>
        <v>17682.05</v>
      </c>
      <c r="W31" s="47">
        <f t="shared" si="5"/>
        <v>76460.55</v>
      </c>
      <c r="X31" s="20">
        <f t="shared" si="5"/>
        <v>35530.800000000003</v>
      </c>
      <c r="Y31" s="21">
        <f t="shared" si="6"/>
        <v>111991.35</v>
      </c>
      <c r="AB31" s="1"/>
    </row>
    <row r="32" spans="1:28" ht="13">
      <c r="A32" s="2" t="s">
        <v>261</v>
      </c>
      <c r="B32" s="2" t="s">
        <v>32</v>
      </c>
      <c r="C32" s="89" t="s">
        <v>297</v>
      </c>
      <c r="D32" s="129" t="s">
        <v>303</v>
      </c>
      <c r="E32" s="19">
        <v>0.13</v>
      </c>
      <c r="F32" s="20">
        <v>1.72</v>
      </c>
      <c r="G32" s="21">
        <f t="shared" si="0"/>
        <v>1.85</v>
      </c>
      <c r="H32" s="19">
        <v>0</v>
      </c>
      <c r="I32" s="20">
        <v>0</v>
      </c>
      <c r="J32" s="21">
        <f t="shared" si="1"/>
        <v>0</v>
      </c>
      <c r="K32" s="19">
        <v>0</v>
      </c>
      <c r="L32" s="20">
        <v>0</v>
      </c>
      <c r="M32" s="21">
        <f t="shared" si="2"/>
        <v>0</v>
      </c>
      <c r="N32" s="19">
        <v>0</v>
      </c>
      <c r="O32" s="20">
        <v>0</v>
      </c>
      <c r="P32" s="21">
        <f t="shared" si="7"/>
        <v>0</v>
      </c>
      <c r="Q32" s="19">
        <v>0</v>
      </c>
      <c r="R32" s="20">
        <v>3.71</v>
      </c>
      <c r="S32" s="21">
        <f t="shared" si="3"/>
        <v>3.71</v>
      </c>
      <c r="T32" s="19">
        <v>0</v>
      </c>
      <c r="U32" s="20">
        <v>2.54</v>
      </c>
      <c r="V32" s="21">
        <f t="shared" si="4"/>
        <v>2.54</v>
      </c>
      <c r="W32" s="47">
        <f t="shared" si="5"/>
        <v>0.13</v>
      </c>
      <c r="X32" s="20">
        <f t="shared" si="5"/>
        <v>7.97</v>
      </c>
      <c r="Y32" s="21">
        <f t="shared" si="6"/>
        <v>8.1</v>
      </c>
      <c r="AB32" s="1"/>
    </row>
    <row r="33" spans="1:28" ht="13">
      <c r="A33" s="2" t="s">
        <v>261</v>
      </c>
      <c r="B33" s="2" t="s">
        <v>33</v>
      </c>
      <c r="C33" s="89" t="s">
        <v>297</v>
      </c>
      <c r="D33" s="129" t="s">
        <v>303</v>
      </c>
      <c r="E33" s="19">
        <v>0</v>
      </c>
      <c r="F33" s="20">
        <v>0</v>
      </c>
      <c r="G33" s="21">
        <f t="shared" si="0"/>
        <v>0</v>
      </c>
      <c r="H33" s="19">
        <v>0</v>
      </c>
      <c r="I33" s="20">
        <v>0</v>
      </c>
      <c r="J33" s="21">
        <f t="shared" si="1"/>
        <v>0</v>
      </c>
      <c r="K33" s="19">
        <v>0</v>
      </c>
      <c r="L33" s="20">
        <v>0</v>
      </c>
      <c r="M33" s="21">
        <f t="shared" si="2"/>
        <v>0</v>
      </c>
      <c r="N33" s="19">
        <v>0</v>
      </c>
      <c r="O33" s="20">
        <v>0</v>
      </c>
      <c r="P33" s="21">
        <f t="shared" si="7"/>
        <v>0</v>
      </c>
      <c r="Q33" s="19">
        <v>0</v>
      </c>
      <c r="R33" s="20">
        <v>3.92</v>
      </c>
      <c r="S33" s="21">
        <f t="shared" si="3"/>
        <v>3.92</v>
      </c>
      <c r="T33" s="19">
        <v>0</v>
      </c>
      <c r="U33" s="20">
        <v>0</v>
      </c>
      <c r="V33" s="21">
        <f t="shared" si="4"/>
        <v>0</v>
      </c>
      <c r="W33" s="47">
        <f t="shared" si="5"/>
        <v>0</v>
      </c>
      <c r="X33" s="20">
        <f t="shared" si="5"/>
        <v>3.92</v>
      </c>
      <c r="Y33" s="21">
        <f t="shared" si="6"/>
        <v>3.92</v>
      </c>
      <c r="AB33" s="1"/>
    </row>
    <row r="34" spans="1:28" ht="13">
      <c r="A34" s="2" t="s">
        <v>261</v>
      </c>
      <c r="B34" s="2" t="s">
        <v>34</v>
      </c>
      <c r="C34" s="89" t="s">
        <v>297</v>
      </c>
      <c r="D34" s="129" t="s">
        <v>303</v>
      </c>
      <c r="E34" s="19">
        <v>0</v>
      </c>
      <c r="F34" s="20">
        <v>0</v>
      </c>
      <c r="G34" s="21">
        <f t="shared" si="0"/>
        <v>0</v>
      </c>
      <c r="H34" s="19">
        <v>0</v>
      </c>
      <c r="I34" s="20">
        <v>1.79</v>
      </c>
      <c r="J34" s="21">
        <f t="shared" si="1"/>
        <v>1.79</v>
      </c>
      <c r="K34" s="19">
        <v>0</v>
      </c>
      <c r="L34" s="20">
        <v>0</v>
      </c>
      <c r="M34" s="21">
        <f t="shared" si="2"/>
        <v>0</v>
      </c>
      <c r="N34" s="19">
        <v>0</v>
      </c>
      <c r="O34" s="20">
        <v>0</v>
      </c>
      <c r="P34" s="21">
        <f t="shared" si="7"/>
        <v>0</v>
      </c>
      <c r="Q34" s="19">
        <v>0</v>
      </c>
      <c r="R34" s="20">
        <v>0</v>
      </c>
      <c r="S34" s="21">
        <f t="shared" si="3"/>
        <v>0</v>
      </c>
      <c r="T34" s="19">
        <v>0.01</v>
      </c>
      <c r="U34" s="20">
        <v>3.4</v>
      </c>
      <c r="V34" s="21">
        <f t="shared" si="4"/>
        <v>3.4099999999999997</v>
      </c>
      <c r="W34" s="47">
        <f t="shared" si="5"/>
        <v>0.01</v>
      </c>
      <c r="X34" s="20">
        <f t="shared" si="5"/>
        <v>5.1899999999999995</v>
      </c>
      <c r="Y34" s="21">
        <f t="shared" si="6"/>
        <v>5.1999999999999993</v>
      </c>
      <c r="AB34" s="1"/>
    </row>
    <row r="35" spans="1:28" ht="13">
      <c r="A35" s="2" t="s">
        <v>262</v>
      </c>
      <c r="B35" s="2" t="s">
        <v>35</v>
      </c>
      <c r="C35" s="89" t="s">
        <v>297</v>
      </c>
      <c r="D35" s="129" t="s">
        <v>302</v>
      </c>
      <c r="E35" s="19">
        <v>1066.9000000000001</v>
      </c>
      <c r="F35" s="20">
        <v>1252.8699999999999</v>
      </c>
      <c r="G35" s="21">
        <f t="shared" si="0"/>
        <v>2319.77</v>
      </c>
      <c r="H35" s="19">
        <v>2850.62</v>
      </c>
      <c r="I35" s="20">
        <v>1565.35</v>
      </c>
      <c r="J35" s="21">
        <f t="shared" si="1"/>
        <v>4415.9699999999993</v>
      </c>
      <c r="K35" s="19">
        <v>2073.8200000000002</v>
      </c>
      <c r="L35" s="20">
        <v>2178.14</v>
      </c>
      <c r="M35" s="21">
        <f t="shared" si="2"/>
        <v>4251.96</v>
      </c>
      <c r="N35" s="19">
        <v>1398.02</v>
      </c>
      <c r="O35" s="20">
        <v>350.5</v>
      </c>
      <c r="P35" s="21">
        <f t="shared" si="7"/>
        <v>1748.52</v>
      </c>
      <c r="Q35" s="19">
        <v>1560.6</v>
      </c>
      <c r="R35" s="20">
        <v>818.86</v>
      </c>
      <c r="S35" s="21">
        <f t="shared" si="3"/>
        <v>2379.46</v>
      </c>
      <c r="T35" s="19">
        <v>1212.55</v>
      </c>
      <c r="U35" s="20">
        <v>1392.55</v>
      </c>
      <c r="V35" s="21">
        <f t="shared" si="4"/>
        <v>2605.1</v>
      </c>
      <c r="W35" s="47">
        <f t="shared" si="5"/>
        <v>10162.51</v>
      </c>
      <c r="X35" s="20">
        <f t="shared" si="5"/>
        <v>7558.2699999999995</v>
      </c>
      <c r="Y35" s="21">
        <f t="shared" si="6"/>
        <v>17720.78</v>
      </c>
      <c r="AB35" s="1"/>
    </row>
    <row r="36" spans="1:28" ht="13">
      <c r="A36" s="2" t="s">
        <v>263</v>
      </c>
      <c r="B36" s="2" t="s">
        <v>36</v>
      </c>
      <c r="C36" s="89" t="s">
        <v>297</v>
      </c>
      <c r="D36" s="129" t="s">
        <v>303</v>
      </c>
      <c r="E36" s="19">
        <v>3721.5</v>
      </c>
      <c r="F36" s="20">
        <v>1803.45</v>
      </c>
      <c r="G36" s="21">
        <f t="shared" si="0"/>
        <v>5524.95</v>
      </c>
      <c r="H36" s="19">
        <v>3076.2</v>
      </c>
      <c r="I36" s="20">
        <v>4261.2</v>
      </c>
      <c r="J36" s="21">
        <f t="shared" si="1"/>
        <v>7337.4</v>
      </c>
      <c r="K36" s="19">
        <v>4333.7299999999996</v>
      </c>
      <c r="L36" s="20">
        <v>2604.98</v>
      </c>
      <c r="M36" s="21">
        <f t="shared" si="2"/>
        <v>6938.7099999999991</v>
      </c>
      <c r="N36" s="19">
        <v>5652.15</v>
      </c>
      <c r="O36" s="20">
        <v>1956.38</v>
      </c>
      <c r="P36" s="21">
        <f t="shared" si="7"/>
        <v>7608.53</v>
      </c>
      <c r="Q36" s="19">
        <v>2546.5500000000002</v>
      </c>
      <c r="R36" s="20">
        <v>3946.8</v>
      </c>
      <c r="S36" s="21">
        <f t="shared" si="3"/>
        <v>6493.35</v>
      </c>
      <c r="T36" s="19">
        <v>2778.98</v>
      </c>
      <c r="U36" s="20">
        <v>2623.2</v>
      </c>
      <c r="V36" s="21">
        <f t="shared" si="4"/>
        <v>5402.18</v>
      </c>
      <c r="W36" s="47">
        <f t="shared" si="5"/>
        <v>22109.11</v>
      </c>
      <c r="X36" s="20">
        <f t="shared" si="5"/>
        <v>17196.009999999998</v>
      </c>
      <c r="Y36" s="21">
        <f t="shared" si="6"/>
        <v>39305.119999999995</v>
      </c>
      <c r="AB36" s="1"/>
    </row>
    <row r="37" spans="1:28" ht="13">
      <c r="A37" s="2" t="s">
        <v>263</v>
      </c>
      <c r="B37" s="2" t="s">
        <v>37</v>
      </c>
      <c r="C37" s="89" t="s">
        <v>297</v>
      </c>
      <c r="D37" s="129" t="s">
        <v>303</v>
      </c>
      <c r="E37" s="19">
        <v>2803.35</v>
      </c>
      <c r="F37" s="20">
        <v>1924.5</v>
      </c>
      <c r="G37" s="21">
        <f t="shared" si="0"/>
        <v>4727.8500000000004</v>
      </c>
      <c r="H37" s="19">
        <v>3030.9</v>
      </c>
      <c r="I37" s="20">
        <v>3010.13</v>
      </c>
      <c r="J37" s="21">
        <f t="shared" si="1"/>
        <v>6041.0300000000007</v>
      </c>
      <c r="K37" s="19">
        <v>3797.1</v>
      </c>
      <c r="L37" s="20">
        <v>2373</v>
      </c>
      <c r="M37" s="21">
        <f t="shared" si="2"/>
        <v>6170.1</v>
      </c>
      <c r="N37" s="19">
        <v>2451.15</v>
      </c>
      <c r="O37" s="20">
        <v>2183.9299999999998</v>
      </c>
      <c r="P37" s="21">
        <f t="shared" si="7"/>
        <v>4635.08</v>
      </c>
      <c r="Q37" s="19">
        <v>2816.93</v>
      </c>
      <c r="R37" s="20">
        <v>2590.4299999999998</v>
      </c>
      <c r="S37" s="21">
        <f t="shared" si="3"/>
        <v>5407.36</v>
      </c>
      <c r="T37" s="19">
        <v>3047.33</v>
      </c>
      <c r="U37" s="20">
        <v>2224.13</v>
      </c>
      <c r="V37" s="21">
        <f t="shared" si="4"/>
        <v>5271.46</v>
      </c>
      <c r="W37" s="47">
        <f t="shared" si="5"/>
        <v>17946.760000000002</v>
      </c>
      <c r="X37" s="20">
        <f t="shared" si="5"/>
        <v>14306.119999999999</v>
      </c>
      <c r="Y37" s="21">
        <f t="shared" si="6"/>
        <v>32252.880000000001</v>
      </c>
      <c r="AB37" s="1"/>
    </row>
    <row r="38" spans="1:28" ht="13">
      <c r="A38" s="2" t="s">
        <v>263</v>
      </c>
      <c r="B38" s="2" t="s">
        <v>38</v>
      </c>
      <c r="C38" s="89" t="s">
        <v>297</v>
      </c>
      <c r="D38" s="129" t="s">
        <v>303</v>
      </c>
      <c r="E38" s="19">
        <v>13257.9</v>
      </c>
      <c r="F38" s="20">
        <v>5189.8500000000004</v>
      </c>
      <c r="G38" s="21">
        <f t="shared" si="0"/>
        <v>18447.75</v>
      </c>
      <c r="H38" s="19">
        <v>10465.58</v>
      </c>
      <c r="I38" s="20">
        <v>5785.95</v>
      </c>
      <c r="J38" s="21">
        <f t="shared" si="1"/>
        <v>16251.529999999999</v>
      </c>
      <c r="K38" s="19">
        <v>11500.8</v>
      </c>
      <c r="L38" s="20">
        <v>4125.2299999999996</v>
      </c>
      <c r="M38" s="21">
        <f t="shared" si="2"/>
        <v>15626.029999999999</v>
      </c>
      <c r="N38" s="19">
        <v>8540.48</v>
      </c>
      <c r="O38" s="20">
        <v>4261.7299999999996</v>
      </c>
      <c r="P38" s="21">
        <f t="shared" si="7"/>
        <v>12802.21</v>
      </c>
      <c r="Q38" s="19">
        <v>6212.63</v>
      </c>
      <c r="R38" s="20">
        <v>4464.45</v>
      </c>
      <c r="S38" s="21">
        <f t="shared" si="3"/>
        <v>10677.08</v>
      </c>
      <c r="T38" s="19">
        <v>6848.4</v>
      </c>
      <c r="U38" s="20">
        <v>4640.25</v>
      </c>
      <c r="V38" s="21">
        <f t="shared" si="4"/>
        <v>11488.65</v>
      </c>
      <c r="W38" s="47">
        <f t="shared" si="5"/>
        <v>56825.789999999994</v>
      </c>
      <c r="X38" s="20">
        <f t="shared" si="5"/>
        <v>28467.46</v>
      </c>
      <c r="Y38" s="21">
        <f t="shared" si="6"/>
        <v>85293.25</v>
      </c>
      <c r="AB38" s="1"/>
    </row>
    <row r="39" spans="1:28" ht="13">
      <c r="A39" s="2" t="s">
        <v>263</v>
      </c>
      <c r="B39" s="2" t="s">
        <v>39</v>
      </c>
      <c r="C39" s="89" t="s">
        <v>297</v>
      </c>
      <c r="D39" s="129" t="s">
        <v>303</v>
      </c>
      <c r="E39" s="19">
        <v>9221.25</v>
      </c>
      <c r="F39" s="20">
        <v>4461.8999999999996</v>
      </c>
      <c r="G39" s="21">
        <f t="shared" si="0"/>
        <v>13683.15</v>
      </c>
      <c r="H39" s="19">
        <v>9351</v>
      </c>
      <c r="I39" s="20">
        <v>4268.1000000000004</v>
      </c>
      <c r="J39" s="21">
        <f t="shared" si="1"/>
        <v>13619.1</v>
      </c>
      <c r="K39" s="19">
        <v>9093</v>
      </c>
      <c r="L39" s="20">
        <v>4358.18</v>
      </c>
      <c r="M39" s="21">
        <f t="shared" si="2"/>
        <v>13451.18</v>
      </c>
      <c r="N39" s="19">
        <v>10308.98</v>
      </c>
      <c r="O39" s="20">
        <v>4014.75</v>
      </c>
      <c r="P39" s="21">
        <f t="shared" si="7"/>
        <v>14323.73</v>
      </c>
      <c r="Q39" s="19">
        <v>5447.03</v>
      </c>
      <c r="R39" s="20">
        <v>3436.05</v>
      </c>
      <c r="S39" s="21">
        <f t="shared" si="3"/>
        <v>8883.08</v>
      </c>
      <c r="T39" s="19">
        <v>10704.45</v>
      </c>
      <c r="U39" s="20">
        <v>4515.9799999999996</v>
      </c>
      <c r="V39" s="21">
        <f t="shared" si="4"/>
        <v>15220.43</v>
      </c>
      <c r="W39" s="47">
        <f t="shared" si="5"/>
        <v>54125.709999999992</v>
      </c>
      <c r="X39" s="20">
        <f t="shared" si="5"/>
        <v>25054.959999999999</v>
      </c>
      <c r="Y39" s="21">
        <f t="shared" si="6"/>
        <v>79180.669999999984</v>
      </c>
      <c r="AB39" s="1"/>
    </row>
    <row r="40" spans="1:28" ht="13">
      <c r="A40" s="2" t="s">
        <v>263</v>
      </c>
      <c r="B40" s="2" t="s">
        <v>40</v>
      </c>
      <c r="C40" s="89" t="s">
        <v>297</v>
      </c>
      <c r="D40" s="129" t="s">
        <v>303</v>
      </c>
      <c r="E40" s="19">
        <v>11769</v>
      </c>
      <c r="F40" s="20">
        <v>2360.33</v>
      </c>
      <c r="G40" s="21">
        <f t="shared" si="0"/>
        <v>14129.33</v>
      </c>
      <c r="H40" s="19">
        <v>10919.18</v>
      </c>
      <c r="I40" s="20">
        <v>2725.43</v>
      </c>
      <c r="J40" s="21">
        <f t="shared" si="1"/>
        <v>13644.61</v>
      </c>
      <c r="K40" s="19">
        <v>5609.7</v>
      </c>
      <c r="L40" s="20">
        <v>2857.88</v>
      </c>
      <c r="M40" s="21">
        <f t="shared" si="2"/>
        <v>8467.58</v>
      </c>
      <c r="N40" s="19">
        <v>9529.0499999999993</v>
      </c>
      <c r="O40" s="20">
        <v>3009.98</v>
      </c>
      <c r="P40" s="21">
        <f t="shared" si="7"/>
        <v>12539.029999999999</v>
      </c>
      <c r="Q40" s="19">
        <v>3727.43</v>
      </c>
      <c r="R40" s="20">
        <v>3892.88</v>
      </c>
      <c r="S40" s="21">
        <f t="shared" si="3"/>
        <v>7620.3099999999995</v>
      </c>
      <c r="T40" s="19">
        <v>10470.68</v>
      </c>
      <c r="U40" s="20">
        <v>2897.4</v>
      </c>
      <c r="V40" s="21">
        <f t="shared" si="4"/>
        <v>13368.08</v>
      </c>
      <c r="W40" s="47">
        <f t="shared" si="5"/>
        <v>52025.04</v>
      </c>
      <c r="X40" s="20">
        <f t="shared" si="5"/>
        <v>17743.900000000001</v>
      </c>
      <c r="Y40" s="21">
        <f t="shared" si="6"/>
        <v>69768.94</v>
      </c>
      <c r="AB40" s="1"/>
    </row>
    <row r="41" spans="1:28" ht="13">
      <c r="A41" s="2" t="s">
        <v>263</v>
      </c>
      <c r="B41" s="2" t="s">
        <v>41</v>
      </c>
      <c r="C41" s="89" t="s">
        <v>297</v>
      </c>
      <c r="D41" s="129" t="s">
        <v>303</v>
      </c>
      <c r="E41" s="19">
        <v>13508.7</v>
      </c>
      <c r="F41" s="20">
        <v>4559.3999999999996</v>
      </c>
      <c r="G41" s="21">
        <f t="shared" si="0"/>
        <v>18068.099999999999</v>
      </c>
      <c r="H41" s="19">
        <v>12693</v>
      </c>
      <c r="I41" s="20">
        <v>5081.8500000000004</v>
      </c>
      <c r="J41" s="21">
        <f t="shared" si="1"/>
        <v>17774.849999999999</v>
      </c>
      <c r="K41" s="19">
        <v>10493.7</v>
      </c>
      <c r="L41" s="20">
        <v>4368.9799999999996</v>
      </c>
      <c r="M41" s="21">
        <f t="shared" si="2"/>
        <v>14862.68</v>
      </c>
      <c r="N41" s="19">
        <v>6144.83</v>
      </c>
      <c r="O41" s="20">
        <v>3460.58</v>
      </c>
      <c r="P41" s="21">
        <f t="shared" si="7"/>
        <v>9605.41</v>
      </c>
      <c r="Q41" s="19">
        <v>3930.3</v>
      </c>
      <c r="R41" s="20">
        <v>5610.23</v>
      </c>
      <c r="S41" s="21">
        <f t="shared" si="3"/>
        <v>9540.5299999999988</v>
      </c>
      <c r="T41" s="19">
        <v>87.45</v>
      </c>
      <c r="U41" s="20">
        <v>7.65</v>
      </c>
      <c r="V41" s="21">
        <f t="shared" si="4"/>
        <v>95.100000000000009</v>
      </c>
      <c r="W41" s="47">
        <f t="shared" si="5"/>
        <v>46857.98</v>
      </c>
      <c r="X41" s="20">
        <f t="shared" si="5"/>
        <v>23088.69</v>
      </c>
      <c r="Y41" s="21">
        <f t="shared" si="6"/>
        <v>69946.67</v>
      </c>
      <c r="AB41" s="1"/>
    </row>
    <row r="42" spans="1:28" ht="13">
      <c r="A42" s="2" t="s">
        <v>263</v>
      </c>
      <c r="B42" s="2" t="s">
        <v>42</v>
      </c>
      <c r="C42" s="89" t="s">
        <v>297</v>
      </c>
      <c r="D42" s="129" t="s">
        <v>303</v>
      </c>
      <c r="E42" s="19">
        <v>0</v>
      </c>
      <c r="F42" s="20">
        <v>0</v>
      </c>
      <c r="G42" s="21">
        <f t="shared" si="0"/>
        <v>0</v>
      </c>
      <c r="H42" s="19">
        <v>4119.83</v>
      </c>
      <c r="I42" s="20">
        <v>828.83</v>
      </c>
      <c r="J42" s="21">
        <f t="shared" si="1"/>
        <v>4948.66</v>
      </c>
      <c r="K42" s="19">
        <v>9590.7800000000007</v>
      </c>
      <c r="L42" s="20">
        <v>4214.55</v>
      </c>
      <c r="M42" s="21">
        <f t="shared" si="2"/>
        <v>13805.330000000002</v>
      </c>
      <c r="N42" s="19">
        <v>10567.58</v>
      </c>
      <c r="O42" s="20">
        <v>4948.28</v>
      </c>
      <c r="P42" s="21">
        <f t="shared" si="7"/>
        <v>15515.86</v>
      </c>
      <c r="Q42" s="19">
        <v>5436.38</v>
      </c>
      <c r="R42" s="20">
        <v>5689.65</v>
      </c>
      <c r="S42" s="21">
        <f t="shared" si="3"/>
        <v>11126.029999999999</v>
      </c>
      <c r="T42" s="19">
        <v>7515</v>
      </c>
      <c r="U42" s="20">
        <v>3664.28</v>
      </c>
      <c r="V42" s="21">
        <f t="shared" si="4"/>
        <v>11179.28</v>
      </c>
      <c r="W42" s="47">
        <f t="shared" si="5"/>
        <v>37229.570000000007</v>
      </c>
      <c r="X42" s="20">
        <f t="shared" si="5"/>
        <v>19345.59</v>
      </c>
      <c r="Y42" s="21">
        <f t="shared" si="6"/>
        <v>56575.16</v>
      </c>
      <c r="AB42" s="1"/>
    </row>
    <row r="43" spans="1:28" ht="13">
      <c r="A43" s="2" t="s">
        <v>263</v>
      </c>
      <c r="B43" s="2" t="s">
        <v>43</v>
      </c>
      <c r="C43" s="89" t="s">
        <v>297</v>
      </c>
      <c r="D43" s="129" t="s">
        <v>303</v>
      </c>
      <c r="E43" s="19">
        <v>0</v>
      </c>
      <c r="F43" s="20">
        <v>0</v>
      </c>
      <c r="G43" s="21">
        <f t="shared" si="0"/>
        <v>0</v>
      </c>
      <c r="H43" s="19">
        <v>4052.7</v>
      </c>
      <c r="I43" s="20">
        <v>603.23</v>
      </c>
      <c r="J43" s="21">
        <f t="shared" si="1"/>
        <v>4655.93</v>
      </c>
      <c r="K43" s="19">
        <v>586.5</v>
      </c>
      <c r="L43" s="20">
        <v>136.35</v>
      </c>
      <c r="M43" s="21">
        <f t="shared" si="2"/>
        <v>722.85</v>
      </c>
      <c r="N43" s="19">
        <v>7501.2</v>
      </c>
      <c r="O43" s="20">
        <v>5653.95</v>
      </c>
      <c r="P43" s="21">
        <f t="shared" si="7"/>
        <v>13155.15</v>
      </c>
      <c r="Q43" s="19">
        <v>5121.3</v>
      </c>
      <c r="R43" s="20">
        <v>4473.53</v>
      </c>
      <c r="S43" s="21">
        <f t="shared" si="3"/>
        <v>9594.83</v>
      </c>
      <c r="T43" s="19">
        <v>5786.78</v>
      </c>
      <c r="U43" s="20">
        <v>2740.58</v>
      </c>
      <c r="V43" s="21">
        <f t="shared" si="4"/>
        <v>8527.36</v>
      </c>
      <c r="W43" s="47">
        <f t="shared" si="5"/>
        <v>23048.48</v>
      </c>
      <c r="X43" s="20">
        <f t="shared" si="5"/>
        <v>13607.64</v>
      </c>
      <c r="Y43" s="21">
        <f t="shared" si="6"/>
        <v>36656.119999999995</v>
      </c>
      <c r="AB43" s="1"/>
    </row>
    <row r="44" spans="1:28" ht="13">
      <c r="A44" s="2" t="s">
        <v>341</v>
      </c>
      <c r="B44" s="2" t="s">
        <v>342</v>
      </c>
      <c r="C44" s="89" t="s">
        <v>297</v>
      </c>
      <c r="D44" s="129" t="s">
        <v>303</v>
      </c>
      <c r="E44" s="19">
        <v>1412.74</v>
      </c>
      <c r="F44" s="20">
        <v>1212.2</v>
      </c>
      <c r="G44" s="21">
        <f>+E44+F44</f>
        <v>2624.94</v>
      </c>
      <c r="H44" s="19">
        <v>6556.84</v>
      </c>
      <c r="I44" s="20">
        <v>5067.93</v>
      </c>
      <c r="J44" s="21">
        <f>+H44+I44</f>
        <v>11624.77</v>
      </c>
      <c r="K44" s="19">
        <v>7883.42</v>
      </c>
      <c r="L44" s="20">
        <v>2862.68</v>
      </c>
      <c r="M44" s="21">
        <f>+K44+L44</f>
        <v>10746.1</v>
      </c>
      <c r="N44" s="19">
        <v>18591.89</v>
      </c>
      <c r="O44" s="20">
        <v>2198.69</v>
      </c>
      <c r="P44" s="21">
        <f>+N44+O44</f>
        <v>20790.579999999998</v>
      </c>
      <c r="Q44" s="19">
        <v>11041.76</v>
      </c>
      <c r="R44" s="20">
        <v>7062.65</v>
      </c>
      <c r="S44" s="21">
        <f>+Q44+R44</f>
        <v>18104.41</v>
      </c>
      <c r="T44" s="19">
        <v>32479.15</v>
      </c>
      <c r="U44" s="20">
        <v>1116.4000000000001</v>
      </c>
      <c r="V44" s="21">
        <f>+T44+U44</f>
        <v>33595.550000000003</v>
      </c>
      <c r="W44" s="47">
        <f>+E44+H44+K44+N44+Q44+T44</f>
        <v>77965.8</v>
      </c>
      <c r="X44" s="20">
        <f>+F44+I44+L44+O44+R44+U44</f>
        <v>19520.550000000003</v>
      </c>
      <c r="Y44" s="21">
        <f>+W44+X44</f>
        <v>97486.35</v>
      </c>
      <c r="AB44" s="1"/>
    </row>
    <row r="45" spans="1:28" ht="13">
      <c r="A45" s="2" t="s">
        <v>264</v>
      </c>
      <c r="B45" s="2" t="s">
        <v>44</v>
      </c>
      <c r="C45" s="89" t="s">
        <v>297</v>
      </c>
      <c r="D45" s="129" t="s">
        <v>304</v>
      </c>
      <c r="E45" s="19">
        <v>0</v>
      </c>
      <c r="F45" s="20">
        <v>0</v>
      </c>
      <c r="G45" s="21">
        <f t="shared" si="0"/>
        <v>0</v>
      </c>
      <c r="H45" s="19">
        <v>0</v>
      </c>
      <c r="I45" s="20">
        <v>0</v>
      </c>
      <c r="J45" s="21">
        <f t="shared" si="1"/>
        <v>0</v>
      </c>
      <c r="K45" s="19">
        <v>0</v>
      </c>
      <c r="L45" s="20">
        <v>0</v>
      </c>
      <c r="M45" s="21">
        <f t="shared" si="2"/>
        <v>0</v>
      </c>
      <c r="N45" s="19">
        <v>0</v>
      </c>
      <c r="O45" s="20">
        <v>0</v>
      </c>
      <c r="P45" s="21">
        <f t="shared" si="7"/>
        <v>0</v>
      </c>
      <c r="Q45" s="19">
        <v>0</v>
      </c>
      <c r="R45" s="20">
        <v>0</v>
      </c>
      <c r="S45" s="21">
        <f t="shared" si="3"/>
        <v>0</v>
      </c>
      <c r="T45" s="19">
        <v>0</v>
      </c>
      <c r="U45" s="20">
        <v>0</v>
      </c>
      <c r="V45" s="21">
        <f t="shared" si="4"/>
        <v>0</v>
      </c>
      <c r="W45" s="47">
        <f t="shared" si="5"/>
        <v>0</v>
      </c>
      <c r="X45" s="20">
        <f t="shared" si="5"/>
        <v>0</v>
      </c>
      <c r="Y45" s="21">
        <f t="shared" si="6"/>
        <v>0</v>
      </c>
      <c r="AB45" s="1"/>
    </row>
    <row r="46" spans="1:28" ht="13">
      <c r="A46" s="2" t="s">
        <v>264</v>
      </c>
      <c r="B46" s="2" t="s">
        <v>45</v>
      </c>
      <c r="C46" s="89" t="s">
        <v>297</v>
      </c>
      <c r="D46" s="129" t="s">
        <v>304</v>
      </c>
      <c r="E46" s="19">
        <v>0</v>
      </c>
      <c r="F46" s="20">
        <v>0</v>
      </c>
      <c r="G46" s="21">
        <f t="shared" si="0"/>
        <v>0</v>
      </c>
      <c r="H46" s="19">
        <v>0</v>
      </c>
      <c r="I46" s="20">
        <v>0</v>
      </c>
      <c r="J46" s="21">
        <f t="shared" si="1"/>
        <v>0</v>
      </c>
      <c r="K46" s="19">
        <v>0</v>
      </c>
      <c r="L46" s="20">
        <v>0</v>
      </c>
      <c r="M46" s="21">
        <f t="shared" si="2"/>
        <v>0</v>
      </c>
      <c r="N46" s="19">
        <v>0</v>
      </c>
      <c r="O46" s="20">
        <v>0</v>
      </c>
      <c r="P46" s="21">
        <f t="shared" si="7"/>
        <v>0</v>
      </c>
      <c r="Q46" s="19">
        <v>0</v>
      </c>
      <c r="R46" s="20">
        <v>0</v>
      </c>
      <c r="S46" s="21">
        <f t="shared" si="3"/>
        <v>0</v>
      </c>
      <c r="T46" s="19">
        <v>0</v>
      </c>
      <c r="U46" s="20">
        <v>0</v>
      </c>
      <c r="V46" s="21">
        <f t="shared" si="4"/>
        <v>0</v>
      </c>
      <c r="W46" s="47">
        <f t="shared" si="5"/>
        <v>0</v>
      </c>
      <c r="X46" s="20">
        <f t="shared" si="5"/>
        <v>0</v>
      </c>
      <c r="Y46" s="21">
        <f t="shared" si="6"/>
        <v>0</v>
      </c>
      <c r="AB46" s="1"/>
    </row>
    <row r="47" spans="1:28" ht="13">
      <c r="A47" s="2" t="s">
        <v>264</v>
      </c>
      <c r="B47" s="2" t="s">
        <v>46</v>
      </c>
      <c r="C47" s="89" t="s">
        <v>297</v>
      </c>
      <c r="D47" s="129" t="s">
        <v>304</v>
      </c>
      <c r="E47" s="19">
        <v>0</v>
      </c>
      <c r="F47" s="20">
        <v>0</v>
      </c>
      <c r="G47" s="21">
        <f t="shared" si="0"/>
        <v>0</v>
      </c>
      <c r="H47" s="19">
        <v>0</v>
      </c>
      <c r="I47" s="20">
        <v>0</v>
      </c>
      <c r="J47" s="21">
        <f t="shared" si="1"/>
        <v>0</v>
      </c>
      <c r="K47" s="19">
        <v>0</v>
      </c>
      <c r="L47" s="20">
        <v>0</v>
      </c>
      <c r="M47" s="21">
        <f t="shared" si="2"/>
        <v>0</v>
      </c>
      <c r="N47" s="19">
        <v>0</v>
      </c>
      <c r="O47" s="20">
        <v>0</v>
      </c>
      <c r="P47" s="21">
        <f t="shared" si="7"/>
        <v>0</v>
      </c>
      <c r="Q47" s="19">
        <v>0</v>
      </c>
      <c r="R47" s="20">
        <v>0</v>
      </c>
      <c r="S47" s="21">
        <f t="shared" si="3"/>
        <v>0</v>
      </c>
      <c r="T47" s="19">
        <v>0</v>
      </c>
      <c r="U47" s="20">
        <v>0</v>
      </c>
      <c r="V47" s="21">
        <f t="shared" si="4"/>
        <v>0</v>
      </c>
      <c r="W47" s="47">
        <f t="shared" si="5"/>
        <v>0</v>
      </c>
      <c r="X47" s="20">
        <f t="shared" si="5"/>
        <v>0</v>
      </c>
      <c r="Y47" s="21">
        <f t="shared" si="6"/>
        <v>0</v>
      </c>
      <c r="AB47" s="1"/>
    </row>
    <row r="48" spans="1:28" ht="13">
      <c r="A48" s="2" t="s">
        <v>264</v>
      </c>
      <c r="B48" s="2" t="s">
        <v>47</v>
      </c>
      <c r="C48" s="89" t="s">
        <v>297</v>
      </c>
      <c r="D48" s="129" t="s">
        <v>304</v>
      </c>
      <c r="E48" s="19">
        <v>0</v>
      </c>
      <c r="F48" s="20">
        <v>0</v>
      </c>
      <c r="G48" s="21">
        <f t="shared" si="0"/>
        <v>0</v>
      </c>
      <c r="H48" s="19">
        <v>0</v>
      </c>
      <c r="I48" s="20">
        <v>0</v>
      </c>
      <c r="J48" s="21">
        <f t="shared" si="1"/>
        <v>0</v>
      </c>
      <c r="K48" s="19">
        <v>0</v>
      </c>
      <c r="L48" s="20">
        <v>0</v>
      </c>
      <c r="M48" s="21">
        <f t="shared" si="2"/>
        <v>0</v>
      </c>
      <c r="N48" s="19">
        <v>0</v>
      </c>
      <c r="O48" s="20">
        <v>0</v>
      </c>
      <c r="P48" s="21">
        <f t="shared" si="7"/>
        <v>0</v>
      </c>
      <c r="Q48" s="19">
        <v>0</v>
      </c>
      <c r="R48" s="20">
        <v>0</v>
      </c>
      <c r="S48" s="21">
        <f t="shared" si="3"/>
        <v>0</v>
      </c>
      <c r="T48" s="19">
        <v>0</v>
      </c>
      <c r="U48" s="20">
        <v>0</v>
      </c>
      <c r="V48" s="21">
        <f t="shared" si="4"/>
        <v>0</v>
      </c>
      <c r="W48" s="47">
        <f t="shared" si="5"/>
        <v>0</v>
      </c>
      <c r="X48" s="20">
        <f t="shared" si="5"/>
        <v>0</v>
      </c>
      <c r="Y48" s="21">
        <f t="shared" si="6"/>
        <v>0</v>
      </c>
      <c r="AB48" s="1"/>
    </row>
    <row r="49" spans="1:28" ht="13">
      <c r="A49" s="2" t="s">
        <v>264</v>
      </c>
      <c r="B49" s="2" t="s">
        <v>48</v>
      </c>
      <c r="C49" s="89" t="s">
        <v>297</v>
      </c>
      <c r="D49" s="129" t="s">
        <v>304</v>
      </c>
      <c r="E49" s="19">
        <v>1928.42</v>
      </c>
      <c r="F49" s="20">
        <v>888.36</v>
      </c>
      <c r="G49" s="21">
        <f t="shared" si="0"/>
        <v>2816.78</v>
      </c>
      <c r="H49" s="19">
        <v>2368.58</v>
      </c>
      <c r="I49" s="20">
        <v>774.34</v>
      </c>
      <c r="J49" s="21">
        <f t="shared" si="1"/>
        <v>3142.92</v>
      </c>
      <c r="K49" s="19">
        <v>2275.5</v>
      </c>
      <c r="L49" s="20">
        <v>868.3</v>
      </c>
      <c r="M49" s="21">
        <f t="shared" si="2"/>
        <v>3143.8</v>
      </c>
      <c r="N49" s="19">
        <v>2357.08</v>
      </c>
      <c r="O49" s="20">
        <v>916</v>
      </c>
      <c r="P49" s="21">
        <f t="shared" si="7"/>
        <v>3273.08</v>
      </c>
      <c r="Q49" s="19">
        <v>1998.4</v>
      </c>
      <c r="R49" s="20">
        <v>747.42</v>
      </c>
      <c r="S49" s="21">
        <f t="shared" si="3"/>
        <v>2745.82</v>
      </c>
      <c r="T49" s="19">
        <v>1998.68</v>
      </c>
      <c r="U49" s="20">
        <v>937.64</v>
      </c>
      <c r="V49" s="21">
        <f t="shared" si="4"/>
        <v>2936.32</v>
      </c>
      <c r="W49" s="47">
        <f t="shared" si="5"/>
        <v>12926.66</v>
      </c>
      <c r="X49" s="20">
        <f t="shared" si="5"/>
        <v>5132.0600000000004</v>
      </c>
      <c r="Y49" s="21">
        <f t="shared" si="6"/>
        <v>18058.72</v>
      </c>
      <c r="AB49" s="1"/>
    </row>
    <row r="50" spans="1:28" ht="13">
      <c r="A50" s="2" t="s">
        <v>264</v>
      </c>
      <c r="B50" s="2" t="s">
        <v>49</v>
      </c>
      <c r="C50" s="89" t="s">
        <v>297</v>
      </c>
      <c r="D50" s="129" t="s">
        <v>304</v>
      </c>
      <c r="E50" s="19">
        <v>1940.25</v>
      </c>
      <c r="F50" s="20">
        <v>60.39</v>
      </c>
      <c r="G50" s="21">
        <f t="shared" si="0"/>
        <v>2000.64</v>
      </c>
      <c r="H50" s="19">
        <v>3629.34</v>
      </c>
      <c r="I50" s="20">
        <v>124.04</v>
      </c>
      <c r="J50" s="21">
        <f t="shared" si="1"/>
        <v>3753.38</v>
      </c>
      <c r="K50" s="19">
        <v>3716.7</v>
      </c>
      <c r="L50" s="20">
        <v>43.91</v>
      </c>
      <c r="M50" s="21">
        <f t="shared" si="2"/>
        <v>3760.6099999999997</v>
      </c>
      <c r="N50" s="19">
        <v>4099.12</v>
      </c>
      <c r="O50" s="20">
        <v>104.3</v>
      </c>
      <c r="P50" s="21">
        <f t="shared" si="7"/>
        <v>4203.42</v>
      </c>
      <c r="Q50" s="19">
        <v>3236.92</v>
      </c>
      <c r="R50" s="20">
        <v>57.73</v>
      </c>
      <c r="S50" s="21">
        <f t="shared" si="3"/>
        <v>3294.65</v>
      </c>
      <c r="T50" s="19">
        <v>3143.66</v>
      </c>
      <c r="U50" s="20">
        <v>132.84</v>
      </c>
      <c r="V50" s="21">
        <f t="shared" si="4"/>
        <v>3276.5</v>
      </c>
      <c r="W50" s="47">
        <f t="shared" si="5"/>
        <v>19765.990000000002</v>
      </c>
      <c r="X50" s="20">
        <f t="shared" si="5"/>
        <v>523.21</v>
      </c>
      <c r="Y50" s="21">
        <f t="shared" si="6"/>
        <v>20289.2</v>
      </c>
      <c r="AB50" s="1"/>
    </row>
    <row r="51" spans="1:28" ht="13">
      <c r="A51" s="2" t="s">
        <v>264</v>
      </c>
      <c r="B51" s="2" t="s">
        <v>50</v>
      </c>
      <c r="C51" s="89" t="s">
        <v>297</v>
      </c>
      <c r="D51" s="129" t="s">
        <v>304</v>
      </c>
      <c r="E51" s="19">
        <v>1766</v>
      </c>
      <c r="F51" s="20">
        <v>190.78</v>
      </c>
      <c r="G51" s="21">
        <f t="shared" si="0"/>
        <v>1956.78</v>
      </c>
      <c r="H51" s="19">
        <v>1826.66</v>
      </c>
      <c r="I51" s="20">
        <v>132.30000000000001</v>
      </c>
      <c r="J51" s="21">
        <f t="shared" si="1"/>
        <v>1958.96</v>
      </c>
      <c r="K51" s="19">
        <v>1411.8</v>
      </c>
      <c r="L51" s="20">
        <v>127.26</v>
      </c>
      <c r="M51" s="21">
        <f t="shared" si="2"/>
        <v>1539.06</v>
      </c>
      <c r="N51" s="19">
        <v>1519.44</v>
      </c>
      <c r="O51" s="20">
        <v>56.58</v>
      </c>
      <c r="P51" s="21">
        <f t="shared" si="7"/>
        <v>1576.02</v>
      </c>
      <c r="Q51" s="19">
        <v>1394.24</v>
      </c>
      <c r="R51" s="20">
        <v>83.7</v>
      </c>
      <c r="S51" s="21">
        <f t="shared" si="3"/>
        <v>1477.94</v>
      </c>
      <c r="T51" s="19">
        <v>1541.96</v>
      </c>
      <c r="U51" s="20">
        <v>108.94</v>
      </c>
      <c r="V51" s="21">
        <f t="shared" si="4"/>
        <v>1650.9</v>
      </c>
      <c r="W51" s="47">
        <f t="shared" si="5"/>
        <v>9460.0999999999985</v>
      </c>
      <c r="X51" s="20">
        <f t="shared" si="5"/>
        <v>699.56</v>
      </c>
      <c r="Y51" s="21">
        <f t="shared" si="6"/>
        <v>10159.659999999998</v>
      </c>
      <c r="AB51" s="1"/>
    </row>
    <row r="52" spans="1:28" ht="13">
      <c r="A52" s="2" t="s">
        <v>264</v>
      </c>
      <c r="B52" s="2" t="s">
        <v>51</v>
      </c>
      <c r="C52" s="89" t="s">
        <v>297</v>
      </c>
      <c r="D52" s="129" t="s">
        <v>304</v>
      </c>
      <c r="E52" s="19">
        <v>2216.56</v>
      </c>
      <c r="F52" s="20">
        <v>187.46</v>
      </c>
      <c r="G52" s="21">
        <f t="shared" si="0"/>
        <v>2404.02</v>
      </c>
      <c r="H52" s="19">
        <v>1817.3</v>
      </c>
      <c r="I52" s="20">
        <v>177.2</v>
      </c>
      <c r="J52" s="21">
        <f t="shared" si="1"/>
        <v>1994.5</v>
      </c>
      <c r="K52" s="19">
        <v>2134.6</v>
      </c>
      <c r="L52" s="20">
        <v>72.239999999999995</v>
      </c>
      <c r="M52" s="21">
        <f t="shared" si="2"/>
        <v>2206.8399999999997</v>
      </c>
      <c r="N52" s="19">
        <v>2064.48</v>
      </c>
      <c r="O52" s="20">
        <v>123.76</v>
      </c>
      <c r="P52" s="21">
        <f t="shared" si="7"/>
        <v>2188.2400000000002</v>
      </c>
      <c r="Q52" s="19">
        <v>1311.24</v>
      </c>
      <c r="R52" s="20">
        <v>662.76</v>
      </c>
      <c r="S52" s="21">
        <f t="shared" si="3"/>
        <v>1974</v>
      </c>
      <c r="T52" s="19">
        <v>1250.1600000000001</v>
      </c>
      <c r="U52" s="20">
        <v>608.86</v>
      </c>
      <c r="V52" s="21">
        <f t="shared" si="4"/>
        <v>1859.02</v>
      </c>
      <c r="W52" s="47">
        <f t="shared" si="5"/>
        <v>10794.339999999998</v>
      </c>
      <c r="X52" s="20">
        <f t="shared" si="5"/>
        <v>1832.2800000000002</v>
      </c>
      <c r="Y52" s="21">
        <f t="shared" si="6"/>
        <v>12626.619999999999</v>
      </c>
      <c r="AB52" s="1"/>
    </row>
    <row r="53" spans="1:28" ht="13">
      <c r="A53" s="2" t="s">
        <v>264</v>
      </c>
      <c r="B53" s="2" t="s">
        <v>52</v>
      </c>
      <c r="C53" s="89" t="s">
        <v>297</v>
      </c>
      <c r="D53" s="129" t="s">
        <v>304</v>
      </c>
      <c r="E53" s="19">
        <v>41246</v>
      </c>
      <c r="F53" s="20">
        <v>691.06</v>
      </c>
      <c r="G53" s="21">
        <f t="shared" si="0"/>
        <v>41937.06</v>
      </c>
      <c r="H53" s="19">
        <v>34088.089999999997</v>
      </c>
      <c r="I53" s="20">
        <v>4277.5600000000004</v>
      </c>
      <c r="J53" s="21">
        <f t="shared" si="1"/>
        <v>38365.649999999994</v>
      </c>
      <c r="K53" s="19">
        <v>10201.74</v>
      </c>
      <c r="L53" s="20">
        <v>3917.44</v>
      </c>
      <c r="M53" s="21">
        <f t="shared" si="2"/>
        <v>14119.18</v>
      </c>
      <c r="N53" s="19">
        <v>27453.05</v>
      </c>
      <c r="O53" s="20">
        <v>3320.86</v>
      </c>
      <c r="P53" s="21">
        <f t="shared" si="7"/>
        <v>30773.91</v>
      </c>
      <c r="Q53" s="19">
        <v>24671.98</v>
      </c>
      <c r="R53" s="20">
        <v>1456.49</v>
      </c>
      <c r="S53" s="21">
        <f t="shared" si="3"/>
        <v>26128.47</v>
      </c>
      <c r="T53" s="19">
        <v>7822.43</v>
      </c>
      <c r="U53" s="20">
        <v>1566.73</v>
      </c>
      <c r="V53" s="21">
        <f t="shared" si="4"/>
        <v>9389.16</v>
      </c>
      <c r="W53" s="47">
        <f t="shared" si="5"/>
        <v>145483.29</v>
      </c>
      <c r="X53" s="20">
        <f t="shared" si="5"/>
        <v>15230.140000000001</v>
      </c>
      <c r="Y53" s="21">
        <f t="shared" si="6"/>
        <v>160713.43000000002</v>
      </c>
      <c r="AB53" s="1"/>
    </row>
    <row r="54" spans="1:28" ht="13">
      <c r="A54" s="2" t="s">
        <v>264</v>
      </c>
      <c r="B54" s="2" t="s">
        <v>53</v>
      </c>
      <c r="C54" s="89" t="s">
        <v>297</v>
      </c>
      <c r="D54" s="129" t="s">
        <v>304</v>
      </c>
      <c r="E54" s="19">
        <v>18918.23</v>
      </c>
      <c r="F54" s="20">
        <v>4447.96</v>
      </c>
      <c r="G54" s="21">
        <f t="shared" si="0"/>
        <v>23366.19</v>
      </c>
      <c r="H54" s="19">
        <v>18788.41</v>
      </c>
      <c r="I54" s="20">
        <v>5739.84</v>
      </c>
      <c r="J54" s="21">
        <f t="shared" si="1"/>
        <v>24528.25</v>
      </c>
      <c r="K54" s="19">
        <v>13298.28</v>
      </c>
      <c r="L54" s="20">
        <v>5531.14</v>
      </c>
      <c r="M54" s="21">
        <f t="shared" si="2"/>
        <v>18829.420000000002</v>
      </c>
      <c r="N54" s="19">
        <v>31807.47</v>
      </c>
      <c r="O54" s="20">
        <v>4069.18</v>
      </c>
      <c r="P54" s="21">
        <f t="shared" si="7"/>
        <v>35876.65</v>
      </c>
      <c r="Q54" s="19">
        <v>32138.3</v>
      </c>
      <c r="R54" s="20">
        <v>6853.38</v>
      </c>
      <c r="S54" s="21">
        <f t="shared" si="3"/>
        <v>38991.68</v>
      </c>
      <c r="T54" s="19">
        <v>44216.12</v>
      </c>
      <c r="U54" s="20">
        <v>7082.46</v>
      </c>
      <c r="V54" s="21">
        <f t="shared" si="4"/>
        <v>51298.58</v>
      </c>
      <c r="W54" s="47">
        <f t="shared" si="5"/>
        <v>159166.81</v>
      </c>
      <c r="X54" s="20">
        <f t="shared" si="5"/>
        <v>33723.96</v>
      </c>
      <c r="Y54" s="21">
        <f t="shared" si="6"/>
        <v>192890.77</v>
      </c>
      <c r="AB54" s="1"/>
    </row>
    <row r="55" spans="1:28" ht="13">
      <c r="A55" s="2" t="s">
        <v>264</v>
      </c>
      <c r="B55" s="2" t="s">
        <v>54</v>
      </c>
      <c r="C55" s="89" t="s">
        <v>297</v>
      </c>
      <c r="D55" s="129" t="s">
        <v>304</v>
      </c>
      <c r="E55" s="19">
        <v>26326.639999999999</v>
      </c>
      <c r="F55" s="20">
        <v>1348.4</v>
      </c>
      <c r="G55" s="21">
        <f t="shared" si="0"/>
        <v>27675.040000000001</v>
      </c>
      <c r="H55" s="19">
        <v>28441.4</v>
      </c>
      <c r="I55" s="20">
        <v>4949.63</v>
      </c>
      <c r="J55" s="21">
        <f t="shared" si="1"/>
        <v>33391.03</v>
      </c>
      <c r="K55" s="19">
        <v>30787.439999999999</v>
      </c>
      <c r="L55" s="20">
        <v>6602.5</v>
      </c>
      <c r="M55" s="21">
        <f t="shared" si="2"/>
        <v>37389.94</v>
      </c>
      <c r="N55" s="19">
        <v>27281.32</v>
      </c>
      <c r="O55" s="20">
        <v>2546.56</v>
      </c>
      <c r="P55" s="21">
        <f t="shared" si="7"/>
        <v>29827.88</v>
      </c>
      <c r="Q55" s="19">
        <v>4300.57</v>
      </c>
      <c r="R55" s="20">
        <v>3324.54</v>
      </c>
      <c r="S55" s="21">
        <f t="shared" si="3"/>
        <v>7625.11</v>
      </c>
      <c r="T55" s="19">
        <v>4000.04</v>
      </c>
      <c r="U55" s="20">
        <v>7131.07</v>
      </c>
      <c r="V55" s="21">
        <f t="shared" si="4"/>
        <v>11131.11</v>
      </c>
      <c r="W55" s="47">
        <f t="shared" si="5"/>
        <v>121137.40999999999</v>
      </c>
      <c r="X55" s="20">
        <f t="shared" si="5"/>
        <v>25902.7</v>
      </c>
      <c r="Y55" s="21">
        <f t="shared" si="6"/>
        <v>147040.10999999999</v>
      </c>
      <c r="AB55" s="1"/>
    </row>
    <row r="56" spans="1:28" ht="13">
      <c r="A56" s="2" t="s">
        <v>264</v>
      </c>
      <c r="B56" s="2" t="s">
        <v>55</v>
      </c>
      <c r="C56" s="89" t="s">
        <v>297</v>
      </c>
      <c r="D56" s="129" t="s">
        <v>304</v>
      </c>
      <c r="E56" s="19">
        <v>30312.55</v>
      </c>
      <c r="F56" s="20">
        <v>2823.19</v>
      </c>
      <c r="G56" s="21">
        <f t="shared" si="0"/>
        <v>33135.74</v>
      </c>
      <c r="H56" s="19">
        <v>18787.14</v>
      </c>
      <c r="I56" s="20">
        <v>3069.09</v>
      </c>
      <c r="J56" s="21">
        <f t="shared" si="1"/>
        <v>21856.23</v>
      </c>
      <c r="K56" s="19">
        <v>24225.21</v>
      </c>
      <c r="L56" s="20">
        <v>7819.19</v>
      </c>
      <c r="M56" s="21">
        <f t="shared" si="2"/>
        <v>32044.399999999998</v>
      </c>
      <c r="N56" s="19">
        <v>12173.65</v>
      </c>
      <c r="O56" s="20">
        <v>9496.1200000000008</v>
      </c>
      <c r="P56" s="21">
        <f t="shared" si="7"/>
        <v>21669.77</v>
      </c>
      <c r="Q56" s="19">
        <v>17012.47</v>
      </c>
      <c r="R56" s="20">
        <v>8302.11</v>
      </c>
      <c r="S56" s="21">
        <f t="shared" si="3"/>
        <v>25314.58</v>
      </c>
      <c r="T56" s="19">
        <v>14954.36</v>
      </c>
      <c r="U56" s="20">
        <v>6348.68</v>
      </c>
      <c r="V56" s="21">
        <f t="shared" si="4"/>
        <v>21303.040000000001</v>
      </c>
      <c r="W56" s="47">
        <f t="shared" si="5"/>
        <v>117465.37999999999</v>
      </c>
      <c r="X56" s="20">
        <f t="shared" si="5"/>
        <v>37858.380000000005</v>
      </c>
      <c r="Y56" s="21">
        <f t="shared" si="6"/>
        <v>155323.76</v>
      </c>
      <c r="AB56" s="1"/>
    </row>
    <row r="57" spans="1:28" ht="13">
      <c r="A57" s="2" t="s">
        <v>264</v>
      </c>
      <c r="B57" s="2" t="s">
        <v>56</v>
      </c>
      <c r="C57" s="89" t="s">
        <v>297</v>
      </c>
      <c r="D57" s="129" t="s">
        <v>302</v>
      </c>
      <c r="E57" s="19">
        <v>3149.79</v>
      </c>
      <c r="F57" s="20">
        <v>1211.45</v>
      </c>
      <c r="G57" s="21">
        <f t="shared" si="0"/>
        <v>4361.24</v>
      </c>
      <c r="H57" s="19">
        <v>3328.29</v>
      </c>
      <c r="I57" s="20">
        <v>1984.59</v>
      </c>
      <c r="J57" s="21">
        <f t="shared" si="1"/>
        <v>5312.88</v>
      </c>
      <c r="K57" s="19">
        <v>3193.67</v>
      </c>
      <c r="L57" s="20">
        <v>2142.31</v>
      </c>
      <c r="M57" s="21">
        <f t="shared" si="2"/>
        <v>5335.98</v>
      </c>
      <c r="N57" s="19">
        <v>2672.57</v>
      </c>
      <c r="O57" s="20">
        <v>780.38</v>
      </c>
      <c r="P57" s="21">
        <f t="shared" si="7"/>
        <v>3452.9500000000003</v>
      </c>
      <c r="Q57" s="19">
        <v>824.49</v>
      </c>
      <c r="R57" s="20">
        <v>365.64</v>
      </c>
      <c r="S57" s="21">
        <f t="shared" si="3"/>
        <v>1190.1300000000001</v>
      </c>
      <c r="T57" s="19">
        <v>1950.76</v>
      </c>
      <c r="U57" s="20">
        <v>505.91</v>
      </c>
      <c r="V57" s="21">
        <f t="shared" si="4"/>
        <v>2456.67</v>
      </c>
      <c r="W57" s="47">
        <f t="shared" si="5"/>
        <v>15119.57</v>
      </c>
      <c r="X57" s="20">
        <f t="shared" si="5"/>
        <v>6990.2800000000007</v>
      </c>
      <c r="Y57" s="21">
        <f t="shared" si="6"/>
        <v>22109.85</v>
      </c>
      <c r="AB57" s="1"/>
    </row>
    <row r="58" spans="1:28" ht="13">
      <c r="A58" s="2" t="s">
        <v>265</v>
      </c>
      <c r="B58" s="2" t="s">
        <v>57</v>
      </c>
      <c r="C58" s="89" t="s">
        <v>297</v>
      </c>
      <c r="D58" s="129" t="s">
        <v>303</v>
      </c>
      <c r="E58" s="19">
        <v>47.86</v>
      </c>
      <c r="F58" s="20">
        <v>14339.88</v>
      </c>
      <c r="G58" s="21">
        <f t="shared" si="0"/>
        <v>14387.74</v>
      </c>
      <c r="H58" s="19">
        <v>0</v>
      </c>
      <c r="I58" s="20">
        <v>21412.85</v>
      </c>
      <c r="J58" s="21">
        <f t="shared" si="1"/>
        <v>21412.85</v>
      </c>
      <c r="K58" s="19">
        <v>11.35</v>
      </c>
      <c r="L58" s="20">
        <v>14361.35</v>
      </c>
      <c r="M58" s="21">
        <f t="shared" si="2"/>
        <v>14372.7</v>
      </c>
      <c r="N58" s="19">
        <v>3.6</v>
      </c>
      <c r="O58" s="20">
        <v>7534.57</v>
      </c>
      <c r="P58" s="21">
        <f t="shared" si="7"/>
        <v>7538.17</v>
      </c>
      <c r="Q58" s="19">
        <v>0</v>
      </c>
      <c r="R58" s="20">
        <v>0</v>
      </c>
      <c r="S58" s="21">
        <f t="shared" si="3"/>
        <v>0</v>
      </c>
      <c r="T58" s="19">
        <v>0</v>
      </c>
      <c r="U58" s="20">
        <v>0</v>
      </c>
      <c r="V58" s="21">
        <f t="shared" si="4"/>
        <v>0</v>
      </c>
      <c r="W58" s="47">
        <f t="shared" si="5"/>
        <v>62.81</v>
      </c>
      <c r="X58" s="20">
        <f t="shared" si="5"/>
        <v>57648.649999999994</v>
      </c>
      <c r="Y58" s="21">
        <f t="shared" si="6"/>
        <v>57711.459999999992</v>
      </c>
      <c r="AB58" s="1"/>
    </row>
    <row r="59" spans="1:28" ht="13">
      <c r="A59" s="2" t="s">
        <v>343</v>
      </c>
      <c r="B59" s="2" t="s">
        <v>344</v>
      </c>
      <c r="C59" s="89" t="s">
        <v>297</v>
      </c>
      <c r="D59" s="129" t="s">
        <v>304</v>
      </c>
      <c r="E59" s="19">
        <v>14480.24</v>
      </c>
      <c r="F59" s="20">
        <v>0.78</v>
      </c>
      <c r="G59" s="21">
        <f>+E59+F59</f>
        <v>14481.02</v>
      </c>
      <c r="H59" s="19">
        <v>11995.52</v>
      </c>
      <c r="I59" s="20">
        <v>0.8</v>
      </c>
      <c r="J59" s="21">
        <f>+H59+I59</f>
        <v>11996.32</v>
      </c>
      <c r="K59" s="19">
        <v>11873.13</v>
      </c>
      <c r="L59" s="20">
        <v>3.25</v>
      </c>
      <c r="M59" s="21">
        <f>+K59+L59</f>
        <v>11876.38</v>
      </c>
      <c r="N59" s="19">
        <v>11844.21</v>
      </c>
      <c r="O59" s="20">
        <v>5.61</v>
      </c>
      <c r="P59" s="21">
        <f>+N59+O59</f>
        <v>11849.82</v>
      </c>
      <c r="Q59" s="19">
        <v>11020.65</v>
      </c>
      <c r="R59" s="20">
        <v>6.41</v>
      </c>
      <c r="S59" s="21">
        <f>+Q59+R59</f>
        <v>11027.06</v>
      </c>
      <c r="T59" s="19">
        <v>10190.91</v>
      </c>
      <c r="U59" s="20">
        <v>70.38</v>
      </c>
      <c r="V59" s="21">
        <f>+T59+U59</f>
        <v>10261.289999999999</v>
      </c>
      <c r="W59" s="47">
        <f>+E59+H59+K59+N59+Q59+T59</f>
        <v>71404.66</v>
      </c>
      <c r="X59" s="20">
        <f>+F59+I59+L59+O59+R59+U59</f>
        <v>87.22999999999999</v>
      </c>
      <c r="Y59" s="21">
        <f>+W59+X59</f>
        <v>71491.89</v>
      </c>
      <c r="AB59" s="1"/>
    </row>
    <row r="60" spans="1:28" ht="13">
      <c r="A60" s="2" t="s">
        <v>266</v>
      </c>
      <c r="B60" s="2" t="s">
        <v>58</v>
      </c>
      <c r="C60" s="89" t="s">
        <v>297</v>
      </c>
      <c r="D60" s="129" t="s">
        <v>304</v>
      </c>
      <c r="E60" s="19">
        <v>6.3</v>
      </c>
      <c r="F60" s="20">
        <v>270.7</v>
      </c>
      <c r="G60" s="21">
        <f t="shared" si="0"/>
        <v>277</v>
      </c>
      <c r="H60" s="19">
        <v>19.440000000000001</v>
      </c>
      <c r="I60" s="20">
        <v>3069.8</v>
      </c>
      <c r="J60" s="21">
        <f t="shared" si="1"/>
        <v>3089.2400000000002</v>
      </c>
      <c r="K60" s="19">
        <v>0.41</v>
      </c>
      <c r="L60" s="20">
        <v>12929.17</v>
      </c>
      <c r="M60" s="21">
        <f t="shared" si="2"/>
        <v>12929.58</v>
      </c>
      <c r="N60" s="19">
        <v>0</v>
      </c>
      <c r="O60" s="20">
        <v>15709.51</v>
      </c>
      <c r="P60" s="21">
        <f t="shared" si="7"/>
        <v>15709.51</v>
      </c>
      <c r="Q60" s="19">
        <v>0</v>
      </c>
      <c r="R60" s="20">
        <v>13055.9</v>
      </c>
      <c r="S60" s="21">
        <f t="shared" si="3"/>
        <v>13055.9</v>
      </c>
      <c r="T60" s="19">
        <v>0</v>
      </c>
      <c r="U60" s="20">
        <v>13134.86</v>
      </c>
      <c r="V60" s="21">
        <f t="shared" si="4"/>
        <v>13134.86</v>
      </c>
      <c r="W60" s="47">
        <f t="shared" si="5"/>
        <v>26.150000000000002</v>
      </c>
      <c r="X60" s="20">
        <f t="shared" si="5"/>
        <v>58169.94</v>
      </c>
      <c r="Y60" s="21">
        <f t="shared" si="6"/>
        <v>58196.090000000004</v>
      </c>
      <c r="AB60" s="1"/>
    </row>
    <row r="61" spans="1:28" ht="13">
      <c r="A61" s="2" t="s">
        <v>345</v>
      </c>
      <c r="B61" s="2" t="s">
        <v>346</v>
      </c>
      <c r="C61" s="89" t="s">
        <v>297</v>
      </c>
      <c r="D61" s="129" t="s">
        <v>304</v>
      </c>
      <c r="E61" s="19">
        <v>921.88</v>
      </c>
      <c r="F61" s="20">
        <v>225.81</v>
      </c>
      <c r="G61" s="21">
        <f>+E61+F61</f>
        <v>1147.69</v>
      </c>
      <c r="H61" s="19">
        <v>857.75</v>
      </c>
      <c r="I61" s="20">
        <v>480.9</v>
      </c>
      <c r="J61" s="21">
        <f>+H61+I61</f>
        <v>1338.65</v>
      </c>
      <c r="K61" s="19">
        <v>1626.18</v>
      </c>
      <c r="L61" s="20">
        <v>203</v>
      </c>
      <c r="M61" s="21">
        <f>+K61+L61</f>
        <v>1829.18</v>
      </c>
      <c r="N61" s="19">
        <v>1740.34</v>
      </c>
      <c r="O61" s="20">
        <v>107.32</v>
      </c>
      <c r="P61" s="21">
        <f>+N61+O61</f>
        <v>1847.6599999999999</v>
      </c>
      <c r="Q61" s="19">
        <v>2293.85</v>
      </c>
      <c r="R61" s="20">
        <v>41.16</v>
      </c>
      <c r="S61" s="21">
        <f>+Q61+R61</f>
        <v>2335.0099999999998</v>
      </c>
      <c r="T61" s="19">
        <v>1848.04</v>
      </c>
      <c r="U61" s="20">
        <v>84.82</v>
      </c>
      <c r="V61" s="21">
        <f>+T61+U61</f>
        <v>1932.86</v>
      </c>
      <c r="W61" s="47">
        <f>+E61+H61+K61+N61+Q61+T61</f>
        <v>9288.0400000000009</v>
      </c>
      <c r="X61" s="20">
        <f>+F61+I61+L61+O61+R61+U61</f>
        <v>1143.01</v>
      </c>
      <c r="Y61" s="21">
        <f>+W61+X61</f>
        <v>10431.050000000001</v>
      </c>
      <c r="AB61" s="1"/>
    </row>
    <row r="62" spans="1:28" ht="13">
      <c r="A62" s="2" t="s">
        <v>345</v>
      </c>
      <c r="B62" s="2" t="s">
        <v>347</v>
      </c>
      <c r="C62" s="89" t="s">
        <v>297</v>
      </c>
      <c r="D62" s="129" t="s">
        <v>304</v>
      </c>
      <c r="E62" s="19">
        <v>1116.0999999999999</v>
      </c>
      <c r="F62" s="20">
        <v>110</v>
      </c>
      <c r="G62" s="21">
        <f>+E62+F62</f>
        <v>1226.0999999999999</v>
      </c>
      <c r="H62" s="19">
        <v>1312.97</v>
      </c>
      <c r="I62" s="20">
        <v>258.13</v>
      </c>
      <c r="J62" s="21">
        <f>+H62+I62</f>
        <v>1571.1</v>
      </c>
      <c r="K62" s="19">
        <v>2170</v>
      </c>
      <c r="L62" s="20">
        <v>117.88</v>
      </c>
      <c r="M62" s="21">
        <f>+K62+L62</f>
        <v>2287.88</v>
      </c>
      <c r="N62" s="19">
        <v>2348.09</v>
      </c>
      <c r="O62" s="20">
        <v>42.63</v>
      </c>
      <c r="P62" s="21">
        <f>+N62+O62</f>
        <v>2390.7200000000003</v>
      </c>
      <c r="Q62" s="19">
        <v>2837.81</v>
      </c>
      <c r="R62" s="20">
        <v>13.77</v>
      </c>
      <c r="S62" s="21">
        <f>+Q62+R62</f>
        <v>2851.58</v>
      </c>
      <c r="T62" s="19">
        <v>2429.5500000000002</v>
      </c>
      <c r="U62" s="20">
        <v>37.03</v>
      </c>
      <c r="V62" s="21">
        <f>+T62+U62</f>
        <v>2466.5800000000004</v>
      </c>
      <c r="W62" s="47">
        <f>+E62+H62+K62+N62+Q62+T62</f>
        <v>12214.52</v>
      </c>
      <c r="X62" s="20">
        <f>+F62+I62+L62+O62+R62+U62</f>
        <v>579.43999999999994</v>
      </c>
      <c r="Y62" s="21">
        <f>+W62+X62</f>
        <v>12793.960000000001</v>
      </c>
      <c r="AB62" s="1"/>
    </row>
    <row r="63" spans="1:28" ht="13">
      <c r="A63" s="25" t="s">
        <v>267</v>
      </c>
      <c r="B63" s="25" t="s">
        <v>59</v>
      </c>
      <c r="C63" s="89" t="s">
        <v>297</v>
      </c>
      <c r="D63" s="129" t="s">
        <v>298</v>
      </c>
      <c r="E63" s="19">
        <v>4820.25</v>
      </c>
      <c r="F63" s="20">
        <v>1782.35</v>
      </c>
      <c r="G63" s="21">
        <f t="shared" si="0"/>
        <v>6602.6</v>
      </c>
      <c r="H63" s="19">
        <v>7855.4</v>
      </c>
      <c r="I63" s="20">
        <v>1101.4000000000001</v>
      </c>
      <c r="J63" s="21">
        <f t="shared" si="1"/>
        <v>8956.7999999999993</v>
      </c>
      <c r="K63" s="19">
        <v>2270.9</v>
      </c>
      <c r="L63" s="20">
        <v>2336.5500000000002</v>
      </c>
      <c r="M63" s="21">
        <f t="shared" si="2"/>
        <v>4607.4500000000007</v>
      </c>
      <c r="N63" s="19">
        <v>3051.9</v>
      </c>
      <c r="O63" s="20">
        <v>977.5</v>
      </c>
      <c r="P63" s="21">
        <f t="shared" si="7"/>
        <v>4029.4</v>
      </c>
      <c r="Q63" s="19">
        <v>2044.4</v>
      </c>
      <c r="R63" s="20">
        <v>555.04999999999995</v>
      </c>
      <c r="S63" s="21">
        <f t="shared" si="3"/>
        <v>2599.4499999999998</v>
      </c>
      <c r="T63" s="19">
        <v>654</v>
      </c>
      <c r="U63" s="20">
        <v>89.45</v>
      </c>
      <c r="V63" s="21">
        <f t="shared" si="4"/>
        <v>743.45</v>
      </c>
      <c r="W63" s="47">
        <f t="shared" si="5"/>
        <v>20696.850000000002</v>
      </c>
      <c r="X63" s="20">
        <f t="shared" si="5"/>
        <v>6842.3</v>
      </c>
      <c r="Y63" s="21">
        <f t="shared" si="6"/>
        <v>27539.15</v>
      </c>
      <c r="AB63" s="1"/>
    </row>
    <row r="64" spans="1:28" ht="13">
      <c r="A64" s="25" t="s">
        <v>348</v>
      </c>
      <c r="B64" s="25" t="s">
        <v>349</v>
      </c>
      <c r="C64" s="89" t="s">
        <v>297</v>
      </c>
      <c r="D64" s="129" t="s">
        <v>304</v>
      </c>
      <c r="E64" s="19">
        <v>10977.19</v>
      </c>
      <c r="F64" s="20">
        <v>0.85</v>
      </c>
      <c r="G64" s="21">
        <f>+E64+F64</f>
        <v>10978.04</v>
      </c>
      <c r="H64" s="19">
        <v>9157.0499999999993</v>
      </c>
      <c r="I64" s="20">
        <v>1</v>
      </c>
      <c r="J64" s="21">
        <f>+H64+I64</f>
        <v>9158.0499999999993</v>
      </c>
      <c r="K64" s="19">
        <v>9351.06</v>
      </c>
      <c r="L64" s="20">
        <v>4.43</v>
      </c>
      <c r="M64" s="21">
        <f>+K64+L64</f>
        <v>9355.49</v>
      </c>
      <c r="N64" s="19">
        <v>9416.49</v>
      </c>
      <c r="O64" s="20">
        <v>3.24</v>
      </c>
      <c r="P64" s="21">
        <f>+N64+O64</f>
        <v>9419.73</v>
      </c>
      <c r="Q64" s="19">
        <v>8730.27</v>
      </c>
      <c r="R64" s="20">
        <v>6.98</v>
      </c>
      <c r="S64" s="21">
        <f>+Q64+R64</f>
        <v>8737.25</v>
      </c>
      <c r="T64" s="19">
        <v>7550.66</v>
      </c>
      <c r="U64" s="20">
        <v>67.180000000000007</v>
      </c>
      <c r="V64" s="21">
        <f>+T64+U64</f>
        <v>7617.84</v>
      </c>
      <c r="W64" s="47">
        <f>+E64+H64+K64+N64+Q64+T64</f>
        <v>55182.720000000001</v>
      </c>
      <c r="X64" s="20">
        <f>+F64+I64+L64+O64+R64+U64</f>
        <v>83.68</v>
      </c>
      <c r="Y64" s="21">
        <f>+W64+X64</f>
        <v>55266.400000000001</v>
      </c>
      <c r="AB64" s="1"/>
    </row>
    <row r="65" spans="1:28" ht="13">
      <c r="A65" s="2" t="s">
        <v>268</v>
      </c>
      <c r="B65" s="2" t="s">
        <v>60</v>
      </c>
      <c r="C65" s="89" t="s">
        <v>297</v>
      </c>
      <c r="D65" s="129" t="s">
        <v>303</v>
      </c>
      <c r="E65" s="19">
        <v>3429.6</v>
      </c>
      <c r="F65" s="20">
        <v>7027.1</v>
      </c>
      <c r="G65" s="21">
        <f t="shared" si="0"/>
        <v>10456.700000000001</v>
      </c>
      <c r="H65" s="19">
        <v>3718.47</v>
      </c>
      <c r="I65" s="20">
        <v>3610.44</v>
      </c>
      <c r="J65" s="21">
        <f t="shared" si="1"/>
        <v>7328.91</v>
      </c>
      <c r="K65" s="19">
        <v>4254.71</v>
      </c>
      <c r="L65" s="20">
        <v>3561.35</v>
      </c>
      <c r="M65" s="21">
        <f t="shared" si="2"/>
        <v>7816.0599999999995</v>
      </c>
      <c r="N65" s="19">
        <v>3805.71</v>
      </c>
      <c r="O65" s="20">
        <v>3801.24</v>
      </c>
      <c r="P65" s="21">
        <f t="shared" si="7"/>
        <v>7606.95</v>
      </c>
      <c r="Q65" s="19">
        <v>4720.17</v>
      </c>
      <c r="R65" s="20">
        <v>3608.29</v>
      </c>
      <c r="S65" s="21">
        <f t="shared" si="3"/>
        <v>8328.4599999999991</v>
      </c>
      <c r="T65" s="19">
        <v>3751.23</v>
      </c>
      <c r="U65" s="20">
        <v>2506.67</v>
      </c>
      <c r="V65" s="21">
        <f t="shared" si="4"/>
        <v>6257.9</v>
      </c>
      <c r="W65" s="47">
        <f t="shared" si="5"/>
        <v>23679.889999999996</v>
      </c>
      <c r="X65" s="20">
        <f t="shared" si="5"/>
        <v>24115.090000000004</v>
      </c>
      <c r="Y65" s="21">
        <f t="shared" si="6"/>
        <v>47794.979999999996</v>
      </c>
      <c r="AB65" s="1"/>
    </row>
    <row r="66" spans="1:28" ht="13">
      <c r="A66" s="2" t="s">
        <v>268</v>
      </c>
      <c r="B66" s="2" t="s">
        <v>61</v>
      </c>
      <c r="C66" s="89" t="s">
        <v>297</v>
      </c>
      <c r="D66" s="129" t="s">
        <v>303</v>
      </c>
      <c r="E66" s="19">
        <v>1470.89</v>
      </c>
      <c r="F66" s="20">
        <v>2921.89</v>
      </c>
      <c r="G66" s="21">
        <f t="shared" si="0"/>
        <v>4392.78</v>
      </c>
      <c r="H66" s="19">
        <v>1816.82</v>
      </c>
      <c r="I66" s="20">
        <v>2719.49</v>
      </c>
      <c r="J66" s="21">
        <f t="shared" si="1"/>
        <v>4536.3099999999995</v>
      </c>
      <c r="K66" s="19">
        <v>1210.74</v>
      </c>
      <c r="L66" s="20">
        <v>2797.86</v>
      </c>
      <c r="M66" s="21">
        <f t="shared" si="2"/>
        <v>4008.6000000000004</v>
      </c>
      <c r="N66" s="19">
        <v>1552.76</v>
      </c>
      <c r="O66" s="20">
        <v>2673.09</v>
      </c>
      <c r="P66" s="21">
        <f t="shared" si="7"/>
        <v>4225.8500000000004</v>
      </c>
      <c r="Q66" s="19">
        <v>1609.14</v>
      </c>
      <c r="R66" s="20">
        <v>2882.99</v>
      </c>
      <c r="S66" s="21">
        <f t="shared" si="3"/>
        <v>4492.13</v>
      </c>
      <c r="T66" s="19">
        <v>0</v>
      </c>
      <c r="U66" s="20">
        <v>0</v>
      </c>
      <c r="V66" s="21">
        <f t="shared" si="4"/>
        <v>0</v>
      </c>
      <c r="W66" s="47">
        <f t="shared" si="5"/>
        <v>7660.35</v>
      </c>
      <c r="X66" s="20">
        <f t="shared" si="5"/>
        <v>13995.32</v>
      </c>
      <c r="Y66" s="21">
        <f t="shared" si="6"/>
        <v>21655.67</v>
      </c>
      <c r="AB66" s="1"/>
    </row>
    <row r="67" spans="1:28" ht="13">
      <c r="A67" s="2" t="s">
        <v>269</v>
      </c>
      <c r="B67" s="2" t="s">
        <v>62</v>
      </c>
      <c r="C67" s="89" t="s">
        <v>297</v>
      </c>
      <c r="D67" s="129" t="s">
        <v>303</v>
      </c>
      <c r="E67" s="19">
        <v>771.6</v>
      </c>
      <c r="F67" s="20">
        <v>0</v>
      </c>
      <c r="G67" s="21">
        <f t="shared" si="0"/>
        <v>771.6</v>
      </c>
      <c r="H67" s="19">
        <v>8920.5</v>
      </c>
      <c r="I67" s="20">
        <v>4120.8500000000004</v>
      </c>
      <c r="J67" s="21">
        <f t="shared" si="1"/>
        <v>13041.35</v>
      </c>
      <c r="K67" s="19">
        <v>16626.05</v>
      </c>
      <c r="L67" s="20">
        <v>5629</v>
      </c>
      <c r="M67" s="21">
        <f t="shared" si="2"/>
        <v>22255.05</v>
      </c>
      <c r="N67" s="19">
        <v>16904.05</v>
      </c>
      <c r="O67" s="20">
        <v>4554.05</v>
      </c>
      <c r="P67" s="21">
        <f t="shared" si="7"/>
        <v>21458.1</v>
      </c>
      <c r="Q67" s="19">
        <v>11481.9</v>
      </c>
      <c r="R67" s="20">
        <v>1925.75</v>
      </c>
      <c r="S67" s="21">
        <f t="shared" si="3"/>
        <v>13407.65</v>
      </c>
      <c r="T67" s="19">
        <v>21286.55</v>
      </c>
      <c r="U67" s="20">
        <v>5055.8</v>
      </c>
      <c r="V67" s="21">
        <f t="shared" si="4"/>
        <v>26342.35</v>
      </c>
      <c r="W67" s="47">
        <f t="shared" si="5"/>
        <v>75990.649999999994</v>
      </c>
      <c r="X67" s="20">
        <f t="shared" si="5"/>
        <v>21285.45</v>
      </c>
      <c r="Y67" s="21">
        <f t="shared" si="6"/>
        <v>97276.099999999991</v>
      </c>
      <c r="AB67" s="1"/>
    </row>
    <row r="68" spans="1:28" ht="13">
      <c r="A68" s="2" t="s">
        <v>270</v>
      </c>
      <c r="B68" s="2" t="s">
        <v>63</v>
      </c>
      <c r="C68" s="89" t="s">
        <v>297</v>
      </c>
      <c r="D68" s="129" t="s">
        <v>298</v>
      </c>
      <c r="E68" s="19">
        <v>3410.75</v>
      </c>
      <c r="F68" s="20">
        <v>580.5</v>
      </c>
      <c r="G68" s="21">
        <f t="shared" si="0"/>
        <v>3991.25</v>
      </c>
      <c r="H68" s="19">
        <v>1008.35</v>
      </c>
      <c r="I68" s="20">
        <v>757.05</v>
      </c>
      <c r="J68" s="21">
        <f t="shared" si="1"/>
        <v>1765.4</v>
      </c>
      <c r="K68" s="19">
        <v>1794.2</v>
      </c>
      <c r="L68" s="20">
        <v>1928.2</v>
      </c>
      <c r="M68" s="21">
        <f t="shared" si="2"/>
        <v>3722.4</v>
      </c>
      <c r="N68" s="19">
        <v>2291</v>
      </c>
      <c r="O68" s="20">
        <v>1943.95</v>
      </c>
      <c r="P68" s="21">
        <f t="shared" si="7"/>
        <v>4234.95</v>
      </c>
      <c r="Q68" s="19">
        <v>0</v>
      </c>
      <c r="R68" s="20">
        <v>0</v>
      </c>
      <c r="S68" s="21">
        <f t="shared" si="3"/>
        <v>0</v>
      </c>
      <c r="T68" s="19">
        <v>0</v>
      </c>
      <c r="U68" s="20">
        <v>0</v>
      </c>
      <c r="V68" s="21">
        <f t="shared" si="4"/>
        <v>0</v>
      </c>
      <c r="W68" s="47">
        <f t="shared" si="5"/>
        <v>8504.2999999999993</v>
      </c>
      <c r="X68" s="20">
        <f t="shared" si="5"/>
        <v>5209.7</v>
      </c>
      <c r="Y68" s="21">
        <f t="shared" si="6"/>
        <v>13714</v>
      </c>
      <c r="AB68" s="1"/>
    </row>
    <row r="69" spans="1:28" ht="13">
      <c r="A69" s="2" t="s">
        <v>270</v>
      </c>
      <c r="B69" s="2" t="s">
        <v>64</v>
      </c>
      <c r="C69" s="89" t="s">
        <v>297</v>
      </c>
      <c r="D69" s="129" t="s">
        <v>298</v>
      </c>
      <c r="E69" s="19">
        <v>5944.3</v>
      </c>
      <c r="F69" s="20">
        <v>1275.25</v>
      </c>
      <c r="G69" s="21">
        <f t="shared" si="0"/>
        <v>7219.55</v>
      </c>
      <c r="H69" s="19">
        <v>932.9</v>
      </c>
      <c r="I69" s="20">
        <v>887.05</v>
      </c>
      <c r="J69" s="21">
        <f t="shared" si="1"/>
        <v>1819.9499999999998</v>
      </c>
      <c r="K69" s="19">
        <v>671.25</v>
      </c>
      <c r="L69" s="20">
        <v>1333.75</v>
      </c>
      <c r="M69" s="21">
        <f t="shared" si="2"/>
        <v>2005</v>
      </c>
      <c r="N69" s="19">
        <v>2155.5</v>
      </c>
      <c r="O69" s="20">
        <v>1385.4</v>
      </c>
      <c r="P69" s="21">
        <f t="shared" si="7"/>
        <v>3540.9</v>
      </c>
      <c r="Q69" s="19">
        <v>0</v>
      </c>
      <c r="R69" s="20">
        <v>0</v>
      </c>
      <c r="S69" s="21">
        <f t="shared" si="3"/>
        <v>0</v>
      </c>
      <c r="T69" s="19">
        <v>6238.15</v>
      </c>
      <c r="U69" s="20">
        <v>2366.1999999999998</v>
      </c>
      <c r="V69" s="21">
        <f t="shared" si="4"/>
        <v>8604.3499999999985</v>
      </c>
      <c r="W69" s="47">
        <f t="shared" si="5"/>
        <v>15942.1</v>
      </c>
      <c r="X69" s="20">
        <f t="shared" si="5"/>
        <v>7247.6500000000005</v>
      </c>
      <c r="Y69" s="21">
        <f t="shared" si="6"/>
        <v>23189.75</v>
      </c>
      <c r="AB69" s="1"/>
    </row>
    <row r="70" spans="1:28" ht="13">
      <c r="A70" s="2" t="s">
        <v>271</v>
      </c>
      <c r="B70" s="2" t="s">
        <v>65</v>
      </c>
      <c r="C70" s="89" t="s">
        <v>297</v>
      </c>
      <c r="D70" s="129" t="s">
        <v>303</v>
      </c>
      <c r="E70" s="19">
        <v>11753.46</v>
      </c>
      <c r="F70" s="20">
        <v>3753</v>
      </c>
      <c r="G70" s="21">
        <f t="shared" ref="G70:G76" si="8">+E70+F70</f>
        <v>15506.46</v>
      </c>
      <c r="H70" s="19">
        <v>9105.2999999999993</v>
      </c>
      <c r="I70" s="20">
        <v>3768.84</v>
      </c>
      <c r="J70" s="21">
        <f t="shared" ref="J70:J76" si="9">+H70+I70</f>
        <v>12874.14</v>
      </c>
      <c r="K70" s="19">
        <v>16208.55</v>
      </c>
      <c r="L70" s="20">
        <v>2634.03</v>
      </c>
      <c r="M70" s="21">
        <f t="shared" ref="M70:M76" si="10">+K70+L70</f>
        <v>18842.579999999998</v>
      </c>
      <c r="N70" s="19">
        <v>12230.46</v>
      </c>
      <c r="O70" s="20">
        <v>2153.79</v>
      </c>
      <c r="P70" s="21">
        <f t="shared" si="7"/>
        <v>14384.25</v>
      </c>
      <c r="Q70" s="19">
        <v>6050.79</v>
      </c>
      <c r="R70" s="20">
        <v>3356.1</v>
      </c>
      <c r="S70" s="21">
        <f t="shared" ref="S70:S76" si="11">+Q70+R70</f>
        <v>9406.89</v>
      </c>
      <c r="T70" s="19">
        <v>11539.8</v>
      </c>
      <c r="U70" s="20">
        <v>3231.81</v>
      </c>
      <c r="V70" s="21">
        <f t="shared" ref="V70:V76" si="12">+T70+U70</f>
        <v>14771.609999999999</v>
      </c>
      <c r="W70" s="47">
        <f t="shared" si="5"/>
        <v>66888.36</v>
      </c>
      <c r="X70" s="20">
        <f t="shared" si="5"/>
        <v>18897.57</v>
      </c>
      <c r="Y70" s="21">
        <f t="shared" ref="Y70:Y76" si="13">+W70+X70</f>
        <v>85785.93</v>
      </c>
      <c r="AB70" s="1"/>
    </row>
    <row r="71" spans="1:28" ht="13">
      <c r="A71" s="2" t="s">
        <v>271</v>
      </c>
      <c r="B71" s="2" t="s">
        <v>66</v>
      </c>
      <c r="C71" s="89" t="s">
        <v>297</v>
      </c>
      <c r="D71" s="129" t="s">
        <v>303</v>
      </c>
      <c r="E71" s="19">
        <v>15593.4</v>
      </c>
      <c r="F71" s="20">
        <v>6056.1</v>
      </c>
      <c r="G71" s="21">
        <f t="shared" si="8"/>
        <v>21649.5</v>
      </c>
      <c r="H71" s="19">
        <v>6769.53</v>
      </c>
      <c r="I71" s="20">
        <v>3910.5</v>
      </c>
      <c r="J71" s="21">
        <f t="shared" si="9"/>
        <v>10680.029999999999</v>
      </c>
      <c r="K71" s="19">
        <v>11805.48</v>
      </c>
      <c r="L71" s="20">
        <v>6914.16</v>
      </c>
      <c r="M71" s="21">
        <f t="shared" si="10"/>
        <v>18719.64</v>
      </c>
      <c r="N71" s="19">
        <v>11643.84</v>
      </c>
      <c r="O71" s="20">
        <v>5364.99</v>
      </c>
      <c r="P71" s="21">
        <f t="shared" ref="P71:P78" si="14">+N71+O71</f>
        <v>17008.830000000002</v>
      </c>
      <c r="Q71" s="19">
        <v>9170.3700000000008</v>
      </c>
      <c r="R71" s="20">
        <v>5829.12</v>
      </c>
      <c r="S71" s="21">
        <f t="shared" si="11"/>
        <v>14999.490000000002</v>
      </c>
      <c r="T71" s="19">
        <v>11438.28</v>
      </c>
      <c r="U71" s="20">
        <v>3692.7</v>
      </c>
      <c r="V71" s="21">
        <f t="shared" si="12"/>
        <v>15130.98</v>
      </c>
      <c r="W71" s="47">
        <f t="shared" si="5"/>
        <v>66420.900000000009</v>
      </c>
      <c r="X71" s="20">
        <f t="shared" si="5"/>
        <v>31767.57</v>
      </c>
      <c r="Y71" s="21">
        <f t="shared" si="13"/>
        <v>98188.47</v>
      </c>
      <c r="AB71" s="1"/>
    </row>
    <row r="72" spans="1:28" ht="13">
      <c r="A72" s="2" t="s">
        <v>271</v>
      </c>
      <c r="B72" s="2" t="s">
        <v>67</v>
      </c>
      <c r="C72" s="89" t="s">
        <v>297</v>
      </c>
      <c r="D72" s="129" t="s">
        <v>303</v>
      </c>
      <c r="E72" s="19">
        <v>9435.42</v>
      </c>
      <c r="F72" s="20">
        <v>4894.92</v>
      </c>
      <c r="G72" s="21">
        <f t="shared" si="8"/>
        <v>14330.34</v>
      </c>
      <c r="H72" s="19">
        <v>7603.92</v>
      </c>
      <c r="I72" s="20">
        <v>2519.1</v>
      </c>
      <c r="J72" s="21">
        <f t="shared" si="9"/>
        <v>10123.02</v>
      </c>
      <c r="K72" s="19">
        <v>10049.49</v>
      </c>
      <c r="L72" s="20">
        <v>7317</v>
      </c>
      <c r="M72" s="21">
        <f t="shared" si="10"/>
        <v>17366.489999999998</v>
      </c>
      <c r="N72" s="19">
        <v>11060.55</v>
      </c>
      <c r="O72" s="20">
        <v>5256.27</v>
      </c>
      <c r="P72" s="21">
        <f t="shared" si="14"/>
        <v>16316.82</v>
      </c>
      <c r="Q72" s="19">
        <v>6322.95</v>
      </c>
      <c r="R72" s="20">
        <v>3558.33</v>
      </c>
      <c r="S72" s="21">
        <f t="shared" si="11"/>
        <v>9881.2799999999988</v>
      </c>
      <c r="T72" s="19">
        <v>13320.36</v>
      </c>
      <c r="U72" s="20">
        <v>3902.04</v>
      </c>
      <c r="V72" s="21">
        <f t="shared" si="12"/>
        <v>17222.400000000001</v>
      </c>
      <c r="W72" s="47">
        <f t="shared" si="5"/>
        <v>57792.69</v>
      </c>
      <c r="X72" s="20">
        <f t="shared" si="5"/>
        <v>27447.660000000003</v>
      </c>
      <c r="Y72" s="21">
        <f t="shared" si="13"/>
        <v>85240.35</v>
      </c>
      <c r="AB72" s="1"/>
    </row>
    <row r="73" spans="1:28" ht="13">
      <c r="A73" s="2" t="s">
        <v>271</v>
      </c>
      <c r="B73" s="2" t="s">
        <v>68</v>
      </c>
      <c r="C73" s="89" t="s">
        <v>297</v>
      </c>
      <c r="D73" s="129" t="s">
        <v>303</v>
      </c>
      <c r="E73" s="19">
        <v>0</v>
      </c>
      <c r="F73" s="20">
        <v>0</v>
      </c>
      <c r="G73" s="21">
        <f t="shared" si="8"/>
        <v>0</v>
      </c>
      <c r="H73" s="19">
        <v>0</v>
      </c>
      <c r="I73" s="20">
        <v>0</v>
      </c>
      <c r="J73" s="21">
        <f t="shared" si="9"/>
        <v>0</v>
      </c>
      <c r="K73" s="19">
        <v>4622.49</v>
      </c>
      <c r="L73" s="20">
        <v>3871.44</v>
      </c>
      <c r="M73" s="21">
        <f t="shared" si="10"/>
        <v>8493.93</v>
      </c>
      <c r="N73" s="19">
        <v>12637.8</v>
      </c>
      <c r="O73" s="20">
        <v>4719.78</v>
      </c>
      <c r="P73" s="21">
        <f t="shared" si="14"/>
        <v>17357.579999999998</v>
      </c>
      <c r="Q73" s="19">
        <v>9294.93</v>
      </c>
      <c r="R73" s="20">
        <v>4996.53</v>
      </c>
      <c r="S73" s="21">
        <f t="shared" si="11"/>
        <v>14291.46</v>
      </c>
      <c r="T73" s="19">
        <v>9660.7800000000007</v>
      </c>
      <c r="U73" s="20">
        <v>3737.16</v>
      </c>
      <c r="V73" s="21">
        <f t="shared" si="12"/>
        <v>13397.94</v>
      </c>
      <c r="W73" s="47">
        <f t="shared" si="5"/>
        <v>36216</v>
      </c>
      <c r="X73" s="20">
        <f t="shared" si="5"/>
        <v>17324.91</v>
      </c>
      <c r="Y73" s="21">
        <f t="shared" si="13"/>
        <v>53540.91</v>
      </c>
      <c r="AB73" s="1"/>
    </row>
    <row r="74" spans="1:28" ht="13">
      <c r="A74" s="2" t="s">
        <v>272</v>
      </c>
      <c r="B74" s="2" t="s">
        <v>69</v>
      </c>
      <c r="C74" s="89" t="s">
        <v>297</v>
      </c>
      <c r="D74" s="129" t="s">
        <v>303</v>
      </c>
      <c r="E74" s="19">
        <v>0</v>
      </c>
      <c r="F74" s="20">
        <v>0</v>
      </c>
      <c r="G74" s="21">
        <f t="shared" si="8"/>
        <v>0</v>
      </c>
      <c r="H74" s="19">
        <v>0</v>
      </c>
      <c r="I74" s="20">
        <v>0</v>
      </c>
      <c r="J74" s="21">
        <f t="shared" si="9"/>
        <v>0</v>
      </c>
      <c r="K74" s="19">
        <v>0</v>
      </c>
      <c r="L74" s="20">
        <v>0</v>
      </c>
      <c r="M74" s="21">
        <f t="shared" si="10"/>
        <v>0</v>
      </c>
      <c r="N74" s="19">
        <v>0</v>
      </c>
      <c r="O74" s="20">
        <v>0</v>
      </c>
      <c r="P74" s="21">
        <f t="shared" si="14"/>
        <v>0</v>
      </c>
      <c r="Q74" s="19">
        <v>0</v>
      </c>
      <c r="R74" s="20">
        <v>13.6</v>
      </c>
      <c r="S74" s="21">
        <f t="shared" si="11"/>
        <v>13.6</v>
      </c>
      <c r="T74" s="19">
        <v>0</v>
      </c>
      <c r="U74" s="20">
        <v>0</v>
      </c>
      <c r="V74" s="21">
        <f t="shared" si="12"/>
        <v>0</v>
      </c>
      <c r="W74" s="47">
        <f t="shared" si="5"/>
        <v>0</v>
      </c>
      <c r="X74" s="20">
        <f t="shared" si="5"/>
        <v>13.6</v>
      </c>
      <c r="Y74" s="21">
        <f t="shared" si="13"/>
        <v>13.6</v>
      </c>
      <c r="AB74" s="1"/>
    </row>
    <row r="75" spans="1:28" ht="13">
      <c r="A75" s="2" t="s">
        <v>322</v>
      </c>
      <c r="B75" s="2" t="s">
        <v>323</v>
      </c>
      <c r="C75" s="89" t="s">
        <v>297</v>
      </c>
      <c r="D75" s="129" t="s">
        <v>304</v>
      </c>
      <c r="E75" s="19">
        <v>8573.8700000000008</v>
      </c>
      <c r="F75" s="20">
        <v>74.489999999999995</v>
      </c>
      <c r="G75" s="21">
        <f>+E75+F75</f>
        <v>8648.36</v>
      </c>
      <c r="H75" s="19">
        <v>8810.9</v>
      </c>
      <c r="I75" s="20">
        <v>8.24</v>
      </c>
      <c r="J75" s="21">
        <f>+H75+I75</f>
        <v>8819.14</v>
      </c>
      <c r="K75" s="19">
        <v>11892.81</v>
      </c>
      <c r="L75" s="20">
        <v>0.01</v>
      </c>
      <c r="M75" s="21">
        <f>+K75+L75</f>
        <v>11892.82</v>
      </c>
      <c r="N75" s="19">
        <v>11550.92</v>
      </c>
      <c r="O75" s="20">
        <v>24.68</v>
      </c>
      <c r="P75" s="21">
        <f>+N75+O75</f>
        <v>11575.6</v>
      </c>
      <c r="Q75" s="19">
        <v>2219</v>
      </c>
      <c r="R75" s="20">
        <v>518.97</v>
      </c>
      <c r="S75" s="21">
        <f>+Q75+R75</f>
        <v>2737.9700000000003</v>
      </c>
      <c r="T75" s="19">
        <v>1805.02</v>
      </c>
      <c r="U75" s="20">
        <v>581</v>
      </c>
      <c r="V75" s="21">
        <f>+T75+U75</f>
        <v>2386.02</v>
      </c>
      <c r="W75" s="47">
        <f>+E75+H75+K75+N75+Q75+T75</f>
        <v>44852.52</v>
      </c>
      <c r="X75" s="20">
        <f>+F75+I75+L75+O75+R75+U75</f>
        <v>1207.3899999999999</v>
      </c>
      <c r="Y75" s="21">
        <f>+W75+X75</f>
        <v>46059.909999999996</v>
      </c>
      <c r="AB75" s="1"/>
    </row>
    <row r="76" spans="1:28" ht="13">
      <c r="A76" s="2" t="s">
        <v>273</v>
      </c>
      <c r="B76" s="2" t="s">
        <v>70</v>
      </c>
      <c r="C76" s="89" t="s">
        <v>297</v>
      </c>
      <c r="D76" s="129" t="s">
        <v>303</v>
      </c>
      <c r="E76" s="19">
        <v>0</v>
      </c>
      <c r="F76" s="20">
        <v>0</v>
      </c>
      <c r="G76" s="21">
        <f t="shared" si="8"/>
        <v>0</v>
      </c>
      <c r="H76" s="19">
        <v>0</v>
      </c>
      <c r="I76" s="20">
        <v>0</v>
      </c>
      <c r="J76" s="21">
        <f t="shared" si="9"/>
        <v>0</v>
      </c>
      <c r="K76" s="19">
        <v>0</v>
      </c>
      <c r="L76" s="20">
        <v>0</v>
      </c>
      <c r="M76" s="21">
        <f t="shared" si="10"/>
        <v>0</v>
      </c>
      <c r="N76" s="19">
        <v>0</v>
      </c>
      <c r="O76" s="20">
        <v>0</v>
      </c>
      <c r="P76" s="21">
        <f t="shared" si="14"/>
        <v>0</v>
      </c>
      <c r="Q76" s="19">
        <v>0</v>
      </c>
      <c r="R76" s="20">
        <v>0</v>
      </c>
      <c r="S76" s="21">
        <f t="shared" si="11"/>
        <v>0</v>
      </c>
      <c r="T76" s="19">
        <v>0</v>
      </c>
      <c r="U76" s="20">
        <v>0</v>
      </c>
      <c r="V76" s="21">
        <f t="shared" si="12"/>
        <v>0</v>
      </c>
      <c r="W76" s="47">
        <f t="shared" si="5"/>
        <v>0</v>
      </c>
      <c r="X76" s="20">
        <f t="shared" si="5"/>
        <v>0</v>
      </c>
      <c r="Y76" s="21">
        <f t="shared" si="13"/>
        <v>0</v>
      </c>
      <c r="AB76" s="1"/>
    </row>
    <row r="77" spans="1:28" ht="13">
      <c r="A77" s="2" t="s">
        <v>338</v>
      </c>
      <c r="B77" s="2" t="s">
        <v>339</v>
      </c>
      <c r="C77" s="89" t="s">
        <v>297</v>
      </c>
      <c r="D77" s="129" t="s">
        <v>303</v>
      </c>
      <c r="E77" s="19">
        <v>17519.18</v>
      </c>
      <c r="F77" s="20">
        <v>5094.54</v>
      </c>
      <c r="G77" s="21">
        <f>+E77+F77</f>
        <v>22613.72</v>
      </c>
      <c r="H77" s="19">
        <v>7931.74</v>
      </c>
      <c r="I77" s="20">
        <v>4514.87</v>
      </c>
      <c r="J77" s="21">
        <f>+H77+I77</f>
        <v>12446.61</v>
      </c>
      <c r="K77" s="19">
        <v>3188.91</v>
      </c>
      <c r="L77" s="20">
        <v>15676.31</v>
      </c>
      <c r="M77" s="21">
        <f>+K77+L77</f>
        <v>18865.22</v>
      </c>
      <c r="N77" s="19">
        <v>6178.76</v>
      </c>
      <c r="O77" s="20">
        <v>15151.6</v>
      </c>
      <c r="P77" s="21">
        <f>+N77+O77</f>
        <v>21330.36</v>
      </c>
      <c r="Q77" s="19">
        <v>2533.7199999999998</v>
      </c>
      <c r="R77" s="20">
        <v>11072.14</v>
      </c>
      <c r="S77" s="21">
        <f>+Q77+R77</f>
        <v>13605.859999999999</v>
      </c>
      <c r="T77" s="19">
        <v>5572.59</v>
      </c>
      <c r="U77" s="20">
        <v>6291.15</v>
      </c>
      <c r="V77" s="21">
        <f>+T77+U77</f>
        <v>11863.74</v>
      </c>
      <c r="W77" s="47">
        <f>+E77+H77+K77+N77+Q77+T77</f>
        <v>42924.899999999994</v>
      </c>
      <c r="X77" s="20">
        <f>+F77+I77+L77+O77+R77+U77</f>
        <v>57800.61</v>
      </c>
      <c r="Y77" s="21">
        <f>+W77+X77</f>
        <v>100725.51</v>
      </c>
      <c r="AB77" s="1"/>
    </row>
    <row r="78" spans="1:28" ht="13">
      <c r="A78" s="2" t="s">
        <v>274</v>
      </c>
      <c r="B78" s="2" t="s">
        <v>71</v>
      </c>
      <c r="C78" s="89" t="s">
        <v>297</v>
      </c>
      <c r="D78" s="129" t="s">
        <v>302</v>
      </c>
      <c r="E78" s="19">
        <v>2310.4699999999998</v>
      </c>
      <c r="F78" s="20">
        <v>0</v>
      </c>
      <c r="G78" s="21">
        <f t="shared" ref="G78:G141" si="15">+E78+F78</f>
        <v>2310.4699999999998</v>
      </c>
      <c r="H78" s="19">
        <v>4620.97</v>
      </c>
      <c r="I78" s="20">
        <v>0</v>
      </c>
      <c r="J78" s="21">
        <f t="shared" ref="J78:J141" si="16">+H78+I78</f>
        <v>4620.97</v>
      </c>
      <c r="K78" s="19">
        <v>3706.48</v>
      </c>
      <c r="L78" s="20">
        <v>0</v>
      </c>
      <c r="M78" s="21">
        <f t="shared" ref="M78:M141" si="17">+K78+L78</f>
        <v>3706.48</v>
      </c>
      <c r="N78" s="19">
        <v>2675.56</v>
      </c>
      <c r="O78" s="20">
        <v>0</v>
      </c>
      <c r="P78" s="21">
        <f t="shared" si="14"/>
        <v>2675.56</v>
      </c>
      <c r="Q78" s="19">
        <v>2824.87</v>
      </c>
      <c r="R78" s="20">
        <v>0</v>
      </c>
      <c r="S78" s="21">
        <f t="shared" ref="S78:S141" si="18">+Q78+R78</f>
        <v>2824.87</v>
      </c>
      <c r="T78" s="19">
        <v>2426.63</v>
      </c>
      <c r="U78" s="20">
        <v>0</v>
      </c>
      <c r="V78" s="21">
        <f t="shared" ref="V78:V141" si="19">+T78+U78</f>
        <v>2426.63</v>
      </c>
      <c r="W78" s="47">
        <f t="shared" ref="W78:X143" si="20">+E78+H78+K78+N78+Q78+T78</f>
        <v>18564.98</v>
      </c>
      <c r="X78" s="20">
        <f t="shared" si="20"/>
        <v>0</v>
      </c>
      <c r="Y78" s="21">
        <f t="shared" ref="Y78:Y141" si="21">+W78+X78</f>
        <v>18564.98</v>
      </c>
      <c r="AB78" s="1"/>
    </row>
    <row r="79" spans="1:28" ht="13">
      <c r="A79" s="2" t="s">
        <v>324</v>
      </c>
      <c r="B79" s="2" t="s">
        <v>325</v>
      </c>
      <c r="C79" s="89" t="s">
        <v>297</v>
      </c>
      <c r="D79" s="129" t="s">
        <v>304</v>
      </c>
      <c r="E79" s="19">
        <v>7251.47</v>
      </c>
      <c r="F79" s="20">
        <v>26.62</v>
      </c>
      <c r="G79" s="21">
        <f>+E79+F79</f>
        <v>7278.09</v>
      </c>
      <c r="H79" s="19">
        <v>7680.26</v>
      </c>
      <c r="I79" s="20">
        <v>578.74</v>
      </c>
      <c r="J79" s="21">
        <f>+H79+I79</f>
        <v>8259</v>
      </c>
      <c r="K79" s="19">
        <v>0.74</v>
      </c>
      <c r="L79" s="20">
        <v>2864.29</v>
      </c>
      <c r="M79" s="21">
        <f>+K79+L79</f>
        <v>2865.0299999999997</v>
      </c>
      <c r="N79" s="19">
        <v>1.04</v>
      </c>
      <c r="O79" s="20">
        <v>2201.84</v>
      </c>
      <c r="P79" s="21">
        <f>+N79+O79</f>
        <v>2202.88</v>
      </c>
      <c r="Q79" s="19">
        <v>49.26</v>
      </c>
      <c r="R79" s="20">
        <v>1819.06</v>
      </c>
      <c r="S79" s="21">
        <f>+Q79+R79</f>
        <v>1868.32</v>
      </c>
      <c r="T79" s="19">
        <v>3.63</v>
      </c>
      <c r="U79" s="20">
        <v>2242.4</v>
      </c>
      <c r="V79" s="21">
        <f>+T79+U79</f>
        <v>2246.0300000000002</v>
      </c>
      <c r="W79" s="47">
        <f>+E79+H79+K79+N79+Q79+T79</f>
        <v>14986.4</v>
      </c>
      <c r="X79" s="20">
        <f>+F79+I79+L79+O79+R79+U79</f>
        <v>9732.9499999999989</v>
      </c>
      <c r="Y79" s="21">
        <f>+W79+X79</f>
        <v>24719.35</v>
      </c>
      <c r="AB79" s="1"/>
    </row>
    <row r="80" spans="1:28" ht="13">
      <c r="A80" s="2" t="s">
        <v>308</v>
      </c>
      <c r="B80" s="2" t="s">
        <v>309</v>
      </c>
      <c r="C80" s="89" t="s">
        <v>297</v>
      </c>
      <c r="D80" s="129" t="s">
        <v>302</v>
      </c>
      <c r="E80" s="19">
        <v>10289.9</v>
      </c>
      <c r="F80" s="20">
        <v>2937.8</v>
      </c>
      <c r="G80" s="21">
        <f>+E80+F80</f>
        <v>13227.7</v>
      </c>
      <c r="H80" s="19">
        <v>30879.3</v>
      </c>
      <c r="I80" s="20">
        <v>2877.4</v>
      </c>
      <c r="J80" s="21">
        <f>+H80+I80</f>
        <v>33756.699999999997</v>
      </c>
      <c r="K80" s="19">
        <v>9370.6</v>
      </c>
      <c r="L80" s="20">
        <v>2987.6</v>
      </c>
      <c r="M80" s="21">
        <f>+K80+L80</f>
        <v>12358.2</v>
      </c>
      <c r="N80" s="19">
        <v>8202.2000000000007</v>
      </c>
      <c r="O80" s="20">
        <v>3526.1</v>
      </c>
      <c r="P80" s="21">
        <f>+N80+O80</f>
        <v>11728.300000000001</v>
      </c>
      <c r="Q80" s="19">
        <v>14182.4</v>
      </c>
      <c r="R80" s="20">
        <v>3233.7</v>
      </c>
      <c r="S80" s="21">
        <f>+Q80+R80</f>
        <v>17416.099999999999</v>
      </c>
      <c r="T80" s="19">
        <v>25178</v>
      </c>
      <c r="U80" s="20">
        <v>2423.5</v>
      </c>
      <c r="V80" s="21">
        <f>+T80+U80</f>
        <v>27601.5</v>
      </c>
      <c r="W80" s="47">
        <f>+E80+H80+K80+N80+Q80+T80</f>
        <v>98102.399999999994</v>
      </c>
      <c r="X80" s="20">
        <f>+F80+I80+L80+O80+R80+U80</f>
        <v>17986.100000000002</v>
      </c>
      <c r="Y80" s="21">
        <f>+W80+X80</f>
        <v>116088.5</v>
      </c>
      <c r="AB80" s="1"/>
    </row>
    <row r="81" spans="1:28" ht="13">
      <c r="A81" s="2" t="s">
        <v>275</v>
      </c>
      <c r="B81" s="2" t="s">
        <v>72</v>
      </c>
      <c r="C81" s="89" t="s">
        <v>297</v>
      </c>
      <c r="D81" s="129" t="s">
        <v>302</v>
      </c>
      <c r="E81" s="19">
        <v>15430.3</v>
      </c>
      <c r="F81" s="20">
        <v>3939.05</v>
      </c>
      <c r="G81" s="21">
        <f t="shared" si="15"/>
        <v>19369.349999999999</v>
      </c>
      <c r="H81" s="19">
        <v>14206.35</v>
      </c>
      <c r="I81" s="20">
        <v>4296.2</v>
      </c>
      <c r="J81" s="21">
        <f t="shared" si="16"/>
        <v>18502.55</v>
      </c>
      <c r="K81" s="19">
        <v>5703.25</v>
      </c>
      <c r="L81" s="20">
        <v>4125.8999999999996</v>
      </c>
      <c r="M81" s="21">
        <f t="shared" si="17"/>
        <v>9829.15</v>
      </c>
      <c r="N81" s="19">
        <v>11884.35</v>
      </c>
      <c r="O81" s="20">
        <v>4843.6499999999996</v>
      </c>
      <c r="P81" s="21">
        <f t="shared" ref="P81:P144" si="22">+N81+O81</f>
        <v>16728</v>
      </c>
      <c r="Q81" s="19">
        <v>10537.1</v>
      </c>
      <c r="R81" s="20">
        <v>3534.6</v>
      </c>
      <c r="S81" s="21">
        <f t="shared" si="18"/>
        <v>14071.7</v>
      </c>
      <c r="T81" s="19">
        <v>17933.7</v>
      </c>
      <c r="U81" s="20">
        <v>2587.8000000000002</v>
      </c>
      <c r="V81" s="21">
        <f t="shared" si="19"/>
        <v>20521.5</v>
      </c>
      <c r="W81" s="47">
        <f t="shared" si="20"/>
        <v>75695.05</v>
      </c>
      <c r="X81" s="20">
        <f t="shared" si="20"/>
        <v>23327.199999999997</v>
      </c>
      <c r="Y81" s="21">
        <f t="shared" si="21"/>
        <v>99022.25</v>
      </c>
      <c r="AB81" s="1"/>
    </row>
    <row r="82" spans="1:28" ht="13">
      <c r="A82" s="2" t="s">
        <v>275</v>
      </c>
      <c r="B82" s="2" t="s">
        <v>73</v>
      </c>
      <c r="C82" s="89" t="s">
        <v>297</v>
      </c>
      <c r="D82" s="129" t="s">
        <v>302</v>
      </c>
      <c r="E82" s="19">
        <v>12412.8</v>
      </c>
      <c r="F82" s="20">
        <v>3339.45</v>
      </c>
      <c r="G82" s="21">
        <f t="shared" si="15"/>
        <v>15752.25</v>
      </c>
      <c r="H82" s="19">
        <v>13115.1</v>
      </c>
      <c r="I82" s="20">
        <v>3068.15</v>
      </c>
      <c r="J82" s="21">
        <f t="shared" si="16"/>
        <v>16183.25</v>
      </c>
      <c r="K82" s="19">
        <v>5582.3</v>
      </c>
      <c r="L82" s="20">
        <v>3804.8</v>
      </c>
      <c r="M82" s="21">
        <f t="shared" si="17"/>
        <v>9387.1</v>
      </c>
      <c r="N82" s="19">
        <v>9701.4</v>
      </c>
      <c r="O82" s="20">
        <v>4533.6000000000004</v>
      </c>
      <c r="P82" s="21">
        <f t="shared" si="22"/>
        <v>14235</v>
      </c>
      <c r="Q82" s="19">
        <v>10443.35</v>
      </c>
      <c r="R82" s="20">
        <v>2449.6999999999998</v>
      </c>
      <c r="S82" s="21">
        <f t="shared" si="18"/>
        <v>12893.05</v>
      </c>
      <c r="T82" s="19">
        <v>14413.05</v>
      </c>
      <c r="U82" s="20">
        <v>2538.6</v>
      </c>
      <c r="V82" s="21">
        <f t="shared" si="19"/>
        <v>16951.649999999998</v>
      </c>
      <c r="W82" s="47">
        <f t="shared" si="20"/>
        <v>65668</v>
      </c>
      <c r="X82" s="20">
        <f t="shared" si="20"/>
        <v>19734.3</v>
      </c>
      <c r="Y82" s="21">
        <f t="shared" si="21"/>
        <v>85402.3</v>
      </c>
      <c r="AB82" s="1"/>
    </row>
    <row r="83" spans="1:28" ht="13">
      <c r="A83" s="2" t="s">
        <v>275</v>
      </c>
      <c r="B83" s="2" t="s">
        <v>74</v>
      </c>
      <c r="C83" s="89" t="s">
        <v>297</v>
      </c>
      <c r="D83" s="129" t="s">
        <v>302</v>
      </c>
      <c r="E83" s="19">
        <v>9936.5</v>
      </c>
      <c r="F83" s="20">
        <v>3607.95</v>
      </c>
      <c r="G83" s="21">
        <f t="shared" si="15"/>
        <v>13544.45</v>
      </c>
      <c r="H83" s="19">
        <v>13151.8</v>
      </c>
      <c r="I83" s="20">
        <v>3337.75</v>
      </c>
      <c r="J83" s="21">
        <f t="shared" si="16"/>
        <v>16489.55</v>
      </c>
      <c r="K83" s="19">
        <v>4798.75</v>
      </c>
      <c r="L83" s="20">
        <v>3628.2</v>
      </c>
      <c r="M83" s="21">
        <f t="shared" si="17"/>
        <v>8426.9500000000007</v>
      </c>
      <c r="N83" s="19">
        <v>6121.2</v>
      </c>
      <c r="O83" s="20">
        <v>2595.25</v>
      </c>
      <c r="P83" s="21">
        <f t="shared" si="22"/>
        <v>8716.4500000000007</v>
      </c>
      <c r="Q83" s="19">
        <v>0</v>
      </c>
      <c r="R83" s="20">
        <v>0</v>
      </c>
      <c r="S83" s="21">
        <f t="shared" si="18"/>
        <v>0</v>
      </c>
      <c r="T83" s="19">
        <v>1237.9000000000001</v>
      </c>
      <c r="U83" s="20">
        <v>170.1</v>
      </c>
      <c r="V83" s="21">
        <f t="shared" si="19"/>
        <v>1408</v>
      </c>
      <c r="W83" s="47">
        <f t="shared" si="20"/>
        <v>35246.15</v>
      </c>
      <c r="X83" s="20">
        <f t="shared" si="20"/>
        <v>13339.25</v>
      </c>
      <c r="Y83" s="21">
        <f t="shared" si="21"/>
        <v>48585.4</v>
      </c>
      <c r="AB83" s="1"/>
    </row>
    <row r="84" spans="1:28" ht="13">
      <c r="A84" s="2" t="s">
        <v>275</v>
      </c>
      <c r="B84" s="2" t="s">
        <v>75</v>
      </c>
      <c r="C84" s="89" t="s">
        <v>297</v>
      </c>
      <c r="D84" s="129" t="s">
        <v>302</v>
      </c>
      <c r="E84" s="19">
        <v>0</v>
      </c>
      <c r="F84" s="20">
        <v>0</v>
      </c>
      <c r="G84" s="21">
        <f t="shared" si="15"/>
        <v>0</v>
      </c>
      <c r="H84" s="19">
        <v>0</v>
      </c>
      <c r="I84" s="20">
        <v>0</v>
      </c>
      <c r="J84" s="21">
        <f t="shared" si="16"/>
        <v>0</v>
      </c>
      <c r="K84" s="19">
        <v>0</v>
      </c>
      <c r="L84" s="20">
        <v>0</v>
      </c>
      <c r="M84" s="21">
        <f t="shared" si="17"/>
        <v>0</v>
      </c>
      <c r="N84" s="19">
        <v>0</v>
      </c>
      <c r="O84" s="20">
        <v>0</v>
      </c>
      <c r="P84" s="21">
        <f t="shared" si="22"/>
        <v>0</v>
      </c>
      <c r="Q84" s="19">
        <v>0</v>
      </c>
      <c r="R84" s="20">
        <v>0</v>
      </c>
      <c r="S84" s="21">
        <f t="shared" si="18"/>
        <v>0</v>
      </c>
      <c r="T84" s="19">
        <v>0</v>
      </c>
      <c r="U84" s="20">
        <v>0</v>
      </c>
      <c r="V84" s="21">
        <f t="shared" si="19"/>
        <v>0</v>
      </c>
      <c r="W84" s="47">
        <f t="shared" si="20"/>
        <v>0</v>
      </c>
      <c r="X84" s="20">
        <f t="shared" si="20"/>
        <v>0</v>
      </c>
      <c r="Y84" s="21">
        <f t="shared" si="21"/>
        <v>0</v>
      </c>
      <c r="AB84" s="1"/>
    </row>
    <row r="85" spans="1:28" ht="13">
      <c r="A85" s="2" t="s">
        <v>275</v>
      </c>
      <c r="B85" s="2" t="s">
        <v>76</v>
      </c>
      <c r="C85" s="89" t="s">
        <v>297</v>
      </c>
      <c r="D85" s="129" t="s">
        <v>302</v>
      </c>
      <c r="E85" s="19">
        <v>0</v>
      </c>
      <c r="F85" s="20">
        <v>0</v>
      </c>
      <c r="G85" s="21">
        <f t="shared" si="15"/>
        <v>0</v>
      </c>
      <c r="H85" s="19">
        <v>0</v>
      </c>
      <c r="I85" s="20">
        <v>0</v>
      </c>
      <c r="J85" s="21">
        <f t="shared" si="16"/>
        <v>0</v>
      </c>
      <c r="K85" s="19">
        <v>0</v>
      </c>
      <c r="L85" s="20">
        <v>0</v>
      </c>
      <c r="M85" s="21">
        <f t="shared" si="17"/>
        <v>0</v>
      </c>
      <c r="N85" s="19">
        <v>0</v>
      </c>
      <c r="O85" s="20">
        <v>0</v>
      </c>
      <c r="P85" s="21">
        <f t="shared" si="22"/>
        <v>0</v>
      </c>
      <c r="Q85" s="19">
        <v>0</v>
      </c>
      <c r="R85" s="20">
        <v>0</v>
      </c>
      <c r="S85" s="21">
        <f t="shared" si="18"/>
        <v>0</v>
      </c>
      <c r="T85" s="19">
        <v>0</v>
      </c>
      <c r="U85" s="20">
        <v>0</v>
      </c>
      <c r="V85" s="21">
        <f t="shared" si="19"/>
        <v>0</v>
      </c>
      <c r="W85" s="47">
        <f t="shared" si="20"/>
        <v>0</v>
      </c>
      <c r="X85" s="20">
        <f t="shared" si="20"/>
        <v>0</v>
      </c>
      <c r="Y85" s="21">
        <f t="shared" si="21"/>
        <v>0</v>
      </c>
      <c r="AB85" s="1"/>
    </row>
    <row r="86" spans="1:28" ht="13">
      <c r="A86" s="2" t="s">
        <v>275</v>
      </c>
      <c r="B86" s="2" t="s">
        <v>77</v>
      </c>
      <c r="C86" s="89" t="s">
        <v>297</v>
      </c>
      <c r="D86" s="129" t="s">
        <v>302</v>
      </c>
      <c r="E86" s="19">
        <v>0</v>
      </c>
      <c r="F86" s="20">
        <v>0</v>
      </c>
      <c r="G86" s="21">
        <f t="shared" si="15"/>
        <v>0</v>
      </c>
      <c r="H86" s="19">
        <v>0</v>
      </c>
      <c r="I86" s="20">
        <v>0</v>
      </c>
      <c r="J86" s="21">
        <f t="shared" si="16"/>
        <v>0</v>
      </c>
      <c r="K86" s="19">
        <v>0</v>
      </c>
      <c r="L86" s="20">
        <v>0</v>
      </c>
      <c r="M86" s="21">
        <f t="shared" si="17"/>
        <v>0</v>
      </c>
      <c r="N86" s="19">
        <v>0</v>
      </c>
      <c r="O86" s="20">
        <v>0</v>
      </c>
      <c r="P86" s="21">
        <f t="shared" si="22"/>
        <v>0</v>
      </c>
      <c r="Q86" s="19">
        <v>0</v>
      </c>
      <c r="R86" s="20">
        <v>0</v>
      </c>
      <c r="S86" s="21">
        <f t="shared" si="18"/>
        <v>0</v>
      </c>
      <c r="T86" s="19">
        <v>0</v>
      </c>
      <c r="U86" s="20">
        <v>0</v>
      </c>
      <c r="V86" s="21">
        <f t="shared" si="19"/>
        <v>0</v>
      </c>
      <c r="W86" s="47">
        <f t="shared" si="20"/>
        <v>0</v>
      </c>
      <c r="X86" s="20">
        <f t="shared" si="20"/>
        <v>0</v>
      </c>
      <c r="Y86" s="21">
        <f t="shared" si="21"/>
        <v>0</v>
      </c>
      <c r="AB86" s="1"/>
    </row>
    <row r="87" spans="1:28" ht="13">
      <c r="A87" s="2" t="s">
        <v>275</v>
      </c>
      <c r="B87" s="2" t="s">
        <v>78</v>
      </c>
      <c r="C87" s="89" t="s">
        <v>297</v>
      </c>
      <c r="D87" s="129" t="s">
        <v>302</v>
      </c>
      <c r="E87" s="19">
        <v>0</v>
      </c>
      <c r="F87" s="20">
        <v>0</v>
      </c>
      <c r="G87" s="21">
        <f t="shared" si="15"/>
        <v>0</v>
      </c>
      <c r="H87" s="19">
        <v>0</v>
      </c>
      <c r="I87" s="20">
        <v>0</v>
      </c>
      <c r="J87" s="21">
        <f t="shared" si="16"/>
        <v>0</v>
      </c>
      <c r="K87" s="19">
        <v>0</v>
      </c>
      <c r="L87" s="20">
        <v>0</v>
      </c>
      <c r="M87" s="21">
        <f t="shared" si="17"/>
        <v>0</v>
      </c>
      <c r="N87" s="19">
        <v>0</v>
      </c>
      <c r="O87" s="20">
        <v>0</v>
      </c>
      <c r="P87" s="21">
        <f t="shared" si="22"/>
        <v>0</v>
      </c>
      <c r="Q87" s="19">
        <v>0</v>
      </c>
      <c r="R87" s="20">
        <v>0</v>
      </c>
      <c r="S87" s="21">
        <f t="shared" si="18"/>
        <v>0</v>
      </c>
      <c r="T87" s="19">
        <v>0</v>
      </c>
      <c r="U87" s="20">
        <v>0</v>
      </c>
      <c r="V87" s="21">
        <f t="shared" si="19"/>
        <v>0</v>
      </c>
      <c r="W87" s="47">
        <f t="shared" si="20"/>
        <v>0</v>
      </c>
      <c r="X87" s="20">
        <f t="shared" si="20"/>
        <v>0</v>
      </c>
      <c r="Y87" s="21">
        <f t="shared" si="21"/>
        <v>0</v>
      </c>
      <c r="AB87" s="1"/>
    </row>
    <row r="88" spans="1:28" ht="13">
      <c r="A88" s="2" t="s">
        <v>275</v>
      </c>
      <c r="B88" s="2" t="s">
        <v>79</v>
      </c>
      <c r="C88" s="89" t="s">
        <v>297</v>
      </c>
      <c r="D88" s="129" t="s">
        <v>302</v>
      </c>
      <c r="E88" s="19">
        <v>0</v>
      </c>
      <c r="F88" s="20">
        <v>0</v>
      </c>
      <c r="G88" s="21">
        <f t="shared" si="15"/>
        <v>0</v>
      </c>
      <c r="H88" s="19">
        <v>0</v>
      </c>
      <c r="I88" s="20">
        <v>0</v>
      </c>
      <c r="J88" s="21">
        <f t="shared" si="16"/>
        <v>0</v>
      </c>
      <c r="K88" s="19">
        <v>0</v>
      </c>
      <c r="L88" s="20">
        <v>0</v>
      </c>
      <c r="M88" s="21">
        <f t="shared" si="17"/>
        <v>0</v>
      </c>
      <c r="N88" s="19">
        <v>0</v>
      </c>
      <c r="O88" s="20">
        <v>0</v>
      </c>
      <c r="P88" s="21">
        <f t="shared" si="22"/>
        <v>0</v>
      </c>
      <c r="Q88" s="19">
        <v>0</v>
      </c>
      <c r="R88" s="20">
        <v>0</v>
      </c>
      <c r="S88" s="21">
        <f t="shared" si="18"/>
        <v>0</v>
      </c>
      <c r="T88" s="19">
        <v>0</v>
      </c>
      <c r="U88" s="20">
        <v>0</v>
      </c>
      <c r="V88" s="21">
        <f t="shared" si="19"/>
        <v>0</v>
      </c>
      <c r="W88" s="47">
        <f t="shared" si="20"/>
        <v>0</v>
      </c>
      <c r="X88" s="20">
        <f t="shared" si="20"/>
        <v>0</v>
      </c>
      <c r="Y88" s="21">
        <f t="shared" si="21"/>
        <v>0</v>
      </c>
      <c r="AB88" s="1"/>
    </row>
    <row r="89" spans="1:28" ht="13">
      <c r="A89" s="2" t="s">
        <v>275</v>
      </c>
      <c r="B89" s="2" t="s">
        <v>80</v>
      </c>
      <c r="C89" s="89" t="s">
        <v>297</v>
      </c>
      <c r="D89" s="129" t="s">
        <v>302</v>
      </c>
      <c r="E89" s="19">
        <v>0</v>
      </c>
      <c r="F89" s="20">
        <v>0</v>
      </c>
      <c r="G89" s="21">
        <f t="shared" si="15"/>
        <v>0</v>
      </c>
      <c r="H89" s="19">
        <v>0</v>
      </c>
      <c r="I89" s="20">
        <v>0</v>
      </c>
      <c r="J89" s="21">
        <f t="shared" si="16"/>
        <v>0</v>
      </c>
      <c r="K89" s="19">
        <v>0</v>
      </c>
      <c r="L89" s="20">
        <v>0</v>
      </c>
      <c r="M89" s="21">
        <f t="shared" si="17"/>
        <v>0</v>
      </c>
      <c r="N89" s="19">
        <v>0</v>
      </c>
      <c r="O89" s="20">
        <v>0</v>
      </c>
      <c r="P89" s="21">
        <f t="shared" si="22"/>
        <v>0</v>
      </c>
      <c r="Q89" s="19">
        <v>0</v>
      </c>
      <c r="R89" s="20">
        <v>0</v>
      </c>
      <c r="S89" s="21">
        <f t="shared" si="18"/>
        <v>0</v>
      </c>
      <c r="T89" s="19">
        <v>0</v>
      </c>
      <c r="U89" s="20">
        <v>0</v>
      </c>
      <c r="V89" s="21">
        <f t="shared" si="19"/>
        <v>0</v>
      </c>
      <c r="W89" s="47">
        <f t="shared" si="20"/>
        <v>0</v>
      </c>
      <c r="X89" s="20">
        <f t="shared" si="20"/>
        <v>0</v>
      </c>
      <c r="Y89" s="21">
        <f t="shared" si="21"/>
        <v>0</v>
      </c>
      <c r="AB89" s="1"/>
    </row>
    <row r="90" spans="1:28" ht="13">
      <c r="A90" s="2" t="s">
        <v>275</v>
      </c>
      <c r="B90" s="2" t="s">
        <v>81</v>
      </c>
      <c r="C90" s="89" t="s">
        <v>297</v>
      </c>
      <c r="D90" s="129" t="s">
        <v>302</v>
      </c>
      <c r="E90" s="19">
        <v>0</v>
      </c>
      <c r="F90" s="20">
        <v>0</v>
      </c>
      <c r="G90" s="21">
        <f t="shared" si="15"/>
        <v>0</v>
      </c>
      <c r="H90" s="19">
        <v>0</v>
      </c>
      <c r="I90" s="20">
        <v>0</v>
      </c>
      <c r="J90" s="21">
        <f t="shared" si="16"/>
        <v>0</v>
      </c>
      <c r="K90" s="19">
        <v>0</v>
      </c>
      <c r="L90" s="20">
        <v>0</v>
      </c>
      <c r="M90" s="21">
        <f t="shared" si="17"/>
        <v>0</v>
      </c>
      <c r="N90" s="19">
        <v>0</v>
      </c>
      <c r="O90" s="20">
        <v>0</v>
      </c>
      <c r="P90" s="21">
        <f t="shared" si="22"/>
        <v>0</v>
      </c>
      <c r="Q90" s="19">
        <v>0</v>
      </c>
      <c r="R90" s="20">
        <v>0</v>
      </c>
      <c r="S90" s="21">
        <f t="shared" si="18"/>
        <v>0</v>
      </c>
      <c r="T90" s="19">
        <v>0</v>
      </c>
      <c r="U90" s="20">
        <v>0</v>
      </c>
      <c r="V90" s="21">
        <f t="shared" si="19"/>
        <v>0</v>
      </c>
      <c r="W90" s="47">
        <f t="shared" si="20"/>
        <v>0</v>
      </c>
      <c r="X90" s="20">
        <f t="shared" si="20"/>
        <v>0</v>
      </c>
      <c r="Y90" s="21">
        <f t="shared" si="21"/>
        <v>0</v>
      </c>
      <c r="AB90" s="1"/>
    </row>
    <row r="91" spans="1:28" ht="13">
      <c r="A91" s="2" t="s">
        <v>275</v>
      </c>
      <c r="B91" s="2" t="s">
        <v>82</v>
      </c>
      <c r="C91" s="89" t="s">
        <v>297</v>
      </c>
      <c r="D91" s="129" t="s">
        <v>302</v>
      </c>
      <c r="E91" s="19">
        <v>0</v>
      </c>
      <c r="F91" s="20">
        <v>0</v>
      </c>
      <c r="G91" s="21">
        <f t="shared" si="15"/>
        <v>0</v>
      </c>
      <c r="H91" s="19">
        <v>0</v>
      </c>
      <c r="I91" s="20">
        <v>0</v>
      </c>
      <c r="J91" s="21">
        <f t="shared" si="16"/>
        <v>0</v>
      </c>
      <c r="K91" s="19">
        <v>0</v>
      </c>
      <c r="L91" s="20">
        <v>0</v>
      </c>
      <c r="M91" s="21">
        <f t="shared" si="17"/>
        <v>0</v>
      </c>
      <c r="N91" s="19">
        <v>0</v>
      </c>
      <c r="O91" s="20">
        <v>0</v>
      </c>
      <c r="P91" s="21">
        <f t="shared" si="22"/>
        <v>0</v>
      </c>
      <c r="Q91" s="19">
        <v>0</v>
      </c>
      <c r="R91" s="20">
        <v>0</v>
      </c>
      <c r="S91" s="21">
        <f t="shared" si="18"/>
        <v>0</v>
      </c>
      <c r="T91" s="19">
        <v>0</v>
      </c>
      <c r="U91" s="20">
        <v>0</v>
      </c>
      <c r="V91" s="21">
        <f t="shared" si="19"/>
        <v>0</v>
      </c>
      <c r="W91" s="47">
        <f t="shared" si="20"/>
        <v>0</v>
      </c>
      <c r="X91" s="20">
        <f t="shared" si="20"/>
        <v>0</v>
      </c>
      <c r="Y91" s="21">
        <f t="shared" si="21"/>
        <v>0</v>
      </c>
      <c r="AB91" s="1"/>
    </row>
    <row r="92" spans="1:28" ht="13">
      <c r="A92" s="2" t="s">
        <v>275</v>
      </c>
      <c r="B92" s="2" t="s">
        <v>83</v>
      </c>
      <c r="C92" s="89" t="s">
        <v>297</v>
      </c>
      <c r="D92" s="129" t="s">
        <v>302</v>
      </c>
      <c r="E92" s="19">
        <v>0</v>
      </c>
      <c r="F92" s="20">
        <v>0</v>
      </c>
      <c r="G92" s="21">
        <f t="shared" si="15"/>
        <v>0</v>
      </c>
      <c r="H92" s="19">
        <v>0</v>
      </c>
      <c r="I92" s="20">
        <v>0</v>
      </c>
      <c r="J92" s="21">
        <f t="shared" si="16"/>
        <v>0</v>
      </c>
      <c r="K92" s="19">
        <v>0</v>
      </c>
      <c r="L92" s="20">
        <v>0</v>
      </c>
      <c r="M92" s="21">
        <f t="shared" si="17"/>
        <v>0</v>
      </c>
      <c r="N92" s="19">
        <v>0</v>
      </c>
      <c r="O92" s="20">
        <v>0</v>
      </c>
      <c r="P92" s="21">
        <f t="shared" si="22"/>
        <v>0</v>
      </c>
      <c r="Q92" s="19">
        <v>0</v>
      </c>
      <c r="R92" s="20">
        <v>0</v>
      </c>
      <c r="S92" s="21">
        <f t="shared" si="18"/>
        <v>0</v>
      </c>
      <c r="T92" s="19">
        <v>0</v>
      </c>
      <c r="U92" s="20">
        <v>0</v>
      </c>
      <c r="V92" s="21">
        <f t="shared" si="19"/>
        <v>0</v>
      </c>
      <c r="W92" s="47">
        <f t="shared" si="20"/>
        <v>0</v>
      </c>
      <c r="X92" s="20">
        <f t="shared" si="20"/>
        <v>0</v>
      </c>
      <c r="Y92" s="21">
        <f t="shared" si="21"/>
        <v>0</v>
      </c>
      <c r="AB92" s="1"/>
    </row>
    <row r="93" spans="1:28" ht="13">
      <c r="A93" s="2" t="s">
        <v>275</v>
      </c>
      <c r="B93" s="2" t="s">
        <v>84</v>
      </c>
      <c r="C93" s="89" t="s">
        <v>297</v>
      </c>
      <c r="D93" s="129" t="s">
        <v>302</v>
      </c>
      <c r="E93" s="19">
        <v>0</v>
      </c>
      <c r="F93" s="20">
        <v>0</v>
      </c>
      <c r="G93" s="21">
        <f t="shared" si="15"/>
        <v>0</v>
      </c>
      <c r="H93" s="19">
        <v>0</v>
      </c>
      <c r="I93" s="20">
        <v>0</v>
      </c>
      <c r="J93" s="21">
        <f t="shared" si="16"/>
        <v>0</v>
      </c>
      <c r="K93" s="19">
        <v>0</v>
      </c>
      <c r="L93" s="20">
        <v>0</v>
      </c>
      <c r="M93" s="21">
        <f t="shared" si="17"/>
        <v>0</v>
      </c>
      <c r="N93" s="19">
        <v>0</v>
      </c>
      <c r="O93" s="20">
        <v>0</v>
      </c>
      <c r="P93" s="21">
        <f t="shared" si="22"/>
        <v>0</v>
      </c>
      <c r="Q93" s="19">
        <v>0</v>
      </c>
      <c r="R93" s="20">
        <v>0</v>
      </c>
      <c r="S93" s="21">
        <f t="shared" si="18"/>
        <v>0</v>
      </c>
      <c r="T93" s="19">
        <v>0</v>
      </c>
      <c r="U93" s="20">
        <v>0</v>
      </c>
      <c r="V93" s="21">
        <f t="shared" si="19"/>
        <v>0</v>
      </c>
      <c r="W93" s="47">
        <f t="shared" si="20"/>
        <v>0</v>
      </c>
      <c r="X93" s="20">
        <f t="shared" si="20"/>
        <v>0</v>
      </c>
      <c r="Y93" s="21">
        <f t="shared" si="21"/>
        <v>0</v>
      </c>
      <c r="AB93" s="1"/>
    </row>
    <row r="94" spans="1:28" ht="13">
      <c r="A94" s="2" t="s">
        <v>275</v>
      </c>
      <c r="B94" s="2" t="s">
        <v>85</v>
      </c>
      <c r="C94" s="89" t="s">
        <v>297</v>
      </c>
      <c r="D94" s="129" t="s">
        <v>302</v>
      </c>
      <c r="E94" s="19">
        <v>8794.15</v>
      </c>
      <c r="F94" s="20">
        <v>3285.05</v>
      </c>
      <c r="G94" s="21">
        <f t="shared" si="15"/>
        <v>12079.2</v>
      </c>
      <c r="H94" s="19">
        <v>11125.55</v>
      </c>
      <c r="I94" s="20">
        <v>3786.8</v>
      </c>
      <c r="J94" s="21">
        <f t="shared" si="16"/>
        <v>14912.349999999999</v>
      </c>
      <c r="K94" s="19">
        <v>3410.25</v>
      </c>
      <c r="L94" s="20">
        <v>3112.45</v>
      </c>
      <c r="M94" s="21">
        <f t="shared" si="17"/>
        <v>6522.7</v>
      </c>
      <c r="N94" s="19">
        <v>4775.2</v>
      </c>
      <c r="O94" s="20">
        <v>3722.3</v>
      </c>
      <c r="P94" s="21">
        <f t="shared" si="22"/>
        <v>8497.5</v>
      </c>
      <c r="Q94" s="19">
        <v>3201.3</v>
      </c>
      <c r="R94" s="20">
        <v>2722.55</v>
      </c>
      <c r="S94" s="21">
        <f t="shared" si="18"/>
        <v>5923.85</v>
      </c>
      <c r="T94" s="19">
        <v>2342.65</v>
      </c>
      <c r="U94" s="20">
        <v>951.9</v>
      </c>
      <c r="V94" s="21">
        <f t="shared" si="19"/>
        <v>3294.55</v>
      </c>
      <c r="W94" s="47">
        <f t="shared" si="20"/>
        <v>33649.1</v>
      </c>
      <c r="X94" s="20">
        <f t="shared" si="20"/>
        <v>17581.05</v>
      </c>
      <c r="Y94" s="21">
        <f t="shared" si="21"/>
        <v>51230.149999999994</v>
      </c>
      <c r="AB94" s="1"/>
    </row>
    <row r="95" spans="1:28" ht="13">
      <c r="A95" s="2" t="s">
        <v>275</v>
      </c>
      <c r="B95" s="2" t="s">
        <v>86</v>
      </c>
      <c r="C95" s="89" t="s">
        <v>297</v>
      </c>
      <c r="D95" s="129" t="s">
        <v>302</v>
      </c>
      <c r="E95" s="19">
        <v>4086.85</v>
      </c>
      <c r="F95" s="20">
        <v>4985.1000000000004</v>
      </c>
      <c r="G95" s="21">
        <f t="shared" si="15"/>
        <v>9071.9500000000007</v>
      </c>
      <c r="H95" s="19">
        <v>7785.2</v>
      </c>
      <c r="I95" s="20">
        <v>4022.95</v>
      </c>
      <c r="J95" s="21">
        <f t="shared" si="16"/>
        <v>11808.15</v>
      </c>
      <c r="K95" s="19">
        <v>5515.6</v>
      </c>
      <c r="L95" s="20">
        <v>3260.5</v>
      </c>
      <c r="M95" s="21">
        <f t="shared" si="17"/>
        <v>8776.1</v>
      </c>
      <c r="N95" s="19">
        <v>1461.35</v>
      </c>
      <c r="O95" s="20">
        <v>4338.55</v>
      </c>
      <c r="P95" s="21">
        <f t="shared" si="22"/>
        <v>5799.9</v>
      </c>
      <c r="Q95" s="19">
        <v>2995.05</v>
      </c>
      <c r="R95" s="20">
        <v>4248.7</v>
      </c>
      <c r="S95" s="21">
        <f t="shared" si="18"/>
        <v>7243.75</v>
      </c>
      <c r="T95" s="19">
        <v>4095.65</v>
      </c>
      <c r="U95" s="20">
        <v>3838.7</v>
      </c>
      <c r="V95" s="21">
        <f t="shared" si="19"/>
        <v>7934.35</v>
      </c>
      <c r="W95" s="47">
        <f t="shared" si="20"/>
        <v>25939.7</v>
      </c>
      <c r="X95" s="20">
        <f t="shared" si="20"/>
        <v>24694.5</v>
      </c>
      <c r="Y95" s="21">
        <f t="shared" si="21"/>
        <v>50634.2</v>
      </c>
      <c r="AB95" s="1"/>
    </row>
    <row r="96" spans="1:28" ht="13">
      <c r="A96" s="2" t="s">
        <v>275</v>
      </c>
      <c r="B96" s="2" t="s">
        <v>87</v>
      </c>
      <c r="C96" s="89" t="s">
        <v>297</v>
      </c>
      <c r="D96" s="129" t="s">
        <v>302</v>
      </c>
      <c r="E96" s="19">
        <v>0</v>
      </c>
      <c r="F96" s="20">
        <v>0</v>
      </c>
      <c r="G96" s="21">
        <f>+E96+F96</f>
        <v>0</v>
      </c>
      <c r="H96" s="19">
        <v>0</v>
      </c>
      <c r="I96" s="20">
        <v>0</v>
      </c>
      <c r="J96" s="21">
        <f>+H96+I96</f>
        <v>0</v>
      </c>
      <c r="K96" s="19">
        <v>0</v>
      </c>
      <c r="L96" s="20">
        <v>0</v>
      </c>
      <c r="M96" s="21">
        <f>+K96+L96</f>
        <v>0</v>
      </c>
      <c r="N96" s="19">
        <v>0</v>
      </c>
      <c r="O96" s="20">
        <v>0</v>
      </c>
      <c r="P96" s="21">
        <f>+N96+O96</f>
        <v>0</v>
      </c>
      <c r="Q96" s="19">
        <v>0</v>
      </c>
      <c r="R96" s="20">
        <v>0</v>
      </c>
      <c r="S96" s="21">
        <f>+Q96+R96</f>
        <v>0</v>
      </c>
      <c r="T96" s="19">
        <v>0</v>
      </c>
      <c r="U96" s="20">
        <v>0</v>
      </c>
      <c r="V96" s="21">
        <f>+T96+U96</f>
        <v>0</v>
      </c>
      <c r="W96" s="47">
        <f>+E96+H96+K96+N96+Q96+T96</f>
        <v>0</v>
      </c>
      <c r="X96" s="20">
        <f>+F96+I96+L96+O96+R96+U96</f>
        <v>0</v>
      </c>
      <c r="Y96" s="21">
        <f>+W96+X96</f>
        <v>0</v>
      </c>
      <c r="AB96" s="1"/>
    </row>
    <row r="97" spans="1:28" ht="13">
      <c r="A97" s="2" t="s">
        <v>275</v>
      </c>
      <c r="B97" s="2" t="s">
        <v>88</v>
      </c>
      <c r="C97" s="89" t="s">
        <v>297</v>
      </c>
      <c r="D97" s="129" t="s">
        <v>302</v>
      </c>
      <c r="E97" s="19">
        <v>0</v>
      </c>
      <c r="F97" s="20">
        <v>0</v>
      </c>
      <c r="G97" s="21">
        <f t="shared" si="15"/>
        <v>0</v>
      </c>
      <c r="H97" s="19">
        <v>0</v>
      </c>
      <c r="I97" s="20">
        <v>0</v>
      </c>
      <c r="J97" s="21">
        <f t="shared" si="16"/>
        <v>0</v>
      </c>
      <c r="K97" s="19">
        <v>0</v>
      </c>
      <c r="L97" s="20">
        <v>0</v>
      </c>
      <c r="M97" s="21">
        <f t="shared" si="17"/>
        <v>0</v>
      </c>
      <c r="N97" s="19">
        <v>0</v>
      </c>
      <c r="O97" s="20">
        <v>0</v>
      </c>
      <c r="P97" s="21">
        <f t="shared" si="22"/>
        <v>0</v>
      </c>
      <c r="Q97" s="19">
        <v>0</v>
      </c>
      <c r="R97" s="20">
        <v>0</v>
      </c>
      <c r="S97" s="21">
        <f t="shared" si="18"/>
        <v>0</v>
      </c>
      <c r="T97" s="19">
        <v>0</v>
      </c>
      <c r="U97" s="20">
        <v>0</v>
      </c>
      <c r="V97" s="21">
        <f t="shared" si="19"/>
        <v>0</v>
      </c>
      <c r="W97" s="47">
        <f t="shared" si="20"/>
        <v>0</v>
      </c>
      <c r="X97" s="20">
        <f t="shared" si="20"/>
        <v>0</v>
      </c>
      <c r="Y97" s="21">
        <f t="shared" si="21"/>
        <v>0</v>
      </c>
      <c r="AB97" s="1"/>
    </row>
    <row r="98" spans="1:28" ht="13">
      <c r="A98" s="2" t="s">
        <v>275</v>
      </c>
      <c r="B98" s="2" t="s">
        <v>89</v>
      </c>
      <c r="C98" s="89" t="s">
        <v>297</v>
      </c>
      <c r="D98" s="129" t="s">
        <v>298</v>
      </c>
      <c r="E98" s="19">
        <v>2941.33</v>
      </c>
      <c r="F98" s="20">
        <v>17992.98</v>
      </c>
      <c r="G98" s="21">
        <f t="shared" si="15"/>
        <v>20934.309999999998</v>
      </c>
      <c r="H98" s="19">
        <v>6169.02</v>
      </c>
      <c r="I98" s="20">
        <v>18269.3</v>
      </c>
      <c r="J98" s="21">
        <f t="shared" si="16"/>
        <v>24438.32</v>
      </c>
      <c r="K98" s="19">
        <v>2637.63</v>
      </c>
      <c r="L98" s="20">
        <v>25257.16</v>
      </c>
      <c r="M98" s="21">
        <f t="shared" si="17"/>
        <v>27894.79</v>
      </c>
      <c r="N98" s="19">
        <v>2468.08</v>
      </c>
      <c r="O98" s="20">
        <v>17135.099999999999</v>
      </c>
      <c r="P98" s="21">
        <f t="shared" si="22"/>
        <v>19603.18</v>
      </c>
      <c r="Q98" s="19">
        <v>2985.82</v>
      </c>
      <c r="R98" s="20">
        <v>20092.29</v>
      </c>
      <c r="S98" s="21">
        <f t="shared" si="18"/>
        <v>23078.11</v>
      </c>
      <c r="T98" s="19">
        <v>3172.73</v>
      </c>
      <c r="U98" s="20">
        <v>22494.6</v>
      </c>
      <c r="V98" s="21">
        <f t="shared" si="19"/>
        <v>25667.329999999998</v>
      </c>
      <c r="W98" s="47">
        <f t="shared" si="20"/>
        <v>20374.61</v>
      </c>
      <c r="X98" s="20">
        <f t="shared" si="20"/>
        <v>121241.43000000002</v>
      </c>
      <c r="Y98" s="21">
        <f t="shared" si="21"/>
        <v>141616.04000000004</v>
      </c>
      <c r="AB98" s="1"/>
    </row>
    <row r="99" spans="1:28" ht="13">
      <c r="A99" s="2" t="s">
        <v>275</v>
      </c>
      <c r="B99" s="2" t="s">
        <v>90</v>
      </c>
      <c r="C99" s="89" t="s">
        <v>297</v>
      </c>
      <c r="D99" s="129" t="s">
        <v>302</v>
      </c>
      <c r="E99" s="19">
        <v>0</v>
      </c>
      <c r="F99" s="20">
        <v>0</v>
      </c>
      <c r="G99" s="21">
        <f t="shared" si="15"/>
        <v>0</v>
      </c>
      <c r="H99" s="19">
        <v>0</v>
      </c>
      <c r="I99" s="20">
        <v>0</v>
      </c>
      <c r="J99" s="21">
        <f t="shared" si="16"/>
        <v>0</v>
      </c>
      <c r="K99" s="19">
        <v>0</v>
      </c>
      <c r="L99" s="20">
        <v>0</v>
      </c>
      <c r="M99" s="21">
        <f t="shared" si="17"/>
        <v>0</v>
      </c>
      <c r="N99" s="19">
        <v>0</v>
      </c>
      <c r="O99" s="20">
        <v>0</v>
      </c>
      <c r="P99" s="21">
        <f t="shared" si="22"/>
        <v>0</v>
      </c>
      <c r="Q99" s="19">
        <v>2.66</v>
      </c>
      <c r="R99" s="20">
        <v>0</v>
      </c>
      <c r="S99" s="21">
        <f t="shared" si="18"/>
        <v>2.66</v>
      </c>
      <c r="T99" s="19">
        <v>0</v>
      </c>
      <c r="U99" s="20">
        <v>0</v>
      </c>
      <c r="V99" s="21">
        <f t="shared" si="19"/>
        <v>0</v>
      </c>
      <c r="W99" s="47">
        <f t="shared" si="20"/>
        <v>2.66</v>
      </c>
      <c r="X99" s="20">
        <f t="shared" si="20"/>
        <v>0</v>
      </c>
      <c r="Y99" s="21">
        <f t="shared" si="21"/>
        <v>2.66</v>
      </c>
      <c r="AB99" s="1"/>
    </row>
    <row r="100" spans="1:28" ht="13">
      <c r="A100" s="2" t="s">
        <v>275</v>
      </c>
      <c r="B100" s="2" t="s">
        <v>91</v>
      </c>
      <c r="C100" s="89" t="s">
        <v>297</v>
      </c>
      <c r="D100" s="129" t="s">
        <v>302</v>
      </c>
      <c r="E100" s="19">
        <v>0</v>
      </c>
      <c r="F100" s="20">
        <v>0</v>
      </c>
      <c r="G100" s="21">
        <f t="shared" si="15"/>
        <v>0</v>
      </c>
      <c r="H100" s="19">
        <v>0</v>
      </c>
      <c r="I100" s="20">
        <v>348.85</v>
      </c>
      <c r="J100" s="21">
        <f t="shared" si="16"/>
        <v>348.85</v>
      </c>
      <c r="K100" s="19">
        <v>0</v>
      </c>
      <c r="L100" s="20">
        <v>0</v>
      </c>
      <c r="M100" s="21">
        <f t="shared" si="17"/>
        <v>0</v>
      </c>
      <c r="N100" s="19">
        <v>0</v>
      </c>
      <c r="O100" s="20">
        <v>0</v>
      </c>
      <c r="P100" s="21">
        <f t="shared" si="22"/>
        <v>0</v>
      </c>
      <c r="Q100" s="19">
        <v>0</v>
      </c>
      <c r="R100" s="20">
        <v>0</v>
      </c>
      <c r="S100" s="21">
        <f t="shared" si="18"/>
        <v>0</v>
      </c>
      <c r="T100" s="19">
        <v>0</v>
      </c>
      <c r="U100" s="20">
        <v>0</v>
      </c>
      <c r="V100" s="21">
        <f t="shared" si="19"/>
        <v>0</v>
      </c>
      <c r="W100" s="47">
        <f t="shared" si="20"/>
        <v>0</v>
      </c>
      <c r="X100" s="20">
        <f t="shared" si="20"/>
        <v>348.85</v>
      </c>
      <c r="Y100" s="21">
        <f t="shared" si="21"/>
        <v>348.85</v>
      </c>
      <c r="AB100" s="1"/>
    </row>
    <row r="101" spans="1:28" ht="13">
      <c r="A101" s="2" t="s">
        <v>275</v>
      </c>
      <c r="B101" s="2" t="s">
        <v>92</v>
      </c>
      <c r="C101" s="89" t="s">
        <v>297</v>
      </c>
      <c r="D101" s="129" t="s">
        <v>302</v>
      </c>
      <c r="E101" s="19">
        <v>0</v>
      </c>
      <c r="F101" s="20">
        <v>0</v>
      </c>
      <c r="G101" s="21">
        <f t="shared" si="15"/>
        <v>0</v>
      </c>
      <c r="H101" s="19">
        <v>0</v>
      </c>
      <c r="I101" s="20">
        <v>0</v>
      </c>
      <c r="J101" s="21">
        <f t="shared" si="16"/>
        <v>0</v>
      </c>
      <c r="K101" s="19">
        <v>0</v>
      </c>
      <c r="L101" s="20">
        <v>0</v>
      </c>
      <c r="M101" s="21">
        <f t="shared" si="17"/>
        <v>0</v>
      </c>
      <c r="N101" s="19">
        <v>0</v>
      </c>
      <c r="O101" s="20">
        <v>0</v>
      </c>
      <c r="P101" s="21">
        <f t="shared" si="22"/>
        <v>0</v>
      </c>
      <c r="Q101" s="19">
        <v>0</v>
      </c>
      <c r="R101" s="20">
        <v>0</v>
      </c>
      <c r="S101" s="21">
        <f t="shared" si="18"/>
        <v>0</v>
      </c>
      <c r="T101" s="19">
        <v>0</v>
      </c>
      <c r="U101" s="20">
        <v>0</v>
      </c>
      <c r="V101" s="21">
        <f t="shared" si="19"/>
        <v>0</v>
      </c>
      <c r="W101" s="47">
        <f t="shared" si="20"/>
        <v>0</v>
      </c>
      <c r="X101" s="20">
        <f t="shared" si="20"/>
        <v>0</v>
      </c>
      <c r="Y101" s="21">
        <f t="shared" si="21"/>
        <v>0</v>
      </c>
      <c r="AB101" s="1"/>
    </row>
    <row r="102" spans="1:28" ht="13">
      <c r="A102" s="2" t="s">
        <v>275</v>
      </c>
      <c r="B102" s="2" t="s">
        <v>93</v>
      </c>
      <c r="C102" s="89" t="s">
        <v>297</v>
      </c>
      <c r="D102" s="129" t="s">
        <v>302</v>
      </c>
      <c r="E102" s="19">
        <v>0</v>
      </c>
      <c r="F102" s="20">
        <v>0</v>
      </c>
      <c r="G102" s="21">
        <f t="shared" si="15"/>
        <v>0</v>
      </c>
      <c r="H102" s="19">
        <v>0</v>
      </c>
      <c r="I102" s="20">
        <v>81.5</v>
      </c>
      <c r="J102" s="21">
        <f t="shared" si="16"/>
        <v>81.5</v>
      </c>
      <c r="K102" s="19">
        <v>0</v>
      </c>
      <c r="L102" s="20">
        <v>0</v>
      </c>
      <c r="M102" s="21">
        <f t="shared" si="17"/>
        <v>0</v>
      </c>
      <c r="N102" s="19">
        <v>0</v>
      </c>
      <c r="O102" s="20">
        <v>0</v>
      </c>
      <c r="P102" s="21">
        <f t="shared" si="22"/>
        <v>0</v>
      </c>
      <c r="Q102" s="19">
        <v>0</v>
      </c>
      <c r="R102" s="20">
        <v>0</v>
      </c>
      <c r="S102" s="21">
        <f t="shared" si="18"/>
        <v>0</v>
      </c>
      <c r="T102" s="19">
        <v>0</v>
      </c>
      <c r="U102" s="20">
        <v>0</v>
      </c>
      <c r="V102" s="21">
        <f t="shared" si="19"/>
        <v>0</v>
      </c>
      <c r="W102" s="47">
        <f t="shared" si="20"/>
        <v>0</v>
      </c>
      <c r="X102" s="20">
        <f t="shared" si="20"/>
        <v>81.5</v>
      </c>
      <c r="Y102" s="21">
        <f t="shared" si="21"/>
        <v>81.5</v>
      </c>
      <c r="AB102" s="1"/>
    </row>
    <row r="103" spans="1:28" ht="13">
      <c r="A103" s="2" t="s">
        <v>275</v>
      </c>
      <c r="B103" s="2" t="s">
        <v>94</v>
      </c>
      <c r="C103" s="89" t="s">
        <v>297</v>
      </c>
      <c r="D103" s="129" t="s">
        <v>302</v>
      </c>
      <c r="E103" s="19">
        <v>0.16</v>
      </c>
      <c r="F103" s="20">
        <v>0.7</v>
      </c>
      <c r="G103" s="21">
        <f t="shared" si="15"/>
        <v>0.86</v>
      </c>
      <c r="H103" s="19">
        <v>0</v>
      </c>
      <c r="I103" s="20">
        <v>1.92</v>
      </c>
      <c r="J103" s="21">
        <f t="shared" si="16"/>
        <v>1.92</v>
      </c>
      <c r="K103" s="19">
        <v>0.03</v>
      </c>
      <c r="L103" s="20">
        <v>1.92</v>
      </c>
      <c r="M103" s="21">
        <f t="shared" si="17"/>
        <v>1.95</v>
      </c>
      <c r="N103" s="19">
        <v>1.1399999999999999</v>
      </c>
      <c r="O103" s="20">
        <v>0</v>
      </c>
      <c r="P103" s="21">
        <f t="shared" si="22"/>
        <v>1.1399999999999999</v>
      </c>
      <c r="Q103" s="19">
        <v>0.66</v>
      </c>
      <c r="R103" s="20">
        <v>2</v>
      </c>
      <c r="S103" s="21">
        <f t="shared" si="18"/>
        <v>2.66</v>
      </c>
      <c r="T103" s="19">
        <v>0</v>
      </c>
      <c r="U103" s="20">
        <v>0.87</v>
      </c>
      <c r="V103" s="21">
        <f t="shared" si="19"/>
        <v>0.87</v>
      </c>
      <c r="W103" s="47">
        <f t="shared" si="20"/>
        <v>1.9899999999999998</v>
      </c>
      <c r="X103" s="20">
        <f t="shared" si="20"/>
        <v>7.41</v>
      </c>
      <c r="Y103" s="21">
        <f t="shared" si="21"/>
        <v>9.4</v>
      </c>
      <c r="AB103" s="1"/>
    </row>
    <row r="104" spans="1:28" ht="13">
      <c r="A104" s="2" t="s">
        <v>275</v>
      </c>
      <c r="B104" s="2" t="s">
        <v>327</v>
      </c>
      <c r="C104" s="89" t="s">
        <v>297</v>
      </c>
      <c r="D104" s="129" t="s">
        <v>302</v>
      </c>
      <c r="E104" s="19">
        <v>8287.9500000000007</v>
      </c>
      <c r="F104" s="20">
        <v>3975.9</v>
      </c>
      <c r="G104" s="21">
        <f t="shared" si="15"/>
        <v>12263.85</v>
      </c>
      <c r="H104" s="19">
        <v>5034.25</v>
      </c>
      <c r="I104" s="20">
        <v>2404.85</v>
      </c>
      <c r="J104" s="21">
        <f t="shared" si="16"/>
        <v>7439.1</v>
      </c>
      <c r="K104" s="19">
        <v>2714.1</v>
      </c>
      <c r="L104" s="20">
        <v>4753</v>
      </c>
      <c r="M104" s="21">
        <f t="shared" si="17"/>
        <v>7467.1</v>
      </c>
      <c r="N104" s="19">
        <v>2546.1</v>
      </c>
      <c r="O104" s="20">
        <v>5273.3</v>
      </c>
      <c r="P104" s="21">
        <f t="shared" si="22"/>
        <v>7819.4</v>
      </c>
      <c r="Q104" s="19">
        <v>2350.6999999999998</v>
      </c>
      <c r="R104" s="20">
        <v>3567.05</v>
      </c>
      <c r="S104" s="21">
        <f t="shared" si="18"/>
        <v>5917.75</v>
      </c>
      <c r="T104" s="19">
        <v>6704.8</v>
      </c>
      <c r="U104" s="20">
        <v>3646.1</v>
      </c>
      <c r="V104" s="21">
        <f t="shared" si="19"/>
        <v>10350.9</v>
      </c>
      <c r="W104" s="47">
        <f t="shared" si="20"/>
        <v>27637.9</v>
      </c>
      <c r="X104" s="20">
        <f t="shared" si="20"/>
        <v>23620.199999999997</v>
      </c>
      <c r="Y104" s="21">
        <f t="shared" si="21"/>
        <v>51258.1</v>
      </c>
      <c r="AB104" s="1"/>
    </row>
    <row r="105" spans="1:28" ht="13">
      <c r="A105" s="2" t="s">
        <v>275</v>
      </c>
      <c r="B105" s="2" t="s">
        <v>328</v>
      </c>
      <c r="C105" s="89" t="s">
        <v>297</v>
      </c>
      <c r="D105" s="129" t="s">
        <v>302</v>
      </c>
      <c r="E105" s="19">
        <v>4610.3999999999996</v>
      </c>
      <c r="F105" s="20">
        <v>2612.4</v>
      </c>
      <c r="G105" s="21">
        <f t="shared" si="15"/>
        <v>7222.7999999999993</v>
      </c>
      <c r="H105" s="19">
        <v>10654.95</v>
      </c>
      <c r="I105" s="20">
        <v>4763.45</v>
      </c>
      <c r="J105" s="21">
        <f t="shared" si="16"/>
        <v>15418.400000000001</v>
      </c>
      <c r="K105" s="19">
        <v>9105.9</v>
      </c>
      <c r="L105" s="20">
        <v>2823.65</v>
      </c>
      <c r="M105" s="21">
        <f t="shared" si="17"/>
        <v>11929.55</v>
      </c>
      <c r="N105" s="19">
        <v>3681.05</v>
      </c>
      <c r="O105" s="20">
        <v>2961.05</v>
      </c>
      <c r="P105" s="21">
        <f t="shared" si="22"/>
        <v>6642.1</v>
      </c>
      <c r="Q105" s="19">
        <v>9974.65</v>
      </c>
      <c r="R105" s="20">
        <v>2280.25</v>
      </c>
      <c r="S105" s="21">
        <f t="shared" si="18"/>
        <v>12254.9</v>
      </c>
      <c r="T105" s="19">
        <v>6288.3</v>
      </c>
      <c r="U105" s="20">
        <v>2344.35</v>
      </c>
      <c r="V105" s="21">
        <f t="shared" si="19"/>
        <v>8632.65</v>
      </c>
      <c r="W105" s="47">
        <f t="shared" si="20"/>
        <v>44315.25</v>
      </c>
      <c r="X105" s="20">
        <f t="shared" si="20"/>
        <v>17785.149999999998</v>
      </c>
      <c r="Y105" s="21">
        <f t="shared" si="21"/>
        <v>62100.399999999994</v>
      </c>
      <c r="AB105" s="1"/>
    </row>
    <row r="106" spans="1:28" ht="13">
      <c r="A106" s="2" t="s">
        <v>275</v>
      </c>
      <c r="B106" s="2" t="s">
        <v>329</v>
      </c>
      <c r="C106" s="89" t="s">
        <v>297</v>
      </c>
      <c r="D106" s="129" t="s">
        <v>302</v>
      </c>
      <c r="E106" s="19">
        <v>5913.75</v>
      </c>
      <c r="F106" s="20">
        <v>1832.35</v>
      </c>
      <c r="G106" s="21">
        <f t="shared" si="15"/>
        <v>7746.1</v>
      </c>
      <c r="H106" s="19">
        <v>8030.9</v>
      </c>
      <c r="I106" s="20">
        <v>2400.65</v>
      </c>
      <c r="J106" s="21">
        <f t="shared" si="16"/>
        <v>10431.549999999999</v>
      </c>
      <c r="K106" s="19">
        <v>4504.6000000000004</v>
      </c>
      <c r="L106" s="20">
        <v>3018.5</v>
      </c>
      <c r="M106" s="21">
        <f t="shared" si="17"/>
        <v>7523.1</v>
      </c>
      <c r="N106" s="19">
        <v>3759.35</v>
      </c>
      <c r="O106" s="20">
        <v>3176.45</v>
      </c>
      <c r="P106" s="21">
        <f t="shared" si="22"/>
        <v>6935.7999999999993</v>
      </c>
      <c r="Q106" s="19">
        <v>4320.1000000000004</v>
      </c>
      <c r="R106" s="20">
        <v>2655.5</v>
      </c>
      <c r="S106" s="21">
        <f t="shared" si="18"/>
        <v>6975.6</v>
      </c>
      <c r="T106" s="19">
        <v>11434.5</v>
      </c>
      <c r="U106" s="20">
        <v>2078.8000000000002</v>
      </c>
      <c r="V106" s="21">
        <f t="shared" si="19"/>
        <v>13513.3</v>
      </c>
      <c r="W106" s="47">
        <f t="shared" si="20"/>
        <v>37963.199999999997</v>
      </c>
      <c r="X106" s="20">
        <f t="shared" si="20"/>
        <v>15162.25</v>
      </c>
      <c r="Y106" s="21">
        <f t="shared" si="21"/>
        <v>53125.45</v>
      </c>
      <c r="AB106" s="1"/>
    </row>
    <row r="107" spans="1:28" ht="13">
      <c r="A107" s="2" t="s">
        <v>275</v>
      </c>
      <c r="B107" s="2" t="s">
        <v>330</v>
      </c>
      <c r="C107" s="89" t="s">
        <v>297</v>
      </c>
      <c r="D107" s="129" t="s">
        <v>302</v>
      </c>
      <c r="E107" s="19">
        <v>9291.7000000000007</v>
      </c>
      <c r="F107" s="20">
        <v>3759.85</v>
      </c>
      <c r="G107" s="21">
        <f t="shared" si="15"/>
        <v>13051.550000000001</v>
      </c>
      <c r="H107" s="19">
        <v>11020.5</v>
      </c>
      <c r="I107" s="20">
        <v>2047.2</v>
      </c>
      <c r="J107" s="21">
        <f t="shared" si="16"/>
        <v>13067.7</v>
      </c>
      <c r="K107" s="19">
        <v>5917.85</v>
      </c>
      <c r="L107" s="20">
        <v>3866.25</v>
      </c>
      <c r="M107" s="21">
        <f t="shared" si="17"/>
        <v>9784.1</v>
      </c>
      <c r="N107" s="19">
        <v>2859.4</v>
      </c>
      <c r="O107" s="20">
        <v>3390.2</v>
      </c>
      <c r="P107" s="21">
        <f t="shared" si="22"/>
        <v>6249.6</v>
      </c>
      <c r="Q107" s="19">
        <v>6150.8</v>
      </c>
      <c r="R107" s="20">
        <v>3162.25</v>
      </c>
      <c r="S107" s="21">
        <f t="shared" si="18"/>
        <v>9313.0499999999993</v>
      </c>
      <c r="T107" s="19">
        <v>11217.2</v>
      </c>
      <c r="U107" s="20">
        <v>2209.8000000000002</v>
      </c>
      <c r="V107" s="21">
        <f t="shared" si="19"/>
        <v>13427</v>
      </c>
      <c r="W107" s="47">
        <f t="shared" si="20"/>
        <v>46457.450000000012</v>
      </c>
      <c r="X107" s="20">
        <f t="shared" si="20"/>
        <v>18435.55</v>
      </c>
      <c r="Y107" s="21">
        <f t="shared" si="21"/>
        <v>64893.000000000015</v>
      </c>
      <c r="AB107" s="1"/>
    </row>
    <row r="108" spans="1:28" ht="13">
      <c r="A108" s="2" t="s">
        <v>275</v>
      </c>
      <c r="B108" s="2" t="s">
        <v>331</v>
      </c>
      <c r="C108" s="89" t="s">
        <v>297</v>
      </c>
      <c r="D108" s="129" t="s">
        <v>302</v>
      </c>
      <c r="E108" s="19">
        <v>10144.25</v>
      </c>
      <c r="F108" s="20">
        <v>3769.9</v>
      </c>
      <c r="G108" s="21">
        <f t="shared" si="15"/>
        <v>13914.15</v>
      </c>
      <c r="H108" s="19">
        <v>11267.7</v>
      </c>
      <c r="I108" s="20">
        <v>2446.3000000000002</v>
      </c>
      <c r="J108" s="21">
        <f t="shared" si="16"/>
        <v>13714</v>
      </c>
      <c r="K108" s="19">
        <v>5759.75</v>
      </c>
      <c r="L108" s="20">
        <v>2123.15</v>
      </c>
      <c r="M108" s="21">
        <f t="shared" si="17"/>
        <v>7882.9</v>
      </c>
      <c r="N108" s="19">
        <v>6162.2</v>
      </c>
      <c r="O108" s="20">
        <v>3130.95</v>
      </c>
      <c r="P108" s="21">
        <f t="shared" si="22"/>
        <v>9293.15</v>
      </c>
      <c r="Q108" s="19">
        <v>11325.2</v>
      </c>
      <c r="R108" s="20">
        <v>3460.45</v>
      </c>
      <c r="S108" s="21">
        <f t="shared" si="18"/>
        <v>14785.650000000001</v>
      </c>
      <c r="T108" s="19">
        <v>14146.2</v>
      </c>
      <c r="U108" s="20">
        <v>2286.65</v>
      </c>
      <c r="V108" s="21">
        <f t="shared" si="19"/>
        <v>16432.850000000002</v>
      </c>
      <c r="W108" s="47">
        <f t="shared" si="20"/>
        <v>58805.3</v>
      </c>
      <c r="X108" s="20">
        <f t="shared" si="20"/>
        <v>17217.400000000001</v>
      </c>
      <c r="Y108" s="21">
        <f t="shared" si="21"/>
        <v>76022.700000000012</v>
      </c>
      <c r="AB108" s="1"/>
    </row>
    <row r="109" spans="1:28" ht="13">
      <c r="A109" s="2" t="s">
        <v>275</v>
      </c>
      <c r="B109" s="2" t="s">
        <v>313</v>
      </c>
      <c r="C109" s="89" t="s">
        <v>297</v>
      </c>
      <c r="D109" s="129" t="s">
        <v>303</v>
      </c>
      <c r="E109" s="19">
        <v>2311.35</v>
      </c>
      <c r="F109" s="20">
        <v>7018.5</v>
      </c>
      <c r="G109" s="21">
        <f t="shared" si="15"/>
        <v>9329.85</v>
      </c>
      <c r="H109" s="19">
        <v>2606.5500000000002</v>
      </c>
      <c r="I109" s="20">
        <v>5053.95</v>
      </c>
      <c r="J109" s="21">
        <f t="shared" si="16"/>
        <v>7660.5</v>
      </c>
      <c r="K109" s="19">
        <v>3273.9</v>
      </c>
      <c r="L109" s="20">
        <v>5577.5</v>
      </c>
      <c r="M109" s="21">
        <f t="shared" si="17"/>
        <v>8851.4</v>
      </c>
      <c r="N109" s="19">
        <v>4278</v>
      </c>
      <c r="O109" s="20">
        <v>5308.9</v>
      </c>
      <c r="P109" s="21">
        <f t="shared" si="22"/>
        <v>9586.9</v>
      </c>
      <c r="Q109" s="19">
        <v>2774.15</v>
      </c>
      <c r="R109" s="20">
        <v>4262.45</v>
      </c>
      <c r="S109" s="21">
        <f t="shared" si="18"/>
        <v>7036.6</v>
      </c>
      <c r="T109" s="19">
        <v>2096.1</v>
      </c>
      <c r="U109" s="20">
        <v>1714.45</v>
      </c>
      <c r="V109" s="21">
        <f t="shared" si="19"/>
        <v>3810.55</v>
      </c>
      <c r="W109" s="47">
        <f t="shared" si="20"/>
        <v>17340.05</v>
      </c>
      <c r="X109" s="20">
        <f t="shared" si="20"/>
        <v>28935.75</v>
      </c>
      <c r="Y109" s="21">
        <f t="shared" si="21"/>
        <v>46275.8</v>
      </c>
      <c r="AB109" s="1"/>
    </row>
    <row r="110" spans="1:28" ht="13">
      <c r="A110" s="2" t="s">
        <v>275</v>
      </c>
      <c r="B110" s="2" t="s">
        <v>314</v>
      </c>
      <c r="C110" s="89" t="s">
        <v>297</v>
      </c>
      <c r="D110" s="129" t="s">
        <v>303</v>
      </c>
      <c r="E110" s="19">
        <v>2276</v>
      </c>
      <c r="F110" s="20">
        <v>7802.95</v>
      </c>
      <c r="G110" s="21">
        <f t="shared" si="15"/>
        <v>10078.950000000001</v>
      </c>
      <c r="H110" s="19">
        <v>4168.5</v>
      </c>
      <c r="I110" s="20">
        <v>5992.5</v>
      </c>
      <c r="J110" s="21">
        <f t="shared" si="16"/>
        <v>10161</v>
      </c>
      <c r="K110" s="19">
        <v>1341.25</v>
      </c>
      <c r="L110" s="20">
        <v>3765.6</v>
      </c>
      <c r="M110" s="21">
        <f t="shared" si="17"/>
        <v>5106.8500000000004</v>
      </c>
      <c r="N110" s="19">
        <v>1698.9</v>
      </c>
      <c r="O110" s="20">
        <v>2199.6999999999998</v>
      </c>
      <c r="P110" s="21">
        <f t="shared" si="22"/>
        <v>3898.6</v>
      </c>
      <c r="Q110" s="19">
        <v>0</v>
      </c>
      <c r="R110" s="20">
        <v>0</v>
      </c>
      <c r="S110" s="21">
        <f t="shared" si="18"/>
        <v>0</v>
      </c>
      <c r="T110" s="19">
        <v>2943.4</v>
      </c>
      <c r="U110" s="20">
        <v>2853.9</v>
      </c>
      <c r="V110" s="21">
        <f t="shared" si="19"/>
        <v>5797.3</v>
      </c>
      <c r="W110" s="47">
        <f t="shared" si="20"/>
        <v>12428.05</v>
      </c>
      <c r="X110" s="20">
        <f t="shared" si="20"/>
        <v>22614.65</v>
      </c>
      <c r="Y110" s="21">
        <f t="shared" si="21"/>
        <v>35042.699999999997</v>
      </c>
      <c r="AB110" s="1"/>
    </row>
    <row r="111" spans="1:28" ht="13">
      <c r="A111" s="2" t="s">
        <v>275</v>
      </c>
      <c r="B111" s="2" t="s">
        <v>315</v>
      </c>
      <c r="C111" s="89" t="s">
        <v>297</v>
      </c>
      <c r="D111" s="129" t="s">
        <v>303</v>
      </c>
      <c r="E111" s="19">
        <v>741.9</v>
      </c>
      <c r="F111" s="20">
        <v>4436.95</v>
      </c>
      <c r="G111" s="21">
        <f t="shared" si="15"/>
        <v>5178.8499999999995</v>
      </c>
      <c r="H111" s="19">
        <v>4336.5</v>
      </c>
      <c r="I111" s="20">
        <v>5501.1</v>
      </c>
      <c r="J111" s="21">
        <f t="shared" si="16"/>
        <v>9837.6</v>
      </c>
      <c r="K111" s="19">
        <v>2114.9</v>
      </c>
      <c r="L111" s="20">
        <v>7401.75</v>
      </c>
      <c r="M111" s="21">
        <f t="shared" si="17"/>
        <v>9516.65</v>
      </c>
      <c r="N111" s="19">
        <v>1899.85</v>
      </c>
      <c r="O111" s="20">
        <v>4882</v>
      </c>
      <c r="P111" s="21">
        <f t="shared" si="22"/>
        <v>6781.85</v>
      </c>
      <c r="Q111" s="19">
        <v>1005.35</v>
      </c>
      <c r="R111" s="20">
        <v>4428.7</v>
      </c>
      <c r="S111" s="21">
        <f t="shared" si="18"/>
        <v>5434.05</v>
      </c>
      <c r="T111" s="19">
        <v>3226.85</v>
      </c>
      <c r="U111" s="20">
        <v>4968.25</v>
      </c>
      <c r="V111" s="21">
        <f t="shared" si="19"/>
        <v>8195.1</v>
      </c>
      <c r="W111" s="47">
        <f t="shared" si="20"/>
        <v>13325.35</v>
      </c>
      <c r="X111" s="20">
        <f t="shared" si="20"/>
        <v>31618.75</v>
      </c>
      <c r="Y111" s="21">
        <f t="shared" si="21"/>
        <v>44944.1</v>
      </c>
      <c r="AB111" s="1"/>
    </row>
    <row r="112" spans="1:28" ht="13">
      <c r="A112" s="2" t="s">
        <v>275</v>
      </c>
      <c r="B112" s="2" t="s">
        <v>316</v>
      </c>
      <c r="C112" s="89" t="s">
        <v>297</v>
      </c>
      <c r="D112" s="129" t="s">
        <v>303</v>
      </c>
      <c r="E112" s="19">
        <v>783.3</v>
      </c>
      <c r="F112" s="20">
        <v>1410.4</v>
      </c>
      <c r="G112" s="21">
        <f t="shared" si="15"/>
        <v>2193.6999999999998</v>
      </c>
      <c r="H112" s="19">
        <v>307.39999999999998</v>
      </c>
      <c r="I112" s="20">
        <v>423.65</v>
      </c>
      <c r="J112" s="21">
        <f t="shared" si="16"/>
        <v>731.05</v>
      </c>
      <c r="K112" s="19">
        <v>2516.5</v>
      </c>
      <c r="L112" s="20">
        <v>5143.45</v>
      </c>
      <c r="M112" s="21">
        <f t="shared" si="17"/>
        <v>7659.95</v>
      </c>
      <c r="N112" s="19">
        <v>4362.8999999999996</v>
      </c>
      <c r="O112" s="20">
        <v>5078.1499999999996</v>
      </c>
      <c r="P112" s="21">
        <f t="shared" si="22"/>
        <v>9441.0499999999993</v>
      </c>
      <c r="Q112" s="19">
        <v>3695.55</v>
      </c>
      <c r="R112" s="20">
        <v>4768.3999999999996</v>
      </c>
      <c r="S112" s="21">
        <f t="shared" si="18"/>
        <v>8463.9500000000007</v>
      </c>
      <c r="T112" s="19">
        <v>8614.25</v>
      </c>
      <c r="U112" s="20">
        <v>4223.45</v>
      </c>
      <c r="V112" s="21">
        <f t="shared" si="19"/>
        <v>12837.7</v>
      </c>
      <c r="W112" s="47">
        <f t="shared" si="20"/>
        <v>20279.900000000001</v>
      </c>
      <c r="X112" s="20">
        <f t="shared" si="20"/>
        <v>21047.5</v>
      </c>
      <c r="Y112" s="21">
        <f t="shared" si="21"/>
        <v>41327.4</v>
      </c>
      <c r="AB112" s="1"/>
    </row>
    <row r="113" spans="1:28" ht="13">
      <c r="A113" s="2" t="s">
        <v>275</v>
      </c>
      <c r="B113" s="2" t="s">
        <v>95</v>
      </c>
      <c r="C113" s="89" t="s">
        <v>297</v>
      </c>
      <c r="D113" s="129" t="s">
        <v>302</v>
      </c>
      <c r="E113" s="19">
        <v>0</v>
      </c>
      <c r="F113" s="20">
        <v>0</v>
      </c>
      <c r="G113" s="21">
        <f t="shared" si="15"/>
        <v>0</v>
      </c>
      <c r="H113" s="19">
        <v>0</v>
      </c>
      <c r="I113" s="20">
        <v>0</v>
      </c>
      <c r="J113" s="21">
        <f t="shared" si="16"/>
        <v>0</v>
      </c>
      <c r="K113" s="19">
        <v>0</v>
      </c>
      <c r="L113" s="20">
        <v>0</v>
      </c>
      <c r="M113" s="21">
        <f t="shared" si="17"/>
        <v>0</v>
      </c>
      <c r="N113" s="19">
        <v>0</v>
      </c>
      <c r="O113" s="20">
        <v>0</v>
      </c>
      <c r="P113" s="21">
        <f t="shared" si="22"/>
        <v>0</v>
      </c>
      <c r="Q113" s="19">
        <v>0</v>
      </c>
      <c r="R113" s="20">
        <v>0</v>
      </c>
      <c r="S113" s="21">
        <f t="shared" si="18"/>
        <v>0</v>
      </c>
      <c r="T113" s="19">
        <v>0</v>
      </c>
      <c r="U113" s="20">
        <v>0</v>
      </c>
      <c r="V113" s="21">
        <f t="shared" si="19"/>
        <v>0</v>
      </c>
      <c r="W113" s="47">
        <f t="shared" si="20"/>
        <v>0</v>
      </c>
      <c r="X113" s="20">
        <f t="shared" si="20"/>
        <v>0</v>
      </c>
      <c r="Y113" s="21">
        <f t="shared" si="21"/>
        <v>0</v>
      </c>
      <c r="AB113" s="1"/>
    </row>
    <row r="114" spans="1:28" ht="13">
      <c r="A114" s="2" t="s">
        <v>275</v>
      </c>
      <c r="B114" s="2" t="s">
        <v>96</v>
      </c>
      <c r="C114" s="89" t="s">
        <v>297</v>
      </c>
      <c r="D114" s="129" t="s">
        <v>302</v>
      </c>
      <c r="E114" s="19">
        <v>0</v>
      </c>
      <c r="F114" s="20">
        <v>0</v>
      </c>
      <c r="G114" s="21">
        <f t="shared" si="15"/>
        <v>0</v>
      </c>
      <c r="H114" s="19">
        <v>0</v>
      </c>
      <c r="I114" s="20">
        <v>0</v>
      </c>
      <c r="J114" s="21">
        <f t="shared" si="16"/>
        <v>0</v>
      </c>
      <c r="K114" s="19">
        <v>0</v>
      </c>
      <c r="L114" s="20">
        <v>0</v>
      </c>
      <c r="M114" s="21">
        <f t="shared" si="17"/>
        <v>0</v>
      </c>
      <c r="N114" s="19">
        <v>0</v>
      </c>
      <c r="O114" s="20">
        <v>0</v>
      </c>
      <c r="P114" s="21">
        <f t="shared" si="22"/>
        <v>0</v>
      </c>
      <c r="Q114" s="19">
        <v>0</v>
      </c>
      <c r="R114" s="20">
        <v>0</v>
      </c>
      <c r="S114" s="21">
        <f t="shared" si="18"/>
        <v>0</v>
      </c>
      <c r="T114" s="19">
        <v>0</v>
      </c>
      <c r="U114" s="20">
        <v>0</v>
      </c>
      <c r="V114" s="21">
        <f t="shared" si="19"/>
        <v>0</v>
      </c>
      <c r="W114" s="47">
        <f t="shared" si="20"/>
        <v>0</v>
      </c>
      <c r="X114" s="20">
        <f t="shared" si="20"/>
        <v>0</v>
      </c>
      <c r="Y114" s="21">
        <f t="shared" si="21"/>
        <v>0</v>
      </c>
      <c r="AB114" s="1"/>
    </row>
    <row r="115" spans="1:28" ht="13">
      <c r="A115" s="2" t="s">
        <v>275</v>
      </c>
      <c r="B115" s="2" t="s">
        <v>97</v>
      </c>
      <c r="C115" s="89" t="s">
        <v>297</v>
      </c>
      <c r="D115" s="129" t="s">
        <v>302</v>
      </c>
      <c r="E115" s="19">
        <v>0</v>
      </c>
      <c r="F115" s="20">
        <v>0</v>
      </c>
      <c r="G115" s="21">
        <f t="shared" si="15"/>
        <v>0</v>
      </c>
      <c r="H115" s="19">
        <v>0</v>
      </c>
      <c r="I115" s="20">
        <v>0</v>
      </c>
      <c r="J115" s="21">
        <f t="shared" si="16"/>
        <v>0</v>
      </c>
      <c r="K115" s="19">
        <v>0</v>
      </c>
      <c r="L115" s="20">
        <v>0</v>
      </c>
      <c r="M115" s="21">
        <f t="shared" si="17"/>
        <v>0</v>
      </c>
      <c r="N115" s="19">
        <v>0</v>
      </c>
      <c r="O115" s="20">
        <v>0</v>
      </c>
      <c r="P115" s="21">
        <f t="shared" si="22"/>
        <v>0</v>
      </c>
      <c r="Q115" s="19">
        <v>0</v>
      </c>
      <c r="R115" s="20">
        <v>0</v>
      </c>
      <c r="S115" s="21">
        <f t="shared" si="18"/>
        <v>0</v>
      </c>
      <c r="T115" s="19">
        <v>0</v>
      </c>
      <c r="U115" s="20">
        <v>0</v>
      </c>
      <c r="V115" s="21">
        <f t="shared" si="19"/>
        <v>0</v>
      </c>
      <c r="W115" s="47">
        <f t="shared" si="20"/>
        <v>0</v>
      </c>
      <c r="X115" s="20">
        <f t="shared" si="20"/>
        <v>0</v>
      </c>
      <c r="Y115" s="21">
        <f t="shared" si="21"/>
        <v>0</v>
      </c>
      <c r="AB115" s="1"/>
    </row>
    <row r="116" spans="1:28" ht="13">
      <c r="A116" s="2" t="s">
        <v>276</v>
      </c>
      <c r="B116" s="2" t="s">
        <v>98</v>
      </c>
      <c r="C116" s="89" t="s">
        <v>297</v>
      </c>
      <c r="D116" s="129" t="s">
        <v>302</v>
      </c>
      <c r="E116" s="19">
        <v>16782.7</v>
      </c>
      <c r="F116" s="20">
        <v>0</v>
      </c>
      <c r="G116" s="21">
        <f t="shared" si="15"/>
        <v>16782.7</v>
      </c>
      <c r="H116" s="19">
        <v>16694.97</v>
      </c>
      <c r="I116" s="20">
        <v>0</v>
      </c>
      <c r="J116" s="21">
        <f t="shared" si="16"/>
        <v>16694.97</v>
      </c>
      <c r="K116" s="19">
        <v>13782.33</v>
      </c>
      <c r="L116" s="20">
        <v>0</v>
      </c>
      <c r="M116" s="21">
        <f t="shared" si="17"/>
        <v>13782.33</v>
      </c>
      <c r="N116" s="19">
        <v>7835.68</v>
      </c>
      <c r="O116" s="20">
        <v>0</v>
      </c>
      <c r="P116" s="21">
        <f t="shared" si="22"/>
        <v>7835.68</v>
      </c>
      <c r="Q116" s="19">
        <v>3920.73</v>
      </c>
      <c r="R116" s="20">
        <v>0</v>
      </c>
      <c r="S116" s="21">
        <f t="shared" si="18"/>
        <v>3920.73</v>
      </c>
      <c r="T116" s="19">
        <v>7474.36</v>
      </c>
      <c r="U116" s="20">
        <v>0</v>
      </c>
      <c r="V116" s="21">
        <f t="shared" si="19"/>
        <v>7474.36</v>
      </c>
      <c r="W116" s="47">
        <f t="shared" si="20"/>
        <v>66490.77</v>
      </c>
      <c r="X116" s="20">
        <f t="shared" si="20"/>
        <v>0</v>
      </c>
      <c r="Y116" s="21">
        <f t="shared" si="21"/>
        <v>66490.77</v>
      </c>
      <c r="AB116" s="1"/>
    </row>
    <row r="117" spans="1:28" ht="13">
      <c r="A117" s="2" t="s">
        <v>277</v>
      </c>
      <c r="B117" s="2" t="s">
        <v>99</v>
      </c>
      <c r="C117" s="89" t="s">
        <v>297</v>
      </c>
      <c r="D117" s="129" t="s">
        <v>302</v>
      </c>
      <c r="E117" s="19">
        <v>31875.65</v>
      </c>
      <c r="F117" s="20">
        <v>8444.2999999999993</v>
      </c>
      <c r="G117" s="21">
        <f t="shared" si="15"/>
        <v>40319.949999999997</v>
      </c>
      <c r="H117" s="19">
        <v>15692.95</v>
      </c>
      <c r="I117" s="20">
        <v>1830.6</v>
      </c>
      <c r="J117" s="21">
        <f t="shared" si="16"/>
        <v>17523.55</v>
      </c>
      <c r="K117" s="19">
        <v>17959.2</v>
      </c>
      <c r="L117" s="20">
        <v>6050.95</v>
      </c>
      <c r="M117" s="21">
        <f t="shared" si="17"/>
        <v>24010.15</v>
      </c>
      <c r="N117" s="19">
        <v>6307.55</v>
      </c>
      <c r="O117" s="20">
        <v>11165</v>
      </c>
      <c r="P117" s="21">
        <f t="shared" si="22"/>
        <v>17472.55</v>
      </c>
      <c r="Q117" s="19">
        <v>12514.7</v>
      </c>
      <c r="R117" s="20">
        <v>10306.65</v>
      </c>
      <c r="S117" s="21">
        <f t="shared" si="18"/>
        <v>22821.35</v>
      </c>
      <c r="T117" s="19">
        <v>12503.35</v>
      </c>
      <c r="U117" s="20">
        <v>4363.6000000000004</v>
      </c>
      <c r="V117" s="21">
        <f t="shared" si="19"/>
        <v>16866.95</v>
      </c>
      <c r="W117" s="47">
        <f t="shared" si="20"/>
        <v>96853.400000000009</v>
      </c>
      <c r="X117" s="20">
        <f t="shared" si="20"/>
        <v>42161.1</v>
      </c>
      <c r="Y117" s="21">
        <f t="shared" si="21"/>
        <v>139014.5</v>
      </c>
      <c r="AB117" s="1"/>
    </row>
    <row r="118" spans="1:28" ht="13">
      <c r="A118" s="2" t="s">
        <v>277</v>
      </c>
      <c r="B118" s="2" t="s">
        <v>100</v>
      </c>
      <c r="C118" s="89" t="s">
        <v>297</v>
      </c>
      <c r="D118" s="129" t="s">
        <v>302</v>
      </c>
      <c r="E118" s="19">
        <v>25934.55</v>
      </c>
      <c r="F118" s="20">
        <v>3217.5</v>
      </c>
      <c r="G118" s="21">
        <f t="shared" si="15"/>
        <v>29152.05</v>
      </c>
      <c r="H118" s="19">
        <v>26706</v>
      </c>
      <c r="I118" s="20">
        <v>4531.3500000000004</v>
      </c>
      <c r="J118" s="21">
        <f t="shared" si="16"/>
        <v>31237.35</v>
      </c>
      <c r="K118" s="19">
        <v>23908.95</v>
      </c>
      <c r="L118" s="20">
        <v>5744.1</v>
      </c>
      <c r="M118" s="21">
        <f t="shared" si="17"/>
        <v>29653.050000000003</v>
      </c>
      <c r="N118" s="19">
        <v>11765.75</v>
      </c>
      <c r="O118" s="20">
        <v>10354</v>
      </c>
      <c r="P118" s="21">
        <f t="shared" si="22"/>
        <v>22119.75</v>
      </c>
      <c r="Q118" s="19">
        <v>6813.7</v>
      </c>
      <c r="R118" s="20">
        <v>5414.45</v>
      </c>
      <c r="S118" s="21">
        <f t="shared" si="18"/>
        <v>12228.15</v>
      </c>
      <c r="T118" s="19">
        <v>27730.1</v>
      </c>
      <c r="U118" s="20">
        <v>5170.05</v>
      </c>
      <c r="V118" s="21">
        <f t="shared" si="19"/>
        <v>32900.15</v>
      </c>
      <c r="W118" s="47">
        <f t="shared" si="20"/>
        <v>122859.04999999999</v>
      </c>
      <c r="X118" s="20">
        <f t="shared" si="20"/>
        <v>34431.450000000004</v>
      </c>
      <c r="Y118" s="21">
        <f t="shared" si="21"/>
        <v>157290.5</v>
      </c>
      <c r="AB118" s="1"/>
    </row>
    <row r="119" spans="1:28" ht="13">
      <c r="A119" s="2" t="s">
        <v>277</v>
      </c>
      <c r="B119" s="2" t="s">
        <v>101</v>
      </c>
      <c r="C119" s="89" t="s">
        <v>297</v>
      </c>
      <c r="D119" s="129" t="s">
        <v>303</v>
      </c>
      <c r="E119" s="19">
        <v>0</v>
      </c>
      <c r="F119" s="20">
        <v>0</v>
      </c>
      <c r="G119" s="21">
        <f t="shared" si="15"/>
        <v>0</v>
      </c>
      <c r="H119" s="19">
        <v>15.2</v>
      </c>
      <c r="I119" s="20">
        <v>0.3</v>
      </c>
      <c r="J119" s="21">
        <f t="shared" si="16"/>
        <v>15.5</v>
      </c>
      <c r="K119" s="19">
        <v>19.25</v>
      </c>
      <c r="L119" s="20">
        <v>0</v>
      </c>
      <c r="M119" s="21">
        <f t="shared" si="17"/>
        <v>19.25</v>
      </c>
      <c r="N119" s="19">
        <v>857.4</v>
      </c>
      <c r="O119" s="20">
        <v>697.9</v>
      </c>
      <c r="P119" s="21">
        <f t="shared" si="22"/>
        <v>1555.3</v>
      </c>
      <c r="Q119" s="19">
        <v>8969.65</v>
      </c>
      <c r="R119" s="20">
        <v>13334.25</v>
      </c>
      <c r="S119" s="21">
        <f t="shared" si="18"/>
        <v>22303.9</v>
      </c>
      <c r="T119" s="19">
        <v>3871.8</v>
      </c>
      <c r="U119" s="20">
        <v>8892.1</v>
      </c>
      <c r="V119" s="21">
        <f t="shared" si="19"/>
        <v>12763.900000000001</v>
      </c>
      <c r="W119" s="47">
        <f t="shared" si="20"/>
        <v>13733.3</v>
      </c>
      <c r="X119" s="20">
        <f t="shared" si="20"/>
        <v>22924.550000000003</v>
      </c>
      <c r="Y119" s="21">
        <f t="shared" si="21"/>
        <v>36657.850000000006</v>
      </c>
      <c r="AB119" s="1"/>
    </row>
    <row r="120" spans="1:28" ht="13">
      <c r="A120" s="2" t="s">
        <v>277</v>
      </c>
      <c r="B120" s="2" t="s">
        <v>102</v>
      </c>
      <c r="C120" s="89" t="s">
        <v>297</v>
      </c>
      <c r="D120" s="129" t="s">
        <v>303</v>
      </c>
      <c r="E120" s="19">
        <v>25717.7</v>
      </c>
      <c r="F120" s="20">
        <v>6059.45</v>
      </c>
      <c r="G120" s="21">
        <f t="shared" si="15"/>
        <v>31777.15</v>
      </c>
      <c r="H120" s="19">
        <v>28759.9</v>
      </c>
      <c r="I120" s="20">
        <v>6747.5</v>
      </c>
      <c r="J120" s="21">
        <f t="shared" si="16"/>
        <v>35507.4</v>
      </c>
      <c r="K120" s="19">
        <v>9464.4</v>
      </c>
      <c r="L120" s="20">
        <v>11810.1</v>
      </c>
      <c r="M120" s="21">
        <f t="shared" si="17"/>
        <v>21274.5</v>
      </c>
      <c r="N120" s="19">
        <v>1931.65</v>
      </c>
      <c r="O120" s="20">
        <v>2680.9</v>
      </c>
      <c r="P120" s="21">
        <f t="shared" si="22"/>
        <v>4612.55</v>
      </c>
      <c r="Q120" s="19">
        <v>61454</v>
      </c>
      <c r="R120" s="20">
        <v>5593.55</v>
      </c>
      <c r="S120" s="21">
        <f t="shared" si="18"/>
        <v>67047.55</v>
      </c>
      <c r="T120" s="19">
        <v>156436.29999999999</v>
      </c>
      <c r="U120" s="20">
        <v>0</v>
      </c>
      <c r="V120" s="21">
        <f t="shared" si="19"/>
        <v>156436.29999999999</v>
      </c>
      <c r="W120" s="47">
        <f t="shared" si="20"/>
        <v>283763.95</v>
      </c>
      <c r="X120" s="20">
        <f t="shared" si="20"/>
        <v>32891.500000000007</v>
      </c>
      <c r="Y120" s="21">
        <f t="shared" si="21"/>
        <v>316655.45</v>
      </c>
      <c r="AB120" s="1"/>
    </row>
    <row r="121" spans="1:28" ht="13">
      <c r="A121" s="2" t="s">
        <v>277</v>
      </c>
      <c r="B121" s="2" t="s">
        <v>103</v>
      </c>
      <c r="C121" s="89" t="s">
        <v>297</v>
      </c>
      <c r="D121" s="129" t="s">
        <v>303</v>
      </c>
      <c r="E121" s="19">
        <v>21152.1</v>
      </c>
      <c r="F121" s="20">
        <v>7248.5</v>
      </c>
      <c r="G121" s="21">
        <f t="shared" si="15"/>
        <v>28400.6</v>
      </c>
      <c r="H121" s="19">
        <v>29622.400000000001</v>
      </c>
      <c r="I121" s="20">
        <v>6447.4</v>
      </c>
      <c r="J121" s="21">
        <f t="shared" si="16"/>
        <v>36069.800000000003</v>
      </c>
      <c r="K121" s="19">
        <v>11441.15</v>
      </c>
      <c r="L121" s="20">
        <v>14715.4</v>
      </c>
      <c r="M121" s="21">
        <f t="shared" si="17"/>
        <v>26156.55</v>
      </c>
      <c r="N121" s="19">
        <v>11196.75</v>
      </c>
      <c r="O121" s="20">
        <v>20434.400000000001</v>
      </c>
      <c r="P121" s="21">
        <f t="shared" si="22"/>
        <v>31631.15</v>
      </c>
      <c r="Q121" s="19">
        <v>6738</v>
      </c>
      <c r="R121" s="20">
        <v>23449.200000000001</v>
      </c>
      <c r="S121" s="21">
        <f t="shared" si="18"/>
        <v>30187.200000000001</v>
      </c>
      <c r="T121" s="19">
        <v>9773.9500000000007</v>
      </c>
      <c r="U121" s="20">
        <v>22928.85</v>
      </c>
      <c r="V121" s="21">
        <f t="shared" si="19"/>
        <v>32702.799999999999</v>
      </c>
      <c r="W121" s="47">
        <f t="shared" si="20"/>
        <v>89924.349999999991</v>
      </c>
      <c r="X121" s="20">
        <f t="shared" si="20"/>
        <v>95223.75</v>
      </c>
      <c r="Y121" s="21">
        <f t="shared" si="21"/>
        <v>185148.09999999998</v>
      </c>
      <c r="AB121" s="1"/>
    </row>
    <row r="122" spans="1:28" ht="13">
      <c r="A122" s="2" t="s">
        <v>277</v>
      </c>
      <c r="B122" s="2" t="s">
        <v>104</v>
      </c>
      <c r="C122" s="89" t="s">
        <v>297</v>
      </c>
      <c r="D122" s="129" t="s">
        <v>303</v>
      </c>
      <c r="E122" s="19">
        <v>0</v>
      </c>
      <c r="F122" s="20">
        <v>0</v>
      </c>
      <c r="G122" s="21">
        <f t="shared" si="15"/>
        <v>0</v>
      </c>
      <c r="H122" s="19">
        <v>1846.45</v>
      </c>
      <c r="I122" s="20">
        <v>2489.8000000000002</v>
      </c>
      <c r="J122" s="21">
        <f t="shared" si="16"/>
        <v>4336.25</v>
      </c>
      <c r="K122" s="19">
        <v>93118.55</v>
      </c>
      <c r="L122" s="20">
        <v>365.55</v>
      </c>
      <c r="M122" s="21">
        <f t="shared" si="17"/>
        <v>93484.1</v>
      </c>
      <c r="N122" s="19">
        <v>99137.55</v>
      </c>
      <c r="O122" s="20">
        <v>46.75</v>
      </c>
      <c r="P122" s="21">
        <f t="shared" si="22"/>
        <v>99184.3</v>
      </c>
      <c r="Q122" s="19">
        <v>45085</v>
      </c>
      <c r="R122" s="20">
        <v>960</v>
      </c>
      <c r="S122" s="21">
        <f t="shared" si="18"/>
        <v>46045</v>
      </c>
      <c r="T122" s="19">
        <v>36405</v>
      </c>
      <c r="U122" s="20">
        <v>2340.5500000000002</v>
      </c>
      <c r="V122" s="21">
        <f t="shared" si="19"/>
        <v>38745.550000000003</v>
      </c>
      <c r="W122" s="47">
        <f t="shared" si="20"/>
        <v>275592.55</v>
      </c>
      <c r="X122" s="20">
        <f t="shared" si="20"/>
        <v>6202.6500000000005</v>
      </c>
      <c r="Y122" s="21">
        <f t="shared" si="21"/>
        <v>281795.20000000001</v>
      </c>
      <c r="AB122" s="1"/>
    </row>
    <row r="123" spans="1:28" ht="13">
      <c r="A123" s="2" t="s">
        <v>277</v>
      </c>
      <c r="B123" s="2" t="s">
        <v>105</v>
      </c>
      <c r="C123" s="89" t="s">
        <v>297</v>
      </c>
      <c r="D123" s="129" t="s">
        <v>302</v>
      </c>
      <c r="E123" s="19">
        <v>39603.15</v>
      </c>
      <c r="F123" s="20">
        <v>3452.15</v>
      </c>
      <c r="G123" s="21">
        <f t="shared" si="15"/>
        <v>43055.3</v>
      </c>
      <c r="H123" s="19">
        <v>35756.85</v>
      </c>
      <c r="I123" s="20">
        <v>2685.8</v>
      </c>
      <c r="J123" s="21">
        <f t="shared" si="16"/>
        <v>38442.65</v>
      </c>
      <c r="K123" s="19">
        <v>27062.25</v>
      </c>
      <c r="L123" s="20">
        <v>4751.3999999999996</v>
      </c>
      <c r="M123" s="21">
        <f t="shared" si="17"/>
        <v>31813.65</v>
      </c>
      <c r="N123" s="19">
        <v>27763.35</v>
      </c>
      <c r="O123" s="20">
        <v>4056.75</v>
      </c>
      <c r="P123" s="21">
        <f t="shared" si="22"/>
        <v>31820.1</v>
      </c>
      <c r="Q123" s="19">
        <v>17381.55</v>
      </c>
      <c r="R123" s="20">
        <v>1609.6</v>
      </c>
      <c r="S123" s="21">
        <f t="shared" si="18"/>
        <v>18991.149999999998</v>
      </c>
      <c r="T123" s="19">
        <v>2449.1999999999998</v>
      </c>
      <c r="U123" s="20">
        <v>7059.75</v>
      </c>
      <c r="V123" s="21">
        <f t="shared" si="19"/>
        <v>9508.9500000000007</v>
      </c>
      <c r="W123" s="47">
        <f t="shared" si="20"/>
        <v>150016.35</v>
      </c>
      <c r="X123" s="20">
        <f t="shared" si="20"/>
        <v>23615.45</v>
      </c>
      <c r="Y123" s="21">
        <f t="shared" si="21"/>
        <v>173631.80000000002</v>
      </c>
      <c r="AB123" s="1"/>
    </row>
    <row r="124" spans="1:28" ht="13">
      <c r="A124" s="2" t="s">
        <v>277</v>
      </c>
      <c r="B124" s="2" t="s">
        <v>106</v>
      </c>
      <c r="C124" s="89" t="s">
        <v>297</v>
      </c>
      <c r="D124" s="129" t="s">
        <v>302</v>
      </c>
      <c r="E124" s="19">
        <v>41102.550000000003</v>
      </c>
      <c r="F124" s="20">
        <v>2927.5</v>
      </c>
      <c r="G124" s="21">
        <f t="shared" si="15"/>
        <v>44030.05</v>
      </c>
      <c r="H124" s="19">
        <v>36434.550000000003</v>
      </c>
      <c r="I124" s="20">
        <v>3279</v>
      </c>
      <c r="J124" s="21">
        <f t="shared" si="16"/>
        <v>39713.550000000003</v>
      </c>
      <c r="K124" s="19">
        <v>27141.8</v>
      </c>
      <c r="L124" s="20">
        <v>5357.7</v>
      </c>
      <c r="M124" s="21">
        <f t="shared" si="17"/>
        <v>32499.5</v>
      </c>
      <c r="N124" s="19">
        <v>30053.7</v>
      </c>
      <c r="O124" s="20">
        <v>3376.75</v>
      </c>
      <c r="P124" s="21">
        <f t="shared" si="22"/>
        <v>33430.449999999997</v>
      </c>
      <c r="Q124" s="19">
        <v>37789.300000000003</v>
      </c>
      <c r="R124" s="20">
        <v>3388.65</v>
      </c>
      <c r="S124" s="21">
        <f t="shared" si="18"/>
        <v>41177.950000000004</v>
      </c>
      <c r="T124" s="19">
        <v>43692.05</v>
      </c>
      <c r="U124" s="20">
        <v>2084.75</v>
      </c>
      <c r="V124" s="21">
        <f t="shared" si="19"/>
        <v>45776.800000000003</v>
      </c>
      <c r="W124" s="47">
        <f t="shared" si="20"/>
        <v>216213.95</v>
      </c>
      <c r="X124" s="20">
        <f t="shared" si="20"/>
        <v>20414.350000000002</v>
      </c>
      <c r="Y124" s="21">
        <f t="shared" si="21"/>
        <v>236628.30000000002</v>
      </c>
      <c r="AB124" s="1"/>
    </row>
    <row r="125" spans="1:28" ht="13">
      <c r="A125" s="2" t="s">
        <v>277</v>
      </c>
      <c r="B125" s="2" t="s">
        <v>107</v>
      </c>
      <c r="C125" s="89" t="s">
        <v>297</v>
      </c>
      <c r="D125" s="129" t="s">
        <v>303</v>
      </c>
      <c r="E125" s="19">
        <v>51136.25</v>
      </c>
      <c r="F125" s="20">
        <v>2231.25</v>
      </c>
      <c r="G125" s="21">
        <f t="shared" si="15"/>
        <v>53367.5</v>
      </c>
      <c r="H125" s="19">
        <v>44350.3</v>
      </c>
      <c r="I125" s="20">
        <v>1531.25</v>
      </c>
      <c r="J125" s="21">
        <f t="shared" si="16"/>
        <v>45881.55</v>
      </c>
      <c r="K125" s="19">
        <v>24288.75</v>
      </c>
      <c r="L125" s="20">
        <v>30.9</v>
      </c>
      <c r="M125" s="21">
        <f t="shared" si="17"/>
        <v>24319.65</v>
      </c>
      <c r="N125" s="19">
        <v>59266.95</v>
      </c>
      <c r="O125" s="20">
        <v>763.85</v>
      </c>
      <c r="P125" s="21">
        <f t="shared" si="22"/>
        <v>60030.799999999996</v>
      </c>
      <c r="Q125" s="19">
        <v>44203.7</v>
      </c>
      <c r="R125" s="20">
        <v>2055.9499999999998</v>
      </c>
      <c r="S125" s="21">
        <f t="shared" si="18"/>
        <v>46259.649999999994</v>
      </c>
      <c r="T125" s="19">
        <v>73313.05</v>
      </c>
      <c r="U125" s="20">
        <v>1504.05</v>
      </c>
      <c r="V125" s="21">
        <f t="shared" si="19"/>
        <v>74817.100000000006</v>
      </c>
      <c r="W125" s="47">
        <f t="shared" si="20"/>
        <v>296559</v>
      </c>
      <c r="X125" s="20">
        <f t="shared" si="20"/>
        <v>8117.25</v>
      </c>
      <c r="Y125" s="21">
        <f t="shared" si="21"/>
        <v>304676.25</v>
      </c>
      <c r="AB125" s="1"/>
    </row>
    <row r="126" spans="1:28" ht="13">
      <c r="A126" s="2" t="s">
        <v>277</v>
      </c>
      <c r="B126" s="2" t="s">
        <v>108</v>
      </c>
      <c r="C126" s="89" t="s">
        <v>297</v>
      </c>
      <c r="D126" s="129" t="s">
        <v>303</v>
      </c>
      <c r="E126" s="19">
        <v>25488.2</v>
      </c>
      <c r="F126" s="20">
        <v>954.05</v>
      </c>
      <c r="G126" s="21">
        <f t="shared" si="15"/>
        <v>26442.25</v>
      </c>
      <c r="H126" s="19">
        <v>58289.95</v>
      </c>
      <c r="I126" s="20">
        <v>1156.55</v>
      </c>
      <c r="J126" s="21">
        <f t="shared" si="16"/>
        <v>59446.5</v>
      </c>
      <c r="K126" s="19">
        <v>65151.05</v>
      </c>
      <c r="L126" s="20">
        <v>753.4</v>
      </c>
      <c r="M126" s="21">
        <f t="shared" si="17"/>
        <v>65904.45</v>
      </c>
      <c r="N126" s="19">
        <v>56075.5</v>
      </c>
      <c r="O126" s="20">
        <v>1650.5</v>
      </c>
      <c r="P126" s="21">
        <f t="shared" si="22"/>
        <v>57726</v>
      </c>
      <c r="Q126" s="19">
        <v>31543.65</v>
      </c>
      <c r="R126" s="20">
        <v>1727.75</v>
      </c>
      <c r="S126" s="21">
        <f t="shared" si="18"/>
        <v>33271.4</v>
      </c>
      <c r="T126" s="19">
        <v>8653.7999999999993</v>
      </c>
      <c r="U126" s="20">
        <v>823.1</v>
      </c>
      <c r="V126" s="21">
        <f t="shared" si="19"/>
        <v>9476.9</v>
      </c>
      <c r="W126" s="47">
        <f t="shared" si="20"/>
        <v>245202.15</v>
      </c>
      <c r="X126" s="20">
        <f t="shared" si="20"/>
        <v>7065.35</v>
      </c>
      <c r="Y126" s="21">
        <f t="shared" si="21"/>
        <v>252267.5</v>
      </c>
      <c r="AB126" s="1"/>
    </row>
    <row r="127" spans="1:28" ht="13">
      <c r="A127" s="2" t="s">
        <v>277</v>
      </c>
      <c r="B127" s="2" t="s">
        <v>109</v>
      </c>
      <c r="C127" s="89" t="s">
        <v>297</v>
      </c>
      <c r="D127" s="129" t="s">
        <v>304</v>
      </c>
      <c r="E127" s="19">
        <v>57853.2</v>
      </c>
      <c r="F127" s="20">
        <v>189.45</v>
      </c>
      <c r="G127" s="21">
        <f t="shared" si="15"/>
        <v>58042.649999999994</v>
      </c>
      <c r="H127" s="19">
        <v>81163</v>
      </c>
      <c r="I127" s="20">
        <v>170.85</v>
      </c>
      <c r="J127" s="21">
        <f t="shared" si="16"/>
        <v>81333.850000000006</v>
      </c>
      <c r="K127" s="19">
        <v>97893</v>
      </c>
      <c r="L127" s="20">
        <v>9.85</v>
      </c>
      <c r="M127" s="21">
        <f t="shared" si="17"/>
        <v>97902.85</v>
      </c>
      <c r="N127" s="19">
        <v>71556.800000000003</v>
      </c>
      <c r="O127" s="20">
        <v>199.2</v>
      </c>
      <c r="P127" s="21">
        <f t="shared" si="22"/>
        <v>71756</v>
      </c>
      <c r="Q127" s="19">
        <v>17091.55</v>
      </c>
      <c r="R127" s="20">
        <v>264.89999999999998</v>
      </c>
      <c r="S127" s="21">
        <f t="shared" si="18"/>
        <v>17356.45</v>
      </c>
      <c r="T127" s="19">
        <v>83218.350000000006</v>
      </c>
      <c r="U127" s="20">
        <v>481.1</v>
      </c>
      <c r="V127" s="21">
        <f t="shared" si="19"/>
        <v>83699.450000000012</v>
      </c>
      <c r="W127" s="47">
        <f t="shared" si="20"/>
        <v>408775.9</v>
      </c>
      <c r="X127" s="20">
        <f t="shared" si="20"/>
        <v>1315.35</v>
      </c>
      <c r="Y127" s="21">
        <f t="shared" si="21"/>
        <v>410091.25</v>
      </c>
      <c r="AB127" s="1"/>
    </row>
    <row r="128" spans="1:28" ht="13">
      <c r="A128" s="2" t="s">
        <v>277</v>
      </c>
      <c r="B128" s="2" t="s">
        <v>110</v>
      </c>
      <c r="C128" s="89" t="s">
        <v>297</v>
      </c>
      <c r="D128" s="129" t="s">
        <v>304</v>
      </c>
      <c r="E128" s="19">
        <v>67117</v>
      </c>
      <c r="F128" s="20">
        <v>220.1</v>
      </c>
      <c r="G128" s="21">
        <f t="shared" si="15"/>
        <v>67337.100000000006</v>
      </c>
      <c r="H128" s="19">
        <v>70908.55</v>
      </c>
      <c r="I128" s="20">
        <v>159.19999999999999</v>
      </c>
      <c r="J128" s="21">
        <f t="shared" si="16"/>
        <v>71067.75</v>
      </c>
      <c r="K128" s="19">
        <v>86070.65</v>
      </c>
      <c r="L128" s="20">
        <v>44.35</v>
      </c>
      <c r="M128" s="21">
        <f t="shared" si="17"/>
        <v>86115</v>
      </c>
      <c r="N128" s="19">
        <v>68310.7</v>
      </c>
      <c r="O128" s="20">
        <v>353.2</v>
      </c>
      <c r="P128" s="21">
        <f t="shared" si="22"/>
        <v>68663.899999999994</v>
      </c>
      <c r="Q128" s="19">
        <v>87860.35</v>
      </c>
      <c r="R128" s="20">
        <v>75.55</v>
      </c>
      <c r="S128" s="21">
        <f t="shared" si="18"/>
        <v>87935.900000000009</v>
      </c>
      <c r="T128" s="19">
        <v>30900.05</v>
      </c>
      <c r="U128" s="20">
        <v>378.2</v>
      </c>
      <c r="V128" s="21">
        <f t="shared" si="19"/>
        <v>31278.25</v>
      </c>
      <c r="W128" s="47">
        <f t="shared" si="20"/>
        <v>411167.3</v>
      </c>
      <c r="X128" s="20">
        <f t="shared" si="20"/>
        <v>1230.5999999999999</v>
      </c>
      <c r="Y128" s="21">
        <f t="shared" si="21"/>
        <v>412397.89999999997</v>
      </c>
      <c r="AB128" s="1"/>
    </row>
    <row r="129" spans="1:28" ht="13">
      <c r="A129" s="2" t="s">
        <v>277</v>
      </c>
      <c r="B129" s="2" t="s">
        <v>111</v>
      </c>
      <c r="C129" s="89" t="s">
        <v>297</v>
      </c>
      <c r="D129" s="129" t="s">
        <v>298</v>
      </c>
      <c r="E129" s="19">
        <v>37022.449999999997</v>
      </c>
      <c r="F129" s="20">
        <v>7893.65</v>
      </c>
      <c r="G129" s="21">
        <f t="shared" si="15"/>
        <v>44916.1</v>
      </c>
      <c r="H129" s="19">
        <v>30451.3</v>
      </c>
      <c r="I129" s="20">
        <v>12015.85</v>
      </c>
      <c r="J129" s="21">
        <f t="shared" si="16"/>
        <v>42467.15</v>
      </c>
      <c r="K129" s="19">
        <v>25992.3</v>
      </c>
      <c r="L129" s="20">
        <v>13633.55</v>
      </c>
      <c r="M129" s="21">
        <f t="shared" si="17"/>
        <v>39625.85</v>
      </c>
      <c r="N129" s="19">
        <v>24616.25</v>
      </c>
      <c r="O129" s="20">
        <v>12337.65</v>
      </c>
      <c r="P129" s="21">
        <f t="shared" si="22"/>
        <v>36953.9</v>
      </c>
      <c r="Q129" s="19">
        <v>27152.85</v>
      </c>
      <c r="R129" s="20">
        <v>10399.049999999999</v>
      </c>
      <c r="S129" s="21">
        <f t="shared" si="18"/>
        <v>37551.899999999994</v>
      </c>
      <c r="T129" s="19">
        <v>40303.800000000003</v>
      </c>
      <c r="U129" s="20">
        <v>6422.8</v>
      </c>
      <c r="V129" s="21">
        <f t="shared" si="19"/>
        <v>46726.600000000006</v>
      </c>
      <c r="W129" s="47">
        <f t="shared" si="20"/>
        <v>185538.95</v>
      </c>
      <c r="X129" s="20">
        <f t="shared" si="20"/>
        <v>62702.55</v>
      </c>
      <c r="Y129" s="21">
        <f t="shared" si="21"/>
        <v>248241.5</v>
      </c>
      <c r="AB129" s="1"/>
    </row>
    <row r="130" spans="1:28" ht="13">
      <c r="A130" s="2" t="s">
        <v>277</v>
      </c>
      <c r="B130" s="2" t="s">
        <v>112</v>
      </c>
      <c r="C130" s="89" t="s">
        <v>297</v>
      </c>
      <c r="D130" s="129" t="s">
        <v>298</v>
      </c>
      <c r="E130" s="19">
        <v>37454.25</v>
      </c>
      <c r="F130" s="20">
        <v>9898.4500000000007</v>
      </c>
      <c r="G130" s="21">
        <f t="shared" si="15"/>
        <v>47352.7</v>
      </c>
      <c r="H130" s="19">
        <v>34290</v>
      </c>
      <c r="I130" s="20">
        <v>8213.5</v>
      </c>
      <c r="J130" s="21">
        <f t="shared" si="16"/>
        <v>42503.5</v>
      </c>
      <c r="K130" s="19">
        <v>30732.400000000001</v>
      </c>
      <c r="L130" s="20">
        <v>9451.2000000000007</v>
      </c>
      <c r="M130" s="21">
        <f t="shared" si="17"/>
        <v>40183.600000000006</v>
      </c>
      <c r="N130" s="19">
        <v>31540.45</v>
      </c>
      <c r="O130" s="20">
        <v>6683.5</v>
      </c>
      <c r="P130" s="21">
        <f t="shared" si="22"/>
        <v>38223.949999999997</v>
      </c>
      <c r="Q130" s="19">
        <v>31456.35</v>
      </c>
      <c r="R130" s="20">
        <v>7230.25</v>
      </c>
      <c r="S130" s="21">
        <f t="shared" si="18"/>
        <v>38686.6</v>
      </c>
      <c r="T130" s="19">
        <v>44404.85</v>
      </c>
      <c r="U130" s="20">
        <v>5892</v>
      </c>
      <c r="V130" s="21">
        <f t="shared" si="19"/>
        <v>50296.85</v>
      </c>
      <c r="W130" s="47">
        <f t="shared" si="20"/>
        <v>209878.30000000002</v>
      </c>
      <c r="X130" s="20">
        <f t="shared" si="20"/>
        <v>47368.9</v>
      </c>
      <c r="Y130" s="21">
        <f t="shared" si="21"/>
        <v>257247.2</v>
      </c>
      <c r="AB130" s="1"/>
    </row>
    <row r="131" spans="1:28" ht="13">
      <c r="A131" s="2" t="s">
        <v>277</v>
      </c>
      <c r="B131" s="2" t="s">
        <v>113</v>
      </c>
      <c r="C131" s="89" t="s">
        <v>297</v>
      </c>
      <c r="D131" s="129" t="s">
        <v>304</v>
      </c>
      <c r="E131" s="19">
        <v>86394.5</v>
      </c>
      <c r="F131" s="20">
        <v>0.05</v>
      </c>
      <c r="G131" s="21">
        <f t="shared" si="15"/>
        <v>86394.55</v>
      </c>
      <c r="H131" s="19">
        <v>68092.899999999994</v>
      </c>
      <c r="I131" s="20">
        <v>54.35</v>
      </c>
      <c r="J131" s="21">
        <f t="shared" si="16"/>
        <v>68147.25</v>
      </c>
      <c r="K131" s="19">
        <v>69343.899999999994</v>
      </c>
      <c r="L131" s="20">
        <v>2.85</v>
      </c>
      <c r="M131" s="21">
        <f t="shared" si="17"/>
        <v>69346.75</v>
      </c>
      <c r="N131" s="19">
        <v>77662.899999999994</v>
      </c>
      <c r="O131" s="20">
        <v>0.05</v>
      </c>
      <c r="P131" s="21">
        <f t="shared" si="22"/>
        <v>77662.95</v>
      </c>
      <c r="Q131" s="19">
        <v>18198.3</v>
      </c>
      <c r="R131" s="20">
        <v>0.05</v>
      </c>
      <c r="S131" s="21">
        <f t="shared" si="18"/>
        <v>18198.349999999999</v>
      </c>
      <c r="T131" s="19">
        <v>0</v>
      </c>
      <c r="U131" s="20">
        <v>0</v>
      </c>
      <c r="V131" s="21">
        <f t="shared" si="19"/>
        <v>0</v>
      </c>
      <c r="W131" s="47">
        <f t="shared" si="20"/>
        <v>319692.49999999994</v>
      </c>
      <c r="X131" s="20">
        <f t="shared" si="20"/>
        <v>57.349999999999994</v>
      </c>
      <c r="Y131" s="21">
        <f t="shared" si="21"/>
        <v>319749.84999999992</v>
      </c>
      <c r="AB131" s="1"/>
    </row>
    <row r="132" spans="1:28" ht="13">
      <c r="A132" s="2" t="s">
        <v>277</v>
      </c>
      <c r="B132" s="2" t="s">
        <v>114</v>
      </c>
      <c r="C132" s="89" t="s">
        <v>297</v>
      </c>
      <c r="D132" s="129" t="s">
        <v>304</v>
      </c>
      <c r="E132" s="19">
        <v>66988.95</v>
      </c>
      <c r="F132" s="20">
        <v>5085.45</v>
      </c>
      <c r="G132" s="21">
        <f t="shared" si="15"/>
        <v>72074.399999999994</v>
      </c>
      <c r="H132" s="19">
        <v>41886</v>
      </c>
      <c r="I132" s="20">
        <v>9451.7000000000007</v>
      </c>
      <c r="J132" s="21">
        <f t="shared" si="16"/>
        <v>51337.7</v>
      </c>
      <c r="K132" s="19">
        <v>34801.050000000003</v>
      </c>
      <c r="L132" s="20">
        <v>17608.099999999999</v>
      </c>
      <c r="M132" s="21">
        <f t="shared" si="17"/>
        <v>52409.15</v>
      </c>
      <c r="N132" s="19">
        <v>59490.400000000001</v>
      </c>
      <c r="O132" s="20">
        <v>11160.5</v>
      </c>
      <c r="P132" s="21">
        <f t="shared" si="22"/>
        <v>70650.899999999994</v>
      </c>
      <c r="Q132" s="19">
        <v>56488.05</v>
      </c>
      <c r="R132" s="20">
        <v>4738.3</v>
      </c>
      <c r="S132" s="21">
        <f t="shared" si="18"/>
        <v>61226.350000000006</v>
      </c>
      <c r="T132" s="19">
        <v>51503.85</v>
      </c>
      <c r="U132" s="20">
        <v>14038.5</v>
      </c>
      <c r="V132" s="21">
        <f t="shared" si="19"/>
        <v>65542.350000000006</v>
      </c>
      <c r="W132" s="47">
        <f t="shared" si="20"/>
        <v>311158.3</v>
      </c>
      <c r="X132" s="20">
        <f t="shared" si="20"/>
        <v>62082.55</v>
      </c>
      <c r="Y132" s="21">
        <f t="shared" si="21"/>
        <v>373240.85</v>
      </c>
      <c r="AB132" s="1"/>
    </row>
    <row r="133" spans="1:28" ht="13">
      <c r="A133" s="2" t="s">
        <v>278</v>
      </c>
      <c r="B133" s="2" t="s">
        <v>115</v>
      </c>
      <c r="C133" s="89" t="s">
        <v>297</v>
      </c>
      <c r="D133" s="129" t="s">
        <v>303</v>
      </c>
      <c r="E133" s="19">
        <v>8563.25</v>
      </c>
      <c r="F133" s="20">
        <v>1842.65</v>
      </c>
      <c r="G133" s="21">
        <f t="shared" si="15"/>
        <v>10405.9</v>
      </c>
      <c r="H133" s="19">
        <v>15708.65</v>
      </c>
      <c r="I133" s="20">
        <v>622.65</v>
      </c>
      <c r="J133" s="21">
        <f t="shared" si="16"/>
        <v>16331.3</v>
      </c>
      <c r="K133" s="19">
        <v>17636.7</v>
      </c>
      <c r="L133" s="20">
        <v>406.15</v>
      </c>
      <c r="M133" s="21">
        <f t="shared" si="17"/>
        <v>18042.850000000002</v>
      </c>
      <c r="N133" s="19">
        <v>13917.3</v>
      </c>
      <c r="O133" s="20">
        <v>232.8</v>
      </c>
      <c r="P133" s="21">
        <f t="shared" si="22"/>
        <v>14150.099999999999</v>
      </c>
      <c r="Q133" s="19">
        <v>6216.55</v>
      </c>
      <c r="R133" s="20">
        <v>728.7</v>
      </c>
      <c r="S133" s="21">
        <f t="shared" si="18"/>
        <v>6945.25</v>
      </c>
      <c r="T133" s="19">
        <v>12971.7</v>
      </c>
      <c r="U133" s="20">
        <v>798.45</v>
      </c>
      <c r="V133" s="21">
        <f t="shared" si="19"/>
        <v>13770.150000000001</v>
      </c>
      <c r="W133" s="47">
        <f t="shared" si="20"/>
        <v>75014.150000000009</v>
      </c>
      <c r="X133" s="20">
        <f t="shared" si="20"/>
        <v>4631.4000000000005</v>
      </c>
      <c r="Y133" s="21">
        <f t="shared" si="21"/>
        <v>79645.55</v>
      </c>
      <c r="AB133" s="1"/>
    </row>
    <row r="134" spans="1:28" ht="13">
      <c r="A134" s="2" t="s">
        <v>278</v>
      </c>
      <c r="B134" s="2" t="s">
        <v>116</v>
      </c>
      <c r="C134" s="89" t="s">
        <v>297</v>
      </c>
      <c r="D134" s="129" t="s">
        <v>303</v>
      </c>
      <c r="E134" s="19">
        <v>6359.55</v>
      </c>
      <c r="F134" s="20">
        <v>540.1</v>
      </c>
      <c r="G134" s="21">
        <f t="shared" si="15"/>
        <v>6899.6500000000005</v>
      </c>
      <c r="H134" s="19">
        <v>14382.9</v>
      </c>
      <c r="I134" s="20">
        <v>403.05</v>
      </c>
      <c r="J134" s="21">
        <f t="shared" si="16"/>
        <v>14785.949999999999</v>
      </c>
      <c r="K134" s="19">
        <v>17320.099999999999</v>
      </c>
      <c r="L134" s="20">
        <v>513</v>
      </c>
      <c r="M134" s="21">
        <f t="shared" si="17"/>
        <v>17833.099999999999</v>
      </c>
      <c r="N134" s="19">
        <v>24812.6</v>
      </c>
      <c r="O134" s="20">
        <v>362.7</v>
      </c>
      <c r="P134" s="21">
        <f t="shared" si="22"/>
        <v>25175.3</v>
      </c>
      <c r="Q134" s="19">
        <v>18610.75</v>
      </c>
      <c r="R134" s="20">
        <v>440.4</v>
      </c>
      <c r="S134" s="21">
        <f t="shared" si="18"/>
        <v>19051.150000000001</v>
      </c>
      <c r="T134" s="19">
        <v>11506.55</v>
      </c>
      <c r="U134" s="20">
        <v>501.35</v>
      </c>
      <c r="V134" s="21">
        <f t="shared" si="19"/>
        <v>12007.9</v>
      </c>
      <c r="W134" s="47">
        <f t="shared" si="20"/>
        <v>92992.45</v>
      </c>
      <c r="X134" s="20">
        <f t="shared" si="20"/>
        <v>2760.6</v>
      </c>
      <c r="Y134" s="21">
        <f t="shared" si="21"/>
        <v>95753.05</v>
      </c>
      <c r="AB134" s="1"/>
    </row>
    <row r="135" spans="1:28" ht="13">
      <c r="A135" s="2" t="s">
        <v>278</v>
      </c>
      <c r="B135" s="2" t="s">
        <v>117</v>
      </c>
      <c r="C135" s="89" t="s">
        <v>297</v>
      </c>
      <c r="D135" s="129" t="s">
        <v>303</v>
      </c>
      <c r="E135" s="19">
        <v>1521.95</v>
      </c>
      <c r="F135" s="20">
        <v>99</v>
      </c>
      <c r="G135" s="21">
        <f t="shared" si="15"/>
        <v>1620.95</v>
      </c>
      <c r="H135" s="19">
        <v>1386.3</v>
      </c>
      <c r="I135" s="20">
        <v>216.45</v>
      </c>
      <c r="J135" s="21">
        <f t="shared" si="16"/>
        <v>1602.75</v>
      </c>
      <c r="K135" s="19">
        <v>10934.55</v>
      </c>
      <c r="L135" s="20">
        <v>292</v>
      </c>
      <c r="M135" s="21">
        <f t="shared" si="17"/>
        <v>11226.55</v>
      </c>
      <c r="N135" s="19">
        <v>20882.55</v>
      </c>
      <c r="O135" s="20">
        <v>213</v>
      </c>
      <c r="P135" s="21">
        <f t="shared" si="22"/>
        <v>21095.55</v>
      </c>
      <c r="Q135" s="19">
        <v>17541.45</v>
      </c>
      <c r="R135" s="20">
        <v>95.4</v>
      </c>
      <c r="S135" s="21">
        <f t="shared" si="18"/>
        <v>17636.850000000002</v>
      </c>
      <c r="T135" s="19">
        <v>17797</v>
      </c>
      <c r="U135" s="20">
        <v>252.05</v>
      </c>
      <c r="V135" s="21">
        <f t="shared" si="19"/>
        <v>18049.05</v>
      </c>
      <c r="W135" s="47">
        <f t="shared" si="20"/>
        <v>70063.8</v>
      </c>
      <c r="X135" s="20">
        <f t="shared" si="20"/>
        <v>1167.9000000000001</v>
      </c>
      <c r="Y135" s="21">
        <f t="shared" si="21"/>
        <v>71231.7</v>
      </c>
      <c r="AB135" s="1"/>
    </row>
    <row r="136" spans="1:28" ht="13">
      <c r="A136" s="2" t="s">
        <v>278</v>
      </c>
      <c r="B136" s="2" t="s">
        <v>118</v>
      </c>
      <c r="C136" s="89" t="s">
        <v>297</v>
      </c>
      <c r="D136" s="129" t="s">
        <v>303</v>
      </c>
      <c r="E136" s="19">
        <v>12486.95</v>
      </c>
      <c r="F136" s="20">
        <v>1378.2</v>
      </c>
      <c r="G136" s="21">
        <f t="shared" si="15"/>
        <v>13865.150000000001</v>
      </c>
      <c r="H136" s="19">
        <v>16490.650000000001</v>
      </c>
      <c r="I136" s="20">
        <v>538.20000000000005</v>
      </c>
      <c r="J136" s="21">
        <f t="shared" si="16"/>
        <v>17028.850000000002</v>
      </c>
      <c r="K136" s="19">
        <v>11310.5</v>
      </c>
      <c r="L136" s="20">
        <v>690.95</v>
      </c>
      <c r="M136" s="21">
        <f t="shared" si="17"/>
        <v>12001.45</v>
      </c>
      <c r="N136" s="19">
        <v>11408.7</v>
      </c>
      <c r="O136" s="20">
        <v>475.5</v>
      </c>
      <c r="P136" s="21">
        <f t="shared" si="22"/>
        <v>11884.2</v>
      </c>
      <c r="Q136" s="19">
        <v>9052.75</v>
      </c>
      <c r="R136" s="20">
        <v>575.79999999999995</v>
      </c>
      <c r="S136" s="21">
        <f t="shared" si="18"/>
        <v>9628.5499999999993</v>
      </c>
      <c r="T136" s="19">
        <v>12575.85</v>
      </c>
      <c r="U136" s="20">
        <v>767.3</v>
      </c>
      <c r="V136" s="21">
        <f t="shared" si="19"/>
        <v>13343.15</v>
      </c>
      <c r="W136" s="47">
        <f t="shared" si="20"/>
        <v>73325.400000000009</v>
      </c>
      <c r="X136" s="20">
        <f t="shared" si="20"/>
        <v>4425.9500000000007</v>
      </c>
      <c r="Y136" s="21">
        <f t="shared" si="21"/>
        <v>77751.350000000006</v>
      </c>
      <c r="AB136" s="1"/>
    </row>
    <row r="137" spans="1:28" ht="13">
      <c r="A137" s="2" t="s">
        <v>278</v>
      </c>
      <c r="B137" s="2" t="s">
        <v>119</v>
      </c>
      <c r="C137" s="89" t="s">
        <v>297</v>
      </c>
      <c r="D137" s="129" t="s">
        <v>303</v>
      </c>
      <c r="E137" s="19">
        <v>5624.25</v>
      </c>
      <c r="F137" s="20">
        <v>790.15</v>
      </c>
      <c r="G137" s="21">
        <f t="shared" si="15"/>
        <v>6414.4</v>
      </c>
      <c r="H137" s="19">
        <v>13369.5</v>
      </c>
      <c r="I137" s="20">
        <v>317.25</v>
      </c>
      <c r="J137" s="21">
        <f t="shared" si="16"/>
        <v>13686.75</v>
      </c>
      <c r="K137" s="19">
        <v>14420.2</v>
      </c>
      <c r="L137" s="20">
        <v>441</v>
      </c>
      <c r="M137" s="21">
        <f t="shared" si="17"/>
        <v>14861.2</v>
      </c>
      <c r="N137" s="19">
        <v>14027.1</v>
      </c>
      <c r="O137" s="20">
        <v>569.04999999999995</v>
      </c>
      <c r="P137" s="21">
        <f t="shared" si="22"/>
        <v>14596.15</v>
      </c>
      <c r="Q137" s="19">
        <v>13580.9</v>
      </c>
      <c r="R137" s="20">
        <v>612.15</v>
      </c>
      <c r="S137" s="21">
        <f t="shared" si="18"/>
        <v>14193.05</v>
      </c>
      <c r="T137" s="19">
        <v>9191.75</v>
      </c>
      <c r="U137" s="20">
        <v>724.45</v>
      </c>
      <c r="V137" s="21">
        <f t="shared" si="19"/>
        <v>9916.2000000000007</v>
      </c>
      <c r="W137" s="47">
        <f t="shared" si="20"/>
        <v>70213.7</v>
      </c>
      <c r="X137" s="20">
        <f t="shared" si="20"/>
        <v>3454.05</v>
      </c>
      <c r="Y137" s="21">
        <f t="shared" si="21"/>
        <v>73667.75</v>
      </c>
      <c r="AB137" s="1"/>
    </row>
    <row r="138" spans="1:28" ht="13">
      <c r="A138" s="2" t="s">
        <v>278</v>
      </c>
      <c r="B138" s="2" t="s">
        <v>120</v>
      </c>
      <c r="C138" s="89" t="s">
        <v>297</v>
      </c>
      <c r="D138" s="129" t="s">
        <v>303</v>
      </c>
      <c r="E138" s="19">
        <v>6498</v>
      </c>
      <c r="F138" s="20">
        <v>2961.5</v>
      </c>
      <c r="G138" s="21">
        <f t="shared" si="15"/>
        <v>9459.5</v>
      </c>
      <c r="H138" s="19">
        <v>9310.6</v>
      </c>
      <c r="I138" s="20">
        <v>611.95000000000005</v>
      </c>
      <c r="J138" s="21">
        <f t="shared" si="16"/>
        <v>9922.5500000000011</v>
      </c>
      <c r="K138" s="19">
        <v>16013.45</v>
      </c>
      <c r="L138" s="20">
        <v>444.7</v>
      </c>
      <c r="M138" s="21">
        <f t="shared" si="17"/>
        <v>16458.150000000001</v>
      </c>
      <c r="N138" s="19">
        <v>17820.5</v>
      </c>
      <c r="O138" s="20">
        <v>343.3</v>
      </c>
      <c r="P138" s="21">
        <f t="shared" si="22"/>
        <v>18163.8</v>
      </c>
      <c r="Q138" s="19">
        <v>21920.45</v>
      </c>
      <c r="R138" s="20">
        <v>248.8</v>
      </c>
      <c r="S138" s="21">
        <f t="shared" si="18"/>
        <v>22169.25</v>
      </c>
      <c r="T138" s="19">
        <v>25681.25</v>
      </c>
      <c r="U138" s="20">
        <v>527.25</v>
      </c>
      <c r="V138" s="21">
        <f t="shared" si="19"/>
        <v>26208.5</v>
      </c>
      <c r="W138" s="47">
        <f t="shared" si="20"/>
        <v>97244.25</v>
      </c>
      <c r="X138" s="20">
        <f t="shared" si="20"/>
        <v>5137.5</v>
      </c>
      <c r="Y138" s="21">
        <f t="shared" si="21"/>
        <v>102381.75</v>
      </c>
      <c r="AB138" s="1"/>
    </row>
    <row r="139" spans="1:28" ht="13">
      <c r="A139" s="2" t="s">
        <v>278</v>
      </c>
      <c r="B139" s="2" t="s">
        <v>121</v>
      </c>
      <c r="C139" s="89" t="s">
        <v>297</v>
      </c>
      <c r="D139" s="129" t="s">
        <v>303</v>
      </c>
      <c r="E139" s="19">
        <v>0</v>
      </c>
      <c r="F139" s="20">
        <v>0</v>
      </c>
      <c r="G139" s="21">
        <f t="shared" si="15"/>
        <v>0</v>
      </c>
      <c r="H139" s="19">
        <v>919.7</v>
      </c>
      <c r="I139" s="20">
        <v>10.37</v>
      </c>
      <c r="J139" s="21">
        <f t="shared" si="16"/>
        <v>930.07</v>
      </c>
      <c r="K139" s="19">
        <v>1571.53</v>
      </c>
      <c r="L139" s="20">
        <v>20.36</v>
      </c>
      <c r="M139" s="21">
        <f t="shared" si="17"/>
        <v>1591.8899999999999</v>
      </c>
      <c r="N139" s="19">
        <v>1649.97</v>
      </c>
      <c r="O139" s="20">
        <v>4.25</v>
      </c>
      <c r="P139" s="21">
        <f t="shared" si="22"/>
        <v>1654.22</v>
      </c>
      <c r="Q139" s="19">
        <v>1495.61</v>
      </c>
      <c r="R139" s="20">
        <v>32.92</v>
      </c>
      <c r="S139" s="21">
        <f t="shared" si="18"/>
        <v>1528.53</v>
      </c>
      <c r="T139" s="19">
        <v>1614.48</v>
      </c>
      <c r="U139" s="20">
        <v>6.16</v>
      </c>
      <c r="V139" s="21">
        <f t="shared" si="19"/>
        <v>1620.64</v>
      </c>
      <c r="W139" s="47">
        <f t="shared" si="20"/>
        <v>7251.2899999999991</v>
      </c>
      <c r="X139" s="20">
        <f t="shared" si="20"/>
        <v>74.06</v>
      </c>
      <c r="Y139" s="21">
        <f t="shared" si="21"/>
        <v>7325.3499999999995</v>
      </c>
      <c r="AB139" s="1"/>
    </row>
    <row r="140" spans="1:28" ht="13">
      <c r="A140" s="2" t="s">
        <v>278</v>
      </c>
      <c r="B140" s="2" t="s">
        <v>122</v>
      </c>
      <c r="C140" s="89" t="s">
        <v>297</v>
      </c>
      <c r="D140" s="129" t="s">
        <v>303</v>
      </c>
      <c r="E140" s="19">
        <v>0</v>
      </c>
      <c r="F140" s="20">
        <v>0</v>
      </c>
      <c r="G140" s="21">
        <f t="shared" si="15"/>
        <v>0</v>
      </c>
      <c r="H140" s="19">
        <v>2644.57</v>
      </c>
      <c r="I140" s="20">
        <v>237.13</v>
      </c>
      <c r="J140" s="21">
        <f t="shared" si="16"/>
        <v>2881.7000000000003</v>
      </c>
      <c r="K140" s="19">
        <v>3192.73</v>
      </c>
      <c r="L140" s="20">
        <v>317.41000000000003</v>
      </c>
      <c r="M140" s="21">
        <f t="shared" si="17"/>
        <v>3510.14</v>
      </c>
      <c r="N140" s="19">
        <v>3821.79</v>
      </c>
      <c r="O140" s="20">
        <v>333.5</v>
      </c>
      <c r="P140" s="21">
        <f t="shared" si="22"/>
        <v>4155.29</v>
      </c>
      <c r="Q140" s="19">
        <v>3878.85</v>
      </c>
      <c r="R140" s="20">
        <v>403.28</v>
      </c>
      <c r="S140" s="21">
        <f t="shared" si="18"/>
        <v>4282.13</v>
      </c>
      <c r="T140" s="19">
        <v>5233.63</v>
      </c>
      <c r="U140" s="20">
        <v>321.57</v>
      </c>
      <c r="V140" s="21">
        <f t="shared" si="19"/>
        <v>5555.2</v>
      </c>
      <c r="W140" s="47">
        <f t="shared" si="20"/>
        <v>18771.57</v>
      </c>
      <c r="X140" s="20">
        <f t="shared" si="20"/>
        <v>1612.8899999999999</v>
      </c>
      <c r="Y140" s="21">
        <f t="shared" si="21"/>
        <v>20384.46</v>
      </c>
      <c r="AB140" s="1"/>
    </row>
    <row r="141" spans="1:28" ht="13">
      <c r="A141" s="2" t="s">
        <v>278</v>
      </c>
      <c r="B141" s="2" t="s">
        <v>123</v>
      </c>
      <c r="C141" s="89" t="s">
        <v>297</v>
      </c>
      <c r="D141" s="129" t="s">
        <v>303</v>
      </c>
      <c r="E141" s="19">
        <v>1390.21</v>
      </c>
      <c r="F141" s="20">
        <v>373.05</v>
      </c>
      <c r="G141" s="21">
        <f t="shared" si="15"/>
        <v>1763.26</v>
      </c>
      <c r="H141" s="19">
        <v>3381.87</v>
      </c>
      <c r="I141" s="20">
        <v>695.11</v>
      </c>
      <c r="J141" s="21">
        <f t="shared" si="16"/>
        <v>4076.98</v>
      </c>
      <c r="K141" s="19">
        <v>3490.77</v>
      </c>
      <c r="L141" s="20">
        <v>820.04</v>
      </c>
      <c r="M141" s="21">
        <f t="shared" si="17"/>
        <v>4310.8099999999995</v>
      </c>
      <c r="N141" s="19">
        <v>3568.67</v>
      </c>
      <c r="O141" s="20">
        <v>868.02</v>
      </c>
      <c r="P141" s="21">
        <f t="shared" si="22"/>
        <v>4436.6900000000005</v>
      </c>
      <c r="Q141" s="19">
        <v>1297.94</v>
      </c>
      <c r="R141" s="20">
        <v>209.38</v>
      </c>
      <c r="S141" s="21">
        <f t="shared" si="18"/>
        <v>1507.3200000000002</v>
      </c>
      <c r="T141" s="19">
        <v>4647.12</v>
      </c>
      <c r="U141" s="20">
        <v>683.17</v>
      </c>
      <c r="V141" s="21">
        <f t="shared" si="19"/>
        <v>5330.29</v>
      </c>
      <c r="W141" s="47">
        <f t="shared" si="20"/>
        <v>17776.580000000002</v>
      </c>
      <c r="X141" s="20">
        <f t="shared" si="20"/>
        <v>3648.7700000000004</v>
      </c>
      <c r="Y141" s="21">
        <f t="shared" si="21"/>
        <v>21425.350000000002</v>
      </c>
      <c r="AB141" s="1"/>
    </row>
    <row r="142" spans="1:28" ht="13">
      <c r="A142" s="2" t="s">
        <v>278</v>
      </c>
      <c r="B142" s="2" t="s">
        <v>124</v>
      </c>
      <c r="C142" s="89" t="s">
        <v>297</v>
      </c>
      <c r="D142" s="129" t="s">
        <v>303</v>
      </c>
      <c r="E142" s="19">
        <v>985.92</v>
      </c>
      <c r="F142" s="20">
        <v>462.81</v>
      </c>
      <c r="G142" s="21">
        <f t="shared" ref="G142:G205" si="23">+E142+F142</f>
        <v>1448.73</v>
      </c>
      <c r="H142" s="19">
        <v>2513.25</v>
      </c>
      <c r="I142" s="20">
        <v>628.1</v>
      </c>
      <c r="J142" s="21">
        <f t="shared" ref="J142:J205" si="24">+H142+I142</f>
        <v>3141.35</v>
      </c>
      <c r="K142" s="19">
        <v>2423.36</v>
      </c>
      <c r="L142" s="20">
        <v>592.34</v>
      </c>
      <c r="M142" s="21">
        <f t="shared" ref="M142:M205" si="25">+K142+L142</f>
        <v>3015.7000000000003</v>
      </c>
      <c r="N142" s="19">
        <v>2851.13</v>
      </c>
      <c r="O142" s="20">
        <v>831.25</v>
      </c>
      <c r="P142" s="21">
        <f t="shared" si="22"/>
        <v>3682.38</v>
      </c>
      <c r="Q142" s="19">
        <v>4275.97</v>
      </c>
      <c r="R142" s="20">
        <v>868.38</v>
      </c>
      <c r="S142" s="21">
        <f t="shared" ref="S142:S205" si="26">+Q142+R142</f>
        <v>5144.3500000000004</v>
      </c>
      <c r="T142" s="19">
        <v>1569.78</v>
      </c>
      <c r="U142" s="20">
        <v>287.91000000000003</v>
      </c>
      <c r="V142" s="21">
        <f t="shared" ref="V142:V205" si="27">+T142+U142</f>
        <v>1857.69</v>
      </c>
      <c r="W142" s="47">
        <f t="shared" si="20"/>
        <v>14619.410000000002</v>
      </c>
      <c r="X142" s="20">
        <f t="shared" si="20"/>
        <v>3670.79</v>
      </c>
      <c r="Y142" s="21">
        <f t="shared" ref="Y142:Y205" si="28">+W142+X142</f>
        <v>18290.2</v>
      </c>
      <c r="AB142" s="1"/>
    </row>
    <row r="143" spans="1:28" ht="13">
      <c r="A143" s="2" t="s">
        <v>279</v>
      </c>
      <c r="B143" s="2" t="s">
        <v>125</v>
      </c>
      <c r="C143" s="89" t="s">
        <v>297</v>
      </c>
      <c r="D143" s="129" t="s">
        <v>303</v>
      </c>
      <c r="E143" s="19">
        <v>2408.02</v>
      </c>
      <c r="F143" s="20">
        <v>904.19</v>
      </c>
      <c r="G143" s="21">
        <f t="shared" si="23"/>
        <v>3312.21</v>
      </c>
      <c r="H143" s="19">
        <v>2182.75</v>
      </c>
      <c r="I143" s="20">
        <v>733.72</v>
      </c>
      <c r="J143" s="21">
        <f t="shared" si="24"/>
        <v>2916.4700000000003</v>
      </c>
      <c r="K143" s="19">
        <v>2330.17</v>
      </c>
      <c r="L143" s="20">
        <v>1034.08</v>
      </c>
      <c r="M143" s="21">
        <f t="shared" si="25"/>
        <v>3364.25</v>
      </c>
      <c r="N143" s="19">
        <v>2185.56</v>
      </c>
      <c r="O143" s="20">
        <v>444.73</v>
      </c>
      <c r="P143" s="21">
        <f t="shared" si="22"/>
        <v>2630.29</v>
      </c>
      <c r="Q143" s="19">
        <v>1829.23</v>
      </c>
      <c r="R143" s="20">
        <v>474.42</v>
      </c>
      <c r="S143" s="21">
        <f t="shared" si="26"/>
        <v>2303.65</v>
      </c>
      <c r="T143" s="19">
        <v>2313.0700000000002</v>
      </c>
      <c r="U143" s="20">
        <v>1067.27</v>
      </c>
      <c r="V143" s="21">
        <f t="shared" si="27"/>
        <v>3380.34</v>
      </c>
      <c r="W143" s="47">
        <f t="shared" si="20"/>
        <v>13248.8</v>
      </c>
      <c r="X143" s="20">
        <f t="shared" si="20"/>
        <v>4658.41</v>
      </c>
      <c r="Y143" s="21">
        <f t="shared" si="28"/>
        <v>17907.21</v>
      </c>
      <c r="AB143" s="1"/>
    </row>
    <row r="144" spans="1:28" ht="13">
      <c r="A144" s="2" t="s">
        <v>280</v>
      </c>
      <c r="B144" s="2" t="s">
        <v>136</v>
      </c>
      <c r="C144" s="89" t="s">
        <v>297</v>
      </c>
      <c r="D144" s="129" t="s">
        <v>302</v>
      </c>
      <c r="E144" s="19">
        <v>0</v>
      </c>
      <c r="F144" s="20">
        <v>0</v>
      </c>
      <c r="G144" s="21">
        <f t="shared" si="23"/>
        <v>0</v>
      </c>
      <c r="H144" s="19">
        <v>0</v>
      </c>
      <c r="I144" s="20">
        <v>0</v>
      </c>
      <c r="J144" s="21">
        <f t="shared" si="24"/>
        <v>0</v>
      </c>
      <c r="K144" s="19">
        <v>0</v>
      </c>
      <c r="L144" s="20">
        <v>0</v>
      </c>
      <c r="M144" s="21">
        <f t="shared" si="25"/>
        <v>0</v>
      </c>
      <c r="N144" s="19">
        <v>0</v>
      </c>
      <c r="O144" s="20">
        <v>0</v>
      </c>
      <c r="P144" s="21">
        <f t="shared" si="22"/>
        <v>0</v>
      </c>
      <c r="Q144" s="19">
        <v>0</v>
      </c>
      <c r="R144" s="20">
        <v>0</v>
      </c>
      <c r="S144" s="21">
        <f t="shared" si="26"/>
        <v>0</v>
      </c>
      <c r="T144" s="19">
        <v>0</v>
      </c>
      <c r="U144" s="20">
        <v>0</v>
      </c>
      <c r="V144" s="21">
        <f t="shared" si="27"/>
        <v>0</v>
      </c>
      <c r="W144" s="47">
        <f t="shared" ref="W144:X213" si="29">+E144+H144+K144+N144+Q144+T144</f>
        <v>0</v>
      </c>
      <c r="X144" s="20">
        <f t="shared" si="29"/>
        <v>0</v>
      </c>
      <c r="Y144" s="21">
        <f t="shared" si="28"/>
        <v>0</v>
      </c>
      <c r="AB144" s="1"/>
    </row>
    <row r="145" spans="1:28" ht="13">
      <c r="A145" s="2" t="s">
        <v>280</v>
      </c>
      <c r="B145" s="2" t="s">
        <v>137</v>
      </c>
      <c r="C145" s="89" t="s">
        <v>297</v>
      </c>
      <c r="D145" s="129" t="s">
        <v>302</v>
      </c>
      <c r="E145" s="19">
        <v>0</v>
      </c>
      <c r="F145" s="20">
        <v>0</v>
      </c>
      <c r="G145" s="21">
        <f t="shared" si="23"/>
        <v>0</v>
      </c>
      <c r="H145" s="19">
        <v>0</v>
      </c>
      <c r="I145" s="20">
        <v>0</v>
      </c>
      <c r="J145" s="21">
        <f t="shared" si="24"/>
        <v>0</v>
      </c>
      <c r="K145" s="19">
        <v>0</v>
      </c>
      <c r="L145" s="20">
        <v>0</v>
      </c>
      <c r="M145" s="21">
        <f t="shared" si="25"/>
        <v>0</v>
      </c>
      <c r="N145" s="19">
        <v>0</v>
      </c>
      <c r="O145" s="20">
        <v>0</v>
      </c>
      <c r="P145" s="21">
        <f t="shared" ref="P145:P208" si="30">+N145+O145</f>
        <v>0</v>
      </c>
      <c r="Q145" s="19">
        <v>0</v>
      </c>
      <c r="R145" s="20">
        <v>0</v>
      </c>
      <c r="S145" s="21">
        <f t="shared" si="26"/>
        <v>0</v>
      </c>
      <c r="T145" s="19">
        <v>0</v>
      </c>
      <c r="U145" s="20">
        <v>0</v>
      </c>
      <c r="V145" s="21">
        <f t="shared" si="27"/>
        <v>0</v>
      </c>
      <c r="W145" s="47">
        <f t="shared" si="29"/>
        <v>0</v>
      </c>
      <c r="X145" s="20">
        <f t="shared" si="29"/>
        <v>0</v>
      </c>
      <c r="Y145" s="21">
        <f t="shared" si="28"/>
        <v>0</v>
      </c>
      <c r="AB145" s="1"/>
    </row>
    <row r="146" spans="1:28" ht="13">
      <c r="A146" s="2" t="s">
        <v>280</v>
      </c>
      <c r="B146" s="2" t="s">
        <v>138</v>
      </c>
      <c r="C146" s="89" t="s">
        <v>297</v>
      </c>
      <c r="D146" s="129" t="s">
        <v>298</v>
      </c>
      <c r="E146" s="19">
        <v>0</v>
      </c>
      <c r="F146" s="20">
        <v>0</v>
      </c>
      <c r="G146" s="21">
        <f t="shared" si="23"/>
        <v>0</v>
      </c>
      <c r="H146" s="19">
        <v>0</v>
      </c>
      <c r="I146" s="20">
        <v>0</v>
      </c>
      <c r="J146" s="21">
        <f t="shared" si="24"/>
        <v>0</v>
      </c>
      <c r="K146" s="19">
        <v>0</v>
      </c>
      <c r="L146" s="20">
        <v>0</v>
      </c>
      <c r="M146" s="21">
        <f t="shared" si="25"/>
        <v>0</v>
      </c>
      <c r="N146" s="19">
        <v>0</v>
      </c>
      <c r="O146" s="20">
        <v>0</v>
      </c>
      <c r="P146" s="21">
        <f t="shared" si="30"/>
        <v>0</v>
      </c>
      <c r="Q146" s="19">
        <v>0</v>
      </c>
      <c r="R146" s="20">
        <v>0</v>
      </c>
      <c r="S146" s="21">
        <f t="shared" si="26"/>
        <v>0</v>
      </c>
      <c r="T146" s="19">
        <v>0</v>
      </c>
      <c r="U146" s="20">
        <v>0</v>
      </c>
      <c r="V146" s="21">
        <f t="shared" si="27"/>
        <v>0</v>
      </c>
      <c r="W146" s="47">
        <f t="shared" si="29"/>
        <v>0</v>
      </c>
      <c r="X146" s="20">
        <f t="shared" si="29"/>
        <v>0</v>
      </c>
      <c r="Y146" s="21">
        <f t="shared" si="28"/>
        <v>0</v>
      </c>
      <c r="AB146" s="1"/>
    </row>
    <row r="147" spans="1:28" ht="13">
      <c r="A147" s="2" t="s">
        <v>280</v>
      </c>
      <c r="B147" s="2" t="s">
        <v>139</v>
      </c>
      <c r="C147" s="89" t="s">
        <v>297</v>
      </c>
      <c r="D147" s="129" t="s">
        <v>298</v>
      </c>
      <c r="E147" s="19">
        <v>0</v>
      </c>
      <c r="F147" s="20">
        <v>0</v>
      </c>
      <c r="G147" s="21">
        <f t="shared" si="23"/>
        <v>0</v>
      </c>
      <c r="H147" s="19">
        <v>0</v>
      </c>
      <c r="I147" s="20">
        <v>0</v>
      </c>
      <c r="J147" s="21">
        <f t="shared" si="24"/>
        <v>0</v>
      </c>
      <c r="K147" s="19">
        <v>0</v>
      </c>
      <c r="L147" s="20">
        <v>0</v>
      </c>
      <c r="M147" s="21">
        <f t="shared" si="25"/>
        <v>0</v>
      </c>
      <c r="N147" s="19">
        <v>0</v>
      </c>
      <c r="O147" s="20">
        <v>0</v>
      </c>
      <c r="P147" s="21">
        <f t="shared" si="30"/>
        <v>0</v>
      </c>
      <c r="Q147" s="19">
        <v>0</v>
      </c>
      <c r="R147" s="20">
        <v>0</v>
      </c>
      <c r="S147" s="21">
        <f t="shared" si="26"/>
        <v>0</v>
      </c>
      <c r="T147" s="19">
        <v>0</v>
      </c>
      <c r="U147" s="20">
        <v>0</v>
      </c>
      <c r="V147" s="21">
        <f t="shared" si="27"/>
        <v>0</v>
      </c>
      <c r="W147" s="47">
        <f t="shared" si="29"/>
        <v>0</v>
      </c>
      <c r="X147" s="20">
        <f t="shared" si="29"/>
        <v>0</v>
      </c>
      <c r="Y147" s="21">
        <f t="shared" si="28"/>
        <v>0</v>
      </c>
      <c r="AB147" s="1"/>
    </row>
    <row r="148" spans="1:28" ht="13">
      <c r="A148" s="2" t="s">
        <v>280</v>
      </c>
      <c r="B148" s="2" t="s">
        <v>140</v>
      </c>
      <c r="C148" s="89" t="s">
        <v>297</v>
      </c>
      <c r="D148" s="129" t="s">
        <v>303</v>
      </c>
      <c r="E148" s="19">
        <v>27458.93</v>
      </c>
      <c r="F148" s="20">
        <v>95.48</v>
      </c>
      <c r="G148" s="21">
        <f t="shared" si="23"/>
        <v>27554.41</v>
      </c>
      <c r="H148" s="19">
        <v>37529.629999999997</v>
      </c>
      <c r="I148" s="20">
        <v>88.43</v>
      </c>
      <c r="J148" s="21">
        <f t="shared" si="24"/>
        <v>37618.06</v>
      </c>
      <c r="K148" s="19">
        <v>35159.9</v>
      </c>
      <c r="L148" s="20">
        <v>0.03</v>
      </c>
      <c r="M148" s="21">
        <f t="shared" si="25"/>
        <v>35159.93</v>
      </c>
      <c r="N148" s="19">
        <v>6862.68</v>
      </c>
      <c r="O148" s="20">
        <v>0.3</v>
      </c>
      <c r="P148" s="21">
        <f t="shared" si="30"/>
        <v>6862.9800000000005</v>
      </c>
      <c r="Q148" s="19">
        <v>0</v>
      </c>
      <c r="R148" s="20">
        <v>0</v>
      </c>
      <c r="S148" s="21">
        <f t="shared" si="26"/>
        <v>0</v>
      </c>
      <c r="T148" s="19">
        <v>0</v>
      </c>
      <c r="U148" s="20">
        <v>0</v>
      </c>
      <c r="V148" s="21">
        <f t="shared" si="27"/>
        <v>0</v>
      </c>
      <c r="W148" s="47">
        <f t="shared" si="29"/>
        <v>107011.13999999998</v>
      </c>
      <c r="X148" s="20">
        <f t="shared" si="29"/>
        <v>184.24000000000004</v>
      </c>
      <c r="Y148" s="21">
        <f t="shared" si="28"/>
        <v>107195.37999999999</v>
      </c>
      <c r="AB148" s="1"/>
    </row>
    <row r="149" spans="1:28" ht="13">
      <c r="A149" s="2" t="s">
        <v>280</v>
      </c>
      <c r="B149" s="2" t="s">
        <v>141</v>
      </c>
      <c r="C149" s="89" t="s">
        <v>297</v>
      </c>
      <c r="D149" s="129" t="s">
        <v>303</v>
      </c>
      <c r="E149" s="19">
        <v>21682.68</v>
      </c>
      <c r="F149" s="20">
        <v>466.38</v>
      </c>
      <c r="G149" s="21">
        <f t="shared" si="23"/>
        <v>22149.06</v>
      </c>
      <c r="H149" s="19">
        <v>30709.75</v>
      </c>
      <c r="I149" s="20">
        <v>213.25</v>
      </c>
      <c r="J149" s="21">
        <f t="shared" si="24"/>
        <v>30923</v>
      </c>
      <c r="K149" s="19">
        <v>29862.68</v>
      </c>
      <c r="L149" s="20">
        <v>25.48</v>
      </c>
      <c r="M149" s="21">
        <f t="shared" si="25"/>
        <v>29888.16</v>
      </c>
      <c r="N149" s="19">
        <v>4467.95</v>
      </c>
      <c r="O149" s="20">
        <v>9.6300000000000008</v>
      </c>
      <c r="P149" s="21">
        <f t="shared" si="30"/>
        <v>4477.58</v>
      </c>
      <c r="Q149" s="19">
        <v>0</v>
      </c>
      <c r="R149" s="20">
        <v>0</v>
      </c>
      <c r="S149" s="21">
        <f t="shared" si="26"/>
        <v>0</v>
      </c>
      <c r="T149" s="19">
        <v>0</v>
      </c>
      <c r="U149" s="20">
        <v>0</v>
      </c>
      <c r="V149" s="21">
        <f t="shared" si="27"/>
        <v>0</v>
      </c>
      <c r="W149" s="47">
        <f t="shared" si="29"/>
        <v>86723.06</v>
      </c>
      <c r="X149" s="20">
        <f t="shared" si="29"/>
        <v>714.74</v>
      </c>
      <c r="Y149" s="21">
        <f t="shared" si="28"/>
        <v>87437.8</v>
      </c>
      <c r="AB149" s="1"/>
    </row>
    <row r="150" spans="1:28" ht="13">
      <c r="A150" s="2" t="s">
        <v>280</v>
      </c>
      <c r="B150" s="2" t="s">
        <v>142</v>
      </c>
      <c r="C150" s="89" t="s">
        <v>297</v>
      </c>
      <c r="D150" s="129" t="s">
        <v>303</v>
      </c>
      <c r="E150" s="19">
        <v>0</v>
      </c>
      <c r="F150" s="20">
        <v>0</v>
      </c>
      <c r="G150" s="21">
        <f t="shared" si="23"/>
        <v>0</v>
      </c>
      <c r="H150" s="19">
        <v>0</v>
      </c>
      <c r="I150" s="20">
        <v>0</v>
      </c>
      <c r="J150" s="21">
        <f t="shared" si="24"/>
        <v>0</v>
      </c>
      <c r="K150" s="19">
        <v>0</v>
      </c>
      <c r="L150" s="20">
        <v>0</v>
      </c>
      <c r="M150" s="21">
        <f t="shared" si="25"/>
        <v>0</v>
      </c>
      <c r="N150" s="19">
        <v>0</v>
      </c>
      <c r="O150" s="20">
        <v>0</v>
      </c>
      <c r="P150" s="21">
        <f t="shared" si="30"/>
        <v>0</v>
      </c>
      <c r="Q150" s="19">
        <v>0</v>
      </c>
      <c r="R150" s="20">
        <v>0</v>
      </c>
      <c r="S150" s="21">
        <f t="shared" si="26"/>
        <v>0</v>
      </c>
      <c r="T150" s="19">
        <v>0</v>
      </c>
      <c r="U150" s="20">
        <v>0</v>
      </c>
      <c r="V150" s="21">
        <f t="shared" si="27"/>
        <v>0</v>
      </c>
      <c r="W150" s="47">
        <f t="shared" si="29"/>
        <v>0</v>
      </c>
      <c r="X150" s="20">
        <f t="shared" si="29"/>
        <v>0</v>
      </c>
      <c r="Y150" s="21">
        <f t="shared" si="28"/>
        <v>0</v>
      </c>
      <c r="AB150" s="1"/>
    </row>
    <row r="151" spans="1:28" ht="13">
      <c r="A151" s="2" t="s">
        <v>280</v>
      </c>
      <c r="B151" s="2" t="s">
        <v>143</v>
      </c>
      <c r="C151" s="89" t="s">
        <v>297</v>
      </c>
      <c r="D151" s="129" t="s">
        <v>303</v>
      </c>
      <c r="E151" s="19">
        <v>0</v>
      </c>
      <c r="F151" s="20">
        <v>0</v>
      </c>
      <c r="G151" s="21">
        <f t="shared" si="23"/>
        <v>0</v>
      </c>
      <c r="H151" s="19">
        <v>0</v>
      </c>
      <c r="I151" s="20">
        <v>0</v>
      </c>
      <c r="J151" s="21">
        <f t="shared" si="24"/>
        <v>0</v>
      </c>
      <c r="K151" s="19">
        <v>0</v>
      </c>
      <c r="L151" s="20">
        <v>0</v>
      </c>
      <c r="M151" s="21">
        <f t="shared" si="25"/>
        <v>0</v>
      </c>
      <c r="N151" s="19">
        <v>0</v>
      </c>
      <c r="O151" s="20">
        <v>0</v>
      </c>
      <c r="P151" s="21">
        <f t="shared" si="30"/>
        <v>0</v>
      </c>
      <c r="Q151" s="19">
        <v>0</v>
      </c>
      <c r="R151" s="20">
        <v>0</v>
      </c>
      <c r="S151" s="21">
        <f t="shared" si="26"/>
        <v>0</v>
      </c>
      <c r="T151" s="19">
        <v>0</v>
      </c>
      <c r="U151" s="20">
        <v>0</v>
      </c>
      <c r="V151" s="21">
        <f t="shared" si="27"/>
        <v>0</v>
      </c>
      <c r="W151" s="47">
        <f t="shared" si="29"/>
        <v>0</v>
      </c>
      <c r="X151" s="20">
        <f t="shared" si="29"/>
        <v>0</v>
      </c>
      <c r="Y151" s="21">
        <f t="shared" si="28"/>
        <v>0</v>
      </c>
      <c r="AB151" s="1"/>
    </row>
    <row r="152" spans="1:28" ht="13">
      <c r="A152" s="2" t="s">
        <v>281</v>
      </c>
      <c r="B152" s="2" t="s">
        <v>144</v>
      </c>
      <c r="C152" s="89" t="s">
        <v>297</v>
      </c>
      <c r="D152" s="129" t="s">
        <v>298</v>
      </c>
      <c r="E152" s="19">
        <v>132.86000000000001</v>
      </c>
      <c r="F152" s="20">
        <v>35.35</v>
      </c>
      <c r="G152" s="21">
        <f t="shared" si="23"/>
        <v>168.21</v>
      </c>
      <c r="H152" s="19">
        <v>51.62</v>
      </c>
      <c r="I152" s="20">
        <v>31.18</v>
      </c>
      <c r="J152" s="21">
        <f t="shared" si="24"/>
        <v>82.8</v>
      </c>
      <c r="K152" s="19">
        <v>230.76</v>
      </c>
      <c r="L152" s="20">
        <v>16.39</v>
      </c>
      <c r="M152" s="21">
        <f t="shared" si="25"/>
        <v>247.14999999999998</v>
      </c>
      <c r="N152" s="19">
        <v>98.88</v>
      </c>
      <c r="O152" s="20">
        <v>16.989999999999998</v>
      </c>
      <c r="P152" s="21">
        <f t="shared" si="30"/>
        <v>115.86999999999999</v>
      </c>
      <c r="Q152" s="19">
        <v>126.82</v>
      </c>
      <c r="R152" s="20">
        <v>42.79</v>
      </c>
      <c r="S152" s="21">
        <f t="shared" si="26"/>
        <v>169.60999999999999</v>
      </c>
      <c r="T152" s="19">
        <v>117.77</v>
      </c>
      <c r="U152" s="20">
        <v>77.209999999999994</v>
      </c>
      <c r="V152" s="21">
        <f t="shared" si="27"/>
        <v>194.98</v>
      </c>
      <c r="W152" s="47">
        <f t="shared" si="29"/>
        <v>758.71</v>
      </c>
      <c r="X152" s="20">
        <f t="shared" si="29"/>
        <v>219.90999999999997</v>
      </c>
      <c r="Y152" s="21">
        <f t="shared" si="28"/>
        <v>978.62</v>
      </c>
      <c r="AB152" s="1"/>
    </row>
    <row r="153" spans="1:28" ht="13">
      <c r="A153" s="2" t="s">
        <v>282</v>
      </c>
      <c r="B153" s="2" t="s">
        <v>145</v>
      </c>
      <c r="C153" s="89" t="s">
        <v>297</v>
      </c>
      <c r="D153" s="129" t="s">
        <v>302</v>
      </c>
      <c r="E153" s="19">
        <v>0</v>
      </c>
      <c r="F153" s="20">
        <v>0</v>
      </c>
      <c r="G153" s="21">
        <f t="shared" si="23"/>
        <v>0</v>
      </c>
      <c r="H153" s="19">
        <v>0</v>
      </c>
      <c r="I153" s="20">
        <v>0</v>
      </c>
      <c r="J153" s="21">
        <f t="shared" si="24"/>
        <v>0</v>
      </c>
      <c r="K153" s="19">
        <v>0</v>
      </c>
      <c r="L153" s="20">
        <v>0</v>
      </c>
      <c r="M153" s="21">
        <f t="shared" si="25"/>
        <v>0</v>
      </c>
      <c r="N153" s="19">
        <v>0</v>
      </c>
      <c r="O153" s="20">
        <v>0</v>
      </c>
      <c r="P153" s="21">
        <f t="shared" si="30"/>
        <v>0</v>
      </c>
      <c r="Q153" s="19">
        <v>0</v>
      </c>
      <c r="R153" s="20">
        <v>0</v>
      </c>
      <c r="S153" s="21">
        <f t="shared" si="26"/>
        <v>0</v>
      </c>
      <c r="T153" s="19">
        <v>0</v>
      </c>
      <c r="U153" s="20">
        <v>0</v>
      </c>
      <c r="V153" s="21">
        <f t="shared" si="27"/>
        <v>0</v>
      </c>
      <c r="W153" s="47">
        <f t="shared" si="29"/>
        <v>0</v>
      </c>
      <c r="X153" s="20">
        <f t="shared" si="29"/>
        <v>0</v>
      </c>
      <c r="Y153" s="21">
        <f t="shared" si="28"/>
        <v>0</v>
      </c>
      <c r="AB153" s="1"/>
    </row>
    <row r="154" spans="1:28" ht="13">
      <c r="A154" s="2" t="s">
        <v>282</v>
      </c>
      <c r="B154" s="2" t="s">
        <v>146</v>
      </c>
      <c r="C154" s="89" t="s">
        <v>297</v>
      </c>
      <c r="D154" s="129" t="s">
        <v>302</v>
      </c>
      <c r="E154" s="19">
        <v>0</v>
      </c>
      <c r="F154" s="20">
        <v>0</v>
      </c>
      <c r="G154" s="21">
        <f t="shared" si="23"/>
        <v>0</v>
      </c>
      <c r="H154" s="19">
        <v>0</v>
      </c>
      <c r="I154" s="20">
        <v>0</v>
      </c>
      <c r="J154" s="21">
        <f t="shared" si="24"/>
        <v>0</v>
      </c>
      <c r="K154" s="19">
        <v>0</v>
      </c>
      <c r="L154" s="20">
        <v>0</v>
      </c>
      <c r="M154" s="21">
        <f t="shared" si="25"/>
        <v>0</v>
      </c>
      <c r="N154" s="19">
        <v>0</v>
      </c>
      <c r="O154" s="20">
        <v>0</v>
      </c>
      <c r="P154" s="21">
        <f t="shared" si="30"/>
        <v>0</v>
      </c>
      <c r="Q154" s="19">
        <v>0</v>
      </c>
      <c r="R154" s="20">
        <v>0</v>
      </c>
      <c r="S154" s="21">
        <f t="shared" si="26"/>
        <v>0</v>
      </c>
      <c r="T154" s="19">
        <v>0</v>
      </c>
      <c r="U154" s="20">
        <v>0</v>
      </c>
      <c r="V154" s="21">
        <f t="shared" si="27"/>
        <v>0</v>
      </c>
      <c r="W154" s="47">
        <f t="shared" si="29"/>
        <v>0</v>
      </c>
      <c r="X154" s="20">
        <f t="shared" si="29"/>
        <v>0</v>
      </c>
      <c r="Y154" s="21">
        <f t="shared" si="28"/>
        <v>0</v>
      </c>
      <c r="AB154" s="1"/>
    </row>
    <row r="155" spans="1:28" ht="13">
      <c r="A155" s="2" t="s">
        <v>282</v>
      </c>
      <c r="B155" s="2" t="s">
        <v>147</v>
      </c>
      <c r="C155" s="89" t="s">
        <v>297</v>
      </c>
      <c r="D155" s="129" t="s">
        <v>302</v>
      </c>
      <c r="E155" s="19">
        <v>0</v>
      </c>
      <c r="F155" s="20">
        <v>0</v>
      </c>
      <c r="G155" s="21">
        <f t="shared" si="23"/>
        <v>0</v>
      </c>
      <c r="H155" s="19">
        <v>0</v>
      </c>
      <c r="I155" s="20">
        <v>0</v>
      </c>
      <c r="J155" s="21">
        <f t="shared" si="24"/>
        <v>0</v>
      </c>
      <c r="K155" s="19">
        <v>0</v>
      </c>
      <c r="L155" s="20">
        <v>0</v>
      </c>
      <c r="M155" s="21">
        <f t="shared" si="25"/>
        <v>0</v>
      </c>
      <c r="N155" s="19">
        <v>0</v>
      </c>
      <c r="O155" s="20">
        <v>0</v>
      </c>
      <c r="P155" s="21">
        <f t="shared" si="30"/>
        <v>0</v>
      </c>
      <c r="Q155" s="19">
        <v>0</v>
      </c>
      <c r="R155" s="20">
        <v>0</v>
      </c>
      <c r="S155" s="21">
        <f t="shared" si="26"/>
        <v>0</v>
      </c>
      <c r="T155" s="19">
        <v>0</v>
      </c>
      <c r="U155" s="20">
        <v>0</v>
      </c>
      <c r="V155" s="21">
        <f t="shared" si="27"/>
        <v>0</v>
      </c>
      <c r="W155" s="47">
        <f t="shared" si="29"/>
        <v>0</v>
      </c>
      <c r="X155" s="20">
        <f t="shared" si="29"/>
        <v>0</v>
      </c>
      <c r="Y155" s="21">
        <f t="shared" si="28"/>
        <v>0</v>
      </c>
      <c r="AB155" s="1"/>
    </row>
    <row r="156" spans="1:28" ht="13">
      <c r="A156" s="2" t="s">
        <v>282</v>
      </c>
      <c r="B156" s="2" t="s">
        <v>317</v>
      </c>
      <c r="C156" s="89" t="s">
        <v>297</v>
      </c>
      <c r="D156" s="129" t="s">
        <v>302</v>
      </c>
      <c r="E156" s="19">
        <v>6845.5</v>
      </c>
      <c r="F156" s="20">
        <v>2326.4</v>
      </c>
      <c r="G156" s="21">
        <f>+E156+F156</f>
        <v>9171.9</v>
      </c>
      <c r="H156" s="19">
        <v>10385.4</v>
      </c>
      <c r="I156" s="20">
        <v>3253.85</v>
      </c>
      <c r="J156" s="21">
        <f>+H156+I156</f>
        <v>13639.25</v>
      </c>
      <c r="K156" s="19">
        <v>20732.349999999999</v>
      </c>
      <c r="L156" s="20">
        <v>4523.3</v>
      </c>
      <c r="M156" s="21">
        <f>+K156+L156</f>
        <v>25255.649999999998</v>
      </c>
      <c r="N156" s="19">
        <v>6469.2</v>
      </c>
      <c r="O156" s="20">
        <v>4152.75</v>
      </c>
      <c r="P156" s="21">
        <f>+N156+O156</f>
        <v>10621.95</v>
      </c>
      <c r="Q156" s="19">
        <v>984.45</v>
      </c>
      <c r="R156" s="20">
        <v>4513.45</v>
      </c>
      <c r="S156" s="21">
        <f>+Q156+R156</f>
        <v>5497.9</v>
      </c>
      <c r="T156" s="19">
        <v>2383.65</v>
      </c>
      <c r="U156" s="20">
        <v>3988.15</v>
      </c>
      <c r="V156" s="21">
        <f>+T156+U156</f>
        <v>6371.8</v>
      </c>
      <c r="W156" s="47">
        <f t="shared" si="29"/>
        <v>47800.549999999996</v>
      </c>
      <c r="X156" s="20">
        <f t="shared" si="29"/>
        <v>22757.9</v>
      </c>
      <c r="Y156" s="21">
        <f>+W156+X156</f>
        <v>70558.45</v>
      </c>
      <c r="AB156" s="1"/>
    </row>
    <row r="157" spans="1:28" ht="13">
      <c r="A157" s="2" t="s">
        <v>282</v>
      </c>
      <c r="B157" s="2" t="s">
        <v>318</v>
      </c>
      <c r="C157" s="89" t="s">
        <v>297</v>
      </c>
      <c r="D157" s="129" t="s">
        <v>302</v>
      </c>
      <c r="E157" s="19">
        <v>4906.8</v>
      </c>
      <c r="F157" s="20">
        <v>1635.05</v>
      </c>
      <c r="G157" s="21">
        <f>+E157+F157</f>
        <v>6541.85</v>
      </c>
      <c r="H157" s="19">
        <v>0</v>
      </c>
      <c r="I157" s="20">
        <v>0</v>
      </c>
      <c r="J157" s="21">
        <f>+H157+I157</f>
        <v>0</v>
      </c>
      <c r="K157" s="19">
        <v>6227.65</v>
      </c>
      <c r="L157" s="20">
        <v>2587.85</v>
      </c>
      <c r="M157" s="21">
        <f>+K157+L157</f>
        <v>8815.5</v>
      </c>
      <c r="N157" s="19">
        <v>14482.9</v>
      </c>
      <c r="O157" s="20">
        <v>3369.45</v>
      </c>
      <c r="P157" s="21">
        <f>+N157+O157</f>
        <v>17852.349999999999</v>
      </c>
      <c r="Q157" s="19">
        <v>3517.6</v>
      </c>
      <c r="R157" s="20">
        <v>2505.6999999999998</v>
      </c>
      <c r="S157" s="21">
        <f>+Q157+R157</f>
        <v>6023.2999999999993</v>
      </c>
      <c r="T157" s="19">
        <v>14815</v>
      </c>
      <c r="U157" s="20">
        <v>2613.35</v>
      </c>
      <c r="V157" s="21">
        <f>+T157+U157</f>
        <v>17428.349999999999</v>
      </c>
      <c r="W157" s="47">
        <f t="shared" si="29"/>
        <v>43949.95</v>
      </c>
      <c r="X157" s="20">
        <f t="shared" si="29"/>
        <v>12711.4</v>
      </c>
      <c r="Y157" s="21">
        <f>+W157+X157</f>
        <v>56661.35</v>
      </c>
      <c r="AB157" s="1"/>
    </row>
    <row r="158" spans="1:28" ht="13">
      <c r="A158" s="2" t="s">
        <v>282</v>
      </c>
      <c r="B158" s="2" t="s">
        <v>319</v>
      </c>
      <c r="C158" s="89" t="s">
        <v>297</v>
      </c>
      <c r="D158" s="129" t="s">
        <v>302</v>
      </c>
      <c r="E158" s="19">
        <v>7912.1</v>
      </c>
      <c r="F158" s="20">
        <v>2576.4499999999998</v>
      </c>
      <c r="G158" s="21">
        <f>+E158+F158</f>
        <v>10488.55</v>
      </c>
      <c r="H158" s="19">
        <v>0</v>
      </c>
      <c r="I158" s="20">
        <v>0</v>
      </c>
      <c r="J158" s="21">
        <f>+H158+I158</f>
        <v>0</v>
      </c>
      <c r="K158" s="19">
        <v>3393.4</v>
      </c>
      <c r="L158" s="20">
        <v>582.35</v>
      </c>
      <c r="M158" s="21">
        <f>+K158+L158</f>
        <v>3975.75</v>
      </c>
      <c r="N158" s="19">
        <v>9872.5499999999993</v>
      </c>
      <c r="O158" s="20">
        <v>3042.25</v>
      </c>
      <c r="P158" s="21">
        <f>+N158+O158</f>
        <v>12914.8</v>
      </c>
      <c r="Q158" s="19">
        <v>5689.3</v>
      </c>
      <c r="R158" s="20">
        <v>3367.25</v>
      </c>
      <c r="S158" s="21">
        <f>+Q158+R158</f>
        <v>9056.5499999999993</v>
      </c>
      <c r="T158" s="19">
        <v>4111.8</v>
      </c>
      <c r="U158" s="20">
        <v>2011.35</v>
      </c>
      <c r="V158" s="21">
        <f>+T158+U158</f>
        <v>6123.15</v>
      </c>
      <c r="W158" s="47">
        <f t="shared" si="29"/>
        <v>30979.149999999998</v>
      </c>
      <c r="X158" s="20">
        <f t="shared" si="29"/>
        <v>11579.65</v>
      </c>
      <c r="Y158" s="21">
        <f>+W158+X158</f>
        <v>42558.799999999996</v>
      </c>
      <c r="AB158" s="1"/>
    </row>
    <row r="159" spans="1:28" ht="13">
      <c r="A159" s="2" t="s">
        <v>282</v>
      </c>
      <c r="B159" s="2" t="s">
        <v>148</v>
      </c>
      <c r="C159" s="89" t="s">
        <v>297</v>
      </c>
      <c r="D159" s="129" t="s">
        <v>303</v>
      </c>
      <c r="E159" s="19">
        <v>220.6</v>
      </c>
      <c r="F159" s="20">
        <v>1802.4</v>
      </c>
      <c r="G159" s="21">
        <f t="shared" si="23"/>
        <v>2023</v>
      </c>
      <c r="H159" s="19">
        <v>1234.55</v>
      </c>
      <c r="I159" s="20">
        <v>775.25</v>
      </c>
      <c r="J159" s="21">
        <f t="shared" si="24"/>
        <v>2009.8</v>
      </c>
      <c r="K159" s="19">
        <v>280</v>
      </c>
      <c r="L159" s="20">
        <v>923.1</v>
      </c>
      <c r="M159" s="21">
        <f t="shared" si="25"/>
        <v>1203.0999999999999</v>
      </c>
      <c r="N159" s="19">
        <v>302.35000000000002</v>
      </c>
      <c r="O159" s="20">
        <v>7576.1</v>
      </c>
      <c r="P159" s="21">
        <f t="shared" si="30"/>
        <v>7878.4500000000007</v>
      </c>
      <c r="Q159" s="19">
        <v>653.04999999999995</v>
      </c>
      <c r="R159" s="20">
        <v>632.9</v>
      </c>
      <c r="S159" s="21">
        <f t="shared" si="26"/>
        <v>1285.9499999999998</v>
      </c>
      <c r="T159" s="19">
        <v>175.1</v>
      </c>
      <c r="U159" s="20">
        <v>2091.6</v>
      </c>
      <c r="V159" s="21">
        <f t="shared" si="27"/>
        <v>2266.6999999999998</v>
      </c>
      <c r="W159" s="47">
        <f t="shared" si="29"/>
        <v>2865.65</v>
      </c>
      <c r="X159" s="20">
        <f t="shared" si="29"/>
        <v>13801.35</v>
      </c>
      <c r="Y159" s="21">
        <f t="shared" si="28"/>
        <v>16667</v>
      </c>
      <c r="AB159" s="1"/>
    </row>
    <row r="160" spans="1:28" ht="13">
      <c r="A160" s="2" t="s">
        <v>282</v>
      </c>
      <c r="B160" s="2" t="s">
        <v>149</v>
      </c>
      <c r="C160" s="89" t="s">
        <v>297</v>
      </c>
      <c r="D160" s="129" t="s">
        <v>303</v>
      </c>
      <c r="E160" s="19">
        <v>81.95</v>
      </c>
      <c r="F160" s="20">
        <v>2830.05</v>
      </c>
      <c r="G160" s="21">
        <f t="shared" si="23"/>
        <v>2912</v>
      </c>
      <c r="H160" s="19">
        <v>1230.1500000000001</v>
      </c>
      <c r="I160" s="20">
        <v>1382.9</v>
      </c>
      <c r="J160" s="21">
        <f t="shared" si="24"/>
        <v>2613.0500000000002</v>
      </c>
      <c r="K160" s="19">
        <v>332.4</v>
      </c>
      <c r="L160" s="20">
        <v>1551</v>
      </c>
      <c r="M160" s="21">
        <f t="shared" si="25"/>
        <v>1883.4</v>
      </c>
      <c r="N160" s="19">
        <v>138.15</v>
      </c>
      <c r="O160" s="20">
        <v>1883.8</v>
      </c>
      <c r="P160" s="21">
        <f t="shared" si="30"/>
        <v>2021.95</v>
      </c>
      <c r="Q160" s="19">
        <v>179.15</v>
      </c>
      <c r="R160" s="20">
        <v>1127.8</v>
      </c>
      <c r="S160" s="21">
        <f t="shared" si="26"/>
        <v>1306.95</v>
      </c>
      <c r="T160" s="19">
        <v>57.5</v>
      </c>
      <c r="U160" s="20">
        <v>2720.95</v>
      </c>
      <c r="V160" s="21">
        <f t="shared" si="27"/>
        <v>2778.45</v>
      </c>
      <c r="W160" s="47">
        <f t="shared" si="29"/>
        <v>2019.3000000000002</v>
      </c>
      <c r="X160" s="20">
        <f t="shared" si="29"/>
        <v>11496.5</v>
      </c>
      <c r="Y160" s="21">
        <f t="shared" si="28"/>
        <v>13515.8</v>
      </c>
      <c r="AB160" s="1"/>
    </row>
    <row r="161" spans="1:28" ht="13">
      <c r="A161" s="2" t="s">
        <v>282</v>
      </c>
      <c r="B161" s="2" t="s">
        <v>150</v>
      </c>
      <c r="C161" s="89" t="s">
        <v>297</v>
      </c>
      <c r="D161" s="129" t="s">
        <v>302</v>
      </c>
      <c r="E161" s="19">
        <v>0</v>
      </c>
      <c r="F161" s="20">
        <v>0</v>
      </c>
      <c r="G161" s="21">
        <f t="shared" si="23"/>
        <v>0</v>
      </c>
      <c r="H161" s="19">
        <v>0</v>
      </c>
      <c r="I161" s="20">
        <v>0</v>
      </c>
      <c r="J161" s="21">
        <f t="shared" si="24"/>
        <v>0</v>
      </c>
      <c r="K161" s="19">
        <v>0</v>
      </c>
      <c r="L161" s="20">
        <v>0</v>
      </c>
      <c r="M161" s="21">
        <f t="shared" si="25"/>
        <v>0</v>
      </c>
      <c r="N161" s="19">
        <v>0</v>
      </c>
      <c r="O161" s="20">
        <v>0</v>
      </c>
      <c r="P161" s="21">
        <f t="shared" si="30"/>
        <v>0</v>
      </c>
      <c r="Q161" s="19">
        <v>0</v>
      </c>
      <c r="R161" s="20">
        <v>0</v>
      </c>
      <c r="S161" s="21">
        <f t="shared" si="26"/>
        <v>0</v>
      </c>
      <c r="T161" s="19">
        <v>0</v>
      </c>
      <c r="U161" s="20">
        <v>0</v>
      </c>
      <c r="V161" s="21">
        <f t="shared" si="27"/>
        <v>0</v>
      </c>
      <c r="W161" s="47">
        <f t="shared" si="29"/>
        <v>0</v>
      </c>
      <c r="X161" s="20">
        <f t="shared" si="29"/>
        <v>0</v>
      </c>
      <c r="Y161" s="21">
        <f t="shared" si="28"/>
        <v>0</v>
      </c>
      <c r="AB161" s="1"/>
    </row>
    <row r="162" spans="1:28" ht="13">
      <c r="A162" s="2" t="s">
        <v>282</v>
      </c>
      <c r="B162" s="2" t="s">
        <v>151</v>
      </c>
      <c r="C162" s="89" t="s">
        <v>297</v>
      </c>
      <c r="D162" s="129" t="s">
        <v>302</v>
      </c>
      <c r="E162" s="19">
        <v>0</v>
      </c>
      <c r="F162" s="20">
        <v>0</v>
      </c>
      <c r="G162" s="21">
        <f t="shared" si="23"/>
        <v>0</v>
      </c>
      <c r="H162" s="19">
        <v>0</v>
      </c>
      <c r="I162" s="20">
        <v>0</v>
      </c>
      <c r="J162" s="21">
        <f t="shared" si="24"/>
        <v>0</v>
      </c>
      <c r="K162" s="19">
        <v>0</v>
      </c>
      <c r="L162" s="20">
        <v>0</v>
      </c>
      <c r="M162" s="21">
        <f t="shared" si="25"/>
        <v>0</v>
      </c>
      <c r="N162" s="19">
        <v>0</v>
      </c>
      <c r="O162" s="20">
        <v>0</v>
      </c>
      <c r="P162" s="21">
        <f t="shared" si="30"/>
        <v>0</v>
      </c>
      <c r="Q162" s="19">
        <v>0</v>
      </c>
      <c r="R162" s="20">
        <v>0</v>
      </c>
      <c r="S162" s="21">
        <f t="shared" si="26"/>
        <v>0</v>
      </c>
      <c r="T162" s="19">
        <v>0</v>
      </c>
      <c r="U162" s="20">
        <v>0.09</v>
      </c>
      <c r="V162" s="21">
        <f t="shared" si="27"/>
        <v>0.09</v>
      </c>
      <c r="W162" s="47">
        <f t="shared" si="29"/>
        <v>0</v>
      </c>
      <c r="X162" s="20">
        <f t="shared" si="29"/>
        <v>0.09</v>
      </c>
      <c r="Y162" s="21">
        <f t="shared" si="28"/>
        <v>0.09</v>
      </c>
      <c r="AB162" s="1"/>
    </row>
    <row r="163" spans="1:28" ht="13">
      <c r="A163" s="2" t="s">
        <v>282</v>
      </c>
      <c r="B163" s="2" t="s">
        <v>152</v>
      </c>
      <c r="C163" s="89" t="s">
        <v>297</v>
      </c>
      <c r="D163" s="129" t="s">
        <v>302</v>
      </c>
      <c r="E163" s="19">
        <v>0</v>
      </c>
      <c r="F163" s="20">
        <v>0</v>
      </c>
      <c r="G163" s="21">
        <f t="shared" si="23"/>
        <v>0</v>
      </c>
      <c r="H163" s="19">
        <v>0</v>
      </c>
      <c r="I163" s="20">
        <v>0</v>
      </c>
      <c r="J163" s="21">
        <f t="shared" si="24"/>
        <v>0</v>
      </c>
      <c r="K163" s="19">
        <v>0</v>
      </c>
      <c r="L163" s="20">
        <v>0</v>
      </c>
      <c r="M163" s="21">
        <f t="shared" si="25"/>
        <v>0</v>
      </c>
      <c r="N163" s="19">
        <v>0</v>
      </c>
      <c r="O163" s="20">
        <v>0</v>
      </c>
      <c r="P163" s="21">
        <f t="shared" si="30"/>
        <v>0</v>
      </c>
      <c r="Q163" s="19">
        <v>0</v>
      </c>
      <c r="R163" s="20">
        <v>0</v>
      </c>
      <c r="S163" s="21">
        <f t="shared" si="26"/>
        <v>0</v>
      </c>
      <c r="T163" s="19">
        <v>0</v>
      </c>
      <c r="U163" s="20">
        <v>0</v>
      </c>
      <c r="V163" s="21">
        <f t="shared" si="27"/>
        <v>0</v>
      </c>
      <c r="W163" s="47">
        <f t="shared" si="29"/>
        <v>0</v>
      </c>
      <c r="X163" s="20">
        <f t="shared" si="29"/>
        <v>0</v>
      </c>
      <c r="Y163" s="21">
        <f t="shared" si="28"/>
        <v>0</v>
      </c>
      <c r="AB163" s="1"/>
    </row>
    <row r="164" spans="1:28" ht="13">
      <c r="A164" s="2" t="s">
        <v>282</v>
      </c>
      <c r="B164" s="2" t="s">
        <v>153</v>
      </c>
      <c r="C164" s="89" t="s">
        <v>297</v>
      </c>
      <c r="D164" s="129" t="s">
        <v>302</v>
      </c>
      <c r="E164" s="19">
        <v>0</v>
      </c>
      <c r="F164" s="20">
        <v>0</v>
      </c>
      <c r="G164" s="21">
        <f t="shared" si="23"/>
        <v>0</v>
      </c>
      <c r="H164" s="19">
        <v>0</v>
      </c>
      <c r="I164" s="20">
        <v>0</v>
      </c>
      <c r="J164" s="21">
        <f t="shared" si="24"/>
        <v>0</v>
      </c>
      <c r="K164" s="19">
        <v>0</v>
      </c>
      <c r="L164" s="20">
        <v>0</v>
      </c>
      <c r="M164" s="21">
        <f t="shared" si="25"/>
        <v>0</v>
      </c>
      <c r="N164" s="19">
        <v>0</v>
      </c>
      <c r="O164" s="20">
        <v>0</v>
      </c>
      <c r="P164" s="21">
        <f t="shared" si="30"/>
        <v>0</v>
      </c>
      <c r="Q164" s="19">
        <v>0</v>
      </c>
      <c r="R164" s="20">
        <v>0</v>
      </c>
      <c r="S164" s="21">
        <f t="shared" si="26"/>
        <v>0</v>
      </c>
      <c r="T164" s="19">
        <v>0</v>
      </c>
      <c r="U164" s="20">
        <v>0.09</v>
      </c>
      <c r="V164" s="21">
        <f t="shared" si="27"/>
        <v>0.09</v>
      </c>
      <c r="W164" s="47">
        <f t="shared" si="29"/>
        <v>0</v>
      </c>
      <c r="X164" s="20">
        <f t="shared" si="29"/>
        <v>0.09</v>
      </c>
      <c r="Y164" s="21">
        <f t="shared" si="28"/>
        <v>0.09</v>
      </c>
      <c r="AB164" s="1"/>
    </row>
    <row r="165" spans="1:28" ht="13">
      <c r="A165" s="2" t="s">
        <v>282</v>
      </c>
      <c r="B165" s="2" t="s">
        <v>154</v>
      </c>
      <c r="C165" s="89" t="s">
        <v>297</v>
      </c>
      <c r="D165" s="129" t="s">
        <v>298</v>
      </c>
      <c r="E165" s="19">
        <v>22960.98</v>
      </c>
      <c r="F165" s="20">
        <v>4843.3500000000004</v>
      </c>
      <c r="G165" s="21">
        <f t="shared" si="23"/>
        <v>27804.33</v>
      </c>
      <c r="H165" s="19">
        <v>13320.18</v>
      </c>
      <c r="I165" s="20">
        <v>5811.03</v>
      </c>
      <c r="J165" s="21">
        <f t="shared" si="24"/>
        <v>19131.21</v>
      </c>
      <c r="K165" s="19">
        <v>13773.33</v>
      </c>
      <c r="L165" s="20">
        <v>4074.3</v>
      </c>
      <c r="M165" s="21">
        <f t="shared" si="25"/>
        <v>17847.63</v>
      </c>
      <c r="N165" s="19">
        <v>14460.93</v>
      </c>
      <c r="O165" s="20">
        <v>5627.25</v>
      </c>
      <c r="P165" s="21">
        <f t="shared" si="30"/>
        <v>20088.18</v>
      </c>
      <c r="Q165" s="19">
        <v>11633.4</v>
      </c>
      <c r="R165" s="20">
        <v>4185.72</v>
      </c>
      <c r="S165" s="21">
        <f t="shared" si="26"/>
        <v>15819.119999999999</v>
      </c>
      <c r="T165" s="19">
        <v>9980.91</v>
      </c>
      <c r="U165" s="20">
        <v>2905.11</v>
      </c>
      <c r="V165" s="21">
        <f t="shared" si="27"/>
        <v>12886.02</v>
      </c>
      <c r="W165" s="47">
        <f t="shared" si="29"/>
        <v>86129.73000000001</v>
      </c>
      <c r="X165" s="20">
        <f t="shared" si="29"/>
        <v>27446.760000000002</v>
      </c>
      <c r="Y165" s="21">
        <f t="shared" si="28"/>
        <v>113576.49000000002</v>
      </c>
      <c r="AB165" s="1"/>
    </row>
    <row r="166" spans="1:28" ht="13">
      <c r="A166" s="2" t="s">
        <v>282</v>
      </c>
      <c r="B166" s="2" t="s">
        <v>155</v>
      </c>
      <c r="C166" s="89" t="s">
        <v>297</v>
      </c>
      <c r="D166" s="129" t="s">
        <v>298</v>
      </c>
      <c r="E166" s="19">
        <v>25997.85</v>
      </c>
      <c r="F166" s="20">
        <v>4869.99</v>
      </c>
      <c r="G166" s="21">
        <f t="shared" si="23"/>
        <v>30867.839999999997</v>
      </c>
      <c r="H166" s="19">
        <v>15205.41</v>
      </c>
      <c r="I166" s="20">
        <v>7555.41</v>
      </c>
      <c r="J166" s="21">
        <f t="shared" si="24"/>
        <v>22760.82</v>
      </c>
      <c r="K166" s="19">
        <v>13642.47</v>
      </c>
      <c r="L166" s="20">
        <v>8487.27</v>
      </c>
      <c r="M166" s="21">
        <f t="shared" si="25"/>
        <v>22129.739999999998</v>
      </c>
      <c r="N166" s="19">
        <v>13176.27</v>
      </c>
      <c r="O166" s="20">
        <v>5869.98</v>
      </c>
      <c r="P166" s="21">
        <f t="shared" si="30"/>
        <v>19046.25</v>
      </c>
      <c r="Q166" s="19">
        <v>13374.81</v>
      </c>
      <c r="R166" s="20">
        <v>6189.84</v>
      </c>
      <c r="S166" s="21">
        <f t="shared" si="26"/>
        <v>19564.650000000001</v>
      </c>
      <c r="T166" s="19">
        <v>15458.85</v>
      </c>
      <c r="U166" s="20">
        <v>4562.01</v>
      </c>
      <c r="V166" s="21">
        <f t="shared" si="27"/>
        <v>20020.86</v>
      </c>
      <c r="W166" s="47">
        <f t="shared" si="29"/>
        <v>96855.66</v>
      </c>
      <c r="X166" s="20">
        <f t="shared" si="29"/>
        <v>37534.5</v>
      </c>
      <c r="Y166" s="21">
        <f t="shared" si="28"/>
        <v>134390.16</v>
      </c>
      <c r="AB166" s="1"/>
    </row>
    <row r="167" spans="1:28" ht="13">
      <c r="A167" s="2" t="s">
        <v>282</v>
      </c>
      <c r="B167" s="2" t="s">
        <v>156</v>
      </c>
      <c r="C167" s="89" t="s">
        <v>297</v>
      </c>
      <c r="D167" s="129" t="s">
        <v>298</v>
      </c>
      <c r="E167" s="19">
        <v>24404.58</v>
      </c>
      <c r="F167" s="20">
        <v>5881.05</v>
      </c>
      <c r="G167" s="21">
        <f t="shared" si="23"/>
        <v>30285.63</v>
      </c>
      <c r="H167" s="19">
        <v>13210.2</v>
      </c>
      <c r="I167" s="20">
        <v>5506.38</v>
      </c>
      <c r="J167" s="21">
        <f t="shared" si="24"/>
        <v>18716.580000000002</v>
      </c>
      <c r="K167" s="19">
        <v>15701.31</v>
      </c>
      <c r="L167" s="20">
        <v>5747.94</v>
      </c>
      <c r="M167" s="21">
        <f t="shared" si="25"/>
        <v>21449.25</v>
      </c>
      <c r="N167" s="19">
        <v>14945.58</v>
      </c>
      <c r="O167" s="20">
        <v>5125.32</v>
      </c>
      <c r="P167" s="21">
        <f t="shared" si="30"/>
        <v>20070.900000000001</v>
      </c>
      <c r="Q167" s="19">
        <v>11743.2</v>
      </c>
      <c r="R167" s="20">
        <v>5201.1000000000004</v>
      </c>
      <c r="S167" s="21">
        <f t="shared" si="26"/>
        <v>16944.300000000003</v>
      </c>
      <c r="T167" s="19">
        <v>14574.87</v>
      </c>
      <c r="U167" s="20">
        <v>4348.62</v>
      </c>
      <c r="V167" s="21">
        <f t="shared" si="27"/>
        <v>18923.490000000002</v>
      </c>
      <c r="W167" s="47">
        <f t="shared" si="29"/>
        <v>94579.739999999991</v>
      </c>
      <c r="X167" s="20">
        <f t="shared" si="29"/>
        <v>31810.41</v>
      </c>
      <c r="Y167" s="21">
        <f t="shared" si="28"/>
        <v>126390.15</v>
      </c>
      <c r="AB167" s="1"/>
    </row>
    <row r="168" spans="1:28" ht="13">
      <c r="A168" s="2" t="s">
        <v>282</v>
      </c>
      <c r="B168" s="2" t="s">
        <v>157</v>
      </c>
      <c r="C168" s="89" t="s">
        <v>297</v>
      </c>
      <c r="D168" s="129" t="s">
        <v>298</v>
      </c>
      <c r="E168" s="19">
        <v>9009.7199999999993</v>
      </c>
      <c r="F168" s="20">
        <v>8265.15</v>
      </c>
      <c r="G168" s="21">
        <f t="shared" si="23"/>
        <v>17274.87</v>
      </c>
      <c r="H168" s="19">
        <v>9949.9500000000007</v>
      </c>
      <c r="I168" s="20">
        <v>11907.54</v>
      </c>
      <c r="J168" s="21">
        <f t="shared" si="24"/>
        <v>21857.49</v>
      </c>
      <c r="K168" s="19">
        <v>5776.2</v>
      </c>
      <c r="L168" s="20">
        <v>16758.54</v>
      </c>
      <c r="M168" s="21">
        <f t="shared" si="25"/>
        <v>22534.74</v>
      </c>
      <c r="N168" s="19">
        <v>13394.61</v>
      </c>
      <c r="O168" s="20">
        <v>6417.81</v>
      </c>
      <c r="P168" s="21">
        <f t="shared" si="30"/>
        <v>19812.420000000002</v>
      </c>
      <c r="Q168" s="19">
        <v>9903.42</v>
      </c>
      <c r="R168" s="20">
        <v>4870.3500000000004</v>
      </c>
      <c r="S168" s="21">
        <f t="shared" si="26"/>
        <v>14773.77</v>
      </c>
      <c r="T168" s="19">
        <v>15069.15</v>
      </c>
      <c r="U168" s="20">
        <v>3776.94</v>
      </c>
      <c r="V168" s="21">
        <f t="shared" si="27"/>
        <v>18846.09</v>
      </c>
      <c r="W168" s="47">
        <f t="shared" si="29"/>
        <v>63103.049999999996</v>
      </c>
      <c r="X168" s="20">
        <f t="shared" si="29"/>
        <v>51996.33</v>
      </c>
      <c r="Y168" s="21">
        <f t="shared" si="28"/>
        <v>115099.38</v>
      </c>
      <c r="AB168" s="1"/>
    </row>
    <row r="169" spans="1:28" ht="13">
      <c r="A169" s="2" t="s">
        <v>282</v>
      </c>
      <c r="B169" s="2" t="s">
        <v>158</v>
      </c>
      <c r="C169" s="89" t="s">
        <v>297</v>
      </c>
      <c r="D169" s="129" t="s">
        <v>302</v>
      </c>
      <c r="E169" s="19">
        <v>0</v>
      </c>
      <c r="F169" s="20">
        <v>0</v>
      </c>
      <c r="G169" s="21">
        <f t="shared" si="23"/>
        <v>0</v>
      </c>
      <c r="H169" s="19">
        <v>0</v>
      </c>
      <c r="I169" s="20">
        <v>0</v>
      </c>
      <c r="J169" s="21">
        <f t="shared" si="24"/>
        <v>0</v>
      </c>
      <c r="K169" s="19">
        <v>0.11</v>
      </c>
      <c r="L169" s="20">
        <v>5.99</v>
      </c>
      <c r="M169" s="21">
        <f t="shared" si="25"/>
        <v>6.1000000000000005</v>
      </c>
      <c r="N169" s="19">
        <v>0.01</v>
      </c>
      <c r="O169" s="20">
        <v>7.28</v>
      </c>
      <c r="P169" s="21">
        <f t="shared" si="30"/>
        <v>7.29</v>
      </c>
      <c r="Q169" s="19">
        <v>0</v>
      </c>
      <c r="R169" s="20">
        <v>0</v>
      </c>
      <c r="S169" s="21">
        <f t="shared" si="26"/>
        <v>0</v>
      </c>
      <c r="T169" s="19">
        <v>0</v>
      </c>
      <c r="U169" s="20">
        <v>0</v>
      </c>
      <c r="V169" s="21">
        <f t="shared" si="27"/>
        <v>0</v>
      </c>
      <c r="W169" s="47">
        <f t="shared" si="29"/>
        <v>0.12</v>
      </c>
      <c r="X169" s="20">
        <f t="shared" si="29"/>
        <v>13.27</v>
      </c>
      <c r="Y169" s="21">
        <f t="shared" si="28"/>
        <v>13.389999999999999</v>
      </c>
      <c r="AB169" s="1"/>
    </row>
    <row r="170" spans="1:28" ht="13">
      <c r="A170" s="2" t="s">
        <v>282</v>
      </c>
      <c r="B170" s="2" t="s">
        <v>159</v>
      </c>
      <c r="C170" s="89" t="s">
        <v>297</v>
      </c>
      <c r="D170" s="129" t="s">
        <v>302</v>
      </c>
      <c r="E170" s="19">
        <v>0</v>
      </c>
      <c r="F170" s="20">
        <v>0</v>
      </c>
      <c r="G170" s="21">
        <f t="shared" si="23"/>
        <v>0</v>
      </c>
      <c r="H170" s="19">
        <v>0</v>
      </c>
      <c r="I170" s="20">
        <v>0</v>
      </c>
      <c r="J170" s="21">
        <f t="shared" si="24"/>
        <v>0</v>
      </c>
      <c r="K170" s="19">
        <v>2.36</v>
      </c>
      <c r="L170" s="20">
        <v>1.22</v>
      </c>
      <c r="M170" s="21">
        <f t="shared" si="25"/>
        <v>3.58</v>
      </c>
      <c r="N170" s="19">
        <v>20.86</v>
      </c>
      <c r="O170" s="20">
        <v>3.01</v>
      </c>
      <c r="P170" s="21">
        <f t="shared" si="30"/>
        <v>23.869999999999997</v>
      </c>
      <c r="Q170" s="19">
        <v>0</v>
      </c>
      <c r="R170" s="20">
        <v>0</v>
      </c>
      <c r="S170" s="21">
        <f t="shared" si="26"/>
        <v>0</v>
      </c>
      <c r="T170" s="19">
        <v>0</v>
      </c>
      <c r="U170" s="20">
        <v>0</v>
      </c>
      <c r="V170" s="21">
        <f t="shared" si="27"/>
        <v>0</v>
      </c>
      <c r="W170" s="47">
        <f t="shared" si="29"/>
        <v>23.22</v>
      </c>
      <c r="X170" s="20">
        <f t="shared" si="29"/>
        <v>4.2299999999999995</v>
      </c>
      <c r="Y170" s="21">
        <f t="shared" si="28"/>
        <v>27.45</v>
      </c>
      <c r="AB170" s="1"/>
    </row>
    <row r="171" spans="1:28" ht="13">
      <c r="A171" s="2" t="s">
        <v>283</v>
      </c>
      <c r="B171" s="2" t="s">
        <v>160</v>
      </c>
      <c r="C171" s="89" t="s">
        <v>297</v>
      </c>
      <c r="D171" s="129" t="s">
        <v>303</v>
      </c>
      <c r="E171" s="19">
        <v>691.39</v>
      </c>
      <c r="F171" s="20">
        <v>9.3000000000000007</v>
      </c>
      <c r="G171" s="21">
        <f t="shared" si="23"/>
        <v>700.68999999999994</v>
      </c>
      <c r="H171" s="19">
        <v>331.64</v>
      </c>
      <c r="I171" s="20">
        <v>9.5</v>
      </c>
      <c r="J171" s="21">
        <f t="shared" si="24"/>
        <v>341.14</v>
      </c>
      <c r="K171" s="19">
        <v>163.85</v>
      </c>
      <c r="L171" s="20">
        <v>0.44</v>
      </c>
      <c r="M171" s="21">
        <f t="shared" si="25"/>
        <v>164.29</v>
      </c>
      <c r="N171" s="19">
        <v>484.77</v>
      </c>
      <c r="O171" s="20">
        <v>24.39</v>
      </c>
      <c r="P171" s="21">
        <f t="shared" si="30"/>
        <v>509.15999999999997</v>
      </c>
      <c r="Q171" s="19">
        <v>447.96</v>
      </c>
      <c r="R171" s="20">
        <v>13.28</v>
      </c>
      <c r="S171" s="21">
        <f t="shared" si="26"/>
        <v>461.23999999999995</v>
      </c>
      <c r="T171" s="19">
        <v>502.78</v>
      </c>
      <c r="U171" s="20">
        <v>48.59</v>
      </c>
      <c r="V171" s="21">
        <f t="shared" si="27"/>
        <v>551.37</v>
      </c>
      <c r="W171" s="47">
        <f t="shared" si="29"/>
        <v>2622.3899999999994</v>
      </c>
      <c r="X171" s="20">
        <f t="shared" si="29"/>
        <v>105.5</v>
      </c>
      <c r="Y171" s="21">
        <f t="shared" si="28"/>
        <v>2727.8899999999994</v>
      </c>
      <c r="AB171" s="1"/>
    </row>
    <row r="172" spans="1:28" ht="13">
      <c r="A172" s="2" t="s">
        <v>284</v>
      </c>
      <c r="B172" s="2" t="s">
        <v>161</v>
      </c>
      <c r="C172" s="89" t="s">
        <v>297</v>
      </c>
      <c r="D172" s="129" t="s">
        <v>303</v>
      </c>
      <c r="E172" s="19">
        <v>101</v>
      </c>
      <c r="F172" s="20">
        <v>0</v>
      </c>
      <c r="G172" s="21">
        <f t="shared" si="23"/>
        <v>101</v>
      </c>
      <c r="H172" s="19">
        <v>3267.4</v>
      </c>
      <c r="I172" s="20">
        <v>1513.2</v>
      </c>
      <c r="J172" s="21">
        <f t="shared" si="24"/>
        <v>4780.6000000000004</v>
      </c>
      <c r="K172" s="19">
        <v>1492</v>
      </c>
      <c r="L172" s="20">
        <v>556.70000000000005</v>
      </c>
      <c r="M172" s="21">
        <f t="shared" si="25"/>
        <v>2048.6999999999998</v>
      </c>
      <c r="N172" s="19">
        <v>3549.9</v>
      </c>
      <c r="O172" s="20">
        <v>917.4</v>
      </c>
      <c r="P172" s="21">
        <f t="shared" si="30"/>
        <v>4467.3</v>
      </c>
      <c r="Q172" s="19">
        <v>4152.8</v>
      </c>
      <c r="R172" s="20">
        <v>791.3</v>
      </c>
      <c r="S172" s="21">
        <f t="shared" si="26"/>
        <v>4944.1000000000004</v>
      </c>
      <c r="T172" s="19">
        <v>3869.2</v>
      </c>
      <c r="U172" s="20">
        <v>1730.7</v>
      </c>
      <c r="V172" s="21">
        <f t="shared" si="27"/>
        <v>5599.9</v>
      </c>
      <c r="W172" s="47">
        <f t="shared" si="29"/>
        <v>16432.3</v>
      </c>
      <c r="X172" s="20">
        <f t="shared" si="29"/>
        <v>5509.3</v>
      </c>
      <c r="Y172" s="21">
        <f t="shared" si="28"/>
        <v>21941.599999999999</v>
      </c>
      <c r="AB172" s="1"/>
    </row>
    <row r="173" spans="1:28" ht="13">
      <c r="A173" s="2" t="s">
        <v>285</v>
      </c>
      <c r="B173" s="2" t="s">
        <v>162</v>
      </c>
      <c r="C173" s="89" t="s">
        <v>297</v>
      </c>
      <c r="D173" s="129" t="s">
        <v>298</v>
      </c>
      <c r="E173" s="19">
        <v>0</v>
      </c>
      <c r="F173" s="20">
        <v>0</v>
      </c>
      <c r="G173" s="21">
        <f t="shared" si="23"/>
        <v>0</v>
      </c>
      <c r="H173" s="19">
        <v>0</v>
      </c>
      <c r="I173" s="20">
        <v>0</v>
      </c>
      <c r="J173" s="21">
        <f t="shared" si="24"/>
        <v>0</v>
      </c>
      <c r="K173" s="19">
        <v>0</v>
      </c>
      <c r="L173" s="20">
        <v>0</v>
      </c>
      <c r="M173" s="21">
        <f t="shared" si="25"/>
        <v>0</v>
      </c>
      <c r="N173" s="19">
        <v>0</v>
      </c>
      <c r="O173" s="20">
        <v>0</v>
      </c>
      <c r="P173" s="21">
        <f t="shared" si="30"/>
        <v>0</v>
      </c>
      <c r="Q173" s="19">
        <v>0</v>
      </c>
      <c r="R173" s="20">
        <v>0</v>
      </c>
      <c r="S173" s="21">
        <f t="shared" si="26"/>
        <v>0</v>
      </c>
      <c r="T173" s="19">
        <v>0</v>
      </c>
      <c r="U173" s="20">
        <v>0</v>
      </c>
      <c r="V173" s="21">
        <f t="shared" si="27"/>
        <v>0</v>
      </c>
      <c r="W173" s="47">
        <f t="shared" si="29"/>
        <v>0</v>
      </c>
      <c r="X173" s="20">
        <f t="shared" si="29"/>
        <v>0</v>
      </c>
      <c r="Y173" s="21">
        <f t="shared" si="28"/>
        <v>0</v>
      </c>
      <c r="AB173" s="1"/>
    </row>
    <row r="174" spans="1:28" ht="13">
      <c r="A174" s="2" t="s">
        <v>285</v>
      </c>
      <c r="B174" s="2" t="s">
        <v>163</v>
      </c>
      <c r="C174" s="89" t="s">
        <v>297</v>
      </c>
      <c r="D174" s="129" t="s">
        <v>298</v>
      </c>
      <c r="E174" s="19">
        <v>11084.9</v>
      </c>
      <c r="F174" s="20">
        <v>15913.9</v>
      </c>
      <c r="G174" s="21">
        <f t="shared" si="23"/>
        <v>26998.799999999999</v>
      </c>
      <c r="H174" s="19">
        <v>8466.9</v>
      </c>
      <c r="I174" s="20">
        <v>7438.8</v>
      </c>
      <c r="J174" s="21">
        <f t="shared" si="24"/>
        <v>15905.7</v>
      </c>
      <c r="K174" s="19">
        <v>9441.7999999999993</v>
      </c>
      <c r="L174" s="20">
        <v>5252.7</v>
      </c>
      <c r="M174" s="21">
        <f t="shared" si="25"/>
        <v>14694.5</v>
      </c>
      <c r="N174" s="19">
        <v>11466.5</v>
      </c>
      <c r="O174" s="20">
        <v>5637.85</v>
      </c>
      <c r="P174" s="21">
        <f t="shared" si="30"/>
        <v>17104.349999999999</v>
      </c>
      <c r="Q174" s="19">
        <v>7055.5</v>
      </c>
      <c r="R174" s="20">
        <v>4155.3500000000004</v>
      </c>
      <c r="S174" s="21">
        <f t="shared" si="26"/>
        <v>11210.85</v>
      </c>
      <c r="T174" s="19">
        <v>9564.85</v>
      </c>
      <c r="U174" s="20">
        <v>3991.7</v>
      </c>
      <c r="V174" s="21">
        <f t="shared" si="27"/>
        <v>13556.55</v>
      </c>
      <c r="W174" s="47">
        <f t="shared" si="29"/>
        <v>57080.45</v>
      </c>
      <c r="X174" s="20">
        <f t="shared" si="29"/>
        <v>42390.299999999996</v>
      </c>
      <c r="Y174" s="21">
        <f t="shared" si="28"/>
        <v>99470.75</v>
      </c>
      <c r="AB174" s="1"/>
    </row>
    <row r="175" spans="1:28" ht="13">
      <c r="A175" s="2" t="s">
        <v>285</v>
      </c>
      <c r="B175" s="2" t="s">
        <v>164</v>
      </c>
      <c r="C175" s="89" t="s">
        <v>297</v>
      </c>
      <c r="D175" s="129" t="s">
        <v>298</v>
      </c>
      <c r="E175" s="19">
        <v>0</v>
      </c>
      <c r="F175" s="20">
        <v>0</v>
      </c>
      <c r="G175" s="21">
        <f t="shared" si="23"/>
        <v>0</v>
      </c>
      <c r="H175" s="19">
        <v>0</v>
      </c>
      <c r="I175" s="20">
        <v>0</v>
      </c>
      <c r="J175" s="21">
        <f t="shared" si="24"/>
        <v>0</v>
      </c>
      <c r="K175" s="19">
        <v>0</v>
      </c>
      <c r="L175" s="20">
        <v>0</v>
      </c>
      <c r="M175" s="21">
        <f t="shared" si="25"/>
        <v>0</v>
      </c>
      <c r="N175" s="19">
        <v>0</v>
      </c>
      <c r="O175" s="20">
        <v>0</v>
      </c>
      <c r="P175" s="21">
        <f t="shared" si="30"/>
        <v>0</v>
      </c>
      <c r="Q175" s="19">
        <v>0</v>
      </c>
      <c r="R175" s="20">
        <v>0</v>
      </c>
      <c r="S175" s="21">
        <f t="shared" si="26"/>
        <v>0</v>
      </c>
      <c r="T175" s="19">
        <v>0</v>
      </c>
      <c r="U175" s="20">
        <v>0</v>
      </c>
      <c r="V175" s="21">
        <f t="shared" si="27"/>
        <v>0</v>
      </c>
      <c r="W175" s="47">
        <f t="shared" si="29"/>
        <v>0</v>
      </c>
      <c r="X175" s="20">
        <f t="shared" si="29"/>
        <v>0</v>
      </c>
      <c r="Y175" s="21">
        <f t="shared" si="28"/>
        <v>0</v>
      </c>
      <c r="AB175" s="1"/>
    </row>
    <row r="176" spans="1:28" ht="13">
      <c r="A176" s="2" t="s">
        <v>285</v>
      </c>
      <c r="B176" s="2" t="s">
        <v>165</v>
      </c>
      <c r="C176" s="89" t="s">
        <v>297</v>
      </c>
      <c r="D176" s="129" t="s">
        <v>298</v>
      </c>
      <c r="E176" s="19">
        <v>13398.5</v>
      </c>
      <c r="F176" s="20">
        <v>4047.15</v>
      </c>
      <c r="G176" s="21">
        <f t="shared" si="23"/>
        <v>17445.650000000001</v>
      </c>
      <c r="H176" s="19">
        <v>9475.7000000000007</v>
      </c>
      <c r="I176" s="20">
        <v>6275.7</v>
      </c>
      <c r="J176" s="21">
        <f t="shared" si="24"/>
        <v>15751.400000000001</v>
      </c>
      <c r="K176" s="19">
        <v>11319.25</v>
      </c>
      <c r="L176" s="20">
        <v>6813.05</v>
      </c>
      <c r="M176" s="21">
        <f t="shared" si="25"/>
        <v>18132.3</v>
      </c>
      <c r="N176" s="19">
        <v>9722.7999999999993</v>
      </c>
      <c r="O176" s="20">
        <v>4954.45</v>
      </c>
      <c r="P176" s="21">
        <f t="shared" si="30"/>
        <v>14677.25</v>
      </c>
      <c r="Q176" s="19">
        <v>8581.5</v>
      </c>
      <c r="R176" s="20">
        <v>3505.1</v>
      </c>
      <c r="S176" s="21">
        <f t="shared" si="26"/>
        <v>12086.6</v>
      </c>
      <c r="T176" s="19">
        <v>10443.700000000001</v>
      </c>
      <c r="U176" s="20">
        <v>2818.95</v>
      </c>
      <c r="V176" s="21">
        <f t="shared" si="27"/>
        <v>13262.650000000001</v>
      </c>
      <c r="W176" s="47">
        <f t="shared" si="29"/>
        <v>62941.45</v>
      </c>
      <c r="X176" s="20">
        <f t="shared" si="29"/>
        <v>28414.400000000001</v>
      </c>
      <c r="Y176" s="21">
        <f t="shared" si="28"/>
        <v>91355.85</v>
      </c>
      <c r="AB176" s="1"/>
    </row>
    <row r="177" spans="1:28" ht="13">
      <c r="A177" s="2" t="s">
        <v>286</v>
      </c>
      <c r="B177" s="2" t="s">
        <v>166</v>
      </c>
      <c r="C177" s="89" t="s">
        <v>297</v>
      </c>
      <c r="D177" s="129" t="s">
        <v>303</v>
      </c>
      <c r="E177" s="19">
        <v>3766.4</v>
      </c>
      <c r="F177" s="20">
        <v>1077.9000000000001</v>
      </c>
      <c r="G177" s="21">
        <f t="shared" si="23"/>
        <v>4844.3</v>
      </c>
      <c r="H177" s="19">
        <v>4211.3999999999996</v>
      </c>
      <c r="I177" s="20">
        <v>186.13</v>
      </c>
      <c r="J177" s="21">
        <f t="shared" si="24"/>
        <v>4397.53</v>
      </c>
      <c r="K177" s="19">
        <v>2856.65</v>
      </c>
      <c r="L177" s="20">
        <v>126.25</v>
      </c>
      <c r="M177" s="21">
        <f t="shared" si="25"/>
        <v>2982.9</v>
      </c>
      <c r="N177" s="19">
        <v>6238.3</v>
      </c>
      <c r="O177" s="20">
        <v>360.98</v>
      </c>
      <c r="P177" s="21">
        <f t="shared" si="30"/>
        <v>6599.2800000000007</v>
      </c>
      <c r="Q177" s="19">
        <v>5394</v>
      </c>
      <c r="R177" s="20">
        <v>239.77</v>
      </c>
      <c r="S177" s="21">
        <f t="shared" si="26"/>
        <v>5633.77</v>
      </c>
      <c r="T177" s="19">
        <v>7067.7</v>
      </c>
      <c r="U177" s="20">
        <v>193.48</v>
      </c>
      <c r="V177" s="21">
        <f t="shared" si="27"/>
        <v>7261.1799999999994</v>
      </c>
      <c r="W177" s="47">
        <f t="shared" si="29"/>
        <v>29534.45</v>
      </c>
      <c r="X177" s="20">
        <f t="shared" si="29"/>
        <v>2184.5100000000002</v>
      </c>
      <c r="Y177" s="21">
        <f t="shared" si="28"/>
        <v>31718.959999999999</v>
      </c>
      <c r="AB177" s="1"/>
    </row>
    <row r="178" spans="1:28" ht="13">
      <c r="A178" s="2" t="s">
        <v>286</v>
      </c>
      <c r="B178" s="2" t="s">
        <v>167</v>
      </c>
      <c r="C178" s="89" t="s">
        <v>297</v>
      </c>
      <c r="D178" s="129" t="s">
        <v>303</v>
      </c>
      <c r="E178" s="19">
        <v>4848.6499999999996</v>
      </c>
      <c r="F178" s="20">
        <v>5802.95</v>
      </c>
      <c r="G178" s="21">
        <f t="shared" si="23"/>
        <v>10651.599999999999</v>
      </c>
      <c r="H178" s="19">
        <v>5330.15</v>
      </c>
      <c r="I178" s="20">
        <v>3471.25</v>
      </c>
      <c r="J178" s="21">
        <f t="shared" si="24"/>
        <v>8801.4</v>
      </c>
      <c r="K178" s="19">
        <v>8078.9</v>
      </c>
      <c r="L178" s="20">
        <v>4787.55</v>
      </c>
      <c r="M178" s="21">
        <f t="shared" si="25"/>
        <v>12866.45</v>
      </c>
      <c r="N178" s="19">
        <v>5255.95</v>
      </c>
      <c r="O178" s="20">
        <v>2158.9</v>
      </c>
      <c r="P178" s="21">
        <f t="shared" si="30"/>
        <v>7414.85</v>
      </c>
      <c r="Q178" s="19">
        <v>2856</v>
      </c>
      <c r="R178" s="20">
        <v>1331.05</v>
      </c>
      <c r="S178" s="21">
        <f t="shared" si="26"/>
        <v>4187.05</v>
      </c>
      <c r="T178" s="19">
        <v>2755.05</v>
      </c>
      <c r="U178" s="20">
        <v>2287.0500000000002</v>
      </c>
      <c r="V178" s="21">
        <f t="shared" si="27"/>
        <v>5042.1000000000004</v>
      </c>
      <c r="W178" s="47">
        <f t="shared" si="29"/>
        <v>29124.699999999997</v>
      </c>
      <c r="X178" s="20">
        <f t="shared" si="29"/>
        <v>19838.75</v>
      </c>
      <c r="Y178" s="21">
        <f t="shared" si="28"/>
        <v>48963.45</v>
      </c>
      <c r="AB178" s="1"/>
    </row>
    <row r="179" spans="1:28" ht="13">
      <c r="A179" s="2" t="s">
        <v>286</v>
      </c>
      <c r="B179" s="2" t="s">
        <v>168</v>
      </c>
      <c r="C179" s="89" t="s">
        <v>297</v>
      </c>
      <c r="D179" s="129" t="s">
        <v>303</v>
      </c>
      <c r="E179" s="19">
        <v>2019.75</v>
      </c>
      <c r="F179" s="20">
        <v>1335.59</v>
      </c>
      <c r="G179" s="21">
        <f t="shared" si="23"/>
        <v>3355.34</v>
      </c>
      <c r="H179" s="19">
        <v>5631.1</v>
      </c>
      <c r="I179" s="20">
        <v>652.01</v>
      </c>
      <c r="J179" s="21">
        <f t="shared" si="24"/>
        <v>6283.1100000000006</v>
      </c>
      <c r="K179" s="19">
        <v>5129.3500000000004</v>
      </c>
      <c r="L179" s="20">
        <v>487.12</v>
      </c>
      <c r="M179" s="21">
        <f t="shared" si="25"/>
        <v>5616.47</v>
      </c>
      <c r="N179" s="19">
        <v>8149.85</v>
      </c>
      <c r="O179" s="20">
        <v>436.44</v>
      </c>
      <c r="P179" s="21">
        <f t="shared" si="30"/>
        <v>8586.2900000000009</v>
      </c>
      <c r="Q179" s="19">
        <v>5939.45</v>
      </c>
      <c r="R179" s="20">
        <v>835.05</v>
      </c>
      <c r="S179" s="21">
        <f t="shared" si="26"/>
        <v>6774.5</v>
      </c>
      <c r="T179" s="19">
        <v>7973.75</v>
      </c>
      <c r="U179" s="20">
        <v>263.74</v>
      </c>
      <c r="V179" s="21">
        <f t="shared" si="27"/>
        <v>8237.49</v>
      </c>
      <c r="W179" s="47">
        <f t="shared" si="29"/>
        <v>34843.25</v>
      </c>
      <c r="X179" s="20">
        <f t="shared" si="29"/>
        <v>4009.95</v>
      </c>
      <c r="Y179" s="21">
        <f t="shared" si="28"/>
        <v>38853.199999999997</v>
      </c>
      <c r="AB179" s="1"/>
    </row>
    <row r="180" spans="1:28" ht="13">
      <c r="A180" s="2" t="s">
        <v>287</v>
      </c>
      <c r="B180" s="2" t="s">
        <v>169</v>
      </c>
      <c r="C180" s="89" t="s">
        <v>297</v>
      </c>
      <c r="D180" s="129" t="s">
        <v>302</v>
      </c>
      <c r="E180" s="19">
        <v>896</v>
      </c>
      <c r="F180" s="20">
        <v>430.6</v>
      </c>
      <c r="G180" s="21">
        <f t="shared" si="23"/>
        <v>1326.6</v>
      </c>
      <c r="H180" s="19">
        <v>2454.9499999999998</v>
      </c>
      <c r="I180" s="20">
        <v>945.2</v>
      </c>
      <c r="J180" s="21">
        <f t="shared" si="24"/>
        <v>3400.1499999999996</v>
      </c>
      <c r="K180" s="19">
        <v>3170.6</v>
      </c>
      <c r="L180" s="20">
        <v>1044.0999999999999</v>
      </c>
      <c r="M180" s="21">
        <f t="shared" si="25"/>
        <v>4214.7</v>
      </c>
      <c r="N180" s="19">
        <v>3027.6</v>
      </c>
      <c r="O180" s="20">
        <v>1212</v>
      </c>
      <c r="P180" s="21">
        <f t="shared" si="30"/>
        <v>4239.6000000000004</v>
      </c>
      <c r="Q180" s="19">
        <v>2364.25</v>
      </c>
      <c r="R180" s="20">
        <v>1293.5999999999999</v>
      </c>
      <c r="S180" s="21">
        <f t="shared" si="26"/>
        <v>3657.85</v>
      </c>
      <c r="T180" s="19">
        <v>693.1</v>
      </c>
      <c r="U180" s="20">
        <v>300</v>
      </c>
      <c r="V180" s="21">
        <f t="shared" si="27"/>
        <v>993.1</v>
      </c>
      <c r="W180" s="47">
        <f t="shared" si="29"/>
        <v>12606.5</v>
      </c>
      <c r="X180" s="20">
        <f t="shared" si="29"/>
        <v>5225.5</v>
      </c>
      <c r="Y180" s="21">
        <f t="shared" si="28"/>
        <v>17832</v>
      </c>
      <c r="AB180" s="1"/>
    </row>
    <row r="181" spans="1:28" ht="13">
      <c r="A181" s="2" t="s">
        <v>288</v>
      </c>
      <c r="B181" s="2" t="s">
        <v>170</v>
      </c>
      <c r="C181" s="89" t="s">
        <v>297</v>
      </c>
      <c r="D181" s="129" t="s">
        <v>302</v>
      </c>
      <c r="E181" s="19">
        <v>3777.01</v>
      </c>
      <c r="F181" s="20">
        <v>2725.76</v>
      </c>
      <c r="G181" s="21">
        <f t="shared" si="23"/>
        <v>6502.77</v>
      </c>
      <c r="H181" s="19">
        <v>3225.19</v>
      </c>
      <c r="I181" s="20">
        <v>2334.1799999999998</v>
      </c>
      <c r="J181" s="21">
        <f t="shared" si="24"/>
        <v>5559.37</v>
      </c>
      <c r="K181" s="19">
        <v>3457.51</v>
      </c>
      <c r="L181" s="20">
        <v>2894.24</v>
      </c>
      <c r="M181" s="21">
        <f t="shared" si="25"/>
        <v>6351.75</v>
      </c>
      <c r="N181" s="19">
        <v>3267.63</v>
      </c>
      <c r="O181" s="20">
        <v>2787.62</v>
      </c>
      <c r="P181" s="21">
        <f t="shared" si="30"/>
        <v>6055.25</v>
      </c>
      <c r="Q181" s="19">
        <v>2937.89</v>
      </c>
      <c r="R181" s="20">
        <v>2125.8000000000002</v>
      </c>
      <c r="S181" s="21">
        <f t="shared" si="26"/>
        <v>5063.6900000000005</v>
      </c>
      <c r="T181" s="19">
        <v>3455.74</v>
      </c>
      <c r="U181" s="20">
        <v>1140.44</v>
      </c>
      <c r="V181" s="21">
        <f t="shared" si="27"/>
        <v>4596.18</v>
      </c>
      <c r="W181" s="47">
        <f t="shared" si="29"/>
        <v>20120.97</v>
      </c>
      <c r="X181" s="20">
        <f t="shared" si="29"/>
        <v>14008.039999999999</v>
      </c>
      <c r="Y181" s="21">
        <f t="shared" si="28"/>
        <v>34129.01</v>
      </c>
      <c r="AB181" s="1"/>
    </row>
    <row r="182" spans="1:28" ht="13">
      <c r="A182" s="2" t="s">
        <v>288</v>
      </c>
      <c r="B182" s="2" t="s">
        <v>171</v>
      </c>
      <c r="C182" s="89" t="s">
        <v>297</v>
      </c>
      <c r="D182" s="129" t="s">
        <v>302</v>
      </c>
      <c r="E182" s="19">
        <v>275.24</v>
      </c>
      <c r="F182" s="20">
        <v>0</v>
      </c>
      <c r="G182" s="21">
        <f t="shared" si="23"/>
        <v>275.24</v>
      </c>
      <c r="H182" s="19">
        <v>1205.74</v>
      </c>
      <c r="I182" s="20">
        <v>552.29</v>
      </c>
      <c r="J182" s="21">
        <f t="shared" si="24"/>
        <v>1758.03</v>
      </c>
      <c r="K182" s="19">
        <v>2283.04</v>
      </c>
      <c r="L182" s="20">
        <v>505.03</v>
      </c>
      <c r="M182" s="21">
        <f t="shared" si="25"/>
        <v>2788.0699999999997</v>
      </c>
      <c r="N182" s="19">
        <v>3259.91</v>
      </c>
      <c r="O182" s="20">
        <v>374.28</v>
      </c>
      <c r="P182" s="21">
        <f t="shared" si="30"/>
        <v>3634.1899999999996</v>
      </c>
      <c r="Q182" s="19">
        <v>3015.16</v>
      </c>
      <c r="R182" s="20">
        <v>1001.55</v>
      </c>
      <c r="S182" s="21">
        <f t="shared" si="26"/>
        <v>4016.71</v>
      </c>
      <c r="T182" s="19">
        <v>1948.06</v>
      </c>
      <c r="U182" s="20">
        <v>385.15</v>
      </c>
      <c r="V182" s="21">
        <f t="shared" si="27"/>
        <v>2333.21</v>
      </c>
      <c r="W182" s="47">
        <f t="shared" si="29"/>
        <v>11987.15</v>
      </c>
      <c r="X182" s="20">
        <f t="shared" si="29"/>
        <v>2818.2999999999997</v>
      </c>
      <c r="Y182" s="21">
        <f t="shared" si="28"/>
        <v>14805.449999999999</v>
      </c>
      <c r="AB182" s="1"/>
    </row>
    <row r="183" spans="1:28" ht="13">
      <c r="A183" s="2" t="s">
        <v>289</v>
      </c>
      <c r="B183" s="2" t="s">
        <v>172</v>
      </c>
      <c r="C183" s="89" t="s">
        <v>297</v>
      </c>
      <c r="D183" s="129" t="s">
        <v>303</v>
      </c>
      <c r="E183" s="19">
        <v>0</v>
      </c>
      <c r="F183" s="20">
        <v>0</v>
      </c>
      <c r="G183" s="21">
        <f t="shared" si="23"/>
        <v>0</v>
      </c>
      <c r="H183" s="19">
        <v>0</v>
      </c>
      <c r="I183" s="20">
        <v>0</v>
      </c>
      <c r="J183" s="21">
        <f t="shared" si="24"/>
        <v>0</v>
      </c>
      <c r="K183" s="19">
        <v>0</v>
      </c>
      <c r="L183" s="20">
        <v>0</v>
      </c>
      <c r="M183" s="21">
        <f t="shared" si="25"/>
        <v>0</v>
      </c>
      <c r="N183" s="19">
        <v>0</v>
      </c>
      <c r="O183" s="20">
        <v>0</v>
      </c>
      <c r="P183" s="21">
        <f t="shared" si="30"/>
        <v>0</v>
      </c>
      <c r="Q183" s="19">
        <v>0</v>
      </c>
      <c r="R183" s="20">
        <v>0</v>
      </c>
      <c r="S183" s="21">
        <f t="shared" si="26"/>
        <v>0</v>
      </c>
      <c r="T183" s="19">
        <v>0</v>
      </c>
      <c r="U183" s="20">
        <v>0</v>
      </c>
      <c r="V183" s="21">
        <f t="shared" si="27"/>
        <v>0</v>
      </c>
      <c r="W183" s="47">
        <f t="shared" si="29"/>
        <v>0</v>
      </c>
      <c r="X183" s="20">
        <f t="shared" si="29"/>
        <v>0</v>
      </c>
      <c r="Y183" s="21">
        <f t="shared" si="28"/>
        <v>0</v>
      </c>
      <c r="AB183" s="1"/>
    </row>
    <row r="184" spans="1:28" ht="13">
      <c r="A184" s="2" t="s">
        <v>290</v>
      </c>
      <c r="B184" s="2" t="s">
        <v>173</v>
      </c>
      <c r="C184" s="89" t="s">
        <v>297</v>
      </c>
      <c r="D184" s="129" t="s">
        <v>298</v>
      </c>
      <c r="E184" s="19">
        <v>1546.85</v>
      </c>
      <c r="F184" s="20">
        <v>21580.35</v>
      </c>
      <c r="G184" s="21">
        <f t="shared" si="23"/>
        <v>23127.199999999997</v>
      </c>
      <c r="H184" s="19">
        <v>1113.3499999999999</v>
      </c>
      <c r="I184" s="20">
        <v>14788.85</v>
      </c>
      <c r="J184" s="21">
        <f t="shared" si="24"/>
        <v>15902.2</v>
      </c>
      <c r="K184" s="19">
        <v>548.04999999999995</v>
      </c>
      <c r="L184" s="20">
        <v>22334.2</v>
      </c>
      <c r="M184" s="21">
        <f t="shared" si="25"/>
        <v>22882.25</v>
      </c>
      <c r="N184" s="19">
        <v>849.85</v>
      </c>
      <c r="O184" s="20">
        <v>14624.9</v>
      </c>
      <c r="P184" s="21">
        <f t="shared" si="30"/>
        <v>15474.75</v>
      </c>
      <c r="Q184" s="19">
        <v>555.5</v>
      </c>
      <c r="R184" s="20">
        <v>20572.5</v>
      </c>
      <c r="S184" s="21">
        <f t="shared" si="26"/>
        <v>21128</v>
      </c>
      <c r="T184" s="19">
        <v>1006.15</v>
      </c>
      <c r="U184" s="20">
        <v>15352.3</v>
      </c>
      <c r="V184" s="21">
        <f t="shared" si="27"/>
        <v>16358.449999999999</v>
      </c>
      <c r="W184" s="47">
        <f t="shared" si="29"/>
        <v>5619.75</v>
      </c>
      <c r="X184" s="20">
        <f t="shared" si="29"/>
        <v>109253.09999999999</v>
      </c>
      <c r="Y184" s="21">
        <f t="shared" si="28"/>
        <v>114872.84999999999</v>
      </c>
      <c r="AB184" s="1"/>
    </row>
    <row r="185" spans="1:28" ht="13">
      <c r="A185" s="2" t="s">
        <v>350</v>
      </c>
      <c r="B185" s="2" t="s">
        <v>351</v>
      </c>
      <c r="C185" s="89" t="s">
        <v>297</v>
      </c>
      <c r="D185" s="129" t="s">
        <v>304</v>
      </c>
      <c r="E185" s="19">
        <v>1683.55</v>
      </c>
      <c r="F185" s="20">
        <v>2032.73</v>
      </c>
      <c r="G185" s="21">
        <f>+E185+F185</f>
        <v>3716.2799999999997</v>
      </c>
      <c r="H185" s="19">
        <v>26114.04</v>
      </c>
      <c r="I185" s="20">
        <v>3.19</v>
      </c>
      <c r="J185" s="21">
        <f>+H185+I185</f>
        <v>26117.23</v>
      </c>
      <c r="K185" s="19">
        <v>23009.99</v>
      </c>
      <c r="L185" s="20">
        <v>35.340000000000003</v>
      </c>
      <c r="M185" s="21">
        <f>+K185+L185</f>
        <v>23045.33</v>
      </c>
      <c r="N185" s="19">
        <v>5275.87</v>
      </c>
      <c r="O185" s="20">
        <v>20.28</v>
      </c>
      <c r="P185" s="21">
        <f>+N185+O185</f>
        <v>5296.15</v>
      </c>
      <c r="Q185" s="19">
        <v>9367.1200000000008</v>
      </c>
      <c r="R185" s="20">
        <v>0</v>
      </c>
      <c r="S185" s="21">
        <f>+Q185+R185</f>
        <v>9367.1200000000008</v>
      </c>
      <c r="T185" s="19">
        <v>13313.61</v>
      </c>
      <c r="U185" s="20">
        <v>380.3</v>
      </c>
      <c r="V185" s="21">
        <f>+T185+U185</f>
        <v>13693.91</v>
      </c>
      <c r="W185" s="47">
        <f>+E185+H185+K185+N185+Q185+T185</f>
        <v>78764.180000000008</v>
      </c>
      <c r="X185" s="20">
        <f>+F185+I185+L185+O185+R185+U185</f>
        <v>2471.8400000000006</v>
      </c>
      <c r="Y185" s="21">
        <f>+W185+X185</f>
        <v>81236.02</v>
      </c>
      <c r="AB185" s="1"/>
    </row>
    <row r="186" spans="1:28" ht="13">
      <c r="A186" s="2" t="s">
        <v>350</v>
      </c>
      <c r="B186" s="2" t="s">
        <v>352</v>
      </c>
      <c r="C186" s="89" t="s">
        <v>297</v>
      </c>
      <c r="D186" s="129" t="s">
        <v>304</v>
      </c>
      <c r="E186" s="19">
        <v>294.52</v>
      </c>
      <c r="F186" s="20">
        <v>1078.29</v>
      </c>
      <c r="G186" s="21">
        <f>+E186+F186</f>
        <v>1372.81</v>
      </c>
      <c r="H186" s="19">
        <v>2639.37</v>
      </c>
      <c r="I186" s="20">
        <v>0</v>
      </c>
      <c r="J186" s="21">
        <f>+H186+I186</f>
        <v>2639.37</v>
      </c>
      <c r="K186" s="19">
        <v>3713.28</v>
      </c>
      <c r="L186" s="20">
        <v>14.85</v>
      </c>
      <c r="M186" s="21">
        <f>+K186+L186</f>
        <v>3728.13</v>
      </c>
      <c r="N186" s="19">
        <v>1786.55</v>
      </c>
      <c r="O186" s="20">
        <v>342.45</v>
      </c>
      <c r="P186" s="21">
        <f>+N186+O186</f>
        <v>2129</v>
      </c>
      <c r="Q186" s="19">
        <v>1445.3</v>
      </c>
      <c r="R186" s="20">
        <v>864.77</v>
      </c>
      <c r="S186" s="21">
        <f>+Q186+R186</f>
        <v>2310.0699999999997</v>
      </c>
      <c r="T186" s="19">
        <v>1987.62</v>
      </c>
      <c r="U186" s="20">
        <v>992.14</v>
      </c>
      <c r="V186" s="21">
        <f>+T186+U186</f>
        <v>2979.7599999999998</v>
      </c>
      <c r="W186" s="47">
        <f>+E186+H186+K186+N186+Q186+T186</f>
        <v>11866.64</v>
      </c>
      <c r="X186" s="20">
        <f>+F186+I186+L186+O186+R186+U186</f>
        <v>3292.4999999999995</v>
      </c>
      <c r="Y186" s="21">
        <f>+W186+X186</f>
        <v>15159.14</v>
      </c>
      <c r="AB186" s="1"/>
    </row>
    <row r="187" spans="1:28" ht="13">
      <c r="A187" s="2" t="s">
        <v>291</v>
      </c>
      <c r="B187" s="2" t="s">
        <v>174</v>
      </c>
      <c r="C187" s="89" t="s">
        <v>297</v>
      </c>
      <c r="D187" s="129" t="s">
        <v>304</v>
      </c>
      <c r="E187" s="19">
        <v>5.26</v>
      </c>
      <c r="F187" s="20">
        <v>150.91</v>
      </c>
      <c r="G187" s="21">
        <f t="shared" si="23"/>
        <v>156.16999999999999</v>
      </c>
      <c r="H187" s="19">
        <v>5.19</v>
      </c>
      <c r="I187" s="20">
        <v>131.21</v>
      </c>
      <c r="J187" s="21">
        <f t="shared" si="24"/>
        <v>136.4</v>
      </c>
      <c r="K187" s="19">
        <v>14.38</v>
      </c>
      <c r="L187" s="20">
        <v>1.84</v>
      </c>
      <c r="M187" s="21">
        <f t="shared" si="25"/>
        <v>16.220000000000002</v>
      </c>
      <c r="N187" s="19">
        <v>1.79</v>
      </c>
      <c r="O187" s="20">
        <v>0.17</v>
      </c>
      <c r="P187" s="21">
        <f t="shared" si="30"/>
        <v>1.96</v>
      </c>
      <c r="Q187" s="19">
        <v>0</v>
      </c>
      <c r="R187" s="20">
        <v>0</v>
      </c>
      <c r="S187" s="21">
        <f t="shared" si="26"/>
        <v>0</v>
      </c>
      <c r="T187" s="19">
        <v>0</v>
      </c>
      <c r="U187" s="20">
        <v>0</v>
      </c>
      <c r="V187" s="21">
        <f t="shared" si="27"/>
        <v>0</v>
      </c>
      <c r="W187" s="47">
        <f t="shared" si="29"/>
        <v>26.619999999999997</v>
      </c>
      <c r="X187" s="20">
        <f t="shared" si="29"/>
        <v>284.13</v>
      </c>
      <c r="Y187" s="21">
        <f t="shared" si="28"/>
        <v>310.75</v>
      </c>
      <c r="AB187" s="1"/>
    </row>
    <row r="188" spans="1:28" ht="13">
      <c r="A188" s="2" t="s">
        <v>291</v>
      </c>
      <c r="B188" s="2" t="s">
        <v>175</v>
      </c>
      <c r="C188" s="89" t="s">
        <v>297</v>
      </c>
      <c r="D188" s="129" t="s">
        <v>304</v>
      </c>
      <c r="E188" s="19">
        <v>0</v>
      </c>
      <c r="F188" s="20">
        <v>0</v>
      </c>
      <c r="G188" s="21">
        <f t="shared" si="23"/>
        <v>0</v>
      </c>
      <c r="H188" s="19">
        <v>0</v>
      </c>
      <c r="I188" s="20">
        <v>0</v>
      </c>
      <c r="J188" s="21">
        <f t="shared" si="24"/>
        <v>0</v>
      </c>
      <c r="K188" s="19">
        <v>0</v>
      </c>
      <c r="L188" s="20">
        <v>0</v>
      </c>
      <c r="M188" s="21">
        <f t="shared" si="25"/>
        <v>0</v>
      </c>
      <c r="N188" s="19">
        <v>0</v>
      </c>
      <c r="O188" s="20">
        <v>0</v>
      </c>
      <c r="P188" s="21">
        <f t="shared" si="30"/>
        <v>0</v>
      </c>
      <c r="Q188" s="19">
        <v>0</v>
      </c>
      <c r="R188" s="20">
        <v>0</v>
      </c>
      <c r="S188" s="21">
        <f t="shared" si="26"/>
        <v>0</v>
      </c>
      <c r="T188" s="19">
        <v>0</v>
      </c>
      <c r="U188" s="20">
        <v>0</v>
      </c>
      <c r="V188" s="21">
        <f t="shared" si="27"/>
        <v>0</v>
      </c>
      <c r="W188" s="47">
        <f t="shared" si="29"/>
        <v>0</v>
      </c>
      <c r="X188" s="20">
        <f t="shared" si="29"/>
        <v>0</v>
      </c>
      <c r="Y188" s="21">
        <f t="shared" si="28"/>
        <v>0</v>
      </c>
      <c r="AB188" s="1"/>
    </row>
    <row r="189" spans="1:28" ht="13">
      <c r="A189" s="2" t="s">
        <v>291</v>
      </c>
      <c r="B189" s="2" t="s">
        <v>176</v>
      </c>
      <c r="C189" s="89" t="s">
        <v>297</v>
      </c>
      <c r="D189" s="129" t="s">
        <v>304</v>
      </c>
      <c r="E189" s="19">
        <v>0.11</v>
      </c>
      <c r="F189" s="20">
        <v>71.88</v>
      </c>
      <c r="G189" s="21">
        <f t="shared" si="23"/>
        <v>71.989999999999995</v>
      </c>
      <c r="H189" s="19">
        <v>0</v>
      </c>
      <c r="I189" s="20">
        <v>44.08</v>
      </c>
      <c r="J189" s="21">
        <f t="shared" si="24"/>
        <v>44.08</v>
      </c>
      <c r="K189" s="19">
        <v>0</v>
      </c>
      <c r="L189" s="20">
        <v>137.76</v>
      </c>
      <c r="M189" s="21">
        <f t="shared" si="25"/>
        <v>137.76</v>
      </c>
      <c r="N189" s="19">
        <v>0</v>
      </c>
      <c r="O189" s="20">
        <v>190.14</v>
      </c>
      <c r="P189" s="21">
        <f t="shared" si="30"/>
        <v>190.14</v>
      </c>
      <c r="Q189" s="19">
        <v>0</v>
      </c>
      <c r="R189" s="20">
        <v>134.36000000000001</v>
      </c>
      <c r="S189" s="21">
        <f t="shared" si="26"/>
        <v>134.36000000000001</v>
      </c>
      <c r="T189" s="19">
        <v>0.01</v>
      </c>
      <c r="U189" s="20">
        <v>132.88999999999999</v>
      </c>
      <c r="V189" s="21">
        <f t="shared" si="27"/>
        <v>132.89999999999998</v>
      </c>
      <c r="W189" s="47">
        <f t="shared" si="29"/>
        <v>0.12</v>
      </c>
      <c r="X189" s="20">
        <f t="shared" si="29"/>
        <v>711.11</v>
      </c>
      <c r="Y189" s="21">
        <f t="shared" si="28"/>
        <v>711.23</v>
      </c>
      <c r="AB189" s="1"/>
    </row>
    <row r="190" spans="1:28" ht="13">
      <c r="A190" s="2" t="s">
        <v>291</v>
      </c>
      <c r="B190" s="2" t="s">
        <v>177</v>
      </c>
      <c r="C190" s="89" t="s">
        <v>297</v>
      </c>
      <c r="D190" s="129" t="s">
        <v>303</v>
      </c>
      <c r="E190" s="19">
        <v>0</v>
      </c>
      <c r="F190" s="20">
        <v>0</v>
      </c>
      <c r="G190" s="21">
        <f t="shared" si="23"/>
        <v>0</v>
      </c>
      <c r="H190" s="19">
        <v>0</v>
      </c>
      <c r="I190" s="20">
        <v>0</v>
      </c>
      <c r="J190" s="21">
        <f t="shared" si="24"/>
        <v>0</v>
      </c>
      <c r="K190" s="19">
        <v>0</v>
      </c>
      <c r="L190" s="20">
        <v>0</v>
      </c>
      <c r="M190" s="21">
        <f t="shared" si="25"/>
        <v>0</v>
      </c>
      <c r="N190" s="19">
        <v>0</v>
      </c>
      <c r="O190" s="20">
        <v>0</v>
      </c>
      <c r="P190" s="21">
        <f t="shared" si="30"/>
        <v>0</v>
      </c>
      <c r="Q190" s="19">
        <v>0</v>
      </c>
      <c r="R190" s="20">
        <v>0</v>
      </c>
      <c r="S190" s="21">
        <f t="shared" si="26"/>
        <v>0</v>
      </c>
      <c r="T190" s="19">
        <v>0</v>
      </c>
      <c r="U190" s="20">
        <v>0</v>
      </c>
      <c r="V190" s="21">
        <f t="shared" si="27"/>
        <v>0</v>
      </c>
      <c r="W190" s="47">
        <f t="shared" si="29"/>
        <v>0</v>
      </c>
      <c r="X190" s="20">
        <f t="shared" si="29"/>
        <v>0</v>
      </c>
      <c r="Y190" s="21">
        <f t="shared" si="28"/>
        <v>0</v>
      </c>
      <c r="AB190" s="1"/>
    </row>
    <row r="191" spans="1:28" ht="13">
      <c r="A191" s="2" t="s">
        <v>291</v>
      </c>
      <c r="B191" s="2" t="s">
        <v>178</v>
      </c>
      <c r="C191" s="89" t="s">
        <v>297</v>
      </c>
      <c r="D191" s="129" t="s">
        <v>304</v>
      </c>
      <c r="E191" s="19">
        <v>0</v>
      </c>
      <c r="F191" s="20">
        <v>0</v>
      </c>
      <c r="G191" s="21">
        <f t="shared" si="23"/>
        <v>0</v>
      </c>
      <c r="H191" s="19">
        <v>0</v>
      </c>
      <c r="I191" s="20">
        <v>0</v>
      </c>
      <c r="J191" s="21">
        <f t="shared" si="24"/>
        <v>0</v>
      </c>
      <c r="K191" s="19">
        <v>0</v>
      </c>
      <c r="L191" s="20">
        <v>0</v>
      </c>
      <c r="M191" s="21">
        <f t="shared" si="25"/>
        <v>0</v>
      </c>
      <c r="N191" s="19">
        <v>0</v>
      </c>
      <c r="O191" s="20">
        <v>0</v>
      </c>
      <c r="P191" s="21">
        <f t="shared" si="30"/>
        <v>0</v>
      </c>
      <c r="Q191" s="19">
        <v>0</v>
      </c>
      <c r="R191" s="20">
        <v>0</v>
      </c>
      <c r="S191" s="21">
        <f t="shared" si="26"/>
        <v>0</v>
      </c>
      <c r="T191" s="19">
        <v>0</v>
      </c>
      <c r="U191" s="20">
        <v>0</v>
      </c>
      <c r="V191" s="21">
        <f t="shared" si="27"/>
        <v>0</v>
      </c>
      <c r="W191" s="47">
        <f t="shared" si="29"/>
        <v>0</v>
      </c>
      <c r="X191" s="20">
        <f t="shared" si="29"/>
        <v>0</v>
      </c>
      <c r="Y191" s="21">
        <f t="shared" si="28"/>
        <v>0</v>
      </c>
      <c r="AB191" s="1"/>
    </row>
    <row r="192" spans="1:28" ht="13">
      <c r="A192" s="2" t="s">
        <v>291</v>
      </c>
      <c r="B192" s="2" t="s">
        <v>179</v>
      </c>
      <c r="C192" s="89" t="s">
        <v>297</v>
      </c>
      <c r="D192" s="129" t="s">
        <v>304</v>
      </c>
      <c r="E192" s="19">
        <v>0</v>
      </c>
      <c r="F192" s="20">
        <v>0</v>
      </c>
      <c r="G192" s="21">
        <f t="shared" si="23"/>
        <v>0</v>
      </c>
      <c r="H192" s="19">
        <v>0</v>
      </c>
      <c r="I192" s="20">
        <v>0</v>
      </c>
      <c r="J192" s="21">
        <f t="shared" si="24"/>
        <v>0</v>
      </c>
      <c r="K192" s="19">
        <v>0</v>
      </c>
      <c r="L192" s="20">
        <v>0</v>
      </c>
      <c r="M192" s="21">
        <f t="shared" si="25"/>
        <v>0</v>
      </c>
      <c r="N192" s="19">
        <v>0</v>
      </c>
      <c r="O192" s="20">
        <v>0</v>
      </c>
      <c r="P192" s="21">
        <f t="shared" si="30"/>
        <v>0</v>
      </c>
      <c r="Q192" s="19">
        <v>0</v>
      </c>
      <c r="R192" s="20">
        <v>0</v>
      </c>
      <c r="S192" s="21">
        <f t="shared" si="26"/>
        <v>0</v>
      </c>
      <c r="T192" s="19">
        <v>0</v>
      </c>
      <c r="U192" s="20">
        <v>0</v>
      </c>
      <c r="V192" s="21">
        <f t="shared" si="27"/>
        <v>0</v>
      </c>
      <c r="W192" s="47">
        <f t="shared" si="29"/>
        <v>0</v>
      </c>
      <c r="X192" s="20">
        <f t="shared" si="29"/>
        <v>0</v>
      </c>
      <c r="Y192" s="21">
        <f t="shared" si="28"/>
        <v>0</v>
      </c>
      <c r="AB192" s="1"/>
    </row>
    <row r="193" spans="1:28" ht="13">
      <c r="A193" s="2" t="s">
        <v>291</v>
      </c>
      <c r="B193" s="2" t="s">
        <v>180</v>
      </c>
      <c r="C193" s="89" t="s">
        <v>297</v>
      </c>
      <c r="D193" s="129" t="s">
        <v>304</v>
      </c>
      <c r="E193" s="19">
        <v>0</v>
      </c>
      <c r="F193" s="20">
        <v>0</v>
      </c>
      <c r="G193" s="21">
        <f t="shared" si="23"/>
        <v>0</v>
      </c>
      <c r="H193" s="19">
        <v>0</v>
      </c>
      <c r="I193" s="20">
        <v>0</v>
      </c>
      <c r="J193" s="21">
        <f t="shared" si="24"/>
        <v>0</v>
      </c>
      <c r="K193" s="19">
        <v>0</v>
      </c>
      <c r="L193" s="20">
        <v>0</v>
      </c>
      <c r="M193" s="21">
        <f t="shared" si="25"/>
        <v>0</v>
      </c>
      <c r="N193" s="19">
        <v>0</v>
      </c>
      <c r="O193" s="20">
        <v>0</v>
      </c>
      <c r="P193" s="21">
        <f t="shared" si="30"/>
        <v>0</v>
      </c>
      <c r="Q193" s="19">
        <v>0</v>
      </c>
      <c r="R193" s="20">
        <v>0</v>
      </c>
      <c r="S193" s="21">
        <f t="shared" si="26"/>
        <v>0</v>
      </c>
      <c r="T193" s="19">
        <v>0</v>
      </c>
      <c r="U193" s="20">
        <v>0</v>
      </c>
      <c r="V193" s="21">
        <f t="shared" si="27"/>
        <v>0</v>
      </c>
      <c r="W193" s="47">
        <f t="shared" si="29"/>
        <v>0</v>
      </c>
      <c r="X193" s="20">
        <f t="shared" si="29"/>
        <v>0</v>
      </c>
      <c r="Y193" s="21">
        <f t="shared" si="28"/>
        <v>0</v>
      </c>
      <c r="AB193" s="1"/>
    </row>
    <row r="194" spans="1:28" ht="13">
      <c r="A194" s="2" t="s">
        <v>291</v>
      </c>
      <c r="B194" s="2" t="s">
        <v>181</v>
      </c>
      <c r="C194" s="89" t="s">
        <v>297</v>
      </c>
      <c r="D194" s="129" t="s">
        <v>304</v>
      </c>
      <c r="E194" s="19">
        <v>24.57</v>
      </c>
      <c r="F194" s="20">
        <v>120.03</v>
      </c>
      <c r="G194" s="21">
        <f t="shared" si="23"/>
        <v>144.6</v>
      </c>
      <c r="H194" s="19">
        <v>117.64</v>
      </c>
      <c r="I194" s="20">
        <v>2.25</v>
      </c>
      <c r="J194" s="21">
        <f t="shared" si="24"/>
        <v>119.89</v>
      </c>
      <c r="K194" s="19">
        <v>118.78</v>
      </c>
      <c r="L194" s="20">
        <v>1.34</v>
      </c>
      <c r="M194" s="21">
        <f t="shared" si="25"/>
        <v>120.12</v>
      </c>
      <c r="N194" s="19">
        <v>146.13</v>
      </c>
      <c r="O194" s="20">
        <v>2.4300000000000002</v>
      </c>
      <c r="P194" s="21">
        <f t="shared" si="30"/>
        <v>148.56</v>
      </c>
      <c r="Q194" s="19">
        <v>127.19</v>
      </c>
      <c r="R194" s="20">
        <v>2</v>
      </c>
      <c r="S194" s="21">
        <f t="shared" si="26"/>
        <v>129.19</v>
      </c>
      <c r="T194" s="19">
        <v>126.3</v>
      </c>
      <c r="U194" s="20">
        <v>8.2200000000000006</v>
      </c>
      <c r="V194" s="21">
        <f t="shared" si="27"/>
        <v>134.52000000000001</v>
      </c>
      <c r="W194" s="47">
        <f t="shared" si="29"/>
        <v>660.6099999999999</v>
      </c>
      <c r="X194" s="20">
        <f t="shared" si="29"/>
        <v>136.27000000000001</v>
      </c>
      <c r="Y194" s="21">
        <f t="shared" si="28"/>
        <v>796.87999999999988</v>
      </c>
      <c r="AB194" s="1"/>
    </row>
    <row r="195" spans="1:28" ht="13">
      <c r="A195" s="2" t="s">
        <v>291</v>
      </c>
      <c r="B195" s="2" t="s">
        <v>182</v>
      </c>
      <c r="C195" s="89" t="s">
        <v>297</v>
      </c>
      <c r="D195" s="129" t="s">
        <v>304</v>
      </c>
      <c r="E195" s="19">
        <v>0</v>
      </c>
      <c r="F195" s="20">
        <v>0</v>
      </c>
      <c r="G195" s="21">
        <f t="shared" si="23"/>
        <v>0</v>
      </c>
      <c r="H195" s="19">
        <v>0</v>
      </c>
      <c r="I195" s="20">
        <v>0</v>
      </c>
      <c r="J195" s="21">
        <f t="shared" si="24"/>
        <v>0</v>
      </c>
      <c r="K195" s="19">
        <v>0</v>
      </c>
      <c r="L195" s="20">
        <v>0</v>
      </c>
      <c r="M195" s="21">
        <f t="shared" si="25"/>
        <v>0</v>
      </c>
      <c r="N195" s="19">
        <v>0</v>
      </c>
      <c r="O195" s="20">
        <v>0</v>
      </c>
      <c r="P195" s="21">
        <f t="shared" si="30"/>
        <v>0</v>
      </c>
      <c r="Q195" s="19">
        <v>0</v>
      </c>
      <c r="R195" s="20">
        <v>0</v>
      </c>
      <c r="S195" s="21">
        <f t="shared" si="26"/>
        <v>0</v>
      </c>
      <c r="T195" s="19">
        <v>0</v>
      </c>
      <c r="U195" s="20">
        <v>0</v>
      </c>
      <c r="V195" s="21">
        <f t="shared" si="27"/>
        <v>0</v>
      </c>
      <c r="W195" s="47">
        <f t="shared" si="29"/>
        <v>0</v>
      </c>
      <c r="X195" s="20">
        <f t="shared" si="29"/>
        <v>0</v>
      </c>
      <c r="Y195" s="21">
        <f t="shared" si="28"/>
        <v>0</v>
      </c>
      <c r="AB195" s="1"/>
    </row>
    <row r="196" spans="1:28" ht="13">
      <c r="A196" s="2" t="s">
        <v>291</v>
      </c>
      <c r="B196" s="2" t="s">
        <v>183</v>
      </c>
      <c r="C196" s="89" t="s">
        <v>297</v>
      </c>
      <c r="D196" s="129" t="s">
        <v>304</v>
      </c>
      <c r="E196" s="19">
        <v>0</v>
      </c>
      <c r="F196" s="20">
        <v>0</v>
      </c>
      <c r="G196" s="21">
        <f t="shared" si="23"/>
        <v>0</v>
      </c>
      <c r="H196" s="19">
        <v>0</v>
      </c>
      <c r="I196" s="20">
        <v>0</v>
      </c>
      <c r="J196" s="21">
        <f t="shared" si="24"/>
        <v>0</v>
      </c>
      <c r="K196" s="19">
        <v>0</v>
      </c>
      <c r="L196" s="20">
        <v>0</v>
      </c>
      <c r="M196" s="21">
        <f t="shared" si="25"/>
        <v>0</v>
      </c>
      <c r="N196" s="19">
        <v>0</v>
      </c>
      <c r="O196" s="20">
        <v>0</v>
      </c>
      <c r="P196" s="21">
        <f t="shared" si="30"/>
        <v>0</v>
      </c>
      <c r="Q196" s="19">
        <v>0</v>
      </c>
      <c r="R196" s="20">
        <v>0</v>
      </c>
      <c r="S196" s="21">
        <f t="shared" si="26"/>
        <v>0</v>
      </c>
      <c r="T196" s="19">
        <v>0</v>
      </c>
      <c r="U196" s="20">
        <v>0</v>
      </c>
      <c r="V196" s="21">
        <f t="shared" si="27"/>
        <v>0</v>
      </c>
      <c r="W196" s="47">
        <f t="shared" si="29"/>
        <v>0</v>
      </c>
      <c r="X196" s="20">
        <f t="shared" si="29"/>
        <v>0</v>
      </c>
      <c r="Y196" s="21">
        <f t="shared" si="28"/>
        <v>0</v>
      </c>
      <c r="AB196" s="1"/>
    </row>
    <row r="197" spans="1:28" ht="13">
      <c r="A197" s="2" t="s">
        <v>291</v>
      </c>
      <c r="B197" s="2" t="s">
        <v>184</v>
      </c>
      <c r="C197" s="89" t="s">
        <v>297</v>
      </c>
      <c r="D197" s="129" t="s">
        <v>304</v>
      </c>
      <c r="E197" s="19">
        <v>0</v>
      </c>
      <c r="F197" s="20">
        <v>0</v>
      </c>
      <c r="G197" s="21">
        <f t="shared" si="23"/>
        <v>0</v>
      </c>
      <c r="H197" s="19">
        <v>0</v>
      </c>
      <c r="I197" s="20">
        <v>0</v>
      </c>
      <c r="J197" s="21">
        <f t="shared" si="24"/>
        <v>0</v>
      </c>
      <c r="K197" s="19">
        <v>0</v>
      </c>
      <c r="L197" s="20">
        <v>0</v>
      </c>
      <c r="M197" s="21">
        <f t="shared" si="25"/>
        <v>0</v>
      </c>
      <c r="N197" s="19">
        <v>0</v>
      </c>
      <c r="O197" s="20">
        <v>0</v>
      </c>
      <c r="P197" s="21">
        <f t="shared" si="30"/>
        <v>0</v>
      </c>
      <c r="Q197" s="19">
        <v>0</v>
      </c>
      <c r="R197" s="20">
        <v>0</v>
      </c>
      <c r="S197" s="21">
        <f t="shared" si="26"/>
        <v>0</v>
      </c>
      <c r="T197" s="19">
        <v>0</v>
      </c>
      <c r="U197" s="20">
        <v>0</v>
      </c>
      <c r="V197" s="21">
        <f t="shared" si="27"/>
        <v>0</v>
      </c>
      <c r="W197" s="47">
        <f t="shared" si="29"/>
        <v>0</v>
      </c>
      <c r="X197" s="20">
        <f t="shared" si="29"/>
        <v>0</v>
      </c>
      <c r="Y197" s="21">
        <f t="shared" si="28"/>
        <v>0</v>
      </c>
      <c r="AB197" s="1"/>
    </row>
    <row r="198" spans="1:28" ht="13">
      <c r="A198" s="2" t="s">
        <v>291</v>
      </c>
      <c r="B198" s="2" t="s">
        <v>185</v>
      </c>
      <c r="C198" s="89" t="s">
        <v>297</v>
      </c>
      <c r="D198" s="129" t="s">
        <v>304</v>
      </c>
      <c r="E198" s="19">
        <v>0</v>
      </c>
      <c r="F198" s="20">
        <v>0</v>
      </c>
      <c r="G198" s="21">
        <f t="shared" si="23"/>
        <v>0</v>
      </c>
      <c r="H198" s="19">
        <v>0</v>
      </c>
      <c r="I198" s="20">
        <v>0</v>
      </c>
      <c r="J198" s="21">
        <f t="shared" si="24"/>
        <v>0</v>
      </c>
      <c r="K198" s="19">
        <v>0</v>
      </c>
      <c r="L198" s="20">
        <v>0</v>
      </c>
      <c r="M198" s="21">
        <f t="shared" si="25"/>
        <v>0</v>
      </c>
      <c r="N198" s="19">
        <v>0</v>
      </c>
      <c r="O198" s="20">
        <v>0</v>
      </c>
      <c r="P198" s="21">
        <f t="shared" si="30"/>
        <v>0</v>
      </c>
      <c r="Q198" s="19">
        <v>0</v>
      </c>
      <c r="R198" s="20">
        <v>0</v>
      </c>
      <c r="S198" s="21">
        <f t="shared" si="26"/>
        <v>0</v>
      </c>
      <c r="T198" s="19">
        <v>0</v>
      </c>
      <c r="U198" s="20">
        <v>0</v>
      </c>
      <c r="V198" s="21">
        <f t="shared" si="27"/>
        <v>0</v>
      </c>
      <c r="W198" s="47">
        <f t="shared" si="29"/>
        <v>0</v>
      </c>
      <c r="X198" s="20">
        <f t="shared" si="29"/>
        <v>0</v>
      </c>
      <c r="Y198" s="21">
        <f t="shared" si="28"/>
        <v>0</v>
      </c>
      <c r="AB198" s="1"/>
    </row>
    <row r="199" spans="1:28" ht="13">
      <c r="A199" s="2" t="s">
        <v>291</v>
      </c>
      <c r="B199" s="2" t="s">
        <v>186</v>
      </c>
      <c r="C199" s="89" t="s">
        <v>297</v>
      </c>
      <c r="D199" s="129" t="s">
        <v>304</v>
      </c>
      <c r="E199" s="19">
        <v>0</v>
      </c>
      <c r="F199" s="20">
        <v>0</v>
      </c>
      <c r="G199" s="21">
        <f t="shared" si="23"/>
        <v>0</v>
      </c>
      <c r="H199" s="19">
        <v>0</v>
      </c>
      <c r="I199" s="20">
        <v>0</v>
      </c>
      <c r="J199" s="21">
        <f t="shared" si="24"/>
        <v>0</v>
      </c>
      <c r="K199" s="19">
        <v>0</v>
      </c>
      <c r="L199" s="20">
        <v>0</v>
      </c>
      <c r="M199" s="21">
        <f t="shared" si="25"/>
        <v>0</v>
      </c>
      <c r="N199" s="19">
        <v>0</v>
      </c>
      <c r="O199" s="20">
        <v>0</v>
      </c>
      <c r="P199" s="21">
        <f t="shared" si="30"/>
        <v>0</v>
      </c>
      <c r="Q199" s="19">
        <v>0</v>
      </c>
      <c r="R199" s="20">
        <v>0</v>
      </c>
      <c r="S199" s="21">
        <f t="shared" si="26"/>
        <v>0</v>
      </c>
      <c r="T199" s="19">
        <v>0</v>
      </c>
      <c r="U199" s="20">
        <v>0</v>
      </c>
      <c r="V199" s="21">
        <f t="shared" si="27"/>
        <v>0</v>
      </c>
      <c r="W199" s="47">
        <f t="shared" si="29"/>
        <v>0</v>
      </c>
      <c r="X199" s="20">
        <f t="shared" si="29"/>
        <v>0</v>
      </c>
      <c r="Y199" s="21">
        <f t="shared" si="28"/>
        <v>0</v>
      </c>
      <c r="AB199" s="1"/>
    </row>
    <row r="200" spans="1:28" ht="13">
      <c r="A200" s="2" t="s">
        <v>291</v>
      </c>
      <c r="B200" s="2" t="s">
        <v>187</v>
      </c>
      <c r="C200" s="89" t="s">
        <v>297</v>
      </c>
      <c r="D200" s="129" t="s">
        <v>304</v>
      </c>
      <c r="E200" s="19">
        <v>0</v>
      </c>
      <c r="F200" s="20">
        <v>0</v>
      </c>
      <c r="G200" s="21">
        <f t="shared" si="23"/>
        <v>0</v>
      </c>
      <c r="H200" s="19">
        <v>0</v>
      </c>
      <c r="I200" s="20">
        <v>0</v>
      </c>
      <c r="J200" s="21">
        <f t="shared" si="24"/>
        <v>0</v>
      </c>
      <c r="K200" s="19">
        <v>0</v>
      </c>
      <c r="L200" s="20">
        <v>0</v>
      </c>
      <c r="M200" s="21">
        <f t="shared" si="25"/>
        <v>0</v>
      </c>
      <c r="N200" s="19">
        <v>0</v>
      </c>
      <c r="O200" s="20">
        <v>0</v>
      </c>
      <c r="P200" s="21">
        <f t="shared" si="30"/>
        <v>0</v>
      </c>
      <c r="Q200" s="19">
        <v>0</v>
      </c>
      <c r="R200" s="20">
        <v>0</v>
      </c>
      <c r="S200" s="21">
        <f t="shared" si="26"/>
        <v>0</v>
      </c>
      <c r="T200" s="19">
        <v>0</v>
      </c>
      <c r="U200" s="20">
        <v>0</v>
      </c>
      <c r="V200" s="21">
        <f t="shared" si="27"/>
        <v>0</v>
      </c>
      <c r="W200" s="47">
        <f t="shared" si="29"/>
        <v>0</v>
      </c>
      <c r="X200" s="20">
        <f t="shared" si="29"/>
        <v>0</v>
      </c>
      <c r="Y200" s="21">
        <f t="shared" si="28"/>
        <v>0</v>
      </c>
      <c r="AB200" s="1"/>
    </row>
    <row r="201" spans="1:28" ht="13">
      <c r="A201" s="2" t="s">
        <v>291</v>
      </c>
      <c r="B201" s="2" t="s">
        <v>188</v>
      </c>
      <c r="C201" s="89" t="s">
        <v>297</v>
      </c>
      <c r="D201" s="129" t="s">
        <v>304</v>
      </c>
      <c r="E201" s="19">
        <v>0</v>
      </c>
      <c r="F201" s="20">
        <v>0</v>
      </c>
      <c r="G201" s="21">
        <f t="shared" si="23"/>
        <v>0</v>
      </c>
      <c r="H201" s="19">
        <v>0</v>
      </c>
      <c r="I201" s="20">
        <v>0</v>
      </c>
      <c r="J201" s="21">
        <f t="shared" si="24"/>
        <v>0</v>
      </c>
      <c r="K201" s="19">
        <v>0</v>
      </c>
      <c r="L201" s="20">
        <v>0</v>
      </c>
      <c r="M201" s="21">
        <f t="shared" si="25"/>
        <v>0</v>
      </c>
      <c r="N201" s="19">
        <v>0</v>
      </c>
      <c r="O201" s="20">
        <v>0</v>
      </c>
      <c r="P201" s="21">
        <f t="shared" si="30"/>
        <v>0</v>
      </c>
      <c r="Q201" s="19">
        <v>0</v>
      </c>
      <c r="R201" s="20">
        <v>0</v>
      </c>
      <c r="S201" s="21">
        <f t="shared" si="26"/>
        <v>0</v>
      </c>
      <c r="T201" s="19">
        <v>0</v>
      </c>
      <c r="U201" s="20">
        <v>0</v>
      </c>
      <c r="V201" s="21">
        <f t="shared" si="27"/>
        <v>0</v>
      </c>
      <c r="W201" s="47">
        <f t="shared" si="29"/>
        <v>0</v>
      </c>
      <c r="X201" s="20">
        <f t="shared" si="29"/>
        <v>0</v>
      </c>
      <c r="Y201" s="21">
        <f t="shared" si="28"/>
        <v>0</v>
      </c>
      <c r="AB201" s="1"/>
    </row>
    <row r="202" spans="1:28" ht="13">
      <c r="A202" s="2" t="s">
        <v>291</v>
      </c>
      <c r="B202" s="2" t="s">
        <v>189</v>
      </c>
      <c r="C202" s="89" t="s">
        <v>297</v>
      </c>
      <c r="D202" s="129" t="s">
        <v>304</v>
      </c>
      <c r="E202" s="19">
        <v>0</v>
      </c>
      <c r="F202" s="20">
        <v>0</v>
      </c>
      <c r="G202" s="21">
        <f t="shared" si="23"/>
        <v>0</v>
      </c>
      <c r="H202" s="19">
        <v>0</v>
      </c>
      <c r="I202" s="20">
        <v>0</v>
      </c>
      <c r="J202" s="21">
        <f t="shared" si="24"/>
        <v>0</v>
      </c>
      <c r="K202" s="19">
        <v>0</v>
      </c>
      <c r="L202" s="20">
        <v>0</v>
      </c>
      <c r="M202" s="21">
        <f t="shared" si="25"/>
        <v>0</v>
      </c>
      <c r="N202" s="19">
        <v>0</v>
      </c>
      <c r="O202" s="20">
        <v>0</v>
      </c>
      <c r="P202" s="21">
        <f t="shared" si="30"/>
        <v>0</v>
      </c>
      <c r="Q202" s="19">
        <v>0</v>
      </c>
      <c r="R202" s="20">
        <v>0</v>
      </c>
      <c r="S202" s="21">
        <f t="shared" si="26"/>
        <v>0</v>
      </c>
      <c r="T202" s="19">
        <v>0</v>
      </c>
      <c r="U202" s="20">
        <v>0</v>
      </c>
      <c r="V202" s="21">
        <f t="shared" si="27"/>
        <v>0</v>
      </c>
      <c r="W202" s="47">
        <f t="shared" si="29"/>
        <v>0</v>
      </c>
      <c r="X202" s="20">
        <f t="shared" si="29"/>
        <v>0</v>
      </c>
      <c r="Y202" s="21">
        <f t="shared" si="28"/>
        <v>0</v>
      </c>
      <c r="AB202" s="1"/>
    </row>
    <row r="203" spans="1:28" ht="13">
      <c r="A203" s="2" t="s">
        <v>291</v>
      </c>
      <c r="B203" s="2" t="s">
        <v>190</v>
      </c>
      <c r="C203" s="89" t="s">
        <v>297</v>
      </c>
      <c r="D203" s="129" t="s">
        <v>304</v>
      </c>
      <c r="E203" s="19">
        <v>2040.1</v>
      </c>
      <c r="F203" s="20">
        <v>1246.3900000000001</v>
      </c>
      <c r="G203" s="21">
        <f t="shared" si="23"/>
        <v>3286.49</v>
      </c>
      <c r="H203" s="19">
        <v>4595.1099999999997</v>
      </c>
      <c r="I203" s="20">
        <v>1408.04</v>
      </c>
      <c r="J203" s="21">
        <f t="shared" si="24"/>
        <v>6003.15</v>
      </c>
      <c r="K203" s="19">
        <v>3829.79</v>
      </c>
      <c r="L203" s="20">
        <v>1407.03</v>
      </c>
      <c r="M203" s="21">
        <f t="shared" si="25"/>
        <v>5236.82</v>
      </c>
      <c r="N203" s="19">
        <v>3179.84</v>
      </c>
      <c r="O203" s="20">
        <v>1277.49</v>
      </c>
      <c r="P203" s="21">
        <f t="shared" si="30"/>
        <v>4457.33</v>
      </c>
      <c r="Q203" s="19">
        <v>2977.92</v>
      </c>
      <c r="R203" s="20">
        <v>1175.8</v>
      </c>
      <c r="S203" s="21">
        <f t="shared" si="26"/>
        <v>4153.72</v>
      </c>
      <c r="T203" s="19">
        <v>995.23</v>
      </c>
      <c r="U203" s="20">
        <v>619.36</v>
      </c>
      <c r="V203" s="21">
        <f t="shared" si="27"/>
        <v>1614.5900000000001</v>
      </c>
      <c r="W203" s="47">
        <f t="shared" si="29"/>
        <v>17617.990000000002</v>
      </c>
      <c r="X203" s="20">
        <f t="shared" si="29"/>
        <v>7134.11</v>
      </c>
      <c r="Y203" s="21">
        <f t="shared" si="28"/>
        <v>24752.100000000002</v>
      </c>
      <c r="AB203" s="1"/>
    </row>
    <row r="204" spans="1:28" ht="13">
      <c r="A204" s="2" t="s">
        <v>291</v>
      </c>
      <c r="B204" s="2" t="s">
        <v>191</v>
      </c>
      <c r="C204" s="89" t="s">
        <v>297</v>
      </c>
      <c r="D204" s="129" t="s">
        <v>304</v>
      </c>
      <c r="E204" s="19">
        <v>2181.5100000000002</v>
      </c>
      <c r="F204" s="20">
        <v>898.24</v>
      </c>
      <c r="G204" s="21">
        <f t="shared" si="23"/>
        <v>3079.75</v>
      </c>
      <c r="H204" s="19">
        <v>3196.17</v>
      </c>
      <c r="I204" s="20">
        <v>732.67</v>
      </c>
      <c r="J204" s="21">
        <f t="shared" si="24"/>
        <v>3928.84</v>
      </c>
      <c r="K204" s="19">
        <v>2917.83</v>
      </c>
      <c r="L204" s="20">
        <v>1299.1500000000001</v>
      </c>
      <c r="M204" s="21">
        <f t="shared" si="25"/>
        <v>4216.9799999999996</v>
      </c>
      <c r="N204" s="19">
        <v>1153.72</v>
      </c>
      <c r="O204" s="20">
        <v>921.07</v>
      </c>
      <c r="P204" s="21">
        <f t="shared" si="30"/>
        <v>2074.79</v>
      </c>
      <c r="Q204" s="19">
        <v>1405.63</v>
      </c>
      <c r="R204" s="20">
        <v>838.63</v>
      </c>
      <c r="S204" s="21">
        <f t="shared" si="26"/>
        <v>2244.2600000000002</v>
      </c>
      <c r="T204" s="19">
        <v>666.67</v>
      </c>
      <c r="U204" s="20">
        <v>624.98</v>
      </c>
      <c r="V204" s="21">
        <f t="shared" si="27"/>
        <v>1291.6500000000001</v>
      </c>
      <c r="W204" s="47">
        <f t="shared" si="29"/>
        <v>11521.53</v>
      </c>
      <c r="X204" s="20">
        <f t="shared" si="29"/>
        <v>5314.74</v>
      </c>
      <c r="Y204" s="21">
        <f t="shared" si="28"/>
        <v>16836.27</v>
      </c>
      <c r="AB204" s="1"/>
    </row>
    <row r="205" spans="1:28" ht="13">
      <c r="A205" s="2" t="s">
        <v>291</v>
      </c>
      <c r="B205" s="2" t="s">
        <v>192</v>
      </c>
      <c r="C205" s="89" t="s">
        <v>297</v>
      </c>
      <c r="D205" s="129" t="s">
        <v>304</v>
      </c>
      <c r="E205" s="19">
        <v>51.42</v>
      </c>
      <c r="F205" s="20">
        <v>5.14</v>
      </c>
      <c r="G205" s="21">
        <f t="shared" si="23"/>
        <v>56.56</v>
      </c>
      <c r="H205" s="19">
        <v>81.27</v>
      </c>
      <c r="I205" s="20">
        <v>1.98</v>
      </c>
      <c r="J205" s="21">
        <f t="shared" si="24"/>
        <v>83.25</v>
      </c>
      <c r="K205" s="19">
        <v>107.84</v>
      </c>
      <c r="L205" s="20">
        <v>1.46</v>
      </c>
      <c r="M205" s="21">
        <f t="shared" si="25"/>
        <v>109.3</v>
      </c>
      <c r="N205" s="19">
        <v>125.9</v>
      </c>
      <c r="O205" s="20">
        <v>0.28999999999999998</v>
      </c>
      <c r="P205" s="21">
        <f t="shared" si="30"/>
        <v>126.19000000000001</v>
      </c>
      <c r="Q205" s="19">
        <v>116.61</v>
      </c>
      <c r="R205" s="20">
        <v>1.52</v>
      </c>
      <c r="S205" s="21">
        <f t="shared" si="26"/>
        <v>118.13</v>
      </c>
      <c r="T205" s="19">
        <v>138.02000000000001</v>
      </c>
      <c r="U205" s="20">
        <v>1.31</v>
      </c>
      <c r="V205" s="21">
        <f t="shared" si="27"/>
        <v>139.33000000000001</v>
      </c>
      <c r="W205" s="47">
        <f t="shared" si="29"/>
        <v>621.06000000000006</v>
      </c>
      <c r="X205" s="20">
        <f t="shared" si="29"/>
        <v>11.699999999999998</v>
      </c>
      <c r="Y205" s="21">
        <f t="shared" si="28"/>
        <v>632.7600000000001</v>
      </c>
      <c r="AB205" s="1"/>
    </row>
    <row r="206" spans="1:28" ht="13">
      <c r="A206" s="2" t="s">
        <v>291</v>
      </c>
      <c r="B206" s="2" t="s">
        <v>353</v>
      </c>
      <c r="C206" s="89" t="s">
        <v>297</v>
      </c>
      <c r="D206" s="129" t="s">
        <v>304</v>
      </c>
      <c r="E206" s="19">
        <v>3192.97</v>
      </c>
      <c r="F206" s="20">
        <v>1097.7</v>
      </c>
      <c r="G206" s="21">
        <f>+E206+F206</f>
        <v>4290.67</v>
      </c>
      <c r="H206" s="19">
        <v>2307.46</v>
      </c>
      <c r="I206" s="20">
        <v>506.75</v>
      </c>
      <c r="J206" s="21">
        <f>+H206+I206</f>
        <v>2814.21</v>
      </c>
      <c r="K206" s="19">
        <v>456.41</v>
      </c>
      <c r="L206" s="20">
        <v>2800.84</v>
      </c>
      <c r="M206" s="21">
        <f>+K206+L206</f>
        <v>3257.25</v>
      </c>
      <c r="N206" s="19">
        <v>319.18</v>
      </c>
      <c r="O206" s="20">
        <v>2445.9</v>
      </c>
      <c r="P206" s="21">
        <f>+N206+O206</f>
        <v>2765.08</v>
      </c>
      <c r="Q206" s="19">
        <v>212.58</v>
      </c>
      <c r="R206" s="20">
        <v>2686.91</v>
      </c>
      <c r="S206" s="21">
        <f>+Q206+R206</f>
        <v>2899.49</v>
      </c>
      <c r="T206" s="19">
        <v>1049.48</v>
      </c>
      <c r="U206" s="20">
        <v>1943.59</v>
      </c>
      <c r="V206" s="21">
        <f>+T206+U206</f>
        <v>2993.0699999999997</v>
      </c>
      <c r="W206" s="47">
        <f>+E206+H206+K206+N206+Q206+T206</f>
        <v>7538.08</v>
      </c>
      <c r="X206" s="20">
        <f>+F206+I206+L206+O206+R206+U206</f>
        <v>11481.69</v>
      </c>
      <c r="Y206" s="21">
        <f>+W206+X206</f>
        <v>19019.77</v>
      </c>
      <c r="AB206" s="1"/>
    </row>
    <row r="207" spans="1:28" ht="13">
      <c r="A207" s="2" t="s">
        <v>291</v>
      </c>
      <c r="B207" s="2" t="s">
        <v>193</v>
      </c>
      <c r="C207" s="89" t="s">
        <v>297</v>
      </c>
      <c r="D207" s="129" t="s">
        <v>304</v>
      </c>
      <c r="E207" s="19">
        <v>0</v>
      </c>
      <c r="F207" s="20">
        <v>0</v>
      </c>
      <c r="G207" s="21">
        <f t="shared" ref="G207:G242" si="31">+E207+F207</f>
        <v>0</v>
      </c>
      <c r="H207" s="19">
        <v>0</v>
      </c>
      <c r="I207" s="20">
        <v>0</v>
      </c>
      <c r="J207" s="21">
        <f t="shared" ref="J207:J242" si="32">+H207+I207</f>
        <v>0</v>
      </c>
      <c r="K207" s="19">
        <v>0</v>
      </c>
      <c r="L207" s="20">
        <v>0</v>
      </c>
      <c r="M207" s="21">
        <f t="shared" ref="M207:M242" si="33">+K207+L207</f>
        <v>0</v>
      </c>
      <c r="N207" s="19">
        <v>0</v>
      </c>
      <c r="O207" s="20">
        <v>0</v>
      </c>
      <c r="P207" s="21">
        <f t="shared" si="30"/>
        <v>0</v>
      </c>
      <c r="Q207" s="19">
        <v>0</v>
      </c>
      <c r="R207" s="20">
        <v>0</v>
      </c>
      <c r="S207" s="21">
        <f t="shared" ref="S207:S242" si="34">+Q207+R207</f>
        <v>0</v>
      </c>
      <c r="T207" s="19">
        <v>0</v>
      </c>
      <c r="U207" s="20">
        <v>0</v>
      </c>
      <c r="V207" s="21">
        <f t="shared" ref="V207:V242" si="35">+T207+U207</f>
        <v>0</v>
      </c>
      <c r="W207" s="47">
        <f t="shared" si="29"/>
        <v>0</v>
      </c>
      <c r="X207" s="20">
        <f t="shared" si="29"/>
        <v>0</v>
      </c>
      <c r="Y207" s="21">
        <f t="shared" ref="Y207:Y242" si="36">+W207+X207</f>
        <v>0</v>
      </c>
      <c r="AB207" s="1"/>
    </row>
    <row r="208" spans="1:28" ht="13">
      <c r="A208" s="2" t="s">
        <v>291</v>
      </c>
      <c r="B208" s="2" t="s">
        <v>194</v>
      </c>
      <c r="C208" s="89" t="s">
        <v>297</v>
      </c>
      <c r="D208" s="129" t="s">
        <v>304</v>
      </c>
      <c r="E208" s="19">
        <v>0</v>
      </c>
      <c r="F208" s="20">
        <v>0</v>
      </c>
      <c r="G208" s="21">
        <f t="shared" si="31"/>
        <v>0</v>
      </c>
      <c r="H208" s="19">
        <v>0</v>
      </c>
      <c r="I208" s="20">
        <v>0</v>
      </c>
      <c r="J208" s="21">
        <f t="shared" si="32"/>
        <v>0</v>
      </c>
      <c r="K208" s="19">
        <v>0</v>
      </c>
      <c r="L208" s="20">
        <v>0</v>
      </c>
      <c r="M208" s="21">
        <f t="shared" si="33"/>
        <v>0</v>
      </c>
      <c r="N208" s="19">
        <v>0</v>
      </c>
      <c r="O208" s="20">
        <v>0</v>
      </c>
      <c r="P208" s="21">
        <f t="shared" si="30"/>
        <v>0</v>
      </c>
      <c r="Q208" s="19">
        <v>0</v>
      </c>
      <c r="R208" s="20">
        <v>0</v>
      </c>
      <c r="S208" s="21">
        <f t="shared" si="34"/>
        <v>0</v>
      </c>
      <c r="T208" s="19">
        <v>0</v>
      </c>
      <c r="U208" s="20">
        <v>0</v>
      </c>
      <c r="V208" s="21">
        <f t="shared" si="35"/>
        <v>0</v>
      </c>
      <c r="W208" s="47">
        <f t="shared" si="29"/>
        <v>0</v>
      </c>
      <c r="X208" s="20">
        <f t="shared" si="29"/>
        <v>0</v>
      </c>
      <c r="Y208" s="21">
        <f t="shared" si="36"/>
        <v>0</v>
      </c>
      <c r="AB208" s="1"/>
    </row>
    <row r="209" spans="1:28" ht="13">
      <c r="A209" s="2" t="s">
        <v>291</v>
      </c>
      <c r="B209" s="2" t="s">
        <v>195</v>
      </c>
      <c r="C209" s="89" t="s">
        <v>297</v>
      </c>
      <c r="D209" s="129" t="s">
        <v>304</v>
      </c>
      <c r="E209" s="19">
        <v>0.46</v>
      </c>
      <c r="F209" s="20">
        <v>58.43</v>
      </c>
      <c r="G209" s="21">
        <f t="shared" si="31"/>
        <v>58.89</v>
      </c>
      <c r="H209" s="19">
        <v>0.39</v>
      </c>
      <c r="I209" s="20">
        <v>879.44</v>
      </c>
      <c r="J209" s="21">
        <f t="shared" si="32"/>
        <v>879.83</v>
      </c>
      <c r="K209" s="19">
        <v>1.24</v>
      </c>
      <c r="L209" s="20">
        <v>131.07</v>
      </c>
      <c r="M209" s="21">
        <f t="shared" si="33"/>
        <v>132.31</v>
      </c>
      <c r="N209" s="19">
        <v>0.77</v>
      </c>
      <c r="O209" s="20">
        <v>259.02999999999997</v>
      </c>
      <c r="P209" s="21">
        <f t="shared" ref="P209:P242" si="37">+N209+O209</f>
        <v>259.79999999999995</v>
      </c>
      <c r="Q209" s="19">
        <v>1.21</v>
      </c>
      <c r="R209" s="20">
        <v>143.88999999999999</v>
      </c>
      <c r="S209" s="21">
        <f t="shared" si="34"/>
        <v>145.1</v>
      </c>
      <c r="T209" s="19">
        <v>1.71</v>
      </c>
      <c r="U209" s="20">
        <v>350.1</v>
      </c>
      <c r="V209" s="21">
        <f t="shared" si="35"/>
        <v>351.81</v>
      </c>
      <c r="W209" s="47">
        <f t="shared" si="29"/>
        <v>5.78</v>
      </c>
      <c r="X209" s="20">
        <f t="shared" si="29"/>
        <v>1821.96</v>
      </c>
      <c r="Y209" s="21">
        <f t="shared" si="36"/>
        <v>1827.74</v>
      </c>
      <c r="AB209" s="1"/>
    </row>
    <row r="210" spans="1:28" ht="13">
      <c r="A210" s="2" t="s">
        <v>291</v>
      </c>
      <c r="B210" s="2" t="s">
        <v>196</v>
      </c>
      <c r="C210" s="89" t="s">
        <v>297</v>
      </c>
      <c r="D210" s="129" t="s">
        <v>304</v>
      </c>
      <c r="E210" s="19">
        <v>3.22</v>
      </c>
      <c r="F210" s="20">
        <v>10.08</v>
      </c>
      <c r="G210" s="21">
        <f t="shared" si="31"/>
        <v>13.3</v>
      </c>
      <c r="H210" s="19">
        <v>4.0999999999999996</v>
      </c>
      <c r="I210" s="20">
        <v>6.06</v>
      </c>
      <c r="J210" s="21">
        <f t="shared" si="32"/>
        <v>10.16</v>
      </c>
      <c r="K210" s="19">
        <v>7.49</v>
      </c>
      <c r="L210" s="20">
        <v>3.36</v>
      </c>
      <c r="M210" s="21">
        <f t="shared" si="33"/>
        <v>10.85</v>
      </c>
      <c r="N210" s="19">
        <v>7.83</v>
      </c>
      <c r="O210" s="20">
        <v>3.63</v>
      </c>
      <c r="P210" s="21">
        <f t="shared" si="37"/>
        <v>11.46</v>
      </c>
      <c r="Q210" s="19">
        <v>5.21</v>
      </c>
      <c r="R210" s="20">
        <v>2.75</v>
      </c>
      <c r="S210" s="21">
        <f t="shared" si="34"/>
        <v>7.96</v>
      </c>
      <c r="T210" s="19">
        <v>4.8600000000000003</v>
      </c>
      <c r="U210" s="20">
        <v>4.17</v>
      </c>
      <c r="V210" s="21">
        <f t="shared" si="35"/>
        <v>9.0300000000000011</v>
      </c>
      <c r="W210" s="47">
        <f t="shared" si="29"/>
        <v>32.71</v>
      </c>
      <c r="X210" s="20">
        <f t="shared" si="29"/>
        <v>30.049999999999997</v>
      </c>
      <c r="Y210" s="21">
        <f t="shared" si="36"/>
        <v>62.76</v>
      </c>
      <c r="AB210" s="1"/>
    </row>
    <row r="211" spans="1:28" ht="13">
      <c r="A211" s="2" t="s">
        <v>291</v>
      </c>
      <c r="B211" s="2" t="s">
        <v>197</v>
      </c>
      <c r="C211" s="89" t="s">
        <v>297</v>
      </c>
      <c r="D211" s="129" t="s">
        <v>304</v>
      </c>
      <c r="E211" s="19">
        <v>208.56</v>
      </c>
      <c r="F211" s="20">
        <v>9.41</v>
      </c>
      <c r="G211" s="21">
        <f t="shared" si="31"/>
        <v>217.97</v>
      </c>
      <c r="H211" s="19">
        <v>403.66</v>
      </c>
      <c r="I211" s="20">
        <v>43.59</v>
      </c>
      <c r="J211" s="21">
        <f t="shared" si="32"/>
        <v>447.25</v>
      </c>
      <c r="K211" s="19">
        <v>846.21</v>
      </c>
      <c r="L211" s="20">
        <v>108.68</v>
      </c>
      <c r="M211" s="21">
        <f t="shared" si="33"/>
        <v>954.8900000000001</v>
      </c>
      <c r="N211" s="19">
        <v>80.63</v>
      </c>
      <c r="O211" s="20">
        <v>66.42</v>
      </c>
      <c r="P211" s="21">
        <f t="shared" si="37"/>
        <v>147.05000000000001</v>
      </c>
      <c r="Q211" s="19">
        <v>0</v>
      </c>
      <c r="R211" s="20">
        <v>0</v>
      </c>
      <c r="S211" s="21">
        <f t="shared" si="34"/>
        <v>0</v>
      </c>
      <c r="T211" s="19">
        <v>266.93</v>
      </c>
      <c r="U211" s="20">
        <v>78.91</v>
      </c>
      <c r="V211" s="21">
        <f t="shared" si="35"/>
        <v>345.84000000000003</v>
      </c>
      <c r="W211" s="47">
        <f t="shared" si="29"/>
        <v>1805.99</v>
      </c>
      <c r="X211" s="20">
        <f t="shared" si="29"/>
        <v>307.01</v>
      </c>
      <c r="Y211" s="21">
        <f t="shared" si="36"/>
        <v>2113</v>
      </c>
      <c r="AB211" s="1"/>
    </row>
    <row r="212" spans="1:28" ht="13">
      <c r="A212" s="2" t="s">
        <v>291</v>
      </c>
      <c r="B212" s="2" t="s">
        <v>198</v>
      </c>
      <c r="C212" s="89" t="s">
        <v>297</v>
      </c>
      <c r="D212" s="129" t="s">
        <v>304</v>
      </c>
      <c r="E212" s="19">
        <v>723.7</v>
      </c>
      <c r="F212" s="20">
        <v>78.66</v>
      </c>
      <c r="G212" s="21">
        <f t="shared" si="31"/>
        <v>802.36</v>
      </c>
      <c r="H212" s="19">
        <v>349.89</v>
      </c>
      <c r="I212" s="20">
        <v>146.72999999999999</v>
      </c>
      <c r="J212" s="21">
        <f t="shared" si="32"/>
        <v>496.62</v>
      </c>
      <c r="K212" s="19">
        <v>1005.79</v>
      </c>
      <c r="L212" s="20">
        <v>87.22</v>
      </c>
      <c r="M212" s="21">
        <f t="shared" si="33"/>
        <v>1093.01</v>
      </c>
      <c r="N212" s="19">
        <v>77.239999999999995</v>
      </c>
      <c r="O212" s="20">
        <v>70.59</v>
      </c>
      <c r="P212" s="21">
        <f t="shared" si="37"/>
        <v>147.82999999999998</v>
      </c>
      <c r="Q212" s="19">
        <v>0</v>
      </c>
      <c r="R212" s="20">
        <v>0</v>
      </c>
      <c r="S212" s="21">
        <f t="shared" si="34"/>
        <v>0</v>
      </c>
      <c r="T212" s="19">
        <v>0</v>
      </c>
      <c r="U212" s="20">
        <v>0</v>
      </c>
      <c r="V212" s="21">
        <f t="shared" si="35"/>
        <v>0</v>
      </c>
      <c r="W212" s="47">
        <f t="shared" si="29"/>
        <v>2156.62</v>
      </c>
      <c r="X212" s="20">
        <f t="shared" si="29"/>
        <v>383.20000000000005</v>
      </c>
      <c r="Y212" s="21">
        <f t="shared" si="36"/>
        <v>2539.8199999999997</v>
      </c>
      <c r="AB212" s="1"/>
    </row>
    <row r="213" spans="1:28" ht="13">
      <c r="A213" s="2" t="s">
        <v>291</v>
      </c>
      <c r="B213" s="2" t="s">
        <v>199</v>
      </c>
      <c r="C213" s="89" t="s">
        <v>297</v>
      </c>
      <c r="D213" s="129" t="s">
        <v>304</v>
      </c>
      <c r="E213" s="19">
        <v>0</v>
      </c>
      <c r="F213" s="20">
        <v>0</v>
      </c>
      <c r="G213" s="21">
        <f t="shared" si="31"/>
        <v>0</v>
      </c>
      <c r="H213" s="19">
        <v>0</v>
      </c>
      <c r="I213" s="20">
        <v>0</v>
      </c>
      <c r="J213" s="21">
        <f t="shared" si="32"/>
        <v>0</v>
      </c>
      <c r="K213" s="19">
        <v>0</v>
      </c>
      <c r="L213" s="20">
        <v>0</v>
      </c>
      <c r="M213" s="21">
        <f t="shared" si="33"/>
        <v>0</v>
      </c>
      <c r="N213" s="19">
        <v>0</v>
      </c>
      <c r="O213" s="20">
        <v>0</v>
      </c>
      <c r="P213" s="21">
        <f t="shared" si="37"/>
        <v>0</v>
      </c>
      <c r="Q213" s="19">
        <v>0</v>
      </c>
      <c r="R213" s="20">
        <v>0</v>
      </c>
      <c r="S213" s="21">
        <f t="shared" si="34"/>
        <v>0</v>
      </c>
      <c r="T213" s="19">
        <v>0</v>
      </c>
      <c r="U213" s="20">
        <v>0</v>
      </c>
      <c r="V213" s="21">
        <f t="shared" si="35"/>
        <v>0</v>
      </c>
      <c r="W213" s="47">
        <f t="shared" si="29"/>
        <v>0</v>
      </c>
      <c r="X213" s="20">
        <f t="shared" si="29"/>
        <v>0</v>
      </c>
      <c r="Y213" s="21">
        <f t="shared" si="36"/>
        <v>0</v>
      </c>
      <c r="AB213" s="1"/>
    </row>
    <row r="214" spans="1:28" ht="13">
      <c r="A214" s="2" t="s">
        <v>291</v>
      </c>
      <c r="B214" s="2" t="s">
        <v>200</v>
      </c>
      <c r="C214" s="89" t="s">
        <v>297</v>
      </c>
      <c r="D214" s="129" t="s">
        <v>304</v>
      </c>
      <c r="E214" s="19">
        <v>0</v>
      </c>
      <c r="F214" s="20">
        <v>0</v>
      </c>
      <c r="G214" s="21">
        <f t="shared" si="31"/>
        <v>0</v>
      </c>
      <c r="H214" s="19">
        <v>0</v>
      </c>
      <c r="I214" s="20">
        <v>0</v>
      </c>
      <c r="J214" s="21">
        <f t="shared" si="32"/>
        <v>0</v>
      </c>
      <c r="K214" s="19">
        <v>0</v>
      </c>
      <c r="L214" s="20">
        <v>0</v>
      </c>
      <c r="M214" s="21">
        <f t="shared" si="33"/>
        <v>0</v>
      </c>
      <c r="N214" s="19">
        <v>0</v>
      </c>
      <c r="O214" s="20">
        <v>0</v>
      </c>
      <c r="P214" s="21">
        <f t="shared" si="37"/>
        <v>0</v>
      </c>
      <c r="Q214" s="19">
        <v>0</v>
      </c>
      <c r="R214" s="20">
        <v>0</v>
      </c>
      <c r="S214" s="21">
        <f t="shared" si="34"/>
        <v>0</v>
      </c>
      <c r="T214" s="19">
        <v>0</v>
      </c>
      <c r="U214" s="20">
        <v>0</v>
      </c>
      <c r="V214" s="21">
        <f t="shared" si="35"/>
        <v>0</v>
      </c>
      <c r="W214" s="47">
        <f t="shared" ref="W214:X242" si="38">+E214+H214+K214+N214+Q214+T214</f>
        <v>0</v>
      </c>
      <c r="X214" s="20">
        <f t="shared" si="38"/>
        <v>0</v>
      </c>
      <c r="Y214" s="21">
        <f t="shared" si="36"/>
        <v>0</v>
      </c>
      <c r="AB214" s="1"/>
    </row>
    <row r="215" spans="1:28" ht="13">
      <c r="A215" s="2" t="s">
        <v>291</v>
      </c>
      <c r="B215" s="2" t="s">
        <v>201</v>
      </c>
      <c r="C215" s="89" t="s">
        <v>297</v>
      </c>
      <c r="D215" s="129" t="s">
        <v>304</v>
      </c>
      <c r="E215" s="19">
        <v>500.93</v>
      </c>
      <c r="F215" s="20">
        <v>357.86</v>
      </c>
      <c r="G215" s="21">
        <f t="shared" si="31"/>
        <v>858.79</v>
      </c>
      <c r="H215" s="19">
        <v>935.34</v>
      </c>
      <c r="I215" s="20">
        <v>471.46</v>
      </c>
      <c r="J215" s="21">
        <f t="shared" si="32"/>
        <v>1406.8</v>
      </c>
      <c r="K215" s="19">
        <v>590.16</v>
      </c>
      <c r="L215" s="20">
        <v>728.65</v>
      </c>
      <c r="M215" s="21">
        <f t="shared" si="33"/>
        <v>1318.81</v>
      </c>
      <c r="N215" s="19">
        <v>285.35000000000002</v>
      </c>
      <c r="O215" s="20">
        <v>801.87</v>
      </c>
      <c r="P215" s="21">
        <f t="shared" si="37"/>
        <v>1087.22</v>
      </c>
      <c r="Q215" s="19">
        <v>141.21</v>
      </c>
      <c r="R215" s="20">
        <v>879.98</v>
      </c>
      <c r="S215" s="21">
        <f t="shared" si="34"/>
        <v>1021.19</v>
      </c>
      <c r="T215" s="19">
        <v>38.049999999999997</v>
      </c>
      <c r="U215" s="20">
        <v>1345.86</v>
      </c>
      <c r="V215" s="21">
        <f t="shared" si="35"/>
        <v>1383.9099999999999</v>
      </c>
      <c r="W215" s="47">
        <f t="shared" si="38"/>
        <v>2491.04</v>
      </c>
      <c r="X215" s="20">
        <f t="shared" si="38"/>
        <v>4585.6799999999994</v>
      </c>
      <c r="Y215" s="21">
        <f t="shared" si="36"/>
        <v>7076.7199999999993</v>
      </c>
      <c r="AB215" s="1"/>
    </row>
    <row r="216" spans="1:28" ht="13">
      <c r="A216" s="2" t="s">
        <v>291</v>
      </c>
      <c r="B216" s="2" t="s">
        <v>202</v>
      </c>
      <c r="C216" s="89" t="s">
        <v>297</v>
      </c>
      <c r="D216" s="129" t="s">
        <v>304</v>
      </c>
      <c r="E216" s="19">
        <v>7.71</v>
      </c>
      <c r="F216" s="20">
        <v>68.010000000000005</v>
      </c>
      <c r="G216" s="21">
        <f t="shared" si="31"/>
        <v>75.72</v>
      </c>
      <c r="H216" s="19">
        <v>24.61</v>
      </c>
      <c r="I216" s="20">
        <v>131.78</v>
      </c>
      <c r="J216" s="21">
        <f t="shared" si="32"/>
        <v>156.38999999999999</v>
      </c>
      <c r="K216" s="19">
        <v>52.83</v>
      </c>
      <c r="L216" s="20">
        <v>76.95</v>
      </c>
      <c r="M216" s="21">
        <f t="shared" si="33"/>
        <v>129.78</v>
      </c>
      <c r="N216" s="19">
        <v>26.61</v>
      </c>
      <c r="O216" s="20">
        <v>83.26</v>
      </c>
      <c r="P216" s="21">
        <f t="shared" si="37"/>
        <v>109.87</v>
      </c>
      <c r="Q216" s="19">
        <v>47.51</v>
      </c>
      <c r="R216" s="20">
        <v>62.66</v>
      </c>
      <c r="S216" s="21">
        <f t="shared" si="34"/>
        <v>110.16999999999999</v>
      </c>
      <c r="T216" s="19">
        <v>22.72</v>
      </c>
      <c r="U216" s="20">
        <v>60.44</v>
      </c>
      <c r="V216" s="21">
        <f t="shared" si="35"/>
        <v>83.16</v>
      </c>
      <c r="W216" s="47">
        <f t="shared" si="38"/>
        <v>181.99</v>
      </c>
      <c r="X216" s="20">
        <f t="shared" si="38"/>
        <v>483.09999999999997</v>
      </c>
      <c r="Y216" s="21">
        <f t="shared" si="36"/>
        <v>665.08999999999992</v>
      </c>
      <c r="AB216" s="1"/>
    </row>
    <row r="217" spans="1:28" ht="13">
      <c r="A217" s="2" t="s">
        <v>291</v>
      </c>
      <c r="B217" s="2" t="s">
        <v>203</v>
      </c>
      <c r="C217" s="89" t="s">
        <v>297</v>
      </c>
      <c r="D217" s="129" t="s">
        <v>304</v>
      </c>
      <c r="E217" s="19">
        <v>0</v>
      </c>
      <c r="F217" s="20">
        <v>0</v>
      </c>
      <c r="G217" s="21">
        <f t="shared" si="31"/>
        <v>0</v>
      </c>
      <c r="H217" s="19">
        <v>0</v>
      </c>
      <c r="I217" s="20">
        <v>0</v>
      </c>
      <c r="J217" s="21">
        <f t="shared" si="32"/>
        <v>0</v>
      </c>
      <c r="K217" s="19">
        <v>0</v>
      </c>
      <c r="L217" s="20">
        <v>0</v>
      </c>
      <c r="M217" s="21">
        <f t="shared" si="33"/>
        <v>0</v>
      </c>
      <c r="N217" s="19">
        <v>0</v>
      </c>
      <c r="O217" s="20">
        <v>0</v>
      </c>
      <c r="P217" s="21">
        <f t="shared" si="37"/>
        <v>0</v>
      </c>
      <c r="Q217" s="19">
        <v>0</v>
      </c>
      <c r="R217" s="20">
        <v>0</v>
      </c>
      <c r="S217" s="21">
        <f t="shared" si="34"/>
        <v>0</v>
      </c>
      <c r="T217" s="19">
        <v>0</v>
      </c>
      <c r="U217" s="20">
        <v>0</v>
      </c>
      <c r="V217" s="21">
        <f t="shared" si="35"/>
        <v>0</v>
      </c>
      <c r="W217" s="47">
        <f t="shared" si="38"/>
        <v>0</v>
      </c>
      <c r="X217" s="20">
        <f t="shared" si="38"/>
        <v>0</v>
      </c>
      <c r="Y217" s="21">
        <f t="shared" si="36"/>
        <v>0</v>
      </c>
      <c r="AB217" s="1"/>
    </row>
    <row r="218" spans="1:28" ht="13">
      <c r="A218" s="2" t="s">
        <v>291</v>
      </c>
      <c r="B218" s="2" t="s">
        <v>204</v>
      </c>
      <c r="C218" s="89" t="s">
        <v>297</v>
      </c>
      <c r="D218" s="129" t="s">
        <v>304</v>
      </c>
      <c r="E218" s="19">
        <v>1196.24</v>
      </c>
      <c r="F218" s="20">
        <v>1127.42</v>
      </c>
      <c r="G218" s="21">
        <f t="shared" si="31"/>
        <v>2323.66</v>
      </c>
      <c r="H218" s="19">
        <v>10268.969999999999</v>
      </c>
      <c r="I218" s="20">
        <v>1888.79</v>
      </c>
      <c r="J218" s="21">
        <f t="shared" si="32"/>
        <v>12157.759999999998</v>
      </c>
      <c r="K218" s="19">
        <v>4085.55</v>
      </c>
      <c r="L218" s="20">
        <v>939.11</v>
      </c>
      <c r="M218" s="21">
        <f t="shared" si="33"/>
        <v>5024.66</v>
      </c>
      <c r="N218" s="19">
        <v>8470.4</v>
      </c>
      <c r="O218" s="20">
        <v>2624.29</v>
      </c>
      <c r="P218" s="21">
        <f t="shared" si="37"/>
        <v>11094.689999999999</v>
      </c>
      <c r="Q218" s="19">
        <v>3930.43</v>
      </c>
      <c r="R218" s="20">
        <v>2397.7800000000002</v>
      </c>
      <c r="S218" s="21">
        <f t="shared" si="34"/>
        <v>6328.21</v>
      </c>
      <c r="T218" s="19">
        <v>12820.69</v>
      </c>
      <c r="U218" s="20">
        <v>4866.58</v>
      </c>
      <c r="V218" s="21">
        <f t="shared" si="35"/>
        <v>17687.27</v>
      </c>
      <c r="W218" s="47">
        <f t="shared" si="38"/>
        <v>40772.28</v>
      </c>
      <c r="X218" s="20">
        <f t="shared" si="38"/>
        <v>13843.970000000001</v>
      </c>
      <c r="Y218" s="21">
        <f t="shared" si="36"/>
        <v>54616.25</v>
      </c>
      <c r="AB218" s="1"/>
    </row>
    <row r="219" spans="1:28" ht="13">
      <c r="A219" s="2" t="s">
        <v>291</v>
      </c>
      <c r="B219" s="2" t="s">
        <v>205</v>
      </c>
      <c r="C219" s="89" t="s">
        <v>297</v>
      </c>
      <c r="D219" s="129" t="s">
        <v>304</v>
      </c>
      <c r="E219" s="19">
        <v>0</v>
      </c>
      <c r="F219" s="20">
        <v>0</v>
      </c>
      <c r="G219" s="21">
        <f t="shared" si="31"/>
        <v>0</v>
      </c>
      <c r="H219" s="19">
        <v>0</v>
      </c>
      <c r="I219" s="20">
        <v>0</v>
      </c>
      <c r="J219" s="21">
        <f t="shared" si="32"/>
        <v>0</v>
      </c>
      <c r="K219" s="19">
        <v>0</v>
      </c>
      <c r="L219" s="20">
        <v>0</v>
      </c>
      <c r="M219" s="21">
        <f t="shared" si="33"/>
        <v>0</v>
      </c>
      <c r="N219" s="19">
        <v>0</v>
      </c>
      <c r="O219" s="20">
        <v>0</v>
      </c>
      <c r="P219" s="21">
        <f t="shared" si="37"/>
        <v>0</v>
      </c>
      <c r="Q219" s="19">
        <v>0</v>
      </c>
      <c r="R219" s="20">
        <v>0</v>
      </c>
      <c r="S219" s="21">
        <f t="shared" si="34"/>
        <v>0</v>
      </c>
      <c r="T219" s="19">
        <v>0</v>
      </c>
      <c r="U219" s="20">
        <v>0</v>
      </c>
      <c r="V219" s="21">
        <f t="shared" si="35"/>
        <v>0</v>
      </c>
      <c r="W219" s="47">
        <f t="shared" si="38"/>
        <v>0</v>
      </c>
      <c r="X219" s="20">
        <f t="shared" si="38"/>
        <v>0</v>
      </c>
      <c r="Y219" s="21">
        <f t="shared" si="36"/>
        <v>0</v>
      </c>
      <c r="AB219" s="1"/>
    </row>
    <row r="220" spans="1:28" ht="13">
      <c r="A220" s="2" t="s">
        <v>291</v>
      </c>
      <c r="B220" s="2" t="s">
        <v>206</v>
      </c>
      <c r="C220" s="89" t="s">
        <v>297</v>
      </c>
      <c r="D220" s="129" t="s">
        <v>304</v>
      </c>
      <c r="E220" s="19">
        <v>202.82</v>
      </c>
      <c r="F220" s="20">
        <v>155.81</v>
      </c>
      <c r="G220" s="21">
        <f t="shared" si="31"/>
        <v>358.63</v>
      </c>
      <c r="H220" s="19">
        <v>572.1</v>
      </c>
      <c r="I220" s="20">
        <v>391.69</v>
      </c>
      <c r="J220" s="21">
        <f t="shared" si="32"/>
        <v>963.79</v>
      </c>
      <c r="K220" s="19">
        <v>194.59</v>
      </c>
      <c r="L220" s="20">
        <v>183.97</v>
      </c>
      <c r="M220" s="21">
        <f t="shared" si="33"/>
        <v>378.56</v>
      </c>
      <c r="N220" s="19">
        <v>544.41999999999996</v>
      </c>
      <c r="O220" s="20">
        <v>236</v>
      </c>
      <c r="P220" s="21">
        <f t="shared" si="37"/>
        <v>780.42</v>
      </c>
      <c r="Q220" s="19">
        <v>589.82000000000005</v>
      </c>
      <c r="R220" s="20">
        <v>284.54000000000002</v>
      </c>
      <c r="S220" s="21">
        <f t="shared" si="34"/>
        <v>874.36000000000013</v>
      </c>
      <c r="T220" s="19">
        <v>416.63</v>
      </c>
      <c r="U220" s="20">
        <v>299.75</v>
      </c>
      <c r="V220" s="21">
        <f t="shared" si="35"/>
        <v>716.38</v>
      </c>
      <c r="W220" s="47">
        <f t="shared" si="38"/>
        <v>2520.38</v>
      </c>
      <c r="X220" s="20">
        <f t="shared" si="38"/>
        <v>1551.76</v>
      </c>
      <c r="Y220" s="21">
        <f t="shared" si="36"/>
        <v>4072.1400000000003</v>
      </c>
      <c r="AB220" s="1"/>
    </row>
    <row r="221" spans="1:28" ht="13">
      <c r="A221" s="2" t="s">
        <v>291</v>
      </c>
      <c r="B221" s="2" t="s">
        <v>207</v>
      </c>
      <c r="C221" s="89" t="s">
        <v>297</v>
      </c>
      <c r="D221" s="129" t="s">
        <v>304</v>
      </c>
      <c r="E221" s="19">
        <v>44.78</v>
      </c>
      <c r="F221" s="20">
        <v>61.95</v>
      </c>
      <c r="G221" s="21">
        <f t="shared" si="31"/>
        <v>106.73</v>
      </c>
      <c r="H221" s="19">
        <v>36.08</v>
      </c>
      <c r="I221" s="20">
        <v>54.98</v>
      </c>
      <c r="J221" s="21">
        <f t="shared" si="32"/>
        <v>91.06</v>
      </c>
      <c r="K221" s="19">
        <v>103.37</v>
      </c>
      <c r="L221" s="20">
        <v>45.62</v>
      </c>
      <c r="M221" s="21">
        <f t="shared" si="33"/>
        <v>148.99</v>
      </c>
      <c r="N221" s="19">
        <v>459.09</v>
      </c>
      <c r="O221" s="20">
        <v>88.68</v>
      </c>
      <c r="P221" s="21">
        <f t="shared" si="37"/>
        <v>547.77</v>
      </c>
      <c r="Q221" s="19">
        <v>43.32</v>
      </c>
      <c r="R221" s="20">
        <v>129.37</v>
      </c>
      <c r="S221" s="21">
        <f t="shared" si="34"/>
        <v>172.69</v>
      </c>
      <c r="T221" s="19">
        <v>60.37</v>
      </c>
      <c r="U221" s="20">
        <v>148.04</v>
      </c>
      <c r="V221" s="21">
        <f t="shared" si="35"/>
        <v>208.41</v>
      </c>
      <c r="W221" s="47">
        <f t="shared" si="38"/>
        <v>747.01</v>
      </c>
      <c r="X221" s="20">
        <f t="shared" si="38"/>
        <v>528.64</v>
      </c>
      <c r="Y221" s="21">
        <f t="shared" si="36"/>
        <v>1275.6500000000001</v>
      </c>
      <c r="AB221" s="1"/>
    </row>
    <row r="222" spans="1:28" ht="13">
      <c r="A222" s="2" t="s">
        <v>291</v>
      </c>
      <c r="B222" s="2" t="s">
        <v>208</v>
      </c>
      <c r="C222" s="89" t="s">
        <v>297</v>
      </c>
      <c r="D222" s="129" t="s">
        <v>304</v>
      </c>
      <c r="E222" s="19">
        <v>0.45</v>
      </c>
      <c r="F222" s="20">
        <v>165.55</v>
      </c>
      <c r="G222" s="21">
        <f t="shared" si="31"/>
        <v>166</v>
      </c>
      <c r="H222" s="19">
        <v>3.72</v>
      </c>
      <c r="I222" s="20">
        <v>125.43</v>
      </c>
      <c r="J222" s="21">
        <f t="shared" si="32"/>
        <v>129.15</v>
      </c>
      <c r="K222" s="19">
        <v>38.85</v>
      </c>
      <c r="L222" s="20">
        <v>202.69</v>
      </c>
      <c r="M222" s="21">
        <f t="shared" si="33"/>
        <v>241.54</v>
      </c>
      <c r="N222" s="19">
        <v>319.35000000000002</v>
      </c>
      <c r="O222" s="20">
        <v>147.86000000000001</v>
      </c>
      <c r="P222" s="21">
        <f t="shared" si="37"/>
        <v>467.21000000000004</v>
      </c>
      <c r="Q222" s="19">
        <v>9.52</v>
      </c>
      <c r="R222" s="20">
        <v>231.48</v>
      </c>
      <c r="S222" s="21">
        <f t="shared" si="34"/>
        <v>241</v>
      </c>
      <c r="T222" s="19">
        <v>6.79</v>
      </c>
      <c r="U222" s="20">
        <v>263.76</v>
      </c>
      <c r="V222" s="21">
        <f t="shared" si="35"/>
        <v>270.55</v>
      </c>
      <c r="W222" s="47">
        <f t="shared" si="38"/>
        <v>378.68</v>
      </c>
      <c r="X222" s="20">
        <f t="shared" si="38"/>
        <v>1136.77</v>
      </c>
      <c r="Y222" s="21">
        <f t="shared" si="36"/>
        <v>1515.45</v>
      </c>
      <c r="AB222" s="1"/>
    </row>
    <row r="223" spans="1:28" ht="13">
      <c r="A223" s="2" t="s">
        <v>291</v>
      </c>
      <c r="B223" s="2" t="s">
        <v>209</v>
      </c>
      <c r="C223" s="89" t="s">
        <v>297</v>
      </c>
      <c r="D223" s="129" t="s">
        <v>304</v>
      </c>
      <c r="E223" s="19">
        <v>57.31</v>
      </c>
      <c r="F223" s="20">
        <v>48.66</v>
      </c>
      <c r="G223" s="21">
        <f t="shared" si="31"/>
        <v>105.97</v>
      </c>
      <c r="H223" s="19">
        <v>70.819999999999993</v>
      </c>
      <c r="I223" s="20">
        <v>37.76</v>
      </c>
      <c r="J223" s="21">
        <f t="shared" si="32"/>
        <v>108.57999999999998</v>
      </c>
      <c r="K223" s="19">
        <v>183.08</v>
      </c>
      <c r="L223" s="20">
        <v>56.23</v>
      </c>
      <c r="M223" s="21">
        <f t="shared" si="33"/>
        <v>239.31</v>
      </c>
      <c r="N223" s="19">
        <v>492.86</v>
      </c>
      <c r="O223" s="20">
        <v>44.1</v>
      </c>
      <c r="P223" s="21">
        <f t="shared" si="37"/>
        <v>536.96</v>
      </c>
      <c r="Q223" s="19">
        <v>96.21</v>
      </c>
      <c r="R223" s="20">
        <v>67.849999999999994</v>
      </c>
      <c r="S223" s="21">
        <f t="shared" si="34"/>
        <v>164.06</v>
      </c>
      <c r="T223" s="19">
        <v>61.88</v>
      </c>
      <c r="U223" s="20">
        <v>67.5</v>
      </c>
      <c r="V223" s="21">
        <f t="shared" si="35"/>
        <v>129.38</v>
      </c>
      <c r="W223" s="47">
        <f t="shared" si="38"/>
        <v>962.16000000000008</v>
      </c>
      <c r="X223" s="20">
        <f t="shared" si="38"/>
        <v>322.09999999999997</v>
      </c>
      <c r="Y223" s="21">
        <f t="shared" si="36"/>
        <v>1284.26</v>
      </c>
      <c r="AB223" s="1"/>
    </row>
    <row r="224" spans="1:28" ht="13">
      <c r="A224" s="2" t="s">
        <v>291</v>
      </c>
      <c r="B224" s="2" t="s">
        <v>210</v>
      </c>
      <c r="C224" s="89" t="s">
        <v>297</v>
      </c>
      <c r="D224" s="129" t="s">
        <v>304</v>
      </c>
      <c r="E224" s="19">
        <v>103.93</v>
      </c>
      <c r="F224" s="20">
        <v>28.64</v>
      </c>
      <c r="G224" s="21">
        <f t="shared" si="31"/>
        <v>132.57</v>
      </c>
      <c r="H224" s="19">
        <v>118.07</v>
      </c>
      <c r="I224" s="20">
        <v>17.73</v>
      </c>
      <c r="J224" s="21">
        <f t="shared" si="32"/>
        <v>135.79999999999998</v>
      </c>
      <c r="K224" s="19">
        <v>284.33999999999997</v>
      </c>
      <c r="L224" s="20">
        <v>35.340000000000003</v>
      </c>
      <c r="M224" s="21">
        <f t="shared" si="33"/>
        <v>319.67999999999995</v>
      </c>
      <c r="N224" s="19">
        <v>590.5</v>
      </c>
      <c r="O224" s="20">
        <v>25.5</v>
      </c>
      <c r="P224" s="21">
        <f t="shared" si="37"/>
        <v>616</v>
      </c>
      <c r="Q224" s="19">
        <v>143.84</v>
      </c>
      <c r="R224" s="20">
        <v>39.18</v>
      </c>
      <c r="S224" s="21">
        <f t="shared" si="34"/>
        <v>183.02</v>
      </c>
      <c r="T224" s="19">
        <v>46.68</v>
      </c>
      <c r="U224" s="20">
        <v>7.32</v>
      </c>
      <c r="V224" s="21">
        <f t="shared" si="35"/>
        <v>54</v>
      </c>
      <c r="W224" s="47">
        <f t="shared" si="38"/>
        <v>1287.3599999999999</v>
      </c>
      <c r="X224" s="20">
        <f t="shared" si="38"/>
        <v>153.71</v>
      </c>
      <c r="Y224" s="21">
        <f t="shared" si="36"/>
        <v>1441.07</v>
      </c>
      <c r="AB224" s="1"/>
    </row>
    <row r="225" spans="1:28" ht="13">
      <c r="A225" s="2" t="s">
        <v>291</v>
      </c>
      <c r="B225" s="2" t="s">
        <v>211</v>
      </c>
      <c r="C225" s="89" t="s">
        <v>297</v>
      </c>
      <c r="D225" s="129" t="s">
        <v>304</v>
      </c>
      <c r="E225" s="19">
        <v>68.55</v>
      </c>
      <c r="F225" s="20">
        <v>124.86</v>
      </c>
      <c r="G225" s="21">
        <f t="shared" si="31"/>
        <v>193.41</v>
      </c>
      <c r="H225" s="19">
        <v>188.82</v>
      </c>
      <c r="I225" s="20">
        <v>230.66</v>
      </c>
      <c r="J225" s="21">
        <f t="shared" si="32"/>
        <v>419.48</v>
      </c>
      <c r="K225" s="19">
        <v>367.93</v>
      </c>
      <c r="L225" s="20">
        <v>0.82</v>
      </c>
      <c r="M225" s="21">
        <f t="shared" si="33"/>
        <v>368.75</v>
      </c>
      <c r="N225" s="19">
        <v>337.43</v>
      </c>
      <c r="O225" s="20">
        <v>7.0000000000000007E-2</v>
      </c>
      <c r="P225" s="21">
        <f t="shared" si="37"/>
        <v>337.5</v>
      </c>
      <c r="Q225" s="19">
        <v>132.01</v>
      </c>
      <c r="R225" s="20">
        <v>270.44</v>
      </c>
      <c r="S225" s="21">
        <f t="shared" si="34"/>
        <v>402.45</v>
      </c>
      <c r="T225" s="19">
        <v>268.12</v>
      </c>
      <c r="U225" s="20">
        <v>106.76</v>
      </c>
      <c r="V225" s="21">
        <f t="shared" si="35"/>
        <v>374.88</v>
      </c>
      <c r="W225" s="47">
        <f t="shared" si="38"/>
        <v>1362.8600000000001</v>
      </c>
      <c r="X225" s="20">
        <f t="shared" si="38"/>
        <v>733.6099999999999</v>
      </c>
      <c r="Y225" s="21">
        <f t="shared" si="36"/>
        <v>2096.4700000000003</v>
      </c>
      <c r="AB225" s="1"/>
    </row>
    <row r="226" spans="1:28" ht="13">
      <c r="A226" s="2" t="s">
        <v>291</v>
      </c>
      <c r="B226" s="2" t="s">
        <v>212</v>
      </c>
      <c r="C226" s="89" t="s">
        <v>297</v>
      </c>
      <c r="D226" s="129" t="s">
        <v>304</v>
      </c>
      <c r="E226" s="19">
        <v>17.39</v>
      </c>
      <c r="F226" s="20">
        <v>259.14</v>
      </c>
      <c r="G226" s="21">
        <f t="shared" si="31"/>
        <v>276.52999999999997</v>
      </c>
      <c r="H226" s="19">
        <v>117.55</v>
      </c>
      <c r="I226" s="20">
        <v>116.45</v>
      </c>
      <c r="J226" s="21">
        <f t="shared" si="32"/>
        <v>234</v>
      </c>
      <c r="K226" s="19">
        <v>303.92</v>
      </c>
      <c r="L226" s="20">
        <v>1.38</v>
      </c>
      <c r="M226" s="21">
        <f t="shared" si="33"/>
        <v>305.3</v>
      </c>
      <c r="N226" s="19">
        <v>237.61</v>
      </c>
      <c r="O226" s="20">
        <v>0.02</v>
      </c>
      <c r="P226" s="21">
        <f t="shared" si="37"/>
        <v>237.63000000000002</v>
      </c>
      <c r="Q226" s="19">
        <v>260.79000000000002</v>
      </c>
      <c r="R226" s="20">
        <v>0.1</v>
      </c>
      <c r="S226" s="21">
        <f t="shared" si="34"/>
        <v>260.89000000000004</v>
      </c>
      <c r="T226" s="19">
        <v>252.58</v>
      </c>
      <c r="U226" s="20">
        <v>68.540000000000006</v>
      </c>
      <c r="V226" s="21">
        <f t="shared" si="35"/>
        <v>321.12</v>
      </c>
      <c r="W226" s="47">
        <f t="shared" si="38"/>
        <v>1189.8399999999999</v>
      </c>
      <c r="X226" s="20">
        <f t="shared" si="38"/>
        <v>445.63</v>
      </c>
      <c r="Y226" s="21">
        <f t="shared" si="36"/>
        <v>1635.4699999999998</v>
      </c>
      <c r="AB226" s="1"/>
    </row>
    <row r="227" spans="1:28" ht="13">
      <c r="A227" s="2" t="s">
        <v>292</v>
      </c>
      <c r="B227" s="2" t="s">
        <v>213</v>
      </c>
      <c r="C227" s="89" t="s">
        <v>297</v>
      </c>
      <c r="D227" s="129" t="s">
        <v>298</v>
      </c>
      <c r="E227" s="19">
        <v>1150.7</v>
      </c>
      <c r="F227" s="20">
        <v>2493.6999999999998</v>
      </c>
      <c r="G227" s="21">
        <f t="shared" si="31"/>
        <v>3644.3999999999996</v>
      </c>
      <c r="H227" s="19">
        <v>4322.8999999999996</v>
      </c>
      <c r="I227" s="20">
        <v>5672.4</v>
      </c>
      <c r="J227" s="21">
        <f t="shared" si="32"/>
        <v>9995.2999999999993</v>
      </c>
      <c r="K227" s="19">
        <v>1495.4</v>
      </c>
      <c r="L227" s="20">
        <v>6914.6</v>
      </c>
      <c r="M227" s="21">
        <f t="shared" si="33"/>
        <v>8410</v>
      </c>
      <c r="N227" s="19">
        <v>834.4</v>
      </c>
      <c r="O227" s="20">
        <v>0</v>
      </c>
      <c r="P227" s="21">
        <f t="shared" si="37"/>
        <v>834.4</v>
      </c>
      <c r="Q227" s="19">
        <v>1101.0999999999999</v>
      </c>
      <c r="R227" s="20">
        <v>2519.1999999999998</v>
      </c>
      <c r="S227" s="21">
        <f t="shared" si="34"/>
        <v>3620.2999999999997</v>
      </c>
      <c r="T227" s="19">
        <v>3380.4</v>
      </c>
      <c r="U227" s="20">
        <v>1677.4</v>
      </c>
      <c r="V227" s="21">
        <f t="shared" si="35"/>
        <v>5057.8</v>
      </c>
      <c r="W227" s="47">
        <f t="shared" si="38"/>
        <v>12284.9</v>
      </c>
      <c r="X227" s="20">
        <f t="shared" si="38"/>
        <v>19277.300000000003</v>
      </c>
      <c r="Y227" s="21">
        <f t="shared" si="36"/>
        <v>31562.200000000004</v>
      </c>
      <c r="AB227" s="1"/>
    </row>
    <row r="228" spans="1:28" ht="13">
      <c r="A228" s="2" t="s">
        <v>332</v>
      </c>
      <c r="B228" s="2" t="s">
        <v>333</v>
      </c>
      <c r="C228" s="89" t="s">
        <v>297</v>
      </c>
      <c r="D228" s="129" t="s">
        <v>302</v>
      </c>
      <c r="E228" s="19">
        <v>1847.3</v>
      </c>
      <c r="F228" s="20">
        <v>5067.2</v>
      </c>
      <c r="G228" s="21">
        <f>+E228+F228</f>
        <v>6914.5</v>
      </c>
      <c r="H228" s="19">
        <v>3491.5</v>
      </c>
      <c r="I228" s="20">
        <v>3748.85</v>
      </c>
      <c r="J228" s="21">
        <f>+H228+I228</f>
        <v>7240.35</v>
      </c>
      <c r="K228" s="19">
        <v>1563.7</v>
      </c>
      <c r="L228" s="20">
        <v>2776.35</v>
      </c>
      <c r="M228" s="21">
        <f>+K228+L228</f>
        <v>4340.05</v>
      </c>
      <c r="N228" s="19">
        <v>455.55</v>
      </c>
      <c r="O228" s="20">
        <v>2800.4</v>
      </c>
      <c r="P228" s="21">
        <f>+N228+O228</f>
        <v>3255.9500000000003</v>
      </c>
      <c r="Q228" s="19">
        <v>150.1</v>
      </c>
      <c r="R228" s="20">
        <v>1448.15</v>
      </c>
      <c r="S228" s="21">
        <f>+Q228+R228</f>
        <v>1598.25</v>
      </c>
      <c r="T228" s="19">
        <v>140.55000000000001</v>
      </c>
      <c r="U228" s="20">
        <v>1189.55</v>
      </c>
      <c r="V228" s="21">
        <f>+T228+U228</f>
        <v>1330.1</v>
      </c>
      <c r="W228" s="47">
        <f>+E228+H228+K228+N228+Q228+T228</f>
        <v>7648.7000000000007</v>
      </c>
      <c r="X228" s="20">
        <f>+F228+I228+L228+O228+R228+U228</f>
        <v>17030.5</v>
      </c>
      <c r="Y228" s="21">
        <f>+W228+X228</f>
        <v>24679.200000000001</v>
      </c>
      <c r="AB228" s="1"/>
    </row>
    <row r="229" spans="1:28" ht="13">
      <c r="A229" s="2" t="s">
        <v>332</v>
      </c>
      <c r="B229" s="2" t="s">
        <v>334</v>
      </c>
      <c r="C229" s="89" t="s">
        <v>297</v>
      </c>
      <c r="D229" s="129" t="s">
        <v>302</v>
      </c>
      <c r="E229" s="19">
        <v>1062.1500000000001</v>
      </c>
      <c r="F229" s="20">
        <v>4783.8500000000004</v>
      </c>
      <c r="G229" s="21">
        <f>+E229+F229</f>
        <v>5846</v>
      </c>
      <c r="H229" s="19">
        <v>3621.3</v>
      </c>
      <c r="I229" s="20">
        <v>3514.1</v>
      </c>
      <c r="J229" s="21">
        <f>+H229+I229</f>
        <v>7135.4</v>
      </c>
      <c r="K229" s="19">
        <v>1107.2</v>
      </c>
      <c r="L229" s="20">
        <v>3480.55</v>
      </c>
      <c r="M229" s="21">
        <f>+K229+L229</f>
        <v>4587.75</v>
      </c>
      <c r="N229" s="19">
        <v>276.89999999999998</v>
      </c>
      <c r="O229" s="20">
        <v>3278.6</v>
      </c>
      <c r="P229" s="21">
        <f>+N229+O229</f>
        <v>3555.5</v>
      </c>
      <c r="Q229" s="19">
        <v>80.150000000000006</v>
      </c>
      <c r="R229" s="20">
        <v>2706.3</v>
      </c>
      <c r="S229" s="21">
        <f>+Q229+R229</f>
        <v>2786.4500000000003</v>
      </c>
      <c r="T229" s="19">
        <v>562.95000000000005</v>
      </c>
      <c r="U229" s="20">
        <v>2959.45</v>
      </c>
      <c r="V229" s="21">
        <f>+T229+U229</f>
        <v>3522.3999999999996</v>
      </c>
      <c r="W229" s="47">
        <f>+E229+H229+K229+N229+Q229+T229</f>
        <v>6710.65</v>
      </c>
      <c r="X229" s="20">
        <f>+F229+I229+L229+O229+R229+U229</f>
        <v>20722.850000000002</v>
      </c>
      <c r="Y229" s="21">
        <f>+W229+X229</f>
        <v>27433.5</v>
      </c>
      <c r="AB229" s="1"/>
    </row>
    <row r="230" spans="1:28" ht="13">
      <c r="A230" s="2" t="s">
        <v>293</v>
      </c>
      <c r="B230" s="2" t="s">
        <v>214</v>
      </c>
      <c r="C230" s="89" t="s">
        <v>297</v>
      </c>
      <c r="D230" s="129" t="s">
        <v>303</v>
      </c>
      <c r="E230" s="19">
        <v>0</v>
      </c>
      <c r="F230" s="20">
        <v>0</v>
      </c>
      <c r="G230" s="21">
        <f t="shared" si="31"/>
        <v>0</v>
      </c>
      <c r="H230" s="19">
        <v>0</v>
      </c>
      <c r="I230" s="20">
        <v>0</v>
      </c>
      <c r="J230" s="21">
        <f t="shared" si="32"/>
        <v>0</v>
      </c>
      <c r="K230" s="19">
        <v>0</v>
      </c>
      <c r="L230" s="20">
        <v>0</v>
      </c>
      <c r="M230" s="21">
        <f t="shared" si="33"/>
        <v>0</v>
      </c>
      <c r="N230" s="19">
        <v>0</v>
      </c>
      <c r="O230" s="20">
        <v>0</v>
      </c>
      <c r="P230" s="21">
        <f t="shared" si="37"/>
        <v>0</v>
      </c>
      <c r="Q230" s="19">
        <v>0</v>
      </c>
      <c r="R230" s="20">
        <v>0</v>
      </c>
      <c r="S230" s="21">
        <f t="shared" si="34"/>
        <v>0</v>
      </c>
      <c r="T230" s="19">
        <v>0</v>
      </c>
      <c r="U230" s="20">
        <v>0</v>
      </c>
      <c r="V230" s="21">
        <f t="shared" si="35"/>
        <v>0</v>
      </c>
      <c r="W230" s="47">
        <f t="shared" si="38"/>
        <v>0</v>
      </c>
      <c r="X230" s="20">
        <f t="shared" si="38"/>
        <v>0</v>
      </c>
      <c r="Y230" s="21">
        <f t="shared" si="36"/>
        <v>0</v>
      </c>
      <c r="AB230" s="1"/>
    </row>
    <row r="231" spans="1:28" ht="13">
      <c r="A231" s="2" t="s">
        <v>293</v>
      </c>
      <c r="B231" s="2" t="s">
        <v>215</v>
      </c>
      <c r="C231" s="89" t="s">
        <v>297</v>
      </c>
      <c r="D231" s="129" t="s">
        <v>303</v>
      </c>
      <c r="E231" s="19">
        <v>0</v>
      </c>
      <c r="F231" s="20">
        <v>0</v>
      </c>
      <c r="G231" s="21">
        <f t="shared" si="31"/>
        <v>0</v>
      </c>
      <c r="H231" s="19">
        <v>0</v>
      </c>
      <c r="I231" s="20">
        <v>0</v>
      </c>
      <c r="J231" s="21">
        <f t="shared" si="32"/>
        <v>0</v>
      </c>
      <c r="K231" s="19">
        <v>0</v>
      </c>
      <c r="L231" s="20">
        <v>0</v>
      </c>
      <c r="M231" s="21">
        <f t="shared" si="33"/>
        <v>0</v>
      </c>
      <c r="N231" s="19">
        <v>0</v>
      </c>
      <c r="O231" s="20">
        <v>0</v>
      </c>
      <c r="P231" s="21">
        <f t="shared" si="37"/>
        <v>0</v>
      </c>
      <c r="Q231" s="19">
        <v>0</v>
      </c>
      <c r="R231" s="20">
        <v>0</v>
      </c>
      <c r="S231" s="21">
        <f t="shared" si="34"/>
        <v>0</v>
      </c>
      <c r="T231" s="19">
        <v>0</v>
      </c>
      <c r="U231" s="20">
        <v>0</v>
      </c>
      <c r="V231" s="21">
        <f t="shared" si="35"/>
        <v>0</v>
      </c>
      <c r="W231" s="47">
        <f t="shared" si="38"/>
        <v>0</v>
      </c>
      <c r="X231" s="20">
        <f t="shared" si="38"/>
        <v>0</v>
      </c>
      <c r="Y231" s="21">
        <f t="shared" si="36"/>
        <v>0</v>
      </c>
      <c r="AB231" s="1"/>
    </row>
    <row r="232" spans="1:28" ht="13">
      <c r="A232" s="2" t="s">
        <v>294</v>
      </c>
      <c r="B232" s="2" t="s">
        <v>216</v>
      </c>
      <c r="C232" s="89" t="s">
        <v>297</v>
      </c>
      <c r="D232" s="129" t="s">
        <v>302</v>
      </c>
      <c r="E232" s="19">
        <v>0</v>
      </c>
      <c r="F232" s="20">
        <v>0</v>
      </c>
      <c r="G232" s="21">
        <f t="shared" si="31"/>
        <v>0</v>
      </c>
      <c r="H232" s="19">
        <v>0</v>
      </c>
      <c r="I232" s="20">
        <v>0</v>
      </c>
      <c r="J232" s="21">
        <f t="shared" si="32"/>
        <v>0</v>
      </c>
      <c r="K232" s="19">
        <v>0</v>
      </c>
      <c r="L232" s="20">
        <v>0</v>
      </c>
      <c r="M232" s="21">
        <f t="shared" si="33"/>
        <v>0</v>
      </c>
      <c r="N232" s="19">
        <v>0</v>
      </c>
      <c r="O232" s="20">
        <v>0</v>
      </c>
      <c r="P232" s="21">
        <f t="shared" si="37"/>
        <v>0</v>
      </c>
      <c r="Q232" s="19">
        <v>0</v>
      </c>
      <c r="R232" s="20">
        <v>0</v>
      </c>
      <c r="S232" s="21">
        <f t="shared" si="34"/>
        <v>0</v>
      </c>
      <c r="T232" s="19">
        <v>0</v>
      </c>
      <c r="U232" s="20">
        <v>0</v>
      </c>
      <c r="V232" s="21">
        <f t="shared" si="35"/>
        <v>0</v>
      </c>
      <c r="W232" s="47">
        <f t="shared" si="38"/>
        <v>0</v>
      </c>
      <c r="X232" s="20">
        <f t="shared" si="38"/>
        <v>0</v>
      </c>
      <c r="Y232" s="21">
        <f t="shared" si="36"/>
        <v>0</v>
      </c>
      <c r="AB232" s="1"/>
    </row>
    <row r="233" spans="1:28" ht="13">
      <c r="A233" s="2" t="s">
        <v>294</v>
      </c>
      <c r="B233" s="2" t="s">
        <v>217</v>
      </c>
      <c r="C233" s="89" t="s">
        <v>297</v>
      </c>
      <c r="D233" s="129" t="s">
        <v>302</v>
      </c>
      <c r="E233" s="19">
        <v>2192.6999999999998</v>
      </c>
      <c r="F233" s="20">
        <v>1362</v>
      </c>
      <c r="G233" s="21">
        <f t="shared" si="31"/>
        <v>3554.7</v>
      </c>
      <c r="H233" s="19">
        <v>1188.5999999999999</v>
      </c>
      <c r="I233" s="20">
        <v>641</v>
      </c>
      <c r="J233" s="21">
        <f t="shared" si="32"/>
        <v>1829.6</v>
      </c>
      <c r="K233" s="19">
        <v>828.3</v>
      </c>
      <c r="L233" s="20">
        <v>1348</v>
      </c>
      <c r="M233" s="21">
        <f t="shared" si="33"/>
        <v>2176.3000000000002</v>
      </c>
      <c r="N233" s="19">
        <v>1211.9000000000001</v>
      </c>
      <c r="O233" s="20">
        <v>1086.2</v>
      </c>
      <c r="P233" s="21">
        <f t="shared" si="37"/>
        <v>2298.1000000000004</v>
      </c>
      <c r="Q233" s="19">
        <v>583.6</v>
      </c>
      <c r="R233" s="20">
        <v>906.3</v>
      </c>
      <c r="S233" s="21">
        <f t="shared" si="34"/>
        <v>1489.9</v>
      </c>
      <c r="T233" s="19">
        <v>1780.7</v>
      </c>
      <c r="U233" s="20">
        <v>1598.2</v>
      </c>
      <c r="V233" s="21">
        <f t="shared" si="35"/>
        <v>3378.9</v>
      </c>
      <c r="W233" s="47">
        <f t="shared" si="38"/>
        <v>7785.8</v>
      </c>
      <c r="X233" s="20">
        <f t="shared" si="38"/>
        <v>6941.7</v>
      </c>
      <c r="Y233" s="21">
        <f t="shared" si="36"/>
        <v>14727.5</v>
      </c>
      <c r="AB233" s="1"/>
    </row>
    <row r="234" spans="1:28" ht="13">
      <c r="A234" s="2" t="s">
        <v>294</v>
      </c>
      <c r="B234" s="2" t="s">
        <v>218</v>
      </c>
      <c r="C234" s="89" t="s">
        <v>297</v>
      </c>
      <c r="D234" s="129" t="s">
        <v>302</v>
      </c>
      <c r="E234" s="19">
        <v>2763.4</v>
      </c>
      <c r="F234" s="20">
        <v>1376.7</v>
      </c>
      <c r="G234" s="21">
        <f t="shared" si="31"/>
        <v>4140.1000000000004</v>
      </c>
      <c r="H234" s="19">
        <v>2168.6</v>
      </c>
      <c r="I234" s="20">
        <v>1201.8</v>
      </c>
      <c r="J234" s="21">
        <f t="shared" si="32"/>
        <v>3370.3999999999996</v>
      </c>
      <c r="K234" s="19">
        <v>843.2</v>
      </c>
      <c r="L234" s="20">
        <v>935.5</v>
      </c>
      <c r="M234" s="21">
        <f t="shared" si="33"/>
        <v>1778.7</v>
      </c>
      <c r="N234" s="19">
        <v>1913</v>
      </c>
      <c r="O234" s="20">
        <v>1108.8</v>
      </c>
      <c r="P234" s="21">
        <f t="shared" si="37"/>
        <v>3021.8</v>
      </c>
      <c r="Q234" s="19">
        <v>982.3</v>
      </c>
      <c r="R234" s="20">
        <v>1415.1</v>
      </c>
      <c r="S234" s="21">
        <f t="shared" si="34"/>
        <v>2397.3999999999996</v>
      </c>
      <c r="T234" s="19">
        <v>1233</v>
      </c>
      <c r="U234" s="20">
        <v>959.8</v>
      </c>
      <c r="V234" s="21">
        <f t="shared" si="35"/>
        <v>2192.8000000000002</v>
      </c>
      <c r="W234" s="47">
        <f t="shared" si="38"/>
        <v>9903.5</v>
      </c>
      <c r="X234" s="20">
        <f t="shared" si="38"/>
        <v>6997.7</v>
      </c>
      <c r="Y234" s="21">
        <f t="shared" si="36"/>
        <v>16901.2</v>
      </c>
      <c r="AB234" s="1"/>
    </row>
    <row r="235" spans="1:28" ht="13">
      <c r="A235" s="2" t="s">
        <v>366</v>
      </c>
      <c r="B235" s="2" t="s">
        <v>367</v>
      </c>
      <c r="C235" s="89" t="s">
        <v>297</v>
      </c>
      <c r="D235" s="129" t="s">
        <v>303</v>
      </c>
      <c r="E235" s="19">
        <v>0</v>
      </c>
      <c r="F235" s="20">
        <v>0</v>
      </c>
      <c r="G235" s="21">
        <f>+E235+F235</f>
        <v>0</v>
      </c>
      <c r="H235" s="19">
        <v>0</v>
      </c>
      <c r="I235" s="20">
        <v>0</v>
      </c>
      <c r="J235" s="21">
        <f>+H235+I235</f>
        <v>0</v>
      </c>
      <c r="K235" s="19">
        <v>0</v>
      </c>
      <c r="L235" s="20">
        <v>0</v>
      </c>
      <c r="M235" s="21">
        <f>+K235+L235</f>
        <v>0</v>
      </c>
      <c r="N235" s="19">
        <v>0</v>
      </c>
      <c r="O235" s="20">
        <v>0</v>
      </c>
      <c r="P235" s="21">
        <f>+N235+O235</f>
        <v>0</v>
      </c>
      <c r="Q235" s="19">
        <v>0</v>
      </c>
      <c r="R235" s="20">
        <v>0</v>
      </c>
      <c r="S235" s="21">
        <f>+Q235+R235</f>
        <v>0</v>
      </c>
      <c r="T235" s="19">
        <v>0</v>
      </c>
      <c r="U235" s="20">
        <v>0</v>
      </c>
      <c r="V235" s="21">
        <f>+T235+U235</f>
        <v>0</v>
      </c>
      <c r="W235" s="47">
        <f>+E235+H235+K235+N235+Q235+T235</f>
        <v>0</v>
      </c>
      <c r="X235" s="20">
        <f>+F235+I235+L235+O235+R235+U235</f>
        <v>0</v>
      </c>
      <c r="Y235" s="21">
        <f>+W235+X235</f>
        <v>0</v>
      </c>
      <c r="AB235" s="1"/>
    </row>
    <row r="236" spans="1:28" ht="13">
      <c r="A236" s="2" t="s">
        <v>366</v>
      </c>
      <c r="B236" s="2" t="s">
        <v>368</v>
      </c>
      <c r="C236" s="89" t="s">
        <v>297</v>
      </c>
      <c r="D236" s="129" t="s">
        <v>303</v>
      </c>
      <c r="E236" s="19">
        <v>5026.5739999999996</v>
      </c>
      <c r="F236" s="20">
        <v>8405.5969999999998</v>
      </c>
      <c r="G236" s="21">
        <f>+E236+F236</f>
        <v>13432.170999999998</v>
      </c>
      <c r="H236" s="19">
        <v>7289.2979999999998</v>
      </c>
      <c r="I236" s="20">
        <v>2415.1379999999999</v>
      </c>
      <c r="J236" s="21">
        <f>+H236+I236</f>
        <v>9704.4359999999997</v>
      </c>
      <c r="K236" s="19">
        <v>2205.511</v>
      </c>
      <c r="L236" s="20">
        <v>4543.76</v>
      </c>
      <c r="M236" s="21">
        <f>+K236+L236</f>
        <v>6749.2710000000006</v>
      </c>
      <c r="N236" s="19">
        <v>6622.9730000000018</v>
      </c>
      <c r="O236" s="20">
        <v>3896.1849999999963</v>
      </c>
      <c r="P236" s="21">
        <f>+N236+O236</f>
        <v>10519.157999999998</v>
      </c>
      <c r="Q236" s="19">
        <v>4008.7490000000057</v>
      </c>
      <c r="R236" s="20">
        <v>8133.975000000004</v>
      </c>
      <c r="S236" s="21">
        <f>+Q236+R236</f>
        <v>12142.724000000009</v>
      </c>
      <c r="T236" s="19">
        <v>5782.865000000008</v>
      </c>
      <c r="U236" s="20">
        <v>6450.0489999999972</v>
      </c>
      <c r="V236" s="21">
        <f>+T236+U236</f>
        <v>12232.914000000004</v>
      </c>
      <c r="W236" s="47">
        <f>+E236+H236+K236+N236+Q236+T236</f>
        <v>30935.970000000016</v>
      </c>
      <c r="X236" s="20">
        <f>+F236+I236+L236+O236+R236+U236</f>
        <v>33844.703999999998</v>
      </c>
      <c r="Y236" s="21">
        <f>+W236+X236</f>
        <v>64780.674000000014</v>
      </c>
      <c r="AB236" s="1"/>
    </row>
    <row r="237" spans="1:28" ht="13">
      <c r="A237" s="2" t="s">
        <v>354</v>
      </c>
      <c r="B237" s="2" t="s">
        <v>363</v>
      </c>
      <c r="C237" s="89" t="s">
        <v>297</v>
      </c>
      <c r="D237" s="129" t="s">
        <v>303</v>
      </c>
      <c r="E237" s="19">
        <v>2184.1999999999998</v>
      </c>
      <c r="F237" s="20">
        <v>2918.78</v>
      </c>
      <c r="G237" s="21">
        <f>+E237+F237</f>
        <v>5102.9799999999996</v>
      </c>
      <c r="H237" s="19">
        <v>2362.19</v>
      </c>
      <c r="I237" s="20">
        <v>1960.94</v>
      </c>
      <c r="J237" s="21">
        <f>+H237+I237</f>
        <v>4323.13</v>
      </c>
      <c r="K237" s="19">
        <v>1223.3699999999999</v>
      </c>
      <c r="L237" s="20">
        <v>1768.34</v>
      </c>
      <c r="M237" s="21">
        <f>+K237+L237</f>
        <v>2991.71</v>
      </c>
      <c r="N237" s="19">
        <v>2149.5100000000002</v>
      </c>
      <c r="O237" s="20">
        <v>1151.23</v>
      </c>
      <c r="P237" s="21">
        <f>+N237+O237</f>
        <v>3300.7400000000002</v>
      </c>
      <c r="Q237" s="19">
        <v>2178.5300000000002</v>
      </c>
      <c r="R237" s="20">
        <v>2127.89</v>
      </c>
      <c r="S237" s="21">
        <f>+Q237+R237</f>
        <v>4306.42</v>
      </c>
      <c r="T237" s="19">
        <v>2027.6</v>
      </c>
      <c r="U237" s="20">
        <v>2216.29</v>
      </c>
      <c r="V237" s="21">
        <f>+T237+U237</f>
        <v>4243.8899999999994</v>
      </c>
      <c r="W237" s="47">
        <f t="shared" ref="W237:X239" si="39">+E237+H237+K237+N237+Q237+T237</f>
        <v>12125.4</v>
      </c>
      <c r="X237" s="20">
        <f t="shared" si="39"/>
        <v>12143.470000000001</v>
      </c>
      <c r="Y237" s="21">
        <f>+W237+X237</f>
        <v>24268.870000000003</v>
      </c>
      <c r="AB237" s="1"/>
    </row>
    <row r="238" spans="1:28" ht="13">
      <c r="A238" s="2" t="s">
        <v>354</v>
      </c>
      <c r="B238" s="2" t="s">
        <v>355</v>
      </c>
      <c r="C238" s="89" t="s">
        <v>297</v>
      </c>
      <c r="D238" s="129" t="s">
        <v>303</v>
      </c>
      <c r="E238" s="19">
        <v>0</v>
      </c>
      <c r="F238" s="20">
        <v>0</v>
      </c>
      <c r="G238" s="21">
        <f>+E238+F238</f>
        <v>0</v>
      </c>
      <c r="H238" s="19">
        <v>0</v>
      </c>
      <c r="I238" s="20">
        <v>0</v>
      </c>
      <c r="J238" s="21">
        <f>+H238+I238</f>
        <v>0</v>
      </c>
      <c r="K238" s="19">
        <v>0</v>
      </c>
      <c r="L238" s="20">
        <v>0</v>
      </c>
      <c r="M238" s="21">
        <f>+K238+L238</f>
        <v>0</v>
      </c>
      <c r="N238" s="19">
        <v>3458.38</v>
      </c>
      <c r="O238" s="20">
        <v>932.1</v>
      </c>
      <c r="P238" s="21">
        <f>+N238+O238</f>
        <v>4390.4800000000005</v>
      </c>
      <c r="Q238" s="19">
        <v>2085.25</v>
      </c>
      <c r="R238" s="20">
        <v>3140.49</v>
      </c>
      <c r="S238" s="21">
        <f>+Q238+R238</f>
        <v>5225.74</v>
      </c>
      <c r="T238" s="19">
        <v>6264.87</v>
      </c>
      <c r="U238" s="20">
        <v>3637.99</v>
      </c>
      <c r="V238" s="21">
        <f>+T238+U238</f>
        <v>9902.86</v>
      </c>
      <c r="W238" s="47">
        <f t="shared" si="39"/>
        <v>11808.5</v>
      </c>
      <c r="X238" s="20">
        <f t="shared" si="39"/>
        <v>7710.58</v>
      </c>
      <c r="Y238" s="21">
        <f>+W238+X238</f>
        <v>19519.080000000002</v>
      </c>
      <c r="AB238" s="1"/>
    </row>
    <row r="239" spans="1:28" ht="13">
      <c r="A239" s="2" t="s">
        <v>354</v>
      </c>
      <c r="B239" s="2" t="s">
        <v>364</v>
      </c>
      <c r="C239" s="89" t="s">
        <v>297</v>
      </c>
      <c r="D239" s="129" t="s">
        <v>303</v>
      </c>
      <c r="E239" s="19">
        <v>1730.76</v>
      </c>
      <c r="F239" s="20">
        <v>922.71</v>
      </c>
      <c r="G239" s="21">
        <f>+E239+F239</f>
        <v>2653.4700000000003</v>
      </c>
      <c r="H239" s="19">
        <v>2315.46</v>
      </c>
      <c r="I239" s="20">
        <v>2877.29</v>
      </c>
      <c r="J239" s="21">
        <f>+H239+I239</f>
        <v>5192.75</v>
      </c>
      <c r="K239" s="19">
        <v>1357.26</v>
      </c>
      <c r="L239" s="20">
        <v>186.4</v>
      </c>
      <c r="M239" s="21">
        <f>+K239+L239</f>
        <v>1543.66</v>
      </c>
      <c r="N239" s="19">
        <v>3375.82</v>
      </c>
      <c r="O239" s="20">
        <v>1788.95</v>
      </c>
      <c r="P239" s="21">
        <f>+N239+O239</f>
        <v>5164.7700000000004</v>
      </c>
      <c r="Q239" s="19">
        <v>3040.92</v>
      </c>
      <c r="R239" s="20">
        <v>2456.15</v>
      </c>
      <c r="S239" s="21">
        <f>+Q239+R239</f>
        <v>5497.07</v>
      </c>
      <c r="T239" s="19">
        <v>5094.92</v>
      </c>
      <c r="U239" s="20">
        <v>2687.03</v>
      </c>
      <c r="V239" s="21">
        <f>+T239+U239</f>
        <v>7781.9500000000007</v>
      </c>
      <c r="W239" s="47">
        <f t="shared" si="39"/>
        <v>16915.14</v>
      </c>
      <c r="X239" s="20">
        <f t="shared" si="39"/>
        <v>10918.53</v>
      </c>
      <c r="Y239" s="21">
        <f>+W239+X239</f>
        <v>27833.67</v>
      </c>
      <c r="AB239" s="1"/>
    </row>
    <row r="240" spans="1:28" ht="13">
      <c r="A240" s="2" t="s">
        <v>295</v>
      </c>
      <c r="B240" s="2" t="s">
        <v>219</v>
      </c>
      <c r="C240" s="89" t="s">
        <v>297</v>
      </c>
      <c r="D240" s="129" t="s">
        <v>303</v>
      </c>
      <c r="E240" s="19">
        <v>14006.65</v>
      </c>
      <c r="F240" s="20">
        <v>7900.15</v>
      </c>
      <c r="G240" s="21">
        <f t="shared" si="31"/>
        <v>21906.799999999999</v>
      </c>
      <c r="H240" s="19">
        <v>6368.45</v>
      </c>
      <c r="I240" s="20">
        <v>4199.3999999999996</v>
      </c>
      <c r="J240" s="21">
        <f t="shared" si="32"/>
        <v>10567.849999999999</v>
      </c>
      <c r="K240" s="19">
        <v>9020.4</v>
      </c>
      <c r="L240" s="20">
        <v>9081.4500000000007</v>
      </c>
      <c r="M240" s="21">
        <f t="shared" si="33"/>
        <v>18101.849999999999</v>
      </c>
      <c r="N240" s="19">
        <v>8532.65</v>
      </c>
      <c r="O240" s="20">
        <v>6327.7</v>
      </c>
      <c r="P240" s="21">
        <f t="shared" si="37"/>
        <v>14860.349999999999</v>
      </c>
      <c r="Q240" s="19">
        <v>6085</v>
      </c>
      <c r="R240" s="20">
        <v>6021.8</v>
      </c>
      <c r="S240" s="21">
        <f t="shared" si="34"/>
        <v>12106.8</v>
      </c>
      <c r="T240" s="19">
        <v>11534.65</v>
      </c>
      <c r="U240" s="20">
        <v>4674</v>
      </c>
      <c r="V240" s="21">
        <f t="shared" si="35"/>
        <v>16208.65</v>
      </c>
      <c r="W240" s="47">
        <f t="shared" si="38"/>
        <v>55547.8</v>
      </c>
      <c r="X240" s="20">
        <f t="shared" si="38"/>
        <v>38204.5</v>
      </c>
      <c r="Y240" s="21">
        <f t="shared" si="36"/>
        <v>93752.3</v>
      </c>
      <c r="AB240" s="1"/>
    </row>
    <row r="241" spans="1:28" ht="13">
      <c r="A241" s="2" t="s">
        <v>295</v>
      </c>
      <c r="B241" s="2" t="s">
        <v>220</v>
      </c>
      <c r="C241" s="89" t="s">
        <v>297</v>
      </c>
      <c r="D241" s="129" t="s">
        <v>303</v>
      </c>
      <c r="E241" s="19">
        <v>581.25</v>
      </c>
      <c r="F241" s="20">
        <v>280.14999999999998</v>
      </c>
      <c r="G241" s="21">
        <f t="shared" si="31"/>
        <v>861.4</v>
      </c>
      <c r="H241" s="19">
        <v>9141.2999999999993</v>
      </c>
      <c r="I241" s="20">
        <v>7852.7</v>
      </c>
      <c r="J241" s="21">
        <f t="shared" si="32"/>
        <v>16994</v>
      </c>
      <c r="K241" s="19">
        <v>8081.25</v>
      </c>
      <c r="L241" s="20">
        <v>7905.6</v>
      </c>
      <c r="M241" s="21">
        <f t="shared" si="33"/>
        <v>15986.85</v>
      </c>
      <c r="N241" s="19">
        <v>7577.45</v>
      </c>
      <c r="O241" s="20">
        <v>7519.65</v>
      </c>
      <c r="P241" s="21">
        <f t="shared" si="37"/>
        <v>15097.099999999999</v>
      </c>
      <c r="Q241" s="19">
        <v>7002.1</v>
      </c>
      <c r="R241" s="20">
        <v>5527</v>
      </c>
      <c r="S241" s="21">
        <f t="shared" si="34"/>
        <v>12529.1</v>
      </c>
      <c r="T241" s="19">
        <v>8211.35</v>
      </c>
      <c r="U241" s="20">
        <v>4889.3999999999996</v>
      </c>
      <c r="V241" s="21">
        <f t="shared" si="35"/>
        <v>13100.75</v>
      </c>
      <c r="W241" s="47">
        <f t="shared" si="38"/>
        <v>40594.699999999997</v>
      </c>
      <c r="X241" s="20">
        <f t="shared" si="38"/>
        <v>33974.5</v>
      </c>
      <c r="Y241" s="21">
        <f t="shared" si="36"/>
        <v>74569.2</v>
      </c>
      <c r="AB241" s="1"/>
    </row>
    <row r="242" spans="1:28" ht="13">
      <c r="A242" s="2" t="s">
        <v>295</v>
      </c>
      <c r="B242" s="2" t="s">
        <v>221</v>
      </c>
      <c r="C242" s="89" t="s">
        <v>297</v>
      </c>
      <c r="D242" s="129" t="s">
        <v>303</v>
      </c>
      <c r="E242" s="19">
        <v>10397.799999999999</v>
      </c>
      <c r="F242" s="20">
        <v>6344.85</v>
      </c>
      <c r="G242" s="21">
        <f t="shared" si="31"/>
        <v>16742.650000000001</v>
      </c>
      <c r="H242" s="19">
        <v>4725.6000000000004</v>
      </c>
      <c r="I242" s="20">
        <v>4415.8</v>
      </c>
      <c r="J242" s="21">
        <f t="shared" si="32"/>
        <v>9141.4000000000015</v>
      </c>
      <c r="K242" s="19">
        <v>8817.5499999999993</v>
      </c>
      <c r="L242" s="20">
        <v>8570.6</v>
      </c>
      <c r="M242" s="21">
        <f t="shared" si="33"/>
        <v>17388.150000000001</v>
      </c>
      <c r="N242" s="19">
        <v>7334.95</v>
      </c>
      <c r="O242" s="20">
        <v>5116.6499999999996</v>
      </c>
      <c r="P242" s="21">
        <f t="shared" si="37"/>
        <v>12451.599999999999</v>
      </c>
      <c r="Q242" s="19">
        <v>6361.15</v>
      </c>
      <c r="R242" s="20">
        <v>4505.3500000000004</v>
      </c>
      <c r="S242" s="21">
        <f t="shared" si="34"/>
        <v>10866.5</v>
      </c>
      <c r="T242" s="19">
        <v>6275.2</v>
      </c>
      <c r="U242" s="20">
        <v>2134.4499999999998</v>
      </c>
      <c r="V242" s="21">
        <f t="shared" si="35"/>
        <v>8409.65</v>
      </c>
      <c r="W242" s="47">
        <f t="shared" si="38"/>
        <v>43912.249999999993</v>
      </c>
      <c r="X242" s="20">
        <f t="shared" si="38"/>
        <v>31087.7</v>
      </c>
      <c r="Y242" s="21">
        <f t="shared" si="36"/>
        <v>74999.95</v>
      </c>
      <c r="AB242" s="1"/>
    </row>
    <row r="243" spans="1:28" ht="13">
      <c r="A243" s="24" t="s">
        <v>295</v>
      </c>
      <c r="B243" s="145" t="s">
        <v>222</v>
      </c>
      <c r="C243" s="89" t="s">
        <v>297</v>
      </c>
      <c r="D243" s="129" t="s">
        <v>303</v>
      </c>
      <c r="E243" s="19">
        <v>8397.85</v>
      </c>
      <c r="F243" s="20">
        <v>7373.5</v>
      </c>
      <c r="G243" s="21">
        <f>+E243+F243</f>
        <v>15771.35</v>
      </c>
      <c r="H243" s="19">
        <v>9215.2999999999993</v>
      </c>
      <c r="I243" s="20">
        <v>5500.55</v>
      </c>
      <c r="J243" s="21">
        <f>+H243+I243</f>
        <v>14715.849999999999</v>
      </c>
      <c r="K243" s="19">
        <v>8486.6</v>
      </c>
      <c r="L243" s="20">
        <v>10094.4</v>
      </c>
      <c r="M243" s="21">
        <f>+K243+L243</f>
        <v>18581</v>
      </c>
      <c r="N243" s="19">
        <v>9540.1</v>
      </c>
      <c r="O243" s="20">
        <v>5929.4</v>
      </c>
      <c r="P243" s="21">
        <f>+N243+O243</f>
        <v>15469.5</v>
      </c>
      <c r="Q243" s="19">
        <v>5058.25</v>
      </c>
      <c r="R243" s="20">
        <v>4492</v>
      </c>
      <c r="S243" s="21">
        <f>+Q243+R243</f>
        <v>9550.25</v>
      </c>
      <c r="T243" s="19">
        <v>9215.0499999999993</v>
      </c>
      <c r="U243" s="20">
        <v>3375.65</v>
      </c>
      <c r="V243" s="21">
        <f>+T243+U243</f>
        <v>12590.699999999999</v>
      </c>
      <c r="W243" s="47">
        <f t="shared" ref="W243:X245" si="40">+E243+H243+K243+N243+Q243+T243</f>
        <v>49913.149999999994</v>
      </c>
      <c r="X243" s="20">
        <f t="shared" si="40"/>
        <v>36765.5</v>
      </c>
      <c r="Y243" s="21">
        <f>+W243+X243</f>
        <v>86678.65</v>
      </c>
      <c r="AB243" s="1"/>
    </row>
    <row r="244" spans="1:28" ht="13">
      <c r="A244" s="24" t="s">
        <v>335</v>
      </c>
      <c r="B244" s="2" t="s">
        <v>340</v>
      </c>
      <c r="C244" s="89" t="s">
        <v>297</v>
      </c>
      <c r="D244" s="129" t="s">
        <v>304</v>
      </c>
      <c r="E244" s="19">
        <v>8677.52</v>
      </c>
      <c r="F244" s="20">
        <v>6.85</v>
      </c>
      <c r="G244" s="21">
        <f>+E244+F244</f>
        <v>8684.3700000000008</v>
      </c>
      <c r="H244" s="19">
        <v>4990.07</v>
      </c>
      <c r="I244" s="20">
        <v>419.43</v>
      </c>
      <c r="J244" s="21">
        <f>+H244+I244</f>
        <v>5409.5</v>
      </c>
      <c r="K244" s="19">
        <v>3872.63</v>
      </c>
      <c r="L244" s="20">
        <v>1588.7</v>
      </c>
      <c r="M244" s="21">
        <f>+K244+L244</f>
        <v>5461.33</v>
      </c>
      <c r="N244" s="19">
        <v>5648.43</v>
      </c>
      <c r="O244" s="20">
        <v>1939.05</v>
      </c>
      <c r="P244" s="21">
        <f>+N244+O244</f>
        <v>7587.4800000000005</v>
      </c>
      <c r="Q244" s="19">
        <v>5127.3599999999997</v>
      </c>
      <c r="R244" s="20">
        <v>464.95</v>
      </c>
      <c r="S244" s="21">
        <f>+Q244+R244</f>
        <v>5592.3099999999995</v>
      </c>
      <c r="T244" s="19">
        <v>6464.5</v>
      </c>
      <c r="U244" s="20">
        <v>150.61000000000001</v>
      </c>
      <c r="V244" s="21">
        <f>+T244+U244</f>
        <v>6615.11</v>
      </c>
      <c r="W244" s="47">
        <f t="shared" si="40"/>
        <v>34780.51</v>
      </c>
      <c r="X244" s="20">
        <f t="shared" si="40"/>
        <v>4569.5899999999992</v>
      </c>
      <c r="Y244" s="21">
        <f>+W244+X244</f>
        <v>39350.1</v>
      </c>
      <c r="AB244" s="1"/>
    </row>
    <row r="245" spans="1:28" ht="13.5" thickBot="1">
      <c r="A245" s="26" t="s">
        <v>335</v>
      </c>
      <c r="B245" s="146" t="s">
        <v>336</v>
      </c>
      <c r="C245" s="90" t="s">
        <v>297</v>
      </c>
      <c r="D245" s="130" t="s">
        <v>304</v>
      </c>
      <c r="E245" s="27">
        <v>40746.730000000003</v>
      </c>
      <c r="F245" s="28">
        <v>8.8000000000000007</v>
      </c>
      <c r="G245" s="29">
        <f>+E245+F245</f>
        <v>40755.530000000006</v>
      </c>
      <c r="H245" s="27">
        <v>33133.03</v>
      </c>
      <c r="I245" s="28">
        <v>48.53</v>
      </c>
      <c r="J245" s="29">
        <f>+H245+I245</f>
        <v>33181.56</v>
      </c>
      <c r="K245" s="27">
        <v>8077</v>
      </c>
      <c r="L245" s="28">
        <v>1613.88</v>
      </c>
      <c r="M245" s="29">
        <f>+K245+L245</f>
        <v>9690.880000000001</v>
      </c>
      <c r="N245" s="27">
        <v>26234.99</v>
      </c>
      <c r="O245" s="28">
        <v>4740.1499999999996</v>
      </c>
      <c r="P245" s="29">
        <f>+N245+O245</f>
        <v>30975.14</v>
      </c>
      <c r="Q245" s="27">
        <v>18739.900000000001</v>
      </c>
      <c r="R245" s="28">
        <v>270.37</v>
      </c>
      <c r="S245" s="29">
        <f>+Q245+R245</f>
        <v>19010.27</v>
      </c>
      <c r="T245" s="27">
        <v>35227.9</v>
      </c>
      <c r="U245" s="28">
        <v>32.1</v>
      </c>
      <c r="V245" s="29">
        <f>+T245+U245</f>
        <v>35260</v>
      </c>
      <c r="W245" s="72">
        <f t="shared" si="40"/>
        <v>162159.55000000002</v>
      </c>
      <c r="X245" s="28">
        <f t="shared" si="40"/>
        <v>6713.83</v>
      </c>
      <c r="Y245" s="29">
        <f>+W245+X245</f>
        <v>168873.38</v>
      </c>
      <c r="AB245" s="1"/>
    </row>
    <row r="246" spans="1:28">
      <c r="A246" s="91"/>
      <c r="B246" s="91"/>
      <c r="C246" s="91"/>
      <c r="D246" s="91"/>
      <c r="E246" s="92"/>
      <c r="F246" s="92"/>
      <c r="G246" s="92"/>
      <c r="H246" s="92"/>
      <c r="I246" s="92"/>
      <c r="J246" s="92"/>
      <c r="K246" s="92"/>
      <c r="L246" s="92"/>
      <c r="M246" s="92"/>
      <c r="N246" s="92"/>
      <c r="O246" s="92"/>
      <c r="P246" s="92"/>
      <c r="Q246" s="92"/>
      <c r="R246" s="92"/>
      <c r="S246" s="92"/>
      <c r="T246" s="92"/>
      <c r="U246" s="92"/>
      <c r="V246" s="92"/>
      <c r="W246" s="92"/>
      <c r="X246" s="92"/>
      <c r="Y246" s="92"/>
    </row>
    <row r="247" spans="1:28">
      <c r="A247" s="91"/>
      <c r="B247" s="91"/>
      <c r="C247" s="91"/>
      <c r="D247" s="91"/>
      <c r="E247" s="92"/>
      <c r="F247" s="92"/>
      <c r="G247" s="92"/>
      <c r="H247" s="92"/>
      <c r="I247" s="92"/>
      <c r="J247" s="92"/>
      <c r="K247" s="92"/>
      <c r="L247" s="92"/>
      <c r="M247" s="92"/>
      <c r="N247" s="92"/>
      <c r="O247" s="92"/>
      <c r="P247" s="92"/>
      <c r="Q247" s="92"/>
      <c r="R247" s="92"/>
      <c r="S247" s="92"/>
      <c r="T247" s="92"/>
      <c r="U247" s="92"/>
      <c r="V247" s="92"/>
      <c r="W247" s="92"/>
      <c r="X247" s="92"/>
      <c r="Y247" s="92"/>
    </row>
    <row r="248" spans="1:28" ht="13" thickBot="1"/>
    <row r="249" spans="1:28">
      <c r="A249" s="93" t="s">
        <v>223</v>
      </c>
      <c r="B249" s="94"/>
      <c r="C249" s="94"/>
      <c r="D249" s="94"/>
      <c r="E249" s="95">
        <f t="shared" ref="E249:Y249" si="41">SUMIF($C$5:$C$245,"=D",E5:E245)</f>
        <v>1660139.4539999994</v>
      </c>
      <c r="F249" s="96">
        <f t="shared" si="41"/>
        <v>448910.33700000012</v>
      </c>
      <c r="G249" s="97">
        <f t="shared" si="41"/>
        <v>2109049.7909999993</v>
      </c>
      <c r="H249" s="95">
        <f t="shared" si="41"/>
        <v>1696160.1179999996</v>
      </c>
      <c r="I249" s="96">
        <f t="shared" si="41"/>
        <v>453229.57799999969</v>
      </c>
      <c r="J249" s="97">
        <f t="shared" si="41"/>
        <v>2149389.6960000005</v>
      </c>
      <c r="K249" s="95">
        <f t="shared" si="41"/>
        <v>1598101.8410000002</v>
      </c>
      <c r="L249" s="96">
        <f t="shared" si="41"/>
        <v>564263.6399999999</v>
      </c>
      <c r="M249" s="97">
        <f t="shared" si="41"/>
        <v>2162365.4809999992</v>
      </c>
      <c r="N249" s="95">
        <f t="shared" si="41"/>
        <v>1617611.6729999997</v>
      </c>
      <c r="O249" s="96">
        <f t="shared" si="41"/>
        <v>512429.48500000022</v>
      </c>
      <c r="P249" s="97">
        <f t="shared" si="41"/>
        <v>2130041.1580000008</v>
      </c>
      <c r="Q249" s="95">
        <f t="shared" si="41"/>
        <v>1291758.0790000001</v>
      </c>
      <c r="R249" s="96">
        <f t="shared" si="41"/>
        <v>476181.4149999998</v>
      </c>
      <c r="S249" s="97">
        <f t="shared" si="41"/>
        <v>1767939.4940000004</v>
      </c>
      <c r="T249" s="95">
        <f t="shared" si="41"/>
        <v>1660047.4350000008</v>
      </c>
      <c r="U249" s="96">
        <f t="shared" si="41"/>
        <v>419564.35899999988</v>
      </c>
      <c r="V249" s="97">
        <f t="shared" si="41"/>
        <v>2079611.7939999998</v>
      </c>
      <c r="W249" s="98">
        <f t="shared" si="41"/>
        <v>9523818.5999999996</v>
      </c>
      <c r="X249" s="96">
        <f t="shared" si="41"/>
        <v>2874578.8139999988</v>
      </c>
      <c r="Y249" s="99">
        <f t="shared" si="41"/>
        <v>12398397.414000001</v>
      </c>
    </row>
    <row r="250" spans="1:28" ht="13" thickBot="1">
      <c r="A250" s="100" t="s">
        <v>224</v>
      </c>
      <c r="B250" s="101"/>
      <c r="C250" s="101"/>
      <c r="D250" s="101"/>
      <c r="E250" s="102">
        <f t="shared" ref="E250:Y250" si="42">SUMIF($C$5:$C$245,"=M",E5:E245)</f>
        <v>0</v>
      </c>
      <c r="F250" s="103">
        <f t="shared" si="42"/>
        <v>0</v>
      </c>
      <c r="G250" s="104">
        <f t="shared" si="42"/>
        <v>0</v>
      </c>
      <c r="H250" s="102">
        <f t="shared" si="42"/>
        <v>0</v>
      </c>
      <c r="I250" s="103">
        <f t="shared" si="42"/>
        <v>0</v>
      </c>
      <c r="J250" s="104">
        <f t="shared" si="42"/>
        <v>0</v>
      </c>
      <c r="K250" s="102">
        <f t="shared" si="42"/>
        <v>0</v>
      </c>
      <c r="L250" s="103">
        <f t="shared" si="42"/>
        <v>0</v>
      </c>
      <c r="M250" s="104">
        <f t="shared" si="42"/>
        <v>0</v>
      </c>
      <c r="N250" s="102">
        <f t="shared" si="42"/>
        <v>0</v>
      </c>
      <c r="O250" s="103">
        <f t="shared" si="42"/>
        <v>0</v>
      </c>
      <c r="P250" s="104">
        <f t="shared" si="42"/>
        <v>0</v>
      </c>
      <c r="Q250" s="102">
        <f t="shared" si="42"/>
        <v>0</v>
      </c>
      <c r="R250" s="103">
        <f t="shared" si="42"/>
        <v>0</v>
      </c>
      <c r="S250" s="104">
        <f t="shared" si="42"/>
        <v>0</v>
      </c>
      <c r="T250" s="102">
        <f t="shared" si="42"/>
        <v>0</v>
      </c>
      <c r="U250" s="103">
        <f t="shared" si="42"/>
        <v>0</v>
      </c>
      <c r="V250" s="104">
        <f t="shared" si="42"/>
        <v>0</v>
      </c>
      <c r="W250" s="105">
        <f t="shared" si="42"/>
        <v>0</v>
      </c>
      <c r="X250" s="103">
        <f t="shared" si="42"/>
        <v>0</v>
      </c>
      <c r="Y250" s="106">
        <f t="shared" si="42"/>
        <v>0</v>
      </c>
    </row>
    <row r="251" spans="1:28" ht="13" thickBot="1">
      <c r="A251" s="107" t="s">
        <v>5</v>
      </c>
      <c r="B251" s="108"/>
      <c r="C251" s="108"/>
      <c r="D251" s="108"/>
      <c r="E251" s="109">
        <f>+E249+E250</f>
        <v>1660139.4539999994</v>
      </c>
      <c r="F251" s="110">
        <f t="shared" ref="F251:Y251" si="43">+F249+F250</f>
        <v>448910.33700000012</v>
      </c>
      <c r="G251" s="111">
        <f t="shared" si="43"/>
        <v>2109049.7909999993</v>
      </c>
      <c r="H251" s="109">
        <f t="shared" si="43"/>
        <v>1696160.1179999996</v>
      </c>
      <c r="I251" s="110">
        <f t="shared" si="43"/>
        <v>453229.57799999969</v>
      </c>
      <c r="J251" s="111">
        <f t="shared" si="43"/>
        <v>2149389.6960000005</v>
      </c>
      <c r="K251" s="109">
        <f t="shared" si="43"/>
        <v>1598101.8410000002</v>
      </c>
      <c r="L251" s="110">
        <f t="shared" si="43"/>
        <v>564263.6399999999</v>
      </c>
      <c r="M251" s="111">
        <f t="shared" si="43"/>
        <v>2162365.4809999992</v>
      </c>
      <c r="N251" s="109">
        <f t="shared" si="43"/>
        <v>1617611.6729999997</v>
      </c>
      <c r="O251" s="110">
        <f t="shared" si="43"/>
        <v>512429.48500000022</v>
      </c>
      <c r="P251" s="111">
        <f t="shared" si="43"/>
        <v>2130041.1580000008</v>
      </c>
      <c r="Q251" s="109">
        <f t="shared" si="43"/>
        <v>1291758.0790000001</v>
      </c>
      <c r="R251" s="110">
        <f t="shared" si="43"/>
        <v>476181.4149999998</v>
      </c>
      <c r="S251" s="111">
        <f t="shared" si="43"/>
        <v>1767939.4940000004</v>
      </c>
      <c r="T251" s="109">
        <f t="shared" si="43"/>
        <v>1660047.4350000008</v>
      </c>
      <c r="U251" s="110">
        <f t="shared" si="43"/>
        <v>419564.35899999988</v>
      </c>
      <c r="V251" s="111">
        <f t="shared" si="43"/>
        <v>2079611.7939999998</v>
      </c>
      <c r="W251" s="112">
        <f t="shared" si="43"/>
        <v>9523818.5999999996</v>
      </c>
      <c r="X251" s="110">
        <f t="shared" si="43"/>
        <v>2874578.8139999988</v>
      </c>
      <c r="Y251" s="113">
        <f t="shared" si="43"/>
        <v>12398397.414000001</v>
      </c>
    </row>
    <row r="252" spans="1:28" ht="13" thickBot="1">
      <c r="E252" s="1"/>
    </row>
    <row r="253" spans="1:28" ht="13" thickBot="1">
      <c r="E253" s="1"/>
      <c r="F253" s="1"/>
      <c r="H253" s="1"/>
      <c r="I253" s="1"/>
      <c r="J253" s="1"/>
      <c r="K253" s="1"/>
      <c r="L253" s="1"/>
      <c r="N253" s="1"/>
      <c r="O253" s="1"/>
      <c r="Q253" s="1"/>
      <c r="R253" s="1"/>
      <c r="T253" s="1"/>
      <c r="U253" s="1"/>
      <c r="V253" s="159" t="s">
        <v>356</v>
      </c>
      <c r="W253" s="160"/>
      <c r="X253" s="94"/>
      <c r="Y253" s="161"/>
    </row>
    <row r="254" spans="1:28" ht="20.149999999999999" customHeight="1">
      <c r="E254" s="1"/>
      <c r="F254" s="1"/>
      <c r="T254" s="101"/>
      <c r="U254" s="101"/>
      <c r="V254" s="159" t="s">
        <v>357</v>
      </c>
      <c r="W254" s="96">
        <f>SUMIF($D$5:$D$245,"=N",W5:W245)</f>
        <v>4148376.1100000003</v>
      </c>
      <c r="X254" s="96">
        <f>SUMIF($D$5:$D$245,"=N",X5:X245)</f>
        <v>1413274.8439999996</v>
      </c>
      <c r="Y254" s="97">
        <f>SUMIF($D$5:$D$245,"=N",Y5:Y245)</f>
        <v>5561650.953999999</v>
      </c>
    </row>
    <row r="255" spans="1:28" ht="20.149999999999999" customHeight="1">
      <c r="A255" s="114"/>
      <c r="E255" s="1"/>
      <c r="F255" s="1"/>
      <c r="T255" s="101"/>
      <c r="U255" s="101"/>
      <c r="V255" s="162" t="s">
        <v>358</v>
      </c>
      <c r="W255" s="103">
        <f>SUMIF($D$5:$D$245,"=M",W5:W245)</f>
        <v>948476.19000000006</v>
      </c>
      <c r="X255" s="103">
        <f>SUMIF($D$5:$D$245,"=M",X5:X245)</f>
        <v>600959.97000000009</v>
      </c>
      <c r="Y255" s="104">
        <f>SUMIF($D$5:$D$245,"=M",Y5:Y245)</f>
        <v>1549436.16</v>
      </c>
    </row>
    <row r="256" spans="1:28" ht="20.149999999999999" customHeight="1">
      <c r="E256" s="1"/>
      <c r="F256" s="1"/>
      <c r="T256" s="101"/>
      <c r="U256" s="101"/>
      <c r="V256" s="162" t="s">
        <v>359</v>
      </c>
      <c r="W256" s="103">
        <f>SUMIF($D$5:$D$245,"=S",W5:W245)</f>
        <v>1790565.7199999997</v>
      </c>
      <c r="X256" s="103">
        <f>SUMIF($D$5:$D$245,"=S",X5:X245)</f>
        <v>535303.52</v>
      </c>
      <c r="Y256" s="104">
        <f>SUMIF($D$5:$D$245,"=S",Y5:Y245)</f>
        <v>2325869.2400000002</v>
      </c>
    </row>
    <row r="257" spans="5:25" ht="20.149999999999999" customHeight="1" thickBot="1">
      <c r="E257" s="1"/>
      <c r="F257" s="1"/>
      <c r="T257" s="101"/>
      <c r="U257" s="101"/>
      <c r="V257" s="162" t="s">
        <v>360</v>
      </c>
      <c r="W257" s="103">
        <f>SUMIF($D$5:$D$245,"=SC",W5:W245)</f>
        <v>2636400.58</v>
      </c>
      <c r="X257" s="103">
        <f>SUMIF($D$5:$D$245,"=SC",X5:X245)</f>
        <v>325040.48000000016</v>
      </c>
      <c r="Y257" s="104">
        <f>SUMIF($D$5:$D$245,"=SC",Y5:Y245)</f>
        <v>2961441.06</v>
      </c>
    </row>
    <row r="258" spans="5:25" ht="20.149999999999999" customHeight="1" thickBot="1">
      <c r="E258" s="1"/>
      <c r="F258" s="1"/>
      <c r="T258" s="101"/>
      <c r="U258" s="101"/>
      <c r="V258" s="163" t="s">
        <v>361</v>
      </c>
      <c r="W258" s="110">
        <f>SUM(W254:W257)</f>
        <v>9523818.6000000015</v>
      </c>
      <c r="X258" s="110">
        <f>SUM(X254:X257)</f>
        <v>2874578.8139999998</v>
      </c>
      <c r="Y258" s="110">
        <f>SUM(Y254:Y257)</f>
        <v>12398397.413999999</v>
      </c>
    </row>
    <row r="259" spans="5:25">
      <c r="E259" s="1"/>
      <c r="F259" s="1"/>
      <c r="T259" s="101"/>
      <c r="U259" s="101"/>
    </row>
    <row r="260" spans="5:25">
      <c r="E260" s="1"/>
      <c r="F260" s="1"/>
      <c r="T260" s="101"/>
      <c r="U260" s="101"/>
    </row>
    <row r="261" spans="5:25">
      <c r="E261" s="1"/>
      <c r="F261" s="1"/>
      <c r="G261" s="1"/>
      <c r="T261" s="101"/>
      <c r="U261" s="101"/>
      <c r="V261" s="101"/>
      <c r="W261" s="101"/>
    </row>
    <row r="262" spans="5:25">
      <c r="G262" s="1"/>
      <c r="U262" s="101"/>
      <c r="V262" s="101"/>
      <c r="W262" s="101"/>
    </row>
    <row r="263" spans="5:25">
      <c r="U263" s="101"/>
      <c r="V263" s="101"/>
      <c r="W263" s="101"/>
    </row>
    <row r="264" spans="5:25">
      <c r="U264" s="101"/>
      <c r="V264" s="101"/>
      <c r="W264" s="101"/>
    </row>
    <row r="265" spans="5:25">
      <c r="U265" s="101"/>
      <c r="V265" s="101"/>
      <c r="W265" s="101"/>
    </row>
    <row r="266" spans="5:25">
      <c r="U266" s="101"/>
      <c r="V266" s="101"/>
      <c r="W266" s="101"/>
    </row>
    <row r="267" spans="5:25">
      <c r="U267" s="101"/>
      <c r="V267" s="101"/>
      <c r="W267" s="101"/>
    </row>
    <row r="268" spans="5:25">
      <c r="U268" s="101"/>
      <c r="V268" s="101"/>
      <c r="W268" s="101"/>
    </row>
  </sheetData>
  <phoneticPr fontId="6" type="noConversion"/>
  <pageMargins left="0.75" right="0.75" top="1" bottom="1" header="0.5" footer="0.5"/>
  <headerFooter alignWithMargins="0"/>
  <customProperties>
    <customPr name="EpmWorksheetKeyString_GUID" r:id="rId1"/>
  </customPropertie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B268"/>
  <sheetViews>
    <sheetView workbookViewId="0">
      <selection activeCell="I44" sqref="I44"/>
    </sheetView>
  </sheetViews>
  <sheetFormatPr defaultColWidth="9.1796875" defaultRowHeight="12.5"/>
  <cols>
    <col min="1" max="1" width="11.7265625" customWidth="1"/>
    <col min="2" max="2" width="11.7265625" bestFit="1" customWidth="1"/>
    <col min="3" max="3" width="15.81640625" bestFit="1" customWidth="1"/>
    <col min="4" max="4" width="9.7265625" customWidth="1"/>
    <col min="5" max="71" width="12.7265625" customWidth="1"/>
  </cols>
  <sheetData>
    <row r="1" spans="1:28" ht="18">
      <c r="A1" s="81" t="s">
        <v>369</v>
      </c>
    </row>
    <row r="2" spans="1:28" ht="13" thickBot="1"/>
    <row r="3" spans="1:28" ht="13" thickBot="1">
      <c r="E3" s="82">
        <v>41730</v>
      </c>
      <c r="F3" s="83"/>
      <c r="G3" s="84"/>
      <c r="H3" s="82">
        <v>41760</v>
      </c>
      <c r="I3" s="83"/>
      <c r="J3" s="84"/>
      <c r="K3" s="82">
        <v>41791</v>
      </c>
      <c r="L3" s="85"/>
      <c r="M3" s="84"/>
      <c r="N3" s="82">
        <v>41821</v>
      </c>
      <c r="O3" s="85"/>
      <c r="P3" s="84"/>
      <c r="Q3" s="82">
        <v>41852</v>
      </c>
      <c r="R3" s="85"/>
      <c r="S3" s="84"/>
      <c r="T3" s="82">
        <v>41883</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26.09</v>
      </c>
      <c r="F5" s="20">
        <v>1.66</v>
      </c>
      <c r="G5" s="21">
        <v>27.75</v>
      </c>
      <c r="H5" s="19">
        <v>0</v>
      </c>
      <c r="I5" s="20">
        <v>15.34</v>
      </c>
      <c r="J5" s="21">
        <v>15.34</v>
      </c>
      <c r="K5" s="19">
        <v>0</v>
      </c>
      <c r="L5" s="20">
        <v>3.07</v>
      </c>
      <c r="M5" s="21">
        <v>3.07</v>
      </c>
      <c r="N5" s="19">
        <v>0</v>
      </c>
      <c r="O5" s="20">
        <v>0</v>
      </c>
      <c r="P5" s="21">
        <v>0</v>
      </c>
      <c r="Q5" s="19">
        <v>0</v>
      </c>
      <c r="R5" s="20">
        <v>34.42</v>
      </c>
      <c r="S5" s="21">
        <v>34.42</v>
      </c>
      <c r="T5" s="19">
        <v>0.19</v>
      </c>
      <c r="U5" s="20">
        <v>13.13</v>
      </c>
      <c r="V5" s="21">
        <v>13.32</v>
      </c>
      <c r="W5" s="47">
        <v>26.28</v>
      </c>
      <c r="X5" s="20">
        <v>67.62</v>
      </c>
      <c r="Y5" s="21">
        <v>93.9</v>
      </c>
      <c r="AB5" s="1"/>
    </row>
    <row r="6" spans="1:28" ht="13">
      <c r="A6" s="2" t="s">
        <v>250</v>
      </c>
      <c r="B6" s="2" t="s">
        <v>7</v>
      </c>
      <c r="C6" s="89" t="s">
        <v>297</v>
      </c>
      <c r="D6" s="129" t="s">
        <v>298</v>
      </c>
      <c r="E6" s="19">
        <v>0</v>
      </c>
      <c r="F6" s="20">
        <v>0</v>
      </c>
      <c r="G6" s="21">
        <v>0</v>
      </c>
      <c r="H6" s="19">
        <v>0</v>
      </c>
      <c r="I6" s="20">
        <v>0</v>
      </c>
      <c r="J6" s="21">
        <v>0</v>
      </c>
      <c r="K6" s="19">
        <v>0</v>
      </c>
      <c r="L6" s="20">
        <v>0</v>
      </c>
      <c r="M6" s="21">
        <v>0</v>
      </c>
      <c r="N6" s="19">
        <v>0</v>
      </c>
      <c r="O6" s="20">
        <v>0</v>
      </c>
      <c r="P6" s="21">
        <v>0</v>
      </c>
      <c r="Q6" s="19">
        <v>0</v>
      </c>
      <c r="R6" s="20">
        <v>0</v>
      </c>
      <c r="S6" s="21">
        <v>0</v>
      </c>
      <c r="T6" s="19">
        <v>0</v>
      </c>
      <c r="U6" s="20">
        <v>0</v>
      </c>
      <c r="V6" s="21">
        <v>0</v>
      </c>
      <c r="W6" s="47">
        <v>0</v>
      </c>
      <c r="X6" s="20">
        <v>0</v>
      </c>
      <c r="Y6" s="21">
        <v>0</v>
      </c>
      <c r="AB6" s="1"/>
    </row>
    <row r="7" spans="1:28" ht="13">
      <c r="A7" s="2" t="s">
        <v>251</v>
      </c>
      <c r="B7" s="2" t="s">
        <v>8</v>
      </c>
      <c r="C7" s="89" t="s">
        <v>297</v>
      </c>
      <c r="D7" s="129" t="s">
        <v>302</v>
      </c>
      <c r="E7" s="19">
        <v>789.85</v>
      </c>
      <c r="F7" s="20">
        <v>0</v>
      </c>
      <c r="G7" s="21">
        <v>789.85</v>
      </c>
      <c r="H7" s="19">
        <v>5278.15</v>
      </c>
      <c r="I7" s="20">
        <v>1008.2</v>
      </c>
      <c r="J7" s="21">
        <v>6286.3499999999995</v>
      </c>
      <c r="K7" s="19">
        <v>15547.48</v>
      </c>
      <c r="L7" s="20">
        <v>2614.6</v>
      </c>
      <c r="M7" s="21">
        <v>18162.079999999998</v>
      </c>
      <c r="N7" s="19">
        <v>7679.64</v>
      </c>
      <c r="O7" s="20">
        <v>4159.3999999999996</v>
      </c>
      <c r="P7" s="21">
        <v>11839.04</v>
      </c>
      <c r="Q7" s="19">
        <v>21767.87</v>
      </c>
      <c r="R7" s="20">
        <v>1565.7</v>
      </c>
      <c r="S7" s="21">
        <v>23333.57</v>
      </c>
      <c r="T7" s="19">
        <v>21737.72</v>
      </c>
      <c r="U7" s="20">
        <v>1438.1</v>
      </c>
      <c r="V7" s="21">
        <v>23175.82</v>
      </c>
      <c r="W7" s="47">
        <v>72800.709999999992</v>
      </c>
      <c r="X7" s="20">
        <v>10786</v>
      </c>
      <c r="Y7" s="21">
        <v>83586.709999999992</v>
      </c>
      <c r="AB7" s="1"/>
    </row>
    <row r="8" spans="1:28" ht="13">
      <c r="A8" s="2" t="s">
        <v>251</v>
      </c>
      <c r="B8" s="2" t="s">
        <v>9</v>
      </c>
      <c r="C8" s="89" t="s">
        <v>297</v>
      </c>
      <c r="D8" s="129" t="s">
        <v>302</v>
      </c>
      <c r="E8" s="19">
        <v>0</v>
      </c>
      <c r="F8" s="20">
        <v>0</v>
      </c>
      <c r="G8" s="21">
        <v>0</v>
      </c>
      <c r="H8" s="19">
        <v>0.14000000000000001</v>
      </c>
      <c r="I8" s="20">
        <v>0</v>
      </c>
      <c r="J8" s="21">
        <v>0.14000000000000001</v>
      </c>
      <c r="K8" s="19">
        <v>0.06</v>
      </c>
      <c r="L8" s="20">
        <v>0</v>
      </c>
      <c r="M8" s="21">
        <v>0.06</v>
      </c>
      <c r="N8" s="19">
        <v>3.88</v>
      </c>
      <c r="O8" s="20">
        <v>3.8</v>
      </c>
      <c r="P8" s="21">
        <v>7.68</v>
      </c>
      <c r="Q8" s="19">
        <v>0</v>
      </c>
      <c r="R8" s="20">
        <v>0</v>
      </c>
      <c r="S8" s="21">
        <v>0</v>
      </c>
      <c r="T8" s="19">
        <v>0</v>
      </c>
      <c r="U8" s="20">
        <v>0.56999999999999995</v>
      </c>
      <c r="V8" s="21">
        <v>0.56999999999999995</v>
      </c>
      <c r="W8" s="47">
        <v>4.08</v>
      </c>
      <c r="X8" s="20">
        <v>4.37</v>
      </c>
      <c r="Y8" s="21">
        <v>8.4499999999999993</v>
      </c>
      <c r="AB8" s="1"/>
    </row>
    <row r="9" spans="1:28" ht="13">
      <c r="A9" s="2" t="s">
        <v>252</v>
      </c>
      <c r="B9" s="2" t="s">
        <v>10</v>
      </c>
      <c r="C9" s="89" t="s">
        <v>297</v>
      </c>
      <c r="D9" s="129" t="s">
        <v>302</v>
      </c>
      <c r="E9" s="19">
        <v>768.45</v>
      </c>
      <c r="F9" s="20">
        <v>890.4</v>
      </c>
      <c r="G9" s="21">
        <v>1658.85</v>
      </c>
      <c r="H9" s="19">
        <v>733.25</v>
      </c>
      <c r="I9" s="20">
        <v>740.4</v>
      </c>
      <c r="J9" s="21">
        <v>1473.65</v>
      </c>
      <c r="K9" s="19">
        <v>796.25</v>
      </c>
      <c r="L9" s="20">
        <v>238.2</v>
      </c>
      <c r="M9" s="21">
        <v>1034.45</v>
      </c>
      <c r="N9" s="19">
        <v>991.9</v>
      </c>
      <c r="O9" s="20">
        <v>975.35</v>
      </c>
      <c r="P9" s="21">
        <v>1967.25</v>
      </c>
      <c r="Q9" s="19">
        <v>0</v>
      </c>
      <c r="R9" s="20">
        <v>0</v>
      </c>
      <c r="S9" s="21">
        <v>0</v>
      </c>
      <c r="T9" s="19">
        <v>0</v>
      </c>
      <c r="U9" s="20">
        <v>0</v>
      </c>
      <c r="V9" s="21">
        <v>0</v>
      </c>
      <c r="W9" s="47">
        <v>3289.85</v>
      </c>
      <c r="X9" s="20">
        <v>2844.35</v>
      </c>
      <c r="Y9" s="21">
        <v>6134.2</v>
      </c>
      <c r="AB9" s="1"/>
    </row>
    <row r="10" spans="1:28" ht="13">
      <c r="A10" s="2" t="s">
        <v>252</v>
      </c>
      <c r="B10" s="2" t="s">
        <v>11</v>
      </c>
      <c r="C10" s="89" t="s">
        <v>297</v>
      </c>
      <c r="D10" s="129" t="s">
        <v>302</v>
      </c>
      <c r="E10" s="19">
        <v>50</v>
      </c>
      <c r="F10" s="20">
        <v>0</v>
      </c>
      <c r="G10" s="21">
        <v>50</v>
      </c>
      <c r="H10" s="19">
        <v>0</v>
      </c>
      <c r="I10" s="20">
        <v>0</v>
      </c>
      <c r="J10" s="21">
        <v>0</v>
      </c>
      <c r="K10" s="19">
        <v>0</v>
      </c>
      <c r="L10" s="20">
        <v>0</v>
      </c>
      <c r="M10" s="21">
        <v>0</v>
      </c>
      <c r="N10" s="19">
        <v>0</v>
      </c>
      <c r="O10" s="20">
        <v>0</v>
      </c>
      <c r="P10" s="21">
        <v>0</v>
      </c>
      <c r="Q10" s="19">
        <v>0</v>
      </c>
      <c r="R10" s="20">
        <v>0</v>
      </c>
      <c r="S10" s="21">
        <v>0</v>
      </c>
      <c r="T10" s="19">
        <v>0</v>
      </c>
      <c r="U10" s="20">
        <v>0</v>
      </c>
      <c r="V10" s="21">
        <v>0</v>
      </c>
      <c r="W10" s="47">
        <v>50</v>
      </c>
      <c r="X10" s="20">
        <v>0</v>
      </c>
      <c r="Y10" s="21">
        <v>50</v>
      </c>
      <c r="AB10" s="1"/>
    </row>
    <row r="11" spans="1:28" ht="13">
      <c r="A11" s="2" t="s">
        <v>253</v>
      </c>
      <c r="B11" s="2" t="s">
        <v>12</v>
      </c>
      <c r="C11" s="89" t="s">
        <v>297</v>
      </c>
      <c r="D11" s="129" t="s">
        <v>303</v>
      </c>
      <c r="E11" s="19">
        <v>5988.15</v>
      </c>
      <c r="F11" s="20">
        <v>3151.45</v>
      </c>
      <c r="G11" s="21">
        <v>9139.5999999999985</v>
      </c>
      <c r="H11" s="19">
        <v>5079.3999999999996</v>
      </c>
      <c r="I11" s="20">
        <v>675.6</v>
      </c>
      <c r="J11" s="21">
        <v>5755</v>
      </c>
      <c r="K11" s="19">
        <v>0</v>
      </c>
      <c r="L11" s="20">
        <v>0</v>
      </c>
      <c r="M11" s="21">
        <v>0</v>
      </c>
      <c r="N11" s="19">
        <v>0</v>
      </c>
      <c r="O11" s="20">
        <v>0</v>
      </c>
      <c r="P11" s="21">
        <v>0</v>
      </c>
      <c r="Q11" s="19">
        <v>175.4</v>
      </c>
      <c r="R11" s="20">
        <v>193.9</v>
      </c>
      <c r="S11" s="21">
        <v>369.3</v>
      </c>
      <c r="T11" s="19">
        <v>8048.1</v>
      </c>
      <c r="U11" s="20">
        <v>1860.6</v>
      </c>
      <c r="V11" s="21">
        <v>9908.7000000000007</v>
      </c>
      <c r="W11" s="47">
        <v>19291.05</v>
      </c>
      <c r="X11" s="20">
        <v>5881.5499999999993</v>
      </c>
      <c r="Y11" s="21">
        <v>25172.6</v>
      </c>
      <c r="AB11" s="1"/>
    </row>
    <row r="12" spans="1:28" ht="13">
      <c r="A12" s="2" t="s">
        <v>253</v>
      </c>
      <c r="B12" s="2" t="s">
        <v>13</v>
      </c>
      <c r="C12" s="89" t="s">
        <v>297</v>
      </c>
      <c r="D12" s="129" t="s">
        <v>303</v>
      </c>
      <c r="E12" s="19">
        <v>7785.75</v>
      </c>
      <c r="F12" s="20">
        <v>1000.9</v>
      </c>
      <c r="G12" s="21">
        <v>8786.65</v>
      </c>
      <c r="H12" s="19">
        <v>5124.55</v>
      </c>
      <c r="I12" s="20">
        <v>572.20000000000005</v>
      </c>
      <c r="J12" s="21">
        <v>5696.75</v>
      </c>
      <c r="K12" s="19">
        <v>487.45</v>
      </c>
      <c r="L12" s="20">
        <v>0</v>
      </c>
      <c r="M12" s="21">
        <v>487.45</v>
      </c>
      <c r="N12" s="19">
        <v>71.849999999999994</v>
      </c>
      <c r="O12" s="20">
        <v>0.65</v>
      </c>
      <c r="P12" s="21">
        <v>72.5</v>
      </c>
      <c r="Q12" s="19">
        <v>0</v>
      </c>
      <c r="R12" s="20">
        <v>0</v>
      </c>
      <c r="S12" s="21">
        <v>0</v>
      </c>
      <c r="T12" s="19">
        <v>0</v>
      </c>
      <c r="U12" s="20">
        <v>0</v>
      </c>
      <c r="V12" s="21">
        <v>0</v>
      </c>
      <c r="W12" s="47">
        <v>13469.6</v>
      </c>
      <c r="X12" s="20">
        <v>1573.75</v>
      </c>
      <c r="Y12" s="21">
        <v>15043.35</v>
      </c>
      <c r="AB12" s="1"/>
    </row>
    <row r="13" spans="1:28" ht="13">
      <c r="A13" s="2" t="s">
        <v>253</v>
      </c>
      <c r="B13" s="2" t="s">
        <v>14</v>
      </c>
      <c r="C13" s="89" t="s">
        <v>297</v>
      </c>
      <c r="D13" s="129" t="s">
        <v>303</v>
      </c>
      <c r="E13" s="19">
        <v>22162.5</v>
      </c>
      <c r="F13" s="20">
        <v>485.05</v>
      </c>
      <c r="G13" s="21">
        <v>22647.55</v>
      </c>
      <c r="H13" s="19">
        <v>12247.4</v>
      </c>
      <c r="I13" s="20">
        <v>1022.6</v>
      </c>
      <c r="J13" s="21">
        <v>13270</v>
      </c>
      <c r="K13" s="19">
        <v>6861.15</v>
      </c>
      <c r="L13" s="20">
        <v>2466.9</v>
      </c>
      <c r="M13" s="21">
        <v>9328.0499999999993</v>
      </c>
      <c r="N13" s="19">
        <v>7252.9</v>
      </c>
      <c r="O13" s="20">
        <v>2459.6</v>
      </c>
      <c r="P13" s="21">
        <v>9712.5</v>
      </c>
      <c r="Q13" s="19">
        <v>6990.95</v>
      </c>
      <c r="R13" s="20">
        <v>1522.5</v>
      </c>
      <c r="S13" s="21">
        <v>8513.4500000000007</v>
      </c>
      <c r="T13" s="19">
        <v>11380.95</v>
      </c>
      <c r="U13" s="20">
        <v>1851.9</v>
      </c>
      <c r="V13" s="21">
        <v>13232.85</v>
      </c>
      <c r="W13" s="47">
        <v>66895.850000000006</v>
      </c>
      <c r="X13" s="20">
        <v>9808.5499999999993</v>
      </c>
      <c r="Y13" s="21">
        <v>76704.400000000009</v>
      </c>
      <c r="AB13" s="1"/>
    </row>
    <row r="14" spans="1:28" ht="13">
      <c r="A14" s="2" t="s">
        <v>253</v>
      </c>
      <c r="B14" s="2" t="s">
        <v>15</v>
      </c>
      <c r="C14" s="89" t="s">
        <v>297</v>
      </c>
      <c r="D14" s="129" t="s">
        <v>303</v>
      </c>
      <c r="E14" s="19">
        <v>8701.7000000000007</v>
      </c>
      <c r="F14" s="20">
        <v>2461</v>
      </c>
      <c r="G14" s="21">
        <v>11162.7</v>
      </c>
      <c r="H14" s="19">
        <v>10065.799999999999</v>
      </c>
      <c r="I14" s="20">
        <v>2204.5500000000002</v>
      </c>
      <c r="J14" s="21">
        <v>12270.349999999999</v>
      </c>
      <c r="K14" s="19">
        <v>5733.9</v>
      </c>
      <c r="L14" s="20">
        <v>3560.6</v>
      </c>
      <c r="M14" s="21">
        <v>9294.5</v>
      </c>
      <c r="N14" s="19">
        <v>3295.85</v>
      </c>
      <c r="O14" s="20">
        <v>2501.35</v>
      </c>
      <c r="P14" s="21">
        <v>5797.2</v>
      </c>
      <c r="Q14" s="19">
        <v>8524.2000000000007</v>
      </c>
      <c r="R14" s="20">
        <v>3886.65</v>
      </c>
      <c r="S14" s="21">
        <v>12410.85</v>
      </c>
      <c r="T14" s="19">
        <v>9433.2000000000007</v>
      </c>
      <c r="U14" s="20">
        <v>2934.15</v>
      </c>
      <c r="V14" s="21">
        <v>12367.35</v>
      </c>
      <c r="W14" s="47">
        <v>45754.649999999994</v>
      </c>
      <c r="X14" s="20">
        <v>17548.3</v>
      </c>
      <c r="Y14" s="21">
        <v>63302.95</v>
      </c>
      <c r="AB14" s="1"/>
    </row>
    <row r="15" spans="1:28" ht="13">
      <c r="A15" s="2" t="s">
        <v>254</v>
      </c>
      <c r="B15" s="2" t="s">
        <v>16</v>
      </c>
      <c r="C15" s="89" t="s">
        <v>297</v>
      </c>
      <c r="D15" s="129" t="s">
        <v>303</v>
      </c>
      <c r="E15" s="19">
        <v>1219.1400000000001</v>
      </c>
      <c r="F15" s="20">
        <v>6474.24</v>
      </c>
      <c r="G15" s="21">
        <v>7693.38</v>
      </c>
      <c r="H15" s="19">
        <v>2944.17</v>
      </c>
      <c r="I15" s="20">
        <v>6214.32</v>
      </c>
      <c r="J15" s="21">
        <v>9158.49</v>
      </c>
      <c r="K15" s="19">
        <v>5133.0600000000004</v>
      </c>
      <c r="L15" s="20">
        <v>6653.61</v>
      </c>
      <c r="M15" s="21">
        <v>11786.67</v>
      </c>
      <c r="N15" s="19">
        <v>6198.75</v>
      </c>
      <c r="O15" s="20">
        <v>5998.23</v>
      </c>
      <c r="P15" s="21">
        <v>12196.98</v>
      </c>
      <c r="Q15" s="19">
        <v>11871.27</v>
      </c>
      <c r="R15" s="20">
        <v>4465.08</v>
      </c>
      <c r="S15" s="21">
        <v>16336.35</v>
      </c>
      <c r="T15" s="19">
        <v>2989.08</v>
      </c>
      <c r="U15" s="20">
        <v>2743.56</v>
      </c>
      <c r="V15" s="21">
        <v>5732.6399999999994</v>
      </c>
      <c r="W15" s="47">
        <v>30355.47</v>
      </c>
      <c r="X15" s="20">
        <v>32549.039999999997</v>
      </c>
      <c r="Y15" s="21">
        <v>62904.509999999995</v>
      </c>
      <c r="AB15" s="1"/>
    </row>
    <row r="16" spans="1:28" ht="13">
      <c r="A16" s="2" t="s">
        <v>310</v>
      </c>
      <c r="B16" s="2" t="s">
        <v>311</v>
      </c>
      <c r="C16" s="89" t="s">
        <v>297</v>
      </c>
      <c r="D16" s="129" t="s">
        <v>303</v>
      </c>
      <c r="E16" s="19">
        <v>18115.900000000001</v>
      </c>
      <c r="F16" s="20">
        <v>2872.5</v>
      </c>
      <c r="G16" s="21">
        <v>20988.400000000001</v>
      </c>
      <c r="H16" s="19">
        <v>19042.400000000001</v>
      </c>
      <c r="I16" s="20">
        <v>2402</v>
      </c>
      <c r="J16" s="21">
        <v>21444.400000000001</v>
      </c>
      <c r="K16" s="19">
        <v>20644</v>
      </c>
      <c r="L16" s="20">
        <v>2944.3</v>
      </c>
      <c r="M16" s="21">
        <v>23588.3</v>
      </c>
      <c r="N16" s="19">
        <v>22677.599999999999</v>
      </c>
      <c r="O16" s="20">
        <v>3634</v>
      </c>
      <c r="P16" s="21">
        <v>26311.599999999999</v>
      </c>
      <c r="Q16" s="19">
        <v>0</v>
      </c>
      <c r="R16" s="20">
        <v>0</v>
      </c>
      <c r="S16" s="21">
        <v>0</v>
      </c>
      <c r="T16" s="19">
        <v>3298.3</v>
      </c>
      <c r="U16" s="20">
        <v>1974.7</v>
      </c>
      <c r="V16" s="21">
        <v>5273</v>
      </c>
      <c r="W16" s="47">
        <v>83778.2</v>
      </c>
      <c r="X16" s="20">
        <v>13827.5</v>
      </c>
      <c r="Y16" s="21">
        <v>97605.7</v>
      </c>
      <c r="AB16" s="1"/>
    </row>
    <row r="17" spans="1:28" ht="13">
      <c r="A17" s="2" t="s">
        <v>370</v>
      </c>
      <c r="B17" s="2" t="s">
        <v>371</v>
      </c>
      <c r="C17" s="89" t="s">
        <v>297</v>
      </c>
      <c r="D17" s="129" t="s">
        <v>304</v>
      </c>
      <c r="E17" s="19">
        <v>0</v>
      </c>
      <c r="F17" s="20">
        <v>0</v>
      </c>
      <c r="G17" s="21">
        <v>0</v>
      </c>
      <c r="H17" s="19">
        <v>0</v>
      </c>
      <c r="I17" s="20">
        <v>0</v>
      </c>
      <c r="J17" s="21">
        <v>0</v>
      </c>
      <c r="K17" s="19">
        <v>0</v>
      </c>
      <c r="L17" s="20">
        <v>0</v>
      </c>
      <c r="M17" s="21">
        <v>0</v>
      </c>
      <c r="N17" s="19">
        <v>0</v>
      </c>
      <c r="O17" s="20">
        <v>0</v>
      </c>
      <c r="P17" s="21">
        <v>0</v>
      </c>
      <c r="Q17" s="19">
        <v>3616.84</v>
      </c>
      <c r="R17" s="20">
        <v>45.48</v>
      </c>
      <c r="S17" s="21">
        <v>3662.32</v>
      </c>
      <c r="T17" s="19">
        <v>15220.74</v>
      </c>
      <c r="U17" s="20">
        <v>1.1100000000000001</v>
      </c>
      <c r="V17" s="21">
        <v>15221.85</v>
      </c>
      <c r="W17" s="47">
        <v>18837.580000000002</v>
      </c>
      <c r="X17" s="20">
        <v>46.589999999999996</v>
      </c>
      <c r="Y17" s="21">
        <v>18884.170000000002</v>
      </c>
      <c r="AB17" s="1"/>
    </row>
    <row r="18" spans="1:28" ht="13">
      <c r="A18" s="2" t="s">
        <v>370</v>
      </c>
      <c r="B18" s="2" t="s">
        <v>372</v>
      </c>
      <c r="C18" s="89" t="s">
        <v>297</v>
      </c>
      <c r="D18" s="129" t="s">
        <v>304</v>
      </c>
      <c r="E18" s="19">
        <v>0</v>
      </c>
      <c r="F18" s="20">
        <v>0</v>
      </c>
      <c r="G18" s="21">
        <v>0</v>
      </c>
      <c r="H18" s="19">
        <v>0</v>
      </c>
      <c r="I18" s="20">
        <v>0</v>
      </c>
      <c r="J18" s="21">
        <v>0</v>
      </c>
      <c r="K18" s="19">
        <v>0</v>
      </c>
      <c r="L18" s="20">
        <v>0</v>
      </c>
      <c r="M18" s="21">
        <v>0</v>
      </c>
      <c r="N18" s="19">
        <v>0</v>
      </c>
      <c r="O18" s="20">
        <v>0</v>
      </c>
      <c r="P18" s="21">
        <v>0</v>
      </c>
      <c r="Q18" s="19">
        <v>6103.86</v>
      </c>
      <c r="R18" s="20">
        <v>14.59</v>
      </c>
      <c r="S18" s="21">
        <v>6118.45</v>
      </c>
      <c r="T18" s="19">
        <v>16839.91</v>
      </c>
      <c r="U18" s="20">
        <v>0</v>
      </c>
      <c r="V18" s="21">
        <v>16839.91</v>
      </c>
      <c r="W18" s="47">
        <v>22943.77</v>
      </c>
      <c r="X18" s="20">
        <v>14.59</v>
      </c>
      <c r="Y18" s="21">
        <v>22958.36</v>
      </c>
      <c r="AB18" s="1"/>
    </row>
    <row r="19" spans="1:28" ht="13">
      <c r="A19" s="2" t="s">
        <v>370</v>
      </c>
      <c r="B19" s="2" t="s">
        <v>373</v>
      </c>
      <c r="C19" s="89" t="s">
        <v>297</v>
      </c>
      <c r="D19" s="129" t="s">
        <v>304</v>
      </c>
      <c r="E19" s="19">
        <v>0</v>
      </c>
      <c r="F19" s="20">
        <v>0</v>
      </c>
      <c r="G19" s="21">
        <v>0</v>
      </c>
      <c r="H19" s="19">
        <v>0</v>
      </c>
      <c r="I19" s="20">
        <v>0</v>
      </c>
      <c r="J19" s="21">
        <v>0</v>
      </c>
      <c r="K19" s="19">
        <v>0</v>
      </c>
      <c r="L19" s="20">
        <v>0</v>
      </c>
      <c r="M19" s="21">
        <v>0</v>
      </c>
      <c r="N19" s="19">
        <v>0</v>
      </c>
      <c r="O19" s="20">
        <v>0</v>
      </c>
      <c r="P19" s="21">
        <v>0</v>
      </c>
      <c r="Q19" s="19">
        <v>0</v>
      </c>
      <c r="R19" s="20">
        <v>0</v>
      </c>
      <c r="S19" s="21">
        <v>0</v>
      </c>
      <c r="T19" s="19">
        <v>914.59</v>
      </c>
      <c r="U19" s="20">
        <v>391.71</v>
      </c>
      <c r="V19" s="21">
        <v>1306.3</v>
      </c>
      <c r="W19" s="47">
        <v>914.59</v>
      </c>
      <c r="X19" s="20">
        <v>391.71</v>
      </c>
      <c r="Y19" s="21">
        <v>1306.3</v>
      </c>
      <c r="AB19" s="1"/>
    </row>
    <row r="20" spans="1:28" ht="13">
      <c r="A20" s="2" t="s">
        <v>255</v>
      </c>
      <c r="B20" s="2" t="s">
        <v>17</v>
      </c>
      <c r="C20" s="89" t="s">
        <v>297</v>
      </c>
      <c r="D20" s="129" t="s">
        <v>298</v>
      </c>
      <c r="E20" s="19">
        <v>41.04</v>
      </c>
      <c r="F20" s="20">
        <v>1.78</v>
      </c>
      <c r="G20" s="21">
        <v>42.82</v>
      </c>
      <c r="H20" s="19">
        <v>55.66</v>
      </c>
      <c r="I20" s="20">
        <v>5.76</v>
      </c>
      <c r="J20" s="21">
        <v>61.419999999999995</v>
      </c>
      <c r="K20" s="19">
        <v>122.69</v>
      </c>
      <c r="L20" s="20">
        <v>935.11</v>
      </c>
      <c r="M20" s="21">
        <v>1057.8</v>
      </c>
      <c r="N20" s="19">
        <v>1396.66</v>
      </c>
      <c r="O20" s="20">
        <v>842.76</v>
      </c>
      <c r="P20" s="21">
        <v>2239.42</v>
      </c>
      <c r="Q20" s="19">
        <v>751.39</v>
      </c>
      <c r="R20" s="20">
        <v>652.29999999999995</v>
      </c>
      <c r="S20" s="21">
        <v>1403.69</v>
      </c>
      <c r="T20" s="19">
        <v>80.3</v>
      </c>
      <c r="U20" s="20">
        <v>111.7</v>
      </c>
      <c r="V20" s="21">
        <v>192</v>
      </c>
      <c r="W20" s="47">
        <v>2447.7400000000002</v>
      </c>
      <c r="X20" s="20">
        <v>2549.41</v>
      </c>
      <c r="Y20" s="21">
        <v>4997.1499999999996</v>
      </c>
      <c r="AB20" s="1"/>
    </row>
    <row r="21" spans="1:28" ht="13">
      <c r="A21" s="2" t="s">
        <v>256</v>
      </c>
      <c r="B21" s="2" t="s">
        <v>18</v>
      </c>
      <c r="C21" s="89" t="s">
        <v>297</v>
      </c>
      <c r="D21" s="129" t="s">
        <v>302</v>
      </c>
      <c r="E21" s="19">
        <v>1586.5</v>
      </c>
      <c r="F21" s="20">
        <v>0</v>
      </c>
      <c r="G21" s="21">
        <v>1586.5</v>
      </c>
      <c r="H21" s="19">
        <v>0</v>
      </c>
      <c r="I21" s="20">
        <v>0</v>
      </c>
      <c r="J21" s="21">
        <v>0</v>
      </c>
      <c r="K21" s="19">
        <v>0</v>
      </c>
      <c r="L21" s="20">
        <v>0</v>
      </c>
      <c r="M21" s="21">
        <v>0</v>
      </c>
      <c r="N21" s="19">
        <v>0</v>
      </c>
      <c r="O21" s="20">
        <v>0</v>
      </c>
      <c r="P21" s="21">
        <v>0</v>
      </c>
      <c r="Q21" s="19">
        <v>0</v>
      </c>
      <c r="R21" s="20">
        <v>0</v>
      </c>
      <c r="S21" s="21">
        <v>0</v>
      </c>
      <c r="T21" s="19">
        <v>769.3</v>
      </c>
      <c r="U21" s="20">
        <v>0</v>
      </c>
      <c r="V21" s="21">
        <v>769.3</v>
      </c>
      <c r="W21" s="47">
        <v>2355.8000000000002</v>
      </c>
      <c r="X21" s="20">
        <v>0</v>
      </c>
      <c r="Y21" s="21">
        <v>2355.8000000000002</v>
      </c>
      <c r="AB21" s="1"/>
    </row>
    <row r="22" spans="1:28" ht="13">
      <c r="A22" s="2" t="s">
        <v>378</v>
      </c>
      <c r="B22" s="2" t="s">
        <v>379</v>
      </c>
      <c r="C22" s="89" t="s">
        <v>297</v>
      </c>
      <c r="D22" s="129" t="s">
        <v>304</v>
      </c>
      <c r="E22" s="19">
        <v>0</v>
      </c>
      <c r="F22" s="20">
        <v>0</v>
      </c>
      <c r="G22" s="21">
        <v>0</v>
      </c>
      <c r="H22" s="19">
        <v>0</v>
      </c>
      <c r="I22" s="20">
        <v>0</v>
      </c>
      <c r="J22" s="21">
        <v>0</v>
      </c>
      <c r="K22" s="19">
        <v>0</v>
      </c>
      <c r="L22" s="20">
        <v>0</v>
      </c>
      <c r="M22" s="21">
        <v>0</v>
      </c>
      <c r="N22" s="19">
        <v>0</v>
      </c>
      <c r="O22" s="20">
        <v>0</v>
      </c>
      <c r="P22" s="21">
        <v>0</v>
      </c>
      <c r="Q22" s="19">
        <v>0</v>
      </c>
      <c r="R22" s="20">
        <v>0</v>
      </c>
      <c r="S22" s="21">
        <v>0</v>
      </c>
      <c r="T22" s="19">
        <v>14438.17</v>
      </c>
      <c r="U22" s="20">
        <v>807.03</v>
      </c>
      <c r="V22" s="21">
        <v>15245.2</v>
      </c>
      <c r="W22" s="47">
        <v>14438.17</v>
      </c>
      <c r="X22" s="20">
        <v>807.03</v>
      </c>
      <c r="Y22" s="21">
        <v>15245.2</v>
      </c>
      <c r="AB22" s="1"/>
    </row>
    <row r="23" spans="1:28" ht="13">
      <c r="A23" s="2" t="s">
        <v>257</v>
      </c>
      <c r="B23" s="2" t="s">
        <v>19</v>
      </c>
      <c r="C23" s="89" t="s">
        <v>297</v>
      </c>
      <c r="D23" s="129" t="s">
        <v>302</v>
      </c>
      <c r="E23" s="19">
        <v>49524.62</v>
      </c>
      <c r="F23" s="20">
        <v>3033.05</v>
      </c>
      <c r="G23" s="21">
        <v>52557.670000000006</v>
      </c>
      <c r="H23" s="19">
        <v>71304.98</v>
      </c>
      <c r="I23" s="20">
        <v>5562.68</v>
      </c>
      <c r="J23" s="21">
        <v>76867.66</v>
      </c>
      <c r="K23" s="19">
        <v>74666.34</v>
      </c>
      <c r="L23" s="20">
        <v>3639.33</v>
      </c>
      <c r="M23" s="21">
        <v>78305.67</v>
      </c>
      <c r="N23" s="19">
        <v>73762.52</v>
      </c>
      <c r="O23" s="20">
        <v>3179.79</v>
      </c>
      <c r="P23" s="21">
        <v>76942.31</v>
      </c>
      <c r="Q23" s="19">
        <v>75754.31</v>
      </c>
      <c r="R23" s="20">
        <v>5041.9799999999996</v>
      </c>
      <c r="S23" s="21">
        <v>80796.289999999994</v>
      </c>
      <c r="T23" s="19">
        <v>67923.23</v>
      </c>
      <c r="U23" s="20">
        <v>3426.17</v>
      </c>
      <c r="V23" s="21">
        <v>71349.399999999994</v>
      </c>
      <c r="W23" s="47">
        <v>412936</v>
      </c>
      <c r="X23" s="20">
        <v>23883</v>
      </c>
      <c r="Y23" s="21">
        <v>436819</v>
      </c>
      <c r="AB23" s="1"/>
    </row>
    <row r="24" spans="1:28" ht="13">
      <c r="A24" s="2" t="s">
        <v>258</v>
      </c>
      <c r="B24" s="2" t="s">
        <v>20</v>
      </c>
      <c r="C24" s="89" t="s">
        <v>297</v>
      </c>
      <c r="D24" s="129" t="s">
        <v>303</v>
      </c>
      <c r="E24" s="19">
        <v>1427.65</v>
      </c>
      <c r="F24" s="20">
        <v>5771.9</v>
      </c>
      <c r="G24" s="21">
        <v>7199.5499999999993</v>
      </c>
      <c r="H24" s="19">
        <v>3708.7</v>
      </c>
      <c r="I24" s="20">
        <v>4533</v>
      </c>
      <c r="J24" s="21">
        <v>8241.7000000000007</v>
      </c>
      <c r="K24" s="19">
        <v>527.75</v>
      </c>
      <c r="L24" s="20">
        <v>2869.35</v>
      </c>
      <c r="M24" s="21">
        <v>3397.1</v>
      </c>
      <c r="N24" s="19">
        <v>0</v>
      </c>
      <c r="O24" s="20">
        <v>0</v>
      </c>
      <c r="P24" s="21">
        <v>0</v>
      </c>
      <c r="Q24" s="19">
        <v>1904</v>
      </c>
      <c r="R24" s="20">
        <v>1673.45</v>
      </c>
      <c r="S24" s="21">
        <v>3577.45</v>
      </c>
      <c r="T24" s="19">
        <v>2435.1999999999998</v>
      </c>
      <c r="U24" s="20">
        <v>4925.6499999999996</v>
      </c>
      <c r="V24" s="21">
        <v>7360.8499999999995</v>
      </c>
      <c r="W24" s="47">
        <v>10003.299999999999</v>
      </c>
      <c r="X24" s="20">
        <v>19773.349999999999</v>
      </c>
      <c r="Y24" s="21">
        <v>29776.649999999998</v>
      </c>
      <c r="AB24" s="1"/>
    </row>
    <row r="25" spans="1:28" ht="13">
      <c r="A25" s="2" t="s">
        <v>259</v>
      </c>
      <c r="B25" s="2" t="s">
        <v>21</v>
      </c>
      <c r="C25" s="89" t="s">
        <v>297</v>
      </c>
      <c r="D25" s="129" t="s">
        <v>298</v>
      </c>
      <c r="E25" s="19">
        <v>0</v>
      </c>
      <c r="F25" s="20">
        <v>0</v>
      </c>
      <c r="G25" s="21">
        <v>0</v>
      </c>
      <c r="H25" s="19">
        <v>0</v>
      </c>
      <c r="I25" s="20">
        <v>0</v>
      </c>
      <c r="J25" s="21">
        <v>0</v>
      </c>
      <c r="K25" s="19">
        <v>0</v>
      </c>
      <c r="L25" s="20">
        <v>0</v>
      </c>
      <c r="M25" s="21">
        <v>0</v>
      </c>
      <c r="N25" s="19">
        <v>0</v>
      </c>
      <c r="O25" s="20">
        <v>0</v>
      </c>
      <c r="P25" s="21">
        <v>0</v>
      </c>
      <c r="Q25" s="19">
        <v>0</v>
      </c>
      <c r="R25" s="20">
        <v>0</v>
      </c>
      <c r="S25" s="21">
        <v>0</v>
      </c>
      <c r="T25" s="19">
        <v>0</v>
      </c>
      <c r="U25" s="20">
        <v>0</v>
      </c>
      <c r="V25" s="21">
        <v>0</v>
      </c>
      <c r="W25" s="47">
        <v>0</v>
      </c>
      <c r="X25" s="20">
        <v>0</v>
      </c>
      <c r="Y25" s="21">
        <v>0</v>
      </c>
      <c r="AB25" s="1"/>
    </row>
    <row r="26" spans="1:28" ht="13">
      <c r="A26" s="2" t="s">
        <v>260</v>
      </c>
      <c r="B26" s="2" t="s">
        <v>22</v>
      </c>
      <c r="C26" s="89" t="s">
        <v>297</v>
      </c>
      <c r="D26" s="129" t="s">
        <v>303</v>
      </c>
      <c r="E26" s="19">
        <v>4306.05</v>
      </c>
      <c r="F26" s="20">
        <v>231.27</v>
      </c>
      <c r="G26" s="21">
        <v>4537.3200000000006</v>
      </c>
      <c r="H26" s="19">
        <v>4160.6499999999996</v>
      </c>
      <c r="I26" s="20">
        <v>684.81</v>
      </c>
      <c r="J26" s="21">
        <v>4845.4599999999991</v>
      </c>
      <c r="K26" s="19">
        <v>10673.27</v>
      </c>
      <c r="L26" s="20">
        <v>16.32</v>
      </c>
      <c r="M26" s="21">
        <v>10689.59</v>
      </c>
      <c r="N26" s="19">
        <v>5562.77</v>
      </c>
      <c r="O26" s="20">
        <v>203.87</v>
      </c>
      <c r="P26" s="21">
        <v>5766.64</v>
      </c>
      <c r="Q26" s="19">
        <v>5017.45</v>
      </c>
      <c r="R26" s="20">
        <v>120.96</v>
      </c>
      <c r="S26" s="21">
        <v>5138.41</v>
      </c>
      <c r="T26" s="19">
        <v>4051.59</v>
      </c>
      <c r="U26" s="20">
        <v>242.05</v>
      </c>
      <c r="V26" s="21">
        <v>4293.6400000000003</v>
      </c>
      <c r="W26" s="47">
        <v>33771.78</v>
      </c>
      <c r="X26" s="20">
        <v>1499.28</v>
      </c>
      <c r="Y26" s="21">
        <v>35271.06</v>
      </c>
      <c r="AB26" s="1"/>
    </row>
    <row r="27" spans="1:28" ht="13">
      <c r="A27" s="2" t="s">
        <v>260</v>
      </c>
      <c r="B27" s="2" t="s">
        <v>23</v>
      </c>
      <c r="C27" s="89" t="s">
        <v>297</v>
      </c>
      <c r="D27" s="129" t="s">
        <v>303</v>
      </c>
      <c r="E27" s="19">
        <v>2480.81</v>
      </c>
      <c r="F27" s="20">
        <v>0</v>
      </c>
      <c r="G27" s="21">
        <v>2480.81</v>
      </c>
      <c r="H27" s="19">
        <v>2562.65</v>
      </c>
      <c r="I27" s="20">
        <v>0</v>
      </c>
      <c r="J27" s="21">
        <v>2562.65</v>
      </c>
      <c r="K27" s="19">
        <v>218.23</v>
      </c>
      <c r="L27" s="20">
        <v>0</v>
      </c>
      <c r="M27" s="21">
        <v>218.23</v>
      </c>
      <c r="N27" s="19">
        <v>0</v>
      </c>
      <c r="O27" s="20">
        <v>0</v>
      </c>
      <c r="P27" s="21">
        <v>0</v>
      </c>
      <c r="Q27" s="19">
        <v>0</v>
      </c>
      <c r="R27" s="20">
        <v>0</v>
      </c>
      <c r="S27" s="21">
        <v>0</v>
      </c>
      <c r="T27" s="19">
        <v>0</v>
      </c>
      <c r="U27" s="20">
        <v>0</v>
      </c>
      <c r="V27" s="21">
        <v>0</v>
      </c>
      <c r="W27" s="47">
        <v>5261.69</v>
      </c>
      <c r="X27" s="20">
        <v>0</v>
      </c>
      <c r="Y27" s="21">
        <v>5261.69</v>
      </c>
      <c r="AB27" s="1"/>
    </row>
    <row r="28" spans="1:28" ht="13">
      <c r="A28" s="2" t="s">
        <v>260</v>
      </c>
      <c r="B28" s="2" t="s">
        <v>24</v>
      </c>
      <c r="C28" s="89" t="s">
        <v>297</v>
      </c>
      <c r="D28" s="129" t="s">
        <v>303</v>
      </c>
      <c r="E28" s="19">
        <v>5219.68</v>
      </c>
      <c r="F28" s="20">
        <v>731.3</v>
      </c>
      <c r="G28" s="21">
        <v>5950.9800000000005</v>
      </c>
      <c r="H28" s="19">
        <v>6072.63</v>
      </c>
      <c r="I28" s="20">
        <v>240.66</v>
      </c>
      <c r="J28" s="21">
        <v>6313.29</v>
      </c>
      <c r="K28" s="19">
        <v>12709.75</v>
      </c>
      <c r="L28" s="20">
        <v>115.04</v>
      </c>
      <c r="M28" s="21">
        <v>12824.79</v>
      </c>
      <c r="N28" s="19">
        <v>17103.810000000001</v>
      </c>
      <c r="O28" s="20">
        <v>1479.81</v>
      </c>
      <c r="P28" s="21">
        <v>18583.620000000003</v>
      </c>
      <c r="Q28" s="19">
        <v>10779.68</v>
      </c>
      <c r="R28" s="20">
        <v>591.95000000000005</v>
      </c>
      <c r="S28" s="21">
        <v>11371.630000000001</v>
      </c>
      <c r="T28" s="19">
        <v>6347.69</v>
      </c>
      <c r="U28" s="20">
        <v>124.87</v>
      </c>
      <c r="V28" s="21">
        <v>6472.5599999999995</v>
      </c>
      <c r="W28" s="47">
        <v>58233.240000000005</v>
      </c>
      <c r="X28" s="20">
        <v>3283.63</v>
      </c>
      <c r="Y28" s="21">
        <v>61516.87</v>
      </c>
      <c r="AB28" s="1"/>
    </row>
    <row r="29" spans="1:28" ht="13">
      <c r="A29" s="2" t="s">
        <v>260</v>
      </c>
      <c r="B29" s="2" t="s">
        <v>25</v>
      </c>
      <c r="C29" s="89" t="s">
        <v>297</v>
      </c>
      <c r="D29" s="129" t="s">
        <v>303</v>
      </c>
      <c r="E29" s="19">
        <v>5591.69</v>
      </c>
      <c r="F29" s="20">
        <v>447.68</v>
      </c>
      <c r="G29" s="21">
        <v>6039.37</v>
      </c>
      <c r="H29" s="19">
        <v>4319.47</v>
      </c>
      <c r="I29" s="20">
        <v>123.17</v>
      </c>
      <c r="J29" s="21">
        <v>4442.6400000000003</v>
      </c>
      <c r="K29" s="19">
        <v>10141.049999999999</v>
      </c>
      <c r="L29" s="20">
        <v>899.07</v>
      </c>
      <c r="M29" s="21">
        <v>11040.119999999999</v>
      </c>
      <c r="N29" s="19">
        <v>15899.63</v>
      </c>
      <c r="O29" s="20">
        <v>1513.58</v>
      </c>
      <c r="P29" s="21">
        <v>17413.21</v>
      </c>
      <c r="Q29" s="19">
        <v>13854.65</v>
      </c>
      <c r="R29" s="20">
        <v>978.01</v>
      </c>
      <c r="S29" s="21">
        <v>14832.66</v>
      </c>
      <c r="T29" s="19">
        <v>5782.71</v>
      </c>
      <c r="U29" s="20">
        <v>1138.3499999999999</v>
      </c>
      <c r="V29" s="21">
        <v>6921.0599999999995</v>
      </c>
      <c r="W29" s="47">
        <v>55589.2</v>
      </c>
      <c r="X29" s="20">
        <v>5099.8600000000006</v>
      </c>
      <c r="Y29" s="21">
        <v>60689.06</v>
      </c>
      <c r="AB29" s="1"/>
    </row>
    <row r="30" spans="1:28" ht="13">
      <c r="A30" s="2" t="s">
        <v>261</v>
      </c>
      <c r="B30" s="2" t="s">
        <v>26</v>
      </c>
      <c r="C30" s="89" t="s">
        <v>297</v>
      </c>
      <c r="D30" s="129" t="s">
        <v>303</v>
      </c>
      <c r="E30" s="19">
        <v>23760.75</v>
      </c>
      <c r="F30" s="20">
        <v>2684.2</v>
      </c>
      <c r="G30" s="21">
        <v>26444.95</v>
      </c>
      <c r="H30" s="19">
        <v>39079.15</v>
      </c>
      <c r="I30" s="20">
        <v>1451.25</v>
      </c>
      <c r="J30" s="21">
        <v>40530.400000000001</v>
      </c>
      <c r="K30" s="19">
        <v>43044.7</v>
      </c>
      <c r="L30" s="20">
        <v>2432.9</v>
      </c>
      <c r="M30" s="21">
        <v>45477.599999999999</v>
      </c>
      <c r="N30" s="19">
        <v>48631.95</v>
      </c>
      <c r="O30" s="20">
        <v>2317.65</v>
      </c>
      <c r="P30" s="21">
        <v>50949.599999999999</v>
      </c>
      <c r="Q30" s="19">
        <v>57250</v>
      </c>
      <c r="R30" s="20">
        <v>2389.5500000000002</v>
      </c>
      <c r="S30" s="21">
        <v>59639.55</v>
      </c>
      <c r="T30" s="19">
        <v>36886.65</v>
      </c>
      <c r="U30" s="20">
        <v>5878.55</v>
      </c>
      <c r="V30" s="21">
        <v>42765.200000000004</v>
      </c>
      <c r="W30" s="47">
        <v>248653.19999999998</v>
      </c>
      <c r="X30" s="20">
        <v>17154.099999999999</v>
      </c>
      <c r="Y30" s="21">
        <v>265807.3</v>
      </c>
      <c r="AB30" s="1"/>
    </row>
    <row r="31" spans="1:28" ht="13">
      <c r="A31" s="2" t="s">
        <v>261</v>
      </c>
      <c r="B31" s="2" t="s">
        <v>27</v>
      </c>
      <c r="C31" s="89" t="s">
        <v>297</v>
      </c>
      <c r="D31" s="129" t="s">
        <v>303</v>
      </c>
      <c r="E31" s="19">
        <v>23566.6</v>
      </c>
      <c r="F31" s="20">
        <v>3887.8</v>
      </c>
      <c r="G31" s="21">
        <v>27454.399999999998</v>
      </c>
      <c r="H31" s="19">
        <v>36594.800000000003</v>
      </c>
      <c r="I31" s="20">
        <v>2792.6</v>
      </c>
      <c r="J31" s="21">
        <v>39387.4</v>
      </c>
      <c r="K31" s="19">
        <v>40732.85</v>
      </c>
      <c r="L31" s="20">
        <v>3700.6</v>
      </c>
      <c r="M31" s="21">
        <v>44433.45</v>
      </c>
      <c r="N31" s="19">
        <v>48173.25</v>
      </c>
      <c r="O31" s="20">
        <v>2753</v>
      </c>
      <c r="P31" s="21">
        <v>50926.25</v>
      </c>
      <c r="Q31" s="19">
        <v>50980.65</v>
      </c>
      <c r="R31" s="20">
        <v>5451.2</v>
      </c>
      <c r="S31" s="21">
        <v>56431.85</v>
      </c>
      <c r="T31" s="19">
        <v>28881.7</v>
      </c>
      <c r="U31" s="20">
        <v>3776.2</v>
      </c>
      <c r="V31" s="21">
        <v>32657.9</v>
      </c>
      <c r="W31" s="47">
        <v>228929.85</v>
      </c>
      <c r="X31" s="20">
        <v>22361.4</v>
      </c>
      <c r="Y31" s="21">
        <v>251291.25</v>
      </c>
      <c r="AB31" s="1"/>
    </row>
    <row r="32" spans="1:28" ht="13">
      <c r="A32" s="2" t="s">
        <v>261</v>
      </c>
      <c r="B32" s="2" t="s">
        <v>28</v>
      </c>
      <c r="C32" s="89" t="s">
        <v>297</v>
      </c>
      <c r="D32" s="129" t="s">
        <v>303</v>
      </c>
      <c r="E32" s="19">
        <v>0</v>
      </c>
      <c r="F32" s="20">
        <v>0</v>
      </c>
      <c r="G32" s="21">
        <v>0</v>
      </c>
      <c r="H32" s="19">
        <v>0</v>
      </c>
      <c r="I32" s="20">
        <v>0</v>
      </c>
      <c r="J32" s="21">
        <v>0</v>
      </c>
      <c r="K32" s="19">
        <v>0</v>
      </c>
      <c r="L32" s="20">
        <v>0</v>
      </c>
      <c r="M32" s="21">
        <v>0</v>
      </c>
      <c r="N32" s="19">
        <v>0</v>
      </c>
      <c r="O32" s="20">
        <v>0</v>
      </c>
      <c r="P32" s="21">
        <v>0</v>
      </c>
      <c r="Q32" s="19">
        <v>0</v>
      </c>
      <c r="R32" s="20">
        <v>0</v>
      </c>
      <c r="S32" s="21">
        <v>0</v>
      </c>
      <c r="T32" s="19">
        <v>28224.35</v>
      </c>
      <c r="U32" s="20">
        <v>4151.7</v>
      </c>
      <c r="V32" s="21">
        <v>32376.05</v>
      </c>
      <c r="W32" s="47">
        <v>28224.35</v>
      </c>
      <c r="X32" s="20">
        <v>4151.7</v>
      </c>
      <c r="Y32" s="21">
        <v>32376.05</v>
      </c>
      <c r="AB32" s="1"/>
    </row>
    <row r="33" spans="1:28" ht="13">
      <c r="A33" s="2" t="s">
        <v>261</v>
      </c>
      <c r="B33" s="2" t="s">
        <v>29</v>
      </c>
      <c r="C33" s="89" t="s">
        <v>297</v>
      </c>
      <c r="D33" s="129" t="s">
        <v>303</v>
      </c>
      <c r="E33" s="19">
        <v>13681.3</v>
      </c>
      <c r="F33" s="20">
        <v>2606</v>
      </c>
      <c r="G33" s="21">
        <v>16287.3</v>
      </c>
      <c r="H33" s="19">
        <v>0</v>
      </c>
      <c r="I33" s="20">
        <v>0</v>
      </c>
      <c r="J33" s="21">
        <v>0</v>
      </c>
      <c r="K33" s="19">
        <v>0</v>
      </c>
      <c r="L33" s="20">
        <v>0</v>
      </c>
      <c r="M33" s="21">
        <v>0</v>
      </c>
      <c r="N33" s="19">
        <v>0</v>
      </c>
      <c r="O33" s="20">
        <v>0</v>
      </c>
      <c r="P33" s="21">
        <v>0</v>
      </c>
      <c r="Q33" s="19">
        <v>17785.2</v>
      </c>
      <c r="R33" s="20">
        <v>588.1</v>
      </c>
      <c r="S33" s="21">
        <v>18373.3</v>
      </c>
      <c r="T33" s="19">
        <v>42832.15</v>
      </c>
      <c r="U33" s="20">
        <v>673.7</v>
      </c>
      <c r="V33" s="21">
        <v>43505.85</v>
      </c>
      <c r="W33" s="47">
        <v>74298.649999999994</v>
      </c>
      <c r="X33" s="20">
        <v>3867.8</v>
      </c>
      <c r="Y33" s="21">
        <v>78166.45</v>
      </c>
      <c r="AB33" s="1"/>
    </row>
    <row r="34" spans="1:28" ht="13">
      <c r="A34" s="2" t="s">
        <v>261</v>
      </c>
      <c r="B34" s="2" t="s">
        <v>30</v>
      </c>
      <c r="C34" s="89" t="s">
        <v>297</v>
      </c>
      <c r="D34" s="129" t="s">
        <v>303</v>
      </c>
      <c r="E34" s="19">
        <v>21424.9</v>
      </c>
      <c r="F34" s="20">
        <v>1852.5</v>
      </c>
      <c r="G34" s="21">
        <v>23277.4</v>
      </c>
      <c r="H34" s="19">
        <v>37297.25</v>
      </c>
      <c r="I34" s="20">
        <v>2580.6999999999998</v>
      </c>
      <c r="J34" s="21">
        <v>39877.949999999997</v>
      </c>
      <c r="K34" s="19">
        <v>35929.35</v>
      </c>
      <c r="L34" s="20">
        <v>3255.4</v>
      </c>
      <c r="M34" s="21">
        <v>39184.75</v>
      </c>
      <c r="N34" s="19">
        <v>44089.2</v>
      </c>
      <c r="O34" s="20">
        <v>3040.55</v>
      </c>
      <c r="P34" s="21">
        <v>47129.75</v>
      </c>
      <c r="Q34" s="19">
        <v>38624.050000000003</v>
      </c>
      <c r="R34" s="20">
        <v>5876.1</v>
      </c>
      <c r="S34" s="21">
        <v>44500.15</v>
      </c>
      <c r="T34" s="19">
        <v>34409.300000000003</v>
      </c>
      <c r="U34" s="20">
        <v>8136.75</v>
      </c>
      <c r="V34" s="21">
        <v>42546.05</v>
      </c>
      <c r="W34" s="47">
        <v>211774.05</v>
      </c>
      <c r="X34" s="20">
        <v>24742</v>
      </c>
      <c r="Y34" s="21">
        <v>236516.05</v>
      </c>
      <c r="AB34" s="1"/>
    </row>
    <row r="35" spans="1:28" ht="13">
      <c r="A35" s="2" t="s">
        <v>261</v>
      </c>
      <c r="B35" s="2" t="s">
        <v>31</v>
      </c>
      <c r="C35" s="89" t="s">
        <v>297</v>
      </c>
      <c r="D35" s="129" t="s">
        <v>303</v>
      </c>
      <c r="E35" s="19">
        <v>21444.3</v>
      </c>
      <c r="F35" s="20">
        <v>3941.95</v>
      </c>
      <c r="G35" s="21">
        <v>25386.25</v>
      </c>
      <c r="H35" s="19">
        <v>33877.050000000003</v>
      </c>
      <c r="I35" s="20">
        <v>2282.8000000000002</v>
      </c>
      <c r="J35" s="21">
        <v>36159.850000000006</v>
      </c>
      <c r="K35" s="19">
        <v>37823.949999999997</v>
      </c>
      <c r="L35" s="20">
        <v>2698.25</v>
      </c>
      <c r="M35" s="21">
        <v>40522.199999999997</v>
      </c>
      <c r="N35" s="19">
        <v>44273.85</v>
      </c>
      <c r="O35" s="20">
        <v>3616.7</v>
      </c>
      <c r="P35" s="21">
        <v>47890.549999999996</v>
      </c>
      <c r="Q35" s="19">
        <v>39237.800000000003</v>
      </c>
      <c r="R35" s="20">
        <v>2862.85</v>
      </c>
      <c r="S35" s="21">
        <v>42100.65</v>
      </c>
      <c r="T35" s="19">
        <v>36940.65</v>
      </c>
      <c r="U35" s="20">
        <v>5151.8999999999996</v>
      </c>
      <c r="V35" s="21">
        <v>42092.55</v>
      </c>
      <c r="W35" s="47">
        <v>213597.6</v>
      </c>
      <c r="X35" s="20">
        <v>20554.45</v>
      </c>
      <c r="Y35" s="21">
        <v>234152.05000000002</v>
      </c>
      <c r="AB35" s="1"/>
    </row>
    <row r="36" spans="1:28" ht="13">
      <c r="A36" s="2" t="s">
        <v>261</v>
      </c>
      <c r="B36" s="2" t="s">
        <v>32</v>
      </c>
      <c r="C36" s="89" t="s">
        <v>297</v>
      </c>
      <c r="D36" s="129" t="s">
        <v>303</v>
      </c>
      <c r="E36" s="19">
        <v>0</v>
      </c>
      <c r="F36" s="20">
        <v>0</v>
      </c>
      <c r="G36" s="21">
        <v>0</v>
      </c>
      <c r="H36" s="19">
        <v>0</v>
      </c>
      <c r="I36" s="20">
        <v>0</v>
      </c>
      <c r="J36" s="21">
        <v>0</v>
      </c>
      <c r="K36" s="19">
        <v>0</v>
      </c>
      <c r="L36" s="20">
        <v>0</v>
      </c>
      <c r="M36" s="21">
        <v>0</v>
      </c>
      <c r="N36" s="19">
        <v>0</v>
      </c>
      <c r="O36" s="20">
        <v>0</v>
      </c>
      <c r="P36" s="21">
        <v>0</v>
      </c>
      <c r="Q36" s="19">
        <v>0</v>
      </c>
      <c r="R36" s="20">
        <v>0</v>
      </c>
      <c r="S36" s="21">
        <v>0</v>
      </c>
      <c r="T36" s="19">
        <v>0</v>
      </c>
      <c r="U36" s="20">
        <v>0</v>
      </c>
      <c r="V36" s="21">
        <v>0</v>
      </c>
      <c r="W36" s="47">
        <v>0</v>
      </c>
      <c r="X36" s="20">
        <v>0</v>
      </c>
      <c r="Y36" s="21">
        <v>0</v>
      </c>
      <c r="AB36" s="1"/>
    </row>
    <row r="37" spans="1:28" ht="13">
      <c r="A37" s="2" t="s">
        <v>261</v>
      </c>
      <c r="B37" s="2" t="s">
        <v>33</v>
      </c>
      <c r="C37" s="89" t="s">
        <v>297</v>
      </c>
      <c r="D37" s="129" t="s">
        <v>303</v>
      </c>
      <c r="E37" s="19">
        <v>0</v>
      </c>
      <c r="F37" s="20">
        <v>0</v>
      </c>
      <c r="G37" s="21">
        <v>0</v>
      </c>
      <c r="H37" s="19">
        <v>0</v>
      </c>
      <c r="I37" s="20">
        <v>0</v>
      </c>
      <c r="J37" s="21">
        <v>0</v>
      </c>
      <c r="K37" s="19">
        <v>0</v>
      </c>
      <c r="L37" s="20">
        <v>0</v>
      </c>
      <c r="M37" s="21">
        <v>0</v>
      </c>
      <c r="N37" s="19">
        <v>0</v>
      </c>
      <c r="O37" s="20">
        <v>0</v>
      </c>
      <c r="P37" s="21">
        <v>0</v>
      </c>
      <c r="Q37" s="19">
        <v>0</v>
      </c>
      <c r="R37" s="20">
        <v>0</v>
      </c>
      <c r="S37" s="21">
        <v>0</v>
      </c>
      <c r="T37" s="19">
        <v>0</v>
      </c>
      <c r="U37" s="20">
        <v>0</v>
      </c>
      <c r="V37" s="21">
        <v>0</v>
      </c>
      <c r="W37" s="47">
        <v>0</v>
      </c>
      <c r="X37" s="20">
        <v>0</v>
      </c>
      <c r="Y37" s="21">
        <v>0</v>
      </c>
      <c r="AB37" s="1"/>
    </row>
    <row r="38" spans="1:28" ht="13">
      <c r="A38" s="2" t="s">
        <v>261</v>
      </c>
      <c r="B38" s="2" t="s">
        <v>34</v>
      </c>
      <c r="C38" s="89" t="s">
        <v>297</v>
      </c>
      <c r="D38" s="129" t="s">
        <v>303</v>
      </c>
      <c r="E38" s="19">
        <v>0</v>
      </c>
      <c r="F38" s="20">
        <v>0</v>
      </c>
      <c r="G38" s="21">
        <v>0</v>
      </c>
      <c r="H38" s="19">
        <v>0</v>
      </c>
      <c r="I38" s="20">
        <v>0</v>
      </c>
      <c r="J38" s="21">
        <v>0</v>
      </c>
      <c r="K38" s="19">
        <v>0</v>
      </c>
      <c r="L38" s="20">
        <v>0</v>
      </c>
      <c r="M38" s="21">
        <v>0</v>
      </c>
      <c r="N38" s="19">
        <v>0</v>
      </c>
      <c r="O38" s="20">
        <v>0</v>
      </c>
      <c r="P38" s="21">
        <v>0</v>
      </c>
      <c r="Q38" s="19">
        <v>0</v>
      </c>
      <c r="R38" s="20">
        <v>0</v>
      </c>
      <c r="S38" s="21">
        <v>0</v>
      </c>
      <c r="T38" s="19">
        <v>0</v>
      </c>
      <c r="U38" s="20">
        <v>0</v>
      </c>
      <c r="V38" s="21">
        <v>0</v>
      </c>
      <c r="W38" s="47">
        <v>0</v>
      </c>
      <c r="X38" s="20">
        <v>0</v>
      </c>
      <c r="Y38" s="21">
        <v>0</v>
      </c>
      <c r="AB38" s="1"/>
    </row>
    <row r="39" spans="1:28" ht="13">
      <c r="A39" s="2" t="s">
        <v>262</v>
      </c>
      <c r="B39" s="2" t="s">
        <v>35</v>
      </c>
      <c r="C39" s="89" t="s">
        <v>297</v>
      </c>
      <c r="D39" s="129" t="s">
        <v>302</v>
      </c>
      <c r="E39" s="19">
        <v>878.69</v>
      </c>
      <c r="F39" s="20">
        <v>637.55999999999995</v>
      </c>
      <c r="G39" s="21">
        <v>1516.25</v>
      </c>
      <c r="H39" s="19">
        <v>2316.2399999999998</v>
      </c>
      <c r="I39" s="20">
        <v>1172.1600000000001</v>
      </c>
      <c r="J39" s="21">
        <v>3488.3999999999996</v>
      </c>
      <c r="K39" s="19">
        <v>3532.1</v>
      </c>
      <c r="L39" s="20">
        <v>853.34</v>
      </c>
      <c r="M39" s="21">
        <v>4385.4399999999996</v>
      </c>
      <c r="N39" s="19">
        <v>2806.27</v>
      </c>
      <c r="O39" s="20">
        <v>814.18</v>
      </c>
      <c r="P39" s="21">
        <v>3620.45</v>
      </c>
      <c r="Q39" s="19">
        <v>0</v>
      </c>
      <c r="R39" s="20">
        <v>0</v>
      </c>
      <c r="S39" s="21">
        <v>0</v>
      </c>
      <c r="T39" s="19">
        <v>0</v>
      </c>
      <c r="U39" s="20">
        <v>0</v>
      </c>
      <c r="V39" s="21">
        <v>0</v>
      </c>
      <c r="W39" s="47">
        <v>9533.2999999999993</v>
      </c>
      <c r="X39" s="20">
        <v>3477.24</v>
      </c>
      <c r="Y39" s="21">
        <v>13010.539999999999</v>
      </c>
      <c r="AB39" s="1"/>
    </row>
    <row r="40" spans="1:28" ht="13">
      <c r="A40" s="2" t="s">
        <v>263</v>
      </c>
      <c r="B40" s="2" t="s">
        <v>36</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263</v>
      </c>
      <c r="B41" s="2" t="s">
        <v>37</v>
      </c>
      <c r="C41" s="89" t="s">
        <v>297</v>
      </c>
      <c r="D41" s="129" t="s">
        <v>303</v>
      </c>
      <c r="E41" s="19">
        <v>0</v>
      </c>
      <c r="F41" s="20">
        <v>0</v>
      </c>
      <c r="G41" s="21">
        <v>0</v>
      </c>
      <c r="H41" s="19">
        <v>0</v>
      </c>
      <c r="I41" s="20">
        <v>0</v>
      </c>
      <c r="J41" s="21">
        <v>0</v>
      </c>
      <c r="K41" s="19">
        <v>0</v>
      </c>
      <c r="L41" s="20">
        <v>0</v>
      </c>
      <c r="M41" s="21">
        <v>0</v>
      </c>
      <c r="N41" s="19">
        <v>0</v>
      </c>
      <c r="O41" s="20">
        <v>0</v>
      </c>
      <c r="P41" s="21">
        <v>0</v>
      </c>
      <c r="Q41" s="19">
        <v>0</v>
      </c>
      <c r="R41" s="20">
        <v>0</v>
      </c>
      <c r="S41" s="21">
        <v>0</v>
      </c>
      <c r="T41" s="19">
        <v>0</v>
      </c>
      <c r="U41" s="20">
        <v>0</v>
      </c>
      <c r="V41" s="21">
        <v>0</v>
      </c>
      <c r="W41" s="47">
        <v>0</v>
      </c>
      <c r="X41" s="20">
        <v>0</v>
      </c>
      <c r="Y41" s="21">
        <v>0</v>
      </c>
      <c r="AB41" s="1"/>
    </row>
    <row r="42" spans="1:28" ht="13">
      <c r="A42" s="2" t="s">
        <v>263</v>
      </c>
      <c r="B42" s="2" t="s">
        <v>38</v>
      </c>
      <c r="C42" s="89" t="s">
        <v>297</v>
      </c>
      <c r="D42" s="129" t="s">
        <v>303</v>
      </c>
      <c r="E42" s="19">
        <v>970.95</v>
      </c>
      <c r="F42" s="20">
        <v>893.4</v>
      </c>
      <c r="G42" s="21">
        <v>1864.35</v>
      </c>
      <c r="H42" s="19">
        <v>0</v>
      </c>
      <c r="I42" s="20">
        <v>0</v>
      </c>
      <c r="J42" s="21">
        <v>0</v>
      </c>
      <c r="K42" s="19">
        <v>0</v>
      </c>
      <c r="L42" s="20">
        <v>0</v>
      </c>
      <c r="M42" s="21">
        <v>0</v>
      </c>
      <c r="N42" s="19">
        <v>0</v>
      </c>
      <c r="O42" s="20">
        <v>0</v>
      </c>
      <c r="P42" s="21">
        <v>0</v>
      </c>
      <c r="Q42" s="19">
        <v>0</v>
      </c>
      <c r="R42" s="20">
        <v>0</v>
      </c>
      <c r="S42" s="21">
        <v>0</v>
      </c>
      <c r="T42" s="19">
        <v>0</v>
      </c>
      <c r="U42" s="20">
        <v>0</v>
      </c>
      <c r="V42" s="21">
        <v>0</v>
      </c>
      <c r="W42" s="47">
        <v>970.95</v>
      </c>
      <c r="X42" s="20">
        <v>893.4</v>
      </c>
      <c r="Y42" s="21">
        <v>1864.35</v>
      </c>
      <c r="AB42" s="1"/>
    </row>
    <row r="43" spans="1:28" ht="13">
      <c r="A43" s="2" t="s">
        <v>263</v>
      </c>
      <c r="B43" s="2" t="s">
        <v>39</v>
      </c>
      <c r="C43" s="89" t="s">
        <v>297</v>
      </c>
      <c r="D43" s="129" t="s">
        <v>303</v>
      </c>
      <c r="E43" s="19">
        <v>13811.78</v>
      </c>
      <c r="F43" s="20">
        <v>2718.3</v>
      </c>
      <c r="G43" s="21">
        <v>16530.080000000002</v>
      </c>
      <c r="H43" s="19">
        <v>224.55</v>
      </c>
      <c r="I43" s="20">
        <v>202.2</v>
      </c>
      <c r="J43" s="21">
        <v>426.75</v>
      </c>
      <c r="K43" s="19">
        <v>0</v>
      </c>
      <c r="L43" s="20">
        <v>0</v>
      </c>
      <c r="M43" s="21">
        <v>0</v>
      </c>
      <c r="N43" s="19">
        <v>0</v>
      </c>
      <c r="O43" s="20">
        <v>0</v>
      </c>
      <c r="P43" s="21">
        <v>0</v>
      </c>
      <c r="Q43" s="19">
        <v>0</v>
      </c>
      <c r="R43" s="20">
        <v>0</v>
      </c>
      <c r="S43" s="21">
        <v>0</v>
      </c>
      <c r="T43" s="19">
        <v>0</v>
      </c>
      <c r="U43" s="20">
        <v>0</v>
      </c>
      <c r="V43" s="21">
        <v>0</v>
      </c>
      <c r="W43" s="47">
        <v>14036.33</v>
      </c>
      <c r="X43" s="20">
        <v>2920.5</v>
      </c>
      <c r="Y43" s="21">
        <v>16956.830000000002</v>
      </c>
      <c r="AB43" s="1"/>
    </row>
    <row r="44" spans="1:28" ht="13">
      <c r="A44" s="2" t="s">
        <v>263</v>
      </c>
      <c r="B44" s="2" t="s">
        <v>40</v>
      </c>
      <c r="C44" s="89" t="s">
        <v>297</v>
      </c>
      <c r="D44" s="129" t="s">
        <v>303</v>
      </c>
      <c r="E44" s="19">
        <v>10460.030000000001</v>
      </c>
      <c r="F44" s="20">
        <v>1446.15</v>
      </c>
      <c r="G44" s="21">
        <v>11906.18</v>
      </c>
      <c r="H44" s="19">
        <v>449.55</v>
      </c>
      <c r="I44" s="20">
        <v>1.5</v>
      </c>
      <c r="J44" s="21">
        <v>451.05</v>
      </c>
      <c r="K44" s="19">
        <v>0</v>
      </c>
      <c r="L44" s="20">
        <v>0</v>
      </c>
      <c r="M44" s="21">
        <v>0</v>
      </c>
      <c r="N44" s="19">
        <v>0</v>
      </c>
      <c r="O44" s="20">
        <v>0</v>
      </c>
      <c r="P44" s="21">
        <v>0</v>
      </c>
      <c r="Q44" s="19">
        <v>0</v>
      </c>
      <c r="R44" s="20">
        <v>0</v>
      </c>
      <c r="S44" s="21">
        <v>0</v>
      </c>
      <c r="T44" s="19">
        <v>0</v>
      </c>
      <c r="U44" s="20">
        <v>0</v>
      </c>
      <c r="V44" s="21">
        <v>0</v>
      </c>
      <c r="W44" s="47">
        <v>10909.58</v>
      </c>
      <c r="X44" s="20">
        <v>1447.65</v>
      </c>
      <c r="Y44" s="21">
        <v>12357.23</v>
      </c>
      <c r="AB44" s="1"/>
    </row>
    <row r="45" spans="1:28" ht="13">
      <c r="A45" s="2" t="s">
        <v>263</v>
      </c>
      <c r="B45" s="2" t="s">
        <v>41</v>
      </c>
      <c r="C45" s="89" t="s">
        <v>297</v>
      </c>
      <c r="D45" s="129" t="s">
        <v>303</v>
      </c>
      <c r="E45" s="19">
        <v>10329.98</v>
      </c>
      <c r="F45" s="20">
        <v>1197.68</v>
      </c>
      <c r="G45" s="21">
        <v>11527.66</v>
      </c>
      <c r="H45" s="19">
        <v>16473.150000000001</v>
      </c>
      <c r="I45" s="20">
        <v>1864.58</v>
      </c>
      <c r="J45" s="21">
        <v>18337.730000000003</v>
      </c>
      <c r="K45" s="19">
        <v>6189.08</v>
      </c>
      <c r="L45" s="20">
        <v>2047.88</v>
      </c>
      <c r="M45" s="21">
        <v>8236.9599999999991</v>
      </c>
      <c r="N45" s="19">
        <v>6554.1</v>
      </c>
      <c r="O45" s="20">
        <v>1813.88</v>
      </c>
      <c r="P45" s="21">
        <v>8367.98</v>
      </c>
      <c r="Q45" s="19">
        <v>7169.25</v>
      </c>
      <c r="R45" s="20">
        <v>896.55</v>
      </c>
      <c r="S45" s="21">
        <v>8065.8</v>
      </c>
      <c r="T45" s="19">
        <v>17589.45</v>
      </c>
      <c r="U45" s="20">
        <v>776.7</v>
      </c>
      <c r="V45" s="21">
        <v>18366.150000000001</v>
      </c>
      <c r="W45" s="47">
        <v>64305.009999999995</v>
      </c>
      <c r="X45" s="20">
        <v>8597.27</v>
      </c>
      <c r="Y45" s="21">
        <v>72902.28</v>
      </c>
      <c r="AB45" s="1"/>
    </row>
    <row r="46" spans="1:28" ht="13">
      <c r="A46" s="2" t="s">
        <v>263</v>
      </c>
      <c r="B46" s="2" t="s">
        <v>42</v>
      </c>
      <c r="C46" s="89" t="s">
        <v>297</v>
      </c>
      <c r="D46" s="129" t="s">
        <v>303</v>
      </c>
      <c r="E46" s="19">
        <v>8537.85</v>
      </c>
      <c r="F46" s="20">
        <v>1820.78</v>
      </c>
      <c r="G46" s="21">
        <v>10358.630000000001</v>
      </c>
      <c r="H46" s="19">
        <v>888.68</v>
      </c>
      <c r="I46" s="20">
        <v>509.85</v>
      </c>
      <c r="J46" s="21">
        <v>1398.53</v>
      </c>
      <c r="K46" s="19">
        <v>934.88</v>
      </c>
      <c r="L46" s="20">
        <v>699.3</v>
      </c>
      <c r="M46" s="21">
        <v>1634.1799999999998</v>
      </c>
      <c r="N46" s="19">
        <v>1099.1300000000001</v>
      </c>
      <c r="O46" s="20">
        <v>939.15</v>
      </c>
      <c r="P46" s="21">
        <v>2038.2800000000002</v>
      </c>
      <c r="Q46" s="19">
        <v>0</v>
      </c>
      <c r="R46" s="20">
        <v>0</v>
      </c>
      <c r="S46" s="21">
        <v>0</v>
      </c>
      <c r="T46" s="19">
        <v>6510.08</v>
      </c>
      <c r="U46" s="20">
        <v>977.7</v>
      </c>
      <c r="V46" s="21">
        <v>7487.78</v>
      </c>
      <c r="W46" s="47">
        <v>17970.620000000003</v>
      </c>
      <c r="X46" s="20">
        <v>4946.7800000000007</v>
      </c>
      <c r="Y46" s="21">
        <v>22917.4</v>
      </c>
      <c r="AB46" s="1"/>
    </row>
    <row r="47" spans="1:28" ht="13">
      <c r="A47" s="2" t="s">
        <v>263</v>
      </c>
      <c r="B47" s="2" t="s">
        <v>43</v>
      </c>
      <c r="C47" s="89" t="s">
        <v>297</v>
      </c>
      <c r="D47" s="129" t="s">
        <v>303</v>
      </c>
      <c r="E47" s="19">
        <v>9856.7999999999993</v>
      </c>
      <c r="F47" s="20">
        <v>2900.4</v>
      </c>
      <c r="G47" s="21">
        <v>12757.199999999999</v>
      </c>
      <c r="H47" s="19">
        <v>19539.53</v>
      </c>
      <c r="I47" s="20">
        <v>1552.8</v>
      </c>
      <c r="J47" s="21">
        <v>21092.329999999998</v>
      </c>
      <c r="K47" s="19">
        <v>2294.33</v>
      </c>
      <c r="L47" s="20">
        <v>1391.63</v>
      </c>
      <c r="M47" s="21">
        <v>3685.96</v>
      </c>
      <c r="N47" s="19">
        <v>5126.78</v>
      </c>
      <c r="O47" s="20">
        <v>3552.53</v>
      </c>
      <c r="P47" s="21">
        <v>8679.31</v>
      </c>
      <c r="Q47" s="19">
        <v>2546.63</v>
      </c>
      <c r="R47" s="20">
        <v>1590.45</v>
      </c>
      <c r="S47" s="21">
        <v>4137.08</v>
      </c>
      <c r="T47" s="19">
        <v>15457.13</v>
      </c>
      <c r="U47" s="20">
        <v>1196.25</v>
      </c>
      <c r="V47" s="21">
        <v>16653.379999999997</v>
      </c>
      <c r="W47" s="47">
        <v>54821.19999999999</v>
      </c>
      <c r="X47" s="20">
        <v>12184.060000000001</v>
      </c>
      <c r="Y47" s="21">
        <v>67005.259999999995</v>
      </c>
      <c r="AB47" s="1"/>
    </row>
    <row r="48" spans="1:28" ht="13">
      <c r="A48" s="2" t="s">
        <v>341</v>
      </c>
      <c r="B48" s="2" t="s">
        <v>342</v>
      </c>
      <c r="C48" s="89" t="s">
        <v>297</v>
      </c>
      <c r="D48" s="129" t="s">
        <v>303</v>
      </c>
      <c r="E48" s="19">
        <v>53044.75</v>
      </c>
      <c r="F48" s="20">
        <v>1.6</v>
      </c>
      <c r="G48" s="21">
        <v>53046.35</v>
      </c>
      <c r="H48" s="19">
        <v>70922.259999999995</v>
      </c>
      <c r="I48" s="20">
        <v>7371.12</v>
      </c>
      <c r="J48" s="21">
        <v>78293.37999999999</v>
      </c>
      <c r="K48" s="19">
        <v>70396.63</v>
      </c>
      <c r="L48" s="20">
        <v>2748.57</v>
      </c>
      <c r="M48" s="21">
        <v>73145.200000000012</v>
      </c>
      <c r="N48" s="19">
        <v>91594.22</v>
      </c>
      <c r="O48" s="20">
        <v>0</v>
      </c>
      <c r="P48" s="21">
        <v>91594.22</v>
      </c>
      <c r="Q48" s="19">
        <v>75504.710000000006</v>
      </c>
      <c r="R48" s="20">
        <v>696.07</v>
      </c>
      <c r="S48" s="21">
        <v>76200.780000000013</v>
      </c>
      <c r="T48" s="19">
        <v>31126.65</v>
      </c>
      <c r="U48" s="20">
        <v>8934.9</v>
      </c>
      <c r="V48" s="21">
        <v>40061.550000000003</v>
      </c>
      <c r="W48" s="47">
        <v>392589.22000000003</v>
      </c>
      <c r="X48" s="20">
        <v>19752.260000000002</v>
      </c>
      <c r="Y48" s="21">
        <v>412341.48000000004</v>
      </c>
      <c r="AB48" s="1"/>
    </row>
    <row r="49" spans="1:28" ht="13">
      <c r="A49" s="2" t="s">
        <v>264</v>
      </c>
      <c r="B49" s="2" t="s">
        <v>44</v>
      </c>
      <c r="C49" s="89" t="s">
        <v>297</v>
      </c>
      <c r="D49" s="129" t="s">
        <v>304</v>
      </c>
      <c r="E49" s="19">
        <v>0</v>
      </c>
      <c r="F49" s="20">
        <v>0</v>
      </c>
      <c r="G49" s="21">
        <v>0</v>
      </c>
      <c r="H49" s="19">
        <v>0</v>
      </c>
      <c r="I49" s="20">
        <v>0</v>
      </c>
      <c r="J49" s="21">
        <v>0</v>
      </c>
      <c r="K49" s="19">
        <v>0</v>
      </c>
      <c r="L49" s="20">
        <v>0</v>
      </c>
      <c r="M49" s="21">
        <v>0</v>
      </c>
      <c r="N49" s="19">
        <v>0</v>
      </c>
      <c r="O49" s="20">
        <v>0</v>
      </c>
      <c r="P49" s="21">
        <v>0</v>
      </c>
      <c r="Q49" s="19">
        <v>0</v>
      </c>
      <c r="R49" s="20">
        <v>0</v>
      </c>
      <c r="S49" s="21">
        <v>0</v>
      </c>
      <c r="T49" s="19">
        <v>0</v>
      </c>
      <c r="U49" s="20">
        <v>0</v>
      </c>
      <c r="V49" s="21">
        <v>0</v>
      </c>
      <c r="W49" s="47">
        <v>0</v>
      </c>
      <c r="X49" s="20">
        <v>0</v>
      </c>
      <c r="Y49" s="21">
        <v>0</v>
      </c>
      <c r="AB49" s="1"/>
    </row>
    <row r="50" spans="1:28" ht="13">
      <c r="A50" s="2" t="s">
        <v>264</v>
      </c>
      <c r="B50" s="2" t="s">
        <v>45</v>
      </c>
      <c r="C50" s="89" t="s">
        <v>297</v>
      </c>
      <c r="D50" s="129" t="s">
        <v>304</v>
      </c>
      <c r="E50" s="19">
        <v>0</v>
      </c>
      <c r="F50" s="20">
        <v>0</v>
      </c>
      <c r="G50" s="21">
        <v>0</v>
      </c>
      <c r="H50" s="19">
        <v>0</v>
      </c>
      <c r="I50" s="20">
        <v>0</v>
      </c>
      <c r="J50" s="21">
        <v>0</v>
      </c>
      <c r="K50" s="19">
        <v>0</v>
      </c>
      <c r="L50" s="20">
        <v>0</v>
      </c>
      <c r="M50" s="21">
        <v>0</v>
      </c>
      <c r="N50" s="19">
        <v>0</v>
      </c>
      <c r="O50" s="20">
        <v>0</v>
      </c>
      <c r="P50" s="21">
        <v>0</v>
      </c>
      <c r="Q50" s="19">
        <v>0</v>
      </c>
      <c r="R50" s="20">
        <v>0</v>
      </c>
      <c r="S50" s="21">
        <v>0</v>
      </c>
      <c r="T50" s="19">
        <v>0</v>
      </c>
      <c r="U50" s="20">
        <v>0</v>
      </c>
      <c r="V50" s="21">
        <v>0</v>
      </c>
      <c r="W50" s="47">
        <v>0</v>
      </c>
      <c r="X50" s="20">
        <v>0</v>
      </c>
      <c r="Y50" s="21">
        <v>0</v>
      </c>
      <c r="AB50" s="1"/>
    </row>
    <row r="51" spans="1:28" ht="13">
      <c r="A51" s="2" t="s">
        <v>264</v>
      </c>
      <c r="B51" s="2" t="s">
        <v>46</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B51" s="1"/>
    </row>
    <row r="52" spans="1:28" ht="13">
      <c r="A52" s="2" t="s">
        <v>264</v>
      </c>
      <c r="B52" s="2" t="s">
        <v>47</v>
      </c>
      <c r="C52" s="89" t="s">
        <v>297</v>
      </c>
      <c r="D52" s="129" t="s">
        <v>304</v>
      </c>
      <c r="E52" s="19">
        <v>0</v>
      </c>
      <c r="F52" s="20">
        <v>0</v>
      </c>
      <c r="G52" s="21">
        <v>0</v>
      </c>
      <c r="H52" s="19">
        <v>0</v>
      </c>
      <c r="I52" s="20">
        <v>0</v>
      </c>
      <c r="J52" s="21">
        <v>0</v>
      </c>
      <c r="K52" s="19">
        <v>0</v>
      </c>
      <c r="L52" s="20">
        <v>0</v>
      </c>
      <c r="M52" s="21">
        <v>0</v>
      </c>
      <c r="N52" s="19">
        <v>0</v>
      </c>
      <c r="O52" s="20">
        <v>0</v>
      </c>
      <c r="P52" s="21">
        <v>0</v>
      </c>
      <c r="Q52" s="19">
        <v>0</v>
      </c>
      <c r="R52" s="20">
        <v>0</v>
      </c>
      <c r="S52" s="21">
        <v>0</v>
      </c>
      <c r="T52" s="19">
        <v>0</v>
      </c>
      <c r="U52" s="20">
        <v>0</v>
      </c>
      <c r="V52" s="21">
        <v>0</v>
      </c>
      <c r="W52" s="47">
        <v>0</v>
      </c>
      <c r="X52" s="20">
        <v>0</v>
      </c>
      <c r="Y52" s="21">
        <v>0</v>
      </c>
      <c r="AB52" s="1"/>
    </row>
    <row r="53" spans="1:28" ht="13">
      <c r="A53" s="2" t="s">
        <v>264</v>
      </c>
      <c r="B53" s="2" t="s">
        <v>48</v>
      </c>
      <c r="C53" s="89" t="s">
        <v>297</v>
      </c>
      <c r="D53" s="129" t="s">
        <v>304</v>
      </c>
      <c r="E53" s="19">
        <v>1953.74</v>
      </c>
      <c r="F53" s="20">
        <v>902.3</v>
      </c>
      <c r="G53" s="21">
        <v>2856.04</v>
      </c>
      <c r="H53" s="19">
        <v>2175.6999999999998</v>
      </c>
      <c r="I53" s="20">
        <v>628.17999999999995</v>
      </c>
      <c r="J53" s="21">
        <v>2803.8799999999997</v>
      </c>
      <c r="K53" s="19">
        <v>1964.64</v>
      </c>
      <c r="L53" s="20">
        <v>606.98</v>
      </c>
      <c r="M53" s="21">
        <v>2571.62</v>
      </c>
      <c r="N53" s="19">
        <v>2249.06</v>
      </c>
      <c r="O53" s="20">
        <v>903.48</v>
      </c>
      <c r="P53" s="21">
        <v>3152.54</v>
      </c>
      <c r="Q53" s="19">
        <v>347.48</v>
      </c>
      <c r="R53" s="20">
        <v>132.6</v>
      </c>
      <c r="S53" s="21">
        <v>480.08000000000004</v>
      </c>
      <c r="T53" s="19">
        <v>2039.54</v>
      </c>
      <c r="U53" s="20">
        <v>702.96</v>
      </c>
      <c r="V53" s="21">
        <v>2742.5</v>
      </c>
      <c r="W53" s="47">
        <v>10730.16</v>
      </c>
      <c r="X53" s="20">
        <v>3876.5</v>
      </c>
      <c r="Y53" s="21">
        <v>14606.66</v>
      </c>
      <c r="AB53" s="1"/>
    </row>
    <row r="54" spans="1:28" ht="13">
      <c r="A54" s="2" t="s">
        <v>264</v>
      </c>
      <c r="B54" s="2" t="s">
        <v>49</v>
      </c>
      <c r="C54" s="89" t="s">
        <v>297</v>
      </c>
      <c r="D54" s="129" t="s">
        <v>304</v>
      </c>
      <c r="E54" s="19">
        <v>3837.03</v>
      </c>
      <c r="F54" s="20">
        <v>136.88999999999999</v>
      </c>
      <c r="G54" s="21">
        <v>3973.92</v>
      </c>
      <c r="H54" s="19">
        <v>3061.11</v>
      </c>
      <c r="I54" s="20">
        <v>191.97</v>
      </c>
      <c r="J54" s="21">
        <v>3253.08</v>
      </c>
      <c r="K54" s="19">
        <v>2791.45</v>
      </c>
      <c r="L54" s="20">
        <v>175.96</v>
      </c>
      <c r="M54" s="21">
        <v>2967.41</v>
      </c>
      <c r="N54" s="19">
        <v>3332.01</v>
      </c>
      <c r="O54" s="20">
        <v>90.36</v>
      </c>
      <c r="P54" s="21">
        <v>3422.3700000000003</v>
      </c>
      <c r="Q54" s="19">
        <v>440.23</v>
      </c>
      <c r="R54" s="20">
        <v>39.89</v>
      </c>
      <c r="S54" s="21">
        <v>480.12</v>
      </c>
      <c r="T54" s="19">
        <v>2055.8000000000002</v>
      </c>
      <c r="U54" s="20">
        <v>474.07</v>
      </c>
      <c r="V54" s="21">
        <v>2529.8700000000003</v>
      </c>
      <c r="W54" s="47">
        <v>15517.630000000001</v>
      </c>
      <c r="X54" s="20">
        <v>1109.1400000000001</v>
      </c>
      <c r="Y54" s="21">
        <v>16626.77</v>
      </c>
      <c r="AB54" s="1"/>
    </row>
    <row r="55" spans="1:28" ht="13">
      <c r="A55" s="2" t="s">
        <v>264</v>
      </c>
      <c r="B55" s="2" t="s">
        <v>50</v>
      </c>
      <c r="C55" s="89" t="s">
        <v>297</v>
      </c>
      <c r="D55" s="129" t="s">
        <v>304</v>
      </c>
      <c r="E55" s="19">
        <v>1540.86</v>
      </c>
      <c r="F55" s="20">
        <v>202.18</v>
      </c>
      <c r="G55" s="21">
        <v>1743.04</v>
      </c>
      <c r="H55" s="19">
        <v>1307.98</v>
      </c>
      <c r="I55" s="20">
        <v>144.47999999999999</v>
      </c>
      <c r="J55" s="21">
        <v>1452.46</v>
      </c>
      <c r="K55" s="19">
        <v>1977.86</v>
      </c>
      <c r="L55" s="20">
        <v>131.24</v>
      </c>
      <c r="M55" s="21">
        <v>2109.1</v>
      </c>
      <c r="N55" s="19">
        <v>2111.84</v>
      </c>
      <c r="O55" s="20">
        <v>972.28</v>
      </c>
      <c r="P55" s="21">
        <v>3084.12</v>
      </c>
      <c r="Q55" s="19">
        <v>1194</v>
      </c>
      <c r="R55" s="20">
        <v>829.72</v>
      </c>
      <c r="S55" s="21">
        <v>2023.72</v>
      </c>
      <c r="T55" s="19">
        <v>291.60000000000002</v>
      </c>
      <c r="U55" s="20">
        <v>168.94</v>
      </c>
      <c r="V55" s="21">
        <v>460.54</v>
      </c>
      <c r="W55" s="47">
        <v>8424.14</v>
      </c>
      <c r="X55" s="20">
        <v>2448.8399999999997</v>
      </c>
      <c r="Y55" s="21">
        <v>10872.98</v>
      </c>
      <c r="AB55" s="1"/>
    </row>
    <row r="56" spans="1:28" ht="13">
      <c r="A56" s="2" t="s">
        <v>264</v>
      </c>
      <c r="B56" s="2" t="s">
        <v>51</v>
      </c>
      <c r="C56" s="89" t="s">
        <v>297</v>
      </c>
      <c r="D56" s="129" t="s">
        <v>304</v>
      </c>
      <c r="E56" s="19">
        <v>1083.24</v>
      </c>
      <c r="F56" s="20">
        <v>569.54</v>
      </c>
      <c r="G56" s="21">
        <v>1652.78</v>
      </c>
      <c r="H56" s="19">
        <v>839.52</v>
      </c>
      <c r="I56" s="20">
        <v>510.38</v>
      </c>
      <c r="J56" s="21">
        <v>1349.9</v>
      </c>
      <c r="K56" s="19">
        <v>773.22</v>
      </c>
      <c r="L56" s="20">
        <v>471.56</v>
      </c>
      <c r="M56" s="21">
        <v>1244.78</v>
      </c>
      <c r="N56" s="19">
        <v>718.32</v>
      </c>
      <c r="O56" s="20">
        <v>268.27999999999997</v>
      </c>
      <c r="P56" s="21">
        <v>986.6</v>
      </c>
      <c r="Q56" s="19">
        <v>975.98</v>
      </c>
      <c r="R56" s="20">
        <v>432.06</v>
      </c>
      <c r="S56" s="21">
        <v>1408.04</v>
      </c>
      <c r="T56" s="19">
        <v>270.38</v>
      </c>
      <c r="U56" s="20">
        <v>34.14</v>
      </c>
      <c r="V56" s="21">
        <v>304.52</v>
      </c>
      <c r="W56" s="47">
        <v>4660.6600000000008</v>
      </c>
      <c r="X56" s="20">
        <v>2285.96</v>
      </c>
      <c r="Y56" s="21">
        <v>6946.6200000000008</v>
      </c>
      <c r="AB56" s="1"/>
    </row>
    <row r="57" spans="1:28" ht="13">
      <c r="A57" s="2" t="s">
        <v>264</v>
      </c>
      <c r="B57" s="2" t="s">
        <v>52</v>
      </c>
      <c r="C57" s="89" t="s">
        <v>297</v>
      </c>
      <c r="D57" s="129" t="s">
        <v>304</v>
      </c>
      <c r="E57" s="19">
        <v>52937.93</v>
      </c>
      <c r="F57" s="20">
        <v>173.13</v>
      </c>
      <c r="G57" s="21">
        <v>53111.06</v>
      </c>
      <c r="H57" s="19">
        <v>84071.37</v>
      </c>
      <c r="I57" s="20">
        <v>6.84</v>
      </c>
      <c r="J57" s="21">
        <v>84078.209999999992</v>
      </c>
      <c r="K57" s="19">
        <v>73661.41</v>
      </c>
      <c r="L57" s="20">
        <v>123.62</v>
      </c>
      <c r="M57" s="21">
        <v>73785.03</v>
      </c>
      <c r="N57" s="19">
        <v>75486.98</v>
      </c>
      <c r="O57" s="20">
        <v>618.65</v>
      </c>
      <c r="P57" s="21">
        <v>76105.62999999999</v>
      </c>
      <c r="Q57" s="19">
        <v>7215.76</v>
      </c>
      <c r="R57" s="20">
        <v>0</v>
      </c>
      <c r="S57" s="21">
        <v>7215.76</v>
      </c>
      <c r="T57" s="19">
        <v>0</v>
      </c>
      <c r="U57" s="20">
        <v>0</v>
      </c>
      <c r="V57" s="21">
        <v>0</v>
      </c>
      <c r="W57" s="47">
        <v>293373.45</v>
      </c>
      <c r="X57" s="20">
        <v>922.24</v>
      </c>
      <c r="Y57" s="21">
        <v>294295.69</v>
      </c>
      <c r="AB57" s="1"/>
    </row>
    <row r="58" spans="1:28" ht="13">
      <c r="A58" s="2" t="s">
        <v>264</v>
      </c>
      <c r="B58" s="2" t="s">
        <v>53</v>
      </c>
      <c r="C58" s="89" t="s">
        <v>297</v>
      </c>
      <c r="D58" s="129" t="s">
        <v>304</v>
      </c>
      <c r="E58" s="19">
        <v>15902.25</v>
      </c>
      <c r="F58" s="20">
        <v>163.56</v>
      </c>
      <c r="G58" s="21">
        <v>16065.81</v>
      </c>
      <c r="H58" s="19">
        <v>29979.86</v>
      </c>
      <c r="I58" s="20">
        <v>48.15</v>
      </c>
      <c r="J58" s="21">
        <v>30028.010000000002</v>
      </c>
      <c r="K58" s="19">
        <v>89172.97</v>
      </c>
      <c r="L58" s="20">
        <v>0</v>
      </c>
      <c r="M58" s="21">
        <v>89172.97</v>
      </c>
      <c r="N58" s="19">
        <v>48579.25</v>
      </c>
      <c r="O58" s="20">
        <v>366.2</v>
      </c>
      <c r="P58" s="21">
        <v>48945.45</v>
      </c>
      <c r="Q58" s="19">
        <v>45279.48</v>
      </c>
      <c r="R58" s="20">
        <v>149.9</v>
      </c>
      <c r="S58" s="21">
        <v>45429.380000000005</v>
      </c>
      <c r="T58" s="19">
        <v>49535.34</v>
      </c>
      <c r="U58" s="20">
        <v>302.56</v>
      </c>
      <c r="V58" s="21">
        <v>49837.899999999994</v>
      </c>
      <c r="W58" s="47">
        <v>278449.15000000002</v>
      </c>
      <c r="X58" s="20">
        <v>1030.3699999999999</v>
      </c>
      <c r="Y58" s="21">
        <v>279479.52</v>
      </c>
      <c r="AB58" s="1"/>
    </row>
    <row r="59" spans="1:28" ht="13">
      <c r="A59" s="2" t="s">
        <v>264</v>
      </c>
      <c r="B59" s="2" t="s">
        <v>54</v>
      </c>
      <c r="C59" s="89" t="s">
        <v>297</v>
      </c>
      <c r="D59" s="129" t="s">
        <v>304</v>
      </c>
      <c r="E59" s="19">
        <v>29247.05</v>
      </c>
      <c r="F59" s="20">
        <v>1687.85</v>
      </c>
      <c r="G59" s="21">
        <v>30934.899999999998</v>
      </c>
      <c r="H59" s="19">
        <v>55683.34</v>
      </c>
      <c r="I59" s="20">
        <v>14.91</v>
      </c>
      <c r="J59" s="21">
        <v>55698.25</v>
      </c>
      <c r="K59" s="19">
        <v>96176.16</v>
      </c>
      <c r="L59" s="20">
        <v>0</v>
      </c>
      <c r="M59" s="21">
        <v>96176.16</v>
      </c>
      <c r="N59" s="19">
        <v>47043.01</v>
      </c>
      <c r="O59" s="20">
        <v>71.23</v>
      </c>
      <c r="P59" s="21">
        <v>47114.240000000005</v>
      </c>
      <c r="Q59" s="19">
        <v>54892.01</v>
      </c>
      <c r="R59" s="20">
        <v>695.83</v>
      </c>
      <c r="S59" s="21">
        <v>55587.840000000004</v>
      </c>
      <c r="T59" s="19">
        <v>51117.05</v>
      </c>
      <c r="U59" s="20">
        <v>703.23</v>
      </c>
      <c r="V59" s="21">
        <v>51820.280000000006</v>
      </c>
      <c r="W59" s="47">
        <v>334158.62</v>
      </c>
      <c r="X59" s="20">
        <v>3173.05</v>
      </c>
      <c r="Y59" s="21">
        <v>337331.67</v>
      </c>
      <c r="AB59" s="1"/>
    </row>
    <row r="60" spans="1:28" ht="13">
      <c r="A60" s="2" t="s">
        <v>264</v>
      </c>
      <c r="B60" s="2" t="s">
        <v>55</v>
      </c>
      <c r="C60" s="89" t="s">
        <v>297</v>
      </c>
      <c r="D60" s="129" t="s">
        <v>304</v>
      </c>
      <c r="E60" s="19">
        <v>59389.52</v>
      </c>
      <c r="F60" s="20">
        <v>463.62</v>
      </c>
      <c r="G60" s="21">
        <v>59853.14</v>
      </c>
      <c r="H60" s="19">
        <v>47576.23</v>
      </c>
      <c r="I60" s="20">
        <v>260.91000000000003</v>
      </c>
      <c r="J60" s="21">
        <v>47837.140000000007</v>
      </c>
      <c r="K60" s="19">
        <v>9398.11</v>
      </c>
      <c r="L60" s="20">
        <v>166.57</v>
      </c>
      <c r="M60" s="21">
        <v>9564.68</v>
      </c>
      <c r="N60" s="19">
        <v>0</v>
      </c>
      <c r="O60" s="20">
        <v>0</v>
      </c>
      <c r="P60" s="21">
        <v>0</v>
      </c>
      <c r="Q60" s="19">
        <v>9720.24</v>
      </c>
      <c r="R60" s="20">
        <v>536.97</v>
      </c>
      <c r="S60" s="21">
        <v>10257.209999999999</v>
      </c>
      <c r="T60" s="19">
        <v>49837.43</v>
      </c>
      <c r="U60" s="20">
        <v>615.21</v>
      </c>
      <c r="V60" s="21">
        <v>50452.639999999999</v>
      </c>
      <c r="W60" s="47">
        <v>175921.53</v>
      </c>
      <c r="X60" s="20">
        <v>2043.28</v>
      </c>
      <c r="Y60" s="21">
        <v>177964.81</v>
      </c>
      <c r="AB60" s="1"/>
    </row>
    <row r="61" spans="1:28" ht="13">
      <c r="A61" s="2" t="s">
        <v>264</v>
      </c>
      <c r="B61" s="2" t="s">
        <v>56</v>
      </c>
      <c r="C61" s="89" t="s">
        <v>297</v>
      </c>
      <c r="D61" s="129" t="s">
        <v>302</v>
      </c>
      <c r="E61" s="19">
        <v>1450.87</v>
      </c>
      <c r="F61" s="20">
        <v>71.11</v>
      </c>
      <c r="G61" s="21">
        <v>1521.9799999999998</v>
      </c>
      <c r="H61" s="19">
        <v>1311.58</v>
      </c>
      <c r="I61" s="20">
        <v>132.46</v>
      </c>
      <c r="J61" s="21">
        <v>1444.04</v>
      </c>
      <c r="K61" s="19">
        <v>1431.1</v>
      </c>
      <c r="L61" s="20">
        <v>550.41999999999996</v>
      </c>
      <c r="M61" s="21">
        <v>1981.52</v>
      </c>
      <c r="N61" s="19">
        <v>5521.74</v>
      </c>
      <c r="O61" s="20">
        <v>165.47</v>
      </c>
      <c r="P61" s="21">
        <v>5687.21</v>
      </c>
      <c r="Q61" s="19">
        <v>2784.98</v>
      </c>
      <c r="R61" s="20">
        <v>522.47</v>
      </c>
      <c r="S61" s="21">
        <v>3307.45</v>
      </c>
      <c r="T61" s="19">
        <v>4766.1000000000004</v>
      </c>
      <c r="U61" s="20">
        <v>294.33</v>
      </c>
      <c r="V61" s="21">
        <v>5060.43</v>
      </c>
      <c r="W61" s="47">
        <v>17266.37</v>
      </c>
      <c r="X61" s="20">
        <v>1736.26</v>
      </c>
      <c r="Y61" s="21">
        <v>19002.629999999997</v>
      </c>
      <c r="AB61" s="1"/>
    </row>
    <row r="62" spans="1:28" ht="13">
      <c r="A62" s="2" t="s">
        <v>265</v>
      </c>
      <c r="B62" s="2" t="s">
        <v>57</v>
      </c>
      <c r="C62" s="89" t="s">
        <v>297</v>
      </c>
      <c r="D62" s="129" t="s">
        <v>303</v>
      </c>
      <c r="E62" s="19">
        <v>0</v>
      </c>
      <c r="F62" s="20">
        <v>7975.85</v>
      </c>
      <c r="G62" s="21">
        <v>7975.85</v>
      </c>
      <c r="H62" s="19">
        <v>56.8</v>
      </c>
      <c r="I62" s="20">
        <v>10900.49</v>
      </c>
      <c r="J62" s="21">
        <v>10957.289999999999</v>
      </c>
      <c r="K62" s="19">
        <v>0</v>
      </c>
      <c r="L62" s="20">
        <v>1500.23</v>
      </c>
      <c r="M62" s="21">
        <v>1500.23</v>
      </c>
      <c r="N62" s="19">
        <v>5.01</v>
      </c>
      <c r="O62" s="20">
        <v>1414.03</v>
      </c>
      <c r="P62" s="21">
        <v>1419.04</v>
      </c>
      <c r="Q62" s="19">
        <v>696.02</v>
      </c>
      <c r="R62" s="20">
        <v>3882.89</v>
      </c>
      <c r="S62" s="21">
        <v>4578.91</v>
      </c>
      <c r="T62" s="19">
        <v>1550.52</v>
      </c>
      <c r="U62" s="20">
        <v>3237.15</v>
      </c>
      <c r="V62" s="21">
        <v>4787.67</v>
      </c>
      <c r="W62" s="47">
        <v>2308.35</v>
      </c>
      <c r="X62" s="20">
        <v>28910.639999999999</v>
      </c>
      <c r="Y62" s="21">
        <v>31218.989999999998</v>
      </c>
      <c r="AB62" s="1"/>
    </row>
    <row r="63" spans="1:28" ht="13">
      <c r="A63" s="2" t="s">
        <v>343</v>
      </c>
      <c r="B63" s="2" t="s">
        <v>344</v>
      </c>
      <c r="C63" s="89" t="s">
        <v>297</v>
      </c>
      <c r="D63" s="129" t="s">
        <v>304</v>
      </c>
      <c r="E63" s="19">
        <v>10453.85</v>
      </c>
      <c r="F63" s="20">
        <v>23.59</v>
      </c>
      <c r="G63" s="21">
        <v>10477.44</v>
      </c>
      <c r="H63" s="19">
        <v>10142.85</v>
      </c>
      <c r="I63" s="20">
        <v>21.5</v>
      </c>
      <c r="J63" s="21">
        <v>10164.35</v>
      </c>
      <c r="K63" s="19">
        <v>10626.13</v>
      </c>
      <c r="L63" s="20">
        <v>10.5</v>
      </c>
      <c r="M63" s="21">
        <v>10636.63</v>
      </c>
      <c r="N63" s="19">
        <v>11655.79</v>
      </c>
      <c r="O63" s="20">
        <v>6.76</v>
      </c>
      <c r="P63" s="21">
        <v>11662.550000000001</v>
      </c>
      <c r="Q63" s="19">
        <v>14497.08</v>
      </c>
      <c r="R63" s="20">
        <v>0.06</v>
      </c>
      <c r="S63" s="21">
        <v>14497.14</v>
      </c>
      <c r="T63" s="19">
        <v>9426.2199999999993</v>
      </c>
      <c r="U63" s="20">
        <v>13</v>
      </c>
      <c r="V63" s="21">
        <v>9439.2199999999993</v>
      </c>
      <c r="W63" s="47">
        <v>66801.919999999998</v>
      </c>
      <c r="X63" s="20">
        <v>75.41</v>
      </c>
      <c r="Y63" s="21">
        <v>66877.33</v>
      </c>
      <c r="AB63" s="1"/>
    </row>
    <row r="64" spans="1:28" ht="13">
      <c r="A64" s="2" t="s">
        <v>374</v>
      </c>
      <c r="B64" s="2" t="s">
        <v>375</v>
      </c>
      <c r="C64" s="89" t="s">
        <v>297</v>
      </c>
      <c r="D64" s="129" t="s">
        <v>304</v>
      </c>
      <c r="E64" s="19">
        <v>0</v>
      </c>
      <c r="F64" s="20">
        <v>0</v>
      </c>
      <c r="G64" s="21">
        <v>0</v>
      </c>
      <c r="H64" s="19">
        <v>0</v>
      </c>
      <c r="I64" s="20">
        <v>0</v>
      </c>
      <c r="J64" s="21">
        <v>0</v>
      </c>
      <c r="K64" s="19">
        <v>0</v>
      </c>
      <c r="L64" s="20">
        <v>0</v>
      </c>
      <c r="M64" s="21">
        <v>0</v>
      </c>
      <c r="N64" s="19">
        <v>0</v>
      </c>
      <c r="O64" s="20">
        <v>0</v>
      </c>
      <c r="P64" s="21">
        <v>0</v>
      </c>
      <c r="Q64" s="19">
        <v>335.93</v>
      </c>
      <c r="R64" s="20">
        <v>2.5</v>
      </c>
      <c r="S64" s="21">
        <v>338.43</v>
      </c>
      <c r="T64" s="19">
        <v>1799.14</v>
      </c>
      <c r="U64" s="20">
        <v>76.819999999999993</v>
      </c>
      <c r="V64" s="21">
        <v>1875.96</v>
      </c>
      <c r="W64" s="47">
        <v>2135.0700000000002</v>
      </c>
      <c r="X64" s="20">
        <v>79.319999999999993</v>
      </c>
      <c r="Y64" s="21">
        <v>2214.3900000000003</v>
      </c>
      <c r="AB64" s="1"/>
    </row>
    <row r="65" spans="1:28" ht="13">
      <c r="A65" s="2" t="s">
        <v>266</v>
      </c>
      <c r="B65" s="2" t="s">
        <v>58</v>
      </c>
      <c r="C65" s="89" t="s">
        <v>297</v>
      </c>
      <c r="D65" s="129" t="s">
        <v>304</v>
      </c>
      <c r="E65" s="19">
        <v>0</v>
      </c>
      <c r="F65" s="20">
        <v>12620.03</v>
      </c>
      <c r="G65" s="21">
        <v>12620.03</v>
      </c>
      <c r="H65" s="19">
        <v>4.5</v>
      </c>
      <c r="I65" s="20">
        <v>10843.19</v>
      </c>
      <c r="J65" s="21">
        <v>10847.69</v>
      </c>
      <c r="K65" s="19">
        <v>0</v>
      </c>
      <c r="L65" s="20">
        <v>9465.51</v>
      </c>
      <c r="M65" s="21">
        <v>9465.51</v>
      </c>
      <c r="N65" s="19">
        <v>0</v>
      </c>
      <c r="O65" s="20">
        <v>8779.5300000000007</v>
      </c>
      <c r="P65" s="21">
        <v>8779.5300000000007</v>
      </c>
      <c r="Q65" s="19">
        <v>0.17</v>
      </c>
      <c r="R65" s="20">
        <v>6651.88</v>
      </c>
      <c r="S65" s="21">
        <v>6652.05</v>
      </c>
      <c r="T65" s="19">
        <v>1.5</v>
      </c>
      <c r="U65" s="20">
        <v>7942.09</v>
      </c>
      <c r="V65" s="21">
        <v>7943.59</v>
      </c>
      <c r="W65" s="47">
        <v>6.17</v>
      </c>
      <c r="X65" s="20">
        <v>56302.229999999996</v>
      </c>
      <c r="Y65" s="21">
        <v>56308.399999999994</v>
      </c>
      <c r="AB65" s="1"/>
    </row>
    <row r="66" spans="1:28" ht="13">
      <c r="A66" s="2" t="s">
        <v>345</v>
      </c>
      <c r="B66" s="2" t="s">
        <v>346</v>
      </c>
      <c r="C66" s="89" t="s">
        <v>297</v>
      </c>
      <c r="D66" s="129" t="s">
        <v>304</v>
      </c>
      <c r="E66" s="19">
        <v>3079.56</v>
      </c>
      <c r="F66" s="20">
        <v>3.73</v>
      </c>
      <c r="G66" s="21">
        <v>3083.29</v>
      </c>
      <c r="H66" s="19">
        <v>2338.11</v>
      </c>
      <c r="I66" s="20">
        <v>23.82</v>
      </c>
      <c r="J66" s="21">
        <v>2361.9300000000003</v>
      </c>
      <c r="K66" s="19">
        <v>59.71</v>
      </c>
      <c r="L66" s="20">
        <v>1.89</v>
      </c>
      <c r="M66" s="21">
        <v>61.6</v>
      </c>
      <c r="N66" s="19">
        <v>2178.16</v>
      </c>
      <c r="O66" s="20">
        <v>38.01</v>
      </c>
      <c r="P66" s="21">
        <v>2216.17</v>
      </c>
      <c r="Q66" s="19">
        <v>797.74</v>
      </c>
      <c r="R66" s="20">
        <v>969</v>
      </c>
      <c r="S66" s="21">
        <v>1766.74</v>
      </c>
      <c r="T66" s="19">
        <v>1303.06</v>
      </c>
      <c r="U66" s="20">
        <v>434.34</v>
      </c>
      <c r="V66" s="21">
        <v>1737.3999999999999</v>
      </c>
      <c r="W66" s="47">
        <v>9756.34</v>
      </c>
      <c r="X66" s="20">
        <v>1470.79</v>
      </c>
      <c r="Y66" s="21">
        <v>11227.130000000001</v>
      </c>
      <c r="AB66" s="1"/>
    </row>
    <row r="67" spans="1:28" ht="13">
      <c r="A67" s="2" t="s">
        <v>345</v>
      </c>
      <c r="B67" s="2" t="s">
        <v>347</v>
      </c>
      <c r="C67" s="89" t="s">
        <v>297</v>
      </c>
      <c r="D67" s="129" t="s">
        <v>304</v>
      </c>
      <c r="E67" s="19">
        <v>3551.39</v>
      </c>
      <c r="F67" s="20">
        <v>2.25</v>
      </c>
      <c r="G67" s="21">
        <v>3553.64</v>
      </c>
      <c r="H67" s="19">
        <v>2660.88</v>
      </c>
      <c r="I67" s="20">
        <v>8.15</v>
      </c>
      <c r="J67" s="21">
        <v>2669.03</v>
      </c>
      <c r="K67" s="19">
        <v>72.17</v>
      </c>
      <c r="L67" s="20">
        <v>1.2</v>
      </c>
      <c r="M67" s="21">
        <v>73.37</v>
      </c>
      <c r="N67" s="19">
        <v>2080.61</v>
      </c>
      <c r="O67" s="20">
        <v>72.239999999999995</v>
      </c>
      <c r="P67" s="21">
        <v>2152.85</v>
      </c>
      <c r="Q67" s="19">
        <v>864.31</v>
      </c>
      <c r="R67" s="20">
        <v>644.76</v>
      </c>
      <c r="S67" s="21">
        <v>1509.07</v>
      </c>
      <c r="T67" s="19">
        <v>74.13</v>
      </c>
      <c r="U67" s="20">
        <v>1791.17</v>
      </c>
      <c r="V67" s="21">
        <v>1865.3000000000002</v>
      </c>
      <c r="W67" s="47">
        <v>9303.49</v>
      </c>
      <c r="X67" s="20">
        <v>2519.77</v>
      </c>
      <c r="Y67" s="21">
        <v>11823.26</v>
      </c>
      <c r="AB67" s="1"/>
    </row>
    <row r="68" spans="1:28" ht="13">
      <c r="A68" s="25" t="s">
        <v>267</v>
      </c>
      <c r="B68" s="25" t="s">
        <v>59</v>
      </c>
      <c r="C68" s="89" t="s">
        <v>297</v>
      </c>
      <c r="D68" s="129" t="s">
        <v>298</v>
      </c>
      <c r="E68" s="19">
        <v>0</v>
      </c>
      <c r="F68" s="20">
        <v>0</v>
      </c>
      <c r="G68" s="21">
        <v>0</v>
      </c>
      <c r="H68" s="19">
        <v>0</v>
      </c>
      <c r="I68" s="20">
        <v>0</v>
      </c>
      <c r="J68" s="21">
        <v>0</v>
      </c>
      <c r="K68" s="19">
        <v>0</v>
      </c>
      <c r="L68" s="20">
        <v>0</v>
      </c>
      <c r="M68" s="21">
        <v>0</v>
      </c>
      <c r="N68" s="19">
        <v>0</v>
      </c>
      <c r="O68" s="20">
        <v>0</v>
      </c>
      <c r="P68" s="21">
        <v>0</v>
      </c>
      <c r="Q68" s="19">
        <v>0</v>
      </c>
      <c r="R68" s="20">
        <v>0</v>
      </c>
      <c r="S68" s="21">
        <v>0</v>
      </c>
      <c r="T68" s="19">
        <v>0</v>
      </c>
      <c r="U68" s="20">
        <v>0</v>
      </c>
      <c r="V68" s="21">
        <v>0</v>
      </c>
      <c r="W68" s="47">
        <v>0</v>
      </c>
      <c r="X68" s="20">
        <v>0</v>
      </c>
      <c r="Y68" s="21">
        <v>0</v>
      </c>
      <c r="AB68" s="1"/>
    </row>
    <row r="69" spans="1:28" ht="13">
      <c r="A69" s="25" t="s">
        <v>348</v>
      </c>
      <c r="B69" s="25" t="s">
        <v>349</v>
      </c>
      <c r="C69" s="89" t="s">
        <v>297</v>
      </c>
      <c r="D69" s="129" t="s">
        <v>304</v>
      </c>
      <c r="E69" s="19">
        <v>7758.03</v>
      </c>
      <c r="F69" s="20">
        <v>25.73</v>
      </c>
      <c r="G69" s="21">
        <v>7783.7599999999993</v>
      </c>
      <c r="H69" s="19">
        <v>7383.83</v>
      </c>
      <c r="I69" s="20">
        <v>23.38</v>
      </c>
      <c r="J69" s="21">
        <v>7407.21</v>
      </c>
      <c r="K69" s="19">
        <v>8144.57</v>
      </c>
      <c r="L69" s="20">
        <v>14.38</v>
      </c>
      <c r="M69" s="21">
        <v>8158.95</v>
      </c>
      <c r="N69" s="19">
        <v>8858.08</v>
      </c>
      <c r="O69" s="20">
        <v>9.2100000000000009</v>
      </c>
      <c r="P69" s="21">
        <v>8867.2899999999991</v>
      </c>
      <c r="Q69" s="19">
        <v>11425.13</v>
      </c>
      <c r="R69" s="20">
        <v>0.05</v>
      </c>
      <c r="S69" s="21">
        <v>11425.179999999998</v>
      </c>
      <c r="T69" s="19">
        <v>7267.98</v>
      </c>
      <c r="U69" s="20">
        <v>12.36</v>
      </c>
      <c r="V69" s="21">
        <v>7280.3399999999992</v>
      </c>
      <c r="W69" s="47">
        <v>50837.619999999995</v>
      </c>
      <c r="X69" s="20">
        <v>85.11</v>
      </c>
      <c r="Y69" s="21">
        <v>50922.729999999996</v>
      </c>
      <c r="AB69" s="1"/>
    </row>
    <row r="70" spans="1:28" ht="13">
      <c r="A70" s="2" t="s">
        <v>268</v>
      </c>
      <c r="B70" s="2" t="s">
        <v>60</v>
      </c>
      <c r="C70" s="89" t="s">
        <v>297</v>
      </c>
      <c r="D70" s="129" t="s">
        <v>303</v>
      </c>
      <c r="E70" s="19">
        <v>6440.41</v>
      </c>
      <c r="F70" s="20">
        <v>2088.16</v>
      </c>
      <c r="G70" s="21">
        <v>8528.57</v>
      </c>
      <c r="H70" s="19">
        <v>2353.7199999999998</v>
      </c>
      <c r="I70" s="20">
        <v>4170.74</v>
      </c>
      <c r="J70" s="21">
        <v>6524.4599999999991</v>
      </c>
      <c r="K70" s="19">
        <v>6642.88</v>
      </c>
      <c r="L70" s="20">
        <v>6914.75</v>
      </c>
      <c r="M70" s="21">
        <v>13557.630000000001</v>
      </c>
      <c r="N70" s="19">
        <v>3672.4</v>
      </c>
      <c r="O70" s="20">
        <v>7464.35</v>
      </c>
      <c r="P70" s="21">
        <v>11136.75</v>
      </c>
      <c r="Q70" s="19">
        <v>10131.66</v>
      </c>
      <c r="R70" s="20">
        <v>3761.04</v>
      </c>
      <c r="S70" s="21">
        <v>13892.7</v>
      </c>
      <c r="T70" s="19">
        <v>10971.34</v>
      </c>
      <c r="U70" s="20">
        <v>6245.26</v>
      </c>
      <c r="V70" s="21">
        <v>17216.599999999999</v>
      </c>
      <c r="W70" s="47">
        <v>40212.410000000003</v>
      </c>
      <c r="X70" s="20">
        <v>30644.300000000003</v>
      </c>
      <c r="Y70" s="21">
        <v>70856.710000000006</v>
      </c>
      <c r="AB70" s="1"/>
    </row>
    <row r="71" spans="1:28" ht="13">
      <c r="A71" s="2" t="s">
        <v>268</v>
      </c>
      <c r="B71" s="2" t="s">
        <v>61</v>
      </c>
      <c r="C71" s="89" t="s">
        <v>297</v>
      </c>
      <c r="D71" s="129" t="s">
        <v>303</v>
      </c>
      <c r="E71" s="19">
        <v>0</v>
      </c>
      <c r="F71" s="20">
        <v>0</v>
      </c>
      <c r="G71" s="21">
        <v>0</v>
      </c>
      <c r="H71" s="19">
        <v>2674.67</v>
      </c>
      <c r="I71" s="20">
        <v>2432.5500000000002</v>
      </c>
      <c r="J71" s="21">
        <v>5107.22</v>
      </c>
      <c r="K71" s="19">
        <v>7005.68</v>
      </c>
      <c r="L71" s="20">
        <v>8110.75</v>
      </c>
      <c r="M71" s="21">
        <v>15116.43</v>
      </c>
      <c r="N71" s="19">
        <v>6296.58</v>
      </c>
      <c r="O71" s="20">
        <v>12095.5</v>
      </c>
      <c r="P71" s="21">
        <v>18392.080000000002</v>
      </c>
      <c r="Q71" s="19">
        <v>31552.98</v>
      </c>
      <c r="R71" s="20">
        <v>1710.14</v>
      </c>
      <c r="S71" s="21">
        <v>33263.120000000003</v>
      </c>
      <c r="T71" s="19">
        <v>24312.53</v>
      </c>
      <c r="U71" s="20">
        <v>3184.26</v>
      </c>
      <c r="V71" s="21">
        <v>27496.79</v>
      </c>
      <c r="W71" s="47">
        <v>71842.44</v>
      </c>
      <c r="X71" s="20">
        <v>27533.199999999997</v>
      </c>
      <c r="Y71" s="21">
        <v>99375.64</v>
      </c>
      <c r="AB71" s="1"/>
    </row>
    <row r="72" spans="1:28" ht="13">
      <c r="A72" s="2" t="s">
        <v>269</v>
      </c>
      <c r="B72" s="2" t="s">
        <v>62</v>
      </c>
      <c r="C72" s="89" t="s">
        <v>297</v>
      </c>
      <c r="D72" s="129" t="s">
        <v>303</v>
      </c>
      <c r="E72" s="19">
        <v>35658.800000000003</v>
      </c>
      <c r="F72" s="20">
        <v>1867.7</v>
      </c>
      <c r="G72" s="21">
        <v>37526.5</v>
      </c>
      <c r="H72" s="19">
        <v>43726.83</v>
      </c>
      <c r="I72" s="20">
        <v>2475.5500000000002</v>
      </c>
      <c r="J72" s="21">
        <v>46202.380000000005</v>
      </c>
      <c r="K72" s="19">
        <v>51210.35</v>
      </c>
      <c r="L72" s="20">
        <v>3361.6</v>
      </c>
      <c r="M72" s="21">
        <v>54571.95</v>
      </c>
      <c r="N72" s="19">
        <v>51315.65</v>
      </c>
      <c r="O72" s="20">
        <v>4246.1499999999996</v>
      </c>
      <c r="P72" s="21">
        <v>55561.8</v>
      </c>
      <c r="Q72" s="19">
        <v>55933.05</v>
      </c>
      <c r="R72" s="20">
        <v>3915.1</v>
      </c>
      <c r="S72" s="21">
        <v>59848.15</v>
      </c>
      <c r="T72" s="19">
        <v>33820.65</v>
      </c>
      <c r="U72" s="20">
        <v>4716.7</v>
      </c>
      <c r="V72" s="21">
        <v>38537.35</v>
      </c>
      <c r="W72" s="47">
        <v>271665.33</v>
      </c>
      <c r="X72" s="20">
        <v>20582.8</v>
      </c>
      <c r="Y72" s="21">
        <v>292248.13</v>
      </c>
      <c r="AB72" s="1"/>
    </row>
    <row r="73" spans="1:28" ht="13">
      <c r="A73" s="2" t="s">
        <v>270</v>
      </c>
      <c r="B73" s="2" t="s">
        <v>63</v>
      </c>
      <c r="C73" s="89" t="s">
        <v>297</v>
      </c>
      <c r="D73" s="129" t="s">
        <v>298</v>
      </c>
      <c r="E73" s="19">
        <v>0</v>
      </c>
      <c r="F73" s="20">
        <v>0</v>
      </c>
      <c r="G73" s="21">
        <v>0</v>
      </c>
      <c r="H73" s="19">
        <v>0</v>
      </c>
      <c r="I73" s="20">
        <v>0</v>
      </c>
      <c r="J73" s="21">
        <v>0</v>
      </c>
      <c r="K73" s="19">
        <v>0</v>
      </c>
      <c r="L73" s="20">
        <v>0</v>
      </c>
      <c r="M73" s="21">
        <v>0</v>
      </c>
      <c r="N73" s="19">
        <v>0</v>
      </c>
      <c r="O73" s="20">
        <v>0</v>
      </c>
      <c r="P73" s="21">
        <v>0</v>
      </c>
      <c r="Q73" s="19">
        <v>0</v>
      </c>
      <c r="R73" s="20">
        <v>0</v>
      </c>
      <c r="S73" s="21">
        <v>0</v>
      </c>
      <c r="T73" s="19">
        <v>0</v>
      </c>
      <c r="U73" s="20">
        <v>0</v>
      </c>
      <c r="V73" s="21">
        <v>0</v>
      </c>
      <c r="W73" s="47">
        <v>0</v>
      </c>
      <c r="X73" s="20">
        <v>0</v>
      </c>
      <c r="Y73" s="21">
        <v>0</v>
      </c>
      <c r="AB73" s="1"/>
    </row>
    <row r="74" spans="1:28" ht="13">
      <c r="A74" s="2" t="s">
        <v>270</v>
      </c>
      <c r="B74" s="2" t="s">
        <v>64</v>
      </c>
      <c r="C74" s="89" t="s">
        <v>297</v>
      </c>
      <c r="D74" s="129" t="s">
        <v>298</v>
      </c>
      <c r="E74" s="19">
        <v>10583.6</v>
      </c>
      <c r="F74" s="20">
        <v>2255.85</v>
      </c>
      <c r="G74" s="21">
        <v>12839.45</v>
      </c>
      <c r="H74" s="19">
        <v>7880.65</v>
      </c>
      <c r="I74" s="20">
        <v>754.35</v>
      </c>
      <c r="J74" s="21">
        <v>8635</v>
      </c>
      <c r="K74" s="19">
        <v>13852.65</v>
      </c>
      <c r="L74" s="20">
        <v>2698</v>
      </c>
      <c r="M74" s="21">
        <v>16550.650000000001</v>
      </c>
      <c r="N74" s="19">
        <v>9058.5499999999993</v>
      </c>
      <c r="O74" s="20">
        <v>2189.8000000000002</v>
      </c>
      <c r="P74" s="21">
        <v>11248.349999999999</v>
      </c>
      <c r="Q74" s="19">
        <v>8057.9</v>
      </c>
      <c r="R74" s="20">
        <v>578.54999999999995</v>
      </c>
      <c r="S74" s="21">
        <v>8636.4499999999989</v>
      </c>
      <c r="T74" s="19">
        <v>21311.8</v>
      </c>
      <c r="U74" s="20">
        <v>1457.05</v>
      </c>
      <c r="V74" s="21">
        <v>22768.85</v>
      </c>
      <c r="W74" s="47">
        <v>70745.149999999994</v>
      </c>
      <c r="X74" s="20">
        <v>9933.5999999999985</v>
      </c>
      <c r="Y74" s="21">
        <v>80678.75</v>
      </c>
      <c r="AB74" s="1"/>
    </row>
    <row r="75" spans="1:28" ht="13">
      <c r="A75" s="2" t="s">
        <v>271</v>
      </c>
      <c r="B75" s="2" t="s">
        <v>65</v>
      </c>
      <c r="C75" s="89" t="s">
        <v>297</v>
      </c>
      <c r="D75" s="129" t="s">
        <v>303</v>
      </c>
      <c r="E75" s="19">
        <v>18650.79</v>
      </c>
      <c r="F75" s="20">
        <v>1080.0899999999999</v>
      </c>
      <c r="G75" s="21">
        <v>19730.88</v>
      </c>
      <c r="H75" s="19">
        <v>19392.48</v>
      </c>
      <c r="I75" s="20">
        <v>1201.8599999999999</v>
      </c>
      <c r="J75" s="21">
        <v>20594.34</v>
      </c>
      <c r="K75" s="19">
        <v>13645.35</v>
      </c>
      <c r="L75" s="20">
        <v>588.51</v>
      </c>
      <c r="M75" s="21">
        <v>14233.86</v>
      </c>
      <c r="N75" s="19">
        <v>0</v>
      </c>
      <c r="O75" s="20">
        <v>0</v>
      </c>
      <c r="P75" s="21">
        <v>0</v>
      </c>
      <c r="Q75" s="19">
        <v>4674.24</v>
      </c>
      <c r="R75" s="20">
        <v>734.94</v>
      </c>
      <c r="S75" s="21">
        <v>5409.18</v>
      </c>
      <c r="T75" s="19">
        <v>24671.34</v>
      </c>
      <c r="U75" s="20">
        <v>2040.3</v>
      </c>
      <c r="V75" s="21">
        <v>26711.64</v>
      </c>
      <c r="W75" s="47">
        <v>81034.2</v>
      </c>
      <c r="X75" s="20">
        <v>5645.7</v>
      </c>
      <c r="Y75" s="21">
        <v>86679.9</v>
      </c>
      <c r="AB75" s="1"/>
    </row>
    <row r="76" spans="1:28" ht="13">
      <c r="A76" s="2" t="s">
        <v>271</v>
      </c>
      <c r="B76" s="2" t="s">
        <v>66</v>
      </c>
      <c r="C76" s="89" t="s">
        <v>297</v>
      </c>
      <c r="D76" s="129" t="s">
        <v>303</v>
      </c>
      <c r="E76" s="19">
        <v>18961.11</v>
      </c>
      <c r="F76" s="20">
        <v>1624.41</v>
      </c>
      <c r="G76" s="21">
        <v>20585.52</v>
      </c>
      <c r="H76" s="19">
        <v>1033.92</v>
      </c>
      <c r="I76" s="20">
        <v>33.03</v>
      </c>
      <c r="J76" s="21">
        <v>1066.95</v>
      </c>
      <c r="K76" s="19">
        <v>0</v>
      </c>
      <c r="L76" s="20">
        <v>0</v>
      </c>
      <c r="M76" s="21">
        <v>0</v>
      </c>
      <c r="N76" s="19">
        <v>0</v>
      </c>
      <c r="O76" s="20">
        <v>0</v>
      </c>
      <c r="P76" s="21">
        <v>0</v>
      </c>
      <c r="Q76" s="19">
        <v>0</v>
      </c>
      <c r="R76" s="20">
        <v>0</v>
      </c>
      <c r="S76" s="21">
        <v>0</v>
      </c>
      <c r="T76" s="19">
        <v>0</v>
      </c>
      <c r="U76" s="20">
        <v>0</v>
      </c>
      <c r="V76" s="21">
        <v>0</v>
      </c>
      <c r="W76" s="47">
        <v>19995.03</v>
      </c>
      <c r="X76" s="20">
        <v>1657.44</v>
      </c>
      <c r="Y76" s="21">
        <v>21652.469999999998</v>
      </c>
      <c r="AB76" s="1"/>
    </row>
    <row r="77" spans="1:28" ht="13">
      <c r="A77" s="2" t="s">
        <v>271</v>
      </c>
      <c r="B77" s="2" t="s">
        <v>67</v>
      </c>
      <c r="C77" s="89" t="s">
        <v>297</v>
      </c>
      <c r="D77" s="129" t="s">
        <v>303</v>
      </c>
      <c r="E77" s="19">
        <v>18997.47</v>
      </c>
      <c r="F77" s="20">
        <v>2925.45</v>
      </c>
      <c r="G77" s="21">
        <v>21922.920000000002</v>
      </c>
      <c r="H77" s="19">
        <v>26486.55</v>
      </c>
      <c r="I77" s="20">
        <v>1501.11</v>
      </c>
      <c r="J77" s="21">
        <v>27987.66</v>
      </c>
      <c r="K77" s="19">
        <v>0</v>
      </c>
      <c r="L77" s="20">
        <v>0</v>
      </c>
      <c r="M77" s="21">
        <v>0</v>
      </c>
      <c r="N77" s="19">
        <v>0</v>
      </c>
      <c r="O77" s="20">
        <v>0</v>
      </c>
      <c r="P77" s="21">
        <v>0</v>
      </c>
      <c r="Q77" s="19">
        <v>24012.27</v>
      </c>
      <c r="R77" s="20">
        <v>1286.55</v>
      </c>
      <c r="S77" s="21">
        <v>25298.82</v>
      </c>
      <c r="T77" s="19">
        <v>31916.880000000001</v>
      </c>
      <c r="U77" s="20">
        <v>2032.83</v>
      </c>
      <c r="V77" s="21">
        <v>33949.71</v>
      </c>
      <c r="W77" s="47">
        <v>101413.17000000001</v>
      </c>
      <c r="X77" s="20">
        <v>7745.94</v>
      </c>
      <c r="Y77" s="21">
        <v>109159.11000000002</v>
      </c>
      <c r="AB77" s="1"/>
    </row>
    <row r="78" spans="1:28" ht="13">
      <c r="A78" s="2" t="s">
        <v>271</v>
      </c>
      <c r="B78" s="2" t="s">
        <v>68</v>
      </c>
      <c r="C78" s="89" t="s">
        <v>297</v>
      </c>
      <c r="D78" s="129" t="s">
        <v>303</v>
      </c>
      <c r="E78" s="19">
        <v>21590.19</v>
      </c>
      <c r="F78" s="20">
        <v>2274.12</v>
      </c>
      <c r="G78" s="21">
        <v>23864.309999999998</v>
      </c>
      <c r="H78" s="19">
        <v>28214.46</v>
      </c>
      <c r="I78" s="20">
        <v>1281.5999999999999</v>
      </c>
      <c r="J78" s="21">
        <v>29496.059999999998</v>
      </c>
      <c r="K78" s="19">
        <v>12366.99</v>
      </c>
      <c r="L78" s="20">
        <v>1027.53</v>
      </c>
      <c r="M78" s="21">
        <v>13394.52</v>
      </c>
      <c r="N78" s="19">
        <v>7805.34</v>
      </c>
      <c r="O78" s="20">
        <v>790.83</v>
      </c>
      <c r="P78" s="21">
        <v>8596.17</v>
      </c>
      <c r="Q78" s="19">
        <v>16788.060000000001</v>
      </c>
      <c r="R78" s="20">
        <v>1811.97</v>
      </c>
      <c r="S78" s="21">
        <v>18600.030000000002</v>
      </c>
      <c r="T78" s="19">
        <v>25376.22</v>
      </c>
      <c r="U78" s="20">
        <v>3151.62</v>
      </c>
      <c r="V78" s="21">
        <v>28527.84</v>
      </c>
      <c r="W78" s="47">
        <v>112141.26</v>
      </c>
      <c r="X78" s="20">
        <v>10337.67</v>
      </c>
      <c r="Y78" s="21">
        <v>122478.93</v>
      </c>
      <c r="AB78" s="1"/>
    </row>
    <row r="79" spans="1:28" ht="13">
      <c r="A79" s="2" t="s">
        <v>272</v>
      </c>
      <c r="B79" s="2" t="s">
        <v>69</v>
      </c>
      <c r="C79" s="89" t="s">
        <v>297</v>
      </c>
      <c r="D79" s="129" t="s">
        <v>303</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c r="AB79" s="1"/>
    </row>
    <row r="80" spans="1:28" ht="13">
      <c r="A80" s="2" t="s">
        <v>322</v>
      </c>
      <c r="B80" s="2" t="s">
        <v>323</v>
      </c>
      <c r="C80" s="89" t="s">
        <v>297</v>
      </c>
      <c r="D80" s="129" t="s">
        <v>304</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0</v>
      </c>
      <c r="V80" s="21">
        <v>0</v>
      </c>
      <c r="W80" s="47">
        <v>0</v>
      </c>
      <c r="X80" s="20">
        <v>0</v>
      </c>
      <c r="Y80" s="21">
        <v>0</v>
      </c>
      <c r="AB80" s="1"/>
    </row>
    <row r="81" spans="1:28" ht="13">
      <c r="A81" s="2" t="s">
        <v>322</v>
      </c>
      <c r="B81" s="2" t="s">
        <v>376</v>
      </c>
      <c r="C81" s="89" t="s">
        <v>297</v>
      </c>
      <c r="D81" s="129" t="s">
        <v>304</v>
      </c>
      <c r="E81" s="19">
        <v>0</v>
      </c>
      <c r="F81" s="20">
        <v>0</v>
      </c>
      <c r="G81" s="21">
        <v>0</v>
      </c>
      <c r="H81" s="19">
        <v>0</v>
      </c>
      <c r="I81" s="20">
        <v>0</v>
      </c>
      <c r="J81" s="21">
        <v>0</v>
      </c>
      <c r="K81" s="19">
        <v>760.04</v>
      </c>
      <c r="L81" s="20">
        <v>568.95000000000005</v>
      </c>
      <c r="M81" s="21">
        <v>1328.99</v>
      </c>
      <c r="N81" s="19">
        <v>2261.35</v>
      </c>
      <c r="O81" s="20">
        <v>625.95000000000005</v>
      </c>
      <c r="P81" s="21">
        <v>2887.3</v>
      </c>
      <c r="Q81" s="19">
        <v>358.82</v>
      </c>
      <c r="R81" s="20">
        <v>1020.08</v>
      </c>
      <c r="S81" s="21">
        <v>1378.9</v>
      </c>
      <c r="T81" s="19">
        <v>274.77</v>
      </c>
      <c r="U81" s="20">
        <v>794.03</v>
      </c>
      <c r="V81" s="21">
        <v>1068.8</v>
      </c>
      <c r="W81" s="47">
        <v>3654.98</v>
      </c>
      <c r="X81" s="20">
        <v>3009.01</v>
      </c>
      <c r="Y81" s="21">
        <v>6663.99</v>
      </c>
      <c r="AB81" s="1"/>
    </row>
    <row r="82" spans="1:28" ht="13">
      <c r="A82" s="2" t="s">
        <v>273</v>
      </c>
      <c r="B82" s="2" t="s">
        <v>70</v>
      </c>
      <c r="C82" s="89" t="s">
        <v>297</v>
      </c>
      <c r="D82" s="129" t="s">
        <v>303</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0</v>
      </c>
      <c r="V82" s="21">
        <v>0</v>
      </c>
      <c r="W82" s="47">
        <v>0</v>
      </c>
      <c r="X82" s="20">
        <v>0</v>
      </c>
      <c r="Y82" s="21">
        <v>0</v>
      </c>
      <c r="AB82" s="1"/>
    </row>
    <row r="83" spans="1:28" ht="13">
      <c r="A83" s="2" t="s">
        <v>338</v>
      </c>
      <c r="B83" s="2" t="s">
        <v>339</v>
      </c>
      <c r="C83" s="89" t="s">
        <v>297</v>
      </c>
      <c r="D83" s="129" t="s">
        <v>303</v>
      </c>
      <c r="E83" s="19">
        <v>7218.82</v>
      </c>
      <c r="F83" s="20">
        <v>4665.8599999999997</v>
      </c>
      <c r="G83" s="21">
        <v>11884.68</v>
      </c>
      <c r="H83" s="19">
        <v>7681.83</v>
      </c>
      <c r="I83" s="20">
        <v>3874.63</v>
      </c>
      <c r="J83" s="21">
        <v>11556.46</v>
      </c>
      <c r="K83" s="19">
        <v>19682.580000000002</v>
      </c>
      <c r="L83" s="20">
        <v>493.32</v>
      </c>
      <c r="M83" s="21">
        <v>20175.900000000001</v>
      </c>
      <c r="N83" s="19">
        <v>16972.32</v>
      </c>
      <c r="O83" s="20">
        <v>227.67</v>
      </c>
      <c r="P83" s="21">
        <v>17199.989999999998</v>
      </c>
      <c r="Q83" s="19">
        <v>1624.37</v>
      </c>
      <c r="R83" s="20">
        <v>2148.4299999999998</v>
      </c>
      <c r="S83" s="21">
        <v>3772.7999999999997</v>
      </c>
      <c r="T83" s="19">
        <v>5826.42</v>
      </c>
      <c r="U83" s="20">
        <v>3242.29</v>
      </c>
      <c r="V83" s="21">
        <v>9068.7099999999991</v>
      </c>
      <c r="W83" s="47">
        <v>59006.340000000004</v>
      </c>
      <c r="X83" s="20">
        <v>14652.2</v>
      </c>
      <c r="Y83" s="21">
        <v>73658.540000000008</v>
      </c>
      <c r="AB83" s="1"/>
    </row>
    <row r="84" spans="1:28" ht="13">
      <c r="A84" s="2" t="s">
        <v>274</v>
      </c>
      <c r="B84" s="2" t="s">
        <v>71</v>
      </c>
      <c r="C84" s="89" t="s">
        <v>297</v>
      </c>
      <c r="D84" s="129" t="s">
        <v>302</v>
      </c>
      <c r="E84" s="19">
        <v>24645.73</v>
      </c>
      <c r="F84" s="20">
        <v>0</v>
      </c>
      <c r="G84" s="21">
        <v>24645.73</v>
      </c>
      <c r="H84" s="19">
        <v>20174.88</v>
      </c>
      <c r="I84" s="20">
        <v>0</v>
      </c>
      <c r="J84" s="21">
        <v>20174.88</v>
      </c>
      <c r="K84" s="19">
        <v>7185.98</v>
      </c>
      <c r="L84" s="20">
        <v>0</v>
      </c>
      <c r="M84" s="21">
        <v>7185.98</v>
      </c>
      <c r="N84" s="19">
        <v>26972.98</v>
      </c>
      <c r="O84" s="20">
        <v>0</v>
      </c>
      <c r="P84" s="21">
        <v>26972.98</v>
      </c>
      <c r="Q84" s="19">
        <v>12306.67</v>
      </c>
      <c r="R84" s="20">
        <v>0</v>
      </c>
      <c r="S84" s="21">
        <v>12306.67</v>
      </c>
      <c r="T84" s="19">
        <v>607.01</v>
      </c>
      <c r="U84" s="20">
        <v>0</v>
      </c>
      <c r="V84" s="21">
        <v>607.01</v>
      </c>
      <c r="W84" s="47">
        <v>91893.249999999985</v>
      </c>
      <c r="X84" s="20">
        <v>0</v>
      </c>
      <c r="Y84" s="21">
        <v>91893.249999999985</v>
      </c>
      <c r="AB84" s="1"/>
    </row>
    <row r="85" spans="1:28" ht="13">
      <c r="A85" s="2" t="s">
        <v>324</v>
      </c>
      <c r="B85" s="2" t="s">
        <v>325</v>
      </c>
      <c r="C85" s="89" t="s">
        <v>297</v>
      </c>
      <c r="D85" s="129" t="s">
        <v>304</v>
      </c>
      <c r="E85" s="19">
        <v>4.1399999999999997</v>
      </c>
      <c r="F85" s="20">
        <v>1947.31</v>
      </c>
      <c r="G85" s="21">
        <v>1951.45</v>
      </c>
      <c r="H85" s="19">
        <v>1388.33</v>
      </c>
      <c r="I85" s="20">
        <v>715.7</v>
      </c>
      <c r="J85" s="21">
        <v>2104.0299999999997</v>
      </c>
      <c r="K85" s="19">
        <v>2554.39</v>
      </c>
      <c r="L85" s="20">
        <v>63.94</v>
      </c>
      <c r="M85" s="21">
        <v>2618.33</v>
      </c>
      <c r="N85" s="19">
        <v>2957.47</v>
      </c>
      <c r="O85" s="20">
        <v>78.06</v>
      </c>
      <c r="P85" s="21">
        <v>3035.5299999999997</v>
      </c>
      <c r="Q85" s="19">
        <v>2148.02</v>
      </c>
      <c r="R85" s="20">
        <v>160.57</v>
      </c>
      <c r="S85" s="21">
        <v>2308.59</v>
      </c>
      <c r="T85" s="19">
        <v>2096.69</v>
      </c>
      <c r="U85" s="20">
        <v>102.92</v>
      </c>
      <c r="V85" s="21">
        <v>2199.61</v>
      </c>
      <c r="W85" s="47">
        <v>11149.04</v>
      </c>
      <c r="X85" s="20">
        <v>3068.5000000000005</v>
      </c>
      <c r="Y85" s="21">
        <v>14217.54</v>
      </c>
      <c r="AB85" s="1"/>
    </row>
    <row r="86" spans="1:28" ht="13">
      <c r="A86" s="2" t="s">
        <v>308</v>
      </c>
      <c r="B86" s="2" t="s">
        <v>309</v>
      </c>
      <c r="C86" s="89" t="s">
        <v>297</v>
      </c>
      <c r="D86" s="129" t="s">
        <v>302</v>
      </c>
      <c r="E86" s="19">
        <v>52711.9</v>
      </c>
      <c r="F86" s="20">
        <v>1834.2</v>
      </c>
      <c r="G86" s="21">
        <v>54546.1</v>
      </c>
      <c r="H86" s="19">
        <v>71195.83</v>
      </c>
      <c r="I86" s="20">
        <v>1865.8</v>
      </c>
      <c r="J86" s="21">
        <v>73061.63</v>
      </c>
      <c r="K86" s="19">
        <v>54697.2</v>
      </c>
      <c r="L86" s="20">
        <v>1852</v>
      </c>
      <c r="M86" s="21">
        <v>56549.2</v>
      </c>
      <c r="N86" s="19">
        <v>49599.3</v>
      </c>
      <c r="O86" s="20">
        <v>1341.8</v>
      </c>
      <c r="P86" s="21">
        <v>50941.100000000006</v>
      </c>
      <c r="Q86" s="19">
        <v>51794</v>
      </c>
      <c r="R86" s="20">
        <v>2111.1999999999998</v>
      </c>
      <c r="S86" s="21">
        <v>53905.2</v>
      </c>
      <c r="T86" s="19">
        <v>56787.7</v>
      </c>
      <c r="U86" s="20">
        <v>3391.8</v>
      </c>
      <c r="V86" s="21">
        <v>60179.5</v>
      </c>
      <c r="W86" s="47">
        <v>336785.93</v>
      </c>
      <c r="X86" s="20">
        <v>12396.8</v>
      </c>
      <c r="Y86" s="21">
        <v>349182.73</v>
      </c>
      <c r="AB86" s="1"/>
    </row>
    <row r="87" spans="1:28" ht="13">
      <c r="A87" s="2" t="s">
        <v>275</v>
      </c>
      <c r="B87" s="2" t="s">
        <v>72</v>
      </c>
      <c r="C87" s="89" t="s">
        <v>297</v>
      </c>
      <c r="D87" s="129" t="s">
        <v>302</v>
      </c>
      <c r="E87" s="19">
        <v>20367.150000000001</v>
      </c>
      <c r="F87" s="20">
        <v>2295.1</v>
      </c>
      <c r="G87" s="21">
        <v>22662.25</v>
      </c>
      <c r="H87" s="19">
        <v>16278.5</v>
      </c>
      <c r="I87" s="20">
        <v>3242</v>
      </c>
      <c r="J87" s="21">
        <v>19520.5</v>
      </c>
      <c r="K87" s="19">
        <v>0</v>
      </c>
      <c r="L87" s="20">
        <v>0</v>
      </c>
      <c r="M87" s="21">
        <v>0</v>
      </c>
      <c r="N87" s="19">
        <v>0</v>
      </c>
      <c r="O87" s="20">
        <v>0</v>
      </c>
      <c r="P87" s="21">
        <v>0</v>
      </c>
      <c r="Q87" s="19">
        <v>0</v>
      </c>
      <c r="R87" s="20">
        <v>0</v>
      </c>
      <c r="S87" s="21">
        <v>0</v>
      </c>
      <c r="T87" s="19">
        <v>4617.55</v>
      </c>
      <c r="U87" s="20">
        <v>2064.9</v>
      </c>
      <c r="V87" s="21">
        <v>6682.4500000000007</v>
      </c>
      <c r="W87" s="47">
        <v>41263.200000000004</v>
      </c>
      <c r="X87" s="20">
        <v>7602</v>
      </c>
      <c r="Y87" s="21">
        <v>48865.200000000004</v>
      </c>
      <c r="AB87" s="1"/>
    </row>
    <row r="88" spans="1:28" ht="13">
      <c r="A88" s="2" t="s">
        <v>275</v>
      </c>
      <c r="B88" s="2" t="s">
        <v>73</v>
      </c>
      <c r="C88" s="89" t="s">
        <v>297</v>
      </c>
      <c r="D88" s="129" t="s">
        <v>302</v>
      </c>
      <c r="E88" s="19">
        <v>21072.1</v>
      </c>
      <c r="F88" s="20">
        <v>1989.75</v>
      </c>
      <c r="G88" s="21">
        <v>23061.85</v>
      </c>
      <c r="H88" s="19">
        <v>625</v>
      </c>
      <c r="I88" s="20">
        <v>105.1</v>
      </c>
      <c r="J88" s="21">
        <v>730.1</v>
      </c>
      <c r="K88" s="19">
        <v>1469.55</v>
      </c>
      <c r="L88" s="20">
        <v>735.5</v>
      </c>
      <c r="M88" s="21">
        <v>2205.0500000000002</v>
      </c>
      <c r="N88" s="19">
        <v>6536.3</v>
      </c>
      <c r="O88" s="20">
        <v>4164.55</v>
      </c>
      <c r="P88" s="21">
        <v>10700.85</v>
      </c>
      <c r="Q88" s="19">
        <v>8328.2000000000007</v>
      </c>
      <c r="R88" s="20">
        <v>1023.5</v>
      </c>
      <c r="S88" s="21">
        <v>9351.7000000000007</v>
      </c>
      <c r="T88" s="19">
        <v>10282.65</v>
      </c>
      <c r="U88" s="20">
        <v>1654.35</v>
      </c>
      <c r="V88" s="21">
        <v>11937</v>
      </c>
      <c r="W88" s="47">
        <v>48313.799999999996</v>
      </c>
      <c r="X88" s="20">
        <v>9672.75</v>
      </c>
      <c r="Y88" s="21">
        <v>57986.549999999996</v>
      </c>
      <c r="AB88" s="1"/>
    </row>
    <row r="89" spans="1:28" ht="13">
      <c r="A89" s="2" t="s">
        <v>275</v>
      </c>
      <c r="B89" s="2" t="s">
        <v>74</v>
      </c>
      <c r="C89" s="89" t="s">
        <v>297</v>
      </c>
      <c r="D89" s="129" t="s">
        <v>302</v>
      </c>
      <c r="E89" s="19">
        <v>13141.15</v>
      </c>
      <c r="F89" s="20">
        <v>2014.4</v>
      </c>
      <c r="G89" s="21">
        <v>15155.55</v>
      </c>
      <c r="H89" s="19">
        <v>16320.75</v>
      </c>
      <c r="I89" s="20">
        <v>3122.2</v>
      </c>
      <c r="J89" s="21">
        <v>19442.95</v>
      </c>
      <c r="K89" s="19">
        <v>7474.75</v>
      </c>
      <c r="L89" s="20">
        <v>2058.4499999999998</v>
      </c>
      <c r="M89" s="21">
        <v>9533.2000000000007</v>
      </c>
      <c r="N89" s="19">
        <v>1502.7</v>
      </c>
      <c r="O89" s="20">
        <v>766.2</v>
      </c>
      <c r="P89" s="21">
        <v>2268.9</v>
      </c>
      <c r="Q89" s="19">
        <v>1556.8</v>
      </c>
      <c r="R89" s="20">
        <v>570.29999999999995</v>
      </c>
      <c r="S89" s="21">
        <v>2127.1</v>
      </c>
      <c r="T89" s="19">
        <v>4794.6499999999996</v>
      </c>
      <c r="U89" s="20">
        <v>1714.7</v>
      </c>
      <c r="V89" s="21">
        <v>6509.3499999999995</v>
      </c>
      <c r="W89" s="47">
        <v>44790.8</v>
      </c>
      <c r="X89" s="20">
        <v>10246.25</v>
      </c>
      <c r="Y89" s="21">
        <v>55037.05</v>
      </c>
      <c r="AB89" s="1"/>
    </row>
    <row r="90" spans="1:28" ht="13">
      <c r="A90" s="2" t="s">
        <v>275</v>
      </c>
      <c r="B90" s="2" t="s">
        <v>75</v>
      </c>
      <c r="C90" s="89" t="s">
        <v>297</v>
      </c>
      <c r="D90" s="129" t="s">
        <v>302</v>
      </c>
      <c r="E90" s="19">
        <v>0</v>
      </c>
      <c r="F90" s="20">
        <v>0</v>
      </c>
      <c r="G90" s="21">
        <v>0</v>
      </c>
      <c r="H90" s="19">
        <v>0</v>
      </c>
      <c r="I90" s="20">
        <v>0</v>
      </c>
      <c r="J90" s="21">
        <v>0</v>
      </c>
      <c r="K90" s="19">
        <v>0</v>
      </c>
      <c r="L90" s="20">
        <v>0</v>
      </c>
      <c r="M90" s="21">
        <v>0</v>
      </c>
      <c r="N90" s="19">
        <v>0</v>
      </c>
      <c r="O90" s="20">
        <v>0</v>
      </c>
      <c r="P90" s="21">
        <v>0</v>
      </c>
      <c r="Q90" s="19">
        <v>0</v>
      </c>
      <c r="R90" s="20">
        <v>0</v>
      </c>
      <c r="S90" s="21">
        <v>0</v>
      </c>
      <c r="T90" s="19">
        <v>0</v>
      </c>
      <c r="U90" s="20">
        <v>0</v>
      </c>
      <c r="V90" s="21">
        <v>0</v>
      </c>
      <c r="W90" s="47">
        <v>0</v>
      </c>
      <c r="X90" s="20">
        <v>0</v>
      </c>
      <c r="Y90" s="21">
        <v>0</v>
      </c>
      <c r="AB90" s="1"/>
    </row>
    <row r="91" spans="1:28" ht="13">
      <c r="A91" s="2" t="s">
        <v>275</v>
      </c>
      <c r="B91" s="2" t="s">
        <v>76</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c r="AB91" s="1"/>
    </row>
    <row r="92" spans="1:28" ht="13">
      <c r="A92" s="2" t="s">
        <v>275</v>
      </c>
      <c r="B92" s="2" t="s">
        <v>77</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c r="AB92" s="1"/>
    </row>
    <row r="93" spans="1:28" ht="13">
      <c r="A93" s="2" t="s">
        <v>275</v>
      </c>
      <c r="B93" s="2" t="s">
        <v>78</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c r="AB93" s="1"/>
    </row>
    <row r="94" spans="1:28" ht="13">
      <c r="A94" s="2" t="s">
        <v>275</v>
      </c>
      <c r="B94" s="2" t="s">
        <v>79</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c r="AB94" s="1"/>
    </row>
    <row r="95" spans="1:28" ht="13">
      <c r="A95" s="2" t="s">
        <v>275</v>
      </c>
      <c r="B95" s="2" t="s">
        <v>80</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0</v>
      </c>
      <c r="U95" s="20">
        <v>0</v>
      </c>
      <c r="V95" s="21">
        <v>0</v>
      </c>
      <c r="W95" s="47">
        <v>0</v>
      </c>
      <c r="X95" s="20">
        <v>0</v>
      </c>
      <c r="Y95" s="21">
        <v>0</v>
      </c>
      <c r="AB95" s="1"/>
    </row>
    <row r="96" spans="1:28" ht="13">
      <c r="A96" s="2" t="s">
        <v>275</v>
      </c>
      <c r="B96" s="2" t="s">
        <v>81</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82</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83</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84</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85</v>
      </c>
      <c r="C100" s="89" t="s">
        <v>297</v>
      </c>
      <c r="D100" s="129" t="s">
        <v>302</v>
      </c>
      <c r="E100" s="19">
        <v>2693.7</v>
      </c>
      <c r="F100" s="20">
        <v>673.4</v>
      </c>
      <c r="G100" s="21">
        <v>3367.1</v>
      </c>
      <c r="H100" s="19">
        <v>6379.45</v>
      </c>
      <c r="I100" s="20">
        <v>1484.45</v>
      </c>
      <c r="J100" s="21">
        <v>7863.9</v>
      </c>
      <c r="K100" s="19">
        <v>32757.45</v>
      </c>
      <c r="L100" s="20">
        <v>3905.85</v>
      </c>
      <c r="M100" s="21">
        <v>36663.300000000003</v>
      </c>
      <c r="N100" s="19">
        <v>45984.800000000003</v>
      </c>
      <c r="O100" s="20">
        <v>3984.3</v>
      </c>
      <c r="P100" s="21">
        <v>49969.100000000006</v>
      </c>
      <c r="Q100" s="19">
        <v>44194.7</v>
      </c>
      <c r="R100" s="20">
        <v>2036.4</v>
      </c>
      <c r="S100" s="21">
        <v>46231.1</v>
      </c>
      <c r="T100" s="19">
        <v>9438.2999999999993</v>
      </c>
      <c r="U100" s="20">
        <v>2204.5500000000002</v>
      </c>
      <c r="V100" s="21">
        <v>11642.849999999999</v>
      </c>
      <c r="W100" s="47">
        <v>141448.39999999997</v>
      </c>
      <c r="X100" s="20">
        <v>14288.95</v>
      </c>
      <c r="Y100" s="21">
        <v>155737.34999999998</v>
      </c>
      <c r="AB100" s="1"/>
    </row>
    <row r="101" spans="1:28" ht="13">
      <c r="A101" s="2" t="s">
        <v>275</v>
      </c>
      <c r="B101" s="2" t="s">
        <v>86</v>
      </c>
      <c r="C101" s="89" t="s">
        <v>297</v>
      </c>
      <c r="D101" s="129" t="s">
        <v>302</v>
      </c>
      <c r="E101" s="19">
        <v>3715.3</v>
      </c>
      <c r="F101" s="20">
        <v>3696.6</v>
      </c>
      <c r="G101" s="21">
        <v>7411.9</v>
      </c>
      <c r="H101" s="19">
        <v>1534.65</v>
      </c>
      <c r="I101" s="20">
        <v>989.05</v>
      </c>
      <c r="J101" s="21">
        <v>2523.6999999999998</v>
      </c>
      <c r="K101" s="19">
        <v>0</v>
      </c>
      <c r="L101" s="20">
        <v>0</v>
      </c>
      <c r="M101" s="21">
        <v>0</v>
      </c>
      <c r="N101" s="19">
        <v>0</v>
      </c>
      <c r="O101" s="20">
        <v>0</v>
      </c>
      <c r="P101" s="21">
        <v>0</v>
      </c>
      <c r="Q101" s="19">
        <v>0</v>
      </c>
      <c r="R101" s="20">
        <v>0</v>
      </c>
      <c r="S101" s="21">
        <v>0</v>
      </c>
      <c r="T101" s="19">
        <v>251.2</v>
      </c>
      <c r="U101" s="20">
        <v>5</v>
      </c>
      <c r="V101" s="21">
        <v>256.2</v>
      </c>
      <c r="W101" s="47">
        <v>5501.1500000000005</v>
      </c>
      <c r="X101" s="20">
        <v>4690.6499999999996</v>
      </c>
      <c r="Y101" s="21">
        <v>10191.799999999999</v>
      </c>
      <c r="AB101" s="1"/>
    </row>
    <row r="102" spans="1:28" ht="13">
      <c r="A102" s="2" t="s">
        <v>275</v>
      </c>
      <c r="B102" s="2" t="s">
        <v>87</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c r="AB102" s="1"/>
    </row>
    <row r="103" spans="1:28" ht="13">
      <c r="A103" s="2" t="s">
        <v>275</v>
      </c>
      <c r="B103" s="2" t="s">
        <v>88</v>
      </c>
      <c r="C103" s="89" t="s">
        <v>297</v>
      </c>
      <c r="D103" s="129" t="s">
        <v>302</v>
      </c>
      <c r="E103" s="19">
        <v>0</v>
      </c>
      <c r="F103" s="20">
        <v>0</v>
      </c>
      <c r="G103" s="21">
        <v>0</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47">
        <v>0</v>
      </c>
      <c r="X103" s="20">
        <v>0</v>
      </c>
      <c r="Y103" s="21">
        <v>0</v>
      </c>
      <c r="AB103" s="1"/>
    </row>
    <row r="104" spans="1:28" ht="13">
      <c r="A104" s="2" t="s">
        <v>275</v>
      </c>
      <c r="B104" s="2" t="s">
        <v>89</v>
      </c>
      <c r="C104" s="89" t="s">
        <v>297</v>
      </c>
      <c r="D104" s="129" t="s">
        <v>298</v>
      </c>
      <c r="E104" s="19">
        <v>3569.5</v>
      </c>
      <c r="F104" s="20">
        <v>15560.64</v>
      </c>
      <c r="G104" s="21">
        <v>19130.14</v>
      </c>
      <c r="H104" s="19">
        <v>1783.2</v>
      </c>
      <c r="I104" s="20">
        <v>26573.89</v>
      </c>
      <c r="J104" s="21">
        <v>28357.09</v>
      </c>
      <c r="K104" s="19">
        <v>39981.089999999997</v>
      </c>
      <c r="L104" s="20">
        <v>10175.77</v>
      </c>
      <c r="M104" s="21">
        <v>50156.86</v>
      </c>
      <c r="N104" s="19">
        <v>20786.580000000002</v>
      </c>
      <c r="O104" s="20">
        <v>7369.58</v>
      </c>
      <c r="P104" s="21">
        <v>28156.160000000003</v>
      </c>
      <c r="Q104" s="19">
        <v>14460.15</v>
      </c>
      <c r="R104" s="20">
        <v>10731.26</v>
      </c>
      <c r="S104" s="21">
        <v>25191.41</v>
      </c>
      <c r="T104" s="19">
        <v>57713.09</v>
      </c>
      <c r="U104" s="20">
        <v>9723.9</v>
      </c>
      <c r="V104" s="21">
        <v>67436.989999999991</v>
      </c>
      <c r="W104" s="47">
        <v>138293.60999999999</v>
      </c>
      <c r="X104" s="20">
        <v>80135.039999999994</v>
      </c>
      <c r="Y104" s="21">
        <v>218428.64999999997</v>
      </c>
      <c r="AB104" s="1"/>
    </row>
    <row r="105" spans="1:28" ht="13">
      <c r="A105" s="2" t="s">
        <v>275</v>
      </c>
      <c r="B105" s="2" t="s">
        <v>90</v>
      </c>
      <c r="C105" s="89" t="s">
        <v>297</v>
      </c>
      <c r="D105" s="129" t="s">
        <v>302</v>
      </c>
      <c r="E105" s="19">
        <v>2.65</v>
      </c>
      <c r="F105" s="20">
        <v>32.99</v>
      </c>
      <c r="G105" s="21">
        <v>35.64</v>
      </c>
      <c r="H105" s="19">
        <v>0</v>
      </c>
      <c r="I105" s="20">
        <v>0</v>
      </c>
      <c r="J105" s="21">
        <v>0</v>
      </c>
      <c r="K105" s="19">
        <v>0</v>
      </c>
      <c r="L105" s="20">
        <v>0</v>
      </c>
      <c r="M105" s="21">
        <v>0</v>
      </c>
      <c r="N105" s="19">
        <v>0</v>
      </c>
      <c r="O105" s="20">
        <v>0</v>
      </c>
      <c r="P105" s="21">
        <v>0</v>
      </c>
      <c r="Q105" s="19">
        <v>0</v>
      </c>
      <c r="R105" s="20">
        <v>0</v>
      </c>
      <c r="S105" s="21">
        <v>0</v>
      </c>
      <c r="T105" s="19">
        <v>0</v>
      </c>
      <c r="U105" s="20">
        <v>0</v>
      </c>
      <c r="V105" s="21">
        <v>0</v>
      </c>
      <c r="W105" s="47">
        <v>2.65</v>
      </c>
      <c r="X105" s="20">
        <v>32.99</v>
      </c>
      <c r="Y105" s="21">
        <v>35.64</v>
      </c>
      <c r="AB105" s="1"/>
    </row>
    <row r="106" spans="1:28" ht="13">
      <c r="A106" s="2" t="s">
        <v>275</v>
      </c>
      <c r="B106" s="2" t="s">
        <v>91</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92</v>
      </c>
      <c r="C107" s="89" t="s">
        <v>297</v>
      </c>
      <c r="D107" s="129" t="s">
        <v>302</v>
      </c>
      <c r="E107" s="19">
        <v>2.92</v>
      </c>
      <c r="F107" s="20">
        <v>0</v>
      </c>
      <c r="G107" s="21">
        <v>2.92</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2.92</v>
      </c>
      <c r="X107" s="20">
        <v>0</v>
      </c>
      <c r="Y107" s="21">
        <v>2.92</v>
      </c>
      <c r="AB107" s="1"/>
    </row>
    <row r="108" spans="1:28" ht="13">
      <c r="A108" s="2" t="s">
        <v>275</v>
      </c>
      <c r="B108" s="2" t="s">
        <v>93</v>
      </c>
      <c r="C108" s="89" t="s">
        <v>297</v>
      </c>
      <c r="D108" s="129" t="s">
        <v>302</v>
      </c>
      <c r="E108" s="19">
        <v>101.6</v>
      </c>
      <c r="F108" s="20">
        <v>0</v>
      </c>
      <c r="G108" s="21">
        <v>101.6</v>
      </c>
      <c r="H108" s="19">
        <v>0</v>
      </c>
      <c r="I108" s="20">
        <v>0</v>
      </c>
      <c r="J108" s="21">
        <v>0</v>
      </c>
      <c r="K108" s="19">
        <v>0</v>
      </c>
      <c r="L108" s="20">
        <v>0</v>
      </c>
      <c r="M108" s="21">
        <v>0</v>
      </c>
      <c r="N108" s="19">
        <v>0</v>
      </c>
      <c r="O108" s="20">
        <v>0</v>
      </c>
      <c r="P108" s="21">
        <v>0</v>
      </c>
      <c r="Q108" s="19">
        <v>0</v>
      </c>
      <c r="R108" s="20">
        <v>0</v>
      </c>
      <c r="S108" s="21">
        <v>0</v>
      </c>
      <c r="T108" s="19">
        <v>0</v>
      </c>
      <c r="U108" s="20">
        <v>0</v>
      </c>
      <c r="V108" s="21">
        <v>0</v>
      </c>
      <c r="W108" s="47">
        <v>101.6</v>
      </c>
      <c r="X108" s="20">
        <v>0</v>
      </c>
      <c r="Y108" s="21">
        <v>101.6</v>
      </c>
      <c r="AB108" s="1"/>
    </row>
    <row r="109" spans="1:28" ht="13">
      <c r="A109" s="2" t="s">
        <v>275</v>
      </c>
      <c r="B109" s="2" t="s">
        <v>94</v>
      </c>
      <c r="C109" s="89" t="s">
        <v>297</v>
      </c>
      <c r="D109" s="129" t="s">
        <v>302</v>
      </c>
      <c r="E109" s="19">
        <v>9.67</v>
      </c>
      <c r="F109" s="20">
        <v>12.64</v>
      </c>
      <c r="G109" s="21">
        <v>22.310000000000002</v>
      </c>
      <c r="H109" s="19">
        <v>0</v>
      </c>
      <c r="I109" s="20">
        <v>1.43</v>
      </c>
      <c r="J109" s="21">
        <v>1.43</v>
      </c>
      <c r="K109" s="19">
        <v>0</v>
      </c>
      <c r="L109" s="20">
        <v>0</v>
      </c>
      <c r="M109" s="21">
        <v>0</v>
      </c>
      <c r="N109" s="19">
        <v>0</v>
      </c>
      <c r="O109" s="20">
        <v>0</v>
      </c>
      <c r="P109" s="21">
        <v>0</v>
      </c>
      <c r="Q109" s="19">
        <v>0</v>
      </c>
      <c r="R109" s="20">
        <v>0</v>
      </c>
      <c r="S109" s="21">
        <v>0</v>
      </c>
      <c r="T109" s="19">
        <v>0</v>
      </c>
      <c r="U109" s="20">
        <v>0</v>
      </c>
      <c r="V109" s="21">
        <v>0</v>
      </c>
      <c r="W109" s="47">
        <v>9.67</v>
      </c>
      <c r="X109" s="20">
        <v>14.07</v>
      </c>
      <c r="Y109" s="21">
        <v>23.740000000000002</v>
      </c>
      <c r="AB109" s="1"/>
    </row>
    <row r="110" spans="1:28" ht="13">
      <c r="A110" s="2" t="s">
        <v>275</v>
      </c>
      <c r="B110" s="2" t="s">
        <v>327</v>
      </c>
      <c r="C110" s="89" t="s">
        <v>297</v>
      </c>
      <c r="D110" s="129" t="s">
        <v>302</v>
      </c>
      <c r="E110" s="19">
        <v>19266.25</v>
      </c>
      <c r="F110" s="20">
        <v>2826.9</v>
      </c>
      <c r="G110" s="21">
        <v>22093.15</v>
      </c>
      <c r="H110" s="19">
        <v>12393.7</v>
      </c>
      <c r="I110" s="20">
        <v>2372.0500000000002</v>
      </c>
      <c r="J110" s="21">
        <v>14765.75</v>
      </c>
      <c r="K110" s="19">
        <v>15182.75</v>
      </c>
      <c r="L110" s="20">
        <v>1707.65</v>
      </c>
      <c r="M110" s="21">
        <v>16890.400000000001</v>
      </c>
      <c r="N110" s="19">
        <v>20032.25</v>
      </c>
      <c r="O110" s="20">
        <v>1036.1500000000001</v>
      </c>
      <c r="P110" s="21">
        <v>21068.400000000001</v>
      </c>
      <c r="Q110" s="19">
        <v>13652.45</v>
      </c>
      <c r="R110" s="20">
        <v>1597.6</v>
      </c>
      <c r="S110" s="21">
        <v>15250.050000000001</v>
      </c>
      <c r="T110" s="19">
        <v>18689.7</v>
      </c>
      <c r="U110" s="20">
        <v>1540.75</v>
      </c>
      <c r="V110" s="21">
        <v>20230.45</v>
      </c>
      <c r="W110" s="47">
        <v>99217.099999999991</v>
      </c>
      <c r="X110" s="20">
        <v>11081.1</v>
      </c>
      <c r="Y110" s="21">
        <v>110298.2</v>
      </c>
      <c r="AB110" s="1"/>
    </row>
    <row r="111" spans="1:28" ht="13">
      <c r="A111" s="2" t="s">
        <v>275</v>
      </c>
      <c r="B111" s="2" t="s">
        <v>328</v>
      </c>
      <c r="C111" s="89" t="s">
        <v>297</v>
      </c>
      <c r="D111" s="129" t="s">
        <v>302</v>
      </c>
      <c r="E111" s="19">
        <v>23200.35</v>
      </c>
      <c r="F111" s="20">
        <v>1298.25</v>
      </c>
      <c r="G111" s="21">
        <v>24498.6</v>
      </c>
      <c r="H111" s="19">
        <v>18464.599999999999</v>
      </c>
      <c r="I111" s="20">
        <v>572.75</v>
      </c>
      <c r="J111" s="21">
        <v>19037.349999999999</v>
      </c>
      <c r="K111" s="19">
        <v>18503.25</v>
      </c>
      <c r="L111" s="20">
        <v>845.4</v>
      </c>
      <c r="M111" s="21">
        <v>19348.650000000001</v>
      </c>
      <c r="N111" s="19">
        <v>23386.5</v>
      </c>
      <c r="O111" s="20">
        <v>654.04999999999995</v>
      </c>
      <c r="P111" s="21">
        <v>24040.55</v>
      </c>
      <c r="Q111" s="19">
        <v>16097.35</v>
      </c>
      <c r="R111" s="20">
        <v>1023.8</v>
      </c>
      <c r="S111" s="21">
        <v>17121.150000000001</v>
      </c>
      <c r="T111" s="19">
        <v>18295.3</v>
      </c>
      <c r="U111" s="20">
        <v>1592.75</v>
      </c>
      <c r="V111" s="21">
        <v>19888.05</v>
      </c>
      <c r="W111" s="47">
        <v>117947.35</v>
      </c>
      <c r="X111" s="20">
        <v>5987</v>
      </c>
      <c r="Y111" s="21">
        <v>123934.35</v>
      </c>
      <c r="AB111" s="1"/>
    </row>
    <row r="112" spans="1:28" ht="13">
      <c r="A112" s="2" t="s">
        <v>275</v>
      </c>
      <c r="B112" s="2" t="s">
        <v>329</v>
      </c>
      <c r="C112" s="89" t="s">
        <v>297</v>
      </c>
      <c r="D112" s="129" t="s">
        <v>302</v>
      </c>
      <c r="E112" s="19">
        <v>12627.8</v>
      </c>
      <c r="F112" s="20">
        <v>1545.7</v>
      </c>
      <c r="G112" s="21">
        <v>14173.5</v>
      </c>
      <c r="H112" s="19">
        <v>18719.45</v>
      </c>
      <c r="I112" s="20">
        <v>1129.8</v>
      </c>
      <c r="J112" s="21">
        <v>19849.25</v>
      </c>
      <c r="K112" s="19">
        <v>17735.05</v>
      </c>
      <c r="L112" s="20">
        <v>932.85</v>
      </c>
      <c r="M112" s="21">
        <v>18667.899999999998</v>
      </c>
      <c r="N112" s="19">
        <v>17581.8</v>
      </c>
      <c r="O112" s="20">
        <v>1017.8</v>
      </c>
      <c r="P112" s="21">
        <v>18599.599999999999</v>
      </c>
      <c r="Q112" s="19">
        <v>24458.3</v>
      </c>
      <c r="R112" s="20">
        <v>776.7</v>
      </c>
      <c r="S112" s="21">
        <v>25235</v>
      </c>
      <c r="T112" s="19">
        <v>15793.1</v>
      </c>
      <c r="U112" s="20">
        <v>1569.85</v>
      </c>
      <c r="V112" s="21">
        <v>17362.95</v>
      </c>
      <c r="W112" s="47">
        <v>106915.50000000001</v>
      </c>
      <c r="X112" s="20">
        <v>6972.6999999999989</v>
      </c>
      <c r="Y112" s="21">
        <v>113888.20000000001</v>
      </c>
      <c r="AB112" s="1"/>
    </row>
    <row r="113" spans="1:28" ht="13">
      <c r="A113" s="2" t="s">
        <v>275</v>
      </c>
      <c r="B113" s="2" t="s">
        <v>330</v>
      </c>
      <c r="C113" s="89" t="s">
        <v>297</v>
      </c>
      <c r="D113" s="129" t="s">
        <v>302</v>
      </c>
      <c r="E113" s="19">
        <v>12274.2</v>
      </c>
      <c r="F113" s="20">
        <v>1933.8</v>
      </c>
      <c r="G113" s="21">
        <v>14208</v>
      </c>
      <c r="H113" s="19">
        <v>21989.599999999999</v>
      </c>
      <c r="I113" s="20">
        <v>1005.35</v>
      </c>
      <c r="J113" s="21">
        <v>22994.949999999997</v>
      </c>
      <c r="K113" s="19">
        <v>19320</v>
      </c>
      <c r="L113" s="20">
        <v>1154.5</v>
      </c>
      <c r="M113" s="21">
        <v>20474.5</v>
      </c>
      <c r="N113" s="19">
        <v>22507.95</v>
      </c>
      <c r="O113" s="20">
        <v>612.54999999999995</v>
      </c>
      <c r="P113" s="21">
        <v>23120.5</v>
      </c>
      <c r="Q113" s="19">
        <v>23975.5</v>
      </c>
      <c r="R113" s="20">
        <v>1045.3</v>
      </c>
      <c r="S113" s="21">
        <v>25020.799999999999</v>
      </c>
      <c r="T113" s="19">
        <v>19637.650000000001</v>
      </c>
      <c r="U113" s="20">
        <v>1826.55</v>
      </c>
      <c r="V113" s="21">
        <v>21464.2</v>
      </c>
      <c r="W113" s="47">
        <v>119704.9</v>
      </c>
      <c r="X113" s="20">
        <v>7578.05</v>
      </c>
      <c r="Y113" s="21">
        <v>127282.95</v>
      </c>
      <c r="AB113" s="1"/>
    </row>
    <row r="114" spans="1:28" ht="13">
      <c r="A114" s="2" t="s">
        <v>275</v>
      </c>
      <c r="B114" s="2" t="s">
        <v>331</v>
      </c>
      <c r="C114" s="89" t="s">
        <v>297</v>
      </c>
      <c r="D114" s="129" t="s">
        <v>302</v>
      </c>
      <c r="E114" s="19">
        <v>12405.15</v>
      </c>
      <c r="F114" s="20">
        <v>2424.75</v>
      </c>
      <c r="G114" s="21">
        <v>14829.9</v>
      </c>
      <c r="H114" s="19">
        <v>21549.8</v>
      </c>
      <c r="I114" s="20">
        <v>1267.9000000000001</v>
      </c>
      <c r="J114" s="21">
        <v>22817.7</v>
      </c>
      <c r="K114" s="19">
        <v>22457.25</v>
      </c>
      <c r="L114" s="20">
        <v>888.65</v>
      </c>
      <c r="M114" s="21">
        <v>23345.9</v>
      </c>
      <c r="N114" s="19">
        <v>22838.400000000001</v>
      </c>
      <c r="O114" s="20">
        <v>561.1</v>
      </c>
      <c r="P114" s="21">
        <v>23399.5</v>
      </c>
      <c r="Q114" s="19">
        <v>23739.3</v>
      </c>
      <c r="R114" s="20">
        <v>1134.2</v>
      </c>
      <c r="S114" s="21">
        <v>24873.5</v>
      </c>
      <c r="T114" s="19">
        <v>2960.4</v>
      </c>
      <c r="U114" s="20">
        <v>171.7</v>
      </c>
      <c r="V114" s="21">
        <v>3132.1</v>
      </c>
      <c r="W114" s="47">
        <v>105950.3</v>
      </c>
      <c r="X114" s="20">
        <v>6448.3</v>
      </c>
      <c r="Y114" s="21">
        <v>112398.6</v>
      </c>
      <c r="AB114" s="1"/>
    </row>
    <row r="115" spans="1:28" ht="13">
      <c r="A115" s="2" t="s">
        <v>275</v>
      </c>
      <c r="B115" s="2" t="s">
        <v>313</v>
      </c>
      <c r="C115" s="89" t="s">
        <v>297</v>
      </c>
      <c r="D115" s="129" t="s">
        <v>303</v>
      </c>
      <c r="E115" s="19">
        <v>1058.2</v>
      </c>
      <c r="F115" s="20">
        <v>2002.6</v>
      </c>
      <c r="G115" s="21">
        <v>3060.8</v>
      </c>
      <c r="H115" s="19">
        <v>6997.7</v>
      </c>
      <c r="I115" s="20">
        <v>2930.3</v>
      </c>
      <c r="J115" s="21">
        <v>9928</v>
      </c>
      <c r="K115" s="19">
        <v>3799.3</v>
      </c>
      <c r="L115" s="20">
        <v>3771.6</v>
      </c>
      <c r="M115" s="21">
        <v>7570.9</v>
      </c>
      <c r="N115" s="19">
        <v>24366.75</v>
      </c>
      <c r="O115" s="20">
        <v>4574.8999999999996</v>
      </c>
      <c r="P115" s="21">
        <v>28941.65</v>
      </c>
      <c r="Q115" s="19">
        <v>16533.8</v>
      </c>
      <c r="R115" s="20">
        <v>1713.45</v>
      </c>
      <c r="S115" s="21">
        <v>18247.25</v>
      </c>
      <c r="T115" s="19">
        <v>10464.799999999999</v>
      </c>
      <c r="U115" s="20">
        <v>3277.05</v>
      </c>
      <c r="V115" s="21">
        <v>13741.849999999999</v>
      </c>
      <c r="W115" s="47">
        <v>63220.55</v>
      </c>
      <c r="X115" s="20">
        <v>18269.900000000001</v>
      </c>
      <c r="Y115" s="21">
        <v>81490.450000000012</v>
      </c>
      <c r="AB115" s="1"/>
    </row>
    <row r="116" spans="1:28" ht="13">
      <c r="A116" s="2" t="s">
        <v>275</v>
      </c>
      <c r="B116" s="2" t="s">
        <v>314</v>
      </c>
      <c r="C116" s="89" t="s">
        <v>297</v>
      </c>
      <c r="D116" s="129" t="s">
        <v>303</v>
      </c>
      <c r="E116" s="19">
        <v>4110.6000000000004</v>
      </c>
      <c r="F116" s="20">
        <v>3032.4</v>
      </c>
      <c r="G116" s="21">
        <v>7143</v>
      </c>
      <c r="H116" s="19">
        <v>26975.8</v>
      </c>
      <c r="I116" s="20">
        <v>1680.75</v>
      </c>
      <c r="J116" s="21">
        <v>28656.55</v>
      </c>
      <c r="K116" s="19">
        <v>34876.949999999997</v>
      </c>
      <c r="L116" s="20">
        <v>2597.6999999999998</v>
      </c>
      <c r="M116" s="21">
        <v>37474.649999999994</v>
      </c>
      <c r="N116" s="19">
        <v>30715.55</v>
      </c>
      <c r="O116" s="20">
        <v>3240.5</v>
      </c>
      <c r="P116" s="21">
        <v>33956.050000000003</v>
      </c>
      <c r="Q116" s="19">
        <v>25408.799999999999</v>
      </c>
      <c r="R116" s="20">
        <v>1386.45</v>
      </c>
      <c r="S116" s="21">
        <v>26795.25</v>
      </c>
      <c r="T116" s="19">
        <v>30199.7</v>
      </c>
      <c r="U116" s="20">
        <v>3424.65</v>
      </c>
      <c r="V116" s="21">
        <v>33624.35</v>
      </c>
      <c r="W116" s="47">
        <v>152287.40000000002</v>
      </c>
      <c r="X116" s="20">
        <v>15362.449999999999</v>
      </c>
      <c r="Y116" s="21">
        <v>167649.85000000003</v>
      </c>
      <c r="AB116" s="1"/>
    </row>
    <row r="117" spans="1:28" ht="13">
      <c r="A117" s="2" t="s">
        <v>275</v>
      </c>
      <c r="B117" s="2" t="s">
        <v>315</v>
      </c>
      <c r="C117" s="89" t="s">
        <v>297</v>
      </c>
      <c r="D117" s="129" t="s">
        <v>303</v>
      </c>
      <c r="E117" s="19">
        <v>6152.1</v>
      </c>
      <c r="F117" s="20">
        <v>5510.95</v>
      </c>
      <c r="G117" s="21">
        <v>11663.05</v>
      </c>
      <c r="H117" s="19">
        <v>15268.55</v>
      </c>
      <c r="I117" s="20">
        <v>2814.1</v>
      </c>
      <c r="J117" s="21">
        <v>18082.649999999998</v>
      </c>
      <c r="K117" s="19">
        <v>5855.8</v>
      </c>
      <c r="L117" s="20">
        <v>1781.9</v>
      </c>
      <c r="M117" s="21">
        <v>7637.7000000000007</v>
      </c>
      <c r="N117" s="19">
        <v>4126.2</v>
      </c>
      <c r="O117" s="20">
        <v>1903.3</v>
      </c>
      <c r="P117" s="21">
        <v>6029.5</v>
      </c>
      <c r="Q117" s="19">
        <v>24330.3</v>
      </c>
      <c r="R117" s="20">
        <v>1547.1</v>
      </c>
      <c r="S117" s="21">
        <v>25877.399999999998</v>
      </c>
      <c r="T117" s="19">
        <v>30675.4</v>
      </c>
      <c r="U117" s="20">
        <v>2313.5</v>
      </c>
      <c r="V117" s="21">
        <v>32988.9</v>
      </c>
      <c r="W117" s="47">
        <v>86408.35</v>
      </c>
      <c r="X117" s="20">
        <v>15870.849999999999</v>
      </c>
      <c r="Y117" s="21">
        <v>102279.20000000001</v>
      </c>
      <c r="AB117" s="1"/>
    </row>
    <row r="118" spans="1:28" ht="13">
      <c r="A118" s="2" t="s">
        <v>275</v>
      </c>
      <c r="B118" s="2" t="s">
        <v>316</v>
      </c>
      <c r="C118" s="89" t="s">
        <v>297</v>
      </c>
      <c r="D118" s="129" t="s">
        <v>303</v>
      </c>
      <c r="E118" s="19">
        <v>3962.3</v>
      </c>
      <c r="F118" s="20">
        <v>3435.15</v>
      </c>
      <c r="G118" s="21">
        <v>7397.4500000000007</v>
      </c>
      <c r="H118" s="19">
        <v>22272.25</v>
      </c>
      <c r="I118" s="20">
        <v>1450.2</v>
      </c>
      <c r="J118" s="21">
        <v>23722.45</v>
      </c>
      <c r="K118" s="19">
        <v>29061.75</v>
      </c>
      <c r="L118" s="20">
        <v>2751.6</v>
      </c>
      <c r="M118" s="21">
        <v>31813.35</v>
      </c>
      <c r="N118" s="19">
        <v>30167.15</v>
      </c>
      <c r="O118" s="20">
        <v>3716.25</v>
      </c>
      <c r="P118" s="21">
        <v>33883.4</v>
      </c>
      <c r="Q118" s="19">
        <v>18760.3</v>
      </c>
      <c r="R118" s="20">
        <v>1861.15</v>
      </c>
      <c r="S118" s="21">
        <v>20621.45</v>
      </c>
      <c r="T118" s="19">
        <v>23322.85</v>
      </c>
      <c r="U118" s="20">
        <v>2965.8</v>
      </c>
      <c r="V118" s="21">
        <v>26288.649999999998</v>
      </c>
      <c r="W118" s="47">
        <v>127546.6</v>
      </c>
      <c r="X118" s="20">
        <v>16180.150000000001</v>
      </c>
      <c r="Y118" s="21">
        <v>143726.75</v>
      </c>
      <c r="AB118" s="1"/>
    </row>
    <row r="119" spans="1:28" ht="13">
      <c r="A119" s="2" t="s">
        <v>275</v>
      </c>
      <c r="B119" s="2" t="s">
        <v>95</v>
      </c>
      <c r="C119" s="89" t="s">
        <v>297</v>
      </c>
      <c r="D119" s="129" t="s">
        <v>302</v>
      </c>
      <c r="E119" s="19">
        <v>0</v>
      </c>
      <c r="F119" s="20">
        <v>0</v>
      </c>
      <c r="G119" s="21">
        <v>0</v>
      </c>
      <c r="H119" s="19">
        <v>0</v>
      </c>
      <c r="I119" s="20">
        <v>0</v>
      </c>
      <c r="J119" s="21">
        <v>0</v>
      </c>
      <c r="K119" s="19">
        <v>0</v>
      </c>
      <c r="L119" s="20">
        <v>0</v>
      </c>
      <c r="M119" s="21">
        <v>0</v>
      </c>
      <c r="N119" s="19">
        <v>0</v>
      </c>
      <c r="O119" s="20">
        <v>0</v>
      </c>
      <c r="P119" s="21">
        <v>0</v>
      </c>
      <c r="Q119" s="19">
        <v>0</v>
      </c>
      <c r="R119" s="20">
        <v>0</v>
      </c>
      <c r="S119" s="21">
        <v>0</v>
      </c>
      <c r="T119" s="19">
        <v>0</v>
      </c>
      <c r="U119" s="20">
        <v>0</v>
      </c>
      <c r="V119" s="21">
        <v>0</v>
      </c>
      <c r="W119" s="47">
        <v>0</v>
      </c>
      <c r="X119" s="20">
        <v>0</v>
      </c>
      <c r="Y119" s="21">
        <v>0</v>
      </c>
      <c r="AB119" s="1"/>
    </row>
    <row r="120" spans="1:28" ht="13">
      <c r="A120" s="2" t="s">
        <v>275</v>
      </c>
      <c r="B120" s="2" t="s">
        <v>96</v>
      </c>
      <c r="C120" s="89" t="s">
        <v>297</v>
      </c>
      <c r="D120" s="129" t="s">
        <v>302</v>
      </c>
      <c r="E120" s="19">
        <v>0</v>
      </c>
      <c r="F120" s="20">
        <v>0</v>
      </c>
      <c r="G120" s="21">
        <v>0</v>
      </c>
      <c r="H120" s="19">
        <v>0</v>
      </c>
      <c r="I120" s="20">
        <v>0</v>
      </c>
      <c r="J120" s="21">
        <v>0</v>
      </c>
      <c r="K120" s="19">
        <v>0</v>
      </c>
      <c r="L120" s="20">
        <v>0</v>
      </c>
      <c r="M120" s="21">
        <v>0</v>
      </c>
      <c r="N120" s="19">
        <v>0</v>
      </c>
      <c r="O120" s="20">
        <v>0</v>
      </c>
      <c r="P120" s="21">
        <v>0</v>
      </c>
      <c r="Q120" s="19">
        <v>0</v>
      </c>
      <c r="R120" s="20">
        <v>0</v>
      </c>
      <c r="S120" s="21">
        <v>0</v>
      </c>
      <c r="T120" s="19">
        <v>0</v>
      </c>
      <c r="U120" s="20">
        <v>0</v>
      </c>
      <c r="V120" s="21">
        <v>0</v>
      </c>
      <c r="W120" s="47">
        <v>0</v>
      </c>
      <c r="X120" s="20">
        <v>0</v>
      </c>
      <c r="Y120" s="21">
        <v>0</v>
      </c>
      <c r="AB120" s="1"/>
    </row>
    <row r="121" spans="1:28" ht="13">
      <c r="A121" s="2" t="s">
        <v>275</v>
      </c>
      <c r="B121" s="2" t="s">
        <v>97</v>
      </c>
      <c r="C121" s="89" t="s">
        <v>297</v>
      </c>
      <c r="D121" s="129" t="s">
        <v>302</v>
      </c>
      <c r="E121" s="19">
        <v>0</v>
      </c>
      <c r="F121" s="20">
        <v>0</v>
      </c>
      <c r="G121" s="21">
        <v>0</v>
      </c>
      <c r="H121" s="19">
        <v>0</v>
      </c>
      <c r="I121" s="20">
        <v>0</v>
      </c>
      <c r="J121" s="21">
        <v>0</v>
      </c>
      <c r="K121" s="19">
        <v>0</v>
      </c>
      <c r="L121" s="20">
        <v>0</v>
      </c>
      <c r="M121" s="21">
        <v>0</v>
      </c>
      <c r="N121" s="19">
        <v>0</v>
      </c>
      <c r="O121" s="20">
        <v>0</v>
      </c>
      <c r="P121" s="21">
        <v>0</v>
      </c>
      <c r="Q121" s="19">
        <v>0</v>
      </c>
      <c r="R121" s="20">
        <v>0</v>
      </c>
      <c r="S121" s="21">
        <v>0</v>
      </c>
      <c r="T121" s="19">
        <v>0</v>
      </c>
      <c r="U121" s="20">
        <v>0</v>
      </c>
      <c r="V121" s="21">
        <v>0</v>
      </c>
      <c r="W121" s="47">
        <v>0</v>
      </c>
      <c r="X121" s="20">
        <v>0</v>
      </c>
      <c r="Y121" s="21">
        <v>0</v>
      </c>
      <c r="AB121" s="1"/>
    </row>
    <row r="122" spans="1:28" ht="13">
      <c r="A122" s="2" t="s">
        <v>276</v>
      </c>
      <c r="B122" s="2" t="s">
        <v>98</v>
      </c>
      <c r="C122" s="89" t="s">
        <v>297</v>
      </c>
      <c r="D122" s="129" t="s">
        <v>302</v>
      </c>
      <c r="E122" s="19">
        <v>9182.77</v>
      </c>
      <c r="F122" s="20">
        <v>0</v>
      </c>
      <c r="G122" s="21">
        <v>9182.77</v>
      </c>
      <c r="H122" s="19">
        <v>15700.36</v>
      </c>
      <c r="I122" s="20">
        <v>0</v>
      </c>
      <c r="J122" s="21">
        <v>15700.36</v>
      </c>
      <c r="K122" s="19">
        <v>13927.87</v>
      </c>
      <c r="L122" s="20">
        <v>0</v>
      </c>
      <c r="M122" s="21">
        <v>13927.87</v>
      </c>
      <c r="N122" s="19">
        <v>1836.62</v>
      </c>
      <c r="O122" s="20">
        <v>0</v>
      </c>
      <c r="P122" s="21">
        <v>1836.62</v>
      </c>
      <c r="Q122" s="19">
        <v>695.98</v>
      </c>
      <c r="R122" s="20">
        <v>0</v>
      </c>
      <c r="S122" s="21">
        <v>695.98</v>
      </c>
      <c r="T122" s="19">
        <v>3511.64</v>
      </c>
      <c r="U122" s="20">
        <v>0</v>
      </c>
      <c r="V122" s="21">
        <v>3511.64</v>
      </c>
      <c r="W122" s="47">
        <v>44855.240000000005</v>
      </c>
      <c r="X122" s="20">
        <v>0</v>
      </c>
      <c r="Y122" s="21">
        <v>44855.240000000005</v>
      </c>
      <c r="AB122" s="1"/>
    </row>
    <row r="123" spans="1:28" ht="13">
      <c r="A123" s="2" t="s">
        <v>277</v>
      </c>
      <c r="B123" s="2" t="s">
        <v>99</v>
      </c>
      <c r="C123" s="89" t="s">
        <v>297</v>
      </c>
      <c r="D123" s="129" t="s">
        <v>302</v>
      </c>
      <c r="E123" s="19">
        <v>0</v>
      </c>
      <c r="F123" s="20">
        <v>0</v>
      </c>
      <c r="G123" s="21">
        <v>0</v>
      </c>
      <c r="H123" s="19">
        <v>0</v>
      </c>
      <c r="I123" s="20">
        <v>0</v>
      </c>
      <c r="J123" s="21">
        <v>0</v>
      </c>
      <c r="K123" s="19">
        <v>0</v>
      </c>
      <c r="L123" s="20">
        <v>0</v>
      </c>
      <c r="M123" s="21">
        <v>0</v>
      </c>
      <c r="N123" s="19">
        <v>12073.05</v>
      </c>
      <c r="O123" s="20">
        <v>5285.4</v>
      </c>
      <c r="P123" s="21">
        <v>17358.449999999997</v>
      </c>
      <c r="Q123" s="19">
        <v>16524.650000000001</v>
      </c>
      <c r="R123" s="20">
        <v>2948.15</v>
      </c>
      <c r="S123" s="21">
        <v>19472.800000000003</v>
      </c>
      <c r="T123" s="19">
        <v>34081.550000000003</v>
      </c>
      <c r="U123" s="20">
        <v>2825.8</v>
      </c>
      <c r="V123" s="21">
        <v>36907.350000000006</v>
      </c>
      <c r="W123" s="47">
        <v>62679.25</v>
      </c>
      <c r="X123" s="20">
        <v>11059.349999999999</v>
      </c>
      <c r="Y123" s="21">
        <v>73738.600000000006</v>
      </c>
      <c r="AB123" s="1"/>
    </row>
    <row r="124" spans="1:28" ht="13">
      <c r="A124" s="2" t="s">
        <v>277</v>
      </c>
      <c r="B124" s="2" t="s">
        <v>100</v>
      </c>
      <c r="C124" s="89" t="s">
        <v>297</v>
      </c>
      <c r="D124" s="129" t="s">
        <v>302</v>
      </c>
      <c r="E124" s="19">
        <v>20090.5</v>
      </c>
      <c r="F124" s="20">
        <v>5137.6000000000004</v>
      </c>
      <c r="G124" s="21">
        <v>25228.1</v>
      </c>
      <c r="H124" s="19">
        <v>36.15</v>
      </c>
      <c r="I124" s="20">
        <v>154.35</v>
      </c>
      <c r="J124" s="21">
        <v>190.5</v>
      </c>
      <c r="K124" s="19">
        <v>43284.85</v>
      </c>
      <c r="L124" s="20">
        <v>2683.8</v>
      </c>
      <c r="M124" s="21">
        <v>45968.65</v>
      </c>
      <c r="N124" s="19">
        <v>21017.3</v>
      </c>
      <c r="O124" s="20">
        <v>7812.2</v>
      </c>
      <c r="P124" s="21">
        <v>28829.5</v>
      </c>
      <c r="Q124" s="19">
        <v>15346.55</v>
      </c>
      <c r="R124" s="20">
        <v>3315.45</v>
      </c>
      <c r="S124" s="21">
        <v>18662</v>
      </c>
      <c r="T124" s="19">
        <v>19819.349999999999</v>
      </c>
      <c r="U124" s="20">
        <v>1797.6</v>
      </c>
      <c r="V124" s="21">
        <v>21616.949999999997</v>
      </c>
      <c r="W124" s="47">
        <v>119594.70000000001</v>
      </c>
      <c r="X124" s="20">
        <v>20901</v>
      </c>
      <c r="Y124" s="21">
        <v>140495.70000000001</v>
      </c>
      <c r="AB124" s="1"/>
    </row>
    <row r="125" spans="1:28" ht="13">
      <c r="A125" s="2" t="s">
        <v>277</v>
      </c>
      <c r="B125" s="2" t="s">
        <v>101</v>
      </c>
      <c r="C125" s="89" t="s">
        <v>297</v>
      </c>
      <c r="D125" s="129" t="s">
        <v>303</v>
      </c>
      <c r="E125" s="19">
        <v>10553.1</v>
      </c>
      <c r="F125" s="20">
        <v>26790.05</v>
      </c>
      <c r="G125" s="21">
        <v>37343.15</v>
      </c>
      <c r="H125" s="19">
        <v>18406.849999999999</v>
      </c>
      <c r="I125" s="20">
        <v>6662.15</v>
      </c>
      <c r="J125" s="21">
        <v>25069</v>
      </c>
      <c r="K125" s="19">
        <v>9449.7999999999993</v>
      </c>
      <c r="L125" s="20">
        <v>964</v>
      </c>
      <c r="M125" s="21">
        <v>10413.799999999999</v>
      </c>
      <c r="N125" s="19">
        <v>10.95</v>
      </c>
      <c r="O125" s="20">
        <v>0</v>
      </c>
      <c r="P125" s="21">
        <v>10.95</v>
      </c>
      <c r="Q125" s="19">
        <v>5.4</v>
      </c>
      <c r="R125" s="20">
        <v>0</v>
      </c>
      <c r="S125" s="21">
        <v>5.4</v>
      </c>
      <c r="T125" s="19">
        <v>8.25</v>
      </c>
      <c r="U125" s="20">
        <v>0</v>
      </c>
      <c r="V125" s="21">
        <v>8.25</v>
      </c>
      <c r="W125" s="47">
        <v>38434.35</v>
      </c>
      <c r="X125" s="20">
        <v>34416.199999999997</v>
      </c>
      <c r="Y125" s="21">
        <v>72850.549999999988</v>
      </c>
      <c r="AB125" s="1"/>
    </row>
    <row r="126" spans="1:28" ht="13">
      <c r="A126" s="2" t="s">
        <v>277</v>
      </c>
      <c r="B126" s="2" t="s">
        <v>102</v>
      </c>
      <c r="C126" s="89" t="s">
        <v>297</v>
      </c>
      <c r="D126" s="129" t="s">
        <v>303</v>
      </c>
      <c r="E126" s="19">
        <v>153502.75</v>
      </c>
      <c r="F126" s="20">
        <v>0</v>
      </c>
      <c r="G126" s="21">
        <v>153502.75</v>
      </c>
      <c r="H126" s="19">
        <v>46649.75</v>
      </c>
      <c r="I126" s="20">
        <v>1894.1</v>
      </c>
      <c r="J126" s="21">
        <v>48543.85</v>
      </c>
      <c r="K126" s="19">
        <v>41048.1</v>
      </c>
      <c r="L126" s="20">
        <v>1800.35</v>
      </c>
      <c r="M126" s="21">
        <v>42848.45</v>
      </c>
      <c r="N126" s="19">
        <v>53999.85</v>
      </c>
      <c r="O126" s="20">
        <v>3880.45</v>
      </c>
      <c r="P126" s="21">
        <v>57880.299999999996</v>
      </c>
      <c r="Q126" s="19">
        <v>14803.65</v>
      </c>
      <c r="R126" s="20">
        <v>683.95</v>
      </c>
      <c r="S126" s="21">
        <v>15487.6</v>
      </c>
      <c r="T126" s="19">
        <v>6.45</v>
      </c>
      <c r="U126" s="20">
        <v>0</v>
      </c>
      <c r="V126" s="21">
        <v>6.45</v>
      </c>
      <c r="W126" s="47">
        <v>310010.55000000005</v>
      </c>
      <c r="X126" s="20">
        <v>8258.85</v>
      </c>
      <c r="Y126" s="21">
        <v>318269.40000000002</v>
      </c>
      <c r="AB126" s="1"/>
    </row>
    <row r="127" spans="1:28" ht="13">
      <c r="A127" s="2" t="s">
        <v>277</v>
      </c>
      <c r="B127" s="2" t="s">
        <v>103</v>
      </c>
      <c r="C127" s="89" t="s">
        <v>297</v>
      </c>
      <c r="D127" s="129" t="s">
        <v>303</v>
      </c>
      <c r="E127" s="19">
        <v>8512.1</v>
      </c>
      <c r="F127" s="20">
        <v>27203.3</v>
      </c>
      <c r="G127" s="21">
        <v>35715.4</v>
      </c>
      <c r="H127" s="19">
        <v>21826.45</v>
      </c>
      <c r="I127" s="20">
        <v>5830.8</v>
      </c>
      <c r="J127" s="21">
        <v>27657.25</v>
      </c>
      <c r="K127" s="19">
        <v>38862.300000000003</v>
      </c>
      <c r="L127" s="20">
        <v>2130.3000000000002</v>
      </c>
      <c r="M127" s="21">
        <v>40992.600000000006</v>
      </c>
      <c r="N127" s="19">
        <v>48691.1</v>
      </c>
      <c r="O127" s="20">
        <v>3355.05</v>
      </c>
      <c r="P127" s="21">
        <v>52046.15</v>
      </c>
      <c r="Q127" s="19">
        <v>51955.4</v>
      </c>
      <c r="R127" s="20">
        <v>3128.9</v>
      </c>
      <c r="S127" s="21">
        <v>55084.3</v>
      </c>
      <c r="T127" s="19">
        <v>58075.65</v>
      </c>
      <c r="U127" s="20">
        <v>1196.2</v>
      </c>
      <c r="V127" s="21">
        <v>59271.85</v>
      </c>
      <c r="W127" s="47">
        <v>227923</v>
      </c>
      <c r="X127" s="20">
        <v>42844.55</v>
      </c>
      <c r="Y127" s="21">
        <v>270767.55</v>
      </c>
      <c r="AB127" s="1"/>
    </row>
    <row r="128" spans="1:28" ht="13">
      <c r="A128" s="2" t="s">
        <v>277</v>
      </c>
      <c r="B128" s="2" t="s">
        <v>104</v>
      </c>
      <c r="C128" s="89" t="s">
        <v>297</v>
      </c>
      <c r="D128" s="129" t="s">
        <v>303</v>
      </c>
      <c r="E128" s="19">
        <v>37985.199999999997</v>
      </c>
      <c r="F128" s="20">
        <v>2242.1</v>
      </c>
      <c r="G128" s="21">
        <v>40227.299999999996</v>
      </c>
      <c r="H128" s="19">
        <v>36061.15</v>
      </c>
      <c r="I128" s="20">
        <v>1964.9</v>
      </c>
      <c r="J128" s="21">
        <v>38026.050000000003</v>
      </c>
      <c r="K128" s="19">
        <v>42141.35</v>
      </c>
      <c r="L128" s="20">
        <v>219.95</v>
      </c>
      <c r="M128" s="21">
        <v>42361.299999999996</v>
      </c>
      <c r="N128" s="19">
        <v>57395.5</v>
      </c>
      <c r="O128" s="20">
        <v>90.05</v>
      </c>
      <c r="P128" s="21">
        <v>57485.55</v>
      </c>
      <c r="Q128" s="19">
        <v>65970.399999999994</v>
      </c>
      <c r="R128" s="20">
        <v>366.95</v>
      </c>
      <c r="S128" s="21">
        <v>66337.349999999991</v>
      </c>
      <c r="T128" s="19">
        <v>68158.149999999994</v>
      </c>
      <c r="U128" s="20">
        <v>262</v>
      </c>
      <c r="V128" s="21">
        <v>68420.149999999994</v>
      </c>
      <c r="W128" s="47">
        <v>307711.75</v>
      </c>
      <c r="X128" s="20">
        <v>5145.95</v>
      </c>
      <c r="Y128" s="21">
        <v>312857.7</v>
      </c>
      <c r="AB128" s="1"/>
    </row>
    <row r="129" spans="1:28" ht="13">
      <c r="A129" s="2" t="s">
        <v>277</v>
      </c>
      <c r="B129" s="2" t="s">
        <v>105</v>
      </c>
      <c r="C129" s="89" t="s">
        <v>297</v>
      </c>
      <c r="D129" s="129" t="s">
        <v>302</v>
      </c>
      <c r="E129" s="19">
        <v>1432.85</v>
      </c>
      <c r="F129" s="20">
        <v>22450.15</v>
      </c>
      <c r="G129" s="21">
        <v>23883</v>
      </c>
      <c r="H129" s="19">
        <v>10077.35</v>
      </c>
      <c r="I129" s="20">
        <v>6319.95</v>
      </c>
      <c r="J129" s="21">
        <v>16397.3</v>
      </c>
      <c r="K129" s="19">
        <v>1130.25</v>
      </c>
      <c r="L129" s="20">
        <v>21079.5</v>
      </c>
      <c r="M129" s="21">
        <v>22209.75</v>
      </c>
      <c r="N129" s="19">
        <v>23188.6</v>
      </c>
      <c r="O129" s="20">
        <v>11880.35</v>
      </c>
      <c r="P129" s="21">
        <v>35068.949999999997</v>
      </c>
      <c r="Q129" s="19">
        <v>38415.4</v>
      </c>
      <c r="R129" s="20">
        <v>1923.05</v>
      </c>
      <c r="S129" s="21">
        <v>40338.450000000004</v>
      </c>
      <c r="T129" s="19">
        <v>38749.800000000003</v>
      </c>
      <c r="U129" s="20">
        <v>3108.05</v>
      </c>
      <c r="V129" s="21">
        <v>41857.850000000006</v>
      </c>
      <c r="W129" s="47">
        <v>112994.25000000001</v>
      </c>
      <c r="X129" s="20">
        <v>66761.05</v>
      </c>
      <c r="Y129" s="21">
        <v>179755.30000000002</v>
      </c>
      <c r="AB129" s="1"/>
    </row>
    <row r="130" spans="1:28" ht="13">
      <c r="A130" s="2" t="s">
        <v>277</v>
      </c>
      <c r="B130" s="2" t="s">
        <v>106</v>
      </c>
      <c r="C130" s="89" t="s">
        <v>297</v>
      </c>
      <c r="D130" s="129" t="s">
        <v>302</v>
      </c>
      <c r="E130" s="19">
        <v>56198.15</v>
      </c>
      <c r="F130" s="20">
        <v>3997.55</v>
      </c>
      <c r="G130" s="21">
        <v>60195.700000000004</v>
      </c>
      <c r="H130" s="19">
        <v>71173.45</v>
      </c>
      <c r="I130" s="20">
        <v>1945.95</v>
      </c>
      <c r="J130" s="21">
        <v>73119.399999999994</v>
      </c>
      <c r="K130" s="19">
        <v>49896.75</v>
      </c>
      <c r="L130" s="20">
        <v>2898.65</v>
      </c>
      <c r="M130" s="21">
        <v>52795.4</v>
      </c>
      <c r="N130" s="19">
        <v>48134.95</v>
      </c>
      <c r="O130" s="20">
        <v>1183.45</v>
      </c>
      <c r="P130" s="21">
        <v>49318.399999999994</v>
      </c>
      <c r="Q130" s="19">
        <v>40164.050000000003</v>
      </c>
      <c r="R130" s="20">
        <v>1629.6</v>
      </c>
      <c r="S130" s="21">
        <v>41793.65</v>
      </c>
      <c r="T130" s="19">
        <v>42228.95</v>
      </c>
      <c r="U130" s="20">
        <v>2443.65</v>
      </c>
      <c r="V130" s="21">
        <v>44672.6</v>
      </c>
      <c r="W130" s="47">
        <v>307796.3</v>
      </c>
      <c r="X130" s="20">
        <v>14098.85</v>
      </c>
      <c r="Y130" s="21">
        <v>321895.14999999997</v>
      </c>
      <c r="AB130" s="1"/>
    </row>
    <row r="131" spans="1:28" ht="13">
      <c r="A131" s="2" t="s">
        <v>277</v>
      </c>
      <c r="B131" s="2" t="s">
        <v>107</v>
      </c>
      <c r="C131" s="89" t="s">
        <v>297</v>
      </c>
      <c r="D131" s="129" t="s">
        <v>303</v>
      </c>
      <c r="E131" s="19">
        <v>61143.15</v>
      </c>
      <c r="F131" s="20">
        <v>382.05</v>
      </c>
      <c r="G131" s="21">
        <v>61525.200000000004</v>
      </c>
      <c r="H131" s="19">
        <v>56998.45</v>
      </c>
      <c r="I131" s="20">
        <v>84.15</v>
      </c>
      <c r="J131" s="21">
        <v>57082.6</v>
      </c>
      <c r="K131" s="19">
        <v>91265.65</v>
      </c>
      <c r="L131" s="20">
        <v>70.099999999999994</v>
      </c>
      <c r="M131" s="21">
        <v>91335.75</v>
      </c>
      <c r="N131" s="19">
        <v>74352.600000000006</v>
      </c>
      <c r="O131" s="20">
        <v>959.65</v>
      </c>
      <c r="P131" s="21">
        <v>75312.25</v>
      </c>
      <c r="Q131" s="19">
        <v>14026</v>
      </c>
      <c r="R131" s="20">
        <v>263.35000000000002</v>
      </c>
      <c r="S131" s="21">
        <v>14289.35</v>
      </c>
      <c r="T131" s="19">
        <v>0</v>
      </c>
      <c r="U131" s="20">
        <v>0</v>
      </c>
      <c r="V131" s="21">
        <v>0</v>
      </c>
      <c r="W131" s="47">
        <v>297785.84999999998</v>
      </c>
      <c r="X131" s="20">
        <v>1759.3000000000002</v>
      </c>
      <c r="Y131" s="21">
        <v>299545.14999999997</v>
      </c>
      <c r="AB131" s="1"/>
    </row>
    <row r="132" spans="1:28" ht="13">
      <c r="A132" s="2" t="s">
        <v>277</v>
      </c>
      <c r="B132" s="2" t="s">
        <v>108</v>
      </c>
      <c r="C132" s="89" t="s">
        <v>297</v>
      </c>
      <c r="D132" s="129" t="s">
        <v>303</v>
      </c>
      <c r="E132" s="19">
        <v>81776.75</v>
      </c>
      <c r="F132" s="20">
        <v>143.85</v>
      </c>
      <c r="G132" s="21">
        <v>81920.600000000006</v>
      </c>
      <c r="H132" s="19">
        <v>107716.05</v>
      </c>
      <c r="I132" s="20">
        <v>52.45</v>
      </c>
      <c r="J132" s="21">
        <v>107768.5</v>
      </c>
      <c r="K132" s="19">
        <v>89937.7</v>
      </c>
      <c r="L132" s="20">
        <v>102.55</v>
      </c>
      <c r="M132" s="21">
        <v>90040.25</v>
      </c>
      <c r="N132" s="19">
        <v>29465.7</v>
      </c>
      <c r="O132" s="20">
        <v>1563.8</v>
      </c>
      <c r="P132" s="21">
        <v>31029.5</v>
      </c>
      <c r="Q132" s="19">
        <v>15383.8</v>
      </c>
      <c r="R132" s="20">
        <v>64.2</v>
      </c>
      <c r="S132" s="21">
        <v>15448</v>
      </c>
      <c r="T132" s="19">
        <v>12.5</v>
      </c>
      <c r="U132" s="20">
        <v>0</v>
      </c>
      <c r="V132" s="21">
        <v>12.5</v>
      </c>
      <c r="W132" s="47">
        <v>324292.5</v>
      </c>
      <c r="X132" s="20">
        <v>1926.8500000000001</v>
      </c>
      <c r="Y132" s="21">
        <v>326219.34999999998</v>
      </c>
      <c r="AB132" s="1"/>
    </row>
    <row r="133" spans="1:28" ht="13">
      <c r="A133" s="2" t="s">
        <v>277</v>
      </c>
      <c r="B133" s="2" t="s">
        <v>109</v>
      </c>
      <c r="C133" s="89" t="s">
        <v>297</v>
      </c>
      <c r="D133" s="129" t="s">
        <v>304</v>
      </c>
      <c r="E133" s="19">
        <v>56094.9</v>
      </c>
      <c r="F133" s="20">
        <v>442</v>
      </c>
      <c r="G133" s="21">
        <v>56536.9</v>
      </c>
      <c r="H133" s="19">
        <v>68120.800000000003</v>
      </c>
      <c r="I133" s="20">
        <v>0.95</v>
      </c>
      <c r="J133" s="21">
        <v>68121.75</v>
      </c>
      <c r="K133" s="19">
        <v>86097.3</v>
      </c>
      <c r="L133" s="20">
        <v>0</v>
      </c>
      <c r="M133" s="21">
        <v>86097.3</v>
      </c>
      <c r="N133" s="19">
        <v>84464.15</v>
      </c>
      <c r="O133" s="20">
        <v>0.3</v>
      </c>
      <c r="P133" s="21">
        <v>84464.45</v>
      </c>
      <c r="Q133" s="19">
        <v>103050</v>
      </c>
      <c r="R133" s="20">
        <v>48.15</v>
      </c>
      <c r="S133" s="21">
        <v>103098.15</v>
      </c>
      <c r="T133" s="19">
        <v>104645.4</v>
      </c>
      <c r="U133" s="20">
        <v>2.9</v>
      </c>
      <c r="V133" s="21">
        <v>104648.29999999999</v>
      </c>
      <c r="W133" s="47">
        <v>502472.55000000005</v>
      </c>
      <c r="X133" s="20">
        <v>494.29999999999995</v>
      </c>
      <c r="Y133" s="21">
        <v>502966.85000000003</v>
      </c>
      <c r="AB133" s="1"/>
    </row>
    <row r="134" spans="1:28" ht="13">
      <c r="A134" s="2" t="s">
        <v>277</v>
      </c>
      <c r="B134" s="2" t="s">
        <v>110</v>
      </c>
      <c r="C134" s="89" t="s">
        <v>297</v>
      </c>
      <c r="D134" s="129" t="s">
        <v>304</v>
      </c>
      <c r="E134" s="19">
        <v>69077.2</v>
      </c>
      <c r="F134" s="20">
        <v>10.55</v>
      </c>
      <c r="G134" s="21">
        <v>69087.75</v>
      </c>
      <c r="H134" s="19">
        <v>73222.5</v>
      </c>
      <c r="I134" s="20">
        <v>0</v>
      </c>
      <c r="J134" s="21">
        <v>73222.5</v>
      </c>
      <c r="K134" s="19">
        <v>84494.65</v>
      </c>
      <c r="L134" s="20">
        <v>0</v>
      </c>
      <c r="M134" s="21">
        <v>84494.65</v>
      </c>
      <c r="N134" s="19">
        <v>86660.7</v>
      </c>
      <c r="O134" s="20">
        <v>29.7</v>
      </c>
      <c r="P134" s="21">
        <v>86690.4</v>
      </c>
      <c r="Q134" s="19">
        <v>1769.5</v>
      </c>
      <c r="R134" s="20">
        <v>0.15</v>
      </c>
      <c r="S134" s="21">
        <v>1769.65</v>
      </c>
      <c r="T134" s="19">
        <v>0</v>
      </c>
      <c r="U134" s="20">
        <v>0</v>
      </c>
      <c r="V134" s="21">
        <v>0</v>
      </c>
      <c r="W134" s="47">
        <v>315224.55</v>
      </c>
      <c r="X134" s="20">
        <v>40.4</v>
      </c>
      <c r="Y134" s="21">
        <v>315264.95</v>
      </c>
      <c r="AB134" s="1"/>
    </row>
    <row r="135" spans="1:28" ht="13">
      <c r="A135" s="2" t="s">
        <v>277</v>
      </c>
      <c r="B135" s="2" t="s">
        <v>111</v>
      </c>
      <c r="C135" s="89" t="s">
        <v>297</v>
      </c>
      <c r="D135" s="129" t="s">
        <v>298</v>
      </c>
      <c r="E135" s="19">
        <v>61962.25</v>
      </c>
      <c r="F135" s="20">
        <v>2498.1999999999998</v>
      </c>
      <c r="G135" s="21">
        <v>64460.45</v>
      </c>
      <c r="H135" s="19">
        <v>64195.35</v>
      </c>
      <c r="I135" s="20">
        <v>2570.6999999999998</v>
      </c>
      <c r="J135" s="21">
        <v>66766.05</v>
      </c>
      <c r="K135" s="19">
        <v>61729.75</v>
      </c>
      <c r="L135" s="20">
        <v>7359.45</v>
      </c>
      <c r="M135" s="21">
        <v>69089.2</v>
      </c>
      <c r="N135" s="19">
        <v>60740.15</v>
      </c>
      <c r="O135" s="20">
        <v>2984.85</v>
      </c>
      <c r="P135" s="21">
        <v>63725</v>
      </c>
      <c r="Q135" s="19">
        <v>75667.95</v>
      </c>
      <c r="R135" s="20">
        <v>2130.3000000000002</v>
      </c>
      <c r="S135" s="21">
        <v>77798.25</v>
      </c>
      <c r="T135" s="19">
        <v>60585.75</v>
      </c>
      <c r="U135" s="20">
        <v>4358.2</v>
      </c>
      <c r="V135" s="21">
        <v>64943.95</v>
      </c>
      <c r="W135" s="47">
        <v>384881.2</v>
      </c>
      <c r="X135" s="20">
        <v>21901.7</v>
      </c>
      <c r="Y135" s="21">
        <v>406782.9</v>
      </c>
      <c r="AB135" s="1"/>
    </row>
    <row r="136" spans="1:28" ht="13">
      <c r="A136" s="2" t="s">
        <v>277</v>
      </c>
      <c r="B136" s="2" t="s">
        <v>112</v>
      </c>
      <c r="C136" s="89" t="s">
        <v>297</v>
      </c>
      <c r="D136" s="129" t="s">
        <v>298</v>
      </c>
      <c r="E136" s="19">
        <v>62326.95</v>
      </c>
      <c r="F136" s="20">
        <v>2429.85</v>
      </c>
      <c r="G136" s="21">
        <v>64756.799999999996</v>
      </c>
      <c r="H136" s="19">
        <v>65854.55</v>
      </c>
      <c r="I136" s="20">
        <v>1936.45</v>
      </c>
      <c r="J136" s="21">
        <v>67791</v>
      </c>
      <c r="K136" s="19">
        <v>65499.8</v>
      </c>
      <c r="L136" s="20">
        <v>2029.25</v>
      </c>
      <c r="M136" s="21">
        <v>67529.05</v>
      </c>
      <c r="N136" s="19">
        <v>64902.95</v>
      </c>
      <c r="O136" s="20">
        <v>3458.5</v>
      </c>
      <c r="P136" s="21">
        <v>68361.45</v>
      </c>
      <c r="Q136" s="19">
        <v>72542.899999999994</v>
      </c>
      <c r="R136" s="20">
        <v>2736.6</v>
      </c>
      <c r="S136" s="21">
        <v>75279.5</v>
      </c>
      <c r="T136" s="19">
        <v>60864.95</v>
      </c>
      <c r="U136" s="20">
        <v>3629.85</v>
      </c>
      <c r="V136" s="21">
        <v>64494.799999999996</v>
      </c>
      <c r="W136" s="47">
        <v>391992.10000000003</v>
      </c>
      <c r="X136" s="20">
        <v>16220.5</v>
      </c>
      <c r="Y136" s="21">
        <v>408212.60000000003</v>
      </c>
      <c r="AB136" s="1"/>
    </row>
    <row r="137" spans="1:28" ht="13">
      <c r="A137" s="2" t="s">
        <v>277</v>
      </c>
      <c r="B137" s="2" t="s">
        <v>113</v>
      </c>
      <c r="C137" s="89" t="s">
        <v>297</v>
      </c>
      <c r="D137" s="129" t="s">
        <v>304</v>
      </c>
      <c r="E137" s="19">
        <v>12397.5</v>
      </c>
      <c r="F137" s="20">
        <v>771.35</v>
      </c>
      <c r="G137" s="21">
        <v>13168.85</v>
      </c>
      <c r="H137" s="19">
        <v>42021</v>
      </c>
      <c r="I137" s="20">
        <v>3048.3</v>
      </c>
      <c r="J137" s="21">
        <v>45069.3</v>
      </c>
      <c r="K137" s="19">
        <v>53913.85</v>
      </c>
      <c r="L137" s="20">
        <v>136.30000000000001</v>
      </c>
      <c r="M137" s="21">
        <v>54050.15</v>
      </c>
      <c r="N137" s="19">
        <v>46412.15</v>
      </c>
      <c r="O137" s="20">
        <v>1546.7</v>
      </c>
      <c r="P137" s="21">
        <v>47958.85</v>
      </c>
      <c r="Q137" s="19">
        <v>45337.25</v>
      </c>
      <c r="R137" s="20">
        <v>2347.4499999999998</v>
      </c>
      <c r="S137" s="21">
        <v>47684.7</v>
      </c>
      <c r="T137" s="19">
        <v>37322.550000000003</v>
      </c>
      <c r="U137" s="20">
        <v>2965.05</v>
      </c>
      <c r="V137" s="21">
        <v>40287.600000000006</v>
      </c>
      <c r="W137" s="47">
        <v>237404.3</v>
      </c>
      <c r="X137" s="20">
        <v>10815.150000000001</v>
      </c>
      <c r="Y137" s="21">
        <v>248219.44999999998</v>
      </c>
      <c r="AB137" s="1"/>
    </row>
    <row r="138" spans="1:28" ht="13">
      <c r="A138" s="2" t="s">
        <v>277</v>
      </c>
      <c r="B138" s="2" t="s">
        <v>114</v>
      </c>
      <c r="C138" s="89" t="s">
        <v>297</v>
      </c>
      <c r="D138" s="129" t="s">
        <v>304</v>
      </c>
      <c r="E138" s="19">
        <v>54844.3</v>
      </c>
      <c r="F138" s="20">
        <v>5217.8500000000004</v>
      </c>
      <c r="G138" s="21">
        <v>60062.15</v>
      </c>
      <c r="H138" s="19">
        <v>39923.9</v>
      </c>
      <c r="I138" s="20">
        <v>2969</v>
      </c>
      <c r="J138" s="21">
        <v>42892.9</v>
      </c>
      <c r="K138" s="19">
        <v>58350.95</v>
      </c>
      <c r="L138" s="20">
        <v>149.30000000000001</v>
      </c>
      <c r="M138" s="21">
        <v>58500.25</v>
      </c>
      <c r="N138" s="19">
        <v>38069.449999999997</v>
      </c>
      <c r="O138" s="20">
        <v>1971.65</v>
      </c>
      <c r="P138" s="21">
        <v>40041.1</v>
      </c>
      <c r="Q138" s="19">
        <v>50854.9</v>
      </c>
      <c r="R138" s="20">
        <v>2424.15</v>
      </c>
      <c r="S138" s="21">
        <v>53279.05</v>
      </c>
      <c r="T138" s="19">
        <v>33855.1</v>
      </c>
      <c r="U138" s="20">
        <v>4760.8</v>
      </c>
      <c r="V138" s="21">
        <v>38615.9</v>
      </c>
      <c r="W138" s="47">
        <v>275898.60000000003</v>
      </c>
      <c r="X138" s="20">
        <v>17492.75</v>
      </c>
      <c r="Y138" s="21">
        <v>293391.35000000003</v>
      </c>
      <c r="AB138" s="1"/>
    </row>
    <row r="139" spans="1:28" ht="13">
      <c r="A139" s="2" t="s">
        <v>278</v>
      </c>
      <c r="B139" s="2" t="s">
        <v>115</v>
      </c>
      <c r="C139" s="89" t="s">
        <v>297</v>
      </c>
      <c r="D139" s="129" t="s">
        <v>303</v>
      </c>
      <c r="E139" s="19">
        <v>18064.8</v>
      </c>
      <c r="F139" s="20">
        <v>501.9</v>
      </c>
      <c r="G139" s="21">
        <v>18566.7</v>
      </c>
      <c r="H139" s="19">
        <v>22113.7</v>
      </c>
      <c r="I139" s="20">
        <v>343.25</v>
      </c>
      <c r="J139" s="21">
        <v>22456.95</v>
      </c>
      <c r="K139" s="19">
        <v>24055.200000000001</v>
      </c>
      <c r="L139" s="20">
        <v>347.45</v>
      </c>
      <c r="M139" s="21">
        <v>24402.65</v>
      </c>
      <c r="N139" s="19">
        <v>10434.700000000001</v>
      </c>
      <c r="O139" s="20">
        <v>1353.75</v>
      </c>
      <c r="P139" s="21">
        <v>11788.45</v>
      </c>
      <c r="Q139" s="19">
        <v>12534.05</v>
      </c>
      <c r="R139" s="20">
        <v>1444.5</v>
      </c>
      <c r="S139" s="21">
        <v>13978.55</v>
      </c>
      <c r="T139" s="19">
        <v>32213.8</v>
      </c>
      <c r="U139" s="20">
        <v>132.05000000000001</v>
      </c>
      <c r="V139" s="21">
        <v>32345.85</v>
      </c>
      <c r="W139" s="47">
        <v>119416.25</v>
      </c>
      <c r="X139" s="20">
        <v>4122.8999999999996</v>
      </c>
      <c r="Y139" s="21">
        <v>123539.15</v>
      </c>
      <c r="AB139" s="1"/>
    </row>
    <row r="140" spans="1:28" ht="13">
      <c r="A140" s="2" t="s">
        <v>278</v>
      </c>
      <c r="B140" s="2" t="s">
        <v>116</v>
      </c>
      <c r="C140" s="89" t="s">
        <v>297</v>
      </c>
      <c r="D140" s="129" t="s">
        <v>303</v>
      </c>
      <c r="E140" s="19">
        <v>33121.75</v>
      </c>
      <c r="F140" s="20">
        <v>125.6</v>
      </c>
      <c r="G140" s="21">
        <v>33247.35</v>
      </c>
      <c r="H140" s="19">
        <v>38556.300000000003</v>
      </c>
      <c r="I140" s="20">
        <v>61.5</v>
      </c>
      <c r="J140" s="21">
        <v>38617.800000000003</v>
      </c>
      <c r="K140" s="19">
        <v>20999.05</v>
      </c>
      <c r="L140" s="20">
        <v>252.75</v>
      </c>
      <c r="M140" s="21">
        <v>21251.8</v>
      </c>
      <c r="N140" s="19">
        <v>5556.95</v>
      </c>
      <c r="O140" s="20">
        <v>784.1</v>
      </c>
      <c r="P140" s="21">
        <v>6341.05</v>
      </c>
      <c r="Q140" s="19">
        <v>13282.7</v>
      </c>
      <c r="R140" s="20">
        <v>1861.85</v>
      </c>
      <c r="S140" s="21">
        <v>15144.550000000001</v>
      </c>
      <c r="T140" s="19">
        <v>25663</v>
      </c>
      <c r="U140" s="20">
        <v>259.5</v>
      </c>
      <c r="V140" s="21">
        <v>25922.5</v>
      </c>
      <c r="W140" s="47">
        <v>137179.75</v>
      </c>
      <c r="X140" s="20">
        <v>3345.3</v>
      </c>
      <c r="Y140" s="21">
        <v>140525.04999999999</v>
      </c>
      <c r="AB140" s="1"/>
    </row>
    <row r="141" spans="1:28" ht="13">
      <c r="A141" s="2" t="s">
        <v>278</v>
      </c>
      <c r="B141" s="2" t="s">
        <v>117</v>
      </c>
      <c r="C141" s="89" t="s">
        <v>297</v>
      </c>
      <c r="D141" s="129" t="s">
        <v>303</v>
      </c>
      <c r="E141" s="19">
        <v>27057.55</v>
      </c>
      <c r="F141" s="20">
        <v>84.95</v>
      </c>
      <c r="G141" s="21">
        <v>27142.5</v>
      </c>
      <c r="H141" s="19">
        <v>18867</v>
      </c>
      <c r="I141" s="20">
        <v>28.9</v>
      </c>
      <c r="J141" s="21">
        <v>18895.900000000001</v>
      </c>
      <c r="K141" s="19">
        <v>9267.0499999999993</v>
      </c>
      <c r="L141" s="20">
        <v>265.14999999999998</v>
      </c>
      <c r="M141" s="21">
        <v>9532.1999999999989</v>
      </c>
      <c r="N141" s="19">
        <v>12296.4</v>
      </c>
      <c r="O141" s="20">
        <v>990.45</v>
      </c>
      <c r="P141" s="21">
        <v>13286.85</v>
      </c>
      <c r="Q141" s="19">
        <v>3452.25</v>
      </c>
      <c r="R141" s="20">
        <v>1029.75</v>
      </c>
      <c r="S141" s="21">
        <v>4482</v>
      </c>
      <c r="T141" s="19">
        <v>25312.15</v>
      </c>
      <c r="U141" s="20">
        <v>571.35</v>
      </c>
      <c r="V141" s="21">
        <v>25883.5</v>
      </c>
      <c r="W141" s="47">
        <v>96252.4</v>
      </c>
      <c r="X141" s="20">
        <v>2970.5499999999997</v>
      </c>
      <c r="Y141" s="21">
        <v>99222.95</v>
      </c>
      <c r="AB141" s="1"/>
    </row>
    <row r="142" spans="1:28" ht="13">
      <c r="A142" s="2" t="s">
        <v>278</v>
      </c>
      <c r="B142" s="2" t="s">
        <v>118</v>
      </c>
      <c r="C142" s="89" t="s">
        <v>297</v>
      </c>
      <c r="D142" s="129" t="s">
        <v>303</v>
      </c>
      <c r="E142" s="19">
        <v>22699.55</v>
      </c>
      <c r="F142" s="20">
        <v>948</v>
      </c>
      <c r="G142" s="21">
        <v>23647.55</v>
      </c>
      <c r="H142" s="19">
        <v>32516.6</v>
      </c>
      <c r="I142" s="20">
        <v>92.8</v>
      </c>
      <c r="J142" s="21">
        <v>32609.399999999998</v>
      </c>
      <c r="K142" s="19">
        <v>18482.599999999999</v>
      </c>
      <c r="L142" s="20">
        <v>241.65</v>
      </c>
      <c r="M142" s="21">
        <v>18724.25</v>
      </c>
      <c r="N142" s="19">
        <v>15840.4</v>
      </c>
      <c r="O142" s="20">
        <v>1553.3</v>
      </c>
      <c r="P142" s="21">
        <v>17393.7</v>
      </c>
      <c r="Q142" s="19">
        <v>7609.9</v>
      </c>
      <c r="R142" s="20">
        <v>1719.5</v>
      </c>
      <c r="S142" s="21">
        <v>9329.4</v>
      </c>
      <c r="T142" s="19">
        <v>14629.55</v>
      </c>
      <c r="U142" s="20">
        <v>621.85</v>
      </c>
      <c r="V142" s="21">
        <v>15251.4</v>
      </c>
      <c r="W142" s="47">
        <v>111778.59999999999</v>
      </c>
      <c r="X142" s="20">
        <v>5177.1000000000004</v>
      </c>
      <c r="Y142" s="21">
        <v>116955.7</v>
      </c>
      <c r="AB142" s="1"/>
    </row>
    <row r="143" spans="1:28" ht="13">
      <c r="A143" s="2" t="s">
        <v>278</v>
      </c>
      <c r="B143" s="2" t="s">
        <v>119</v>
      </c>
      <c r="C143" s="89" t="s">
        <v>297</v>
      </c>
      <c r="D143" s="129" t="s">
        <v>303</v>
      </c>
      <c r="E143" s="19">
        <v>12.75</v>
      </c>
      <c r="F143" s="20">
        <v>0</v>
      </c>
      <c r="G143" s="21">
        <v>12.75</v>
      </c>
      <c r="H143" s="19">
        <v>21029.35</v>
      </c>
      <c r="I143" s="20">
        <v>25.55</v>
      </c>
      <c r="J143" s="21">
        <v>21054.899999999998</v>
      </c>
      <c r="K143" s="19">
        <v>36913.15</v>
      </c>
      <c r="L143" s="20">
        <v>135.15</v>
      </c>
      <c r="M143" s="21">
        <v>37048.300000000003</v>
      </c>
      <c r="N143" s="19">
        <v>12326.35</v>
      </c>
      <c r="O143" s="20">
        <v>766.05</v>
      </c>
      <c r="P143" s="21">
        <v>13092.4</v>
      </c>
      <c r="Q143" s="19">
        <v>14092.3</v>
      </c>
      <c r="R143" s="20">
        <v>1361.75</v>
      </c>
      <c r="S143" s="21">
        <v>15454.05</v>
      </c>
      <c r="T143" s="19">
        <v>20344.55</v>
      </c>
      <c r="U143" s="20">
        <v>405.95</v>
      </c>
      <c r="V143" s="21">
        <v>20750.5</v>
      </c>
      <c r="W143" s="47">
        <v>104718.45000000001</v>
      </c>
      <c r="X143" s="20">
        <v>2694.45</v>
      </c>
      <c r="Y143" s="21">
        <v>107412.90000000001</v>
      </c>
      <c r="AB143" s="1"/>
    </row>
    <row r="144" spans="1:28" ht="13">
      <c r="A144" s="2" t="s">
        <v>278</v>
      </c>
      <c r="B144" s="2" t="s">
        <v>120</v>
      </c>
      <c r="C144" s="89" t="s">
        <v>297</v>
      </c>
      <c r="D144" s="129" t="s">
        <v>303</v>
      </c>
      <c r="E144" s="19">
        <v>13827.5</v>
      </c>
      <c r="F144" s="20">
        <v>145.05000000000001</v>
      </c>
      <c r="G144" s="21">
        <v>13972.55</v>
      </c>
      <c r="H144" s="19">
        <v>14560.15</v>
      </c>
      <c r="I144" s="20">
        <v>12.95</v>
      </c>
      <c r="J144" s="21">
        <v>14573.1</v>
      </c>
      <c r="K144" s="19">
        <v>19559.95</v>
      </c>
      <c r="L144" s="20">
        <v>120.7</v>
      </c>
      <c r="M144" s="21">
        <v>19680.650000000001</v>
      </c>
      <c r="N144" s="19">
        <v>12810.55</v>
      </c>
      <c r="O144" s="20">
        <v>1740.15</v>
      </c>
      <c r="P144" s="21">
        <v>14550.699999999999</v>
      </c>
      <c r="Q144" s="19">
        <v>8289.4500000000007</v>
      </c>
      <c r="R144" s="20">
        <v>848.1</v>
      </c>
      <c r="S144" s="21">
        <v>9137.5500000000011</v>
      </c>
      <c r="T144" s="19">
        <v>2726.9</v>
      </c>
      <c r="U144" s="20">
        <v>163.15</v>
      </c>
      <c r="V144" s="21">
        <v>2890.05</v>
      </c>
      <c r="W144" s="47">
        <v>71774.5</v>
      </c>
      <c r="X144" s="20">
        <v>3030.1000000000004</v>
      </c>
      <c r="Y144" s="21">
        <v>74804.600000000006</v>
      </c>
      <c r="AB144" s="1"/>
    </row>
    <row r="145" spans="1:28" ht="13">
      <c r="A145" s="2" t="s">
        <v>278</v>
      </c>
      <c r="B145" s="2" t="s">
        <v>121</v>
      </c>
      <c r="C145" s="89" t="s">
        <v>297</v>
      </c>
      <c r="D145" s="129" t="s">
        <v>303</v>
      </c>
      <c r="E145" s="19">
        <v>854.22</v>
      </c>
      <c r="F145" s="20">
        <v>31.9</v>
      </c>
      <c r="G145" s="21">
        <v>886.12</v>
      </c>
      <c r="H145" s="19">
        <v>769.21</v>
      </c>
      <c r="I145" s="20">
        <v>27.5</v>
      </c>
      <c r="J145" s="21">
        <v>796.71</v>
      </c>
      <c r="K145" s="19">
        <v>822.76</v>
      </c>
      <c r="L145" s="20">
        <v>3.56</v>
      </c>
      <c r="M145" s="21">
        <v>826.31999999999994</v>
      </c>
      <c r="N145" s="19">
        <v>2711.54</v>
      </c>
      <c r="O145" s="20">
        <v>76.91</v>
      </c>
      <c r="P145" s="21">
        <v>2788.45</v>
      </c>
      <c r="Q145" s="19">
        <v>2919.09</v>
      </c>
      <c r="R145" s="20">
        <v>148.54</v>
      </c>
      <c r="S145" s="21">
        <v>3067.63</v>
      </c>
      <c r="T145" s="19">
        <v>1905.62</v>
      </c>
      <c r="U145" s="20">
        <v>236.92</v>
      </c>
      <c r="V145" s="21">
        <v>2142.54</v>
      </c>
      <c r="W145" s="47">
        <v>9982.4399999999987</v>
      </c>
      <c r="X145" s="20">
        <v>525.32999999999993</v>
      </c>
      <c r="Y145" s="21">
        <v>10507.769999999999</v>
      </c>
      <c r="AB145" s="1"/>
    </row>
    <row r="146" spans="1:28" ht="13">
      <c r="A146" s="2" t="s">
        <v>278</v>
      </c>
      <c r="B146" s="2" t="s">
        <v>122</v>
      </c>
      <c r="C146" s="89" t="s">
        <v>297</v>
      </c>
      <c r="D146" s="129" t="s">
        <v>303</v>
      </c>
      <c r="E146" s="19">
        <v>4464.72</v>
      </c>
      <c r="F146" s="20">
        <v>381.26</v>
      </c>
      <c r="G146" s="21">
        <v>4845.9800000000005</v>
      </c>
      <c r="H146" s="19">
        <v>1423.79</v>
      </c>
      <c r="I146" s="20">
        <v>331.11</v>
      </c>
      <c r="J146" s="21">
        <v>1754.9</v>
      </c>
      <c r="K146" s="19">
        <v>97.95</v>
      </c>
      <c r="L146" s="20">
        <v>1.54</v>
      </c>
      <c r="M146" s="21">
        <v>99.490000000000009</v>
      </c>
      <c r="N146" s="19">
        <v>3454.62</v>
      </c>
      <c r="O146" s="20">
        <v>384.23</v>
      </c>
      <c r="P146" s="21">
        <v>3838.85</v>
      </c>
      <c r="Q146" s="19">
        <v>1465.64</v>
      </c>
      <c r="R146" s="20">
        <v>64.510000000000005</v>
      </c>
      <c r="S146" s="21">
        <v>1530.15</v>
      </c>
      <c r="T146" s="19">
        <v>2008.38</v>
      </c>
      <c r="U146" s="20">
        <v>40.24</v>
      </c>
      <c r="V146" s="21">
        <v>2048.62</v>
      </c>
      <c r="W146" s="47">
        <v>12915.099999999999</v>
      </c>
      <c r="X146" s="20">
        <v>1202.8899999999999</v>
      </c>
      <c r="Y146" s="21">
        <v>14117.989999999998</v>
      </c>
      <c r="AB146" s="1"/>
    </row>
    <row r="147" spans="1:28" ht="13">
      <c r="A147" s="2" t="s">
        <v>278</v>
      </c>
      <c r="B147" s="2" t="s">
        <v>123</v>
      </c>
      <c r="C147" s="89" t="s">
        <v>297</v>
      </c>
      <c r="D147" s="129" t="s">
        <v>303</v>
      </c>
      <c r="E147" s="19">
        <v>3975.72</v>
      </c>
      <c r="F147" s="20">
        <v>628.58000000000004</v>
      </c>
      <c r="G147" s="21">
        <v>4604.3</v>
      </c>
      <c r="H147" s="19">
        <v>3099.26</v>
      </c>
      <c r="I147" s="20">
        <v>994.08</v>
      </c>
      <c r="J147" s="21">
        <v>4093.34</v>
      </c>
      <c r="K147" s="19">
        <v>2998.77</v>
      </c>
      <c r="L147" s="20">
        <v>903.05</v>
      </c>
      <c r="M147" s="21">
        <v>3901.8199999999997</v>
      </c>
      <c r="N147" s="19">
        <v>1625.26</v>
      </c>
      <c r="O147" s="20">
        <v>367.33</v>
      </c>
      <c r="P147" s="21">
        <v>1992.59</v>
      </c>
      <c r="Q147" s="19">
        <v>3431.34</v>
      </c>
      <c r="R147" s="20">
        <v>706.14</v>
      </c>
      <c r="S147" s="21">
        <v>4137.4800000000005</v>
      </c>
      <c r="T147" s="19">
        <v>2810.12</v>
      </c>
      <c r="U147" s="20">
        <v>784.93</v>
      </c>
      <c r="V147" s="21">
        <v>3595.0499999999997</v>
      </c>
      <c r="W147" s="47">
        <v>17940.47</v>
      </c>
      <c r="X147" s="20">
        <v>4384.1099999999997</v>
      </c>
      <c r="Y147" s="21">
        <v>22324.58</v>
      </c>
      <c r="AB147" s="1"/>
    </row>
    <row r="148" spans="1:28" ht="13">
      <c r="A148" s="2" t="s">
        <v>278</v>
      </c>
      <c r="B148" s="2" t="s">
        <v>124</v>
      </c>
      <c r="C148" s="89" t="s">
        <v>297</v>
      </c>
      <c r="D148" s="129" t="s">
        <v>303</v>
      </c>
      <c r="E148" s="19">
        <v>1423.78</v>
      </c>
      <c r="F148" s="20">
        <v>315.27</v>
      </c>
      <c r="G148" s="21">
        <v>1739.05</v>
      </c>
      <c r="H148" s="19">
        <v>2016.97</v>
      </c>
      <c r="I148" s="20">
        <v>459.67</v>
      </c>
      <c r="J148" s="21">
        <v>2476.64</v>
      </c>
      <c r="K148" s="19">
        <v>1824.13</v>
      </c>
      <c r="L148" s="20">
        <v>630.53</v>
      </c>
      <c r="M148" s="21">
        <v>2454.66</v>
      </c>
      <c r="N148" s="19">
        <v>750.81</v>
      </c>
      <c r="O148" s="20">
        <v>66.8</v>
      </c>
      <c r="P148" s="21">
        <v>817.6099999999999</v>
      </c>
      <c r="Q148" s="19">
        <v>943.22</v>
      </c>
      <c r="R148" s="20">
        <v>193.99</v>
      </c>
      <c r="S148" s="21">
        <v>1137.21</v>
      </c>
      <c r="T148" s="19">
        <v>2719</v>
      </c>
      <c r="U148" s="20">
        <v>229.27</v>
      </c>
      <c r="V148" s="21">
        <v>2948.27</v>
      </c>
      <c r="W148" s="47">
        <v>9677.91</v>
      </c>
      <c r="X148" s="20">
        <v>1895.53</v>
      </c>
      <c r="Y148" s="21">
        <v>11573.44</v>
      </c>
      <c r="AB148" s="1"/>
    </row>
    <row r="149" spans="1:28" ht="13">
      <c r="A149" s="2" t="s">
        <v>279</v>
      </c>
      <c r="B149" s="2" t="s">
        <v>125</v>
      </c>
      <c r="C149" s="89" t="s">
        <v>297</v>
      </c>
      <c r="D149" s="129" t="s">
        <v>303</v>
      </c>
      <c r="E149" s="19">
        <v>2317.5300000000002</v>
      </c>
      <c r="F149" s="20">
        <v>140.56</v>
      </c>
      <c r="G149" s="21">
        <v>2458.09</v>
      </c>
      <c r="H149" s="19">
        <v>1914.6</v>
      </c>
      <c r="I149" s="20">
        <v>288.62</v>
      </c>
      <c r="J149" s="21">
        <v>2203.2199999999998</v>
      </c>
      <c r="K149" s="19">
        <v>2247.71</v>
      </c>
      <c r="L149" s="20">
        <v>612.48</v>
      </c>
      <c r="M149" s="21">
        <v>2860.19</v>
      </c>
      <c r="N149" s="19">
        <v>2501.4899999999998</v>
      </c>
      <c r="O149" s="20">
        <v>1834.87</v>
      </c>
      <c r="P149" s="21">
        <v>4336.3599999999997</v>
      </c>
      <c r="Q149" s="19">
        <v>2695.41</v>
      </c>
      <c r="R149" s="20">
        <v>918</v>
      </c>
      <c r="S149" s="21">
        <v>3613.41</v>
      </c>
      <c r="T149" s="19">
        <v>3128.17</v>
      </c>
      <c r="U149" s="20">
        <v>853.36</v>
      </c>
      <c r="V149" s="21">
        <v>3981.53</v>
      </c>
      <c r="W149" s="47">
        <v>14804.91</v>
      </c>
      <c r="X149" s="20">
        <v>4647.8899999999994</v>
      </c>
      <c r="Y149" s="21">
        <v>19452.8</v>
      </c>
      <c r="AB149" s="1"/>
    </row>
    <row r="150" spans="1:28" ht="13">
      <c r="A150" s="2" t="s">
        <v>280</v>
      </c>
      <c r="B150" s="2" t="s">
        <v>136</v>
      </c>
      <c r="C150" s="89" t="s">
        <v>297</v>
      </c>
      <c r="D150" s="129" t="s">
        <v>302</v>
      </c>
      <c r="E150" s="19">
        <v>0</v>
      </c>
      <c r="F150" s="20">
        <v>0</v>
      </c>
      <c r="G150" s="21">
        <v>0</v>
      </c>
      <c r="H150" s="19">
        <v>0</v>
      </c>
      <c r="I150" s="20">
        <v>0</v>
      </c>
      <c r="J150" s="21">
        <v>0</v>
      </c>
      <c r="K150" s="19">
        <v>0</v>
      </c>
      <c r="L150" s="20">
        <v>0</v>
      </c>
      <c r="M150" s="21">
        <v>0</v>
      </c>
      <c r="N150" s="19">
        <v>0</v>
      </c>
      <c r="O150" s="20">
        <v>0</v>
      </c>
      <c r="P150" s="21">
        <v>0</v>
      </c>
      <c r="Q150" s="19">
        <v>0</v>
      </c>
      <c r="R150" s="20">
        <v>0</v>
      </c>
      <c r="S150" s="21">
        <v>0</v>
      </c>
      <c r="T150" s="19">
        <v>0</v>
      </c>
      <c r="U150" s="20">
        <v>0</v>
      </c>
      <c r="V150" s="21">
        <v>0</v>
      </c>
      <c r="W150" s="47">
        <v>0</v>
      </c>
      <c r="X150" s="20">
        <v>0</v>
      </c>
      <c r="Y150" s="21">
        <v>0</v>
      </c>
      <c r="AB150" s="1"/>
    </row>
    <row r="151" spans="1:28" ht="13">
      <c r="A151" s="2" t="s">
        <v>280</v>
      </c>
      <c r="B151" s="2" t="s">
        <v>137</v>
      </c>
      <c r="C151" s="89" t="s">
        <v>297</v>
      </c>
      <c r="D151" s="129" t="s">
        <v>302</v>
      </c>
      <c r="E151" s="19">
        <v>0</v>
      </c>
      <c r="F151" s="20">
        <v>0</v>
      </c>
      <c r="G151" s="21">
        <v>0</v>
      </c>
      <c r="H151" s="19">
        <v>0</v>
      </c>
      <c r="I151" s="20">
        <v>0</v>
      </c>
      <c r="J151" s="21">
        <v>0</v>
      </c>
      <c r="K151" s="19">
        <v>0</v>
      </c>
      <c r="L151" s="20">
        <v>0</v>
      </c>
      <c r="M151" s="21">
        <v>0</v>
      </c>
      <c r="N151" s="19">
        <v>0</v>
      </c>
      <c r="O151" s="20">
        <v>0</v>
      </c>
      <c r="P151" s="21">
        <v>0</v>
      </c>
      <c r="Q151" s="19">
        <v>0</v>
      </c>
      <c r="R151" s="20">
        <v>0</v>
      </c>
      <c r="S151" s="21">
        <v>0</v>
      </c>
      <c r="T151" s="19">
        <v>0</v>
      </c>
      <c r="U151" s="20">
        <v>0</v>
      </c>
      <c r="V151" s="21">
        <v>0</v>
      </c>
      <c r="W151" s="47">
        <v>0</v>
      </c>
      <c r="X151" s="20">
        <v>0</v>
      </c>
      <c r="Y151" s="21">
        <v>0</v>
      </c>
      <c r="AB151" s="1"/>
    </row>
    <row r="152" spans="1:28" ht="13">
      <c r="A152" s="2" t="s">
        <v>280</v>
      </c>
      <c r="B152" s="2" t="s">
        <v>138</v>
      </c>
      <c r="C152" s="89" t="s">
        <v>297</v>
      </c>
      <c r="D152" s="129" t="s">
        <v>298</v>
      </c>
      <c r="E152" s="19">
        <v>0</v>
      </c>
      <c r="F152" s="20">
        <v>0</v>
      </c>
      <c r="G152" s="21">
        <v>0</v>
      </c>
      <c r="H152" s="19">
        <v>0</v>
      </c>
      <c r="I152" s="20">
        <v>0</v>
      </c>
      <c r="J152" s="21">
        <v>0</v>
      </c>
      <c r="K152" s="19">
        <v>0</v>
      </c>
      <c r="L152" s="20">
        <v>0</v>
      </c>
      <c r="M152" s="21">
        <v>0</v>
      </c>
      <c r="N152" s="19">
        <v>0</v>
      </c>
      <c r="O152" s="20">
        <v>0</v>
      </c>
      <c r="P152" s="21">
        <v>0</v>
      </c>
      <c r="Q152" s="19">
        <v>0</v>
      </c>
      <c r="R152" s="20">
        <v>0</v>
      </c>
      <c r="S152" s="21">
        <v>0</v>
      </c>
      <c r="T152" s="19">
        <v>0</v>
      </c>
      <c r="U152" s="20">
        <v>0</v>
      </c>
      <c r="V152" s="21">
        <v>0</v>
      </c>
      <c r="W152" s="47">
        <v>0</v>
      </c>
      <c r="X152" s="20">
        <v>0</v>
      </c>
      <c r="Y152" s="21">
        <v>0</v>
      </c>
      <c r="AB152" s="1"/>
    </row>
    <row r="153" spans="1:28" ht="13">
      <c r="A153" s="2" t="s">
        <v>280</v>
      </c>
      <c r="B153" s="2" t="s">
        <v>139</v>
      </c>
      <c r="C153" s="89" t="s">
        <v>297</v>
      </c>
      <c r="D153" s="129" t="s">
        <v>298</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280</v>
      </c>
      <c r="B154" s="2" t="s">
        <v>140</v>
      </c>
      <c r="C154" s="89" t="s">
        <v>297</v>
      </c>
      <c r="D154" s="129" t="s">
        <v>303</v>
      </c>
      <c r="E154" s="19">
        <v>0</v>
      </c>
      <c r="F154" s="20">
        <v>0</v>
      </c>
      <c r="G154" s="21">
        <v>0</v>
      </c>
      <c r="H154" s="19">
        <v>0</v>
      </c>
      <c r="I154" s="20">
        <v>0</v>
      </c>
      <c r="J154" s="21">
        <v>0</v>
      </c>
      <c r="K154" s="19">
        <v>2965.33</v>
      </c>
      <c r="L154" s="20">
        <v>0</v>
      </c>
      <c r="M154" s="21">
        <v>2965.33</v>
      </c>
      <c r="N154" s="19">
        <v>14470.83</v>
      </c>
      <c r="O154" s="20">
        <v>491.75</v>
      </c>
      <c r="P154" s="21">
        <v>14962.58</v>
      </c>
      <c r="Q154" s="19">
        <v>37281.949999999997</v>
      </c>
      <c r="R154" s="20">
        <v>194.8</v>
      </c>
      <c r="S154" s="21">
        <v>37476.75</v>
      </c>
      <c r="T154" s="19">
        <v>40552.699999999997</v>
      </c>
      <c r="U154" s="20">
        <v>213.2</v>
      </c>
      <c r="V154" s="21">
        <v>40765.899999999994</v>
      </c>
      <c r="W154" s="47">
        <v>95270.81</v>
      </c>
      <c r="X154" s="20">
        <v>899.75</v>
      </c>
      <c r="Y154" s="21">
        <v>96170.559999999998</v>
      </c>
      <c r="AB154" s="1"/>
    </row>
    <row r="155" spans="1:28" ht="13">
      <c r="A155" s="2" t="s">
        <v>280</v>
      </c>
      <c r="B155" s="2" t="s">
        <v>141</v>
      </c>
      <c r="C155" s="89" t="s">
        <v>297</v>
      </c>
      <c r="D155" s="129" t="s">
        <v>303</v>
      </c>
      <c r="E155" s="19">
        <v>0</v>
      </c>
      <c r="F155" s="20">
        <v>0</v>
      </c>
      <c r="G155" s="21">
        <v>0</v>
      </c>
      <c r="H155" s="19">
        <v>0</v>
      </c>
      <c r="I155" s="20">
        <v>0</v>
      </c>
      <c r="J155" s="21">
        <v>0</v>
      </c>
      <c r="K155" s="19">
        <v>0</v>
      </c>
      <c r="L155" s="20">
        <v>0</v>
      </c>
      <c r="M155" s="21">
        <v>0</v>
      </c>
      <c r="N155" s="19">
        <v>3893.4</v>
      </c>
      <c r="O155" s="20">
        <v>437.78</v>
      </c>
      <c r="P155" s="21">
        <v>4331.18</v>
      </c>
      <c r="Q155" s="19">
        <v>31186.95</v>
      </c>
      <c r="R155" s="20">
        <v>679.25</v>
      </c>
      <c r="S155" s="21">
        <v>31866.2</v>
      </c>
      <c r="T155" s="19">
        <v>35537.230000000003</v>
      </c>
      <c r="U155" s="20">
        <v>691.58</v>
      </c>
      <c r="V155" s="21">
        <v>36228.810000000005</v>
      </c>
      <c r="W155" s="47">
        <v>70617.58</v>
      </c>
      <c r="X155" s="20">
        <v>1808.6100000000001</v>
      </c>
      <c r="Y155" s="21">
        <v>72426.19</v>
      </c>
      <c r="AB155" s="1"/>
    </row>
    <row r="156" spans="1:28" ht="13">
      <c r="A156" s="2" t="s">
        <v>280</v>
      </c>
      <c r="B156" s="2" t="s">
        <v>142</v>
      </c>
      <c r="C156" s="89" t="s">
        <v>297</v>
      </c>
      <c r="D156" s="129" t="s">
        <v>303</v>
      </c>
      <c r="E156" s="19">
        <v>0</v>
      </c>
      <c r="F156" s="20">
        <v>0</v>
      </c>
      <c r="G156" s="21">
        <v>0</v>
      </c>
      <c r="H156" s="19">
        <v>0</v>
      </c>
      <c r="I156" s="20">
        <v>0</v>
      </c>
      <c r="J156" s="21">
        <v>0</v>
      </c>
      <c r="K156" s="19">
        <v>0</v>
      </c>
      <c r="L156" s="20">
        <v>0</v>
      </c>
      <c r="M156" s="21">
        <v>0</v>
      </c>
      <c r="N156" s="19">
        <v>0</v>
      </c>
      <c r="O156" s="20">
        <v>0</v>
      </c>
      <c r="P156" s="21">
        <v>0</v>
      </c>
      <c r="Q156" s="19">
        <v>0</v>
      </c>
      <c r="R156" s="20">
        <v>0</v>
      </c>
      <c r="S156" s="21">
        <v>0</v>
      </c>
      <c r="T156" s="19">
        <v>0</v>
      </c>
      <c r="U156" s="20">
        <v>0</v>
      </c>
      <c r="V156" s="21">
        <v>0</v>
      </c>
      <c r="W156" s="47">
        <v>0</v>
      </c>
      <c r="X156" s="20">
        <v>0</v>
      </c>
      <c r="Y156" s="21">
        <v>0</v>
      </c>
      <c r="AB156" s="1"/>
    </row>
    <row r="157" spans="1:28" ht="13">
      <c r="A157" s="2" t="s">
        <v>280</v>
      </c>
      <c r="B157" s="2" t="s">
        <v>143</v>
      </c>
      <c r="C157" s="89" t="s">
        <v>297</v>
      </c>
      <c r="D157" s="129" t="s">
        <v>303</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281</v>
      </c>
      <c r="B158" s="2" t="s">
        <v>144</v>
      </c>
      <c r="C158" s="89" t="s">
        <v>297</v>
      </c>
      <c r="D158" s="129" t="s">
        <v>298</v>
      </c>
      <c r="E158" s="19">
        <v>15.5</v>
      </c>
      <c r="F158" s="20">
        <v>10.220000000000001</v>
      </c>
      <c r="G158" s="21">
        <v>25.72</v>
      </c>
      <c r="H158" s="19">
        <v>0.24</v>
      </c>
      <c r="I158" s="20">
        <v>2.83</v>
      </c>
      <c r="J158" s="21">
        <v>3.0700000000000003</v>
      </c>
      <c r="K158" s="19">
        <v>34.200000000000003</v>
      </c>
      <c r="L158" s="20">
        <v>15.07</v>
      </c>
      <c r="M158" s="21">
        <v>49.27</v>
      </c>
      <c r="N158" s="19">
        <v>0</v>
      </c>
      <c r="O158" s="20">
        <v>0</v>
      </c>
      <c r="P158" s="21">
        <v>0</v>
      </c>
      <c r="Q158" s="19">
        <v>41.35</v>
      </c>
      <c r="R158" s="20">
        <v>0.14000000000000001</v>
      </c>
      <c r="S158" s="21">
        <v>41.49</v>
      </c>
      <c r="T158" s="19">
        <v>50.64</v>
      </c>
      <c r="U158" s="20">
        <v>0.17</v>
      </c>
      <c r="V158" s="21">
        <v>50.81</v>
      </c>
      <c r="W158" s="47">
        <v>141.93</v>
      </c>
      <c r="X158" s="20">
        <v>28.430000000000003</v>
      </c>
      <c r="Y158" s="21">
        <v>170.36</v>
      </c>
      <c r="AB158" s="1"/>
    </row>
    <row r="159" spans="1:28" ht="13">
      <c r="A159" s="2" t="s">
        <v>282</v>
      </c>
      <c r="B159" s="2" t="s">
        <v>145</v>
      </c>
      <c r="C159" s="89" t="s">
        <v>297</v>
      </c>
      <c r="D159" s="129" t="s">
        <v>302</v>
      </c>
      <c r="E159" s="19">
        <v>0</v>
      </c>
      <c r="F159" s="20">
        <v>0</v>
      </c>
      <c r="G159" s="21">
        <v>0</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47">
        <v>0</v>
      </c>
      <c r="X159" s="20">
        <v>0</v>
      </c>
      <c r="Y159" s="21">
        <v>0</v>
      </c>
      <c r="AB159" s="1"/>
    </row>
    <row r="160" spans="1:28" ht="13">
      <c r="A160" s="2" t="s">
        <v>282</v>
      </c>
      <c r="B160" s="2" t="s">
        <v>146</v>
      </c>
      <c r="C160" s="89" t="s">
        <v>297</v>
      </c>
      <c r="D160" s="129" t="s">
        <v>302</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282</v>
      </c>
      <c r="B161" s="2" t="s">
        <v>147</v>
      </c>
      <c r="C161" s="89" t="s">
        <v>297</v>
      </c>
      <c r="D161" s="129" t="s">
        <v>302</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282</v>
      </c>
      <c r="B162" s="2" t="s">
        <v>317</v>
      </c>
      <c r="C162" s="89" t="s">
        <v>297</v>
      </c>
      <c r="D162" s="129" t="s">
        <v>302</v>
      </c>
      <c r="E162" s="19">
        <v>2704.5</v>
      </c>
      <c r="F162" s="20">
        <v>3389.3</v>
      </c>
      <c r="G162" s="21">
        <v>6093.8</v>
      </c>
      <c r="H162" s="19">
        <v>0</v>
      </c>
      <c r="I162" s="20">
        <v>0</v>
      </c>
      <c r="J162" s="21">
        <v>0</v>
      </c>
      <c r="K162" s="19">
        <v>12849.85</v>
      </c>
      <c r="L162" s="20">
        <v>2013.25</v>
      </c>
      <c r="M162" s="21">
        <v>14863.1</v>
      </c>
      <c r="N162" s="19">
        <v>14996.15</v>
      </c>
      <c r="O162" s="20">
        <v>2174.0500000000002</v>
      </c>
      <c r="P162" s="21">
        <v>17170.2</v>
      </c>
      <c r="Q162" s="19">
        <v>21104.45</v>
      </c>
      <c r="R162" s="20">
        <v>1820.25</v>
      </c>
      <c r="S162" s="21">
        <v>22924.7</v>
      </c>
      <c r="T162" s="19">
        <v>6983.05</v>
      </c>
      <c r="U162" s="20">
        <v>3407.3</v>
      </c>
      <c r="V162" s="21">
        <v>10390.35</v>
      </c>
      <c r="W162" s="47">
        <v>58638</v>
      </c>
      <c r="X162" s="20">
        <v>12804.150000000001</v>
      </c>
      <c r="Y162" s="21">
        <v>71442.149999999994</v>
      </c>
      <c r="AB162" s="1"/>
    </row>
    <row r="163" spans="1:28" ht="13">
      <c r="A163" s="2" t="s">
        <v>282</v>
      </c>
      <c r="B163" s="2" t="s">
        <v>318</v>
      </c>
      <c r="C163" s="89" t="s">
        <v>297</v>
      </c>
      <c r="D163" s="129" t="s">
        <v>302</v>
      </c>
      <c r="E163" s="19">
        <v>20021.05</v>
      </c>
      <c r="F163" s="20">
        <v>2317.3000000000002</v>
      </c>
      <c r="G163" s="21">
        <v>22338.35</v>
      </c>
      <c r="H163" s="19">
        <v>7220</v>
      </c>
      <c r="I163" s="20">
        <v>3000.65</v>
      </c>
      <c r="J163" s="21">
        <v>10220.65</v>
      </c>
      <c r="K163" s="19">
        <v>21617.55</v>
      </c>
      <c r="L163" s="20">
        <v>1899.65</v>
      </c>
      <c r="M163" s="21">
        <v>23517.200000000001</v>
      </c>
      <c r="N163" s="19">
        <v>12011.55</v>
      </c>
      <c r="O163" s="20">
        <v>1757.3</v>
      </c>
      <c r="P163" s="21">
        <v>13768.849999999999</v>
      </c>
      <c r="Q163" s="19">
        <v>12755.55</v>
      </c>
      <c r="R163" s="20">
        <v>2669.75</v>
      </c>
      <c r="S163" s="21">
        <v>15425.3</v>
      </c>
      <c r="T163" s="19">
        <v>11090.65</v>
      </c>
      <c r="U163" s="20">
        <v>3604.35</v>
      </c>
      <c r="V163" s="21">
        <v>14695</v>
      </c>
      <c r="W163" s="47">
        <v>84716.349999999991</v>
      </c>
      <c r="X163" s="20">
        <v>15249</v>
      </c>
      <c r="Y163" s="21">
        <v>99965.349999999991</v>
      </c>
      <c r="AB163" s="1"/>
    </row>
    <row r="164" spans="1:28" ht="13">
      <c r="A164" s="2" t="s">
        <v>282</v>
      </c>
      <c r="B164" s="2" t="s">
        <v>319</v>
      </c>
      <c r="C164" s="89" t="s">
        <v>297</v>
      </c>
      <c r="D164" s="129" t="s">
        <v>302</v>
      </c>
      <c r="E164" s="19">
        <v>20649.349999999999</v>
      </c>
      <c r="F164" s="20">
        <v>2656.1</v>
      </c>
      <c r="G164" s="21">
        <v>23305.449999999997</v>
      </c>
      <c r="H164" s="19">
        <v>22553.7</v>
      </c>
      <c r="I164" s="20">
        <v>4536.8999999999996</v>
      </c>
      <c r="J164" s="21">
        <v>27090.6</v>
      </c>
      <c r="K164" s="19">
        <v>17334.2</v>
      </c>
      <c r="L164" s="20">
        <v>1726.7</v>
      </c>
      <c r="M164" s="21">
        <v>19060.900000000001</v>
      </c>
      <c r="N164" s="19">
        <v>10767.9</v>
      </c>
      <c r="O164" s="20">
        <v>1953.9</v>
      </c>
      <c r="P164" s="21">
        <v>12721.8</v>
      </c>
      <c r="Q164" s="19">
        <v>29518.35</v>
      </c>
      <c r="R164" s="20">
        <v>2557.4499999999998</v>
      </c>
      <c r="S164" s="21">
        <v>32075.8</v>
      </c>
      <c r="T164" s="19">
        <v>25784.6</v>
      </c>
      <c r="U164" s="20">
        <v>2082.1999999999998</v>
      </c>
      <c r="V164" s="21">
        <v>27866.799999999999</v>
      </c>
      <c r="W164" s="47">
        <v>126608.1</v>
      </c>
      <c r="X164" s="20">
        <v>15513.25</v>
      </c>
      <c r="Y164" s="21">
        <v>142121.35</v>
      </c>
      <c r="AB164" s="1"/>
    </row>
    <row r="165" spans="1:28" ht="13">
      <c r="A165" s="2" t="s">
        <v>282</v>
      </c>
      <c r="B165" s="2" t="s">
        <v>148</v>
      </c>
      <c r="C165" s="89" t="s">
        <v>297</v>
      </c>
      <c r="D165" s="129" t="s">
        <v>303</v>
      </c>
      <c r="E165" s="19">
        <v>611.70000000000005</v>
      </c>
      <c r="F165" s="20">
        <v>1718.55</v>
      </c>
      <c r="G165" s="21">
        <v>2330.25</v>
      </c>
      <c r="H165" s="19">
        <v>51.4</v>
      </c>
      <c r="I165" s="20">
        <v>1595</v>
      </c>
      <c r="J165" s="21">
        <v>1646.4</v>
      </c>
      <c r="K165" s="19">
        <v>19.3</v>
      </c>
      <c r="L165" s="20">
        <v>1460.5</v>
      </c>
      <c r="M165" s="21">
        <v>1479.8</v>
      </c>
      <c r="N165" s="19">
        <v>595.1</v>
      </c>
      <c r="O165" s="20">
        <v>2086.85</v>
      </c>
      <c r="P165" s="21">
        <v>2681.95</v>
      </c>
      <c r="Q165" s="19">
        <v>232.45</v>
      </c>
      <c r="R165" s="20">
        <v>1807.75</v>
      </c>
      <c r="S165" s="21">
        <v>2040.2</v>
      </c>
      <c r="T165" s="19">
        <v>256.39999999999998</v>
      </c>
      <c r="U165" s="20">
        <v>2877.55</v>
      </c>
      <c r="V165" s="21">
        <v>3133.9500000000003</v>
      </c>
      <c r="W165" s="47">
        <v>1766.35</v>
      </c>
      <c r="X165" s="20">
        <v>11546.2</v>
      </c>
      <c r="Y165" s="21">
        <v>13312.550000000001</v>
      </c>
      <c r="AB165" s="1"/>
    </row>
    <row r="166" spans="1:28" ht="13">
      <c r="A166" s="2" t="s">
        <v>282</v>
      </c>
      <c r="B166" s="2" t="s">
        <v>149</v>
      </c>
      <c r="C166" s="89" t="s">
        <v>297</v>
      </c>
      <c r="D166" s="129" t="s">
        <v>303</v>
      </c>
      <c r="E166" s="19">
        <v>158.85</v>
      </c>
      <c r="F166" s="20">
        <v>2429.35</v>
      </c>
      <c r="G166" s="21">
        <v>2588.1999999999998</v>
      </c>
      <c r="H166" s="19">
        <v>5.7</v>
      </c>
      <c r="I166" s="20">
        <v>2166.9499999999998</v>
      </c>
      <c r="J166" s="21">
        <v>2172.6499999999996</v>
      </c>
      <c r="K166" s="19">
        <v>361.7</v>
      </c>
      <c r="L166" s="20">
        <v>2181.9</v>
      </c>
      <c r="M166" s="21">
        <v>2543.6</v>
      </c>
      <c r="N166" s="19">
        <v>1177.55</v>
      </c>
      <c r="O166" s="20">
        <v>2925.2</v>
      </c>
      <c r="P166" s="21">
        <v>4102.75</v>
      </c>
      <c r="Q166" s="19">
        <v>1783.2</v>
      </c>
      <c r="R166" s="20">
        <v>2363.9499999999998</v>
      </c>
      <c r="S166" s="21">
        <v>4147.1499999999996</v>
      </c>
      <c r="T166" s="19">
        <v>1044.8499999999999</v>
      </c>
      <c r="U166" s="20">
        <v>3333.1</v>
      </c>
      <c r="V166" s="21">
        <v>4377.95</v>
      </c>
      <c r="W166" s="47">
        <v>4531.8500000000004</v>
      </c>
      <c r="X166" s="20">
        <v>15400.449999999999</v>
      </c>
      <c r="Y166" s="21">
        <v>19932.3</v>
      </c>
      <c r="AB166" s="1"/>
    </row>
    <row r="167" spans="1:28" ht="13">
      <c r="A167" s="2" t="s">
        <v>282</v>
      </c>
      <c r="B167" s="2" t="s">
        <v>150</v>
      </c>
      <c r="C167" s="89" t="s">
        <v>297</v>
      </c>
      <c r="D167" s="129" t="s">
        <v>302</v>
      </c>
      <c r="E167" s="19">
        <v>0</v>
      </c>
      <c r="F167" s="20">
        <v>0</v>
      </c>
      <c r="G167" s="21">
        <v>0</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47">
        <v>0</v>
      </c>
      <c r="X167" s="20">
        <v>0</v>
      </c>
      <c r="Y167" s="21">
        <v>0</v>
      </c>
      <c r="AB167" s="1"/>
    </row>
    <row r="168" spans="1:28" ht="13">
      <c r="A168" s="2" t="s">
        <v>282</v>
      </c>
      <c r="B168" s="2" t="s">
        <v>151</v>
      </c>
      <c r="C168" s="89" t="s">
        <v>297</v>
      </c>
      <c r="D168" s="129" t="s">
        <v>302</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c r="AB168" s="1"/>
    </row>
    <row r="169" spans="1:28" ht="13">
      <c r="A169" s="2" t="s">
        <v>282</v>
      </c>
      <c r="B169" s="2" t="s">
        <v>152</v>
      </c>
      <c r="C169" s="89" t="s">
        <v>297</v>
      </c>
      <c r="D169" s="129" t="s">
        <v>302</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c r="AB169" s="1"/>
    </row>
    <row r="170" spans="1:28" ht="13">
      <c r="A170" s="2" t="s">
        <v>282</v>
      </c>
      <c r="B170" s="2" t="s">
        <v>153</v>
      </c>
      <c r="C170" s="89" t="s">
        <v>297</v>
      </c>
      <c r="D170" s="129" t="s">
        <v>302</v>
      </c>
      <c r="E170" s="19">
        <v>0</v>
      </c>
      <c r="F170" s="20">
        <v>0</v>
      </c>
      <c r="G170" s="21">
        <v>0</v>
      </c>
      <c r="H170" s="19">
        <v>0</v>
      </c>
      <c r="I170" s="20">
        <v>0</v>
      </c>
      <c r="J170" s="21">
        <v>0</v>
      </c>
      <c r="K170" s="19">
        <v>0</v>
      </c>
      <c r="L170" s="20">
        <v>0</v>
      </c>
      <c r="M170" s="21">
        <v>0</v>
      </c>
      <c r="N170" s="19">
        <v>0</v>
      </c>
      <c r="O170" s="20">
        <v>0</v>
      </c>
      <c r="P170" s="21">
        <v>0</v>
      </c>
      <c r="Q170" s="19">
        <v>0</v>
      </c>
      <c r="R170" s="20">
        <v>0</v>
      </c>
      <c r="S170" s="21">
        <v>0</v>
      </c>
      <c r="T170" s="19">
        <v>0</v>
      </c>
      <c r="U170" s="20">
        <v>0</v>
      </c>
      <c r="V170" s="21">
        <v>0</v>
      </c>
      <c r="W170" s="47">
        <v>0</v>
      </c>
      <c r="X170" s="20">
        <v>0</v>
      </c>
      <c r="Y170" s="21">
        <v>0</v>
      </c>
      <c r="AB170" s="1"/>
    </row>
    <row r="171" spans="1:28" ht="13">
      <c r="A171" s="2" t="s">
        <v>282</v>
      </c>
      <c r="B171" s="2" t="s">
        <v>154</v>
      </c>
      <c r="C171" s="89" t="s">
        <v>297</v>
      </c>
      <c r="D171" s="129" t="s">
        <v>298</v>
      </c>
      <c r="E171" s="19">
        <v>24106.41</v>
      </c>
      <c r="F171" s="20">
        <v>3066.21</v>
      </c>
      <c r="G171" s="21">
        <v>27172.62</v>
      </c>
      <c r="H171" s="19">
        <v>26679.24</v>
      </c>
      <c r="I171" s="20">
        <v>3457.89</v>
      </c>
      <c r="J171" s="21">
        <v>30137.13</v>
      </c>
      <c r="K171" s="19">
        <v>14196.69</v>
      </c>
      <c r="L171" s="20">
        <v>3121.11</v>
      </c>
      <c r="M171" s="21">
        <v>17317.8</v>
      </c>
      <c r="N171" s="19">
        <v>550.62</v>
      </c>
      <c r="O171" s="20">
        <v>670.86</v>
      </c>
      <c r="P171" s="21">
        <v>1221.48</v>
      </c>
      <c r="Q171" s="19">
        <v>10234.89</v>
      </c>
      <c r="R171" s="20">
        <v>1499.85</v>
      </c>
      <c r="S171" s="21">
        <v>11734.74</v>
      </c>
      <c r="T171" s="19">
        <v>14853.96</v>
      </c>
      <c r="U171" s="20">
        <v>1756.08</v>
      </c>
      <c r="V171" s="21">
        <v>16610.04</v>
      </c>
      <c r="W171" s="47">
        <v>90621.81</v>
      </c>
      <c r="X171" s="20">
        <v>13572.000000000002</v>
      </c>
      <c r="Y171" s="21">
        <v>104193.81</v>
      </c>
      <c r="AB171" s="1"/>
    </row>
    <row r="172" spans="1:28" ht="13">
      <c r="A172" s="2" t="s">
        <v>282</v>
      </c>
      <c r="B172" s="2" t="s">
        <v>155</v>
      </c>
      <c r="C172" s="89" t="s">
        <v>297</v>
      </c>
      <c r="D172" s="129" t="s">
        <v>298</v>
      </c>
      <c r="E172" s="19">
        <v>1931.85</v>
      </c>
      <c r="F172" s="20">
        <v>781.11</v>
      </c>
      <c r="G172" s="21">
        <v>2712.96</v>
      </c>
      <c r="H172" s="19">
        <v>0</v>
      </c>
      <c r="I172" s="20">
        <v>0</v>
      </c>
      <c r="J172" s="21">
        <v>0</v>
      </c>
      <c r="K172" s="19">
        <v>0</v>
      </c>
      <c r="L172" s="20">
        <v>0</v>
      </c>
      <c r="M172" s="21">
        <v>0</v>
      </c>
      <c r="N172" s="19">
        <v>0</v>
      </c>
      <c r="O172" s="20">
        <v>0</v>
      </c>
      <c r="P172" s="21">
        <v>0</v>
      </c>
      <c r="Q172" s="19">
        <v>5545.26</v>
      </c>
      <c r="R172" s="20">
        <v>877.77</v>
      </c>
      <c r="S172" s="21">
        <v>6423.0300000000007</v>
      </c>
      <c r="T172" s="19">
        <v>20083.14</v>
      </c>
      <c r="U172" s="20">
        <v>3739.95</v>
      </c>
      <c r="V172" s="21">
        <v>23823.09</v>
      </c>
      <c r="W172" s="47">
        <v>27560.25</v>
      </c>
      <c r="X172" s="20">
        <v>5398.83</v>
      </c>
      <c r="Y172" s="21">
        <v>32959.08</v>
      </c>
      <c r="AB172" s="1"/>
    </row>
    <row r="173" spans="1:28" ht="13">
      <c r="A173" s="2" t="s">
        <v>282</v>
      </c>
      <c r="B173" s="2" t="s">
        <v>156</v>
      </c>
      <c r="C173" s="89" t="s">
        <v>297</v>
      </c>
      <c r="D173" s="129" t="s">
        <v>298</v>
      </c>
      <c r="E173" s="19">
        <v>23936.13</v>
      </c>
      <c r="F173" s="20">
        <v>2444.31</v>
      </c>
      <c r="G173" s="21">
        <v>26380.440000000002</v>
      </c>
      <c r="H173" s="19">
        <v>31456.17</v>
      </c>
      <c r="I173" s="20">
        <v>3718.35</v>
      </c>
      <c r="J173" s="21">
        <v>35174.519999999997</v>
      </c>
      <c r="K173" s="19">
        <v>22356.18</v>
      </c>
      <c r="L173" s="20">
        <v>5237.1899999999996</v>
      </c>
      <c r="M173" s="21">
        <v>27593.37</v>
      </c>
      <c r="N173" s="19">
        <v>32134.95</v>
      </c>
      <c r="O173" s="20">
        <v>6105.51</v>
      </c>
      <c r="P173" s="21">
        <v>38240.46</v>
      </c>
      <c r="Q173" s="19">
        <v>4680.99</v>
      </c>
      <c r="R173" s="20">
        <v>621.27</v>
      </c>
      <c r="S173" s="21">
        <v>5302.26</v>
      </c>
      <c r="T173" s="19">
        <v>24024.51</v>
      </c>
      <c r="U173" s="20">
        <v>3419.37</v>
      </c>
      <c r="V173" s="21">
        <v>27443.879999999997</v>
      </c>
      <c r="W173" s="47">
        <v>138588.93000000002</v>
      </c>
      <c r="X173" s="20">
        <v>21546</v>
      </c>
      <c r="Y173" s="21">
        <v>160134.93000000002</v>
      </c>
      <c r="AB173" s="1"/>
    </row>
    <row r="174" spans="1:28" ht="13">
      <c r="A174" s="2" t="s">
        <v>282</v>
      </c>
      <c r="B174" s="2" t="s">
        <v>157</v>
      </c>
      <c r="C174" s="89" t="s">
        <v>297</v>
      </c>
      <c r="D174" s="129" t="s">
        <v>298</v>
      </c>
      <c r="E174" s="19">
        <v>17533.62</v>
      </c>
      <c r="F174" s="20">
        <v>2830.59</v>
      </c>
      <c r="G174" s="21">
        <v>20364.21</v>
      </c>
      <c r="H174" s="19">
        <v>0</v>
      </c>
      <c r="I174" s="20">
        <v>0</v>
      </c>
      <c r="J174" s="21">
        <v>0</v>
      </c>
      <c r="K174" s="19">
        <v>0</v>
      </c>
      <c r="L174" s="20">
        <v>0</v>
      </c>
      <c r="M174" s="21">
        <v>0</v>
      </c>
      <c r="N174" s="19">
        <v>0</v>
      </c>
      <c r="O174" s="20">
        <v>0</v>
      </c>
      <c r="P174" s="21">
        <v>0</v>
      </c>
      <c r="Q174" s="19">
        <v>0</v>
      </c>
      <c r="R174" s="20">
        <v>0</v>
      </c>
      <c r="S174" s="21">
        <v>0</v>
      </c>
      <c r="T174" s="19">
        <v>15255.72</v>
      </c>
      <c r="U174" s="20">
        <v>3296.43</v>
      </c>
      <c r="V174" s="21">
        <v>18552.149999999998</v>
      </c>
      <c r="W174" s="47">
        <v>32789.339999999997</v>
      </c>
      <c r="X174" s="20">
        <v>6127.02</v>
      </c>
      <c r="Y174" s="21">
        <v>38916.36</v>
      </c>
      <c r="AB174" s="1"/>
    </row>
    <row r="175" spans="1:28" ht="13">
      <c r="A175" s="2" t="s">
        <v>282</v>
      </c>
      <c r="B175" s="2" t="s">
        <v>158</v>
      </c>
      <c r="C175" s="89" t="s">
        <v>297</v>
      </c>
      <c r="D175" s="129" t="s">
        <v>302</v>
      </c>
      <c r="E175" s="19">
        <v>0</v>
      </c>
      <c r="F175" s="20">
        <v>0</v>
      </c>
      <c r="G175" s="21">
        <v>0</v>
      </c>
      <c r="H175" s="19">
        <v>0</v>
      </c>
      <c r="I175" s="20">
        <v>0</v>
      </c>
      <c r="J175" s="21">
        <v>0</v>
      </c>
      <c r="K175" s="19">
        <v>0</v>
      </c>
      <c r="L175" s="20">
        <v>0</v>
      </c>
      <c r="M175" s="21">
        <v>0</v>
      </c>
      <c r="N175" s="19">
        <v>0</v>
      </c>
      <c r="O175" s="20">
        <v>0</v>
      </c>
      <c r="P175" s="21">
        <v>0</v>
      </c>
      <c r="Q175" s="19">
        <v>0</v>
      </c>
      <c r="R175" s="20">
        <v>16.82</v>
      </c>
      <c r="S175" s="21">
        <v>16.82</v>
      </c>
      <c r="T175" s="19">
        <v>0</v>
      </c>
      <c r="U175" s="20">
        <v>46.33</v>
      </c>
      <c r="V175" s="21">
        <v>46.33</v>
      </c>
      <c r="W175" s="47">
        <v>0</v>
      </c>
      <c r="X175" s="20">
        <v>63.15</v>
      </c>
      <c r="Y175" s="21">
        <v>63.15</v>
      </c>
      <c r="AB175" s="1"/>
    </row>
    <row r="176" spans="1:28" ht="13">
      <c r="A176" s="2" t="s">
        <v>282</v>
      </c>
      <c r="B176" s="2" t="s">
        <v>159</v>
      </c>
      <c r="C176" s="89" t="s">
        <v>297</v>
      </c>
      <c r="D176" s="129" t="s">
        <v>302</v>
      </c>
      <c r="E176" s="19">
        <v>0</v>
      </c>
      <c r="F176" s="20">
        <v>0</v>
      </c>
      <c r="G176" s="21">
        <v>0</v>
      </c>
      <c r="H176" s="19">
        <v>0</v>
      </c>
      <c r="I176" s="20">
        <v>0</v>
      </c>
      <c r="J176" s="21">
        <v>0</v>
      </c>
      <c r="K176" s="19">
        <v>0</v>
      </c>
      <c r="L176" s="20">
        <v>0</v>
      </c>
      <c r="M176" s="21">
        <v>0</v>
      </c>
      <c r="N176" s="19">
        <v>0</v>
      </c>
      <c r="O176" s="20">
        <v>0</v>
      </c>
      <c r="P176" s="21">
        <v>0</v>
      </c>
      <c r="Q176" s="19">
        <v>0</v>
      </c>
      <c r="R176" s="20">
        <v>0</v>
      </c>
      <c r="S176" s="21">
        <v>0</v>
      </c>
      <c r="T176" s="19">
        <v>0</v>
      </c>
      <c r="U176" s="20">
        <v>0</v>
      </c>
      <c r="V176" s="21">
        <v>0</v>
      </c>
      <c r="W176" s="47">
        <v>0</v>
      </c>
      <c r="X176" s="20">
        <v>0</v>
      </c>
      <c r="Y176" s="21">
        <v>0</v>
      </c>
      <c r="AB176" s="1"/>
    </row>
    <row r="177" spans="1:28" ht="13">
      <c r="A177" s="2" t="s">
        <v>283</v>
      </c>
      <c r="B177" s="2" t="s">
        <v>160</v>
      </c>
      <c r="C177" s="89" t="s">
        <v>297</v>
      </c>
      <c r="D177" s="129" t="s">
        <v>303</v>
      </c>
      <c r="E177" s="19">
        <v>443.62</v>
      </c>
      <c r="F177" s="20">
        <v>0.81</v>
      </c>
      <c r="G177" s="21">
        <v>444.43</v>
      </c>
      <c r="H177" s="19">
        <v>448.03</v>
      </c>
      <c r="I177" s="20">
        <v>1.48</v>
      </c>
      <c r="J177" s="21">
        <v>449.51</v>
      </c>
      <c r="K177" s="19">
        <v>384</v>
      </c>
      <c r="L177" s="20">
        <v>18.25</v>
      </c>
      <c r="M177" s="21">
        <v>402.25</v>
      </c>
      <c r="N177" s="19">
        <v>453.02</v>
      </c>
      <c r="O177" s="20">
        <v>0</v>
      </c>
      <c r="P177" s="21">
        <v>453.02</v>
      </c>
      <c r="Q177" s="19">
        <v>427.2</v>
      </c>
      <c r="R177" s="20">
        <v>3.93</v>
      </c>
      <c r="S177" s="21">
        <v>431.13</v>
      </c>
      <c r="T177" s="19">
        <v>454.55</v>
      </c>
      <c r="U177" s="20">
        <v>0</v>
      </c>
      <c r="V177" s="21">
        <v>454.55</v>
      </c>
      <c r="W177" s="47">
        <v>2610.42</v>
      </c>
      <c r="X177" s="20">
        <v>24.47</v>
      </c>
      <c r="Y177" s="21">
        <v>2634.89</v>
      </c>
      <c r="AB177" s="1"/>
    </row>
    <row r="178" spans="1:28" ht="13">
      <c r="A178" s="2" t="s">
        <v>284</v>
      </c>
      <c r="B178" s="2" t="s">
        <v>161</v>
      </c>
      <c r="C178" s="89" t="s">
        <v>297</v>
      </c>
      <c r="D178" s="129" t="s">
        <v>303</v>
      </c>
      <c r="E178" s="19">
        <v>0</v>
      </c>
      <c r="F178" s="20">
        <v>62.7</v>
      </c>
      <c r="G178" s="21">
        <v>62.7</v>
      </c>
      <c r="H178" s="19">
        <v>0</v>
      </c>
      <c r="I178" s="20">
        <v>0</v>
      </c>
      <c r="J178" s="21">
        <v>0</v>
      </c>
      <c r="K178" s="19">
        <v>0</v>
      </c>
      <c r="L178" s="20">
        <v>0</v>
      </c>
      <c r="M178" s="21">
        <v>0</v>
      </c>
      <c r="N178" s="19">
        <v>0</v>
      </c>
      <c r="O178" s="20">
        <v>0</v>
      </c>
      <c r="P178" s="21">
        <v>0</v>
      </c>
      <c r="Q178" s="19">
        <v>0</v>
      </c>
      <c r="R178" s="20">
        <v>0</v>
      </c>
      <c r="S178" s="21">
        <v>0</v>
      </c>
      <c r="T178" s="19">
        <v>0</v>
      </c>
      <c r="U178" s="20">
        <v>0</v>
      </c>
      <c r="V178" s="21">
        <v>0</v>
      </c>
      <c r="W178" s="47">
        <v>0</v>
      </c>
      <c r="X178" s="20">
        <v>62.7</v>
      </c>
      <c r="Y178" s="21">
        <v>62.7</v>
      </c>
      <c r="AB178" s="1"/>
    </row>
    <row r="179" spans="1:28" ht="13">
      <c r="A179" s="2" t="s">
        <v>285</v>
      </c>
      <c r="B179" s="2" t="s">
        <v>162</v>
      </c>
      <c r="C179" s="89" t="s">
        <v>297</v>
      </c>
      <c r="D179" s="129" t="s">
        <v>298</v>
      </c>
      <c r="E179" s="19">
        <v>0</v>
      </c>
      <c r="F179" s="20">
        <v>0</v>
      </c>
      <c r="G179" s="21">
        <v>0</v>
      </c>
      <c r="H179" s="19">
        <v>0</v>
      </c>
      <c r="I179" s="20">
        <v>0</v>
      </c>
      <c r="J179" s="21">
        <v>0</v>
      </c>
      <c r="K179" s="19">
        <v>0</v>
      </c>
      <c r="L179" s="20">
        <v>0</v>
      </c>
      <c r="M179" s="21">
        <v>0</v>
      </c>
      <c r="N179" s="19">
        <v>0</v>
      </c>
      <c r="O179" s="20">
        <v>0</v>
      </c>
      <c r="P179" s="21">
        <v>0</v>
      </c>
      <c r="Q179" s="19">
        <v>0</v>
      </c>
      <c r="R179" s="20">
        <v>0</v>
      </c>
      <c r="S179" s="21">
        <v>0</v>
      </c>
      <c r="T179" s="19">
        <v>0</v>
      </c>
      <c r="U179" s="20">
        <v>0</v>
      </c>
      <c r="V179" s="21">
        <v>0</v>
      </c>
      <c r="W179" s="47">
        <v>0</v>
      </c>
      <c r="X179" s="20">
        <v>0</v>
      </c>
      <c r="Y179" s="21">
        <v>0</v>
      </c>
      <c r="AB179" s="1"/>
    </row>
    <row r="180" spans="1:28" ht="13">
      <c r="A180" s="2" t="s">
        <v>285</v>
      </c>
      <c r="B180" s="2" t="s">
        <v>163</v>
      </c>
      <c r="C180" s="89" t="s">
        <v>297</v>
      </c>
      <c r="D180" s="129" t="s">
        <v>298</v>
      </c>
      <c r="E180" s="19">
        <v>18668.349999999999</v>
      </c>
      <c r="F180" s="20">
        <v>3048.6</v>
      </c>
      <c r="G180" s="21">
        <v>21716.949999999997</v>
      </c>
      <c r="H180" s="19">
        <v>20477.400000000001</v>
      </c>
      <c r="I180" s="20">
        <v>3865.7</v>
      </c>
      <c r="J180" s="21">
        <v>24343.100000000002</v>
      </c>
      <c r="K180" s="19">
        <v>12176.5</v>
      </c>
      <c r="L180" s="20">
        <v>1401.3</v>
      </c>
      <c r="M180" s="21">
        <v>13577.8</v>
      </c>
      <c r="N180" s="19">
        <v>8942.85</v>
      </c>
      <c r="O180" s="20">
        <v>2144.6</v>
      </c>
      <c r="P180" s="21">
        <v>11087.45</v>
      </c>
      <c r="Q180" s="19">
        <v>3653.05</v>
      </c>
      <c r="R180" s="20">
        <v>837.4</v>
      </c>
      <c r="S180" s="21">
        <v>4490.45</v>
      </c>
      <c r="T180" s="19">
        <v>17834.8</v>
      </c>
      <c r="U180" s="20">
        <v>4410.6000000000004</v>
      </c>
      <c r="V180" s="21">
        <v>22245.4</v>
      </c>
      <c r="W180" s="47">
        <v>81752.95</v>
      </c>
      <c r="X180" s="20">
        <v>15708.199999999999</v>
      </c>
      <c r="Y180" s="21">
        <v>97461.15</v>
      </c>
      <c r="AB180" s="1"/>
    </row>
    <row r="181" spans="1:28" ht="13">
      <c r="A181" s="2" t="s">
        <v>285</v>
      </c>
      <c r="B181" s="2" t="s">
        <v>164</v>
      </c>
      <c r="C181" s="89" t="s">
        <v>297</v>
      </c>
      <c r="D181" s="129" t="s">
        <v>298</v>
      </c>
      <c r="E181" s="19">
        <v>0</v>
      </c>
      <c r="F181" s="20">
        <v>0</v>
      </c>
      <c r="G181" s="21">
        <v>0</v>
      </c>
      <c r="H181" s="19">
        <v>0</v>
      </c>
      <c r="I181" s="20">
        <v>0</v>
      </c>
      <c r="J181" s="21">
        <v>0</v>
      </c>
      <c r="K181" s="19">
        <v>0</v>
      </c>
      <c r="L181" s="20">
        <v>0</v>
      </c>
      <c r="M181" s="21">
        <v>0</v>
      </c>
      <c r="N181" s="19">
        <v>0</v>
      </c>
      <c r="O181" s="20">
        <v>0</v>
      </c>
      <c r="P181" s="21">
        <v>0</v>
      </c>
      <c r="Q181" s="19">
        <v>0</v>
      </c>
      <c r="R181" s="20">
        <v>0</v>
      </c>
      <c r="S181" s="21">
        <v>0</v>
      </c>
      <c r="T181" s="19">
        <v>0</v>
      </c>
      <c r="U181" s="20">
        <v>0</v>
      </c>
      <c r="V181" s="21">
        <v>0</v>
      </c>
      <c r="W181" s="47">
        <v>0</v>
      </c>
      <c r="X181" s="20">
        <v>0</v>
      </c>
      <c r="Y181" s="21">
        <v>0</v>
      </c>
      <c r="AB181" s="1"/>
    </row>
    <row r="182" spans="1:28" ht="13">
      <c r="A182" s="2" t="s">
        <v>285</v>
      </c>
      <c r="B182" s="2" t="s">
        <v>165</v>
      </c>
      <c r="C182" s="89" t="s">
        <v>297</v>
      </c>
      <c r="D182" s="129" t="s">
        <v>298</v>
      </c>
      <c r="E182" s="19">
        <v>8604.75</v>
      </c>
      <c r="F182" s="20">
        <v>1650.1</v>
      </c>
      <c r="G182" s="21">
        <v>10254.85</v>
      </c>
      <c r="H182" s="19">
        <v>3958.05</v>
      </c>
      <c r="I182" s="20">
        <v>1295.2</v>
      </c>
      <c r="J182" s="21">
        <v>5253.25</v>
      </c>
      <c r="K182" s="19">
        <v>16802.349999999999</v>
      </c>
      <c r="L182" s="20">
        <v>2113.75</v>
      </c>
      <c r="M182" s="21">
        <v>18916.099999999999</v>
      </c>
      <c r="N182" s="19">
        <v>10428.049999999999</v>
      </c>
      <c r="O182" s="20">
        <v>777.4</v>
      </c>
      <c r="P182" s="21">
        <v>11205.449999999999</v>
      </c>
      <c r="Q182" s="19">
        <v>18223.75</v>
      </c>
      <c r="R182" s="20">
        <v>2373</v>
      </c>
      <c r="S182" s="21">
        <v>20596.75</v>
      </c>
      <c r="T182" s="19">
        <v>21342.05</v>
      </c>
      <c r="U182" s="20">
        <v>2719.95</v>
      </c>
      <c r="V182" s="21">
        <v>24062</v>
      </c>
      <c r="W182" s="47">
        <v>79359</v>
      </c>
      <c r="X182" s="20">
        <v>10929.400000000001</v>
      </c>
      <c r="Y182" s="21">
        <v>90288.4</v>
      </c>
      <c r="AB182" s="1"/>
    </row>
    <row r="183" spans="1:28" ht="13">
      <c r="A183" s="2" t="s">
        <v>286</v>
      </c>
      <c r="B183" s="2" t="s">
        <v>166</v>
      </c>
      <c r="C183" s="89" t="s">
        <v>297</v>
      </c>
      <c r="D183" s="129" t="s">
        <v>303</v>
      </c>
      <c r="E183" s="19">
        <v>16356.45</v>
      </c>
      <c r="F183" s="20">
        <v>64.27</v>
      </c>
      <c r="G183" s="21">
        <v>16420.72</v>
      </c>
      <c r="H183" s="19">
        <v>8713.1</v>
      </c>
      <c r="I183" s="20">
        <v>145.03</v>
      </c>
      <c r="J183" s="21">
        <v>8858.130000000001</v>
      </c>
      <c r="K183" s="19">
        <v>7064.9</v>
      </c>
      <c r="L183" s="20">
        <v>374.75</v>
      </c>
      <c r="M183" s="21">
        <v>7439.65</v>
      </c>
      <c r="N183" s="19">
        <v>10373.6</v>
      </c>
      <c r="O183" s="20">
        <v>322.10000000000002</v>
      </c>
      <c r="P183" s="21">
        <v>10695.7</v>
      </c>
      <c r="Q183" s="19">
        <v>6892.75</v>
      </c>
      <c r="R183" s="20">
        <v>122.83</v>
      </c>
      <c r="S183" s="21">
        <v>7015.58</v>
      </c>
      <c r="T183" s="19">
        <v>530.75</v>
      </c>
      <c r="U183" s="20">
        <v>11.45</v>
      </c>
      <c r="V183" s="21">
        <v>542.20000000000005</v>
      </c>
      <c r="W183" s="47">
        <v>49931.55</v>
      </c>
      <c r="X183" s="20">
        <v>1040.43</v>
      </c>
      <c r="Y183" s="21">
        <v>50971.98</v>
      </c>
      <c r="AB183" s="1"/>
    </row>
    <row r="184" spans="1:28" ht="13">
      <c r="A184" s="2" t="s">
        <v>286</v>
      </c>
      <c r="B184" s="2" t="s">
        <v>167</v>
      </c>
      <c r="C184" s="89" t="s">
        <v>297</v>
      </c>
      <c r="D184" s="129" t="s">
        <v>303</v>
      </c>
      <c r="E184" s="19">
        <v>4750.55</v>
      </c>
      <c r="F184" s="20">
        <v>965.05</v>
      </c>
      <c r="G184" s="21">
        <v>5715.6</v>
      </c>
      <c r="H184" s="19">
        <v>18425.650000000001</v>
      </c>
      <c r="I184" s="20">
        <v>1042.5999999999999</v>
      </c>
      <c r="J184" s="21">
        <v>19468.25</v>
      </c>
      <c r="K184" s="19">
        <v>10582.65</v>
      </c>
      <c r="L184" s="20">
        <v>3571.1</v>
      </c>
      <c r="M184" s="21">
        <v>14153.75</v>
      </c>
      <c r="N184" s="19">
        <v>12060.15</v>
      </c>
      <c r="O184" s="20">
        <v>3339.25</v>
      </c>
      <c r="P184" s="21">
        <v>15399.4</v>
      </c>
      <c r="Q184" s="19">
        <v>21711.95</v>
      </c>
      <c r="R184" s="20">
        <v>1628.15</v>
      </c>
      <c r="S184" s="21">
        <v>23340.100000000002</v>
      </c>
      <c r="T184" s="19">
        <v>11145.45</v>
      </c>
      <c r="U184" s="20">
        <v>1953.05</v>
      </c>
      <c r="V184" s="21">
        <v>13098.5</v>
      </c>
      <c r="W184" s="47">
        <v>78676.399999999994</v>
      </c>
      <c r="X184" s="20">
        <v>12499.199999999999</v>
      </c>
      <c r="Y184" s="21">
        <v>91175.599999999991</v>
      </c>
      <c r="AB184" s="1"/>
    </row>
    <row r="185" spans="1:28" ht="13">
      <c r="A185" s="2" t="s">
        <v>286</v>
      </c>
      <c r="B185" s="2" t="s">
        <v>168</v>
      </c>
      <c r="C185" s="89" t="s">
        <v>297</v>
      </c>
      <c r="D185" s="129" t="s">
        <v>303</v>
      </c>
      <c r="E185" s="19">
        <v>8371.4</v>
      </c>
      <c r="F185" s="20">
        <v>1692.03</v>
      </c>
      <c r="G185" s="21">
        <v>10063.43</v>
      </c>
      <c r="H185" s="19">
        <v>14593.05</v>
      </c>
      <c r="I185" s="20">
        <v>520.27</v>
      </c>
      <c r="J185" s="21">
        <v>15113.32</v>
      </c>
      <c r="K185" s="19">
        <v>15665.9</v>
      </c>
      <c r="L185" s="20">
        <v>898.73</v>
      </c>
      <c r="M185" s="21">
        <v>16564.63</v>
      </c>
      <c r="N185" s="19">
        <v>9883.1</v>
      </c>
      <c r="O185" s="20">
        <v>273.05</v>
      </c>
      <c r="P185" s="21">
        <v>10156.15</v>
      </c>
      <c r="Q185" s="19">
        <v>21717.95</v>
      </c>
      <c r="R185" s="20">
        <v>156.25</v>
      </c>
      <c r="S185" s="21">
        <v>21874.2</v>
      </c>
      <c r="T185" s="19">
        <v>10124.15</v>
      </c>
      <c r="U185" s="20">
        <v>64.58</v>
      </c>
      <c r="V185" s="21">
        <v>10188.73</v>
      </c>
      <c r="W185" s="47">
        <v>80355.549999999988</v>
      </c>
      <c r="X185" s="20">
        <v>3604.9100000000003</v>
      </c>
      <c r="Y185" s="21">
        <v>83960.459999999992</v>
      </c>
      <c r="AB185" s="1"/>
    </row>
    <row r="186" spans="1:28" ht="13">
      <c r="A186" s="2" t="s">
        <v>287</v>
      </c>
      <c r="B186" s="2" t="s">
        <v>169</v>
      </c>
      <c r="C186" s="89" t="s">
        <v>297</v>
      </c>
      <c r="D186" s="129" t="s">
        <v>302</v>
      </c>
      <c r="E186" s="19">
        <v>0</v>
      </c>
      <c r="F186" s="20">
        <v>0</v>
      </c>
      <c r="G186" s="21">
        <v>0</v>
      </c>
      <c r="H186" s="19">
        <v>0</v>
      </c>
      <c r="I186" s="20">
        <v>0</v>
      </c>
      <c r="J186" s="21">
        <v>0</v>
      </c>
      <c r="K186" s="19">
        <v>0</v>
      </c>
      <c r="L186" s="20">
        <v>0</v>
      </c>
      <c r="M186" s="21">
        <v>0</v>
      </c>
      <c r="N186" s="19">
        <v>352.3</v>
      </c>
      <c r="O186" s="20">
        <v>61.6</v>
      </c>
      <c r="P186" s="21">
        <v>413.90000000000003</v>
      </c>
      <c r="Q186" s="19">
        <v>351.15</v>
      </c>
      <c r="R186" s="20">
        <v>432.95</v>
      </c>
      <c r="S186" s="21">
        <v>784.09999999999991</v>
      </c>
      <c r="T186" s="19">
        <v>0</v>
      </c>
      <c r="U186" s="20">
        <v>0</v>
      </c>
      <c r="V186" s="21">
        <v>0</v>
      </c>
      <c r="W186" s="47">
        <v>703.45</v>
      </c>
      <c r="X186" s="20">
        <v>494.55</v>
      </c>
      <c r="Y186" s="21">
        <v>1198</v>
      </c>
      <c r="AB186" s="1"/>
    </row>
    <row r="187" spans="1:28" ht="13">
      <c r="A187" s="2" t="s">
        <v>288</v>
      </c>
      <c r="B187" s="2" t="s">
        <v>170</v>
      </c>
      <c r="C187" s="89" t="s">
        <v>297</v>
      </c>
      <c r="D187" s="129" t="s">
        <v>302</v>
      </c>
      <c r="E187" s="19">
        <v>2782.75</v>
      </c>
      <c r="F187" s="20">
        <v>1421.06</v>
      </c>
      <c r="G187" s="21">
        <v>4203.8099999999995</v>
      </c>
      <c r="H187" s="19">
        <v>6947.47</v>
      </c>
      <c r="I187" s="20">
        <v>449.05</v>
      </c>
      <c r="J187" s="21">
        <v>7396.52</v>
      </c>
      <c r="K187" s="19">
        <v>30840.14</v>
      </c>
      <c r="L187" s="20">
        <v>2259.4299999999998</v>
      </c>
      <c r="M187" s="21">
        <v>33099.57</v>
      </c>
      <c r="N187" s="19">
        <v>19176.900000000001</v>
      </c>
      <c r="O187" s="20">
        <v>5079.5600000000004</v>
      </c>
      <c r="P187" s="21">
        <v>24256.460000000003</v>
      </c>
      <c r="Q187" s="19">
        <v>23923.65</v>
      </c>
      <c r="R187" s="20">
        <v>2279.62</v>
      </c>
      <c r="S187" s="21">
        <v>26203.27</v>
      </c>
      <c r="T187" s="19">
        <v>7196.16</v>
      </c>
      <c r="U187" s="20">
        <v>4947.99</v>
      </c>
      <c r="V187" s="21">
        <v>12144.15</v>
      </c>
      <c r="W187" s="47">
        <v>90867.07</v>
      </c>
      <c r="X187" s="20">
        <v>16436.71</v>
      </c>
      <c r="Y187" s="21">
        <v>107303.78</v>
      </c>
      <c r="AB187" s="1"/>
    </row>
    <row r="188" spans="1:28" ht="13">
      <c r="A188" s="2" t="s">
        <v>288</v>
      </c>
      <c r="B188" s="2" t="s">
        <v>171</v>
      </c>
      <c r="C188" s="89" t="s">
        <v>297</v>
      </c>
      <c r="D188" s="129" t="s">
        <v>302</v>
      </c>
      <c r="E188" s="19">
        <v>804.93</v>
      </c>
      <c r="F188" s="20">
        <v>0</v>
      </c>
      <c r="G188" s="21">
        <v>804.93</v>
      </c>
      <c r="H188" s="19">
        <v>851.6</v>
      </c>
      <c r="I188" s="20">
        <v>0</v>
      </c>
      <c r="J188" s="21">
        <v>851.6</v>
      </c>
      <c r="K188" s="19">
        <v>758.93</v>
      </c>
      <c r="L188" s="20">
        <v>0</v>
      </c>
      <c r="M188" s="21">
        <v>758.93</v>
      </c>
      <c r="N188" s="19">
        <v>2269.77</v>
      </c>
      <c r="O188" s="20">
        <v>196.8</v>
      </c>
      <c r="P188" s="21">
        <v>2466.5700000000002</v>
      </c>
      <c r="Q188" s="19">
        <v>3645.06</v>
      </c>
      <c r="R188" s="20">
        <v>229.26</v>
      </c>
      <c r="S188" s="21">
        <v>3874.3199999999997</v>
      </c>
      <c r="T188" s="19">
        <v>2983.89</v>
      </c>
      <c r="U188" s="20">
        <v>641.57000000000005</v>
      </c>
      <c r="V188" s="21">
        <v>3625.46</v>
      </c>
      <c r="W188" s="47">
        <v>11314.179999999998</v>
      </c>
      <c r="X188" s="20">
        <v>1067.6300000000001</v>
      </c>
      <c r="Y188" s="21">
        <v>12381.809999999998</v>
      </c>
      <c r="AB188" s="1"/>
    </row>
    <row r="189" spans="1:28" ht="13">
      <c r="A189" s="2" t="s">
        <v>289</v>
      </c>
      <c r="B189" s="2" t="s">
        <v>172</v>
      </c>
      <c r="C189" s="89" t="s">
        <v>297</v>
      </c>
      <c r="D189" s="129" t="s">
        <v>303</v>
      </c>
      <c r="E189" s="19">
        <v>0</v>
      </c>
      <c r="F189" s="20">
        <v>0</v>
      </c>
      <c r="G189" s="21">
        <v>0</v>
      </c>
      <c r="H189" s="19">
        <v>0</v>
      </c>
      <c r="I189" s="20">
        <v>0</v>
      </c>
      <c r="J189" s="21">
        <v>0</v>
      </c>
      <c r="K189" s="19">
        <v>0</v>
      </c>
      <c r="L189" s="20">
        <v>0</v>
      </c>
      <c r="M189" s="21">
        <v>0</v>
      </c>
      <c r="N189" s="19">
        <v>0</v>
      </c>
      <c r="O189" s="20">
        <v>0</v>
      </c>
      <c r="P189" s="21">
        <v>0</v>
      </c>
      <c r="Q189" s="19">
        <v>0</v>
      </c>
      <c r="R189" s="20">
        <v>0</v>
      </c>
      <c r="S189" s="21">
        <v>0</v>
      </c>
      <c r="T189" s="19">
        <v>0</v>
      </c>
      <c r="U189" s="20">
        <v>0</v>
      </c>
      <c r="V189" s="21">
        <v>0</v>
      </c>
      <c r="W189" s="47">
        <v>0</v>
      </c>
      <c r="X189" s="20">
        <v>0</v>
      </c>
      <c r="Y189" s="21">
        <v>0</v>
      </c>
      <c r="AB189" s="1"/>
    </row>
    <row r="190" spans="1:28" ht="13">
      <c r="A190" s="2" t="s">
        <v>290</v>
      </c>
      <c r="B190" s="2" t="s">
        <v>173</v>
      </c>
      <c r="C190" s="89" t="s">
        <v>297</v>
      </c>
      <c r="D190" s="129" t="s">
        <v>298</v>
      </c>
      <c r="E190" s="19">
        <v>973.3</v>
      </c>
      <c r="F190" s="20">
        <v>3902.05</v>
      </c>
      <c r="G190" s="21">
        <v>4875.3500000000004</v>
      </c>
      <c r="H190" s="19">
        <v>2663.25</v>
      </c>
      <c r="I190" s="20">
        <v>7959.95</v>
      </c>
      <c r="J190" s="21">
        <v>10623.2</v>
      </c>
      <c r="K190" s="19">
        <v>0</v>
      </c>
      <c r="L190" s="20">
        <v>0</v>
      </c>
      <c r="M190" s="21">
        <v>0</v>
      </c>
      <c r="N190" s="19">
        <v>28241.25</v>
      </c>
      <c r="O190" s="20">
        <v>5399.85</v>
      </c>
      <c r="P190" s="21">
        <v>33641.1</v>
      </c>
      <c r="Q190" s="19">
        <v>30777.1</v>
      </c>
      <c r="R190" s="20">
        <v>5914.65</v>
      </c>
      <c r="S190" s="21">
        <v>36691.75</v>
      </c>
      <c r="T190" s="19">
        <v>7920.25</v>
      </c>
      <c r="U190" s="20">
        <v>7458.7</v>
      </c>
      <c r="V190" s="21">
        <v>15378.95</v>
      </c>
      <c r="W190" s="47">
        <v>70575.149999999994</v>
      </c>
      <c r="X190" s="20">
        <v>30635.200000000001</v>
      </c>
      <c r="Y190" s="21">
        <v>101210.34999999999</v>
      </c>
      <c r="AB190" s="1"/>
    </row>
    <row r="191" spans="1:28" ht="13">
      <c r="A191" s="2" t="s">
        <v>350</v>
      </c>
      <c r="B191" s="2" t="s">
        <v>351</v>
      </c>
      <c r="C191" s="89" t="s">
        <v>297</v>
      </c>
      <c r="D191" s="129" t="s">
        <v>304</v>
      </c>
      <c r="E191" s="19">
        <v>11067.56</v>
      </c>
      <c r="F191" s="20">
        <v>7.4</v>
      </c>
      <c r="G191" s="21">
        <v>11074.96</v>
      </c>
      <c r="H191" s="19">
        <v>10663.7</v>
      </c>
      <c r="I191" s="20">
        <v>0.01</v>
      </c>
      <c r="J191" s="21">
        <v>10663.710000000001</v>
      </c>
      <c r="K191" s="19">
        <v>13397.02</v>
      </c>
      <c r="L191" s="20">
        <v>0</v>
      </c>
      <c r="M191" s="21">
        <v>13397.02</v>
      </c>
      <c r="N191" s="19">
        <v>2806.91</v>
      </c>
      <c r="O191" s="20">
        <v>0.89</v>
      </c>
      <c r="P191" s="21">
        <v>2807.7999999999997</v>
      </c>
      <c r="Q191" s="19">
        <v>0</v>
      </c>
      <c r="R191" s="20">
        <v>0.55000000000000004</v>
      </c>
      <c r="S191" s="21">
        <v>0.55000000000000004</v>
      </c>
      <c r="T191" s="19">
        <v>1858.65</v>
      </c>
      <c r="U191" s="20">
        <v>359.83</v>
      </c>
      <c r="V191" s="21">
        <v>2218.48</v>
      </c>
      <c r="W191" s="47">
        <v>39793.840000000004</v>
      </c>
      <c r="X191" s="20">
        <v>368.68</v>
      </c>
      <c r="Y191" s="21">
        <v>40162.520000000004</v>
      </c>
      <c r="AB191" s="1"/>
    </row>
    <row r="192" spans="1:28" ht="13">
      <c r="A192" s="2" t="s">
        <v>350</v>
      </c>
      <c r="B192" s="2" t="s">
        <v>352</v>
      </c>
      <c r="C192" s="89" t="s">
        <v>297</v>
      </c>
      <c r="D192" s="129" t="s">
        <v>304</v>
      </c>
      <c r="E192" s="19">
        <v>7046.52</v>
      </c>
      <c r="F192" s="20">
        <v>298.48</v>
      </c>
      <c r="G192" s="21">
        <v>7345</v>
      </c>
      <c r="H192" s="19">
        <v>11193.31</v>
      </c>
      <c r="I192" s="20">
        <v>0</v>
      </c>
      <c r="J192" s="21">
        <v>11193.31</v>
      </c>
      <c r="K192" s="19">
        <v>10938.95</v>
      </c>
      <c r="L192" s="20">
        <v>0</v>
      </c>
      <c r="M192" s="21">
        <v>10938.95</v>
      </c>
      <c r="N192" s="19">
        <v>900.67</v>
      </c>
      <c r="O192" s="20">
        <v>7.95</v>
      </c>
      <c r="P192" s="21">
        <v>908.62</v>
      </c>
      <c r="Q192" s="19">
        <v>71.62</v>
      </c>
      <c r="R192" s="20">
        <v>27.99</v>
      </c>
      <c r="S192" s="21">
        <v>99.61</v>
      </c>
      <c r="T192" s="19">
        <v>8066.14</v>
      </c>
      <c r="U192" s="20">
        <v>114.86</v>
      </c>
      <c r="V192" s="21">
        <v>8181</v>
      </c>
      <c r="W192" s="47">
        <v>38217.21</v>
      </c>
      <c r="X192" s="20">
        <v>449.28000000000003</v>
      </c>
      <c r="Y192" s="21">
        <v>38666.49</v>
      </c>
      <c r="AB192" s="1"/>
    </row>
    <row r="193" spans="1:28" ht="13">
      <c r="A193" s="2" t="s">
        <v>291</v>
      </c>
      <c r="B193" s="2" t="s">
        <v>174</v>
      </c>
      <c r="C193" s="89" t="s">
        <v>297</v>
      </c>
      <c r="D193" s="129" t="s">
        <v>304</v>
      </c>
      <c r="E193" s="19">
        <v>0</v>
      </c>
      <c r="F193" s="20">
        <v>0</v>
      </c>
      <c r="G193" s="21">
        <v>0</v>
      </c>
      <c r="H193" s="19">
        <v>22.67</v>
      </c>
      <c r="I193" s="20">
        <v>5.62</v>
      </c>
      <c r="J193" s="21">
        <v>28.290000000000003</v>
      </c>
      <c r="K193" s="19">
        <v>17.2</v>
      </c>
      <c r="L193" s="20">
        <v>1.85</v>
      </c>
      <c r="M193" s="21">
        <v>19.05</v>
      </c>
      <c r="N193" s="19">
        <v>5.9</v>
      </c>
      <c r="O193" s="20">
        <v>0.82</v>
      </c>
      <c r="P193" s="21">
        <v>6.7200000000000006</v>
      </c>
      <c r="Q193" s="19">
        <v>19.809999999999999</v>
      </c>
      <c r="R193" s="20">
        <v>3.97</v>
      </c>
      <c r="S193" s="21">
        <v>23.779999999999998</v>
      </c>
      <c r="T193" s="19">
        <v>19.11</v>
      </c>
      <c r="U193" s="20">
        <v>2.5099999999999998</v>
      </c>
      <c r="V193" s="21">
        <v>21.619999999999997</v>
      </c>
      <c r="W193" s="47">
        <v>84.69</v>
      </c>
      <c r="X193" s="20">
        <v>14.770000000000001</v>
      </c>
      <c r="Y193" s="21">
        <v>99.46</v>
      </c>
      <c r="AB193" s="1"/>
    </row>
    <row r="194" spans="1:28" ht="13">
      <c r="A194" s="2" t="s">
        <v>291</v>
      </c>
      <c r="B194" s="2" t="s">
        <v>175</v>
      </c>
      <c r="C194" s="89" t="s">
        <v>297</v>
      </c>
      <c r="D194" s="129" t="s">
        <v>304</v>
      </c>
      <c r="E194" s="19">
        <v>0</v>
      </c>
      <c r="F194" s="20">
        <v>0</v>
      </c>
      <c r="G194" s="21">
        <v>0</v>
      </c>
      <c r="H194" s="19">
        <v>0</v>
      </c>
      <c r="I194" s="20">
        <v>0</v>
      </c>
      <c r="J194" s="21">
        <v>0</v>
      </c>
      <c r="K194" s="19">
        <v>0</v>
      </c>
      <c r="L194" s="20">
        <v>0</v>
      </c>
      <c r="M194" s="21">
        <v>0</v>
      </c>
      <c r="N194" s="19">
        <v>0</v>
      </c>
      <c r="O194" s="20">
        <v>0</v>
      </c>
      <c r="P194" s="21">
        <v>0</v>
      </c>
      <c r="Q194" s="19">
        <v>0</v>
      </c>
      <c r="R194" s="20">
        <v>0</v>
      </c>
      <c r="S194" s="21">
        <v>0</v>
      </c>
      <c r="T194" s="19">
        <v>0</v>
      </c>
      <c r="U194" s="20">
        <v>0</v>
      </c>
      <c r="V194" s="21">
        <v>0</v>
      </c>
      <c r="W194" s="47">
        <v>0</v>
      </c>
      <c r="X194" s="20">
        <v>0</v>
      </c>
      <c r="Y194" s="21">
        <v>0</v>
      </c>
      <c r="AB194" s="1"/>
    </row>
    <row r="195" spans="1:28" ht="13">
      <c r="A195" s="2" t="s">
        <v>291</v>
      </c>
      <c r="B195" s="2" t="s">
        <v>176</v>
      </c>
      <c r="C195" s="89" t="s">
        <v>297</v>
      </c>
      <c r="D195" s="129" t="s">
        <v>304</v>
      </c>
      <c r="E195" s="19">
        <v>0.57999999999999996</v>
      </c>
      <c r="F195" s="20">
        <v>89.17</v>
      </c>
      <c r="G195" s="21">
        <v>89.75</v>
      </c>
      <c r="H195" s="19">
        <v>0.09</v>
      </c>
      <c r="I195" s="20">
        <v>77.040000000000006</v>
      </c>
      <c r="J195" s="21">
        <v>77.13000000000001</v>
      </c>
      <c r="K195" s="19">
        <v>0.13</v>
      </c>
      <c r="L195" s="20">
        <v>71.19</v>
      </c>
      <c r="M195" s="21">
        <v>71.319999999999993</v>
      </c>
      <c r="N195" s="19">
        <v>0.69</v>
      </c>
      <c r="O195" s="20">
        <v>59.13</v>
      </c>
      <c r="P195" s="21">
        <v>59.82</v>
      </c>
      <c r="Q195" s="19">
        <v>0.81</v>
      </c>
      <c r="R195" s="20">
        <v>48</v>
      </c>
      <c r="S195" s="21">
        <v>48.81</v>
      </c>
      <c r="T195" s="19">
        <v>72.88</v>
      </c>
      <c r="U195" s="20">
        <v>75.13</v>
      </c>
      <c r="V195" s="21">
        <v>148.01</v>
      </c>
      <c r="W195" s="47">
        <v>75.179999999999993</v>
      </c>
      <c r="X195" s="20">
        <v>419.66</v>
      </c>
      <c r="Y195" s="21">
        <v>494.84000000000003</v>
      </c>
      <c r="AB195" s="1"/>
    </row>
    <row r="196" spans="1:28" ht="13">
      <c r="A196" s="2" t="s">
        <v>291</v>
      </c>
      <c r="B196" s="2" t="s">
        <v>177</v>
      </c>
      <c r="C196" s="89" t="s">
        <v>297</v>
      </c>
      <c r="D196" s="129" t="s">
        <v>303</v>
      </c>
      <c r="E196" s="19">
        <v>0</v>
      </c>
      <c r="F196" s="20">
        <v>0</v>
      </c>
      <c r="G196" s="21">
        <v>0</v>
      </c>
      <c r="H196" s="19">
        <v>0</v>
      </c>
      <c r="I196" s="20">
        <v>0</v>
      </c>
      <c r="J196" s="21">
        <v>0</v>
      </c>
      <c r="K196" s="19">
        <v>0</v>
      </c>
      <c r="L196" s="20">
        <v>0</v>
      </c>
      <c r="M196" s="21">
        <v>0</v>
      </c>
      <c r="N196" s="19">
        <v>0</v>
      </c>
      <c r="O196" s="20">
        <v>0</v>
      </c>
      <c r="P196" s="21">
        <v>0</v>
      </c>
      <c r="Q196" s="19">
        <v>0</v>
      </c>
      <c r="R196" s="20">
        <v>0</v>
      </c>
      <c r="S196" s="21">
        <v>0</v>
      </c>
      <c r="T196" s="19">
        <v>0</v>
      </c>
      <c r="U196" s="20">
        <v>0</v>
      </c>
      <c r="V196" s="21">
        <v>0</v>
      </c>
      <c r="W196" s="47">
        <v>0</v>
      </c>
      <c r="X196" s="20">
        <v>0</v>
      </c>
      <c r="Y196" s="21">
        <v>0</v>
      </c>
      <c r="AB196" s="1"/>
    </row>
    <row r="197" spans="1:28" ht="13">
      <c r="A197" s="2" t="s">
        <v>291</v>
      </c>
      <c r="B197" s="2" t="s">
        <v>178</v>
      </c>
      <c r="C197" s="89" t="s">
        <v>297</v>
      </c>
      <c r="D197" s="129" t="s">
        <v>304</v>
      </c>
      <c r="E197" s="19">
        <v>0</v>
      </c>
      <c r="F197" s="20">
        <v>0</v>
      </c>
      <c r="G197" s="21">
        <v>0</v>
      </c>
      <c r="H197" s="19">
        <v>0</v>
      </c>
      <c r="I197" s="20">
        <v>0</v>
      </c>
      <c r="J197" s="21">
        <v>0</v>
      </c>
      <c r="K197" s="19">
        <v>0</v>
      </c>
      <c r="L197" s="20">
        <v>0</v>
      </c>
      <c r="M197" s="21">
        <v>0</v>
      </c>
      <c r="N197" s="19">
        <v>0</v>
      </c>
      <c r="O197" s="20">
        <v>0</v>
      </c>
      <c r="P197" s="21">
        <v>0</v>
      </c>
      <c r="Q197" s="19">
        <v>0</v>
      </c>
      <c r="R197" s="20">
        <v>0</v>
      </c>
      <c r="S197" s="21">
        <v>0</v>
      </c>
      <c r="T197" s="19">
        <v>0</v>
      </c>
      <c r="U197" s="20">
        <v>0</v>
      </c>
      <c r="V197" s="21">
        <v>0</v>
      </c>
      <c r="W197" s="47">
        <v>0</v>
      </c>
      <c r="X197" s="20">
        <v>0</v>
      </c>
      <c r="Y197" s="21">
        <v>0</v>
      </c>
      <c r="AB197" s="1"/>
    </row>
    <row r="198" spans="1:28" ht="13">
      <c r="A198" s="2" t="s">
        <v>291</v>
      </c>
      <c r="B198" s="2" t="s">
        <v>179</v>
      </c>
      <c r="C198" s="89" t="s">
        <v>297</v>
      </c>
      <c r="D198" s="129" t="s">
        <v>304</v>
      </c>
      <c r="E198" s="19">
        <v>0</v>
      </c>
      <c r="F198" s="20">
        <v>0</v>
      </c>
      <c r="G198" s="21">
        <v>0</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47">
        <v>0</v>
      </c>
      <c r="X198" s="20">
        <v>0</v>
      </c>
      <c r="Y198" s="21">
        <v>0</v>
      </c>
      <c r="AB198" s="1"/>
    </row>
    <row r="199" spans="1:28" ht="13">
      <c r="A199" s="2" t="s">
        <v>291</v>
      </c>
      <c r="B199" s="2" t="s">
        <v>180</v>
      </c>
      <c r="C199" s="89" t="s">
        <v>297</v>
      </c>
      <c r="D199" s="129" t="s">
        <v>304</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c r="AB199" s="1"/>
    </row>
    <row r="200" spans="1:28" ht="13">
      <c r="A200" s="2" t="s">
        <v>291</v>
      </c>
      <c r="B200" s="2" t="s">
        <v>181</v>
      </c>
      <c r="C200" s="89" t="s">
        <v>297</v>
      </c>
      <c r="D200" s="129" t="s">
        <v>304</v>
      </c>
      <c r="E200" s="19">
        <v>154.81</v>
      </c>
      <c r="F200" s="20">
        <v>1.67</v>
      </c>
      <c r="G200" s="21">
        <v>156.47999999999999</v>
      </c>
      <c r="H200" s="19">
        <v>39.619999999999997</v>
      </c>
      <c r="I200" s="20">
        <v>1.72</v>
      </c>
      <c r="J200" s="21">
        <v>41.339999999999996</v>
      </c>
      <c r="K200" s="19">
        <v>9.6199999999999992</v>
      </c>
      <c r="L200" s="20">
        <v>3.62</v>
      </c>
      <c r="M200" s="21">
        <v>13.239999999999998</v>
      </c>
      <c r="N200" s="19">
        <v>0</v>
      </c>
      <c r="O200" s="20">
        <v>0</v>
      </c>
      <c r="P200" s="21">
        <v>0</v>
      </c>
      <c r="Q200" s="19">
        <v>0</v>
      </c>
      <c r="R200" s="20">
        <v>14.61</v>
      </c>
      <c r="S200" s="21">
        <v>14.61</v>
      </c>
      <c r="T200" s="19">
        <v>0</v>
      </c>
      <c r="U200" s="20">
        <v>37.83</v>
      </c>
      <c r="V200" s="21">
        <v>37.83</v>
      </c>
      <c r="W200" s="47">
        <v>204.05</v>
      </c>
      <c r="X200" s="20">
        <v>59.449999999999996</v>
      </c>
      <c r="Y200" s="21">
        <v>263.5</v>
      </c>
      <c r="AB200" s="1"/>
    </row>
    <row r="201" spans="1:28" ht="13">
      <c r="A201" s="2" t="s">
        <v>291</v>
      </c>
      <c r="B201" s="2" t="s">
        <v>182</v>
      </c>
      <c r="C201" s="89" t="s">
        <v>297</v>
      </c>
      <c r="D201" s="129" t="s">
        <v>304</v>
      </c>
      <c r="E201" s="19">
        <v>0</v>
      </c>
      <c r="F201" s="20">
        <v>0</v>
      </c>
      <c r="G201" s="21">
        <v>0</v>
      </c>
      <c r="H201" s="19">
        <v>0</v>
      </c>
      <c r="I201" s="20">
        <v>0</v>
      </c>
      <c r="J201" s="21">
        <v>0</v>
      </c>
      <c r="K201" s="19">
        <v>0</v>
      </c>
      <c r="L201" s="20">
        <v>0</v>
      </c>
      <c r="M201" s="21">
        <v>0</v>
      </c>
      <c r="N201" s="19">
        <v>0</v>
      </c>
      <c r="O201" s="20">
        <v>0</v>
      </c>
      <c r="P201" s="21">
        <v>0</v>
      </c>
      <c r="Q201" s="19">
        <v>0</v>
      </c>
      <c r="R201" s="20">
        <v>0</v>
      </c>
      <c r="S201" s="21">
        <v>0</v>
      </c>
      <c r="T201" s="19">
        <v>0</v>
      </c>
      <c r="U201" s="20">
        <v>0</v>
      </c>
      <c r="V201" s="21">
        <v>0</v>
      </c>
      <c r="W201" s="47">
        <v>0</v>
      </c>
      <c r="X201" s="20">
        <v>0</v>
      </c>
      <c r="Y201" s="21">
        <v>0</v>
      </c>
      <c r="AB201" s="1"/>
    </row>
    <row r="202" spans="1:28" ht="13">
      <c r="A202" s="2" t="s">
        <v>291</v>
      </c>
      <c r="B202" s="2" t="s">
        <v>183</v>
      </c>
      <c r="C202" s="89" t="s">
        <v>297</v>
      </c>
      <c r="D202" s="129" t="s">
        <v>304</v>
      </c>
      <c r="E202" s="19">
        <v>0</v>
      </c>
      <c r="F202" s="20">
        <v>0</v>
      </c>
      <c r="G202" s="21">
        <v>0</v>
      </c>
      <c r="H202" s="19">
        <v>0</v>
      </c>
      <c r="I202" s="20">
        <v>0</v>
      </c>
      <c r="J202" s="21">
        <v>0</v>
      </c>
      <c r="K202" s="19">
        <v>0</v>
      </c>
      <c r="L202" s="20">
        <v>0</v>
      </c>
      <c r="M202" s="21">
        <v>0</v>
      </c>
      <c r="N202" s="19">
        <v>0</v>
      </c>
      <c r="O202" s="20">
        <v>0</v>
      </c>
      <c r="P202" s="21">
        <v>0</v>
      </c>
      <c r="Q202" s="19">
        <v>0</v>
      </c>
      <c r="R202" s="20">
        <v>0</v>
      </c>
      <c r="S202" s="21">
        <v>0</v>
      </c>
      <c r="T202" s="19">
        <v>0</v>
      </c>
      <c r="U202" s="20">
        <v>0</v>
      </c>
      <c r="V202" s="21">
        <v>0</v>
      </c>
      <c r="W202" s="47">
        <v>0</v>
      </c>
      <c r="X202" s="20">
        <v>0</v>
      </c>
      <c r="Y202" s="21">
        <v>0</v>
      </c>
      <c r="AB202" s="1"/>
    </row>
    <row r="203" spans="1:28" ht="13">
      <c r="A203" s="2" t="s">
        <v>291</v>
      </c>
      <c r="B203" s="2" t="s">
        <v>184</v>
      </c>
      <c r="C203" s="89" t="s">
        <v>297</v>
      </c>
      <c r="D203" s="129" t="s">
        <v>304</v>
      </c>
      <c r="E203" s="19">
        <v>0</v>
      </c>
      <c r="F203" s="20">
        <v>0</v>
      </c>
      <c r="G203" s="21">
        <v>0</v>
      </c>
      <c r="H203" s="19">
        <v>0</v>
      </c>
      <c r="I203" s="20">
        <v>0</v>
      </c>
      <c r="J203" s="21">
        <v>0</v>
      </c>
      <c r="K203" s="19">
        <v>0</v>
      </c>
      <c r="L203" s="20">
        <v>0</v>
      </c>
      <c r="M203" s="21">
        <v>0</v>
      </c>
      <c r="N203" s="19">
        <v>0</v>
      </c>
      <c r="O203" s="20">
        <v>0</v>
      </c>
      <c r="P203" s="21">
        <v>0</v>
      </c>
      <c r="Q203" s="19">
        <v>0</v>
      </c>
      <c r="R203" s="20">
        <v>0</v>
      </c>
      <c r="S203" s="21">
        <v>0</v>
      </c>
      <c r="T203" s="19">
        <v>0</v>
      </c>
      <c r="U203" s="20">
        <v>0</v>
      </c>
      <c r="V203" s="21">
        <v>0</v>
      </c>
      <c r="W203" s="47">
        <v>0</v>
      </c>
      <c r="X203" s="20">
        <v>0</v>
      </c>
      <c r="Y203" s="21">
        <v>0</v>
      </c>
      <c r="AB203" s="1"/>
    </row>
    <row r="204" spans="1:28" ht="13">
      <c r="A204" s="2" t="s">
        <v>291</v>
      </c>
      <c r="B204" s="2" t="s">
        <v>185</v>
      </c>
      <c r="C204" s="89" t="s">
        <v>297</v>
      </c>
      <c r="D204" s="129" t="s">
        <v>304</v>
      </c>
      <c r="E204" s="19">
        <v>0</v>
      </c>
      <c r="F204" s="20">
        <v>0</v>
      </c>
      <c r="G204" s="21">
        <v>0</v>
      </c>
      <c r="H204" s="19">
        <v>0</v>
      </c>
      <c r="I204" s="20">
        <v>0</v>
      </c>
      <c r="J204" s="21">
        <v>0</v>
      </c>
      <c r="K204" s="19">
        <v>0</v>
      </c>
      <c r="L204" s="20">
        <v>0</v>
      </c>
      <c r="M204" s="21">
        <v>0</v>
      </c>
      <c r="N204" s="19">
        <v>0</v>
      </c>
      <c r="O204" s="20">
        <v>0</v>
      </c>
      <c r="P204" s="21">
        <v>0</v>
      </c>
      <c r="Q204" s="19">
        <v>0</v>
      </c>
      <c r="R204" s="20">
        <v>0</v>
      </c>
      <c r="S204" s="21">
        <v>0</v>
      </c>
      <c r="T204" s="19">
        <v>0</v>
      </c>
      <c r="U204" s="20">
        <v>0</v>
      </c>
      <c r="V204" s="21">
        <v>0</v>
      </c>
      <c r="W204" s="47">
        <v>0</v>
      </c>
      <c r="X204" s="20">
        <v>0</v>
      </c>
      <c r="Y204" s="21">
        <v>0</v>
      </c>
      <c r="AB204" s="1"/>
    </row>
    <row r="205" spans="1:28" ht="13">
      <c r="A205" s="2" t="s">
        <v>291</v>
      </c>
      <c r="B205" s="2" t="s">
        <v>186</v>
      </c>
      <c r="C205" s="89" t="s">
        <v>297</v>
      </c>
      <c r="D205" s="129" t="s">
        <v>304</v>
      </c>
      <c r="E205" s="19">
        <v>0</v>
      </c>
      <c r="F205" s="20">
        <v>0</v>
      </c>
      <c r="G205" s="21">
        <v>0</v>
      </c>
      <c r="H205" s="19">
        <v>100.36</v>
      </c>
      <c r="I205" s="20">
        <v>0.02</v>
      </c>
      <c r="J205" s="21">
        <v>100.38</v>
      </c>
      <c r="K205" s="19">
        <v>521.16999999999996</v>
      </c>
      <c r="L205" s="20">
        <v>0.21</v>
      </c>
      <c r="M205" s="21">
        <v>521.38</v>
      </c>
      <c r="N205" s="19">
        <v>339.77</v>
      </c>
      <c r="O205" s="20">
        <v>0.11</v>
      </c>
      <c r="P205" s="21">
        <v>339.88</v>
      </c>
      <c r="Q205" s="19">
        <v>1140.17</v>
      </c>
      <c r="R205" s="20">
        <v>15.63</v>
      </c>
      <c r="S205" s="21">
        <v>1155.8000000000002</v>
      </c>
      <c r="T205" s="19">
        <v>558.14</v>
      </c>
      <c r="U205" s="20">
        <v>0.12</v>
      </c>
      <c r="V205" s="21">
        <v>558.26</v>
      </c>
      <c r="W205" s="47">
        <v>2659.61</v>
      </c>
      <c r="X205" s="20">
        <v>16.09</v>
      </c>
      <c r="Y205" s="21">
        <v>2675.7000000000003</v>
      </c>
      <c r="AB205" s="1"/>
    </row>
    <row r="206" spans="1:28" ht="13">
      <c r="A206" s="2" t="s">
        <v>291</v>
      </c>
      <c r="B206" s="2" t="s">
        <v>187</v>
      </c>
      <c r="C206" s="89" t="s">
        <v>297</v>
      </c>
      <c r="D206" s="129" t="s">
        <v>304</v>
      </c>
      <c r="E206" s="19">
        <v>0</v>
      </c>
      <c r="F206" s="20">
        <v>0</v>
      </c>
      <c r="G206" s="21">
        <v>0</v>
      </c>
      <c r="H206" s="19">
        <v>0</v>
      </c>
      <c r="I206" s="20">
        <v>0</v>
      </c>
      <c r="J206" s="21">
        <v>0</v>
      </c>
      <c r="K206" s="19">
        <v>0</v>
      </c>
      <c r="L206" s="20">
        <v>0</v>
      </c>
      <c r="M206" s="21">
        <v>0</v>
      </c>
      <c r="N206" s="19">
        <v>0</v>
      </c>
      <c r="O206" s="20">
        <v>0</v>
      </c>
      <c r="P206" s="21">
        <v>0</v>
      </c>
      <c r="Q206" s="19">
        <v>0</v>
      </c>
      <c r="R206" s="20">
        <v>0</v>
      </c>
      <c r="S206" s="21">
        <v>0</v>
      </c>
      <c r="T206" s="19">
        <v>0</v>
      </c>
      <c r="U206" s="20">
        <v>0</v>
      </c>
      <c r="V206" s="21">
        <v>0</v>
      </c>
      <c r="W206" s="47">
        <v>0</v>
      </c>
      <c r="X206" s="20">
        <v>0</v>
      </c>
      <c r="Y206" s="21">
        <v>0</v>
      </c>
      <c r="AB206" s="1"/>
    </row>
    <row r="207" spans="1:28" ht="13">
      <c r="A207" s="2" t="s">
        <v>291</v>
      </c>
      <c r="B207" s="2" t="s">
        <v>188</v>
      </c>
      <c r="C207" s="89" t="s">
        <v>297</v>
      </c>
      <c r="D207" s="129" t="s">
        <v>304</v>
      </c>
      <c r="E207" s="19">
        <v>0</v>
      </c>
      <c r="F207" s="20">
        <v>0</v>
      </c>
      <c r="G207" s="21">
        <v>0</v>
      </c>
      <c r="H207" s="19">
        <v>0</v>
      </c>
      <c r="I207" s="20">
        <v>0</v>
      </c>
      <c r="J207" s="21">
        <v>0</v>
      </c>
      <c r="K207" s="19">
        <v>0</v>
      </c>
      <c r="L207" s="20">
        <v>0</v>
      </c>
      <c r="M207" s="21">
        <v>0</v>
      </c>
      <c r="N207" s="19">
        <v>0</v>
      </c>
      <c r="O207" s="20">
        <v>0</v>
      </c>
      <c r="P207" s="21">
        <v>0</v>
      </c>
      <c r="Q207" s="19">
        <v>0</v>
      </c>
      <c r="R207" s="20">
        <v>0</v>
      </c>
      <c r="S207" s="21">
        <v>0</v>
      </c>
      <c r="T207" s="19">
        <v>0</v>
      </c>
      <c r="U207" s="20">
        <v>0</v>
      </c>
      <c r="V207" s="21">
        <v>0</v>
      </c>
      <c r="W207" s="47">
        <v>0</v>
      </c>
      <c r="X207" s="20">
        <v>0</v>
      </c>
      <c r="Y207" s="21">
        <v>0</v>
      </c>
      <c r="AB207" s="1"/>
    </row>
    <row r="208" spans="1:28" ht="13">
      <c r="A208" s="2" t="s">
        <v>291</v>
      </c>
      <c r="B208" s="2" t="s">
        <v>189</v>
      </c>
      <c r="C208" s="89" t="s">
        <v>297</v>
      </c>
      <c r="D208" s="129" t="s">
        <v>304</v>
      </c>
      <c r="E208" s="19">
        <v>0</v>
      </c>
      <c r="F208" s="20">
        <v>0</v>
      </c>
      <c r="G208" s="21">
        <v>0</v>
      </c>
      <c r="H208" s="19">
        <v>0</v>
      </c>
      <c r="I208" s="20">
        <v>0</v>
      </c>
      <c r="J208" s="21">
        <v>0</v>
      </c>
      <c r="K208" s="19">
        <v>0</v>
      </c>
      <c r="L208" s="20">
        <v>0</v>
      </c>
      <c r="M208" s="21">
        <v>0</v>
      </c>
      <c r="N208" s="19">
        <v>0</v>
      </c>
      <c r="O208" s="20">
        <v>0</v>
      </c>
      <c r="P208" s="21">
        <v>0</v>
      </c>
      <c r="Q208" s="19">
        <v>0</v>
      </c>
      <c r="R208" s="20">
        <v>0</v>
      </c>
      <c r="S208" s="21">
        <v>0</v>
      </c>
      <c r="T208" s="19">
        <v>0</v>
      </c>
      <c r="U208" s="20">
        <v>0</v>
      </c>
      <c r="V208" s="21">
        <v>0</v>
      </c>
      <c r="W208" s="47">
        <v>0</v>
      </c>
      <c r="X208" s="20">
        <v>0</v>
      </c>
      <c r="Y208" s="21">
        <v>0</v>
      </c>
      <c r="AB208" s="1"/>
    </row>
    <row r="209" spans="1:28" ht="13">
      <c r="A209" s="2" t="s">
        <v>291</v>
      </c>
      <c r="B209" s="2" t="s">
        <v>190</v>
      </c>
      <c r="C209" s="89" t="s">
        <v>297</v>
      </c>
      <c r="D209" s="129" t="s">
        <v>304</v>
      </c>
      <c r="E209" s="19">
        <v>3342.51</v>
      </c>
      <c r="F209" s="20">
        <v>372.95</v>
      </c>
      <c r="G209" s="21">
        <v>3715.46</v>
      </c>
      <c r="H209" s="19">
        <v>1635.5</v>
      </c>
      <c r="I209" s="20">
        <v>672</v>
      </c>
      <c r="J209" s="21">
        <v>2307.5</v>
      </c>
      <c r="K209" s="19">
        <v>1405.06</v>
      </c>
      <c r="L209" s="20">
        <v>816.2</v>
      </c>
      <c r="M209" s="21">
        <v>2221.2600000000002</v>
      </c>
      <c r="N209" s="19">
        <v>0</v>
      </c>
      <c r="O209" s="20">
        <v>0</v>
      </c>
      <c r="P209" s="21">
        <v>0</v>
      </c>
      <c r="Q209" s="19">
        <v>0</v>
      </c>
      <c r="R209" s="20">
        <v>0</v>
      </c>
      <c r="S209" s="21">
        <v>0</v>
      </c>
      <c r="T209" s="19">
        <v>0</v>
      </c>
      <c r="U209" s="20">
        <v>0</v>
      </c>
      <c r="V209" s="21">
        <v>0</v>
      </c>
      <c r="W209" s="47">
        <v>6383.07</v>
      </c>
      <c r="X209" s="20">
        <v>1861.15</v>
      </c>
      <c r="Y209" s="21">
        <v>8244.2199999999993</v>
      </c>
      <c r="AB209" s="1"/>
    </row>
    <row r="210" spans="1:28" ht="13">
      <c r="A210" s="2" t="s">
        <v>291</v>
      </c>
      <c r="B210" s="2" t="s">
        <v>191</v>
      </c>
      <c r="C210" s="89" t="s">
        <v>297</v>
      </c>
      <c r="D210" s="129" t="s">
        <v>304</v>
      </c>
      <c r="E210" s="19">
        <v>2098.5100000000002</v>
      </c>
      <c r="F210" s="20">
        <v>143.13999999999999</v>
      </c>
      <c r="G210" s="21">
        <v>2241.65</v>
      </c>
      <c r="H210" s="19">
        <v>1001.56</v>
      </c>
      <c r="I210" s="20">
        <v>738.55</v>
      </c>
      <c r="J210" s="21">
        <v>1740.11</v>
      </c>
      <c r="K210" s="19">
        <v>964.58</v>
      </c>
      <c r="L210" s="20">
        <v>764.38</v>
      </c>
      <c r="M210" s="21">
        <v>1728.96</v>
      </c>
      <c r="N210" s="19">
        <v>0</v>
      </c>
      <c r="O210" s="20">
        <v>0</v>
      </c>
      <c r="P210" s="21">
        <v>0</v>
      </c>
      <c r="Q210" s="19">
        <v>0</v>
      </c>
      <c r="R210" s="20">
        <v>0</v>
      </c>
      <c r="S210" s="21">
        <v>0</v>
      </c>
      <c r="T210" s="19">
        <v>0</v>
      </c>
      <c r="U210" s="20">
        <v>0</v>
      </c>
      <c r="V210" s="21">
        <v>0</v>
      </c>
      <c r="W210" s="47">
        <v>4064.65</v>
      </c>
      <c r="X210" s="20">
        <v>1646.07</v>
      </c>
      <c r="Y210" s="21">
        <v>5710.72</v>
      </c>
      <c r="AB210" s="1"/>
    </row>
    <row r="211" spans="1:28" ht="13">
      <c r="A211" s="2" t="s">
        <v>291</v>
      </c>
      <c r="B211" s="2" t="s">
        <v>377</v>
      </c>
      <c r="C211" s="89" t="s">
        <v>297</v>
      </c>
      <c r="D211" s="129" t="s">
        <v>304</v>
      </c>
      <c r="E211" s="19">
        <v>0</v>
      </c>
      <c r="F211" s="20">
        <v>0</v>
      </c>
      <c r="G211" s="21">
        <v>0</v>
      </c>
      <c r="H211" s="19">
        <v>0</v>
      </c>
      <c r="I211" s="20">
        <v>0</v>
      </c>
      <c r="J211" s="21">
        <v>0</v>
      </c>
      <c r="K211" s="19">
        <v>0</v>
      </c>
      <c r="L211" s="20">
        <v>0</v>
      </c>
      <c r="M211" s="21">
        <v>0</v>
      </c>
      <c r="N211" s="19">
        <v>0</v>
      </c>
      <c r="O211" s="20">
        <v>0</v>
      </c>
      <c r="P211" s="21">
        <v>0</v>
      </c>
      <c r="Q211" s="19">
        <v>1708.44</v>
      </c>
      <c r="R211" s="20">
        <v>50.8</v>
      </c>
      <c r="S211" s="21">
        <v>1759.24</v>
      </c>
      <c r="T211" s="19">
        <v>271.66000000000003</v>
      </c>
      <c r="U211" s="20">
        <v>48.28</v>
      </c>
      <c r="V211" s="21">
        <v>319.94000000000005</v>
      </c>
      <c r="W211" s="47">
        <v>1980.1000000000001</v>
      </c>
      <c r="X211" s="20">
        <v>99.08</v>
      </c>
      <c r="Y211" s="21">
        <v>2079.1800000000003</v>
      </c>
      <c r="AB211" s="1"/>
    </row>
    <row r="212" spans="1:28" ht="13">
      <c r="A212" s="2" t="s">
        <v>291</v>
      </c>
      <c r="B212" s="2" t="s">
        <v>192</v>
      </c>
      <c r="C212" s="89" t="s">
        <v>297</v>
      </c>
      <c r="D212" s="129" t="s">
        <v>304</v>
      </c>
      <c r="E212" s="19">
        <v>147.13999999999999</v>
      </c>
      <c r="F212" s="20">
        <v>1.24</v>
      </c>
      <c r="G212" s="21">
        <v>148.38</v>
      </c>
      <c r="H212" s="19">
        <v>134.86000000000001</v>
      </c>
      <c r="I212" s="20">
        <v>2.1</v>
      </c>
      <c r="J212" s="21">
        <v>136.96</v>
      </c>
      <c r="K212" s="19">
        <v>52.25</v>
      </c>
      <c r="L212" s="20">
        <v>2.08</v>
      </c>
      <c r="M212" s="21">
        <v>54.33</v>
      </c>
      <c r="N212" s="19">
        <v>35.340000000000003</v>
      </c>
      <c r="O212" s="20">
        <v>0.43</v>
      </c>
      <c r="P212" s="21">
        <v>35.770000000000003</v>
      </c>
      <c r="Q212" s="19">
        <v>66.22</v>
      </c>
      <c r="R212" s="20">
        <v>0.86</v>
      </c>
      <c r="S212" s="21">
        <v>67.08</v>
      </c>
      <c r="T212" s="19">
        <v>14.33</v>
      </c>
      <c r="U212" s="20">
        <v>1.04</v>
      </c>
      <c r="V212" s="21">
        <v>15.370000000000001</v>
      </c>
      <c r="W212" s="47">
        <v>450.14000000000004</v>
      </c>
      <c r="X212" s="20">
        <v>7.75</v>
      </c>
      <c r="Y212" s="21">
        <v>457.89000000000004</v>
      </c>
      <c r="AB212" s="1"/>
    </row>
    <row r="213" spans="1:28" ht="13">
      <c r="A213" s="2" t="s">
        <v>291</v>
      </c>
      <c r="B213" s="2" t="s">
        <v>353</v>
      </c>
      <c r="C213" s="89" t="s">
        <v>297</v>
      </c>
      <c r="D213" s="129" t="s">
        <v>304</v>
      </c>
      <c r="E213" s="19">
        <v>2081.54</v>
      </c>
      <c r="F213" s="20">
        <v>399.49</v>
      </c>
      <c r="G213" s="21">
        <v>2481.0299999999997</v>
      </c>
      <c r="H213" s="19">
        <v>1214.96</v>
      </c>
      <c r="I213" s="20">
        <v>1307.04</v>
      </c>
      <c r="J213" s="21">
        <v>2522</v>
      </c>
      <c r="K213" s="19">
        <v>251.63</v>
      </c>
      <c r="L213" s="20">
        <v>1503.24</v>
      </c>
      <c r="M213" s="21">
        <v>1754.87</v>
      </c>
      <c r="N213" s="19">
        <v>1199.75</v>
      </c>
      <c r="O213" s="20">
        <v>716.87</v>
      </c>
      <c r="P213" s="21">
        <v>1916.62</v>
      </c>
      <c r="Q213" s="19">
        <v>2010.61</v>
      </c>
      <c r="R213" s="20">
        <v>154.18</v>
      </c>
      <c r="S213" s="21">
        <v>2164.79</v>
      </c>
      <c r="T213" s="19">
        <v>1218.28</v>
      </c>
      <c r="U213" s="20">
        <v>373.53</v>
      </c>
      <c r="V213" s="21">
        <v>1591.81</v>
      </c>
      <c r="W213" s="47">
        <v>7976.7699999999995</v>
      </c>
      <c r="X213" s="20">
        <v>4454.3499999999995</v>
      </c>
      <c r="Y213" s="21">
        <v>12431.119999999999</v>
      </c>
      <c r="AB213" s="1"/>
    </row>
    <row r="214" spans="1:28" ht="13">
      <c r="A214" s="2" t="s">
        <v>291</v>
      </c>
      <c r="B214" s="2" t="s">
        <v>193</v>
      </c>
      <c r="C214" s="89" t="s">
        <v>297</v>
      </c>
      <c r="D214" s="129" t="s">
        <v>304</v>
      </c>
      <c r="E214" s="19">
        <v>0</v>
      </c>
      <c r="F214" s="20">
        <v>0</v>
      </c>
      <c r="G214" s="21">
        <v>0</v>
      </c>
      <c r="H214" s="19">
        <v>0</v>
      </c>
      <c r="I214" s="20">
        <v>0</v>
      </c>
      <c r="J214" s="21">
        <v>0</v>
      </c>
      <c r="K214" s="19">
        <v>0</v>
      </c>
      <c r="L214" s="20">
        <v>0</v>
      </c>
      <c r="M214" s="21">
        <v>0</v>
      </c>
      <c r="N214" s="19">
        <v>0</v>
      </c>
      <c r="O214" s="20">
        <v>0</v>
      </c>
      <c r="P214" s="21">
        <v>0</v>
      </c>
      <c r="Q214" s="19">
        <v>0</v>
      </c>
      <c r="R214" s="20">
        <v>0</v>
      </c>
      <c r="S214" s="21">
        <v>0</v>
      </c>
      <c r="T214" s="19">
        <v>0</v>
      </c>
      <c r="U214" s="20">
        <v>0</v>
      </c>
      <c r="V214" s="21">
        <v>0</v>
      </c>
      <c r="W214" s="47">
        <v>0</v>
      </c>
      <c r="X214" s="20">
        <v>0</v>
      </c>
      <c r="Y214" s="21">
        <v>0</v>
      </c>
      <c r="AB214" s="1"/>
    </row>
    <row r="215" spans="1:28" ht="13">
      <c r="A215" s="2" t="s">
        <v>291</v>
      </c>
      <c r="B215" s="2" t="s">
        <v>194</v>
      </c>
      <c r="C215" s="89" t="s">
        <v>297</v>
      </c>
      <c r="D215" s="129" t="s">
        <v>304</v>
      </c>
      <c r="E215" s="19">
        <v>0</v>
      </c>
      <c r="F215" s="20">
        <v>0</v>
      </c>
      <c r="G215" s="21">
        <v>0</v>
      </c>
      <c r="H215" s="19">
        <v>0</v>
      </c>
      <c r="I215" s="20">
        <v>0</v>
      </c>
      <c r="J215" s="21">
        <v>0</v>
      </c>
      <c r="K215" s="19">
        <v>0</v>
      </c>
      <c r="L215" s="20">
        <v>0</v>
      </c>
      <c r="M215" s="21">
        <v>0</v>
      </c>
      <c r="N215" s="19">
        <v>0</v>
      </c>
      <c r="O215" s="20">
        <v>0</v>
      </c>
      <c r="P215" s="21">
        <v>0</v>
      </c>
      <c r="Q215" s="19">
        <v>0</v>
      </c>
      <c r="R215" s="20">
        <v>0</v>
      </c>
      <c r="S215" s="21">
        <v>0</v>
      </c>
      <c r="T215" s="19">
        <v>0</v>
      </c>
      <c r="U215" s="20">
        <v>0</v>
      </c>
      <c r="V215" s="21">
        <v>0</v>
      </c>
      <c r="W215" s="47">
        <v>0</v>
      </c>
      <c r="X215" s="20">
        <v>0</v>
      </c>
      <c r="Y215" s="21">
        <v>0</v>
      </c>
      <c r="AB215" s="1"/>
    </row>
    <row r="216" spans="1:28" ht="13">
      <c r="A216" s="2" t="s">
        <v>291</v>
      </c>
      <c r="B216" s="2" t="s">
        <v>195</v>
      </c>
      <c r="C216" s="89" t="s">
        <v>297</v>
      </c>
      <c r="D216" s="129" t="s">
        <v>304</v>
      </c>
      <c r="E216" s="19">
        <v>4.8</v>
      </c>
      <c r="F216" s="20">
        <v>22.63</v>
      </c>
      <c r="G216" s="21">
        <v>27.43</v>
      </c>
      <c r="H216" s="19">
        <v>0</v>
      </c>
      <c r="I216" s="20">
        <v>0</v>
      </c>
      <c r="J216" s="21">
        <v>0</v>
      </c>
      <c r="K216" s="19">
        <v>0</v>
      </c>
      <c r="L216" s="20">
        <v>0</v>
      </c>
      <c r="M216" s="21">
        <v>0</v>
      </c>
      <c r="N216" s="19">
        <v>0</v>
      </c>
      <c r="O216" s="20">
        <v>0</v>
      </c>
      <c r="P216" s="21">
        <v>0</v>
      </c>
      <c r="Q216" s="19">
        <v>0</v>
      </c>
      <c r="R216" s="20">
        <v>0</v>
      </c>
      <c r="S216" s="21">
        <v>0</v>
      </c>
      <c r="T216" s="19">
        <v>0</v>
      </c>
      <c r="U216" s="20">
        <v>0</v>
      </c>
      <c r="V216" s="21">
        <v>0</v>
      </c>
      <c r="W216" s="47">
        <v>4.8</v>
      </c>
      <c r="X216" s="20">
        <v>22.63</v>
      </c>
      <c r="Y216" s="21">
        <v>27.43</v>
      </c>
      <c r="AB216" s="1"/>
    </row>
    <row r="217" spans="1:28" ht="13">
      <c r="A217" s="2" t="s">
        <v>291</v>
      </c>
      <c r="B217" s="2" t="s">
        <v>196</v>
      </c>
      <c r="C217" s="89" t="s">
        <v>297</v>
      </c>
      <c r="D217" s="129" t="s">
        <v>304</v>
      </c>
      <c r="E217" s="19">
        <v>2.59</v>
      </c>
      <c r="F217" s="20">
        <v>4.05</v>
      </c>
      <c r="G217" s="21">
        <v>6.64</v>
      </c>
      <c r="H217" s="19">
        <v>16.649999999999999</v>
      </c>
      <c r="I217" s="20">
        <v>1.83</v>
      </c>
      <c r="J217" s="21">
        <v>18.479999999999997</v>
      </c>
      <c r="K217" s="19">
        <v>1.41</v>
      </c>
      <c r="L217" s="20">
        <v>3.28</v>
      </c>
      <c r="M217" s="21">
        <v>4.6899999999999995</v>
      </c>
      <c r="N217" s="19">
        <v>0.1</v>
      </c>
      <c r="O217" s="20">
        <v>5.25</v>
      </c>
      <c r="P217" s="21">
        <v>5.35</v>
      </c>
      <c r="Q217" s="19">
        <v>0.21</v>
      </c>
      <c r="R217" s="20">
        <v>16.16</v>
      </c>
      <c r="S217" s="21">
        <v>16.37</v>
      </c>
      <c r="T217" s="19">
        <v>0</v>
      </c>
      <c r="U217" s="20">
        <v>0</v>
      </c>
      <c r="V217" s="21">
        <v>0</v>
      </c>
      <c r="W217" s="47">
        <v>20.96</v>
      </c>
      <c r="X217" s="20">
        <v>30.57</v>
      </c>
      <c r="Y217" s="21">
        <v>51.53</v>
      </c>
      <c r="AB217" s="1"/>
    </row>
    <row r="218" spans="1:28" ht="13">
      <c r="A218" s="2" t="s">
        <v>291</v>
      </c>
      <c r="B218" s="2" t="s">
        <v>197</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198</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199</v>
      </c>
      <c r="C220" s="89" t="s">
        <v>297</v>
      </c>
      <c r="D220" s="129" t="s">
        <v>304</v>
      </c>
      <c r="E220" s="19">
        <v>0</v>
      </c>
      <c r="F220" s="20">
        <v>0</v>
      </c>
      <c r="G220" s="21">
        <v>0</v>
      </c>
      <c r="H220" s="19">
        <v>0</v>
      </c>
      <c r="I220" s="20">
        <v>0</v>
      </c>
      <c r="J220" s="21">
        <v>0</v>
      </c>
      <c r="K220" s="19">
        <v>0</v>
      </c>
      <c r="L220" s="20">
        <v>0</v>
      </c>
      <c r="M220" s="21">
        <v>0</v>
      </c>
      <c r="N220" s="19">
        <v>0</v>
      </c>
      <c r="O220" s="20">
        <v>0</v>
      </c>
      <c r="P220" s="21">
        <v>0</v>
      </c>
      <c r="Q220" s="19">
        <v>0</v>
      </c>
      <c r="R220" s="20">
        <v>0</v>
      </c>
      <c r="S220" s="21">
        <v>0</v>
      </c>
      <c r="T220" s="19">
        <v>0</v>
      </c>
      <c r="U220" s="20">
        <v>0</v>
      </c>
      <c r="V220" s="21">
        <v>0</v>
      </c>
      <c r="W220" s="47">
        <v>0</v>
      </c>
      <c r="X220" s="20">
        <v>0</v>
      </c>
      <c r="Y220" s="21">
        <v>0</v>
      </c>
      <c r="AB220" s="1"/>
    </row>
    <row r="221" spans="1:28" ht="13">
      <c r="A221" s="2" t="s">
        <v>291</v>
      </c>
      <c r="B221" s="2" t="s">
        <v>200</v>
      </c>
      <c r="C221" s="89" t="s">
        <v>297</v>
      </c>
      <c r="D221" s="129" t="s">
        <v>304</v>
      </c>
      <c r="E221" s="19">
        <v>0</v>
      </c>
      <c r="F221" s="20">
        <v>0</v>
      </c>
      <c r="G221" s="21">
        <v>0</v>
      </c>
      <c r="H221" s="19">
        <v>0</v>
      </c>
      <c r="I221" s="20">
        <v>0</v>
      </c>
      <c r="J221" s="21">
        <v>0</v>
      </c>
      <c r="K221" s="19">
        <v>0</v>
      </c>
      <c r="L221" s="20">
        <v>0</v>
      </c>
      <c r="M221" s="21">
        <v>0</v>
      </c>
      <c r="N221" s="19">
        <v>0</v>
      </c>
      <c r="O221" s="20">
        <v>0</v>
      </c>
      <c r="P221" s="21">
        <v>0</v>
      </c>
      <c r="Q221" s="19">
        <v>0</v>
      </c>
      <c r="R221" s="20">
        <v>0</v>
      </c>
      <c r="S221" s="21">
        <v>0</v>
      </c>
      <c r="T221" s="19">
        <v>0</v>
      </c>
      <c r="U221" s="20">
        <v>0</v>
      </c>
      <c r="V221" s="21">
        <v>0</v>
      </c>
      <c r="W221" s="47">
        <v>0</v>
      </c>
      <c r="X221" s="20">
        <v>0</v>
      </c>
      <c r="Y221" s="21">
        <v>0</v>
      </c>
      <c r="AB221" s="1"/>
    </row>
    <row r="222" spans="1:28" ht="13">
      <c r="A222" s="2" t="s">
        <v>291</v>
      </c>
      <c r="B222" s="2" t="s">
        <v>201</v>
      </c>
      <c r="C222" s="89" t="s">
        <v>297</v>
      </c>
      <c r="D222" s="129" t="s">
        <v>304</v>
      </c>
      <c r="E222" s="19">
        <v>719.81</v>
      </c>
      <c r="F222" s="20">
        <v>311.26</v>
      </c>
      <c r="G222" s="21">
        <v>1031.07</v>
      </c>
      <c r="H222" s="19">
        <v>717.27</v>
      </c>
      <c r="I222" s="20">
        <v>438.44</v>
      </c>
      <c r="J222" s="21">
        <v>1155.71</v>
      </c>
      <c r="K222" s="19">
        <v>540.15</v>
      </c>
      <c r="L222" s="20">
        <v>291.32</v>
      </c>
      <c r="M222" s="21">
        <v>831.47</v>
      </c>
      <c r="N222" s="19">
        <v>221.04</v>
      </c>
      <c r="O222" s="20">
        <v>56.61</v>
      </c>
      <c r="P222" s="21">
        <v>277.64999999999998</v>
      </c>
      <c r="Q222" s="19">
        <v>271.64</v>
      </c>
      <c r="R222" s="20">
        <v>287.64</v>
      </c>
      <c r="S222" s="21">
        <v>559.28</v>
      </c>
      <c r="T222" s="19">
        <v>226.05</v>
      </c>
      <c r="U222" s="20">
        <v>366.63</v>
      </c>
      <c r="V222" s="21">
        <v>592.68000000000006</v>
      </c>
      <c r="W222" s="47">
        <v>2695.96</v>
      </c>
      <c r="X222" s="20">
        <v>1751.9</v>
      </c>
      <c r="Y222" s="21">
        <v>4447.8600000000006</v>
      </c>
      <c r="AB222" s="1"/>
    </row>
    <row r="223" spans="1:28" ht="13">
      <c r="A223" s="2" t="s">
        <v>291</v>
      </c>
      <c r="B223" s="2" t="s">
        <v>202</v>
      </c>
      <c r="C223" s="89" t="s">
        <v>297</v>
      </c>
      <c r="D223" s="129" t="s">
        <v>304</v>
      </c>
      <c r="E223" s="19">
        <v>13.77</v>
      </c>
      <c r="F223" s="20">
        <v>20.2</v>
      </c>
      <c r="G223" s="21">
        <v>33.97</v>
      </c>
      <c r="H223" s="19">
        <v>9.01</v>
      </c>
      <c r="I223" s="20">
        <v>13.5</v>
      </c>
      <c r="J223" s="21">
        <v>22.509999999999998</v>
      </c>
      <c r="K223" s="19">
        <v>10.55</v>
      </c>
      <c r="L223" s="20">
        <v>9.52</v>
      </c>
      <c r="M223" s="21">
        <v>20.07</v>
      </c>
      <c r="N223" s="19">
        <v>0</v>
      </c>
      <c r="O223" s="20">
        <v>0</v>
      </c>
      <c r="P223" s="21">
        <v>0</v>
      </c>
      <c r="Q223" s="19">
        <v>0</v>
      </c>
      <c r="R223" s="20">
        <v>0</v>
      </c>
      <c r="S223" s="21">
        <v>0</v>
      </c>
      <c r="T223" s="19">
        <v>0</v>
      </c>
      <c r="U223" s="20">
        <v>0</v>
      </c>
      <c r="V223" s="21">
        <v>0</v>
      </c>
      <c r="W223" s="47">
        <v>33.33</v>
      </c>
      <c r="X223" s="20">
        <v>43.22</v>
      </c>
      <c r="Y223" s="21">
        <v>76.55</v>
      </c>
      <c r="AB223" s="1"/>
    </row>
    <row r="224" spans="1:28" ht="13">
      <c r="A224" s="2" t="s">
        <v>291</v>
      </c>
      <c r="B224" s="2" t="s">
        <v>203</v>
      </c>
      <c r="C224" s="89" t="s">
        <v>297</v>
      </c>
      <c r="D224" s="129" t="s">
        <v>304</v>
      </c>
      <c r="E224" s="19">
        <v>0</v>
      </c>
      <c r="F224" s="20">
        <v>0</v>
      </c>
      <c r="G224" s="21">
        <v>0</v>
      </c>
      <c r="H224" s="19">
        <v>0</v>
      </c>
      <c r="I224" s="20">
        <v>0</v>
      </c>
      <c r="J224" s="21">
        <v>0</v>
      </c>
      <c r="K224" s="19">
        <v>0</v>
      </c>
      <c r="L224" s="20">
        <v>0</v>
      </c>
      <c r="M224" s="21">
        <v>0</v>
      </c>
      <c r="N224" s="19">
        <v>0</v>
      </c>
      <c r="O224" s="20">
        <v>0</v>
      </c>
      <c r="P224" s="21">
        <v>0</v>
      </c>
      <c r="Q224" s="19">
        <v>0</v>
      </c>
      <c r="R224" s="20">
        <v>0</v>
      </c>
      <c r="S224" s="21">
        <v>0</v>
      </c>
      <c r="T224" s="19">
        <v>0</v>
      </c>
      <c r="U224" s="20">
        <v>0</v>
      </c>
      <c r="V224" s="21">
        <v>0</v>
      </c>
      <c r="W224" s="47">
        <v>0</v>
      </c>
      <c r="X224" s="20">
        <v>0</v>
      </c>
      <c r="Y224" s="21">
        <v>0</v>
      </c>
      <c r="AB224" s="1"/>
    </row>
    <row r="225" spans="1:28" ht="13">
      <c r="A225" s="2" t="s">
        <v>291</v>
      </c>
      <c r="B225" s="2" t="s">
        <v>204</v>
      </c>
      <c r="C225" s="89" t="s">
        <v>297</v>
      </c>
      <c r="D225" s="129" t="s">
        <v>304</v>
      </c>
      <c r="E225" s="19">
        <v>0</v>
      </c>
      <c r="F225" s="20">
        <v>0</v>
      </c>
      <c r="G225" s="21">
        <v>0</v>
      </c>
      <c r="H225" s="19">
        <v>3.05</v>
      </c>
      <c r="I225" s="20">
        <v>0</v>
      </c>
      <c r="J225" s="21">
        <v>3.05</v>
      </c>
      <c r="K225" s="19">
        <v>0</v>
      </c>
      <c r="L225" s="20">
        <v>0</v>
      </c>
      <c r="M225" s="21">
        <v>0</v>
      </c>
      <c r="N225" s="19">
        <v>0</v>
      </c>
      <c r="O225" s="20">
        <v>0</v>
      </c>
      <c r="P225" s="21">
        <v>0</v>
      </c>
      <c r="Q225" s="19">
        <v>0</v>
      </c>
      <c r="R225" s="20">
        <v>0</v>
      </c>
      <c r="S225" s="21">
        <v>0</v>
      </c>
      <c r="T225" s="19">
        <v>0</v>
      </c>
      <c r="U225" s="20">
        <v>0</v>
      </c>
      <c r="V225" s="21">
        <v>0</v>
      </c>
      <c r="W225" s="47">
        <v>3.05</v>
      </c>
      <c r="X225" s="20">
        <v>0</v>
      </c>
      <c r="Y225" s="21">
        <v>3.05</v>
      </c>
      <c r="AB225" s="1"/>
    </row>
    <row r="226" spans="1:28" ht="13">
      <c r="A226" s="2" t="s">
        <v>291</v>
      </c>
      <c r="B226" s="2" t="s">
        <v>205</v>
      </c>
      <c r="C226" s="89" t="s">
        <v>297</v>
      </c>
      <c r="D226" s="129" t="s">
        <v>304</v>
      </c>
      <c r="E226" s="19">
        <v>0</v>
      </c>
      <c r="F226" s="20">
        <v>0</v>
      </c>
      <c r="G226" s="21">
        <v>0</v>
      </c>
      <c r="H226" s="19">
        <v>0</v>
      </c>
      <c r="I226" s="20">
        <v>0</v>
      </c>
      <c r="J226" s="21">
        <v>0</v>
      </c>
      <c r="K226" s="19">
        <v>0</v>
      </c>
      <c r="L226" s="20">
        <v>0</v>
      </c>
      <c r="M226" s="21">
        <v>0</v>
      </c>
      <c r="N226" s="19">
        <v>0</v>
      </c>
      <c r="O226" s="20">
        <v>0</v>
      </c>
      <c r="P226" s="21">
        <v>0</v>
      </c>
      <c r="Q226" s="19">
        <v>0</v>
      </c>
      <c r="R226" s="20">
        <v>0</v>
      </c>
      <c r="S226" s="21">
        <v>0</v>
      </c>
      <c r="T226" s="19">
        <v>0</v>
      </c>
      <c r="U226" s="20">
        <v>0</v>
      </c>
      <c r="V226" s="21">
        <v>0</v>
      </c>
      <c r="W226" s="47">
        <v>0</v>
      </c>
      <c r="X226" s="20">
        <v>0</v>
      </c>
      <c r="Y226" s="21">
        <v>0</v>
      </c>
      <c r="AB226" s="1"/>
    </row>
    <row r="227" spans="1:28" ht="13">
      <c r="A227" s="2" t="s">
        <v>291</v>
      </c>
      <c r="B227" s="2" t="s">
        <v>206</v>
      </c>
      <c r="C227" s="89" t="s">
        <v>297</v>
      </c>
      <c r="D227" s="129" t="s">
        <v>304</v>
      </c>
      <c r="E227" s="19">
        <v>728.87</v>
      </c>
      <c r="F227" s="20">
        <v>299.52</v>
      </c>
      <c r="G227" s="21">
        <v>1028.3899999999999</v>
      </c>
      <c r="H227" s="19">
        <v>331.1</v>
      </c>
      <c r="I227" s="20">
        <v>277.14999999999998</v>
      </c>
      <c r="J227" s="21">
        <v>608.25</v>
      </c>
      <c r="K227" s="19">
        <v>356.23</v>
      </c>
      <c r="L227" s="20">
        <v>274.39</v>
      </c>
      <c r="M227" s="21">
        <v>630.62</v>
      </c>
      <c r="N227" s="19">
        <v>568.42999999999995</v>
      </c>
      <c r="O227" s="20">
        <v>208.49</v>
      </c>
      <c r="P227" s="21">
        <v>776.92</v>
      </c>
      <c r="Q227" s="19">
        <v>637.70000000000005</v>
      </c>
      <c r="R227" s="20">
        <v>86.14</v>
      </c>
      <c r="S227" s="21">
        <v>723.84</v>
      </c>
      <c r="T227" s="19">
        <v>137.76</v>
      </c>
      <c r="U227" s="20">
        <v>68.02</v>
      </c>
      <c r="V227" s="21">
        <v>205.77999999999997</v>
      </c>
      <c r="W227" s="47">
        <v>2760.09</v>
      </c>
      <c r="X227" s="20">
        <v>1213.71</v>
      </c>
      <c r="Y227" s="21">
        <v>3973.8</v>
      </c>
      <c r="AB227" s="1"/>
    </row>
    <row r="228" spans="1:28" ht="13">
      <c r="A228" s="2" t="s">
        <v>291</v>
      </c>
      <c r="B228" s="2" t="s">
        <v>207</v>
      </c>
      <c r="C228" s="89" t="s">
        <v>297</v>
      </c>
      <c r="D228" s="129" t="s">
        <v>304</v>
      </c>
      <c r="E228" s="19">
        <v>18.47</v>
      </c>
      <c r="F228" s="20">
        <v>21.58</v>
      </c>
      <c r="G228" s="21">
        <v>40.049999999999997</v>
      </c>
      <c r="H228" s="19">
        <v>49.05</v>
      </c>
      <c r="I228" s="20">
        <v>11.97</v>
      </c>
      <c r="J228" s="21">
        <v>61.019999999999996</v>
      </c>
      <c r="K228" s="19">
        <v>24.75</v>
      </c>
      <c r="L228" s="20">
        <v>6.82</v>
      </c>
      <c r="M228" s="21">
        <v>31.57</v>
      </c>
      <c r="N228" s="19">
        <v>27.95</v>
      </c>
      <c r="O228" s="20">
        <v>8.2100000000000009</v>
      </c>
      <c r="P228" s="21">
        <v>36.159999999999997</v>
      </c>
      <c r="Q228" s="19">
        <v>0</v>
      </c>
      <c r="R228" s="20">
        <v>0</v>
      </c>
      <c r="S228" s="21">
        <v>0</v>
      </c>
      <c r="T228" s="19">
        <v>0</v>
      </c>
      <c r="U228" s="20">
        <v>0</v>
      </c>
      <c r="V228" s="21">
        <v>0</v>
      </c>
      <c r="W228" s="47">
        <v>120.22</v>
      </c>
      <c r="X228" s="20">
        <v>48.58</v>
      </c>
      <c r="Y228" s="21">
        <v>168.8</v>
      </c>
      <c r="AB228" s="1"/>
    </row>
    <row r="229" spans="1:28" ht="13">
      <c r="A229" s="2" t="s">
        <v>291</v>
      </c>
      <c r="B229" s="2" t="s">
        <v>208</v>
      </c>
      <c r="C229" s="89" t="s">
        <v>297</v>
      </c>
      <c r="D229" s="129" t="s">
        <v>304</v>
      </c>
      <c r="E229" s="19">
        <v>0</v>
      </c>
      <c r="F229" s="20">
        <v>0.3</v>
      </c>
      <c r="G229" s="21">
        <v>0.3</v>
      </c>
      <c r="H229" s="19">
        <v>4.63</v>
      </c>
      <c r="I229" s="20">
        <v>49.11</v>
      </c>
      <c r="J229" s="21">
        <v>53.74</v>
      </c>
      <c r="K229" s="19">
        <v>3.09</v>
      </c>
      <c r="L229" s="20">
        <v>34.799999999999997</v>
      </c>
      <c r="M229" s="21">
        <v>37.89</v>
      </c>
      <c r="N229" s="19">
        <v>1.19</v>
      </c>
      <c r="O229" s="20">
        <v>32.549999999999997</v>
      </c>
      <c r="P229" s="21">
        <v>33.739999999999995</v>
      </c>
      <c r="Q229" s="19">
        <v>0</v>
      </c>
      <c r="R229" s="20">
        <v>0</v>
      </c>
      <c r="S229" s="21">
        <v>0</v>
      </c>
      <c r="T229" s="19">
        <v>0</v>
      </c>
      <c r="U229" s="20">
        <v>0</v>
      </c>
      <c r="V229" s="21">
        <v>0</v>
      </c>
      <c r="W229" s="47">
        <v>8.91</v>
      </c>
      <c r="X229" s="20">
        <v>116.75999999999999</v>
      </c>
      <c r="Y229" s="21">
        <v>125.66999999999999</v>
      </c>
      <c r="AB229" s="1"/>
    </row>
    <row r="230" spans="1:28" ht="13">
      <c r="A230" s="2" t="s">
        <v>291</v>
      </c>
      <c r="B230" s="2" t="s">
        <v>209</v>
      </c>
      <c r="C230" s="89" t="s">
        <v>297</v>
      </c>
      <c r="D230" s="129" t="s">
        <v>304</v>
      </c>
      <c r="E230" s="19">
        <v>49.24</v>
      </c>
      <c r="F230" s="20">
        <v>34.69</v>
      </c>
      <c r="G230" s="21">
        <v>83.93</v>
      </c>
      <c r="H230" s="19">
        <v>58.56</v>
      </c>
      <c r="I230" s="20">
        <v>8.1300000000000008</v>
      </c>
      <c r="J230" s="21">
        <v>66.69</v>
      </c>
      <c r="K230" s="19">
        <v>21.87</v>
      </c>
      <c r="L230" s="20">
        <v>6.86</v>
      </c>
      <c r="M230" s="21">
        <v>28.73</v>
      </c>
      <c r="N230" s="19">
        <v>12.14</v>
      </c>
      <c r="O230" s="20">
        <v>12.67</v>
      </c>
      <c r="P230" s="21">
        <v>24.810000000000002</v>
      </c>
      <c r="Q230" s="19">
        <v>0</v>
      </c>
      <c r="R230" s="20">
        <v>0</v>
      </c>
      <c r="S230" s="21">
        <v>0</v>
      </c>
      <c r="T230" s="19">
        <v>0</v>
      </c>
      <c r="U230" s="20">
        <v>0</v>
      </c>
      <c r="V230" s="21">
        <v>0</v>
      </c>
      <c r="W230" s="47">
        <v>141.81</v>
      </c>
      <c r="X230" s="20">
        <v>62.35</v>
      </c>
      <c r="Y230" s="21">
        <v>204.16</v>
      </c>
      <c r="AB230" s="1"/>
    </row>
    <row r="231" spans="1:28" ht="13">
      <c r="A231" s="2" t="s">
        <v>291</v>
      </c>
      <c r="B231" s="2" t="s">
        <v>210</v>
      </c>
      <c r="C231" s="89" t="s">
        <v>297</v>
      </c>
      <c r="D231" s="129" t="s">
        <v>304</v>
      </c>
      <c r="E231" s="19">
        <v>115.5</v>
      </c>
      <c r="F231" s="20">
        <v>23.78</v>
      </c>
      <c r="G231" s="21">
        <v>139.28</v>
      </c>
      <c r="H231" s="19">
        <v>29.69</v>
      </c>
      <c r="I231" s="20">
        <v>1.45</v>
      </c>
      <c r="J231" s="21">
        <v>31.14</v>
      </c>
      <c r="K231" s="19">
        <v>45.57</v>
      </c>
      <c r="L231" s="20">
        <v>1.56</v>
      </c>
      <c r="M231" s="21">
        <v>47.13</v>
      </c>
      <c r="N231" s="19">
        <v>34.51</v>
      </c>
      <c r="O231" s="20">
        <v>7.39</v>
      </c>
      <c r="P231" s="21">
        <v>41.9</v>
      </c>
      <c r="Q231" s="19">
        <v>0</v>
      </c>
      <c r="R231" s="20">
        <v>0</v>
      </c>
      <c r="S231" s="21">
        <v>0</v>
      </c>
      <c r="T231" s="19">
        <v>0</v>
      </c>
      <c r="U231" s="20">
        <v>0</v>
      </c>
      <c r="V231" s="21">
        <v>0</v>
      </c>
      <c r="W231" s="47">
        <v>225.26999999999998</v>
      </c>
      <c r="X231" s="20">
        <v>34.18</v>
      </c>
      <c r="Y231" s="21">
        <v>259.45</v>
      </c>
      <c r="AB231" s="1"/>
    </row>
    <row r="232" spans="1:28" ht="13">
      <c r="A232" s="2" t="s">
        <v>291</v>
      </c>
      <c r="B232" s="2" t="s">
        <v>211</v>
      </c>
      <c r="C232" s="89" t="s">
        <v>297</v>
      </c>
      <c r="D232" s="129" t="s">
        <v>304</v>
      </c>
      <c r="E232" s="19">
        <v>159.85</v>
      </c>
      <c r="F232" s="20">
        <v>56.11</v>
      </c>
      <c r="G232" s="21">
        <v>215.95999999999998</v>
      </c>
      <c r="H232" s="19">
        <v>84.99</v>
      </c>
      <c r="I232" s="20">
        <v>122.77</v>
      </c>
      <c r="J232" s="21">
        <v>207.76</v>
      </c>
      <c r="K232" s="19">
        <v>181.94</v>
      </c>
      <c r="L232" s="20">
        <v>264.75</v>
      </c>
      <c r="M232" s="21">
        <v>446.69</v>
      </c>
      <c r="N232" s="19">
        <v>10.65</v>
      </c>
      <c r="O232" s="20">
        <v>95.74</v>
      </c>
      <c r="P232" s="21">
        <v>106.39</v>
      </c>
      <c r="Q232" s="19">
        <v>237.83</v>
      </c>
      <c r="R232" s="20">
        <v>0.03</v>
      </c>
      <c r="S232" s="21">
        <v>237.86</v>
      </c>
      <c r="T232" s="19">
        <v>6.53</v>
      </c>
      <c r="U232" s="20">
        <v>0</v>
      </c>
      <c r="V232" s="21">
        <v>6.53</v>
      </c>
      <c r="W232" s="47">
        <v>681.79</v>
      </c>
      <c r="X232" s="20">
        <v>539.4</v>
      </c>
      <c r="Y232" s="21">
        <v>1221.19</v>
      </c>
      <c r="AB232" s="1"/>
    </row>
    <row r="233" spans="1:28" ht="13">
      <c r="A233" s="2" t="s">
        <v>291</v>
      </c>
      <c r="B233" s="2" t="s">
        <v>212</v>
      </c>
      <c r="C233" s="89" t="s">
        <v>297</v>
      </c>
      <c r="D233" s="129" t="s">
        <v>304</v>
      </c>
      <c r="E233" s="19">
        <v>217.07</v>
      </c>
      <c r="F233" s="20">
        <v>79.23</v>
      </c>
      <c r="G233" s="21">
        <v>296.3</v>
      </c>
      <c r="H233" s="19">
        <v>164.09</v>
      </c>
      <c r="I233" s="20">
        <v>135.18</v>
      </c>
      <c r="J233" s="21">
        <v>299.27</v>
      </c>
      <c r="K233" s="19">
        <v>0.76</v>
      </c>
      <c r="L233" s="20">
        <v>29.38</v>
      </c>
      <c r="M233" s="21">
        <v>30.14</v>
      </c>
      <c r="N233" s="19">
        <v>48.32</v>
      </c>
      <c r="O233" s="20">
        <v>0.23</v>
      </c>
      <c r="P233" s="21">
        <v>48.55</v>
      </c>
      <c r="Q233" s="19">
        <v>135.04</v>
      </c>
      <c r="R233" s="20">
        <v>7.0000000000000007E-2</v>
      </c>
      <c r="S233" s="21">
        <v>135.10999999999999</v>
      </c>
      <c r="T233" s="19">
        <v>2.93</v>
      </c>
      <c r="U233" s="20">
        <v>0.02</v>
      </c>
      <c r="V233" s="21">
        <v>2.95</v>
      </c>
      <c r="W233" s="47">
        <v>568.20999999999992</v>
      </c>
      <c r="X233" s="20">
        <v>244.11</v>
      </c>
      <c r="Y233" s="21">
        <v>812.31999999999994</v>
      </c>
      <c r="AB233" s="1"/>
    </row>
    <row r="234" spans="1:28" ht="13">
      <c r="A234" s="2" t="s">
        <v>292</v>
      </c>
      <c r="B234" s="2" t="s">
        <v>213</v>
      </c>
      <c r="C234" s="89" t="s">
        <v>297</v>
      </c>
      <c r="D234" s="129" t="s">
        <v>298</v>
      </c>
      <c r="E234" s="19">
        <v>864.1</v>
      </c>
      <c r="F234" s="20">
        <v>0</v>
      </c>
      <c r="G234" s="21">
        <v>864.1</v>
      </c>
      <c r="H234" s="19">
        <v>1640.6</v>
      </c>
      <c r="I234" s="20">
        <v>2503.3000000000002</v>
      </c>
      <c r="J234" s="21">
        <v>4143.8999999999996</v>
      </c>
      <c r="K234" s="19">
        <v>3675.8</v>
      </c>
      <c r="L234" s="20">
        <v>1176.9000000000001</v>
      </c>
      <c r="M234" s="21">
        <v>4852.7000000000007</v>
      </c>
      <c r="N234" s="19">
        <v>223.9</v>
      </c>
      <c r="O234" s="20">
        <v>99.1</v>
      </c>
      <c r="P234" s="21">
        <v>323</v>
      </c>
      <c r="Q234" s="19">
        <v>4222.7</v>
      </c>
      <c r="R234" s="20">
        <v>869.3</v>
      </c>
      <c r="S234" s="21">
        <v>5092</v>
      </c>
      <c r="T234" s="19">
        <v>5826.9</v>
      </c>
      <c r="U234" s="20">
        <v>1333.3</v>
      </c>
      <c r="V234" s="21">
        <v>7160.2</v>
      </c>
      <c r="W234" s="47">
        <v>16454</v>
      </c>
      <c r="X234" s="20">
        <v>5981.9000000000005</v>
      </c>
      <c r="Y234" s="21">
        <v>22435.9</v>
      </c>
      <c r="AB234" s="1"/>
    </row>
    <row r="235" spans="1:28" ht="13">
      <c r="A235" s="2" t="s">
        <v>332</v>
      </c>
      <c r="B235" s="2" t="s">
        <v>333</v>
      </c>
      <c r="C235" s="89" t="s">
        <v>297</v>
      </c>
      <c r="D235" s="129" t="s">
        <v>302</v>
      </c>
      <c r="E235" s="19">
        <v>264.75</v>
      </c>
      <c r="F235" s="20">
        <v>1268.6500000000001</v>
      </c>
      <c r="G235" s="21">
        <v>1533.4</v>
      </c>
      <c r="H235" s="19">
        <v>1530.95</v>
      </c>
      <c r="I235" s="20">
        <v>5678.2</v>
      </c>
      <c r="J235" s="21">
        <v>7209.15</v>
      </c>
      <c r="K235" s="19">
        <v>4430.25</v>
      </c>
      <c r="L235" s="20">
        <v>4999.05</v>
      </c>
      <c r="M235" s="21">
        <v>9429.2999999999993</v>
      </c>
      <c r="N235" s="19">
        <v>2179.5</v>
      </c>
      <c r="O235" s="20">
        <v>7015.7</v>
      </c>
      <c r="P235" s="21">
        <v>9195.2000000000007</v>
      </c>
      <c r="Q235" s="19">
        <v>3875.45</v>
      </c>
      <c r="R235" s="20">
        <v>2037.3</v>
      </c>
      <c r="S235" s="21">
        <v>5912.75</v>
      </c>
      <c r="T235" s="19">
        <v>2143.3000000000002</v>
      </c>
      <c r="U235" s="20">
        <v>5433</v>
      </c>
      <c r="V235" s="21">
        <v>7576.3</v>
      </c>
      <c r="W235" s="47">
        <v>14424.2</v>
      </c>
      <c r="X235" s="20">
        <v>26431.9</v>
      </c>
      <c r="Y235" s="21">
        <v>40856.100000000006</v>
      </c>
      <c r="AB235" s="1"/>
    </row>
    <row r="236" spans="1:28" ht="13">
      <c r="A236" s="2" t="s">
        <v>332</v>
      </c>
      <c r="B236" s="2" t="s">
        <v>334</v>
      </c>
      <c r="C236" s="89" t="s">
        <v>297</v>
      </c>
      <c r="D236" s="129" t="s">
        <v>302</v>
      </c>
      <c r="E236" s="19">
        <v>973.7</v>
      </c>
      <c r="F236" s="20">
        <v>2424.0500000000002</v>
      </c>
      <c r="G236" s="21">
        <v>3397.75</v>
      </c>
      <c r="H236" s="19">
        <v>2360.75</v>
      </c>
      <c r="I236" s="20">
        <v>6091.65</v>
      </c>
      <c r="J236" s="21">
        <v>8452.4</v>
      </c>
      <c r="K236" s="19">
        <v>3439.3</v>
      </c>
      <c r="L236" s="20">
        <v>4678.6000000000004</v>
      </c>
      <c r="M236" s="21">
        <v>8117.9000000000005</v>
      </c>
      <c r="N236" s="19">
        <v>1262.3499999999999</v>
      </c>
      <c r="O236" s="20">
        <v>5774.15</v>
      </c>
      <c r="P236" s="21">
        <v>7036.5</v>
      </c>
      <c r="Q236" s="19">
        <v>2436.75</v>
      </c>
      <c r="R236" s="20">
        <v>3951.35</v>
      </c>
      <c r="S236" s="21">
        <v>6388.1</v>
      </c>
      <c r="T236" s="19">
        <v>2291</v>
      </c>
      <c r="U236" s="20">
        <v>5117.3</v>
      </c>
      <c r="V236" s="21">
        <v>7408.3</v>
      </c>
      <c r="W236" s="47">
        <v>12763.85</v>
      </c>
      <c r="X236" s="20">
        <v>28037.1</v>
      </c>
      <c r="Y236" s="21">
        <v>40800.949999999997</v>
      </c>
      <c r="AB236" s="1"/>
    </row>
    <row r="237" spans="1:28" ht="13">
      <c r="A237" s="2" t="s">
        <v>293</v>
      </c>
      <c r="B237" s="2" t="s">
        <v>214</v>
      </c>
      <c r="C237" s="89" t="s">
        <v>297</v>
      </c>
      <c r="D237" s="129" t="s">
        <v>303</v>
      </c>
      <c r="E237" s="19">
        <v>0</v>
      </c>
      <c r="F237" s="20">
        <v>0</v>
      </c>
      <c r="G237" s="21">
        <v>0</v>
      </c>
      <c r="H237" s="19">
        <v>0</v>
      </c>
      <c r="I237" s="20">
        <v>0</v>
      </c>
      <c r="J237" s="21">
        <v>0</v>
      </c>
      <c r="K237" s="19">
        <v>0</v>
      </c>
      <c r="L237" s="20">
        <v>0</v>
      </c>
      <c r="M237" s="21">
        <v>0</v>
      </c>
      <c r="N237" s="19">
        <v>0</v>
      </c>
      <c r="O237" s="20">
        <v>0</v>
      </c>
      <c r="P237" s="21">
        <v>0</v>
      </c>
      <c r="Q237" s="19">
        <v>0</v>
      </c>
      <c r="R237" s="20">
        <v>0</v>
      </c>
      <c r="S237" s="21">
        <v>0</v>
      </c>
      <c r="T237" s="19">
        <v>0</v>
      </c>
      <c r="U237" s="20">
        <v>0</v>
      </c>
      <c r="V237" s="21">
        <v>0</v>
      </c>
      <c r="W237" s="47">
        <v>0</v>
      </c>
      <c r="X237" s="20">
        <v>0</v>
      </c>
      <c r="Y237" s="21">
        <v>0</v>
      </c>
      <c r="AB237" s="1"/>
    </row>
    <row r="238" spans="1:28" ht="13">
      <c r="A238" s="2" t="s">
        <v>293</v>
      </c>
      <c r="B238" s="2" t="s">
        <v>215</v>
      </c>
      <c r="C238" s="89" t="s">
        <v>297</v>
      </c>
      <c r="D238" s="129" t="s">
        <v>303</v>
      </c>
      <c r="E238" s="19">
        <v>0</v>
      </c>
      <c r="F238" s="20">
        <v>0</v>
      </c>
      <c r="G238" s="21">
        <v>0</v>
      </c>
      <c r="H238" s="19">
        <v>0</v>
      </c>
      <c r="I238" s="20">
        <v>0</v>
      </c>
      <c r="J238" s="21">
        <v>0</v>
      </c>
      <c r="K238" s="19">
        <v>0</v>
      </c>
      <c r="L238" s="20">
        <v>0</v>
      </c>
      <c r="M238" s="21">
        <v>0</v>
      </c>
      <c r="N238" s="19">
        <v>0</v>
      </c>
      <c r="O238" s="20">
        <v>0</v>
      </c>
      <c r="P238" s="21">
        <v>0</v>
      </c>
      <c r="Q238" s="19">
        <v>0</v>
      </c>
      <c r="R238" s="20">
        <v>0</v>
      </c>
      <c r="S238" s="21">
        <v>0</v>
      </c>
      <c r="T238" s="19">
        <v>0</v>
      </c>
      <c r="U238" s="20">
        <v>0</v>
      </c>
      <c r="V238" s="21">
        <v>0</v>
      </c>
      <c r="W238" s="47">
        <v>0</v>
      </c>
      <c r="X238" s="20">
        <v>0</v>
      </c>
      <c r="Y238" s="21">
        <v>0</v>
      </c>
      <c r="AB238" s="1"/>
    </row>
    <row r="239" spans="1:28" ht="13">
      <c r="A239" s="2" t="s">
        <v>294</v>
      </c>
      <c r="B239" s="2" t="s">
        <v>216</v>
      </c>
      <c r="C239" s="89" t="s">
        <v>297</v>
      </c>
      <c r="D239" s="129" t="s">
        <v>302</v>
      </c>
      <c r="E239" s="19">
        <v>0</v>
      </c>
      <c r="F239" s="20">
        <v>0</v>
      </c>
      <c r="G239" s="21">
        <v>0</v>
      </c>
      <c r="H239" s="19">
        <v>0</v>
      </c>
      <c r="I239" s="20">
        <v>0</v>
      </c>
      <c r="J239" s="21">
        <v>0</v>
      </c>
      <c r="K239" s="19">
        <v>0</v>
      </c>
      <c r="L239" s="20">
        <v>0</v>
      </c>
      <c r="M239" s="21">
        <v>0</v>
      </c>
      <c r="N239" s="19">
        <v>0</v>
      </c>
      <c r="O239" s="20">
        <v>0</v>
      </c>
      <c r="P239" s="21">
        <v>0</v>
      </c>
      <c r="Q239" s="19">
        <v>0</v>
      </c>
      <c r="R239" s="20">
        <v>0</v>
      </c>
      <c r="S239" s="21">
        <v>0</v>
      </c>
      <c r="T239" s="19">
        <v>0</v>
      </c>
      <c r="U239" s="20">
        <v>0</v>
      </c>
      <c r="V239" s="21">
        <v>0</v>
      </c>
      <c r="W239" s="47">
        <v>0</v>
      </c>
      <c r="X239" s="20">
        <v>0</v>
      </c>
      <c r="Y239" s="21">
        <v>0</v>
      </c>
      <c r="AB239" s="1"/>
    </row>
    <row r="240" spans="1:28" ht="13">
      <c r="A240" s="2" t="s">
        <v>294</v>
      </c>
      <c r="B240" s="2" t="s">
        <v>217</v>
      </c>
      <c r="C240" s="89" t="s">
        <v>297</v>
      </c>
      <c r="D240" s="129" t="s">
        <v>302</v>
      </c>
      <c r="E240" s="19">
        <v>0</v>
      </c>
      <c r="F240" s="20">
        <v>0</v>
      </c>
      <c r="G240" s="21">
        <v>0</v>
      </c>
      <c r="H240" s="19">
        <v>0</v>
      </c>
      <c r="I240" s="20">
        <v>0</v>
      </c>
      <c r="J240" s="21">
        <v>0</v>
      </c>
      <c r="K240" s="19">
        <v>0</v>
      </c>
      <c r="L240" s="20">
        <v>0</v>
      </c>
      <c r="M240" s="21">
        <v>0</v>
      </c>
      <c r="N240" s="19">
        <v>0</v>
      </c>
      <c r="O240" s="20">
        <v>0</v>
      </c>
      <c r="P240" s="21">
        <v>0</v>
      </c>
      <c r="Q240" s="19">
        <v>0</v>
      </c>
      <c r="R240" s="20">
        <v>0</v>
      </c>
      <c r="S240" s="21">
        <v>0</v>
      </c>
      <c r="T240" s="19">
        <v>0</v>
      </c>
      <c r="U240" s="20">
        <v>0</v>
      </c>
      <c r="V240" s="21">
        <v>0</v>
      </c>
      <c r="W240" s="47">
        <v>0</v>
      </c>
      <c r="X240" s="20">
        <v>0</v>
      </c>
      <c r="Y240" s="21">
        <v>0</v>
      </c>
      <c r="AB240" s="1"/>
    </row>
    <row r="241" spans="1:28" ht="13">
      <c r="A241" s="2" t="s">
        <v>294</v>
      </c>
      <c r="B241" s="2" t="s">
        <v>218</v>
      </c>
      <c r="C241" s="89" t="s">
        <v>297</v>
      </c>
      <c r="D241" s="129" t="s">
        <v>302</v>
      </c>
      <c r="E241" s="19">
        <v>0</v>
      </c>
      <c r="F241" s="20">
        <v>0</v>
      </c>
      <c r="G241" s="21">
        <v>0</v>
      </c>
      <c r="H241" s="19">
        <v>0</v>
      </c>
      <c r="I241" s="20">
        <v>0</v>
      </c>
      <c r="J241" s="21">
        <v>0</v>
      </c>
      <c r="K241" s="19">
        <v>0</v>
      </c>
      <c r="L241" s="20">
        <v>0</v>
      </c>
      <c r="M241" s="21">
        <v>0</v>
      </c>
      <c r="N241" s="19">
        <v>0</v>
      </c>
      <c r="O241" s="20">
        <v>0</v>
      </c>
      <c r="P241" s="21">
        <v>0</v>
      </c>
      <c r="Q241" s="19">
        <v>0</v>
      </c>
      <c r="R241" s="20">
        <v>0</v>
      </c>
      <c r="S241" s="21">
        <v>0</v>
      </c>
      <c r="T241" s="19">
        <v>0</v>
      </c>
      <c r="U241" s="20">
        <v>0</v>
      </c>
      <c r="V241" s="21">
        <v>0</v>
      </c>
      <c r="W241" s="47">
        <v>0</v>
      </c>
      <c r="X241" s="20">
        <v>0</v>
      </c>
      <c r="Y241" s="21">
        <v>0</v>
      </c>
      <c r="AB241" s="1"/>
    </row>
    <row r="242" spans="1:28" ht="13">
      <c r="A242" s="2" t="s">
        <v>366</v>
      </c>
      <c r="B242" s="2" t="s">
        <v>367</v>
      </c>
      <c r="C242" s="89" t="s">
        <v>297</v>
      </c>
      <c r="D242" s="129" t="s">
        <v>303</v>
      </c>
      <c r="E242" s="19">
        <v>0</v>
      </c>
      <c r="F242" s="20">
        <v>0</v>
      </c>
      <c r="G242" s="21">
        <v>0</v>
      </c>
      <c r="H242" s="19">
        <v>0</v>
      </c>
      <c r="I242" s="20">
        <v>0</v>
      </c>
      <c r="J242" s="21">
        <v>0</v>
      </c>
      <c r="K242" s="19">
        <v>0</v>
      </c>
      <c r="L242" s="20">
        <v>0</v>
      </c>
      <c r="M242" s="21">
        <v>0</v>
      </c>
      <c r="N242" s="19">
        <v>0</v>
      </c>
      <c r="O242" s="20">
        <v>0</v>
      </c>
      <c r="P242" s="21">
        <v>0</v>
      </c>
      <c r="Q242" s="19">
        <v>0</v>
      </c>
      <c r="R242" s="20">
        <v>0</v>
      </c>
      <c r="S242" s="21">
        <v>0</v>
      </c>
      <c r="T242" s="19">
        <v>0</v>
      </c>
      <c r="U242" s="20">
        <v>0</v>
      </c>
      <c r="V242" s="21">
        <v>0</v>
      </c>
      <c r="W242" s="47">
        <v>0</v>
      </c>
      <c r="X242" s="20">
        <v>0</v>
      </c>
      <c r="Y242" s="21">
        <v>0</v>
      </c>
      <c r="AB242" s="1"/>
    </row>
    <row r="243" spans="1:28" ht="13">
      <c r="A243" s="2" t="s">
        <v>366</v>
      </c>
      <c r="B243" s="2" t="s">
        <v>368</v>
      </c>
      <c r="C243" s="89" t="s">
        <v>297</v>
      </c>
      <c r="D243" s="129" t="s">
        <v>303</v>
      </c>
      <c r="E243" s="19">
        <v>6542.14</v>
      </c>
      <c r="F243" s="20">
        <v>2662.47</v>
      </c>
      <c r="G243" s="21">
        <v>9204.61</v>
      </c>
      <c r="H243" s="19">
        <v>7030.58</v>
      </c>
      <c r="I243" s="20">
        <v>2280.15</v>
      </c>
      <c r="J243" s="21">
        <v>9310.73</v>
      </c>
      <c r="K243" s="19">
        <v>3654.67</v>
      </c>
      <c r="L243" s="20">
        <v>1629.07</v>
      </c>
      <c r="M243" s="21">
        <v>5283.74</v>
      </c>
      <c r="N243" s="19">
        <v>4580.26</v>
      </c>
      <c r="O243" s="20">
        <v>3927.53</v>
      </c>
      <c r="P243" s="21">
        <v>8507.7900000000009</v>
      </c>
      <c r="Q243" s="19">
        <v>3153.21</v>
      </c>
      <c r="R243" s="20">
        <v>9309.19</v>
      </c>
      <c r="S243" s="21">
        <v>12462.400000000001</v>
      </c>
      <c r="T243" s="19">
        <v>7940.33</v>
      </c>
      <c r="U243" s="20">
        <v>1035.3599999999999</v>
      </c>
      <c r="V243" s="21">
        <v>8975.69</v>
      </c>
      <c r="W243" s="47">
        <v>32901.19</v>
      </c>
      <c r="X243" s="20">
        <v>20843.77</v>
      </c>
      <c r="Y243" s="21">
        <v>53744.960000000006</v>
      </c>
      <c r="AB243" s="1"/>
    </row>
    <row r="244" spans="1:28" ht="13">
      <c r="A244" s="2" t="s">
        <v>354</v>
      </c>
      <c r="B244" s="2" t="s">
        <v>363</v>
      </c>
      <c r="C244" s="89" t="s">
        <v>297</v>
      </c>
      <c r="D244" s="129" t="s">
        <v>303</v>
      </c>
      <c r="E244" s="19">
        <v>3853.57</v>
      </c>
      <c r="F244" s="20">
        <v>815.18</v>
      </c>
      <c r="G244" s="21">
        <v>4668.75</v>
      </c>
      <c r="H244" s="19">
        <v>10697.37</v>
      </c>
      <c r="I244" s="20">
        <v>815.82</v>
      </c>
      <c r="J244" s="21">
        <v>11513.19</v>
      </c>
      <c r="K244" s="19">
        <v>9735.8799999999992</v>
      </c>
      <c r="L244" s="20">
        <v>3039.33</v>
      </c>
      <c r="M244" s="21">
        <v>12775.21</v>
      </c>
      <c r="N244" s="19">
        <v>2410.81</v>
      </c>
      <c r="O244" s="20">
        <v>3928.59</v>
      </c>
      <c r="P244" s="21">
        <v>6339.4</v>
      </c>
      <c r="Q244" s="19">
        <v>14871.74</v>
      </c>
      <c r="R244" s="20">
        <v>1082.4100000000001</v>
      </c>
      <c r="S244" s="21">
        <v>15954.15</v>
      </c>
      <c r="T244" s="19">
        <v>8571.69</v>
      </c>
      <c r="U244" s="20">
        <v>1669.42</v>
      </c>
      <c r="V244" s="21">
        <v>10241.11</v>
      </c>
      <c r="W244" s="47">
        <v>50141.060000000005</v>
      </c>
      <c r="X244" s="20">
        <v>11350.75</v>
      </c>
      <c r="Y244" s="21">
        <v>61491.810000000005</v>
      </c>
      <c r="AB244" s="1"/>
    </row>
    <row r="245" spans="1:28" ht="13">
      <c r="A245" s="2" t="s">
        <v>354</v>
      </c>
      <c r="B245" s="2" t="s">
        <v>355</v>
      </c>
      <c r="C245" s="89" t="s">
        <v>297</v>
      </c>
      <c r="D245" s="129" t="s">
        <v>303</v>
      </c>
      <c r="E245" s="19">
        <v>1469.23</v>
      </c>
      <c r="F245" s="20">
        <v>900.45</v>
      </c>
      <c r="G245" s="21">
        <v>2369.6800000000003</v>
      </c>
      <c r="H245" s="19">
        <v>10419.200000000001</v>
      </c>
      <c r="I245" s="20">
        <v>1959.64</v>
      </c>
      <c r="J245" s="21">
        <v>12378.84</v>
      </c>
      <c r="K245" s="19">
        <v>5812.59</v>
      </c>
      <c r="L245" s="20">
        <v>3704.75</v>
      </c>
      <c r="M245" s="21">
        <v>9517.34</v>
      </c>
      <c r="N245" s="19">
        <v>4873.8500000000004</v>
      </c>
      <c r="O245" s="20">
        <v>3432.49</v>
      </c>
      <c r="P245" s="21">
        <v>8306.34</v>
      </c>
      <c r="Q245" s="19">
        <v>11760.35</v>
      </c>
      <c r="R245" s="20">
        <v>2519.65</v>
      </c>
      <c r="S245" s="21">
        <v>14280</v>
      </c>
      <c r="T245" s="19">
        <v>2098.67</v>
      </c>
      <c r="U245" s="20">
        <v>1041.4000000000001</v>
      </c>
      <c r="V245" s="21">
        <v>3140.07</v>
      </c>
      <c r="W245" s="47">
        <v>36433.89</v>
      </c>
      <c r="X245" s="20">
        <v>13558.38</v>
      </c>
      <c r="Y245" s="21">
        <v>49992.27</v>
      </c>
      <c r="AB245" s="1"/>
    </row>
    <row r="246" spans="1:28" ht="13">
      <c r="A246" s="2" t="s">
        <v>354</v>
      </c>
      <c r="B246" s="2" t="s">
        <v>364</v>
      </c>
      <c r="C246" s="89" t="s">
        <v>297</v>
      </c>
      <c r="D246" s="129" t="s">
        <v>303</v>
      </c>
      <c r="E246" s="19">
        <v>7551.32</v>
      </c>
      <c r="F246" s="20">
        <v>1089.46</v>
      </c>
      <c r="G246" s="21">
        <v>8640.7799999999988</v>
      </c>
      <c r="H246" s="19">
        <v>12160.62</v>
      </c>
      <c r="I246" s="20">
        <v>1517.21</v>
      </c>
      <c r="J246" s="21">
        <v>13677.830000000002</v>
      </c>
      <c r="K246" s="19">
        <v>3824.66</v>
      </c>
      <c r="L246" s="20">
        <v>2910.12</v>
      </c>
      <c r="M246" s="21">
        <v>6734.78</v>
      </c>
      <c r="N246" s="19">
        <v>7714.98</v>
      </c>
      <c r="O246" s="20">
        <v>3467.44</v>
      </c>
      <c r="P246" s="21">
        <v>11182.42</v>
      </c>
      <c r="Q246" s="19">
        <v>25735.09</v>
      </c>
      <c r="R246" s="20">
        <v>2740.23</v>
      </c>
      <c r="S246" s="21">
        <v>28475.32</v>
      </c>
      <c r="T246" s="19">
        <v>4033.81</v>
      </c>
      <c r="U246" s="20">
        <v>2583.79</v>
      </c>
      <c r="V246" s="21">
        <v>6617.6</v>
      </c>
      <c r="W246" s="47">
        <v>61020.479999999996</v>
      </c>
      <c r="X246" s="20">
        <v>14308.25</v>
      </c>
      <c r="Y246" s="21">
        <v>75328.73</v>
      </c>
    </row>
    <row r="247" spans="1:28" ht="13">
      <c r="A247" s="2" t="s">
        <v>295</v>
      </c>
      <c r="B247" s="2" t="s">
        <v>219</v>
      </c>
      <c r="C247" s="89" t="s">
        <v>297</v>
      </c>
      <c r="D247" s="129" t="s">
        <v>303</v>
      </c>
      <c r="E247" s="19">
        <v>20886.849999999999</v>
      </c>
      <c r="F247" s="20">
        <v>3220.1</v>
      </c>
      <c r="G247" s="21">
        <v>24106.949999999997</v>
      </c>
      <c r="H247" s="19">
        <v>15681.55</v>
      </c>
      <c r="I247" s="20">
        <v>1417.5</v>
      </c>
      <c r="J247" s="21">
        <v>17099.05</v>
      </c>
      <c r="K247" s="19">
        <v>0</v>
      </c>
      <c r="L247" s="20">
        <v>0</v>
      </c>
      <c r="M247" s="21">
        <v>0</v>
      </c>
      <c r="N247" s="19">
        <v>0</v>
      </c>
      <c r="O247" s="20">
        <v>0</v>
      </c>
      <c r="P247" s="21">
        <v>0</v>
      </c>
      <c r="Q247" s="19">
        <v>0</v>
      </c>
      <c r="R247" s="20">
        <v>0</v>
      </c>
      <c r="S247" s="21">
        <v>0</v>
      </c>
      <c r="T247" s="19">
        <v>0</v>
      </c>
      <c r="U247" s="20">
        <v>0</v>
      </c>
      <c r="V247" s="21">
        <v>0</v>
      </c>
      <c r="W247" s="47">
        <v>36568.399999999994</v>
      </c>
      <c r="X247" s="20">
        <v>4637.6000000000004</v>
      </c>
      <c r="Y247" s="21">
        <v>41205.999999999993</v>
      </c>
    </row>
    <row r="248" spans="1:28" ht="13">
      <c r="A248" s="2" t="s">
        <v>295</v>
      </c>
      <c r="B248" s="2" t="s">
        <v>220</v>
      </c>
      <c r="C248" s="89" t="s">
        <v>297</v>
      </c>
      <c r="D248" s="129" t="s">
        <v>303</v>
      </c>
      <c r="E248" s="19">
        <v>23281.35</v>
      </c>
      <c r="F248" s="20">
        <v>2344.3000000000002</v>
      </c>
      <c r="G248" s="21">
        <v>25625.649999999998</v>
      </c>
      <c r="H248" s="19">
        <v>20999.65</v>
      </c>
      <c r="I248" s="20">
        <v>3098.35</v>
      </c>
      <c r="J248" s="21">
        <v>24098</v>
      </c>
      <c r="K248" s="19">
        <v>20350.05</v>
      </c>
      <c r="L248" s="20">
        <v>3499.3</v>
      </c>
      <c r="M248" s="21">
        <v>23849.35</v>
      </c>
      <c r="N248" s="19">
        <v>1741.5</v>
      </c>
      <c r="O248" s="20">
        <v>1899.15</v>
      </c>
      <c r="P248" s="21">
        <v>3640.65</v>
      </c>
      <c r="Q248" s="19">
        <v>3759.9</v>
      </c>
      <c r="R248" s="20">
        <v>530</v>
      </c>
      <c r="S248" s="21">
        <v>4289.8999999999996</v>
      </c>
      <c r="T248" s="19">
        <v>23847.599999999999</v>
      </c>
      <c r="U248" s="20">
        <v>5657.6</v>
      </c>
      <c r="V248" s="21">
        <v>29505.199999999997</v>
      </c>
      <c r="W248" s="47">
        <v>93980.049999999988</v>
      </c>
      <c r="X248" s="20">
        <v>17028.7</v>
      </c>
      <c r="Y248" s="21">
        <v>111008.74999999999</v>
      </c>
    </row>
    <row r="249" spans="1:28" ht="13">
      <c r="A249" s="2" t="s">
        <v>295</v>
      </c>
      <c r="B249" s="2" t="s">
        <v>221</v>
      </c>
      <c r="C249" s="89" t="s">
        <v>297</v>
      </c>
      <c r="D249" s="129" t="s">
        <v>303</v>
      </c>
      <c r="E249" s="19">
        <v>16797.849999999999</v>
      </c>
      <c r="F249" s="20">
        <v>2964.5</v>
      </c>
      <c r="G249" s="21">
        <v>19762.349999999999</v>
      </c>
      <c r="H249" s="19">
        <v>21909.45</v>
      </c>
      <c r="I249" s="20">
        <v>2399.8000000000002</v>
      </c>
      <c r="J249" s="21">
        <v>24309.25</v>
      </c>
      <c r="K249" s="19">
        <v>15547.9</v>
      </c>
      <c r="L249" s="20">
        <v>4363.8</v>
      </c>
      <c r="M249" s="21">
        <v>19911.7</v>
      </c>
      <c r="N249" s="19">
        <v>22263.45</v>
      </c>
      <c r="O249" s="20">
        <v>6172.85</v>
      </c>
      <c r="P249" s="21">
        <v>28436.300000000003</v>
      </c>
      <c r="Q249" s="19">
        <v>10126.200000000001</v>
      </c>
      <c r="R249" s="20">
        <v>1128.1500000000001</v>
      </c>
      <c r="S249" s="21">
        <v>11254.35</v>
      </c>
      <c r="T249" s="19">
        <v>22128.95</v>
      </c>
      <c r="U249" s="20">
        <v>6465.7</v>
      </c>
      <c r="V249" s="21">
        <v>28594.65</v>
      </c>
      <c r="W249" s="47">
        <v>108773.8</v>
      </c>
      <c r="X249" s="20">
        <v>23494.800000000003</v>
      </c>
      <c r="Y249" s="21">
        <v>132268.6</v>
      </c>
    </row>
    <row r="250" spans="1:28" ht="13">
      <c r="A250" s="24" t="s">
        <v>295</v>
      </c>
      <c r="B250" s="145" t="s">
        <v>222</v>
      </c>
      <c r="C250" s="89" t="s">
        <v>297</v>
      </c>
      <c r="D250" s="129" t="s">
        <v>303</v>
      </c>
      <c r="E250" s="19">
        <v>18801.8</v>
      </c>
      <c r="F250" s="20">
        <v>2071.9499999999998</v>
      </c>
      <c r="G250" s="21">
        <v>20873.75</v>
      </c>
      <c r="H250" s="19">
        <v>17208.849999999999</v>
      </c>
      <c r="I250" s="20">
        <v>1945.75</v>
      </c>
      <c r="J250" s="21">
        <v>19154.599999999999</v>
      </c>
      <c r="K250" s="19">
        <v>2112.25</v>
      </c>
      <c r="L250" s="20">
        <v>1125.75</v>
      </c>
      <c r="M250" s="21">
        <v>3238</v>
      </c>
      <c r="N250" s="19">
        <v>991.65</v>
      </c>
      <c r="O250" s="20">
        <v>1900.15</v>
      </c>
      <c r="P250" s="21">
        <v>2891.8</v>
      </c>
      <c r="Q250" s="19">
        <v>7074.35</v>
      </c>
      <c r="R250" s="20">
        <v>950.75</v>
      </c>
      <c r="S250" s="21">
        <v>8025.1</v>
      </c>
      <c r="T250" s="19">
        <v>20646.900000000001</v>
      </c>
      <c r="U250" s="20">
        <v>3902.65</v>
      </c>
      <c r="V250" s="21">
        <v>24549.550000000003</v>
      </c>
      <c r="W250" s="47">
        <v>66835.799999999988</v>
      </c>
      <c r="X250" s="20">
        <v>11897</v>
      </c>
      <c r="Y250" s="21">
        <v>78732.799999999988</v>
      </c>
    </row>
    <row r="251" spans="1:28" ht="13">
      <c r="A251" s="24" t="s">
        <v>335</v>
      </c>
      <c r="B251" s="2" t="s">
        <v>340</v>
      </c>
      <c r="C251" s="89" t="s">
        <v>297</v>
      </c>
      <c r="D251" s="129" t="s">
        <v>304</v>
      </c>
      <c r="E251" s="19">
        <v>7214.09</v>
      </c>
      <c r="F251" s="20">
        <v>45.38</v>
      </c>
      <c r="G251" s="21">
        <v>7259.47</v>
      </c>
      <c r="H251" s="19">
        <v>6814.25</v>
      </c>
      <c r="I251" s="20">
        <v>33.33</v>
      </c>
      <c r="J251" s="21">
        <v>6847.58</v>
      </c>
      <c r="K251" s="19">
        <v>5306.47</v>
      </c>
      <c r="L251" s="20">
        <v>164.75</v>
      </c>
      <c r="M251" s="21">
        <v>5471.22</v>
      </c>
      <c r="N251" s="19">
        <v>7021.56</v>
      </c>
      <c r="O251" s="20">
        <v>103.15</v>
      </c>
      <c r="P251" s="21">
        <v>7124.71</v>
      </c>
      <c r="Q251" s="19">
        <v>5124.78</v>
      </c>
      <c r="R251" s="20">
        <v>117.83</v>
      </c>
      <c r="S251" s="21">
        <v>5242.6099999999997</v>
      </c>
      <c r="T251" s="19">
        <v>4063.32</v>
      </c>
      <c r="U251" s="20">
        <v>178.8</v>
      </c>
      <c r="V251" s="21">
        <v>4242.12</v>
      </c>
      <c r="W251" s="47">
        <v>35544.47</v>
      </c>
      <c r="X251" s="20">
        <v>643.24</v>
      </c>
      <c r="Y251" s="21">
        <v>36187.71</v>
      </c>
    </row>
    <row r="252" spans="1:28" ht="13">
      <c r="A252" s="2" t="s">
        <v>335</v>
      </c>
      <c r="B252" s="2" t="s">
        <v>336</v>
      </c>
      <c r="C252" s="89" t="s">
        <v>297</v>
      </c>
      <c r="D252" s="129" t="s">
        <v>304</v>
      </c>
      <c r="E252" s="19">
        <v>40938.97</v>
      </c>
      <c r="F252" s="20">
        <v>0</v>
      </c>
      <c r="G252" s="21">
        <v>40938.97</v>
      </c>
      <c r="H252" s="19">
        <v>37942.97</v>
      </c>
      <c r="I252" s="20">
        <v>0</v>
      </c>
      <c r="J252" s="21">
        <v>37942.97</v>
      </c>
      <c r="K252" s="19">
        <v>34326</v>
      </c>
      <c r="L252" s="20">
        <v>0</v>
      </c>
      <c r="M252" s="21">
        <v>34326</v>
      </c>
      <c r="N252" s="19">
        <v>32762.639999999999</v>
      </c>
      <c r="O252" s="20">
        <v>0</v>
      </c>
      <c r="P252" s="21">
        <v>32762.639999999999</v>
      </c>
      <c r="Q252" s="19">
        <v>35427.9</v>
      </c>
      <c r="R252" s="20">
        <v>412.59</v>
      </c>
      <c r="S252" s="21">
        <v>35840.49</v>
      </c>
      <c r="T252" s="19">
        <v>26814.18</v>
      </c>
      <c r="U252" s="20">
        <v>0</v>
      </c>
      <c r="V252" s="21">
        <v>26814.18</v>
      </c>
      <c r="W252" s="47">
        <v>208212.66</v>
      </c>
      <c r="X252" s="20">
        <v>412.59</v>
      </c>
      <c r="Y252" s="21">
        <v>208625.25</v>
      </c>
    </row>
    <row r="253" spans="1:28" ht="13.5" thickBot="1">
      <c r="A253" s="26" t="s">
        <v>335</v>
      </c>
      <c r="B253" s="26" t="s">
        <v>380</v>
      </c>
      <c r="C253" s="90" t="s">
        <v>297</v>
      </c>
      <c r="D253" s="130" t="s">
        <v>304</v>
      </c>
      <c r="E253" s="27">
        <v>0</v>
      </c>
      <c r="F253" s="28">
        <v>0</v>
      </c>
      <c r="G253" s="29">
        <v>0</v>
      </c>
      <c r="H253" s="27">
        <v>0</v>
      </c>
      <c r="I253" s="28">
        <v>0</v>
      </c>
      <c r="J253" s="29">
        <v>0</v>
      </c>
      <c r="K253" s="27">
        <v>0</v>
      </c>
      <c r="L253" s="28">
        <v>0</v>
      </c>
      <c r="M253" s="29">
        <v>0</v>
      </c>
      <c r="N253" s="27">
        <v>0</v>
      </c>
      <c r="O253" s="28">
        <v>0</v>
      </c>
      <c r="P253" s="29">
        <v>0</v>
      </c>
      <c r="Q253" s="27">
        <v>0</v>
      </c>
      <c r="R253" s="28">
        <v>0</v>
      </c>
      <c r="S253" s="29">
        <v>0</v>
      </c>
      <c r="T253" s="27">
        <v>4984.6000000000004</v>
      </c>
      <c r="U253" s="28">
        <v>519.25</v>
      </c>
      <c r="V253" s="29">
        <v>5503.85</v>
      </c>
      <c r="W253" s="72">
        <v>4984.6000000000004</v>
      </c>
      <c r="X253" s="28">
        <v>519.25</v>
      </c>
      <c r="Y253" s="29">
        <v>5503.85</v>
      </c>
    </row>
    <row r="254" spans="1:28" ht="20.149999999999999" customHeight="1">
      <c r="A254" s="91"/>
      <c r="B254" s="91"/>
      <c r="C254" s="91"/>
      <c r="D254" s="91"/>
      <c r="E254" s="92"/>
      <c r="F254" s="92"/>
      <c r="G254" s="92"/>
      <c r="H254" s="92"/>
      <c r="I254" s="92"/>
      <c r="J254" s="92"/>
      <c r="K254" s="92"/>
      <c r="L254" s="92"/>
      <c r="M254" s="92"/>
      <c r="N254" s="92"/>
      <c r="O254" s="92"/>
      <c r="P254" s="92"/>
      <c r="Q254" s="92"/>
      <c r="R254" s="92"/>
      <c r="S254" s="92"/>
      <c r="T254" s="92"/>
      <c r="U254" s="92"/>
      <c r="V254" s="92"/>
      <c r="W254" s="92"/>
      <c r="X254" s="92"/>
      <c r="Y254" s="92"/>
    </row>
    <row r="255" spans="1:28" ht="20.149999999999999" customHeight="1">
      <c r="A255" s="91"/>
      <c r="B255" s="91"/>
      <c r="C255" s="91"/>
      <c r="D255" s="91"/>
      <c r="E255" s="92"/>
      <c r="F255" s="92"/>
      <c r="G255" s="92"/>
      <c r="H255" s="92"/>
      <c r="I255" s="92"/>
      <c r="J255" s="92"/>
      <c r="K255" s="92"/>
      <c r="L255" s="92"/>
      <c r="M255" s="92"/>
      <c r="N255" s="92"/>
      <c r="O255" s="92"/>
      <c r="P255" s="92"/>
      <c r="Q255" s="92"/>
      <c r="R255" s="92"/>
      <c r="S255" s="92"/>
      <c r="T255" s="92"/>
      <c r="U255" s="92"/>
      <c r="V255" s="92"/>
      <c r="W255" s="92"/>
      <c r="X255" s="92"/>
      <c r="Y255" s="92"/>
    </row>
    <row r="256" spans="1:28" ht="20.149999999999999" customHeight="1" thickBot="1"/>
    <row r="257" spans="1:25" ht="20.149999999999999" customHeight="1">
      <c r="A257" s="93" t="s">
        <v>223</v>
      </c>
      <c r="B257" s="94"/>
      <c r="C257" s="94"/>
      <c r="D257" s="94"/>
      <c r="E257" s="95">
        <v>2150669.4300000011</v>
      </c>
      <c r="F257" s="96">
        <v>311475.6399999999</v>
      </c>
      <c r="G257" s="97">
        <v>2462145.0700000017</v>
      </c>
      <c r="H257" s="95">
        <v>2352479.6199999996</v>
      </c>
      <c r="I257" s="96">
        <v>248056.21000000005</v>
      </c>
      <c r="J257" s="97">
        <v>2600535.8299999987</v>
      </c>
      <c r="K257" s="95">
        <v>2434738.19</v>
      </c>
      <c r="L257" s="96">
        <v>227797.25999999992</v>
      </c>
      <c r="M257" s="97">
        <v>2662535.4499999988</v>
      </c>
      <c r="N257" s="95">
        <v>2230254.9300000006</v>
      </c>
      <c r="O257" s="96">
        <v>253287.98999999993</v>
      </c>
      <c r="P257" s="97">
        <v>2483542.92</v>
      </c>
      <c r="Q257" s="95">
        <v>2195341.3399999989</v>
      </c>
      <c r="R257" s="96">
        <v>192063.69999999995</v>
      </c>
      <c r="S257" s="97">
        <v>2387405.0399999986</v>
      </c>
      <c r="T257" s="95">
        <v>2265275.0499999993</v>
      </c>
      <c r="U257" s="96">
        <v>265560.66999999987</v>
      </c>
      <c r="V257" s="97">
        <v>2530835.7199999997</v>
      </c>
      <c r="W257" s="98">
        <v>13628758.560000008</v>
      </c>
      <c r="X257" s="96">
        <v>1498241.4699999993</v>
      </c>
      <c r="Y257" s="99">
        <v>15127000.030000001</v>
      </c>
    </row>
    <row r="258" spans="1:25" ht="20.149999999999999" customHeight="1" thickBot="1">
      <c r="A258" s="100" t="s">
        <v>224</v>
      </c>
      <c r="B258" s="101"/>
      <c r="C258" s="101"/>
      <c r="D258" s="101"/>
      <c r="E258" s="102">
        <v>0</v>
      </c>
      <c r="F258" s="103">
        <v>0</v>
      </c>
      <c r="G258" s="104">
        <v>0</v>
      </c>
      <c r="H258" s="102">
        <v>0</v>
      </c>
      <c r="I258" s="103">
        <v>0</v>
      </c>
      <c r="J258" s="104">
        <v>0</v>
      </c>
      <c r="K258" s="102">
        <v>0</v>
      </c>
      <c r="L258" s="103">
        <v>0</v>
      </c>
      <c r="M258" s="104">
        <v>0</v>
      </c>
      <c r="N258" s="102">
        <v>0</v>
      </c>
      <c r="O258" s="103">
        <v>0</v>
      </c>
      <c r="P258" s="104">
        <v>0</v>
      </c>
      <c r="Q258" s="102">
        <v>0</v>
      </c>
      <c r="R258" s="103">
        <v>0</v>
      </c>
      <c r="S258" s="104">
        <v>0</v>
      </c>
      <c r="T258" s="102">
        <v>0</v>
      </c>
      <c r="U258" s="103">
        <v>0</v>
      </c>
      <c r="V258" s="104">
        <v>0</v>
      </c>
      <c r="W258" s="105">
        <v>0</v>
      </c>
      <c r="X258" s="103">
        <v>0</v>
      </c>
      <c r="Y258" s="106">
        <v>0</v>
      </c>
    </row>
    <row r="259" spans="1:25" ht="13" thickBot="1">
      <c r="A259" s="107" t="s">
        <v>5</v>
      </c>
      <c r="B259" s="108"/>
      <c r="C259" s="108"/>
      <c r="D259" s="108"/>
      <c r="E259" s="109">
        <v>2150669.4300000011</v>
      </c>
      <c r="F259" s="110">
        <v>311475.6399999999</v>
      </c>
      <c r="G259" s="111">
        <v>2462145.0700000017</v>
      </c>
      <c r="H259" s="109">
        <v>2352479.6199999996</v>
      </c>
      <c r="I259" s="110">
        <v>248056.21000000005</v>
      </c>
      <c r="J259" s="111">
        <v>2600535.8299999987</v>
      </c>
      <c r="K259" s="109">
        <v>2434738.19</v>
      </c>
      <c r="L259" s="110">
        <v>227797.25999999992</v>
      </c>
      <c r="M259" s="111">
        <v>2662535.4499999988</v>
      </c>
      <c r="N259" s="109">
        <v>2230254.9300000006</v>
      </c>
      <c r="O259" s="110">
        <v>253287.98999999993</v>
      </c>
      <c r="P259" s="111">
        <v>2483542.92</v>
      </c>
      <c r="Q259" s="109">
        <v>2195341.3399999989</v>
      </c>
      <c r="R259" s="110">
        <v>192063.69999999995</v>
      </c>
      <c r="S259" s="111">
        <v>2387405.0399999986</v>
      </c>
      <c r="T259" s="109">
        <v>2265275.0499999993</v>
      </c>
      <c r="U259" s="110">
        <v>265560.66999999987</v>
      </c>
      <c r="V259" s="111">
        <v>2530835.7199999997</v>
      </c>
      <c r="W259" s="112">
        <v>13628758.560000008</v>
      </c>
      <c r="X259" s="110">
        <v>1498241.4699999993</v>
      </c>
      <c r="Y259" s="113">
        <v>15127000.030000001</v>
      </c>
    </row>
    <row r="260" spans="1:25" ht="13" thickBot="1">
      <c r="E260" s="1"/>
    </row>
    <row r="261" spans="1:25" ht="13" thickBot="1">
      <c r="E261" s="1"/>
      <c r="F261" s="1"/>
      <c r="H261" s="1"/>
      <c r="I261" s="1"/>
      <c r="J261" s="1"/>
      <c r="K261" s="1"/>
      <c r="L261" s="1"/>
      <c r="N261" s="1"/>
      <c r="O261" s="1"/>
      <c r="Q261" s="1"/>
      <c r="R261" s="1"/>
      <c r="T261" s="1"/>
      <c r="U261" s="1"/>
      <c r="V261" s="159" t="s">
        <v>356</v>
      </c>
      <c r="W261" s="160"/>
      <c r="X261" s="94"/>
      <c r="Y261" s="161"/>
    </row>
    <row r="262" spans="1:25">
      <c r="E262" s="1"/>
      <c r="F262" s="1"/>
      <c r="T262" s="101"/>
      <c r="U262" s="101"/>
      <c r="V262" s="159" t="s">
        <v>357</v>
      </c>
      <c r="W262" s="96">
        <v>6255580.0299999984</v>
      </c>
      <c r="X262" s="96">
        <v>760165.23999999987</v>
      </c>
      <c r="Y262" s="97">
        <v>7015745.2700000005</v>
      </c>
    </row>
    <row r="263" spans="1:25" ht="17.5">
      <c r="A263" s="114"/>
      <c r="E263" s="1"/>
      <c r="F263" s="1"/>
      <c r="T263" s="101"/>
      <c r="U263" s="101"/>
      <c r="V263" s="162" t="s">
        <v>358</v>
      </c>
      <c r="W263" s="103">
        <v>1526203.16</v>
      </c>
      <c r="X263" s="103">
        <v>240667.22999999998</v>
      </c>
      <c r="Y263" s="104">
        <v>1766870.3900000001</v>
      </c>
    </row>
    <row r="264" spans="1:25">
      <c r="E264" s="1"/>
      <c r="F264" s="1"/>
      <c r="T264" s="101"/>
      <c r="U264" s="101"/>
      <c r="V264" s="162" t="s">
        <v>359</v>
      </c>
      <c r="W264" s="103">
        <v>2826065.85</v>
      </c>
      <c r="X264" s="103">
        <v>368728.14</v>
      </c>
      <c r="Y264" s="104">
        <v>3194793.9899999998</v>
      </c>
    </row>
    <row r="265" spans="1:25" ht="13" thickBot="1">
      <c r="E265" s="1"/>
      <c r="F265" s="1"/>
      <c r="T265" s="101"/>
      <c r="U265" s="101"/>
      <c r="V265" s="162" t="s">
        <v>360</v>
      </c>
      <c r="W265" s="103">
        <v>3020909.52</v>
      </c>
      <c r="X265" s="103">
        <v>128680.85999999999</v>
      </c>
      <c r="Y265" s="104">
        <v>3149590.3800000004</v>
      </c>
    </row>
    <row r="266" spans="1:25" ht="13" thickBot="1">
      <c r="E266" s="1"/>
      <c r="F266" s="1"/>
      <c r="T266" s="101"/>
      <c r="U266" s="101"/>
      <c r="V266" s="163" t="s">
        <v>361</v>
      </c>
      <c r="W266" s="110">
        <v>13628758.559999999</v>
      </c>
      <c r="X266" s="110">
        <v>1498241.4699999997</v>
      </c>
      <c r="Y266" s="110">
        <v>15127000.030000001</v>
      </c>
    </row>
    <row r="267" spans="1:25">
      <c r="E267" s="1"/>
      <c r="F267" s="1"/>
      <c r="T267" s="101"/>
      <c r="U267" s="101"/>
    </row>
    <row r="268" spans="1:25">
      <c r="U268" s="101"/>
      <c r="V268" s="101"/>
      <c r="W268" s="101"/>
    </row>
  </sheetData>
  <phoneticPr fontId="6" type="noConversion"/>
  <pageMargins left="0.75" right="0.75" top="1" bottom="1" header="0.5" footer="0.5"/>
  <pageSetup paperSize="9" orientation="portrait" r:id="rId1"/>
  <headerFooter alignWithMargins="0"/>
  <customProperties>
    <customPr name="EpmWorksheetKeyString_GUID" r:id="rId2"/>
  </customPropertie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B277"/>
  <sheetViews>
    <sheetView workbookViewId="0"/>
  </sheetViews>
  <sheetFormatPr defaultColWidth="9.1796875" defaultRowHeight="12.5"/>
  <cols>
    <col min="1" max="1" width="11.7265625" customWidth="1"/>
    <col min="2" max="2" width="11.7265625" bestFit="1" customWidth="1"/>
    <col min="3" max="3" width="15.81640625" bestFit="1" customWidth="1"/>
    <col min="4" max="4" width="9.7265625" customWidth="1"/>
    <col min="5" max="71" width="12.7265625" customWidth="1"/>
  </cols>
  <sheetData>
    <row r="1" spans="1:28" ht="18">
      <c r="A1" s="81" t="s">
        <v>407</v>
      </c>
    </row>
    <row r="2" spans="1:28" ht="13" thickBot="1"/>
    <row r="3" spans="1:28" ht="13" thickBot="1">
      <c r="E3" s="82">
        <v>41913</v>
      </c>
      <c r="F3" s="83"/>
      <c r="G3" s="84"/>
      <c r="H3" s="82">
        <v>41944</v>
      </c>
      <c r="I3" s="83"/>
      <c r="J3" s="84"/>
      <c r="K3" s="82">
        <v>41974</v>
      </c>
      <c r="L3" s="85"/>
      <c r="M3" s="84"/>
      <c r="N3" s="82">
        <v>42005</v>
      </c>
      <c r="O3" s="85"/>
      <c r="P3" s="84"/>
      <c r="Q3" s="82">
        <v>42036</v>
      </c>
      <c r="R3" s="85"/>
      <c r="S3" s="84"/>
      <c r="T3" s="82">
        <v>42064</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0</v>
      </c>
      <c r="F5" s="20">
        <v>94.32</v>
      </c>
      <c r="G5" s="21">
        <v>94.32</v>
      </c>
      <c r="H5" s="19">
        <v>5.66</v>
      </c>
      <c r="I5" s="20">
        <v>77.260000000000005</v>
      </c>
      <c r="J5" s="21">
        <v>82.92</v>
      </c>
      <c r="K5" s="19">
        <v>0</v>
      </c>
      <c r="L5" s="20">
        <v>25.37</v>
      </c>
      <c r="M5" s="21">
        <v>25.37</v>
      </c>
      <c r="N5" s="19">
        <v>4.18</v>
      </c>
      <c r="O5" s="20">
        <v>75.819999999999993</v>
      </c>
      <c r="P5" s="21">
        <v>80</v>
      </c>
      <c r="Q5" s="19">
        <v>0</v>
      </c>
      <c r="R5" s="20">
        <v>0</v>
      </c>
      <c r="S5" s="21">
        <v>0</v>
      </c>
      <c r="T5" s="19">
        <v>12.48</v>
      </c>
      <c r="U5" s="20">
        <v>17.28</v>
      </c>
      <c r="V5" s="21">
        <v>29.76</v>
      </c>
      <c r="W5" s="47">
        <v>22.32</v>
      </c>
      <c r="X5" s="20">
        <v>290.04999999999995</v>
      </c>
      <c r="Y5" s="21">
        <v>312.36999999999995</v>
      </c>
      <c r="AB5" s="1"/>
    </row>
    <row r="6" spans="1:28" ht="13">
      <c r="A6" s="2" t="s">
        <v>250</v>
      </c>
      <c r="B6" s="2" t="s">
        <v>7</v>
      </c>
      <c r="C6" s="89" t="s">
        <v>297</v>
      </c>
      <c r="D6" s="129" t="s">
        <v>298</v>
      </c>
      <c r="E6" s="19">
        <v>0</v>
      </c>
      <c r="F6" s="20">
        <v>0.2</v>
      </c>
      <c r="G6" s="21">
        <v>0.2</v>
      </c>
      <c r="H6" s="19">
        <v>0</v>
      </c>
      <c r="I6" s="20">
        <v>0</v>
      </c>
      <c r="J6" s="21">
        <v>0</v>
      </c>
      <c r="K6" s="19">
        <v>0</v>
      </c>
      <c r="L6" s="20">
        <v>0</v>
      </c>
      <c r="M6" s="21">
        <v>0</v>
      </c>
      <c r="N6" s="19">
        <v>0</v>
      </c>
      <c r="O6" s="20">
        <v>0</v>
      </c>
      <c r="P6" s="21">
        <v>0</v>
      </c>
      <c r="Q6" s="19">
        <v>0</v>
      </c>
      <c r="R6" s="20">
        <v>0</v>
      </c>
      <c r="S6" s="21">
        <v>0</v>
      </c>
      <c r="T6" s="19">
        <v>0</v>
      </c>
      <c r="U6" s="20">
        <v>0</v>
      </c>
      <c r="V6" s="21">
        <v>0</v>
      </c>
      <c r="W6" s="47">
        <v>0</v>
      </c>
      <c r="X6" s="20">
        <v>0.2</v>
      </c>
      <c r="Y6" s="21">
        <v>0.2</v>
      </c>
      <c r="AB6" s="1"/>
    </row>
    <row r="7" spans="1:28" ht="13">
      <c r="A7" s="2" t="s">
        <v>251</v>
      </c>
      <c r="B7" s="2" t="s">
        <v>8</v>
      </c>
      <c r="C7" s="89" t="s">
        <v>297</v>
      </c>
      <c r="D7" s="129" t="s">
        <v>302</v>
      </c>
      <c r="E7" s="19">
        <v>16969.310000000001</v>
      </c>
      <c r="F7" s="20">
        <v>1434.7</v>
      </c>
      <c r="G7" s="21">
        <v>18404.010000000002</v>
      </c>
      <c r="H7" s="19">
        <v>14233.06</v>
      </c>
      <c r="I7" s="20">
        <v>764.1</v>
      </c>
      <c r="J7" s="21">
        <v>14997.16</v>
      </c>
      <c r="K7" s="19">
        <v>3794.47</v>
      </c>
      <c r="L7" s="20">
        <v>420.6</v>
      </c>
      <c r="M7" s="21">
        <v>4215.07</v>
      </c>
      <c r="N7" s="19">
        <v>897.42</v>
      </c>
      <c r="O7" s="20">
        <v>162.30000000000001</v>
      </c>
      <c r="P7" s="21">
        <v>1059.72</v>
      </c>
      <c r="Q7" s="19">
        <v>3479.18</v>
      </c>
      <c r="R7" s="20">
        <v>2241.9</v>
      </c>
      <c r="S7" s="21">
        <v>5721.08</v>
      </c>
      <c r="T7" s="19">
        <v>4209.47</v>
      </c>
      <c r="U7" s="20">
        <v>694</v>
      </c>
      <c r="V7" s="21">
        <v>4903.47</v>
      </c>
      <c r="W7" s="47">
        <v>43582.91</v>
      </c>
      <c r="X7" s="20">
        <v>5717.6</v>
      </c>
      <c r="Y7" s="21">
        <v>49300.51</v>
      </c>
      <c r="AB7" s="1"/>
    </row>
    <row r="8" spans="1:28" ht="13">
      <c r="A8" s="2" t="s">
        <v>251</v>
      </c>
      <c r="B8" s="2" t="s">
        <v>9</v>
      </c>
      <c r="C8" s="89" t="s">
        <v>297</v>
      </c>
      <c r="D8" s="129" t="s">
        <v>302</v>
      </c>
      <c r="E8" s="19">
        <v>24.42</v>
      </c>
      <c r="F8" s="20">
        <v>0.4</v>
      </c>
      <c r="G8" s="21">
        <v>24.82</v>
      </c>
      <c r="H8" s="19">
        <v>0.2</v>
      </c>
      <c r="I8" s="20">
        <v>0.05</v>
      </c>
      <c r="J8" s="21">
        <v>0.25</v>
      </c>
      <c r="K8" s="19">
        <v>0</v>
      </c>
      <c r="L8" s="20">
        <v>0</v>
      </c>
      <c r="M8" s="21">
        <v>0</v>
      </c>
      <c r="N8" s="19">
        <v>20.57</v>
      </c>
      <c r="O8" s="20">
        <v>2.35</v>
      </c>
      <c r="P8" s="21">
        <v>22.92</v>
      </c>
      <c r="Q8" s="19">
        <v>3.73</v>
      </c>
      <c r="R8" s="20">
        <v>4.05</v>
      </c>
      <c r="S8" s="21">
        <v>7.7799999999999994</v>
      </c>
      <c r="T8" s="19">
        <v>6.27</v>
      </c>
      <c r="U8" s="20">
        <v>0.03</v>
      </c>
      <c r="V8" s="21">
        <v>6.3</v>
      </c>
      <c r="W8" s="47">
        <v>55.19</v>
      </c>
      <c r="X8" s="20">
        <v>6.88</v>
      </c>
      <c r="Y8" s="21">
        <v>62.07</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6821.3</v>
      </c>
      <c r="F11" s="20">
        <v>3673.5</v>
      </c>
      <c r="G11" s="21">
        <v>10494.8</v>
      </c>
      <c r="H11" s="19">
        <v>9179.75</v>
      </c>
      <c r="I11" s="20">
        <v>3030.1</v>
      </c>
      <c r="J11" s="21">
        <v>12209.85</v>
      </c>
      <c r="K11" s="19">
        <v>7312.55</v>
      </c>
      <c r="L11" s="20">
        <v>2435.1</v>
      </c>
      <c r="M11" s="21">
        <v>9747.65</v>
      </c>
      <c r="N11" s="19">
        <v>6431.1</v>
      </c>
      <c r="O11" s="20">
        <v>3446.65</v>
      </c>
      <c r="P11" s="21">
        <v>9877.75</v>
      </c>
      <c r="Q11" s="19">
        <v>7276.35</v>
      </c>
      <c r="R11" s="20">
        <v>2812.4</v>
      </c>
      <c r="S11" s="21">
        <v>10088.75</v>
      </c>
      <c r="T11" s="19">
        <v>7531.95</v>
      </c>
      <c r="U11" s="20">
        <v>3481.55</v>
      </c>
      <c r="V11" s="21">
        <v>11013.5</v>
      </c>
      <c r="W11" s="47">
        <v>44552.999999999993</v>
      </c>
      <c r="X11" s="20">
        <v>18879.3</v>
      </c>
      <c r="Y11" s="21">
        <v>63432.299999999988</v>
      </c>
      <c r="AB11" s="1"/>
    </row>
    <row r="12" spans="1:28" ht="13">
      <c r="A12" s="2" t="s">
        <v>253</v>
      </c>
      <c r="B12" s="2" t="s">
        <v>13</v>
      </c>
      <c r="C12" s="89" t="s">
        <v>297</v>
      </c>
      <c r="D12" s="129" t="s">
        <v>303</v>
      </c>
      <c r="E12" s="19">
        <v>0</v>
      </c>
      <c r="F12" s="20">
        <v>0</v>
      </c>
      <c r="G12" s="21">
        <v>0</v>
      </c>
      <c r="H12" s="19">
        <v>0</v>
      </c>
      <c r="I12" s="20">
        <v>0</v>
      </c>
      <c r="J12" s="21">
        <v>0</v>
      </c>
      <c r="K12" s="19">
        <v>2712.25</v>
      </c>
      <c r="L12" s="20">
        <v>288.95</v>
      </c>
      <c r="M12" s="21">
        <v>3001.2</v>
      </c>
      <c r="N12" s="19">
        <v>4083.8</v>
      </c>
      <c r="O12" s="20">
        <v>1294.9000000000001</v>
      </c>
      <c r="P12" s="21">
        <v>5378.7000000000007</v>
      </c>
      <c r="Q12" s="19">
        <v>9679.65</v>
      </c>
      <c r="R12" s="20">
        <v>2031</v>
      </c>
      <c r="S12" s="21">
        <v>11710.65</v>
      </c>
      <c r="T12" s="19">
        <v>7102.9</v>
      </c>
      <c r="U12" s="20">
        <v>1769.85</v>
      </c>
      <c r="V12" s="21">
        <v>8872.75</v>
      </c>
      <c r="W12" s="47">
        <v>23578.6</v>
      </c>
      <c r="X12" s="20">
        <v>5384.7000000000007</v>
      </c>
      <c r="Y12" s="21">
        <v>28963.3</v>
      </c>
      <c r="AB12" s="1"/>
    </row>
    <row r="13" spans="1:28" ht="13">
      <c r="A13" s="2" t="s">
        <v>253</v>
      </c>
      <c r="B13" s="2" t="s">
        <v>14</v>
      </c>
      <c r="C13" s="89" t="s">
        <v>297</v>
      </c>
      <c r="D13" s="129" t="s">
        <v>303</v>
      </c>
      <c r="E13" s="19">
        <v>15837.4</v>
      </c>
      <c r="F13" s="20">
        <v>2563.3000000000002</v>
      </c>
      <c r="G13" s="21">
        <v>18400.7</v>
      </c>
      <c r="H13" s="19">
        <v>13784.55</v>
      </c>
      <c r="I13" s="20">
        <v>2825.05</v>
      </c>
      <c r="J13" s="21">
        <v>16609.599999999999</v>
      </c>
      <c r="K13" s="19">
        <v>13010.35</v>
      </c>
      <c r="L13" s="20">
        <v>3672</v>
      </c>
      <c r="M13" s="21">
        <v>16682.349999999999</v>
      </c>
      <c r="N13" s="19">
        <v>7528.55</v>
      </c>
      <c r="O13" s="20">
        <v>5486.25</v>
      </c>
      <c r="P13" s="21">
        <v>13014.8</v>
      </c>
      <c r="Q13" s="19">
        <v>9913.9500000000007</v>
      </c>
      <c r="R13" s="20">
        <v>3462.6</v>
      </c>
      <c r="S13" s="21">
        <v>13376.550000000001</v>
      </c>
      <c r="T13" s="19">
        <v>10110.450000000001</v>
      </c>
      <c r="U13" s="20">
        <v>4585.1499999999996</v>
      </c>
      <c r="V13" s="21">
        <v>14695.6</v>
      </c>
      <c r="W13" s="47">
        <v>70185.25</v>
      </c>
      <c r="X13" s="20">
        <v>22594.35</v>
      </c>
      <c r="Y13" s="21">
        <v>92779.6</v>
      </c>
      <c r="AB13" s="1"/>
    </row>
    <row r="14" spans="1:28" ht="13">
      <c r="A14" s="2" t="s">
        <v>253</v>
      </c>
      <c r="B14" s="2" t="s">
        <v>15</v>
      </c>
      <c r="C14" s="89" t="s">
        <v>297</v>
      </c>
      <c r="D14" s="129" t="s">
        <v>303</v>
      </c>
      <c r="E14" s="19">
        <v>16094.2</v>
      </c>
      <c r="F14" s="20">
        <v>3984.8</v>
      </c>
      <c r="G14" s="21">
        <v>20079</v>
      </c>
      <c r="H14" s="19">
        <v>11787.35</v>
      </c>
      <c r="I14" s="20">
        <v>4825.6000000000004</v>
      </c>
      <c r="J14" s="21">
        <v>16612.95</v>
      </c>
      <c r="K14" s="19">
        <v>9659.7999999999993</v>
      </c>
      <c r="L14" s="20">
        <v>4372.75</v>
      </c>
      <c r="M14" s="21">
        <v>14032.55</v>
      </c>
      <c r="N14" s="19">
        <v>6896.9</v>
      </c>
      <c r="O14" s="20">
        <v>5383.7</v>
      </c>
      <c r="P14" s="21">
        <v>12280.599999999999</v>
      </c>
      <c r="Q14" s="19">
        <v>14583.5</v>
      </c>
      <c r="R14" s="20">
        <v>3103.2</v>
      </c>
      <c r="S14" s="21">
        <v>17686.7</v>
      </c>
      <c r="T14" s="19">
        <v>9725.6</v>
      </c>
      <c r="U14" s="20">
        <v>3228.65</v>
      </c>
      <c r="V14" s="21">
        <v>12954.25</v>
      </c>
      <c r="W14" s="47">
        <v>68747.350000000006</v>
      </c>
      <c r="X14" s="20">
        <v>24898.700000000004</v>
      </c>
      <c r="Y14" s="21">
        <v>93646.050000000017</v>
      </c>
      <c r="AB14" s="1"/>
    </row>
    <row r="15" spans="1:28" ht="13">
      <c r="A15" s="2" t="s">
        <v>254</v>
      </c>
      <c r="B15" s="2" t="s">
        <v>16</v>
      </c>
      <c r="C15" s="89" t="s">
        <v>297</v>
      </c>
      <c r="D15" s="129" t="s">
        <v>303</v>
      </c>
      <c r="E15" s="19">
        <v>4492.8900000000003</v>
      </c>
      <c r="F15" s="20">
        <v>6702.75</v>
      </c>
      <c r="G15" s="21">
        <v>11195.64</v>
      </c>
      <c r="H15" s="19">
        <v>2053.17</v>
      </c>
      <c r="I15" s="20">
        <v>6251.85</v>
      </c>
      <c r="J15" s="21">
        <v>8305.02</v>
      </c>
      <c r="K15" s="19">
        <v>644.49</v>
      </c>
      <c r="L15" s="20">
        <v>6795</v>
      </c>
      <c r="M15" s="21">
        <v>7439.49</v>
      </c>
      <c r="N15" s="19">
        <v>423.18</v>
      </c>
      <c r="O15" s="20">
        <v>6516.54</v>
      </c>
      <c r="P15" s="21">
        <v>6939.72</v>
      </c>
      <c r="Q15" s="19">
        <v>1657.26</v>
      </c>
      <c r="R15" s="20">
        <v>6019.2</v>
      </c>
      <c r="S15" s="21">
        <v>7676.46</v>
      </c>
      <c r="T15" s="19">
        <v>329.67</v>
      </c>
      <c r="U15" s="20">
        <v>7211.97</v>
      </c>
      <c r="V15" s="21">
        <v>7541.64</v>
      </c>
      <c r="W15" s="47">
        <v>9600.66</v>
      </c>
      <c r="X15" s="20">
        <v>39497.31</v>
      </c>
      <c r="Y15" s="21">
        <v>49097.97</v>
      </c>
      <c r="AB15" s="1"/>
    </row>
    <row r="16" spans="1:28" ht="13">
      <c r="A16" s="2" t="s">
        <v>310</v>
      </c>
      <c r="B16" s="2" t="s">
        <v>311</v>
      </c>
      <c r="C16" s="89" t="s">
        <v>297</v>
      </c>
      <c r="D16" s="129" t="s">
        <v>303</v>
      </c>
      <c r="E16" s="19">
        <v>11924.2</v>
      </c>
      <c r="F16" s="20">
        <v>4062.5</v>
      </c>
      <c r="G16" s="21">
        <v>15986.7</v>
      </c>
      <c r="H16" s="19">
        <v>7053.5</v>
      </c>
      <c r="I16" s="20">
        <v>6213.6</v>
      </c>
      <c r="J16" s="21">
        <v>13267.1</v>
      </c>
      <c r="K16" s="19">
        <v>13130.5</v>
      </c>
      <c r="L16" s="20">
        <v>4463</v>
      </c>
      <c r="M16" s="21">
        <v>17593.5</v>
      </c>
      <c r="N16" s="19">
        <v>8372.7000000000007</v>
      </c>
      <c r="O16" s="20">
        <v>3722.6</v>
      </c>
      <c r="P16" s="21">
        <v>12095.300000000001</v>
      </c>
      <c r="Q16" s="19">
        <v>6899.4</v>
      </c>
      <c r="R16" s="20">
        <v>3872.8</v>
      </c>
      <c r="S16" s="21">
        <v>10772.2</v>
      </c>
      <c r="T16" s="19">
        <v>5738.3</v>
      </c>
      <c r="U16" s="20">
        <v>1681.4</v>
      </c>
      <c r="V16" s="21">
        <v>7419.7000000000007</v>
      </c>
      <c r="W16" s="47">
        <v>53118.600000000006</v>
      </c>
      <c r="X16" s="20">
        <v>24015.9</v>
      </c>
      <c r="Y16" s="21">
        <v>77134.5</v>
      </c>
      <c r="AB16" s="1"/>
    </row>
    <row r="17" spans="1:28" ht="13">
      <c r="A17" s="2" t="s">
        <v>370</v>
      </c>
      <c r="B17" s="2" t="s">
        <v>371</v>
      </c>
      <c r="C17" s="89" t="s">
        <v>297</v>
      </c>
      <c r="D17" s="129" t="s">
        <v>304</v>
      </c>
      <c r="E17" s="19">
        <v>7673.48</v>
      </c>
      <c r="F17" s="20">
        <v>169.99</v>
      </c>
      <c r="G17" s="21">
        <v>7843.4699999999993</v>
      </c>
      <c r="H17" s="19">
        <v>14840.81</v>
      </c>
      <c r="I17" s="20">
        <v>5</v>
      </c>
      <c r="J17" s="21">
        <v>14845.81</v>
      </c>
      <c r="K17" s="19">
        <v>22365.99</v>
      </c>
      <c r="L17" s="20">
        <v>0</v>
      </c>
      <c r="M17" s="21">
        <v>22365.99</v>
      </c>
      <c r="N17" s="19">
        <v>16075.2</v>
      </c>
      <c r="O17" s="20">
        <v>0</v>
      </c>
      <c r="P17" s="21">
        <v>16075.2</v>
      </c>
      <c r="Q17" s="19">
        <v>14199.54</v>
      </c>
      <c r="R17" s="20">
        <v>16.329999999999998</v>
      </c>
      <c r="S17" s="21">
        <v>14215.87</v>
      </c>
      <c r="T17" s="19">
        <v>2911.53</v>
      </c>
      <c r="U17" s="20">
        <v>644.84</v>
      </c>
      <c r="V17" s="21">
        <v>3556.3700000000003</v>
      </c>
      <c r="W17" s="47">
        <v>78066.549999999988</v>
      </c>
      <c r="X17" s="20">
        <v>836.16000000000008</v>
      </c>
      <c r="Y17" s="21">
        <v>78902.709999999992</v>
      </c>
      <c r="AB17" s="1"/>
    </row>
    <row r="18" spans="1:28" ht="13">
      <c r="A18" s="2" t="s">
        <v>370</v>
      </c>
      <c r="B18" s="2" t="s">
        <v>372</v>
      </c>
      <c r="C18" s="89" t="s">
        <v>297</v>
      </c>
      <c r="D18" s="129" t="s">
        <v>304</v>
      </c>
      <c r="E18" s="19">
        <v>7502.94</v>
      </c>
      <c r="F18" s="20">
        <v>7.9</v>
      </c>
      <c r="G18" s="21">
        <v>7510.8399999999992</v>
      </c>
      <c r="H18" s="19">
        <v>14272.22</v>
      </c>
      <c r="I18" s="20">
        <v>2.5299999999999998</v>
      </c>
      <c r="J18" s="21">
        <v>14274.75</v>
      </c>
      <c r="K18" s="19">
        <v>21578.68</v>
      </c>
      <c r="L18" s="20">
        <v>0</v>
      </c>
      <c r="M18" s="21">
        <v>21578.68</v>
      </c>
      <c r="N18" s="19">
        <v>15573.36</v>
      </c>
      <c r="O18" s="20">
        <v>0</v>
      </c>
      <c r="P18" s="21">
        <v>15573.36</v>
      </c>
      <c r="Q18" s="19">
        <v>13061.87</v>
      </c>
      <c r="R18" s="20">
        <v>37.32</v>
      </c>
      <c r="S18" s="21">
        <v>13099.19</v>
      </c>
      <c r="T18" s="19">
        <v>6085.66</v>
      </c>
      <c r="U18" s="20">
        <v>56.47</v>
      </c>
      <c r="V18" s="21">
        <v>6142.13</v>
      </c>
      <c r="W18" s="47">
        <v>78074.73</v>
      </c>
      <c r="X18" s="20">
        <v>104.22</v>
      </c>
      <c r="Y18" s="21">
        <v>78178.95</v>
      </c>
      <c r="AB18" s="1"/>
    </row>
    <row r="19" spans="1:28" ht="13">
      <c r="A19" s="2" t="s">
        <v>370</v>
      </c>
      <c r="B19" s="2" t="s">
        <v>373</v>
      </c>
      <c r="C19" s="89" t="s">
        <v>297</v>
      </c>
      <c r="D19" s="129" t="s">
        <v>304</v>
      </c>
      <c r="E19" s="19">
        <v>1436.12</v>
      </c>
      <c r="F19" s="20">
        <v>1535.25</v>
      </c>
      <c r="G19" s="21">
        <v>2971.37</v>
      </c>
      <c r="H19" s="19">
        <v>4919.84</v>
      </c>
      <c r="I19" s="20">
        <v>784.04</v>
      </c>
      <c r="J19" s="21">
        <v>5703.88</v>
      </c>
      <c r="K19" s="19">
        <v>8405.18</v>
      </c>
      <c r="L19" s="20">
        <v>0.16</v>
      </c>
      <c r="M19" s="21">
        <v>8405.34</v>
      </c>
      <c r="N19" s="19">
        <v>5541.75</v>
      </c>
      <c r="O19" s="20">
        <v>6.51</v>
      </c>
      <c r="P19" s="21">
        <v>5548.26</v>
      </c>
      <c r="Q19" s="19">
        <v>3902.22</v>
      </c>
      <c r="R19" s="20">
        <v>1246.54</v>
      </c>
      <c r="S19" s="21">
        <v>5148.76</v>
      </c>
      <c r="T19" s="19">
        <v>3532.59</v>
      </c>
      <c r="U19" s="20">
        <v>606.16</v>
      </c>
      <c r="V19" s="21">
        <v>4138.75</v>
      </c>
      <c r="W19" s="47">
        <v>27737.7</v>
      </c>
      <c r="X19" s="20">
        <v>4178.66</v>
      </c>
      <c r="Y19" s="21">
        <v>31916.36</v>
      </c>
      <c r="AB19" s="1"/>
    </row>
    <row r="20" spans="1:28" ht="13">
      <c r="A20" s="2" t="s">
        <v>255</v>
      </c>
      <c r="B20" s="2" t="s">
        <v>17</v>
      </c>
      <c r="C20" s="89" t="s">
        <v>297</v>
      </c>
      <c r="D20" s="129" t="s">
        <v>298</v>
      </c>
      <c r="E20" s="19">
        <v>1946.09</v>
      </c>
      <c r="F20" s="20">
        <v>633.77</v>
      </c>
      <c r="G20" s="21">
        <v>2579.8599999999997</v>
      </c>
      <c r="H20" s="19">
        <v>776.06</v>
      </c>
      <c r="I20" s="20">
        <v>189.36</v>
      </c>
      <c r="J20" s="21">
        <v>965.42</v>
      </c>
      <c r="K20" s="19">
        <v>181.03</v>
      </c>
      <c r="L20" s="20">
        <v>376.73</v>
      </c>
      <c r="M20" s="21">
        <v>557.76</v>
      </c>
      <c r="N20" s="19">
        <v>346.68</v>
      </c>
      <c r="O20" s="20">
        <v>1760.21</v>
      </c>
      <c r="P20" s="21">
        <v>2106.89</v>
      </c>
      <c r="Q20" s="19">
        <v>1334.52</v>
      </c>
      <c r="R20" s="20">
        <v>1946.45</v>
      </c>
      <c r="S20" s="21">
        <v>3280.9700000000003</v>
      </c>
      <c r="T20" s="19">
        <v>1026.74</v>
      </c>
      <c r="U20" s="20">
        <v>794.11</v>
      </c>
      <c r="V20" s="21">
        <v>1820.85</v>
      </c>
      <c r="W20" s="47">
        <v>5611.119999999999</v>
      </c>
      <c r="X20" s="20">
        <v>5700.63</v>
      </c>
      <c r="Y20" s="21">
        <v>11311.75</v>
      </c>
      <c r="AB20" s="1"/>
    </row>
    <row r="21" spans="1:28" ht="13">
      <c r="A21" s="2" t="s">
        <v>256</v>
      </c>
      <c r="B21" s="2" t="s">
        <v>18</v>
      </c>
      <c r="C21" s="89" t="s">
        <v>297</v>
      </c>
      <c r="D21" s="129" t="s">
        <v>302</v>
      </c>
      <c r="E21" s="19">
        <v>38863.9</v>
      </c>
      <c r="F21" s="20">
        <v>4345.5</v>
      </c>
      <c r="G21" s="21">
        <v>43209.4</v>
      </c>
      <c r="H21" s="19">
        <v>16673.650000000001</v>
      </c>
      <c r="I21" s="20">
        <v>2760.85</v>
      </c>
      <c r="J21" s="21">
        <v>19434.5</v>
      </c>
      <c r="K21" s="19">
        <v>24876.400000000001</v>
      </c>
      <c r="L21" s="20">
        <v>1509.95</v>
      </c>
      <c r="M21" s="21">
        <v>26386.350000000002</v>
      </c>
      <c r="N21" s="19">
        <v>19649.5</v>
      </c>
      <c r="O21" s="20">
        <v>2099.5</v>
      </c>
      <c r="P21" s="21">
        <v>21749</v>
      </c>
      <c r="Q21" s="19">
        <v>7212.65</v>
      </c>
      <c r="R21" s="20">
        <v>965.5</v>
      </c>
      <c r="S21" s="21">
        <v>8178.15</v>
      </c>
      <c r="T21" s="19">
        <v>4018.7</v>
      </c>
      <c r="U21" s="20">
        <v>1280.0999999999999</v>
      </c>
      <c r="V21" s="21">
        <v>5298.7999999999993</v>
      </c>
      <c r="W21" s="47">
        <v>111294.8</v>
      </c>
      <c r="X21" s="20">
        <v>12961.400000000001</v>
      </c>
      <c r="Y21" s="21">
        <v>124256.20000000001</v>
      </c>
      <c r="AB21" s="1"/>
    </row>
    <row r="22" spans="1:28" ht="13">
      <c r="A22" s="2" t="s">
        <v>378</v>
      </c>
      <c r="B22" s="2" t="s">
        <v>379</v>
      </c>
      <c r="C22" s="89" t="s">
        <v>297</v>
      </c>
      <c r="D22" s="129" t="s">
        <v>304</v>
      </c>
      <c r="E22" s="19">
        <v>13105.12</v>
      </c>
      <c r="F22" s="20">
        <v>229.5</v>
      </c>
      <c r="G22" s="21">
        <v>13334.62</v>
      </c>
      <c r="H22" s="19">
        <v>7885.85</v>
      </c>
      <c r="I22" s="20">
        <v>477.42</v>
      </c>
      <c r="J22" s="21">
        <v>8363.27</v>
      </c>
      <c r="K22" s="19">
        <v>12882.49</v>
      </c>
      <c r="L22" s="20">
        <v>103.79</v>
      </c>
      <c r="M22" s="21">
        <v>12986.28</v>
      </c>
      <c r="N22" s="19">
        <v>22759.45</v>
      </c>
      <c r="O22" s="20">
        <v>211.5</v>
      </c>
      <c r="P22" s="21">
        <v>22970.95</v>
      </c>
      <c r="Q22" s="19">
        <v>16656.64</v>
      </c>
      <c r="R22" s="20">
        <v>226.89</v>
      </c>
      <c r="S22" s="21">
        <v>16883.53</v>
      </c>
      <c r="T22" s="19">
        <v>16840.02</v>
      </c>
      <c r="U22" s="20">
        <v>369.7</v>
      </c>
      <c r="V22" s="21">
        <v>17209.72</v>
      </c>
      <c r="W22" s="47">
        <v>90129.57</v>
      </c>
      <c r="X22" s="20">
        <v>1618.8</v>
      </c>
      <c r="Y22" s="21">
        <v>91748.37000000001</v>
      </c>
      <c r="AB22" s="1"/>
    </row>
    <row r="23" spans="1:28" ht="13">
      <c r="A23" s="2" t="s">
        <v>257</v>
      </c>
      <c r="B23" s="2" t="s">
        <v>19</v>
      </c>
      <c r="C23" s="89" t="s">
        <v>297</v>
      </c>
      <c r="D23" s="129" t="s">
        <v>302</v>
      </c>
      <c r="E23" s="19">
        <v>4954.7700000000004</v>
      </c>
      <c r="F23" s="20">
        <v>1320.57</v>
      </c>
      <c r="G23" s="21">
        <v>6275.34</v>
      </c>
      <c r="H23" s="19">
        <v>14129.91</v>
      </c>
      <c r="I23" s="20">
        <v>6158.3</v>
      </c>
      <c r="J23" s="21">
        <v>20288.21</v>
      </c>
      <c r="K23" s="19">
        <v>48363.89</v>
      </c>
      <c r="L23" s="20">
        <v>8208.5400000000009</v>
      </c>
      <c r="M23" s="21">
        <v>56572.43</v>
      </c>
      <c r="N23" s="19">
        <v>42865.47</v>
      </c>
      <c r="O23" s="20">
        <v>9469.58</v>
      </c>
      <c r="P23" s="21">
        <v>52335.05</v>
      </c>
      <c r="Q23" s="19">
        <v>48922.92</v>
      </c>
      <c r="R23" s="20">
        <v>8977.77</v>
      </c>
      <c r="S23" s="21">
        <v>57900.69</v>
      </c>
      <c r="T23" s="19">
        <v>61764.39</v>
      </c>
      <c r="U23" s="20">
        <v>9790.61</v>
      </c>
      <c r="V23" s="21">
        <v>71555</v>
      </c>
      <c r="W23" s="47">
        <v>221001.35000000003</v>
      </c>
      <c r="X23" s="20">
        <v>43925.369999999995</v>
      </c>
      <c r="Y23" s="21">
        <v>264926.72000000003</v>
      </c>
      <c r="AB23" s="1"/>
    </row>
    <row r="24" spans="1:28" ht="13">
      <c r="A24" s="2" t="s">
        <v>258</v>
      </c>
      <c r="B24" s="2" t="s">
        <v>20</v>
      </c>
      <c r="C24" s="89" t="s">
        <v>297</v>
      </c>
      <c r="D24" s="129" t="s">
        <v>303</v>
      </c>
      <c r="E24" s="19">
        <v>1283.7</v>
      </c>
      <c r="F24" s="20">
        <v>7632.85</v>
      </c>
      <c r="G24" s="21">
        <v>8916.5500000000011</v>
      </c>
      <c r="H24" s="19">
        <v>699.2</v>
      </c>
      <c r="I24" s="20">
        <v>5618</v>
      </c>
      <c r="J24" s="21">
        <v>6317.2</v>
      </c>
      <c r="K24" s="19">
        <v>524.70000000000005</v>
      </c>
      <c r="L24" s="20">
        <v>5213</v>
      </c>
      <c r="M24" s="21">
        <v>5737.7</v>
      </c>
      <c r="N24" s="19">
        <v>209.3</v>
      </c>
      <c r="O24" s="20">
        <v>4914.55</v>
      </c>
      <c r="P24" s="21">
        <v>5123.8500000000004</v>
      </c>
      <c r="Q24" s="19">
        <v>316.25</v>
      </c>
      <c r="R24" s="20">
        <v>5094.05</v>
      </c>
      <c r="S24" s="21">
        <v>5410.3</v>
      </c>
      <c r="T24" s="19">
        <v>266.95</v>
      </c>
      <c r="U24" s="20">
        <v>4386.05</v>
      </c>
      <c r="V24" s="21">
        <v>4653</v>
      </c>
      <c r="W24" s="47">
        <v>3300.1000000000004</v>
      </c>
      <c r="X24" s="20">
        <v>32858.5</v>
      </c>
      <c r="Y24" s="21">
        <v>36158.6</v>
      </c>
      <c r="AB24" s="1"/>
    </row>
    <row r="25" spans="1:28" ht="13">
      <c r="A25" s="2" t="s">
        <v>259</v>
      </c>
      <c r="B25" s="2" t="s">
        <v>21</v>
      </c>
      <c r="C25" s="89" t="s">
        <v>297</v>
      </c>
      <c r="D25" s="129" t="s">
        <v>298</v>
      </c>
      <c r="E25" s="19">
        <v>0</v>
      </c>
      <c r="F25" s="20">
        <v>0</v>
      </c>
      <c r="G25" s="21">
        <v>0</v>
      </c>
      <c r="H25" s="19">
        <v>0</v>
      </c>
      <c r="I25" s="20">
        <v>0</v>
      </c>
      <c r="J25" s="21">
        <v>0</v>
      </c>
      <c r="K25" s="19">
        <v>0</v>
      </c>
      <c r="L25" s="20">
        <v>0</v>
      </c>
      <c r="M25" s="21">
        <v>0</v>
      </c>
      <c r="N25" s="19">
        <v>0</v>
      </c>
      <c r="O25" s="20">
        <v>0</v>
      </c>
      <c r="P25" s="21">
        <v>0</v>
      </c>
      <c r="Q25" s="19">
        <v>0</v>
      </c>
      <c r="R25" s="20">
        <v>0</v>
      </c>
      <c r="S25" s="21">
        <v>0</v>
      </c>
      <c r="T25" s="19">
        <v>0</v>
      </c>
      <c r="U25" s="20">
        <v>0</v>
      </c>
      <c r="V25" s="21">
        <v>0</v>
      </c>
      <c r="W25" s="47">
        <v>0</v>
      </c>
      <c r="X25" s="20">
        <v>0</v>
      </c>
      <c r="Y25" s="21">
        <v>0</v>
      </c>
      <c r="AB25" s="1"/>
    </row>
    <row r="26" spans="1:28" ht="13">
      <c r="A26" s="2" t="s">
        <v>260</v>
      </c>
      <c r="B26" s="2" t="s">
        <v>22</v>
      </c>
      <c r="C26" s="89" t="s">
        <v>297</v>
      </c>
      <c r="D26" s="129" t="s">
        <v>303</v>
      </c>
      <c r="E26" s="19">
        <v>9213.06</v>
      </c>
      <c r="F26" s="20">
        <v>817.11</v>
      </c>
      <c r="G26" s="21">
        <v>10030.17</v>
      </c>
      <c r="H26" s="19">
        <v>4783.6499999999996</v>
      </c>
      <c r="I26" s="20">
        <v>271.22000000000003</v>
      </c>
      <c r="J26" s="21">
        <v>5054.87</v>
      </c>
      <c r="K26" s="19">
        <v>4450.7</v>
      </c>
      <c r="L26" s="20">
        <v>313.68</v>
      </c>
      <c r="M26" s="21">
        <v>4764.38</v>
      </c>
      <c r="N26" s="19">
        <v>5302.65</v>
      </c>
      <c r="O26" s="20">
        <v>368.55</v>
      </c>
      <c r="P26" s="21">
        <v>5671.2</v>
      </c>
      <c r="Q26" s="19">
        <v>3736.59</v>
      </c>
      <c r="R26" s="20">
        <v>491.72</v>
      </c>
      <c r="S26" s="21">
        <v>4228.3100000000004</v>
      </c>
      <c r="T26" s="19">
        <v>3994.45</v>
      </c>
      <c r="U26" s="20">
        <v>38.369999999999997</v>
      </c>
      <c r="V26" s="21">
        <v>4032.8199999999997</v>
      </c>
      <c r="W26" s="47">
        <v>31481.1</v>
      </c>
      <c r="X26" s="20">
        <v>2300.6499999999996</v>
      </c>
      <c r="Y26" s="21">
        <v>33781.75</v>
      </c>
      <c r="AB26" s="1"/>
    </row>
    <row r="27" spans="1:28" ht="13">
      <c r="A27" s="2" t="s">
        <v>260</v>
      </c>
      <c r="B27" s="2" t="s">
        <v>23</v>
      </c>
      <c r="C27" s="89" t="s">
        <v>297</v>
      </c>
      <c r="D27" s="129" t="s">
        <v>303</v>
      </c>
      <c r="E27" s="19">
        <v>4399.3500000000004</v>
      </c>
      <c r="F27" s="20">
        <v>602.22</v>
      </c>
      <c r="G27" s="21">
        <v>5001.5700000000006</v>
      </c>
      <c r="H27" s="19">
        <v>4339.13</v>
      </c>
      <c r="I27" s="20">
        <v>1470.99</v>
      </c>
      <c r="J27" s="21">
        <v>5810.12</v>
      </c>
      <c r="K27" s="19">
        <v>3350.53</v>
      </c>
      <c r="L27" s="20">
        <v>561.14</v>
      </c>
      <c r="M27" s="21">
        <v>3911.67</v>
      </c>
      <c r="N27" s="19">
        <v>3332.45</v>
      </c>
      <c r="O27" s="20">
        <v>917.72</v>
      </c>
      <c r="P27" s="21">
        <v>4250.17</v>
      </c>
      <c r="Q27" s="19">
        <v>4875.32</v>
      </c>
      <c r="R27" s="20">
        <v>1489.07</v>
      </c>
      <c r="S27" s="21">
        <v>6364.3899999999994</v>
      </c>
      <c r="T27" s="19">
        <v>4785.42</v>
      </c>
      <c r="U27" s="20">
        <v>853.21</v>
      </c>
      <c r="V27" s="21">
        <v>5638.63</v>
      </c>
      <c r="W27" s="47">
        <v>25082.199999999997</v>
      </c>
      <c r="X27" s="20">
        <v>5894.3499999999995</v>
      </c>
      <c r="Y27" s="21">
        <v>30976.549999999996</v>
      </c>
      <c r="AB27" s="1"/>
    </row>
    <row r="28" spans="1:28" ht="13">
      <c r="A28" s="2" t="s">
        <v>260</v>
      </c>
      <c r="B28" s="2" t="s">
        <v>24</v>
      </c>
      <c r="C28" s="89" t="s">
        <v>297</v>
      </c>
      <c r="D28" s="129" t="s">
        <v>303</v>
      </c>
      <c r="E28" s="19">
        <v>5707.3</v>
      </c>
      <c r="F28" s="20">
        <v>1000.31</v>
      </c>
      <c r="G28" s="21">
        <v>6707.6100000000006</v>
      </c>
      <c r="H28" s="19">
        <v>4150.6899999999996</v>
      </c>
      <c r="I28" s="20">
        <v>433.44</v>
      </c>
      <c r="J28" s="21">
        <v>4584.1299999999992</v>
      </c>
      <c r="K28" s="19">
        <v>4177.03</v>
      </c>
      <c r="L28" s="20">
        <v>325.70999999999998</v>
      </c>
      <c r="M28" s="21">
        <v>4502.74</v>
      </c>
      <c r="N28" s="19">
        <v>4384.42</v>
      </c>
      <c r="O28" s="20">
        <v>385.31</v>
      </c>
      <c r="P28" s="21">
        <v>4769.7300000000005</v>
      </c>
      <c r="Q28" s="19">
        <v>2928.93</v>
      </c>
      <c r="R28" s="20">
        <v>1336.86</v>
      </c>
      <c r="S28" s="21">
        <v>4265.79</v>
      </c>
      <c r="T28" s="19">
        <v>4667.29</v>
      </c>
      <c r="U28" s="20">
        <v>195.49</v>
      </c>
      <c r="V28" s="21">
        <v>4862.78</v>
      </c>
      <c r="W28" s="47">
        <v>26015.660000000003</v>
      </c>
      <c r="X28" s="20">
        <v>3677.12</v>
      </c>
      <c r="Y28" s="21">
        <v>29692.780000000002</v>
      </c>
      <c r="AB28" s="1"/>
    </row>
    <row r="29" spans="1:28" ht="13">
      <c r="A29" s="2" t="s">
        <v>260</v>
      </c>
      <c r="B29" s="2" t="s">
        <v>25</v>
      </c>
      <c r="C29" s="89" t="s">
        <v>297</v>
      </c>
      <c r="D29" s="129" t="s">
        <v>303</v>
      </c>
      <c r="E29" s="19">
        <v>9375.7199999999993</v>
      </c>
      <c r="F29" s="20">
        <v>1020.16</v>
      </c>
      <c r="G29" s="21">
        <v>10395.879999999999</v>
      </c>
      <c r="H29" s="19">
        <v>5896.11</v>
      </c>
      <c r="I29" s="20">
        <v>475.21</v>
      </c>
      <c r="J29" s="21">
        <v>6371.32</v>
      </c>
      <c r="K29" s="19">
        <v>3967.11</v>
      </c>
      <c r="L29" s="20">
        <v>284.13</v>
      </c>
      <c r="M29" s="21">
        <v>4251.24</v>
      </c>
      <c r="N29" s="19">
        <v>5019.97</v>
      </c>
      <c r="O29" s="20">
        <v>238.39</v>
      </c>
      <c r="P29" s="21">
        <v>5258.3600000000006</v>
      </c>
      <c r="Q29" s="19">
        <v>4486.67</v>
      </c>
      <c r="R29" s="20">
        <v>489.83</v>
      </c>
      <c r="S29" s="21">
        <v>4976.5</v>
      </c>
      <c r="T29" s="19">
        <v>4832.7299999999996</v>
      </c>
      <c r="U29" s="20">
        <v>1052.42</v>
      </c>
      <c r="V29" s="21">
        <v>5885.15</v>
      </c>
      <c r="W29" s="47">
        <v>33578.31</v>
      </c>
      <c r="X29" s="20">
        <v>3560.14</v>
      </c>
      <c r="Y29" s="21">
        <v>37138.449999999997</v>
      </c>
      <c r="AB29" s="1"/>
    </row>
    <row r="30" spans="1:28" ht="13">
      <c r="A30" s="2" t="s">
        <v>261</v>
      </c>
      <c r="B30" s="2" t="s">
        <v>26</v>
      </c>
      <c r="C30" s="89" t="s">
        <v>297</v>
      </c>
      <c r="D30" s="129" t="s">
        <v>303</v>
      </c>
      <c r="E30" s="19">
        <v>21715.75</v>
      </c>
      <c r="F30" s="20">
        <v>3539.25</v>
      </c>
      <c r="G30" s="21">
        <v>25255</v>
      </c>
      <c r="H30" s="19">
        <v>16536.7</v>
      </c>
      <c r="I30" s="20">
        <v>3922.75</v>
      </c>
      <c r="J30" s="21">
        <v>20459.45</v>
      </c>
      <c r="K30" s="19">
        <v>19642.8</v>
      </c>
      <c r="L30" s="20">
        <v>4398.2</v>
      </c>
      <c r="M30" s="21">
        <v>24041</v>
      </c>
      <c r="N30" s="19">
        <v>18821.849999999999</v>
      </c>
      <c r="O30" s="20">
        <v>6003.65</v>
      </c>
      <c r="P30" s="21">
        <v>24825.5</v>
      </c>
      <c r="Q30" s="19">
        <v>11323.75</v>
      </c>
      <c r="R30" s="20">
        <v>5163.75</v>
      </c>
      <c r="S30" s="21">
        <v>16487.5</v>
      </c>
      <c r="T30" s="19">
        <v>16873.349999999999</v>
      </c>
      <c r="U30" s="20">
        <v>6277.25</v>
      </c>
      <c r="V30" s="21">
        <v>23150.6</v>
      </c>
      <c r="W30" s="47">
        <v>104914.20000000001</v>
      </c>
      <c r="X30" s="20">
        <v>29304.85</v>
      </c>
      <c r="Y30" s="21">
        <v>134219.05000000002</v>
      </c>
      <c r="AB30" s="1"/>
    </row>
    <row r="31" spans="1:28" ht="13">
      <c r="A31" s="2" t="s">
        <v>261</v>
      </c>
      <c r="B31" s="2" t="s">
        <v>27</v>
      </c>
      <c r="C31" s="89" t="s">
        <v>297</v>
      </c>
      <c r="D31" s="129" t="s">
        <v>303</v>
      </c>
      <c r="E31" s="19">
        <v>23042</v>
      </c>
      <c r="F31" s="20">
        <v>5311.95</v>
      </c>
      <c r="G31" s="21">
        <v>28353.95</v>
      </c>
      <c r="H31" s="19">
        <v>20530.400000000001</v>
      </c>
      <c r="I31" s="20">
        <v>4727.1499999999996</v>
      </c>
      <c r="J31" s="21">
        <v>25257.550000000003</v>
      </c>
      <c r="K31" s="19">
        <v>22620.5</v>
      </c>
      <c r="L31" s="20">
        <v>4654.25</v>
      </c>
      <c r="M31" s="21">
        <v>27274.75</v>
      </c>
      <c r="N31" s="19">
        <v>14319.6</v>
      </c>
      <c r="O31" s="20">
        <v>4696.5</v>
      </c>
      <c r="P31" s="21">
        <v>19016.099999999999</v>
      </c>
      <c r="Q31" s="19">
        <v>11256.25</v>
      </c>
      <c r="R31" s="20">
        <v>6207.4</v>
      </c>
      <c r="S31" s="21">
        <v>17463.650000000001</v>
      </c>
      <c r="T31" s="19">
        <v>20673.900000000001</v>
      </c>
      <c r="U31" s="20">
        <v>5435.55</v>
      </c>
      <c r="V31" s="21">
        <v>26109.45</v>
      </c>
      <c r="W31" s="47">
        <v>112442.65</v>
      </c>
      <c r="X31" s="20">
        <v>31032.799999999999</v>
      </c>
      <c r="Y31" s="21">
        <v>143475.44999999998</v>
      </c>
      <c r="AB31" s="1"/>
    </row>
    <row r="32" spans="1:28" ht="13">
      <c r="A32" s="2" t="s">
        <v>261</v>
      </c>
      <c r="B32" s="2" t="s">
        <v>28</v>
      </c>
      <c r="C32" s="89" t="s">
        <v>297</v>
      </c>
      <c r="D32" s="129" t="s">
        <v>303</v>
      </c>
      <c r="E32" s="19">
        <v>24989.9</v>
      </c>
      <c r="F32" s="20">
        <v>4057.9</v>
      </c>
      <c r="G32" s="21">
        <v>29047.800000000003</v>
      </c>
      <c r="H32" s="19">
        <v>19885.599999999999</v>
      </c>
      <c r="I32" s="20">
        <v>5041.8500000000004</v>
      </c>
      <c r="J32" s="21">
        <v>24927.449999999997</v>
      </c>
      <c r="K32" s="19">
        <v>18885.900000000001</v>
      </c>
      <c r="L32" s="20">
        <v>6011.15</v>
      </c>
      <c r="M32" s="21">
        <v>24897.050000000003</v>
      </c>
      <c r="N32" s="19">
        <v>15748.35</v>
      </c>
      <c r="O32" s="20">
        <v>7281.4</v>
      </c>
      <c r="P32" s="21">
        <v>23029.75</v>
      </c>
      <c r="Q32" s="19">
        <v>11213.45</v>
      </c>
      <c r="R32" s="20">
        <v>5499.8</v>
      </c>
      <c r="S32" s="21">
        <v>16713.25</v>
      </c>
      <c r="T32" s="19">
        <v>20245.75</v>
      </c>
      <c r="U32" s="20">
        <v>3924.75</v>
      </c>
      <c r="V32" s="21">
        <v>24170.5</v>
      </c>
      <c r="W32" s="47">
        <v>110968.95</v>
      </c>
      <c r="X32" s="20">
        <v>31816.85</v>
      </c>
      <c r="Y32" s="21">
        <v>142785.79999999999</v>
      </c>
      <c r="AB32" s="1"/>
    </row>
    <row r="33" spans="1:28" ht="13">
      <c r="A33" s="2" t="s">
        <v>261</v>
      </c>
      <c r="B33" s="2" t="s">
        <v>29</v>
      </c>
      <c r="C33" s="89" t="s">
        <v>297</v>
      </c>
      <c r="D33" s="129" t="s">
        <v>303</v>
      </c>
      <c r="E33" s="19">
        <v>54123.839999999997</v>
      </c>
      <c r="F33" s="20">
        <v>349.45</v>
      </c>
      <c r="G33" s="21">
        <v>54473.289999999994</v>
      </c>
      <c r="H33" s="19">
        <v>63333.1</v>
      </c>
      <c r="I33" s="20">
        <v>99.45</v>
      </c>
      <c r="J33" s="21">
        <v>63432.549999999996</v>
      </c>
      <c r="K33" s="19">
        <v>59505.35</v>
      </c>
      <c r="L33" s="20">
        <v>30</v>
      </c>
      <c r="M33" s="21">
        <v>59535.35</v>
      </c>
      <c r="N33" s="19">
        <v>64575.85</v>
      </c>
      <c r="O33" s="20">
        <v>1.85</v>
      </c>
      <c r="P33" s="21">
        <v>64577.7</v>
      </c>
      <c r="Q33" s="19">
        <v>59170.2</v>
      </c>
      <c r="R33" s="20">
        <v>18.55</v>
      </c>
      <c r="S33" s="21">
        <v>59188.75</v>
      </c>
      <c r="T33" s="19">
        <v>74759.899999999994</v>
      </c>
      <c r="U33" s="20">
        <v>3.05</v>
      </c>
      <c r="V33" s="21">
        <v>74762.95</v>
      </c>
      <c r="W33" s="47">
        <v>375468.24</v>
      </c>
      <c r="X33" s="20">
        <v>502.35</v>
      </c>
      <c r="Y33" s="21">
        <v>375970.58999999997</v>
      </c>
      <c r="AB33" s="1"/>
    </row>
    <row r="34" spans="1:28" ht="13">
      <c r="A34" s="2" t="s">
        <v>261</v>
      </c>
      <c r="B34" s="2" t="s">
        <v>30</v>
      </c>
      <c r="C34" s="89" t="s">
        <v>297</v>
      </c>
      <c r="D34" s="129" t="s">
        <v>303</v>
      </c>
      <c r="E34" s="19">
        <v>26301.4</v>
      </c>
      <c r="F34" s="20">
        <v>4008.8</v>
      </c>
      <c r="G34" s="21">
        <v>30310.2</v>
      </c>
      <c r="H34" s="19">
        <v>22190</v>
      </c>
      <c r="I34" s="20">
        <v>6119.7</v>
      </c>
      <c r="J34" s="21">
        <v>28309.7</v>
      </c>
      <c r="K34" s="19">
        <v>19628.5</v>
      </c>
      <c r="L34" s="20">
        <v>5578.95</v>
      </c>
      <c r="M34" s="21">
        <v>25207.45</v>
      </c>
      <c r="N34" s="19">
        <v>20968.150000000001</v>
      </c>
      <c r="O34" s="20">
        <v>5817.1</v>
      </c>
      <c r="P34" s="21">
        <v>26785.25</v>
      </c>
      <c r="Q34" s="19">
        <v>10605.85</v>
      </c>
      <c r="R34" s="20">
        <v>6012.9</v>
      </c>
      <c r="S34" s="21">
        <v>16618.75</v>
      </c>
      <c r="T34" s="19">
        <v>24830.95</v>
      </c>
      <c r="U34" s="20">
        <v>5412.55</v>
      </c>
      <c r="V34" s="21">
        <v>30243.5</v>
      </c>
      <c r="W34" s="47">
        <v>124524.84999999999</v>
      </c>
      <c r="X34" s="20">
        <v>32950.000000000007</v>
      </c>
      <c r="Y34" s="21">
        <v>157474.85</v>
      </c>
      <c r="AB34" s="1"/>
    </row>
    <row r="35" spans="1:28" ht="13">
      <c r="A35" s="2" t="s">
        <v>261</v>
      </c>
      <c r="B35" s="2" t="s">
        <v>31</v>
      </c>
      <c r="C35" s="89" t="s">
        <v>297</v>
      </c>
      <c r="D35" s="129" t="s">
        <v>303</v>
      </c>
      <c r="E35" s="19">
        <v>27801.95</v>
      </c>
      <c r="F35" s="20">
        <v>4625.1499999999996</v>
      </c>
      <c r="G35" s="21">
        <v>32427.1</v>
      </c>
      <c r="H35" s="19">
        <v>18160.75</v>
      </c>
      <c r="I35" s="20">
        <v>4909.45</v>
      </c>
      <c r="J35" s="21">
        <v>23070.2</v>
      </c>
      <c r="K35" s="19">
        <v>21801.9</v>
      </c>
      <c r="L35" s="20">
        <v>5672.9</v>
      </c>
      <c r="M35" s="21">
        <v>27474.800000000003</v>
      </c>
      <c r="N35" s="19">
        <v>22290.25</v>
      </c>
      <c r="O35" s="20">
        <v>6894.6</v>
      </c>
      <c r="P35" s="21">
        <v>29184.85</v>
      </c>
      <c r="Q35" s="19">
        <v>13000.75</v>
      </c>
      <c r="R35" s="20">
        <v>6627</v>
      </c>
      <c r="S35" s="21">
        <v>19627.75</v>
      </c>
      <c r="T35" s="19">
        <v>21690.3</v>
      </c>
      <c r="U35" s="20">
        <v>5594.95</v>
      </c>
      <c r="V35" s="21">
        <v>27285.25</v>
      </c>
      <c r="W35" s="47">
        <v>124745.90000000001</v>
      </c>
      <c r="X35" s="20">
        <v>34324.049999999996</v>
      </c>
      <c r="Y35" s="21">
        <v>159069.95000000001</v>
      </c>
      <c r="AB35" s="1"/>
    </row>
    <row r="36" spans="1:28" ht="13">
      <c r="A36" s="2" t="s">
        <v>261</v>
      </c>
      <c r="B36" s="2" t="s">
        <v>32</v>
      </c>
      <c r="C36" s="89" t="s">
        <v>297</v>
      </c>
      <c r="D36" s="129" t="s">
        <v>303</v>
      </c>
      <c r="E36" s="19">
        <v>0</v>
      </c>
      <c r="F36" s="20">
        <v>0</v>
      </c>
      <c r="G36" s="21">
        <v>0</v>
      </c>
      <c r="H36" s="19">
        <v>0</v>
      </c>
      <c r="I36" s="20">
        <v>0</v>
      </c>
      <c r="J36" s="21">
        <v>0</v>
      </c>
      <c r="K36" s="19">
        <v>0</v>
      </c>
      <c r="L36" s="20">
        <v>0</v>
      </c>
      <c r="M36" s="21">
        <v>0</v>
      </c>
      <c r="N36" s="19">
        <v>0</v>
      </c>
      <c r="O36" s="20">
        <v>0</v>
      </c>
      <c r="P36" s="21">
        <v>0</v>
      </c>
      <c r="Q36" s="19">
        <v>0</v>
      </c>
      <c r="R36" s="20">
        <v>0</v>
      </c>
      <c r="S36" s="21">
        <v>0</v>
      </c>
      <c r="T36" s="19">
        <v>0</v>
      </c>
      <c r="U36" s="20">
        <v>0</v>
      </c>
      <c r="V36" s="21">
        <v>0</v>
      </c>
      <c r="W36" s="47">
        <v>0</v>
      </c>
      <c r="X36" s="20">
        <v>0</v>
      </c>
      <c r="Y36" s="21">
        <v>0</v>
      </c>
      <c r="AB36" s="1"/>
    </row>
    <row r="37" spans="1:28" ht="13">
      <c r="A37" s="2" t="s">
        <v>261</v>
      </c>
      <c r="B37" s="2" t="s">
        <v>33</v>
      </c>
      <c r="C37" s="89" t="s">
        <v>297</v>
      </c>
      <c r="D37" s="129" t="s">
        <v>303</v>
      </c>
      <c r="E37" s="19">
        <v>0.01</v>
      </c>
      <c r="F37" s="20">
        <v>1.91</v>
      </c>
      <c r="G37" s="21">
        <v>1.92</v>
      </c>
      <c r="H37" s="19">
        <v>0</v>
      </c>
      <c r="I37" s="20">
        <v>0</v>
      </c>
      <c r="J37" s="21">
        <v>0</v>
      </c>
      <c r="K37" s="19">
        <v>0</v>
      </c>
      <c r="L37" s="20">
        <v>0</v>
      </c>
      <c r="M37" s="21">
        <v>0</v>
      </c>
      <c r="N37" s="19">
        <v>0</v>
      </c>
      <c r="O37" s="20">
        <v>0</v>
      </c>
      <c r="P37" s="21">
        <v>0</v>
      </c>
      <c r="Q37" s="19">
        <v>0</v>
      </c>
      <c r="R37" s="20">
        <v>0</v>
      </c>
      <c r="S37" s="21">
        <v>0</v>
      </c>
      <c r="T37" s="19">
        <v>0</v>
      </c>
      <c r="U37" s="20">
        <v>0</v>
      </c>
      <c r="V37" s="21">
        <v>0</v>
      </c>
      <c r="W37" s="47">
        <v>0.01</v>
      </c>
      <c r="X37" s="20">
        <v>1.91</v>
      </c>
      <c r="Y37" s="21">
        <v>1.92</v>
      </c>
      <c r="AB37" s="1"/>
    </row>
    <row r="38" spans="1:28" ht="13">
      <c r="A38" s="2" t="s">
        <v>261</v>
      </c>
      <c r="B38" s="2" t="s">
        <v>34</v>
      </c>
      <c r="C38" s="89" t="s">
        <v>297</v>
      </c>
      <c r="D38" s="129" t="s">
        <v>303</v>
      </c>
      <c r="E38" s="19">
        <v>0</v>
      </c>
      <c r="F38" s="20">
        <v>0</v>
      </c>
      <c r="G38" s="21">
        <v>0</v>
      </c>
      <c r="H38" s="19">
        <v>0</v>
      </c>
      <c r="I38" s="20">
        <v>0</v>
      </c>
      <c r="J38" s="21">
        <v>0</v>
      </c>
      <c r="K38" s="19">
        <v>0</v>
      </c>
      <c r="L38" s="20">
        <v>0</v>
      </c>
      <c r="M38" s="21">
        <v>0</v>
      </c>
      <c r="N38" s="19">
        <v>0</v>
      </c>
      <c r="O38" s="20">
        <v>0</v>
      </c>
      <c r="P38" s="21">
        <v>0</v>
      </c>
      <c r="Q38" s="19">
        <v>0</v>
      </c>
      <c r="R38" s="20">
        <v>0</v>
      </c>
      <c r="S38" s="21">
        <v>0</v>
      </c>
      <c r="T38" s="19">
        <v>0</v>
      </c>
      <c r="U38" s="20">
        <v>0</v>
      </c>
      <c r="V38" s="21">
        <v>0</v>
      </c>
      <c r="W38" s="47">
        <v>0</v>
      </c>
      <c r="X38" s="20">
        <v>0</v>
      </c>
      <c r="Y38" s="21">
        <v>0</v>
      </c>
      <c r="AB38" s="1"/>
    </row>
    <row r="39" spans="1:28" ht="13">
      <c r="A39" s="2" t="s">
        <v>262</v>
      </c>
      <c r="B39" s="2" t="s">
        <v>35</v>
      </c>
      <c r="C39" s="89" t="s">
        <v>297</v>
      </c>
      <c r="D39" s="129" t="s">
        <v>302</v>
      </c>
      <c r="E39" s="19">
        <v>0</v>
      </c>
      <c r="F39" s="20">
        <v>0</v>
      </c>
      <c r="G39" s="21">
        <v>0</v>
      </c>
      <c r="H39" s="19">
        <v>0</v>
      </c>
      <c r="I39" s="20">
        <v>0</v>
      </c>
      <c r="J39" s="21">
        <v>0</v>
      </c>
      <c r="K39" s="19">
        <v>0</v>
      </c>
      <c r="L39" s="20">
        <v>0</v>
      </c>
      <c r="M39" s="21">
        <v>0</v>
      </c>
      <c r="N39" s="19">
        <v>1480.97</v>
      </c>
      <c r="O39" s="20">
        <v>2203.42</v>
      </c>
      <c r="P39" s="21">
        <v>3684.3900000000003</v>
      </c>
      <c r="Q39" s="19">
        <v>1615.82</v>
      </c>
      <c r="R39" s="20">
        <v>1290.31</v>
      </c>
      <c r="S39" s="21">
        <v>2906.13</v>
      </c>
      <c r="T39" s="19">
        <v>615.74</v>
      </c>
      <c r="U39" s="20">
        <v>1118.3</v>
      </c>
      <c r="V39" s="21">
        <v>1734.04</v>
      </c>
      <c r="W39" s="47">
        <v>3712.5299999999997</v>
      </c>
      <c r="X39" s="20">
        <v>4612.03</v>
      </c>
      <c r="Y39" s="21">
        <v>8324.56</v>
      </c>
      <c r="AB39" s="1"/>
    </row>
    <row r="40" spans="1:28" ht="13">
      <c r="A40" s="2" t="s">
        <v>263</v>
      </c>
      <c r="B40" s="2" t="s">
        <v>36</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263</v>
      </c>
      <c r="B41" s="2" t="s">
        <v>37</v>
      </c>
      <c r="C41" s="89" t="s">
        <v>297</v>
      </c>
      <c r="D41" s="129" t="s">
        <v>303</v>
      </c>
      <c r="E41" s="19">
        <v>0</v>
      </c>
      <c r="F41" s="20">
        <v>0</v>
      </c>
      <c r="G41" s="21">
        <v>0</v>
      </c>
      <c r="H41" s="19">
        <v>0</v>
      </c>
      <c r="I41" s="20">
        <v>0</v>
      </c>
      <c r="J41" s="21">
        <v>0</v>
      </c>
      <c r="K41" s="19">
        <v>0</v>
      </c>
      <c r="L41" s="20">
        <v>0</v>
      </c>
      <c r="M41" s="21">
        <v>0</v>
      </c>
      <c r="N41" s="19">
        <v>0</v>
      </c>
      <c r="O41" s="20">
        <v>0</v>
      </c>
      <c r="P41" s="21">
        <v>0</v>
      </c>
      <c r="Q41" s="19">
        <v>0</v>
      </c>
      <c r="R41" s="20">
        <v>0</v>
      </c>
      <c r="S41" s="21">
        <v>0</v>
      </c>
      <c r="T41" s="19">
        <v>0</v>
      </c>
      <c r="U41" s="20">
        <v>0</v>
      </c>
      <c r="V41" s="21">
        <v>0</v>
      </c>
      <c r="W41" s="47">
        <v>0</v>
      </c>
      <c r="X41" s="20">
        <v>0</v>
      </c>
      <c r="Y41" s="21">
        <v>0</v>
      </c>
      <c r="AB41" s="1"/>
    </row>
    <row r="42" spans="1:28" ht="13">
      <c r="A42" s="2" t="s">
        <v>263</v>
      </c>
      <c r="B42" s="2" t="s">
        <v>38</v>
      </c>
      <c r="C42" s="89" t="s">
        <v>297</v>
      </c>
      <c r="D42" s="129" t="s">
        <v>303</v>
      </c>
      <c r="E42" s="19">
        <v>309.45</v>
      </c>
      <c r="F42" s="20">
        <v>610.73</v>
      </c>
      <c r="G42" s="21">
        <v>920.18000000000006</v>
      </c>
      <c r="H42" s="19">
        <v>10027.129999999999</v>
      </c>
      <c r="I42" s="20">
        <v>12221.18</v>
      </c>
      <c r="J42" s="21">
        <v>22248.309999999998</v>
      </c>
      <c r="K42" s="19">
        <v>9850.1299999999992</v>
      </c>
      <c r="L42" s="20">
        <v>5168.8500000000004</v>
      </c>
      <c r="M42" s="21">
        <v>15018.98</v>
      </c>
      <c r="N42" s="19">
        <v>8001.15</v>
      </c>
      <c r="O42" s="20">
        <v>6289.13</v>
      </c>
      <c r="P42" s="21">
        <v>14290.279999999999</v>
      </c>
      <c r="Q42" s="19">
        <v>6483.9</v>
      </c>
      <c r="R42" s="20">
        <v>5014.6499999999996</v>
      </c>
      <c r="S42" s="21">
        <v>11498.55</v>
      </c>
      <c r="T42" s="19">
        <v>9800.33</v>
      </c>
      <c r="U42" s="20">
        <v>4228.05</v>
      </c>
      <c r="V42" s="21">
        <v>14028.380000000001</v>
      </c>
      <c r="W42" s="47">
        <v>44472.090000000004</v>
      </c>
      <c r="X42" s="20">
        <v>33532.590000000004</v>
      </c>
      <c r="Y42" s="21">
        <v>78004.680000000008</v>
      </c>
      <c r="AB42" s="1"/>
    </row>
    <row r="43" spans="1:28" ht="13">
      <c r="A43" s="2" t="s">
        <v>263</v>
      </c>
      <c r="B43" s="2" t="s">
        <v>39</v>
      </c>
      <c r="C43" s="89" t="s">
        <v>297</v>
      </c>
      <c r="D43" s="129" t="s">
        <v>303</v>
      </c>
      <c r="E43" s="19">
        <v>0</v>
      </c>
      <c r="F43" s="20">
        <v>0</v>
      </c>
      <c r="G43" s="21">
        <v>0</v>
      </c>
      <c r="H43" s="19">
        <v>0</v>
      </c>
      <c r="I43" s="20">
        <v>0</v>
      </c>
      <c r="J43" s="21">
        <v>0</v>
      </c>
      <c r="K43" s="19">
        <v>6119.93</v>
      </c>
      <c r="L43" s="20">
        <v>2212.88</v>
      </c>
      <c r="M43" s="21">
        <v>8332.8100000000013</v>
      </c>
      <c r="N43" s="19">
        <v>5341.8</v>
      </c>
      <c r="O43" s="20">
        <v>4789.88</v>
      </c>
      <c r="P43" s="21">
        <v>10131.68</v>
      </c>
      <c r="Q43" s="19">
        <v>5444.18</v>
      </c>
      <c r="R43" s="20">
        <v>2432.5500000000002</v>
      </c>
      <c r="S43" s="21">
        <v>7876.7300000000005</v>
      </c>
      <c r="T43" s="19">
        <v>6100.65</v>
      </c>
      <c r="U43" s="20">
        <v>3618.53</v>
      </c>
      <c r="V43" s="21">
        <v>9719.18</v>
      </c>
      <c r="W43" s="47">
        <v>23006.559999999998</v>
      </c>
      <c r="X43" s="20">
        <v>13053.840000000002</v>
      </c>
      <c r="Y43" s="21">
        <v>36060.400000000001</v>
      </c>
      <c r="AB43" s="1"/>
    </row>
    <row r="44" spans="1:28" ht="13">
      <c r="A44" s="2" t="s">
        <v>263</v>
      </c>
      <c r="B44" s="2" t="s">
        <v>40</v>
      </c>
      <c r="C44" s="89" t="s">
        <v>297</v>
      </c>
      <c r="D44" s="129" t="s">
        <v>303</v>
      </c>
      <c r="E44" s="19">
        <v>0</v>
      </c>
      <c r="F44" s="20">
        <v>0</v>
      </c>
      <c r="G44" s="21">
        <v>0</v>
      </c>
      <c r="H44" s="19">
        <v>3410.25</v>
      </c>
      <c r="I44" s="20">
        <v>179.4</v>
      </c>
      <c r="J44" s="21">
        <v>3589.65</v>
      </c>
      <c r="K44" s="19">
        <v>7572.53</v>
      </c>
      <c r="L44" s="20">
        <v>1332.98</v>
      </c>
      <c r="M44" s="21">
        <v>8905.51</v>
      </c>
      <c r="N44" s="19">
        <v>8670.2999999999993</v>
      </c>
      <c r="O44" s="20">
        <v>1595.78</v>
      </c>
      <c r="P44" s="21">
        <v>10266.08</v>
      </c>
      <c r="Q44" s="19">
        <v>8309.4</v>
      </c>
      <c r="R44" s="20">
        <v>3084.98</v>
      </c>
      <c r="S44" s="21">
        <v>11394.38</v>
      </c>
      <c r="T44" s="19">
        <v>12139.5</v>
      </c>
      <c r="U44" s="20">
        <v>2090.7800000000002</v>
      </c>
      <c r="V44" s="21">
        <v>14230.28</v>
      </c>
      <c r="W44" s="47">
        <v>40101.979999999996</v>
      </c>
      <c r="X44" s="20">
        <v>8283.92</v>
      </c>
      <c r="Y44" s="21">
        <v>48385.899999999994</v>
      </c>
      <c r="AB44" s="1"/>
    </row>
    <row r="45" spans="1:28" ht="13">
      <c r="A45" s="2" t="s">
        <v>263</v>
      </c>
      <c r="B45" s="2" t="s">
        <v>41</v>
      </c>
      <c r="C45" s="89" t="s">
        <v>297</v>
      </c>
      <c r="D45" s="129" t="s">
        <v>303</v>
      </c>
      <c r="E45" s="19">
        <v>2131.58</v>
      </c>
      <c r="F45" s="20">
        <v>1558.58</v>
      </c>
      <c r="G45" s="21">
        <v>3690.16</v>
      </c>
      <c r="H45" s="19">
        <v>8249.7800000000007</v>
      </c>
      <c r="I45" s="20">
        <v>4122.53</v>
      </c>
      <c r="J45" s="21">
        <v>12372.310000000001</v>
      </c>
      <c r="K45" s="19">
        <v>3491.63</v>
      </c>
      <c r="L45" s="20">
        <v>2820</v>
      </c>
      <c r="M45" s="21">
        <v>6311.63</v>
      </c>
      <c r="N45" s="19">
        <v>7250.63</v>
      </c>
      <c r="O45" s="20">
        <v>3548.85</v>
      </c>
      <c r="P45" s="21">
        <v>10799.48</v>
      </c>
      <c r="Q45" s="19">
        <v>6070.58</v>
      </c>
      <c r="R45" s="20">
        <v>5465.03</v>
      </c>
      <c r="S45" s="21">
        <v>11535.61</v>
      </c>
      <c r="T45" s="19">
        <v>12286.5</v>
      </c>
      <c r="U45" s="20">
        <v>2927.48</v>
      </c>
      <c r="V45" s="21">
        <v>15213.98</v>
      </c>
      <c r="W45" s="47">
        <v>39480.700000000004</v>
      </c>
      <c r="X45" s="20">
        <v>20442.47</v>
      </c>
      <c r="Y45" s="21">
        <v>59923.170000000006</v>
      </c>
      <c r="AB45" s="1"/>
    </row>
    <row r="46" spans="1:28" ht="13">
      <c r="A46" s="2" t="s">
        <v>263</v>
      </c>
      <c r="B46" s="2" t="s">
        <v>42</v>
      </c>
      <c r="C46" s="89" t="s">
        <v>297</v>
      </c>
      <c r="D46" s="129" t="s">
        <v>303</v>
      </c>
      <c r="E46" s="19">
        <v>7222.43</v>
      </c>
      <c r="F46" s="20">
        <v>2964.83</v>
      </c>
      <c r="G46" s="21">
        <v>10187.26</v>
      </c>
      <c r="H46" s="19">
        <v>5257.65</v>
      </c>
      <c r="I46" s="20">
        <v>2945.7</v>
      </c>
      <c r="J46" s="21">
        <v>8203.3499999999985</v>
      </c>
      <c r="K46" s="19">
        <v>8460.15</v>
      </c>
      <c r="L46" s="20">
        <v>3826.2</v>
      </c>
      <c r="M46" s="21">
        <v>12286.349999999999</v>
      </c>
      <c r="N46" s="19">
        <v>8074.05</v>
      </c>
      <c r="O46" s="20">
        <v>2826.3</v>
      </c>
      <c r="P46" s="21">
        <v>10900.35</v>
      </c>
      <c r="Q46" s="19">
        <v>7519.05</v>
      </c>
      <c r="R46" s="20">
        <v>3565.43</v>
      </c>
      <c r="S46" s="21">
        <v>11084.48</v>
      </c>
      <c r="T46" s="19">
        <v>8978.4</v>
      </c>
      <c r="U46" s="20">
        <v>3391.5</v>
      </c>
      <c r="V46" s="21">
        <v>12369.9</v>
      </c>
      <c r="W46" s="47">
        <v>45511.73</v>
      </c>
      <c r="X46" s="20">
        <v>19519.96</v>
      </c>
      <c r="Y46" s="21">
        <v>65031.69</v>
      </c>
      <c r="AB46" s="1"/>
    </row>
    <row r="47" spans="1:28" ht="13">
      <c r="A47" s="2" t="s">
        <v>263</v>
      </c>
      <c r="B47" s="2" t="s">
        <v>43</v>
      </c>
      <c r="C47" s="89" t="s">
        <v>297</v>
      </c>
      <c r="D47" s="129" t="s">
        <v>303</v>
      </c>
      <c r="E47" s="19">
        <v>12005.25</v>
      </c>
      <c r="F47" s="20">
        <v>2755.43</v>
      </c>
      <c r="G47" s="21">
        <v>14760.68</v>
      </c>
      <c r="H47" s="19">
        <v>7516.13</v>
      </c>
      <c r="I47" s="20">
        <v>4283.8500000000004</v>
      </c>
      <c r="J47" s="21">
        <v>11799.98</v>
      </c>
      <c r="K47" s="19">
        <v>8193.75</v>
      </c>
      <c r="L47" s="20">
        <v>3097.13</v>
      </c>
      <c r="M47" s="21">
        <v>11290.880000000001</v>
      </c>
      <c r="N47" s="19">
        <v>9050.18</v>
      </c>
      <c r="O47" s="20">
        <v>5068.6499999999996</v>
      </c>
      <c r="P47" s="21">
        <v>14118.83</v>
      </c>
      <c r="Q47" s="19">
        <v>6770.63</v>
      </c>
      <c r="R47" s="20">
        <v>5462.48</v>
      </c>
      <c r="S47" s="21">
        <v>12233.11</v>
      </c>
      <c r="T47" s="19">
        <v>11193.83</v>
      </c>
      <c r="U47" s="20">
        <v>3314.4</v>
      </c>
      <c r="V47" s="21">
        <v>14508.23</v>
      </c>
      <c r="W47" s="47">
        <v>54729.77</v>
      </c>
      <c r="X47" s="20">
        <v>23981.940000000002</v>
      </c>
      <c r="Y47" s="21">
        <v>78711.709999999992</v>
      </c>
      <c r="AB47" s="1"/>
    </row>
    <row r="48" spans="1:28" ht="13">
      <c r="A48" s="2" t="s">
        <v>341</v>
      </c>
      <c r="B48" s="2" t="s">
        <v>342</v>
      </c>
      <c r="C48" s="89" t="s">
        <v>297</v>
      </c>
      <c r="D48" s="129" t="s">
        <v>303</v>
      </c>
      <c r="E48" s="19">
        <v>31681.29</v>
      </c>
      <c r="F48" s="20">
        <v>374.55</v>
      </c>
      <c r="G48" s="21">
        <v>32055.84</v>
      </c>
      <c r="H48" s="19">
        <v>26848.15</v>
      </c>
      <c r="I48" s="20">
        <v>80.31</v>
      </c>
      <c r="J48" s="21">
        <v>26928.460000000003</v>
      </c>
      <c r="K48" s="19">
        <v>38977.300000000003</v>
      </c>
      <c r="L48" s="20">
        <v>2250.27</v>
      </c>
      <c r="M48" s="21">
        <v>41227.57</v>
      </c>
      <c r="N48" s="19">
        <v>24524.6</v>
      </c>
      <c r="O48" s="20">
        <v>32945.99</v>
      </c>
      <c r="P48" s="21">
        <v>57470.59</v>
      </c>
      <c r="Q48" s="19">
        <v>57.79</v>
      </c>
      <c r="R48" s="20">
        <v>31032.560000000001</v>
      </c>
      <c r="S48" s="21">
        <v>31090.350000000002</v>
      </c>
      <c r="T48" s="19">
        <v>41.19</v>
      </c>
      <c r="U48" s="20">
        <v>26902.89</v>
      </c>
      <c r="V48" s="21">
        <v>26944.079999999998</v>
      </c>
      <c r="W48" s="47">
        <v>122130.31999999999</v>
      </c>
      <c r="X48" s="20">
        <v>93586.569999999992</v>
      </c>
      <c r="Y48" s="21">
        <v>215716.88999999998</v>
      </c>
      <c r="AB48" s="1"/>
    </row>
    <row r="49" spans="1:28" ht="13">
      <c r="A49" s="2" t="s">
        <v>264</v>
      </c>
      <c r="B49" s="2" t="s">
        <v>44</v>
      </c>
      <c r="C49" s="89" t="s">
        <v>297</v>
      </c>
      <c r="D49" s="129" t="s">
        <v>304</v>
      </c>
      <c r="E49" s="19">
        <v>0</v>
      </c>
      <c r="F49" s="20">
        <v>0</v>
      </c>
      <c r="G49" s="21">
        <v>0</v>
      </c>
      <c r="H49" s="19">
        <v>0</v>
      </c>
      <c r="I49" s="20">
        <v>0</v>
      </c>
      <c r="J49" s="21">
        <v>0</v>
      </c>
      <c r="K49" s="19">
        <v>0</v>
      </c>
      <c r="L49" s="20">
        <v>0</v>
      </c>
      <c r="M49" s="21">
        <v>0</v>
      </c>
      <c r="N49" s="19">
        <v>0</v>
      </c>
      <c r="O49" s="20">
        <v>0</v>
      </c>
      <c r="P49" s="21">
        <v>0</v>
      </c>
      <c r="Q49" s="19">
        <v>0</v>
      </c>
      <c r="R49" s="20">
        <v>0</v>
      </c>
      <c r="S49" s="21">
        <v>0</v>
      </c>
      <c r="T49" s="19">
        <v>0</v>
      </c>
      <c r="U49" s="20">
        <v>0</v>
      </c>
      <c r="V49" s="21">
        <v>0</v>
      </c>
      <c r="W49" s="47">
        <v>0</v>
      </c>
      <c r="X49" s="20">
        <v>0</v>
      </c>
      <c r="Y49" s="21">
        <v>0</v>
      </c>
      <c r="AB49" s="1"/>
    </row>
    <row r="50" spans="1:28" ht="13">
      <c r="A50" s="2" t="s">
        <v>264</v>
      </c>
      <c r="B50" s="2" t="s">
        <v>45</v>
      </c>
      <c r="C50" s="89" t="s">
        <v>297</v>
      </c>
      <c r="D50" s="129" t="s">
        <v>304</v>
      </c>
      <c r="E50" s="19">
        <v>0</v>
      </c>
      <c r="F50" s="20">
        <v>0</v>
      </c>
      <c r="G50" s="21">
        <v>0</v>
      </c>
      <c r="H50" s="19">
        <v>0</v>
      </c>
      <c r="I50" s="20">
        <v>0</v>
      </c>
      <c r="J50" s="21">
        <v>0</v>
      </c>
      <c r="K50" s="19">
        <v>0</v>
      </c>
      <c r="L50" s="20">
        <v>0</v>
      </c>
      <c r="M50" s="21">
        <v>0</v>
      </c>
      <c r="N50" s="19">
        <v>0</v>
      </c>
      <c r="O50" s="20">
        <v>0</v>
      </c>
      <c r="P50" s="21">
        <v>0</v>
      </c>
      <c r="Q50" s="19">
        <v>0</v>
      </c>
      <c r="R50" s="20">
        <v>0</v>
      </c>
      <c r="S50" s="21">
        <v>0</v>
      </c>
      <c r="T50" s="19">
        <v>0</v>
      </c>
      <c r="U50" s="20">
        <v>0</v>
      </c>
      <c r="V50" s="21">
        <v>0</v>
      </c>
      <c r="W50" s="47">
        <v>0</v>
      </c>
      <c r="X50" s="20">
        <v>0</v>
      </c>
      <c r="Y50" s="21">
        <v>0</v>
      </c>
      <c r="AB50" s="1"/>
    </row>
    <row r="51" spans="1:28" ht="13">
      <c r="A51" s="2" t="s">
        <v>264</v>
      </c>
      <c r="B51" s="2" t="s">
        <v>46</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B51" s="1"/>
    </row>
    <row r="52" spans="1:28" ht="13">
      <c r="A52" s="2" t="s">
        <v>264</v>
      </c>
      <c r="B52" s="2" t="s">
        <v>47</v>
      </c>
      <c r="C52" s="89" t="s">
        <v>297</v>
      </c>
      <c r="D52" s="129" t="s">
        <v>304</v>
      </c>
      <c r="E52" s="19">
        <v>0</v>
      </c>
      <c r="F52" s="20">
        <v>0</v>
      </c>
      <c r="G52" s="21">
        <v>0</v>
      </c>
      <c r="H52" s="19">
        <v>0</v>
      </c>
      <c r="I52" s="20">
        <v>0</v>
      </c>
      <c r="J52" s="21">
        <v>0</v>
      </c>
      <c r="K52" s="19">
        <v>0</v>
      </c>
      <c r="L52" s="20">
        <v>0</v>
      </c>
      <c r="M52" s="21">
        <v>0</v>
      </c>
      <c r="N52" s="19">
        <v>0</v>
      </c>
      <c r="O52" s="20">
        <v>0</v>
      </c>
      <c r="P52" s="21">
        <v>0</v>
      </c>
      <c r="Q52" s="19">
        <v>0</v>
      </c>
      <c r="R52" s="20">
        <v>0</v>
      </c>
      <c r="S52" s="21">
        <v>0</v>
      </c>
      <c r="T52" s="19">
        <v>0</v>
      </c>
      <c r="U52" s="20">
        <v>0</v>
      </c>
      <c r="V52" s="21">
        <v>0</v>
      </c>
      <c r="W52" s="47">
        <v>0</v>
      </c>
      <c r="X52" s="20">
        <v>0</v>
      </c>
      <c r="Y52" s="21">
        <v>0</v>
      </c>
      <c r="AB52" s="1"/>
    </row>
    <row r="53" spans="1:28" ht="13">
      <c r="A53" s="2" t="s">
        <v>264</v>
      </c>
      <c r="B53" s="2" t="s">
        <v>48</v>
      </c>
      <c r="C53" s="89" t="s">
        <v>297</v>
      </c>
      <c r="D53" s="129" t="s">
        <v>304</v>
      </c>
      <c r="E53" s="19">
        <v>3719.6</v>
      </c>
      <c r="F53" s="20">
        <v>102.5</v>
      </c>
      <c r="G53" s="21">
        <v>3822.1</v>
      </c>
      <c r="H53" s="19">
        <v>4048.18</v>
      </c>
      <c r="I53" s="20">
        <v>165.94</v>
      </c>
      <c r="J53" s="21">
        <v>4214.12</v>
      </c>
      <c r="K53" s="19">
        <v>4308.62</v>
      </c>
      <c r="L53" s="20">
        <v>82.32</v>
      </c>
      <c r="M53" s="21">
        <v>4390.9399999999996</v>
      </c>
      <c r="N53" s="19">
        <v>4098.22</v>
      </c>
      <c r="O53" s="20">
        <v>141.86000000000001</v>
      </c>
      <c r="P53" s="21">
        <v>4240.08</v>
      </c>
      <c r="Q53" s="19">
        <v>2642.02</v>
      </c>
      <c r="R53" s="20">
        <v>102.48</v>
      </c>
      <c r="S53" s="21">
        <v>2744.5</v>
      </c>
      <c r="T53" s="19">
        <v>1748.14</v>
      </c>
      <c r="U53" s="20">
        <v>79.62</v>
      </c>
      <c r="V53" s="21">
        <v>1827.7600000000002</v>
      </c>
      <c r="W53" s="47">
        <v>20564.78</v>
      </c>
      <c r="X53" s="20">
        <v>674.72</v>
      </c>
      <c r="Y53" s="21">
        <v>21239.5</v>
      </c>
      <c r="AB53" s="1"/>
    </row>
    <row r="54" spans="1:28" ht="13">
      <c r="A54" s="2" t="s">
        <v>264</v>
      </c>
      <c r="B54" s="2" t="s">
        <v>49</v>
      </c>
      <c r="C54" s="89" t="s">
        <v>297</v>
      </c>
      <c r="D54" s="129" t="s">
        <v>304</v>
      </c>
      <c r="E54" s="19">
        <v>2906.35</v>
      </c>
      <c r="F54" s="20">
        <v>59.72</v>
      </c>
      <c r="G54" s="21">
        <v>2966.0699999999997</v>
      </c>
      <c r="H54" s="19">
        <v>3424.92</v>
      </c>
      <c r="I54" s="20">
        <v>42.62</v>
      </c>
      <c r="J54" s="21">
        <v>3467.54</v>
      </c>
      <c r="K54" s="19">
        <v>3818.06</v>
      </c>
      <c r="L54" s="20">
        <v>44.04</v>
      </c>
      <c r="M54" s="21">
        <v>3862.1</v>
      </c>
      <c r="N54" s="19">
        <v>4043.71</v>
      </c>
      <c r="O54" s="20">
        <v>23.73</v>
      </c>
      <c r="P54" s="21">
        <v>4067.44</v>
      </c>
      <c r="Q54" s="19">
        <v>2238.39</v>
      </c>
      <c r="R54" s="20">
        <v>39.01</v>
      </c>
      <c r="S54" s="21">
        <v>2277.4</v>
      </c>
      <c r="T54" s="19">
        <v>1066.51</v>
      </c>
      <c r="U54" s="20">
        <v>41.43</v>
      </c>
      <c r="V54" s="21">
        <v>1107.94</v>
      </c>
      <c r="W54" s="47">
        <v>17497.939999999999</v>
      </c>
      <c r="X54" s="20">
        <v>250.54999999999998</v>
      </c>
      <c r="Y54" s="21">
        <v>17748.489999999998</v>
      </c>
      <c r="AB54" s="1"/>
    </row>
    <row r="55" spans="1:28" ht="13">
      <c r="A55" s="2" t="s">
        <v>264</v>
      </c>
      <c r="B55" s="2" t="s">
        <v>50</v>
      </c>
      <c r="C55" s="89" t="s">
        <v>297</v>
      </c>
      <c r="D55" s="129" t="s">
        <v>304</v>
      </c>
      <c r="E55" s="19">
        <v>152</v>
      </c>
      <c r="F55" s="20">
        <v>3.74</v>
      </c>
      <c r="G55" s="21">
        <v>155.74</v>
      </c>
      <c r="H55" s="19">
        <v>1629.82</v>
      </c>
      <c r="I55" s="20">
        <v>69.540000000000006</v>
      </c>
      <c r="J55" s="21">
        <v>1699.36</v>
      </c>
      <c r="K55" s="19">
        <v>2040.92</v>
      </c>
      <c r="L55" s="20">
        <v>23.9</v>
      </c>
      <c r="M55" s="21">
        <v>2064.8200000000002</v>
      </c>
      <c r="N55" s="19">
        <v>2322.34</v>
      </c>
      <c r="O55" s="20">
        <v>47.42</v>
      </c>
      <c r="P55" s="21">
        <v>2369.7600000000002</v>
      </c>
      <c r="Q55" s="19">
        <v>1166.4000000000001</v>
      </c>
      <c r="R55" s="20">
        <v>60.26</v>
      </c>
      <c r="S55" s="21">
        <v>1226.6600000000001</v>
      </c>
      <c r="T55" s="19">
        <v>811.24</v>
      </c>
      <c r="U55" s="20">
        <v>94.12</v>
      </c>
      <c r="V55" s="21">
        <v>905.36</v>
      </c>
      <c r="W55" s="47">
        <v>8122.7199999999993</v>
      </c>
      <c r="X55" s="20">
        <v>298.98</v>
      </c>
      <c r="Y55" s="21">
        <v>8421.6999999999989</v>
      </c>
      <c r="AB55" s="1"/>
    </row>
    <row r="56" spans="1:28" ht="13">
      <c r="A56" s="2" t="s">
        <v>264</v>
      </c>
      <c r="B56" s="2" t="s">
        <v>51</v>
      </c>
      <c r="C56" s="89" t="s">
        <v>297</v>
      </c>
      <c r="D56" s="129" t="s">
        <v>304</v>
      </c>
      <c r="E56" s="19">
        <v>57.54</v>
      </c>
      <c r="F56" s="20">
        <v>20.440000000000001</v>
      </c>
      <c r="G56" s="21">
        <v>77.98</v>
      </c>
      <c r="H56" s="19">
        <v>633.38</v>
      </c>
      <c r="I56" s="20">
        <v>67.36</v>
      </c>
      <c r="J56" s="21">
        <v>700.74</v>
      </c>
      <c r="K56" s="19">
        <v>892.24</v>
      </c>
      <c r="L56" s="20">
        <v>110.94</v>
      </c>
      <c r="M56" s="21">
        <v>1003.1800000000001</v>
      </c>
      <c r="N56" s="19">
        <v>747.22</v>
      </c>
      <c r="O56" s="20">
        <v>10.26</v>
      </c>
      <c r="P56" s="21">
        <v>757.48</v>
      </c>
      <c r="Q56" s="19">
        <v>874.08</v>
      </c>
      <c r="R56" s="20">
        <v>489.44</v>
      </c>
      <c r="S56" s="21">
        <v>1363.52</v>
      </c>
      <c r="T56" s="19">
        <v>556.17999999999995</v>
      </c>
      <c r="U56" s="20">
        <v>285.44</v>
      </c>
      <c r="V56" s="21">
        <v>841.61999999999989</v>
      </c>
      <c r="W56" s="47">
        <v>3760.64</v>
      </c>
      <c r="X56" s="20">
        <v>983.88000000000011</v>
      </c>
      <c r="Y56" s="21">
        <v>4744.5200000000004</v>
      </c>
      <c r="AB56" s="1"/>
    </row>
    <row r="57" spans="1:28" ht="13">
      <c r="A57" s="2" t="s">
        <v>264</v>
      </c>
      <c r="B57" s="2" t="s">
        <v>52</v>
      </c>
      <c r="C57" s="89" t="s">
        <v>297</v>
      </c>
      <c r="D57" s="129" t="s">
        <v>304</v>
      </c>
      <c r="E57" s="19">
        <v>11365.79</v>
      </c>
      <c r="F57" s="20">
        <v>902.64</v>
      </c>
      <c r="G57" s="21">
        <v>12268.43</v>
      </c>
      <c r="H57" s="19">
        <v>26542.89</v>
      </c>
      <c r="I57" s="20">
        <v>2684.76</v>
      </c>
      <c r="J57" s="21">
        <v>29227.65</v>
      </c>
      <c r="K57" s="19">
        <v>24988.74</v>
      </c>
      <c r="L57" s="20">
        <v>2425.86</v>
      </c>
      <c r="M57" s="21">
        <v>27414.600000000002</v>
      </c>
      <c r="N57" s="19">
        <v>33594.31</v>
      </c>
      <c r="O57" s="20">
        <v>3006.28</v>
      </c>
      <c r="P57" s="21">
        <v>36600.589999999997</v>
      </c>
      <c r="Q57" s="19">
        <v>27101.17</v>
      </c>
      <c r="R57" s="20">
        <v>1076.56</v>
      </c>
      <c r="S57" s="21">
        <v>28177.73</v>
      </c>
      <c r="T57" s="19">
        <v>42822.9</v>
      </c>
      <c r="U57" s="20">
        <v>818.29</v>
      </c>
      <c r="V57" s="21">
        <v>43641.19</v>
      </c>
      <c r="W57" s="47">
        <v>166415.79999999999</v>
      </c>
      <c r="X57" s="20">
        <v>10914.39</v>
      </c>
      <c r="Y57" s="21">
        <v>177330.19</v>
      </c>
      <c r="AB57" s="1"/>
    </row>
    <row r="58" spans="1:28" ht="13">
      <c r="A58" s="2" t="s">
        <v>264</v>
      </c>
      <c r="B58" s="2" t="s">
        <v>53</v>
      </c>
      <c r="C58" s="89" t="s">
        <v>297</v>
      </c>
      <c r="D58" s="129" t="s">
        <v>304</v>
      </c>
      <c r="E58" s="19">
        <v>28012.639999999999</v>
      </c>
      <c r="F58" s="20">
        <v>1887.91</v>
      </c>
      <c r="G58" s="21">
        <v>29900.55</v>
      </c>
      <c r="H58" s="19">
        <v>25710.21</v>
      </c>
      <c r="I58" s="20">
        <v>2065.66</v>
      </c>
      <c r="J58" s="21">
        <v>27775.87</v>
      </c>
      <c r="K58" s="19">
        <v>30249.82</v>
      </c>
      <c r="L58" s="20">
        <v>1314.83</v>
      </c>
      <c r="M58" s="21">
        <v>31564.65</v>
      </c>
      <c r="N58" s="19">
        <v>20079.830000000002</v>
      </c>
      <c r="O58" s="20">
        <v>940.6</v>
      </c>
      <c r="P58" s="21">
        <v>21020.43</v>
      </c>
      <c r="Q58" s="19">
        <v>39468.199999999997</v>
      </c>
      <c r="R58" s="20">
        <v>372.56</v>
      </c>
      <c r="S58" s="21">
        <v>39840.759999999995</v>
      </c>
      <c r="T58" s="19">
        <v>59450.55</v>
      </c>
      <c r="U58" s="20">
        <v>1157.43</v>
      </c>
      <c r="V58" s="21">
        <v>60607.98</v>
      </c>
      <c r="W58" s="47">
        <v>202971.25</v>
      </c>
      <c r="X58" s="20">
        <v>7738.9900000000007</v>
      </c>
      <c r="Y58" s="21">
        <v>210710.24</v>
      </c>
      <c r="AB58" s="1"/>
    </row>
    <row r="59" spans="1:28" ht="13">
      <c r="A59" s="2" t="s">
        <v>264</v>
      </c>
      <c r="B59" s="2" t="s">
        <v>54</v>
      </c>
      <c r="C59" s="89" t="s">
        <v>297</v>
      </c>
      <c r="D59" s="129" t="s">
        <v>304</v>
      </c>
      <c r="E59" s="19">
        <v>43010.34</v>
      </c>
      <c r="F59" s="20">
        <v>1744.51</v>
      </c>
      <c r="G59" s="21">
        <v>44754.85</v>
      </c>
      <c r="H59" s="19">
        <v>18638.07</v>
      </c>
      <c r="I59" s="20">
        <v>4052.52</v>
      </c>
      <c r="J59" s="21">
        <v>22690.59</v>
      </c>
      <c r="K59" s="19">
        <v>24600.53</v>
      </c>
      <c r="L59" s="20">
        <v>1899.42</v>
      </c>
      <c r="M59" s="21">
        <v>26499.949999999997</v>
      </c>
      <c r="N59" s="19">
        <v>6021.96</v>
      </c>
      <c r="O59" s="20">
        <v>430.25</v>
      </c>
      <c r="P59" s="21">
        <v>6452.21</v>
      </c>
      <c r="Q59" s="19">
        <v>21033.74</v>
      </c>
      <c r="R59" s="20">
        <v>547.92999999999995</v>
      </c>
      <c r="S59" s="21">
        <v>21581.670000000002</v>
      </c>
      <c r="T59" s="19">
        <v>33545.519999999997</v>
      </c>
      <c r="U59" s="20">
        <v>121.08</v>
      </c>
      <c r="V59" s="21">
        <v>33666.6</v>
      </c>
      <c r="W59" s="47">
        <v>146850.16</v>
      </c>
      <c r="X59" s="20">
        <v>8795.7099999999991</v>
      </c>
      <c r="Y59" s="21">
        <v>155645.87</v>
      </c>
      <c r="AB59" s="1"/>
    </row>
    <row r="60" spans="1:28" ht="13">
      <c r="A60" s="2" t="s">
        <v>264</v>
      </c>
      <c r="B60" s="2" t="s">
        <v>55</v>
      </c>
      <c r="C60" s="89" t="s">
        <v>297</v>
      </c>
      <c r="D60" s="129" t="s">
        <v>304</v>
      </c>
      <c r="E60" s="19">
        <v>25602.41</v>
      </c>
      <c r="F60" s="20">
        <v>3399.91</v>
      </c>
      <c r="G60" s="21">
        <v>29002.32</v>
      </c>
      <c r="H60" s="19">
        <v>20788.63</v>
      </c>
      <c r="I60" s="20">
        <v>3767.97</v>
      </c>
      <c r="J60" s="21">
        <v>24556.600000000002</v>
      </c>
      <c r="K60" s="19">
        <v>23551.46</v>
      </c>
      <c r="L60" s="20">
        <v>4068.8</v>
      </c>
      <c r="M60" s="21">
        <v>27620.26</v>
      </c>
      <c r="N60" s="19">
        <v>25245.19</v>
      </c>
      <c r="O60" s="20">
        <v>6086.38</v>
      </c>
      <c r="P60" s="21">
        <v>31331.57</v>
      </c>
      <c r="Q60" s="19">
        <v>32335.78</v>
      </c>
      <c r="R60" s="20">
        <v>1615.24</v>
      </c>
      <c r="S60" s="21">
        <v>33951.019999999997</v>
      </c>
      <c r="T60" s="19">
        <v>40526.949999999997</v>
      </c>
      <c r="U60" s="20">
        <v>802.22</v>
      </c>
      <c r="V60" s="21">
        <v>41329.17</v>
      </c>
      <c r="W60" s="47">
        <v>168050.41999999998</v>
      </c>
      <c r="X60" s="20">
        <v>19740.520000000004</v>
      </c>
      <c r="Y60" s="21">
        <v>187790.94</v>
      </c>
      <c r="AB60" s="1"/>
    </row>
    <row r="61" spans="1:28" ht="13">
      <c r="A61" s="2" t="s">
        <v>264</v>
      </c>
      <c r="B61" s="2" t="s">
        <v>56</v>
      </c>
      <c r="C61" s="89" t="s">
        <v>297</v>
      </c>
      <c r="D61" s="129" t="s">
        <v>302</v>
      </c>
      <c r="E61" s="19">
        <v>13908.64</v>
      </c>
      <c r="F61" s="20">
        <v>2296.9499999999998</v>
      </c>
      <c r="G61" s="21">
        <v>16205.59</v>
      </c>
      <c r="H61" s="19">
        <v>568.22</v>
      </c>
      <c r="I61" s="20">
        <v>3.86</v>
      </c>
      <c r="J61" s="21">
        <v>572.08000000000004</v>
      </c>
      <c r="K61" s="19">
        <v>896.84</v>
      </c>
      <c r="L61" s="20">
        <v>1.01</v>
      </c>
      <c r="M61" s="21">
        <v>897.85</v>
      </c>
      <c r="N61" s="19">
        <v>711.54</v>
      </c>
      <c r="O61" s="20">
        <v>25.13</v>
      </c>
      <c r="P61" s="21">
        <v>736.67</v>
      </c>
      <c r="Q61" s="19">
        <v>976.27</v>
      </c>
      <c r="R61" s="20">
        <v>0.01</v>
      </c>
      <c r="S61" s="21">
        <v>976.28</v>
      </c>
      <c r="T61" s="19">
        <v>0</v>
      </c>
      <c r="U61" s="20">
        <v>0</v>
      </c>
      <c r="V61" s="21">
        <v>0</v>
      </c>
      <c r="W61" s="47">
        <v>17061.509999999998</v>
      </c>
      <c r="X61" s="20">
        <v>2326.9600000000005</v>
      </c>
      <c r="Y61" s="21">
        <v>19388.469999999998</v>
      </c>
      <c r="AB61" s="1"/>
    </row>
    <row r="62" spans="1:28">
      <c r="A62" t="s">
        <v>381</v>
      </c>
      <c r="B62" t="s">
        <v>382</v>
      </c>
      <c r="C62" s="89" t="s">
        <v>297</v>
      </c>
      <c r="D62" s="129" t="s">
        <v>304</v>
      </c>
      <c r="E62" s="19">
        <v>0</v>
      </c>
      <c r="F62" s="20">
        <v>0</v>
      </c>
      <c r="G62" s="21">
        <v>0</v>
      </c>
      <c r="H62" s="19">
        <v>2866.32</v>
      </c>
      <c r="I62" s="20">
        <v>0.84</v>
      </c>
      <c r="J62" s="21">
        <v>2867.1600000000003</v>
      </c>
      <c r="K62" s="19">
        <v>22383.69</v>
      </c>
      <c r="L62" s="20">
        <v>10.23</v>
      </c>
      <c r="M62" s="21">
        <v>22393.919999999998</v>
      </c>
      <c r="N62" s="19">
        <v>40289.019999999997</v>
      </c>
      <c r="O62" s="20">
        <v>0</v>
      </c>
      <c r="P62" s="21">
        <v>40289.019999999997</v>
      </c>
      <c r="Q62" s="19">
        <v>25597.11</v>
      </c>
      <c r="R62" s="20">
        <v>0</v>
      </c>
      <c r="S62" s="21">
        <v>25597.11</v>
      </c>
      <c r="T62" s="19">
        <v>26020.75</v>
      </c>
      <c r="U62" s="20">
        <v>0.01</v>
      </c>
      <c r="V62" s="21">
        <v>26020.76</v>
      </c>
      <c r="W62" s="47">
        <v>117156.89</v>
      </c>
      <c r="X62" s="20">
        <v>11.08</v>
      </c>
      <c r="Y62" s="21">
        <v>117167.97</v>
      </c>
      <c r="AB62" s="1"/>
    </row>
    <row r="63" spans="1:28" ht="13">
      <c r="A63" s="2" t="s">
        <v>265</v>
      </c>
      <c r="B63" s="2" t="s">
        <v>57</v>
      </c>
      <c r="C63" s="89" t="s">
        <v>297</v>
      </c>
      <c r="D63" s="129" t="s">
        <v>303</v>
      </c>
      <c r="E63" s="19">
        <v>91.36</v>
      </c>
      <c r="F63" s="20">
        <v>6649.35</v>
      </c>
      <c r="G63" s="21">
        <v>6740.71</v>
      </c>
      <c r="H63" s="19">
        <v>1100.56</v>
      </c>
      <c r="I63" s="20">
        <v>4514.6899999999996</v>
      </c>
      <c r="J63" s="21">
        <v>5615.25</v>
      </c>
      <c r="K63" s="19">
        <v>7522.33</v>
      </c>
      <c r="L63" s="20">
        <v>499.37</v>
      </c>
      <c r="M63" s="21">
        <v>8021.7</v>
      </c>
      <c r="N63" s="19">
        <v>5288.42</v>
      </c>
      <c r="O63" s="20">
        <v>1311.36</v>
      </c>
      <c r="P63" s="21">
        <v>6599.78</v>
      </c>
      <c r="Q63" s="19">
        <v>3136.16</v>
      </c>
      <c r="R63" s="20">
        <v>1612.54</v>
      </c>
      <c r="S63" s="21">
        <v>4748.7</v>
      </c>
      <c r="T63" s="19">
        <v>6167.14</v>
      </c>
      <c r="U63" s="20">
        <v>737.55</v>
      </c>
      <c r="V63" s="21">
        <v>6904.6900000000005</v>
      </c>
      <c r="W63" s="47">
        <v>23305.97</v>
      </c>
      <c r="X63" s="20">
        <v>15324.86</v>
      </c>
      <c r="Y63" s="21">
        <v>38630.83</v>
      </c>
      <c r="AB63" s="1"/>
    </row>
    <row r="64" spans="1:28" ht="13">
      <c r="A64" s="2" t="s">
        <v>343</v>
      </c>
      <c r="B64" s="2" t="s">
        <v>344</v>
      </c>
      <c r="C64" s="89" t="s">
        <v>297</v>
      </c>
      <c r="D64" s="129" t="s">
        <v>304</v>
      </c>
      <c r="E64" s="19">
        <v>10687.85</v>
      </c>
      <c r="F64" s="20">
        <v>33.6</v>
      </c>
      <c r="G64" s="21">
        <v>10721.45</v>
      </c>
      <c r="H64" s="19">
        <v>9901.9699999999993</v>
      </c>
      <c r="I64" s="20">
        <v>118.17</v>
      </c>
      <c r="J64" s="21">
        <v>10020.14</v>
      </c>
      <c r="K64" s="19">
        <v>9558.69</v>
      </c>
      <c r="L64" s="20">
        <v>77.81</v>
      </c>
      <c r="M64" s="21">
        <v>9636.5</v>
      </c>
      <c r="N64" s="19">
        <v>8893.52</v>
      </c>
      <c r="O64" s="20">
        <v>126.49</v>
      </c>
      <c r="P64" s="21">
        <v>9020.01</v>
      </c>
      <c r="Q64" s="19">
        <v>7290.82</v>
      </c>
      <c r="R64" s="20">
        <v>108.66</v>
      </c>
      <c r="S64" s="21">
        <v>7399.48</v>
      </c>
      <c r="T64" s="19">
        <v>2156.2199999999998</v>
      </c>
      <c r="U64" s="20">
        <v>2938.06</v>
      </c>
      <c r="V64" s="21">
        <v>5094.28</v>
      </c>
      <c r="W64" s="47">
        <v>48489.07</v>
      </c>
      <c r="X64" s="20">
        <v>3402.79</v>
      </c>
      <c r="Y64" s="21">
        <v>51891.86</v>
      </c>
      <c r="AB64" s="1"/>
    </row>
    <row r="65" spans="1:28" ht="13">
      <c r="A65" s="2" t="s">
        <v>374</v>
      </c>
      <c r="B65" s="2" t="s">
        <v>375</v>
      </c>
      <c r="C65" s="89" t="s">
        <v>297</v>
      </c>
      <c r="D65" s="129" t="s">
        <v>304</v>
      </c>
      <c r="E65" s="19">
        <v>1444.07</v>
      </c>
      <c r="F65" s="20">
        <v>121.39</v>
      </c>
      <c r="G65" s="21">
        <v>1565.46</v>
      </c>
      <c r="H65" s="19">
        <v>1714.29</v>
      </c>
      <c r="I65" s="20">
        <v>55.64</v>
      </c>
      <c r="J65" s="21">
        <v>1769.93</v>
      </c>
      <c r="K65" s="19">
        <v>1850.68</v>
      </c>
      <c r="L65" s="20">
        <v>62.97</v>
      </c>
      <c r="M65" s="21">
        <v>1913.65</v>
      </c>
      <c r="N65" s="19">
        <v>4336.62</v>
      </c>
      <c r="O65" s="20">
        <v>22.7</v>
      </c>
      <c r="P65" s="21">
        <v>4359.32</v>
      </c>
      <c r="Q65" s="19">
        <v>6332.93</v>
      </c>
      <c r="R65" s="20">
        <v>16.45</v>
      </c>
      <c r="S65" s="21">
        <v>6349.38</v>
      </c>
      <c r="T65" s="19">
        <v>6352.17</v>
      </c>
      <c r="U65" s="20">
        <v>33.380000000000003</v>
      </c>
      <c r="V65" s="21">
        <v>6385.55</v>
      </c>
      <c r="W65" s="47">
        <v>22030.760000000002</v>
      </c>
      <c r="X65" s="20">
        <v>312.52999999999997</v>
      </c>
      <c r="Y65" s="21">
        <v>22343.29</v>
      </c>
      <c r="AB65" s="1"/>
    </row>
    <row r="66" spans="1:28" ht="13">
      <c r="A66" s="2" t="s">
        <v>266</v>
      </c>
      <c r="B66" s="2" t="s">
        <v>58</v>
      </c>
      <c r="C66" s="89" t="s">
        <v>297</v>
      </c>
      <c r="D66" s="129" t="s">
        <v>304</v>
      </c>
      <c r="E66" s="19">
        <v>0</v>
      </c>
      <c r="F66" s="20">
        <v>11217.07</v>
      </c>
      <c r="G66" s="21">
        <v>11217.07</v>
      </c>
      <c r="H66" s="19">
        <v>3.15</v>
      </c>
      <c r="I66" s="20">
        <v>8916.93</v>
      </c>
      <c r="J66" s="21">
        <v>8920.08</v>
      </c>
      <c r="K66" s="19">
        <v>0</v>
      </c>
      <c r="L66" s="20">
        <v>10640.66</v>
      </c>
      <c r="M66" s="21">
        <v>10640.66</v>
      </c>
      <c r="N66" s="19">
        <v>9.42</v>
      </c>
      <c r="O66" s="20">
        <v>10772.59</v>
      </c>
      <c r="P66" s="21">
        <v>10782.01</v>
      </c>
      <c r="Q66" s="19">
        <v>0.37</v>
      </c>
      <c r="R66" s="20">
        <v>9991.18</v>
      </c>
      <c r="S66" s="21">
        <v>9991.5500000000011</v>
      </c>
      <c r="T66" s="19">
        <v>1.96</v>
      </c>
      <c r="U66" s="20">
        <v>8060.03</v>
      </c>
      <c r="V66" s="21">
        <v>8061.99</v>
      </c>
      <c r="W66" s="47">
        <v>14.899999999999999</v>
      </c>
      <c r="X66" s="20">
        <v>59598.46</v>
      </c>
      <c r="Y66" s="21">
        <v>59613.36</v>
      </c>
      <c r="AB66" s="1"/>
    </row>
    <row r="67" spans="1:28" ht="13">
      <c r="A67" s="2" t="s">
        <v>345</v>
      </c>
      <c r="B67" s="2" t="s">
        <v>346</v>
      </c>
      <c r="C67" s="89" t="s">
        <v>297</v>
      </c>
      <c r="D67" s="129" t="s">
        <v>304</v>
      </c>
      <c r="E67" s="19">
        <v>969.38</v>
      </c>
      <c r="F67" s="20">
        <v>722.41</v>
      </c>
      <c r="G67" s="21">
        <v>1691.79</v>
      </c>
      <c r="H67" s="19">
        <v>5386.38</v>
      </c>
      <c r="I67" s="20">
        <v>556.23</v>
      </c>
      <c r="J67" s="21">
        <v>5942.6100000000006</v>
      </c>
      <c r="K67" s="19">
        <v>2728.55</v>
      </c>
      <c r="L67" s="20">
        <v>269.7</v>
      </c>
      <c r="M67" s="21">
        <v>2998.25</v>
      </c>
      <c r="N67" s="19">
        <v>909.09</v>
      </c>
      <c r="O67" s="20">
        <v>317.66000000000003</v>
      </c>
      <c r="P67" s="21">
        <v>1226.75</v>
      </c>
      <c r="Q67" s="19">
        <v>1674.79</v>
      </c>
      <c r="R67" s="20">
        <v>157.55000000000001</v>
      </c>
      <c r="S67" s="21">
        <v>1832.34</v>
      </c>
      <c r="T67" s="19">
        <v>1366.61</v>
      </c>
      <c r="U67" s="20">
        <v>302.26</v>
      </c>
      <c r="V67" s="21">
        <v>1668.87</v>
      </c>
      <c r="W67" s="47">
        <v>13034.800000000003</v>
      </c>
      <c r="X67" s="20">
        <v>2325.81</v>
      </c>
      <c r="Y67" s="21">
        <v>15360.610000000002</v>
      </c>
      <c r="AB67" s="1"/>
    </row>
    <row r="68" spans="1:28" ht="13">
      <c r="A68" s="2" t="s">
        <v>345</v>
      </c>
      <c r="B68" s="2" t="s">
        <v>347</v>
      </c>
      <c r="C68" s="89" t="s">
        <v>297</v>
      </c>
      <c r="D68" s="129" t="s">
        <v>304</v>
      </c>
      <c r="E68" s="19">
        <v>315.94</v>
      </c>
      <c r="F68" s="20">
        <v>868.73</v>
      </c>
      <c r="G68" s="21">
        <v>1184.67</v>
      </c>
      <c r="H68" s="19">
        <v>4412.54</v>
      </c>
      <c r="I68" s="20">
        <v>414.63</v>
      </c>
      <c r="J68" s="21">
        <v>4827.17</v>
      </c>
      <c r="K68" s="19">
        <v>2996.13</v>
      </c>
      <c r="L68" s="20">
        <v>99.7</v>
      </c>
      <c r="M68" s="21">
        <v>3095.83</v>
      </c>
      <c r="N68" s="19">
        <v>1306.1600000000001</v>
      </c>
      <c r="O68" s="20">
        <v>170.81</v>
      </c>
      <c r="P68" s="21">
        <v>1476.97</v>
      </c>
      <c r="Q68" s="19">
        <v>2305.58</v>
      </c>
      <c r="R68" s="20">
        <v>151.72999999999999</v>
      </c>
      <c r="S68" s="21">
        <v>2457.31</v>
      </c>
      <c r="T68" s="19">
        <v>1492.63</v>
      </c>
      <c r="U68" s="20">
        <v>566.07000000000005</v>
      </c>
      <c r="V68" s="21">
        <v>2058.7000000000003</v>
      </c>
      <c r="W68" s="47">
        <v>12828.98</v>
      </c>
      <c r="X68" s="20">
        <v>2271.67</v>
      </c>
      <c r="Y68" s="21">
        <v>15100.65</v>
      </c>
      <c r="AB68" s="1"/>
    </row>
    <row r="69" spans="1:28" ht="13">
      <c r="A69" s="25" t="s">
        <v>267</v>
      </c>
      <c r="B69" s="25" t="s">
        <v>59</v>
      </c>
      <c r="C69" s="89" t="s">
        <v>297</v>
      </c>
      <c r="D69" s="129" t="s">
        <v>298</v>
      </c>
      <c r="E69" s="19">
        <v>903.9</v>
      </c>
      <c r="F69" s="20">
        <v>202.3</v>
      </c>
      <c r="G69" s="21">
        <v>1106.2</v>
      </c>
      <c r="H69" s="19">
        <v>3187.9</v>
      </c>
      <c r="I69" s="20">
        <v>2527.3000000000002</v>
      </c>
      <c r="J69" s="21">
        <v>5715.2000000000007</v>
      </c>
      <c r="K69" s="19">
        <v>4946.7</v>
      </c>
      <c r="L69" s="20">
        <v>951.9</v>
      </c>
      <c r="M69" s="21">
        <v>5898.5999999999995</v>
      </c>
      <c r="N69" s="19">
        <v>5066.45</v>
      </c>
      <c r="O69" s="20">
        <v>629.20000000000005</v>
      </c>
      <c r="P69" s="21">
        <v>5695.65</v>
      </c>
      <c r="Q69" s="19">
        <v>6812.65</v>
      </c>
      <c r="R69" s="20">
        <v>1036.2</v>
      </c>
      <c r="S69" s="21">
        <v>7848.8499999999995</v>
      </c>
      <c r="T69" s="19">
        <v>2365.65</v>
      </c>
      <c r="U69" s="20">
        <v>1445.95</v>
      </c>
      <c r="V69" s="21">
        <v>3811.6000000000004</v>
      </c>
      <c r="W69" s="47">
        <v>23283.25</v>
      </c>
      <c r="X69" s="20">
        <v>6792.85</v>
      </c>
      <c r="Y69" s="21">
        <v>30076.1</v>
      </c>
      <c r="AB69" s="1"/>
    </row>
    <row r="70" spans="1:28" ht="13">
      <c r="A70" s="25" t="s">
        <v>348</v>
      </c>
      <c r="B70" s="25" t="s">
        <v>349</v>
      </c>
      <c r="C70" s="89" t="s">
        <v>297</v>
      </c>
      <c r="D70" s="129" t="s">
        <v>304</v>
      </c>
      <c r="E70" s="19">
        <v>8561.24</v>
      </c>
      <c r="F70" s="20">
        <v>26.1</v>
      </c>
      <c r="G70" s="21">
        <v>8587.34</v>
      </c>
      <c r="H70" s="19">
        <v>7456.52</v>
      </c>
      <c r="I70" s="20">
        <v>98.11</v>
      </c>
      <c r="J70" s="21">
        <v>7554.63</v>
      </c>
      <c r="K70" s="19">
        <v>7705.06</v>
      </c>
      <c r="L70" s="20">
        <v>55.28</v>
      </c>
      <c r="M70" s="21">
        <v>7760.34</v>
      </c>
      <c r="N70" s="19">
        <v>6161.2</v>
      </c>
      <c r="O70" s="20">
        <v>144.25</v>
      </c>
      <c r="P70" s="21">
        <v>6305.45</v>
      </c>
      <c r="Q70" s="19">
        <v>5779.82</v>
      </c>
      <c r="R70" s="20">
        <v>71.09</v>
      </c>
      <c r="S70" s="21">
        <v>5850.91</v>
      </c>
      <c r="T70" s="19">
        <v>1846.49</v>
      </c>
      <c r="U70" s="20">
        <v>2210.46</v>
      </c>
      <c r="V70" s="21">
        <v>4056.95</v>
      </c>
      <c r="W70" s="47">
        <v>37510.329999999994</v>
      </c>
      <c r="X70" s="20">
        <v>2605.29</v>
      </c>
      <c r="Y70" s="21">
        <v>40115.619999999995</v>
      </c>
      <c r="AB70" s="1"/>
    </row>
    <row r="71" spans="1:28" ht="13">
      <c r="A71" s="2" t="s">
        <v>268</v>
      </c>
      <c r="B71" s="2" t="s">
        <v>60</v>
      </c>
      <c r="C71" s="89" t="s">
        <v>297</v>
      </c>
      <c r="D71" s="129" t="s">
        <v>303</v>
      </c>
      <c r="E71" s="19">
        <v>5498.12</v>
      </c>
      <c r="F71" s="20">
        <v>1264.67</v>
      </c>
      <c r="G71" s="21">
        <v>6762.79</v>
      </c>
      <c r="H71" s="19">
        <v>7331.05</v>
      </c>
      <c r="I71" s="20">
        <v>4286.3999999999996</v>
      </c>
      <c r="J71" s="21">
        <v>11617.45</v>
      </c>
      <c r="K71" s="19">
        <v>8912.06</v>
      </c>
      <c r="L71" s="20">
        <v>5740.66</v>
      </c>
      <c r="M71" s="21">
        <v>14652.72</v>
      </c>
      <c r="N71" s="19">
        <v>6486.64</v>
      </c>
      <c r="O71" s="20">
        <v>5805.36</v>
      </c>
      <c r="P71" s="21">
        <v>12292</v>
      </c>
      <c r="Q71" s="19">
        <v>5784.65</v>
      </c>
      <c r="R71" s="20">
        <v>3760.77</v>
      </c>
      <c r="S71" s="21">
        <v>9545.42</v>
      </c>
      <c r="T71" s="19">
        <v>10906.58</v>
      </c>
      <c r="U71" s="20">
        <v>8388.02</v>
      </c>
      <c r="V71" s="21">
        <v>19294.599999999999</v>
      </c>
      <c r="W71" s="47">
        <v>44919.1</v>
      </c>
      <c r="X71" s="20">
        <v>29245.88</v>
      </c>
      <c r="Y71" s="21">
        <v>74164.98</v>
      </c>
      <c r="AB71" s="1"/>
    </row>
    <row r="72" spans="1:28" ht="13">
      <c r="A72" s="2" t="s">
        <v>268</v>
      </c>
      <c r="B72" s="2" t="s">
        <v>61</v>
      </c>
      <c r="C72" s="89" t="s">
        <v>297</v>
      </c>
      <c r="D72" s="129" t="s">
        <v>303</v>
      </c>
      <c r="E72" s="19">
        <v>24469.71</v>
      </c>
      <c r="F72" s="20">
        <v>1885.55</v>
      </c>
      <c r="G72" s="21">
        <v>26355.26</v>
      </c>
      <c r="H72" s="19">
        <v>8393.7000000000007</v>
      </c>
      <c r="I72" s="20">
        <v>4815.8900000000003</v>
      </c>
      <c r="J72" s="21">
        <v>13209.59</v>
      </c>
      <c r="K72" s="19">
        <v>9175.7900000000009</v>
      </c>
      <c r="L72" s="20">
        <v>2449.34</v>
      </c>
      <c r="M72" s="21">
        <v>11625.130000000001</v>
      </c>
      <c r="N72" s="19">
        <v>5110.8999999999996</v>
      </c>
      <c r="O72" s="20">
        <v>1820.88</v>
      </c>
      <c r="P72" s="21">
        <v>6931.78</v>
      </c>
      <c r="Q72" s="19">
        <v>591.05999999999995</v>
      </c>
      <c r="R72" s="20">
        <v>981.02</v>
      </c>
      <c r="S72" s="21">
        <v>1572.08</v>
      </c>
      <c r="T72" s="19">
        <v>9603.9</v>
      </c>
      <c r="U72" s="20">
        <v>2609.33</v>
      </c>
      <c r="V72" s="21">
        <v>12213.23</v>
      </c>
      <c r="W72" s="47">
        <v>57345.060000000005</v>
      </c>
      <c r="X72" s="20">
        <v>14562.01</v>
      </c>
      <c r="Y72" s="21">
        <v>71907.070000000007</v>
      </c>
      <c r="AB72" s="1"/>
    </row>
    <row r="73" spans="1:28" ht="13">
      <c r="A73" s="2" t="s">
        <v>269</v>
      </c>
      <c r="B73" s="2" t="s">
        <v>62</v>
      </c>
      <c r="C73" s="89" t="s">
        <v>297</v>
      </c>
      <c r="D73" s="129" t="s">
        <v>303</v>
      </c>
      <c r="E73" s="19">
        <v>15567.75</v>
      </c>
      <c r="F73" s="20">
        <v>7702</v>
      </c>
      <c r="G73" s="21">
        <v>23269.75</v>
      </c>
      <c r="H73" s="19">
        <v>19454.7</v>
      </c>
      <c r="I73" s="20">
        <v>10268.1</v>
      </c>
      <c r="J73" s="21">
        <v>29722.800000000003</v>
      </c>
      <c r="K73" s="19">
        <v>20665.400000000001</v>
      </c>
      <c r="L73" s="20">
        <v>9397.85</v>
      </c>
      <c r="M73" s="21">
        <v>30063.25</v>
      </c>
      <c r="N73" s="19">
        <v>18332.7</v>
      </c>
      <c r="O73" s="20">
        <v>8395</v>
      </c>
      <c r="P73" s="21">
        <v>26727.7</v>
      </c>
      <c r="Q73" s="19">
        <v>9031.9</v>
      </c>
      <c r="R73" s="20">
        <v>7951.1</v>
      </c>
      <c r="S73" s="21">
        <v>16983</v>
      </c>
      <c r="T73" s="19">
        <v>18321.8</v>
      </c>
      <c r="U73" s="20">
        <v>5788.25</v>
      </c>
      <c r="V73" s="21">
        <v>24110.05</v>
      </c>
      <c r="W73" s="47">
        <v>101374.25</v>
      </c>
      <c r="X73" s="20">
        <v>49502.299999999996</v>
      </c>
      <c r="Y73" s="21">
        <v>150876.54999999999</v>
      </c>
      <c r="AB73" s="1"/>
    </row>
    <row r="74" spans="1:28" ht="13">
      <c r="A74" s="2" t="s">
        <v>270</v>
      </c>
      <c r="B74" s="2" t="s">
        <v>63</v>
      </c>
      <c r="C74" s="89" t="s">
        <v>297</v>
      </c>
      <c r="D74" s="129" t="s">
        <v>298</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c r="AB74" s="1"/>
    </row>
    <row r="75" spans="1:28" ht="13">
      <c r="A75" s="2" t="s">
        <v>270</v>
      </c>
      <c r="B75" s="2" t="s">
        <v>64</v>
      </c>
      <c r="C75" s="89" t="s">
        <v>297</v>
      </c>
      <c r="D75" s="129" t="s">
        <v>298</v>
      </c>
      <c r="E75" s="19">
        <v>13737.25</v>
      </c>
      <c r="F75" s="20">
        <v>4014.5</v>
      </c>
      <c r="G75" s="21">
        <v>17751.75</v>
      </c>
      <c r="H75" s="19">
        <v>8175</v>
      </c>
      <c r="I75" s="20">
        <v>3986.55</v>
      </c>
      <c r="J75" s="21">
        <v>12161.55</v>
      </c>
      <c r="K75" s="19">
        <v>11677.3</v>
      </c>
      <c r="L75" s="20">
        <v>1971.2</v>
      </c>
      <c r="M75" s="21">
        <v>13648.5</v>
      </c>
      <c r="N75" s="19">
        <v>14648.6</v>
      </c>
      <c r="O75" s="20">
        <v>2677.5</v>
      </c>
      <c r="P75" s="21">
        <v>17326.099999999999</v>
      </c>
      <c r="Q75" s="19">
        <v>11249.25</v>
      </c>
      <c r="R75" s="20">
        <v>3215.55</v>
      </c>
      <c r="S75" s="21">
        <v>14464.8</v>
      </c>
      <c r="T75" s="19">
        <v>18079.7</v>
      </c>
      <c r="U75" s="20">
        <v>3846.95</v>
      </c>
      <c r="V75" s="21">
        <v>21926.65</v>
      </c>
      <c r="W75" s="47">
        <v>77567.100000000006</v>
      </c>
      <c r="X75" s="20">
        <v>19712.25</v>
      </c>
      <c r="Y75" s="21">
        <v>97279.35</v>
      </c>
      <c r="AB75" s="1"/>
    </row>
    <row r="76" spans="1:28" ht="13">
      <c r="A76" s="2" t="s">
        <v>271</v>
      </c>
      <c r="B76" s="2" t="s">
        <v>65</v>
      </c>
      <c r="C76" s="89" t="s">
        <v>297</v>
      </c>
      <c r="D76" s="129" t="s">
        <v>303</v>
      </c>
      <c r="E76" s="19">
        <v>15760.08</v>
      </c>
      <c r="F76" s="20">
        <v>6035.67</v>
      </c>
      <c r="G76" s="21">
        <v>21795.75</v>
      </c>
      <c r="H76" s="19">
        <v>11626.92</v>
      </c>
      <c r="I76" s="20">
        <v>4609.62</v>
      </c>
      <c r="J76" s="21">
        <v>16236.54</v>
      </c>
      <c r="K76" s="19">
        <v>14053.14</v>
      </c>
      <c r="L76" s="20">
        <v>8372.34</v>
      </c>
      <c r="M76" s="21">
        <v>22425.48</v>
      </c>
      <c r="N76" s="19">
        <v>13550.13</v>
      </c>
      <c r="O76" s="20">
        <v>6219</v>
      </c>
      <c r="P76" s="21">
        <v>19769.129999999997</v>
      </c>
      <c r="Q76" s="19">
        <v>9264.9599999999991</v>
      </c>
      <c r="R76" s="20">
        <v>6761.16</v>
      </c>
      <c r="S76" s="21">
        <v>16026.119999999999</v>
      </c>
      <c r="T76" s="19">
        <v>11102.67</v>
      </c>
      <c r="U76" s="20">
        <v>3502.62</v>
      </c>
      <c r="V76" s="21">
        <v>14605.29</v>
      </c>
      <c r="W76" s="47">
        <v>75357.899999999994</v>
      </c>
      <c r="X76" s="20">
        <v>35500.410000000003</v>
      </c>
      <c r="Y76" s="21">
        <v>110858.31</v>
      </c>
      <c r="AB76" s="1"/>
    </row>
    <row r="77" spans="1:28" ht="13">
      <c r="A77" s="2" t="s">
        <v>271</v>
      </c>
      <c r="B77" s="2" t="s">
        <v>66</v>
      </c>
      <c r="C77" s="89" t="s">
        <v>297</v>
      </c>
      <c r="D77" s="129" t="s">
        <v>303</v>
      </c>
      <c r="E77" s="19">
        <v>659.7</v>
      </c>
      <c r="F77" s="20">
        <v>402.75</v>
      </c>
      <c r="G77" s="21">
        <v>1062.45</v>
      </c>
      <c r="H77" s="19">
        <v>14105.88</v>
      </c>
      <c r="I77" s="20">
        <v>4046.04</v>
      </c>
      <c r="J77" s="21">
        <v>18151.919999999998</v>
      </c>
      <c r="K77" s="19">
        <v>0</v>
      </c>
      <c r="L77" s="20">
        <v>0</v>
      </c>
      <c r="M77" s="21">
        <v>0</v>
      </c>
      <c r="N77" s="19">
        <v>778.86</v>
      </c>
      <c r="O77" s="20">
        <v>62.46</v>
      </c>
      <c r="P77" s="21">
        <v>841.32</v>
      </c>
      <c r="Q77" s="19">
        <v>4369.41</v>
      </c>
      <c r="R77" s="20">
        <v>3132.9</v>
      </c>
      <c r="S77" s="21">
        <v>7502.3099999999995</v>
      </c>
      <c r="T77" s="19">
        <v>5711.67</v>
      </c>
      <c r="U77" s="20">
        <v>1157.31</v>
      </c>
      <c r="V77" s="21">
        <v>6868.98</v>
      </c>
      <c r="W77" s="47">
        <v>25625.519999999997</v>
      </c>
      <c r="X77" s="20">
        <v>8801.4599999999991</v>
      </c>
      <c r="Y77" s="21">
        <v>34426.979999999996</v>
      </c>
      <c r="AB77" s="1"/>
    </row>
    <row r="78" spans="1:28" ht="13">
      <c r="A78" s="2" t="s">
        <v>271</v>
      </c>
      <c r="B78" s="2" t="s">
        <v>67</v>
      </c>
      <c r="C78" s="89" t="s">
        <v>297</v>
      </c>
      <c r="D78" s="129" t="s">
        <v>303</v>
      </c>
      <c r="E78" s="19">
        <v>15068.61</v>
      </c>
      <c r="F78" s="20">
        <v>5585.4</v>
      </c>
      <c r="G78" s="21">
        <v>20654.010000000002</v>
      </c>
      <c r="H78" s="19">
        <v>14993.64</v>
      </c>
      <c r="I78" s="20">
        <v>4182.93</v>
      </c>
      <c r="J78" s="21">
        <v>19176.57</v>
      </c>
      <c r="K78" s="19">
        <v>13301.28</v>
      </c>
      <c r="L78" s="20">
        <v>7878.6</v>
      </c>
      <c r="M78" s="21">
        <v>21179.88</v>
      </c>
      <c r="N78" s="19">
        <v>13156.74</v>
      </c>
      <c r="O78" s="20">
        <v>9590.31</v>
      </c>
      <c r="P78" s="21">
        <v>22747.05</v>
      </c>
      <c r="Q78" s="19">
        <v>2254.23</v>
      </c>
      <c r="R78" s="20">
        <v>1543.77</v>
      </c>
      <c r="S78" s="21">
        <v>3798</v>
      </c>
      <c r="T78" s="19">
        <v>0</v>
      </c>
      <c r="U78" s="20">
        <v>0</v>
      </c>
      <c r="V78" s="21">
        <v>0</v>
      </c>
      <c r="W78" s="47">
        <v>58774.5</v>
      </c>
      <c r="X78" s="20">
        <v>28781.01</v>
      </c>
      <c r="Y78" s="21">
        <v>87555.51</v>
      </c>
      <c r="AB78" s="1"/>
    </row>
    <row r="79" spans="1:28" ht="13">
      <c r="A79" s="2" t="s">
        <v>271</v>
      </c>
      <c r="B79" s="2" t="s">
        <v>68</v>
      </c>
      <c r="C79" s="89" t="s">
        <v>297</v>
      </c>
      <c r="D79" s="129" t="s">
        <v>303</v>
      </c>
      <c r="E79" s="19">
        <v>20025</v>
      </c>
      <c r="F79" s="20">
        <v>4871.97</v>
      </c>
      <c r="G79" s="21">
        <v>24896.97</v>
      </c>
      <c r="H79" s="19">
        <v>12613.32</v>
      </c>
      <c r="I79" s="20">
        <v>4440.24</v>
      </c>
      <c r="J79" s="21">
        <v>17053.559999999998</v>
      </c>
      <c r="K79" s="19">
        <v>12645.27</v>
      </c>
      <c r="L79" s="20">
        <v>3861</v>
      </c>
      <c r="M79" s="21">
        <v>16506.27</v>
      </c>
      <c r="N79" s="19">
        <v>14671.08</v>
      </c>
      <c r="O79" s="20">
        <v>6070.5</v>
      </c>
      <c r="P79" s="21">
        <v>20741.580000000002</v>
      </c>
      <c r="Q79" s="19">
        <v>10678.23</v>
      </c>
      <c r="R79" s="20">
        <v>3244.41</v>
      </c>
      <c r="S79" s="21">
        <v>13922.64</v>
      </c>
      <c r="T79" s="19">
        <v>13980.78</v>
      </c>
      <c r="U79" s="20">
        <v>4674.6899999999996</v>
      </c>
      <c r="V79" s="21">
        <v>18655.47</v>
      </c>
      <c r="W79" s="47">
        <v>84613.68</v>
      </c>
      <c r="X79" s="20">
        <v>27162.809999999998</v>
      </c>
      <c r="Y79" s="21">
        <v>111776.48999999999</v>
      </c>
      <c r="AB79" s="1"/>
    </row>
    <row r="80" spans="1:28" ht="13">
      <c r="A80" s="2" t="s">
        <v>272</v>
      </c>
      <c r="B80" s="2" t="s">
        <v>69</v>
      </c>
      <c r="C80" s="89" t="s">
        <v>297</v>
      </c>
      <c r="D80" s="129" t="s">
        <v>303</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0</v>
      </c>
      <c r="V80" s="21">
        <v>0</v>
      </c>
      <c r="W80" s="47">
        <v>0</v>
      </c>
      <c r="X80" s="20">
        <v>0</v>
      </c>
      <c r="Y80" s="21">
        <v>0</v>
      </c>
      <c r="AB80" s="1"/>
    </row>
    <row r="81" spans="1:28" ht="13">
      <c r="A81" s="2" t="s">
        <v>322</v>
      </c>
      <c r="B81" s="2" t="s">
        <v>323</v>
      </c>
      <c r="C81" s="89" t="s">
        <v>297</v>
      </c>
      <c r="D81" s="129" t="s">
        <v>304</v>
      </c>
      <c r="E81" s="19">
        <v>0</v>
      </c>
      <c r="F81" s="20">
        <v>0</v>
      </c>
      <c r="G81" s="21">
        <v>0</v>
      </c>
      <c r="H81" s="19">
        <v>0</v>
      </c>
      <c r="I81" s="20">
        <v>0</v>
      </c>
      <c r="J81" s="21">
        <v>0</v>
      </c>
      <c r="K81" s="19">
        <v>0</v>
      </c>
      <c r="L81" s="20">
        <v>0</v>
      </c>
      <c r="M81" s="21">
        <v>0</v>
      </c>
      <c r="N81" s="19">
        <v>0</v>
      </c>
      <c r="O81" s="20">
        <v>0</v>
      </c>
      <c r="P81" s="21">
        <v>0</v>
      </c>
      <c r="Q81" s="19">
        <v>0</v>
      </c>
      <c r="R81" s="20">
        <v>0</v>
      </c>
      <c r="S81" s="21">
        <v>0</v>
      </c>
      <c r="T81" s="19">
        <v>0</v>
      </c>
      <c r="U81" s="20">
        <v>0</v>
      </c>
      <c r="V81" s="21">
        <v>0</v>
      </c>
      <c r="W81" s="47">
        <v>0</v>
      </c>
      <c r="X81" s="20">
        <v>0</v>
      </c>
      <c r="Y81" s="21">
        <v>0</v>
      </c>
      <c r="AB81" s="1"/>
    </row>
    <row r="82" spans="1:28" ht="13">
      <c r="A82" s="2" t="s">
        <v>322</v>
      </c>
      <c r="B82" s="2" t="s">
        <v>376</v>
      </c>
      <c r="C82" s="89" t="s">
        <v>297</v>
      </c>
      <c r="D82" s="129" t="s">
        <v>304</v>
      </c>
      <c r="E82" s="19">
        <v>651.22</v>
      </c>
      <c r="F82" s="20">
        <v>862.07</v>
      </c>
      <c r="G82" s="21">
        <v>1513.29</v>
      </c>
      <c r="H82" s="19">
        <v>829.32</v>
      </c>
      <c r="I82" s="20">
        <v>717.97</v>
      </c>
      <c r="J82" s="21">
        <v>1547.29</v>
      </c>
      <c r="K82" s="19">
        <v>691.68</v>
      </c>
      <c r="L82" s="20">
        <v>965.05</v>
      </c>
      <c r="M82" s="21">
        <v>1656.73</v>
      </c>
      <c r="N82" s="19">
        <v>5361.23</v>
      </c>
      <c r="O82" s="20">
        <v>281.64</v>
      </c>
      <c r="P82" s="21">
        <v>5642.87</v>
      </c>
      <c r="Q82" s="19">
        <v>497.08</v>
      </c>
      <c r="R82" s="20">
        <v>1981.28</v>
      </c>
      <c r="S82" s="21">
        <v>2478.36</v>
      </c>
      <c r="T82" s="19">
        <v>235.15</v>
      </c>
      <c r="U82" s="20">
        <v>1781.7</v>
      </c>
      <c r="V82" s="21">
        <v>2016.8500000000001</v>
      </c>
      <c r="W82" s="47">
        <v>8265.6799999999985</v>
      </c>
      <c r="X82" s="20">
        <v>6589.71</v>
      </c>
      <c r="Y82" s="21">
        <v>14855.39</v>
      </c>
      <c r="AB82" s="1"/>
    </row>
    <row r="83" spans="1:28" ht="13">
      <c r="A83" s="2" t="s">
        <v>273</v>
      </c>
      <c r="B83" s="2" t="s">
        <v>70</v>
      </c>
      <c r="C83" s="89" t="s">
        <v>297</v>
      </c>
      <c r="D83" s="129" t="s">
        <v>303</v>
      </c>
      <c r="E83" s="19">
        <v>0</v>
      </c>
      <c r="F83" s="20">
        <v>0</v>
      </c>
      <c r="G83" s="21">
        <v>0</v>
      </c>
      <c r="H83" s="19">
        <v>0</v>
      </c>
      <c r="I83" s="20">
        <v>0</v>
      </c>
      <c r="J83" s="21">
        <v>0</v>
      </c>
      <c r="K83" s="19">
        <v>0</v>
      </c>
      <c r="L83" s="20">
        <v>0</v>
      </c>
      <c r="M83" s="21">
        <v>0</v>
      </c>
      <c r="N83" s="19">
        <v>0</v>
      </c>
      <c r="O83" s="20">
        <v>0</v>
      </c>
      <c r="P83" s="21">
        <v>0</v>
      </c>
      <c r="Q83" s="19">
        <v>0</v>
      </c>
      <c r="R83" s="20">
        <v>0</v>
      </c>
      <c r="S83" s="21">
        <v>0</v>
      </c>
      <c r="T83" s="19">
        <v>0</v>
      </c>
      <c r="U83" s="20">
        <v>0</v>
      </c>
      <c r="V83" s="21">
        <v>0</v>
      </c>
      <c r="W83" s="47">
        <v>0</v>
      </c>
      <c r="X83" s="20">
        <v>0</v>
      </c>
      <c r="Y83" s="21">
        <v>0</v>
      </c>
      <c r="AB83" s="1"/>
    </row>
    <row r="84" spans="1:28" ht="13">
      <c r="A84" s="2" t="s">
        <v>338</v>
      </c>
      <c r="B84" s="2" t="s">
        <v>339</v>
      </c>
      <c r="C84" s="89" t="s">
        <v>297</v>
      </c>
      <c r="D84" s="129" t="s">
        <v>303</v>
      </c>
      <c r="E84" s="19">
        <v>11276.95</v>
      </c>
      <c r="F84" s="20">
        <v>375.81</v>
      </c>
      <c r="G84" s="21">
        <v>11652.76</v>
      </c>
      <c r="H84" s="19">
        <v>4908.26</v>
      </c>
      <c r="I84" s="20">
        <v>689.78</v>
      </c>
      <c r="J84" s="21">
        <v>5598.04</v>
      </c>
      <c r="K84" s="19">
        <v>0</v>
      </c>
      <c r="L84" s="20">
        <v>0</v>
      </c>
      <c r="M84" s="21">
        <v>0</v>
      </c>
      <c r="N84" s="19">
        <v>0</v>
      </c>
      <c r="O84" s="20">
        <v>0</v>
      </c>
      <c r="P84" s="21">
        <v>0</v>
      </c>
      <c r="Q84" s="19">
        <v>0</v>
      </c>
      <c r="R84" s="20">
        <v>0</v>
      </c>
      <c r="S84" s="21">
        <v>0</v>
      </c>
      <c r="T84" s="19">
        <v>0</v>
      </c>
      <c r="U84" s="20">
        <v>0</v>
      </c>
      <c r="V84" s="21">
        <v>0</v>
      </c>
      <c r="W84" s="47">
        <v>16185.210000000001</v>
      </c>
      <c r="X84" s="20">
        <v>1065.5899999999999</v>
      </c>
      <c r="Y84" s="21">
        <v>17250.8</v>
      </c>
      <c r="AB84" s="1"/>
    </row>
    <row r="85" spans="1:28" ht="13">
      <c r="A85" s="2" t="s">
        <v>274</v>
      </c>
      <c r="B85" s="2" t="s">
        <v>71</v>
      </c>
      <c r="C85" s="89" t="s">
        <v>297</v>
      </c>
      <c r="D85" s="129" t="s">
        <v>302</v>
      </c>
      <c r="E85" s="19">
        <v>14925.55</v>
      </c>
      <c r="F85" s="20">
        <v>2832.74</v>
      </c>
      <c r="G85" s="21">
        <v>17758.29</v>
      </c>
      <c r="H85" s="19">
        <v>14864.04</v>
      </c>
      <c r="I85" s="20">
        <v>4998.3900000000003</v>
      </c>
      <c r="J85" s="21">
        <v>19862.43</v>
      </c>
      <c r="K85" s="19">
        <v>4811.18</v>
      </c>
      <c r="L85" s="20">
        <v>4929.1099999999997</v>
      </c>
      <c r="M85" s="21">
        <v>9740.2900000000009</v>
      </c>
      <c r="N85" s="19">
        <v>5389.8</v>
      </c>
      <c r="O85" s="20">
        <v>3055.2</v>
      </c>
      <c r="P85" s="21">
        <v>8445</v>
      </c>
      <c r="Q85" s="19">
        <v>11605.58</v>
      </c>
      <c r="R85" s="20">
        <v>5786.83</v>
      </c>
      <c r="S85" s="21">
        <v>17392.41</v>
      </c>
      <c r="T85" s="19">
        <v>7758.02</v>
      </c>
      <c r="U85" s="20">
        <v>1845.18</v>
      </c>
      <c r="V85" s="21">
        <v>9603.2000000000007</v>
      </c>
      <c r="W85" s="47">
        <v>59354.170000000013</v>
      </c>
      <c r="X85" s="20">
        <v>23447.449999999997</v>
      </c>
      <c r="Y85" s="21">
        <v>82801.62000000001</v>
      </c>
      <c r="AB85" s="1"/>
    </row>
    <row r="86" spans="1:28" ht="13">
      <c r="A86" s="2" t="s">
        <v>324</v>
      </c>
      <c r="B86" s="2" t="s">
        <v>325</v>
      </c>
      <c r="C86" s="89" t="s">
        <v>297</v>
      </c>
      <c r="D86" s="129" t="s">
        <v>304</v>
      </c>
      <c r="E86" s="19">
        <v>2314.4</v>
      </c>
      <c r="F86" s="20">
        <v>256.63</v>
      </c>
      <c r="G86" s="21">
        <v>2571.0300000000002</v>
      </c>
      <c r="H86" s="19">
        <v>5267.68</v>
      </c>
      <c r="I86" s="20">
        <v>9.2100000000000009</v>
      </c>
      <c r="J86" s="21">
        <v>5276.89</v>
      </c>
      <c r="K86" s="19">
        <v>883.13</v>
      </c>
      <c r="L86" s="20">
        <v>816.48</v>
      </c>
      <c r="M86" s="21">
        <v>1699.6100000000001</v>
      </c>
      <c r="N86" s="19">
        <v>3140.1</v>
      </c>
      <c r="O86" s="20">
        <v>346</v>
      </c>
      <c r="P86" s="21">
        <v>3486.1</v>
      </c>
      <c r="Q86" s="19">
        <v>2846.81</v>
      </c>
      <c r="R86" s="20">
        <v>197.64</v>
      </c>
      <c r="S86" s="21">
        <v>3044.45</v>
      </c>
      <c r="T86" s="19">
        <v>3601.23</v>
      </c>
      <c r="U86" s="20">
        <v>59.98</v>
      </c>
      <c r="V86" s="21">
        <v>3661.21</v>
      </c>
      <c r="W86" s="47">
        <v>18053.349999999999</v>
      </c>
      <c r="X86" s="20">
        <v>1685.94</v>
      </c>
      <c r="Y86" s="21">
        <v>19739.289999999997</v>
      </c>
      <c r="AB86" s="1"/>
    </row>
    <row r="87" spans="1:28" ht="13">
      <c r="A87" s="2" t="s">
        <v>386</v>
      </c>
      <c r="B87" s="2" t="s">
        <v>408</v>
      </c>
      <c r="C87" s="89" t="s">
        <v>297</v>
      </c>
      <c r="D87" s="129" t="s">
        <v>304</v>
      </c>
      <c r="E87" s="19">
        <v>3283.37</v>
      </c>
      <c r="F87" s="20">
        <v>2217.9699999999998</v>
      </c>
      <c r="G87" s="21">
        <v>5501.34</v>
      </c>
      <c r="H87" s="19">
        <v>5108.78</v>
      </c>
      <c r="I87" s="20">
        <v>1349.24</v>
      </c>
      <c r="J87" s="21">
        <v>6458.0199999999995</v>
      </c>
      <c r="K87" s="19">
        <v>2765.59</v>
      </c>
      <c r="L87" s="20">
        <v>3904.02</v>
      </c>
      <c r="M87" s="21">
        <v>6669.6100000000006</v>
      </c>
      <c r="N87" s="19">
        <v>1797.88</v>
      </c>
      <c r="O87" s="20">
        <v>4868.51</v>
      </c>
      <c r="P87" s="21">
        <v>6666.39</v>
      </c>
      <c r="Q87" s="19">
        <v>3534.74</v>
      </c>
      <c r="R87" s="20">
        <v>3500.83</v>
      </c>
      <c r="S87" s="21">
        <v>7035.57</v>
      </c>
      <c r="T87" s="19">
        <v>5590.71</v>
      </c>
      <c r="U87" s="20">
        <v>1232.79</v>
      </c>
      <c r="V87" s="21">
        <v>6823.5</v>
      </c>
      <c r="W87" s="47">
        <v>22081.07</v>
      </c>
      <c r="X87" s="20">
        <v>17073.36</v>
      </c>
      <c r="Y87" s="21">
        <v>39154.43</v>
      </c>
      <c r="AB87" s="1"/>
    </row>
    <row r="88" spans="1:28" ht="13">
      <c r="A88" s="2" t="s">
        <v>386</v>
      </c>
      <c r="B88" s="2" t="s">
        <v>409</v>
      </c>
      <c r="C88" s="89" t="s">
        <v>297</v>
      </c>
      <c r="D88" s="129" t="s">
        <v>304</v>
      </c>
      <c r="E88" s="19">
        <v>5584.47</v>
      </c>
      <c r="F88" s="20">
        <v>2456.4299999999998</v>
      </c>
      <c r="G88" s="21">
        <v>8040.9</v>
      </c>
      <c r="H88" s="19">
        <v>8053.05</v>
      </c>
      <c r="I88" s="20">
        <v>1131.04</v>
      </c>
      <c r="J88" s="21">
        <v>9184.09</v>
      </c>
      <c r="K88" s="19">
        <v>4059.33</v>
      </c>
      <c r="L88" s="20">
        <v>3390.86</v>
      </c>
      <c r="M88" s="21">
        <v>7450.1900000000005</v>
      </c>
      <c r="N88" s="19">
        <v>1799.52</v>
      </c>
      <c r="O88" s="20">
        <v>4497.34</v>
      </c>
      <c r="P88" s="21">
        <v>6296.8600000000006</v>
      </c>
      <c r="Q88" s="19">
        <v>3958.1</v>
      </c>
      <c r="R88" s="20">
        <v>3278.84</v>
      </c>
      <c r="S88" s="21">
        <v>7236.9400000000005</v>
      </c>
      <c r="T88" s="19">
        <v>5370.87</v>
      </c>
      <c r="U88" s="20">
        <v>1056.01</v>
      </c>
      <c r="V88" s="21">
        <v>6426.88</v>
      </c>
      <c r="W88" s="47">
        <v>28825.339999999997</v>
      </c>
      <c r="X88" s="20">
        <v>15810.52</v>
      </c>
      <c r="Y88" s="21">
        <v>44635.86</v>
      </c>
      <c r="AB88" s="1"/>
    </row>
    <row r="89" spans="1:28" ht="13">
      <c r="A89" s="2" t="s">
        <v>308</v>
      </c>
      <c r="B89" s="2" t="s">
        <v>309</v>
      </c>
      <c r="C89" s="89" t="s">
        <v>297</v>
      </c>
      <c r="D89" s="129" t="s">
        <v>302</v>
      </c>
      <c r="E89" s="19">
        <v>61793.5</v>
      </c>
      <c r="F89" s="20">
        <v>4422.5</v>
      </c>
      <c r="G89" s="21">
        <v>66216</v>
      </c>
      <c r="H89" s="19">
        <v>46472.2</v>
      </c>
      <c r="I89" s="20">
        <v>4881.3</v>
      </c>
      <c r="J89" s="21">
        <v>51353.5</v>
      </c>
      <c r="K89" s="19">
        <v>39620.699999999997</v>
      </c>
      <c r="L89" s="20">
        <v>3848.2</v>
      </c>
      <c r="M89" s="21">
        <v>43468.899999999994</v>
      </c>
      <c r="N89" s="19">
        <v>42951</v>
      </c>
      <c r="O89" s="20">
        <v>4546</v>
      </c>
      <c r="P89" s="21">
        <v>47497</v>
      </c>
      <c r="Q89" s="19">
        <v>44439.8</v>
      </c>
      <c r="R89" s="20">
        <v>5074.6000000000004</v>
      </c>
      <c r="S89" s="21">
        <v>49514.400000000001</v>
      </c>
      <c r="T89" s="19">
        <v>63076.2</v>
      </c>
      <c r="U89" s="20">
        <v>3585</v>
      </c>
      <c r="V89" s="21">
        <v>66661.2</v>
      </c>
      <c r="W89" s="47">
        <v>298353.40000000002</v>
      </c>
      <c r="X89" s="20">
        <v>26357.599999999999</v>
      </c>
      <c r="Y89" s="21">
        <v>324711</v>
      </c>
      <c r="AB89" s="1"/>
    </row>
    <row r="90" spans="1:28" ht="13">
      <c r="A90" s="2" t="s">
        <v>275</v>
      </c>
      <c r="B90" s="2" t="s">
        <v>72</v>
      </c>
      <c r="C90" s="89" t="s">
        <v>297</v>
      </c>
      <c r="D90" s="129" t="s">
        <v>302</v>
      </c>
      <c r="E90" s="19">
        <v>4675.8</v>
      </c>
      <c r="F90" s="20">
        <v>2471.8000000000002</v>
      </c>
      <c r="G90" s="21">
        <v>7147.6</v>
      </c>
      <c r="H90" s="19">
        <v>10326.1</v>
      </c>
      <c r="I90" s="20">
        <v>2617.1999999999998</v>
      </c>
      <c r="J90" s="21">
        <v>12943.3</v>
      </c>
      <c r="K90" s="19">
        <v>21265.75</v>
      </c>
      <c r="L90" s="20">
        <v>3744.7</v>
      </c>
      <c r="M90" s="21">
        <v>25010.45</v>
      </c>
      <c r="N90" s="19">
        <v>18970.400000000001</v>
      </c>
      <c r="O90" s="20">
        <v>3786.1</v>
      </c>
      <c r="P90" s="21">
        <v>22756.5</v>
      </c>
      <c r="Q90" s="19">
        <v>12702.25</v>
      </c>
      <c r="R90" s="20">
        <v>4249.3500000000004</v>
      </c>
      <c r="S90" s="21">
        <v>16951.599999999999</v>
      </c>
      <c r="T90" s="19">
        <v>20569.25</v>
      </c>
      <c r="U90" s="20">
        <v>4591.6499999999996</v>
      </c>
      <c r="V90" s="21">
        <v>25160.9</v>
      </c>
      <c r="W90" s="47">
        <v>88509.55</v>
      </c>
      <c r="X90" s="20">
        <v>21460.800000000003</v>
      </c>
      <c r="Y90" s="21">
        <v>109970.35</v>
      </c>
      <c r="AB90" s="1"/>
    </row>
    <row r="91" spans="1:28" ht="13">
      <c r="A91" s="2" t="s">
        <v>275</v>
      </c>
      <c r="B91" s="2" t="s">
        <v>73</v>
      </c>
      <c r="C91" s="89" t="s">
        <v>297</v>
      </c>
      <c r="D91" s="129" t="s">
        <v>302</v>
      </c>
      <c r="E91" s="19">
        <v>12950.15</v>
      </c>
      <c r="F91" s="20">
        <v>1569.95</v>
      </c>
      <c r="G91" s="21">
        <v>14520.1</v>
      </c>
      <c r="H91" s="19">
        <v>16398.45</v>
      </c>
      <c r="I91" s="20">
        <v>2995.4</v>
      </c>
      <c r="J91" s="21">
        <v>19393.850000000002</v>
      </c>
      <c r="K91" s="19">
        <v>23438.400000000001</v>
      </c>
      <c r="L91" s="20">
        <v>2545.9499999999998</v>
      </c>
      <c r="M91" s="21">
        <v>25984.350000000002</v>
      </c>
      <c r="N91" s="19">
        <v>17609.599999999999</v>
      </c>
      <c r="O91" s="20">
        <v>2770.3</v>
      </c>
      <c r="P91" s="21">
        <v>20379.899999999998</v>
      </c>
      <c r="Q91" s="19">
        <v>13413.95</v>
      </c>
      <c r="R91" s="20">
        <v>4386.3</v>
      </c>
      <c r="S91" s="21">
        <v>17800.25</v>
      </c>
      <c r="T91" s="19">
        <v>15770.85</v>
      </c>
      <c r="U91" s="20">
        <v>2162.35</v>
      </c>
      <c r="V91" s="21">
        <v>17933.2</v>
      </c>
      <c r="W91" s="47">
        <v>99581.400000000009</v>
      </c>
      <c r="X91" s="20">
        <v>16430.25</v>
      </c>
      <c r="Y91" s="21">
        <v>116011.65000000001</v>
      </c>
      <c r="AB91" s="1"/>
    </row>
    <row r="92" spans="1:28" ht="13">
      <c r="A92" s="2" t="s">
        <v>275</v>
      </c>
      <c r="B92" s="2" t="s">
        <v>74</v>
      </c>
      <c r="C92" s="89" t="s">
        <v>297</v>
      </c>
      <c r="D92" s="129" t="s">
        <v>302</v>
      </c>
      <c r="E92" s="19">
        <v>9143.7999999999993</v>
      </c>
      <c r="F92" s="20">
        <v>2370.1999999999998</v>
      </c>
      <c r="G92" s="21">
        <v>11514</v>
      </c>
      <c r="H92" s="19">
        <v>15950.45</v>
      </c>
      <c r="I92" s="20">
        <v>3167.5</v>
      </c>
      <c r="J92" s="21">
        <v>19117.95</v>
      </c>
      <c r="K92" s="19">
        <v>14532.85</v>
      </c>
      <c r="L92" s="20">
        <v>2718.7</v>
      </c>
      <c r="M92" s="21">
        <v>17251.55</v>
      </c>
      <c r="N92" s="19">
        <v>15359.25</v>
      </c>
      <c r="O92" s="20">
        <v>3047.8</v>
      </c>
      <c r="P92" s="21">
        <v>18407.05</v>
      </c>
      <c r="Q92" s="19">
        <v>8904.6</v>
      </c>
      <c r="R92" s="20">
        <v>3080.75</v>
      </c>
      <c r="S92" s="21">
        <v>11985.35</v>
      </c>
      <c r="T92" s="19">
        <v>19892.650000000001</v>
      </c>
      <c r="U92" s="20">
        <v>4593.3</v>
      </c>
      <c r="V92" s="21">
        <v>24485.95</v>
      </c>
      <c r="W92" s="47">
        <v>83783.600000000006</v>
      </c>
      <c r="X92" s="20">
        <v>18978.25</v>
      </c>
      <c r="Y92" s="21">
        <v>102761.85</v>
      </c>
      <c r="AB92" s="1"/>
    </row>
    <row r="93" spans="1:28" ht="13">
      <c r="A93" s="2" t="s">
        <v>275</v>
      </c>
      <c r="B93" s="2" t="s">
        <v>75</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c r="AB93" s="1"/>
    </row>
    <row r="94" spans="1:28" ht="13">
      <c r="A94" s="2" t="s">
        <v>275</v>
      </c>
      <c r="B94" s="2" t="s">
        <v>76</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c r="AB94" s="1"/>
    </row>
    <row r="95" spans="1:28" ht="13">
      <c r="A95" s="2" t="s">
        <v>275</v>
      </c>
      <c r="B95" s="2" t="s">
        <v>77</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0</v>
      </c>
      <c r="U95" s="20">
        <v>0</v>
      </c>
      <c r="V95" s="21">
        <v>0</v>
      </c>
      <c r="W95" s="47">
        <v>0</v>
      </c>
      <c r="X95" s="20">
        <v>0</v>
      </c>
      <c r="Y95" s="21">
        <v>0</v>
      </c>
      <c r="AB95" s="1"/>
    </row>
    <row r="96" spans="1:28" ht="13">
      <c r="A96" s="2" t="s">
        <v>275</v>
      </c>
      <c r="B96" s="2" t="s">
        <v>78</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79</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80</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81</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82</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83</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c r="AB101" s="1"/>
    </row>
    <row r="102" spans="1:28" ht="13">
      <c r="A102" s="2" t="s">
        <v>275</v>
      </c>
      <c r="B102" s="2" t="s">
        <v>84</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c r="AB102" s="1"/>
    </row>
    <row r="103" spans="1:28" ht="13">
      <c r="A103" s="2" t="s">
        <v>275</v>
      </c>
      <c r="B103" s="2" t="s">
        <v>85</v>
      </c>
      <c r="C103" s="89" t="s">
        <v>297</v>
      </c>
      <c r="D103" s="129" t="s">
        <v>302</v>
      </c>
      <c r="E103" s="19">
        <v>15232.25</v>
      </c>
      <c r="F103" s="20">
        <v>6271.4</v>
      </c>
      <c r="G103" s="21">
        <v>21503.65</v>
      </c>
      <c r="H103" s="19">
        <v>18702.75</v>
      </c>
      <c r="I103" s="20">
        <v>5669.5</v>
      </c>
      <c r="J103" s="21">
        <v>24372.25</v>
      </c>
      <c r="K103" s="19">
        <v>4003</v>
      </c>
      <c r="L103" s="20">
        <v>1900.9</v>
      </c>
      <c r="M103" s="21">
        <v>5903.9</v>
      </c>
      <c r="N103" s="19">
        <v>5862.6</v>
      </c>
      <c r="O103" s="20">
        <v>937.45</v>
      </c>
      <c r="P103" s="21">
        <v>6800.05</v>
      </c>
      <c r="Q103" s="19">
        <v>4414.75</v>
      </c>
      <c r="R103" s="20">
        <v>2896.5</v>
      </c>
      <c r="S103" s="21">
        <v>7311.25</v>
      </c>
      <c r="T103" s="19">
        <v>7326.6</v>
      </c>
      <c r="U103" s="20">
        <v>2616.3000000000002</v>
      </c>
      <c r="V103" s="21">
        <v>9942.9000000000015</v>
      </c>
      <c r="W103" s="47">
        <v>55541.95</v>
      </c>
      <c r="X103" s="20">
        <v>20292.05</v>
      </c>
      <c r="Y103" s="21">
        <v>75834</v>
      </c>
      <c r="AB103" s="1"/>
    </row>
    <row r="104" spans="1:28" ht="13">
      <c r="A104" s="2" t="s">
        <v>275</v>
      </c>
      <c r="B104" s="2" t="s">
        <v>86</v>
      </c>
      <c r="C104" s="89" t="s">
        <v>297</v>
      </c>
      <c r="D104" s="129" t="s">
        <v>302</v>
      </c>
      <c r="E104" s="19">
        <v>36928.449999999997</v>
      </c>
      <c r="F104" s="20">
        <v>3938.35</v>
      </c>
      <c r="G104" s="21">
        <v>40866.799999999996</v>
      </c>
      <c r="H104" s="19">
        <v>25818.400000000001</v>
      </c>
      <c r="I104" s="20">
        <v>5063.8999999999996</v>
      </c>
      <c r="J104" s="21">
        <v>30882.300000000003</v>
      </c>
      <c r="K104" s="19">
        <v>2002.2</v>
      </c>
      <c r="L104" s="20">
        <v>4063.3</v>
      </c>
      <c r="M104" s="21">
        <v>6065.5</v>
      </c>
      <c r="N104" s="19">
        <v>1753.25</v>
      </c>
      <c r="O104" s="20">
        <v>4947.7</v>
      </c>
      <c r="P104" s="21">
        <v>6700.95</v>
      </c>
      <c r="Q104" s="19">
        <v>5759</v>
      </c>
      <c r="R104" s="20">
        <v>4917.8999999999996</v>
      </c>
      <c r="S104" s="21">
        <v>10676.9</v>
      </c>
      <c r="T104" s="19">
        <v>6322.5</v>
      </c>
      <c r="U104" s="20">
        <v>4086.35</v>
      </c>
      <c r="V104" s="21">
        <v>10408.85</v>
      </c>
      <c r="W104" s="47">
        <v>78583.799999999988</v>
      </c>
      <c r="X104" s="20">
        <v>27017.5</v>
      </c>
      <c r="Y104" s="21">
        <v>105601.29999999999</v>
      </c>
      <c r="AB104" s="1"/>
    </row>
    <row r="105" spans="1:28" ht="13">
      <c r="A105" s="2" t="s">
        <v>275</v>
      </c>
      <c r="B105" s="2" t="s">
        <v>87</v>
      </c>
      <c r="C105" s="89" t="s">
        <v>297</v>
      </c>
      <c r="D105" s="129" t="s">
        <v>302</v>
      </c>
      <c r="E105" s="19">
        <v>0</v>
      </c>
      <c r="F105" s="20">
        <v>0</v>
      </c>
      <c r="G105" s="21">
        <v>0</v>
      </c>
      <c r="H105" s="19">
        <v>0</v>
      </c>
      <c r="I105" s="20">
        <v>0</v>
      </c>
      <c r="J105" s="21">
        <v>0</v>
      </c>
      <c r="K105" s="19">
        <v>0</v>
      </c>
      <c r="L105" s="20">
        <v>0</v>
      </c>
      <c r="M105" s="21">
        <v>0</v>
      </c>
      <c r="N105" s="19">
        <v>0</v>
      </c>
      <c r="O105" s="20">
        <v>0</v>
      </c>
      <c r="P105" s="21">
        <v>0</v>
      </c>
      <c r="Q105" s="19">
        <v>0</v>
      </c>
      <c r="R105" s="20">
        <v>0</v>
      </c>
      <c r="S105" s="21">
        <v>0</v>
      </c>
      <c r="T105" s="19">
        <v>0</v>
      </c>
      <c r="U105" s="20">
        <v>0</v>
      </c>
      <c r="V105" s="21">
        <v>0</v>
      </c>
      <c r="W105" s="47">
        <v>0</v>
      </c>
      <c r="X105" s="20">
        <v>0</v>
      </c>
      <c r="Y105" s="21">
        <v>0</v>
      </c>
      <c r="AB105" s="1"/>
    </row>
    <row r="106" spans="1:28" ht="13">
      <c r="A106" s="2" t="s">
        <v>275</v>
      </c>
      <c r="B106" s="2" t="s">
        <v>88</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89</v>
      </c>
      <c r="C107" s="89" t="s">
        <v>297</v>
      </c>
      <c r="D107" s="129" t="s">
        <v>298</v>
      </c>
      <c r="E107" s="19">
        <v>29751.54</v>
      </c>
      <c r="F107" s="20">
        <v>13620.26</v>
      </c>
      <c r="G107" s="21">
        <v>43371.8</v>
      </c>
      <c r="H107" s="19">
        <v>16158.12</v>
      </c>
      <c r="I107" s="20">
        <v>14863.8</v>
      </c>
      <c r="J107" s="21">
        <v>31021.919999999998</v>
      </c>
      <c r="K107" s="19">
        <v>8344.42</v>
      </c>
      <c r="L107" s="20">
        <v>23529.51</v>
      </c>
      <c r="M107" s="21">
        <v>31873.93</v>
      </c>
      <c r="N107" s="19">
        <v>14244.62</v>
      </c>
      <c r="O107" s="20">
        <v>17774.36</v>
      </c>
      <c r="P107" s="21">
        <v>32018.980000000003</v>
      </c>
      <c r="Q107" s="19">
        <v>10970.03</v>
      </c>
      <c r="R107" s="20">
        <v>19317.45</v>
      </c>
      <c r="S107" s="21">
        <v>30287.480000000003</v>
      </c>
      <c r="T107" s="19">
        <v>11158.83</v>
      </c>
      <c r="U107" s="20">
        <v>28291.25</v>
      </c>
      <c r="V107" s="21">
        <v>39450.080000000002</v>
      </c>
      <c r="W107" s="47">
        <v>90627.56</v>
      </c>
      <c r="X107" s="20">
        <v>117396.62999999999</v>
      </c>
      <c r="Y107" s="21">
        <v>208024.19</v>
      </c>
      <c r="AB107" s="1"/>
    </row>
    <row r="108" spans="1:28" ht="13">
      <c r="A108" s="2" t="s">
        <v>275</v>
      </c>
      <c r="B108" s="2" t="s">
        <v>90</v>
      </c>
      <c r="C108" s="89" t="s">
        <v>297</v>
      </c>
      <c r="D108" s="129" t="s">
        <v>302</v>
      </c>
      <c r="E108" s="19">
        <v>0</v>
      </c>
      <c r="F108" s="20">
        <v>0</v>
      </c>
      <c r="G108" s="21">
        <v>0</v>
      </c>
      <c r="H108" s="19">
        <v>0</v>
      </c>
      <c r="I108" s="20">
        <v>0</v>
      </c>
      <c r="J108" s="21">
        <v>0</v>
      </c>
      <c r="K108" s="19">
        <v>0</v>
      </c>
      <c r="L108" s="20">
        <v>0</v>
      </c>
      <c r="M108" s="21">
        <v>0</v>
      </c>
      <c r="N108" s="19">
        <v>0</v>
      </c>
      <c r="O108" s="20">
        <v>0</v>
      </c>
      <c r="P108" s="21">
        <v>0</v>
      </c>
      <c r="Q108" s="19">
        <v>0</v>
      </c>
      <c r="R108" s="20">
        <v>0</v>
      </c>
      <c r="S108" s="21">
        <v>0</v>
      </c>
      <c r="T108" s="19">
        <v>0</v>
      </c>
      <c r="U108" s="20">
        <v>0</v>
      </c>
      <c r="V108" s="21">
        <v>0</v>
      </c>
      <c r="W108" s="47">
        <v>0</v>
      </c>
      <c r="X108" s="20">
        <v>0</v>
      </c>
      <c r="Y108" s="21">
        <v>0</v>
      </c>
      <c r="AB108" s="1"/>
    </row>
    <row r="109" spans="1:28" ht="13">
      <c r="A109" s="2" t="s">
        <v>275</v>
      </c>
      <c r="B109" s="2" t="s">
        <v>91</v>
      </c>
      <c r="C109" s="89" t="s">
        <v>297</v>
      </c>
      <c r="D109" s="129" t="s">
        <v>302</v>
      </c>
      <c r="E109" s="19">
        <v>0</v>
      </c>
      <c r="F109" s="20">
        <v>0</v>
      </c>
      <c r="G109" s="21">
        <v>0</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47">
        <v>0</v>
      </c>
      <c r="X109" s="20">
        <v>0</v>
      </c>
      <c r="Y109" s="21">
        <v>0</v>
      </c>
      <c r="AB109" s="1"/>
    </row>
    <row r="110" spans="1:28" ht="13">
      <c r="A110" s="2" t="s">
        <v>275</v>
      </c>
      <c r="B110" s="2" t="s">
        <v>92</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93</v>
      </c>
      <c r="C111" s="89" t="s">
        <v>297</v>
      </c>
      <c r="D111" s="129" t="s">
        <v>302</v>
      </c>
      <c r="E111" s="19">
        <v>574.1</v>
      </c>
      <c r="F111" s="20">
        <v>0.4</v>
      </c>
      <c r="G111" s="21">
        <v>574.5</v>
      </c>
      <c r="H111" s="19">
        <v>11.9</v>
      </c>
      <c r="I111" s="20">
        <v>13.6</v>
      </c>
      <c r="J111" s="21">
        <v>25.5</v>
      </c>
      <c r="K111" s="19">
        <v>0</v>
      </c>
      <c r="L111" s="20">
        <v>232.55</v>
      </c>
      <c r="M111" s="21">
        <v>232.55</v>
      </c>
      <c r="N111" s="19">
        <v>0</v>
      </c>
      <c r="O111" s="20">
        <v>180.5</v>
      </c>
      <c r="P111" s="21">
        <v>180.5</v>
      </c>
      <c r="Q111" s="19">
        <v>342.4</v>
      </c>
      <c r="R111" s="20">
        <v>0</v>
      </c>
      <c r="S111" s="21">
        <v>342.4</v>
      </c>
      <c r="T111" s="19">
        <v>0</v>
      </c>
      <c r="U111" s="20">
        <v>0</v>
      </c>
      <c r="V111" s="21">
        <v>0</v>
      </c>
      <c r="W111" s="47">
        <v>928.4</v>
      </c>
      <c r="X111" s="20">
        <v>427.05</v>
      </c>
      <c r="Y111" s="21">
        <v>1355.45</v>
      </c>
      <c r="AB111" s="1"/>
    </row>
    <row r="112" spans="1:28" ht="13">
      <c r="A112" s="2" t="s">
        <v>275</v>
      </c>
      <c r="B112" s="2" t="s">
        <v>94</v>
      </c>
      <c r="C112" s="89" t="s">
        <v>297</v>
      </c>
      <c r="D112" s="129" t="s">
        <v>302</v>
      </c>
      <c r="E112" s="19">
        <v>0</v>
      </c>
      <c r="F112" s="20">
        <v>0</v>
      </c>
      <c r="G112" s="21">
        <v>0</v>
      </c>
      <c r="H112" s="19">
        <v>1.92</v>
      </c>
      <c r="I112" s="20">
        <v>0</v>
      </c>
      <c r="J112" s="21">
        <v>1.92</v>
      </c>
      <c r="K112" s="19">
        <v>0</v>
      </c>
      <c r="L112" s="20">
        <v>0</v>
      </c>
      <c r="M112" s="21">
        <v>0</v>
      </c>
      <c r="N112" s="19">
        <v>0</v>
      </c>
      <c r="O112" s="20">
        <v>0</v>
      </c>
      <c r="P112" s="21">
        <v>0</v>
      </c>
      <c r="Q112" s="19">
        <v>0</v>
      </c>
      <c r="R112" s="20">
        <v>0</v>
      </c>
      <c r="S112" s="21">
        <v>0</v>
      </c>
      <c r="T112" s="19">
        <v>0</v>
      </c>
      <c r="U112" s="20">
        <v>0</v>
      </c>
      <c r="V112" s="21">
        <v>0</v>
      </c>
      <c r="W112" s="47">
        <v>1.92</v>
      </c>
      <c r="X112" s="20">
        <v>0</v>
      </c>
      <c r="Y112" s="21">
        <v>1.92</v>
      </c>
      <c r="AB112" s="1"/>
    </row>
    <row r="113" spans="1:28" ht="13">
      <c r="A113" s="2" t="s">
        <v>275</v>
      </c>
      <c r="B113" s="2" t="s">
        <v>327</v>
      </c>
      <c r="C113" s="89" t="s">
        <v>297</v>
      </c>
      <c r="D113" s="129" t="s">
        <v>302</v>
      </c>
      <c r="E113" s="19">
        <v>11493.2</v>
      </c>
      <c r="F113" s="20">
        <v>4409.95</v>
      </c>
      <c r="G113" s="21">
        <v>15903.150000000001</v>
      </c>
      <c r="H113" s="19">
        <v>4341.75</v>
      </c>
      <c r="I113" s="20">
        <v>5512.4</v>
      </c>
      <c r="J113" s="21">
        <v>9854.15</v>
      </c>
      <c r="K113" s="19">
        <v>6781.6</v>
      </c>
      <c r="L113" s="20">
        <v>5007.3</v>
      </c>
      <c r="M113" s="21">
        <v>11788.900000000001</v>
      </c>
      <c r="N113" s="19">
        <v>4236.1499999999996</v>
      </c>
      <c r="O113" s="20">
        <v>5927.85</v>
      </c>
      <c r="P113" s="21">
        <v>10164</v>
      </c>
      <c r="Q113" s="19">
        <v>2193.3000000000002</v>
      </c>
      <c r="R113" s="20">
        <v>4311.8999999999996</v>
      </c>
      <c r="S113" s="21">
        <v>6505.2</v>
      </c>
      <c r="T113" s="19">
        <v>4112.8999999999996</v>
      </c>
      <c r="U113" s="20">
        <v>5415.25</v>
      </c>
      <c r="V113" s="21">
        <v>9528.15</v>
      </c>
      <c r="W113" s="47">
        <v>33158.9</v>
      </c>
      <c r="X113" s="20">
        <v>30584.65</v>
      </c>
      <c r="Y113" s="21">
        <v>63743.55</v>
      </c>
      <c r="AB113" s="1"/>
    </row>
    <row r="114" spans="1:28" ht="13">
      <c r="A114" s="2" t="s">
        <v>275</v>
      </c>
      <c r="B114" s="2" t="s">
        <v>328</v>
      </c>
      <c r="C114" s="89" t="s">
        <v>297</v>
      </c>
      <c r="D114" s="129" t="s">
        <v>302</v>
      </c>
      <c r="E114" s="19">
        <v>12209.65</v>
      </c>
      <c r="F114" s="20">
        <v>2243.35</v>
      </c>
      <c r="G114" s="21">
        <v>14453</v>
      </c>
      <c r="H114" s="19">
        <v>4942.55</v>
      </c>
      <c r="I114" s="20">
        <v>3631.9</v>
      </c>
      <c r="J114" s="21">
        <v>8574.4500000000007</v>
      </c>
      <c r="K114" s="19">
        <v>13369.4</v>
      </c>
      <c r="L114" s="20">
        <v>2352.1</v>
      </c>
      <c r="M114" s="21">
        <v>15721.5</v>
      </c>
      <c r="N114" s="19">
        <v>6671.7</v>
      </c>
      <c r="O114" s="20">
        <v>2771.45</v>
      </c>
      <c r="P114" s="21">
        <v>9443.15</v>
      </c>
      <c r="Q114" s="19">
        <v>5359.25</v>
      </c>
      <c r="R114" s="20">
        <v>6553.65</v>
      </c>
      <c r="S114" s="21">
        <v>11912.9</v>
      </c>
      <c r="T114" s="19">
        <v>13243.4</v>
      </c>
      <c r="U114" s="20">
        <v>3407.85</v>
      </c>
      <c r="V114" s="21">
        <v>16651.25</v>
      </c>
      <c r="W114" s="47">
        <v>55795.95</v>
      </c>
      <c r="X114" s="20">
        <v>20960.299999999996</v>
      </c>
      <c r="Y114" s="21">
        <v>76756.25</v>
      </c>
      <c r="AB114" s="1"/>
    </row>
    <row r="115" spans="1:28" ht="13">
      <c r="A115" s="2" t="s">
        <v>275</v>
      </c>
      <c r="B115" s="2" t="s">
        <v>329</v>
      </c>
      <c r="C115" s="89" t="s">
        <v>297</v>
      </c>
      <c r="D115" s="129" t="s">
        <v>302</v>
      </c>
      <c r="E115" s="19">
        <v>22065.4</v>
      </c>
      <c r="F115" s="20">
        <v>4271.1499999999996</v>
      </c>
      <c r="G115" s="21">
        <v>26336.550000000003</v>
      </c>
      <c r="H115" s="19">
        <v>7708.05</v>
      </c>
      <c r="I115" s="20">
        <v>2633.95</v>
      </c>
      <c r="J115" s="21">
        <v>10342</v>
      </c>
      <c r="K115" s="19">
        <v>9030.0499999999993</v>
      </c>
      <c r="L115" s="20">
        <v>2469.25</v>
      </c>
      <c r="M115" s="21">
        <v>11499.3</v>
      </c>
      <c r="N115" s="19">
        <v>9615.35</v>
      </c>
      <c r="O115" s="20">
        <v>2806.75</v>
      </c>
      <c r="P115" s="21">
        <v>12422.1</v>
      </c>
      <c r="Q115" s="19">
        <v>8045.65</v>
      </c>
      <c r="R115" s="20">
        <v>4932.8</v>
      </c>
      <c r="S115" s="21">
        <v>12978.45</v>
      </c>
      <c r="T115" s="19">
        <v>6053.8</v>
      </c>
      <c r="U115" s="20">
        <v>2870.4</v>
      </c>
      <c r="V115" s="21">
        <v>8924.2000000000007</v>
      </c>
      <c r="W115" s="47">
        <v>62518.3</v>
      </c>
      <c r="X115" s="20">
        <v>19984.3</v>
      </c>
      <c r="Y115" s="21">
        <v>82502.600000000006</v>
      </c>
      <c r="AB115" s="1"/>
    </row>
    <row r="116" spans="1:28" ht="13">
      <c r="A116" s="2" t="s">
        <v>275</v>
      </c>
      <c r="B116" s="2" t="s">
        <v>330</v>
      </c>
      <c r="C116" s="89" t="s">
        <v>297</v>
      </c>
      <c r="D116" s="129" t="s">
        <v>302</v>
      </c>
      <c r="E116" s="19">
        <v>20510.400000000001</v>
      </c>
      <c r="F116" s="20">
        <v>2052.0500000000002</v>
      </c>
      <c r="G116" s="21">
        <v>22562.45</v>
      </c>
      <c r="H116" s="19">
        <v>5169.1499999999996</v>
      </c>
      <c r="I116" s="20">
        <v>4002.05</v>
      </c>
      <c r="J116" s="21">
        <v>9171.2000000000007</v>
      </c>
      <c r="K116" s="19">
        <v>4968.8</v>
      </c>
      <c r="L116" s="20">
        <v>3255.2</v>
      </c>
      <c r="M116" s="21">
        <v>8224</v>
      </c>
      <c r="N116" s="19">
        <v>5067.8999999999996</v>
      </c>
      <c r="O116" s="20">
        <v>3929.1</v>
      </c>
      <c r="P116" s="21">
        <v>8997</v>
      </c>
      <c r="Q116" s="19">
        <v>3836.55</v>
      </c>
      <c r="R116" s="20">
        <v>6092.1</v>
      </c>
      <c r="S116" s="21">
        <v>9928.6500000000015</v>
      </c>
      <c r="T116" s="19">
        <v>14980.9</v>
      </c>
      <c r="U116" s="20">
        <v>3520.3</v>
      </c>
      <c r="V116" s="21">
        <v>18501.2</v>
      </c>
      <c r="W116" s="47">
        <v>54533.700000000004</v>
      </c>
      <c r="X116" s="20">
        <v>22850.799999999999</v>
      </c>
      <c r="Y116" s="21">
        <v>77384.5</v>
      </c>
      <c r="AB116" s="1"/>
    </row>
    <row r="117" spans="1:28" ht="13">
      <c r="A117" s="2" t="s">
        <v>275</v>
      </c>
      <c r="B117" s="2" t="s">
        <v>331</v>
      </c>
      <c r="C117" s="89" t="s">
        <v>297</v>
      </c>
      <c r="D117" s="129" t="s">
        <v>302</v>
      </c>
      <c r="E117" s="19">
        <v>32118.6</v>
      </c>
      <c r="F117" s="20">
        <v>3443.6</v>
      </c>
      <c r="G117" s="21">
        <v>35562.199999999997</v>
      </c>
      <c r="H117" s="19">
        <v>27964.95</v>
      </c>
      <c r="I117" s="20">
        <v>2438.9499999999998</v>
      </c>
      <c r="J117" s="21">
        <v>30403.9</v>
      </c>
      <c r="K117" s="19">
        <v>31409.200000000001</v>
      </c>
      <c r="L117" s="20">
        <v>1982.45</v>
      </c>
      <c r="M117" s="21">
        <v>33391.65</v>
      </c>
      <c r="N117" s="19">
        <v>20776.55</v>
      </c>
      <c r="O117" s="20">
        <v>2783.85</v>
      </c>
      <c r="P117" s="21">
        <v>23560.399999999998</v>
      </c>
      <c r="Q117" s="19">
        <v>9615.0499999999993</v>
      </c>
      <c r="R117" s="20">
        <v>4211.6499999999996</v>
      </c>
      <c r="S117" s="21">
        <v>13826.699999999999</v>
      </c>
      <c r="T117" s="19">
        <v>11408.8</v>
      </c>
      <c r="U117" s="20">
        <v>4260.7</v>
      </c>
      <c r="V117" s="21">
        <v>15669.5</v>
      </c>
      <c r="W117" s="47">
        <v>133293.15</v>
      </c>
      <c r="X117" s="20">
        <v>19121.199999999997</v>
      </c>
      <c r="Y117" s="21">
        <v>152414.34999999998</v>
      </c>
      <c r="AB117" s="1"/>
    </row>
    <row r="118" spans="1:28" ht="13">
      <c r="A118" s="2" t="s">
        <v>275</v>
      </c>
      <c r="B118" s="2" t="s">
        <v>313</v>
      </c>
      <c r="C118" s="89" t="s">
        <v>297</v>
      </c>
      <c r="D118" s="129" t="s">
        <v>303</v>
      </c>
      <c r="E118" s="19">
        <v>5667.6</v>
      </c>
      <c r="F118" s="20">
        <v>4319.45</v>
      </c>
      <c r="G118" s="21">
        <v>9987.0499999999993</v>
      </c>
      <c r="H118" s="19">
        <v>3976.9</v>
      </c>
      <c r="I118" s="20">
        <v>5739.8</v>
      </c>
      <c r="J118" s="21">
        <v>9716.7000000000007</v>
      </c>
      <c r="K118" s="19">
        <v>2329.35</v>
      </c>
      <c r="L118" s="20">
        <v>9088.5499999999993</v>
      </c>
      <c r="M118" s="21">
        <v>11417.9</v>
      </c>
      <c r="N118" s="19">
        <v>1939.85</v>
      </c>
      <c r="O118" s="20">
        <v>10189.15</v>
      </c>
      <c r="P118" s="21">
        <v>12129</v>
      </c>
      <c r="Q118" s="19">
        <v>3333.95</v>
      </c>
      <c r="R118" s="20">
        <v>4635.2</v>
      </c>
      <c r="S118" s="21">
        <v>7969.15</v>
      </c>
      <c r="T118" s="19">
        <v>98.9</v>
      </c>
      <c r="U118" s="20">
        <v>522.35</v>
      </c>
      <c r="V118" s="21">
        <v>621.25</v>
      </c>
      <c r="W118" s="47">
        <v>17346.550000000003</v>
      </c>
      <c r="X118" s="20">
        <v>34494.499999999993</v>
      </c>
      <c r="Y118" s="21">
        <v>51841.049999999996</v>
      </c>
      <c r="AB118" s="1"/>
    </row>
    <row r="119" spans="1:28" ht="13">
      <c r="A119" s="2" t="s">
        <v>275</v>
      </c>
      <c r="B119" s="2" t="s">
        <v>314</v>
      </c>
      <c r="C119" s="89" t="s">
        <v>297</v>
      </c>
      <c r="D119" s="129" t="s">
        <v>303</v>
      </c>
      <c r="E119" s="19">
        <v>14250.65</v>
      </c>
      <c r="F119" s="20">
        <v>4764.05</v>
      </c>
      <c r="G119" s="21">
        <v>19014.7</v>
      </c>
      <c r="H119" s="19">
        <v>13674.5</v>
      </c>
      <c r="I119" s="20">
        <v>5236.45</v>
      </c>
      <c r="J119" s="21">
        <v>18910.95</v>
      </c>
      <c r="K119" s="19">
        <v>3202.25</v>
      </c>
      <c r="L119" s="20">
        <v>6389.55</v>
      </c>
      <c r="M119" s="21">
        <v>9591.7999999999993</v>
      </c>
      <c r="N119" s="19">
        <v>5789.3</v>
      </c>
      <c r="O119" s="20">
        <v>5766.45</v>
      </c>
      <c r="P119" s="21">
        <v>11555.75</v>
      </c>
      <c r="Q119" s="19">
        <v>5886.9</v>
      </c>
      <c r="R119" s="20">
        <v>3374.45</v>
      </c>
      <c r="S119" s="21">
        <v>9261.3499999999985</v>
      </c>
      <c r="T119" s="19">
        <v>10009.25</v>
      </c>
      <c r="U119" s="20">
        <v>4038.5</v>
      </c>
      <c r="V119" s="21">
        <v>14047.75</v>
      </c>
      <c r="W119" s="47">
        <v>52812.850000000006</v>
      </c>
      <c r="X119" s="20">
        <v>29569.45</v>
      </c>
      <c r="Y119" s="21">
        <v>82382.3</v>
      </c>
      <c r="AB119" s="1"/>
    </row>
    <row r="120" spans="1:28" ht="13">
      <c r="A120" s="2" t="s">
        <v>275</v>
      </c>
      <c r="B120" s="2" t="s">
        <v>315</v>
      </c>
      <c r="C120" s="89" t="s">
        <v>297</v>
      </c>
      <c r="D120" s="129" t="s">
        <v>303</v>
      </c>
      <c r="E120" s="19">
        <v>13092.8</v>
      </c>
      <c r="F120" s="20">
        <v>3398.55</v>
      </c>
      <c r="G120" s="21">
        <v>16491.349999999999</v>
      </c>
      <c r="H120" s="19">
        <v>9324.9500000000007</v>
      </c>
      <c r="I120" s="20">
        <v>4467.8500000000004</v>
      </c>
      <c r="J120" s="21">
        <v>13792.800000000001</v>
      </c>
      <c r="K120" s="19">
        <v>1881.6</v>
      </c>
      <c r="L120" s="20">
        <v>6355.6</v>
      </c>
      <c r="M120" s="21">
        <v>8237.2000000000007</v>
      </c>
      <c r="N120" s="19">
        <v>6459.8</v>
      </c>
      <c r="O120" s="20">
        <v>8546.5499999999993</v>
      </c>
      <c r="P120" s="21">
        <v>15006.349999999999</v>
      </c>
      <c r="Q120" s="19">
        <v>5419.85</v>
      </c>
      <c r="R120" s="20">
        <v>5192.45</v>
      </c>
      <c r="S120" s="21">
        <v>10612.3</v>
      </c>
      <c r="T120" s="19">
        <v>17218.55</v>
      </c>
      <c r="U120" s="20">
        <v>4177.2</v>
      </c>
      <c r="V120" s="21">
        <v>21395.75</v>
      </c>
      <c r="W120" s="47">
        <v>53397.55</v>
      </c>
      <c r="X120" s="20">
        <v>32138.2</v>
      </c>
      <c r="Y120" s="21">
        <v>85535.75</v>
      </c>
      <c r="AB120" s="1"/>
    </row>
    <row r="121" spans="1:28" ht="13">
      <c r="A121" s="2" t="s">
        <v>275</v>
      </c>
      <c r="B121" s="2" t="s">
        <v>316</v>
      </c>
      <c r="C121" s="89" t="s">
        <v>297</v>
      </c>
      <c r="D121" s="129" t="s">
        <v>303</v>
      </c>
      <c r="E121" s="19">
        <v>14321.25</v>
      </c>
      <c r="F121" s="20">
        <v>5552.55</v>
      </c>
      <c r="G121" s="21">
        <v>19873.8</v>
      </c>
      <c r="H121" s="19">
        <v>12444.6</v>
      </c>
      <c r="I121" s="20">
        <v>4660.3999999999996</v>
      </c>
      <c r="J121" s="21">
        <v>17105</v>
      </c>
      <c r="K121" s="19">
        <v>1904</v>
      </c>
      <c r="L121" s="20">
        <v>3357.65</v>
      </c>
      <c r="M121" s="21">
        <v>5261.65</v>
      </c>
      <c r="N121" s="19">
        <v>6313.9</v>
      </c>
      <c r="O121" s="20">
        <v>7461.25</v>
      </c>
      <c r="P121" s="21">
        <v>13775.15</v>
      </c>
      <c r="Q121" s="19">
        <v>5024.95</v>
      </c>
      <c r="R121" s="20">
        <v>4943.7</v>
      </c>
      <c r="S121" s="21">
        <v>9968.65</v>
      </c>
      <c r="T121" s="19">
        <v>16753.849999999999</v>
      </c>
      <c r="U121" s="20">
        <v>4057.05</v>
      </c>
      <c r="V121" s="21">
        <v>20810.899999999998</v>
      </c>
      <c r="W121" s="47">
        <v>56762.549999999996</v>
      </c>
      <c r="X121" s="20">
        <v>30032.6</v>
      </c>
      <c r="Y121" s="21">
        <v>86795.15</v>
      </c>
      <c r="AB121" s="1"/>
    </row>
    <row r="122" spans="1:28" ht="13">
      <c r="A122" s="2" t="s">
        <v>275</v>
      </c>
      <c r="B122" s="2" t="s">
        <v>95</v>
      </c>
      <c r="C122" s="89" t="s">
        <v>297</v>
      </c>
      <c r="D122" s="129" t="s">
        <v>302</v>
      </c>
      <c r="E122" s="19">
        <v>0</v>
      </c>
      <c r="F122" s="20">
        <v>0</v>
      </c>
      <c r="G122" s="21">
        <v>0</v>
      </c>
      <c r="H122" s="19">
        <v>0</v>
      </c>
      <c r="I122" s="20">
        <v>0</v>
      </c>
      <c r="J122" s="21">
        <v>0</v>
      </c>
      <c r="K122" s="19">
        <v>0</v>
      </c>
      <c r="L122" s="20">
        <v>0</v>
      </c>
      <c r="M122" s="21">
        <v>0</v>
      </c>
      <c r="N122" s="19">
        <v>0</v>
      </c>
      <c r="O122" s="20">
        <v>0</v>
      </c>
      <c r="P122" s="21">
        <v>0</v>
      </c>
      <c r="Q122" s="19">
        <v>0</v>
      </c>
      <c r="R122" s="20">
        <v>0</v>
      </c>
      <c r="S122" s="21">
        <v>0</v>
      </c>
      <c r="T122" s="19">
        <v>0</v>
      </c>
      <c r="U122" s="20">
        <v>0</v>
      </c>
      <c r="V122" s="21">
        <v>0</v>
      </c>
      <c r="W122" s="47">
        <v>0</v>
      </c>
      <c r="X122" s="20">
        <v>0</v>
      </c>
      <c r="Y122" s="21">
        <v>0</v>
      </c>
      <c r="AB122" s="1"/>
    </row>
    <row r="123" spans="1:28" ht="13">
      <c r="A123" s="2" t="s">
        <v>275</v>
      </c>
      <c r="B123" s="2" t="s">
        <v>96</v>
      </c>
      <c r="C123" s="89" t="s">
        <v>297</v>
      </c>
      <c r="D123" s="129" t="s">
        <v>302</v>
      </c>
      <c r="E123" s="19">
        <v>0</v>
      </c>
      <c r="F123" s="20">
        <v>0</v>
      </c>
      <c r="G123" s="21">
        <v>0</v>
      </c>
      <c r="H123" s="19">
        <v>0</v>
      </c>
      <c r="I123" s="20">
        <v>0</v>
      </c>
      <c r="J123" s="21">
        <v>0</v>
      </c>
      <c r="K123" s="19">
        <v>0</v>
      </c>
      <c r="L123" s="20">
        <v>0</v>
      </c>
      <c r="M123" s="21">
        <v>0</v>
      </c>
      <c r="N123" s="19">
        <v>0</v>
      </c>
      <c r="O123" s="20">
        <v>0</v>
      </c>
      <c r="P123" s="21">
        <v>0</v>
      </c>
      <c r="Q123" s="19">
        <v>0</v>
      </c>
      <c r="R123" s="20">
        <v>0</v>
      </c>
      <c r="S123" s="21">
        <v>0</v>
      </c>
      <c r="T123" s="19">
        <v>0</v>
      </c>
      <c r="U123" s="20">
        <v>0</v>
      </c>
      <c r="V123" s="21">
        <v>0</v>
      </c>
      <c r="W123" s="47">
        <v>0</v>
      </c>
      <c r="X123" s="20">
        <v>0</v>
      </c>
      <c r="Y123" s="21">
        <v>0</v>
      </c>
      <c r="AB123" s="1"/>
    </row>
    <row r="124" spans="1:28" ht="13">
      <c r="A124" s="2" t="s">
        <v>275</v>
      </c>
      <c r="B124" s="2" t="s">
        <v>97</v>
      </c>
      <c r="C124" s="89" t="s">
        <v>297</v>
      </c>
      <c r="D124" s="129" t="s">
        <v>302</v>
      </c>
      <c r="E124" s="19">
        <v>0</v>
      </c>
      <c r="F124" s="20">
        <v>0</v>
      </c>
      <c r="G124" s="21">
        <v>0</v>
      </c>
      <c r="H124" s="19">
        <v>0</v>
      </c>
      <c r="I124" s="20">
        <v>0</v>
      </c>
      <c r="J124" s="21">
        <v>0</v>
      </c>
      <c r="K124" s="19">
        <v>0</v>
      </c>
      <c r="L124" s="20">
        <v>0</v>
      </c>
      <c r="M124" s="21">
        <v>0</v>
      </c>
      <c r="N124" s="19">
        <v>0</v>
      </c>
      <c r="O124" s="20">
        <v>0</v>
      </c>
      <c r="P124" s="21">
        <v>0</v>
      </c>
      <c r="Q124" s="19">
        <v>0</v>
      </c>
      <c r="R124" s="20">
        <v>0</v>
      </c>
      <c r="S124" s="21">
        <v>0</v>
      </c>
      <c r="T124" s="19">
        <v>0</v>
      </c>
      <c r="U124" s="20">
        <v>0</v>
      </c>
      <c r="V124" s="21">
        <v>0</v>
      </c>
      <c r="W124" s="47">
        <v>0</v>
      </c>
      <c r="X124" s="20">
        <v>0</v>
      </c>
      <c r="Y124" s="21">
        <v>0</v>
      </c>
      <c r="AB124" s="1"/>
    </row>
    <row r="125" spans="1:28" ht="13">
      <c r="A125" s="2" t="s">
        <v>276</v>
      </c>
      <c r="B125" s="2" t="s">
        <v>98</v>
      </c>
      <c r="C125" s="89" t="s">
        <v>297</v>
      </c>
      <c r="D125" s="129" t="s">
        <v>302</v>
      </c>
      <c r="E125" s="19">
        <v>13884.24</v>
      </c>
      <c r="F125" s="20">
        <v>0</v>
      </c>
      <c r="G125" s="21">
        <v>13884.24</v>
      </c>
      <c r="H125" s="19">
        <v>5172.47</v>
      </c>
      <c r="I125" s="20">
        <v>0</v>
      </c>
      <c r="J125" s="21">
        <v>5172.47</v>
      </c>
      <c r="K125" s="19">
        <v>13391.9</v>
      </c>
      <c r="L125" s="20">
        <v>0</v>
      </c>
      <c r="M125" s="21">
        <v>13391.9</v>
      </c>
      <c r="N125" s="19">
        <v>15658.47</v>
      </c>
      <c r="O125" s="20">
        <v>0</v>
      </c>
      <c r="P125" s="21">
        <v>15658.47</v>
      </c>
      <c r="Q125" s="19">
        <v>15740.49</v>
      </c>
      <c r="R125" s="20">
        <v>0</v>
      </c>
      <c r="S125" s="21">
        <v>15740.49</v>
      </c>
      <c r="T125" s="19">
        <v>18574.830000000002</v>
      </c>
      <c r="U125" s="20">
        <v>0</v>
      </c>
      <c r="V125" s="21">
        <v>18574.830000000002</v>
      </c>
      <c r="W125" s="47">
        <v>82422.399999999994</v>
      </c>
      <c r="X125" s="20">
        <v>0</v>
      </c>
      <c r="Y125" s="21">
        <v>82422.399999999994</v>
      </c>
      <c r="AB125" s="1"/>
    </row>
    <row r="126" spans="1:28" ht="13">
      <c r="A126" s="2" t="s">
        <v>277</v>
      </c>
      <c r="B126" s="2" t="s">
        <v>99</v>
      </c>
      <c r="C126" s="89" t="s">
        <v>297</v>
      </c>
      <c r="D126" s="129" t="s">
        <v>302</v>
      </c>
      <c r="E126" s="19">
        <v>23014.65</v>
      </c>
      <c r="F126" s="20">
        <v>3642.15</v>
      </c>
      <c r="G126" s="21">
        <v>26656.800000000003</v>
      </c>
      <c r="H126" s="19">
        <v>16156.9</v>
      </c>
      <c r="I126" s="20">
        <v>3611.05</v>
      </c>
      <c r="J126" s="21">
        <v>19767.95</v>
      </c>
      <c r="K126" s="19">
        <v>6077.25</v>
      </c>
      <c r="L126" s="20">
        <v>708.75</v>
      </c>
      <c r="M126" s="21">
        <v>6786</v>
      </c>
      <c r="N126" s="19">
        <v>18540.349999999999</v>
      </c>
      <c r="O126" s="20">
        <v>5918</v>
      </c>
      <c r="P126" s="21">
        <v>24458.35</v>
      </c>
      <c r="Q126" s="19">
        <v>21620.85</v>
      </c>
      <c r="R126" s="20">
        <v>8868.6</v>
      </c>
      <c r="S126" s="21">
        <v>30489.449999999997</v>
      </c>
      <c r="T126" s="19">
        <v>30761.15</v>
      </c>
      <c r="U126" s="20">
        <v>5501.1</v>
      </c>
      <c r="V126" s="21">
        <v>36262.25</v>
      </c>
      <c r="W126" s="47">
        <v>116171.15</v>
      </c>
      <c r="X126" s="20">
        <v>28249.65</v>
      </c>
      <c r="Y126" s="21">
        <v>144420.79999999999</v>
      </c>
      <c r="AB126" s="1"/>
    </row>
    <row r="127" spans="1:28" ht="13">
      <c r="A127" s="2" t="s">
        <v>277</v>
      </c>
      <c r="B127" s="2" t="s">
        <v>100</v>
      </c>
      <c r="C127" s="89" t="s">
        <v>297</v>
      </c>
      <c r="D127" s="129" t="s">
        <v>302</v>
      </c>
      <c r="E127" s="19">
        <v>14246.5</v>
      </c>
      <c r="F127" s="20">
        <v>2043.25</v>
      </c>
      <c r="G127" s="21">
        <v>16289.75</v>
      </c>
      <c r="H127" s="19">
        <v>9053.4500000000007</v>
      </c>
      <c r="I127" s="20">
        <v>2345.85</v>
      </c>
      <c r="J127" s="21">
        <v>11399.300000000001</v>
      </c>
      <c r="K127" s="19">
        <v>26465.7</v>
      </c>
      <c r="L127" s="20">
        <v>7741.25</v>
      </c>
      <c r="M127" s="21">
        <v>34206.949999999997</v>
      </c>
      <c r="N127" s="19">
        <v>27866.1</v>
      </c>
      <c r="O127" s="20">
        <v>6678.15</v>
      </c>
      <c r="P127" s="21">
        <v>34544.25</v>
      </c>
      <c r="Q127" s="19">
        <v>13757.65</v>
      </c>
      <c r="R127" s="20">
        <v>5251.9</v>
      </c>
      <c r="S127" s="21">
        <v>19009.55</v>
      </c>
      <c r="T127" s="19">
        <v>31961.4</v>
      </c>
      <c r="U127" s="20">
        <v>4878.55</v>
      </c>
      <c r="V127" s="21">
        <v>36839.950000000004</v>
      </c>
      <c r="W127" s="47">
        <v>123350.79999999999</v>
      </c>
      <c r="X127" s="20">
        <v>28938.95</v>
      </c>
      <c r="Y127" s="21">
        <v>152289.75</v>
      </c>
      <c r="AB127" s="1"/>
    </row>
    <row r="128" spans="1:28" ht="13">
      <c r="A128" s="2" t="s">
        <v>277</v>
      </c>
      <c r="B128" s="2" t="s">
        <v>101</v>
      </c>
      <c r="C128" s="89" t="s">
        <v>297</v>
      </c>
      <c r="D128" s="129" t="s">
        <v>303</v>
      </c>
      <c r="E128" s="19">
        <v>28.55</v>
      </c>
      <c r="F128" s="20">
        <v>0</v>
      </c>
      <c r="G128" s="21">
        <v>28.55</v>
      </c>
      <c r="H128" s="19">
        <v>0.8</v>
      </c>
      <c r="I128" s="20">
        <v>0.05</v>
      </c>
      <c r="J128" s="21">
        <v>0.85000000000000009</v>
      </c>
      <c r="K128" s="19">
        <v>12.4</v>
      </c>
      <c r="L128" s="20">
        <v>0</v>
      </c>
      <c r="M128" s="21">
        <v>12.4</v>
      </c>
      <c r="N128" s="19">
        <v>8866.65</v>
      </c>
      <c r="O128" s="20">
        <v>6970.9</v>
      </c>
      <c r="P128" s="21">
        <v>15837.55</v>
      </c>
      <c r="Q128" s="19">
        <v>12263.55</v>
      </c>
      <c r="R128" s="20">
        <v>6963.35</v>
      </c>
      <c r="S128" s="21">
        <v>19226.900000000001</v>
      </c>
      <c r="T128" s="19">
        <v>24885.3</v>
      </c>
      <c r="U128" s="20">
        <v>6588.45</v>
      </c>
      <c r="V128" s="21">
        <v>31473.75</v>
      </c>
      <c r="W128" s="47">
        <v>46057.25</v>
      </c>
      <c r="X128" s="20">
        <v>20522.75</v>
      </c>
      <c r="Y128" s="21">
        <v>66580</v>
      </c>
      <c r="AB128" s="1"/>
    </row>
    <row r="129" spans="1:28" ht="13">
      <c r="A129" s="2" t="s">
        <v>277</v>
      </c>
      <c r="B129" s="2" t="s">
        <v>102</v>
      </c>
      <c r="C129" s="89" t="s">
        <v>297</v>
      </c>
      <c r="D129" s="129" t="s">
        <v>303</v>
      </c>
      <c r="E129" s="19">
        <v>0</v>
      </c>
      <c r="F129" s="20">
        <v>0</v>
      </c>
      <c r="G129" s="21">
        <v>0</v>
      </c>
      <c r="H129" s="19">
        <v>6611.85</v>
      </c>
      <c r="I129" s="20">
        <v>1670.95</v>
      </c>
      <c r="J129" s="21">
        <v>8282.8000000000011</v>
      </c>
      <c r="K129" s="19">
        <v>20181.900000000001</v>
      </c>
      <c r="L129" s="20">
        <v>8720.7000000000007</v>
      </c>
      <c r="M129" s="21">
        <v>28902.600000000002</v>
      </c>
      <c r="N129" s="19">
        <v>12863.55</v>
      </c>
      <c r="O129" s="20">
        <v>5390.9</v>
      </c>
      <c r="P129" s="21">
        <v>18254.449999999997</v>
      </c>
      <c r="Q129" s="19">
        <v>12236.2</v>
      </c>
      <c r="R129" s="20">
        <v>6346.75</v>
      </c>
      <c r="S129" s="21">
        <v>18582.95</v>
      </c>
      <c r="T129" s="19">
        <v>25411</v>
      </c>
      <c r="U129" s="20">
        <v>7120</v>
      </c>
      <c r="V129" s="21">
        <v>32531</v>
      </c>
      <c r="W129" s="47">
        <v>77304.5</v>
      </c>
      <c r="X129" s="20">
        <v>29249.300000000003</v>
      </c>
      <c r="Y129" s="21">
        <v>106553.8</v>
      </c>
      <c r="AB129" s="1"/>
    </row>
    <row r="130" spans="1:28" ht="13">
      <c r="A130" s="2" t="s">
        <v>277</v>
      </c>
      <c r="B130" s="2" t="s">
        <v>103</v>
      </c>
      <c r="C130" s="89" t="s">
        <v>297</v>
      </c>
      <c r="D130" s="129" t="s">
        <v>303</v>
      </c>
      <c r="E130" s="19">
        <v>37182.550000000003</v>
      </c>
      <c r="F130" s="20">
        <v>7667.2</v>
      </c>
      <c r="G130" s="21">
        <v>44849.75</v>
      </c>
      <c r="H130" s="19">
        <v>45290.95</v>
      </c>
      <c r="I130" s="20">
        <v>6316.05</v>
      </c>
      <c r="J130" s="21">
        <v>51607</v>
      </c>
      <c r="K130" s="19">
        <v>24669.75</v>
      </c>
      <c r="L130" s="20">
        <v>10517.6</v>
      </c>
      <c r="M130" s="21">
        <v>35187.35</v>
      </c>
      <c r="N130" s="19">
        <v>14390.9</v>
      </c>
      <c r="O130" s="20">
        <v>8631.75</v>
      </c>
      <c r="P130" s="21">
        <v>23022.65</v>
      </c>
      <c r="Q130" s="19">
        <v>10929.7</v>
      </c>
      <c r="R130" s="20">
        <v>6838.85</v>
      </c>
      <c r="S130" s="21">
        <v>17768.550000000003</v>
      </c>
      <c r="T130" s="19">
        <v>0</v>
      </c>
      <c r="U130" s="20">
        <v>0</v>
      </c>
      <c r="V130" s="21">
        <v>0</v>
      </c>
      <c r="W130" s="47">
        <v>132463.85</v>
      </c>
      <c r="X130" s="20">
        <v>39971.449999999997</v>
      </c>
      <c r="Y130" s="21">
        <v>172435.3</v>
      </c>
      <c r="AB130" s="1"/>
    </row>
    <row r="131" spans="1:28" ht="13">
      <c r="A131" s="2" t="s">
        <v>277</v>
      </c>
      <c r="B131" s="2" t="s">
        <v>104</v>
      </c>
      <c r="C131" s="89" t="s">
        <v>297</v>
      </c>
      <c r="D131" s="129" t="s">
        <v>303</v>
      </c>
      <c r="E131" s="19">
        <v>46176.45</v>
      </c>
      <c r="F131" s="20">
        <v>242.5</v>
      </c>
      <c r="G131" s="21">
        <v>46418.95</v>
      </c>
      <c r="H131" s="19">
        <v>48109.15</v>
      </c>
      <c r="I131" s="20">
        <v>738.4</v>
      </c>
      <c r="J131" s="21">
        <v>48847.55</v>
      </c>
      <c r="K131" s="19">
        <v>32778.25</v>
      </c>
      <c r="L131" s="20">
        <v>527.75</v>
      </c>
      <c r="M131" s="21">
        <v>33306</v>
      </c>
      <c r="N131" s="19">
        <v>33324.85</v>
      </c>
      <c r="O131" s="20">
        <v>75.45</v>
      </c>
      <c r="P131" s="21">
        <v>33400.299999999996</v>
      </c>
      <c r="Q131" s="19">
        <v>21322.2</v>
      </c>
      <c r="R131" s="20">
        <v>2067.4499999999998</v>
      </c>
      <c r="S131" s="21">
        <v>23389.65</v>
      </c>
      <c r="T131" s="19">
        <v>46637.8</v>
      </c>
      <c r="U131" s="20">
        <v>231.3</v>
      </c>
      <c r="V131" s="21">
        <v>46869.100000000006</v>
      </c>
      <c r="W131" s="47">
        <v>228348.7</v>
      </c>
      <c r="X131" s="20">
        <v>3882.8500000000004</v>
      </c>
      <c r="Y131" s="21">
        <v>232231.55000000002</v>
      </c>
      <c r="AB131" s="1"/>
    </row>
    <row r="132" spans="1:28" ht="13">
      <c r="A132" s="2" t="s">
        <v>277</v>
      </c>
      <c r="B132" s="2" t="s">
        <v>105</v>
      </c>
      <c r="C132" s="89" t="s">
        <v>297</v>
      </c>
      <c r="D132" s="129" t="s">
        <v>302</v>
      </c>
      <c r="E132" s="19">
        <v>24150.7</v>
      </c>
      <c r="F132" s="20">
        <v>4188.6000000000004</v>
      </c>
      <c r="G132" s="21">
        <v>28339.300000000003</v>
      </c>
      <c r="H132" s="19">
        <v>24159.599999999999</v>
      </c>
      <c r="I132" s="20">
        <v>4360</v>
      </c>
      <c r="J132" s="21">
        <v>28519.599999999999</v>
      </c>
      <c r="K132" s="19">
        <v>31554.55</v>
      </c>
      <c r="L132" s="20">
        <v>3822.8</v>
      </c>
      <c r="M132" s="21">
        <v>35377.35</v>
      </c>
      <c r="N132" s="19">
        <v>28043.05</v>
      </c>
      <c r="O132" s="20">
        <v>6032.65</v>
      </c>
      <c r="P132" s="21">
        <v>34075.699999999997</v>
      </c>
      <c r="Q132" s="19">
        <v>29534.35</v>
      </c>
      <c r="R132" s="20">
        <v>5235.8</v>
      </c>
      <c r="S132" s="21">
        <v>34770.15</v>
      </c>
      <c r="T132" s="19">
        <v>60027.3</v>
      </c>
      <c r="U132" s="20">
        <v>3638.9</v>
      </c>
      <c r="V132" s="21">
        <v>63666.200000000004</v>
      </c>
      <c r="W132" s="47">
        <v>197469.55</v>
      </c>
      <c r="X132" s="20">
        <v>27278.750000000004</v>
      </c>
      <c r="Y132" s="21">
        <v>224748.3</v>
      </c>
      <c r="AB132" s="1"/>
    </row>
    <row r="133" spans="1:28" ht="13">
      <c r="A133" s="2" t="s">
        <v>277</v>
      </c>
      <c r="B133" s="2" t="s">
        <v>106</v>
      </c>
      <c r="C133" s="89" t="s">
        <v>297</v>
      </c>
      <c r="D133" s="129" t="s">
        <v>302</v>
      </c>
      <c r="E133" s="19">
        <v>51154.8</v>
      </c>
      <c r="F133" s="20">
        <v>5955.5</v>
      </c>
      <c r="G133" s="21">
        <v>57110.3</v>
      </c>
      <c r="H133" s="19">
        <v>33312</v>
      </c>
      <c r="I133" s="20">
        <v>4860.7</v>
      </c>
      <c r="J133" s="21">
        <v>38172.699999999997</v>
      </c>
      <c r="K133" s="19">
        <v>30999.7</v>
      </c>
      <c r="L133" s="20">
        <v>3770.55</v>
      </c>
      <c r="M133" s="21">
        <v>34770.25</v>
      </c>
      <c r="N133" s="19">
        <v>16811.3</v>
      </c>
      <c r="O133" s="20">
        <v>3974.25</v>
      </c>
      <c r="P133" s="21">
        <v>20785.55</v>
      </c>
      <c r="Q133" s="19">
        <v>0</v>
      </c>
      <c r="R133" s="20">
        <v>0</v>
      </c>
      <c r="S133" s="21">
        <v>0</v>
      </c>
      <c r="T133" s="19">
        <v>0</v>
      </c>
      <c r="U133" s="20">
        <v>0</v>
      </c>
      <c r="V133" s="21">
        <v>0</v>
      </c>
      <c r="W133" s="47">
        <v>132277.79999999999</v>
      </c>
      <c r="X133" s="20">
        <v>18561</v>
      </c>
      <c r="Y133" s="21">
        <v>150838.79999999999</v>
      </c>
      <c r="AB133" s="1"/>
    </row>
    <row r="134" spans="1:28" ht="13">
      <c r="A134" s="2" t="s">
        <v>277</v>
      </c>
      <c r="B134" s="2" t="s">
        <v>107</v>
      </c>
      <c r="C134" s="89" t="s">
        <v>297</v>
      </c>
      <c r="D134" s="129" t="s">
        <v>303</v>
      </c>
      <c r="E134" s="19">
        <v>16.7</v>
      </c>
      <c r="F134" s="20">
        <v>0</v>
      </c>
      <c r="G134" s="21">
        <v>16.7</v>
      </c>
      <c r="H134" s="19">
        <v>6.55</v>
      </c>
      <c r="I134" s="20">
        <v>0.3</v>
      </c>
      <c r="J134" s="21">
        <v>6.85</v>
      </c>
      <c r="K134" s="19">
        <v>33766.5</v>
      </c>
      <c r="L134" s="20">
        <v>3592.7</v>
      </c>
      <c r="M134" s="21">
        <v>37359.199999999997</v>
      </c>
      <c r="N134" s="19">
        <v>26037.599999999999</v>
      </c>
      <c r="O134" s="20">
        <v>4914.25</v>
      </c>
      <c r="P134" s="21">
        <v>30951.85</v>
      </c>
      <c r="Q134" s="19">
        <v>29407.5</v>
      </c>
      <c r="R134" s="20">
        <v>4714.3500000000004</v>
      </c>
      <c r="S134" s="21">
        <v>34121.85</v>
      </c>
      <c r="T134" s="19">
        <v>41233.4</v>
      </c>
      <c r="U134" s="20">
        <v>3235.7</v>
      </c>
      <c r="V134" s="21">
        <v>44469.1</v>
      </c>
      <c r="W134" s="47">
        <v>130468.25</v>
      </c>
      <c r="X134" s="20">
        <v>16457.3</v>
      </c>
      <c r="Y134" s="21">
        <v>146925.54999999999</v>
      </c>
      <c r="AB134" s="1"/>
    </row>
    <row r="135" spans="1:28" ht="13">
      <c r="A135" s="2" t="s">
        <v>277</v>
      </c>
      <c r="B135" s="2" t="s">
        <v>108</v>
      </c>
      <c r="C135" s="89" t="s">
        <v>297</v>
      </c>
      <c r="D135" s="129" t="s">
        <v>303</v>
      </c>
      <c r="E135" s="19">
        <v>40.950000000000003</v>
      </c>
      <c r="F135" s="20">
        <v>0</v>
      </c>
      <c r="G135" s="21">
        <v>40.950000000000003</v>
      </c>
      <c r="H135" s="19">
        <v>6754.3</v>
      </c>
      <c r="I135" s="20">
        <v>2916.4</v>
      </c>
      <c r="J135" s="21">
        <v>9670.7000000000007</v>
      </c>
      <c r="K135" s="19">
        <v>35485.65</v>
      </c>
      <c r="L135" s="20">
        <v>3288.45</v>
      </c>
      <c r="M135" s="21">
        <v>38774.1</v>
      </c>
      <c r="N135" s="19">
        <v>31603.3</v>
      </c>
      <c r="O135" s="20">
        <v>2656.95</v>
      </c>
      <c r="P135" s="21">
        <v>34260.25</v>
      </c>
      <c r="Q135" s="19">
        <v>34202.699999999997</v>
      </c>
      <c r="R135" s="20">
        <v>3074.15</v>
      </c>
      <c r="S135" s="21">
        <v>37276.85</v>
      </c>
      <c r="T135" s="19">
        <v>23343.75</v>
      </c>
      <c r="U135" s="20">
        <v>1009.9</v>
      </c>
      <c r="V135" s="21">
        <v>24353.65</v>
      </c>
      <c r="W135" s="47">
        <v>131430.65</v>
      </c>
      <c r="X135" s="20">
        <v>12945.849999999999</v>
      </c>
      <c r="Y135" s="21">
        <v>144376.5</v>
      </c>
      <c r="AB135" s="1"/>
    </row>
    <row r="136" spans="1:28" ht="13">
      <c r="A136" s="2" t="s">
        <v>277</v>
      </c>
      <c r="B136" s="2" t="s">
        <v>109</v>
      </c>
      <c r="C136" s="89" t="s">
        <v>297</v>
      </c>
      <c r="D136" s="129" t="s">
        <v>304</v>
      </c>
      <c r="E136" s="19">
        <v>70118.7</v>
      </c>
      <c r="F136" s="20">
        <v>3202.9</v>
      </c>
      <c r="G136" s="21">
        <v>73321.599999999991</v>
      </c>
      <c r="H136" s="19">
        <v>42920.05</v>
      </c>
      <c r="I136" s="20">
        <v>1351</v>
      </c>
      <c r="J136" s="21">
        <v>44271.05</v>
      </c>
      <c r="K136" s="19">
        <v>67547.5</v>
      </c>
      <c r="L136" s="20">
        <v>721.65</v>
      </c>
      <c r="M136" s="21">
        <v>68269.149999999994</v>
      </c>
      <c r="N136" s="19">
        <v>47356.2</v>
      </c>
      <c r="O136" s="20">
        <v>1544.65</v>
      </c>
      <c r="P136" s="21">
        <v>48900.85</v>
      </c>
      <c r="Q136" s="19">
        <v>57319.25</v>
      </c>
      <c r="R136" s="20">
        <v>142.75</v>
      </c>
      <c r="S136" s="21">
        <v>57462</v>
      </c>
      <c r="T136" s="19">
        <v>81616</v>
      </c>
      <c r="U136" s="20">
        <v>0</v>
      </c>
      <c r="V136" s="21">
        <v>81616</v>
      </c>
      <c r="W136" s="47">
        <v>366877.7</v>
      </c>
      <c r="X136" s="20">
        <v>6962.9499999999989</v>
      </c>
      <c r="Y136" s="21">
        <v>373840.65</v>
      </c>
      <c r="AB136" s="1"/>
    </row>
    <row r="137" spans="1:28" ht="13">
      <c r="A137" s="2" t="s">
        <v>277</v>
      </c>
      <c r="B137" s="2" t="s">
        <v>110</v>
      </c>
      <c r="C137" s="89" t="s">
        <v>297</v>
      </c>
      <c r="D137" s="129" t="s">
        <v>304</v>
      </c>
      <c r="E137" s="19">
        <v>130.80000000000001</v>
      </c>
      <c r="F137" s="20">
        <v>6</v>
      </c>
      <c r="G137" s="21">
        <v>136.80000000000001</v>
      </c>
      <c r="H137" s="19">
        <v>38127.4</v>
      </c>
      <c r="I137" s="20">
        <v>1347.95</v>
      </c>
      <c r="J137" s="21">
        <v>39475.35</v>
      </c>
      <c r="K137" s="19">
        <v>55427.75</v>
      </c>
      <c r="L137" s="20">
        <v>495.75</v>
      </c>
      <c r="M137" s="21">
        <v>55923.5</v>
      </c>
      <c r="N137" s="19">
        <v>36387.65</v>
      </c>
      <c r="O137" s="20">
        <v>2434.65</v>
      </c>
      <c r="P137" s="21">
        <v>38822.300000000003</v>
      </c>
      <c r="Q137" s="19">
        <v>51747.85</v>
      </c>
      <c r="R137" s="20">
        <v>227.75</v>
      </c>
      <c r="S137" s="21">
        <v>51975.6</v>
      </c>
      <c r="T137" s="19">
        <v>69791.05</v>
      </c>
      <c r="U137" s="20">
        <v>0</v>
      </c>
      <c r="V137" s="21">
        <v>69791.05</v>
      </c>
      <c r="W137" s="47">
        <v>251612.5</v>
      </c>
      <c r="X137" s="20">
        <v>4512.1000000000004</v>
      </c>
      <c r="Y137" s="21">
        <v>256124.6</v>
      </c>
      <c r="AB137" s="1"/>
    </row>
    <row r="138" spans="1:28" ht="13">
      <c r="A138" s="2" t="s">
        <v>277</v>
      </c>
      <c r="B138" s="2" t="s">
        <v>111</v>
      </c>
      <c r="C138" s="89" t="s">
        <v>297</v>
      </c>
      <c r="D138" s="129" t="s">
        <v>298</v>
      </c>
      <c r="E138" s="19">
        <v>21278.3</v>
      </c>
      <c r="F138" s="20">
        <v>1824.2</v>
      </c>
      <c r="G138" s="21">
        <v>23102.5</v>
      </c>
      <c r="H138" s="19">
        <v>0</v>
      </c>
      <c r="I138" s="20">
        <v>0</v>
      </c>
      <c r="J138" s="21">
        <v>0</v>
      </c>
      <c r="K138" s="19">
        <v>31082.55</v>
      </c>
      <c r="L138" s="20">
        <v>4408.5</v>
      </c>
      <c r="M138" s="21">
        <v>35491.050000000003</v>
      </c>
      <c r="N138" s="19">
        <v>31344.2</v>
      </c>
      <c r="O138" s="20">
        <v>12349.4</v>
      </c>
      <c r="P138" s="21">
        <v>43693.599999999999</v>
      </c>
      <c r="Q138" s="19">
        <v>30732.25</v>
      </c>
      <c r="R138" s="20">
        <v>7982.2</v>
      </c>
      <c r="S138" s="21">
        <v>38714.449999999997</v>
      </c>
      <c r="T138" s="19">
        <v>47395.45</v>
      </c>
      <c r="U138" s="20">
        <v>2828.9</v>
      </c>
      <c r="V138" s="21">
        <v>50224.35</v>
      </c>
      <c r="W138" s="47">
        <v>161832.75</v>
      </c>
      <c r="X138" s="20">
        <v>29393.200000000001</v>
      </c>
      <c r="Y138" s="21">
        <v>191225.95</v>
      </c>
      <c r="AB138" s="1"/>
    </row>
    <row r="139" spans="1:28" ht="13">
      <c r="A139" s="2" t="s">
        <v>277</v>
      </c>
      <c r="B139" s="2" t="s">
        <v>112</v>
      </c>
      <c r="C139" s="89" t="s">
        <v>297</v>
      </c>
      <c r="D139" s="129" t="s">
        <v>298</v>
      </c>
      <c r="E139" s="19">
        <v>30913.3</v>
      </c>
      <c r="F139" s="20">
        <v>3392.15</v>
      </c>
      <c r="G139" s="21">
        <v>34305.449999999997</v>
      </c>
      <c r="H139" s="19">
        <v>8.65</v>
      </c>
      <c r="I139" s="20">
        <v>0</v>
      </c>
      <c r="J139" s="21">
        <v>8.65</v>
      </c>
      <c r="K139" s="19">
        <v>35924.15</v>
      </c>
      <c r="L139" s="20">
        <v>9384.15</v>
      </c>
      <c r="M139" s="21">
        <v>45308.3</v>
      </c>
      <c r="N139" s="19">
        <v>33868.1</v>
      </c>
      <c r="O139" s="20">
        <v>11875.5</v>
      </c>
      <c r="P139" s="21">
        <v>45743.6</v>
      </c>
      <c r="Q139" s="19">
        <v>32849.25</v>
      </c>
      <c r="R139" s="20">
        <v>8321.4</v>
      </c>
      <c r="S139" s="21">
        <v>41170.65</v>
      </c>
      <c r="T139" s="19">
        <v>43267.75</v>
      </c>
      <c r="U139" s="20">
        <v>5061.25</v>
      </c>
      <c r="V139" s="21">
        <v>48329</v>
      </c>
      <c r="W139" s="47">
        <v>176831.2</v>
      </c>
      <c r="X139" s="20">
        <v>38034.449999999997</v>
      </c>
      <c r="Y139" s="21">
        <v>214865.65000000002</v>
      </c>
      <c r="AB139" s="1"/>
    </row>
    <row r="140" spans="1:28" ht="13">
      <c r="A140" s="2" t="s">
        <v>277</v>
      </c>
      <c r="B140" s="2" t="s">
        <v>113</v>
      </c>
      <c r="C140" s="89" t="s">
        <v>297</v>
      </c>
      <c r="D140" s="129" t="s">
        <v>304</v>
      </c>
      <c r="E140" s="19">
        <v>22175.35</v>
      </c>
      <c r="F140" s="20">
        <v>7918.85</v>
      </c>
      <c r="G140" s="21">
        <v>30094.199999999997</v>
      </c>
      <c r="H140" s="19">
        <v>26498.7</v>
      </c>
      <c r="I140" s="20">
        <v>9921.6</v>
      </c>
      <c r="J140" s="21">
        <v>36420.300000000003</v>
      </c>
      <c r="K140" s="19">
        <v>25054.55</v>
      </c>
      <c r="L140" s="20">
        <v>6895.35</v>
      </c>
      <c r="M140" s="21">
        <v>31949.9</v>
      </c>
      <c r="N140" s="19">
        <v>20362.7</v>
      </c>
      <c r="O140" s="20">
        <v>12307.1</v>
      </c>
      <c r="P140" s="21">
        <v>32669.800000000003</v>
      </c>
      <c r="Q140" s="19">
        <v>25728.7</v>
      </c>
      <c r="R140" s="20">
        <v>8215.4500000000007</v>
      </c>
      <c r="S140" s="21">
        <v>33944.15</v>
      </c>
      <c r="T140" s="19">
        <v>37217.85</v>
      </c>
      <c r="U140" s="20">
        <v>5433</v>
      </c>
      <c r="V140" s="21">
        <v>42650.85</v>
      </c>
      <c r="W140" s="47">
        <v>157037.85</v>
      </c>
      <c r="X140" s="20">
        <v>50691.350000000006</v>
      </c>
      <c r="Y140" s="21">
        <v>207729.2</v>
      </c>
      <c r="AB140" s="1"/>
    </row>
    <row r="141" spans="1:28" ht="13">
      <c r="A141" s="2" t="s">
        <v>277</v>
      </c>
      <c r="B141" s="2" t="s">
        <v>114</v>
      </c>
      <c r="C141" s="89" t="s">
        <v>297</v>
      </c>
      <c r="D141" s="129" t="s">
        <v>304</v>
      </c>
      <c r="E141" s="19">
        <v>27291.65</v>
      </c>
      <c r="F141" s="20">
        <v>8558.7999999999993</v>
      </c>
      <c r="G141" s="21">
        <v>35850.449999999997</v>
      </c>
      <c r="H141" s="19">
        <v>22604.6</v>
      </c>
      <c r="I141" s="20">
        <v>14070.45</v>
      </c>
      <c r="J141" s="21">
        <v>36675.050000000003</v>
      </c>
      <c r="K141" s="19">
        <v>23982.45</v>
      </c>
      <c r="L141" s="20">
        <v>11462.6</v>
      </c>
      <c r="M141" s="21">
        <v>35445.050000000003</v>
      </c>
      <c r="N141" s="19">
        <v>20221.099999999999</v>
      </c>
      <c r="O141" s="20">
        <v>13429.55</v>
      </c>
      <c r="P141" s="21">
        <v>33650.649999999994</v>
      </c>
      <c r="Q141" s="19">
        <v>25811.8</v>
      </c>
      <c r="R141" s="20">
        <v>8272</v>
      </c>
      <c r="S141" s="21">
        <v>34083.800000000003</v>
      </c>
      <c r="T141" s="19">
        <v>29736.25</v>
      </c>
      <c r="U141" s="20">
        <v>6112.6</v>
      </c>
      <c r="V141" s="21">
        <v>35848.85</v>
      </c>
      <c r="W141" s="47">
        <v>149647.84999999998</v>
      </c>
      <c r="X141" s="20">
        <v>61905.999999999993</v>
      </c>
      <c r="Y141" s="21">
        <v>211553.84999999998</v>
      </c>
      <c r="AB141" s="1"/>
    </row>
    <row r="142" spans="1:28" ht="13">
      <c r="A142" s="2" t="s">
        <v>278</v>
      </c>
      <c r="B142" s="2" t="s">
        <v>115</v>
      </c>
      <c r="C142" s="89" t="s">
        <v>297</v>
      </c>
      <c r="D142" s="129" t="s">
        <v>303</v>
      </c>
      <c r="E142" s="19">
        <v>14255.75</v>
      </c>
      <c r="F142" s="20">
        <v>1198.2</v>
      </c>
      <c r="G142" s="21">
        <v>15453.95</v>
      </c>
      <c r="H142" s="19">
        <v>4288.45</v>
      </c>
      <c r="I142" s="20">
        <v>1495.8</v>
      </c>
      <c r="J142" s="21">
        <v>5784.25</v>
      </c>
      <c r="K142" s="19">
        <v>5646.4</v>
      </c>
      <c r="L142" s="20">
        <v>1599.35</v>
      </c>
      <c r="M142" s="21">
        <v>7245.75</v>
      </c>
      <c r="N142" s="19">
        <v>6049.55</v>
      </c>
      <c r="O142" s="20">
        <v>598.54999999999995</v>
      </c>
      <c r="P142" s="21">
        <v>6648.1</v>
      </c>
      <c r="Q142" s="19">
        <v>5033.8999999999996</v>
      </c>
      <c r="R142" s="20">
        <v>1016.55</v>
      </c>
      <c r="S142" s="21">
        <v>6050.45</v>
      </c>
      <c r="T142" s="19">
        <v>17904.349999999999</v>
      </c>
      <c r="U142" s="20">
        <v>363.35</v>
      </c>
      <c r="V142" s="21">
        <v>18267.699999999997</v>
      </c>
      <c r="W142" s="47">
        <v>53178.399999999994</v>
      </c>
      <c r="X142" s="20">
        <v>6271.8000000000011</v>
      </c>
      <c r="Y142" s="21">
        <v>59450.2</v>
      </c>
      <c r="AB142" s="1"/>
    </row>
    <row r="143" spans="1:28" ht="13">
      <c r="A143" s="2" t="s">
        <v>278</v>
      </c>
      <c r="B143" s="2" t="s">
        <v>116</v>
      </c>
      <c r="C143" s="89" t="s">
        <v>297</v>
      </c>
      <c r="D143" s="129" t="s">
        <v>303</v>
      </c>
      <c r="E143" s="19">
        <v>12351.45</v>
      </c>
      <c r="F143" s="20">
        <v>1023.3</v>
      </c>
      <c r="G143" s="21">
        <v>13374.75</v>
      </c>
      <c r="H143" s="19">
        <v>9526.5499999999993</v>
      </c>
      <c r="I143" s="20">
        <v>1356.8</v>
      </c>
      <c r="J143" s="21">
        <v>10883.349999999999</v>
      </c>
      <c r="K143" s="19">
        <v>7808.55</v>
      </c>
      <c r="L143" s="20">
        <v>1408.85</v>
      </c>
      <c r="M143" s="21">
        <v>9217.4</v>
      </c>
      <c r="N143" s="19">
        <v>9321.2999999999993</v>
      </c>
      <c r="O143" s="20">
        <v>948.05</v>
      </c>
      <c r="P143" s="21">
        <v>10269.349999999999</v>
      </c>
      <c r="Q143" s="19">
        <v>10432.950000000001</v>
      </c>
      <c r="R143" s="20">
        <v>1152.6500000000001</v>
      </c>
      <c r="S143" s="21">
        <v>11585.6</v>
      </c>
      <c r="T143" s="19">
        <v>14255.45</v>
      </c>
      <c r="U143" s="20">
        <v>462.25</v>
      </c>
      <c r="V143" s="21">
        <v>14717.7</v>
      </c>
      <c r="W143" s="47">
        <v>63696.25</v>
      </c>
      <c r="X143" s="20">
        <v>6351.9</v>
      </c>
      <c r="Y143" s="21">
        <v>70048.149999999994</v>
      </c>
      <c r="AB143" s="1"/>
    </row>
    <row r="144" spans="1:28" ht="13">
      <c r="A144" s="2" t="s">
        <v>278</v>
      </c>
      <c r="B144" s="2" t="s">
        <v>117</v>
      </c>
      <c r="C144" s="89" t="s">
        <v>297</v>
      </c>
      <c r="D144" s="129" t="s">
        <v>303</v>
      </c>
      <c r="E144" s="19">
        <v>17825.95</v>
      </c>
      <c r="F144" s="20">
        <v>1408.45</v>
      </c>
      <c r="G144" s="21">
        <v>19234.400000000001</v>
      </c>
      <c r="H144" s="19">
        <v>9612.85</v>
      </c>
      <c r="I144" s="20">
        <v>1748.45</v>
      </c>
      <c r="J144" s="21">
        <v>11361.300000000001</v>
      </c>
      <c r="K144" s="19">
        <v>12502.35</v>
      </c>
      <c r="L144" s="20">
        <v>1090.3499999999999</v>
      </c>
      <c r="M144" s="21">
        <v>13592.7</v>
      </c>
      <c r="N144" s="19">
        <v>14151.3</v>
      </c>
      <c r="O144" s="20">
        <v>507.8</v>
      </c>
      <c r="P144" s="21">
        <v>14659.099999999999</v>
      </c>
      <c r="Q144" s="19">
        <v>15059.75</v>
      </c>
      <c r="R144" s="20">
        <v>778.6</v>
      </c>
      <c r="S144" s="21">
        <v>15838.35</v>
      </c>
      <c r="T144" s="19">
        <v>12042.3</v>
      </c>
      <c r="U144" s="20">
        <v>436.9</v>
      </c>
      <c r="V144" s="21">
        <v>12479.199999999999</v>
      </c>
      <c r="W144" s="47">
        <v>81194.5</v>
      </c>
      <c r="X144" s="20">
        <v>5970.55</v>
      </c>
      <c r="Y144" s="21">
        <v>87165.05</v>
      </c>
      <c r="AB144" s="1"/>
    </row>
    <row r="145" spans="1:28" ht="13">
      <c r="A145" s="2" t="s">
        <v>278</v>
      </c>
      <c r="B145" s="2" t="s">
        <v>118</v>
      </c>
      <c r="C145" s="89" t="s">
        <v>297</v>
      </c>
      <c r="D145" s="129" t="s">
        <v>303</v>
      </c>
      <c r="E145" s="19">
        <v>7070.45</v>
      </c>
      <c r="F145" s="20">
        <v>1813.65</v>
      </c>
      <c r="G145" s="21">
        <v>8884.1</v>
      </c>
      <c r="H145" s="19">
        <v>3305</v>
      </c>
      <c r="I145" s="20">
        <v>2277.3000000000002</v>
      </c>
      <c r="J145" s="21">
        <v>5582.3</v>
      </c>
      <c r="K145" s="19">
        <v>4459.2</v>
      </c>
      <c r="L145" s="20">
        <v>1466.35</v>
      </c>
      <c r="M145" s="21">
        <v>5925.5499999999993</v>
      </c>
      <c r="N145" s="19">
        <v>5123.75</v>
      </c>
      <c r="O145" s="20">
        <v>568.70000000000005</v>
      </c>
      <c r="P145" s="21">
        <v>5692.45</v>
      </c>
      <c r="Q145" s="19">
        <v>4230.6499999999996</v>
      </c>
      <c r="R145" s="20">
        <v>1113.75</v>
      </c>
      <c r="S145" s="21">
        <v>5344.4</v>
      </c>
      <c r="T145" s="19">
        <v>9424.7999999999993</v>
      </c>
      <c r="U145" s="20">
        <v>1237.95</v>
      </c>
      <c r="V145" s="21">
        <v>10662.75</v>
      </c>
      <c r="W145" s="47">
        <v>33613.850000000006</v>
      </c>
      <c r="X145" s="20">
        <v>8477.7000000000007</v>
      </c>
      <c r="Y145" s="21">
        <v>42091.55</v>
      </c>
      <c r="AB145" s="1"/>
    </row>
    <row r="146" spans="1:28" ht="13">
      <c r="A146" s="2" t="s">
        <v>278</v>
      </c>
      <c r="B146" s="2" t="s">
        <v>119</v>
      </c>
      <c r="C146" s="89" t="s">
        <v>297</v>
      </c>
      <c r="D146" s="129" t="s">
        <v>303</v>
      </c>
      <c r="E146" s="19">
        <v>10058.700000000001</v>
      </c>
      <c r="F146" s="20">
        <v>1136.9000000000001</v>
      </c>
      <c r="G146" s="21">
        <v>11195.6</v>
      </c>
      <c r="H146" s="19">
        <v>7559.65</v>
      </c>
      <c r="I146" s="20">
        <v>1488.9</v>
      </c>
      <c r="J146" s="21">
        <v>9048.5499999999993</v>
      </c>
      <c r="K146" s="19">
        <v>10873.1</v>
      </c>
      <c r="L146" s="20">
        <v>610.1</v>
      </c>
      <c r="M146" s="21">
        <v>11483.2</v>
      </c>
      <c r="N146" s="19">
        <v>10675.4</v>
      </c>
      <c r="O146" s="20">
        <v>384.75</v>
      </c>
      <c r="P146" s="21">
        <v>11060.15</v>
      </c>
      <c r="Q146" s="19">
        <v>14010.45</v>
      </c>
      <c r="R146" s="20">
        <v>1103.0999999999999</v>
      </c>
      <c r="S146" s="21">
        <v>15113.550000000001</v>
      </c>
      <c r="T146" s="19">
        <v>15758.1</v>
      </c>
      <c r="U146" s="20">
        <v>236.6</v>
      </c>
      <c r="V146" s="21">
        <v>15994.7</v>
      </c>
      <c r="W146" s="47">
        <v>68935.400000000009</v>
      </c>
      <c r="X146" s="20">
        <v>4960.3500000000004</v>
      </c>
      <c r="Y146" s="21">
        <v>73895.750000000015</v>
      </c>
      <c r="AB146" s="1"/>
    </row>
    <row r="147" spans="1:28" ht="13">
      <c r="A147" s="2" t="s">
        <v>278</v>
      </c>
      <c r="B147" s="2" t="s">
        <v>120</v>
      </c>
      <c r="C147" s="89" t="s">
        <v>297</v>
      </c>
      <c r="D147" s="129" t="s">
        <v>303</v>
      </c>
      <c r="E147" s="19">
        <v>3713.55</v>
      </c>
      <c r="F147" s="20">
        <v>369.2</v>
      </c>
      <c r="G147" s="21">
        <v>4082.75</v>
      </c>
      <c r="H147" s="19">
        <v>5019.6499999999996</v>
      </c>
      <c r="I147" s="20">
        <v>1216</v>
      </c>
      <c r="J147" s="21">
        <v>6235.65</v>
      </c>
      <c r="K147" s="19">
        <v>6321.25</v>
      </c>
      <c r="L147" s="20">
        <v>1424.75</v>
      </c>
      <c r="M147" s="21">
        <v>7746</v>
      </c>
      <c r="N147" s="19">
        <v>7546.15</v>
      </c>
      <c r="O147" s="20">
        <v>863.15</v>
      </c>
      <c r="P147" s="21">
        <v>8409.2999999999993</v>
      </c>
      <c r="Q147" s="19">
        <v>5135.3500000000004</v>
      </c>
      <c r="R147" s="20">
        <v>1133.6500000000001</v>
      </c>
      <c r="S147" s="21">
        <v>6269</v>
      </c>
      <c r="T147" s="19">
        <v>12835.2</v>
      </c>
      <c r="U147" s="20">
        <v>519.29999999999995</v>
      </c>
      <c r="V147" s="21">
        <v>13354.5</v>
      </c>
      <c r="W147" s="47">
        <v>40571.149999999994</v>
      </c>
      <c r="X147" s="20">
        <v>5526.05</v>
      </c>
      <c r="Y147" s="21">
        <v>46097.2</v>
      </c>
      <c r="AB147" s="1"/>
    </row>
    <row r="148" spans="1:28" ht="13">
      <c r="A148" s="2" t="s">
        <v>278</v>
      </c>
      <c r="B148" s="2" t="s">
        <v>121</v>
      </c>
      <c r="C148" s="89" t="s">
        <v>297</v>
      </c>
      <c r="D148" s="129" t="s">
        <v>303</v>
      </c>
      <c r="E148" s="19">
        <v>4874.7700000000004</v>
      </c>
      <c r="F148" s="20">
        <v>197.15</v>
      </c>
      <c r="G148" s="21">
        <v>5071.92</v>
      </c>
      <c r="H148" s="19">
        <v>1690.29</v>
      </c>
      <c r="I148" s="20">
        <v>82.22</v>
      </c>
      <c r="J148" s="21">
        <v>1772.51</v>
      </c>
      <c r="K148" s="19">
        <v>1296.4000000000001</v>
      </c>
      <c r="L148" s="20">
        <v>111.97</v>
      </c>
      <c r="M148" s="21">
        <v>1408.3700000000001</v>
      </c>
      <c r="N148" s="19">
        <v>2123.12</v>
      </c>
      <c r="O148" s="20">
        <v>72.819999999999993</v>
      </c>
      <c r="P148" s="21">
        <v>2195.94</v>
      </c>
      <c r="Q148" s="19">
        <v>654.86</v>
      </c>
      <c r="R148" s="20">
        <v>22.73</v>
      </c>
      <c r="S148" s="21">
        <v>677.59</v>
      </c>
      <c r="T148" s="19">
        <v>4199.74</v>
      </c>
      <c r="U148" s="20">
        <v>103.6</v>
      </c>
      <c r="V148" s="21">
        <v>4303.34</v>
      </c>
      <c r="W148" s="47">
        <v>14839.180000000002</v>
      </c>
      <c r="X148" s="20">
        <v>590.49</v>
      </c>
      <c r="Y148" s="21">
        <v>15429.670000000002</v>
      </c>
      <c r="AB148" s="1"/>
    </row>
    <row r="149" spans="1:28" ht="13">
      <c r="A149" s="2" t="s">
        <v>278</v>
      </c>
      <c r="B149" s="2" t="s">
        <v>122</v>
      </c>
      <c r="C149" s="89" t="s">
        <v>297</v>
      </c>
      <c r="D149" s="129" t="s">
        <v>303</v>
      </c>
      <c r="E149" s="19">
        <v>4066.95</v>
      </c>
      <c r="F149" s="20">
        <v>320.35000000000002</v>
      </c>
      <c r="G149" s="21">
        <v>4387.3</v>
      </c>
      <c r="H149" s="19">
        <v>2493.5700000000002</v>
      </c>
      <c r="I149" s="20">
        <v>424.5</v>
      </c>
      <c r="J149" s="21">
        <v>2918.07</v>
      </c>
      <c r="K149" s="19">
        <v>4394.3</v>
      </c>
      <c r="L149" s="20">
        <v>312.64</v>
      </c>
      <c r="M149" s="21">
        <v>4706.9400000000005</v>
      </c>
      <c r="N149" s="19">
        <v>2607.73</v>
      </c>
      <c r="O149" s="20">
        <v>85.77</v>
      </c>
      <c r="P149" s="21">
        <v>2693.5</v>
      </c>
      <c r="Q149" s="19">
        <v>0</v>
      </c>
      <c r="R149" s="20">
        <v>0</v>
      </c>
      <c r="S149" s="21">
        <v>0</v>
      </c>
      <c r="T149" s="19">
        <v>0</v>
      </c>
      <c r="U149" s="20">
        <v>0</v>
      </c>
      <c r="V149" s="21">
        <v>0</v>
      </c>
      <c r="W149" s="47">
        <v>13562.55</v>
      </c>
      <c r="X149" s="20">
        <v>1143.26</v>
      </c>
      <c r="Y149" s="21">
        <v>14705.81</v>
      </c>
      <c r="AB149" s="1"/>
    </row>
    <row r="150" spans="1:28" ht="13">
      <c r="A150" s="2" t="s">
        <v>278</v>
      </c>
      <c r="B150" s="2" t="s">
        <v>123</v>
      </c>
      <c r="C150" s="89" t="s">
        <v>297</v>
      </c>
      <c r="D150" s="129" t="s">
        <v>303</v>
      </c>
      <c r="E150" s="19">
        <v>1291.3499999999999</v>
      </c>
      <c r="F150" s="20">
        <v>325.91000000000003</v>
      </c>
      <c r="G150" s="21">
        <v>1617.26</v>
      </c>
      <c r="H150" s="19">
        <v>2091.12</v>
      </c>
      <c r="I150" s="20">
        <v>657.94</v>
      </c>
      <c r="J150" s="21">
        <v>2749.06</v>
      </c>
      <c r="K150" s="19">
        <v>2478.56</v>
      </c>
      <c r="L150" s="20">
        <v>840.97</v>
      </c>
      <c r="M150" s="21">
        <v>3319.5299999999997</v>
      </c>
      <c r="N150" s="19">
        <v>2313.92</v>
      </c>
      <c r="O150" s="20">
        <v>936.69</v>
      </c>
      <c r="P150" s="21">
        <v>3250.61</v>
      </c>
      <c r="Q150" s="19">
        <v>518.58000000000004</v>
      </c>
      <c r="R150" s="20">
        <v>322.72000000000003</v>
      </c>
      <c r="S150" s="21">
        <v>841.30000000000007</v>
      </c>
      <c r="T150" s="19">
        <v>0</v>
      </c>
      <c r="U150" s="20">
        <v>0</v>
      </c>
      <c r="V150" s="21">
        <v>0</v>
      </c>
      <c r="W150" s="47">
        <v>8693.5300000000007</v>
      </c>
      <c r="X150" s="20">
        <v>3084.2300000000005</v>
      </c>
      <c r="Y150" s="21">
        <v>11777.760000000002</v>
      </c>
      <c r="AB150" s="1"/>
    </row>
    <row r="151" spans="1:28" ht="13">
      <c r="A151" s="2" t="s">
        <v>278</v>
      </c>
      <c r="B151" s="2" t="s">
        <v>124</v>
      </c>
      <c r="C151" s="89" t="s">
        <v>297</v>
      </c>
      <c r="D151" s="129" t="s">
        <v>303</v>
      </c>
      <c r="E151" s="19">
        <v>4382.96</v>
      </c>
      <c r="F151" s="20">
        <v>489.85</v>
      </c>
      <c r="G151" s="21">
        <v>4872.8100000000004</v>
      </c>
      <c r="H151" s="19">
        <v>3514.79</v>
      </c>
      <c r="I151" s="20">
        <v>455.86</v>
      </c>
      <c r="J151" s="21">
        <v>3970.65</v>
      </c>
      <c r="K151" s="19">
        <v>3234.44</v>
      </c>
      <c r="L151" s="20">
        <v>304.77999999999997</v>
      </c>
      <c r="M151" s="21">
        <v>3539.2200000000003</v>
      </c>
      <c r="N151" s="19">
        <v>3050.39</v>
      </c>
      <c r="O151" s="20">
        <v>320.26</v>
      </c>
      <c r="P151" s="21">
        <v>3370.6499999999996</v>
      </c>
      <c r="Q151" s="19">
        <v>3471.95</v>
      </c>
      <c r="R151" s="20">
        <v>368.95</v>
      </c>
      <c r="S151" s="21">
        <v>3840.8999999999996</v>
      </c>
      <c r="T151" s="19">
        <v>3510.24</v>
      </c>
      <c r="U151" s="20">
        <v>477.01</v>
      </c>
      <c r="V151" s="21">
        <v>3987.25</v>
      </c>
      <c r="W151" s="47">
        <v>21164.769999999997</v>
      </c>
      <c r="X151" s="20">
        <v>2416.71</v>
      </c>
      <c r="Y151" s="21">
        <v>23581.479999999996</v>
      </c>
      <c r="AB151" s="1"/>
    </row>
    <row r="152" spans="1:28" ht="13">
      <c r="A152" s="2" t="s">
        <v>279</v>
      </c>
      <c r="B152" s="2" t="s">
        <v>125</v>
      </c>
      <c r="C152" s="89" t="s">
        <v>297</v>
      </c>
      <c r="D152" s="129" t="s">
        <v>303</v>
      </c>
      <c r="E152" s="19">
        <v>3533.21</v>
      </c>
      <c r="F152" s="20">
        <v>2017.44</v>
      </c>
      <c r="G152" s="21">
        <v>5550.65</v>
      </c>
      <c r="H152" s="19">
        <v>2411.14</v>
      </c>
      <c r="I152" s="20">
        <v>1196.46</v>
      </c>
      <c r="J152" s="21">
        <v>3607.6</v>
      </c>
      <c r="K152" s="19">
        <v>2366.69</v>
      </c>
      <c r="L152" s="20">
        <v>1509.79</v>
      </c>
      <c r="M152" s="21">
        <v>3876.48</v>
      </c>
      <c r="N152" s="19">
        <v>3062.09</v>
      </c>
      <c r="O152" s="20">
        <v>1545.15</v>
      </c>
      <c r="P152" s="21">
        <v>4607.24</v>
      </c>
      <c r="Q152" s="19">
        <v>2555.5300000000002</v>
      </c>
      <c r="R152" s="20">
        <v>642.76</v>
      </c>
      <c r="S152" s="21">
        <v>3198.29</v>
      </c>
      <c r="T152" s="19">
        <v>3093.38</v>
      </c>
      <c r="U152" s="20">
        <v>1016.44</v>
      </c>
      <c r="V152" s="21">
        <v>4109.82</v>
      </c>
      <c r="W152" s="47">
        <v>17022.04</v>
      </c>
      <c r="X152" s="20">
        <v>7928.0400000000009</v>
      </c>
      <c r="Y152" s="21">
        <v>24950.080000000002</v>
      </c>
      <c r="AB152" s="1"/>
    </row>
    <row r="153" spans="1:28" ht="13">
      <c r="A153" s="2" t="s">
        <v>280</v>
      </c>
      <c r="B153" s="2" t="s">
        <v>136</v>
      </c>
      <c r="C153" s="89" t="s">
        <v>297</v>
      </c>
      <c r="D153" s="129" t="s">
        <v>302</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280</v>
      </c>
      <c r="B154" s="2" t="s">
        <v>137</v>
      </c>
      <c r="C154" s="89" t="s">
        <v>297</v>
      </c>
      <c r="D154" s="129" t="s">
        <v>302</v>
      </c>
      <c r="E154" s="19">
        <v>0</v>
      </c>
      <c r="F154" s="20">
        <v>0</v>
      </c>
      <c r="G154" s="21">
        <v>0</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0</v>
      </c>
      <c r="X154" s="20">
        <v>0</v>
      </c>
      <c r="Y154" s="21">
        <v>0</v>
      </c>
      <c r="AB154" s="1"/>
    </row>
    <row r="155" spans="1:28" ht="13">
      <c r="A155" s="2" t="s">
        <v>280</v>
      </c>
      <c r="B155" s="2" t="s">
        <v>138</v>
      </c>
      <c r="C155" s="89" t="s">
        <v>297</v>
      </c>
      <c r="D155" s="129" t="s">
        <v>298</v>
      </c>
      <c r="E155" s="19">
        <v>0</v>
      </c>
      <c r="F155" s="20">
        <v>0</v>
      </c>
      <c r="G155" s="21">
        <v>0</v>
      </c>
      <c r="H155" s="19">
        <v>0</v>
      </c>
      <c r="I155" s="20">
        <v>0</v>
      </c>
      <c r="J155" s="21">
        <v>0</v>
      </c>
      <c r="K155" s="19">
        <v>0</v>
      </c>
      <c r="L155" s="20">
        <v>0</v>
      </c>
      <c r="M155" s="21">
        <v>0</v>
      </c>
      <c r="N155" s="19">
        <v>0</v>
      </c>
      <c r="O155" s="20">
        <v>0</v>
      </c>
      <c r="P155" s="21">
        <v>0</v>
      </c>
      <c r="Q155" s="19">
        <v>0</v>
      </c>
      <c r="R155" s="20">
        <v>0</v>
      </c>
      <c r="S155" s="21">
        <v>0</v>
      </c>
      <c r="T155" s="19">
        <v>0</v>
      </c>
      <c r="U155" s="20">
        <v>0</v>
      </c>
      <c r="V155" s="21">
        <v>0</v>
      </c>
      <c r="W155" s="47">
        <v>0</v>
      </c>
      <c r="X155" s="20">
        <v>0</v>
      </c>
      <c r="Y155" s="21">
        <v>0</v>
      </c>
      <c r="AB155" s="1"/>
    </row>
    <row r="156" spans="1:28" ht="13">
      <c r="A156" s="2" t="s">
        <v>280</v>
      </c>
      <c r="B156" s="2" t="s">
        <v>139</v>
      </c>
      <c r="C156" s="89" t="s">
        <v>297</v>
      </c>
      <c r="D156" s="129" t="s">
        <v>298</v>
      </c>
      <c r="E156" s="19">
        <v>0</v>
      </c>
      <c r="F156" s="20">
        <v>0</v>
      </c>
      <c r="G156" s="21">
        <v>0</v>
      </c>
      <c r="H156" s="19">
        <v>0</v>
      </c>
      <c r="I156" s="20">
        <v>0</v>
      </c>
      <c r="J156" s="21">
        <v>0</v>
      </c>
      <c r="K156" s="19">
        <v>0</v>
      </c>
      <c r="L156" s="20">
        <v>0</v>
      </c>
      <c r="M156" s="21">
        <v>0</v>
      </c>
      <c r="N156" s="19">
        <v>0</v>
      </c>
      <c r="O156" s="20">
        <v>0</v>
      </c>
      <c r="P156" s="21">
        <v>0</v>
      </c>
      <c r="Q156" s="19">
        <v>0</v>
      </c>
      <c r="R156" s="20">
        <v>0</v>
      </c>
      <c r="S156" s="21">
        <v>0</v>
      </c>
      <c r="T156" s="19">
        <v>0</v>
      </c>
      <c r="U156" s="20">
        <v>0</v>
      </c>
      <c r="V156" s="21">
        <v>0</v>
      </c>
      <c r="W156" s="47">
        <v>0</v>
      </c>
      <c r="X156" s="20">
        <v>0</v>
      </c>
      <c r="Y156" s="21">
        <v>0</v>
      </c>
      <c r="AB156" s="1"/>
    </row>
    <row r="157" spans="1:28" ht="13">
      <c r="A157" s="2" t="s">
        <v>280</v>
      </c>
      <c r="B157" s="2" t="s">
        <v>140</v>
      </c>
      <c r="C157" s="89" t="s">
        <v>297</v>
      </c>
      <c r="D157" s="129" t="s">
        <v>303</v>
      </c>
      <c r="E157" s="19">
        <v>18010.3</v>
      </c>
      <c r="F157" s="20">
        <v>2053.63</v>
      </c>
      <c r="G157" s="21">
        <v>20063.93</v>
      </c>
      <c r="H157" s="19">
        <v>16384.330000000002</v>
      </c>
      <c r="I157" s="20">
        <v>547.29999999999995</v>
      </c>
      <c r="J157" s="21">
        <v>16931.63</v>
      </c>
      <c r="K157" s="19">
        <v>12723.25</v>
      </c>
      <c r="L157" s="20">
        <v>981.63</v>
      </c>
      <c r="M157" s="21">
        <v>13704.88</v>
      </c>
      <c r="N157" s="19">
        <v>8461.1299999999992</v>
      </c>
      <c r="O157" s="20">
        <v>1010.15</v>
      </c>
      <c r="P157" s="21">
        <v>9471.2799999999988</v>
      </c>
      <c r="Q157" s="19">
        <v>6551.83</v>
      </c>
      <c r="R157" s="20">
        <v>2372.3000000000002</v>
      </c>
      <c r="S157" s="21">
        <v>8924.130000000001</v>
      </c>
      <c r="T157" s="19">
        <v>5494.4</v>
      </c>
      <c r="U157" s="20">
        <v>20.85</v>
      </c>
      <c r="V157" s="21">
        <v>5515.25</v>
      </c>
      <c r="W157" s="47">
        <v>67625.240000000005</v>
      </c>
      <c r="X157" s="20">
        <v>6985.8600000000006</v>
      </c>
      <c r="Y157" s="21">
        <v>74611.100000000006</v>
      </c>
      <c r="AB157" s="1"/>
    </row>
    <row r="158" spans="1:28" ht="13">
      <c r="A158" s="2" t="s">
        <v>280</v>
      </c>
      <c r="B158" s="2" t="s">
        <v>141</v>
      </c>
      <c r="C158" s="89" t="s">
        <v>297</v>
      </c>
      <c r="D158" s="129" t="s">
        <v>303</v>
      </c>
      <c r="E158" s="19">
        <v>16710.48</v>
      </c>
      <c r="F158" s="20">
        <v>2319.5300000000002</v>
      </c>
      <c r="G158" s="21">
        <v>19030.009999999998</v>
      </c>
      <c r="H158" s="19">
        <v>18472.599999999999</v>
      </c>
      <c r="I158" s="20">
        <v>446.78</v>
      </c>
      <c r="J158" s="21">
        <v>18919.379999999997</v>
      </c>
      <c r="K158" s="19">
        <v>14840.73</v>
      </c>
      <c r="L158" s="20">
        <v>864.15</v>
      </c>
      <c r="M158" s="21">
        <v>15704.88</v>
      </c>
      <c r="N158" s="19">
        <v>13447.58</v>
      </c>
      <c r="O158" s="20">
        <v>571.23</v>
      </c>
      <c r="P158" s="21">
        <v>14018.81</v>
      </c>
      <c r="Q158" s="19">
        <v>10011.030000000001</v>
      </c>
      <c r="R158" s="20">
        <v>2013.75</v>
      </c>
      <c r="S158" s="21">
        <v>12024.78</v>
      </c>
      <c r="T158" s="19">
        <v>8214.4500000000007</v>
      </c>
      <c r="U158" s="20">
        <v>0</v>
      </c>
      <c r="V158" s="21">
        <v>8214.4500000000007</v>
      </c>
      <c r="W158" s="47">
        <v>81696.87</v>
      </c>
      <c r="X158" s="20">
        <v>6215.4400000000005</v>
      </c>
      <c r="Y158" s="21">
        <v>87912.31</v>
      </c>
      <c r="AB158" s="1"/>
    </row>
    <row r="159" spans="1:28" ht="13">
      <c r="A159" s="2" t="s">
        <v>280</v>
      </c>
      <c r="B159" s="2" t="s">
        <v>142</v>
      </c>
      <c r="C159" s="89" t="s">
        <v>297</v>
      </c>
      <c r="D159" s="129" t="s">
        <v>303</v>
      </c>
      <c r="E159" s="19">
        <v>0</v>
      </c>
      <c r="F159" s="20">
        <v>0</v>
      </c>
      <c r="G159" s="21">
        <v>0</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47">
        <v>0</v>
      </c>
      <c r="X159" s="20">
        <v>0</v>
      </c>
      <c r="Y159" s="21">
        <v>0</v>
      </c>
      <c r="AB159" s="1"/>
    </row>
    <row r="160" spans="1:28" ht="13">
      <c r="A160" s="2" t="s">
        <v>280</v>
      </c>
      <c r="B160" s="2" t="s">
        <v>143</v>
      </c>
      <c r="C160" s="89" t="s">
        <v>297</v>
      </c>
      <c r="D160" s="129" t="s">
        <v>303</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281</v>
      </c>
      <c r="B161" s="2" t="s">
        <v>144</v>
      </c>
      <c r="C161" s="89" t="s">
        <v>297</v>
      </c>
      <c r="D161" s="129" t="s">
        <v>298</v>
      </c>
      <c r="E161" s="19">
        <v>362.9</v>
      </c>
      <c r="F161" s="20">
        <v>44.62</v>
      </c>
      <c r="G161" s="21">
        <v>407.52</v>
      </c>
      <c r="H161" s="19">
        <v>284.62</v>
      </c>
      <c r="I161" s="20">
        <v>0.12</v>
      </c>
      <c r="J161" s="21">
        <v>284.74</v>
      </c>
      <c r="K161" s="19">
        <v>0.72</v>
      </c>
      <c r="L161" s="20">
        <v>136.01</v>
      </c>
      <c r="M161" s="21">
        <v>136.72999999999999</v>
      </c>
      <c r="N161" s="19">
        <v>600.41</v>
      </c>
      <c r="O161" s="20">
        <v>5.54</v>
      </c>
      <c r="P161" s="21">
        <v>605.94999999999993</v>
      </c>
      <c r="Q161" s="19">
        <v>121.92</v>
      </c>
      <c r="R161" s="20">
        <v>1.85</v>
      </c>
      <c r="S161" s="21">
        <v>123.77</v>
      </c>
      <c r="T161" s="19">
        <v>206.54</v>
      </c>
      <c r="U161" s="20">
        <v>5.74</v>
      </c>
      <c r="V161" s="21">
        <v>212.28</v>
      </c>
      <c r="W161" s="47">
        <v>1577.1100000000001</v>
      </c>
      <c r="X161" s="20">
        <v>193.88</v>
      </c>
      <c r="Y161" s="21">
        <v>1770.9900000000002</v>
      </c>
      <c r="AB161" s="1"/>
    </row>
    <row r="162" spans="1:28" ht="13">
      <c r="A162" s="2" t="s">
        <v>282</v>
      </c>
      <c r="B162" s="2" t="s">
        <v>145</v>
      </c>
      <c r="C162" s="89" t="s">
        <v>297</v>
      </c>
      <c r="D162" s="129" t="s">
        <v>302</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282</v>
      </c>
      <c r="B163" s="2" t="s">
        <v>146</v>
      </c>
      <c r="C163" s="89" t="s">
        <v>297</v>
      </c>
      <c r="D163" s="129" t="s">
        <v>302</v>
      </c>
      <c r="E163" s="19">
        <v>0</v>
      </c>
      <c r="F163" s="20">
        <v>0</v>
      </c>
      <c r="G163" s="21">
        <v>0</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47">
        <v>0</v>
      </c>
      <c r="X163" s="20">
        <v>0</v>
      </c>
      <c r="Y163" s="21">
        <v>0</v>
      </c>
      <c r="AB163" s="1"/>
    </row>
    <row r="164" spans="1:28" ht="13">
      <c r="A164" s="2" t="s">
        <v>282</v>
      </c>
      <c r="B164" s="2" t="s">
        <v>147</v>
      </c>
      <c r="C164" s="89" t="s">
        <v>297</v>
      </c>
      <c r="D164" s="129" t="s">
        <v>302</v>
      </c>
      <c r="E164" s="19">
        <v>0</v>
      </c>
      <c r="F164" s="20">
        <v>0</v>
      </c>
      <c r="G164" s="21">
        <v>0</v>
      </c>
      <c r="H164" s="19">
        <v>0</v>
      </c>
      <c r="I164" s="20">
        <v>0</v>
      </c>
      <c r="J164" s="21">
        <v>0</v>
      </c>
      <c r="K164" s="19">
        <v>0</v>
      </c>
      <c r="L164" s="20">
        <v>0</v>
      </c>
      <c r="M164" s="21">
        <v>0</v>
      </c>
      <c r="N164" s="19">
        <v>0</v>
      </c>
      <c r="O164" s="20">
        <v>0</v>
      </c>
      <c r="P164" s="21">
        <v>0</v>
      </c>
      <c r="Q164" s="19">
        <v>0</v>
      </c>
      <c r="R164" s="20">
        <v>0</v>
      </c>
      <c r="S164" s="21">
        <v>0</v>
      </c>
      <c r="T164" s="19">
        <v>0</v>
      </c>
      <c r="U164" s="20">
        <v>0</v>
      </c>
      <c r="V164" s="21">
        <v>0</v>
      </c>
      <c r="W164" s="47">
        <v>0</v>
      </c>
      <c r="X164" s="20">
        <v>0</v>
      </c>
      <c r="Y164" s="21">
        <v>0</v>
      </c>
      <c r="AB164" s="1"/>
    </row>
    <row r="165" spans="1:28" ht="13">
      <c r="A165" s="2" t="s">
        <v>282</v>
      </c>
      <c r="B165" s="2" t="s">
        <v>317</v>
      </c>
      <c r="C165" s="89" t="s">
        <v>297</v>
      </c>
      <c r="D165" s="129" t="s">
        <v>302</v>
      </c>
      <c r="E165" s="19">
        <v>22239.45</v>
      </c>
      <c r="F165" s="20">
        <v>3280.6</v>
      </c>
      <c r="G165" s="21">
        <v>25520.05</v>
      </c>
      <c r="H165" s="19">
        <v>14522.95</v>
      </c>
      <c r="I165" s="20">
        <v>4580.7</v>
      </c>
      <c r="J165" s="21">
        <v>19103.650000000001</v>
      </c>
      <c r="K165" s="19">
        <v>7690.4</v>
      </c>
      <c r="L165" s="20">
        <v>3942.25</v>
      </c>
      <c r="M165" s="21">
        <v>11632.65</v>
      </c>
      <c r="N165" s="19">
        <v>3076.05</v>
      </c>
      <c r="O165" s="20">
        <v>4321.1000000000004</v>
      </c>
      <c r="P165" s="21">
        <v>7397.1500000000005</v>
      </c>
      <c r="Q165" s="19">
        <v>3380.45</v>
      </c>
      <c r="R165" s="20">
        <v>4059.45</v>
      </c>
      <c r="S165" s="21">
        <v>7439.9</v>
      </c>
      <c r="T165" s="19">
        <v>4619.1000000000004</v>
      </c>
      <c r="U165" s="20">
        <v>6073.55</v>
      </c>
      <c r="V165" s="21">
        <v>10692.650000000001</v>
      </c>
      <c r="W165" s="47">
        <v>55528.4</v>
      </c>
      <c r="X165" s="20">
        <v>26257.649999999998</v>
      </c>
      <c r="Y165" s="21">
        <v>81786.05</v>
      </c>
      <c r="AB165" s="1"/>
    </row>
    <row r="166" spans="1:28" ht="13">
      <c r="A166" s="2" t="s">
        <v>282</v>
      </c>
      <c r="B166" s="2" t="s">
        <v>318</v>
      </c>
      <c r="C166" s="89" t="s">
        <v>297</v>
      </c>
      <c r="D166" s="129" t="s">
        <v>302</v>
      </c>
      <c r="E166" s="19">
        <v>19568</v>
      </c>
      <c r="F166" s="20">
        <v>2139.6</v>
      </c>
      <c r="G166" s="21">
        <v>21707.599999999999</v>
      </c>
      <c r="H166" s="19">
        <v>12847.55</v>
      </c>
      <c r="I166" s="20">
        <v>3092.25</v>
      </c>
      <c r="J166" s="21">
        <v>15939.8</v>
      </c>
      <c r="K166" s="19">
        <v>6609.4</v>
      </c>
      <c r="L166" s="20">
        <v>2928.1</v>
      </c>
      <c r="M166" s="21">
        <v>9537.5</v>
      </c>
      <c r="N166" s="19">
        <v>5300.45</v>
      </c>
      <c r="O166" s="20">
        <v>2811.3</v>
      </c>
      <c r="P166" s="21">
        <v>8111.75</v>
      </c>
      <c r="Q166" s="19">
        <v>4011.3</v>
      </c>
      <c r="R166" s="20">
        <v>2675.9</v>
      </c>
      <c r="S166" s="21">
        <v>6687.2000000000007</v>
      </c>
      <c r="T166" s="19">
        <v>5728.8</v>
      </c>
      <c r="U166" s="20">
        <v>2813.9</v>
      </c>
      <c r="V166" s="21">
        <v>8542.7000000000007</v>
      </c>
      <c r="W166" s="47">
        <v>54065.5</v>
      </c>
      <c r="X166" s="20">
        <v>16461.05</v>
      </c>
      <c r="Y166" s="21">
        <v>70526.55</v>
      </c>
      <c r="AB166" s="1"/>
    </row>
    <row r="167" spans="1:28" ht="13">
      <c r="A167" s="2" t="s">
        <v>282</v>
      </c>
      <c r="B167" s="2" t="s">
        <v>319</v>
      </c>
      <c r="C167" s="89" t="s">
        <v>297</v>
      </c>
      <c r="D167" s="129" t="s">
        <v>302</v>
      </c>
      <c r="E167" s="19">
        <v>33864.85</v>
      </c>
      <c r="F167" s="20">
        <v>3315.9</v>
      </c>
      <c r="G167" s="21">
        <v>37180.75</v>
      </c>
      <c r="H167" s="19">
        <v>20221.8</v>
      </c>
      <c r="I167" s="20">
        <v>2169.35</v>
      </c>
      <c r="J167" s="21">
        <v>22391.149999999998</v>
      </c>
      <c r="K167" s="19">
        <v>9839.25</v>
      </c>
      <c r="L167" s="20">
        <v>2676.85</v>
      </c>
      <c r="M167" s="21">
        <v>12516.1</v>
      </c>
      <c r="N167" s="19">
        <v>3302.65</v>
      </c>
      <c r="O167" s="20">
        <v>1851.45</v>
      </c>
      <c r="P167" s="21">
        <v>5154.1000000000004</v>
      </c>
      <c r="Q167" s="19">
        <v>4520.75</v>
      </c>
      <c r="R167" s="20">
        <v>4814.25</v>
      </c>
      <c r="S167" s="21">
        <v>9335</v>
      </c>
      <c r="T167" s="19">
        <v>7860.85</v>
      </c>
      <c r="U167" s="20">
        <v>3197.7</v>
      </c>
      <c r="V167" s="21">
        <v>11058.55</v>
      </c>
      <c r="W167" s="47">
        <v>79610.149999999994</v>
      </c>
      <c r="X167" s="20">
        <v>18025.5</v>
      </c>
      <c r="Y167" s="21">
        <v>97635.65</v>
      </c>
      <c r="AB167" s="1"/>
    </row>
    <row r="168" spans="1:28" ht="13">
      <c r="A168" s="2" t="s">
        <v>282</v>
      </c>
      <c r="B168" s="2" t="s">
        <v>148</v>
      </c>
      <c r="C168" s="89" t="s">
        <v>297</v>
      </c>
      <c r="D168" s="129" t="s">
        <v>303</v>
      </c>
      <c r="E168" s="19">
        <v>199.5</v>
      </c>
      <c r="F168" s="20">
        <v>2763.5</v>
      </c>
      <c r="G168" s="21">
        <v>2963</v>
      </c>
      <c r="H168" s="19">
        <v>121.1</v>
      </c>
      <c r="I168" s="20">
        <v>1818</v>
      </c>
      <c r="J168" s="21">
        <v>1939.1</v>
      </c>
      <c r="K168" s="19">
        <v>256.5</v>
      </c>
      <c r="L168" s="20">
        <v>2265.4</v>
      </c>
      <c r="M168" s="21">
        <v>2521.9</v>
      </c>
      <c r="N168" s="19">
        <v>219.35</v>
      </c>
      <c r="O168" s="20">
        <v>2515.4499999999998</v>
      </c>
      <c r="P168" s="21">
        <v>2734.7999999999997</v>
      </c>
      <c r="Q168" s="19">
        <v>117.2</v>
      </c>
      <c r="R168" s="20">
        <v>2436.1999999999998</v>
      </c>
      <c r="S168" s="21">
        <v>2553.3999999999996</v>
      </c>
      <c r="T168" s="19">
        <v>286.2</v>
      </c>
      <c r="U168" s="20">
        <v>2863.1</v>
      </c>
      <c r="V168" s="21">
        <v>3149.2999999999997</v>
      </c>
      <c r="W168" s="47">
        <v>1199.8500000000001</v>
      </c>
      <c r="X168" s="20">
        <v>14661.65</v>
      </c>
      <c r="Y168" s="21">
        <v>15861.5</v>
      </c>
      <c r="AB168" s="1"/>
    </row>
    <row r="169" spans="1:28" ht="13">
      <c r="A169" s="2" t="s">
        <v>282</v>
      </c>
      <c r="B169" s="2" t="s">
        <v>149</v>
      </c>
      <c r="C169" s="89" t="s">
        <v>297</v>
      </c>
      <c r="D169" s="129" t="s">
        <v>303</v>
      </c>
      <c r="E169" s="19">
        <v>785.95</v>
      </c>
      <c r="F169" s="20">
        <v>3266.3</v>
      </c>
      <c r="G169" s="21">
        <v>4052.25</v>
      </c>
      <c r="H169" s="19">
        <v>829.35</v>
      </c>
      <c r="I169" s="20">
        <v>2606.4499999999998</v>
      </c>
      <c r="J169" s="21">
        <v>3435.7999999999997</v>
      </c>
      <c r="K169" s="19">
        <v>148.69999999999999</v>
      </c>
      <c r="L169" s="20">
        <v>2978.55</v>
      </c>
      <c r="M169" s="21">
        <v>3127.25</v>
      </c>
      <c r="N169" s="19">
        <v>379.95</v>
      </c>
      <c r="O169" s="20">
        <v>2905.05</v>
      </c>
      <c r="P169" s="21">
        <v>3285</v>
      </c>
      <c r="Q169" s="19">
        <v>115.05</v>
      </c>
      <c r="R169" s="20">
        <v>3016.2</v>
      </c>
      <c r="S169" s="21">
        <v>3131.25</v>
      </c>
      <c r="T169" s="19">
        <v>60</v>
      </c>
      <c r="U169" s="20">
        <v>3209.2</v>
      </c>
      <c r="V169" s="21">
        <v>3269.2</v>
      </c>
      <c r="W169" s="47">
        <v>2319.0000000000005</v>
      </c>
      <c r="X169" s="20">
        <v>17981.75</v>
      </c>
      <c r="Y169" s="21">
        <v>20300.75</v>
      </c>
      <c r="AB169" s="1"/>
    </row>
    <row r="170" spans="1:28" ht="13">
      <c r="A170" s="2" t="s">
        <v>282</v>
      </c>
      <c r="B170" s="2" t="s">
        <v>150</v>
      </c>
      <c r="C170" s="89" t="s">
        <v>297</v>
      </c>
      <c r="D170" s="129" t="s">
        <v>302</v>
      </c>
      <c r="E170" s="19">
        <v>0</v>
      </c>
      <c r="F170" s="20">
        <v>0</v>
      </c>
      <c r="G170" s="21">
        <v>0</v>
      </c>
      <c r="H170" s="19">
        <v>0</v>
      </c>
      <c r="I170" s="20">
        <v>0</v>
      </c>
      <c r="J170" s="21">
        <v>0</v>
      </c>
      <c r="K170" s="19">
        <v>0</v>
      </c>
      <c r="L170" s="20">
        <v>0</v>
      </c>
      <c r="M170" s="21">
        <v>0</v>
      </c>
      <c r="N170" s="19">
        <v>0</v>
      </c>
      <c r="O170" s="20">
        <v>0</v>
      </c>
      <c r="P170" s="21">
        <v>0</v>
      </c>
      <c r="Q170" s="19">
        <v>0</v>
      </c>
      <c r="R170" s="20">
        <v>0</v>
      </c>
      <c r="S170" s="21">
        <v>0</v>
      </c>
      <c r="T170" s="19">
        <v>0</v>
      </c>
      <c r="U170" s="20">
        <v>0</v>
      </c>
      <c r="V170" s="21">
        <v>0</v>
      </c>
      <c r="W170" s="47">
        <v>0</v>
      </c>
      <c r="X170" s="20">
        <v>0</v>
      </c>
      <c r="Y170" s="21">
        <v>0</v>
      </c>
      <c r="AB170" s="1"/>
    </row>
    <row r="171" spans="1:28" ht="13">
      <c r="A171" s="2" t="s">
        <v>282</v>
      </c>
      <c r="B171" s="2" t="s">
        <v>151</v>
      </c>
      <c r="C171" s="89" t="s">
        <v>297</v>
      </c>
      <c r="D171" s="129" t="s">
        <v>302</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c r="AB171" s="1"/>
    </row>
    <row r="172" spans="1:28" ht="13">
      <c r="A172" s="2" t="s">
        <v>282</v>
      </c>
      <c r="B172" s="2" t="s">
        <v>152</v>
      </c>
      <c r="C172" s="89" t="s">
        <v>297</v>
      </c>
      <c r="D172" s="129" t="s">
        <v>302</v>
      </c>
      <c r="E172" s="19">
        <v>0</v>
      </c>
      <c r="F172" s="20">
        <v>0</v>
      </c>
      <c r="G172" s="21">
        <v>0</v>
      </c>
      <c r="H172" s="19">
        <v>0</v>
      </c>
      <c r="I172" s="20">
        <v>0</v>
      </c>
      <c r="J172" s="21">
        <v>0</v>
      </c>
      <c r="K172" s="19">
        <v>0</v>
      </c>
      <c r="L172" s="20">
        <v>0</v>
      </c>
      <c r="M172" s="21">
        <v>0</v>
      </c>
      <c r="N172" s="19">
        <v>0</v>
      </c>
      <c r="O172" s="20">
        <v>0</v>
      </c>
      <c r="P172" s="21">
        <v>0</v>
      </c>
      <c r="Q172" s="19">
        <v>0</v>
      </c>
      <c r="R172" s="20">
        <v>0</v>
      </c>
      <c r="S172" s="21">
        <v>0</v>
      </c>
      <c r="T172" s="19">
        <v>0</v>
      </c>
      <c r="U172" s="20">
        <v>0</v>
      </c>
      <c r="V172" s="21">
        <v>0</v>
      </c>
      <c r="W172" s="47">
        <v>0</v>
      </c>
      <c r="X172" s="20">
        <v>0</v>
      </c>
      <c r="Y172" s="21">
        <v>0</v>
      </c>
      <c r="AB172" s="1"/>
    </row>
    <row r="173" spans="1:28" ht="13">
      <c r="A173" s="2" t="s">
        <v>282</v>
      </c>
      <c r="B173" s="2" t="s">
        <v>153</v>
      </c>
      <c r="C173" s="89" t="s">
        <v>297</v>
      </c>
      <c r="D173" s="129" t="s">
        <v>302</v>
      </c>
      <c r="E173" s="19">
        <v>0</v>
      </c>
      <c r="F173" s="20">
        <v>0</v>
      </c>
      <c r="G173" s="21">
        <v>0</v>
      </c>
      <c r="H173" s="19">
        <v>0</v>
      </c>
      <c r="I173" s="20">
        <v>0</v>
      </c>
      <c r="J173" s="21">
        <v>0</v>
      </c>
      <c r="K173" s="19">
        <v>0</v>
      </c>
      <c r="L173" s="20">
        <v>0</v>
      </c>
      <c r="M173" s="21">
        <v>0</v>
      </c>
      <c r="N173" s="19">
        <v>0</v>
      </c>
      <c r="O173" s="20">
        <v>0</v>
      </c>
      <c r="P173" s="21">
        <v>0</v>
      </c>
      <c r="Q173" s="19">
        <v>0</v>
      </c>
      <c r="R173" s="20">
        <v>0</v>
      </c>
      <c r="S173" s="21">
        <v>0</v>
      </c>
      <c r="T173" s="19">
        <v>0</v>
      </c>
      <c r="U173" s="20">
        <v>0</v>
      </c>
      <c r="V173" s="21">
        <v>0</v>
      </c>
      <c r="W173" s="47">
        <v>0</v>
      </c>
      <c r="X173" s="20">
        <v>0</v>
      </c>
      <c r="Y173" s="21">
        <v>0</v>
      </c>
      <c r="AB173" s="1"/>
    </row>
    <row r="174" spans="1:28" ht="13">
      <c r="A174" s="2" t="s">
        <v>282</v>
      </c>
      <c r="B174" s="2" t="s">
        <v>154</v>
      </c>
      <c r="C174" s="89" t="s">
        <v>297</v>
      </c>
      <c r="D174" s="129" t="s">
        <v>298</v>
      </c>
      <c r="E174" s="19">
        <v>24025.32</v>
      </c>
      <c r="F174" s="20">
        <v>4022.46</v>
      </c>
      <c r="G174" s="21">
        <v>28047.78</v>
      </c>
      <c r="H174" s="19">
        <v>21507.66</v>
      </c>
      <c r="I174" s="20">
        <v>5008.7700000000004</v>
      </c>
      <c r="J174" s="21">
        <v>26516.43</v>
      </c>
      <c r="K174" s="19">
        <v>9865.89</v>
      </c>
      <c r="L174" s="20">
        <v>4105.26</v>
      </c>
      <c r="M174" s="21">
        <v>13971.15</v>
      </c>
      <c r="N174" s="19">
        <v>16663.05</v>
      </c>
      <c r="O174" s="20">
        <v>6568.02</v>
      </c>
      <c r="P174" s="21">
        <v>23231.07</v>
      </c>
      <c r="Q174" s="19">
        <v>10748.07</v>
      </c>
      <c r="R174" s="20">
        <v>5142.42</v>
      </c>
      <c r="S174" s="21">
        <v>15890.49</v>
      </c>
      <c r="T174" s="19">
        <v>22364.1</v>
      </c>
      <c r="U174" s="20">
        <v>7369.65</v>
      </c>
      <c r="V174" s="21">
        <v>29733.75</v>
      </c>
      <c r="W174" s="47">
        <v>105174.09</v>
      </c>
      <c r="X174" s="20">
        <v>32216.58</v>
      </c>
      <c r="Y174" s="21">
        <v>137390.66999999998</v>
      </c>
      <c r="AB174" s="1"/>
    </row>
    <row r="175" spans="1:28" ht="13">
      <c r="A175" s="2" t="s">
        <v>282</v>
      </c>
      <c r="B175" s="2" t="s">
        <v>155</v>
      </c>
      <c r="C175" s="89" t="s">
        <v>297</v>
      </c>
      <c r="D175" s="129" t="s">
        <v>298</v>
      </c>
      <c r="E175" s="19">
        <v>26247.42</v>
      </c>
      <c r="F175" s="20">
        <v>3811.77</v>
      </c>
      <c r="G175" s="21">
        <v>30059.19</v>
      </c>
      <c r="H175" s="19">
        <v>25498.35</v>
      </c>
      <c r="I175" s="20">
        <v>5678.28</v>
      </c>
      <c r="J175" s="21">
        <v>31176.629999999997</v>
      </c>
      <c r="K175" s="19">
        <v>12584.79</v>
      </c>
      <c r="L175" s="20">
        <v>4533.75</v>
      </c>
      <c r="M175" s="21">
        <v>17118.54</v>
      </c>
      <c r="N175" s="19">
        <v>12998.61</v>
      </c>
      <c r="O175" s="20">
        <v>5879.52</v>
      </c>
      <c r="P175" s="21">
        <v>18878.13</v>
      </c>
      <c r="Q175" s="19">
        <v>18028.080000000002</v>
      </c>
      <c r="R175" s="20">
        <v>6238.71</v>
      </c>
      <c r="S175" s="21">
        <v>24266.79</v>
      </c>
      <c r="T175" s="19">
        <v>9132.66</v>
      </c>
      <c r="U175" s="20">
        <v>4195.9799999999996</v>
      </c>
      <c r="V175" s="21">
        <v>13328.64</v>
      </c>
      <c r="W175" s="47">
        <v>104489.91</v>
      </c>
      <c r="X175" s="20">
        <v>30338.01</v>
      </c>
      <c r="Y175" s="21">
        <v>134827.92000000001</v>
      </c>
      <c r="AB175" s="1"/>
    </row>
    <row r="176" spans="1:28" ht="13">
      <c r="A176" s="2" t="s">
        <v>282</v>
      </c>
      <c r="B176" s="2" t="s">
        <v>156</v>
      </c>
      <c r="C176" s="89" t="s">
        <v>297</v>
      </c>
      <c r="D176" s="129" t="s">
        <v>298</v>
      </c>
      <c r="E176" s="19">
        <v>22013.55</v>
      </c>
      <c r="F176" s="20">
        <v>4987.9799999999996</v>
      </c>
      <c r="G176" s="21">
        <v>27001.53</v>
      </c>
      <c r="H176" s="19">
        <v>19898.009999999998</v>
      </c>
      <c r="I176" s="20">
        <v>4374.72</v>
      </c>
      <c r="J176" s="21">
        <v>24272.73</v>
      </c>
      <c r="K176" s="19">
        <v>17180.189999999999</v>
      </c>
      <c r="L176" s="20">
        <v>4969.8</v>
      </c>
      <c r="M176" s="21">
        <v>22149.989999999998</v>
      </c>
      <c r="N176" s="19">
        <v>16564.5</v>
      </c>
      <c r="O176" s="20">
        <v>6037.56</v>
      </c>
      <c r="P176" s="21">
        <v>22602.06</v>
      </c>
      <c r="Q176" s="19">
        <v>16710.57</v>
      </c>
      <c r="R176" s="20">
        <v>6318.81</v>
      </c>
      <c r="S176" s="21">
        <v>23029.38</v>
      </c>
      <c r="T176" s="19">
        <v>9103.86</v>
      </c>
      <c r="U176" s="20">
        <v>4132.53</v>
      </c>
      <c r="V176" s="21">
        <v>13236.39</v>
      </c>
      <c r="W176" s="47">
        <v>101470.68000000001</v>
      </c>
      <c r="X176" s="20">
        <v>30821.4</v>
      </c>
      <c r="Y176" s="21">
        <v>132292.08000000002</v>
      </c>
      <c r="AB176" s="1"/>
    </row>
    <row r="177" spans="1:28" ht="13">
      <c r="A177" s="2" t="s">
        <v>282</v>
      </c>
      <c r="B177" s="2" t="s">
        <v>157</v>
      </c>
      <c r="C177" s="89" t="s">
        <v>297</v>
      </c>
      <c r="D177" s="129" t="s">
        <v>298</v>
      </c>
      <c r="E177" s="19">
        <v>23805.72</v>
      </c>
      <c r="F177" s="20">
        <v>4131.3599999999997</v>
      </c>
      <c r="G177" s="21">
        <v>27937.08</v>
      </c>
      <c r="H177" s="19">
        <v>17728.11</v>
      </c>
      <c r="I177" s="20">
        <v>5667.66</v>
      </c>
      <c r="J177" s="21">
        <v>23395.77</v>
      </c>
      <c r="K177" s="19">
        <v>17215.740000000002</v>
      </c>
      <c r="L177" s="20">
        <v>5279.85</v>
      </c>
      <c r="M177" s="21">
        <v>22495.590000000004</v>
      </c>
      <c r="N177" s="19">
        <v>13671.27</v>
      </c>
      <c r="O177" s="20">
        <v>5337.99</v>
      </c>
      <c r="P177" s="21">
        <v>19009.260000000002</v>
      </c>
      <c r="Q177" s="19">
        <v>16401.330000000002</v>
      </c>
      <c r="R177" s="20">
        <v>4604.3100000000004</v>
      </c>
      <c r="S177" s="21">
        <v>21005.640000000003</v>
      </c>
      <c r="T177" s="19">
        <v>9163.98</v>
      </c>
      <c r="U177" s="20">
        <v>6122.34</v>
      </c>
      <c r="V177" s="21">
        <v>15286.32</v>
      </c>
      <c r="W177" s="47">
        <v>97986.150000000009</v>
      </c>
      <c r="X177" s="20">
        <v>31143.510000000002</v>
      </c>
      <c r="Y177" s="21">
        <v>129129.66</v>
      </c>
      <c r="AB177" s="1"/>
    </row>
    <row r="178" spans="1:28" ht="13">
      <c r="A178" s="2" t="s">
        <v>282</v>
      </c>
      <c r="B178" s="2" t="s">
        <v>158</v>
      </c>
      <c r="C178" s="89" t="s">
        <v>297</v>
      </c>
      <c r="D178" s="129" t="s">
        <v>302</v>
      </c>
      <c r="E178" s="19">
        <v>0</v>
      </c>
      <c r="F178" s="20">
        <v>0</v>
      </c>
      <c r="G178" s="21">
        <v>0</v>
      </c>
      <c r="H178" s="19">
        <v>0</v>
      </c>
      <c r="I178" s="20">
        <v>0</v>
      </c>
      <c r="J178" s="21">
        <v>0</v>
      </c>
      <c r="K178" s="19">
        <v>0</v>
      </c>
      <c r="L178" s="20">
        <v>0</v>
      </c>
      <c r="M178" s="21">
        <v>0</v>
      </c>
      <c r="N178" s="19">
        <v>5.89</v>
      </c>
      <c r="O178" s="20">
        <v>44.22</v>
      </c>
      <c r="P178" s="21">
        <v>50.11</v>
      </c>
      <c r="Q178" s="19">
        <v>7.0000000000000007E-2</v>
      </c>
      <c r="R178" s="20">
        <v>6.76</v>
      </c>
      <c r="S178" s="21">
        <v>6.83</v>
      </c>
      <c r="T178" s="19">
        <v>0</v>
      </c>
      <c r="U178" s="20">
        <v>0</v>
      </c>
      <c r="V178" s="21">
        <v>0</v>
      </c>
      <c r="W178" s="47">
        <v>5.96</v>
      </c>
      <c r="X178" s="20">
        <v>50.98</v>
      </c>
      <c r="Y178" s="21">
        <v>56.94</v>
      </c>
      <c r="AB178" s="1"/>
    </row>
    <row r="179" spans="1:28" ht="13">
      <c r="A179" s="2" t="s">
        <v>282</v>
      </c>
      <c r="B179" s="2" t="s">
        <v>159</v>
      </c>
      <c r="C179" s="89" t="s">
        <v>297</v>
      </c>
      <c r="D179" s="129" t="s">
        <v>302</v>
      </c>
      <c r="E179" s="19">
        <v>0</v>
      </c>
      <c r="F179" s="20">
        <v>0</v>
      </c>
      <c r="G179" s="21">
        <v>0</v>
      </c>
      <c r="H179" s="19">
        <v>13.3</v>
      </c>
      <c r="I179" s="20">
        <v>0.94</v>
      </c>
      <c r="J179" s="21">
        <v>14.24</v>
      </c>
      <c r="K179" s="19">
        <v>0</v>
      </c>
      <c r="L179" s="20">
        <v>0</v>
      </c>
      <c r="M179" s="21">
        <v>0</v>
      </c>
      <c r="N179" s="19">
        <v>29.98</v>
      </c>
      <c r="O179" s="20">
        <v>29.8</v>
      </c>
      <c r="P179" s="21">
        <v>59.78</v>
      </c>
      <c r="Q179" s="19">
        <v>5.87</v>
      </c>
      <c r="R179" s="20">
        <v>1.25</v>
      </c>
      <c r="S179" s="21">
        <v>7.12</v>
      </c>
      <c r="T179" s="19">
        <v>0</v>
      </c>
      <c r="U179" s="20">
        <v>0</v>
      </c>
      <c r="V179" s="21">
        <v>0</v>
      </c>
      <c r="W179" s="47">
        <v>49.15</v>
      </c>
      <c r="X179" s="20">
        <v>31.990000000000002</v>
      </c>
      <c r="Y179" s="21">
        <v>81.14</v>
      </c>
      <c r="AB179" s="1"/>
    </row>
    <row r="180" spans="1:28" ht="13">
      <c r="A180" s="2" t="s">
        <v>283</v>
      </c>
      <c r="B180" s="2" t="s">
        <v>160</v>
      </c>
      <c r="C180" s="89" t="s">
        <v>297</v>
      </c>
      <c r="D180" s="129" t="s">
        <v>303</v>
      </c>
      <c r="E180" s="19">
        <v>497.67</v>
      </c>
      <c r="F180" s="20">
        <v>38.76</v>
      </c>
      <c r="G180" s="21">
        <v>536.43000000000006</v>
      </c>
      <c r="H180" s="19">
        <v>494.55</v>
      </c>
      <c r="I180" s="20">
        <v>21.14</v>
      </c>
      <c r="J180" s="21">
        <v>515.69000000000005</v>
      </c>
      <c r="K180" s="19">
        <v>499.86</v>
      </c>
      <c r="L180" s="20">
        <v>9.2200000000000006</v>
      </c>
      <c r="M180" s="21">
        <v>509.08000000000004</v>
      </c>
      <c r="N180" s="19">
        <v>522.99</v>
      </c>
      <c r="O180" s="20">
        <v>0</v>
      </c>
      <c r="P180" s="21">
        <v>522.99</v>
      </c>
      <c r="Q180" s="19">
        <v>471.88</v>
      </c>
      <c r="R180" s="20">
        <v>0</v>
      </c>
      <c r="S180" s="21">
        <v>471.88</v>
      </c>
      <c r="T180" s="19">
        <v>500.1</v>
      </c>
      <c r="U180" s="20">
        <v>6.2</v>
      </c>
      <c r="V180" s="21">
        <v>506.3</v>
      </c>
      <c r="W180" s="47">
        <v>2987.0499999999997</v>
      </c>
      <c r="X180" s="20">
        <v>75.320000000000007</v>
      </c>
      <c r="Y180" s="21">
        <v>3062.37</v>
      </c>
      <c r="AB180" s="1"/>
    </row>
    <row r="181" spans="1:28" ht="13">
      <c r="A181" s="2" t="s">
        <v>284</v>
      </c>
      <c r="B181" s="2" t="s">
        <v>161</v>
      </c>
      <c r="C181" s="89" t="s">
        <v>297</v>
      </c>
      <c r="D181" s="129" t="s">
        <v>303</v>
      </c>
      <c r="E181" s="19">
        <v>0</v>
      </c>
      <c r="F181" s="20">
        <v>0</v>
      </c>
      <c r="G181" s="21">
        <v>0</v>
      </c>
      <c r="H181" s="19">
        <v>6554.6</v>
      </c>
      <c r="I181" s="20">
        <v>550.5</v>
      </c>
      <c r="J181" s="21">
        <v>7105.1</v>
      </c>
      <c r="K181" s="19">
        <v>5242.7</v>
      </c>
      <c r="L181" s="20">
        <v>2200.1</v>
      </c>
      <c r="M181" s="21">
        <v>7442.7999999999993</v>
      </c>
      <c r="N181" s="19">
        <v>8954.2999999999993</v>
      </c>
      <c r="O181" s="20">
        <v>1404.1</v>
      </c>
      <c r="P181" s="21">
        <v>10358.4</v>
      </c>
      <c r="Q181" s="19">
        <v>5725</v>
      </c>
      <c r="R181" s="20">
        <v>1871.1</v>
      </c>
      <c r="S181" s="21">
        <v>7596.1</v>
      </c>
      <c r="T181" s="19">
        <v>6624</v>
      </c>
      <c r="U181" s="20">
        <v>157.5</v>
      </c>
      <c r="V181" s="21">
        <v>6781.5</v>
      </c>
      <c r="W181" s="47">
        <v>33100.6</v>
      </c>
      <c r="X181" s="20">
        <v>6183.2999999999993</v>
      </c>
      <c r="Y181" s="21">
        <v>39283.899999999994</v>
      </c>
      <c r="AB181" s="1"/>
    </row>
    <row r="182" spans="1:28" ht="13">
      <c r="A182" s="2" t="s">
        <v>285</v>
      </c>
      <c r="B182" s="2" t="s">
        <v>162</v>
      </c>
      <c r="C182" s="89" t="s">
        <v>297</v>
      </c>
      <c r="D182" s="129" t="s">
        <v>298</v>
      </c>
      <c r="E182" s="19">
        <v>0</v>
      </c>
      <c r="F182" s="20">
        <v>0</v>
      </c>
      <c r="G182" s="21">
        <v>0</v>
      </c>
      <c r="H182" s="19">
        <v>0</v>
      </c>
      <c r="I182" s="20">
        <v>0</v>
      </c>
      <c r="J182" s="21">
        <v>0</v>
      </c>
      <c r="K182" s="19">
        <v>0</v>
      </c>
      <c r="L182" s="20">
        <v>0</v>
      </c>
      <c r="M182" s="21">
        <v>0</v>
      </c>
      <c r="N182" s="19">
        <v>0</v>
      </c>
      <c r="O182" s="20">
        <v>0</v>
      </c>
      <c r="P182" s="21">
        <v>0</v>
      </c>
      <c r="Q182" s="19">
        <v>0</v>
      </c>
      <c r="R182" s="20">
        <v>0</v>
      </c>
      <c r="S182" s="21">
        <v>0</v>
      </c>
      <c r="T182" s="19">
        <v>0</v>
      </c>
      <c r="U182" s="20">
        <v>0</v>
      </c>
      <c r="V182" s="21">
        <v>0</v>
      </c>
      <c r="W182" s="47">
        <v>0</v>
      </c>
      <c r="X182" s="20">
        <v>0</v>
      </c>
      <c r="Y182" s="21">
        <v>0</v>
      </c>
      <c r="AB182" s="1"/>
    </row>
    <row r="183" spans="1:28" ht="13">
      <c r="A183" s="2" t="s">
        <v>285</v>
      </c>
      <c r="B183" s="2" t="s">
        <v>163</v>
      </c>
      <c r="C183" s="89" t="s">
        <v>297</v>
      </c>
      <c r="D183" s="129" t="s">
        <v>298</v>
      </c>
      <c r="E183" s="19">
        <v>18486.849999999999</v>
      </c>
      <c r="F183" s="20">
        <v>7237.25</v>
      </c>
      <c r="G183" s="21">
        <v>25724.1</v>
      </c>
      <c r="H183" s="19">
        <v>17326.900000000001</v>
      </c>
      <c r="I183" s="20">
        <v>3390.55</v>
      </c>
      <c r="J183" s="21">
        <v>20717.45</v>
      </c>
      <c r="K183" s="19">
        <v>17026.2</v>
      </c>
      <c r="L183" s="20">
        <v>4101.75</v>
      </c>
      <c r="M183" s="21">
        <v>21127.95</v>
      </c>
      <c r="N183" s="19">
        <v>16158.25</v>
      </c>
      <c r="O183" s="20">
        <v>4249.1000000000004</v>
      </c>
      <c r="P183" s="21">
        <v>20407.349999999999</v>
      </c>
      <c r="Q183" s="19">
        <v>9390.0499999999993</v>
      </c>
      <c r="R183" s="20">
        <v>2855.9</v>
      </c>
      <c r="S183" s="21">
        <v>12245.949999999999</v>
      </c>
      <c r="T183" s="19">
        <v>18127.45</v>
      </c>
      <c r="U183" s="20">
        <v>7682.4</v>
      </c>
      <c r="V183" s="21">
        <v>25809.85</v>
      </c>
      <c r="W183" s="47">
        <v>96515.7</v>
      </c>
      <c r="X183" s="20">
        <v>29516.950000000004</v>
      </c>
      <c r="Y183" s="21">
        <v>126032.65</v>
      </c>
      <c r="AB183" s="1"/>
    </row>
    <row r="184" spans="1:28" ht="13">
      <c r="A184" s="2" t="s">
        <v>285</v>
      </c>
      <c r="B184" s="2" t="s">
        <v>164</v>
      </c>
      <c r="C184" s="89" t="s">
        <v>297</v>
      </c>
      <c r="D184" s="129" t="s">
        <v>298</v>
      </c>
      <c r="E184" s="19">
        <v>0</v>
      </c>
      <c r="F184" s="20">
        <v>0</v>
      </c>
      <c r="G184" s="21">
        <v>0</v>
      </c>
      <c r="H184" s="19">
        <v>0</v>
      </c>
      <c r="I184" s="20">
        <v>0</v>
      </c>
      <c r="J184" s="21">
        <v>0</v>
      </c>
      <c r="K184" s="19">
        <v>0</v>
      </c>
      <c r="L184" s="20">
        <v>0</v>
      </c>
      <c r="M184" s="21">
        <v>0</v>
      </c>
      <c r="N184" s="19">
        <v>0</v>
      </c>
      <c r="O184" s="20">
        <v>0</v>
      </c>
      <c r="P184" s="21">
        <v>0</v>
      </c>
      <c r="Q184" s="19">
        <v>0</v>
      </c>
      <c r="R184" s="20">
        <v>0</v>
      </c>
      <c r="S184" s="21">
        <v>0</v>
      </c>
      <c r="T184" s="19">
        <v>0</v>
      </c>
      <c r="U184" s="20">
        <v>0</v>
      </c>
      <c r="V184" s="21">
        <v>0</v>
      </c>
      <c r="W184" s="47">
        <v>0</v>
      </c>
      <c r="X184" s="20">
        <v>0</v>
      </c>
      <c r="Y184" s="21">
        <v>0</v>
      </c>
      <c r="AB184" s="1"/>
    </row>
    <row r="185" spans="1:28" ht="13">
      <c r="A185" s="2" t="s">
        <v>285</v>
      </c>
      <c r="B185" s="2" t="s">
        <v>165</v>
      </c>
      <c r="C185" s="89" t="s">
        <v>297</v>
      </c>
      <c r="D185" s="129" t="s">
        <v>298</v>
      </c>
      <c r="E185" s="19">
        <v>4345.5</v>
      </c>
      <c r="F185" s="20">
        <v>2753.85</v>
      </c>
      <c r="G185" s="21">
        <v>7099.35</v>
      </c>
      <c r="H185" s="19">
        <v>13285.95</v>
      </c>
      <c r="I185" s="20">
        <v>1671.9</v>
      </c>
      <c r="J185" s="21">
        <v>14957.85</v>
      </c>
      <c r="K185" s="19">
        <v>37388.85</v>
      </c>
      <c r="L185" s="20">
        <v>0.1</v>
      </c>
      <c r="M185" s="21">
        <v>37388.949999999997</v>
      </c>
      <c r="N185" s="19">
        <v>40121.199999999997</v>
      </c>
      <c r="O185" s="20">
        <v>83.2</v>
      </c>
      <c r="P185" s="21">
        <v>40204.399999999994</v>
      </c>
      <c r="Q185" s="19">
        <v>24623.1</v>
      </c>
      <c r="R185" s="20">
        <v>106.8</v>
      </c>
      <c r="S185" s="21">
        <v>24729.899999999998</v>
      </c>
      <c r="T185" s="19">
        <v>36579.35</v>
      </c>
      <c r="U185" s="20">
        <v>22.7</v>
      </c>
      <c r="V185" s="21">
        <v>36602.049999999996</v>
      </c>
      <c r="W185" s="47">
        <v>156343.95000000001</v>
      </c>
      <c r="X185" s="20">
        <v>4638.55</v>
      </c>
      <c r="Y185" s="21">
        <v>160982.5</v>
      </c>
      <c r="AB185" s="1"/>
    </row>
    <row r="186" spans="1:28" ht="13">
      <c r="A186" s="2" t="s">
        <v>286</v>
      </c>
      <c r="B186" s="2" t="s">
        <v>166</v>
      </c>
      <c r="C186" s="89" t="s">
        <v>297</v>
      </c>
      <c r="D186" s="129" t="s">
        <v>303</v>
      </c>
      <c r="E186" s="19">
        <v>1747.65</v>
      </c>
      <c r="F186" s="20">
        <v>65.41</v>
      </c>
      <c r="G186" s="21">
        <v>1813.0600000000002</v>
      </c>
      <c r="H186" s="19">
        <v>1153.2</v>
      </c>
      <c r="I186" s="20">
        <v>801.34</v>
      </c>
      <c r="J186" s="21">
        <v>1954.54</v>
      </c>
      <c r="K186" s="19">
        <v>2285.75</v>
      </c>
      <c r="L186" s="20">
        <v>426.27</v>
      </c>
      <c r="M186" s="21">
        <v>2712.02</v>
      </c>
      <c r="N186" s="19">
        <v>4253.55</v>
      </c>
      <c r="O186" s="20">
        <v>251.4</v>
      </c>
      <c r="P186" s="21">
        <v>4504.95</v>
      </c>
      <c r="Q186" s="19">
        <v>1701.55</v>
      </c>
      <c r="R186" s="20">
        <v>205.58</v>
      </c>
      <c r="S186" s="21">
        <v>1907.1299999999999</v>
      </c>
      <c r="T186" s="19">
        <v>1061.45</v>
      </c>
      <c r="U186" s="20">
        <v>536.22</v>
      </c>
      <c r="V186" s="21">
        <v>1597.67</v>
      </c>
      <c r="W186" s="47">
        <v>12203.150000000001</v>
      </c>
      <c r="X186" s="20">
        <v>2286.2200000000003</v>
      </c>
      <c r="Y186" s="21">
        <v>14489.370000000003</v>
      </c>
      <c r="AB186" s="1"/>
    </row>
    <row r="187" spans="1:28" ht="13">
      <c r="A187" s="2" t="s">
        <v>286</v>
      </c>
      <c r="B187" s="2" t="s">
        <v>167</v>
      </c>
      <c r="C187" s="89" t="s">
        <v>297</v>
      </c>
      <c r="D187" s="129" t="s">
        <v>303</v>
      </c>
      <c r="E187" s="19">
        <v>8678.9</v>
      </c>
      <c r="F187" s="20">
        <v>5191.7</v>
      </c>
      <c r="G187" s="21">
        <v>13870.599999999999</v>
      </c>
      <c r="H187" s="19">
        <v>2544.4</v>
      </c>
      <c r="I187" s="20">
        <v>3729.95</v>
      </c>
      <c r="J187" s="21">
        <v>6274.35</v>
      </c>
      <c r="K187" s="19">
        <v>4451.6000000000004</v>
      </c>
      <c r="L187" s="20">
        <v>4174.25</v>
      </c>
      <c r="M187" s="21">
        <v>8625.85</v>
      </c>
      <c r="N187" s="19">
        <v>2446.8000000000002</v>
      </c>
      <c r="O187" s="20">
        <v>2863.35</v>
      </c>
      <c r="P187" s="21">
        <v>5310.15</v>
      </c>
      <c r="Q187" s="19">
        <v>2214.5</v>
      </c>
      <c r="R187" s="20">
        <v>3772.5</v>
      </c>
      <c r="S187" s="21">
        <v>5987</v>
      </c>
      <c r="T187" s="19">
        <v>4676.8999999999996</v>
      </c>
      <c r="U187" s="20">
        <v>4477.3500000000004</v>
      </c>
      <c r="V187" s="21">
        <v>9154.25</v>
      </c>
      <c r="W187" s="47">
        <v>25013.1</v>
      </c>
      <c r="X187" s="20">
        <v>24209.1</v>
      </c>
      <c r="Y187" s="21">
        <v>49222.2</v>
      </c>
      <c r="AB187" s="1"/>
    </row>
    <row r="188" spans="1:28" ht="13">
      <c r="A188" s="2" t="s">
        <v>286</v>
      </c>
      <c r="B188" s="2" t="s">
        <v>168</v>
      </c>
      <c r="C188" s="89" t="s">
        <v>297</v>
      </c>
      <c r="D188" s="129" t="s">
        <v>303</v>
      </c>
      <c r="E188" s="19">
        <v>9479.75</v>
      </c>
      <c r="F188" s="20">
        <v>726.24</v>
      </c>
      <c r="G188" s="21">
        <v>10205.99</v>
      </c>
      <c r="H188" s="19">
        <v>9355.2000000000007</v>
      </c>
      <c r="I188" s="20">
        <v>1394.29</v>
      </c>
      <c r="J188" s="21">
        <v>10749.490000000002</v>
      </c>
      <c r="K188" s="19">
        <v>3243.65</v>
      </c>
      <c r="L188" s="20">
        <v>936.9</v>
      </c>
      <c r="M188" s="21">
        <v>4180.55</v>
      </c>
      <c r="N188" s="19">
        <v>5699.2</v>
      </c>
      <c r="O188" s="20">
        <v>168.06</v>
      </c>
      <c r="P188" s="21">
        <v>5867.26</v>
      </c>
      <c r="Q188" s="19">
        <v>3845.75</v>
      </c>
      <c r="R188" s="20">
        <v>1651.67</v>
      </c>
      <c r="S188" s="21">
        <v>5497.42</v>
      </c>
      <c r="T188" s="19">
        <v>2620.6</v>
      </c>
      <c r="U188" s="20">
        <v>555.02</v>
      </c>
      <c r="V188" s="21">
        <v>3175.62</v>
      </c>
      <c r="W188" s="47">
        <v>34244.15</v>
      </c>
      <c r="X188" s="20">
        <v>5432.18</v>
      </c>
      <c r="Y188" s="21">
        <v>39676.33</v>
      </c>
      <c r="AB188" s="1"/>
    </row>
    <row r="189" spans="1:28" ht="13">
      <c r="A189" s="2" t="s">
        <v>287</v>
      </c>
      <c r="B189" s="2" t="s">
        <v>169</v>
      </c>
      <c r="C189" s="89" t="s">
        <v>297</v>
      </c>
      <c r="D189" s="129" t="s">
        <v>302</v>
      </c>
      <c r="E189" s="19">
        <v>824.3</v>
      </c>
      <c r="F189" s="20">
        <v>269.60000000000002</v>
      </c>
      <c r="G189" s="21">
        <v>1093.9000000000001</v>
      </c>
      <c r="H189" s="19">
        <v>5156.5</v>
      </c>
      <c r="I189" s="20">
        <v>585.85</v>
      </c>
      <c r="J189" s="21">
        <v>5742.35</v>
      </c>
      <c r="K189" s="19">
        <v>3531.65</v>
      </c>
      <c r="L189" s="20">
        <v>228.75</v>
      </c>
      <c r="M189" s="21">
        <v>3760.4</v>
      </c>
      <c r="N189" s="19">
        <v>3762.9</v>
      </c>
      <c r="O189" s="20">
        <v>415.8</v>
      </c>
      <c r="P189" s="21">
        <v>4178.7</v>
      </c>
      <c r="Q189" s="19">
        <v>4916.3500000000004</v>
      </c>
      <c r="R189" s="20">
        <v>596.6</v>
      </c>
      <c r="S189" s="21">
        <v>5512.9500000000007</v>
      </c>
      <c r="T189" s="19">
        <v>2464.5500000000002</v>
      </c>
      <c r="U189" s="20">
        <v>598.15</v>
      </c>
      <c r="V189" s="21">
        <v>3062.7000000000003</v>
      </c>
      <c r="W189" s="47">
        <v>20656.25</v>
      </c>
      <c r="X189" s="20">
        <v>2694.75</v>
      </c>
      <c r="Y189" s="21">
        <v>23351</v>
      </c>
      <c r="AB189" s="1"/>
    </row>
    <row r="190" spans="1:28" ht="13">
      <c r="A190" s="2" t="s">
        <v>288</v>
      </c>
      <c r="B190" s="2" t="s">
        <v>170</v>
      </c>
      <c r="C190" s="89" t="s">
        <v>297</v>
      </c>
      <c r="D190" s="129" t="s">
        <v>302</v>
      </c>
      <c r="E190" s="19">
        <v>2473.5500000000002</v>
      </c>
      <c r="F190" s="20">
        <v>4907.1000000000004</v>
      </c>
      <c r="G190" s="21">
        <v>7380.6500000000005</v>
      </c>
      <c r="H190" s="19">
        <v>3064.44</v>
      </c>
      <c r="I190" s="20">
        <v>1709.71</v>
      </c>
      <c r="J190" s="21">
        <v>4774.1499999999996</v>
      </c>
      <c r="K190" s="19">
        <v>4205.8100000000004</v>
      </c>
      <c r="L190" s="20">
        <v>3387.03</v>
      </c>
      <c r="M190" s="21">
        <v>7592.84</v>
      </c>
      <c r="N190" s="19">
        <v>5168.51</v>
      </c>
      <c r="O190" s="20">
        <v>1693.2</v>
      </c>
      <c r="P190" s="21">
        <v>6861.71</v>
      </c>
      <c r="Q190" s="19">
        <v>4612.1899999999996</v>
      </c>
      <c r="R190" s="20">
        <v>3511.09</v>
      </c>
      <c r="S190" s="21">
        <v>8123.28</v>
      </c>
      <c r="T190" s="19">
        <v>7165.84</v>
      </c>
      <c r="U190" s="20">
        <v>5240.5</v>
      </c>
      <c r="V190" s="21">
        <v>12406.34</v>
      </c>
      <c r="W190" s="47">
        <v>26690.34</v>
      </c>
      <c r="X190" s="20">
        <v>20448.63</v>
      </c>
      <c r="Y190" s="21">
        <v>47138.97</v>
      </c>
      <c r="AB190" s="1"/>
    </row>
    <row r="191" spans="1:28" ht="13">
      <c r="A191" s="2" t="s">
        <v>288</v>
      </c>
      <c r="B191" s="2" t="s">
        <v>171</v>
      </c>
      <c r="C191" s="89" t="s">
        <v>297</v>
      </c>
      <c r="D191" s="129" t="s">
        <v>302</v>
      </c>
      <c r="E191" s="19">
        <v>2703.69</v>
      </c>
      <c r="F191" s="20">
        <v>390.55</v>
      </c>
      <c r="G191" s="21">
        <v>3094.2400000000002</v>
      </c>
      <c r="H191" s="19">
        <v>2913.38</v>
      </c>
      <c r="I191" s="20">
        <v>317.2</v>
      </c>
      <c r="J191" s="21">
        <v>3230.58</v>
      </c>
      <c r="K191" s="19">
        <v>1852.49</v>
      </c>
      <c r="L191" s="20">
        <v>392.4</v>
      </c>
      <c r="M191" s="21">
        <v>2244.89</v>
      </c>
      <c r="N191" s="19">
        <v>1489.6</v>
      </c>
      <c r="O191" s="20">
        <v>559.89</v>
      </c>
      <c r="P191" s="21">
        <v>2049.4899999999998</v>
      </c>
      <c r="Q191" s="19">
        <v>2122.94</v>
      </c>
      <c r="R191" s="20">
        <v>350.67</v>
      </c>
      <c r="S191" s="21">
        <v>2473.61</v>
      </c>
      <c r="T191" s="19">
        <v>1345.83</v>
      </c>
      <c r="U191" s="20">
        <v>0</v>
      </c>
      <c r="V191" s="21">
        <v>1345.83</v>
      </c>
      <c r="W191" s="47">
        <v>12427.93</v>
      </c>
      <c r="X191" s="20">
        <v>2010.71</v>
      </c>
      <c r="Y191" s="21">
        <v>14438.64</v>
      </c>
      <c r="AB191" s="1"/>
    </row>
    <row r="192" spans="1:28" ht="13">
      <c r="A192" s="2" t="s">
        <v>289</v>
      </c>
      <c r="B192" s="2" t="s">
        <v>172</v>
      </c>
      <c r="C192" s="89" t="s">
        <v>297</v>
      </c>
      <c r="D192" s="129" t="s">
        <v>303</v>
      </c>
      <c r="E192" s="19">
        <v>0</v>
      </c>
      <c r="F192" s="20">
        <v>0</v>
      </c>
      <c r="G192" s="21">
        <v>0</v>
      </c>
      <c r="H192" s="19">
        <v>0</v>
      </c>
      <c r="I192" s="20">
        <v>0</v>
      </c>
      <c r="J192" s="21">
        <v>0</v>
      </c>
      <c r="K192" s="19">
        <v>0</v>
      </c>
      <c r="L192" s="20">
        <v>0</v>
      </c>
      <c r="M192" s="21">
        <v>0</v>
      </c>
      <c r="N192" s="19">
        <v>0</v>
      </c>
      <c r="O192" s="20">
        <v>0</v>
      </c>
      <c r="P192" s="21">
        <v>0</v>
      </c>
      <c r="Q192" s="19">
        <v>0</v>
      </c>
      <c r="R192" s="20">
        <v>0</v>
      </c>
      <c r="S192" s="21">
        <v>0</v>
      </c>
      <c r="T192" s="19">
        <v>0</v>
      </c>
      <c r="U192" s="20">
        <v>0</v>
      </c>
      <c r="V192" s="21">
        <v>0</v>
      </c>
      <c r="W192" s="47">
        <v>0</v>
      </c>
      <c r="X192" s="20">
        <v>0</v>
      </c>
      <c r="Y192" s="21">
        <v>0</v>
      </c>
      <c r="AB192" s="1"/>
    </row>
    <row r="193" spans="1:28" ht="13">
      <c r="A193" s="2" t="s">
        <v>290</v>
      </c>
      <c r="B193" s="2" t="s">
        <v>173</v>
      </c>
      <c r="C193" s="89" t="s">
        <v>297</v>
      </c>
      <c r="D193" s="129" t="s">
        <v>298</v>
      </c>
      <c r="E193" s="19">
        <v>5009</v>
      </c>
      <c r="F193" s="20">
        <v>11910.95</v>
      </c>
      <c r="G193" s="21">
        <v>16919.95</v>
      </c>
      <c r="H193" s="19">
        <v>3485.7</v>
      </c>
      <c r="I193" s="20">
        <v>15819.2</v>
      </c>
      <c r="J193" s="21">
        <v>19304.900000000001</v>
      </c>
      <c r="K193" s="19">
        <v>736.95</v>
      </c>
      <c r="L193" s="20">
        <v>14361.45</v>
      </c>
      <c r="M193" s="21">
        <v>15098.400000000001</v>
      </c>
      <c r="N193" s="19">
        <v>746</v>
      </c>
      <c r="O193" s="20">
        <v>10819.8</v>
      </c>
      <c r="P193" s="21">
        <v>11565.8</v>
      </c>
      <c r="Q193" s="19">
        <v>1385.9</v>
      </c>
      <c r="R193" s="20">
        <v>15942.1</v>
      </c>
      <c r="S193" s="21">
        <v>17328</v>
      </c>
      <c r="T193" s="19">
        <v>3523.4</v>
      </c>
      <c r="U193" s="20">
        <v>10016.1</v>
      </c>
      <c r="V193" s="21">
        <v>13539.5</v>
      </c>
      <c r="W193" s="47">
        <v>14886.95</v>
      </c>
      <c r="X193" s="20">
        <v>78869.60000000002</v>
      </c>
      <c r="Y193" s="21">
        <v>93756.550000000017</v>
      </c>
      <c r="AB193" s="1"/>
    </row>
    <row r="194" spans="1:28" ht="13">
      <c r="A194" s="2" t="s">
        <v>350</v>
      </c>
      <c r="B194" s="2" t="s">
        <v>351</v>
      </c>
      <c r="C194" s="89" t="s">
        <v>297</v>
      </c>
      <c r="D194" s="129" t="s">
        <v>304</v>
      </c>
      <c r="E194" s="19">
        <v>3570.36</v>
      </c>
      <c r="F194" s="20">
        <v>348.61</v>
      </c>
      <c r="G194" s="21">
        <v>3918.9700000000003</v>
      </c>
      <c r="H194" s="19">
        <v>4913.79</v>
      </c>
      <c r="I194" s="20">
        <v>197.5</v>
      </c>
      <c r="J194" s="21">
        <v>5111.29</v>
      </c>
      <c r="K194" s="19">
        <v>6113.22</v>
      </c>
      <c r="L194" s="20">
        <v>143.91</v>
      </c>
      <c r="M194" s="21">
        <v>6257.13</v>
      </c>
      <c r="N194" s="19">
        <v>12510.14</v>
      </c>
      <c r="O194" s="20">
        <v>0</v>
      </c>
      <c r="P194" s="21">
        <v>12510.14</v>
      </c>
      <c r="Q194" s="19">
        <v>14710.49</v>
      </c>
      <c r="R194" s="20">
        <v>1.17</v>
      </c>
      <c r="S194" s="21">
        <v>14711.66</v>
      </c>
      <c r="T194" s="19">
        <v>17994.650000000001</v>
      </c>
      <c r="U194" s="20">
        <v>0</v>
      </c>
      <c r="V194" s="21">
        <v>17994.650000000001</v>
      </c>
      <c r="W194" s="47">
        <v>59812.65</v>
      </c>
      <c r="X194" s="20">
        <v>691.18999999999994</v>
      </c>
      <c r="Y194" s="21">
        <v>60503.840000000004</v>
      </c>
      <c r="AB194" s="1"/>
    </row>
    <row r="195" spans="1:28" ht="13">
      <c r="A195" s="2" t="s">
        <v>350</v>
      </c>
      <c r="B195" s="2" t="s">
        <v>352</v>
      </c>
      <c r="C195" s="89" t="s">
        <v>297</v>
      </c>
      <c r="D195" s="129" t="s">
        <v>304</v>
      </c>
      <c r="E195" s="19">
        <v>6332.86</v>
      </c>
      <c r="F195" s="20">
        <v>137.4</v>
      </c>
      <c r="G195" s="21">
        <v>6470.2599999999993</v>
      </c>
      <c r="H195" s="19">
        <v>4800.2</v>
      </c>
      <c r="I195" s="20">
        <v>459.64</v>
      </c>
      <c r="J195" s="21">
        <v>5259.84</v>
      </c>
      <c r="K195" s="19">
        <v>5203.8</v>
      </c>
      <c r="L195" s="20">
        <v>10.64</v>
      </c>
      <c r="M195" s="21">
        <v>5214.4400000000005</v>
      </c>
      <c r="N195" s="19">
        <v>2574.9</v>
      </c>
      <c r="O195" s="20">
        <v>12.57</v>
      </c>
      <c r="P195" s="21">
        <v>2587.4700000000003</v>
      </c>
      <c r="Q195" s="19">
        <v>2854.46</v>
      </c>
      <c r="R195" s="20">
        <v>452.5</v>
      </c>
      <c r="S195" s="21">
        <v>3306.96</v>
      </c>
      <c r="T195" s="19">
        <v>4289.8900000000003</v>
      </c>
      <c r="U195" s="20">
        <v>0</v>
      </c>
      <c r="V195" s="21">
        <v>4289.8900000000003</v>
      </c>
      <c r="W195" s="47">
        <v>26056.11</v>
      </c>
      <c r="X195" s="20">
        <v>1072.75</v>
      </c>
      <c r="Y195" s="21">
        <v>27128.86</v>
      </c>
      <c r="AB195" s="1"/>
    </row>
    <row r="196" spans="1:28" ht="13">
      <c r="A196" s="2" t="s">
        <v>291</v>
      </c>
      <c r="B196" s="2" t="s">
        <v>174</v>
      </c>
      <c r="C196" s="89" t="s">
        <v>297</v>
      </c>
      <c r="D196" s="129" t="s">
        <v>304</v>
      </c>
      <c r="E196" s="19">
        <v>5.75</v>
      </c>
      <c r="F196" s="20">
        <v>9.52</v>
      </c>
      <c r="G196" s="21">
        <v>15.27</v>
      </c>
      <c r="H196" s="19">
        <v>8.8800000000000008</v>
      </c>
      <c r="I196" s="20">
        <v>10.49</v>
      </c>
      <c r="J196" s="21">
        <v>19.37</v>
      </c>
      <c r="K196" s="19">
        <v>5.35</v>
      </c>
      <c r="L196" s="20">
        <v>5.58</v>
      </c>
      <c r="M196" s="21">
        <v>10.93</v>
      </c>
      <c r="N196" s="19">
        <v>10.220000000000001</v>
      </c>
      <c r="O196" s="20">
        <v>2.12</v>
      </c>
      <c r="P196" s="21">
        <v>12.34</v>
      </c>
      <c r="Q196" s="19">
        <v>9.9700000000000006</v>
      </c>
      <c r="R196" s="20">
        <v>0.8</v>
      </c>
      <c r="S196" s="21">
        <v>10.770000000000001</v>
      </c>
      <c r="T196" s="19">
        <v>11.32</v>
      </c>
      <c r="U196" s="20">
        <v>0.17</v>
      </c>
      <c r="V196" s="21">
        <v>11.49</v>
      </c>
      <c r="W196" s="47">
        <v>51.49</v>
      </c>
      <c r="X196" s="20">
        <v>28.68</v>
      </c>
      <c r="Y196" s="21">
        <v>80.17</v>
      </c>
      <c r="AB196" s="1"/>
    </row>
    <row r="197" spans="1:28" ht="13">
      <c r="A197" s="2" t="s">
        <v>291</v>
      </c>
      <c r="B197" s="2" t="s">
        <v>175</v>
      </c>
      <c r="C197" s="89" t="s">
        <v>297</v>
      </c>
      <c r="D197" s="129" t="s">
        <v>304</v>
      </c>
      <c r="E197" s="19">
        <v>259.79000000000002</v>
      </c>
      <c r="F197" s="20">
        <v>0.01</v>
      </c>
      <c r="G197" s="21">
        <v>259.8</v>
      </c>
      <c r="H197" s="19">
        <v>375.9</v>
      </c>
      <c r="I197" s="20">
        <v>0</v>
      </c>
      <c r="J197" s="21">
        <v>375.9</v>
      </c>
      <c r="K197" s="19">
        <v>329.98</v>
      </c>
      <c r="L197" s="20">
        <v>0</v>
      </c>
      <c r="M197" s="21">
        <v>329.98</v>
      </c>
      <c r="N197" s="19">
        <v>413.94</v>
      </c>
      <c r="O197" s="20">
        <v>0.01</v>
      </c>
      <c r="P197" s="21">
        <v>413.95</v>
      </c>
      <c r="Q197" s="19">
        <v>342.01</v>
      </c>
      <c r="R197" s="20">
        <v>0</v>
      </c>
      <c r="S197" s="21">
        <v>342.01</v>
      </c>
      <c r="T197" s="19">
        <v>461.7</v>
      </c>
      <c r="U197" s="20">
        <v>0</v>
      </c>
      <c r="V197" s="21">
        <v>461.7</v>
      </c>
      <c r="W197" s="47">
        <v>2183.3200000000002</v>
      </c>
      <c r="X197" s="20">
        <v>0.02</v>
      </c>
      <c r="Y197" s="21">
        <v>2183.34</v>
      </c>
      <c r="AB197" s="1"/>
    </row>
    <row r="198" spans="1:28" ht="13">
      <c r="A198" s="2" t="s">
        <v>291</v>
      </c>
      <c r="B198" s="2" t="s">
        <v>176</v>
      </c>
      <c r="C198" s="89" t="s">
        <v>297</v>
      </c>
      <c r="D198" s="129" t="s">
        <v>304</v>
      </c>
      <c r="E198" s="19">
        <v>118.51</v>
      </c>
      <c r="F198" s="20">
        <v>19.13</v>
      </c>
      <c r="G198" s="21">
        <v>137.64000000000001</v>
      </c>
      <c r="H198" s="19">
        <v>45.56</v>
      </c>
      <c r="I198" s="20">
        <v>56</v>
      </c>
      <c r="J198" s="21">
        <v>101.56</v>
      </c>
      <c r="K198" s="19">
        <v>0.49</v>
      </c>
      <c r="L198" s="20">
        <v>68.56</v>
      </c>
      <c r="M198" s="21">
        <v>69.05</v>
      </c>
      <c r="N198" s="19">
        <v>0.96</v>
      </c>
      <c r="O198" s="20">
        <v>60.72</v>
      </c>
      <c r="P198" s="21">
        <v>61.68</v>
      </c>
      <c r="Q198" s="19">
        <v>0.3</v>
      </c>
      <c r="R198" s="20">
        <v>74.88</v>
      </c>
      <c r="S198" s="21">
        <v>75.179999999999993</v>
      </c>
      <c r="T198" s="19">
        <v>5.42</v>
      </c>
      <c r="U198" s="20">
        <v>77.28</v>
      </c>
      <c r="V198" s="21">
        <v>82.7</v>
      </c>
      <c r="W198" s="47">
        <v>171.24</v>
      </c>
      <c r="X198" s="20">
        <v>356.56999999999994</v>
      </c>
      <c r="Y198" s="21">
        <v>527.80999999999995</v>
      </c>
      <c r="AB198" s="1"/>
    </row>
    <row r="199" spans="1:28" ht="13">
      <c r="A199" s="2" t="s">
        <v>291</v>
      </c>
      <c r="B199" s="2" t="s">
        <v>177</v>
      </c>
      <c r="C199" s="89" t="s">
        <v>297</v>
      </c>
      <c r="D199" s="129" t="s">
        <v>303</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c r="AB199" s="1"/>
    </row>
    <row r="200" spans="1:28" ht="13">
      <c r="A200" s="2" t="s">
        <v>291</v>
      </c>
      <c r="B200" s="2" t="s">
        <v>178</v>
      </c>
      <c r="C200" s="89" t="s">
        <v>297</v>
      </c>
      <c r="D200" s="129" t="s">
        <v>304</v>
      </c>
      <c r="E200" s="19">
        <v>542.55999999999995</v>
      </c>
      <c r="F200" s="20">
        <v>115.81</v>
      </c>
      <c r="G200" s="21">
        <v>658.36999999999989</v>
      </c>
      <c r="H200" s="19">
        <v>134.05000000000001</v>
      </c>
      <c r="I200" s="20">
        <v>563.62</v>
      </c>
      <c r="J200" s="21">
        <v>697.67000000000007</v>
      </c>
      <c r="K200" s="19">
        <v>225.9</v>
      </c>
      <c r="L200" s="20">
        <v>366.28</v>
      </c>
      <c r="M200" s="21">
        <v>592.17999999999995</v>
      </c>
      <c r="N200" s="19">
        <v>111.52</v>
      </c>
      <c r="O200" s="20">
        <v>575.13</v>
      </c>
      <c r="P200" s="21">
        <v>686.65</v>
      </c>
      <c r="Q200" s="19">
        <v>165.65</v>
      </c>
      <c r="R200" s="20">
        <v>316.08</v>
      </c>
      <c r="S200" s="21">
        <v>481.73</v>
      </c>
      <c r="T200" s="19">
        <v>309.23</v>
      </c>
      <c r="U200" s="20">
        <v>408.84</v>
      </c>
      <c r="V200" s="21">
        <v>718.06999999999994</v>
      </c>
      <c r="W200" s="47">
        <v>1488.9099999999999</v>
      </c>
      <c r="X200" s="20">
        <v>2345.7600000000002</v>
      </c>
      <c r="Y200" s="21">
        <v>3834.67</v>
      </c>
      <c r="AB200" s="1"/>
    </row>
    <row r="201" spans="1:28" ht="13">
      <c r="A201" s="2" t="s">
        <v>291</v>
      </c>
      <c r="B201" s="2" t="s">
        <v>179</v>
      </c>
      <c r="C201" s="89" t="s">
        <v>297</v>
      </c>
      <c r="D201" s="129" t="s">
        <v>304</v>
      </c>
      <c r="E201" s="19">
        <v>681.07</v>
      </c>
      <c r="F201" s="20">
        <v>73.709999999999994</v>
      </c>
      <c r="G201" s="21">
        <v>754.78000000000009</v>
      </c>
      <c r="H201" s="19">
        <v>142.30000000000001</v>
      </c>
      <c r="I201" s="20">
        <v>1248.43</v>
      </c>
      <c r="J201" s="21">
        <v>1390.73</v>
      </c>
      <c r="K201" s="19">
        <v>1215.3900000000001</v>
      </c>
      <c r="L201" s="20">
        <v>109.95</v>
      </c>
      <c r="M201" s="21">
        <v>1325.3400000000001</v>
      </c>
      <c r="N201" s="19">
        <v>893.62</v>
      </c>
      <c r="O201" s="20">
        <v>135.11000000000001</v>
      </c>
      <c r="P201" s="21">
        <v>1028.73</v>
      </c>
      <c r="Q201" s="19">
        <v>729.05</v>
      </c>
      <c r="R201" s="20">
        <v>78.150000000000006</v>
      </c>
      <c r="S201" s="21">
        <v>807.19999999999993</v>
      </c>
      <c r="T201" s="19">
        <v>519.85</v>
      </c>
      <c r="U201" s="20">
        <v>223.34</v>
      </c>
      <c r="V201" s="21">
        <v>743.19</v>
      </c>
      <c r="W201" s="47">
        <v>4181.2800000000007</v>
      </c>
      <c r="X201" s="20">
        <v>1868.6900000000003</v>
      </c>
      <c r="Y201" s="21">
        <v>6049.9700000000012</v>
      </c>
      <c r="AB201" s="1"/>
    </row>
    <row r="202" spans="1:28" ht="13">
      <c r="A202" s="2" t="s">
        <v>291</v>
      </c>
      <c r="B202" s="2" t="s">
        <v>180</v>
      </c>
      <c r="C202" s="89" t="s">
        <v>297</v>
      </c>
      <c r="D202" s="129" t="s">
        <v>304</v>
      </c>
      <c r="E202" s="19">
        <v>638.28</v>
      </c>
      <c r="F202" s="20">
        <v>0</v>
      </c>
      <c r="G202" s="21">
        <v>638.28</v>
      </c>
      <c r="H202" s="19">
        <v>729.99</v>
      </c>
      <c r="I202" s="20">
        <v>0</v>
      </c>
      <c r="J202" s="21">
        <v>729.99</v>
      </c>
      <c r="K202" s="19">
        <v>734.67</v>
      </c>
      <c r="L202" s="20">
        <v>0</v>
      </c>
      <c r="M202" s="21">
        <v>734.67</v>
      </c>
      <c r="N202" s="19">
        <v>712.1</v>
      </c>
      <c r="O202" s="20">
        <v>0</v>
      </c>
      <c r="P202" s="21">
        <v>712.1</v>
      </c>
      <c r="Q202" s="19">
        <v>677.54</v>
      </c>
      <c r="R202" s="20">
        <v>0</v>
      </c>
      <c r="S202" s="21">
        <v>677.54</v>
      </c>
      <c r="T202" s="19">
        <v>775.91</v>
      </c>
      <c r="U202" s="20">
        <v>0</v>
      </c>
      <c r="V202" s="21">
        <v>775.91</v>
      </c>
      <c r="W202" s="47">
        <v>4268.49</v>
      </c>
      <c r="X202" s="20">
        <v>0</v>
      </c>
      <c r="Y202" s="21">
        <v>4268.49</v>
      </c>
      <c r="AB202" s="1"/>
    </row>
    <row r="203" spans="1:28" ht="13">
      <c r="A203" s="2" t="s">
        <v>291</v>
      </c>
      <c r="B203" s="2" t="s">
        <v>181</v>
      </c>
      <c r="C203" s="89" t="s">
        <v>297</v>
      </c>
      <c r="D203" s="129" t="s">
        <v>304</v>
      </c>
      <c r="E203" s="19">
        <v>166.83</v>
      </c>
      <c r="F203" s="20">
        <v>31.12</v>
      </c>
      <c r="G203" s="21">
        <v>197.95000000000002</v>
      </c>
      <c r="H203" s="19">
        <v>231.26</v>
      </c>
      <c r="I203" s="20">
        <v>39.6</v>
      </c>
      <c r="J203" s="21">
        <v>270.86</v>
      </c>
      <c r="K203" s="19">
        <v>131.04</v>
      </c>
      <c r="L203" s="20">
        <v>8.8699999999999992</v>
      </c>
      <c r="M203" s="21">
        <v>139.91</v>
      </c>
      <c r="N203" s="19">
        <v>27.42</v>
      </c>
      <c r="O203" s="20">
        <v>347.03</v>
      </c>
      <c r="P203" s="21">
        <v>374.45</v>
      </c>
      <c r="Q203" s="19">
        <v>6.28</v>
      </c>
      <c r="R203" s="20">
        <v>380.57</v>
      </c>
      <c r="S203" s="21">
        <v>386.84999999999997</v>
      </c>
      <c r="T203" s="19">
        <v>52.2</v>
      </c>
      <c r="U203" s="20">
        <v>219.6</v>
      </c>
      <c r="V203" s="21">
        <v>271.8</v>
      </c>
      <c r="W203" s="47">
        <v>615.03</v>
      </c>
      <c r="X203" s="20">
        <v>1026.79</v>
      </c>
      <c r="Y203" s="21">
        <v>1641.82</v>
      </c>
      <c r="AB203" s="1"/>
    </row>
    <row r="204" spans="1:28" ht="13">
      <c r="A204" s="2" t="s">
        <v>291</v>
      </c>
      <c r="B204" s="2" t="s">
        <v>182</v>
      </c>
      <c r="C204" s="89" t="s">
        <v>297</v>
      </c>
      <c r="D204" s="129" t="s">
        <v>304</v>
      </c>
      <c r="E204" s="19">
        <v>10.88</v>
      </c>
      <c r="F204" s="20">
        <v>92.48</v>
      </c>
      <c r="G204" s="21">
        <v>103.36</v>
      </c>
      <c r="H204" s="19">
        <v>27.54</v>
      </c>
      <c r="I204" s="20">
        <v>142.29</v>
      </c>
      <c r="J204" s="21">
        <v>169.82999999999998</v>
      </c>
      <c r="K204" s="19">
        <v>10.98</v>
      </c>
      <c r="L204" s="20">
        <v>82.65</v>
      </c>
      <c r="M204" s="21">
        <v>93.63000000000001</v>
      </c>
      <c r="N204" s="19">
        <v>19.86</v>
      </c>
      <c r="O204" s="20">
        <v>106.75</v>
      </c>
      <c r="P204" s="21">
        <v>126.61</v>
      </c>
      <c r="Q204" s="19">
        <v>8.23</v>
      </c>
      <c r="R204" s="20">
        <v>54.65</v>
      </c>
      <c r="S204" s="21">
        <v>62.879999999999995</v>
      </c>
      <c r="T204" s="19">
        <v>9.7899999999999991</v>
      </c>
      <c r="U204" s="20">
        <v>103.32</v>
      </c>
      <c r="V204" s="21">
        <v>113.10999999999999</v>
      </c>
      <c r="W204" s="47">
        <v>87.28</v>
      </c>
      <c r="X204" s="20">
        <v>582.13999999999987</v>
      </c>
      <c r="Y204" s="21">
        <v>669.41999999999985</v>
      </c>
      <c r="AB204" s="1"/>
    </row>
    <row r="205" spans="1:28" ht="13">
      <c r="A205" s="2" t="s">
        <v>291</v>
      </c>
      <c r="B205" s="2" t="s">
        <v>183</v>
      </c>
      <c r="C205" s="89" t="s">
        <v>297</v>
      </c>
      <c r="D205" s="129" t="s">
        <v>304</v>
      </c>
      <c r="E205" s="19">
        <v>9.33</v>
      </c>
      <c r="F205" s="20">
        <v>87.83</v>
      </c>
      <c r="G205" s="21">
        <v>97.16</v>
      </c>
      <c r="H205" s="19">
        <v>16.29</v>
      </c>
      <c r="I205" s="20">
        <v>165.37</v>
      </c>
      <c r="J205" s="21">
        <v>181.66</v>
      </c>
      <c r="K205" s="19">
        <v>11.02</v>
      </c>
      <c r="L205" s="20">
        <v>97.03</v>
      </c>
      <c r="M205" s="21">
        <v>108.05</v>
      </c>
      <c r="N205" s="19">
        <v>10.95</v>
      </c>
      <c r="O205" s="20">
        <v>113.26</v>
      </c>
      <c r="P205" s="21">
        <v>124.21000000000001</v>
      </c>
      <c r="Q205" s="19">
        <v>6.68</v>
      </c>
      <c r="R205" s="20">
        <v>60.04</v>
      </c>
      <c r="S205" s="21">
        <v>66.72</v>
      </c>
      <c r="T205" s="19">
        <v>7.96</v>
      </c>
      <c r="U205" s="20">
        <v>85.85</v>
      </c>
      <c r="V205" s="21">
        <v>93.809999999999988</v>
      </c>
      <c r="W205" s="47">
        <v>62.230000000000004</v>
      </c>
      <c r="X205" s="20">
        <v>609.38</v>
      </c>
      <c r="Y205" s="21">
        <v>671.61</v>
      </c>
      <c r="AB205" s="1"/>
    </row>
    <row r="206" spans="1:28" ht="13">
      <c r="A206" s="2" t="s">
        <v>291</v>
      </c>
      <c r="B206" s="2" t="s">
        <v>184</v>
      </c>
      <c r="C206" s="89" t="s">
        <v>297</v>
      </c>
      <c r="D206" s="129" t="s">
        <v>304</v>
      </c>
      <c r="E206" s="19">
        <v>0</v>
      </c>
      <c r="F206" s="20">
        <v>0</v>
      </c>
      <c r="G206" s="21">
        <v>0</v>
      </c>
      <c r="H206" s="19">
        <v>0</v>
      </c>
      <c r="I206" s="20">
        <v>0</v>
      </c>
      <c r="J206" s="21">
        <v>0</v>
      </c>
      <c r="K206" s="19">
        <v>9.9600000000000009</v>
      </c>
      <c r="L206" s="20">
        <v>74.64</v>
      </c>
      <c r="M206" s="21">
        <v>84.6</v>
      </c>
      <c r="N206" s="19">
        <v>9.82</v>
      </c>
      <c r="O206" s="20">
        <v>100.94</v>
      </c>
      <c r="P206" s="21">
        <v>110.75999999999999</v>
      </c>
      <c r="Q206" s="19">
        <v>6.36</v>
      </c>
      <c r="R206" s="20">
        <v>48.89</v>
      </c>
      <c r="S206" s="21">
        <v>55.25</v>
      </c>
      <c r="T206" s="19">
        <v>10.89</v>
      </c>
      <c r="U206" s="20">
        <v>86.78</v>
      </c>
      <c r="V206" s="21">
        <v>97.67</v>
      </c>
      <c r="W206" s="47">
        <v>37.03</v>
      </c>
      <c r="X206" s="20">
        <v>311.25</v>
      </c>
      <c r="Y206" s="21">
        <v>348.28</v>
      </c>
      <c r="AB206" s="1"/>
    </row>
    <row r="207" spans="1:28" ht="13">
      <c r="A207" s="2" t="s">
        <v>291</v>
      </c>
      <c r="B207" s="2" t="s">
        <v>185</v>
      </c>
      <c r="C207" s="89" t="s">
        <v>297</v>
      </c>
      <c r="D207" s="129" t="s">
        <v>304</v>
      </c>
      <c r="E207" s="19">
        <v>1126.98</v>
      </c>
      <c r="F207" s="20">
        <v>3.42</v>
      </c>
      <c r="G207" s="21">
        <v>1130.4000000000001</v>
      </c>
      <c r="H207" s="19">
        <v>1744.88</v>
      </c>
      <c r="I207" s="20">
        <v>7.23</v>
      </c>
      <c r="J207" s="21">
        <v>1752.1100000000001</v>
      </c>
      <c r="K207" s="19">
        <v>2293.3200000000002</v>
      </c>
      <c r="L207" s="20">
        <v>2.79</v>
      </c>
      <c r="M207" s="21">
        <v>2296.11</v>
      </c>
      <c r="N207" s="19">
        <v>2574.0100000000002</v>
      </c>
      <c r="O207" s="20">
        <v>0.83</v>
      </c>
      <c r="P207" s="21">
        <v>2574.84</v>
      </c>
      <c r="Q207" s="19">
        <v>2690.53</v>
      </c>
      <c r="R207" s="20">
        <v>0.18</v>
      </c>
      <c r="S207" s="21">
        <v>2690.71</v>
      </c>
      <c r="T207" s="19">
        <v>3100.41</v>
      </c>
      <c r="U207" s="20">
        <v>3.48</v>
      </c>
      <c r="V207" s="21">
        <v>3103.89</v>
      </c>
      <c r="W207" s="47">
        <v>13530.130000000001</v>
      </c>
      <c r="X207" s="20">
        <v>17.93</v>
      </c>
      <c r="Y207" s="21">
        <v>13548.060000000001</v>
      </c>
      <c r="AB207" s="1"/>
    </row>
    <row r="208" spans="1:28" ht="13">
      <c r="A208" s="2" t="s">
        <v>291</v>
      </c>
      <c r="B208" s="2" t="s">
        <v>186</v>
      </c>
      <c r="C208" s="89" t="s">
        <v>297</v>
      </c>
      <c r="D208" s="129" t="s">
        <v>304</v>
      </c>
      <c r="E208" s="19">
        <v>1304.97</v>
      </c>
      <c r="F208" s="20">
        <v>0</v>
      </c>
      <c r="G208" s="21">
        <v>1304.97</v>
      </c>
      <c r="H208" s="19">
        <v>2016.4</v>
      </c>
      <c r="I208" s="20">
        <v>0</v>
      </c>
      <c r="J208" s="21">
        <v>2016.4</v>
      </c>
      <c r="K208" s="19">
        <v>1666.15</v>
      </c>
      <c r="L208" s="20">
        <v>0</v>
      </c>
      <c r="M208" s="21">
        <v>1666.15</v>
      </c>
      <c r="N208" s="19">
        <v>2259.3200000000002</v>
      </c>
      <c r="O208" s="20">
        <v>0</v>
      </c>
      <c r="P208" s="21">
        <v>2259.3200000000002</v>
      </c>
      <c r="Q208" s="19">
        <v>2434.19</v>
      </c>
      <c r="R208" s="20">
        <v>0</v>
      </c>
      <c r="S208" s="21">
        <v>2434.19</v>
      </c>
      <c r="T208" s="19">
        <v>2188.29</v>
      </c>
      <c r="U208" s="20">
        <v>0</v>
      </c>
      <c r="V208" s="21">
        <v>2188.29</v>
      </c>
      <c r="W208" s="47">
        <v>11869.32</v>
      </c>
      <c r="X208" s="20">
        <v>0</v>
      </c>
      <c r="Y208" s="21">
        <v>11869.32</v>
      </c>
      <c r="AB208" s="1"/>
    </row>
    <row r="209" spans="1:28" ht="13">
      <c r="A209" s="2" t="s">
        <v>291</v>
      </c>
      <c r="B209" s="2" t="s">
        <v>187</v>
      </c>
      <c r="C209" s="89" t="s">
        <v>297</v>
      </c>
      <c r="D209" s="129" t="s">
        <v>304</v>
      </c>
      <c r="E209" s="19">
        <v>0</v>
      </c>
      <c r="F209" s="20">
        <v>0</v>
      </c>
      <c r="G209" s="21">
        <v>0</v>
      </c>
      <c r="H209" s="19">
        <v>0</v>
      </c>
      <c r="I209" s="20">
        <v>0</v>
      </c>
      <c r="J209" s="21">
        <v>0</v>
      </c>
      <c r="K209" s="19">
        <v>0</v>
      </c>
      <c r="L209" s="20">
        <v>0</v>
      </c>
      <c r="M209" s="21">
        <v>0</v>
      </c>
      <c r="N209" s="19">
        <v>0</v>
      </c>
      <c r="O209" s="20">
        <v>0</v>
      </c>
      <c r="P209" s="21">
        <v>0</v>
      </c>
      <c r="Q209" s="19">
        <v>0</v>
      </c>
      <c r="R209" s="20">
        <v>0</v>
      </c>
      <c r="S209" s="21">
        <v>0</v>
      </c>
      <c r="T209" s="19">
        <v>0</v>
      </c>
      <c r="U209" s="20">
        <v>0</v>
      </c>
      <c r="V209" s="21">
        <v>0</v>
      </c>
      <c r="W209" s="47">
        <v>0</v>
      </c>
      <c r="X209" s="20">
        <v>0</v>
      </c>
      <c r="Y209" s="21">
        <v>0</v>
      </c>
      <c r="AB209" s="1"/>
    </row>
    <row r="210" spans="1:28" ht="13">
      <c r="A210" s="2" t="s">
        <v>291</v>
      </c>
      <c r="B210" s="2" t="s">
        <v>395</v>
      </c>
      <c r="C210" s="89" t="s">
        <v>297</v>
      </c>
      <c r="D210" s="129" t="s">
        <v>304</v>
      </c>
      <c r="E210" s="19">
        <v>447.33</v>
      </c>
      <c r="F210" s="20">
        <v>3.23</v>
      </c>
      <c r="G210" s="21">
        <v>450.56</v>
      </c>
      <c r="H210" s="19">
        <v>467.16</v>
      </c>
      <c r="I210" s="20">
        <v>0.97</v>
      </c>
      <c r="J210" s="21">
        <v>468.13000000000005</v>
      </c>
      <c r="K210" s="19">
        <v>418.45</v>
      </c>
      <c r="L210" s="20">
        <v>1.1200000000000001</v>
      </c>
      <c r="M210" s="21">
        <v>419.57</v>
      </c>
      <c r="N210" s="19">
        <v>377.82</v>
      </c>
      <c r="O210" s="20">
        <v>1.65</v>
      </c>
      <c r="P210" s="21">
        <v>379.46999999999997</v>
      </c>
      <c r="Q210" s="19">
        <v>335.49</v>
      </c>
      <c r="R210" s="20">
        <v>0.6</v>
      </c>
      <c r="S210" s="21">
        <v>336.09000000000003</v>
      </c>
      <c r="T210" s="19">
        <v>404.98</v>
      </c>
      <c r="U210" s="20">
        <v>1.53</v>
      </c>
      <c r="V210" s="21">
        <v>406.51</v>
      </c>
      <c r="W210" s="47">
        <v>2451.23</v>
      </c>
      <c r="X210" s="20">
        <v>9.1</v>
      </c>
      <c r="Y210" s="21">
        <v>2460.33</v>
      </c>
      <c r="AB210" s="1"/>
    </row>
    <row r="211" spans="1:28" ht="13">
      <c r="A211" s="2" t="s">
        <v>291</v>
      </c>
      <c r="B211" s="2" t="s">
        <v>188</v>
      </c>
      <c r="C211" s="89" t="s">
        <v>297</v>
      </c>
      <c r="D211" s="129" t="s">
        <v>304</v>
      </c>
      <c r="E211" s="19">
        <v>0</v>
      </c>
      <c r="F211" s="20">
        <v>0</v>
      </c>
      <c r="G211" s="21">
        <v>0</v>
      </c>
      <c r="H211" s="19">
        <v>0</v>
      </c>
      <c r="I211" s="20">
        <v>0</v>
      </c>
      <c r="J211" s="21">
        <v>0</v>
      </c>
      <c r="K211" s="19">
        <v>0</v>
      </c>
      <c r="L211" s="20">
        <v>0</v>
      </c>
      <c r="M211" s="21">
        <v>0</v>
      </c>
      <c r="N211" s="19">
        <v>0</v>
      </c>
      <c r="O211" s="20">
        <v>0</v>
      </c>
      <c r="P211" s="21">
        <v>0</v>
      </c>
      <c r="Q211" s="19">
        <v>0</v>
      </c>
      <c r="R211" s="20">
        <v>0</v>
      </c>
      <c r="S211" s="21">
        <v>0</v>
      </c>
      <c r="T211" s="19">
        <v>0</v>
      </c>
      <c r="U211" s="20">
        <v>0</v>
      </c>
      <c r="V211" s="21">
        <v>0</v>
      </c>
      <c r="W211" s="47">
        <v>0</v>
      </c>
      <c r="X211" s="20">
        <v>0</v>
      </c>
      <c r="Y211" s="21">
        <v>0</v>
      </c>
      <c r="AB211" s="1"/>
    </row>
    <row r="212" spans="1:28" ht="13">
      <c r="A212" s="2" t="s">
        <v>291</v>
      </c>
      <c r="B212" s="2" t="s">
        <v>189</v>
      </c>
      <c r="C212" s="89" t="s">
        <v>297</v>
      </c>
      <c r="D212" s="129" t="s">
        <v>304</v>
      </c>
      <c r="E212" s="19">
        <v>100.76</v>
      </c>
      <c r="F212" s="20">
        <v>0.09</v>
      </c>
      <c r="G212" s="21">
        <v>100.85000000000001</v>
      </c>
      <c r="H212" s="19">
        <v>179.42</v>
      </c>
      <c r="I212" s="20">
        <v>0.16</v>
      </c>
      <c r="J212" s="21">
        <v>179.57999999999998</v>
      </c>
      <c r="K212" s="19">
        <v>90.89</v>
      </c>
      <c r="L212" s="20">
        <v>1.42</v>
      </c>
      <c r="M212" s="21">
        <v>92.31</v>
      </c>
      <c r="N212" s="19">
        <v>46.34</v>
      </c>
      <c r="O212" s="20">
        <v>5.36</v>
      </c>
      <c r="P212" s="21">
        <v>51.7</v>
      </c>
      <c r="Q212" s="19">
        <v>11.03</v>
      </c>
      <c r="R212" s="20">
        <v>3.19</v>
      </c>
      <c r="S212" s="21">
        <v>14.219999999999999</v>
      </c>
      <c r="T212" s="19">
        <v>62.43</v>
      </c>
      <c r="U212" s="20">
        <v>4.21</v>
      </c>
      <c r="V212" s="21">
        <v>66.64</v>
      </c>
      <c r="W212" s="47">
        <v>490.86999999999995</v>
      </c>
      <c r="X212" s="20">
        <v>14.43</v>
      </c>
      <c r="Y212" s="21">
        <v>505.29999999999995</v>
      </c>
      <c r="AB212" s="1"/>
    </row>
    <row r="213" spans="1:28" ht="13">
      <c r="A213" s="2" t="s">
        <v>291</v>
      </c>
      <c r="B213" s="2" t="s">
        <v>190</v>
      </c>
      <c r="C213" s="89" t="s">
        <v>297</v>
      </c>
      <c r="D213" s="129" t="s">
        <v>304</v>
      </c>
      <c r="E213" s="19">
        <v>529.04</v>
      </c>
      <c r="F213" s="20">
        <v>791.41</v>
      </c>
      <c r="G213" s="21">
        <v>1320.4499999999998</v>
      </c>
      <c r="H213" s="19">
        <v>1274.7</v>
      </c>
      <c r="I213" s="20">
        <v>1127.1300000000001</v>
      </c>
      <c r="J213" s="21">
        <v>2401.83</v>
      </c>
      <c r="K213" s="19">
        <v>2428.35</v>
      </c>
      <c r="L213" s="20">
        <v>1301.5899999999999</v>
      </c>
      <c r="M213" s="21">
        <v>3729.9399999999996</v>
      </c>
      <c r="N213" s="19">
        <v>1802.13</v>
      </c>
      <c r="O213" s="20">
        <v>897.47</v>
      </c>
      <c r="P213" s="21">
        <v>2699.6000000000004</v>
      </c>
      <c r="Q213" s="19">
        <v>1735.04</v>
      </c>
      <c r="R213" s="20">
        <v>1142.52</v>
      </c>
      <c r="S213" s="21">
        <v>2877.56</v>
      </c>
      <c r="T213" s="19">
        <v>758.97</v>
      </c>
      <c r="U213" s="20">
        <v>1097.96</v>
      </c>
      <c r="V213" s="21">
        <v>1856.93</v>
      </c>
      <c r="W213" s="47">
        <v>8528.23</v>
      </c>
      <c r="X213" s="20">
        <v>6358.0800000000008</v>
      </c>
      <c r="Y213" s="21">
        <v>14886.310000000001</v>
      </c>
      <c r="AB213" s="1"/>
    </row>
    <row r="214" spans="1:28" ht="13">
      <c r="A214" s="2" t="s">
        <v>291</v>
      </c>
      <c r="B214" s="2" t="s">
        <v>191</v>
      </c>
      <c r="C214" s="89" t="s">
        <v>297</v>
      </c>
      <c r="D214" s="129" t="s">
        <v>304</v>
      </c>
      <c r="E214" s="19">
        <v>315.12</v>
      </c>
      <c r="F214" s="20">
        <v>202.13</v>
      </c>
      <c r="G214" s="21">
        <v>517.25</v>
      </c>
      <c r="H214" s="19">
        <v>1211.6300000000001</v>
      </c>
      <c r="I214" s="20">
        <v>885.66</v>
      </c>
      <c r="J214" s="21">
        <v>2097.29</v>
      </c>
      <c r="K214" s="19">
        <v>1251.33</v>
      </c>
      <c r="L214" s="20">
        <v>963.53</v>
      </c>
      <c r="M214" s="21">
        <v>2214.8599999999997</v>
      </c>
      <c r="N214" s="19">
        <v>1150.26</v>
      </c>
      <c r="O214" s="20">
        <v>676.59</v>
      </c>
      <c r="P214" s="21">
        <v>1826.85</v>
      </c>
      <c r="Q214" s="19">
        <v>1004.66</v>
      </c>
      <c r="R214" s="20">
        <v>920.56</v>
      </c>
      <c r="S214" s="21">
        <v>1925.2199999999998</v>
      </c>
      <c r="T214" s="19">
        <v>700.37</v>
      </c>
      <c r="U214" s="20">
        <v>798.63</v>
      </c>
      <c r="V214" s="21">
        <v>1499</v>
      </c>
      <c r="W214" s="47">
        <v>5633.37</v>
      </c>
      <c r="X214" s="20">
        <v>4447.0999999999995</v>
      </c>
      <c r="Y214" s="21">
        <v>10080.469999999999</v>
      </c>
      <c r="AB214" s="1"/>
    </row>
    <row r="215" spans="1:28" ht="13">
      <c r="A215" s="2" t="s">
        <v>291</v>
      </c>
      <c r="B215" s="2" t="s">
        <v>377</v>
      </c>
      <c r="C215" s="89" t="s">
        <v>297</v>
      </c>
      <c r="D215" s="129" t="s">
        <v>304</v>
      </c>
      <c r="E215" s="19">
        <v>1296.48</v>
      </c>
      <c r="F215" s="20">
        <v>897.78</v>
      </c>
      <c r="G215" s="21">
        <v>2194.2600000000002</v>
      </c>
      <c r="H215" s="19">
        <v>1679.36</v>
      </c>
      <c r="I215" s="20">
        <v>187.45</v>
      </c>
      <c r="J215" s="21">
        <v>1866.81</v>
      </c>
      <c r="K215" s="19">
        <v>1771.79</v>
      </c>
      <c r="L215" s="20">
        <v>189.14</v>
      </c>
      <c r="M215" s="21">
        <v>1960.9299999999998</v>
      </c>
      <c r="N215" s="19">
        <v>1357.79</v>
      </c>
      <c r="O215" s="20">
        <v>542</v>
      </c>
      <c r="P215" s="21">
        <v>1899.79</v>
      </c>
      <c r="Q215" s="19">
        <v>988.06</v>
      </c>
      <c r="R215" s="20">
        <v>46.99</v>
      </c>
      <c r="S215" s="21">
        <v>1035.05</v>
      </c>
      <c r="T215" s="19">
        <v>2773.73</v>
      </c>
      <c r="U215" s="20">
        <v>248.64</v>
      </c>
      <c r="V215" s="21">
        <v>3022.37</v>
      </c>
      <c r="W215" s="47">
        <v>9867.2099999999991</v>
      </c>
      <c r="X215" s="20">
        <v>2112</v>
      </c>
      <c r="Y215" s="21">
        <v>11979.21</v>
      </c>
      <c r="AB215" s="1"/>
    </row>
    <row r="216" spans="1:28" ht="13">
      <c r="A216" s="2" t="s">
        <v>291</v>
      </c>
      <c r="B216" s="2" t="s">
        <v>192</v>
      </c>
      <c r="C216" s="89" t="s">
        <v>297</v>
      </c>
      <c r="D216" s="129" t="s">
        <v>304</v>
      </c>
      <c r="E216" s="19">
        <v>103.7</v>
      </c>
      <c r="F216" s="20">
        <v>1.98</v>
      </c>
      <c r="G216" s="21">
        <v>105.68</v>
      </c>
      <c r="H216" s="19">
        <v>96.92</v>
      </c>
      <c r="I216" s="20">
        <v>0.37</v>
      </c>
      <c r="J216" s="21">
        <v>97.29</v>
      </c>
      <c r="K216" s="19">
        <v>149.76</v>
      </c>
      <c r="L216" s="20">
        <v>0.35</v>
      </c>
      <c r="M216" s="21">
        <v>150.10999999999999</v>
      </c>
      <c r="N216" s="19">
        <v>208.12</v>
      </c>
      <c r="O216" s="20">
        <v>0.05</v>
      </c>
      <c r="P216" s="21">
        <v>208.17000000000002</v>
      </c>
      <c r="Q216" s="19">
        <v>137.55000000000001</v>
      </c>
      <c r="R216" s="20">
        <v>0.73</v>
      </c>
      <c r="S216" s="21">
        <v>138.28</v>
      </c>
      <c r="T216" s="19">
        <v>202.72</v>
      </c>
      <c r="U216" s="20">
        <v>0.01</v>
      </c>
      <c r="V216" s="21">
        <v>202.73</v>
      </c>
      <c r="W216" s="47">
        <v>898.77</v>
      </c>
      <c r="X216" s="20">
        <v>3.4899999999999998</v>
      </c>
      <c r="Y216" s="21">
        <v>902.26</v>
      </c>
      <c r="AB216" s="1"/>
    </row>
    <row r="217" spans="1:28" ht="13">
      <c r="A217" s="2" t="s">
        <v>291</v>
      </c>
      <c r="B217" s="2" t="s">
        <v>353</v>
      </c>
      <c r="C217" s="89" t="s">
        <v>297</v>
      </c>
      <c r="D217" s="129" t="s">
        <v>304</v>
      </c>
      <c r="E217" s="19">
        <v>1510.37</v>
      </c>
      <c r="F217" s="20">
        <v>469.33</v>
      </c>
      <c r="G217" s="21">
        <v>1979.6999999999998</v>
      </c>
      <c r="H217" s="19">
        <v>1343.98</v>
      </c>
      <c r="I217" s="20">
        <v>676.52</v>
      </c>
      <c r="J217" s="21">
        <v>2020.5</v>
      </c>
      <c r="K217" s="19">
        <v>692.48</v>
      </c>
      <c r="L217" s="20">
        <v>1057.1400000000001</v>
      </c>
      <c r="M217" s="21">
        <v>1749.6200000000001</v>
      </c>
      <c r="N217" s="19">
        <v>1133.73</v>
      </c>
      <c r="O217" s="20">
        <v>765.52</v>
      </c>
      <c r="P217" s="21">
        <v>1899.25</v>
      </c>
      <c r="Q217" s="19">
        <v>3235.55</v>
      </c>
      <c r="R217" s="20">
        <v>103.61</v>
      </c>
      <c r="S217" s="21">
        <v>3339.1600000000003</v>
      </c>
      <c r="T217" s="19">
        <v>2912.14</v>
      </c>
      <c r="U217" s="20">
        <v>188.94</v>
      </c>
      <c r="V217" s="21">
        <v>3101.08</v>
      </c>
      <c r="W217" s="47">
        <v>10828.25</v>
      </c>
      <c r="X217" s="20">
        <v>3261.06</v>
      </c>
      <c r="Y217" s="21">
        <v>14089.31</v>
      </c>
      <c r="AB217" s="1"/>
    </row>
    <row r="218" spans="1:28" ht="13">
      <c r="A218" s="2" t="s">
        <v>291</v>
      </c>
      <c r="B218" s="2" t="s">
        <v>193</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194</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401</v>
      </c>
      <c r="C220" s="89" t="s">
        <v>297</v>
      </c>
      <c r="D220" s="129" t="s">
        <v>304</v>
      </c>
      <c r="E220" s="19">
        <v>3087.3</v>
      </c>
      <c r="F220" s="20">
        <v>3986.23</v>
      </c>
      <c r="G220" s="21">
        <v>7073.5300000000007</v>
      </c>
      <c r="H220" s="19">
        <v>2809.81</v>
      </c>
      <c r="I220" s="20">
        <v>3221.51</v>
      </c>
      <c r="J220" s="21">
        <v>6031.32</v>
      </c>
      <c r="K220" s="19">
        <v>4901.95</v>
      </c>
      <c r="L220" s="20">
        <v>2613.6</v>
      </c>
      <c r="M220" s="21">
        <v>7515.5499999999993</v>
      </c>
      <c r="N220" s="19">
        <v>6013.69</v>
      </c>
      <c r="O220" s="20">
        <v>1475.49</v>
      </c>
      <c r="P220" s="21">
        <v>7489.1799999999994</v>
      </c>
      <c r="Q220" s="19">
        <v>2905.15</v>
      </c>
      <c r="R220" s="20">
        <v>2454.64</v>
      </c>
      <c r="S220" s="21">
        <v>5359.79</v>
      </c>
      <c r="T220" s="19">
        <v>5248.12</v>
      </c>
      <c r="U220" s="20">
        <v>3048.25</v>
      </c>
      <c r="V220" s="21">
        <v>8296.369999999999</v>
      </c>
      <c r="W220" s="47">
        <v>24966.02</v>
      </c>
      <c r="X220" s="20">
        <v>16799.72</v>
      </c>
      <c r="Y220" s="21">
        <v>41765.740000000005</v>
      </c>
      <c r="AB220" s="1"/>
    </row>
    <row r="221" spans="1:28" ht="13">
      <c r="A221" s="2" t="s">
        <v>291</v>
      </c>
      <c r="B221" s="2" t="s">
        <v>195</v>
      </c>
      <c r="C221" s="89" t="s">
        <v>297</v>
      </c>
      <c r="D221" s="129" t="s">
        <v>304</v>
      </c>
      <c r="E221" s="19">
        <v>3.59</v>
      </c>
      <c r="F221" s="20">
        <v>51.69</v>
      </c>
      <c r="G221" s="21">
        <v>55.28</v>
      </c>
      <c r="H221" s="19">
        <v>0.37</v>
      </c>
      <c r="I221" s="20">
        <v>58.77</v>
      </c>
      <c r="J221" s="21">
        <v>59.14</v>
      </c>
      <c r="K221" s="19">
        <v>0.74</v>
      </c>
      <c r="L221" s="20">
        <v>66.930000000000007</v>
      </c>
      <c r="M221" s="21">
        <v>67.67</v>
      </c>
      <c r="N221" s="19">
        <v>1.31</v>
      </c>
      <c r="O221" s="20">
        <v>67.010000000000005</v>
      </c>
      <c r="P221" s="21">
        <v>68.320000000000007</v>
      </c>
      <c r="Q221" s="19">
        <v>1.07</v>
      </c>
      <c r="R221" s="20">
        <v>59.69</v>
      </c>
      <c r="S221" s="21">
        <v>60.76</v>
      </c>
      <c r="T221" s="19">
        <v>1.64</v>
      </c>
      <c r="U221" s="20">
        <v>57.04</v>
      </c>
      <c r="V221" s="21">
        <v>58.68</v>
      </c>
      <c r="W221" s="47">
        <v>8.7200000000000006</v>
      </c>
      <c r="X221" s="20">
        <v>361.13000000000005</v>
      </c>
      <c r="Y221" s="21">
        <v>369.85000000000008</v>
      </c>
      <c r="AB221" s="1"/>
    </row>
    <row r="222" spans="1:28" ht="13">
      <c r="A222" s="2" t="s">
        <v>291</v>
      </c>
      <c r="B222" s="2" t="s">
        <v>196</v>
      </c>
      <c r="C222" s="89" t="s">
        <v>297</v>
      </c>
      <c r="D222" s="129" t="s">
        <v>304</v>
      </c>
      <c r="E222" s="19">
        <v>1.42</v>
      </c>
      <c r="F222" s="20">
        <v>4.0999999999999996</v>
      </c>
      <c r="G222" s="21">
        <v>5.52</v>
      </c>
      <c r="H222" s="19">
        <v>1.72</v>
      </c>
      <c r="I222" s="20">
        <v>2.31</v>
      </c>
      <c r="J222" s="21">
        <v>4.03</v>
      </c>
      <c r="K222" s="19">
        <v>2.09</v>
      </c>
      <c r="L222" s="20">
        <v>2.1800000000000002</v>
      </c>
      <c r="M222" s="21">
        <v>4.2699999999999996</v>
      </c>
      <c r="N222" s="19">
        <v>3.44</v>
      </c>
      <c r="O222" s="20">
        <v>1</v>
      </c>
      <c r="P222" s="21">
        <v>4.4399999999999995</v>
      </c>
      <c r="Q222" s="19">
        <v>2.34</v>
      </c>
      <c r="R222" s="20">
        <v>0.78</v>
      </c>
      <c r="S222" s="21">
        <v>3.12</v>
      </c>
      <c r="T222" s="19">
        <v>5.54</v>
      </c>
      <c r="U222" s="20">
        <v>0.97</v>
      </c>
      <c r="V222" s="21">
        <v>6.51</v>
      </c>
      <c r="W222" s="47">
        <v>16.55</v>
      </c>
      <c r="X222" s="20">
        <v>11.34</v>
      </c>
      <c r="Y222" s="21">
        <v>27.89</v>
      </c>
      <c r="AB222" s="1"/>
    </row>
    <row r="223" spans="1:28" ht="13">
      <c r="A223" s="2" t="s">
        <v>291</v>
      </c>
      <c r="B223" s="2" t="s">
        <v>197</v>
      </c>
      <c r="C223" s="89" t="s">
        <v>297</v>
      </c>
      <c r="D223" s="129" t="s">
        <v>304</v>
      </c>
      <c r="E223" s="19">
        <v>111.33</v>
      </c>
      <c r="F223" s="20">
        <v>91.31</v>
      </c>
      <c r="G223" s="21">
        <v>202.64</v>
      </c>
      <c r="H223" s="19">
        <v>384.11</v>
      </c>
      <c r="I223" s="20">
        <v>83.81</v>
      </c>
      <c r="J223" s="21">
        <v>467.92</v>
      </c>
      <c r="K223" s="19">
        <v>85.41</v>
      </c>
      <c r="L223" s="20">
        <v>201.55</v>
      </c>
      <c r="M223" s="21">
        <v>286.96000000000004</v>
      </c>
      <c r="N223" s="19">
        <v>83.64</v>
      </c>
      <c r="O223" s="20">
        <v>341.24</v>
      </c>
      <c r="P223" s="21">
        <v>424.88</v>
      </c>
      <c r="Q223" s="19">
        <v>247.19</v>
      </c>
      <c r="R223" s="20">
        <v>156.25</v>
      </c>
      <c r="S223" s="21">
        <v>403.44</v>
      </c>
      <c r="T223" s="19">
        <v>242.9</v>
      </c>
      <c r="U223" s="20">
        <v>195.12</v>
      </c>
      <c r="V223" s="21">
        <v>438.02</v>
      </c>
      <c r="W223" s="47">
        <v>1154.5800000000002</v>
      </c>
      <c r="X223" s="20">
        <v>1069.2800000000002</v>
      </c>
      <c r="Y223" s="21">
        <v>2223.8600000000006</v>
      </c>
      <c r="AB223" s="1"/>
    </row>
    <row r="224" spans="1:28" ht="13">
      <c r="A224" s="2" t="s">
        <v>291</v>
      </c>
      <c r="B224" s="2" t="s">
        <v>198</v>
      </c>
      <c r="C224" s="89" t="s">
        <v>297</v>
      </c>
      <c r="D224" s="129" t="s">
        <v>304</v>
      </c>
      <c r="E224" s="19">
        <v>451.49</v>
      </c>
      <c r="F224" s="20">
        <v>135.93</v>
      </c>
      <c r="G224" s="21">
        <v>587.42000000000007</v>
      </c>
      <c r="H224" s="19">
        <v>265.48</v>
      </c>
      <c r="I224" s="20">
        <v>162.27000000000001</v>
      </c>
      <c r="J224" s="21">
        <v>427.75</v>
      </c>
      <c r="K224" s="19">
        <v>288.37</v>
      </c>
      <c r="L224" s="20">
        <v>280.31</v>
      </c>
      <c r="M224" s="21">
        <v>568.68000000000006</v>
      </c>
      <c r="N224" s="19">
        <v>380.14</v>
      </c>
      <c r="O224" s="20">
        <v>375.93</v>
      </c>
      <c r="P224" s="21">
        <v>756.06999999999994</v>
      </c>
      <c r="Q224" s="19">
        <v>487.19</v>
      </c>
      <c r="R224" s="20">
        <v>243.01</v>
      </c>
      <c r="S224" s="21">
        <v>730.2</v>
      </c>
      <c r="T224" s="19">
        <v>623.36</v>
      </c>
      <c r="U224" s="20">
        <v>40.44</v>
      </c>
      <c r="V224" s="21">
        <v>663.8</v>
      </c>
      <c r="W224" s="47">
        <v>2496.0300000000002</v>
      </c>
      <c r="X224" s="20">
        <v>1237.8900000000001</v>
      </c>
      <c r="Y224" s="21">
        <v>3733.92</v>
      </c>
      <c r="AB224" s="1"/>
    </row>
    <row r="225" spans="1:28" ht="13">
      <c r="A225" s="2" t="s">
        <v>291</v>
      </c>
      <c r="B225" s="2" t="s">
        <v>199</v>
      </c>
      <c r="C225" s="89" t="s">
        <v>297</v>
      </c>
      <c r="D225" s="129" t="s">
        <v>304</v>
      </c>
      <c r="E225" s="19">
        <v>141.19999999999999</v>
      </c>
      <c r="F225" s="20">
        <v>473.78</v>
      </c>
      <c r="G225" s="21">
        <v>614.98</v>
      </c>
      <c r="H225" s="19">
        <v>22.61</v>
      </c>
      <c r="I225" s="20">
        <v>477.85</v>
      </c>
      <c r="J225" s="21">
        <v>500.46000000000004</v>
      </c>
      <c r="K225" s="19">
        <v>339.14</v>
      </c>
      <c r="L225" s="20">
        <v>256.74</v>
      </c>
      <c r="M225" s="21">
        <v>595.88</v>
      </c>
      <c r="N225" s="19">
        <v>162.21</v>
      </c>
      <c r="O225" s="20">
        <v>562.16999999999996</v>
      </c>
      <c r="P225" s="21">
        <v>724.38</v>
      </c>
      <c r="Q225" s="19">
        <v>85.64</v>
      </c>
      <c r="R225" s="20">
        <v>321.67</v>
      </c>
      <c r="S225" s="21">
        <v>407.31</v>
      </c>
      <c r="T225" s="19">
        <v>102.74</v>
      </c>
      <c r="U225" s="20">
        <v>510.76</v>
      </c>
      <c r="V225" s="21">
        <v>613.5</v>
      </c>
      <c r="W225" s="47">
        <v>853.54</v>
      </c>
      <c r="X225" s="20">
        <v>2602.9700000000003</v>
      </c>
      <c r="Y225" s="21">
        <v>3456.51</v>
      </c>
      <c r="AB225" s="1"/>
    </row>
    <row r="226" spans="1:28" ht="13">
      <c r="A226" s="2" t="s">
        <v>291</v>
      </c>
      <c r="B226" s="2" t="s">
        <v>200</v>
      </c>
      <c r="C226" s="89" t="s">
        <v>297</v>
      </c>
      <c r="D226" s="129" t="s">
        <v>304</v>
      </c>
      <c r="E226" s="19">
        <v>0</v>
      </c>
      <c r="F226" s="20">
        <v>0</v>
      </c>
      <c r="G226" s="21">
        <v>0</v>
      </c>
      <c r="H226" s="19">
        <v>0</v>
      </c>
      <c r="I226" s="20">
        <v>0</v>
      </c>
      <c r="J226" s="21">
        <v>0</v>
      </c>
      <c r="K226" s="19">
        <v>126.57</v>
      </c>
      <c r="L226" s="20">
        <v>329.71</v>
      </c>
      <c r="M226" s="21">
        <v>456.28</v>
      </c>
      <c r="N226" s="19">
        <v>80.45</v>
      </c>
      <c r="O226" s="20">
        <v>481.99</v>
      </c>
      <c r="P226" s="21">
        <v>562.44000000000005</v>
      </c>
      <c r="Q226" s="19">
        <v>22.77</v>
      </c>
      <c r="R226" s="20">
        <v>476.48</v>
      </c>
      <c r="S226" s="21">
        <v>499.25</v>
      </c>
      <c r="T226" s="19">
        <v>8.3699999999999992</v>
      </c>
      <c r="U226" s="20">
        <v>92.17</v>
      </c>
      <c r="V226" s="21">
        <v>100.54</v>
      </c>
      <c r="W226" s="47">
        <v>238.16</v>
      </c>
      <c r="X226" s="20">
        <v>1380.3500000000001</v>
      </c>
      <c r="Y226" s="21">
        <v>1618.5100000000002</v>
      </c>
      <c r="AB226" s="1"/>
    </row>
    <row r="227" spans="1:28" ht="13">
      <c r="A227" s="2" t="s">
        <v>291</v>
      </c>
      <c r="B227" s="2" t="s">
        <v>201</v>
      </c>
      <c r="C227" s="89" t="s">
        <v>297</v>
      </c>
      <c r="D227" s="129" t="s">
        <v>304</v>
      </c>
      <c r="E227" s="19">
        <v>216.23</v>
      </c>
      <c r="F227" s="20">
        <v>335.3</v>
      </c>
      <c r="G227" s="21">
        <v>551.53</v>
      </c>
      <c r="H227" s="19">
        <v>62.42</v>
      </c>
      <c r="I227" s="20">
        <v>586</v>
      </c>
      <c r="J227" s="21">
        <v>648.41999999999996</v>
      </c>
      <c r="K227" s="19">
        <v>397.2</v>
      </c>
      <c r="L227" s="20">
        <v>517.66999999999996</v>
      </c>
      <c r="M227" s="21">
        <v>914.86999999999989</v>
      </c>
      <c r="N227" s="19">
        <v>188.12</v>
      </c>
      <c r="O227" s="20">
        <v>703.43</v>
      </c>
      <c r="P227" s="21">
        <v>891.55</v>
      </c>
      <c r="Q227" s="19">
        <v>148.4</v>
      </c>
      <c r="R227" s="20">
        <v>529.70000000000005</v>
      </c>
      <c r="S227" s="21">
        <v>678.1</v>
      </c>
      <c r="T227" s="19">
        <v>324.25</v>
      </c>
      <c r="U227" s="20">
        <v>577.63</v>
      </c>
      <c r="V227" s="21">
        <v>901.88</v>
      </c>
      <c r="W227" s="47">
        <v>1336.62</v>
      </c>
      <c r="X227" s="20">
        <v>3249.7299999999996</v>
      </c>
      <c r="Y227" s="21">
        <v>4586.3499999999995</v>
      </c>
      <c r="AB227" s="1"/>
    </row>
    <row r="228" spans="1:28" ht="13">
      <c r="A228" s="2" t="s">
        <v>291</v>
      </c>
      <c r="B228" s="2" t="s">
        <v>202</v>
      </c>
      <c r="C228" s="89" t="s">
        <v>297</v>
      </c>
      <c r="D228" s="129" t="s">
        <v>304</v>
      </c>
      <c r="E228" s="19">
        <v>57.82</v>
      </c>
      <c r="F228" s="20">
        <v>69.83</v>
      </c>
      <c r="G228" s="21">
        <v>127.65</v>
      </c>
      <c r="H228" s="19">
        <v>23.66</v>
      </c>
      <c r="I228" s="20">
        <v>201.91</v>
      </c>
      <c r="J228" s="21">
        <v>225.57</v>
      </c>
      <c r="K228" s="19">
        <v>17.86</v>
      </c>
      <c r="L228" s="20">
        <v>52.39</v>
      </c>
      <c r="M228" s="21">
        <v>70.25</v>
      </c>
      <c r="N228" s="19">
        <v>48.22</v>
      </c>
      <c r="O228" s="20">
        <v>62.2</v>
      </c>
      <c r="P228" s="21">
        <v>110.42</v>
      </c>
      <c r="Q228" s="19">
        <v>29.97</v>
      </c>
      <c r="R228" s="20">
        <v>34.97</v>
      </c>
      <c r="S228" s="21">
        <v>64.94</v>
      </c>
      <c r="T228" s="19">
        <v>40.46</v>
      </c>
      <c r="U228" s="20">
        <v>97.08</v>
      </c>
      <c r="V228" s="21">
        <v>137.54</v>
      </c>
      <c r="W228" s="47">
        <v>217.99</v>
      </c>
      <c r="X228" s="20">
        <v>518.38</v>
      </c>
      <c r="Y228" s="21">
        <v>736.37</v>
      </c>
      <c r="AB228" s="1"/>
    </row>
    <row r="229" spans="1:28" ht="13">
      <c r="A229" s="2" t="s">
        <v>291</v>
      </c>
      <c r="B229" s="2" t="s">
        <v>203</v>
      </c>
      <c r="C229" s="89" t="s">
        <v>297</v>
      </c>
      <c r="D229" s="129" t="s">
        <v>304</v>
      </c>
      <c r="E229" s="19">
        <v>17.03</v>
      </c>
      <c r="F229" s="20">
        <v>727.99</v>
      </c>
      <c r="G229" s="21">
        <v>745.02</v>
      </c>
      <c r="H229" s="19">
        <v>24.29</v>
      </c>
      <c r="I229" s="20">
        <v>1056.56</v>
      </c>
      <c r="J229" s="21">
        <v>1080.8499999999999</v>
      </c>
      <c r="K229" s="19">
        <v>8.35</v>
      </c>
      <c r="L229" s="20">
        <v>1566.58</v>
      </c>
      <c r="M229" s="21">
        <v>1574.9299999999998</v>
      </c>
      <c r="N229" s="19">
        <v>2.0699999999999998</v>
      </c>
      <c r="O229" s="20">
        <v>1758.83</v>
      </c>
      <c r="P229" s="21">
        <v>1760.8999999999999</v>
      </c>
      <c r="Q229" s="19">
        <v>0.93</v>
      </c>
      <c r="R229" s="20">
        <v>1542.73</v>
      </c>
      <c r="S229" s="21">
        <v>1543.66</v>
      </c>
      <c r="T229" s="19">
        <v>23.78</v>
      </c>
      <c r="U229" s="20">
        <v>1028.29</v>
      </c>
      <c r="V229" s="21">
        <v>1052.07</v>
      </c>
      <c r="W229" s="47">
        <v>76.45</v>
      </c>
      <c r="X229" s="20">
        <v>7680.9800000000005</v>
      </c>
      <c r="Y229" s="21">
        <v>7757.43</v>
      </c>
      <c r="AB229" s="1"/>
    </row>
    <row r="230" spans="1:28" ht="13">
      <c r="A230" s="2" t="s">
        <v>291</v>
      </c>
      <c r="B230" s="2" t="s">
        <v>204</v>
      </c>
      <c r="C230" s="89" t="s">
        <v>297</v>
      </c>
      <c r="D230" s="129" t="s">
        <v>304</v>
      </c>
      <c r="E230" s="19">
        <v>0</v>
      </c>
      <c r="F230" s="20">
        <v>0</v>
      </c>
      <c r="G230" s="21">
        <v>0</v>
      </c>
      <c r="H230" s="19">
        <v>548.69000000000005</v>
      </c>
      <c r="I230" s="20">
        <v>463.22</v>
      </c>
      <c r="J230" s="21">
        <v>1011.9100000000001</v>
      </c>
      <c r="K230" s="19">
        <v>660.76</v>
      </c>
      <c r="L230" s="20">
        <v>197.01</v>
      </c>
      <c r="M230" s="21">
        <v>857.77</v>
      </c>
      <c r="N230" s="19">
        <v>347.05</v>
      </c>
      <c r="O230" s="20">
        <v>82.72</v>
      </c>
      <c r="P230" s="21">
        <v>429.77</v>
      </c>
      <c r="Q230" s="19">
        <v>407.8</v>
      </c>
      <c r="R230" s="20">
        <v>62.12</v>
      </c>
      <c r="S230" s="21">
        <v>469.92</v>
      </c>
      <c r="T230" s="19">
        <v>14.72</v>
      </c>
      <c r="U230" s="20">
        <v>0</v>
      </c>
      <c r="V230" s="21">
        <v>14.72</v>
      </c>
      <c r="W230" s="47">
        <v>1979.02</v>
      </c>
      <c r="X230" s="20">
        <v>805.07</v>
      </c>
      <c r="Y230" s="21">
        <v>2784.09</v>
      </c>
      <c r="AB230" s="1"/>
    </row>
    <row r="231" spans="1:28" ht="13">
      <c r="A231" s="2" t="s">
        <v>291</v>
      </c>
      <c r="B231" s="2" t="s">
        <v>205</v>
      </c>
      <c r="C231" s="89" t="s">
        <v>297</v>
      </c>
      <c r="D231" s="129" t="s">
        <v>304</v>
      </c>
      <c r="E231" s="19">
        <v>0</v>
      </c>
      <c r="F231" s="20">
        <v>0</v>
      </c>
      <c r="G231" s="21">
        <v>0</v>
      </c>
      <c r="H231" s="19">
        <v>0</v>
      </c>
      <c r="I231" s="20">
        <v>0</v>
      </c>
      <c r="J231" s="21">
        <v>0</v>
      </c>
      <c r="K231" s="19">
        <v>0</v>
      </c>
      <c r="L231" s="20">
        <v>0</v>
      </c>
      <c r="M231" s="21">
        <v>0</v>
      </c>
      <c r="N231" s="19">
        <v>0</v>
      </c>
      <c r="O231" s="20">
        <v>0</v>
      </c>
      <c r="P231" s="21">
        <v>0</v>
      </c>
      <c r="Q231" s="19">
        <v>0</v>
      </c>
      <c r="R231" s="20">
        <v>0</v>
      </c>
      <c r="S231" s="21">
        <v>0</v>
      </c>
      <c r="T231" s="19">
        <v>0</v>
      </c>
      <c r="U231" s="20">
        <v>0</v>
      </c>
      <c r="V231" s="21">
        <v>0</v>
      </c>
      <c r="W231" s="47">
        <v>0</v>
      </c>
      <c r="X231" s="20">
        <v>0</v>
      </c>
      <c r="Y231" s="21">
        <v>0</v>
      </c>
      <c r="AB231" s="1"/>
    </row>
    <row r="232" spans="1:28" ht="13">
      <c r="A232" s="2" t="s">
        <v>291</v>
      </c>
      <c r="B232" s="2" t="s">
        <v>206</v>
      </c>
      <c r="C232" s="89" t="s">
        <v>297</v>
      </c>
      <c r="D232" s="129" t="s">
        <v>304</v>
      </c>
      <c r="E232" s="19">
        <v>617.17999999999995</v>
      </c>
      <c r="F232" s="20">
        <v>80.59</v>
      </c>
      <c r="G232" s="21">
        <v>697.77</v>
      </c>
      <c r="H232" s="19">
        <v>590.57000000000005</v>
      </c>
      <c r="I232" s="20">
        <v>331.87</v>
      </c>
      <c r="J232" s="21">
        <v>922.44</v>
      </c>
      <c r="K232" s="19">
        <v>355.82</v>
      </c>
      <c r="L232" s="20">
        <v>303.52</v>
      </c>
      <c r="M232" s="21">
        <v>659.33999999999992</v>
      </c>
      <c r="N232" s="19">
        <v>514.6</v>
      </c>
      <c r="O232" s="20">
        <v>340.32</v>
      </c>
      <c r="P232" s="21">
        <v>854.92000000000007</v>
      </c>
      <c r="Q232" s="19">
        <v>430.56</v>
      </c>
      <c r="R232" s="20">
        <v>324.74</v>
      </c>
      <c r="S232" s="21">
        <v>755.3</v>
      </c>
      <c r="T232" s="19">
        <v>698.33</v>
      </c>
      <c r="U232" s="20">
        <v>278.08</v>
      </c>
      <c r="V232" s="21">
        <v>976.41000000000008</v>
      </c>
      <c r="W232" s="47">
        <v>3207.06</v>
      </c>
      <c r="X232" s="20">
        <v>1659.12</v>
      </c>
      <c r="Y232" s="21">
        <v>4866.18</v>
      </c>
      <c r="AB232" s="1"/>
    </row>
    <row r="233" spans="1:28" ht="13">
      <c r="A233" s="2" t="s">
        <v>291</v>
      </c>
      <c r="B233" s="2" t="s">
        <v>207</v>
      </c>
      <c r="C233" s="89" t="s">
        <v>297</v>
      </c>
      <c r="D233" s="129" t="s">
        <v>304</v>
      </c>
      <c r="E233" s="19">
        <v>302.48</v>
      </c>
      <c r="F233" s="20">
        <v>241.93</v>
      </c>
      <c r="G233" s="21">
        <v>544.41000000000008</v>
      </c>
      <c r="H233" s="19">
        <v>117.72</v>
      </c>
      <c r="I233" s="20">
        <v>57.31</v>
      </c>
      <c r="J233" s="21">
        <v>175.03</v>
      </c>
      <c r="K233" s="19">
        <v>89.17</v>
      </c>
      <c r="L233" s="20">
        <v>77.72</v>
      </c>
      <c r="M233" s="21">
        <v>166.89</v>
      </c>
      <c r="N233" s="19">
        <v>72.36</v>
      </c>
      <c r="O233" s="20">
        <v>93.54</v>
      </c>
      <c r="P233" s="21">
        <v>165.9</v>
      </c>
      <c r="Q233" s="19">
        <v>10.29</v>
      </c>
      <c r="R233" s="20">
        <v>44.99</v>
      </c>
      <c r="S233" s="21">
        <v>55.28</v>
      </c>
      <c r="T233" s="19">
        <v>30.05</v>
      </c>
      <c r="U233" s="20">
        <v>92.03</v>
      </c>
      <c r="V233" s="21">
        <v>122.08</v>
      </c>
      <c r="W233" s="47">
        <v>622.06999999999994</v>
      </c>
      <c r="X233" s="20">
        <v>607.52</v>
      </c>
      <c r="Y233" s="21">
        <v>1229.5899999999999</v>
      </c>
      <c r="AB233" s="1"/>
    </row>
    <row r="234" spans="1:28" ht="13">
      <c r="A234" s="2" t="s">
        <v>291</v>
      </c>
      <c r="B234" s="2" t="s">
        <v>208</v>
      </c>
      <c r="C234" s="89" t="s">
        <v>297</v>
      </c>
      <c r="D234" s="129" t="s">
        <v>304</v>
      </c>
      <c r="E234" s="19">
        <v>11.61</v>
      </c>
      <c r="F234" s="20">
        <v>136.41999999999999</v>
      </c>
      <c r="G234" s="21">
        <v>148.02999999999997</v>
      </c>
      <c r="H234" s="19">
        <v>22.9</v>
      </c>
      <c r="I234" s="20">
        <v>161.47999999999999</v>
      </c>
      <c r="J234" s="21">
        <v>184.38</v>
      </c>
      <c r="K234" s="19">
        <v>6.95</v>
      </c>
      <c r="L234" s="20">
        <v>173.23</v>
      </c>
      <c r="M234" s="21">
        <v>180.17999999999998</v>
      </c>
      <c r="N234" s="19">
        <v>2.98</v>
      </c>
      <c r="O234" s="20">
        <v>172.53</v>
      </c>
      <c r="P234" s="21">
        <v>175.51</v>
      </c>
      <c r="Q234" s="19">
        <v>1.51</v>
      </c>
      <c r="R234" s="20">
        <v>95.83</v>
      </c>
      <c r="S234" s="21">
        <v>97.34</v>
      </c>
      <c r="T234" s="19">
        <v>2.78</v>
      </c>
      <c r="U234" s="20">
        <v>190.07</v>
      </c>
      <c r="V234" s="21">
        <v>192.85</v>
      </c>
      <c r="W234" s="47">
        <v>48.73</v>
      </c>
      <c r="X234" s="20">
        <v>929.56</v>
      </c>
      <c r="Y234" s="21">
        <v>978.29</v>
      </c>
      <c r="AB234" s="1"/>
    </row>
    <row r="235" spans="1:28" ht="13">
      <c r="A235" s="2" t="s">
        <v>291</v>
      </c>
      <c r="B235" s="2" t="s">
        <v>209</v>
      </c>
      <c r="C235" s="89" t="s">
        <v>297</v>
      </c>
      <c r="D235" s="129" t="s">
        <v>304</v>
      </c>
      <c r="E235" s="19">
        <v>57.27</v>
      </c>
      <c r="F235" s="20">
        <v>74.09</v>
      </c>
      <c r="G235" s="21">
        <v>131.36000000000001</v>
      </c>
      <c r="H235" s="19">
        <v>104.92</v>
      </c>
      <c r="I235" s="20">
        <v>40.47</v>
      </c>
      <c r="J235" s="21">
        <v>145.38999999999999</v>
      </c>
      <c r="K235" s="19">
        <v>101.68</v>
      </c>
      <c r="L235" s="20">
        <v>45.01</v>
      </c>
      <c r="M235" s="21">
        <v>146.69</v>
      </c>
      <c r="N235" s="19">
        <v>104.25</v>
      </c>
      <c r="O235" s="20">
        <v>39.96</v>
      </c>
      <c r="P235" s="21">
        <v>144.21</v>
      </c>
      <c r="Q235" s="19">
        <v>19.79</v>
      </c>
      <c r="R235" s="20">
        <v>29.39</v>
      </c>
      <c r="S235" s="21">
        <v>49.18</v>
      </c>
      <c r="T235" s="19">
        <v>56.35</v>
      </c>
      <c r="U235" s="20">
        <v>53.37</v>
      </c>
      <c r="V235" s="21">
        <v>109.72</v>
      </c>
      <c r="W235" s="47">
        <v>444.26000000000005</v>
      </c>
      <c r="X235" s="20">
        <v>282.29000000000002</v>
      </c>
      <c r="Y235" s="21">
        <v>726.55000000000007</v>
      </c>
      <c r="AB235" s="1"/>
    </row>
    <row r="236" spans="1:28" ht="13">
      <c r="A236" s="2" t="s">
        <v>291</v>
      </c>
      <c r="B236" s="2" t="s">
        <v>210</v>
      </c>
      <c r="C236" s="89" t="s">
        <v>297</v>
      </c>
      <c r="D236" s="129" t="s">
        <v>304</v>
      </c>
      <c r="E236" s="19">
        <v>158.99</v>
      </c>
      <c r="F236" s="20">
        <v>123.46</v>
      </c>
      <c r="G236" s="21">
        <v>282.45</v>
      </c>
      <c r="H236" s="19">
        <v>157.01</v>
      </c>
      <c r="I236" s="20">
        <v>14.06</v>
      </c>
      <c r="J236" s="21">
        <v>171.07</v>
      </c>
      <c r="K236" s="19">
        <v>148.97999999999999</v>
      </c>
      <c r="L236" s="20">
        <v>18.82</v>
      </c>
      <c r="M236" s="21">
        <v>167.79999999999998</v>
      </c>
      <c r="N236" s="19">
        <v>168.74</v>
      </c>
      <c r="O236" s="20">
        <v>39.35</v>
      </c>
      <c r="P236" s="21">
        <v>208.09</v>
      </c>
      <c r="Q236" s="19">
        <v>50.56</v>
      </c>
      <c r="R236" s="20">
        <v>10.98</v>
      </c>
      <c r="S236" s="21">
        <v>61.540000000000006</v>
      </c>
      <c r="T236" s="19">
        <v>126.9</v>
      </c>
      <c r="U236" s="20">
        <v>20.27</v>
      </c>
      <c r="V236" s="21">
        <v>147.17000000000002</v>
      </c>
      <c r="W236" s="47">
        <v>811.18</v>
      </c>
      <c r="X236" s="20">
        <v>226.93999999999997</v>
      </c>
      <c r="Y236" s="21">
        <v>1038.1199999999999</v>
      </c>
      <c r="AB236" s="1"/>
    </row>
    <row r="237" spans="1:28" ht="13">
      <c r="A237" s="2" t="s">
        <v>291</v>
      </c>
      <c r="B237" s="2" t="s">
        <v>211</v>
      </c>
      <c r="C237" s="89" t="s">
        <v>297</v>
      </c>
      <c r="D237" s="129" t="s">
        <v>304</v>
      </c>
      <c r="E237" s="19">
        <v>0</v>
      </c>
      <c r="F237" s="20">
        <v>0</v>
      </c>
      <c r="G237" s="21">
        <v>0</v>
      </c>
      <c r="H237" s="19">
        <v>0</v>
      </c>
      <c r="I237" s="20">
        <v>0</v>
      </c>
      <c r="J237" s="21">
        <v>0</v>
      </c>
      <c r="K237" s="19">
        <v>0</v>
      </c>
      <c r="L237" s="20">
        <v>0</v>
      </c>
      <c r="M237" s="21">
        <v>0</v>
      </c>
      <c r="N237" s="19">
        <v>0</v>
      </c>
      <c r="O237" s="20">
        <v>0</v>
      </c>
      <c r="P237" s="21">
        <v>0</v>
      </c>
      <c r="Q237" s="19">
        <v>0</v>
      </c>
      <c r="R237" s="20">
        <v>0</v>
      </c>
      <c r="S237" s="21">
        <v>0</v>
      </c>
      <c r="T237" s="19">
        <v>0</v>
      </c>
      <c r="U237" s="20">
        <v>0</v>
      </c>
      <c r="V237" s="21">
        <v>0</v>
      </c>
      <c r="W237" s="47">
        <v>0</v>
      </c>
      <c r="X237" s="20">
        <v>0</v>
      </c>
      <c r="Y237" s="21">
        <v>0</v>
      </c>
      <c r="AB237" s="1"/>
    </row>
    <row r="238" spans="1:28" ht="13">
      <c r="A238" s="2" t="s">
        <v>291</v>
      </c>
      <c r="B238" s="2" t="s">
        <v>212</v>
      </c>
      <c r="C238" s="89" t="s">
        <v>297</v>
      </c>
      <c r="D238" s="129" t="s">
        <v>304</v>
      </c>
      <c r="E238" s="19">
        <v>0</v>
      </c>
      <c r="F238" s="20">
        <v>0</v>
      </c>
      <c r="G238" s="21">
        <v>0</v>
      </c>
      <c r="H238" s="19">
        <v>0</v>
      </c>
      <c r="I238" s="20">
        <v>0</v>
      </c>
      <c r="J238" s="21">
        <v>0</v>
      </c>
      <c r="K238" s="19">
        <v>0</v>
      </c>
      <c r="L238" s="20">
        <v>0</v>
      </c>
      <c r="M238" s="21">
        <v>0</v>
      </c>
      <c r="N238" s="19">
        <v>0</v>
      </c>
      <c r="O238" s="20">
        <v>0</v>
      </c>
      <c r="P238" s="21">
        <v>0</v>
      </c>
      <c r="Q238" s="19">
        <v>0</v>
      </c>
      <c r="R238" s="20">
        <v>0</v>
      </c>
      <c r="S238" s="21">
        <v>0</v>
      </c>
      <c r="T238" s="19">
        <v>0</v>
      </c>
      <c r="U238" s="20">
        <v>0</v>
      </c>
      <c r="V238" s="21">
        <v>0</v>
      </c>
      <c r="W238" s="47">
        <v>0</v>
      </c>
      <c r="X238" s="20">
        <v>0</v>
      </c>
      <c r="Y238" s="21">
        <v>0</v>
      </c>
      <c r="AB238" s="1"/>
    </row>
    <row r="239" spans="1:28" ht="13">
      <c r="A239" s="2" t="s">
        <v>292</v>
      </c>
      <c r="B239" s="2" t="s">
        <v>213</v>
      </c>
      <c r="C239" s="89" t="s">
        <v>297</v>
      </c>
      <c r="D239" s="129" t="s">
        <v>298</v>
      </c>
      <c r="E239" s="19">
        <v>22710.3</v>
      </c>
      <c r="F239" s="20">
        <v>4253.3999999999996</v>
      </c>
      <c r="G239" s="21">
        <v>26963.699999999997</v>
      </c>
      <c r="H239" s="19">
        <v>28372.5</v>
      </c>
      <c r="I239" s="20">
        <v>10617.5</v>
      </c>
      <c r="J239" s="21">
        <v>38990</v>
      </c>
      <c r="K239" s="19">
        <v>2399.5</v>
      </c>
      <c r="L239" s="20">
        <v>1317.1</v>
      </c>
      <c r="M239" s="21">
        <v>3716.6</v>
      </c>
      <c r="N239" s="19">
        <v>4059.3</v>
      </c>
      <c r="O239" s="20">
        <v>1812.7</v>
      </c>
      <c r="P239" s="21">
        <v>5872</v>
      </c>
      <c r="Q239" s="19">
        <v>2952.9</v>
      </c>
      <c r="R239" s="20">
        <v>1794.5</v>
      </c>
      <c r="S239" s="21">
        <v>4747.3999999999996</v>
      </c>
      <c r="T239" s="19">
        <v>1070.9000000000001</v>
      </c>
      <c r="U239" s="20">
        <v>82.6</v>
      </c>
      <c r="V239" s="21">
        <v>1153.5</v>
      </c>
      <c r="W239" s="47">
        <v>61565.400000000009</v>
      </c>
      <c r="X239" s="20">
        <v>19877.8</v>
      </c>
      <c r="Y239" s="21">
        <v>81443.200000000012</v>
      </c>
      <c r="AB239" s="1"/>
    </row>
    <row r="240" spans="1:28" ht="13">
      <c r="A240" s="2" t="s">
        <v>332</v>
      </c>
      <c r="B240" s="2" t="s">
        <v>333</v>
      </c>
      <c r="C240" s="89" t="s">
        <v>297</v>
      </c>
      <c r="D240" s="129" t="s">
        <v>302</v>
      </c>
      <c r="E240" s="19">
        <v>1689.3</v>
      </c>
      <c r="F240" s="20">
        <v>5198.3</v>
      </c>
      <c r="G240" s="21">
        <v>6887.6</v>
      </c>
      <c r="H240" s="19">
        <v>527.95000000000005</v>
      </c>
      <c r="I240" s="20">
        <v>3566.3</v>
      </c>
      <c r="J240" s="21">
        <v>4094.25</v>
      </c>
      <c r="K240" s="19">
        <v>546</v>
      </c>
      <c r="L240" s="20">
        <v>3300.95</v>
      </c>
      <c r="M240" s="21">
        <v>3846.95</v>
      </c>
      <c r="N240" s="19">
        <v>645.9</v>
      </c>
      <c r="O240" s="20">
        <v>2677.55</v>
      </c>
      <c r="P240" s="21">
        <v>3323.4500000000003</v>
      </c>
      <c r="Q240" s="19">
        <v>528.25</v>
      </c>
      <c r="R240" s="20">
        <v>3098.5</v>
      </c>
      <c r="S240" s="21">
        <v>3626.75</v>
      </c>
      <c r="T240" s="19">
        <v>333.35</v>
      </c>
      <c r="U240" s="20">
        <v>3309.4</v>
      </c>
      <c r="V240" s="21">
        <v>3642.75</v>
      </c>
      <c r="W240" s="47">
        <v>4270.75</v>
      </c>
      <c r="X240" s="20">
        <v>21151</v>
      </c>
      <c r="Y240" s="21">
        <v>25421.75</v>
      </c>
      <c r="AB240" s="1"/>
    </row>
    <row r="241" spans="1:28" ht="13">
      <c r="A241" s="2" t="s">
        <v>332</v>
      </c>
      <c r="B241" s="2" t="s">
        <v>334</v>
      </c>
      <c r="C241" s="89" t="s">
        <v>297</v>
      </c>
      <c r="D241" s="129" t="s">
        <v>302</v>
      </c>
      <c r="E241" s="19">
        <v>2579.4499999999998</v>
      </c>
      <c r="F241" s="20">
        <v>4143.8999999999996</v>
      </c>
      <c r="G241" s="21">
        <v>6723.3499999999995</v>
      </c>
      <c r="H241" s="19">
        <v>1675</v>
      </c>
      <c r="I241" s="20">
        <v>3331.8</v>
      </c>
      <c r="J241" s="21">
        <v>5006.8</v>
      </c>
      <c r="K241" s="19">
        <v>1315.35</v>
      </c>
      <c r="L241" s="20">
        <v>3942.1</v>
      </c>
      <c r="M241" s="21">
        <v>5257.45</v>
      </c>
      <c r="N241" s="19">
        <v>1747.3</v>
      </c>
      <c r="O241" s="20">
        <v>4967.8999999999996</v>
      </c>
      <c r="P241" s="21">
        <v>6715.2</v>
      </c>
      <c r="Q241" s="19">
        <v>470.8</v>
      </c>
      <c r="R241" s="20">
        <v>4342</v>
      </c>
      <c r="S241" s="21">
        <v>4812.8</v>
      </c>
      <c r="T241" s="19">
        <v>665.15</v>
      </c>
      <c r="U241" s="20">
        <v>2783.2</v>
      </c>
      <c r="V241" s="21">
        <v>3448.35</v>
      </c>
      <c r="W241" s="47">
        <v>8453.0499999999993</v>
      </c>
      <c r="X241" s="20">
        <v>23510.899999999998</v>
      </c>
      <c r="Y241" s="21">
        <v>31963.949999999997</v>
      </c>
      <c r="AB241" s="1"/>
    </row>
    <row r="242" spans="1:28" ht="13">
      <c r="A242" s="2" t="s">
        <v>293</v>
      </c>
      <c r="B242" s="2" t="s">
        <v>214</v>
      </c>
      <c r="C242" s="89" t="s">
        <v>297</v>
      </c>
      <c r="D242" s="129" t="s">
        <v>303</v>
      </c>
      <c r="E242" s="19">
        <v>0</v>
      </c>
      <c r="F242" s="20">
        <v>0</v>
      </c>
      <c r="G242" s="21">
        <v>0</v>
      </c>
      <c r="H242" s="19">
        <v>0</v>
      </c>
      <c r="I242" s="20">
        <v>0</v>
      </c>
      <c r="J242" s="21">
        <v>0</v>
      </c>
      <c r="K242" s="19">
        <v>0</v>
      </c>
      <c r="L242" s="20">
        <v>0</v>
      </c>
      <c r="M242" s="21">
        <v>0</v>
      </c>
      <c r="N242" s="19">
        <v>0</v>
      </c>
      <c r="O242" s="20">
        <v>0</v>
      </c>
      <c r="P242" s="21">
        <v>0</v>
      </c>
      <c r="Q242" s="19">
        <v>0</v>
      </c>
      <c r="R242" s="20">
        <v>0</v>
      </c>
      <c r="S242" s="21">
        <v>0</v>
      </c>
      <c r="T242" s="19">
        <v>0</v>
      </c>
      <c r="U242" s="20">
        <v>0</v>
      </c>
      <c r="V242" s="21">
        <v>0</v>
      </c>
      <c r="W242" s="47">
        <v>0</v>
      </c>
      <c r="X242" s="20">
        <v>0</v>
      </c>
      <c r="Y242" s="21">
        <v>0</v>
      </c>
      <c r="AB242" s="1"/>
    </row>
    <row r="243" spans="1:28" ht="13">
      <c r="A243" s="2" t="s">
        <v>293</v>
      </c>
      <c r="B243" s="2" t="s">
        <v>215</v>
      </c>
      <c r="C243" s="89" t="s">
        <v>297</v>
      </c>
      <c r="D243" s="129" t="s">
        <v>303</v>
      </c>
      <c r="E243" s="19">
        <v>0</v>
      </c>
      <c r="F243" s="20">
        <v>0</v>
      </c>
      <c r="G243" s="21">
        <v>0</v>
      </c>
      <c r="H243" s="19">
        <v>0</v>
      </c>
      <c r="I243" s="20">
        <v>0</v>
      </c>
      <c r="J243" s="21">
        <v>0</v>
      </c>
      <c r="K243" s="19">
        <v>0</v>
      </c>
      <c r="L243" s="20">
        <v>0</v>
      </c>
      <c r="M243" s="21">
        <v>0</v>
      </c>
      <c r="N243" s="19">
        <v>0</v>
      </c>
      <c r="O243" s="20">
        <v>0</v>
      </c>
      <c r="P243" s="21">
        <v>0</v>
      </c>
      <c r="Q243" s="19">
        <v>0</v>
      </c>
      <c r="R243" s="20">
        <v>0</v>
      </c>
      <c r="S243" s="21">
        <v>0</v>
      </c>
      <c r="T243" s="19">
        <v>0</v>
      </c>
      <c r="U243" s="20">
        <v>0</v>
      </c>
      <c r="V243" s="21">
        <v>0</v>
      </c>
      <c r="W243" s="47">
        <v>0</v>
      </c>
      <c r="X243" s="20">
        <v>0</v>
      </c>
      <c r="Y243" s="21">
        <v>0</v>
      </c>
      <c r="AB243" s="1"/>
    </row>
    <row r="244" spans="1:28" ht="13">
      <c r="A244" s="2" t="s">
        <v>294</v>
      </c>
      <c r="B244" s="2" t="s">
        <v>216</v>
      </c>
      <c r="C244" s="89" t="s">
        <v>297</v>
      </c>
      <c r="D244" s="129" t="s">
        <v>302</v>
      </c>
      <c r="E244" s="19">
        <v>0</v>
      </c>
      <c r="F244" s="20">
        <v>0</v>
      </c>
      <c r="G244" s="21">
        <v>0</v>
      </c>
      <c r="H244" s="19">
        <v>0</v>
      </c>
      <c r="I244" s="20">
        <v>0</v>
      </c>
      <c r="J244" s="21">
        <v>0</v>
      </c>
      <c r="K244" s="19">
        <v>0</v>
      </c>
      <c r="L244" s="20">
        <v>0</v>
      </c>
      <c r="M244" s="21">
        <v>0</v>
      </c>
      <c r="N244" s="19">
        <v>0</v>
      </c>
      <c r="O244" s="20">
        <v>0</v>
      </c>
      <c r="P244" s="21">
        <v>0</v>
      </c>
      <c r="Q244" s="19">
        <v>0</v>
      </c>
      <c r="R244" s="20">
        <v>0</v>
      </c>
      <c r="S244" s="21">
        <v>0</v>
      </c>
      <c r="T244" s="19">
        <v>0</v>
      </c>
      <c r="U244" s="20">
        <v>0</v>
      </c>
      <c r="V244" s="21">
        <v>0</v>
      </c>
      <c r="W244" s="47">
        <v>0</v>
      </c>
      <c r="X244" s="20">
        <v>0</v>
      </c>
      <c r="Y244" s="21">
        <v>0</v>
      </c>
      <c r="AB244" s="1"/>
    </row>
    <row r="245" spans="1:28" ht="13">
      <c r="A245" s="2" t="s">
        <v>294</v>
      </c>
      <c r="B245" s="2" t="s">
        <v>217</v>
      </c>
      <c r="C245" s="89" t="s">
        <v>297</v>
      </c>
      <c r="D245" s="129" t="s">
        <v>302</v>
      </c>
      <c r="E245" s="19">
        <v>0</v>
      </c>
      <c r="F245" s="20">
        <v>0</v>
      </c>
      <c r="G245" s="21">
        <v>0</v>
      </c>
      <c r="H245" s="19">
        <v>0</v>
      </c>
      <c r="I245" s="20">
        <v>0</v>
      </c>
      <c r="J245" s="21">
        <v>0</v>
      </c>
      <c r="K245" s="19">
        <v>0</v>
      </c>
      <c r="L245" s="20">
        <v>0</v>
      </c>
      <c r="M245" s="21">
        <v>0</v>
      </c>
      <c r="N245" s="19">
        <v>0</v>
      </c>
      <c r="O245" s="20">
        <v>0</v>
      </c>
      <c r="P245" s="21">
        <v>0</v>
      </c>
      <c r="Q245" s="19">
        <v>0</v>
      </c>
      <c r="R245" s="20">
        <v>0</v>
      </c>
      <c r="S245" s="21">
        <v>0</v>
      </c>
      <c r="T245" s="19">
        <v>136.19999999999999</v>
      </c>
      <c r="U245" s="20">
        <v>348.8</v>
      </c>
      <c r="V245" s="21">
        <v>485</v>
      </c>
      <c r="W245" s="47">
        <v>136.19999999999999</v>
      </c>
      <c r="X245" s="20">
        <v>348.8</v>
      </c>
      <c r="Y245" s="21">
        <v>485</v>
      </c>
      <c r="AB245" s="1"/>
    </row>
    <row r="246" spans="1:28" ht="13">
      <c r="A246" s="2" t="s">
        <v>294</v>
      </c>
      <c r="B246" s="2" t="s">
        <v>218</v>
      </c>
      <c r="C246" s="89" t="s">
        <v>297</v>
      </c>
      <c r="D246" s="129" t="s">
        <v>302</v>
      </c>
      <c r="E246" s="19">
        <v>0</v>
      </c>
      <c r="F246" s="20">
        <v>0</v>
      </c>
      <c r="G246" s="21">
        <v>0</v>
      </c>
      <c r="H246" s="19">
        <v>0</v>
      </c>
      <c r="I246" s="20">
        <v>0</v>
      </c>
      <c r="J246" s="21">
        <v>0</v>
      </c>
      <c r="K246" s="19">
        <v>0</v>
      </c>
      <c r="L246" s="20">
        <v>0</v>
      </c>
      <c r="M246" s="21">
        <v>0</v>
      </c>
      <c r="N246" s="19">
        <v>0</v>
      </c>
      <c r="O246" s="20">
        <v>0</v>
      </c>
      <c r="P246" s="21">
        <v>0</v>
      </c>
      <c r="Q246" s="19">
        <v>0</v>
      </c>
      <c r="R246" s="20">
        <v>0</v>
      </c>
      <c r="S246" s="21">
        <v>0</v>
      </c>
      <c r="T246" s="19">
        <v>0</v>
      </c>
      <c r="U246" s="20">
        <v>0</v>
      </c>
      <c r="V246" s="21">
        <v>0</v>
      </c>
      <c r="W246" s="47">
        <v>0</v>
      </c>
      <c r="X246" s="20">
        <v>0</v>
      </c>
      <c r="Y246" s="21">
        <v>0</v>
      </c>
      <c r="AB246" s="1"/>
    </row>
    <row r="247" spans="1:28" ht="13">
      <c r="A247" s="2" t="s">
        <v>366</v>
      </c>
      <c r="B247" s="2" t="s">
        <v>367</v>
      </c>
      <c r="C247" s="89" t="s">
        <v>297</v>
      </c>
      <c r="D247" s="129" t="s">
        <v>303</v>
      </c>
      <c r="E247" s="19">
        <v>3864.26</v>
      </c>
      <c r="F247" s="20">
        <v>18651.509999999998</v>
      </c>
      <c r="G247" s="21">
        <v>22515.769999999997</v>
      </c>
      <c r="H247" s="19">
        <v>4772.4799999999996</v>
      </c>
      <c r="I247" s="20">
        <v>2966.53</v>
      </c>
      <c r="J247" s="21">
        <v>7739.01</v>
      </c>
      <c r="K247" s="19">
        <v>3497.77</v>
      </c>
      <c r="L247" s="20">
        <v>5014.29</v>
      </c>
      <c r="M247" s="21">
        <v>8512.06</v>
      </c>
      <c r="N247" s="19">
        <v>1468.97</v>
      </c>
      <c r="O247" s="20">
        <v>10908.82</v>
      </c>
      <c r="P247" s="21">
        <v>12377.789999999999</v>
      </c>
      <c r="Q247" s="19">
        <v>2526.0700000000002</v>
      </c>
      <c r="R247" s="20">
        <v>6244.78</v>
      </c>
      <c r="S247" s="21">
        <v>8770.85</v>
      </c>
      <c r="T247" s="19">
        <v>2876.6</v>
      </c>
      <c r="U247" s="20">
        <v>6522.95</v>
      </c>
      <c r="V247" s="21">
        <v>9399.5499999999993</v>
      </c>
      <c r="W247" s="47">
        <v>19006.149999999998</v>
      </c>
      <c r="X247" s="20">
        <v>50308.87999999999</v>
      </c>
      <c r="Y247" s="21">
        <v>69315.029999999984</v>
      </c>
      <c r="AB247" s="1"/>
    </row>
    <row r="248" spans="1:28" ht="13">
      <c r="A248" s="2" t="s">
        <v>366</v>
      </c>
      <c r="B248" s="2" t="s">
        <v>368</v>
      </c>
      <c r="C248" s="89" t="s">
        <v>297</v>
      </c>
      <c r="D248" s="129" t="s">
        <v>303</v>
      </c>
      <c r="E248" s="19">
        <v>3477.62</v>
      </c>
      <c r="F248" s="20">
        <v>6969.29</v>
      </c>
      <c r="G248" s="21">
        <v>10446.91</v>
      </c>
      <c r="H248" s="19">
        <v>3745.32</v>
      </c>
      <c r="I248" s="20">
        <v>6451.45</v>
      </c>
      <c r="J248" s="21">
        <v>10196.77</v>
      </c>
      <c r="K248" s="19">
        <v>1290.95</v>
      </c>
      <c r="L248" s="20">
        <v>16367.83</v>
      </c>
      <c r="M248" s="21">
        <v>17658.78</v>
      </c>
      <c r="N248" s="19">
        <v>2375.7399999999998</v>
      </c>
      <c r="O248" s="20">
        <v>10836.56</v>
      </c>
      <c r="P248" s="21">
        <v>13212.3</v>
      </c>
      <c r="Q248" s="19">
        <v>4417.87</v>
      </c>
      <c r="R248" s="20">
        <v>6772.58</v>
      </c>
      <c r="S248" s="21">
        <v>11190.45</v>
      </c>
      <c r="T248" s="19">
        <v>2901.3</v>
      </c>
      <c r="U248" s="20">
        <v>6845.26</v>
      </c>
      <c r="V248" s="21">
        <v>9746.5600000000013</v>
      </c>
      <c r="W248" s="47">
        <v>18208.8</v>
      </c>
      <c r="X248" s="20">
        <v>54242.97</v>
      </c>
      <c r="Y248" s="21">
        <v>72451.77</v>
      </c>
      <c r="AB248" s="1"/>
    </row>
    <row r="249" spans="1:28" ht="13">
      <c r="A249" s="2" t="s">
        <v>354</v>
      </c>
      <c r="B249" s="2" t="s">
        <v>363</v>
      </c>
      <c r="C249" s="89" t="s">
        <v>297</v>
      </c>
      <c r="D249" s="129" t="s">
        <v>303</v>
      </c>
      <c r="E249" s="19">
        <v>1128.3599999999999</v>
      </c>
      <c r="F249" s="20">
        <v>1430.26</v>
      </c>
      <c r="G249" s="21">
        <v>2558.62</v>
      </c>
      <c r="H249" s="19">
        <v>6723.64</v>
      </c>
      <c r="I249" s="20">
        <v>3990.91</v>
      </c>
      <c r="J249" s="21">
        <v>10714.55</v>
      </c>
      <c r="K249" s="19">
        <v>5193.3999999999996</v>
      </c>
      <c r="L249" s="20">
        <v>3271.56</v>
      </c>
      <c r="M249" s="21">
        <v>8464.9599999999991</v>
      </c>
      <c r="N249" s="19">
        <v>4822.13</v>
      </c>
      <c r="O249" s="20">
        <v>5649.43</v>
      </c>
      <c r="P249" s="21">
        <v>10471.560000000001</v>
      </c>
      <c r="Q249" s="19">
        <v>110.5</v>
      </c>
      <c r="R249" s="20">
        <v>65.75</v>
      </c>
      <c r="S249" s="21">
        <v>176.25</v>
      </c>
      <c r="T249" s="19">
        <v>5097.5200000000004</v>
      </c>
      <c r="U249" s="20">
        <v>2701.07</v>
      </c>
      <c r="V249" s="21">
        <v>7798.59</v>
      </c>
      <c r="W249" s="47">
        <v>23075.55</v>
      </c>
      <c r="X249" s="20">
        <v>17108.98</v>
      </c>
      <c r="Y249" s="21">
        <v>40184.53</v>
      </c>
      <c r="AB249" s="1"/>
    </row>
    <row r="250" spans="1:28" ht="13">
      <c r="A250" s="2" t="s">
        <v>354</v>
      </c>
      <c r="B250" s="2" t="s">
        <v>355</v>
      </c>
      <c r="C250" s="89" t="s">
        <v>297</v>
      </c>
      <c r="D250" s="129" t="s">
        <v>303</v>
      </c>
      <c r="E250" s="19">
        <v>16.649999999999999</v>
      </c>
      <c r="F250" s="20">
        <v>135.24</v>
      </c>
      <c r="G250" s="21">
        <v>151.89000000000001</v>
      </c>
      <c r="H250" s="19">
        <v>5495.4</v>
      </c>
      <c r="I250" s="20">
        <v>2733.84</v>
      </c>
      <c r="J250" s="21">
        <v>8229.24</v>
      </c>
      <c r="K250" s="19">
        <v>3026.48</v>
      </c>
      <c r="L250" s="20">
        <v>4316.53</v>
      </c>
      <c r="M250" s="21">
        <v>7343.01</v>
      </c>
      <c r="N250" s="19">
        <v>2060.11</v>
      </c>
      <c r="O250" s="20">
        <v>6882.53</v>
      </c>
      <c r="P250" s="21">
        <v>8942.64</v>
      </c>
      <c r="Q250" s="19">
        <v>5095.8599999999997</v>
      </c>
      <c r="R250" s="20">
        <v>2990.69</v>
      </c>
      <c r="S250" s="21">
        <v>8086.5499999999993</v>
      </c>
      <c r="T250" s="19">
        <v>6750.28</v>
      </c>
      <c r="U250" s="20">
        <v>4445.88</v>
      </c>
      <c r="V250" s="21">
        <v>11196.16</v>
      </c>
      <c r="W250" s="47">
        <v>22444.78</v>
      </c>
      <c r="X250" s="20">
        <v>21504.71</v>
      </c>
      <c r="Y250" s="21">
        <v>43949.49</v>
      </c>
      <c r="AB250" s="1"/>
    </row>
    <row r="251" spans="1:28" ht="13">
      <c r="A251" s="2" t="s">
        <v>354</v>
      </c>
      <c r="B251" s="2" t="s">
        <v>364</v>
      </c>
      <c r="C251" s="89" t="s">
        <v>297</v>
      </c>
      <c r="D251" s="129" t="s">
        <v>303</v>
      </c>
      <c r="E251" s="19">
        <v>7370.58</v>
      </c>
      <c r="F251" s="20">
        <v>2287.9699999999998</v>
      </c>
      <c r="G251" s="21">
        <v>9658.5499999999993</v>
      </c>
      <c r="H251" s="19">
        <v>2810.06</v>
      </c>
      <c r="I251" s="20">
        <v>1953.46</v>
      </c>
      <c r="J251" s="21">
        <v>4763.5200000000004</v>
      </c>
      <c r="K251" s="19">
        <v>1068.6600000000001</v>
      </c>
      <c r="L251" s="20">
        <v>3209.28</v>
      </c>
      <c r="M251" s="21">
        <v>4277.9400000000005</v>
      </c>
      <c r="N251" s="19">
        <v>2895.79</v>
      </c>
      <c r="O251" s="20">
        <v>3519.11</v>
      </c>
      <c r="P251" s="21">
        <v>6414.9</v>
      </c>
      <c r="Q251" s="19">
        <v>6235.05</v>
      </c>
      <c r="R251" s="20">
        <v>4513.6000000000004</v>
      </c>
      <c r="S251" s="21">
        <v>10748.650000000001</v>
      </c>
      <c r="T251" s="19">
        <v>11777.49</v>
      </c>
      <c r="U251" s="20">
        <v>4014.71</v>
      </c>
      <c r="V251" s="21">
        <v>15792.2</v>
      </c>
      <c r="W251" s="47">
        <v>32157.629999999997</v>
      </c>
      <c r="X251" s="20">
        <v>19498.13</v>
      </c>
      <c r="Y251" s="21">
        <v>51655.759999999995</v>
      </c>
      <c r="AB251" s="1"/>
    </row>
    <row r="252" spans="1:28" ht="13">
      <c r="A252" s="2" t="s">
        <v>295</v>
      </c>
      <c r="B252" s="2" t="s">
        <v>219</v>
      </c>
      <c r="C252" s="89" t="s">
        <v>297</v>
      </c>
      <c r="D252" s="129" t="s">
        <v>303</v>
      </c>
      <c r="E252" s="19">
        <v>0</v>
      </c>
      <c r="F252" s="20">
        <v>0</v>
      </c>
      <c r="G252" s="21">
        <v>0</v>
      </c>
      <c r="H252" s="19">
        <v>2745.9</v>
      </c>
      <c r="I252" s="20">
        <v>2852.35</v>
      </c>
      <c r="J252" s="21">
        <v>5598.25</v>
      </c>
      <c r="K252" s="19">
        <v>8452.5499999999993</v>
      </c>
      <c r="L252" s="20">
        <v>6400.8</v>
      </c>
      <c r="M252" s="21">
        <v>14853.349999999999</v>
      </c>
      <c r="N252" s="19">
        <v>9549.9500000000007</v>
      </c>
      <c r="O252" s="20">
        <v>6821.05</v>
      </c>
      <c r="P252" s="21">
        <v>16371</v>
      </c>
      <c r="Q252" s="19">
        <v>7318.05</v>
      </c>
      <c r="R252" s="20">
        <v>8099.75</v>
      </c>
      <c r="S252" s="21">
        <v>15417.8</v>
      </c>
      <c r="T252" s="19">
        <v>10783.65</v>
      </c>
      <c r="U252" s="20">
        <v>6357.95</v>
      </c>
      <c r="V252" s="21">
        <v>17141.599999999999</v>
      </c>
      <c r="W252" s="47">
        <v>38850.1</v>
      </c>
      <c r="X252" s="20">
        <v>30531.9</v>
      </c>
      <c r="Y252" s="21">
        <v>69382</v>
      </c>
      <c r="AB252" s="1"/>
    </row>
    <row r="253" spans="1:28" ht="13">
      <c r="A253" s="2" t="s">
        <v>295</v>
      </c>
      <c r="B253" s="2" t="s">
        <v>220</v>
      </c>
      <c r="C253" s="89" t="s">
        <v>297</v>
      </c>
      <c r="D253" s="129" t="s">
        <v>303</v>
      </c>
      <c r="E253" s="19">
        <v>13803.6</v>
      </c>
      <c r="F253" s="20">
        <v>6593.25</v>
      </c>
      <c r="G253" s="21">
        <v>20396.849999999999</v>
      </c>
      <c r="H253" s="19">
        <v>13858.2</v>
      </c>
      <c r="I253" s="20">
        <v>5723.85</v>
      </c>
      <c r="J253" s="21">
        <v>19582.050000000003</v>
      </c>
      <c r="K253" s="19">
        <v>13356.55</v>
      </c>
      <c r="L253" s="20">
        <v>8028.05</v>
      </c>
      <c r="M253" s="21">
        <v>21384.6</v>
      </c>
      <c r="N253" s="19">
        <v>14567.2</v>
      </c>
      <c r="O253" s="20">
        <v>11425.45</v>
      </c>
      <c r="P253" s="21">
        <v>25992.65</v>
      </c>
      <c r="Q253" s="19">
        <v>8238.5499999999993</v>
      </c>
      <c r="R253" s="20">
        <v>5428.25</v>
      </c>
      <c r="S253" s="21">
        <v>13666.8</v>
      </c>
      <c r="T253" s="19">
        <v>10417.25</v>
      </c>
      <c r="U253" s="20">
        <v>4976.8500000000004</v>
      </c>
      <c r="V253" s="21">
        <v>15394.1</v>
      </c>
      <c r="W253" s="47">
        <v>74241.350000000006</v>
      </c>
      <c r="X253" s="20">
        <v>42175.700000000004</v>
      </c>
      <c r="Y253" s="21">
        <v>116417.05000000002</v>
      </c>
      <c r="AB253" s="1"/>
    </row>
    <row r="254" spans="1:28" ht="20.149999999999999" customHeight="1">
      <c r="A254" s="2" t="s">
        <v>295</v>
      </c>
      <c r="B254" s="2" t="s">
        <v>221</v>
      </c>
      <c r="C254" s="89" t="s">
        <v>297</v>
      </c>
      <c r="D254" s="129" t="s">
        <v>303</v>
      </c>
      <c r="E254" s="19">
        <v>10202.6</v>
      </c>
      <c r="F254" s="20">
        <v>5590.3</v>
      </c>
      <c r="G254" s="21">
        <v>15792.900000000001</v>
      </c>
      <c r="H254" s="19">
        <v>11968.2</v>
      </c>
      <c r="I254" s="20">
        <v>6049.6</v>
      </c>
      <c r="J254" s="21">
        <v>18017.800000000003</v>
      </c>
      <c r="K254" s="19">
        <v>11829.1</v>
      </c>
      <c r="L254" s="20">
        <v>6267.3</v>
      </c>
      <c r="M254" s="21">
        <v>18096.400000000001</v>
      </c>
      <c r="N254" s="19">
        <v>12815.25</v>
      </c>
      <c r="O254" s="20">
        <v>10494.9</v>
      </c>
      <c r="P254" s="21">
        <v>23310.15</v>
      </c>
      <c r="Q254" s="19">
        <v>8874.1</v>
      </c>
      <c r="R254" s="20">
        <v>5538.45</v>
      </c>
      <c r="S254" s="21">
        <v>14412.55</v>
      </c>
      <c r="T254" s="19">
        <v>14321.2</v>
      </c>
      <c r="U254" s="20">
        <v>3437.8</v>
      </c>
      <c r="V254" s="21">
        <v>17759</v>
      </c>
      <c r="W254" s="47">
        <v>70010.45</v>
      </c>
      <c r="X254" s="20">
        <v>37378.35</v>
      </c>
      <c r="Y254" s="21">
        <v>107388.79999999999</v>
      </c>
    </row>
    <row r="255" spans="1:28" ht="20.149999999999999" customHeight="1">
      <c r="A255" s="24" t="s">
        <v>295</v>
      </c>
      <c r="B255" s="145" t="s">
        <v>222</v>
      </c>
      <c r="C255" s="89" t="s">
        <v>297</v>
      </c>
      <c r="D255" s="129" t="s">
        <v>303</v>
      </c>
      <c r="E255" s="19">
        <v>12212.85</v>
      </c>
      <c r="F255" s="20">
        <v>5891</v>
      </c>
      <c r="G255" s="21">
        <v>18103.849999999999</v>
      </c>
      <c r="H255" s="19">
        <v>13947.6</v>
      </c>
      <c r="I255" s="20">
        <v>7728.65</v>
      </c>
      <c r="J255" s="21">
        <v>21676.25</v>
      </c>
      <c r="K255" s="19">
        <v>11380.6</v>
      </c>
      <c r="L255" s="20">
        <v>6825.4</v>
      </c>
      <c r="M255" s="21">
        <v>18206</v>
      </c>
      <c r="N255" s="19">
        <v>8422.2999999999993</v>
      </c>
      <c r="O255" s="20">
        <v>6295.1</v>
      </c>
      <c r="P255" s="21">
        <v>14717.4</v>
      </c>
      <c r="Q255" s="19">
        <v>6291.75</v>
      </c>
      <c r="R255" s="20">
        <v>4471.55</v>
      </c>
      <c r="S255" s="21">
        <v>10763.3</v>
      </c>
      <c r="T255" s="19">
        <v>14585.85</v>
      </c>
      <c r="U255" s="20">
        <v>4860.8</v>
      </c>
      <c r="V255" s="21">
        <v>19446.650000000001</v>
      </c>
      <c r="W255" s="47">
        <v>66840.950000000012</v>
      </c>
      <c r="X255" s="20">
        <v>36072.5</v>
      </c>
      <c r="Y255" s="21">
        <v>102913.45000000001</v>
      </c>
    </row>
    <row r="256" spans="1:28" ht="20.149999999999999" customHeight="1">
      <c r="A256" s="24" t="s">
        <v>403</v>
      </c>
      <c r="B256" s="24" t="s">
        <v>404</v>
      </c>
      <c r="C256" s="89" t="s">
        <v>297</v>
      </c>
      <c r="D256" s="129" t="s">
        <v>303</v>
      </c>
      <c r="E256" s="19">
        <v>511.97</v>
      </c>
      <c r="F256" s="20">
        <v>316.81</v>
      </c>
      <c r="G256" s="21">
        <v>828.78</v>
      </c>
      <c r="H256" s="19">
        <v>177.29</v>
      </c>
      <c r="I256" s="20">
        <v>3476.52</v>
      </c>
      <c r="J256" s="21">
        <v>3653.81</v>
      </c>
      <c r="K256" s="19">
        <v>59.4</v>
      </c>
      <c r="L256" s="20">
        <v>2120.64</v>
      </c>
      <c r="M256" s="21">
        <v>2180.04</v>
      </c>
      <c r="N256" s="19">
        <v>1297.9000000000001</v>
      </c>
      <c r="O256" s="20">
        <v>1037.0999999999999</v>
      </c>
      <c r="P256" s="21">
        <v>2335</v>
      </c>
      <c r="Q256" s="19">
        <v>2501.77</v>
      </c>
      <c r="R256" s="20">
        <v>775.97</v>
      </c>
      <c r="S256" s="21">
        <v>3277.74</v>
      </c>
      <c r="T256" s="19">
        <v>4759.2299999999996</v>
      </c>
      <c r="U256" s="20">
        <v>381.78</v>
      </c>
      <c r="V256" s="21">
        <v>5141.0099999999993</v>
      </c>
      <c r="W256" s="47">
        <v>9307.56</v>
      </c>
      <c r="X256" s="20">
        <v>8108.82</v>
      </c>
      <c r="Y256" s="21">
        <v>17416.379999999997</v>
      </c>
    </row>
    <row r="257" spans="1:25" ht="20.149999999999999" customHeight="1">
      <c r="A257" s="24" t="s">
        <v>335</v>
      </c>
      <c r="B257" s="2" t="s">
        <v>340</v>
      </c>
      <c r="C257" s="89" t="s">
        <v>297</v>
      </c>
      <c r="D257" s="129" t="s">
        <v>304</v>
      </c>
      <c r="E257" s="19">
        <v>5450.11</v>
      </c>
      <c r="F257" s="20">
        <v>100.44</v>
      </c>
      <c r="G257" s="21">
        <v>5550.5499999999993</v>
      </c>
      <c r="H257" s="19">
        <v>3589.28</v>
      </c>
      <c r="I257" s="20">
        <v>120.31</v>
      </c>
      <c r="J257" s="21">
        <v>3709.59</v>
      </c>
      <c r="K257" s="19">
        <v>5445.59</v>
      </c>
      <c r="L257" s="20">
        <v>150.84</v>
      </c>
      <c r="M257" s="21">
        <v>5596.43</v>
      </c>
      <c r="N257" s="19">
        <v>2233.15</v>
      </c>
      <c r="O257" s="20">
        <v>260.19</v>
      </c>
      <c r="P257" s="21">
        <v>2493.34</v>
      </c>
      <c r="Q257" s="19">
        <v>5282.92</v>
      </c>
      <c r="R257" s="20">
        <v>53.49</v>
      </c>
      <c r="S257" s="21">
        <v>5336.41</v>
      </c>
      <c r="T257" s="19">
        <v>4919.71</v>
      </c>
      <c r="U257" s="20">
        <v>59.88</v>
      </c>
      <c r="V257" s="21">
        <v>4979.59</v>
      </c>
      <c r="W257" s="47">
        <v>26920.760000000002</v>
      </c>
      <c r="X257" s="20">
        <v>745.15</v>
      </c>
      <c r="Y257" s="21">
        <v>27665.910000000003</v>
      </c>
    </row>
    <row r="258" spans="1:25" ht="20.149999999999999" customHeight="1">
      <c r="A258" s="2" t="s">
        <v>335</v>
      </c>
      <c r="B258" s="2" t="s">
        <v>336</v>
      </c>
      <c r="C258" s="89" t="s">
        <v>297</v>
      </c>
      <c r="D258" s="129" t="s">
        <v>304</v>
      </c>
      <c r="E258" s="19">
        <v>20680.38</v>
      </c>
      <c r="F258" s="20">
        <v>737.35</v>
      </c>
      <c r="G258" s="21">
        <v>21417.73</v>
      </c>
      <c r="H258" s="19">
        <v>13009.79</v>
      </c>
      <c r="I258" s="20">
        <v>107.34</v>
      </c>
      <c r="J258" s="21">
        <v>13117.130000000001</v>
      </c>
      <c r="K258" s="19">
        <v>28421.11</v>
      </c>
      <c r="L258" s="20">
        <v>244.36</v>
      </c>
      <c r="M258" s="21">
        <v>28665.47</v>
      </c>
      <c r="N258" s="19">
        <v>31079.91</v>
      </c>
      <c r="O258" s="20">
        <v>121.73</v>
      </c>
      <c r="P258" s="21">
        <v>31201.64</v>
      </c>
      <c r="Q258" s="19">
        <v>19075.09</v>
      </c>
      <c r="R258" s="20">
        <v>273.08</v>
      </c>
      <c r="S258" s="21">
        <v>19348.170000000002</v>
      </c>
      <c r="T258" s="19">
        <v>7601.05</v>
      </c>
      <c r="U258" s="20">
        <v>226.21</v>
      </c>
      <c r="V258" s="21">
        <v>7827.26</v>
      </c>
      <c r="W258" s="47">
        <v>119867.33</v>
      </c>
      <c r="X258" s="20">
        <v>1710.0700000000002</v>
      </c>
      <c r="Y258" s="21">
        <v>121577.40000000001</v>
      </c>
    </row>
    <row r="259" spans="1:25" ht="13.5" thickBot="1">
      <c r="A259" s="26" t="s">
        <v>335</v>
      </c>
      <c r="B259" s="26" t="s">
        <v>380</v>
      </c>
      <c r="C259" s="90" t="s">
        <v>297</v>
      </c>
      <c r="D259" s="130" t="s">
        <v>304</v>
      </c>
      <c r="E259" s="27">
        <v>10039.07</v>
      </c>
      <c r="F259" s="28">
        <v>102.08</v>
      </c>
      <c r="G259" s="29">
        <v>10141.15</v>
      </c>
      <c r="H259" s="27">
        <v>5431.31</v>
      </c>
      <c r="I259" s="28">
        <v>39.43</v>
      </c>
      <c r="J259" s="29">
        <v>5470.7400000000007</v>
      </c>
      <c r="K259" s="27">
        <v>19449.52</v>
      </c>
      <c r="L259" s="28">
        <v>15.52</v>
      </c>
      <c r="M259" s="29">
        <v>19465.04</v>
      </c>
      <c r="N259" s="27">
        <v>26432.98</v>
      </c>
      <c r="O259" s="28">
        <v>77.03</v>
      </c>
      <c r="P259" s="29">
        <v>26510.01</v>
      </c>
      <c r="Q259" s="27">
        <v>11168.79</v>
      </c>
      <c r="R259" s="28">
        <v>132.34</v>
      </c>
      <c r="S259" s="29">
        <v>11301.130000000001</v>
      </c>
      <c r="T259" s="27">
        <v>8188.33</v>
      </c>
      <c r="U259" s="28">
        <v>166.41</v>
      </c>
      <c r="V259" s="29">
        <v>8354.74</v>
      </c>
      <c r="W259" s="72">
        <v>80710.000000000015</v>
      </c>
      <c r="X259" s="28">
        <v>532.80999999999995</v>
      </c>
      <c r="Y259" s="29">
        <v>81242.810000000012</v>
      </c>
    </row>
    <row r="260" spans="1:25">
      <c r="A260" s="91"/>
      <c r="B260" s="91"/>
      <c r="C260" s="91"/>
      <c r="D260" s="91"/>
      <c r="E260" s="92"/>
      <c r="F260" s="92"/>
      <c r="G260" s="92"/>
      <c r="H260" s="92"/>
      <c r="I260" s="92"/>
      <c r="J260" s="92"/>
      <c r="K260" s="92"/>
      <c r="L260" s="92"/>
      <c r="M260" s="92"/>
      <c r="N260" s="92"/>
      <c r="O260" s="92"/>
      <c r="P260" s="92"/>
      <c r="Q260" s="92"/>
      <c r="R260" s="92"/>
      <c r="S260" s="92"/>
      <c r="T260" s="92"/>
      <c r="U260" s="92"/>
      <c r="V260" s="92"/>
      <c r="W260" s="92"/>
      <c r="X260" s="92"/>
      <c r="Y260" s="92"/>
    </row>
    <row r="261" spans="1:25">
      <c r="A261" s="91"/>
      <c r="B261" s="91"/>
      <c r="C261" s="91"/>
      <c r="D261" s="91"/>
      <c r="E261" s="92"/>
      <c r="F261" s="92"/>
      <c r="G261" s="92"/>
      <c r="H261" s="92"/>
      <c r="I261" s="92"/>
      <c r="J261" s="92"/>
      <c r="K261" s="92"/>
      <c r="L261" s="92"/>
      <c r="M261" s="92"/>
      <c r="N261" s="92"/>
      <c r="O261" s="92"/>
      <c r="P261" s="92"/>
      <c r="Q261" s="92"/>
      <c r="R261" s="92"/>
      <c r="S261" s="92"/>
      <c r="T261" s="92"/>
      <c r="U261" s="92"/>
      <c r="V261" s="92"/>
      <c r="W261" s="92"/>
      <c r="X261" s="92"/>
      <c r="Y261" s="92"/>
    </row>
    <row r="262" spans="1:25" ht="13" thickBot="1"/>
    <row r="263" spans="1:25">
      <c r="A263" s="93" t="s">
        <v>223</v>
      </c>
      <c r="B263" s="94"/>
      <c r="C263" s="94"/>
      <c r="D263" s="94"/>
      <c r="E263" s="95">
        <v>1893613.0800000008</v>
      </c>
      <c r="F263" s="96">
        <v>412923.02</v>
      </c>
      <c r="G263" s="97">
        <v>2306536.0999999996</v>
      </c>
      <c r="H263" s="95">
        <v>1641928.4199999997</v>
      </c>
      <c r="I263" s="96">
        <v>454829.00999999983</v>
      </c>
      <c r="J263" s="97">
        <v>2096757.4300000009</v>
      </c>
      <c r="K263" s="95">
        <v>1811124.9899999995</v>
      </c>
      <c r="L263" s="96">
        <v>480179.04999999993</v>
      </c>
      <c r="M263" s="97">
        <v>2291304.0399999996</v>
      </c>
      <c r="N263" s="95">
        <v>1698273.0099999998</v>
      </c>
      <c r="O263" s="96">
        <v>571635.35000000021</v>
      </c>
      <c r="P263" s="97">
        <v>2269908.3599999994</v>
      </c>
      <c r="Q263" s="95">
        <v>1512132.840000001</v>
      </c>
      <c r="R263" s="96">
        <v>513112.35</v>
      </c>
      <c r="S263" s="97">
        <v>2025245.1899999992</v>
      </c>
      <c r="T263" s="95">
        <v>2000378.2200000004</v>
      </c>
      <c r="U263" s="96">
        <v>441950.90000000026</v>
      </c>
      <c r="V263" s="97">
        <v>2442329.12</v>
      </c>
      <c r="W263" s="98">
        <v>10557450.559999995</v>
      </c>
      <c r="X263" s="96">
        <v>2874629.6799999997</v>
      </c>
      <c r="Y263" s="99">
        <v>13432080.24</v>
      </c>
    </row>
    <row r="264" spans="1:25" ht="13" thickBot="1">
      <c r="A264" s="100" t="s">
        <v>224</v>
      </c>
      <c r="B264" s="101"/>
      <c r="C264" s="101"/>
      <c r="D264" s="101"/>
      <c r="E264" s="102">
        <v>0</v>
      </c>
      <c r="F264" s="103">
        <v>0</v>
      </c>
      <c r="G264" s="104">
        <v>0</v>
      </c>
      <c r="H264" s="102">
        <v>0</v>
      </c>
      <c r="I264" s="103">
        <v>0</v>
      </c>
      <c r="J264" s="104">
        <v>0</v>
      </c>
      <c r="K264" s="102">
        <v>0</v>
      </c>
      <c r="L264" s="103">
        <v>0</v>
      </c>
      <c r="M264" s="104">
        <v>0</v>
      </c>
      <c r="N264" s="102">
        <v>0</v>
      </c>
      <c r="O264" s="103">
        <v>0</v>
      </c>
      <c r="P264" s="104">
        <v>0</v>
      </c>
      <c r="Q264" s="102">
        <v>0</v>
      </c>
      <c r="R264" s="103">
        <v>0</v>
      </c>
      <c r="S264" s="104">
        <v>0</v>
      </c>
      <c r="T264" s="102">
        <v>0</v>
      </c>
      <c r="U264" s="103">
        <v>0</v>
      </c>
      <c r="V264" s="104">
        <v>0</v>
      </c>
      <c r="W264" s="105">
        <v>0</v>
      </c>
      <c r="X264" s="103">
        <v>0</v>
      </c>
      <c r="Y264" s="106">
        <v>0</v>
      </c>
    </row>
    <row r="265" spans="1:25" ht="13" thickBot="1">
      <c r="A265" s="107" t="s">
        <v>5</v>
      </c>
      <c r="B265" s="108"/>
      <c r="C265" s="108"/>
      <c r="D265" s="108"/>
      <c r="E265" s="109">
        <v>1893613.0800000008</v>
      </c>
      <c r="F265" s="110">
        <v>412923.02</v>
      </c>
      <c r="G265" s="111">
        <v>2306536.0999999996</v>
      </c>
      <c r="H265" s="109">
        <v>1641928.4199999997</v>
      </c>
      <c r="I265" s="110">
        <v>454829.00999999983</v>
      </c>
      <c r="J265" s="111">
        <v>2096757.4300000009</v>
      </c>
      <c r="K265" s="109">
        <v>1811124.9899999995</v>
      </c>
      <c r="L265" s="110">
        <v>480179.04999999993</v>
      </c>
      <c r="M265" s="111">
        <v>2291304.0399999996</v>
      </c>
      <c r="N265" s="109">
        <v>1698273.0099999998</v>
      </c>
      <c r="O265" s="110">
        <v>571635.35000000021</v>
      </c>
      <c r="P265" s="111">
        <v>2269908.3599999994</v>
      </c>
      <c r="Q265" s="109">
        <v>1512132.840000001</v>
      </c>
      <c r="R265" s="110">
        <v>513112.35</v>
      </c>
      <c r="S265" s="111">
        <v>2025245.1899999992</v>
      </c>
      <c r="T265" s="109">
        <v>2000378.2200000004</v>
      </c>
      <c r="U265" s="110">
        <v>441950.90000000026</v>
      </c>
      <c r="V265" s="111">
        <v>2442329.12</v>
      </c>
      <c r="W265" s="112">
        <v>10557450.559999995</v>
      </c>
      <c r="X265" s="110">
        <v>2874629.6799999997</v>
      </c>
      <c r="Y265" s="113">
        <v>13432080.24</v>
      </c>
    </row>
    <row r="266" spans="1:25" ht="13" thickBot="1">
      <c r="E266" s="1"/>
    </row>
    <row r="267" spans="1:25" ht="13" thickBot="1">
      <c r="E267" s="1"/>
      <c r="F267" s="1"/>
      <c r="H267" s="1"/>
      <c r="I267" s="1"/>
      <c r="J267" s="1"/>
      <c r="K267" s="1"/>
      <c r="L267" s="1"/>
      <c r="N267" s="1"/>
      <c r="O267" s="1"/>
      <c r="Q267" s="1"/>
      <c r="R267" s="1"/>
      <c r="T267" s="1"/>
      <c r="U267" s="1"/>
      <c r="V267" s="159" t="s">
        <v>356</v>
      </c>
      <c r="W267" s="160"/>
      <c r="X267" s="94"/>
      <c r="Y267" s="161"/>
    </row>
    <row r="268" spans="1:25">
      <c r="E268" s="1"/>
      <c r="F268" s="1"/>
      <c r="T268" s="101"/>
      <c r="U268" s="101"/>
      <c r="V268" s="159" t="s">
        <v>357</v>
      </c>
      <c r="W268" s="96">
        <v>4176636.6199999996</v>
      </c>
      <c r="X268" s="96">
        <v>1468788.5399999998</v>
      </c>
      <c r="Y268" s="97">
        <v>5645425.1599999974</v>
      </c>
    </row>
    <row r="269" spans="1:25" ht="17.5">
      <c r="A269" s="114"/>
      <c r="E269" s="1"/>
      <c r="F269" s="1"/>
      <c r="T269" s="101"/>
      <c r="U269" s="101"/>
      <c r="V269" s="162" t="s">
        <v>358</v>
      </c>
      <c r="W269" s="103">
        <v>1275762.92</v>
      </c>
      <c r="X269" s="103">
        <v>474646.49000000011</v>
      </c>
      <c r="Y269" s="104">
        <v>1750409.41</v>
      </c>
    </row>
    <row r="270" spans="1:25">
      <c r="E270" s="1"/>
      <c r="F270" s="1"/>
      <c r="T270" s="101"/>
      <c r="U270" s="101"/>
      <c r="V270" s="162" t="s">
        <v>359</v>
      </c>
      <c r="W270" s="103">
        <v>2414254.1799999992</v>
      </c>
      <c r="X270" s="103">
        <v>571772.80000000005</v>
      </c>
      <c r="Y270" s="104">
        <v>2986026.98</v>
      </c>
    </row>
    <row r="271" spans="1:25" ht="13" thickBot="1">
      <c r="E271" s="1"/>
      <c r="F271" s="1"/>
      <c r="T271" s="101"/>
      <c r="U271" s="101"/>
      <c r="V271" s="162" t="s">
        <v>360</v>
      </c>
      <c r="W271" s="103">
        <v>2690796.84</v>
      </c>
      <c r="X271" s="103">
        <v>359421.84999999992</v>
      </c>
      <c r="Y271" s="104">
        <v>3050218.69</v>
      </c>
    </row>
    <row r="272" spans="1:25" ht="13" thickBot="1">
      <c r="E272" s="1"/>
      <c r="F272" s="1"/>
      <c r="T272" s="101"/>
      <c r="U272" s="101"/>
      <c r="V272" s="163" t="s">
        <v>361</v>
      </c>
      <c r="W272" s="110">
        <v>10557450.559999999</v>
      </c>
      <c r="X272" s="110">
        <v>2874629.68</v>
      </c>
      <c r="Y272" s="110">
        <v>13432080.239999996</v>
      </c>
    </row>
    <row r="273" spans="21:23">
      <c r="U273" s="101"/>
      <c r="V273" s="101"/>
      <c r="W273" s="101"/>
    </row>
    <row r="274" spans="21:23">
      <c r="U274" s="101"/>
      <c r="V274" s="101"/>
      <c r="W274" s="101"/>
    </row>
    <row r="275" spans="21:23">
      <c r="U275" s="101"/>
      <c r="V275" s="101"/>
      <c r="W275" s="101"/>
    </row>
    <row r="276" spans="21:23">
      <c r="U276" s="101"/>
      <c r="V276" s="101"/>
      <c r="W276" s="101"/>
    </row>
    <row r="277" spans="21:23">
      <c r="U277" s="101"/>
      <c r="V277" s="101"/>
      <c r="W277" s="101"/>
    </row>
  </sheetData>
  <pageMargins left="0.75" right="0.75" top="1" bottom="1" header="0.5" footer="0.5"/>
  <pageSetup paperSize="9" orientation="portrait" r:id="rId1"/>
  <headerFooter alignWithMargins="0"/>
  <customProperties>
    <customPr name="EpmWorksheetKeyString_GUID" r:id="rId2"/>
  </customPropertie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AB277"/>
  <sheetViews>
    <sheetView workbookViewId="0">
      <selection activeCell="A3" sqref="A3"/>
    </sheetView>
  </sheetViews>
  <sheetFormatPr defaultColWidth="9.1796875" defaultRowHeight="12.5"/>
  <cols>
    <col min="1" max="1" width="11.7265625" customWidth="1"/>
    <col min="2" max="2" width="11.7265625" bestFit="1" customWidth="1"/>
    <col min="3" max="3" width="15.81640625" bestFit="1" customWidth="1"/>
    <col min="4" max="4" width="9.7265625" customWidth="1"/>
    <col min="5" max="71" width="12.7265625" customWidth="1"/>
  </cols>
  <sheetData>
    <row r="1" spans="1:28" ht="18">
      <c r="A1" s="81" t="s">
        <v>383</v>
      </c>
    </row>
    <row r="2" spans="1:28" ht="13" thickBot="1"/>
    <row r="3" spans="1:28" ht="13" thickBot="1">
      <c r="E3" s="82">
        <v>42095</v>
      </c>
      <c r="F3" s="83"/>
      <c r="G3" s="84"/>
      <c r="H3" s="82">
        <v>42125</v>
      </c>
      <c r="I3" s="83"/>
      <c r="J3" s="84"/>
      <c r="K3" s="82">
        <v>42156</v>
      </c>
      <c r="L3" s="85"/>
      <c r="M3" s="84"/>
      <c r="N3" s="82">
        <v>42186</v>
      </c>
      <c r="O3" s="85"/>
      <c r="P3" s="84"/>
      <c r="Q3" s="82">
        <v>42217</v>
      </c>
      <c r="R3" s="85"/>
      <c r="S3" s="84"/>
      <c r="T3" s="82">
        <v>42248</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0</v>
      </c>
      <c r="F5" s="20">
        <v>0</v>
      </c>
      <c r="G5" s="21">
        <v>0</v>
      </c>
      <c r="H5" s="19">
        <v>9.84</v>
      </c>
      <c r="I5" s="20">
        <v>54.13</v>
      </c>
      <c r="J5" s="21">
        <v>63.97</v>
      </c>
      <c r="K5" s="19">
        <v>22.36</v>
      </c>
      <c r="L5" s="20">
        <v>373.6</v>
      </c>
      <c r="M5" s="21">
        <v>395.96000000000004</v>
      </c>
      <c r="N5" s="19">
        <v>178.62</v>
      </c>
      <c r="O5" s="20">
        <v>439.4</v>
      </c>
      <c r="P5" s="21">
        <v>618.02</v>
      </c>
      <c r="Q5" s="19">
        <v>540.51</v>
      </c>
      <c r="R5" s="20">
        <v>350.53</v>
      </c>
      <c r="S5" s="21">
        <v>891.04</v>
      </c>
      <c r="T5" s="19">
        <v>278.25</v>
      </c>
      <c r="U5" s="20">
        <v>132.11000000000001</v>
      </c>
      <c r="V5" s="21">
        <v>410.36</v>
      </c>
      <c r="W5" s="47">
        <v>1029.58</v>
      </c>
      <c r="X5" s="20">
        <v>1349.77</v>
      </c>
      <c r="Y5" s="21">
        <v>2379.35</v>
      </c>
      <c r="AB5" s="1"/>
    </row>
    <row r="6" spans="1:28" ht="13">
      <c r="A6" s="2" t="s">
        <v>250</v>
      </c>
      <c r="B6" s="2" t="s">
        <v>7</v>
      </c>
      <c r="C6" s="89" t="s">
        <v>297</v>
      </c>
      <c r="D6" s="129" t="s">
        <v>298</v>
      </c>
      <c r="E6" s="19">
        <v>0</v>
      </c>
      <c r="F6" s="20">
        <v>0.5</v>
      </c>
      <c r="G6" s="21">
        <v>0.5</v>
      </c>
      <c r="H6" s="19">
        <v>0</v>
      </c>
      <c r="I6" s="20">
        <v>0.5</v>
      </c>
      <c r="J6" s="21">
        <v>0.5</v>
      </c>
      <c r="K6" s="19">
        <v>0.1</v>
      </c>
      <c r="L6" s="20">
        <v>0</v>
      </c>
      <c r="M6" s="21">
        <v>0.1</v>
      </c>
      <c r="N6" s="19">
        <v>0</v>
      </c>
      <c r="O6" s="20">
        <v>0.2</v>
      </c>
      <c r="P6" s="21">
        <v>0.2</v>
      </c>
      <c r="Q6" s="19">
        <v>0</v>
      </c>
      <c r="R6" s="20">
        <v>0.2</v>
      </c>
      <c r="S6" s="21">
        <v>0.2</v>
      </c>
      <c r="T6" s="19">
        <v>0</v>
      </c>
      <c r="U6" s="20">
        <v>0.3</v>
      </c>
      <c r="V6" s="21">
        <v>0.3</v>
      </c>
      <c r="W6" s="47">
        <v>0.1</v>
      </c>
      <c r="X6" s="20">
        <v>1.7</v>
      </c>
      <c r="Y6" s="21">
        <v>1.8</v>
      </c>
      <c r="AB6" s="1"/>
    </row>
    <row r="7" spans="1:28" ht="13">
      <c r="A7" s="2" t="s">
        <v>251</v>
      </c>
      <c r="B7" s="2" t="s">
        <v>8</v>
      </c>
      <c r="C7" s="89" t="s">
        <v>297</v>
      </c>
      <c r="D7" s="129" t="s">
        <v>302</v>
      </c>
      <c r="E7" s="19">
        <v>2090.09</v>
      </c>
      <c r="F7" s="20">
        <v>145.5</v>
      </c>
      <c r="G7" s="21">
        <v>2235.59</v>
      </c>
      <c r="H7" s="19">
        <v>1297.73</v>
      </c>
      <c r="I7" s="20">
        <v>74.8</v>
      </c>
      <c r="J7" s="21">
        <v>1372.53</v>
      </c>
      <c r="K7" s="19">
        <v>7888.07</v>
      </c>
      <c r="L7" s="20">
        <v>230.9</v>
      </c>
      <c r="M7" s="21">
        <v>8118.9699999999993</v>
      </c>
      <c r="N7" s="19">
        <v>4021.92</v>
      </c>
      <c r="O7" s="20">
        <v>218.1</v>
      </c>
      <c r="P7" s="21">
        <v>4240.0200000000004</v>
      </c>
      <c r="Q7" s="19">
        <v>6898.47</v>
      </c>
      <c r="R7" s="20">
        <v>1747.2</v>
      </c>
      <c r="S7" s="21">
        <v>8645.67</v>
      </c>
      <c r="T7" s="19">
        <v>16052.86</v>
      </c>
      <c r="U7" s="20">
        <v>1621.4</v>
      </c>
      <c r="V7" s="21">
        <v>17674.260000000002</v>
      </c>
      <c r="W7" s="47">
        <v>38249.14</v>
      </c>
      <c r="X7" s="20">
        <v>4037.9</v>
      </c>
      <c r="Y7" s="21">
        <v>42287.040000000001</v>
      </c>
      <c r="AB7" s="1"/>
    </row>
    <row r="8" spans="1:28" ht="13">
      <c r="A8" s="2" t="s">
        <v>251</v>
      </c>
      <c r="B8" s="2" t="s">
        <v>9</v>
      </c>
      <c r="C8" s="89" t="s">
        <v>297</v>
      </c>
      <c r="D8" s="129" t="s">
        <v>302</v>
      </c>
      <c r="E8" s="19">
        <v>8.09</v>
      </c>
      <c r="F8" s="20">
        <v>0</v>
      </c>
      <c r="G8" s="21">
        <v>8.09</v>
      </c>
      <c r="H8" s="19">
        <v>0</v>
      </c>
      <c r="I8" s="20">
        <v>0</v>
      </c>
      <c r="J8" s="21">
        <v>0</v>
      </c>
      <c r="K8" s="19">
        <v>14.89</v>
      </c>
      <c r="L8" s="20">
        <v>0.06</v>
      </c>
      <c r="M8" s="21">
        <v>14.950000000000001</v>
      </c>
      <c r="N8" s="19">
        <v>0.11</v>
      </c>
      <c r="O8" s="20">
        <v>8.89</v>
      </c>
      <c r="P8" s="21">
        <v>9</v>
      </c>
      <c r="Q8" s="19">
        <v>0</v>
      </c>
      <c r="R8" s="20">
        <v>0</v>
      </c>
      <c r="S8" s="21">
        <v>0</v>
      </c>
      <c r="T8" s="19">
        <v>5.64</v>
      </c>
      <c r="U8" s="20">
        <v>1.92</v>
      </c>
      <c r="V8" s="21">
        <v>7.56</v>
      </c>
      <c r="W8" s="47">
        <v>28.73</v>
      </c>
      <c r="X8" s="20">
        <v>10.870000000000001</v>
      </c>
      <c r="Y8" s="21">
        <v>39.6</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3310.7</v>
      </c>
      <c r="F11" s="20">
        <v>1044.7</v>
      </c>
      <c r="G11" s="21">
        <v>4355.3999999999996</v>
      </c>
      <c r="H11" s="19">
        <v>5016.3500000000004</v>
      </c>
      <c r="I11" s="20">
        <v>1734.8</v>
      </c>
      <c r="J11" s="21">
        <v>6751.1500000000005</v>
      </c>
      <c r="K11" s="19">
        <v>8005.85</v>
      </c>
      <c r="L11" s="20">
        <v>850</v>
      </c>
      <c r="M11" s="21">
        <v>8855.85</v>
      </c>
      <c r="N11" s="19">
        <v>4858.05</v>
      </c>
      <c r="O11" s="20">
        <v>1860.9</v>
      </c>
      <c r="P11" s="21">
        <v>6718.9500000000007</v>
      </c>
      <c r="Q11" s="19">
        <v>1541.2</v>
      </c>
      <c r="R11" s="20">
        <v>1097.55</v>
      </c>
      <c r="S11" s="21">
        <v>2638.75</v>
      </c>
      <c r="T11" s="19">
        <v>5477.9</v>
      </c>
      <c r="U11" s="20">
        <v>415.75</v>
      </c>
      <c r="V11" s="21">
        <v>5893.65</v>
      </c>
      <c r="W11" s="47">
        <v>28210.050000000003</v>
      </c>
      <c r="X11" s="20">
        <v>7003.7</v>
      </c>
      <c r="Y11" s="21">
        <v>35213.75</v>
      </c>
      <c r="AB11" s="1"/>
    </row>
    <row r="12" spans="1:28" ht="13">
      <c r="A12" s="2" t="s">
        <v>253</v>
      </c>
      <c r="B12" s="2" t="s">
        <v>13</v>
      </c>
      <c r="C12" s="89" t="s">
        <v>297</v>
      </c>
      <c r="D12" s="129" t="s">
        <v>303</v>
      </c>
      <c r="E12" s="19">
        <v>0</v>
      </c>
      <c r="F12" s="20">
        <v>0</v>
      </c>
      <c r="G12" s="21">
        <v>0</v>
      </c>
      <c r="H12" s="19">
        <v>0</v>
      </c>
      <c r="I12" s="20">
        <v>0</v>
      </c>
      <c r="J12" s="21">
        <v>0</v>
      </c>
      <c r="K12" s="19">
        <v>0</v>
      </c>
      <c r="L12" s="20">
        <v>0</v>
      </c>
      <c r="M12" s="21">
        <v>0</v>
      </c>
      <c r="N12" s="19">
        <v>0</v>
      </c>
      <c r="O12" s="20">
        <v>0</v>
      </c>
      <c r="P12" s="21">
        <v>0</v>
      </c>
      <c r="Q12" s="19">
        <v>865.55</v>
      </c>
      <c r="R12" s="20">
        <v>116.65</v>
      </c>
      <c r="S12" s="21">
        <v>982.19999999999993</v>
      </c>
      <c r="T12" s="19">
        <v>490</v>
      </c>
      <c r="U12" s="20">
        <v>29.05</v>
      </c>
      <c r="V12" s="21">
        <v>519.04999999999995</v>
      </c>
      <c r="W12" s="47">
        <v>1355.55</v>
      </c>
      <c r="X12" s="20">
        <v>145.70000000000002</v>
      </c>
      <c r="Y12" s="21">
        <v>1501.25</v>
      </c>
      <c r="AB12" s="1"/>
    </row>
    <row r="13" spans="1:28" ht="13">
      <c r="A13" s="2" t="s">
        <v>253</v>
      </c>
      <c r="B13" s="2" t="s">
        <v>14</v>
      </c>
      <c r="C13" s="89" t="s">
        <v>297</v>
      </c>
      <c r="D13" s="129" t="s">
        <v>303</v>
      </c>
      <c r="E13" s="19">
        <v>5368.55</v>
      </c>
      <c r="F13" s="20">
        <v>2800.55</v>
      </c>
      <c r="G13" s="21">
        <v>8169.1</v>
      </c>
      <c r="H13" s="19">
        <v>1518.5</v>
      </c>
      <c r="I13" s="20">
        <v>334.05</v>
      </c>
      <c r="J13" s="21">
        <v>1852.55</v>
      </c>
      <c r="K13" s="19">
        <v>0</v>
      </c>
      <c r="L13" s="20">
        <v>0</v>
      </c>
      <c r="M13" s="21">
        <v>0</v>
      </c>
      <c r="N13" s="19">
        <v>655.85</v>
      </c>
      <c r="O13" s="20">
        <v>392.6</v>
      </c>
      <c r="P13" s="21">
        <v>1048.45</v>
      </c>
      <c r="Q13" s="19">
        <v>0</v>
      </c>
      <c r="R13" s="20">
        <v>0</v>
      </c>
      <c r="S13" s="21">
        <v>0</v>
      </c>
      <c r="T13" s="19">
        <v>257.7</v>
      </c>
      <c r="U13" s="20">
        <v>6.25</v>
      </c>
      <c r="V13" s="21">
        <v>263.95</v>
      </c>
      <c r="W13" s="47">
        <v>7800.6</v>
      </c>
      <c r="X13" s="20">
        <v>3533.4500000000003</v>
      </c>
      <c r="Y13" s="21">
        <v>11334.050000000001</v>
      </c>
      <c r="AB13" s="1"/>
    </row>
    <row r="14" spans="1:28" ht="13">
      <c r="A14" s="2" t="s">
        <v>253</v>
      </c>
      <c r="B14" s="2" t="s">
        <v>15</v>
      </c>
      <c r="C14" s="89" t="s">
        <v>297</v>
      </c>
      <c r="D14" s="129" t="s">
        <v>303</v>
      </c>
      <c r="E14" s="19">
        <v>10571.15</v>
      </c>
      <c r="F14" s="20">
        <v>1940.55</v>
      </c>
      <c r="G14" s="21">
        <v>12511.699999999999</v>
      </c>
      <c r="H14" s="19">
        <v>1104.95</v>
      </c>
      <c r="I14" s="20">
        <v>37.25</v>
      </c>
      <c r="J14" s="21">
        <v>1142.2</v>
      </c>
      <c r="K14" s="19">
        <v>7757.95</v>
      </c>
      <c r="L14" s="20">
        <v>1443.4</v>
      </c>
      <c r="M14" s="21">
        <v>9201.35</v>
      </c>
      <c r="N14" s="19">
        <v>8976.35</v>
      </c>
      <c r="O14" s="20">
        <v>2157.35</v>
      </c>
      <c r="P14" s="21">
        <v>11133.7</v>
      </c>
      <c r="Q14" s="19">
        <v>5034.6000000000004</v>
      </c>
      <c r="R14" s="20">
        <v>2068.6999999999998</v>
      </c>
      <c r="S14" s="21">
        <v>7103.3</v>
      </c>
      <c r="T14" s="19">
        <v>6379.8</v>
      </c>
      <c r="U14" s="20">
        <v>1387.15</v>
      </c>
      <c r="V14" s="21">
        <v>7766.9500000000007</v>
      </c>
      <c r="W14" s="47">
        <v>39824.800000000003</v>
      </c>
      <c r="X14" s="20">
        <v>9034.4</v>
      </c>
      <c r="Y14" s="21">
        <v>48859.200000000004</v>
      </c>
      <c r="AB14" s="1"/>
    </row>
    <row r="15" spans="1:28" ht="13">
      <c r="A15" s="2" t="s">
        <v>254</v>
      </c>
      <c r="B15" s="2" t="s">
        <v>16</v>
      </c>
      <c r="C15" s="89" t="s">
        <v>297</v>
      </c>
      <c r="D15" s="129" t="s">
        <v>303</v>
      </c>
      <c r="E15" s="19">
        <v>2718.99</v>
      </c>
      <c r="F15" s="20">
        <v>5713.74</v>
      </c>
      <c r="G15" s="21">
        <v>8432.73</v>
      </c>
      <c r="H15" s="19">
        <v>1228.5899999999999</v>
      </c>
      <c r="I15" s="20">
        <v>6349.41</v>
      </c>
      <c r="J15" s="21">
        <v>7578</v>
      </c>
      <c r="K15" s="19">
        <v>97.11</v>
      </c>
      <c r="L15" s="20">
        <v>6800.85</v>
      </c>
      <c r="M15" s="21">
        <v>6897.96</v>
      </c>
      <c r="N15" s="19">
        <v>92.97</v>
      </c>
      <c r="O15" s="20">
        <v>6813.45</v>
      </c>
      <c r="P15" s="21">
        <v>6906.42</v>
      </c>
      <c r="Q15" s="19">
        <v>3967.65</v>
      </c>
      <c r="R15" s="20">
        <v>5776.47</v>
      </c>
      <c r="S15" s="21">
        <v>9744.1200000000008</v>
      </c>
      <c r="T15" s="19">
        <v>2352.42</v>
      </c>
      <c r="U15" s="20">
        <v>2528.73</v>
      </c>
      <c r="V15" s="21">
        <v>4881.1499999999996</v>
      </c>
      <c r="W15" s="47">
        <v>10457.73</v>
      </c>
      <c r="X15" s="20">
        <v>33982.65</v>
      </c>
      <c r="Y15" s="21">
        <v>44440.380000000005</v>
      </c>
      <c r="AB15" s="1"/>
    </row>
    <row r="16" spans="1:28" ht="13">
      <c r="A16" s="2" t="s">
        <v>310</v>
      </c>
      <c r="B16" s="2" t="s">
        <v>311</v>
      </c>
      <c r="C16" s="89" t="s">
        <v>297</v>
      </c>
      <c r="D16" s="129" t="s">
        <v>303</v>
      </c>
      <c r="E16" s="19">
        <v>3885.1</v>
      </c>
      <c r="F16" s="20">
        <v>2190.6999999999998</v>
      </c>
      <c r="G16" s="21">
        <v>6075.7999999999993</v>
      </c>
      <c r="H16" s="19">
        <v>2958.4</v>
      </c>
      <c r="I16" s="20">
        <v>2137.8000000000002</v>
      </c>
      <c r="J16" s="21">
        <v>5096.2000000000007</v>
      </c>
      <c r="K16" s="19">
        <v>0</v>
      </c>
      <c r="L16" s="20">
        <v>0</v>
      </c>
      <c r="M16" s="21">
        <v>0</v>
      </c>
      <c r="N16" s="19">
        <v>3272.3</v>
      </c>
      <c r="O16" s="20">
        <v>2518.9</v>
      </c>
      <c r="P16" s="21">
        <v>5791.2000000000007</v>
      </c>
      <c r="Q16" s="19">
        <v>4177.5</v>
      </c>
      <c r="R16" s="20">
        <v>2507.5</v>
      </c>
      <c r="S16" s="21">
        <v>6685</v>
      </c>
      <c r="T16" s="19">
        <v>11513.1</v>
      </c>
      <c r="U16" s="20">
        <v>3867.2</v>
      </c>
      <c r="V16" s="21">
        <v>15380.3</v>
      </c>
      <c r="W16" s="47">
        <v>25806.400000000001</v>
      </c>
      <c r="X16" s="20">
        <v>13222.099999999999</v>
      </c>
      <c r="Y16" s="21">
        <v>39028.5</v>
      </c>
      <c r="AB16" s="1"/>
    </row>
    <row r="17" spans="1:28" ht="13">
      <c r="A17" s="2" t="s">
        <v>370</v>
      </c>
      <c r="B17" s="2" t="s">
        <v>371</v>
      </c>
      <c r="C17" s="89" t="s">
        <v>297</v>
      </c>
      <c r="D17" s="129" t="s">
        <v>304</v>
      </c>
      <c r="E17" s="19">
        <v>2610.9899999999998</v>
      </c>
      <c r="F17" s="20">
        <v>183.27</v>
      </c>
      <c r="G17" s="21">
        <v>2794.2599999999998</v>
      </c>
      <c r="H17" s="19">
        <v>6652.24</v>
      </c>
      <c r="I17" s="20">
        <v>296.5</v>
      </c>
      <c r="J17" s="21">
        <v>6948.74</v>
      </c>
      <c r="K17" s="19">
        <v>9726.8700000000008</v>
      </c>
      <c r="L17" s="20">
        <v>0.16</v>
      </c>
      <c r="M17" s="21">
        <v>9727.0300000000007</v>
      </c>
      <c r="N17" s="19">
        <v>8155.74</v>
      </c>
      <c r="O17" s="20">
        <v>8.24</v>
      </c>
      <c r="P17" s="21">
        <v>8163.98</v>
      </c>
      <c r="Q17" s="19">
        <v>9898.8700000000008</v>
      </c>
      <c r="R17" s="20">
        <v>3.4</v>
      </c>
      <c r="S17" s="21">
        <v>9902.27</v>
      </c>
      <c r="T17" s="19">
        <v>7168.31</v>
      </c>
      <c r="U17" s="20">
        <v>1.78</v>
      </c>
      <c r="V17" s="21">
        <v>7170.09</v>
      </c>
      <c r="W17" s="47">
        <v>44213.02</v>
      </c>
      <c r="X17" s="20">
        <v>493.34999999999997</v>
      </c>
      <c r="Y17" s="21">
        <v>44706.369999999995</v>
      </c>
      <c r="AB17" s="1"/>
    </row>
    <row r="18" spans="1:28" ht="13">
      <c r="A18" s="2" t="s">
        <v>370</v>
      </c>
      <c r="B18" s="2" t="s">
        <v>372</v>
      </c>
      <c r="C18" s="89" t="s">
        <v>297</v>
      </c>
      <c r="D18" s="129" t="s">
        <v>304</v>
      </c>
      <c r="E18" s="19">
        <v>2753.83</v>
      </c>
      <c r="F18" s="20">
        <v>257.47000000000003</v>
      </c>
      <c r="G18" s="21">
        <v>3011.3</v>
      </c>
      <c r="H18" s="19">
        <v>6215.18</v>
      </c>
      <c r="I18" s="20">
        <v>266.24</v>
      </c>
      <c r="J18" s="21">
        <v>6481.42</v>
      </c>
      <c r="K18" s="19">
        <v>8846.4599999999991</v>
      </c>
      <c r="L18" s="20">
        <v>0.22</v>
      </c>
      <c r="M18" s="21">
        <v>8846.6799999999985</v>
      </c>
      <c r="N18" s="19">
        <v>7825.3</v>
      </c>
      <c r="O18" s="20">
        <v>0.05</v>
      </c>
      <c r="P18" s="21">
        <v>7825.35</v>
      </c>
      <c r="Q18" s="19">
        <v>9212.11</v>
      </c>
      <c r="R18" s="20">
        <v>10.78</v>
      </c>
      <c r="S18" s="21">
        <v>9222.8900000000012</v>
      </c>
      <c r="T18" s="19">
        <v>7235.41</v>
      </c>
      <c r="U18" s="20">
        <v>3.53</v>
      </c>
      <c r="V18" s="21">
        <v>7238.94</v>
      </c>
      <c r="W18" s="47">
        <v>42088.290000000008</v>
      </c>
      <c r="X18" s="20">
        <v>538.29</v>
      </c>
      <c r="Y18" s="21">
        <v>42626.580000000009</v>
      </c>
      <c r="AB18" s="1"/>
    </row>
    <row r="19" spans="1:28" ht="13">
      <c r="A19" s="2" t="s">
        <v>370</v>
      </c>
      <c r="B19" s="2" t="s">
        <v>373</v>
      </c>
      <c r="C19" s="89" t="s">
        <v>297</v>
      </c>
      <c r="D19" s="129" t="s">
        <v>304</v>
      </c>
      <c r="E19" s="19">
        <v>3222.77</v>
      </c>
      <c r="F19" s="20">
        <v>77.650000000000006</v>
      </c>
      <c r="G19" s="21">
        <v>3300.42</v>
      </c>
      <c r="H19" s="19">
        <v>2362.38</v>
      </c>
      <c r="I19" s="20">
        <v>823.25</v>
      </c>
      <c r="J19" s="21">
        <v>3185.63</v>
      </c>
      <c r="K19" s="19">
        <v>1715.53</v>
      </c>
      <c r="L19" s="20">
        <v>2771.43</v>
      </c>
      <c r="M19" s="21">
        <v>4486.96</v>
      </c>
      <c r="N19" s="19">
        <v>229.41</v>
      </c>
      <c r="O19" s="20">
        <v>3718.01</v>
      </c>
      <c r="P19" s="21">
        <v>3947.42</v>
      </c>
      <c r="Q19" s="19">
        <v>2052.5500000000002</v>
      </c>
      <c r="R19" s="20">
        <v>3295.81</v>
      </c>
      <c r="S19" s="21">
        <v>5348.3600000000006</v>
      </c>
      <c r="T19" s="19">
        <v>8.65</v>
      </c>
      <c r="U19" s="20">
        <v>3189.11</v>
      </c>
      <c r="V19" s="21">
        <v>3197.76</v>
      </c>
      <c r="W19" s="47">
        <v>9591.2899999999991</v>
      </c>
      <c r="X19" s="20">
        <v>13875.26</v>
      </c>
      <c r="Y19" s="21">
        <v>23466.55</v>
      </c>
      <c r="AB19" s="1"/>
    </row>
    <row r="20" spans="1:28" ht="13">
      <c r="A20" s="2" t="s">
        <v>255</v>
      </c>
      <c r="B20" s="2" t="s">
        <v>17</v>
      </c>
      <c r="C20" s="89" t="s">
        <v>297</v>
      </c>
      <c r="D20" s="129" t="s">
        <v>298</v>
      </c>
      <c r="E20" s="19">
        <v>779.28</v>
      </c>
      <c r="F20" s="20">
        <v>106.75</v>
      </c>
      <c r="G20" s="21">
        <v>886.03</v>
      </c>
      <c r="H20" s="19">
        <v>19.75</v>
      </c>
      <c r="I20" s="20">
        <v>1.1000000000000001</v>
      </c>
      <c r="J20" s="21">
        <v>20.85</v>
      </c>
      <c r="K20" s="19">
        <v>1671.6</v>
      </c>
      <c r="L20" s="20">
        <v>123.48</v>
      </c>
      <c r="M20" s="21">
        <v>1795.08</v>
      </c>
      <c r="N20" s="19">
        <v>464.47</v>
      </c>
      <c r="O20" s="20">
        <v>157.01</v>
      </c>
      <c r="P20" s="21">
        <v>621.48</v>
      </c>
      <c r="Q20" s="19">
        <v>1321.51</v>
      </c>
      <c r="R20" s="20">
        <v>1033.01</v>
      </c>
      <c r="S20" s="21">
        <v>2354.52</v>
      </c>
      <c r="T20" s="19">
        <v>1344.34</v>
      </c>
      <c r="U20" s="20">
        <v>416.57</v>
      </c>
      <c r="V20" s="21">
        <v>1760.9099999999999</v>
      </c>
      <c r="W20" s="47">
        <v>5600.9500000000007</v>
      </c>
      <c r="X20" s="20">
        <v>1837.9199999999998</v>
      </c>
      <c r="Y20" s="21">
        <v>7438.8700000000008</v>
      </c>
      <c r="AB20" s="1"/>
    </row>
    <row r="21" spans="1:28" ht="13">
      <c r="A21" s="2" t="s">
        <v>256</v>
      </c>
      <c r="B21" s="2" t="s">
        <v>18</v>
      </c>
      <c r="C21" s="89" t="s">
        <v>297</v>
      </c>
      <c r="D21" s="129" t="s">
        <v>302</v>
      </c>
      <c r="E21" s="19">
        <v>1690.3</v>
      </c>
      <c r="F21" s="20">
        <v>186.05</v>
      </c>
      <c r="G21" s="21">
        <v>1876.35</v>
      </c>
      <c r="H21" s="19">
        <v>47755.25</v>
      </c>
      <c r="I21" s="20">
        <v>3951.1</v>
      </c>
      <c r="J21" s="21">
        <v>51706.35</v>
      </c>
      <c r="K21" s="19">
        <v>27793.65</v>
      </c>
      <c r="L21" s="20">
        <v>3375.7</v>
      </c>
      <c r="M21" s="21">
        <v>31169.350000000002</v>
      </c>
      <c r="N21" s="19">
        <v>5676.35</v>
      </c>
      <c r="O21" s="20">
        <v>1139.7</v>
      </c>
      <c r="P21" s="21">
        <v>6816.05</v>
      </c>
      <c r="Q21" s="19">
        <v>15533.3</v>
      </c>
      <c r="R21" s="20">
        <v>930.8</v>
      </c>
      <c r="S21" s="21">
        <v>16464.099999999999</v>
      </c>
      <c r="T21" s="19">
        <v>5494.15</v>
      </c>
      <c r="U21" s="20">
        <v>759.95</v>
      </c>
      <c r="V21" s="21">
        <v>6254.0999999999995</v>
      </c>
      <c r="W21" s="47">
        <v>103943.00000000001</v>
      </c>
      <c r="X21" s="20">
        <v>10343.299999999999</v>
      </c>
      <c r="Y21" s="21">
        <v>114286.30000000002</v>
      </c>
      <c r="AB21" s="1"/>
    </row>
    <row r="22" spans="1:28" ht="13">
      <c r="A22" s="2" t="s">
        <v>378</v>
      </c>
      <c r="B22" s="2" t="s">
        <v>379</v>
      </c>
      <c r="C22" s="89" t="s">
        <v>297</v>
      </c>
      <c r="D22" s="129" t="s">
        <v>304</v>
      </c>
      <c r="E22" s="19">
        <v>20469.88</v>
      </c>
      <c r="F22" s="20">
        <v>452.21</v>
      </c>
      <c r="G22" s="21">
        <v>20922.09</v>
      </c>
      <c r="H22" s="19">
        <v>20423.75</v>
      </c>
      <c r="I22" s="20">
        <v>190.37</v>
      </c>
      <c r="J22" s="21">
        <v>20614.12</v>
      </c>
      <c r="K22" s="19">
        <v>8715.48</v>
      </c>
      <c r="L22" s="20">
        <v>300.89999999999998</v>
      </c>
      <c r="M22" s="21">
        <v>9016.3799999999992</v>
      </c>
      <c r="N22" s="19">
        <v>6129.52</v>
      </c>
      <c r="O22" s="20">
        <v>285.26</v>
      </c>
      <c r="P22" s="21">
        <v>6414.7800000000007</v>
      </c>
      <c r="Q22" s="19">
        <v>11440.67</v>
      </c>
      <c r="R22" s="20">
        <v>135.68</v>
      </c>
      <c r="S22" s="21">
        <v>11576.35</v>
      </c>
      <c r="T22" s="19">
        <v>6047.54</v>
      </c>
      <c r="U22" s="20">
        <v>233.91</v>
      </c>
      <c r="V22" s="21">
        <v>6281.45</v>
      </c>
      <c r="W22" s="47">
        <v>73226.84</v>
      </c>
      <c r="X22" s="20">
        <v>1598.33</v>
      </c>
      <c r="Y22" s="21">
        <v>74825.17</v>
      </c>
      <c r="AB22" s="1"/>
    </row>
    <row r="23" spans="1:28" ht="13">
      <c r="A23" s="2" t="s">
        <v>257</v>
      </c>
      <c r="B23" s="2" t="s">
        <v>19</v>
      </c>
      <c r="C23" s="89" t="s">
        <v>297</v>
      </c>
      <c r="D23" s="129" t="s">
        <v>302</v>
      </c>
      <c r="E23" s="19">
        <v>67373.100000000006</v>
      </c>
      <c r="F23" s="20">
        <v>7583.49</v>
      </c>
      <c r="G23" s="21">
        <v>74956.590000000011</v>
      </c>
      <c r="H23" s="19">
        <v>73638.720000000001</v>
      </c>
      <c r="I23" s="20">
        <v>6987.33</v>
      </c>
      <c r="J23" s="21">
        <v>80626.05</v>
      </c>
      <c r="K23" s="19">
        <v>58067.82</v>
      </c>
      <c r="L23" s="20">
        <v>6709.91</v>
      </c>
      <c r="M23" s="21">
        <v>64777.729999999996</v>
      </c>
      <c r="N23" s="19">
        <v>54396.77</v>
      </c>
      <c r="O23" s="20">
        <v>6535.76</v>
      </c>
      <c r="P23" s="21">
        <v>60932.53</v>
      </c>
      <c r="Q23" s="19">
        <v>51307.7</v>
      </c>
      <c r="R23" s="20">
        <v>4388.58</v>
      </c>
      <c r="S23" s="21">
        <v>55696.28</v>
      </c>
      <c r="T23" s="19">
        <v>57357.72</v>
      </c>
      <c r="U23" s="20">
        <v>5076.1400000000003</v>
      </c>
      <c r="V23" s="21">
        <v>62433.86</v>
      </c>
      <c r="W23" s="47">
        <v>362141.82999999996</v>
      </c>
      <c r="X23" s="20">
        <v>37281.21</v>
      </c>
      <c r="Y23" s="21">
        <v>399423.04</v>
      </c>
      <c r="AB23" s="1"/>
    </row>
    <row r="24" spans="1:28" ht="13">
      <c r="A24" s="2" t="s">
        <v>258</v>
      </c>
      <c r="B24" s="2" t="s">
        <v>20</v>
      </c>
      <c r="C24" s="89" t="s">
        <v>297</v>
      </c>
      <c r="D24" s="129" t="s">
        <v>303</v>
      </c>
      <c r="E24" s="19">
        <v>510.9</v>
      </c>
      <c r="F24" s="20">
        <v>3800.75</v>
      </c>
      <c r="G24" s="21">
        <v>4311.6499999999996</v>
      </c>
      <c r="H24" s="19">
        <v>0</v>
      </c>
      <c r="I24" s="20">
        <v>1673.5</v>
      </c>
      <c r="J24" s="21">
        <v>1673.5</v>
      </c>
      <c r="K24" s="19">
        <v>353.8</v>
      </c>
      <c r="L24" s="20">
        <v>4618.05</v>
      </c>
      <c r="M24" s="21">
        <v>4971.8500000000004</v>
      </c>
      <c r="N24" s="19">
        <v>0</v>
      </c>
      <c r="O24" s="20">
        <v>1772.55</v>
      </c>
      <c r="P24" s="21">
        <v>1772.55</v>
      </c>
      <c r="Q24" s="19">
        <v>2044.65</v>
      </c>
      <c r="R24" s="20">
        <v>2964.9</v>
      </c>
      <c r="S24" s="21">
        <v>5009.55</v>
      </c>
      <c r="T24" s="19">
        <v>886.1</v>
      </c>
      <c r="U24" s="20">
        <v>5846.75</v>
      </c>
      <c r="V24" s="21">
        <v>6732.85</v>
      </c>
      <c r="W24" s="47">
        <v>3795.4500000000003</v>
      </c>
      <c r="X24" s="20">
        <v>20676.5</v>
      </c>
      <c r="Y24" s="21">
        <v>24471.95</v>
      </c>
      <c r="AB24" s="1"/>
    </row>
    <row r="25" spans="1:28" ht="13">
      <c r="A25" s="2" t="s">
        <v>259</v>
      </c>
      <c r="B25" s="2" t="s">
        <v>21</v>
      </c>
      <c r="C25" s="89" t="s">
        <v>297</v>
      </c>
      <c r="D25" s="129" t="s">
        <v>298</v>
      </c>
      <c r="E25" s="19">
        <v>0</v>
      </c>
      <c r="F25" s="20">
        <v>0</v>
      </c>
      <c r="G25" s="21">
        <v>0</v>
      </c>
      <c r="H25" s="19">
        <v>0</v>
      </c>
      <c r="I25" s="20">
        <v>0</v>
      </c>
      <c r="J25" s="21">
        <v>0</v>
      </c>
      <c r="K25" s="19">
        <v>0</v>
      </c>
      <c r="L25" s="20">
        <v>0</v>
      </c>
      <c r="M25" s="21">
        <v>0</v>
      </c>
      <c r="N25" s="19">
        <v>0</v>
      </c>
      <c r="O25" s="20">
        <v>0</v>
      </c>
      <c r="P25" s="21">
        <v>0</v>
      </c>
      <c r="Q25" s="19">
        <v>0</v>
      </c>
      <c r="R25" s="20">
        <v>0</v>
      </c>
      <c r="S25" s="21">
        <v>0</v>
      </c>
      <c r="T25" s="19">
        <v>0</v>
      </c>
      <c r="U25" s="20">
        <v>0</v>
      </c>
      <c r="V25" s="21">
        <v>0</v>
      </c>
      <c r="W25" s="47">
        <v>0</v>
      </c>
      <c r="X25" s="20">
        <v>0</v>
      </c>
      <c r="Y25" s="21">
        <v>0</v>
      </c>
      <c r="AB25" s="1"/>
    </row>
    <row r="26" spans="1:28" ht="13">
      <c r="A26" s="2" t="s">
        <v>260</v>
      </c>
      <c r="B26" s="2" t="s">
        <v>22</v>
      </c>
      <c r="C26" s="89" t="s">
        <v>297</v>
      </c>
      <c r="D26" s="129" t="s">
        <v>303</v>
      </c>
      <c r="E26" s="19">
        <v>8060.72</v>
      </c>
      <c r="F26" s="20">
        <v>817.11</v>
      </c>
      <c r="G26" s="21">
        <v>8877.83</v>
      </c>
      <c r="H26" s="19">
        <v>14596.79</v>
      </c>
      <c r="I26" s="20">
        <v>1841.36</v>
      </c>
      <c r="J26" s="21">
        <v>16438.150000000001</v>
      </c>
      <c r="K26" s="19">
        <v>8349.89</v>
      </c>
      <c r="L26" s="20">
        <v>890.51</v>
      </c>
      <c r="M26" s="21">
        <v>9240.4</v>
      </c>
      <c r="N26" s="19">
        <v>9697.9699999999993</v>
      </c>
      <c r="O26" s="20">
        <v>1390.35</v>
      </c>
      <c r="P26" s="21">
        <v>11088.32</v>
      </c>
      <c r="Q26" s="19">
        <v>10230.89</v>
      </c>
      <c r="R26" s="20">
        <v>1383.73</v>
      </c>
      <c r="S26" s="21">
        <v>11614.619999999999</v>
      </c>
      <c r="T26" s="19">
        <v>4298.05</v>
      </c>
      <c r="U26" s="20">
        <v>1225.98</v>
      </c>
      <c r="V26" s="21">
        <v>5524.0300000000007</v>
      </c>
      <c r="W26" s="47">
        <v>55234.310000000005</v>
      </c>
      <c r="X26" s="20">
        <v>7549.0399999999991</v>
      </c>
      <c r="Y26" s="21">
        <v>62783.350000000006</v>
      </c>
      <c r="AB26" s="1"/>
    </row>
    <row r="27" spans="1:28" ht="13">
      <c r="A27" s="2" t="s">
        <v>260</v>
      </c>
      <c r="B27" s="2" t="s">
        <v>23</v>
      </c>
      <c r="C27" s="89" t="s">
        <v>297</v>
      </c>
      <c r="D27" s="129" t="s">
        <v>303</v>
      </c>
      <c r="E27" s="19">
        <v>6513.82</v>
      </c>
      <c r="F27" s="20">
        <v>53.99</v>
      </c>
      <c r="G27" s="21">
        <v>6567.8099999999995</v>
      </c>
      <c r="H27" s="19">
        <v>17948.07</v>
      </c>
      <c r="I27" s="20">
        <v>1368.49</v>
      </c>
      <c r="J27" s="21">
        <v>19316.560000000001</v>
      </c>
      <c r="K27" s="19">
        <v>4994.96</v>
      </c>
      <c r="L27" s="20">
        <v>1200.0899999999999</v>
      </c>
      <c r="M27" s="21">
        <v>6195.05</v>
      </c>
      <c r="N27" s="19">
        <v>8756.31</v>
      </c>
      <c r="O27" s="20">
        <v>693.06</v>
      </c>
      <c r="P27" s="21">
        <v>9449.369999999999</v>
      </c>
      <c r="Q27" s="19">
        <v>9022.61</v>
      </c>
      <c r="R27" s="20">
        <v>842.25</v>
      </c>
      <c r="S27" s="21">
        <v>9864.86</v>
      </c>
      <c r="T27" s="19">
        <v>6267.3</v>
      </c>
      <c r="U27" s="20">
        <v>822.09</v>
      </c>
      <c r="V27" s="21">
        <v>7089.39</v>
      </c>
      <c r="W27" s="47">
        <v>53503.07</v>
      </c>
      <c r="X27" s="20">
        <v>4979.9699999999993</v>
      </c>
      <c r="Y27" s="21">
        <v>58483.040000000001</v>
      </c>
      <c r="AB27" s="1"/>
    </row>
    <row r="28" spans="1:28" ht="13">
      <c r="A28" s="2" t="s">
        <v>260</v>
      </c>
      <c r="B28" s="2" t="s">
        <v>24</v>
      </c>
      <c r="C28" s="89" t="s">
        <v>297</v>
      </c>
      <c r="D28" s="129" t="s">
        <v>303</v>
      </c>
      <c r="E28" s="19">
        <v>3047.94</v>
      </c>
      <c r="F28" s="20">
        <v>0.06</v>
      </c>
      <c r="G28" s="21">
        <v>3048</v>
      </c>
      <c r="H28" s="19">
        <v>7493.35</v>
      </c>
      <c r="I28" s="20">
        <v>285.08</v>
      </c>
      <c r="J28" s="21">
        <v>7778.43</v>
      </c>
      <c r="K28" s="19">
        <v>0</v>
      </c>
      <c r="L28" s="20">
        <v>0</v>
      </c>
      <c r="M28" s="21">
        <v>0</v>
      </c>
      <c r="N28" s="19">
        <v>0</v>
      </c>
      <c r="O28" s="20">
        <v>0</v>
      </c>
      <c r="P28" s="21">
        <v>0</v>
      </c>
      <c r="Q28" s="19">
        <v>4968.24</v>
      </c>
      <c r="R28" s="20">
        <v>77.180000000000007</v>
      </c>
      <c r="S28" s="21">
        <v>5045.42</v>
      </c>
      <c r="T28" s="19">
        <v>9401.11</v>
      </c>
      <c r="U28" s="20">
        <v>846.97</v>
      </c>
      <c r="V28" s="21">
        <v>10248.08</v>
      </c>
      <c r="W28" s="47">
        <v>24910.639999999999</v>
      </c>
      <c r="X28" s="20">
        <v>1209.29</v>
      </c>
      <c r="Y28" s="21">
        <v>26119.93</v>
      </c>
      <c r="AB28" s="1"/>
    </row>
    <row r="29" spans="1:28" ht="13">
      <c r="A29" s="2" t="s">
        <v>260</v>
      </c>
      <c r="B29" s="2" t="s">
        <v>25</v>
      </c>
      <c r="C29" s="89" t="s">
        <v>297</v>
      </c>
      <c r="D29" s="129" t="s">
        <v>303</v>
      </c>
      <c r="E29" s="19">
        <v>4571.47</v>
      </c>
      <c r="F29" s="20">
        <v>122.85</v>
      </c>
      <c r="G29" s="21">
        <v>4694.3200000000006</v>
      </c>
      <c r="H29" s="19">
        <v>16268.24</v>
      </c>
      <c r="I29" s="20">
        <v>1968.12</v>
      </c>
      <c r="J29" s="21">
        <v>18236.36</v>
      </c>
      <c r="K29" s="19">
        <v>7411.82</v>
      </c>
      <c r="L29" s="20">
        <v>507.02</v>
      </c>
      <c r="M29" s="21">
        <v>7918.84</v>
      </c>
      <c r="N29" s="19">
        <v>6804.13</v>
      </c>
      <c r="O29" s="20">
        <v>871.48</v>
      </c>
      <c r="P29" s="21">
        <v>7675.6100000000006</v>
      </c>
      <c r="Q29" s="19">
        <v>4931.83</v>
      </c>
      <c r="R29" s="20">
        <v>411.2</v>
      </c>
      <c r="S29" s="21">
        <v>5343.03</v>
      </c>
      <c r="T29" s="19">
        <v>6688.9</v>
      </c>
      <c r="U29" s="20">
        <v>602.6</v>
      </c>
      <c r="V29" s="21">
        <v>7291.5</v>
      </c>
      <c r="W29" s="47">
        <v>46676.39</v>
      </c>
      <c r="X29" s="20">
        <v>4483.2699999999995</v>
      </c>
      <c r="Y29" s="21">
        <v>51159.659999999996</v>
      </c>
      <c r="AB29" s="1"/>
    </row>
    <row r="30" spans="1:28" ht="13">
      <c r="A30" s="2" t="s">
        <v>261</v>
      </c>
      <c r="B30" s="2" t="s">
        <v>26</v>
      </c>
      <c r="C30" s="89" t="s">
        <v>297</v>
      </c>
      <c r="D30" s="129" t="s">
        <v>303</v>
      </c>
      <c r="E30" s="19">
        <v>35093.949999999997</v>
      </c>
      <c r="F30" s="20">
        <v>1480.4</v>
      </c>
      <c r="G30" s="21">
        <v>36574.35</v>
      </c>
      <c r="H30" s="19">
        <v>22376</v>
      </c>
      <c r="I30" s="20">
        <v>1535.65</v>
      </c>
      <c r="J30" s="21">
        <v>23911.65</v>
      </c>
      <c r="K30" s="19">
        <v>0.4</v>
      </c>
      <c r="L30" s="20">
        <v>0.9</v>
      </c>
      <c r="M30" s="21">
        <v>1.3</v>
      </c>
      <c r="N30" s="19">
        <v>38035.050000000003</v>
      </c>
      <c r="O30" s="20">
        <v>1090.6500000000001</v>
      </c>
      <c r="P30" s="21">
        <v>39125.700000000004</v>
      </c>
      <c r="Q30" s="19">
        <v>55873.75</v>
      </c>
      <c r="R30" s="20">
        <v>1274.4000000000001</v>
      </c>
      <c r="S30" s="21">
        <v>57148.15</v>
      </c>
      <c r="T30" s="19">
        <v>56333.95</v>
      </c>
      <c r="U30" s="20">
        <v>1176.0999999999999</v>
      </c>
      <c r="V30" s="21">
        <v>57510.049999999996</v>
      </c>
      <c r="W30" s="47">
        <v>207713.09999999998</v>
      </c>
      <c r="X30" s="20">
        <v>6558.1</v>
      </c>
      <c r="Y30" s="21">
        <v>214271.19999999998</v>
      </c>
      <c r="AB30" s="1"/>
    </row>
    <row r="31" spans="1:28" ht="13">
      <c r="A31" s="2" t="s">
        <v>261</v>
      </c>
      <c r="B31" s="2" t="s">
        <v>27</v>
      </c>
      <c r="C31" s="89" t="s">
        <v>297</v>
      </c>
      <c r="D31" s="129" t="s">
        <v>303</v>
      </c>
      <c r="E31" s="19">
        <v>36442.699999999997</v>
      </c>
      <c r="F31" s="20">
        <v>2436.0500000000002</v>
      </c>
      <c r="G31" s="21">
        <v>38878.75</v>
      </c>
      <c r="H31" s="19">
        <v>28825.8</v>
      </c>
      <c r="I31" s="20">
        <v>4959.6000000000004</v>
      </c>
      <c r="J31" s="21">
        <v>33785.4</v>
      </c>
      <c r="K31" s="19">
        <v>39668.199999999997</v>
      </c>
      <c r="L31" s="20">
        <v>1220.75</v>
      </c>
      <c r="M31" s="21">
        <v>40888.949999999997</v>
      </c>
      <c r="N31" s="19">
        <v>872.5</v>
      </c>
      <c r="O31" s="20">
        <v>532.65</v>
      </c>
      <c r="P31" s="21">
        <v>1405.15</v>
      </c>
      <c r="Q31" s="19">
        <v>0.55000000000000004</v>
      </c>
      <c r="R31" s="20">
        <v>0.5</v>
      </c>
      <c r="S31" s="21">
        <v>1.05</v>
      </c>
      <c r="T31" s="19">
        <v>72.349999999999994</v>
      </c>
      <c r="U31" s="20">
        <v>299.3</v>
      </c>
      <c r="V31" s="21">
        <v>371.65</v>
      </c>
      <c r="W31" s="47">
        <v>105882.1</v>
      </c>
      <c r="X31" s="20">
        <v>9448.85</v>
      </c>
      <c r="Y31" s="21">
        <v>115330.95000000001</v>
      </c>
      <c r="AB31" s="1"/>
    </row>
    <row r="32" spans="1:28" ht="13">
      <c r="A32" s="2" t="s">
        <v>261</v>
      </c>
      <c r="B32" s="2" t="s">
        <v>28</v>
      </c>
      <c r="C32" s="89" t="s">
        <v>297</v>
      </c>
      <c r="D32" s="129" t="s">
        <v>303</v>
      </c>
      <c r="E32" s="19">
        <v>35017.1</v>
      </c>
      <c r="F32" s="20">
        <v>1718.25</v>
      </c>
      <c r="G32" s="21">
        <v>36735.35</v>
      </c>
      <c r="H32" s="19">
        <v>38357.85</v>
      </c>
      <c r="I32" s="20">
        <v>973.95</v>
      </c>
      <c r="J32" s="21">
        <v>39331.799999999996</v>
      </c>
      <c r="K32" s="19">
        <v>41758.199999999997</v>
      </c>
      <c r="L32" s="20">
        <v>2136.9</v>
      </c>
      <c r="M32" s="21">
        <v>43895.1</v>
      </c>
      <c r="N32" s="19">
        <v>44050.65</v>
      </c>
      <c r="O32" s="20">
        <v>2412.5</v>
      </c>
      <c r="P32" s="21">
        <v>46463.15</v>
      </c>
      <c r="Q32" s="19">
        <v>63406.65</v>
      </c>
      <c r="R32" s="20">
        <v>930.7</v>
      </c>
      <c r="S32" s="21">
        <v>64337.35</v>
      </c>
      <c r="T32" s="19">
        <v>58762.45</v>
      </c>
      <c r="U32" s="20">
        <v>1551.25</v>
      </c>
      <c r="V32" s="21">
        <v>60313.7</v>
      </c>
      <c r="W32" s="47">
        <v>281352.89999999997</v>
      </c>
      <c r="X32" s="20">
        <v>9723.5499999999993</v>
      </c>
      <c r="Y32" s="21">
        <v>291076.44999999995</v>
      </c>
      <c r="AB32" s="1"/>
    </row>
    <row r="33" spans="1:28" ht="13">
      <c r="A33" s="2" t="s">
        <v>261</v>
      </c>
      <c r="B33" s="2" t="s">
        <v>29</v>
      </c>
      <c r="C33" s="89" t="s">
        <v>297</v>
      </c>
      <c r="D33" s="129" t="s">
        <v>303</v>
      </c>
      <c r="E33" s="19">
        <v>66430.7</v>
      </c>
      <c r="F33" s="20">
        <v>11.55</v>
      </c>
      <c r="G33" s="21">
        <v>66442.25</v>
      </c>
      <c r="H33" s="19">
        <v>20599.45</v>
      </c>
      <c r="I33" s="20">
        <v>824.1</v>
      </c>
      <c r="J33" s="21">
        <v>21423.55</v>
      </c>
      <c r="K33" s="19">
        <v>38725</v>
      </c>
      <c r="L33" s="20">
        <v>2471</v>
      </c>
      <c r="M33" s="21">
        <v>41196</v>
      </c>
      <c r="N33" s="19">
        <v>45324.35</v>
      </c>
      <c r="O33" s="20">
        <v>2863</v>
      </c>
      <c r="P33" s="21">
        <v>48187.35</v>
      </c>
      <c r="Q33" s="19">
        <v>50327.55</v>
      </c>
      <c r="R33" s="20">
        <v>2572.75</v>
      </c>
      <c r="S33" s="21">
        <v>52900.3</v>
      </c>
      <c r="T33" s="19">
        <v>37672.6</v>
      </c>
      <c r="U33" s="20">
        <v>1166.05</v>
      </c>
      <c r="V33" s="21">
        <v>38838.65</v>
      </c>
      <c r="W33" s="47">
        <v>259079.65</v>
      </c>
      <c r="X33" s="20">
        <v>9908.4499999999989</v>
      </c>
      <c r="Y33" s="21">
        <v>268988.09999999998</v>
      </c>
      <c r="AB33" s="1"/>
    </row>
    <row r="34" spans="1:28" ht="13">
      <c r="A34" s="2" t="s">
        <v>261</v>
      </c>
      <c r="B34" s="2" t="s">
        <v>30</v>
      </c>
      <c r="C34" s="89" t="s">
        <v>297</v>
      </c>
      <c r="D34" s="129" t="s">
        <v>303</v>
      </c>
      <c r="E34" s="19">
        <v>7115.25</v>
      </c>
      <c r="F34" s="20">
        <v>622.35</v>
      </c>
      <c r="G34" s="21">
        <v>7737.6</v>
      </c>
      <c r="H34" s="19">
        <v>35570.85</v>
      </c>
      <c r="I34" s="20">
        <v>2868.25</v>
      </c>
      <c r="J34" s="21">
        <v>38439.1</v>
      </c>
      <c r="K34" s="19">
        <v>40085.1</v>
      </c>
      <c r="L34" s="20">
        <v>2874.7</v>
      </c>
      <c r="M34" s="21">
        <v>42959.799999999996</v>
      </c>
      <c r="N34" s="19">
        <v>38282.400000000001</v>
      </c>
      <c r="O34" s="20">
        <v>1982.3</v>
      </c>
      <c r="P34" s="21">
        <v>40264.700000000004</v>
      </c>
      <c r="Q34" s="19">
        <v>66292.3</v>
      </c>
      <c r="R34" s="20">
        <v>1129.4000000000001</v>
      </c>
      <c r="S34" s="21">
        <v>67421.7</v>
      </c>
      <c r="T34" s="19">
        <v>56562.25</v>
      </c>
      <c r="U34" s="20">
        <v>1221.6500000000001</v>
      </c>
      <c r="V34" s="21">
        <v>57783.9</v>
      </c>
      <c r="W34" s="47">
        <v>243908.15000000002</v>
      </c>
      <c r="X34" s="20">
        <v>10698.649999999998</v>
      </c>
      <c r="Y34" s="21">
        <v>254606.80000000002</v>
      </c>
      <c r="AB34" s="1"/>
    </row>
    <row r="35" spans="1:28" ht="13">
      <c r="A35" s="2" t="s">
        <v>261</v>
      </c>
      <c r="B35" s="2" t="s">
        <v>31</v>
      </c>
      <c r="C35" s="89" t="s">
        <v>297</v>
      </c>
      <c r="D35" s="129" t="s">
        <v>303</v>
      </c>
      <c r="E35" s="19">
        <v>30788.75</v>
      </c>
      <c r="F35" s="20">
        <v>1570.8</v>
      </c>
      <c r="G35" s="21">
        <v>32359.55</v>
      </c>
      <c r="H35" s="19">
        <v>43094.8</v>
      </c>
      <c r="I35" s="20">
        <v>2032.54</v>
      </c>
      <c r="J35" s="21">
        <v>45127.340000000004</v>
      </c>
      <c r="K35" s="19">
        <v>31942.05</v>
      </c>
      <c r="L35" s="20">
        <v>2719</v>
      </c>
      <c r="M35" s="21">
        <v>34661.050000000003</v>
      </c>
      <c r="N35" s="19">
        <v>43414.85</v>
      </c>
      <c r="O35" s="20">
        <v>1620.9</v>
      </c>
      <c r="P35" s="21">
        <v>45035.75</v>
      </c>
      <c r="Q35" s="19">
        <v>44664.7</v>
      </c>
      <c r="R35" s="20">
        <v>1645.3</v>
      </c>
      <c r="S35" s="21">
        <v>46310</v>
      </c>
      <c r="T35" s="19">
        <v>29189.55</v>
      </c>
      <c r="U35" s="20">
        <v>2602.1999999999998</v>
      </c>
      <c r="V35" s="21">
        <v>31791.75</v>
      </c>
      <c r="W35" s="47">
        <v>223094.7</v>
      </c>
      <c r="X35" s="20">
        <v>12190.739999999998</v>
      </c>
      <c r="Y35" s="21">
        <v>235285.44</v>
      </c>
      <c r="AB35" s="1"/>
    </row>
    <row r="36" spans="1:28" ht="13">
      <c r="A36" s="2" t="s">
        <v>261</v>
      </c>
      <c r="B36" s="2" t="s">
        <v>32</v>
      </c>
      <c r="C36" s="89" t="s">
        <v>297</v>
      </c>
      <c r="D36" s="129" t="s">
        <v>303</v>
      </c>
      <c r="E36" s="19">
        <v>0</v>
      </c>
      <c r="F36" s="20">
        <v>0</v>
      </c>
      <c r="G36" s="21">
        <v>0</v>
      </c>
      <c r="H36" s="19">
        <v>0</v>
      </c>
      <c r="I36" s="20">
        <v>0</v>
      </c>
      <c r="J36" s="21">
        <v>0</v>
      </c>
      <c r="K36" s="19">
        <v>0</v>
      </c>
      <c r="L36" s="20">
        <v>0</v>
      </c>
      <c r="M36" s="21">
        <v>0</v>
      </c>
      <c r="N36" s="19">
        <v>0</v>
      </c>
      <c r="O36" s="20">
        <v>0</v>
      </c>
      <c r="P36" s="21">
        <v>0</v>
      </c>
      <c r="Q36" s="19">
        <v>0</v>
      </c>
      <c r="R36" s="20">
        <v>0</v>
      </c>
      <c r="S36" s="21">
        <v>0</v>
      </c>
      <c r="T36" s="19">
        <v>0</v>
      </c>
      <c r="U36" s="20">
        <v>0</v>
      </c>
      <c r="V36" s="21">
        <v>0</v>
      </c>
      <c r="W36" s="47">
        <v>0</v>
      </c>
      <c r="X36" s="20">
        <v>0</v>
      </c>
      <c r="Y36" s="21">
        <v>0</v>
      </c>
      <c r="AB36" s="1"/>
    </row>
    <row r="37" spans="1:28" ht="13">
      <c r="A37" s="2" t="s">
        <v>261</v>
      </c>
      <c r="B37" s="2" t="s">
        <v>33</v>
      </c>
      <c r="C37" s="89" t="s">
        <v>297</v>
      </c>
      <c r="D37" s="129" t="s">
        <v>303</v>
      </c>
      <c r="E37" s="19">
        <v>0</v>
      </c>
      <c r="F37" s="20">
        <v>0</v>
      </c>
      <c r="G37" s="21">
        <v>0</v>
      </c>
      <c r="H37" s="19">
        <v>0</v>
      </c>
      <c r="I37" s="20">
        <v>4.38</v>
      </c>
      <c r="J37" s="21">
        <v>4.38</v>
      </c>
      <c r="K37" s="19">
        <v>0</v>
      </c>
      <c r="L37" s="20">
        <v>0</v>
      </c>
      <c r="M37" s="21">
        <v>0</v>
      </c>
      <c r="N37" s="19">
        <v>0</v>
      </c>
      <c r="O37" s="20">
        <v>0</v>
      </c>
      <c r="P37" s="21">
        <v>0</v>
      </c>
      <c r="Q37" s="19">
        <v>0</v>
      </c>
      <c r="R37" s="20">
        <v>0</v>
      </c>
      <c r="S37" s="21">
        <v>0</v>
      </c>
      <c r="T37" s="19">
        <v>0</v>
      </c>
      <c r="U37" s="20">
        <v>0</v>
      </c>
      <c r="V37" s="21">
        <v>0</v>
      </c>
      <c r="W37" s="47">
        <v>0</v>
      </c>
      <c r="X37" s="20">
        <v>4.38</v>
      </c>
      <c r="Y37" s="21">
        <v>4.38</v>
      </c>
      <c r="AB37" s="1"/>
    </row>
    <row r="38" spans="1:28" ht="13">
      <c r="A38" s="2" t="s">
        <v>261</v>
      </c>
      <c r="B38" s="2" t="s">
        <v>34</v>
      </c>
      <c r="C38" s="89" t="s">
        <v>297</v>
      </c>
      <c r="D38" s="129" t="s">
        <v>303</v>
      </c>
      <c r="E38" s="19">
        <v>0</v>
      </c>
      <c r="F38" s="20">
        <v>0</v>
      </c>
      <c r="G38" s="21">
        <v>0</v>
      </c>
      <c r="H38" s="19">
        <v>0</v>
      </c>
      <c r="I38" s="20">
        <v>5.14</v>
      </c>
      <c r="J38" s="21">
        <v>5.14</v>
      </c>
      <c r="K38" s="19">
        <v>0</v>
      </c>
      <c r="L38" s="20">
        <v>0</v>
      </c>
      <c r="M38" s="21">
        <v>0</v>
      </c>
      <c r="N38" s="19">
        <v>0</v>
      </c>
      <c r="O38" s="20">
        <v>0</v>
      </c>
      <c r="P38" s="21">
        <v>0</v>
      </c>
      <c r="Q38" s="19">
        <v>0</v>
      </c>
      <c r="R38" s="20">
        <v>0</v>
      </c>
      <c r="S38" s="21">
        <v>0</v>
      </c>
      <c r="T38" s="19">
        <v>0</v>
      </c>
      <c r="U38" s="20">
        <v>0</v>
      </c>
      <c r="V38" s="21">
        <v>0</v>
      </c>
      <c r="W38" s="47">
        <v>0</v>
      </c>
      <c r="X38" s="20">
        <v>5.14</v>
      </c>
      <c r="Y38" s="21">
        <v>5.14</v>
      </c>
      <c r="AB38" s="1"/>
    </row>
    <row r="39" spans="1:28" ht="13">
      <c r="A39" s="2" t="s">
        <v>262</v>
      </c>
      <c r="B39" s="2" t="s">
        <v>35</v>
      </c>
      <c r="C39" s="89" t="s">
        <v>297</v>
      </c>
      <c r="D39" s="129" t="s">
        <v>302</v>
      </c>
      <c r="E39" s="19">
        <v>660.96</v>
      </c>
      <c r="F39" s="20">
        <v>513.07000000000005</v>
      </c>
      <c r="G39" s="21">
        <v>1174.0300000000002</v>
      </c>
      <c r="H39" s="19">
        <v>543.6</v>
      </c>
      <c r="I39" s="20">
        <v>2152.87</v>
      </c>
      <c r="J39" s="21">
        <v>2696.47</v>
      </c>
      <c r="K39" s="19">
        <v>392.69</v>
      </c>
      <c r="L39" s="20">
        <v>812.52</v>
      </c>
      <c r="M39" s="21">
        <v>1205.21</v>
      </c>
      <c r="N39" s="19">
        <v>1013.83</v>
      </c>
      <c r="O39" s="20">
        <v>92.74</v>
      </c>
      <c r="P39" s="21">
        <v>1106.57</v>
      </c>
      <c r="Q39" s="19">
        <v>605.09</v>
      </c>
      <c r="R39" s="20">
        <v>324.58</v>
      </c>
      <c r="S39" s="21">
        <v>929.67000000000007</v>
      </c>
      <c r="T39" s="19">
        <v>2741.11</v>
      </c>
      <c r="U39" s="20">
        <v>774.22</v>
      </c>
      <c r="V39" s="21">
        <v>3515.33</v>
      </c>
      <c r="W39" s="47">
        <v>5957.2800000000007</v>
      </c>
      <c r="X39" s="20">
        <v>4670</v>
      </c>
      <c r="Y39" s="21">
        <v>10627.28</v>
      </c>
      <c r="AB39" s="1"/>
    </row>
    <row r="40" spans="1:28" ht="13">
      <c r="A40" s="2" t="s">
        <v>263</v>
      </c>
      <c r="B40" s="2" t="s">
        <v>36</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263</v>
      </c>
      <c r="B41" s="2" t="s">
        <v>37</v>
      </c>
      <c r="C41" s="89" t="s">
        <v>297</v>
      </c>
      <c r="D41" s="129" t="s">
        <v>303</v>
      </c>
      <c r="E41" s="19">
        <v>0</v>
      </c>
      <c r="F41" s="20">
        <v>0</v>
      </c>
      <c r="G41" s="21">
        <v>0</v>
      </c>
      <c r="H41" s="19">
        <v>0</v>
      </c>
      <c r="I41" s="20">
        <v>0</v>
      </c>
      <c r="J41" s="21">
        <v>0</v>
      </c>
      <c r="K41" s="19">
        <v>0</v>
      </c>
      <c r="L41" s="20">
        <v>0</v>
      </c>
      <c r="M41" s="21">
        <v>0</v>
      </c>
      <c r="N41" s="19">
        <v>0</v>
      </c>
      <c r="O41" s="20">
        <v>0</v>
      </c>
      <c r="P41" s="21">
        <v>0</v>
      </c>
      <c r="Q41" s="19">
        <v>0</v>
      </c>
      <c r="R41" s="20">
        <v>0</v>
      </c>
      <c r="S41" s="21">
        <v>0</v>
      </c>
      <c r="T41" s="19">
        <v>0</v>
      </c>
      <c r="U41" s="20">
        <v>0</v>
      </c>
      <c r="V41" s="21">
        <v>0</v>
      </c>
      <c r="W41" s="47">
        <v>0</v>
      </c>
      <c r="X41" s="20">
        <v>0</v>
      </c>
      <c r="Y41" s="21">
        <v>0</v>
      </c>
      <c r="AB41" s="1"/>
    </row>
    <row r="42" spans="1:28" ht="13">
      <c r="A42" s="2" t="s">
        <v>263</v>
      </c>
      <c r="B42" s="2" t="s">
        <v>38</v>
      </c>
      <c r="C42" s="89" t="s">
        <v>297</v>
      </c>
      <c r="D42" s="129" t="s">
        <v>303</v>
      </c>
      <c r="E42" s="19">
        <v>2831.25</v>
      </c>
      <c r="F42" s="20">
        <v>1830.53</v>
      </c>
      <c r="G42" s="21">
        <v>4661.78</v>
      </c>
      <c r="H42" s="19">
        <v>0</v>
      </c>
      <c r="I42" s="20">
        <v>0</v>
      </c>
      <c r="J42" s="21">
        <v>0</v>
      </c>
      <c r="K42" s="19">
        <v>0</v>
      </c>
      <c r="L42" s="20">
        <v>0</v>
      </c>
      <c r="M42" s="21">
        <v>0</v>
      </c>
      <c r="N42" s="19">
        <v>0</v>
      </c>
      <c r="O42" s="20">
        <v>0</v>
      </c>
      <c r="P42" s="21">
        <v>0</v>
      </c>
      <c r="Q42" s="19">
        <v>3354.45</v>
      </c>
      <c r="R42" s="20">
        <v>294.60000000000002</v>
      </c>
      <c r="S42" s="21">
        <v>3649.0499999999997</v>
      </c>
      <c r="T42" s="19">
        <v>20669.93</v>
      </c>
      <c r="U42" s="20">
        <v>3059.85</v>
      </c>
      <c r="V42" s="21">
        <v>23729.78</v>
      </c>
      <c r="W42" s="47">
        <v>26855.63</v>
      </c>
      <c r="X42" s="20">
        <v>5184.9799999999996</v>
      </c>
      <c r="Y42" s="21">
        <v>32040.61</v>
      </c>
      <c r="AB42" s="1"/>
    </row>
    <row r="43" spans="1:28" ht="13">
      <c r="A43" s="2" t="s">
        <v>263</v>
      </c>
      <c r="B43" s="2" t="s">
        <v>39</v>
      </c>
      <c r="C43" s="89" t="s">
        <v>297</v>
      </c>
      <c r="D43" s="129" t="s">
        <v>303</v>
      </c>
      <c r="E43" s="19">
        <v>0</v>
      </c>
      <c r="F43" s="20">
        <v>0</v>
      </c>
      <c r="G43" s="21">
        <v>0</v>
      </c>
      <c r="H43" s="19">
        <v>0</v>
      </c>
      <c r="I43" s="20">
        <v>0</v>
      </c>
      <c r="J43" s="21">
        <v>0</v>
      </c>
      <c r="K43" s="19">
        <v>0</v>
      </c>
      <c r="L43" s="20">
        <v>0</v>
      </c>
      <c r="M43" s="21">
        <v>0</v>
      </c>
      <c r="N43" s="19">
        <v>0</v>
      </c>
      <c r="O43" s="20">
        <v>0</v>
      </c>
      <c r="P43" s="21">
        <v>0</v>
      </c>
      <c r="Q43" s="19">
        <v>0</v>
      </c>
      <c r="R43" s="20">
        <v>0</v>
      </c>
      <c r="S43" s="21">
        <v>0</v>
      </c>
      <c r="T43" s="19">
        <v>0</v>
      </c>
      <c r="U43" s="20">
        <v>0</v>
      </c>
      <c r="V43" s="21">
        <v>0</v>
      </c>
      <c r="W43" s="47">
        <v>0</v>
      </c>
      <c r="X43" s="20">
        <v>0</v>
      </c>
      <c r="Y43" s="21">
        <v>0</v>
      </c>
      <c r="AB43" s="1"/>
    </row>
    <row r="44" spans="1:28" ht="13">
      <c r="A44" s="2" t="s">
        <v>263</v>
      </c>
      <c r="B44" s="2" t="s">
        <v>40</v>
      </c>
      <c r="C44" s="89" t="s">
        <v>297</v>
      </c>
      <c r="D44" s="129" t="s">
        <v>303</v>
      </c>
      <c r="E44" s="19">
        <v>6288.68</v>
      </c>
      <c r="F44" s="20">
        <v>598.95000000000005</v>
      </c>
      <c r="G44" s="21">
        <v>6887.63</v>
      </c>
      <c r="H44" s="19">
        <v>0</v>
      </c>
      <c r="I44" s="20">
        <v>0</v>
      </c>
      <c r="J44" s="21">
        <v>0</v>
      </c>
      <c r="K44" s="19">
        <v>0</v>
      </c>
      <c r="L44" s="20">
        <v>0</v>
      </c>
      <c r="M44" s="21">
        <v>0</v>
      </c>
      <c r="N44" s="19">
        <v>0</v>
      </c>
      <c r="O44" s="20">
        <v>0</v>
      </c>
      <c r="P44" s="21">
        <v>0</v>
      </c>
      <c r="Q44" s="19">
        <v>0</v>
      </c>
      <c r="R44" s="20">
        <v>0</v>
      </c>
      <c r="S44" s="21">
        <v>0</v>
      </c>
      <c r="T44" s="19">
        <v>0</v>
      </c>
      <c r="U44" s="20">
        <v>0</v>
      </c>
      <c r="V44" s="21">
        <v>0</v>
      </c>
      <c r="W44" s="47">
        <v>6288.68</v>
      </c>
      <c r="X44" s="20">
        <v>598.95000000000005</v>
      </c>
      <c r="Y44" s="21">
        <v>6887.63</v>
      </c>
      <c r="AB44" s="1"/>
    </row>
    <row r="45" spans="1:28" ht="13">
      <c r="A45" s="2" t="s">
        <v>263</v>
      </c>
      <c r="B45" s="2" t="s">
        <v>41</v>
      </c>
      <c r="C45" s="89" t="s">
        <v>297</v>
      </c>
      <c r="D45" s="129" t="s">
        <v>303</v>
      </c>
      <c r="E45" s="19">
        <v>7325.55</v>
      </c>
      <c r="F45" s="20">
        <v>1908.23</v>
      </c>
      <c r="G45" s="21">
        <v>9233.7800000000007</v>
      </c>
      <c r="H45" s="19">
        <v>0</v>
      </c>
      <c r="I45" s="20">
        <v>0</v>
      </c>
      <c r="J45" s="21">
        <v>0</v>
      </c>
      <c r="K45" s="19">
        <v>0</v>
      </c>
      <c r="L45" s="20">
        <v>0</v>
      </c>
      <c r="M45" s="21">
        <v>0</v>
      </c>
      <c r="N45" s="19">
        <v>0</v>
      </c>
      <c r="O45" s="20">
        <v>0</v>
      </c>
      <c r="P45" s="21">
        <v>0</v>
      </c>
      <c r="Q45" s="19">
        <v>0</v>
      </c>
      <c r="R45" s="20">
        <v>0</v>
      </c>
      <c r="S45" s="21">
        <v>0</v>
      </c>
      <c r="T45" s="19">
        <v>1085.7</v>
      </c>
      <c r="U45" s="20">
        <v>529.73</v>
      </c>
      <c r="V45" s="21">
        <v>1615.43</v>
      </c>
      <c r="W45" s="47">
        <v>8411.25</v>
      </c>
      <c r="X45" s="20">
        <v>2437.96</v>
      </c>
      <c r="Y45" s="21">
        <v>10849.21</v>
      </c>
      <c r="AB45" s="1"/>
    </row>
    <row r="46" spans="1:28" ht="13">
      <c r="A46" s="2" t="s">
        <v>263</v>
      </c>
      <c r="B46" s="2" t="s">
        <v>42</v>
      </c>
      <c r="C46" s="89" t="s">
        <v>297</v>
      </c>
      <c r="D46" s="129" t="s">
        <v>303</v>
      </c>
      <c r="E46" s="19">
        <v>233.18</v>
      </c>
      <c r="F46" s="20">
        <v>14.78</v>
      </c>
      <c r="G46" s="21">
        <v>247.96</v>
      </c>
      <c r="H46" s="19">
        <v>0</v>
      </c>
      <c r="I46" s="20">
        <v>0</v>
      </c>
      <c r="J46" s="21">
        <v>0</v>
      </c>
      <c r="K46" s="19">
        <v>0</v>
      </c>
      <c r="L46" s="20">
        <v>0</v>
      </c>
      <c r="M46" s="21">
        <v>0</v>
      </c>
      <c r="N46" s="19">
        <v>0</v>
      </c>
      <c r="O46" s="20">
        <v>0</v>
      </c>
      <c r="P46" s="21">
        <v>0</v>
      </c>
      <c r="Q46" s="19">
        <v>0</v>
      </c>
      <c r="R46" s="20">
        <v>0</v>
      </c>
      <c r="S46" s="21">
        <v>0</v>
      </c>
      <c r="T46" s="19">
        <v>0</v>
      </c>
      <c r="U46" s="20">
        <v>0</v>
      </c>
      <c r="V46" s="21">
        <v>0</v>
      </c>
      <c r="W46" s="47">
        <v>233.18</v>
      </c>
      <c r="X46" s="20">
        <v>14.78</v>
      </c>
      <c r="Y46" s="21">
        <v>247.96</v>
      </c>
      <c r="AB46" s="1"/>
    </row>
    <row r="47" spans="1:28" ht="13">
      <c r="A47" s="2" t="s">
        <v>263</v>
      </c>
      <c r="B47" s="2" t="s">
        <v>43</v>
      </c>
      <c r="C47" s="89" t="s">
        <v>297</v>
      </c>
      <c r="D47" s="129" t="s">
        <v>303</v>
      </c>
      <c r="E47" s="19">
        <v>7412.48</v>
      </c>
      <c r="F47" s="20">
        <v>3229.88</v>
      </c>
      <c r="G47" s="21">
        <v>10642.36</v>
      </c>
      <c r="H47" s="19">
        <v>0</v>
      </c>
      <c r="I47" s="20">
        <v>0</v>
      </c>
      <c r="J47" s="21">
        <v>0</v>
      </c>
      <c r="K47" s="19">
        <v>0</v>
      </c>
      <c r="L47" s="20">
        <v>0</v>
      </c>
      <c r="M47" s="21">
        <v>0</v>
      </c>
      <c r="N47" s="19">
        <v>0</v>
      </c>
      <c r="O47" s="20">
        <v>0</v>
      </c>
      <c r="P47" s="21">
        <v>0</v>
      </c>
      <c r="Q47" s="19">
        <v>0</v>
      </c>
      <c r="R47" s="20">
        <v>0</v>
      </c>
      <c r="S47" s="21">
        <v>0</v>
      </c>
      <c r="T47" s="19">
        <v>0</v>
      </c>
      <c r="U47" s="20">
        <v>0</v>
      </c>
      <c r="V47" s="21">
        <v>0</v>
      </c>
      <c r="W47" s="47">
        <v>7412.48</v>
      </c>
      <c r="X47" s="20">
        <v>3229.88</v>
      </c>
      <c r="Y47" s="21">
        <v>10642.36</v>
      </c>
      <c r="AB47" s="1"/>
    </row>
    <row r="48" spans="1:28" ht="13">
      <c r="A48" s="2" t="s">
        <v>341</v>
      </c>
      <c r="B48" s="2" t="s">
        <v>342</v>
      </c>
      <c r="C48" s="89" t="s">
        <v>297</v>
      </c>
      <c r="D48" s="129" t="s">
        <v>303</v>
      </c>
      <c r="E48" s="19">
        <v>45521.39</v>
      </c>
      <c r="F48" s="20">
        <v>1457.62</v>
      </c>
      <c r="G48" s="21">
        <v>46979.01</v>
      </c>
      <c r="H48" s="19">
        <v>40991.69</v>
      </c>
      <c r="I48" s="20">
        <v>1.96</v>
      </c>
      <c r="J48" s="21">
        <v>40993.65</v>
      </c>
      <c r="K48" s="19">
        <v>29943.43</v>
      </c>
      <c r="L48" s="20">
        <v>1391.31</v>
      </c>
      <c r="M48" s="21">
        <v>31334.74</v>
      </c>
      <c r="N48" s="19">
        <v>38812.01</v>
      </c>
      <c r="O48" s="20">
        <v>2.06</v>
      </c>
      <c r="P48" s="21">
        <v>38814.07</v>
      </c>
      <c r="Q48" s="19">
        <v>48796.22</v>
      </c>
      <c r="R48" s="20">
        <v>11.17</v>
      </c>
      <c r="S48" s="21">
        <v>48807.39</v>
      </c>
      <c r="T48" s="19">
        <v>37631.69</v>
      </c>
      <c r="U48" s="20">
        <v>5209.95</v>
      </c>
      <c r="V48" s="21">
        <v>42841.64</v>
      </c>
      <c r="W48" s="47">
        <v>241696.43000000002</v>
      </c>
      <c r="X48" s="20">
        <v>8074.07</v>
      </c>
      <c r="Y48" s="21">
        <v>249770.50000000003</v>
      </c>
      <c r="AB48" s="1"/>
    </row>
    <row r="49" spans="1:28" ht="13">
      <c r="A49" s="2" t="s">
        <v>264</v>
      </c>
      <c r="B49" s="2" t="s">
        <v>44</v>
      </c>
      <c r="C49" s="89" t="s">
        <v>297</v>
      </c>
      <c r="D49" s="129" t="s">
        <v>304</v>
      </c>
      <c r="E49" s="19">
        <v>0</v>
      </c>
      <c r="F49" s="20">
        <v>0</v>
      </c>
      <c r="G49" s="21">
        <v>0</v>
      </c>
      <c r="H49" s="19">
        <v>0</v>
      </c>
      <c r="I49" s="20">
        <v>0</v>
      </c>
      <c r="J49" s="21">
        <v>0</v>
      </c>
      <c r="K49" s="19">
        <v>0</v>
      </c>
      <c r="L49" s="20">
        <v>0</v>
      </c>
      <c r="M49" s="21">
        <v>0</v>
      </c>
      <c r="N49" s="19">
        <v>0</v>
      </c>
      <c r="O49" s="20">
        <v>0</v>
      </c>
      <c r="P49" s="21">
        <v>0</v>
      </c>
      <c r="Q49" s="19">
        <v>0</v>
      </c>
      <c r="R49" s="20">
        <v>0</v>
      </c>
      <c r="S49" s="21">
        <v>0</v>
      </c>
      <c r="T49" s="19">
        <v>0</v>
      </c>
      <c r="U49" s="20">
        <v>0</v>
      </c>
      <c r="V49" s="21">
        <v>0</v>
      </c>
      <c r="W49" s="47">
        <v>0</v>
      </c>
      <c r="X49" s="20">
        <v>0</v>
      </c>
      <c r="Y49" s="21">
        <v>0</v>
      </c>
      <c r="AB49" s="1"/>
    </row>
    <row r="50" spans="1:28" ht="13">
      <c r="A50" s="2" t="s">
        <v>264</v>
      </c>
      <c r="B50" s="2" t="s">
        <v>45</v>
      </c>
      <c r="C50" s="89" t="s">
        <v>297</v>
      </c>
      <c r="D50" s="129" t="s">
        <v>304</v>
      </c>
      <c r="E50" s="19">
        <v>0</v>
      </c>
      <c r="F50" s="20">
        <v>0</v>
      </c>
      <c r="G50" s="21">
        <v>0</v>
      </c>
      <c r="H50" s="19">
        <v>0</v>
      </c>
      <c r="I50" s="20">
        <v>0</v>
      </c>
      <c r="J50" s="21">
        <v>0</v>
      </c>
      <c r="K50" s="19">
        <v>0</v>
      </c>
      <c r="L50" s="20">
        <v>0</v>
      </c>
      <c r="M50" s="21">
        <v>0</v>
      </c>
      <c r="N50" s="19">
        <v>0</v>
      </c>
      <c r="O50" s="20">
        <v>0</v>
      </c>
      <c r="P50" s="21">
        <v>0</v>
      </c>
      <c r="Q50" s="19">
        <v>0</v>
      </c>
      <c r="R50" s="20">
        <v>0</v>
      </c>
      <c r="S50" s="21">
        <v>0</v>
      </c>
      <c r="T50" s="19">
        <v>0</v>
      </c>
      <c r="U50" s="20">
        <v>0</v>
      </c>
      <c r="V50" s="21">
        <v>0</v>
      </c>
      <c r="W50" s="47">
        <v>0</v>
      </c>
      <c r="X50" s="20">
        <v>0</v>
      </c>
      <c r="Y50" s="21">
        <v>0</v>
      </c>
      <c r="AB50" s="1"/>
    </row>
    <row r="51" spans="1:28" ht="13">
      <c r="A51" s="2" t="s">
        <v>264</v>
      </c>
      <c r="B51" s="2" t="s">
        <v>46</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B51" s="1"/>
    </row>
    <row r="52" spans="1:28" ht="13">
      <c r="A52" s="2" t="s">
        <v>264</v>
      </c>
      <c r="B52" s="2" t="s">
        <v>47</v>
      </c>
      <c r="C52" s="89" t="s">
        <v>297</v>
      </c>
      <c r="D52" s="129" t="s">
        <v>304</v>
      </c>
      <c r="E52" s="19">
        <v>0</v>
      </c>
      <c r="F52" s="20">
        <v>0</v>
      </c>
      <c r="G52" s="21">
        <v>0</v>
      </c>
      <c r="H52" s="19">
        <v>0</v>
      </c>
      <c r="I52" s="20">
        <v>0</v>
      </c>
      <c r="J52" s="21">
        <v>0</v>
      </c>
      <c r="K52" s="19">
        <v>0</v>
      </c>
      <c r="L52" s="20">
        <v>0</v>
      </c>
      <c r="M52" s="21">
        <v>0</v>
      </c>
      <c r="N52" s="19">
        <v>0</v>
      </c>
      <c r="O52" s="20">
        <v>0</v>
      </c>
      <c r="P52" s="21">
        <v>0</v>
      </c>
      <c r="Q52" s="19">
        <v>0</v>
      </c>
      <c r="R52" s="20">
        <v>0</v>
      </c>
      <c r="S52" s="21">
        <v>0</v>
      </c>
      <c r="T52" s="19">
        <v>0</v>
      </c>
      <c r="U52" s="20">
        <v>0</v>
      </c>
      <c r="V52" s="21">
        <v>0</v>
      </c>
      <c r="W52" s="47">
        <v>0</v>
      </c>
      <c r="X52" s="20">
        <v>0</v>
      </c>
      <c r="Y52" s="21">
        <v>0</v>
      </c>
      <c r="AB52" s="1"/>
    </row>
    <row r="53" spans="1:28" ht="13">
      <c r="A53" s="2" t="s">
        <v>264</v>
      </c>
      <c r="B53" s="2" t="s">
        <v>48</v>
      </c>
      <c r="C53" s="89" t="s">
        <v>297</v>
      </c>
      <c r="D53" s="129" t="s">
        <v>304</v>
      </c>
      <c r="E53" s="19">
        <v>2046.62</v>
      </c>
      <c r="F53" s="20">
        <v>131.96</v>
      </c>
      <c r="G53" s="21">
        <v>2178.58</v>
      </c>
      <c r="H53" s="19">
        <v>3231.7</v>
      </c>
      <c r="I53" s="20">
        <v>188.3</v>
      </c>
      <c r="J53" s="21">
        <v>3420</v>
      </c>
      <c r="K53" s="19">
        <v>2643.1</v>
      </c>
      <c r="L53" s="20">
        <v>161.34</v>
      </c>
      <c r="M53" s="21">
        <v>2804.44</v>
      </c>
      <c r="N53" s="19">
        <v>2743.02</v>
      </c>
      <c r="O53" s="20">
        <v>292.38</v>
      </c>
      <c r="P53" s="21">
        <v>3035.4</v>
      </c>
      <c r="Q53" s="19">
        <v>2314.52</v>
      </c>
      <c r="R53" s="20">
        <v>98.28</v>
      </c>
      <c r="S53" s="21">
        <v>2412.8000000000002</v>
      </c>
      <c r="T53" s="19">
        <v>3088.94</v>
      </c>
      <c r="U53" s="20">
        <v>166.12</v>
      </c>
      <c r="V53" s="21">
        <v>3255.06</v>
      </c>
      <c r="W53" s="47">
        <v>16067.900000000001</v>
      </c>
      <c r="X53" s="20">
        <v>1038.3800000000001</v>
      </c>
      <c r="Y53" s="21">
        <v>17106.280000000002</v>
      </c>
      <c r="AB53" s="1"/>
    </row>
    <row r="54" spans="1:28" ht="13">
      <c r="A54" s="2" t="s">
        <v>264</v>
      </c>
      <c r="B54" s="2" t="s">
        <v>49</v>
      </c>
      <c r="C54" s="89" t="s">
        <v>297</v>
      </c>
      <c r="D54" s="129" t="s">
        <v>304</v>
      </c>
      <c r="E54" s="19">
        <v>1262.46</v>
      </c>
      <c r="F54" s="20">
        <v>60.02</v>
      </c>
      <c r="G54" s="21">
        <v>1322.48</v>
      </c>
      <c r="H54" s="19">
        <v>2067.65</v>
      </c>
      <c r="I54" s="20">
        <v>60.83</v>
      </c>
      <c r="J54" s="21">
        <v>2128.48</v>
      </c>
      <c r="K54" s="19">
        <v>1612.24</v>
      </c>
      <c r="L54" s="20">
        <v>82.33</v>
      </c>
      <c r="M54" s="21">
        <v>1694.57</v>
      </c>
      <c r="N54" s="19">
        <v>2281.16</v>
      </c>
      <c r="O54" s="20">
        <v>326.85000000000002</v>
      </c>
      <c r="P54" s="21">
        <v>2608.0099999999998</v>
      </c>
      <c r="Q54" s="19">
        <v>2024.88</v>
      </c>
      <c r="R54" s="20">
        <v>33.36</v>
      </c>
      <c r="S54" s="21">
        <v>2058.2400000000002</v>
      </c>
      <c r="T54" s="19">
        <v>2968.48</v>
      </c>
      <c r="U54" s="20">
        <v>222.15</v>
      </c>
      <c r="V54" s="21">
        <v>3190.63</v>
      </c>
      <c r="W54" s="47">
        <v>12216.869999999999</v>
      </c>
      <c r="X54" s="20">
        <v>785.54</v>
      </c>
      <c r="Y54" s="21">
        <v>13002.41</v>
      </c>
      <c r="AB54" s="1"/>
    </row>
    <row r="55" spans="1:28" ht="13">
      <c r="A55" s="2" t="s">
        <v>264</v>
      </c>
      <c r="B55" s="2" t="s">
        <v>50</v>
      </c>
      <c r="C55" s="89" t="s">
        <v>297</v>
      </c>
      <c r="D55" s="129" t="s">
        <v>304</v>
      </c>
      <c r="E55" s="19">
        <v>610.38</v>
      </c>
      <c r="F55" s="20">
        <v>98.28</v>
      </c>
      <c r="G55" s="21">
        <v>708.66</v>
      </c>
      <c r="H55" s="19">
        <v>1261.3399999999999</v>
      </c>
      <c r="I55" s="20">
        <v>82.08</v>
      </c>
      <c r="J55" s="21">
        <v>1343.4199999999998</v>
      </c>
      <c r="K55" s="19">
        <v>907.18</v>
      </c>
      <c r="L55" s="20">
        <v>46.02</v>
      </c>
      <c r="M55" s="21">
        <v>953.19999999999993</v>
      </c>
      <c r="N55" s="19">
        <v>1252.44</v>
      </c>
      <c r="O55" s="20">
        <v>125.74</v>
      </c>
      <c r="P55" s="21">
        <v>1378.18</v>
      </c>
      <c r="Q55" s="19">
        <v>1027.74</v>
      </c>
      <c r="R55" s="20">
        <v>154.94</v>
      </c>
      <c r="S55" s="21">
        <v>1182.68</v>
      </c>
      <c r="T55" s="19">
        <v>1969.04</v>
      </c>
      <c r="U55" s="20">
        <v>74.14</v>
      </c>
      <c r="V55" s="21">
        <v>2043.18</v>
      </c>
      <c r="W55" s="47">
        <v>7028.12</v>
      </c>
      <c r="X55" s="20">
        <v>581.20000000000005</v>
      </c>
      <c r="Y55" s="21">
        <v>7609.32</v>
      </c>
      <c r="AB55" s="1"/>
    </row>
    <row r="56" spans="1:28" ht="13">
      <c r="A56" s="2" t="s">
        <v>264</v>
      </c>
      <c r="B56" s="2" t="s">
        <v>51</v>
      </c>
      <c r="C56" s="89" t="s">
        <v>297</v>
      </c>
      <c r="D56" s="129" t="s">
        <v>304</v>
      </c>
      <c r="E56" s="19">
        <v>891.6</v>
      </c>
      <c r="F56" s="20">
        <v>479.18</v>
      </c>
      <c r="G56" s="21">
        <v>1370.78</v>
      </c>
      <c r="H56" s="19">
        <v>880.82</v>
      </c>
      <c r="I56" s="20">
        <v>509.06</v>
      </c>
      <c r="J56" s="21">
        <v>1389.88</v>
      </c>
      <c r="K56" s="19">
        <v>729.84</v>
      </c>
      <c r="L56" s="20">
        <v>521.4</v>
      </c>
      <c r="M56" s="21">
        <v>1251.24</v>
      </c>
      <c r="N56" s="19">
        <v>951.86</v>
      </c>
      <c r="O56" s="20">
        <v>520.58000000000004</v>
      </c>
      <c r="P56" s="21">
        <v>1472.44</v>
      </c>
      <c r="Q56" s="19">
        <v>798.86</v>
      </c>
      <c r="R56" s="20">
        <v>564.28</v>
      </c>
      <c r="S56" s="21">
        <v>1363.1399999999999</v>
      </c>
      <c r="T56" s="19">
        <v>983.94</v>
      </c>
      <c r="U56" s="20">
        <v>251.2</v>
      </c>
      <c r="V56" s="21">
        <v>1235.1400000000001</v>
      </c>
      <c r="W56" s="47">
        <v>5236.92</v>
      </c>
      <c r="X56" s="20">
        <v>2845.7</v>
      </c>
      <c r="Y56" s="21">
        <v>8082.62</v>
      </c>
      <c r="AB56" s="1"/>
    </row>
    <row r="57" spans="1:28" ht="13">
      <c r="A57" s="2" t="s">
        <v>264</v>
      </c>
      <c r="B57" s="2" t="s">
        <v>52</v>
      </c>
      <c r="C57" s="89" t="s">
        <v>297</v>
      </c>
      <c r="D57" s="129" t="s">
        <v>304</v>
      </c>
      <c r="E57" s="19">
        <v>58981.56</v>
      </c>
      <c r="F57" s="20">
        <v>11.25</v>
      </c>
      <c r="G57" s="21">
        <v>58992.81</v>
      </c>
      <c r="H57" s="19">
        <v>63814.66</v>
      </c>
      <c r="I57" s="20">
        <v>132.55000000000001</v>
      </c>
      <c r="J57" s="21">
        <v>63947.210000000006</v>
      </c>
      <c r="K57" s="19">
        <v>61081.41</v>
      </c>
      <c r="L57" s="20">
        <v>472.63</v>
      </c>
      <c r="M57" s="21">
        <v>61554.04</v>
      </c>
      <c r="N57" s="19">
        <v>24806.39</v>
      </c>
      <c r="O57" s="20">
        <v>79.64</v>
      </c>
      <c r="P57" s="21">
        <v>24886.03</v>
      </c>
      <c r="Q57" s="19">
        <v>67085.55</v>
      </c>
      <c r="R57" s="20">
        <v>976.04</v>
      </c>
      <c r="S57" s="21">
        <v>68061.59</v>
      </c>
      <c r="T57" s="19">
        <v>42520.87</v>
      </c>
      <c r="U57" s="20">
        <v>364.55</v>
      </c>
      <c r="V57" s="21">
        <v>42885.420000000006</v>
      </c>
      <c r="W57" s="47">
        <v>318290.44</v>
      </c>
      <c r="X57" s="20">
        <v>2036.66</v>
      </c>
      <c r="Y57" s="21">
        <v>320327.09999999998</v>
      </c>
      <c r="AB57" s="1"/>
    </row>
    <row r="58" spans="1:28" ht="13">
      <c r="A58" s="2" t="s">
        <v>264</v>
      </c>
      <c r="B58" s="2" t="s">
        <v>53</v>
      </c>
      <c r="C58" s="89" t="s">
        <v>297</v>
      </c>
      <c r="D58" s="129" t="s">
        <v>304</v>
      </c>
      <c r="E58" s="19">
        <v>60421.51</v>
      </c>
      <c r="F58" s="20">
        <v>71.989999999999995</v>
      </c>
      <c r="G58" s="21">
        <v>60493.5</v>
      </c>
      <c r="H58" s="19">
        <v>39176.67</v>
      </c>
      <c r="I58" s="20">
        <v>135.83000000000001</v>
      </c>
      <c r="J58" s="21">
        <v>39312.5</v>
      </c>
      <c r="K58" s="19">
        <v>41127.5</v>
      </c>
      <c r="L58" s="20">
        <v>4.21</v>
      </c>
      <c r="M58" s="21">
        <v>41131.71</v>
      </c>
      <c r="N58" s="19">
        <v>21830.46</v>
      </c>
      <c r="O58" s="20">
        <v>129.05000000000001</v>
      </c>
      <c r="P58" s="21">
        <v>21959.51</v>
      </c>
      <c r="Q58" s="19">
        <v>42482.44</v>
      </c>
      <c r="R58" s="20">
        <v>1210.43</v>
      </c>
      <c r="S58" s="21">
        <v>43692.87</v>
      </c>
      <c r="T58" s="19">
        <v>78185.97</v>
      </c>
      <c r="U58" s="20">
        <v>196.49</v>
      </c>
      <c r="V58" s="21">
        <v>78382.460000000006</v>
      </c>
      <c r="W58" s="47">
        <v>283224.55</v>
      </c>
      <c r="X58" s="20">
        <v>1748.0000000000002</v>
      </c>
      <c r="Y58" s="21">
        <v>284972.55</v>
      </c>
      <c r="AB58" s="1"/>
    </row>
    <row r="59" spans="1:28" ht="13">
      <c r="A59" s="2" t="s">
        <v>264</v>
      </c>
      <c r="B59" s="2" t="s">
        <v>54</v>
      </c>
      <c r="C59" s="89" t="s">
        <v>297</v>
      </c>
      <c r="D59" s="129" t="s">
        <v>304</v>
      </c>
      <c r="E59" s="19">
        <v>38357.33</v>
      </c>
      <c r="F59" s="20">
        <v>61.68</v>
      </c>
      <c r="G59" s="21">
        <v>38419.01</v>
      </c>
      <c r="H59" s="19">
        <v>51595.07</v>
      </c>
      <c r="I59" s="20">
        <v>301.43</v>
      </c>
      <c r="J59" s="21">
        <v>51896.5</v>
      </c>
      <c r="K59" s="19">
        <v>47096.33</v>
      </c>
      <c r="L59" s="20">
        <v>35.21</v>
      </c>
      <c r="M59" s="21">
        <v>47131.54</v>
      </c>
      <c r="N59" s="19">
        <v>13306.85</v>
      </c>
      <c r="O59" s="20">
        <v>154.47999999999999</v>
      </c>
      <c r="P59" s="21">
        <v>13461.33</v>
      </c>
      <c r="Q59" s="19">
        <v>50910.09</v>
      </c>
      <c r="R59" s="20">
        <v>872.63</v>
      </c>
      <c r="S59" s="21">
        <v>51782.719999999994</v>
      </c>
      <c r="T59" s="19">
        <v>35462.21</v>
      </c>
      <c r="U59" s="20">
        <v>46.51</v>
      </c>
      <c r="V59" s="21">
        <v>35508.720000000001</v>
      </c>
      <c r="W59" s="47">
        <v>236727.87999999998</v>
      </c>
      <c r="X59" s="20">
        <v>1471.9399999999998</v>
      </c>
      <c r="Y59" s="21">
        <v>238199.81999999998</v>
      </c>
      <c r="AB59" s="1"/>
    </row>
    <row r="60" spans="1:28" ht="13">
      <c r="A60" s="2" t="s">
        <v>264</v>
      </c>
      <c r="B60" s="2" t="s">
        <v>55</v>
      </c>
      <c r="C60" s="89" t="s">
        <v>297</v>
      </c>
      <c r="D60" s="129" t="s">
        <v>304</v>
      </c>
      <c r="E60" s="19">
        <v>54056.51</v>
      </c>
      <c r="F60" s="20">
        <v>173.01</v>
      </c>
      <c r="G60" s="21">
        <v>54229.520000000004</v>
      </c>
      <c r="H60" s="19">
        <v>1195.8599999999999</v>
      </c>
      <c r="I60" s="20">
        <v>0</v>
      </c>
      <c r="J60" s="21">
        <v>1195.8599999999999</v>
      </c>
      <c r="K60" s="19">
        <v>0.05</v>
      </c>
      <c r="L60" s="20">
        <v>0</v>
      </c>
      <c r="M60" s="21">
        <v>0.05</v>
      </c>
      <c r="N60" s="19">
        <v>1.1599999999999999</v>
      </c>
      <c r="O60" s="20">
        <v>0.31</v>
      </c>
      <c r="P60" s="21">
        <v>1.47</v>
      </c>
      <c r="Q60" s="19">
        <v>0.05</v>
      </c>
      <c r="R60" s="20">
        <v>0</v>
      </c>
      <c r="S60" s="21">
        <v>0.05</v>
      </c>
      <c r="T60" s="19">
        <v>0</v>
      </c>
      <c r="U60" s="20">
        <v>0</v>
      </c>
      <c r="V60" s="21">
        <v>0</v>
      </c>
      <c r="W60" s="47">
        <v>55253.630000000012</v>
      </c>
      <c r="X60" s="20">
        <v>173.32</v>
      </c>
      <c r="Y60" s="21">
        <v>55426.950000000012</v>
      </c>
      <c r="AB60" s="1"/>
    </row>
    <row r="61" spans="1:28" ht="13">
      <c r="A61" s="2" t="s">
        <v>264</v>
      </c>
      <c r="B61" s="2" t="s">
        <v>56</v>
      </c>
      <c r="C61" s="89" t="s">
        <v>297</v>
      </c>
      <c r="D61" s="129" t="s">
        <v>302</v>
      </c>
      <c r="E61" s="19">
        <v>0</v>
      </c>
      <c r="F61" s="20">
        <v>0</v>
      </c>
      <c r="G61" s="21">
        <v>0</v>
      </c>
      <c r="H61" s="19">
        <v>0</v>
      </c>
      <c r="I61" s="20">
        <v>0</v>
      </c>
      <c r="J61" s="21">
        <v>0</v>
      </c>
      <c r="K61" s="19">
        <v>0</v>
      </c>
      <c r="L61" s="20">
        <v>0</v>
      </c>
      <c r="M61" s="21">
        <v>0</v>
      </c>
      <c r="N61" s="19">
        <v>0</v>
      </c>
      <c r="O61" s="20">
        <v>0</v>
      </c>
      <c r="P61" s="21">
        <v>0</v>
      </c>
      <c r="Q61" s="19">
        <v>0</v>
      </c>
      <c r="R61" s="20">
        <v>0</v>
      </c>
      <c r="S61" s="21">
        <v>0</v>
      </c>
      <c r="T61" s="19">
        <v>0</v>
      </c>
      <c r="U61" s="20">
        <v>0</v>
      </c>
      <c r="V61" s="21">
        <v>0</v>
      </c>
      <c r="W61" s="47">
        <v>0</v>
      </c>
      <c r="X61" s="20">
        <v>0</v>
      </c>
      <c r="Y61" s="21">
        <v>0</v>
      </c>
      <c r="AB61" s="1"/>
    </row>
    <row r="62" spans="1:28">
      <c r="A62" t="s">
        <v>381</v>
      </c>
      <c r="B62" t="s">
        <v>382</v>
      </c>
      <c r="C62" s="89" t="s">
        <v>297</v>
      </c>
      <c r="D62" s="129" t="s">
        <v>304</v>
      </c>
      <c r="E62" s="19">
        <v>26855.8</v>
      </c>
      <c r="F62" s="20">
        <v>0</v>
      </c>
      <c r="G62" s="21">
        <v>26855.8</v>
      </c>
      <c r="H62" s="19">
        <v>26292.34</v>
      </c>
      <c r="I62" s="20">
        <v>0</v>
      </c>
      <c r="J62" s="21">
        <v>26292.34</v>
      </c>
      <c r="K62" s="19">
        <v>11686.39</v>
      </c>
      <c r="L62" s="20">
        <v>389.14</v>
      </c>
      <c r="M62" s="21">
        <v>12075.529999999999</v>
      </c>
      <c r="N62" s="19">
        <v>15405.59</v>
      </c>
      <c r="O62" s="20">
        <v>109.61</v>
      </c>
      <c r="P62" s="21">
        <v>15515.2</v>
      </c>
      <c r="Q62" s="19">
        <v>14030.94</v>
      </c>
      <c r="R62" s="20">
        <v>14.33</v>
      </c>
      <c r="S62" s="21">
        <v>14045.27</v>
      </c>
      <c r="T62" s="19">
        <v>12300.97</v>
      </c>
      <c r="U62" s="20">
        <v>12.2</v>
      </c>
      <c r="V62" s="21">
        <v>12313.17</v>
      </c>
      <c r="W62" s="47">
        <v>106572.03</v>
      </c>
      <c r="X62" s="20">
        <v>525.28000000000009</v>
      </c>
      <c r="Y62" s="21">
        <v>107097.31</v>
      </c>
      <c r="AB62" s="1"/>
    </row>
    <row r="63" spans="1:28" ht="13">
      <c r="A63" s="2" t="s">
        <v>265</v>
      </c>
      <c r="B63" s="2" t="s">
        <v>57</v>
      </c>
      <c r="C63" s="89" t="s">
        <v>297</v>
      </c>
      <c r="D63" s="129" t="s">
        <v>303</v>
      </c>
      <c r="E63" s="19">
        <v>3180.75</v>
      </c>
      <c r="F63" s="20">
        <v>1133.3599999999999</v>
      </c>
      <c r="G63" s="21">
        <v>4314.1099999999997</v>
      </c>
      <c r="H63" s="19">
        <v>8719.7999999999993</v>
      </c>
      <c r="I63" s="20">
        <v>90.29</v>
      </c>
      <c r="J63" s="21">
        <v>8810.09</v>
      </c>
      <c r="K63" s="19">
        <v>6688.99</v>
      </c>
      <c r="L63" s="20">
        <v>495.84</v>
      </c>
      <c r="M63" s="21">
        <v>7184.83</v>
      </c>
      <c r="N63" s="19">
        <v>6110.63</v>
      </c>
      <c r="O63" s="20">
        <v>703.57</v>
      </c>
      <c r="P63" s="21">
        <v>6814.2</v>
      </c>
      <c r="Q63" s="19">
        <v>1.65</v>
      </c>
      <c r="R63" s="20">
        <v>0</v>
      </c>
      <c r="S63" s="21">
        <v>1.65</v>
      </c>
      <c r="T63" s="19">
        <v>3573.08</v>
      </c>
      <c r="U63" s="20">
        <v>1181.95</v>
      </c>
      <c r="V63" s="21">
        <v>4755.03</v>
      </c>
      <c r="W63" s="47">
        <v>28274.9</v>
      </c>
      <c r="X63" s="20">
        <v>3605.01</v>
      </c>
      <c r="Y63" s="21">
        <v>31879.910000000003</v>
      </c>
      <c r="AB63" s="1"/>
    </row>
    <row r="64" spans="1:28" ht="13">
      <c r="A64" s="2" t="s">
        <v>343</v>
      </c>
      <c r="B64" s="2" t="s">
        <v>344</v>
      </c>
      <c r="C64" s="89" t="s">
        <v>297</v>
      </c>
      <c r="D64" s="129" t="s">
        <v>304</v>
      </c>
      <c r="E64" s="19">
        <v>1134.31</v>
      </c>
      <c r="F64" s="20">
        <v>3970.48</v>
      </c>
      <c r="G64" s="21">
        <v>5104.79</v>
      </c>
      <c r="H64" s="19">
        <v>1571.98</v>
      </c>
      <c r="I64" s="20">
        <v>2750.05</v>
      </c>
      <c r="J64" s="21">
        <v>4322.0300000000007</v>
      </c>
      <c r="K64" s="19">
        <v>1562.13</v>
      </c>
      <c r="L64" s="20">
        <v>1947.38</v>
      </c>
      <c r="M64" s="21">
        <v>3509.51</v>
      </c>
      <c r="N64" s="19">
        <v>956.31</v>
      </c>
      <c r="O64" s="20">
        <v>3298.88</v>
      </c>
      <c r="P64" s="21">
        <v>4255.1900000000005</v>
      </c>
      <c r="Q64" s="19">
        <v>811.16</v>
      </c>
      <c r="R64" s="20">
        <v>2814.76</v>
      </c>
      <c r="S64" s="21">
        <v>3625.92</v>
      </c>
      <c r="T64" s="19">
        <v>1045.49</v>
      </c>
      <c r="U64" s="20">
        <v>3024.43</v>
      </c>
      <c r="V64" s="21">
        <v>4069.92</v>
      </c>
      <c r="W64" s="47">
        <v>7081.3799999999992</v>
      </c>
      <c r="X64" s="20">
        <v>17805.98</v>
      </c>
      <c r="Y64" s="21">
        <v>24887.360000000001</v>
      </c>
      <c r="AB64" s="1"/>
    </row>
    <row r="65" spans="1:28" ht="13">
      <c r="A65" s="2" t="s">
        <v>374</v>
      </c>
      <c r="B65" s="2" t="s">
        <v>375</v>
      </c>
      <c r="C65" s="89" t="s">
        <v>297</v>
      </c>
      <c r="D65" s="129" t="s">
        <v>304</v>
      </c>
      <c r="E65" s="19">
        <v>3484.84</v>
      </c>
      <c r="F65" s="20">
        <v>71.78</v>
      </c>
      <c r="G65" s="21">
        <v>3556.6200000000003</v>
      </c>
      <c r="H65" s="19">
        <v>1591.24</v>
      </c>
      <c r="I65" s="20">
        <v>10.85</v>
      </c>
      <c r="J65" s="21">
        <v>1602.09</v>
      </c>
      <c r="K65" s="19">
        <v>1530.8</v>
      </c>
      <c r="L65" s="20">
        <v>40.18</v>
      </c>
      <c r="M65" s="21">
        <v>1570.98</v>
      </c>
      <c r="N65" s="19">
        <v>1874.39</v>
      </c>
      <c r="O65" s="20">
        <v>26.54</v>
      </c>
      <c r="P65" s="21">
        <v>1900.93</v>
      </c>
      <c r="Q65" s="19">
        <v>1382.63</v>
      </c>
      <c r="R65" s="20">
        <v>28.83</v>
      </c>
      <c r="S65" s="21">
        <v>1411.46</v>
      </c>
      <c r="T65" s="19">
        <v>1142.73</v>
      </c>
      <c r="U65" s="20">
        <v>55.76</v>
      </c>
      <c r="V65" s="21">
        <v>1198.49</v>
      </c>
      <c r="W65" s="47">
        <v>11006.630000000001</v>
      </c>
      <c r="X65" s="20">
        <v>233.94</v>
      </c>
      <c r="Y65" s="21">
        <v>11240.570000000002</v>
      </c>
      <c r="AB65" s="1"/>
    </row>
    <row r="66" spans="1:28" ht="13">
      <c r="A66" s="2" t="s">
        <v>266</v>
      </c>
      <c r="B66" s="2" t="s">
        <v>58</v>
      </c>
      <c r="C66" s="89" t="s">
        <v>297</v>
      </c>
      <c r="D66" s="129" t="s">
        <v>304</v>
      </c>
      <c r="E66" s="19">
        <v>0.1</v>
      </c>
      <c r="F66" s="20">
        <v>7735.32</v>
      </c>
      <c r="G66" s="21">
        <v>7735.42</v>
      </c>
      <c r="H66" s="19">
        <v>1.73</v>
      </c>
      <c r="I66" s="20">
        <v>11503.92</v>
      </c>
      <c r="J66" s="21">
        <v>11505.65</v>
      </c>
      <c r="K66" s="19">
        <v>0.01</v>
      </c>
      <c r="L66" s="20">
        <v>9679.5400000000009</v>
      </c>
      <c r="M66" s="21">
        <v>9679.5500000000011</v>
      </c>
      <c r="N66" s="19">
        <v>18.07</v>
      </c>
      <c r="O66" s="20">
        <v>6729.69</v>
      </c>
      <c r="P66" s="21">
        <v>6747.7599999999993</v>
      </c>
      <c r="Q66" s="19">
        <v>12.16</v>
      </c>
      <c r="R66" s="20">
        <v>3812.97</v>
      </c>
      <c r="S66" s="21">
        <v>3825.1299999999997</v>
      </c>
      <c r="T66" s="19">
        <v>6.27</v>
      </c>
      <c r="U66" s="20">
        <v>2764.57</v>
      </c>
      <c r="V66" s="21">
        <v>2770.84</v>
      </c>
      <c r="W66" s="47">
        <v>38.340000000000003</v>
      </c>
      <c r="X66" s="20">
        <v>42226.01</v>
      </c>
      <c r="Y66" s="21">
        <v>42264.35</v>
      </c>
      <c r="AB66" s="1"/>
    </row>
    <row r="67" spans="1:28" ht="13">
      <c r="A67" s="2" t="s">
        <v>345</v>
      </c>
      <c r="B67" s="2" t="s">
        <v>346</v>
      </c>
      <c r="C67" s="89" t="s">
        <v>297</v>
      </c>
      <c r="D67" s="129" t="s">
        <v>304</v>
      </c>
      <c r="E67" s="19">
        <v>1355.01</v>
      </c>
      <c r="F67" s="20">
        <v>1700.14</v>
      </c>
      <c r="G67" s="21">
        <v>3055.15</v>
      </c>
      <c r="H67" s="19">
        <v>340.85</v>
      </c>
      <c r="I67" s="20">
        <v>2050.06</v>
      </c>
      <c r="J67" s="21">
        <v>2390.91</v>
      </c>
      <c r="K67" s="19">
        <v>4691.22</v>
      </c>
      <c r="L67" s="20">
        <v>469.04</v>
      </c>
      <c r="M67" s="21">
        <v>5160.26</v>
      </c>
      <c r="N67" s="19">
        <v>2190.4</v>
      </c>
      <c r="O67" s="20">
        <v>419.09</v>
      </c>
      <c r="P67" s="21">
        <v>2609.4900000000002</v>
      </c>
      <c r="Q67" s="19">
        <v>97.8</v>
      </c>
      <c r="R67" s="20">
        <v>1597.37</v>
      </c>
      <c r="S67" s="21">
        <v>1695.1699999999998</v>
      </c>
      <c r="T67" s="19">
        <v>2032.68</v>
      </c>
      <c r="U67" s="20">
        <v>346.35</v>
      </c>
      <c r="V67" s="21">
        <v>2379.0300000000002</v>
      </c>
      <c r="W67" s="47">
        <v>10707.96</v>
      </c>
      <c r="X67" s="20">
        <v>6582.05</v>
      </c>
      <c r="Y67" s="21">
        <v>17290.009999999998</v>
      </c>
      <c r="AB67" s="1"/>
    </row>
    <row r="68" spans="1:28" ht="13">
      <c r="A68" s="2" t="s">
        <v>345</v>
      </c>
      <c r="B68" s="2" t="s">
        <v>347</v>
      </c>
      <c r="C68" s="89" t="s">
        <v>297</v>
      </c>
      <c r="D68" s="129" t="s">
        <v>304</v>
      </c>
      <c r="E68" s="19">
        <v>3128.51</v>
      </c>
      <c r="F68" s="20">
        <v>280.42</v>
      </c>
      <c r="G68" s="21">
        <v>3408.9300000000003</v>
      </c>
      <c r="H68" s="19">
        <v>1359.64</v>
      </c>
      <c r="I68" s="20">
        <v>254.13</v>
      </c>
      <c r="J68" s="21">
        <v>1613.77</v>
      </c>
      <c r="K68" s="19">
        <v>5196.71</v>
      </c>
      <c r="L68" s="20">
        <v>7.41</v>
      </c>
      <c r="M68" s="21">
        <v>5204.12</v>
      </c>
      <c r="N68" s="19">
        <v>2016.86</v>
      </c>
      <c r="O68" s="20">
        <v>449.39</v>
      </c>
      <c r="P68" s="21">
        <v>2466.25</v>
      </c>
      <c r="Q68" s="19">
        <v>95.32</v>
      </c>
      <c r="R68" s="20">
        <v>861.24</v>
      </c>
      <c r="S68" s="21">
        <v>956.56</v>
      </c>
      <c r="T68" s="19">
        <v>3556.72</v>
      </c>
      <c r="U68" s="20">
        <v>226.83</v>
      </c>
      <c r="V68" s="21">
        <v>3783.5499999999997</v>
      </c>
      <c r="W68" s="47">
        <v>15353.76</v>
      </c>
      <c r="X68" s="20">
        <v>2079.42</v>
      </c>
      <c r="Y68" s="21">
        <v>17433.18</v>
      </c>
      <c r="AB68" s="1"/>
    </row>
    <row r="69" spans="1:28" ht="13">
      <c r="A69" s="25" t="s">
        <v>267</v>
      </c>
      <c r="B69" s="25" t="s">
        <v>59</v>
      </c>
      <c r="C69" s="89" t="s">
        <v>297</v>
      </c>
      <c r="D69" s="129" t="s">
        <v>298</v>
      </c>
      <c r="E69" s="19">
        <v>643.65</v>
      </c>
      <c r="F69" s="20">
        <v>31.6</v>
      </c>
      <c r="G69" s="21">
        <v>675.25</v>
      </c>
      <c r="H69" s="19">
        <v>556.9</v>
      </c>
      <c r="I69" s="20">
        <v>0</v>
      </c>
      <c r="J69" s="21">
        <v>556.9</v>
      </c>
      <c r="K69" s="19">
        <v>10031.299999999999</v>
      </c>
      <c r="L69" s="20">
        <v>941.15</v>
      </c>
      <c r="M69" s="21">
        <v>10972.449999999999</v>
      </c>
      <c r="N69" s="19">
        <v>10656.25</v>
      </c>
      <c r="O69" s="20">
        <v>25.5</v>
      </c>
      <c r="P69" s="21">
        <v>10681.75</v>
      </c>
      <c r="Q69" s="19">
        <v>13142.65</v>
      </c>
      <c r="R69" s="20">
        <v>720.05</v>
      </c>
      <c r="S69" s="21">
        <v>13862.699999999999</v>
      </c>
      <c r="T69" s="19">
        <v>10003.950000000001</v>
      </c>
      <c r="U69" s="20">
        <v>2512.1999999999998</v>
      </c>
      <c r="V69" s="21">
        <v>12516.150000000001</v>
      </c>
      <c r="W69" s="47">
        <v>45034.7</v>
      </c>
      <c r="X69" s="20">
        <v>4230.5</v>
      </c>
      <c r="Y69" s="21">
        <v>49265.2</v>
      </c>
      <c r="AB69" s="1"/>
    </row>
    <row r="70" spans="1:28" ht="13">
      <c r="A70" s="25" t="s">
        <v>348</v>
      </c>
      <c r="B70" s="25" t="s">
        <v>349</v>
      </c>
      <c r="C70" s="89" t="s">
        <v>297</v>
      </c>
      <c r="D70" s="129" t="s">
        <v>304</v>
      </c>
      <c r="E70" s="19">
        <v>1007.82</v>
      </c>
      <c r="F70" s="20">
        <v>2500.5700000000002</v>
      </c>
      <c r="G70" s="21">
        <v>3508.3900000000003</v>
      </c>
      <c r="H70" s="19">
        <v>1266.78</v>
      </c>
      <c r="I70" s="20">
        <v>1866.83</v>
      </c>
      <c r="J70" s="21">
        <v>3133.6099999999997</v>
      </c>
      <c r="K70" s="19">
        <v>1313.71</v>
      </c>
      <c r="L70" s="20">
        <v>1302.1199999999999</v>
      </c>
      <c r="M70" s="21">
        <v>2615.83</v>
      </c>
      <c r="N70" s="19">
        <v>904.63</v>
      </c>
      <c r="O70" s="20">
        <v>2065.8200000000002</v>
      </c>
      <c r="P70" s="21">
        <v>2970.4500000000003</v>
      </c>
      <c r="Q70" s="19">
        <v>655.86</v>
      </c>
      <c r="R70" s="20">
        <v>2107.15</v>
      </c>
      <c r="S70" s="21">
        <v>2763.01</v>
      </c>
      <c r="T70" s="19">
        <v>872.7</v>
      </c>
      <c r="U70" s="20">
        <v>2366.29</v>
      </c>
      <c r="V70" s="21">
        <v>3238.99</v>
      </c>
      <c r="W70" s="47">
        <v>6021.4999999999991</v>
      </c>
      <c r="X70" s="20">
        <v>12208.779999999999</v>
      </c>
      <c r="Y70" s="21">
        <v>18230.28</v>
      </c>
      <c r="AB70" s="1"/>
    </row>
    <row r="71" spans="1:28" ht="13">
      <c r="A71" s="2" t="s">
        <v>268</v>
      </c>
      <c r="B71" s="2" t="s">
        <v>60</v>
      </c>
      <c r="C71" s="89" t="s">
        <v>297</v>
      </c>
      <c r="D71" s="129" t="s">
        <v>303</v>
      </c>
      <c r="E71" s="19">
        <v>0</v>
      </c>
      <c r="F71" s="20">
        <v>0</v>
      </c>
      <c r="G71" s="21">
        <v>0</v>
      </c>
      <c r="H71" s="19">
        <v>2074.31</v>
      </c>
      <c r="I71" s="20">
        <v>890.65</v>
      </c>
      <c r="J71" s="21">
        <v>2964.96</v>
      </c>
      <c r="K71" s="19">
        <v>1634.55</v>
      </c>
      <c r="L71" s="20">
        <v>521.01</v>
      </c>
      <c r="M71" s="21">
        <v>2155.56</v>
      </c>
      <c r="N71" s="19">
        <v>2651.13</v>
      </c>
      <c r="O71" s="20">
        <v>1074.58</v>
      </c>
      <c r="P71" s="21">
        <v>3725.71</v>
      </c>
      <c r="Q71" s="19">
        <v>4026.67</v>
      </c>
      <c r="R71" s="20">
        <v>1282.78</v>
      </c>
      <c r="S71" s="21">
        <v>5309.45</v>
      </c>
      <c r="T71" s="19">
        <v>3674.96</v>
      </c>
      <c r="U71" s="20">
        <v>2128.5100000000002</v>
      </c>
      <c r="V71" s="21">
        <v>5803.47</v>
      </c>
      <c r="W71" s="47">
        <v>14061.619999999999</v>
      </c>
      <c r="X71" s="20">
        <v>5897.53</v>
      </c>
      <c r="Y71" s="21">
        <v>19959.149999999998</v>
      </c>
      <c r="AB71" s="1"/>
    </row>
    <row r="72" spans="1:28" ht="13">
      <c r="A72" s="2" t="s">
        <v>268</v>
      </c>
      <c r="B72" s="2" t="s">
        <v>61</v>
      </c>
      <c r="C72" s="89" t="s">
        <v>297</v>
      </c>
      <c r="D72" s="129" t="s">
        <v>303</v>
      </c>
      <c r="E72" s="19">
        <v>19253.259999999998</v>
      </c>
      <c r="F72" s="20">
        <v>1144.0899999999999</v>
      </c>
      <c r="G72" s="21">
        <v>20397.349999999999</v>
      </c>
      <c r="H72" s="19">
        <v>20897.25</v>
      </c>
      <c r="I72" s="20">
        <v>1607.05</v>
      </c>
      <c r="J72" s="21">
        <v>22504.3</v>
      </c>
      <c r="K72" s="19">
        <v>39622.910000000003</v>
      </c>
      <c r="L72" s="20">
        <v>849.58</v>
      </c>
      <c r="M72" s="21">
        <v>40472.490000000005</v>
      </c>
      <c r="N72" s="19">
        <v>28334.02</v>
      </c>
      <c r="O72" s="20">
        <v>1443.77</v>
      </c>
      <c r="P72" s="21">
        <v>29777.79</v>
      </c>
      <c r="Q72" s="19">
        <v>22647.35</v>
      </c>
      <c r="R72" s="20">
        <v>563.66</v>
      </c>
      <c r="S72" s="21">
        <v>23211.01</v>
      </c>
      <c r="T72" s="19">
        <v>6105.81</v>
      </c>
      <c r="U72" s="20">
        <v>710.9</v>
      </c>
      <c r="V72" s="21">
        <v>6816.71</v>
      </c>
      <c r="W72" s="47">
        <v>136860.6</v>
      </c>
      <c r="X72" s="20">
        <v>6319.0499999999993</v>
      </c>
      <c r="Y72" s="21">
        <v>143179.65</v>
      </c>
      <c r="AB72" s="1"/>
    </row>
    <row r="73" spans="1:28" ht="13">
      <c r="A73" s="2" t="s">
        <v>269</v>
      </c>
      <c r="B73" s="2" t="s">
        <v>62</v>
      </c>
      <c r="C73" s="89" t="s">
        <v>297</v>
      </c>
      <c r="D73" s="129" t="s">
        <v>303</v>
      </c>
      <c r="E73" s="19">
        <v>34512.449999999997</v>
      </c>
      <c r="F73" s="20">
        <v>3969.8</v>
      </c>
      <c r="G73" s="21">
        <v>38482.25</v>
      </c>
      <c r="H73" s="19">
        <v>39229.9</v>
      </c>
      <c r="I73" s="20">
        <v>2766.45</v>
      </c>
      <c r="J73" s="21">
        <v>41996.35</v>
      </c>
      <c r="K73" s="19">
        <v>42841.75</v>
      </c>
      <c r="L73" s="20">
        <v>1706.05</v>
      </c>
      <c r="M73" s="21">
        <v>44547.8</v>
      </c>
      <c r="N73" s="19">
        <v>34274.65</v>
      </c>
      <c r="O73" s="20">
        <v>2502.5500000000002</v>
      </c>
      <c r="P73" s="21">
        <v>36777.200000000004</v>
      </c>
      <c r="Q73" s="19">
        <v>41328.050000000003</v>
      </c>
      <c r="R73" s="20">
        <v>3586.95</v>
      </c>
      <c r="S73" s="21">
        <v>44915</v>
      </c>
      <c r="T73" s="19">
        <v>38026.300000000003</v>
      </c>
      <c r="U73" s="20">
        <v>3738.9</v>
      </c>
      <c r="V73" s="21">
        <v>41765.200000000004</v>
      </c>
      <c r="W73" s="47">
        <v>230213.09999999998</v>
      </c>
      <c r="X73" s="20">
        <v>18270.7</v>
      </c>
      <c r="Y73" s="21">
        <v>248483.8</v>
      </c>
      <c r="AB73" s="1"/>
    </row>
    <row r="74" spans="1:28" ht="13">
      <c r="A74" s="2" t="s">
        <v>270</v>
      </c>
      <c r="B74" s="2" t="s">
        <v>63</v>
      </c>
      <c r="C74" s="89" t="s">
        <v>297</v>
      </c>
      <c r="D74" s="129" t="s">
        <v>298</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c r="AB74" s="1"/>
    </row>
    <row r="75" spans="1:28" ht="13">
      <c r="A75" s="2" t="s">
        <v>270</v>
      </c>
      <c r="B75" s="2" t="s">
        <v>64</v>
      </c>
      <c r="C75" s="89" t="s">
        <v>297</v>
      </c>
      <c r="D75" s="129" t="s">
        <v>298</v>
      </c>
      <c r="E75" s="19">
        <v>28655</v>
      </c>
      <c r="F75" s="20">
        <v>2257.4</v>
      </c>
      <c r="G75" s="21">
        <v>30912.400000000001</v>
      </c>
      <c r="H75" s="19">
        <v>24042.65</v>
      </c>
      <c r="I75" s="20">
        <v>1626.3</v>
      </c>
      <c r="J75" s="21">
        <v>25668.95</v>
      </c>
      <c r="K75" s="19">
        <v>24329.4</v>
      </c>
      <c r="L75" s="20">
        <v>3388.75</v>
      </c>
      <c r="M75" s="21">
        <v>27718.15</v>
      </c>
      <c r="N75" s="19">
        <v>32562.55</v>
      </c>
      <c r="O75" s="20">
        <v>1316</v>
      </c>
      <c r="P75" s="21">
        <v>33878.550000000003</v>
      </c>
      <c r="Q75" s="19">
        <v>34083.25</v>
      </c>
      <c r="R75" s="20">
        <v>2040.9</v>
      </c>
      <c r="S75" s="21">
        <v>36124.15</v>
      </c>
      <c r="T75" s="19">
        <v>19683.650000000001</v>
      </c>
      <c r="U75" s="20">
        <v>1216.2</v>
      </c>
      <c r="V75" s="21">
        <v>20899.850000000002</v>
      </c>
      <c r="W75" s="47">
        <v>163356.5</v>
      </c>
      <c r="X75" s="20">
        <v>11845.550000000001</v>
      </c>
      <c r="Y75" s="21">
        <v>175202.05</v>
      </c>
      <c r="AB75" s="1"/>
    </row>
    <row r="76" spans="1:28" ht="13">
      <c r="A76" s="2" t="s">
        <v>271</v>
      </c>
      <c r="B76" s="2" t="s">
        <v>65</v>
      </c>
      <c r="C76" s="89" t="s">
        <v>297</v>
      </c>
      <c r="D76" s="129" t="s">
        <v>303</v>
      </c>
      <c r="E76" s="19">
        <v>21671.1</v>
      </c>
      <c r="F76" s="20">
        <v>683.19</v>
      </c>
      <c r="G76" s="21">
        <v>22354.289999999997</v>
      </c>
      <c r="H76" s="19">
        <v>7214.67</v>
      </c>
      <c r="I76" s="20">
        <v>721.44</v>
      </c>
      <c r="J76" s="21">
        <v>7936.1100000000006</v>
      </c>
      <c r="K76" s="19">
        <v>0</v>
      </c>
      <c r="L76" s="20">
        <v>0</v>
      </c>
      <c r="M76" s="21">
        <v>0</v>
      </c>
      <c r="N76" s="19">
        <v>0</v>
      </c>
      <c r="O76" s="20">
        <v>0</v>
      </c>
      <c r="P76" s="21">
        <v>0</v>
      </c>
      <c r="Q76" s="19">
        <v>0</v>
      </c>
      <c r="R76" s="20">
        <v>0</v>
      </c>
      <c r="S76" s="21">
        <v>0</v>
      </c>
      <c r="T76" s="19">
        <v>0</v>
      </c>
      <c r="U76" s="20">
        <v>0</v>
      </c>
      <c r="V76" s="21">
        <v>0</v>
      </c>
      <c r="W76" s="47">
        <v>28885.769999999997</v>
      </c>
      <c r="X76" s="20">
        <v>1404.63</v>
      </c>
      <c r="Y76" s="21">
        <v>30290.399999999998</v>
      </c>
      <c r="AB76" s="1"/>
    </row>
    <row r="77" spans="1:28" ht="13">
      <c r="A77" s="2" t="s">
        <v>271</v>
      </c>
      <c r="B77" s="2" t="s">
        <v>66</v>
      </c>
      <c r="C77" s="89" t="s">
        <v>297</v>
      </c>
      <c r="D77" s="129" t="s">
        <v>303</v>
      </c>
      <c r="E77" s="19">
        <v>14486.22</v>
      </c>
      <c r="F77" s="20">
        <v>753.75</v>
      </c>
      <c r="G77" s="21">
        <v>15239.97</v>
      </c>
      <c r="H77" s="19">
        <v>12831.93</v>
      </c>
      <c r="I77" s="20">
        <v>697.86</v>
      </c>
      <c r="J77" s="21">
        <v>13529.79</v>
      </c>
      <c r="K77" s="19">
        <v>14835.87</v>
      </c>
      <c r="L77" s="20">
        <v>1342.44</v>
      </c>
      <c r="M77" s="21">
        <v>16178.310000000001</v>
      </c>
      <c r="N77" s="19">
        <v>24752.61</v>
      </c>
      <c r="O77" s="20">
        <v>1319.58</v>
      </c>
      <c r="P77" s="21">
        <v>26072.190000000002</v>
      </c>
      <c r="Q77" s="19">
        <v>39546.629999999997</v>
      </c>
      <c r="R77" s="20">
        <v>809.01</v>
      </c>
      <c r="S77" s="21">
        <v>40355.64</v>
      </c>
      <c r="T77" s="19">
        <v>32692.77</v>
      </c>
      <c r="U77" s="20">
        <v>997.56</v>
      </c>
      <c r="V77" s="21">
        <v>33690.33</v>
      </c>
      <c r="W77" s="47">
        <v>139146.03</v>
      </c>
      <c r="X77" s="20">
        <v>5920.2000000000007</v>
      </c>
      <c r="Y77" s="21">
        <v>145066.23000000001</v>
      </c>
      <c r="AB77" s="1"/>
    </row>
    <row r="78" spans="1:28" ht="13">
      <c r="A78" s="2" t="s">
        <v>271</v>
      </c>
      <c r="B78" s="2" t="s">
        <v>67</v>
      </c>
      <c r="C78" s="89" t="s">
        <v>297</v>
      </c>
      <c r="D78" s="129" t="s">
        <v>303</v>
      </c>
      <c r="E78" s="19">
        <v>0</v>
      </c>
      <c r="F78" s="20">
        <v>0</v>
      </c>
      <c r="G78" s="21">
        <v>0</v>
      </c>
      <c r="H78" s="19">
        <v>0</v>
      </c>
      <c r="I78" s="20">
        <v>0</v>
      </c>
      <c r="J78" s="21">
        <v>0</v>
      </c>
      <c r="K78" s="19">
        <v>10359.540000000001</v>
      </c>
      <c r="L78" s="20">
        <v>919.17</v>
      </c>
      <c r="M78" s="21">
        <v>11278.710000000001</v>
      </c>
      <c r="N78" s="19">
        <v>22775.759999999998</v>
      </c>
      <c r="O78" s="20">
        <v>2192.2199999999998</v>
      </c>
      <c r="P78" s="21">
        <v>24967.98</v>
      </c>
      <c r="Q78" s="19">
        <v>26647.83</v>
      </c>
      <c r="R78" s="20">
        <v>1798.38</v>
      </c>
      <c r="S78" s="21">
        <v>28446.210000000003</v>
      </c>
      <c r="T78" s="19">
        <v>36212.85</v>
      </c>
      <c r="U78" s="20">
        <v>2006.55</v>
      </c>
      <c r="V78" s="21">
        <v>38219.4</v>
      </c>
      <c r="W78" s="47">
        <v>95995.98000000001</v>
      </c>
      <c r="X78" s="20">
        <v>6916.3200000000006</v>
      </c>
      <c r="Y78" s="21">
        <v>102912.30000000002</v>
      </c>
      <c r="AB78" s="1"/>
    </row>
    <row r="79" spans="1:28" ht="13">
      <c r="A79" s="2" t="s">
        <v>271</v>
      </c>
      <c r="B79" s="2" t="s">
        <v>68</v>
      </c>
      <c r="C79" s="89" t="s">
        <v>297</v>
      </c>
      <c r="D79" s="129" t="s">
        <v>303</v>
      </c>
      <c r="E79" s="19">
        <v>32516.46</v>
      </c>
      <c r="F79" s="20">
        <v>2282.31</v>
      </c>
      <c r="G79" s="21">
        <v>34798.769999999997</v>
      </c>
      <c r="H79" s="19">
        <v>9611.2800000000007</v>
      </c>
      <c r="I79" s="20">
        <v>1046.7</v>
      </c>
      <c r="J79" s="21">
        <v>10657.980000000001</v>
      </c>
      <c r="K79" s="19">
        <v>0</v>
      </c>
      <c r="L79" s="20">
        <v>0</v>
      </c>
      <c r="M79" s="21">
        <v>0</v>
      </c>
      <c r="N79" s="19">
        <v>8028.9</v>
      </c>
      <c r="O79" s="20">
        <v>2141.37</v>
      </c>
      <c r="P79" s="21">
        <v>10170.27</v>
      </c>
      <c r="Q79" s="19">
        <v>20943.09</v>
      </c>
      <c r="R79" s="20">
        <v>1522.26</v>
      </c>
      <c r="S79" s="21">
        <v>22465.35</v>
      </c>
      <c r="T79" s="19">
        <v>22138.38</v>
      </c>
      <c r="U79" s="20">
        <v>1689.84</v>
      </c>
      <c r="V79" s="21">
        <v>23828.22</v>
      </c>
      <c r="W79" s="47">
        <v>93238.11</v>
      </c>
      <c r="X79" s="20">
        <v>8682.48</v>
      </c>
      <c r="Y79" s="21">
        <v>101920.59</v>
      </c>
      <c r="AB79" s="1"/>
    </row>
    <row r="80" spans="1:28" ht="13">
      <c r="A80" s="2" t="s">
        <v>272</v>
      </c>
      <c r="B80" s="2" t="s">
        <v>69</v>
      </c>
      <c r="C80" s="89" t="s">
        <v>297</v>
      </c>
      <c r="D80" s="129" t="s">
        <v>303</v>
      </c>
      <c r="E80" s="19">
        <v>0</v>
      </c>
      <c r="F80" s="20">
        <v>0</v>
      </c>
      <c r="G80" s="21">
        <v>0</v>
      </c>
      <c r="H80" s="19">
        <v>0</v>
      </c>
      <c r="I80" s="20">
        <v>0</v>
      </c>
      <c r="J80" s="21">
        <v>0</v>
      </c>
      <c r="K80" s="19">
        <v>0</v>
      </c>
      <c r="L80" s="20">
        <v>0</v>
      </c>
      <c r="M80" s="21">
        <v>0</v>
      </c>
      <c r="N80" s="19">
        <v>0</v>
      </c>
      <c r="O80" s="20">
        <v>0</v>
      </c>
      <c r="P80" s="21">
        <v>0</v>
      </c>
      <c r="Q80" s="19">
        <v>0</v>
      </c>
      <c r="R80" s="20">
        <v>0</v>
      </c>
      <c r="S80" s="21">
        <v>0</v>
      </c>
      <c r="T80" s="19">
        <v>0</v>
      </c>
      <c r="U80" s="20">
        <v>0</v>
      </c>
      <c r="V80" s="21">
        <v>0</v>
      </c>
      <c r="W80" s="47">
        <v>0</v>
      </c>
      <c r="X80" s="20">
        <v>0</v>
      </c>
      <c r="Y80" s="21">
        <v>0</v>
      </c>
      <c r="AB80" s="1"/>
    </row>
    <row r="81" spans="1:28" ht="13">
      <c r="A81" s="2" t="s">
        <v>322</v>
      </c>
      <c r="B81" s="2" t="s">
        <v>323</v>
      </c>
      <c r="C81" s="89" t="s">
        <v>297</v>
      </c>
      <c r="D81" s="129" t="s">
        <v>304</v>
      </c>
      <c r="E81" s="19">
        <v>0</v>
      </c>
      <c r="F81" s="20">
        <v>0</v>
      </c>
      <c r="G81" s="21">
        <v>0</v>
      </c>
      <c r="H81" s="19">
        <v>0</v>
      </c>
      <c r="I81" s="20">
        <v>0</v>
      </c>
      <c r="J81" s="21">
        <v>0</v>
      </c>
      <c r="K81" s="19">
        <v>0</v>
      </c>
      <c r="L81" s="20">
        <v>0</v>
      </c>
      <c r="M81" s="21">
        <v>0</v>
      </c>
      <c r="N81" s="19">
        <v>0</v>
      </c>
      <c r="O81" s="20">
        <v>0</v>
      </c>
      <c r="P81" s="21">
        <v>0</v>
      </c>
      <c r="Q81" s="19">
        <v>0</v>
      </c>
      <c r="R81" s="20">
        <v>0</v>
      </c>
      <c r="S81" s="21">
        <v>0</v>
      </c>
      <c r="T81" s="19">
        <v>0</v>
      </c>
      <c r="U81" s="20">
        <v>0</v>
      </c>
      <c r="V81" s="21">
        <v>0</v>
      </c>
      <c r="W81" s="47">
        <v>0</v>
      </c>
      <c r="X81" s="20">
        <v>0</v>
      </c>
      <c r="Y81" s="21">
        <v>0</v>
      </c>
      <c r="AB81" s="1"/>
    </row>
    <row r="82" spans="1:28" ht="13">
      <c r="A82" s="2" t="s">
        <v>322</v>
      </c>
      <c r="B82" s="2" t="s">
        <v>376</v>
      </c>
      <c r="C82" s="89" t="s">
        <v>297</v>
      </c>
      <c r="D82" s="129" t="s">
        <v>304</v>
      </c>
      <c r="E82" s="19">
        <v>800.13</v>
      </c>
      <c r="F82" s="20">
        <v>742.18</v>
      </c>
      <c r="G82" s="21">
        <v>1542.31</v>
      </c>
      <c r="H82" s="19">
        <v>2330.42</v>
      </c>
      <c r="I82" s="20">
        <v>1146.18</v>
      </c>
      <c r="J82" s="21">
        <v>3476.6000000000004</v>
      </c>
      <c r="K82" s="19">
        <v>1712.47</v>
      </c>
      <c r="L82" s="20">
        <v>811.08</v>
      </c>
      <c r="M82" s="21">
        <v>2523.5500000000002</v>
      </c>
      <c r="N82" s="19">
        <v>3116.92</v>
      </c>
      <c r="O82" s="20">
        <v>69.97</v>
      </c>
      <c r="P82" s="21">
        <v>3186.89</v>
      </c>
      <c r="Q82" s="19">
        <v>3418.24</v>
      </c>
      <c r="R82" s="20">
        <v>214.86</v>
      </c>
      <c r="S82" s="21">
        <v>3633.1</v>
      </c>
      <c r="T82" s="19">
        <v>1908.58</v>
      </c>
      <c r="U82" s="20">
        <v>425.43</v>
      </c>
      <c r="V82" s="21">
        <v>2334.0099999999998</v>
      </c>
      <c r="W82" s="47">
        <v>13286.76</v>
      </c>
      <c r="X82" s="20">
        <v>3409.7</v>
      </c>
      <c r="Y82" s="21">
        <v>16696.46</v>
      </c>
      <c r="AB82" s="1"/>
    </row>
    <row r="83" spans="1:28" ht="13">
      <c r="A83" s="2" t="s">
        <v>273</v>
      </c>
      <c r="B83" s="2" t="s">
        <v>70</v>
      </c>
      <c r="C83" s="89" t="s">
        <v>297</v>
      </c>
      <c r="D83" s="129" t="s">
        <v>303</v>
      </c>
      <c r="E83" s="19">
        <v>0</v>
      </c>
      <c r="F83" s="20">
        <v>0</v>
      </c>
      <c r="G83" s="21">
        <v>0</v>
      </c>
      <c r="H83" s="19">
        <v>0</v>
      </c>
      <c r="I83" s="20">
        <v>0</v>
      </c>
      <c r="J83" s="21">
        <v>0</v>
      </c>
      <c r="K83" s="19">
        <v>0</v>
      </c>
      <c r="L83" s="20">
        <v>0</v>
      </c>
      <c r="M83" s="21">
        <v>0</v>
      </c>
      <c r="N83" s="19">
        <v>0</v>
      </c>
      <c r="O83" s="20">
        <v>0</v>
      </c>
      <c r="P83" s="21">
        <v>0</v>
      </c>
      <c r="Q83" s="19">
        <v>0</v>
      </c>
      <c r="R83" s="20">
        <v>0</v>
      </c>
      <c r="S83" s="21">
        <v>0</v>
      </c>
      <c r="T83" s="19">
        <v>0</v>
      </c>
      <c r="U83" s="20">
        <v>0</v>
      </c>
      <c r="V83" s="21">
        <v>0</v>
      </c>
      <c r="W83" s="47">
        <v>0</v>
      </c>
      <c r="X83" s="20">
        <v>0</v>
      </c>
      <c r="Y83" s="21">
        <v>0</v>
      </c>
      <c r="AB83" s="1"/>
    </row>
    <row r="84" spans="1:28" ht="13">
      <c r="A84" s="2" t="s">
        <v>338</v>
      </c>
      <c r="B84" s="2" t="s">
        <v>339</v>
      </c>
      <c r="C84" s="89" t="s">
        <v>297</v>
      </c>
      <c r="D84" s="129" t="s">
        <v>303</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c r="AB84" s="1"/>
    </row>
    <row r="85" spans="1:28" ht="13">
      <c r="A85" s="2" t="s">
        <v>274</v>
      </c>
      <c r="B85" s="2" t="s">
        <v>71</v>
      </c>
      <c r="C85" s="89" t="s">
        <v>297</v>
      </c>
      <c r="D85" s="129" t="s">
        <v>302</v>
      </c>
      <c r="E85" s="19">
        <v>6818.26</v>
      </c>
      <c r="F85" s="20">
        <v>1716.02</v>
      </c>
      <c r="G85" s="21">
        <v>8534.2800000000007</v>
      </c>
      <c r="H85" s="19">
        <v>9517.32</v>
      </c>
      <c r="I85" s="20">
        <v>3155.15</v>
      </c>
      <c r="J85" s="21">
        <v>12672.47</v>
      </c>
      <c r="K85" s="19">
        <v>22985.59</v>
      </c>
      <c r="L85" s="20">
        <v>5311.6</v>
      </c>
      <c r="M85" s="21">
        <v>28297.190000000002</v>
      </c>
      <c r="N85" s="19">
        <v>34147.81</v>
      </c>
      <c r="O85" s="20">
        <v>6656.66</v>
      </c>
      <c r="P85" s="21">
        <v>40804.47</v>
      </c>
      <c r="Q85" s="19">
        <v>31838.959999999999</v>
      </c>
      <c r="R85" s="20">
        <v>3445.45</v>
      </c>
      <c r="S85" s="21">
        <v>35284.409999999996</v>
      </c>
      <c r="T85" s="19">
        <v>89.94</v>
      </c>
      <c r="U85" s="20">
        <v>332.89</v>
      </c>
      <c r="V85" s="21">
        <v>422.83</v>
      </c>
      <c r="W85" s="47">
        <v>105397.88</v>
      </c>
      <c r="X85" s="20">
        <v>20617.77</v>
      </c>
      <c r="Y85" s="21">
        <v>126015.65000000001</v>
      </c>
      <c r="AB85" s="1"/>
    </row>
    <row r="86" spans="1:28" ht="13">
      <c r="A86" s="2" t="s">
        <v>324</v>
      </c>
      <c r="B86" s="2" t="s">
        <v>325</v>
      </c>
      <c r="C86" s="89" t="s">
        <v>297</v>
      </c>
      <c r="D86" s="129" t="s">
        <v>304</v>
      </c>
      <c r="E86" s="19">
        <v>3077.86</v>
      </c>
      <c r="F86" s="20">
        <v>64.36</v>
      </c>
      <c r="G86" s="21">
        <v>3142.2200000000003</v>
      </c>
      <c r="H86" s="19">
        <v>3519.51</v>
      </c>
      <c r="I86" s="20">
        <v>75.489999999999995</v>
      </c>
      <c r="J86" s="21">
        <v>3595</v>
      </c>
      <c r="K86" s="19">
        <v>3893.07</v>
      </c>
      <c r="L86" s="20">
        <v>119.17</v>
      </c>
      <c r="M86" s="21">
        <v>4012.2400000000002</v>
      </c>
      <c r="N86" s="19">
        <v>4241.6499999999996</v>
      </c>
      <c r="O86" s="20">
        <v>6.21</v>
      </c>
      <c r="P86" s="21">
        <v>4247.8599999999997</v>
      </c>
      <c r="Q86" s="19">
        <v>5650.13</v>
      </c>
      <c r="R86" s="20">
        <v>1.1599999999999999</v>
      </c>
      <c r="S86" s="21">
        <v>5651.29</v>
      </c>
      <c r="T86" s="19">
        <v>4357.6000000000004</v>
      </c>
      <c r="U86" s="20">
        <v>6.69</v>
      </c>
      <c r="V86" s="21">
        <v>4364.29</v>
      </c>
      <c r="W86" s="47">
        <v>24739.82</v>
      </c>
      <c r="X86" s="20">
        <v>273.08</v>
      </c>
      <c r="Y86" s="21">
        <v>25012.9</v>
      </c>
      <c r="AB86" s="1"/>
    </row>
    <row r="87" spans="1:28" ht="13">
      <c r="A87" s="2" t="s">
        <v>308</v>
      </c>
      <c r="B87" s="2" t="s">
        <v>309</v>
      </c>
      <c r="C87" s="89" t="s">
        <v>297</v>
      </c>
      <c r="D87" s="129" t="s">
        <v>302</v>
      </c>
      <c r="E87" s="19">
        <v>41801.199999999997</v>
      </c>
      <c r="F87" s="20">
        <v>4524.8</v>
      </c>
      <c r="G87" s="21">
        <v>46326</v>
      </c>
      <c r="H87" s="19">
        <v>53812</v>
      </c>
      <c r="I87" s="20">
        <v>4358.5</v>
      </c>
      <c r="J87" s="21">
        <v>58170.5</v>
      </c>
      <c r="K87" s="19">
        <v>60606.3</v>
      </c>
      <c r="L87" s="20">
        <v>3934.3</v>
      </c>
      <c r="M87" s="21">
        <v>64540.600000000006</v>
      </c>
      <c r="N87" s="19">
        <v>28234.2</v>
      </c>
      <c r="O87" s="20">
        <v>2959.7</v>
      </c>
      <c r="P87" s="21">
        <v>31193.9</v>
      </c>
      <c r="Q87" s="19">
        <v>27770.6</v>
      </c>
      <c r="R87" s="20">
        <v>2769.9</v>
      </c>
      <c r="S87" s="21">
        <v>30540.5</v>
      </c>
      <c r="T87" s="19">
        <v>0</v>
      </c>
      <c r="U87" s="20">
        <v>0</v>
      </c>
      <c r="V87" s="21">
        <v>0</v>
      </c>
      <c r="W87" s="47">
        <v>212224.30000000002</v>
      </c>
      <c r="X87" s="20">
        <v>18547.2</v>
      </c>
      <c r="Y87" s="21">
        <v>230771.50000000003</v>
      </c>
      <c r="AB87" s="1"/>
    </row>
    <row r="88" spans="1:28" ht="13">
      <c r="A88" s="2" t="s">
        <v>275</v>
      </c>
      <c r="B88" s="2" t="s">
        <v>72</v>
      </c>
      <c r="C88" s="89" t="s">
        <v>297</v>
      </c>
      <c r="D88" s="129" t="s">
        <v>302</v>
      </c>
      <c r="E88" s="19">
        <v>19928.150000000001</v>
      </c>
      <c r="F88" s="20">
        <v>3478.7</v>
      </c>
      <c r="G88" s="21">
        <v>23406.850000000002</v>
      </c>
      <c r="H88" s="19">
        <v>19702.650000000001</v>
      </c>
      <c r="I88" s="20">
        <v>4345.1499999999996</v>
      </c>
      <c r="J88" s="21">
        <v>24047.800000000003</v>
      </c>
      <c r="K88" s="19">
        <v>12941.75</v>
      </c>
      <c r="L88" s="20">
        <v>3571.35</v>
      </c>
      <c r="M88" s="21">
        <v>16513.099999999999</v>
      </c>
      <c r="N88" s="19">
        <v>11484.2</v>
      </c>
      <c r="O88" s="20">
        <v>5483.85</v>
      </c>
      <c r="P88" s="21">
        <v>16968.050000000003</v>
      </c>
      <c r="Q88" s="19">
        <v>3205.7</v>
      </c>
      <c r="R88" s="20">
        <v>3478.95</v>
      </c>
      <c r="S88" s="21">
        <v>6684.65</v>
      </c>
      <c r="T88" s="19">
        <v>10228.35</v>
      </c>
      <c r="U88" s="20">
        <v>3410.95</v>
      </c>
      <c r="V88" s="21">
        <v>13639.3</v>
      </c>
      <c r="W88" s="47">
        <v>77490.8</v>
      </c>
      <c r="X88" s="20">
        <v>23768.95</v>
      </c>
      <c r="Y88" s="21">
        <v>101259.75</v>
      </c>
      <c r="AB88" s="1"/>
    </row>
    <row r="89" spans="1:28" ht="13">
      <c r="A89" s="2" t="s">
        <v>275</v>
      </c>
      <c r="B89" s="2" t="s">
        <v>73</v>
      </c>
      <c r="C89" s="89" t="s">
        <v>297</v>
      </c>
      <c r="D89" s="129" t="s">
        <v>302</v>
      </c>
      <c r="E89" s="19">
        <v>28960.1</v>
      </c>
      <c r="F89" s="20">
        <v>2490.3000000000002</v>
      </c>
      <c r="G89" s="21">
        <v>31450.399999999998</v>
      </c>
      <c r="H89" s="19">
        <v>29220.65</v>
      </c>
      <c r="I89" s="20">
        <v>3419.05</v>
      </c>
      <c r="J89" s="21">
        <v>32639.7</v>
      </c>
      <c r="K89" s="19">
        <v>15942.6</v>
      </c>
      <c r="L89" s="20">
        <v>1036.8499999999999</v>
      </c>
      <c r="M89" s="21">
        <v>16979.45</v>
      </c>
      <c r="N89" s="19">
        <v>9403.85</v>
      </c>
      <c r="O89" s="20">
        <v>2686.8</v>
      </c>
      <c r="P89" s="21">
        <v>12090.650000000001</v>
      </c>
      <c r="Q89" s="19">
        <v>10387.65</v>
      </c>
      <c r="R89" s="20">
        <v>3503.95</v>
      </c>
      <c r="S89" s="21">
        <v>13891.599999999999</v>
      </c>
      <c r="T89" s="19">
        <v>6096.05</v>
      </c>
      <c r="U89" s="20">
        <v>1848.3</v>
      </c>
      <c r="V89" s="21">
        <v>7944.35</v>
      </c>
      <c r="W89" s="47">
        <v>100010.90000000001</v>
      </c>
      <c r="X89" s="20">
        <v>14985.25</v>
      </c>
      <c r="Y89" s="21">
        <v>114996.15000000001</v>
      </c>
      <c r="AB89" s="1"/>
    </row>
    <row r="90" spans="1:28" ht="13">
      <c r="A90" s="2" t="s">
        <v>275</v>
      </c>
      <c r="B90" s="2" t="s">
        <v>74</v>
      </c>
      <c r="C90" s="89" t="s">
        <v>297</v>
      </c>
      <c r="D90" s="129" t="s">
        <v>302</v>
      </c>
      <c r="E90" s="19">
        <v>29318</v>
      </c>
      <c r="F90" s="20">
        <v>1664.5</v>
      </c>
      <c r="G90" s="21">
        <v>30982.5</v>
      </c>
      <c r="H90" s="19">
        <v>622.20000000000005</v>
      </c>
      <c r="I90" s="20">
        <v>5.3</v>
      </c>
      <c r="J90" s="21">
        <v>627.5</v>
      </c>
      <c r="K90" s="19">
        <v>0</v>
      </c>
      <c r="L90" s="20">
        <v>0</v>
      </c>
      <c r="M90" s="21">
        <v>0</v>
      </c>
      <c r="N90" s="19">
        <v>0</v>
      </c>
      <c r="O90" s="20">
        <v>0</v>
      </c>
      <c r="P90" s="21">
        <v>0</v>
      </c>
      <c r="Q90" s="19">
        <v>0</v>
      </c>
      <c r="R90" s="20">
        <v>0</v>
      </c>
      <c r="S90" s="21">
        <v>0</v>
      </c>
      <c r="T90" s="19">
        <v>0</v>
      </c>
      <c r="U90" s="20">
        <v>0</v>
      </c>
      <c r="V90" s="21">
        <v>0</v>
      </c>
      <c r="W90" s="47">
        <v>29940.2</v>
      </c>
      <c r="X90" s="20">
        <v>1669.8</v>
      </c>
      <c r="Y90" s="21">
        <v>31610</v>
      </c>
      <c r="AB90" s="1"/>
    </row>
    <row r="91" spans="1:28" ht="13">
      <c r="A91" s="2" t="s">
        <v>275</v>
      </c>
      <c r="B91" s="2" t="s">
        <v>75</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c r="AB91" s="1"/>
    </row>
    <row r="92" spans="1:28" ht="13">
      <c r="A92" s="2" t="s">
        <v>275</v>
      </c>
      <c r="B92" s="2" t="s">
        <v>76</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c r="AB92" s="1"/>
    </row>
    <row r="93" spans="1:28" ht="13">
      <c r="A93" s="2" t="s">
        <v>275</v>
      </c>
      <c r="B93" s="2" t="s">
        <v>77</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c r="AB93" s="1"/>
    </row>
    <row r="94" spans="1:28" ht="13">
      <c r="A94" s="2" t="s">
        <v>275</v>
      </c>
      <c r="B94" s="2" t="s">
        <v>78</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c r="AB94" s="1"/>
    </row>
    <row r="95" spans="1:28" ht="13">
      <c r="A95" s="2" t="s">
        <v>275</v>
      </c>
      <c r="B95" s="2" t="s">
        <v>79</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0</v>
      </c>
      <c r="U95" s="20">
        <v>0</v>
      </c>
      <c r="V95" s="21">
        <v>0</v>
      </c>
      <c r="W95" s="47">
        <v>0</v>
      </c>
      <c r="X95" s="20">
        <v>0</v>
      </c>
      <c r="Y95" s="21">
        <v>0</v>
      </c>
      <c r="AB95" s="1"/>
    </row>
    <row r="96" spans="1:28" ht="13">
      <c r="A96" s="2" t="s">
        <v>275</v>
      </c>
      <c r="B96" s="2" t="s">
        <v>80</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81</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82</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83</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84</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85</v>
      </c>
      <c r="C101" s="89" t="s">
        <v>297</v>
      </c>
      <c r="D101" s="129" t="s">
        <v>302</v>
      </c>
      <c r="E101" s="19">
        <v>21106.85</v>
      </c>
      <c r="F101" s="20">
        <v>2882.85</v>
      </c>
      <c r="G101" s="21">
        <v>23989.699999999997</v>
      </c>
      <c r="H101" s="19">
        <v>12486.35</v>
      </c>
      <c r="I101" s="20">
        <v>2202</v>
      </c>
      <c r="J101" s="21">
        <v>14688.35</v>
      </c>
      <c r="K101" s="19">
        <v>16516.5</v>
      </c>
      <c r="L101" s="20">
        <v>5687.3</v>
      </c>
      <c r="M101" s="21">
        <v>22203.8</v>
      </c>
      <c r="N101" s="19">
        <v>8680.5499999999993</v>
      </c>
      <c r="O101" s="20">
        <v>1914.85</v>
      </c>
      <c r="P101" s="21">
        <v>10595.4</v>
      </c>
      <c r="Q101" s="19">
        <v>24257.5</v>
      </c>
      <c r="R101" s="20">
        <v>3148.15</v>
      </c>
      <c r="S101" s="21">
        <v>27405.65</v>
      </c>
      <c r="T101" s="19">
        <v>43480.5</v>
      </c>
      <c r="U101" s="20">
        <v>5982.3</v>
      </c>
      <c r="V101" s="21">
        <v>49462.8</v>
      </c>
      <c r="W101" s="47">
        <v>126528.25</v>
      </c>
      <c r="X101" s="20">
        <v>21817.45</v>
      </c>
      <c r="Y101" s="21">
        <v>148345.70000000001</v>
      </c>
      <c r="AB101" s="1"/>
    </row>
    <row r="102" spans="1:28" ht="13">
      <c r="A102" s="2" t="s">
        <v>275</v>
      </c>
      <c r="B102" s="2" t="s">
        <v>86</v>
      </c>
      <c r="C102" s="89" t="s">
        <v>297</v>
      </c>
      <c r="D102" s="129" t="s">
        <v>302</v>
      </c>
      <c r="E102" s="19">
        <v>10585.6</v>
      </c>
      <c r="F102" s="20">
        <v>3698.05</v>
      </c>
      <c r="G102" s="21">
        <v>14283.650000000001</v>
      </c>
      <c r="H102" s="19">
        <v>908.4</v>
      </c>
      <c r="I102" s="20">
        <v>4695.75</v>
      </c>
      <c r="J102" s="21">
        <v>5604.15</v>
      </c>
      <c r="K102" s="19">
        <v>4527.8</v>
      </c>
      <c r="L102" s="20">
        <v>7186.05</v>
      </c>
      <c r="M102" s="21">
        <v>11713.85</v>
      </c>
      <c r="N102" s="19">
        <v>4833.95</v>
      </c>
      <c r="O102" s="20">
        <v>3347.2</v>
      </c>
      <c r="P102" s="21">
        <v>8181.15</v>
      </c>
      <c r="Q102" s="19">
        <v>2355.15</v>
      </c>
      <c r="R102" s="20">
        <v>2329.0500000000002</v>
      </c>
      <c r="S102" s="21">
        <v>4684.2000000000007</v>
      </c>
      <c r="T102" s="19">
        <v>15311.4</v>
      </c>
      <c r="U102" s="20">
        <v>6011.5</v>
      </c>
      <c r="V102" s="21">
        <v>21322.9</v>
      </c>
      <c r="W102" s="47">
        <v>38522.300000000003</v>
      </c>
      <c r="X102" s="20">
        <v>27267.599999999999</v>
      </c>
      <c r="Y102" s="21">
        <v>65789.899999999994</v>
      </c>
      <c r="AB102" s="1"/>
    </row>
    <row r="103" spans="1:28" ht="13">
      <c r="A103" s="2" t="s">
        <v>275</v>
      </c>
      <c r="B103" s="2" t="s">
        <v>87</v>
      </c>
      <c r="C103" s="89" t="s">
        <v>297</v>
      </c>
      <c r="D103" s="129" t="s">
        <v>302</v>
      </c>
      <c r="E103" s="19">
        <v>0</v>
      </c>
      <c r="F103" s="20">
        <v>0</v>
      </c>
      <c r="G103" s="21">
        <v>0</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47">
        <v>0</v>
      </c>
      <c r="X103" s="20">
        <v>0</v>
      </c>
      <c r="Y103" s="21">
        <v>0</v>
      </c>
      <c r="AB103" s="1"/>
    </row>
    <row r="104" spans="1:28" ht="13">
      <c r="A104" s="2" t="s">
        <v>275</v>
      </c>
      <c r="B104" s="2" t="s">
        <v>88</v>
      </c>
      <c r="C104" s="89" t="s">
        <v>297</v>
      </c>
      <c r="D104" s="129" t="s">
        <v>302</v>
      </c>
      <c r="E104" s="19">
        <v>0</v>
      </c>
      <c r="F104" s="20">
        <v>0</v>
      </c>
      <c r="G104" s="21">
        <v>0</v>
      </c>
      <c r="H104" s="19">
        <v>0</v>
      </c>
      <c r="I104" s="20">
        <v>0</v>
      </c>
      <c r="J104" s="21">
        <v>0</v>
      </c>
      <c r="K104" s="19">
        <v>0</v>
      </c>
      <c r="L104" s="20">
        <v>0</v>
      </c>
      <c r="M104" s="21">
        <v>0</v>
      </c>
      <c r="N104" s="19">
        <v>0</v>
      </c>
      <c r="O104" s="20">
        <v>0</v>
      </c>
      <c r="P104" s="21">
        <v>0</v>
      </c>
      <c r="Q104" s="19">
        <v>0</v>
      </c>
      <c r="R104" s="20">
        <v>0</v>
      </c>
      <c r="S104" s="21">
        <v>0</v>
      </c>
      <c r="T104" s="19">
        <v>0</v>
      </c>
      <c r="U104" s="20">
        <v>0</v>
      </c>
      <c r="V104" s="21">
        <v>0</v>
      </c>
      <c r="W104" s="47">
        <v>0</v>
      </c>
      <c r="X104" s="20">
        <v>0</v>
      </c>
      <c r="Y104" s="21">
        <v>0</v>
      </c>
      <c r="AB104" s="1"/>
    </row>
    <row r="105" spans="1:28" ht="13">
      <c r="A105" s="2" t="s">
        <v>275</v>
      </c>
      <c r="B105" s="2" t="s">
        <v>89</v>
      </c>
      <c r="C105" s="89" t="s">
        <v>297</v>
      </c>
      <c r="D105" s="129" t="s">
        <v>298</v>
      </c>
      <c r="E105" s="19">
        <v>9762.1200000000008</v>
      </c>
      <c r="F105" s="20">
        <v>25151.8</v>
      </c>
      <c r="G105" s="21">
        <v>34913.919999999998</v>
      </c>
      <c r="H105" s="19">
        <v>3778.53</v>
      </c>
      <c r="I105" s="20">
        <v>30751.72</v>
      </c>
      <c r="J105" s="21">
        <v>34530.25</v>
      </c>
      <c r="K105" s="19">
        <v>15373.75</v>
      </c>
      <c r="L105" s="20">
        <v>16400.12</v>
      </c>
      <c r="M105" s="21">
        <v>31773.87</v>
      </c>
      <c r="N105" s="19">
        <v>14926.66</v>
      </c>
      <c r="O105" s="20">
        <v>16897.41</v>
      </c>
      <c r="P105" s="21">
        <v>31824.07</v>
      </c>
      <c r="Q105" s="19">
        <v>6449.26</v>
      </c>
      <c r="R105" s="20">
        <v>10945.42</v>
      </c>
      <c r="S105" s="21">
        <v>17394.68</v>
      </c>
      <c r="T105" s="19">
        <v>9158.4699999999993</v>
      </c>
      <c r="U105" s="20">
        <v>11020.51</v>
      </c>
      <c r="V105" s="21">
        <v>20178.98</v>
      </c>
      <c r="W105" s="47">
        <v>59448.79</v>
      </c>
      <c r="X105" s="20">
        <v>111166.98</v>
      </c>
      <c r="Y105" s="21">
        <v>170615.77</v>
      </c>
      <c r="AB105" s="1"/>
    </row>
    <row r="106" spans="1:28" ht="13">
      <c r="A106" s="2" t="s">
        <v>275</v>
      </c>
      <c r="B106" s="2" t="s">
        <v>90</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91</v>
      </c>
      <c r="C107" s="89" t="s">
        <v>297</v>
      </c>
      <c r="D107" s="129" t="s">
        <v>302</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c r="AB107" s="1"/>
    </row>
    <row r="108" spans="1:28" ht="13">
      <c r="A108" s="2" t="s">
        <v>275</v>
      </c>
      <c r="B108" s="2" t="s">
        <v>92</v>
      </c>
      <c r="C108" s="89" t="s">
        <v>297</v>
      </c>
      <c r="D108" s="129" t="s">
        <v>302</v>
      </c>
      <c r="E108" s="19">
        <v>0</v>
      </c>
      <c r="F108" s="20">
        <v>0</v>
      </c>
      <c r="G108" s="21">
        <v>0</v>
      </c>
      <c r="H108" s="19">
        <v>0</v>
      </c>
      <c r="I108" s="20">
        <v>0</v>
      </c>
      <c r="J108" s="21">
        <v>0</v>
      </c>
      <c r="K108" s="19">
        <v>0</v>
      </c>
      <c r="L108" s="20">
        <v>0</v>
      </c>
      <c r="M108" s="21">
        <v>0</v>
      </c>
      <c r="N108" s="19">
        <v>0</v>
      </c>
      <c r="O108" s="20">
        <v>0</v>
      </c>
      <c r="P108" s="21">
        <v>0</v>
      </c>
      <c r="Q108" s="19">
        <v>0</v>
      </c>
      <c r="R108" s="20">
        <v>0</v>
      </c>
      <c r="S108" s="21">
        <v>0</v>
      </c>
      <c r="T108" s="19">
        <v>0</v>
      </c>
      <c r="U108" s="20">
        <v>0</v>
      </c>
      <c r="V108" s="21">
        <v>0</v>
      </c>
      <c r="W108" s="47">
        <v>0</v>
      </c>
      <c r="X108" s="20">
        <v>0</v>
      </c>
      <c r="Y108" s="21">
        <v>0</v>
      </c>
      <c r="AB108" s="1"/>
    </row>
    <row r="109" spans="1:28" ht="13">
      <c r="A109" s="2" t="s">
        <v>275</v>
      </c>
      <c r="B109" s="2" t="s">
        <v>93</v>
      </c>
      <c r="C109" s="89" t="s">
        <v>297</v>
      </c>
      <c r="D109" s="129" t="s">
        <v>302</v>
      </c>
      <c r="E109" s="19">
        <v>0</v>
      </c>
      <c r="F109" s="20">
        <v>0</v>
      </c>
      <c r="G109" s="21">
        <v>0</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47">
        <v>0</v>
      </c>
      <c r="X109" s="20">
        <v>0</v>
      </c>
      <c r="Y109" s="21">
        <v>0</v>
      </c>
      <c r="AB109" s="1"/>
    </row>
    <row r="110" spans="1:28" ht="13">
      <c r="A110" s="2" t="s">
        <v>275</v>
      </c>
      <c r="B110" s="2" t="s">
        <v>94</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327</v>
      </c>
      <c r="C111" s="89" t="s">
        <v>297</v>
      </c>
      <c r="D111" s="129" t="s">
        <v>302</v>
      </c>
      <c r="E111" s="19">
        <v>18604.7</v>
      </c>
      <c r="F111" s="20">
        <v>3000.1</v>
      </c>
      <c r="G111" s="21">
        <v>21604.799999999999</v>
      </c>
      <c r="H111" s="19">
        <v>16937.7</v>
      </c>
      <c r="I111" s="20">
        <v>1614.95</v>
      </c>
      <c r="J111" s="21">
        <v>18552.650000000001</v>
      </c>
      <c r="K111" s="19">
        <v>4547.25</v>
      </c>
      <c r="L111" s="20">
        <v>124.5</v>
      </c>
      <c r="M111" s="21">
        <v>4671.75</v>
      </c>
      <c r="N111" s="19">
        <v>15663.25</v>
      </c>
      <c r="O111" s="20">
        <v>3155.65</v>
      </c>
      <c r="P111" s="21">
        <v>18818.900000000001</v>
      </c>
      <c r="Q111" s="19">
        <v>29386.2</v>
      </c>
      <c r="R111" s="20">
        <v>1388.2</v>
      </c>
      <c r="S111" s="21">
        <v>30774.400000000001</v>
      </c>
      <c r="T111" s="19">
        <v>26899.7</v>
      </c>
      <c r="U111" s="20">
        <v>1554.7</v>
      </c>
      <c r="V111" s="21">
        <v>28454.400000000001</v>
      </c>
      <c r="W111" s="47">
        <v>112038.8</v>
      </c>
      <c r="X111" s="20">
        <v>10838.100000000002</v>
      </c>
      <c r="Y111" s="21">
        <v>122876.90000000001</v>
      </c>
      <c r="AB111" s="1"/>
    </row>
    <row r="112" spans="1:28" ht="13">
      <c r="A112" s="2" t="s">
        <v>275</v>
      </c>
      <c r="B112" s="2" t="s">
        <v>328</v>
      </c>
      <c r="C112" s="89" t="s">
        <v>297</v>
      </c>
      <c r="D112" s="129" t="s">
        <v>302</v>
      </c>
      <c r="E112" s="19">
        <v>44947.5</v>
      </c>
      <c r="F112" s="20">
        <v>594.45000000000005</v>
      </c>
      <c r="G112" s="21">
        <v>45541.95</v>
      </c>
      <c r="H112" s="19">
        <v>39745.449999999997</v>
      </c>
      <c r="I112" s="20">
        <v>776.75</v>
      </c>
      <c r="J112" s="21">
        <v>40522.199999999997</v>
      </c>
      <c r="K112" s="19">
        <v>21937.75</v>
      </c>
      <c r="L112" s="20">
        <v>1557.35</v>
      </c>
      <c r="M112" s="21">
        <v>23495.1</v>
      </c>
      <c r="N112" s="19">
        <v>8734.9</v>
      </c>
      <c r="O112" s="20">
        <v>3521.9</v>
      </c>
      <c r="P112" s="21">
        <v>12256.8</v>
      </c>
      <c r="Q112" s="19">
        <v>0</v>
      </c>
      <c r="R112" s="20">
        <v>0</v>
      </c>
      <c r="S112" s="21">
        <v>0</v>
      </c>
      <c r="T112" s="19">
        <v>18715.099999999999</v>
      </c>
      <c r="U112" s="20">
        <v>2711.5</v>
      </c>
      <c r="V112" s="21">
        <v>21426.6</v>
      </c>
      <c r="W112" s="47">
        <v>134080.69999999998</v>
      </c>
      <c r="X112" s="20">
        <v>9161.9500000000007</v>
      </c>
      <c r="Y112" s="21">
        <v>143242.65</v>
      </c>
      <c r="AB112" s="1"/>
    </row>
    <row r="113" spans="1:28" ht="13">
      <c r="A113" s="2" t="s">
        <v>275</v>
      </c>
      <c r="B113" s="2" t="s">
        <v>329</v>
      </c>
      <c r="C113" s="89" t="s">
        <v>297</v>
      </c>
      <c r="D113" s="129" t="s">
        <v>302</v>
      </c>
      <c r="E113" s="19">
        <v>11092.3</v>
      </c>
      <c r="F113" s="20">
        <v>523.79999999999995</v>
      </c>
      <c r="G113" s="21">
        <v>11616.099999999999</v>
      </c>
      <c r="H113" s="19">
        <v>17022</v>
      </c>
      <c r="I113" s="20">
        <v>1235.05</v>
      </c>
      <c r="J113" s="21">
        <v>18257.05</v>
      </c>
      <c r="K113" s="19">
        <v>27188.85</v>
      </c>
      <c r="L113" s="20">
        <v>2089</v>
      </c>
      <c r="M113" s="21">
        <v>29277.85</v>
      </c>
      <c r="N113" s="19">
        <v>14283.3</v>
      </c>
      <c r="O113" s="20">
        <v>3554.35</v>
      </c>
      <c r="P113" s="21">
        <v>17837.649999999998</v>
      </c>
      <c r="Q113" s="19">
        <v>28575.55</v>
      </c>
      <c r="R113" s="20">
        <v>1750.3</v>
      </c>
      <c r="S113" s="21">
        <v>30325.85</v>
      </c>
      <c r="T113" s="19">
        <v>25630.55</v>
      </c>
      <c r="U113" s="20">
        <v>2197.9</v>
      </c>
      <c r="V113" s="21">
        <v>27828.45</v>
      </c>
      <c r="W113" s="47">
        <v>123792.55</v>
      </c>
      <c r="X113" s="20">
        <v>11350.4</v>
      </c>
      <c r="Y113" s="21">
        <v>135142.95000000001</v>
      </c>
      <c r="AB113" s="1"/>
    </row>
    <row r="114" spans="1:28" ht="13">
      <c r="A114" s="2" t="s">
        <v>275</v>
      </c>
      <c r="B114" s="2" t="s">
        <v>330</v>
      </c>
      <c r="C114" s="89" t="s">
        <v>297</v>
      </c>
      <c r="D114" s="129" t="s">
        <v>302</v>
      </c>
      <c r="E114" s="19">
        <v>13832.35</v>
      </c>
      <c r="F114" s="20">
        <v>2620.3000000000002</v>
      </c>
      <c r="G114" s="21">
        <v>16452.650000000001</v>
      </c>
      <c r="H114" s="19">
        <v>21064.1</v>
      </c>
      <c r="I114" s="20">
        <v>2483.6</v>
      </c>
      <c r="J114" s="21">
        <v>23547.699999999997</v>
      </c>
      <c r="K114" s="19">
        <v>8858.1</v>
      </c>
      <c r="L114" s="20">
        <v>3108.2</v>
      </c>
      <c r="M114" s="21">
        <v>11966.3</v>
      </c>
      <c r="N114" s="19">
        <v>7004.45</v>
      </c>
      <c r="O114" s="20">
        <v>4073.9</v>
      </c>
      <c r="P114" s="21">
        <v>11078.35</v>
      </c>
      <c r="Q114" s="19">
        <v>15152.35</v>
      </c>
      <c r="R114" s="20">
        <v>2058.9499999999998</v>
      </c>
      <c r="S114" s="21">
        <v>17211.3</v>
      </c>
      <c r="T114" s="19">
        <v>21380.65</v>
      </c>
      <c r="U114" s="20">
        <v>2755.95</v>
      </c>
      <c r="V114" s="21">
        <v>24136.600000000002</v>
      </c>
      <c r="W114" s="47">
        <v>87292</v>
      </c>
      <c r="X114" s="20">
        <v>17100.899999999998</v>
      </c>
      <c r="Y114" s="21">
        <v>104392.9</v>
      </c>
      <c r="AB114" s="1"/>
    </row>
    <row r="115" spans="1:28" ht="13">
      <c r="A115" s="2" t="s">
        <v>275</v>
      </c>
      <c r="B115" s="2" t="s">
        <v>331</v>
      </c>
      <c r="C115" s="89" t="s">
        <v>297</v>
      </c>
      <c r="D115" s="129" t="s">
        <v>302</v>
      </c>
      <c r="E115" s="19">
        <v>51761.65</v>
      </c>
      <c r="F115" s="20">
        <v>578.20000000000005</v>
      </c>
      <c r="G115" s="21">
        <v>52339.85</v>
      </c>
      <c r="H115" s="19">
        <v>47957.05</v>
      </c>
      <c r="I115" s="20">
        <v>1063.55</v>
      </c>
      <c r="J115" s="21">
        <v>49020.600000000006</v>
      </c>
      <c r="K115" s="19">
        <v>26147.200000000001</v>
      </c>
      <c r="L115" s="20">
        <v>1416.6</v>
      </c>
      <c r="M115" s="21">
        <v>27563.8</v>
      </c>
      <c r="N115" s="19">
        <v>11802.05</v>
      </c>
      <c r="O115" s="20">
        <v>2339.0500000000002</v>
      </c>
      <c r="P115" s="21">
        <v>14141.099999999999</v>
      </c>
      <c r="Q115" s="19">
        <v>18814.349999999999</v>
      </c>
      <c r="R115" s="20">
        <v>2570.5500000000002</v>
      </c>
      <c r="S115" s="21">
        <v>21384.899999999998</v>
      </c>
      <c r="T115" s="19">
        <v>6305.7</v>
      </c>
      <c r="U115" s="20">
        <v>1620.15</v>
      </c>
      <c r="V115" s="21">
        <v>7925.85</v>
      </c>
      <c r="W115" s="47">
        <v>162788.00000000003</v>
      </c>
      <c r="X115" s="20">
        <v>9588.1</v>
      </c>
      <c r="Y115" s="21">
        <v>172376.10000000003</v>
      </c>
      <c r="AB115" s="1"/>
    </row>
    <row r="116" spans="1:28" ht="13">
      <c r="A116" s="2" t="s">
        <v>275</v>
      </c>
      <c r="B116" s="2" t="s">
        <v>313</v>
      </c>
      <c r="C116" s="89" t="s">
        <v>297</v>
      </c>
      <c r="D116" s="129" t="s">
        <v>303</v>
      </c>
      <c r="E116" s="19">
        <v>27742.9</v>
      </c>
      <c r="F116" s="20">
        <v>2286.3000000000002</v>
      </c>
      <c r="G116" s="21">
        <v>30029.200000000001</v>
      </c>
      <c r="H116" s="19">
        <v>21475.5</v>
      </c>
      <c r="I116" s="20">
        <v>2869.6</v>
      </c>
      <c r="J116" s="21">
        <v>24345.1</v>
      </c>
      <c r="K116" s="19">
        <v>15358.65</v>
      </c>
      <c r="L116" s="20">
        <v>3635.35</v>
      </c>
      <c r="M116" s="21">
        <v>18994</v>
      </c>
      <c r="N116" s="19">
        <v>39221.949999999997</v>
      </c>
      <c r="O116" s="20">
        <v>1258.8</v>
      </c>
      <c r="P116" s="21">
        <v>40480.75</v>
      </c>
      <c r="Q116" s="19">
        <v>29485.8</v>
      </c>
      <c r="R116" s="20">
        <v>704.7</v>
      </c>
      <c r="S116" s="21">
        <v>30190.5</v>
      </c>
      <c r="T116" s="19">
        <v>32336.2</v>
      </c>
      <c r="U116" s="20">
        <v>1700.2</v>
      </c>
      <c r="V116" s="21">
        <v>34036.400000000001</v>
      </c>
      <c r="W116" s="47">
        <v>165621</v>
      </c>
      <c r="X116" s="20">
        <v>12454.95</v>
      </c>
      <c r="Y116" s="21">
        <v>178075.95</v>
      </c>
      <c r="AB116" s="1"/>
    </row>
    <row r="117" spans="1:28" ht="13">
      <c r="A117" s="2" t="s">
        <v>275</v>
      </c>
      <c r="B117" s="2" t="s">
        <v>314</v>
      </c>
      <c r="C117" s="89" t="s">
        <v>297</v>
      </c>
      <c r="D117" s="129" t="s">
        <v>303</v>
      </c>
      <c r="E117" s="19">
        <v>17170.599999999999</v>
      </c>
      <c r="F117" s="20">
        <v>1527.05</v>
      </c>
      <c r="G117" s="21">
        <v>18697.649999999998</v>
      </c>
      <c r="H117" s="19">
        <v>22865.65</v>
      </c>
      <c r="I117" s="20">
        <v>2962.85</v>
      </c>
      <c r="J117" s="21">
        <v>25828.5</v>
      </c>
      <c r="K117" s="19">
        <v>15320.55</v>
      </c>
      <c r="L117" s="20">
        <v>3667.25</v>
      </c>
      <c r="M117" s="21">
        <v>18987.8</v>
      </c>
      <c r="N117" s="19">
        <v>30217.200000000001</v>
      </c>
      <c r="O117" s="20">
        <v>2169.75</v>
      </c>
      <c r="P117" s="21">
        <v>32386.95</v>
      </c>
      <c r="Q117" s="19">
        <v>23755.3</v>
      </c>
      <c r="R117" s="20">
        <v>566.95000000000005</v>
      </c>
      <c r="S117" s="21">
        <v>24322.25</v>
      </c>
      <c r="T117" s="19">
        <v>29196.85</v>
      </c>
      <c r="U117" s="20">
        <v>2083.4</v>
      </c>
      <c r="V117" s="21">
        <v>31280.25</v>
      </c>
      <c r="W117" s="47">
        <v>138526.15</v>
      </c>
      <c r="X117" s="20">
        <v>12977.25</v>
      </c>
      <c r="Y117" s="21">
        <v>151503.4</v>
      </c>
      <c r="AB117" s="1"/>
    </row>
    <row r="118" spans="1:28" ht="13">
      <c r="A118" s="2" t="s">
        <v>275</v>
      </c>
      <c r="B118" s="2" t="s">
        <v>315</v>
      </c>
      <c r="C118" s="89" t="s">
        <v>297</v>
      </c>
      <c r="D118" s="129" t="s">
        <v>303</v>
      </c>
      <c r="E118" s="19">
        <v>21603.25</v>
      </c>
      <c r="F118" s="20">
        <v>2107.6</v>
      </c>
      <c r="G118" s="21">
        <v>23710.85</v>
      </c>
      <c r="H118" s="19">
        <v>20487.05</v>
      </c>
      <c r="I118" s="20">
        <v>2975.5</v>
      </c>
      <c r="J118" s="21">
        <v>23462.55</v>
      </c>
      <c r="K118" s="19">
        <v>27059.55</v>
      </c>
      <c r="L118" s="20">
        <v>2328.65</v>
      </c>
      <c r="M118" s="21">
        <v>29388.2</v>
      </c>
      <c r="N118" s="19">
        <v>34582.65</v>
      </c>
      <c r="O118" s="20">
        <v>1457.6</v>
      </c>
      <c r="P118" s="21">
        <v>36040.25</v>
      </c>
      <c r="Q118" s="19">
        <v>15871</v>
      </c>
      <c r="R118" s="20">
        <v>764.05</v>
      </c>
      <c r="S118" s="21">
        <v>16635.05</v>
      </c>
      <c r="T118" s="19">
        <v>29815.9</v>
      </c>
      <c r="U118" s="20">
        <v>2480.85</v>
      </c>
      <c r="V118" s="21">
        <v>32296.75</v>
      </c>
      <c r="W118" s="47">
        <v>149419.4</v>
      </c>
      <c r="X118" s="20">
        <v>12114.25</v>
      </c>
      <c r="Y118" s="21">
        <v>161533.65</v>
      </c>
      <c r="AB118" s="1"/>
    </row>
    <row r="119" spans="1:28" ht="13">
      <c r="A119" s="2" t="s">
        <v>275</v>
      </c>
      <c r="B119" s="2" t="s">
        <v>316</v>
      </c>
      <c r="C119" s="89" t="s">
        <v>297</v>
      </c>
      <c r="D119" s="129" t="s">
        <v>303</v>
      </c>
      <c r="E119" s="19">
        <v>41394.75</v>
      </c>
      <c r="F119" s="20">
        <v>1311.95</v>
      </c>
      <c r="G119" s="21">
        <v>42706.7</v>
      </c>
      <c r="H119" s="19">
        <v>16135</v>
      </c>
      <c r="I119" s="20">
        <v>3726.15</v>
      </c>
      <c r="J119" s="21">
        <v>19861.150000000001</v>
      </c>
      <c r="K119" s="19">
        <v>15126.4</v>
      </c>
      <c r="L119" s="20">
        <v>2287.5500000000002</v>
      </c>
      <c r="M119" s="21">
        <v>17413.95</v>
      </c>
      <c r="N119" s="19">
        <v>34775.599999999999</v>
      </c>
      <c r="O119" s="20">
        <v>1239.5999999999999</v>
      </c>
      <c r="P119" s="21">
        <v>36015.199999999997</v>
      </c>
      <c r="Q119" s="19">
        <v>21970.799999999999</v>
      </c>
      <c r="R119" s="20">
        <v>881.4</v>
      </c>
      <c r="S119" s="21">
        <v>22852.2</v>
      </c>
      <c r="T119" s="19">
        <v>32937.9</v>
      </c>
      <c r="U119" s="20">
        <v>1148.4000000000001</v>
      </c>
      <c r="V119" s="21">
        <v>34086.300000000003</v>
      </c>
      <c r="W119" s="47">
        <v>162340.45000000001</v>
      </c>
      <c r="X119" s="20">
        <v>10595.05</v>
      </c>
      <c r="Y119" s="21">
        <v>172935.5</v>
      </c>
      <c r="AB119" s="1"/>
    </row>
    <row r="120" spans="1:28" ht="13">
      <c r="A120" s="2" t="s">
        <v>275</v>
      </c>
      <c r="B120" s="2" t="s">
        <v>95</v>
      </c>
      <c r="C120" s="89" t="s">
        <v>297</v>
      </c>
      <c r="D120" s="129" t="s">
        <v>302</v>
      </c>
      <c r="E120" s="19">
        <v>0</v>
      </c>
      <c r="F120" s="20">
        <v>0</v>
      </c>
      <c r="G120" s="21">
        <v>0</v>
      </c>
      <c r="H120" s="19">
        <v>0</v>
      </c>
      <c r="I120" s="20">
        <v>0</v>
      </c>
      <c r="J120" s="21">
        <v>0</v>
      </c>
      <c r="K120" s="19">
        <v>0</v>
      </c>
      <c r="L120" s="20">
        <v>0</v>
      </c>
      <c r="M120" s="21">
        <v>0</v>
      </c>
      <c r="N120" s="19">
        <v>0</v>
      </c>
      <c r="O120" s="20">
        <v>0</v>
      </c>
      <c r="P120" s="21">
        <v>0</v>
      </c>
      <c r="Q120" s="19">
        <v>0</v>
      </c>
      <c r="R120" s="20">
        <v>0</v>
      </c>
      <c r="S120" s="21">
        <v>0</v>
      </c>
      <c r="T120" s="19">
        <v>0</v>
      </c>
      <c r="U120" s="20">
        <v>0</v>
      </c>
      <c r="V120" s="21">
        <v>0</v>
      </c>
      <c r="W120" s="47">
        <v>0</v>
      </c>
      <c r="X120" s="20">
        <v>0</v>
      </c>
      <c r="Y120" s="21">
        <v>0</v>
      </c>
      <c r="AB120" s="1"/>
    </row>
    <row r="121" spans="1:28" ht="13">
      <c r="A121" s="2" t="s">
        <v>275</v>
      </c>
      <c r="B121" s="2" t="s">
        <v>96</v>
      </c>
      <c r="C121" s="89" t="s">
        <v>297</v>
      </c>
      <c r="D121" s="129" t="s">
        <v>302</v>
      </c>
      <c r="E121" s="19">
        <v>0</v>
      </c>
      <c r="F121" s="20">
        <v>0</v>
      </c>
      <c r="G121" s="21">
        <v>0</v>
      </c>
      <c r="H121" s="19">
        <v>0</v>
      </c>
      <c r="I121" s="20">
        <v>0</v>
      </c>
      <c r="J121" s="21">
        <v>0</v>
      </c>
      <c r="K121" s="19">
        <v>0</v>
      </c>
      <c r="L121" s="20">
        <v>0</v>
      </c>
      <c r="M121" s="21">
        <v>0</v>
      </c>
      <c r="N121" s="19">
        <v>0</v>
      </c>
      <c r="O121" s="20">
        <v>0</v>
      </c>
      <c r="P121" s="21">
        <v>0</v>
      </c>
      <c r="Q121" s="19">
        <v>0</v>
      </c>
      <c r="R121" s="20">
        <v>0</v>
      </c>
      <c r="S121" s="21">
        <v>0</v>
      </c>
      <c r="T121" s="19">
        <v>0</v>
      </c>
      <c r="U121" s="20">
        <v>0</v>
      </c>
      <c r="V121" s="21">
        <v>0</v>
      </c>
      <c r="W121" s="47">
        <v>0</v>
      </c>
      <c r="X121" s="20">
        <v>0</v>
      </c>
      <c r="Y121" s="21">
        <v>0</v>
      </c>
      <c r="AB121" s="1"/>
    </row>
    <row r="122" spans="1:28" ht="13">
      <c r="A122" s="2" t="s">
        <v>275</v>
      </c>
      <c r="B122" s="2" t="s">
        <v>97</v>
      </c>
      <c r="C122" s="89" t="s">
        <v>297</v>
      </c>
      <c r="D122" s="129" t="s">
        <v>302</v>
      </c>
      <c r="E122" s="19">
        <v>0</v>
      </c>
      <c r="F122" s="20">
        <v>0</v>
      </c>
      <c r="G122" s="21">
        <v>0</v>
      </c>
      <c r="H122" s="19">
        <v>0</v>
      </c>
      <c r="I122" s="20">
        <v>0</v>
      </c>
      <c r="J122" s="21">
        <v>0</v>
      </c>
      <c r="K122" s="19">
        <v>0</v>
      </c>
      <c r="L122" s="20">
        <v>0</v>
      </c>
      <c r="M122" s="21">
        <v>0</v>
      </c>
      <c r="N122" s="19">
        <v>0</v>
      </c>
      <c r="O122" s="20">
        <v>0</v>
      </c>
      <c r="P122" s="21">
        <v>0</v>
      </c>
      <c r="Q122" s="19">
        <v>0</v>
      </c>
      <c r="R122" s="20">
        <v>0</v>
      </c>
      <c r="S122" s="21">
        <v>0</v>
      </c>
      <c r="T122" s="19">
        <v>0</v>
      </c>
      <c r="U122" s="20">
        <v>0</v>
      </c>
      <c r="V122" s="21">
        <v>0</v>
      </c>
      <c r="W122" s="47">
        <v>0</v>
      </c>
      <c r="X122" s="20">
        <v>0</v>
      </c>
      <c r="Y122" s="21">
        <v>0</v>
      </c>
      <c r="AB122" s="1"/>
    </row>
    <row r="123" spans="1:28" ht="13">
      <c r="A123" s="2" t="s">
        <v>276</v>
      </c>
      <c r="B123" s="2" t="s">
        <v>98</v>
      </c>
      <c r="C123" s="89" t="s">
        <v>297</v>
      </c>
      <c r="D123" s="129" t="s">
        <v>302</v>
      </c>
      <c r="E123" s="19">
        <v>14931.33</v>
      </c>
      <c r="F123" s="20">
        <v>0</v>
      </c>
      <c r="G123" s="21">
        <v>14931.33</v>
      </c>
      <c r="H123" s="19">
        <v>10786.91</v>
      </c>
      <c r="I123" s="20">
        <v>0</v>
      </c>
      <c r="J123" s="21">
        <v>10786.91</v>
      </c>
      <c r="K123" s="19">
        <v>1966.61</v>
      </c>
      <c r="L123" s="20">
        <v>0</v>
      </c>
      <c r="M123" s="21">
        <v>1966.61</v>
      </c>
      <c r="N123" s="19">
        <v>2359.54</v>
      </c>
      <c r="O123" s="20">
        <v>0</v>
      </c>
      <c r="P123" s="21">
        <v>2359.54</v>
      </c>
      <c r="Q123" s="19">
        <v>17073.72</v>
      </c>
      <c r="R123" s="20">
        <v>0</v>
      </c>
      <c r="S123" s="21">
        <v>17073.72</v>
      </c>
      <c r="T123" s="19">
        <v>1216.83</v>
      </c>
      <c r="U123" s="20">
        <v>0</v>
      </c>
      <c r="V123" s="21">
        <v>1216.83</v>
      </c>
      <c r="W123" s="47">
        <v>48334.94</v>
      </c>
      <c r="X123" s="20">
        <v>0</v>
      </c>
      <c r="Y123" s="21">
        <v>48334.94</v>
      </c>
      <c r="AB123" s="1"/>
    </row>
    <row r="124" spans="1:28" ht="13">
      <c r="A124" s="2" t="s">
        <v>277</v>
      </c>
      <c r="B124" s="2" t="s">
        <v>99</v>
      </c>
      <c r="C124" s="89" t="s">
        <v>297</v>
      </c>
      <c r="D124" s="129" t="s">
        <v>302</v>
      </c>
      <c r="E124" s="19">
        <v>20745.8</v>
      </c>
      <c r="F124" s="20">
        <v>6690.15</v>
      </c>
      <c r="G124" s="21">
        <v>27435.949999999997</v>
      </c>
      <c r="H124" s="19">
        <v>16171.65</v>
      </c>
      <c r="I124" s="20">
        <v>5997.4</v>
      </c>
      <c r="J124" s="21">
        <v>22169.05</v>
      </c>
      <c r="K124" s="19">
        <v>16225.25</v>
      </c>
      <c r="L124" s="20">
        <v>4895.25</v>
      </c>
      <c r="M124" s="21">
        <v>21120.5</v>
      </c>
      <c r="N124" s="19">
        <v>24201.45</v>
      </c>
      <c r="O124" s="20">
        <v>8939.2000000000007</v>
      </c>
      <c r="P124" s="21">
        <v>33140.65</v>
      </c>
      <c r="Q124" s="19">
        <v>29734.75</v>
      </c>
      <c r="R124" s="20">
        <v>6452.15</v>
      </c>
      <c r="S124" s="21">
        <v>36186.9</v>
      </c>
      <c r="T124" s="19">
        <v>19584.75</v>
      </c>
      <c r="U124" s="20">
        <v>3569.75</v>
      </c>
      <c r="V124" s="21">
        <v>23154.5</v>
      </c>
      <c r="W124" s="47">
        <v>126663.65</v>
      </c>
      <c r="X124" s="20">
        <v>36543.9</v>
      </c>
      <c r="Y124" s="21">
        <v>163207.54999999999</v>
      </c>
      <c r="AB124" s="1"/>
    </row>
    <row r="125" spans="1:28" ht="13">
      <c r="A125" s="2" t="s">
        <v>277</v>
      </c>
      <c r="B125" s="2" t="s">
        <v>100</v>
      </c>
      <c r="C125" s="89" t="s">
        <v>297</v>
      </c>
      <c r="D125" s="129" t="s">
        <v>302</v>
      </c>
      <c r="E125" s="19">
        <v>18845.75</v>
      </c>
      <c r="F125" s="20">
        <v>8766.75</v>
      </c>
      <c r="G125" s="21">
        <v>27612.5</v>
      </c>
      <c r="H125" s="19">
        <v>0</v>
      </c>
      <c r="I125" s="20">
        <v>791.9</v>
      </c>
      <c r="J125" s="21">
        <v>791.9</v>
      </c>
      <c r="K125" s="19">
        <v>0</v>
      </c>
      <c r="L125" s="20">
        <v>0</v>
      </c>
      <c r="M125" s="21">
        <v>0</v>
      </c>
      <c r="N125" s="19">
        <v>0</v>
      </c>
      <c r="O125" s="20">
        <v>0</v>
      </c>
      <c r="P125" s="21">
        <v>0</v>
      </c>
      <c r="Q125" s="19">
        <v>9431.0499999999993</v>
      </c>
      <c r="R125" s="20">
        <v>1138.3</v>
      </c>
      <c r="S125" s="21">
        <v>10569.349999999999</v>
      </c>
      <c r="T125" s="19">
        <v>20849.3</v>
      </c>
      <c r="U125" s="20">
        <v>3265.65</v>
      </c>
      <c r="V125" s="21">
        <v>24114.95</v>
      </c>
      <c r="W125" s="47">
        <v>49126.1</v>
      </c>
      <c r="X125" s="20">
        <v>13962.599999999999</v>
      </c>
      <c r="Y125" s="21">
        <v>63088.7</v>
      </c>
      <c r="AB125" s="1"/>
    </row>
    <row r="126" spans="1:28" ht="13">
      <c r="A126" s="2" t="s">
        <v>277</v>
      </c>
      <c r="B126" s="2" t="s">
        <v>101</v>
      </c>
      <c r="C126" s="89" t="s">
        <v>297</v>
      </c>
      <c r="D126" s="129" t="s">
        <v>303</v>
      </c>
      <c r="E126" s="19">
        <v>50465.25</v>
      </c>
      <c r="F126" s="20">
        <v>4153.8500000000004</v>
      </c>
      <c r="G126" s="21">
        <v>54619.1</v>
      </c>
      <c r="H126" s="19">
        <v>48580.25</v>
      </c>
      <c r="I126" s="20">
        <v>3789.15</v>
      </c>
      <c r="J126" s="21">
        <v>52369.4</v>
      </c>
      <c r="K126" s="19">
        <v>40268.550000000003</v>
      </c>
      <c r="L126" s="20">
        <v>4456.3500000000004</v>
      </c>
      <c r="M126" s="21">
        <v>44724.9</v>
      </c>
      <c r="N126" s="19">
        <v>47335.35</v>
      </c>
      <c r="O126" s="20">
        <v>1626.55</v>
      </c>
      <c r="P126" s="21">
        <v>48961.9</v>
      </c>
      <c r="Q126" s="19">
        <v>47499.6</v>
      </c>
      <c r="R126" s="20">
        <v>3093.2</v>
      </c>
      <c r="S126" s="21">
        <v>50592.799999999996</v>
      </c>
      <c r="T126" s="19">
        <v>24138.9</v>
      </c>
      <c r="U126" s="20">
        <v>1158.05</v>
      </c>
      <c r="V126" s="21">
        <v>25296.95</v>
      </c>
      <c r="W126" s="47">
        <v>258287.9</v>
      </c>
      <c r="X126" s="20">
        <v>18277.149999999998</v>
      </c>
      <c r="Y126" s="21">
        <v>276565.05</v>
      </c>
      <c r="AB126" s="1"/>
    </row>
    <row r="127" spans="1:28" ht="13">
      <c r="A127" s="2" t="s">
        <v>277</v>
      </c>
      <c r="B127" s="2" t="s">
        <v>102</v>
      </c>
      <c r="C127" s="89" t="s">
        <v>297</v>
      </c>
      <c r="D127" s="129" t="s">
        <v>303</v>
      </c>
      <c r="E127" s="19">
        <v>16725.2</v>
      </c>
      <c r="F127" s="20">
        <v>1258.3</v>
      </c>
      <c r="G127" s="21">
        <v>17983.5</v>
      </c>
      <c r="H127" s="19">
        <v>0</v>
      </c>
      <c r="I127" s="20">
        <v>0</v>
      </c>
      <c r="J127" s="21">
        <v>0</v>
      </c>
      <c r="K127" s="19">
        <v>3.4</v>
      </c>
      <c r="L127" s="20">
        <v>0</v>
      </c>
      <c r="M127" s="21">
        <v>3.4</v>
      </c>
      <c r="N127" s="19">
        <v>5.6</v>
      </c>
      <c r="O127" s="20">
        <v>0</v>
      </c>
      <c r="P127" s="21">
        <v>5.6</v>
      </c>
      <c r="Q127" s="19">
        <v>12608.2</v>
      </c>
      <c r="R127" s="20">
        <v>1229.55</v>
      </c>
      <c r="S127" s="21">
        <v>13837.75</v>
      </c>
      <c r="T127" s="19">
        <v>61089.1</v>
      </c>
      <c r="U127" s="20">
        <v>1443.15</v>
      </c>
      <c r="V127" s="21">
        <v>62532.25</v>
      </c>
      <c r="W127" s="47">
        <v>90431.5</v>
      </c>
      <c r="X127" s="20">
        <v>3931</v>
      </c>
      <c r="Y127" s="21">
        <v>94362.5</v>
      </c>
      <c r="AB127" s="1"/>
    </row>
    <row r="128" spans="1:28" ht="13">
      <c r="A128" s="2" t="s">
        <v>277</v>
      </c>
      <c r="B128" s="2" t="s">
        <v>103</v>
      </c>
      <c r="C128" s="89" t="s">
        <v>297</v>
      </c>
      <c r="D128" s="129" t="s">
        <v>303</v>
      </c>
      <c r="E128" s="19">
        <v>0</v>
      </c>
      <c r="F128" s="20">
        <v>0</v>
      </c>
      <c r="G128" s="21">
        <v>0</v>
      </c>
      <c r="H128" s="19">
        <v>44544.95</v>
      </c>
      <c r="I128" s="20">
        <v>1378.65</v>
      </c>
      <c r="J128" s="21">
        <v>45923.6</v>
      </c>
      <c r="K128" s="19">
        <v>44372.9</v>
      </c>
      <c r="L128" s="20">
        <v>4442.8999999999996</v>
      </c>
      <c r="M128" s="21">
        <v>48815.8</v>
      </c>
      <c r="N128" s="19">
        <v>47557.7</v>
      </c>
      <c r="O128" s="20">
        <v>3166.95</v>
      </c>
      <c r="P128" s="21">
        <v>50724.649999999994</v>
      </c>
      <c r="Q128" s="19">
        <v>56318.45</v>
      </c>
      <c r="R128" s="20">
        <v>3037.95</v>
      </c>
      <c r="S128" s="21">
        <v>59356.399999999994</v>
      </c>
      <c r="T128" s="19">
        <v>66513.3</v>
      </c>
      <c r="U128" s="20">
        <v>308</v>
      </c>
      <c r="V128" s="21">
        <v>66821.3</v>
      </c>
      <c r="W128" s="47">
        <v>259307.3</v>
      </c>
      <c r="X128" s="20">
        <v>12334.45</v>
      </c>
      <c r="Y128" s="21">
        <v>271641.75</v>
      </c>
      <c r="AB128" s="1"/>
    </row>
    <row r="129" spans="1:28" ht="13">
      <c r="A129" s="2" t="s">
        <v>277</v>
      </c>
      <c r="B129" s="2" t="s">
        <v>104</v>
      </c>
      <c r="C129" s="89" t="s">
        <v>297</v>
      </c>
      <c r="D129" s="129" t="s">
        <v>303</v>
      </c>
      <c r="E129" s="19">
        <v>63177.85</v>
      </c>
      <c r="F129" s="20">
        <v>653.20000000000005</v>
      </c>
      <c r="G129" s="21">
        <v>63831.049999999996</v>
      </c>
      <c r="H129" s="19">
        <v>60952.15</v>
      </c>
      <c r="I129" s="20">
        <v>66.7</v>
      </c>
      <c r="J129" s="21">
        <v>61018.85</v>
      </c>
      <c r="K129" s="19">
        <v>51474.400000000001</v>
      </c>
      <c r="L129" s="20">
        <v>556.1</v>
      </c>
      <c r="M129" s="21">
        <v>52030.5</v>
      </c>
      <c r="N129" s="19">
        <v>60082.65</v>
      </c>
      <c r="O129" s="20">
        <v>437.5</v>
      </c>
      <c r="P129" s="21">
        <v>60520.15</v>
      </c>
      <c r="Q129" s="19">
        <v>59679.05</v>
      </c>
      <c r="R129" s="20">
        <v>364.5</v>
      </c>
      <c r="S129" s="21">
        <v>60043.55</v>
      </c>
      <c r="T129" s="19">
        <v>64957</v>
      </c>
      <c r="U129" s="20">
        <v>189.9</v>
      </c>
      <c r="V129" s="21">
        <v>65146.9</v>
      </c>
      <c r="W129" s="47">
        <v>360323.1</v>
      </c>
      <c r="X129" s="20">
        <v>2267.9</v>
      </c>
      <c r="Y129" s="21">
        <v>362591</v>
      </c>
      <c r="AB129" s="1"/>
    </row>
    <row r="130" spans="1:28" ht="13">
      <c r="A130" s="2" t="s">
        <v>277</v>
      </c>
      <c r="B130" s="2" t="s">
        <v>105</v>
      </c>
      <c r="C130" s="89" t="s">
        <v>297</v>
      </c>
      <c r="D130" s="129" t="s">
        <v>302</v>
      </c>
      <c r="E130" s="19">
        <v>57591.85</v>
      </c>
      <c r="F130" s="20">
        <v>3982.7</v>
      </c>
      <c r="G130" s="21">
        <v>61574.549999999996</v>
      </c>
      <c r="H130" s="19">
        <v>66433.350000000006</v>
      </c>
      <c r="I130" s="20">
        <v>1037.9000000000001</v>
      </c>
      <c r="J130" s="21">
        <v>67471.25</v>
      </c>
      <c r="K130" s="19">
        <v>51834.15</v>
      </c>
      <c r="L130" s="20">
        <v>1474.15</v>
      </c>
      <c r="M130" s="21">
        <v>53308.3</v>
      </c>
      <c r="N130" s="19">
        <v>52038.65</v>
      </c>
      <c r="O130" s="20">
        <v>1402</v>
      </c>
      <c r="P130" s="21">
        <v>53440.65</v>
      </c>
      <c r="Q130" s="19">
        <v>35278</v>
      </c>
      <c r="R130" s="20">
        <v>2673.2</v>
      </c>
      <c r="S130" s="21">
        <v>37951.199999999997</v>
      </c>
      <c r="T130" s="19">
        <v>43906.7</v>
      </c>
      <c r="U130" s="20">
        <v>2510.65</v>
      </c>
      <c r="V130" s="21">
        <v>46417.35</v>
      </c>
      <c r="W130" s="47">
        <v>307082.7</v>
      </c>
      <c r="X130" s="20">
        <v>13080.6</v>
      </c>
      <c r="Y130" s="21">
        <v>320163.3</v>
      </c>
      <c r="AB130" s="1"/>
    </row>
    <row r="131" spans="1:28" ht="13">
      <c r="A131" s="2" t="s">
        <v>277</v>
      </c>
      <c r="B131" s="2" t="s">
        <v>106</v>
      </c>
      <c r="C131" s="89" t="s">
        <v>297</v>
      </c>
      <c r="D131" s="129" t="s">
        <v>302</v>
      </c>
      <c r="E131" s="19">
        <v>21354.75</v>
      </c>
      <c r="F131" s="20">
        <v>2099.6</v>
      </c>
      <c r="G131" s="21">
        <v>23454.35</v>
      </c>
      <c r="H131" s="19">
        <v>62038.400000000001</v>
      </c>
      <c r="I131" s="20">
        <v>1694</v>
      </c>
      <c r="J131" s="21">
        <v>63732.4</v>
      </c>
      <c r="K131" s="19">
        <v>51519.8</v>
      </c>
      <c r="L131" s="20">
        <v>1872.75</v>
      </c>
      <c r="M131" s="21">
        <v>53392.55</v>
      </c>
      <c r="N131" s="19">
        <v>49345.95</v>
      </c>
      <c r="O131" s="20">
        <v>2812.15</v>
      </c>
      <c r="P131" s="21">
        <v>52158.1</v>
      </c>
      <c r="Q131" s="19">
        <v>42959.35</v>
      </c>
      <c r="R131" s="20">
        <v>2891.55</v>
      </c>
      <c r="S131" s="21">
        <v>45850.9</v>
      </c>
      <c r="T131" s="19">
        <v>42229.75</v>
      </c>
      <c r="U131" s="20">
        <v>2621.75</v>
      </c>
      <c r="V131" s="21">
        <v>44851.5</v>
      </c>
      <c r="W131" s="47">
        <v>269448</v>
      </c>
      <c r="X131" s="20">
        <v>13991.8</v>
      </c>
      <c r="Y131" s="21">
        <v>283439.8</v>
      </c>
      <c r="AB131" s="1"/>
    </row>
    <row r="132" spans="1:28" ht="13">
      <c r="A132" s="2" t="s">
        <v>277</v>
      </c>
      <c r="B132" s="2" t="s">
        <v>107</v>
      </c>
      <c r="C132" s="89" t="s">
        <v>297</v>
      </c>
      <c r="D132" s="129" t="s">
        <v>303</v>
      </c>
      <c r="E132" s="19">
        <v>56355.75</v>
      </c>
      <c r="F132" s="20">
        <v>374.35</v>
      </c>
      <c r="G132" s="21">
        <v>56730.1</v>
      </c>
      <c r="H132" s="19">
        <v>66314.5</v>
      </c>
      <c r="I132" s="20">
        <v>131.75</v>
      </c>
      <c r="J132" s="21">
        <v>66446.25</v>
      </c>
      <c r="K132" s="19">
        <v>42052.3</v>
      </c>
      <c r="L132" s="20">
        <v>477.45</v>
      </c>
      <c r="M132" s="21">
        <v>42529.75</v>
      </c>
      <c r="N132" s="19">
        <v>70074</v>
      </c>
      <c r="O132" s="20">
        <v>338.15</v>
      </c>
      <c r="P132" s="21">
        <v>70412.149999999994</v>
      </c>
      <c r="Q132" s="19">
        <v>98477.05</v>
      </c>
      <c r="R132" s="20">
        <v>276.25</v>
      </c>
      <c r="S132" s="21">
        <v>98753.3</v>
      </c>
      <c r="T132" s="19">
        <v>96036.15</v>
      </c>
      <c r="U132" s="20">
        <v>1030.9000000000001</v>
      </c>
      <c r="V132" s="21">
        <v>97067.049999999988</v>
      </c>
      <c r="W132" s="47">
        <v>429309.75</v>
      </c>
      <c r="X132" s="20">
        <v>2628.85</v>
      </c>
      <c r="Y132" s="21">
        <v>431938.6</v>
      </c>
      <c r="AB132" s="1"/>
    </row>
    <row r="133" spans="1:28" ht="13">
      <c r="A133" s="2" t="s">
        <v>277</v>
      </c>
      <c r="B133" s="2" t="s">
        <v>108</v>
      </c>
      <c r="C133" s="89" t="s">
        <v>297</v>
      </c>
      <c r="D133" s="129" t="s">
        <v>303</v>
      </c>
      <c r="E133" s="19">
        <v>51547.75</v>
      </c>
      <c r="F133" s="20">
        <v>356.55</v>
      </c>
      <c r="G133" s="21">
        <v>51904.3</v>
      </c>
      <c r="H133" s="19">
        <v>74335.7</v>
      </c>
      <c r="I133" s="20">
        <v>109.7</v>
      </c>
      <c r="J133" s="21">
        <v>74445.399999999994</v>
      </c>
      <c r="K133" s="19">
        <v>68778.100000000006</v>
      </c>
      <c r="L133" s="20">
        <v>962.4</v>
      </c>
      <c r="M133" s="21">
        <v>69740.5</v>
      </c>
      <c r="N133" s="19">
        <v>74543.45</v>
      </c>
      <c r="O133" s="20">
        <v>282.2</v>
      </c>
      <c r="P133" s="21">
        <v>74825.649999999994</v>
      </c>
      <c r="Q133" s="19">
        <v>1143.9000000000001</v>
      </c>
      <c r="R133" s="20">
        <v>0.85</v>
      </c>
      <c r="S133" s="21">
        <v>1144.75</v>
      </c>
      <c r="T133" s="19">
        <v>629.1</v>
      </c>
      <c r="U133" s="20">
        <v>350.7</v>
      </c>
      <c r="V133" s="21">
        <v>979.8</v>
      </c>
      <c r="W133" s="47">
        <v>270978</v>
      </c>
      <c r="X133" s="20">
        <v>2062.4</v>
      </c>
      <c r="Y133" s="21">
        <v>273040.40000000002</v>
      </c>
      <c r="AB133" s="1"/>
    </row>
    <row r="134" spans="1:28" ht="13">
      <c r="A134" s="2" t="s">
        <v>277</v>
      </c>
      <c r="B134" s="2" t="s">
        <v>109</v>
      </c>
      <c r="C134" s="89" t="s">
        <v>297</v>
      </c>
      <c r="D134" s="129" t="s">
        <v>304</v>
      </c>
      <c r="E134" s="19">
        <v>93743.9</v>
      </c>
      <c r="F134" s="20">
        <v>14</v>
      </c>
      <c r="G134" s="21">
        <v>93757.9</v>
      </c>
      <c r="H134" s="19">
        <v>90260.4</v>
      </c>
      <c r="I134" s="20">
        <v>3.55</v>
      </c>
      <c r="J134" s="21">
        <v>90263.95</v>
      </c>
      <c r="K134" s="19">
        <v>69496.899999999994</v>
      </c>
      <c r="L134" s="20">
        <v>19.350000000000001</v>
      </c>
      <c r="M134" s="21">
        <v>69516.25</v>
      </c>
      <c r="N134" s="19">
        <v>83996.05</v>
      </c>
      <c r="O134" s="20">
        <v>71.55</v>
      </c>
      <c r="P134" s="21">
        <v>84067.6</v>
      </c>
      <c r="Q134" s="19">
        <v>91714.15</v>
      </c>
      <c r="R134" s="20">
        <v>14</v>
      </c>
      <c r="S134" s="21">
        <v>91728.15</v>
      </c>
      <c r="T134" s="19">
        <v>108815.5</v>
      </c>
      <c r="U134" s="20">
        <v>0</v>
      </c>
      <c r="V134" s="21">
        <v>108815.5</v>
      </c>
      <c r="W134" s="47">
        <v>538026.9</v>
      </c>
      <c r="X134" s="20">
        <v>122.45</v>
      </c>
      <c r="Y134" s="21">
        <v>538149.35</v>
      </c>
      <c r="AB134" s="1"/>
    </row>
    <row r="135" spans="1:28" ht="13">
      <c r="A135" s="2" t="s">
        <v>277</v>
      </c>
      <c r="B135" s="2" t="s">
        <v>110</v>
      </c>
      <c r="C135" s="89" t="s">
        <v>297</v>
      </c>
      <c r="D135" s="129" t="s">
        <v>304</v>
      </c>
      <c r="E135" s="19">
        <v>79692.05</v>
      </c>
      <c r="F135" s="20">
        <v>0</v>
      </c>
      <c r="G135" s="21">
        <v>79692.05</v>
      </c>
      <c r="H135" s="19">
        <v>62540.3</v>
      </c>
      <c r="I135" s="20">
        <v>113.75</v>
      </c>
      <c r="J135" s="21">
        <v>62654.05</v>
      </c>
      <c r="K135" s="19">
        <v>91543</v>
      </c>
      <c r="L135" s="20">
        <v>32.950000000000003</v>
      </c>
      <c r="M135" s="21">
        <v>91575.95</v>
      </c>
      <c r="N135" s="19">
        <v>76037.2</v>
      </c>
      <c r="O135" s="20">
        <v>243.6</v>
      </c>
      <c r="P135" s="21">
        <v>76280.800000000003</v>
      </c>
      <c r="Q135" s="19">
        <v>97358.25</v>
      </c>
      <c r="R135" s="20">
        <v>1.8</v>
      </c>
      <c r="S135" s="21">
        <v>97360.05</v>
      </c>
      <c r="T135" s="19">
        <v>90640.65</v>
      </c>
      <c r="U135" s="20">
        <v>18.350000000000001</v>
      </c>
      <c r="V135" s="21">
        <v>90659</v>
      </c>
      <c r="W135" s="47">
        <v>497811.44999999995</v>
      </c>
      <c r="X135" s="20">
        <v>410.45</v>
      </c>
      <c r="Y135" s="21">
        <v>498221.89999999997</v>
      </c>
      <c r="AB135" s="1"/>
    </row>
    <row r="136" spans="1:28" ht="13">
      <c r="A136" s="2" t="s">
        <v>277</v>
      </c>
      <c r="B136" s="2" t="s">
        <v>111</v>
      </c>
      <c r="C136" s="89" t="s">
        <v>297</v>
      </c>
      <c r="D136" s="129" t="s">
        <v>298</v>
      </c>
      <c r="E136" s="19">
        <v>62448.4</v>
      </c>
      <c r="F136" s="20">
        <v>1630.6</v>
      </c>
      <c r="G136" s="21">
        <v>64079</v>
      </c>
      <c r="H136" s="19">
        <v>75466.7</v>
      </c>
      <c r="I136" s="20">
        <v>2000.65</v>
      </c>
      <c r="J136" s="21">
        <v>77467.349999999991</v>
      </c>
      <c r="K136" s="19">
        <v>60844.55</v>
      </c>
      <c r="L136" s="20">
        <v>873.15</v>
      </c>
      <c r="M136" s="21">
        <v>61717.700000000004</v>
      </c>
      <c r="N136" s="19">
        <v>69257.399999999994</v>
      </c>
      <c r="O136" s="20">
        <v>1525</v>
      </c>
      <c r="P136" s="21">
        <v>70782.399999999994</v>
      </c>
      <c r="Q136" s="19">
        <v>65528.6</v>
      </c>
      <c r="R136" s="20">
        <v>3048.75</v>
      </c>
      <c r="S136" s="21">
        <v>68577.350000000006</v>
      </c>
      <c r="T136" s="19">
        <v>51924.05</v>
      </c>
      <c r="U136" s="20">
        <v>3369.05</v>
      </c>
      <c r="V136" s="21">
        <v>55293.100000000006</v>
      </c>
      <c r="W136" s="47">
        <v>385469.7</v>
      </c>
      <c r="X136" s="20">
        <v>12447.2</v>
      </c>
      <c r="Y136" s="21">
        <v>397916.9</v>
      </c>
      <c r="AB136" s="1"/>
    </row>
    <row r="137" spans="1:28" ht="13">
      <c r="A137" s="2" t="s">
        <v>277</v>
      </c>
      <c r="B137" s="2" t="s">
        <v>112</v>
      </c>
      <c r="C137" s="89" t="s">
        <v>297</v>
      </c>
      <c r="D137" s="129" t="s">
        <v>298</v>
      </c>
      <c r="E137" s="19">
        <v>57911.95</v>
      </c>
      <c r="F137" s="20">
        <v>3250.55</v>
      </c>
      <c r="G137" s="21">
        <v>61162.5</v>
      </c>
      <c r="H137" s="19">
        <v>72061</v>
      </c>
      <c r="I137" s="20">
        <v>3668.1</v>
      </c>
      <c r="J137" s="21">
        <v>75729.100000000006</v>
      </c>
      <c r="K137" s="19">
        <v>60798.55</v>
      </c>
      <c r="L137" s="20">
        <v>1559.5</v>
      </c>
      <c r="M137" s="21">
        <v>62358.05</v>
      </c>
      <c r="N137" s="19">
        <v>63622.2</v>
      </c>
      <c r="O137" s="20">
        <v>2060.9</v>
      </c>
      <c r="P137" s="21">
        <v>65683.099999999991</v>
      </c>
      <c r="Q137" s="19">
        <v>70345.399999999994</v>
      </c>
      <c r="R137" s="20">
        <v>2480.5500000000002</v>
      </c>
      <c r="S137" s="21">
        <v>72825.95</v>
      </c>
      <c r="T137" s="19">
        <v>54382.35</v>
      </c>
      <c r="U137" s="20">
        <v>3459.15</v>
      </c>
      <c r="V137" s="21">
        <v>57841.5</v>
      </c>
      <c r="W137" s="47">
        <v>379121.44999999995</v>
      </c>
      <c r="X137" s="20">
        <v>16478.75</v>
      </c>
      <c r="Y137" s="21">
        <v>395600.19999999995</v>
      </c>
      <c r="AB137" s="1"/>
    </row>
    <row r="138" spans="1:28" ht="13">
      <c r="A138" s="2" t="s">
        <v>277</v>
      </c>
      <c r="B138" s="2" t="s">
        <v>113</v>
      </c>
      <c r="C138" s="89" t="s">
        <v>297</v>
      </c>
      <c r="D138" s="129" t="s">
        <v>304</v>
      </c>
      <c r="E138" s="19">
        <v>53481.3</v>
      </c>
      <c r="F138" s="20">
        <v>437.35</v>
      </c>
      <c r="G138" s="21">
        <v>53918.65</v>
      </c>
      <c r="H138" s="19">
        <v>42044.85</v>
      </c>
      <c r="I138" s="20">
        <v>1004.85</v>
      </c>
      <c r="J138" s="21">
        <v>43049.7</v>
      </c>
      <c r="K138" s="19">
        <v>34565.85</v>
      </c>
      <c r="L138" s="20">
        <v>4430.8</v>
      </c>
      <c r="M138" s="21">
        <v>38996.65</v>
      </c>
      <c r="N138" s="19">
        <v>36811.15</v>
      </c>
      <c r="O138" s="20">
        <v>10056.9</v>
      </c>
      <c r="P138" s="21">
        <v>46868.05</v>
      </c>
      <c r="Q138" s="19">
        <v>44378.8</v>
      </c>
      <c r="R138" s="20">
        <v>11782.15</v>
      </c>
      <c r="S138" s="21">
        <v>56160.950000000004</v>
      </c>
      <c r="T138" s="19">
        <v>45640.1</v>
      </c>
      <c r="U138" s="20">
        <v>5605.15</v>
      </c>
      <c r="V138" s="21">
        <v>51245.25</v>
      </c>
      <c r="W138" s="47">
        <v>256922.05000000002</v>
      </c>
      <c r="X138" s="20">
        <v>33317.199999999997</v>
      </c>
      <c r="Y138" s="21">
        <v>290239.25</v>
      </c>
      <c r="AB138" s="1"/>
    </row>
    <row r="139" spans="1:28" ht="13">
      <c r="A139" s="2" t="s">
        <v>277</v>
      </c>
      <c r="B139" s="2" t="s">
        <v>114</v>
      </c>
      <c r="C139" s="89" t="s">
        <v>297</v>
      </c>
      <c r="D139" s="129" t="s">
        <v>304</v>
      </c>
      <c r="E139" s="19">
        <v>51050.25</v>
      </c>
      <c r="F139" s="20">
        <v>844.45</v>
      </c>
      <c r="G139" s="21">
        <v>51894.7</v>
      </c>
      <c r="H139" s="19">
        <v>41359.65</v>
      </c>
      <c r="I139" s="20">
        <v>2092.5</v>
      </c>
      <c r="J139" s="21">
        <v>43452.15</v>
      </c>
      <c r="K139" s="19">
        <v>37222.800000000003</v>
      </c>
      <c r="L139" s="20">
        <v>4778.8999999999996</v>
      </c>
      <c r="M139" s="21">
        <v>42001.700000000004</v>
      </c>
      <c r="N139" s="19">
        <v>4060.85</v>
      </c>
      <c r="O139" s="20">
        <v>3601</v>
      </c>
      <c r="P139" s="21">
        <v>7661.85</v>
      </c>
      <c r="Q139" s="19">
        <v>0</v>
      </c>
      <c r="R139" s="20">
        <v>0</v>
      </c>
      <c r="S139" s="21">
        <v>0</v>
      </c>
      <c r="T139" s="19">
        <v>0</v>
      </c>
      <c r="U139" s="20">
        <v>0</v>
      </c>
      <c r="V139" s="21">
        <v>0</v>
      </c>
      <c r="W139" s="47">
        <v>133693.54999999999</v>
      </c>
      <c r="X139" s="20">
        <v>11316.849999999999</v>
      </c>
      <c r="Y139" s="21">
        <v>145010.4</v>
      </c>
      <c r="AB139" s="1"/>
    </row>
    <row r="140" spans="1:28" ht="13">
      <c r="A140" s="2" t="s">
        <v>278</v>
      </c>
      <c r="B140" s="2" t="s">
        <v>115</v>
      </c>
      <c r="C140" s="89" t="s">
        <v>297</v>
      </c>
      <c r="D140" s="129" t="s">
        <v>303</v>
      </c>
      <c r="E140" s="19">
        <v>10199.85</v>
      </c>
      <c r="F140" s="20">
        <v>303.2</v>
      </c>
      <c r="G140" s="21">
        <v>10503.050000000001</v>
      </c>
      <c r="H140" s="19">
        <v>8307.35</v>
      </c>
      <c r="I140" s="20">
        <v>1223.2</v>
      </c>
      <c r="J140" s="21">
        <v>9530.5500000000011</v>
      </c>
      <c r="K140" s="19">
        <v>6047</v>
      </c>
      <c r="L140" s="20">
        <v>3088.75</v>
      </c>
      <c r="M140" s="21">
        <v>9135.75</v>
      </c>
      <c r="N140" s="19">
        <v>6350.75</v>
      </c>
      <c r="O140" s="20">
        <v>1616.55</v>
      </c>
      <c r="P140" s="21">
        <v>7967.3</v>
      </c>
      <c r="Q140" s="19">
        <v>1273.3499999999999</v>
      </c>
      <c r="R140" s="20">
        <v>430.05</v>
      </c>
      <c r="S140" s="21">
        <v>1703.3999999999999</v>
      </c>
      <c r="T140" s="19">
        <v>94.85</v>
      </c>
      <c r="U140" s="20">
        <v>126.05</v>
      </c>
      <c r="V140" s="21">
        <v>220.89999999999998</v>
      </c>
      <c r="W140" s="47">
        <v>32273.149999999998</v>
      </c>
      <c r="X140" s="20">
        <v>6787.8</v>
      </c>
      <c r="Y140" s="21">
        <v>39060.949999999997</v>
      </c>
      <c r="AB140" s="1"/>
    </row>
    <row r="141" spans="1:28" ht="13">
      <c r="A141" s="2" t="s">
        <v>278</v>
      </c>
      <c r="B141" s="2" t="s">
        <v>116</v>
      </c>
      <c r="C141" s="89" t="s">
        <v>297</v>
      </c>
      <c r="D141" s="129" t="s">
        <v>303</v>
      </c>
      <c r="E141" s="19">
        <v>14407.15</v>
      </c>
      <c r="F141" s="20">
        <v>326.85000000000002</v>
      </c>
      <c r="G141" s="21">
        <v>14734</v>
      </c>
      <c r="H141" s="19">
        <v>10213.4</v>
      </c>
      <c r="I141" s="20">
        <v>1957.05</v>
      </c>
      <c r="J141" s="21">
        <v>12170.449999999999</v>
      </c>
      <c r="K141" s="19">
        <v>3305.3</v>
      </c>
      <c r="L141" s="20">
        <v>2273.4</v>
      </c>
      <c r="M141" s="21">
        <v>5578.7000000000007</v>
      </c>
      <c r="N141" s="19">
        <v>0</v>
      </c>
      <c r="O141" s="20">
        <v>0</v>
      </c>
      <c r="P141" s="21">
        <v>0</v>
      </c>
      <c r="Q141" s="19">
        <v>6878.75</v>
      </c>
      <c r="R141" s="20">
        <v>532.5</v>
      </c>
      <c r="S141" s="21">
        <v>7411.25</v>
      </c>
      <c r="T141" s="19">
        <v>13376.15</v>
      </c>
      <c r="U141" s="20">
        <v>144.94999999999999</v>
      </c>
      <c r="V141" s="21">
        <v>13521.1</v>
      </c>
      <c r="W141" s="47">
        <v>48180.75</v>
      </c>
      <c r="X141" s="20">
        <v>5234.75</v>
      </c>
      <c r="Y141" s="21">
        <v>53415.5</v>
      </c>
      <c r="AB141" s="1"/>
    </row>
    <row r="142" spans="1:28" ht="13">
      <c r="A142" s="2" t="s">
        <v>278</v>
      </c>
      <c r="B142" s="2" t="s">
        <v>117</v>
      </c>
      <c r="C142" s="89" t="s">
        <v>297</v>
      </c>
      <c r="D142" s="129" t="s">
        <v>303</v>
      </c>
      <c r="E142" s="19">
        <v>7290.2</v>
      </c>
      <c r="F142" s="20">
        <v>334.6</v>
      </c>
      <c r="G142" s="21">
        <v>7624.8</v>
      </c>
      <c r="H142" s="19">
        <v>6092.15</v>
      </c>
      <c r="I142" s="20">
        <v>519.54999999999995</v>
      </c>
      <c r="J142" s="21">
        <v>6611.7</v>
      </c>
      <c r="K142" s="19">
        <v>1527.4</v>
      </c>
      <c r="L142" s="20">
        <v>763.95</v>
      </c>
      <c r="M142" s="21">
        <v>2291.3500000000004</v>
      </c>
      <c r="N142" s="19">
        <v>4340.7</v>
      </c>
      <c r="O142" s="20">
        <v>1240</v>
      </c>
      <c r="P142" s="21">
        <v>5580.7</v>
      </c>
      <c r="Q142" s="19">
        <v>6626.3</v>
      </c>
      <c r="R142" s="20">
        <v>1144.75</v>
      </c>
      <c r="S142" s="21">
        <v>7771.05</v>
      </c>
      <c r="T142" s="19">
        <v>9401.6</v>
      </c>
      <c r="U142" s="20">
        <v>547.1</v>
      </c>
      <c r="V142" s="21">
        <v>9948.7000000000007</v>
      </c>
      <c r="W142" s="47">
        <v>35278.35</v>
      </c>
      <c r="X142" s="20">
        <v>4549.95</v>
      </c>
      <c r="Y142" s="21">
        <v>39828.299999999996</v>
      </c>
      <c r="AB142" s="1"/>
    </row>
    <row r="143" spans="1:28" ht="13">
      <c r="A143" s="2" t="s">
        <v>278</v>
      </c>
      <c r="B143" s="2" t="s">
        <v>118</v>
      </c>
      <c r="C143" s="89" t="s">
        <v>297</v>
      </c>
      <c r="D143" s="129" t="s">
        <v>303</v>
      </c>
      <c r="E143" s="19">
        <v>8524.35</v>
      </c>
      <c r="F143" s="20">
        <v>801.35</v>
      </c>
      <c r="G143" s="21">
        <v>9325.7000000000007</v>
      </c>
      <c r="H143" s="19">
        <v>4444.2</v>
      </c>
      <c r="I143" s="20">
        <v>1175.9000000000001</v>
      </c>
      <c r="J143" s="21">
        <v>5620.1</v>
      </c>
      <c r="K143" s="19">
        <v>2994.8</v>
      </c>
      <c r="L143" s="20">
        <v>2874.3</v>
      </c>
      <c r="M143" s="21">
        <v>5869.1</v>
      </c>
      <c r="N143" s="19">
        <v>10743.9</v>
      </c>
      <c r="O143" s="20">
        <v>769.1</v>
      </c>
      <c r="P143" s="21">
        <v>11513</v>
      </c>
      <c r="Q143" s="19">
        <v>7124.2</v>
      </c>
      <c r="R143" s="20">
        <v>1043.5</v>
      </c>
      <c r="S143" s="21">
        <v>8167.7</v>
      </c>
      <c r="T143" s="19">
        <v>9999.15</v>
      </c>
      <c r="U143" s="20">
        <v>1229.75</v>
      </c>
      <c r="V143" s="21">
        <v>11228.9</v>
      </c>
      <c r="W143" s="47">
        <v>43830.6</v>
      </c>
      <c r="X143" s="20">
        <v>7893.9000000000005</v>
      </c>
      <c r="Y143" s="21">
        <v>51724.5</v>
      </c>
      <c r="AB143" s="1"/>
    </row>
    <row r="144" spans="1:28" ht="13">
      <c r="A144" s="2" t="s">
        <v>278</v>
      </c>
      <c r="B144" s="2" t="s">
        <v>119</v>
      </c>
      <c r="C144" s="89" t="s">
        <v>297</v>
      </c>
      <c r="D144" s="129" t="s">
        <v>303</v>
      </c>
      <c r="E144" s="19">
        <v>5572.7</v>
      </c>
      <c r="F144" s="20">
        <v>374.9</v>
      </c>
      <c r="G144" s="21">
        <v>5947.5999999999995</v>
      </c>
      <c r="H144" s="19">
        <v>6074.05</v>
      </c>
      <c r="I144" s="20">
        <v>160.75</v>
      </c>
      <c r="J144" s="21">
        <v>6234.8</v>
      </c>
      <c r="K144" s="19">
        <v>5171.6499999999996</v>
      </c>
      <c r="L144" s="20">
        <v>2784.15</v>
      </c>
      <c r="M144" s="21">
        <v>7955.7999999999993</v>
      </c>
      <c r="N144" s="19">
        <v>8920.15</v>
      </c>
      <c r="O144" s="20">
        <v>1507.15</v>
      </c>
      <c r="P144" s="21">
        <v>10427.299999999999</v>
      </c>
      <c r="Q144" s="19">
        <v>9314.9500000000007</v>
      </c>
      <c r="R144" s="20">
        <v>1202.75</v>
      </c>
      <c r="S144" s="21">
        <v>10517.7</v>
      </c>
      <c r="T144" s="19">
        <v>9059.7999999999993</v>
      </c>
      <c r="U144" s="20">
        <v>276.95</v>
      </c>
      <c r="V144" s="21">
        <v>9336.75</v>
      </c>
      <c r="W144" s="47">
        <v>44113.3</v>
      </c>
      <c r="X144" s="20">
        <v>6306.6500000000005</v>
      </c>
      <c r="Y144" s="21">
        <v>50419.950000000004</v>
      </c>
      <c r="AB144" s="1"/>
    </row>
    <row r="145" spans="1:28" ht="13">
      <c r="A145" s="2" t="s">
        <v>278</v>
      </c>
      <c r="B145" s="2" t="s">
        <v>120</v>
      </c>
      <c r="C145" s="89" t="s">
        <v>297</v>
      </c>
      <c r="D145" s="129" t="s">
        <v>303</v>
      </c>
      <c r="E145" s="19">
        <v>18393.650000000001</v>
      </c>
      <c r="F145" s="20">
        <v>378</v>
      </c>
      <c r="G145" s="21">
        <v>18771.650000000001</v>
      </c>
      <c r="H145" s="19">
        <v>12836.9</v>
      </c>
      <c r="I145" s="20">
        <v>1206.0999999999999</v>
      </c>
      <c r="J145" s="21">
        <v>14043</v>
      </c>
      <c r="K145" s="19">
        <v>7305.95</v>
      </c>
      <c r="L145" s="20">
        <v>4358.8999999999996</v>
      </c>
      <c r="M145" s="21">
        <v>11664.849999999999</v>
      </c>
      <c r="N145" s="19">
        <v>11030.1</v>
      </c>
      <c r="O145" s="20">
        <v>1313.2</v>
      </c>
      <c r="P145" s="21">
        <v>12343.300000000001</v>
      </c>
      <c r="Q145" s="19">
        <v>9265.65</v>
      </c>
      <c r="R145" s="20">
        <v>1077.05</v>
      </c>
      <c r="S145" s="21">
        <v>10342.699999999999</v>
      </c>
      <c r="T145" s="19">
        <v>18904.25</v>
      </c>
      <c r="U145" s="20">
        <v>92.7</v>
      </c>
      <c r="V145" s="21">
        <v>18996.95</v>
      </c>
      <c r="W145" s="47">
        <v>77736.5</v>
      </c>
      <c r="X145" s="20">
        <v>8425.9500000000007</v>
      </c>
      <c r="Y145" s="21">
        <v>86162.45</v>
      </c>
      <c r="AB145" s="1"/>
    </row>
    <row r="146" spans="1:28" ht="13">
      <c r="A146" s="2" t="s">
        <v>278</v>
      </c>
      <c r="B146" s="2" t="s">
        <v>121</v>
      </c>
      <c r="C146" s="89" t="s">
        <v>297</v>
      </c>
      <c r="D146" s="129" t="s">
        <v>303</v>
      </c>
      <c r="E146" s="19">
        <v>2501.81</v>
      </c>
      <c r="F146" s="20">
        <v>157.94</v>
      </c>
      <c r="G146" s="21">
        <v>2659.75</v>
      </c>
      <c r="H146" s="19">
        <v>3138.59</v>
      </c>
      <c r="I146" s="20">
        <v>163.63</v>
      </c>
      <c r="J146" s="21">
        <v>3302.2200000000003</v>
      </c>
      <c r="K146" s="19">
        <v>2284.7800000000002</v>
      </c>
      <c r="L146" s="20">
        <v>161.88999999999999</v>
      </c>
      <c r="M146" s="21">
        <v>2446.67</v>
      </c>
      <c r="N146" s="19">
        <v>2462.4</v>
      </c>
      <c r="O146" s="20">
        <v>218.2</v>
      </c>
      <c r="P146" s="21">
        <v>2680.6</v>
      </c>
      <c r="Q146" s="19">
        <v>1861.93</v>
      </c>
      <c r="R146" s="20">
        <v>164.35</v>
      </c>
      <c r="S146" s="21">
        <v>2026.28</v>
      </c>
      <c r="T146" s="19">
        <v>2471.12</v>
      </c>
      <c r="U146" s="20">
        <v>133.59</v>
      </c>
      <c r="V146" s="21">
        <v>2604.71</v>
      </c>
      <c r="W146" s="47">
        <v>14720.630000000001</v>
      </c>
      <c r="X146" s="20">
        <v>999.6</v>
      </c>
      <c r="Y146" s="21">
        <v>15720.230000000001</v>
      </c>
      <c r="AB146" s="1"/>
    </row>
    <row r="147" spans="1:28" ht="13">
      <c r="A147" s="2" t="s">
        <v>278</v>
      </c>
      <c r="B147" s="2" t="s">
        <v>122</v>
      </c>
      <c r="C147" s="89" t="s">
        <v>297</v>
      </c>
      <c r="D147" s="129" t="s">
        <v>303</v>
      </c>
      <c r="E147" s="19">
        <v>0</v>
      </c>
      <c r="F147" s="20">
        <v>0</v>
      </c>
      <c r="G147" s="21">
        <v>0</v>
      </c>
      <c r="H147" s="19">
        <v>0</v>
      </c>
      <c r="I147" s="20">
        <v>0</v>
      </c>
      <c r="J147" s="21">
        <v>0</v>
      </c>
      <c r="K147" s="19">
        <v>0</v>
      </c>
      <c r="L147" s="20">
        <v>0</v>
      </c>
      <c r="M147" s="21">
        <v>0</v>
      </c>
      <c r="N147" s="19">
        <v>0</v>
      </c>
      <c r="O147" s="20">
        <v>0</v>
      </c>
      <c r="P147" s="21">
        <v>0</v>
      </c>
      <c r="Q147" s="19">
        <v>0</v>
      </c>
      <c r="R147" s="20">
        <v>0</v>
      </c>
      <c r="S147" s="21">
        <v>0</v>
      </c>
      <c r="T147" s="19">
        <v>0</v>
      </c>
      <c r="U147" s="20">
        <v>0</v>
      </c>
      <c r="V147" s="21">
        <v>0</v>
      </c>
      <c r="W147" s="47">
        <v>0</v>
      </c>
      <c r="X147" s="20">
        <v>0</v>
      </c>
      <c r="Y147" s="21">
        <v>0</v>
      </c>
      <c r="AB147" s="1"/>
    </row>
    <row r="148" spans="1:28" ht="13">
      <c r="A148" s="2" t="s">
        <v>278</v>
      </c>
      <c r="B148" s="2" t="s">
        <v>123</v>
      </c>
      <c r="C148" s="89" t="s">
        <v>297</v>
      </c>
      <c r="D148" s="129" t="s">
        <v>303</v>
      </c>
      <c r="E148" s="19">
        <v>0</v>
      </c>
      <c r="F148" s="20">
        <v>0</v>
      </c>
      <c r="G148" s="21">
        <v>0</v>
      </c>
      <c r="H148" s="19">
        <v>0</v>
      </c>
      <c r="I148" s="20">
        <v>0</v>
      </c>
      <c r="J148" s="21">
        <v>0</v>
      </c>
      <c r="K148" s="19">
        <v>0</v>
      </c>
      <c r="L148" s="20">
        <v>0</v>
      </c>
      <c r="M148" s="21">
        <v>0</v>
      </c>
      <c r="N148" s="19">
        <v>0</v>
      </c>
      <c r="O148" s="20">
        <v>0</v>
      </c>
      <c r="P148" s="21">
        <v>0</v>
      </c>
      <c r="Q148" s="19">
        <v>0</v>
      </c>
      <c r="R148" s="20">
        <v>0</v>
      </c>
      <c r="S148" s="21">
        <v>0</v>
      </c>
      <c r="T148" s="19">
        <v>0</v>
      </c>
      <c r="U148" s="20">
        <v>0</v>
      </c>
      <c r="V148" s="21">
        <v>0</v>
      </c>
      <c r="W148" s="47">
        <v>0</v>
      </c>
      <c r="X148" s="20">
        <v>0</v>
      </c>
      <c r="Y148" s="21">
        <v>0</v>
      </c>
      <c r="AB148" s="1"/>
    </row>
    <row r="149" spans="1:28" ht="13">
      <c r="A149" s="2" t="s">
        <v>278</v>
      </c>
      <c r="B149" s="2" t="s">
        <v>124</v>
      </c>
      <c r="C149" s="89" t="s">
        <v>297</v>
      </c>
      <c r="D149" s="129" t="s">
        <v>303</v>
      </c>
      <c r="E149" s="19">
        <v>3083.86</v>
      </c>
      <c r="F149" s="20">
        <v>602.21</v>
      </c>
      <c r="G149" s="21">
        <v>3686.07</v>
      </c>
      <c r="H149" s="19">
        <v>4230.0600000000004</v>
      </c>
      <c r="I149" s="20">
        <v>698.12</v>
      </c>
      <c r="J149" s="21">
        <v>4928.18</v>
      </c>
      <c r="K149" s="19">
        <v>4286.1499999999996</v>
      </c>
      <c r="L149" s="20">
        <v>611.54999999999995</v>
      </c>
      <c r="M149" s="21">
        <v>4897.7</v>
      </c>
      <c r="N149" s="19">
        <v>4598.25</v>
      </c>
      <c r="O149" s="20">
        <v>676.22</v>
      </c>
      <c r="P149" s="21">
        <v>5274.47</v>
      </c>
      <c r="Q149" s="19">
        <v>3910.42</v>
      </c>
      <c r="R149" s="20">
        <v>989.5</v>
      </c>
      <c r="S149" s="21">
        <v>4899.92</v>
      </c>
      <c r="T149" s="19">
        <v>3807.15</v>
      </c>
      <c r="U149" s="20">
        <v>595.27</v>
      </c>
      <c r="V149" s="21">
        <v>4402.42</v>
      </c>
      <c r="W149" s="47">
        <v>23915.89</v>
      </c>
      <c r="X149" s="20">
        <v>4172.87</v>
      </c>
      <c r="Y149" s="21">
        <v>28088.76</v>
      </c>
      <c r="AB149" s="1"/>
    </row>
    <row r="150" spans="1:28" ht="13">
      <c r="A150" s="2" t="s">
        <v>279</v>
      </c>
      <c r="B150" s="2" t="s">
        <v>125</v>
      </c>
      <c r="C150" s="89" t="s">
        <v>297</v>
      </c>
      <c r="D150" s="129" t="s">
        <v>303</v>
      </c>
      <c r="E150" s="19">
        <v>0</v>
      </c>
      <c r="F150" s="20">
        <v>0</v>
      </c>
      <c r="G150" s="21">
        <v>0</v>
      </c>
      <c r="H150" s="19">
        <v>0</v>
      </c>
      <c r="I150" s="20">
        <v>0</v>
      </c>
      <c r="J150" s="21">
        <v>0</v>
      </c>
      <c r="K150" s="19">
        <v>0</v>
      </c>
      <c r="L150" s="20">
        <v>0</v>
      </c>
      <c r="M150" s="21">
        <v>0</v>
      </c>
      <c r="N150" s="19">
        <v>0</v>
      </c>
      <c r="O150" s="20">
        <v>0</v>
      </c>
      <c r="P150" s="21">
        <v>0</v>
      </c>
      <c r="Q150" s="19">
        <v>0</v>
      </c>
      <c r="R150" s="20">
        <v>0</v>
      </c>
      <c r="S150" s="21">
        <v>0</v>
      </c>
      <c r="T150" s="19">
        <v>0</v>
      </c>
      <c r="U150" s="20">
        <v>0</v>
      </c>
      <c r="V150" s="21">
        <v>0</v>
      </c>
      <c r="W150" s="47">
        <v>0</v>
      </c>
      <c r="X150" s="20">
        <v>0</v>
      </c>
      <c r="Y150" s="21">
        <v>0</v>
      </c>
      <c r="AB150" s="1"/>
    </row>
    <row r="151" spans="1:28" ht="13">
      <c r="A151" s="2" t="s">
        <v>280</v>
      </c>
      <c r="B151" s="2" t="s">
        <v>136</v>
      </c>
      <c r="C151" s="89" t="s">
        <v>297</v>
      </c>
      <c r="D151" s="129" t="s">
        <v>302</v>
      </c>
      <c r="E151" s="19">
        <v>0</v>
      </c>
      <c r="F151" s="20">
        <v>0</v>
      </c>
      <c r="G151" s="21">
        <v>0</v>
      </c>
      <c r="H151" s="19">
        <v>0</v>
      </c>
      <c r="I151" s="20">
        <v>0</v>
      </c>
      <c r="J151" s="21">
        <v>0</v>
      </c>
      <c r="K151" s="19">
        <v>0</v>
      </c>
      <c r="L151" s="20">
        <v>0</v>
      </c>
      <c r="M151" s="21">
        <v>0</v>
      </c>
      <c r="N151" s="19">
        <v>0</v>
      </c>
      <c r="O151" s="20">
        <v>0</v>
      </c>
      <c r="P151" s="21">
        <v>0</v>
      </c>
      <c r="Q151" s="19">
        <v>0</v>
      </c>
      <c r="R151" s="20">
        <v>0</v>
      </c>
      <c r="S151" s="21">
        <v>0</v>
      </c>
      <c r="T151" s="19">
        <v>0</v>
      </c>
      <c r="U151" s="20">
        <v>0</v>
      </c>
      <c r="V151" s="21">
        <v>0</v>
      </c>
      <c r="W151" s="47">
        <v>0</v>
      </c>
      <c r="X151" s="20">
        <v>0</v>
      </c>
      <c r="Y151" s="21">
        <v>0</v>
      </c>
      <c r="AB151" s="1"/>
    </row>
    <row r="152" spans="1:28" ht="13">
      <c r="A152" s="2" t="s">
        <v>280</v>
      </c>
      <c r="B152" s="2" t="s">
        <v>137</v>
      </c>
      <c r="C152" s="89" t="s">
        <v>297</v>
      </c>
      <c r="D152" s="129" t="s">
        <v>302</v>
      </c>
      <c r="E152" s="19">
        <v>0</v>
      </c>
      <c r="F152" s="20">
        <v>0</v>
      </c>
      <c r="G152" s="21">
        <v>0</v>
      </c>
      <c r="H152" s="19">
        <v>0</v>
      </c>
      <c r="I152" s="20">
        <v>0</v>
      </c>
      <c r="J152" s="21">
        <v>0</v>
      </c>
      <c r="K152" s="19">
        <v>0</v>
      </c>
      <c r="L152" s="20">
        <v>0</v>
      </c>
      <c r="M152" s="21">
        <v>0</v>
      </c>
      <c r="N152" s="19">
        <v>0</v>
      </c>
      <c r="O152" s="20">
        <v>0</v>
      </c>
      <c r="P152" s="21">
        <v>0</v>
      </c>
      <c r="Q152" s="19">
        <v>0</v>
      </c>
      <c r="R152" s="20">
        <v>0</v>
      </c>
      <c r="S152" s="21">
        <v>0</v>
      </c>
      <c r="T152" s="19">
        <v>0</v>
      </c>
      <c r="U152" s="20">
        <v>0</v>
      </c>
      <c r="V152" s="21">
        <v>0</v>
      </c>
      <c r="W152" s="47">
        <v>0</v>
      </c>
      <c r="X152" s="20">
        <v>0</v>
      </c>
      <c r="Y152" s="21">
        <v>0</v>
      </c>
      <c r="AB152" s="1"/>
    </row>
    <row r="153" spans="1:28" ht="13">
      <c r="A153" s="2" t="s">
        <v>280</v>
      </c>
      <c r="B153" s="2" t="s">
        <v>138</v>
      </c>
      <c r="C153" s="89" t="s">
        <v>297</v>
      </c>
      <c r="D153" s="129" t="s">
        <v>298</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280</v>
      </c>
      <c r="B154" s="2" t="s">
        <v>139</v>
      </c>
      <c r="C154" s="89" t="s">
        <v>297</v>
      </c>
      <c r="D154" s="129" t="s">
        <v>298</v>
      </c>
      <c r="E154" s="19">
        <v>0</v>
      </c>
      <c r="F154" s="20">
        <v>0</v>
      </c>
      <c r="G154" s="21">
        <v>0</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0</v>
      </c>
      <c r="X154" s="20">
        <v>0</v>
      </c>
      <c r="Y154" s="21">
        <v>0</v>
      </c>
      <c r="AB154" s="1"/>
    </row>
    <row r="155" spans="1:28" ht="13">
      <c r="A155" s="2" t="s">
        <v>280</v>
      </c>
      <c r="B155" s="2" t="s">
        <v>140</v>
      </c>
      <c r="C155" s="89" t="s">
        <v>297</v>
      </c>
      <c r="D155" s="129" t="s">
        <v>303</v>
      </c>
      <c r="E155" s="19">
        <v>25852.9</v>
      </c>
      <c r="F155" s="20">
        <v>212.8</v>
      </c>
      <c r="G155" s="21">
        <v>26065.7</v>
      </c>
      <c r="H155" s="19">
        <v>32365.23</v>
      </c>
      <c r="I155" s="20">
        <v>386.93</v>
      </c>
      <c r="J155" s="21">
        <v>32752.16</v>
      </c>
      <c r="K155" s="19">
        <v>26695.45</v>
      </c>
      <c r="L155" s="20">
        <v>264.5</v>
      </c>
      <c r="M155" s="21">
        <v>26959.95</v>
      </c>
      <c r="N155" s="19">
        <v>25942.23</v>
      </c>
      <c r="O155" s="20">
        <v>90.2</v>
      </c>
      <c r="P155" s="21">
        <v>26032.43</v>
      </c>
      <c r="Q155" s="19">
        <v>32804.43</v>
      </c>
      <c r="R155" s="20">
        <v>274.13</v>
      </c>
      <c r="S155" s="21">
        <v>33078.559999999998</v>
      </c>
      <c r="T155" s="19">
        <v>29070.53</v>
      </c>
      <c r="U155" s="20">
        <v>291.64999999999998</v>
      </c>
      <c r="V155" s="21">
        <v>29362.18</v>
      </c>
      <c r="W155" s="47">
        <v>172730.77</v>
      </c>
      <c r="X155" s="20">
        <v>1520.21</v>
      </c>
      <c r="Y155" s="21">
        <v>174250.97999999998</v>
      </c>
      <c r="AB155" s="1"/>
    </row>
    <row r="156" spans="1:28" ht="13">
      <c r="A156" s="2" t="s">
        <v>280</v>
      </c>
      <c r="B156" s="2" t="s">
        <v>141</v>
      </c>
      <c r="C156" s="89" t="s">
        <v>297</v>
      </c>
      <c r="D156" s="129" t="s">
        <v>303</v>
      </c>
      <c r="E156" s="19">
        <v>15657.43</v>
      </c>
      <c r="F156" s="20">
        <v>8.48</v>
      </c>
      <c r="G156" s="21">
        <v>15665.91</v>
      </c>
      <c r="H156" s="19">
        <v>39050</v>
      </c>
      <c r="I156" s="20">
        <v>139.58000000000001</v>
      </c>
      <c r="J156" s="21">
        <v>39189.58</v>
      </c>
      <c r="K156" s="19">
        <v>32290.85</v>
      </c>
      <c r="L156" s="20">
        <v>7</v>
      </c>
      <c r="M156" s="21">
        <v>32297.85</v>
      </c>
      <c r="N156" s="19">
        <v>28683.58</v>
      </c>
      <c r="O156" s="20">
        <v>39.630000000000003</v>
      </c>
      <c r="P156" s="21">
        <v>28723.210000000003</v>
      </c>
      <c r="Q156" s="19">
        <v>38858.980000000003</v>
      </c>
      <c r="R156" s="20">
        <v>12.33</v>
      </c>
      <c r="S156" s="21">
        <v>38871.310000000005</v>
      </c>
      <c r="T156" s="19">
        <v>33856.83</v>
      </c>
      <c r="U156" s="20">
        <v>69.7</v>
      </c>
      <c r="V156" s="21">
        <v>33926.53</v>
      </c>
      <c r="W156" s="47">
        <v>188397.66999999998</v>
      </c>
      <c r="X156" s="20">
        <v>276.72000000000003</v>
      </c>
      <c r="Y156" s="21">
        <v>188674.38999999998</v>
      </c>
      <c r="AB156" s="1"/>
    </row>
    <row r="157" spans="1:28" ht="13">
      <c r="A157" s="2" t="s">
        <v>280</v>
      </c>
      <c r="B157" s="2" t="s">
        <v>142</v>
      </c>
      <c r="C157" s="89" t="s">
        <v>297</v>
      </c>
      <c r="D157" s="129" t="s">
        <v>303</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280</v>
      </c>
      <c r="B158" s="2" t="s">
        <v>143</v>
      </c>
      <c r="C158" s="89" t="s">
        <v>297</v>
      </c>
      <c r="D158" s="129" t="s">
        <v>303</v>
      </c>
      <c r="E158" s="19">
        <v>0</v>
      </c>
      <c r="F158" s="20">
        <v>0</v>
      </c>
      <c r="G158" s="21">
        <v>0</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47">
        <v>0</v>
      </c>
      <c r="X158" s="20">
        <v>0</v>
      </c>
      <c r="Y158" s="21">
        <v>0</v>
      </c>
      <c r="AB158" s="1"/>
    </row>
    <row r="159" spans="1:28" ht="13">
      <c r="A159" s="2" t="s">
        <v>281</v>
      </c>
      <c r="B159" s="2" t="s">
        <v>144</v>
      </c>
      <c r="C159" s="89" t="s">
        <v>297</v>
      </c>
      <c r="D159" s="129" t="s">
        <v>298</v>
      </c>
      <c r="E159" s="19">
        <v>22.87</v>
      </c>
      <c r="F159" s="20">
        <v>0.14000000000000001</v>
      </c>
      <c r="G159" s="21">
        <v>23.01</v>
      </c>
      <c r="H159" s="19">
        <v>26.57</v>
      </c>
      <c r="I159" s="20">
        <v>0.05</v>
      </c>
      <c r="J159" s="21">
        <v>26.62</v>
      </c>
      <c r="K159" s="19">
        <v>0</v>
      </c>
      <c r="L159" s="20">
        <v>0</v>
      </c>
      <c r="M159" s="21">
        <v>0</v>
      </c>
      <c r="N159" s="19">
        <v>208.18</v>
      </c>
      <c r="O159" s="20">
        <v>0.46</v>
      </c>
      <c r="P159" s="21">
        <v>208.64000000000001</v>
      </c>
      <c r="Q159" s="19">
        <v>229.15</v>
      </c>
      <c r="R159" s="20">
        <v>5.64</v>
      </c>
      <c r="S159" s="21">
        <v>234.79</v>
      </c>
      <c r="T159" s="19">
        <v>379.68</v>
      </c>
      <c r="U159" s="20">
        <v>6.98</v>
      </c>
      <c r="V159" s="21">
        <v>386.66</v>
      </c>
      <c r="W159" s="47">
        <v>866.45</v>
      </c>
      <c r="X159" s="20">
        <v>13.27</v>
      </c>
      <c r="Y159" s="21">
        <v>879.72</v>
      </c>
      <c r="AB159" s="1"/>
    </row>
    <row r="160" spans="1:28" ht="13">
      <c r="A160" s="2" t="s">
        <v>282</v>
      </c>
      <c r="B160" s="2" t="s">
        <v>145</v>
      </c>
      <c r="C160" s="89" t="s">
        <v>297</v>
      </c>
      <c r="D160" s="129" t="s">
        <v>302</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282</v>
      </c>
      <c r="B161" s="2" t="s">
        <v>146</v>
      </c>
      <c r="C161" s="89" t="s">
        <v>297</v>
      </c>
      <c r="D161" s="129" t="s">
        <v>302</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282</v>
      </c>
      <c r="B162" s="2" t="s">
        <v>147</v>
      </c>
      <c r="C162" s="89" t="s">
        <v>297</v>
      </c>
      <c r="D162" s="129" t="s">
        <v>302</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282</v>
      </c>
      <c r="B163" s="2" t="s">
        <v>317</v>
      </c>
      <c r="C163" s="89" t="s">
        <v>297</v>
      </c>
      <c r="D163" s="129" t="s">
        <v>302</v>
      </c>
      <c r="E163" s="19">
        <v>4386.1000000000004</v>
      </c>
      <c r="F163" s="20">
        <v>4666.6000000000004</v>
      </c>
      <c r="G163" s="21">
        <v>9052.7000000000007</v>
      </c>
      <c r="H163" s="19">
        <v>5732.9</v>
      </c>
      <c r="I163" s="20">
        <v>834.15</v>
      </c>
      <c r="J163" s="21">
        <v>6567.0499999999993</v>
      </c>
      <c r="K163" s="19">
        <v>6169.2</v>
      </c>
      <c r="L163" s="20">
        <v>4139.7</v>
      </c>
      <c r="M163" s="21">
        <v>10308.9</v>
      </c>
      <c r="N163" s="19">
        <v>2678.6</v>
      </c>
      <c r="O163" s="20">
        <v>4858.1499999999996</v>
      </c>
      <c r="P163" s="21">
        <v>7536.75</v>
      </c>
      <c r="Q163" s="19">
        <v>8241.1</v>
      </c>
      <c r="R163" s="20">
        <v>4187.45</v>
      </c>
      <c r="S163" s="21">
        <v>12428.55</v>
      </c>
      <c r="T163" s="19">
        <v>5248.2</v>
      </c>
      <c r="U163" s="20">
        <v>3868.85</v>
      </c>
      <c r="V163" s="21">
        <v>9117.0499999999993</v>
      </c>
      <c r="W163" s="47">
        <v>32456.100000000002</v>
      </c>
      <c r="X163" s="20">
        <v>22554.899999999998</v>
      </c>
      <c r="Y163" s="21">
        <v>55011</v>
      </c>
      <c r="AB163" s="1"/>
    </row>
    <row r="164" spans="1:28" ht="13">
      <c r="A164" s="2" t="s">
        <v>282</v>
      </c>
      <c r="B164" s="2" t="s">
        <v>318</v>
      </c>
      <c r="C164" s="89" t="s">
        <v>297</v>
      </c>
      <c r="D164" s="129" t="s">
        <v>302</v>
      </c>
      <c r="E164" s="19">
        <v>1879</v>
      </c>
      <c r="F164" s="20">
        <v>1269.7</v>
      </c>
      <c r="G164" s="21">
        <v>3148.7</v>
      </c>
      <c r="H164" s="19">
        <v>11680.85</v>
      </c>
      <c r="I164" s="20">
        <v>1761.95</v>
      </c>
      <c r="J164" s="21">
        <v>13442.800000000001</v>
      </c>
      <c r="K164" s="19">
        <v>5036.05</v>
      </c>
      <c r="L164" s="20">
        <v>2794.55</v>
      </c>
      <c r="M164" s="21">
        <v>7830.6</v>
      </c>
      <c r="N164" s="19">
        <v>3795.3</v>
      </c>
      <c r="O164" s="20">
        <v>3775.55</v>
      </c>
      <c r="P164" s="21">
        <v>7570.85</v>
      </c>
      <c r="Q164" s="19">
        <v>6068.65</v>
      </c>
      <c r="R164" s="20">
        <v>3237.95</v>
      </c>
      <c r="S164" s="21">
        <v>9306.5999999999985</v>
      </c>
      <c r="T164" s="19">
        <v>16132.25</v>
      </c>
      <c r="U164" s="20">
        <v>2472.75</v>
      </c>
      <c r="V164" s="21">
        <v>18605</v>
      </c>
      <c r="W164" s="47">
        <v>44592.1</v>
      </c>
      <c r="X164" s="20">
        <v>15312.45</v>
      </c>
      <c r="Y164" s="21">
        <v>59904.55</v>
      </c>
      <c r="AB164" s="1"/>
    </row>
    <row r="165" spans="1:28" ht="13">
      <c r="A165" s="2" t="s">
        <v>282</v>
      </c>
      <c r="B165" s="2" t="s">
        <v>319</v>
      </c>
      <c r="C165" s="89" t="s">
        <v>297</v>
      </c>
      <c r="D165" s="129" t="s">
        <v>302</v>
      </c>
      <c r="E165" s="19">
        <v>7029.35</v>
      </c>
      <c r="F165" s="20">
        <v>3410.8</v>
      </c>
      <c r="G165" s="21">
        <v>10440.150000000001</v>
      </c>
      <c r="H165" s="19">
        <v>9434.15</v>
      </c>
      <c r="I165" s="20">
        <v>905.8</v>
      </c>
      <c r="J165" s="21">
        <v>10339.949999999999</v>
      </c>
      <c r="K165" s="19">
        <v>1281</v>
      </c>
      <c r="L165" s="20">
        <v>1048.5999999999999</v>
      </c>
      <c r="M165" s="21">
        <v>2329.6</v>
      </c>
      <c r="N165" s="19">
        <v>4440.3</v>
      </c>
      <c r="O165" s="20">
        <v>2764.35</v>
      </c>
      <c r="P165" s="21">
        <v>7204.65</v>
      </c>
      <c r="Q165" s="19">
        <v>6218.2</v>
      </c>
      <c r="R165" s="20">
        <v>2101.35</v>
      </c>
      <c r="S165" s="21">
        <v>8319.5499999999993</v>
      </c>
      <c r="T165" s="19">
        <v>20301.75</v>
      </c>
      <c r="U165" s="20">
        <v>2427.1</v>
      </c>
      <c r="V165" s="21">
        <v>22728.85</v>
      </c>
      <c r="W165" s="47">
        <v>48704.75</v>
      </c>
      <c r="X165" s="20">
        <v>12658.000000000002</v>
      </c>
      <c r="Y165" s="21">
        <v>61362.75</v>
      </c>
      <c r="AB165" s="1"/>
    </row>
    <row r="166" spans="1:28" ht="13">
      <c r="A166" s="2" t="s">
        <v>282</v>
      </c>
      <c r="B166" s="2" t="s">
        <v>148</v>
      </c>
      <c r="C166" s="89" t="s">
        <v>297</v>
      </c>
      <c r="D166" s="129" t="s">
        <v>303</v>
      </c>
      <c r="E166" s="19">
        <v>0</v>
      </c>
      <c r="F166" s="20">
        <v>0</v>
      </c>
      <c r="G166" s="21">
        <v>0</v>
      </c>
      <c r="H166" s="19">
        <v>0</v>
      </c>
      <c r="I166" s="20">
        <v>0</v>
      </c>
      <c r="J166" s="21">
        <v>0</v>
      </c>
      <c r="K166" s="19">
        <v>0</v>
      </c>
      <c r="L166" s="20">
        <v>0</v>
      </c>
      <c r="M166" s="21">
        <v>0</v>
      </c>
      <c r="N166" s="19">
        <v>0</v>
      </c>
      <c r="O166" s="20">
        <v>0</v>
      </c>
      <c r="P166" s="21">
        <v>0</v>
      </c>
      <c r="Q166" s="19">
        <v>0</v>
      </c>
      <c r="R166" s="20">
        <v>0</v>
      </c>
      <c r="S166" s="21">
        <v>0</v>
      </c>
      <c r="T166" s="19">
        <v>0</v>
      </c>
      <c r="U166" s="20">
        <v>0</v>
      </c>
      <c r="V166" s="21">
        <v>0</v>
      </c>
      <c r="W166" s="47">
        <v>0</v>
      </c>
      <c r="X166" s="20">
        <v>0</v>
      </c>
      <c r="Y166" s="21">
        <v>0</v>
      </c>
      <c r="AB166" s="1"/>
    </row>
    <row r="167" spans="1:28" ht="13">
      <c r="A167" s="2" t="s">
        <v>282</v>
      </c>
      <c r="B167" s="2" t="s">
        <v>149</v>
      </c>
      <c r="C167" s="89" t="s">
        <v>297</v>
      </c>
      <c r="D167" s="129" t="s">
        <v>303</v>
      </c>
      <c r="E167" s="19">
        <v>0</v>
      </c>
      <c r="F167" s="20">
        <v>0</v>
      </c>
      <c r="G167" s="21">
        <v>0</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47">
        <v>0</v>
      </c>
      <c r="X167" s="20">
        <v>0</v>
      </c>
      <c r="Y167" s="21">
        <v>0</v>
      </c>
      <c r="AB167" s="1"/>
    </row>
    <row r="168" spans="1:28" ht="13">
      <c r="A168" s="2" t="s">
        <v>282</v>
      </c>
      <c r="B168" s="2" t="s">
        <v>150</v>
      </c>
      <c r="C168" s="89" t="s">
        <v>297</v>
      </c>
      <c r="D168" s="129" t="s">
        <v>302</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c r="AB168" s="1"/>
    </row>
    <row r="169" spans="1:28" ht="13">
      <c r="A169" s="2" t="s">
        <v>282</v>
      </c>
      <c r="B169" s="2" t="s">
        <v>151</v>
      </c>
      <c r="C169" s="89" t="s">
        <v>297</v>
      </c>
      <c r="D169" s="129" t="s">
        <v>302</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c r="AB169" s="1"/>
    </row>
    <row r="170" spans="1:28" ht="13">
      <c r="A170" s="2" t="s">
        <v>282</v>
      </c>
      <c r="B170" s="2" t="s">
        <v>152</v>
      </c>
      <c r="C170" s="89" t="s">
        <v>297</v>
      </c>
      <c r="D170" s="129" t="s">
        <v>302</v>
      </c>
      <c r="E170" s="19">
        <v>0</v>
      </c>
      <c r="F170" s="20">
        <v>0</v>
      </c>
      <c r="G170" s="21">
        <v>0</v>
      </c>
      <c r="H170" s="19">
        <v>0</v>
      </c>
      <c r="I170" s="20">
        <v>0</v>
      </c>
      <c r="J170" s="21">
        <v>0</v>
      </c>
      <c r="K170" s="19">
        <v>0</v>
      </c>
      <c r="L170" s="20">
        <v>0</v>
      </c>
      <c r="M170" s="21">
        <v>0</v>
      </c>
      <c r="N170" s="19">
        <v>0</v>
      </c>
      <c r="O170" s="20">
        <v>0</v>
      </c>
      <c r="P170" s="21">
        <v>0</v>
      </c>
      <c r="Q170" s="19">
        <v>0</v>
      </c>
      <c r="R170" s="20">
        <v>0</v>
      </c>
      <c r="S170" s="21">
        <v>0</v>
      </c>
      <c r="T170" s="19">
        <v>0</v>
      </c>
      <c r="U170" s="20">
        <v>0</v>
      </c>
      <c r="V170" s="21">
        <v>0</v>
      </c>
      <c r="W170" s="47">
        <v>0</v>
      </c>
      <c r="X170" s="20">
        <v>0</v>
      </c>
      <c r="Y170" s="21">
        <v>0</v>
      </c>
      <c r="AB170" s="1"/>
    </row>
    <row r="171" spans="1:28" ht="13">
      <c r="A171" s="2" t="s">
        <v>282</v>
      </c>
      <c r="B171" s="2" t="s">
        <v>153</v>
      </c>
      <c r="C171" s="89" t="s">
        <v>297</v>
      </c>
      <c r="D171" s="129" t="s">
        <v>302</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c r="AB171" s="1"/>
    </row>
    <row r="172" spans="1:28" ht="13">
      <c r="A172" s="2" t="s">
        <v>282</v>
      </c>
      <c r="B172" s="2" t="s">
        <v>154</v>
      </c>
      <c r="C172" s="89" t="s">
        <v>297</v>
      </c>
      <c r="D172" s="129" t="s">
        <v>298</v>
      </c>
      <c r="E172" s="19">
        <v>17218.8</v>
      </c>
      <c r="F172" s="20">
        <v>2132.64</v>
      </c>
      <c r="G172" s="21">
        <v>19351.439999999999</v>
      </c>
      <c r="H172" s="19">
        <v>14051.79</v>
      </c>
      <c r="I172" s="20">
        <v>1223.0999999999999</v>
      </c>
      <c r="J172" s="21">
        <v>15274.890000000001</v>
      </c>
      <c r="K172" s="19">
        <v>14757.93</v>
      </c>
      <c r="L172" s="20">
        <v>1228.32</v>
      </c>
      <c r="M172" s="21">
        <v>15986.25</v>
      </c>
      <c r="N172" s="19">
        <v>1049.4000000000001</v>
      </c>
      <c r="O172" s="20">
        <v>1412.64</v>
      </c>
      <c r="P172" s="21">
        <v>2462.04</v>
      </c>
      <c r="Q172" s="19">
        <v>37886.76</v>
      </c>
      <c r="R172" s="20">
        <v>2405.4299999999998</v>
      </c>
      <c r="S172" s="21">
        <v>40292.19</v>
      </c>
      <c r="T172" s="19">
        <v>3320.64</v>
      </c>
      <c r="U172" s="20">
        <v>2510.73</v>
      </c>
      <c r="V172" s="21">
        <v>5831.37</v>
      </c>
      <c r="W172" s="47">
        <v>88285.32</v>
      </c>
      <c r="X172" s="20">
        <v>10912.859999999999</v>
      </c>
      <c r="Y172" s="21">
        <v>99198.180000000008</v>
      </c>
      <c r="AB172" s="1"/>
    </row>
    <row r="173" spans="1:28" ht="13">
      <c r="A173" s="2" t="s">
        <v>282</v>
      </c>
      <c r="B173" s="2" t="s">
        <v>155</v>
      </c>
      <c r="C173" s="89" t="s">
        <v>297</v>
      </c>
      <c r="D173" s="129" t="s">
        <v>298</v>
      </c>
      <c r="E173" s="19">
        <v>11145.6</v>
      </c>
      <c r="F173" s="20">
        <v>2469.87</v>
      </c>
      <c r="G173" s="21">
        <v>13615.470000000001</v>
      </c>
      <c r="H173" s="19">
        <v>21874.68</v>
      </c>
      <c r="I173" s="20">
        <v>1275.21</v>
      </c>
      <c r="J173" s="21">
        <v>23149.89</v>
      </c>
      <c r="K173" s="19">
        <v>9468.7199999999993</v>
      </c>
      <c r="L173" s="20">
        <v>832.41</v>
      </c>
      <c r="M173" s="21">
        <v>10301.129999999999</v>
      </c>
      <c r="N173" s="19">
        <v>734.76</v>
      </c>
      <c r="O173" s="20">
        <v>55.35</v>
      </c>
      <c r="P173" s="21">
        <v>790.11</v>
      </c>
      <c r="Q173" s="19">
        <v>37866.42</v>
      </c>
      <c r="R173" s="20">
        <v>1401.39</v>
      </c>
      <c r="S173" s="21">
        <v>39267.81</v>
      </c>
      <c r="T173" s="19">
        <v>2457.36</v>
      </c>
      <c r="U173" s="20">
        <v>2123.73</v>
      </c>
      <c r="V173" s="21">
        <v>4581.09</v>
      </c>
      <c r="W173" s="47">
        <v>83547.539999999994</v>
      </c>
      <c r="X173" s="20">
        <v>8157.9600000000009</v>
      </c>
      <c r="Y173" s="21">
        <v>91705.5</v>
      </c>
      <c r="AB173" s="1"/>
    </row>
    <row r="174" spans="1:28" ht="13">
      <c r="A174" s="2" t="s">
        <v>282</v>
      </c>
      <c r="B174" s="2" t="s">
        <v>156</v>
      </c>
      <c r="C174" s="89" t="s">
        <v>297</v>
      </c>
      <c r="D174" s="129" t="s">
        <v>298</v>
      </c>
      <c r="E174" s="19">
        <v>0</v>
      </c>
      <c r="F174" s="20">
        <v>0</v>
      </c>
      <c r="G174" s="21">
        <v>0</v>
      </c>
      <c r="H174" s="19">
        <v>0</v>
      </c>
      <c r="I174" s="20">
        <v>0</v>
      </c>
      <c r="J174" s="21">
        <v>0</v>
      </c>
      <c r="K174" s="19">
        <v>0</v>
      </c>
      <c r="L174" s="20">
        <v>0</v>
      </c>
      <c r="M174" s="21">
        <v>0</v>
      </c>
      <c r="N174" s="19">
        <v>2759.13</v>
      </c>
      <c r="O174" s="20">
        <v>249.21</v>
      </c>
      <c r="P174" s="21">
        <v>3008.34</v>
      </c>
      <c r="Q174" s="19">
        <v>2472.66</v>
      </c>
      <c r="R174" s="20">
        <v>160.11000000000001</v>
      </c>
      <c r="S174" s="21">
        <v>2632.77</v>
      </c>
      <c r="T174" s="19">
        <v>3982.95</v>
      </c>
      <c r="U174" s="20">
        <v>2046.15</v>
      </c>
      <c r="V174" s="21">
        <v>6029.1</v>
      </c>
      <c r="W174" s="47">
        <v>9214.74</v>
      </c>
      <c r="X174" s="20">
        <v>2455.4700000000003</v>
      </c>
      <c r="Y174" s="21">
        <v>11670.21</v>
      </c>
      <c r="AB174" s="1"/>
    </row>
    <row r="175" spans="1:28" ht="13">
      <c r="A175" s="2" t="s">
        <v>282</v>
      </c>
      <c r="B175" s="2" t="s">
        <v>157</v>
      </c>
      <c r="C175" s="89" t="s">
        <v>297</v>
      </c>
      <c r="D175" s="129" t="s">
        <v>298</v>
      </c>
      <c r="E175" s="19">
        <v>2352.42</v>
      </c>
      <c r="F175" s="20">
        <v>951.3</v>
      </c>
      <c r="G175" s="21">
        <v>3303.7200000000003</v>
      </c>
      <c r="H175" s="19">
        <v>6513.84</v>
      </c>
      <c r="I175" s="20">
        <v>311.22000000000003</v>
      </c>
      <c r="J175" s="21">
        <v>6825.06</v>
      </c>
      <c r="K175" s="19">
        <v>4652.1000000000004</v>
      </c>
      <c r="L175" s="20">
        <v>2116.08</v>
      </c>
      <c r="M175" s="21">
        <v>6768.18</v>
      </c>
      <c r="N175" s="19">
        <v>359.73</v>
      </c>
      <c r="O175" s="20">
        <v>2064.33</v>
      </c>
      <c r="P175" s="21">
        <v>2424.06</v>
      </c>
      <c r="Q175" s="19">
        <v>0</v>
      </c>
      <c r="R175" s="20">
        <v>0</v>
      </c>
      <c r="S175" s="21">
        <v>0</v>
      </c>
      <c r="T175" s="19">
        <v>3204.45</v>
      </c>
      <c r="U175" s="20">
        <v>1629.81</v>
      </c>
      <c r="V175" s="21">
        <v>4834.26</v>
      </c>
      <c r="W175" s="47">
        <v>17082.54</v>
      </c>
      <c r="X175" s="20">
        <v>7072.74</v>
      </c>
      <c r="Y175" s="21">
        <v>24155.279999999999</v>
      </c>
      <c r="AB175" s="1"/>
    </row>
    <row r="176" spans="1:28" ht="13">
      <c r="A176" s="2" t="s">
        <v>282</v>
      </c>
      <c r="B176" s="2" t="s">
        <v>158</v>
      </c>
      <c r="C176" s="89" t="s">
        <v>297</v>
      </c>
      <c r="D176" s="129" t="s">
        <v>302</v>
      </c>
      <c r="E176" s="19">
        <v>0.02</v>
      </c>
      <c r="F176" s="20">
        <v>0</v>
      </c>
      <c r="G176" s="21">
        <v>0.02</v>
      </c>
      <c r="H176" s="19">
        <v>0.02</v>
      </c>
      <c r="I176" s="20">
        <v>0</v>
      </c>
      <c r="J176" s="21">
        <v>0.02</v>
      </c>
      <c r="K176" s="19">
        <v>1.79</v>
      </c>
      <c r="L176" s="20">
        <v>49.22</v>
      </c>
      <c r="M176" s="21">
        <v>51.01</v>
      </c>
      <c r="N176" s="19">
        <v>0</v>
      </c>
      <c r="O176" s="20">
        <v>25.97</v>
      </c>
      <c r="P176" s="21">
        <v>25.97</v>
      </c>
      <c r="Q176" s="19">
        <v>0</v>
      </c>
      <c r="R176" s="20">
        <v>0</v>
      </c>
      <c r="S176" s="21">
        <v>0</v>
      </c>
      <c r="T176" s="19">
        <v>7.0000000000000007E-2</v>
      </c>
      <c r="U176" s="20">
        <v>0.65</v>
      </c>
      <c r="V176" s="21">
        <v>0.72</v>
      </c>
      <c r="W176" s="47">
        <v>1.9000000000000001</v>
      </c>
      <c r="X176" s="20">
        <v>75.84</v>
      </c>
      <c r="Y176" s="21">
        <v>77.740000000000009</v>
      </c>
      <c r="AB176" s="1"/>
    </row>
    <row r="177" spans="1:28" ht="13">
      <c r="A177" s="2" t="s">
        <v>282</v>
      </c>
      <c r="B177" s="2" t="s">
        <v>159</v>
      </c>
      <c r="C177" s="89" t="s">
        <v>297</v>
      </c>
      <c r="D177" s="129" t="s">
        <v>302</v>
      </c>
      <c r="E177" s="19">
        <v>0</v>
      </c>
      <c r="F177" s="20">
        <v>0</v>
      </c>
      <c r="G177" s="21">
        <v>0</v>
      </c>
      <c r="H177" s="19">
        <v>0</v>
      </c>
      <c r="I177" s="20">
        <v>0</v>
      </c>
      <c r="J177" s="21">
        <v>0</v>
      </c>
      <c r="K177" s="19">
        <v>18.760000000000002</v>
      </c>
      <c r="L177" s="20">
        <v>52.16</v>
      </c>
      <c r="M177" s="21">
        <v>70.92</v>
      </c>
      <c r="N177" s="19">
        <v>9.0399999999999991</v>
      </c>
      <c r="O177" s="20">
        <v>13.06</v>
      </c>
      <c r="P177" s="21">
        <v>22.1</v>
      </c>
      <c r="Q177" s="19">
        <v>0.43</v>
      </c>
      <c r="R177" s="20">
        <v>3.11</v>
      </c>
      <c r="S177" s="21">
        <v>3.54</v>
      </c>
      <c r="T177" s="19">
        <v>0.42</v>
      </c>
      <c r="U177" s="20">
        <v>1.1299999999999999</v>
      </c>
      <c r="V177" s="21">
        <v>1.5499999999999998</v>
      </c>
      <c r="W177" s="47">
        <v>28.650000000000002</v>
      </c>
      <c r="X177" s="20">
        <v>69.459999999999994</v>
      </c>
      <c r="Y177" s="21">
        <v>98.11</v>
      </c>
      <c r="AB177" s="1"/>
    </row>
    <row r="178" spans="1:28" ht="13">
      <c r="A178" s="2" t="s">
        <v>283</v>
      </c>
      <c r="B178" s="2" t="s">
        <v>160</v>
      </c>
      <c r="C178" s="89" t="s">
        <v>297</v>
      </c>
      <c r="D178" s="129" t="s">
        <v>303</v>
      </c>
      <c r="E178" s="19">
        <v>738.01</v>
      </c>
      <c r="F178" s="20">
        <v>0.41</v>
      </c>
      <c r="G178" s="21">
        <v>738.42</v>
      </c>
      <c r="H178" s="19">
        <v>757.09</v>
      </c>
      <c r="I178" s="20">
        <v>2.2999999999999998</v>
      </c>
      <c r="J178" s="21">
        <v>759.39</v>
      </c>
      <c r="K178" s="19">
        <v>542.1</v>
      </c>
      <c r="L178" s="20">
        <v>0</v>
      </c>
      <c r="M178" s="21">
        <v>542.1</v>
      </c>
      <c r="N178" s="19">
        <v>384.31</v>
      </c>
      <c r="O178" s="20">
        <v>1.35</v>
      </c>
      <c r="P178" s="21">
        <v>385.66</v>
      </c>
      <c r="Q178" s="19">
        <v>366.81</v>
      </c>
      <c r="R178" s="20">
        <v>6.3</v>
      </c>
      <c r="S178" s="21">
        <v>373.11</v>
      </c>
      <c r="T178" s="19">
        <v>677.23</v>
      </c>
      <c r="U178" s="20">
        <v>2.67</v>
      </c>
      <c r="V178" s="21">
        <v>679.9</v>
      </c>
      <c r="W178" s="47">
        <v>3465.5499999999997</v>
      </c>
      <c r="X178" s="20">
        <v>13.03</v>
      </c>
      <c r="Y178" s="21">
        <v>3478.58</v>
      </c>
      <c r="AB178" s="1"/>
    </row>
    <row r="179" spans="1:28" ht="13">
      <c r="A179" s="2" t="s">
        <v>284</v>
      </c>
      <c r="B179" s="2" t="s">
        <v>161</v>
      </c>
      <c r="C179" s="89" t="s">
        <v>297</v>
      </c>
      <c r="D179" s="129" t="s">
        <v>303</v>
      </c>
      <c r="E179" s="19">
        <v>9308.5</v>
      </c>
      <c r="F179" s="20">
        <v>895</v>
      </c>
      <c r="G179" s="21">
        <v>10203.5</v>
      </c>
      <c r="H179" s="19">
        <v>5664.1</v>
      </c>
      <c r="I179" s="20">
        <v>1462</v>
      </c>
      <c r="J179" s="21">
        <v>7126.1</v>
      </c>
      <c r="K179" s="19">
        <v>11856.8</v>
      </c>
      <c r="L179" s="20">
        <v>1440.2</v>
      </c>
      <c r="M179" s="21">
        <v>13297</v>
      </c>
      <c r="N179" s="19">
        <v>0</v>
      </c>
      <c r="O179" s="20">
        <v>1.6</v>
      </c>
      <c r="P179" s="21">
        <v>1.6</v>
      </c>
      <c r="Q179" s="19">
        <v>727.5</v>
      </c>
      <c r="R179" s="20">
        <v>110.7</v>
      </c>
      <c r="S179" s="21">
        <v>838.2</v>
      </c>
      <c r="T179" s="19">
        <v>19662.2</v>
      </c>
      <c r="U179" s="20">
        <v>762.9</v>
      </c>
      <c r="V179" s="21">
        <v>20425.100000000002</v>
      </c>
      <c r="W179" s="47">
        <v>47219.100000000006</v>
      </c>
      <c r="X179" s="20">
        <v>4672.3999999999996</v>
      </c>
      <c r="Y179" s="21">
        <v>51891.500000000007</v>
      </c>
      <c r="AB179" s="1"/>
    </row>
    <row r="180" spans="1:28" ht="13">
      <c r="A180" s="2" t="s">
        <v>285</v>
      </c>
      <c r="B180" s="2" t="s">
        <v>162</v>
      </c>
      <c r="C180" s="89" t="s">
        <v>297</v>
      </c>
      <c r="D180" s="129" t="s">
        <v>298</v>
      </c>
      <c r="E180" s="19">
        <v>0</v>
      </c>
      <c r="F180" s="20">
        <v>0</v>
      </c>
      <c r="G180" s="21">
        <v>0</v>
      </c>
      <c r="H180" s="19">
        <v>0</v>
      </c>
      <c r="I180" s="20">
        <v>0</v>
      </c>
      <c r="J180" s="21">
        <v>0</v>
      </c>
      <c r="K180" s="19">
        <v>0</v>
      </c>
      <c r="L180" s="20">
        <v>0</v>
      </c>
      <c r="M180" s="21">
        <v>0</v>
      </c>
      <c r="N180" s="19">
        <v>0</v>
      </c>
      <c r="O180" s="20">
        <v>0</v>
      </c>
      <c r="P180" s="21">
        <v>0</v>
      </c>
      <c r="Q180" s="19">
        <v>0</v>
      </c>
      <c r="R180" s="20">
        <v>0</v>
      </c>
      <c r="S180" s="21">
        <v>0</v>
      </c>
      <c r="T180" s="19">
        <v>0</v>
      </c>
      <c r="U180" s="20">
        <v>0</v>
      </c>
      <c r="V180" s="21">
        <v>0</v>
      </c>
      <c r="W180" s="47">
        <v>0</v>
      </c>
      <c r="X180" s="20">
        <v>0</v>
      </c>
      <c r="Y180" s="21">
        <v>0</v>
      </c>
      <c r="AB180" s="1"/>
    </row>
    <row r="181" spans="1:28" ht="13">
      <c r="A181" s="2" t="s">
        <v>285</v>
      </c>
      <c r="B181" s="2" t="s">
        <v>163</v>
      </c>
      <c r="C181" s="89" t="s">
        <v>297</v>
      </c>
      <c r="D181" s="129" t="s">
        <v>298</v>
      </c>
      <c r="E181" s="19">
        <v>20698.400000000001</v>
      </c>
      <c r="F181" s="20">
        <v>4387.95</v>
      </c>
      <c r="G181" s="21">
        <v>25086.350000000002</v>
      </c>
      <c r="H181" s="19">
        <v>18995.349999999999</v>
      </c>
      <c r="I181" s="20">
        <v>2900.95</v>
      </c>
      <c r="J181" s="21">
        <v>21896.3</v>
      </c>
      <c r="K181" s="19">
        <v>23917.15</v>
      </c>
      <c r="L181" s="20">
        <v>2106.8000000000002</v>
      </c>
      <c r="M181" s="21">
        <v>26023.95</v>
      </c>
      <c r="N181" s="19">
        <v>30223.9</v>
      </c>
      <c r="O181" s="20">
        <v>2977.5</v>
      </c>
      <c r="P181" s="21">
        <v>33201.4</v>
      </c>
      <c r="Q181" s="19">
        <v>24758.85</v>
      </c>
      <c r="R181" s="20">
        <v>5196.5</v>
      </c>
      <c r="S181" s="21">
        <v>29955.35</v>
      </c>
      <c r="T181" s="19">
        <v>29649.7</v>
      </c>
      <c r="U181" s="20">
        <v>3858.05</v>
      </c>
      <c r="V181" s="21">
        <v>33507.75</v>
      </c>
      <c r="W181" s="47">
        <v>148243.35</v>
      </c>
      <c r="X181" s="20">
        <v>21427.75</v>
      </c>
      <c r="Y181" s="21">
        <v>169671.1</v>
      </c>
      <c r="AB181" s="1"/>
    </row>
    <row r="182" spans="1:28" ht="13">
      <c r="A182" s="2" t="s">
        <v>285</v>
      </c>
      <c r="B182" s="2" t="s">
        <v>164</v>
      </c>
      <c r="C182" s="89" t="s">
        <v>297</v>
      </c>
      <c r="D182" s="129" t="s">
        <v>298</v>
      </c>
      <c r="E182" s="19">
        <v>0</v>
      </c>
      <c r="F182" s="20">
        <v>0</v>
      </c>
      <c r="G182" s="21">
        <v>0</v>
      </c>
      <c r="H182" s="19">
        <v>0</v>
      </c>
      <c r="I182" s="20">
        <v>0</v>
      </c>
      <c r="J182" s="21">
        <v>0</v>
      </c>
      <c r="K182" s="19">
        <v>0</v>
      </c>
      <c r="L182" s="20">
        <v>0</v>
      </c>
      <c r="M182" s="21">
        <v>0</v>
      </c>
      <c r="N182" s="19">
        <v>0</v>
      </c>
      <c r="O182" s="20">
        <v>0</v>
      </c>
      <c r="P182" s="21">
        <v>0</v>
      </c>
      <c r="Q182" s="19">
        <v>0</v>
      </c>
      <c r="R182" s="20">
        <v>0</v>
      </c>
      <c r="S182" s="21">
        <v>0</v>
      </c>
      <c r="T182" s="19">
        <v>0</v>
      </c>
      <c r="U182" s="20">
        <v>0</v>
      </c>
      <c r="V182" s="21">
        <v>0</v>
      </c>
      <c r="W182" s="47">
        <v>0</v>
      </c>
      <c r="X182" s="20">
        <v>0</v>
      </c>
      <c r="Y182" s="21">
        <v>0</v>
      </c>
      <c r="AB182" s="1"/>
    </row>
    <row r="183" spans="1:28" ht="13">
      <c r="A183" s="2" t="s">
        <v>285</v>
      </c>
      <c r="B183" s="2" t="s">
        <v>165</v>
      </c>
      <c r="C183" s="89" t="s">
        <v>297</v>
      </c>
      <c r="D183" s="129" t="s">
        <v>298</v>
      </c>
      <c r="E183" s="19">
        <v>56925.25</v>
      </c>
      <c r="F183" s="20">
        <v>0</v>
      </c>
      <c r="G183" s="21">
        <v>56925.25</v>
      </c>
      <c r="H183" s="19">
        <v>44554.7</v>
      </c>
      <c r="I183" s="20">
        <v>0</v>
      </c>
      <c r="J183" s="21">
        <v>44554.7</v>
      </c>
      <c r="K183" s="19">
        <v>0</v>
      </c>
      <c r="L183" s="20">
        <v>0</v>
      </c>
      <c r="M183" s="21">
        <v>0</v>
      </c>
      <c r="N183" s="19">
        <v>0</v>
      </c>
      <c r="O183" s="20">
        <v>0</v>
      </c>
      <c r="P183" s="21">
        <v>0</v>
      </c>
      <c r="Q183" s="19">
        <v>0</v>
      </c>
      <c r="R183" s="20">
        <v>0</v>
      </c>
      <c r="S183" s="21">
        <v>0</v>
      </c>
      <c r="T183" s="19">
        <v>0</v>
      </c>
      <c r="U183" s="20">
        <v>0</v>
      </c>
      <c r="V183" s="21">
        <v>0</v>
      </c>
      <c r="W183" s="47">
        <v>101479.95</v>
      </c>
      <c r="X183" s="20">
        <v>0</v>
      </c>
      <c r="Y183" s="21">
        <v>101479.95</v>
      </c>
      <c r="AB183" s="1"/>
    </row>
    <row r="184" spans="1:28" ht="13">
      <c r="A184" s="2" t="s">
        <v>286</v>
      </c>
      <c r="B184" s="2" t="s">
        <v>166</v>
      </c>
      <c r="C184" s="89" t="s">
        <v>297</v>
      </c>
      <c r="D184" s="129" t="s">
        <v>303</v>
      </c>
      <c r="E184" s="19">
        <v>5583.25</v>
      </c>
      <c r="F184" s="20">
        <v>223.95</v>
      </c>
      <c r="G184" s="21">
        <v>5807.2</v>
      </c>
      <c r="H184" s="19">
        <v>14203.75</v>
      </c>
      <c r="I184" s="20">
        <v>69.31</v>
      </c>
      <c r="J184" s="21">
        <v>14273.06</v>
      </c>
      <c r="K184" s="19">
        <v>10731.95</v>
      </c>
      <c r="L184" s="20">
        <v>13.38</v>
      </c>
      <c r="M184" s="21">
        <v>10745.33</v>
      </c>
      <c r="N184" s="19">
        <v>14561.55</v>
      </c>
      <c r="O184" s="20">
        <v>200.66</v>
      </c>
      <c r="P184" s="21">
        <v>14762.21</v>
      </c>
      <c r="Q184" s="19">
        <v>14785.95</v>
      </c>
      <c r="R184" s="20">
        <v>380.99</v>
      </c>
      <c r="S184" s="21">
        <v>15166.94</v>
      </c>
      <c r="T184" s="19">
        <v>16800.400000000001</v>
      </c>
      <c r="U184" s="20">
        <v>383.59</v>
      </c>
      <c r="V184" s="21">
        <v>17183.990000000002</v>
      </c>
      <c r="W184" s="47">
        <v>76666.850000000006</v>
      </c>
      <c r="X184" s="20">
        <v>1271.8799999999999</v>
      </c>
      <c r="Y184" s="21">
        <v>77938.73000000001</v>
      </c>
      <c r="AB184" s="1"/>
    </row>
    <row r="185" spans="1:28" ht="13">
      <c r="A185" s="2" t="s">
        <v>286</v>
      </c>
      <c r="B185" s="2" t="s">
        <v>167</v>
      </c>
      <c r="C185" s="89" t="s">
        <v>297</v>
      </c>
      <c r="D185" s="129" t="s">
        <v>303</v>
      </c>
      <c r="E185" s="19">
        <v>4733.95</v>
      </c>
      <c r="F185" s="20">
        <v>3280.95</v>
      </c>
      <c r="G185" s="21">
        <v>8014.9</v>
      </c>
      <c r="H185" s="19">
        <v>9040.2000000000007</v>
      </c>
      <c r="I185" s="20">
        <v>2363.6</v>
      </c>
      <c r="J185" s="21">
        <v>11403.800000000001</v>
      </c>
      <c r="K185" s="19">
        <v>6672.25</v>
      </c>
      <c r="L185" s="20">
        <v>3187.1</v>
      </c>
      <c r="M185" s="21">
        <v>9859.35</v>
      </c>
      <c r="N185" s="19">
        <v>767.15</v>
      </c>
      <c r="O185" s="20">
        <v>614.79999999999995</v>
      </c>
      <c r="P185" s="21">
        <v>1381.9499999999998</v>
      </c>
      <c r="Q185" s="19">
        <v>0</v>
      </c>
      <c r="R185" s="20">
        <v>0</v>
      </c>
      <c r="S185" s="21">
        <v>0</v>
      </c>
      <c r="T185" s="19">
        <v>0</v>
      </c>
      <c r="U185" s="20">
        <v>0</v>
      </c>
      <c r="V185" s="21">
        <v>0</v>
      </c>
      <c r="W185" s="47">
        <v>21213.550000000003</v>
      </c>
      <c r="X185" s="20">
        <v>9446.4499999999989</v>
      </c>
      <c r="Y185" s="21">
        <v>30660</v>
      </c>
      <c r="AB185" s="1"/>
    </row>
    <row r="186" spans="1:28" ht="13">
      <c r="A186" s="2" t="s">
        <v>286</v>
      </c>
      <c r="B186" s="2" t="s">
        <v>168</v>
      </c>
      <c r="C186" s="89" t="s">
        <v>297</v>
      </c>
      <c r="D186" s="129" t="s">
        <v>303</v>
      </c>
      <c r="E186" s="19">
        <v>8035.15</v>
      </c>
      <c r="F186" s="20">
        <v>68.319999999999993</v>
      </c>
      <c r="G186" s="21">
        <v>8103.4699999999993</v>
      </c>
      <c r="H186" s="19">
        <v>4065.35</v>
      </c>
      <c r="I186" s="20">
        <v>640.66</v>
      </c>
      <c r="J186" s="21">
        <v>4706.01</v>
      </c>
      <c r="K186" s="19">
        <v>0</v>
      </c>
      <c r="L186" s="20">
        <v>0</v>
      </c>
      <c r="M186" s="21">
        <v>0</v>
      </c>
      <c r="N186" s="19">
        <v>1622.45</v>
      </c>
      <c r="O186" s="20">
        <v>486.56</v>
      </c>
      <c r="P186" s="21">
        <v>2109.0100000000002</v>
      </c>
      <c r="Q186" s="19">
        <v>4098.95</v>
      </c>
      <c r="R186" s="20">
        <v>518.37</v>
      </c>
      <c r="S186" s="21">
        <v>4617.32</v>
      </c>
      <c r="T186" s="19">
        <v>5520</v>
      </c>
      <c r="U186" s="20">
        <v>893.06</v>
      </c>
      <c r="V186" s="21">
        <v>6413.0599999999995</v>
      </c>
      <c r="W186" s="47">
        <v>23341.9</v>
      </c>
      <c r="X186" s="20">
        <v>2606.9699999999998</v>
      </c>
      <c r="Y186" s="21">
        <v>25948.870000000003</v>
      </c>
      <c r="AB186" s="1"/>
    </row>
    <row r="187" spans="1:28" ht="13">
      <c r="A187" s="2" t="s">
        <v>287</v>
      </c>
      <c r="B187" s="2" t="s">
        <v>169</v>
      </c>
      <c r="C187" s="89" t="s">
        <v>297</v>
      </c>
      <c r="D187" s="129" t="s">
        <v>302</v>
      </c>
      <c r="E187" s="19">
        <v>2332</v>
      </c>
      <c r="F187" s="20">
        <v>1082.2</v>
      </c>
      <c r="G187" s="21">
        <v>3414.2</v>
      </c>
      <c r="H187" s="19">
        <v>4665.3999999999996</v>
      </c>
      <c r="I187" s="20">
        <v>2108.35</v>
      </c>
      <c r="J187" s="21">
        <v>6773.75</v>
      </c>
      <c r="K187" s="19">
        <v>3635.85</v>
      </c>
      <c r="L187" s="20">
        <v>3068.95</v>
      </c>
      <c r="M187" s="21">
        <v>6704.7999999999993</v>
      </c>
      <c r="N187" s="19">
        <v>5576.4</v>
      </c>
      <c r="O187" s="20">
        <v>3496.8</v>
      </c>
      <c r="P187" s="21">
        <v>9073.2000000000007</v>
      </c>
      <c r="Q187" s="19">
        <v>0</v>
      </c>
      <c r="R187" s="20">
        <v>0</v>
      </c>
      <c r="S187" s="21">
        <v>0</v>
      </c>
      <c r="T187" s="19">
        <v>3288.7</v>
      </c>
      <c r="U187" s="20">
        <v>2833.15</v>
      </c>
      <c r="V187" s="21">
        <v>6121.85</v>
      </c>
      <c r="W187" s="47">
        <v>19498.349999999999</v>
      </c>
      <c r="X187" s="20">
        <v>12589.449999999999</v>
      </c>
      <c r="Y187" s="21">
        <v>32087.799999999996</v>
      </c>
      <c r="AB187" s="1"/>
    </row>
    <row r="188" spans="1:28" ht="13">
      <c r="A188" s="2" t="s">
        <v>288</v>
      </c>
      <c r="B188" s="2" t="s">
        <v>170</v>
      </c>
      <c r="C188" s="89" t="s">
        <v>297</v>
      </c>
      <c r="D188" s="129" t="s">
        <v>302</v>
      </c>
      <c r="E188" s="19">
        <v>2189.66</v>
      </c>
      <c r="F188" s="20">
        <v>2180.44</v>
      </c>
      <c r="G188" s="21">
        <v>4370.1000000000004</v>
      </c>
      <c r="H188" s="19">
        <v>4622.42</v>
      </c>
      <c r="I188" s="20">
        <v>1740.74</v>
      </c>
      <c r="J188" s="21">
        <v>6363.16</v>
      </c>
      <c r="K188" s="19">
        <v>23365.33</v>
      </c>
      <c r="L188" s="20">
        <v>2394.02</v>
      </c>
      <c r="M188" s="21">
        <v>25759.350000000002</v>
      </c>
      <c r="N188" s="19">
        <v>16051.11</v>
      </c>
      <c r="O188" s="20">
        <v>4105.93</v>
      </c>
      <c r="P188" s="21">
        <v>20157.04</v>
      </c>
      <c r="Q188" s="19">
        <v>15675.46</v>
      </c>
      <c r="R188" s="20">
        <v>3480.88</v>
      </c>
      <c r="S188" s="21">
        <v>19156.34</v>
      </c>
      <c r="T188" s="19">
        <v>10509.04</v>
      </c>
      <c r="U188" s="20">
        <v>2936.27</v>
      </c>
      <c r="V188" s="21">
        <v>13445.310000000001</v>
      </c>
      <c r="W188" s="47">
        <v>72413.02</v>
      </c>
      <c r="X188" s="20">
        <v>16838.280000000002</v>
      </c>
      <c r="Y188" s="21">
        <v>89251.3</v>
      </c>
      <c r="AB188" s="1"/>
    </row>
    <row r="189" spans="1:28" ht="13">
      <c r="A189" s="2" t="s">
        <v>288</v>
      </c>
      <c r="B189" s="2" t="s">
        <v>171</v>
      </c>
      <c r="C189" s="89" t="s">
        <v>297</v>
      </c>
      <c r="D189" s="129" t="s">
        <v>302</v>
      </c>
      <c r="E189" s="19">
        <v>775.46</v>
      </c>
      <c r="F189" s="20">
        <v>0</v>
      </c>
      <c r="G189" s="21">
        <v>775.46</v>
      </c>
      <c r="H189" s="19">
        <v>805.7</v>
      </c>
      <c r="I189" s="20">
        <v>0</v>
      </c>
      <c r="J189" s="21">
        <v>805.7</v>
      </c>
      <c r="K189" s="19">
        <v>691.96</v>
      </c>
      <c r="L189" s="20">
        <v>0</v>
      </c>
      <c r="M189" s="21">
        <v>691.96</v>
      </c>
      <c r="N189" s="19">
        <v>1118.48</v>
      </c>
      <c r="O189" s="20">
        <v>99.12</v>
      </c>
      <c r="P189" s="21">
        <v>1217.5999999999999</v>
      </c>
      <c r="Q189" s="19">
        <v>3348.12</v>
      </c>
      <c r="R189" s="20">
        <v>21.64</v>
      </c>
      <c r="S189" s="21">
        <v>3369.7599999999998</v>
      </c>
      <c r="T189" s="19">
        <v>1345.39</v>
      </c>
      <c r="U189" s="20">
        <v>10.220000000000001</v>
      </c>
      <c r="V189" s="21">
        <v>1355.6100000000001</v>
      </c>
      <c r="W189" s="47">
        <v>8085.11</v>
      </c>
      <c r="X189" s="20">
        <v>130.98000000000002</v>
      </c>
      <c r="Y189" s="21">
        <v>8216.09</v>
      </c>
      <c r="AB189" s="1"/>
    </row>
    <row r="190" spans="1:28" ht="13">
      <c r="A190" s="2" t="s">
        <v>289</v>
      </c>
      <c r="B190" s="2" t="s">
        <v>172</v>
      </c>
      <c r="C190" s="89" t="s">
        <v>297</v>
      </c>
      <c r="D190" s="129" t="s">
        <v>303</v>
      </c>
      <c r="E190" s="19">
        <v>0</v>
      </c>
      <c r="F190" s="20">
        <v>0</v>
      </c>
      <c r="G190" s="21">
        <v>0</v>
      </c>
      <c r="H190" s="19">
        <v>0</v>
      </c>
      <c r="I190" s="20">
        <v>0</v>
      </c>
      <c r="J190" s="21">
        <v>0</v>
      </c>
      <c r="K190" s="19">
        <v>0</v>
      </c>
      <c r="L190" s="20">
        <v>0</v>
      </c>
      <c r="M190" s="21">
        <v>0</v>
      </c>
      <c r="N190" s="19">
        <v>0</v>
      </c>
      <c r="O190" s="20">
        <v>0</v>
      </c>
      <c r="P190" s="21">
        <v>0</v>
      </c>
      <c r="Q190" s="19">
        <v>0</v>
      </c>
      <c r="R190" s="20">
        <v>0</v>
      </c>
      <c r="S190" s="21">
        <v>0</v>
      </c>
      <c r="T190" s="19">
        <v>0</v>
      </c>
      <c r="U190" s="20">
        <v>0</v>
      </c>
      <c r="V190" s="21">
        <v>0</v>
      </c>
      <c r="W190" s="47">
        <v>0</v>
      </c>
      <c r="X190" s="20">
        <v>0</v>
      </c>
      <c r="Y190" s="21">
        <v>0</v>
      </c>
      <c r="AB190" s="1"/>
    </row>
    <row r="191" spans="1:28" ht="13">
      <c r="A191" s="2" t="s">
        <v>290</v>
      </c>
      <c r="B191" s="2" t="s">
        <v>173</v>
      </c>
      <c r="C191" s="89" t="s">
        <v>297</v>
      </c>
      <c r="D191" s="129" t="s">
        <v>298</v>
      </c>
      <c r="E191" s="19">
        <v>3444.85</v>
      </c>
      <c r="F191" s="20">
        <v>8108.95</v>
      </c>
      <c r="G191" s="21">
        <v>11553.8</v>
      </c>
      <c r="H191" s="19">
        <v>8247.6</v>
      </c>
      <c r="I191" s="20">
        <v>6846.7</v>
      </c>
      <c r="J191" s="21">
        <v>15094.3</v>
      </c>
      <c r="K191" s="19">
        <v>24132.7</v>
      </c>
      <c r="L191" s="20">
        <v>5509.6</v>
      </c>
      <c r="M191" s="21">
        <v>29642.300000000003</v>
      </c>
      <c r="N191" s="19">
        <v>4029.3</v>
      </c>
      <c r="O191" s="20">
        <v>4317.75</v>
      </c>
      <c r="P191" s="21">
        <v>8347.0499999999993</v>
      </c>
      <c r="Q191" s="19">
        <v>28975.75</v>
      </c>
      <c r="R191" s="20">
        <v>3303.85</v>
      </c>
      <c r="S191" s="21">
        <v>32279.599999999999</v>
      </c>
      <c r="T191" s="19">
        <v>17335.849999999999</v>
      </c>
      <c r="U191" s="20">
        <v>3881.8</v>
      </c>
      <c r="V191" s="21">
        <v>21217.649999999998</v>
      </c>
      <c r="W191" s="47">
        <v>86166.050000000017</v>
      </c>
      <c r="X191" s="20">
        <v>31968.649999999998</v>
      </c>
      <c r="Y191" s="21">
        <v>118134.70000000001</v>
      </c>
      <c r="AB191" s="1"/>
    </row>
    <row r="192" spans="1:28" ht="13">
      <c r="A192" s="2" t="s">
        <v>350</v>
      </c>
      <c r="B192" s="2" t="s">
        <v>351</v>
      </c>
      <c r="C192" s="89" t="s">
        <v>297</v>
      </c>
      <c r="D192" s="129" t="s">
        <v>304</v>
      </c>
      <c r="E192" s="19">
        <v>17652.509999999998</v>
      </c>
      <c r="F192" s="20">
        <v>0</v>
      </c>
      <c r="G192" s="21">
        <v>17652.509999999998</v>
      </c>
      <c r="H192" s="19">
        <v>19759.349999999999</v>
      </c>
      <c r="I192" s="20">
        <v>0</v>
      </c>
      <c r="J192" s="21">
        <v>19759.349999999999</v>
      </c>
      <c r="K192" s="19">
        <v>18531.57</v>
      </c>
      <c r="L192" s="20">
        <v>0</v>
      </c>
      <c r="M192" s="21">
        <v>18531.57</v>
      </c>
      <c r="N192" s="19">
        <v>18765.12</v>
      </c>
      <c r="O192" s="20">
        <v>0</v>
      </c>
      <c r="P192" s="21">
        <v>18765.12</v>
      </c>
      <c r="Q192" s="19">
        <v>18654.740000000002</v>
      </c>
      <c r="R192" s="20">
        <v>0</v>
      </c>
      <c r="S192" s="21">
        <v>18654.740000000002</v>
      </c>
      <c r="T192" s="19">
        <v>16896.48</v>
      </c>
      <c r="U192" s="20">
        <v>0</v>
      </c>
      <c r="V192" s="21">
        <v>16896.48</v>
      </c>
      <c r="W192" s="47">
        <v>110259.77</v>
      </c>
      <c r="X192" s="20">
        <v>0</v>
      </c>
      <c r="Y192" s="21">
        <v>110259.77</v>
      </c>
      <c r="AB192" s="1"/>
    </row>
    <row r="193" spans="1:28" ht="13">
      <c r="A193" s="2" t="s">
        <v>350</v>
      </c>
      <c r="B193" s="2" t="s">
        <v>352</v>
      </c>
      <c r="C193" s="89" t="s">
        <v>297</v>
      </c>
      <c r="D193" s="129" t="s">
        <v>304</v>
      </c>
      <c r="E193" s="19">
        <v>1729.19</v>
      </c>
      <c r="F193" s="20">
        <v>1471.24</v>
      </c>
      <c r="G193" s="21">
        <v>3200.4300000000003</v>
      </c>
      <c r="H193" s="19">
        <v>1324.67</v>
      </c>
      <c r="I193" s="20">
        <v>1614.47</v>
      </c>
      <c r="J193" s="21">
        <v>2939.1400000000003</v>
      </c>
      <c r="K193" s="19">
        <v>1542.08</v>
      </c>
      <c r="L193" s="20">
        <v>303.74</v>
      </c>
      <c r="M193" s="21">
        <v>1845.82</v>
      </c>
      <c r="N193" s="19">
        <v>6107.03</v>
      </c>
      <c r="O193" s="20">
        <v>41.5</v>
      </c>
      <c r="P193" s="21">
        <v>6148.53</v>
      </c>
      <c r="Q193" s="19">
        <v>1548.46</v>
      </c>
      <c r="R193" s="20">
        <v>6989.48</v>
      </c>
      <c r="S193" s="21">
        <v>8537.9399999999987</v>
      </c>
      <c r="T193" s="19">
        <v>126.21</v>
      </c>
      <c r="U193" s="20">
        <v>8128.82</v>
      </c>
      <c r="V193" s="21">
        <v>8255.0299999999988</v>
      </c>
      <c r="W193" s="47">
        <v>12377.64</v>
      </c>
      <c r="X193" s="20">
        <v>18549.25</v>
      </c>
      <c r="Y193" s="21">
        <v>30926.89</v>
      </c>
      <c r="AB193" s="1"/>
    </row>
    <row r="194" spans="1:28" ht="13">
      <c r="A194" s="2" t="s">
        <v>291</v>
      </c>
      <c r="B194" s="2" t="s">
        <v>174</v>
      </c>
      <c r="C194" s="89" t="s">
        <v>297</v>
      </c>
      <c r="D194" s="129" t="s">
        <v>304</v>
      </c>
      <c r="E194" s="19">
        <v>0</v>
      </c>
      <c r="F194" s="20">
        <v>0</v>
      </c>
      <c r="G194" s="21">
        <v>0</v>
      </c>
      <c r="H194" s="19">
        <v>0</v>
      </c>
      <c r="I194" s="20">
        <v>0</v>
      </c>
      <c r="J194" s="21">
        <v>0</v>
      </c>
      <c r="K194" s="19">
        <v>0</v>
      </c>
      <c r="L194" s="20">
        <v>0</v>
      </c>
      <c r="M194" s="21">
        <v>0</v>
      </c>
      <c r="N194" s="19">
        <v>0</v>
      </c>
      <c r="O194" s="20">
        <v>0</v>
      </c>
      <c r="P194" s="21">
        <v>0</v>
      </c>
      <c r="Q194" s="19">
        <v>0</v>
      </c>
      <c r="R194" s="20">
        <v>0</v>
      </c>
      <c r="S194" s="21">
        <v>0</v>
      </c>
      <c r="T194" s="19">
        <v>0</v>
      </c>
      <c r="U194" s="20">
        <v>0</v>
      </c>
      <c r="V194" s="21">
        <v>0</v>
      </c>
      <c r="W194" s="47">
        <v>0</v>
      </c>
      <c r="X194" s="20">
        <v>0</v>
      </c>
      <c r="Y194" s="21">
        <v>0</v>
      </c>
      <c r="AB194" s="1"/>
    </row>
    <row r="195" spans="1:28" ht="13">
      <c r="A195" s="2" t="s">
        <v>291</v>
      </c>
      <c r="B195" s="2" t="s">
        <v>175</v>
      </c>
      <c r="C195" s="89" t="s">
        <v>297</v>
      </c>
      <c r="D195" s="129" t="s">
        <v>304</v>
      </c>
      <c r="E195" s="19">
        <v>0</v>
      </c>
      <c r="F195" s="20">
        <v>0</v>
      </c>
      <c r="G195" s="21">
        <v>0</v>
      </c>
      <c r="H195" s="19">
        <v>0</v>
      </c>
      <c r="I195" s="20">
        <v>0</v>
      </c>
      <c r="J195" s="21">
        <v>0</v>
      </c>
      <c r="K195" s="19">
        <v>0</v>
      </c>
      <c r="L195" s="20">
        <v>0</v>
      </c>
      <c r="M195" s="21">
        <v>0</v>
      </c>
      <c r="N195" s="19">
        <v>0</v>
      </c>
      <c r="O195" s="20">
        <v>0</v>
      </c>
      <c r="P195" s="21">
        <v>0</v>
      </c>
      <c r="Q195" s="19">
        <v>0</v>
      </c>
      <c r="R195" s="20">
        <v>0</v>
      </c>
      <c r="S195" s="21">
        <v>0</v>
      </c>
      <c r="T195" s="19">
        <v>0</v>
      </c>
      <c r="U195" s="20">
        <v>0</v>
      </c>
      <c r="V195" s="21">
        <v>0</v>
      </c>
      <c r="W195" s="47">
        <v>0</v>
      </c>
      <c r="X195" s="20">
        <v>0</v>
      </c>
      <c r="Y195" s="21">
        <v>0</v>
      </c>
      <c r="AB195" s="1"/>
    </row>
    <row r="196" spans="1:28" ht="13">
      <c r="A196" s="2" t="s">
        <v>291</v>
      </c>
      <c r="B196" s="2" t="s">
        <v>176</v>
      </c>
      <c r="C196" s="89" t="s">
        <v>297</v>
      </c>
      <c r="D196" s="129" t="s">
        <v>304</v>
      </c>
      <c r="E196" s="19">
        <v>0.06</v>
      </c>
      <c r="F196" s="20">
        <v>89.88</v>
      </c>
      <c r="G196" s="21">
        <v>89.94</v>
      </c>
      <c r="H196" s="19">
        <v>2.63</v>
      </c>
      <c r="I196" s="20">
        <v>53.54</v>
      </c>
      <c r="J196" s="21">
        <v>56.17</v>
      </c>
      <c r="K196" s="19">
        <v>0.68</v>
      </c>
      <c r="L196" s="20">
        <v>68.989999999999995</v>
      </c>
      <c r="M196" s="21">
        <v>69.67</v>
      </c>
      <c r="N196" s="19">
        <v>14.38</v>
      </c>
      <c r="O196" s="20">
        <v>52.36</v>
      </c>
      <c r="P196" s="21">
        <v>66.739999999999995</v>
      </c>
      <c r="Q196" s="19">
        <v>1.47</v>
      </c>
      <c r="R196" s="20">
        <v>44.94</v>
      </c>
      <c r="S196" s="21">
        <v>46.41</v>
      </c>
      <c r="T196" s="19">
        <v>1.47</v>
      </c>
      <c r="U196" s="20">
        <v>48.73</v>
      </c>
      <c r="V196" s="21">
        <v>50.199999999999996</v>
      </c>
      <c r="W196" s="47">
        <v>20.689999999999998</v>
      </c>
      <c r="X196" s="20">
        <v>358.44</v>
      </c>
      <c r="Y196" s="21">
        <v>379.13</v>
      </c>
      <c r="AB196" s="1"/>
    </row>
    <row r="197" spans="1:28" ht="13">
      <c r="A197" s="2" t="s">
        <v>291</v>
      </c>
      <c r="B197" s="2" t="s">
        <v>177</v>
      </c>
      <c r="C197" s="89" t="s">
        <v>297</v>
      </c>
      <c r="D197" s="129" t="s">
        <v>303</v>
      </c>
      <c r="E197" s="19">
        <v>0</v>
      </c>
      <c r="F197" s="20">
        <v>0</v>
      </c>
      <c r="G197" s="21">
        <v>0</v>
      </c>
      <c r="H197" s="19">
        <v>0</v>
      </c>
      <c r="I197" s="20">
        <v>0</v>
      </c>
      <c r="J197" s="21">
        <v>0</v>
      </c>
      <c r="K197" s="19">
        <v>0</v>
      </c>
      <c r="L197" s="20">
        <v>0</v>
      </c>
      <c r="M197" s="21">
        <v>0</v>
      </c>
      <c r="N197" s="19">
        <v>0</v>
      </c>
      <c r="O197" s="20">
        <v>0</v>
      </c>
      <c r="P197" s="21">
        <v>0</v>
      </c>
      <c r="Q197" s="19">
        <v>0</v>
      </c>
      <c r="R197" s="20">
        <v>0</v>
      </c>
      <c r="S197" s="21">
        <v>0</v>
      </c>
      <c r="T197" s="19">
        <v>0</v>
      </c>
      <c r="U197" s="20">
        <v>0</v>
      </c>
      <c r="V197" s="21">
        <v>0</v>
      </c>
      <c r="W197" s="47">
        <v>0</v>
      </c>
      <c r="X197" s="20">
        <v>0</v>
      </c>
      <c r="Y197" s="21">
        <v>0</v>
      </c>
      <c r="AB197" s="1"/>
    </row>
    <row r="198" spans="1:28" ht="13">
      <c r="A198" s="2" t="s">
        <v>291</v>
      </c>
      <c r="B198" s="2" t="s">
        <v>178</v>
      </c>
      <c r="C198" s="89" t="s">
        <v>297</v>
      </c>
      <c r="D198" s="129" t="s">
        <v>304</v>
      </c>
      <c r="E198" s="19">
        <v>0</v>
      </c>
      <c r="F198" s="20">
        <v>0</v>
      </c>
      <c r="G198" s="21">
        <v>0</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47">
        <v>0</v>
      </c>
      <c r="X198" s="20">
        <v>0</v>
      </c>
      <c r="Y198" s="21">
        <v>0</v>
      </c>
      <c r="AB198" s="1"/>
    </row>
    <row r="199" spans="1:28" ht="13">
      <c r="A199" s="2" t="s">
        <v>291</v>
      </c>
      <c r="B199" s="2" t="s">
        <v>179</v>
      </c>
      <c r="C199" s="89" t="s">
        <v>297</v>
      </c>
      <c r="D199" s="129" t="s">
        <v>304</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c r="AB199" s="1"/>
    </row>
    <row r="200" spans="1:28" ht="13">
      <c r="A200" s="2" t="s">
        <v>291</v>
      </c>
      <c r="B200" s="2" t="s">
        <v>180</v>
      </c>
      <c r="C200" s="89" t="s">
        <v>297</v>
      </c>
      <c r="D200" s="129" t="s">
        <v>304</v>
      </c>
      <c r="E200" s="19">
        <v>0</v>
      </c>
      <c r="F200" s="20">
        <v>0</v>
      </c>
      <c r="G200" s="21">
        <v>0</v>
      </c>
      <c r="H200" s="19">
        <v>0</v>
      </c>
      <c r="I200" s="20">
        <v>0</v>
      </c>
      <c r="J200" s="21">
        <v>0</v>
      </c>
      <c r="K200" s="19">
        <v>0</v>
      </c>
      <c r="L200" s="20">
        <v>0</v>
      </c>
      <c r="M200" s="21">
        <v>0</v>
      </c>
      <c r="N200" s="19">
        <v>0</v>
      </c>
      <c r="O200" s="20">
        <v>0</v>
      </c>
      <c r="P200" s="21">
        <v>0</v>
      </c>
      <c r="Q200" s="19">
        <v>0</v>
      </c>
      <c r="R200" s="20">
        <v>0</v>
      </c>
      <c r="S200" s="21">
        <v>0</v>
      </c>
      <c r="T200" s="19">
        <v>0</v>
      </c>
      <c r="U200" s="20">
        <v>0</v>
      </c>
      <c r="V200" s="21">
        <v>0</v>
      </c>
      <c r="W200" s="47">
        <v>0</v>
      </c>
      <c r="X200" s="20">
        <v>0</v>
      </c>
      <c r="Y200" s="21">
        <v>0</v>
      </c>
      <c r="AB200" s="1"/>
    </row>
    <row r="201" spans="1:28" ht="13">
      <c r="A201" s="2" t="s">
        <v>291</v>
      </c>
      <c r="B201" s="2" t="s">
        <v>181</v>
      </c>
      <c r="C201" s="89" t="s">
        <v>297</v>
      </c>
      <c r="D201" s="129" t="s">
        <v>304</v>
      </c>
      <c r="E201" s="19">
        <v>0</v>
      </c>
      <c r="F201" s="20">
        <v>247.4</v>
      </c>
      <c r="G201" s="21">
        <v>247.4</v>
      </c>
      <c r="H201" s="19">
        <v>0</v>
      </c>
      <c r="I201" s="20">
        <v>70.58</v>
      </c>
      <c r="J201" s="21">
        <v>70.58</v>
      </c>
      <c r="K201" s="19">
        <v>0</v>
      </c>
      <c r="L201" s="20">
        <v>245.65</v>
      </c>
      <c r="M201" s="21">
        <v>245.65</v>
      </c>
      <c r="N201" s="19">
        <v>221.12</v>
      </c>
      <c r="O201" s="20">
        <v>84.81</v>
      </c>
      <c r="P201" s="21">
        <v>305.93</v>
      </c>
      <c r="Q201" s="19">
        <v>41.26</v>
      </c>
      <c r="R201" s="20">
        <v>737.76</v>
      </c>
      <c r="S201" s="21">
        <v>779.02</v>
      </c>
      <c r="T201" s="19">
        <v>58</v>
      </c>
      <c r="U201" s="20">
        <v>354.94</v>
      </c>
      <c r="V201" s="21">
        <v>412.94</v>
      </c>
      <c r="W201" s="47">
        <v>320.38</v>
      </c>
      <c r="X201" s="20">
        <v>1741.14</v>
      </c>
      <c r="Y201" s="21">
        <v>2061.52</v>
      </c>
      <c r="AB201" s="1"/>
    </row>
    <row r="202" spans="1:28" ht="13">
      <c r="A202" s="2" t="s">
        <v>291</v>
      </c>
      <c r="B202" s="2" t="s">
        <v>182</v>
      </c>
      <c r="C202" s="89" t="s">
        <v>297</v>
      </c>
      <c r="D202" s="129" t="s">
        <v>304</v>
      </c>
      <c r="E202" s="19">
        <v>0</v>
      </c>
      <c r="F202" s="20">
        <v>0</v>
      </c>
      <c r="G202" s="21">
        <v>0</v>
      </c>
      <c r="H202" s="19">
        <v>0</v>
      </c>
      <c r="I202" s="20">
        <v>0</v>
      </c>
      <c r="J202" s="21">
        <v>0</v>
      </c>
      <c r="K202" s="19">
        <v>0</v>
      </c>
      <c r="L202" s="20">
        <v>0</v>
      </c>
      <c r="M202" s="21">
        <v>0</v>
      </c>
      <c r="N202" s="19">
        <v>0</v>
      </c>
      <c r="O202" s="20">
        <v>0</v>
      </c>
      <c r="P202" s="21">
        <v>0</v>
      </c>
      <c r="Q202" s="19">
        <v>0</v>
      </c>
      <c r="R202" s="20">
        <v>0</v>
      </c>
      <c r="S202" s="21">
        <v>0</v>
      </c>
      <c r="T202" s="19">
        <v>0</v>
      </c>
      <c r="U202" s="20">
        <v>0</v>
      </c>
      <c r="V202" s="21">
        <v>0</v>
      </c>
      <c r="W202" s="47">
        <v>0</v>
      </c>
      <c r="X202" s="20">
        <v>0</v>
      </c>
      <c r="Y202" s="21">
        <v>0</v>
      </c>
      <c r="AB202" s="1"/>
    </row>
    <row r="203" spans="1:28" ht="13">
      <c r="A203" s="2" t="s">
        <v>291</v>
      </c>
      <c r="B203" s="2" t="s">
        <v>183</v>
      </c>
      <c r="C203" s="89" t="s">
        <v>297</v>
      </c>
      <c r="D203" s="129" t="s">
        <v>304</v>
      </c>
      <c r="E203" s="19">
        <v>0</v>
      </c>
      <c r="F203" s="20">
        <v>0</v>
      </c>
      <c r="G203" s="21">
        <v>0</v>
      </c>
      <c r="H203" s="19">
        <v>0</v>
      </c>
      <c r="I203" s="20">
        <v>0</v>
      </c>
      <c r="J203" s="21">
        <v>0</v>
      </c>
      <c r="K203" s="19">
        <v>0</v>
      </c>
      <c r="L203" s="20">
        <v>0</v>
      </c>
      <c r="M203" s="21">
        <v>0</v>
      </c>
      <c r="N203" s="19">
        <v>0</v>
      </c>
      <c r="O203" s="20">
        <v>0</v>
      </c>
      <c r="P203" s="21">
        <v>0</v>
      </c>
      <c r="Q203" s="19">
        <v>0</v>
      </c>
      <c r="R203" s="20">
        <v>0</v>
      </c>
      <c r="S203" s="21">
        <v>0</v>
      </c>
      <c r="T203" s="19">
        <v>0</v>
      </c>
      <c r="U203" s="20">
        <v>0</v>
      </c>
      <c r="V203" s="21">
        <v>0</v>
      </c>
      <c r="W203" s="47">
        <v>0</v>
      </c>
      <c r="X203" s="20">
        <v>0</v>
      </c>
      <c r="Y203" s="21">
        <v>0</v>
      </c>
      <c r="AB203" s="1"/>
    </row>
    <row r="204" spans="1:28" ht="13">
      <c r="A204" s="2" t="s">
        <v>291</v>
      </c>
      <c r="B204" s="2" t="s">
        <v>184</v>
      </c>
      <c r="C204" s="89" t="s">
        <v>297</v>
      </c>
      <c r="D204" s="129" t="s">
        <v>304</v>
      </c>
      <c r="E204" s="19">
        <v>0</v>
      </c>
      <c r="F204" s="20">
        <v>0</v>
      </c>
      <c r="G204" s="21">
        <v>0</v>
      </c>
      <c r="H204" s="19">
        <v>0</v>
      </c>
      <c r="I204" s="20">
        <v>0</v>
      </c>
      <c r="J204" s="21">
        <v>0</v>
      </c>
      <c r="K204" s="19">
        <v>0</v>
      </c>
      <c r="L204" s="20">
        <v>0</v>
      </c>
      <c r="M204" s="21">
        <v>0</v>
      </c>
      <c r="N204" s="19">
        <v>0</v>
      </c>
      <c r="O204" s="20">
        <v>0</v>
      </c>
      <c r="P204" s="21">
        <v>0</v>
      </c>
      <c r="Q204" s="19">
        <v>0</v>
      </c>
      <c r="R204" s="20">
        <v>0</v>
      </c>
      <c r="S204" s="21">
        <v>0</v>
      </c>
      <c r="T204" s="19">
        <v>0</v>
      </c>
      <c r="U204" s="20">
        <v>0</v>
      </c>
      <c r="V204" s="21">
        <v>0</v>
      </c>
      <c r="W204" s="47">
        <v>0</v>
      </c>
      <c r="X204" s="20">
        <v>0</v>
      </c>
      <c r="Y204" s="21">
        <v>0</v>
      </c>
      <c r="AB204" s="1"/>
    </row>
    <row r="205" spans="1:28" ht="13">
      <c r="A205" s="2" t="s">
        <v>291</v>
      </c>
      <c r="B205" s="2" t="s">
        <v>185</v>
      </c>
      <c r="C205" s="89" t="s">
        <v>297</v>
      </c>
      <c r="D205" s="129" t="s">
        <v>304</v>
      </c>
      <c r="E205" s="19">
        <v>0</v>
      </c>
      <c r="F205" s="20">
        <v>0</v>
      </c>
      <c r="G205" s="21">
        <v>0</v>
      </c>
      <c r="H205" s="19">
        <v>0</v>
      </c>
      <c r="I205" s="20">
        <v>0</v>
      </c>
      <c r="J205" s="21">
        <v>0</v>
      </c>
      <c r="K205" s="19">
        <v>0</v>
      </c>
      <c r="L205" s="20">
        <v>0</v>
      </c>
      <c r="M205" s="21">
        <v>0</v>
      </c>
      <c r="N205" s="19">
        <v>0</v>
      </c>
      <c r="O205" s="20">
        <v>0</v>
      </c>
      <c r="P205" s="21">
        <v>0</v>
      </c>
      <c r="Q205" s="19">
        <v>0</v>
      </c>
      <c r="R205" s="20">
        <v>0</v>
      </c>
      <c r="S205" s="21">
        <v>0</v>
      </c>
      <c r="T205" s="19">
        <v>0</v>
      </c>
      <c r="U205" s="20">
        <v>0</v>
      </c>
      <c r="V205" s="21">
        <v>0</v>
      </c>
      <c r="W205" s="47">
        <v>0</v>
      </c>
      <c r="X205" s="20">
        <v>0</v>
      </c>
      <c r="Y205" s="21">
        <v>0</v>
      </c>
      <c r="AB205" s="1"/>
    </row>
    <row r="206" spans="1:28" ht="13">
      <c r="A206" s="2" t="s">
        <v>291</v>
      </c>
      <c r="B206" s="2" t="s">
        <v>186</v>
      </c>
      <c r="C206" s="89" t="s">
        <v>297</v>
      </c>
      <c r="D206" s="129" t="s">
        <v>304</v>
      </c>
      <c r="E206" s="19">
        <v>876.69</v>
      </c>
      <c r="F206" s="20">
        <v>0.34</v>
      </c>
      <c r="G206" s="21">
        <v>877.03000000000009</v>
      </c>
      <c r="H206" s="19">
        <v>0</v>
      </c>
      <c r="I206" s="20">
        <v>0</v>
      </c>
      <c r="J206" s="21">
        <v>0</v>
      </c>
      <c r="K206" s="19">
        <v>0</v>
      </c>
      <c r="L206" s="20">
        <v>0</v>
      </c>
      <c r="M206" s="21">
        <v>0</v>
      </c>
      <c r="N206" s="19">
        <v>0</v>
      </c>
      <c r="O206" s="20">
        <v>0</v>
      </c>
      <c r="P206" s="21">
        <v>0</v>
      </c>
      <c r="Q206" s="19">
        <v>0</v>
      </c>
      <c r="R206" s="20">
        <v>0</v>
      </c>
      <c r="S206" s="21">
        <v>0</v>
      </c>
      <c r="T206" s="19">
        <v>0</v>
      </c>
      <c r="U206" s="20">
        <v>0</v>
      </c>
      <c r="V206" s="21">
        <v>0</v>
      </c>
      <c r="W206" s="47">
        <v>876.69</v>
      </c>
      <c r="X206" s="20">
        <v>0.34</v>
      </c>
      <c r="Y206" s="21">
        <v>877.03000000000009</v>
      </c>
      <c r="AB206" s="1"/>
    </row>
    <row r="207" spans="1:28" ht="13">
      <c r="A207" s="2" t="s">
        <v>291</v>
      </c>
      <c r="B207" s="2" t="s">
        <v>187</v>
      </c>
      <c r="C207" s="89" t="s">
        <v>297</v>
      </c>
      <c r="D207" s="129" t="s">
        <v>304</v>
      </c>
      <c r="E207" s="19">
        <v>0</v>
      </c>
      <c r="F207" s="20">
        <v>0</v>
      </c>
      <c r="G207" s="21">
        <v>0</v>
      </c>
      <c r="H207" s="19">
        <v>0</v>
      </c>
      <c r="I207" s="20">
        <v>0</v>
      </c>
      <c r="J207" s="21">
        <v>0</v>
      </c>
      <c r="K207" s="19">
        <v>0</v>
      </c>
      <c r="L207" s="20">
        <v>0</v>
      </c>
      <c r="M207" s="21">
        <v>0</v>
      </c>
      <c r="N207" s="19">
        <v>0</v>
      </c>
      <c r="O207" s="20">
        <v>0</v>
      </c>
      <c r="P207" s="21">
        <v>0</v>
      </c>
      <c r="Q207" s="19">
        <v>0</v>
      </c>
      <c r="R207" s="20">
        <v>0</v>
      </c>
      <c r="S207" s="21">
        <v>0</v>
      </c>
      <c r="T207" s="19">
        <v>0</v>
      </c>
      <c r="U207" s="20">
        <v>0</v>
      </c>
      <c r="V207" s="21">
        <v>0</v>
      </c>
      <c r="W207" s="47">
        <v>0</v>
      </c>
      <c r="X207" s="20">
        <v>0</v>
      </c>
      <c r="Y207" s="21">
        <v>0</v>
      </c>
      <c r="AB207" s="1"/>
    </row>
    <row r="208" spans="1:28" ht="13">
      <c r="A208" s="2" t="s">
        <v>291</v>
      </c>
      <c r="B208" s="2" t="s">
        <v>188</v>
      </c>
      <c r="C208" s="89" t="s">
        <v>297</v>
      </c>
      <c r="D208" s="129" t="s">
        <v>304</v>
      </c>
      <c r="E208" s="19">
        <v>0</v>
      </c>
      <c r="F208" s="20">
        <v>0</v>
      </c>
      <c r="G208" s="21">
        <v>0</v>
      </c>
      <c r="H208" s="19">
        <v>0</v>
      </c>
      <c r="I208" s="20">
        <v>0</v>
      </c>
      <c r="J208" s="21">
        <v>0</v>
      </c>
      <c r="K208" s="19">
        <v>0</v>
      </c>
      <c r="L208" s="20">
        <v>0</v>
      </c>
      <c r="M208" s="21">
        <v>0</v>
      </c>
      <c r="N208" s="19">
        <v>0</v>
      </c>
      <c r="O208" s="20">
        <v>0</v>
      </c>
      <c r="P208" s="21">
        <v>0</v>
      </c>
      <c r="Q208" s="19">
        <v>0</v>
      </c>
      <c r="R208" s="20">
        <v>0</v>
      </c>
      <c r="S208" s="21">
        <v>0</v>
      </c>
      <c r="T208" s="19">
        <v>0</v>
      </c>
      <c r="U208" s="20">
        <v>0</v>
      </c>
      <c r="V208" s="21">
        <v>0</v>
      </c>
      <c r="W208" s="47">
        <v>0</v>
      </c>
      <c r="X208" s="20">
        <v>0</v>
      </c>
      <c r="Y208" s="21">
        <v>0</v>
      </c>
      <c r="AB208" s="1"/>
    </row>
    <row r="209" spans="1:28" ht="13">
      <c r="A209" s="2" t="s">
        <v>291</v>
      </c>
      <c r="B209" s="2" t="s">
        <v>189</v>
      </c>
      <c r="C209" s="89" t="s">
        <v>297</v>
      </c>
      <c r="D209" s="129" t="s">
        <v>304</v>
      </c>
      <c r="E209" s="19">
        <v>0</v>
      </c>
      <c r="F209" s="20">
        <v>0</v>
      </c>
      <c r="G209" s="21">
        <v>0</v>
      </c>
      <c r="H209" s="19">
        <v>0</v>
      </c>
      <c r="I209" s="20">
        <v>0</v>
      </c>
      <c r="J209" s="21">
        <v>0</v>
      </c>
      <c r="K209" s="19">
        <v>0</v>
      </c>
      <c r="L209" s="20">
        <v>0</v>
      </c>
      <c r="M209" s="21">
        <v>0</v>
      </c>
      <c r="N209" s="19">
        <v>0</v>
      </c>
      <c r="O209" s="20">
        <v>0</v>
      </c>
      <c r="P209" s="21">
        <v>0</v>
      </c>
      <c r="Q209" s="19">
        <v>0</v>
      </c>
      <c r="R209" s="20">
        <v>0</v>
      </c>
      <c r="S209" s="21">
        <v>0</v>
      </c>
      <c r="T209" s="19">
        <v>0</v>
      </c>
      <c r="U209" s="20">
        <v>0</v>
      </c>
      <c r="V209" s="21">
        <v>0</v>
      </c>
      <c r="W209" s="47">
        <v>0</v>
      </c>
      <c r="X209" s="20">
        <v>0</v>
      </c>
      <c r="Y209" s="21">
        <v>0</v>
      </c>
      <c r="AB209" s="1"/>
    </row>
    <row r="210" spans="1:28" ht="13">
      <c r="A210" s="2" t="s">
        <v>291</v>
      </c>
      <c r="B210" s="2" t="s">
        <v>190</v>
      </c>
      <c r="C210" s="89" t="s">
        <v>297</v>
      </c>
      <c r="D210" s="129" t="s">
        <v>304</v>
      </c>
      <c r="E210" s="19">
        <v>819.79</v>
      </c>
      <c r="F210" s="20">
        <v>680.23</v>
      </c>
      <c r="G210" s="21">
        <v>1500.02</v>
      </c>
      <c r="H210" s="19">
        <v>3778.23</v>
      </c>
      <c r="I210" s="20">
        <v>662.25</v>
      </c>
      <c r="J210" s="21">
        <v>4440.4799999999996</v>
      </c>
      <c r="K210" s="19">
        <v>3590.13</v>
      </c>
      <c r="L210" s="20">
        <v>333.8</v>
      </c>
      <c r="M210" s="21">
        <v>3923.9300000000003</v>
      </c>
      <c r="N210" s="19">
        <v>5048.3900000000003</v>
      </c>
      <c r="O210" s="20">
        <v>448.34</v>
      </c>
      <c r="P210" s="21">
        <v>5496.7300000000005</v>
      </c>
      <c r="Q210" s="19">
        <v>4072.3</v>
      </c>
      <c r="R210" s="20">
        <v>415.57</v>
      </c>
      <c r="S210" s="21">
        <v>4487.87</v>
      </c>
      <c r="T210" s="19">
        <v>5364.53</v>
      </c>
      <c r="U210" s="20">
        <v>344.07</v>
      </c>
      <c r="V210" s="21">
        <v>5708.5999999999995</v>
      </c>
      <c r="W210" s="47">
        <v>22673.37</v>
      </c>
      <c r="X210" s="20">
        <v>2884.26</v>
      </c>
      <c r="Y210" s="21">
        <v>25557.629999999997</v>
      </c>
      <c r="AB210" s="1"/>
    </row>
    <row r="211" spans="1:28" ht="13">
      <c r="A211" s="2" t="s">
        <v>291</v>
      </c>
      <c r="B211" s="2" t="s">
        <v>191</v>
      </c>
      <c r="C211" s="89" t="s">
        <v>297</v>
      </c>
      <c r="D211" s="129" t="s">
        <v>304</v>
      </c>
      <c r="E211" s="19">
        <v>1585.98</v>
      </c>
      <c r="F211" s="20">
        <v>608.96</v>
      </c>
      <c r="G211" s="21">
        <v>2194.94</v>
      </c>
      <c r="H211" s="19">
        <v>3275.06</v>
      </c>
      <c r="I211" s="20">
        <v>553.77</v>
      </c>
      <c r="J211" s="21">
        <v>3828.83</v>
      </c>
      <c r="K211" s="19">
        <v>2050.4499999999998</v>
      </c>
      <c r="L211" s="20">
        <v>393.63</v>
      </c>
      <c r="M211" s="21">
        <v>2444.08</v>
      </c>
      <c r="N211" s="19">
        <v>5035.41</v>
      </c>
      <c r="O211" s="20">
        <v>502.03</v>
      </c>
      <c r="P211" s="21">
        <v>5537.44</v>
      </c>
      <c r="Q211" s="19">
        <v>6049.67</v>
      </c>
      <c r="R211" s="20">
        <v>681.57</v>
      </c>
      <c r="S211" s="21">
        <v>6731.24</v>
      </c>
      <c r="T211" s="19">
        <v>2165.3000000000002</v>
      </c>
      <c r="U211" s="20">
        <v>198.51</v>
      </c>
      <c r="V211" s="21">
        <v>2363.8100000000004</v>
      </c>
      <c r="W211" s="47">
        <v>20161.87</v>
      </c>
      <c r="X211" s="20">
        <v>2938.4700000000003</v>
      </c>
      <c r="Y211" s="21">
        <v>23100.34</v>
      </c>
      <c r="AB211" s="1"/>
    </row>
    <row r="212" spans="1:28" ht="13">
      <c r="A212" s="2" t="s">
        <v>291</v>
      </c>
      <c r="B212" s="2" t="s">
        <v>377</v>
      </c>
      <c r="C212" s="89" t="s">
        <v>297</v>
      </c>
      <c r="D212" s="129" t="s">
        <v>304</v>
      </c>
      <c r="E212" s="19">
        <v>1880.07</v>
      </c>
      <c r="F212" s="20">
        <v>37.29</v>
      </c>
      <c r="G212" s="21">
        <v>1917.36</v>
      </c>
      <c r="H212" s="19">
        <v>1288.8699999999999</v>
      </c>
      <c r="I212" s="20">
        <v>120.9</v>
      </c>
      <c r="J212" s="21">
        <v>1409.77</v>
      </c>
      <c r="K212" s="19">
        <v>527.49</v>
      </c>
      <c r="L212" s="20">
        <v>25.8</v>
      </c>
      <c r="M212" s="21">
        <v>553.29</v>
      </c>
      <c r="N212" s="19">
        <v>572.66999999999996</v>
      </c>
      <c r="O212" s="20">
        <v>92.18</v>
      </c>
      <c r="P212" s="21">
        <v>664.84999999999991</v>
      </c>
      <c r="Q212" s="19">
        <v>597.70000000000005</v>
      </c>
      <c r="R212" s="20">
        <v>93.4</v>
      </c>
      <c r="S212" s="21">
        <v>691.1</v>
      </c>
      <c r="T212" s="19">
        <v>2346.71</v>
      </c>
      <c r="U212" s="20">
        <v>34.89</v>
      </c>
      <c r="V212" s="21">
        <v>2381.6</v>
      </c>
      <c r="W212" s="47">
        <v>7213.5099999999993</v>
      </c>
      <c r="X212" s="20">
        <v>404.46000000000004</v>
      </c>
      <c r="Y212" s="21">
        <v>7617.9699999999993</v>
      </c>
      <c r="AB212" s="1"/>
    </row>
    <row r="213" spans="1:28" ht="13">
      <c r="A213" s="2" t="s">
        <v>291</v>
      </c>
      <c r="B213" s="2" t="s">
        <v>192</v>
      </c>
      <c r="C213" s="89" t="s">
        <v>297</v>
      </c>
      <c r="D213" s="129" t="s">
        <v>304</v>
      </c>
      <c r="E213" s="19">
        <v>0</v>
      </c>
      <c r="F213" s="20">
        <v>0</v>
      </c>
      <c r="G213" s="21">
        <v>0</v>
      </c>
      <c r="H213" s="19">
        <v>0</v>
      </c>
      <c r="I213" s="20">
        <v>0</v>
      </c>
      <c r="J213" s="21">
        <v>0</v>
      </c>
      <c r="K213" s="19">
        <v>0</v>
      </c>
      <c r="L213" s="20">
        <v>0</v>
      </c>
      <c r="M213" s="21">
        <v>0</v>
      </c>
      <c r="N213" s="19">
        <v>0</v>
      </c>
      <c r="O213" s="20">
        <v>0</v>
      </c>
      <c r="P213" s="21">
        <v>0</v>
      </c>
      <c r="Q213" s="19">
        <v>0</v>
      </c>
      <c r="R213" s="20">
        <v>0</v>
      </c>
      <c r="S213" s="21">
        <v>0</v>
      </c>
      <c r="T213" s="19">
        <v>0</v>
      </c>
      <c r="U213" s="20">
        <v>0</v>
      </c>
      <c r="V213" s="21">
        <v>0</v>
      </c>
      <c r="W213" s="47">
        <v>0</v>
      </c>
      <c r="X213" s="20">
        <v>0</v>
      </c>
      <c r="Y213" s="21">
        <v>0</v>
      </c>
      <c r="AB213" s="1"/>
    </row>
    <row r="214" spans="1:28" ht="13">
      <c r="A214" s="2" t="s">
        <v>291</v>
      </c>
      <c r="B214" s="2" t="s">
        <v>353</v>
      </c>
      <c r="C214" s="89" t="s">
        <v>297</v>
      </c>
      <c r="D214" s="129" t="s">
        <v>304</v>
      </c>
      <c r="E214" s="19">
        <v>1904.85</v>
      </c>
      <c r="F214" s="20">
        <v>410.13</v>
      </c>
      <c r="G214" s="21">
        <v>2314.98</v>
      </c>
      <c r="H214" s="19">
        <v>2049.14</v>
      </c>
      <c r="I214" s="20">
        <v>598.04999999999995</v>
      </c>
      <c r="J214" s="21">
        <v>2647.1899999999996</v>
      </c>
      <c r="K214" s="19">
        <v>7031</v>
      </c>
      <c r="L214" s="20">
        <v>0.03</v>
      </c>
      <c r="M214" s="21">
        <v>7031.03</v>
      </c>
      <c r="N214" s="19">
        <v>6980.42</v>
      </c>
      <c r="O214" s="20">
        <v>0.06</v>
      </c>
      <c r="P214" s="21">
        <v>6980.4800000000005</v>
      </c>
      <c r="Q214" s="19">
        <v>6930.23</v>
      </c>
      <c r="R214" s="20">
        <v>18.09</v>
      </c>
      <c r="S214" s="21">
        <v>6948.32</v>
      </c>
      <c r="T214" s="19">
        <v>4624.03</v>
      </c>
      <c r="U214" s="20">
        <v>154.19999999999999</v>
      </c>
      <c r="V214" s="21">
        <v>4778.2299999999996</v>
      </c>
      <c r="W214" s="47">
        <v>29519.67</v>
      </c>
      <c r="X214" s="20">
        <v>1180.56</v>
      </c>
      <c r="Y214" s="21">
        <v>30700.23</v>
      </c>
      <c r="AB214" s="1"/>
    </row>
    <row r="215" spans="1:28" ht="13">
      <c r="A215" s="2" t="s">
        <v>291</v>
      </c>
      <c r="B215" s="2" t="s">
        <v>193</v>
      </c>
      <c r="C215" s="89" t="s">
        <v>297</v>
      </c>
      <c r="D215" s="129" t="s">
        <v>304</v>
      </c>
      <c r="E215" s="19">
        <v>0</v>
      </c>
      <c r="F215" s="20">
        <v>0</v>
      </c>
      <c r="G215" s="21">
        <v>0</v>
      </c>
      <c r="H215" s="19">
        <v>0</v>
      </c>
      <c r="I215" s="20">
        <v>0</v>
      </c>
      <c r="J215" s="21">
        <v>0</v>
      </c>
      <c r="K215" s="19">
        <v>0</v>
      </c>
      <c r="L215" s="20">
        <v>0</v>
      </c>
      <c r="M215" s="21">
        <v>0</v>
      </c>
      <c r="N215" s="19">
        <v>0</v>
      </c>
      <c r="O215" s="20">
        <v>0</v>
      </c>
      <c r="P215" s="21">
        <v>0</v>
      </c>
      <c r="Q215" s="19">
        <v>0</v>
      </c>
      <c r="R215" s="20">
        <v>0</v>
      </c>
      <c r="S215" s="21">
        <v>0</v>
      </c>
      <c r="T215" s="19">
        <v>0</v>
      </c>
      <c r="U215" s="20">
        <v>0</v>
      </c>
      <c r="V215" s="21">
        <v>0</v>
      </c>
      <c r="W215" s="47">
        <v>0</v>
      </c>
      <c r="X215" s="20">
        <v>0</v>
      </c>
      <c r="Y215" s="21">
        <v>0</v>
      </c>
      <c r="AB215" s="1"/>
    </row>
    <row r="216" spans="1:28" ht="13">
      <c r="A216" s="2" t="s">
        <v>291</v>
      </c>
      <c r="B216" s="2" t="s">
        <v>194</v>
      </c>
      <c r="C216" s="89" t="s">
        <v>297</v>
      </c>
      <c r="D216" s="129" t="s">
        <v>304</v>
      </c>
      <c r="E216" s="19">
        <v>0</v>
      </c>
      <c r="F216" s="20">
        <v>0</v>
      </c>
      <c r="G216" s="21">
        <v>0</v>
      </c>
      <c r="H216" s="19">
        <v>0</v>
      </c>
      <c r="I216" s="20">
        <v>0</v>
      </c>
      <c r="J216" s="21">
        <v>0</v>
      </c>
      <c r="K216" s="19">
        <v>0</v>
      </c>
      <c r="L216" s="20">
        <v>0</v>
      </c>
      <c r="M216" s="21">
        <v>0</v>
      </c>
      <c r="N216" s="19">
        <v>0</v>
      </c>
      <c r="O216" s="20">
        <v>0</v>
      </c>
      <c r="P216" s="21">
        <v>0</v>
      </c>
      <c r="Q216" s="19">
        <v>0</v>
      </c>
      <c r="R216" s="20">
        <v>0</v>
      </c>
      <c r="S216" s="21">
        <v>0</v>
      </c>
      <c r="T216" s="19">
        <v>0</v>
      </c>
      <c r="U216" s="20">
        <v>0</v>
      </c>
      <c r="V216" s="21">
        <v>0</v>
      </c>
      <c r="W216" s="47">
        <v>0</v>
      </c>
      <c r="X216" s="20">
        <v>0</v>
      </c>
      <c r="Y216" s="21">
        <v>0</v>
      </c>
      <c r="AB216" s="1"/>
    </row>
    <row r="217" spans="1:28" ht="13">
      <c r="A217" s="2" t="s">
        <v>291</v>
      </c>
      <c r="B217" s="2" t="s">
        <v>195</v>
      </c>
      <c r="C217" s="89" t="s">
        <v>297</v>
      </c>
      <c r="D217" s="129" t="s">
        <v>304</v>
      </c>
      <c r="E217" s="19">
        <v>0</v>
      </c>
      <c r="F217" s="20">
        <v>0</v>
      </c>
      <c r="G217" s="21">
        <v>0</v>
      </c>
      <c r="H217" s="19">
        <v>0</v>
      </c>
      <c r="I217" s="20">
        <v>0</v>
      </c>
      <c r="J217" s="21">
        <v>0</v>
      </c>
      <c r="K217" s="19">
        <v>0</v>
      </c>
      <c r="L217" s="20">
        <v>0</v>
      </c>
      <c r="M217" s="21">
        <v>0</v>
      </c>
      <c r="N217" s="19">
        <v>0</v>
      </c>
      <c r="O217" s="20">
        <v>0</v>
      </c>
      <c r="P217" s="21">
        <v>0</v>
      </c>
      <c r="Q217" s="19">
        <v>0</v>
      </c>
      <c r="R217" s="20">
        <v>0</v>
      </c>
      <c r="S217" s="21">
        <v>0</v>
      </c>
      <c r="T217" s="19">
        <v>0</v>
      </c>
      <c r="U217" s="20">
        <v>0</v>
      </c>
      <c r="V217" s="21">
        <v>0</v>
      </c>
      <c r="W217" s="47">
        <v>0</v>
      </c>
      <c r="X217" s="20">
        <v>0</v>
      </c>
      <c r="Y217" s="21">
        <v>0</v>
      </c>
      <c r="AB217" s="1"/>
    </row>
    <row r="218" spans="1:28" ht="13">
      <c r="A218" s="2" t="s">
        <v>291</v>
      </c>
      <c r="B218" s="2" t="s">
        <v>196</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197</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198</v>
      </c>
      <c r="C220" s="89" t="s">
        <v>297</v>
      </c>
      <c r="D220" s="129" t="s">
        <v>304</v>
      </c>
      <c r="E220" s="19">
        <v>0</v>
      </c>
      <c r="F220" s="20">
        <v>0</v>
      </c>
      <c r="G220" s="21">
        <v>0</v>
      </c>
      <c r="H220" s="19">
        <v>0</v>
      </c>
      <c r="I220" s="20">
        <v>0</v>
      </c>
      <c r="J220" s="21">
        <v>0</v>
      </c>
      <c r="K220" s="19">
        <v>0</v>
      </c>
      <c r="L220" s="20">
        <v>0</v>
      </c>
      <c r="M220" s="21">
        <v>0</v>
      </c>
      <c r="N220" s="19">
        <v>0</v>
      </c>
      <c r="O220" s="20">
        <v>0</v>
      </c>
      <c r="P220" s="21">
        <v>0</v>
      </c>
      <c r="Q220" s="19">
        <v>0</v>
      </c>
      <c r="R220" s="20">
        <v>0</v>
      </c>
      <c r="S220" s="21">
        <v>0</v>
      </c>
      <c r="T220" s="19">
        <v>0</v>
      </c>
      <c r="U220" s="20">
        <v>0</v>
      </c>
      <c r="V220" s="21">
        <v>0</v>
      </c>
      <c r="W220" s="47">
        <v>0</v>
      </c>
      <c r="X220" s="20">
        <v>0</v>
      </c>
      <c r="Y220" s="21">
        <v>0</v>
      </c>
      <c r="AB220" s="1"/>
    </row>
    <row r="221" spans="1:28" ht="13">
      <c r="A221" s="2" t="s">
        <v>291</v>
      </c>
      <c r="B221" s="2" t="s">
        <v>199</v>
      </c>
      <c r="C221" s="89" t="s">
        <v>297</v>
      </c>
      <c r="D221" s="129" t="s">
        <v>304</v>
      </c>
      <c r="E221" s="19">
        <v>0</v>
      </c>
      <c r="F221" s="20">
        <v>0</v>
      </c>
      <c r="G221" s="21">
        <v>0</v>
      </c>
      <c r="H221" s="19">
        <v>0</v>
      </c>
      <c r="I221" s="20">
        <v>0</v>
      </c>
      <c r="J221" s="21">
        <v>0</v>
      </c>
      <c r="K221" s="19">
        <v>0</v>
      </c>
      <c r="L221" s="20">
        <v>0</v>
      </c>
      <c r="M221" s="21">
        <v>0</v>
      </c>
      <c r="N221" s="19">
        <v>0</v>
      </c>
      <c r="O221" s="20">
        <v>0</v>
      </c>
      <c r="P221" s="21">
        <v>0</v>
      </c>
      <c r="Q221" s="19">
        <v>0</v>
      </c>
      <c r="R221" s="20">
        <v>0</v>
      </c>
      <c r="S221" s="21">
        <v>0</v>
      </c>
      <c r="T221" s="19">
        <v>0</v>
      </c>
      <c r="U221" s="20">
        <v>0</v>
      </c>
      <c r="V221" s="21">
        <v>0</v>
      </c>
      <c r="W221" s="47">
        <v>0</v>
      </c>
      <c r="X221" s="20">
        <v>0</v>
      </c>
      <c r="Y221" s="21">
        <v>0</v>
      </c>
      <c r="AB221" s="1"/>
    </row>
    <row r="222" spans="1:28" ht="13">
      <c r="A222" s="2" t="s">
        <v>291</v>
      </c>
      <c r="B222" s="2" t="s">
        <v>200</v>
      </c>
      <c r="C222" s="89" t="s">
        <v>297</v>
      </c>
      <c r="D222" s="129" t="s">
        <v>304</v>
      </c>
      <c r="E222" s="19">
        <v>0</v>
      </c>
      <c r="F222" s="20">
        <v>0</v>
      </c>
      <c r="G222" s="21">
        <v>0</v>
      </c>
      <c r="H222" s="19">
        <v>0</v>
      </c>
      <c r="I222" s="20">
        <v>0</v>
      </c>
      <c r="J222" s="21">
        <v>0</v>
      </c>
      <c r="K222" s="19">
        <v>0</v>
      </c>
      <c r="L222" s="20">
        <v>0</v>
      </c>
      <c r="M222" s="21">
        <v>0</v>
      </c>
      <c r="N222" s="19">
        <v>0</v>
      </c>
      <c r="O222" s="20">
        <v>0</v>
      </c>
      <c r="P222" s="21">
        <v>0</v>
      </c>
      <c r="Q222" s="19">
        <v>0</v>
      </c>
      <c r="R222" s="20">
        <v>0</v>
      </c>
      <c r="S222" s="21">
        <v>0</v>
      </c>
      <c r="T222" s="19">
        <v>0</v>
      </c>
      <c r="U222" s="20">
        <v>0</v>
      </c>
      <c r="V222" s="21">
        <v>0</v>
      </c>
      <c r="W222" s="47">
        <v>0</v>
      </c>
      <c r="X222" s="20">
        <v>0</v>
      </c>
      <c r="Y222" s="21">
        <v>0</v>
      </c>
      <c r="AB222" s="1"/>
    </row>
    <row r="223" spans="1:28" ht="13">
      <c r="A223" s="2" t="s">
        <v>291</v>
      </c>
      <c r="B223" s="2" t="s">
        <v>201</v>
      </c>
      <c r="C223" s="89" t="s">
        <v>297</v>
      </c>
      <c r="D223" s="129" t="s">
        <v>304</v>
      </c>
      <c r="E223" s="19">
        <v>193.15</v>
      </c>
      <c r="F223" s="20">
        <v>692.55</v>
      </c>
      <c r="G223" s="21">
        <v>885.69999999999993</v>
      </c>
      <c r="H223" s="19">
        <v>584.74</v>
      </c>
      <c r="I223" s="20">
        <v>368.37</v>
      </c>
      <c r="J223" s="21">
        <v>953.11</v>
      </c>
      <c r="K223" s="19">
        <v>134.34</v>
      </c>
      <c r="L223" s="20">
        <v>618.49</v>
      </c>
      <c r="M223" s="21">
        <v>752.83</v>
      </c>
      <c r="N223" s="19">
        <v>110.47</v>
      </c>
      <c r="O223" s="20">
        <v>646.13</v>
      </c>
      <c r="P223" s="21">
        <v>756.6</v>
      </c>
      <c r="Q223" s="19">
        <v>242.84</v>
      </c>
      <c r="R223" s="20">
        <v>573.6</v>
      </c>
      <c r="S223" s="21">
        <v>816.44</v>
      </c>
      <c r="T223" s="19">
        <v>31.45</v>
      </c>
      <c r="U223" s="20">
        <v>56.24</v>
      </c>
      <c r="V223" s="21">
        <v>87.69</v>
      </c>
      <c r="W223" s="47">
        <v>1296.99</v>
      </c>
      <c r="X223" s="20">
        <v>2955.3799999999997</v>
      </c>
      <c r="Y223" s="21">
        <v>4252.37</v>
      </c>
      <c r="AB223" s="1"/>
    </row>
    <row r="224" spans="1:28" ht="13">
      <c r="A224" s="2" t="s">
        <v>291</v>
      </c>
      <c r="B224" s="2" t="s">
        <v>202</v>
      </c>
      <c r="C224" s="89" t="s">
        <v>297</v>
      </c>
      <c r="D224" s="129" t="s">
        <v>304</v>
      </c>
      <c r="E224" s="19">
        <v>0</v>
      </c>
      <c r="F224" s="20">
        <v>0</v>
      </c>
      <c r="G224" s="21">
        <v>0</v>
      </c>
      <c r="H224" s="19">
        <v>0</v>
      </c>
      <c r="I224" s="20">
        <v>0</v>
      </c>
      <c r="J224" s="21">
        <v>0</v>
      </c>
      <c r="K224" s="19">
        <v>0</v>
      </c>
      <c r="L224" s="20">
        <v>0</v>
      </c>
      <c r="M224" s="21">
        <v>0</v>
      </c>
      <c r="N224" s="19">
        <v>0</v>
      </c>
      <c r="O224" s="20">
        <v>0</v>
      </c>
      <c r="P224" s="21">
        <v>0</v>
      </c>
      <c r="Q224" s="19">
        <v>0</v>
      </c>
      <c r="R224" s="20">
        <v>0</v>
      </c>
      <c r="S224" s="21">
        <v>0</v>
      </c>
      <c r="T224" s="19">
        <v>0</v>
      </c>
      <c r="U224" s="20">
        <v>0</v>
      </c>
      <c r="V224" s="21">
        <v>0</v>
      </c>
      <c r="W224" s="47">
        <v>0</v>
      </c>
      <c r="X224" s="20">
        <v>0</v>
      </c>
      <c r="Y224" s="21">
        <v>0</v>
      </c>
      <c r="AB224" s="1"/>
    </row>
    <row r="225" spans="1:28" ht="13">
      <c r="A225" s="2" t="s">
        <v>291</v>
      </c>
      <c r="B225" s="2" t="s">
        <v>203</v>
      </c>
      <c r="C225" s="89" t="s">
        <v>297</v>
      </c>
      <c r="D225" s="129" t="s">
        <v>304</v>
      </c>
      <c r="E225" s="19">
        <v>0</v>
      </c>
      <c r="F225" s="20">
        <v>0</v>
      </c>
      <c r="G225" s="21">
        <v>0</v>
      </c>
      <c r="H225" s="19">
        <v>0</v>
      </c>
      <c r="I225" s="20">
        <v>0</v>
      </c>
      <c r="J225" s="21">
        <v>0</v>
      </c>
      <c r="K225" s="19">
        <v>0</v>
      </c>
      <c r="L225" s="20">
        <v>0</v>
      </c>
      <c r="M225" s="21">
        <v>0</v>
      </c>
      <c r="N225" s="19">
        <v>0</v>
      </c>
      <c r="O225" s="20">
        <v>0</v>
      </c>
      <c r="P225" s="21">
        <v>0</v>
      </c>
      <c r="Q225" s="19">
        <v>0</v>
      </c>
      <c r="R225" s="20">
        <v>0</v>
      </c>
      <c r="S225" s="21">
        <v>0</v>
      </c>
      <c r="T225" s="19">
        <v>0</v>
      </c>
      <c r="U225" s="20">
        <v>0</v>
      </c>
      <c r="V225" s="21">
        <v>0</v>
      </c>
      <c r="W225" s="47">
        <v>0</v>
      </c>
      <c r="X225" s="20">
        <v>0</v>
      </c>
      <c r="Y225" s="21">
        <v>0</v>
      </c>
      <c r="AB225" s="1"/>
    </row>
    <row r="226" spans="1:28" ht="13">
      <c r="A226" s="2" t="s">
        <v>291</v>
      </c>
      <c r="B226" s="2" t="s">
        <v>204</v>
      </c>
      <c r="C226" s="89" t="s">
        <v>297</v>
      </c>
      <c r="D226" s="129" t="s">
        <v>304</v>
      </c>
      <c r="E226" s="19">
        <v>0</v>
      </c>
      <c r="F226" s="20">
        <v>0</v>
      </c>
      <c r="G226" s="21">
        <v>0</v>
      </c>
      <c r="H226" s="19">
        <v>0</v>
      </c>
      <c r="I226" s="20">
        <v>0</v>
      </c>
      <c r="J226" s="21">
        <v>0</v>
      </c>
      <c r="K226" s="19">
        <v>0</v>
      </c>
      <c r="L226" s="20">
        <v>0</v>
      </c>
      <c r="M226" s="21">
        <v>0</v>
      </c>
      <c r="N226" s="19">
        <v>0</v>
      </c>
      <c r="O226" s="20">
        <v>0</v>
      </c>
      <c r="P226" s="21">
        <v>0</v>
      </c>
      <c r="Q226" s="19">
        <v>0</v>
      </c>
      <c r="R226" s="20">
        <v>0</v>
      </c>
      <c r="S226" s="21">
        <v>0</v>
      </c>
      <c r="T226" s="19">
        <v>0</v>
      </c>
      <c r="U226" s="20">
        <v>0</v>
      </c>
      <c r="V226" s="21">
        <v>0</v>
      </c>
      <c r="W226" s="47">
        <v>0</v>
      </c>
      <c r="X226" s="20">
        <v>0</v>
      </c>
      <c r="Y226" s="21">
        <v>0</v>
      </c>
      <c r="AB226" s="1"/>
    </row>
    <row r="227" spans="1:28" ht="13">
      <c r="A227" s="2" t="s">
        <v>291</v>
      </c>
      <c r="B227" s="2" t="s">
        <v>205</v>
      </c>
      <c r="C227" s="89" t="s">
        <v>297</v>
      </c>
      <c r="D227" s="129" t="s">
        <v>304</v>
      </c>
      <c r="E227" s="19">
        <v>0</v>
      </c>
      <c r="F227" s="20">
        <v>0</v>
      </c>
      <c r="G227" s="21">
        <v>0</v>
      </c>
      <c r="H227" s="19">
        <v>0</v>
      </c>
      <c r="I227" s="20">
        <v>0</v>
      </c>
      <c r="J227" s="21">
        <v>0</v>
      </c>
      <c r="K227" s="19">
        <v>0</v>
      </c>
      <c r="L227" s="20">
        <v>0</v>
      </c>
      <c r="M227" s="21">
        <v>0</v>
      </c>
      <c r="N227" s="19">
        <v>0</v>
      </c>
      <c r="O227" s="20">
        <v>0</v>
      </c>
      <c r="P227" s="21">
        <v>0</v>
      </c>
      <c r="Q227" s="19">
        <v>0</v>
      </c>
      <c r="R227" s="20">
        <v>0</v>
      </c>
      <c r="S227" s="21">
        <v>0</v>
      </c>
      <c r="T227" s="19">
        <v>0</v>
      </c>
      <c r="U227" s="20">
        <v>0</v>
      </c>
      <c r="V227" s="21">
        <v>0</v>
      </c>
      <c r="W227" s="47">
        <v>0</v>
      </c>
      <c r="X227" s="20">
        <v>0</v>
      </c>
      <c r="Y227" s="21">
        <v>0</v>
      </c>
      <c r="AB227" s="1"/>
    </row>
    <row r="228" spans="1:28" ht="13">
      <c r="A228" s="2" t="s">
        <v>291</v>
      </c>
      <c r="B228" s="2" t="s">
        <v>206</v>
      </c>
      <c r="C228" s="89" t="s">
        <v>297</v>
      </c>
      <c r="D228" s="129" t="s">
        <v>304</v>
      </c>
      <c r="E228" s="19">
        <v>671.31</v>
      </c>
      <c r="F228" s="20">
        <v>288.93</v>
      </c>
      <c r="G228" s="21">
        <v>960.24</v>
      </c>
      <c r="H228" s="19">
        <v>719.53</v>
      </c>
      <c r="I228" s="20">
        <v>323.24</v>
      </c>
      <c r="J228" s="21">
        <v>1042.77</v>
      </c>
      <c r="K228" s="19">
        <v>706.23</v>
      </c>
      <c r="L228" s="20">
        <v>294.47000000000003</v>
      </c>
      <c r="M228" s="21">
        <v>1000.7</v>
      </c>
      <c r="N228" s="19">
        <v>573.09</v>
      </c>
      <c r="O228" s="20">
        <v>324.89999999999998</v>
      </c>
      <c r="P228" s="21">
        <v>897.99</v>
      </c>
      <c r="Q228" s="19">
        <v>153.58000000000001</v>
      </c>
      <c r="R228" s="20">
        <v>49.38</v>
      </c>
      <c r="S228" s="21">
        <v>202.96</v>
      </c>
      <c r="T228" s="19">
        <v>0</v>
      </c>
      <c r="U228" s="20">
        <v>0</v>
      </c>
      <c r="V228" s="21">
        <v>0</v>
      </c>
      <c r="W228" s="47">
        <v>2823.74</v>
      </c>
      <c r="X228" s="20">
        <v>1280.92</v>
      </c>
      <c r="Y228" s="21">
        <v>4104.66</v>
      </c>
      <c r="AB228" s="1"/>
    </row>
    <row r="229" spans="1:28" ht="13">
      <c r="A229" s="2" t="s">
        <v>291</v>
      </c>
      <c r="B229" s="2" t="s">
        <v>207</v>
      </c>
      <c r="C229" s="89" t="s">
        <v>297</v>
      </c>
      <c r="D229" s="129" t="s">
        <v>304</v>
      </c>
      <c r="E229" s="19">
        <v>0</v>
      </c>
      <c r="F229" s="20">
        <v>0</v>
      </c>
      <c r="G229" s="21">
        <v>0</v>
      </c>
      <c r="H229" s="19">
        <v>0</v>
      </c>
      <c r="I229" s="20">
        <v>0</v>
      </c>
      <c r="J229" s="21">
        <v>0</v>
      </c>
      <c r="K229" s="19">
        <v>0</v>
      </c>
      <c r="L229" s="20">
        <v>0</v>
      </c>
      <c r="M229" s="21">
        <v>0</v>
      </c>
      <c r="N229" s="19">
        <v>0</v>
      </c>
      <c r="O229" s="20">
        <v>0</v>
      </c>
      <c r="P229" s="21">
        <v>0</v>
      </c>
      <c r="Q229" s="19">
        <v>0</v>
      </c>
      <c r="R229" s="20">
        <v>0</v>
      </c>
      <c r="S229" s="21">
        <v>0</v>
      </c>
      <c r="T229" s="19">
        <v>0</v>
      </c>
      <c r="U229" s="20">
        <v>0</v>
      </c>
      <c r="V229" s="21">
        <v>0</v>
      </c>
      <c r="W229" s="47">
        <v>0</v>
      </c>
      <c r="X229" s="20">
        <v>0</v>
      </c>
      <c r="Y229" s="21">
        <v>0</v>
      </c>
      <c r="AB229" s="1"/>
    </row>
    <row r="230" spans="1:28" ht="13">
      <c r="A230" s="2" t="s">
        <v>291</v>
      </c>
      <c r="B230" s="2" t="s">
        <v>208</v>
      </c>
      <c r="C230" s="89" t="s">
        <v>297</v>
      </c>
      <c r="D230" s="129" t="s">
        <v>304</v>
      </c>
      <c r="E230" s="19">
        <v>0</v>
      </c>
      <c r="F230" s="20">
        <v>0</v>
      </c>
      <c r="G230" s="21">
        <v>0</v>
      </c>
      <c r="H230" s="19">
        <v>0</v>
      </c>
      <c r="I230" s="20">
        <v>0</v>
      </c>
      <c r="J230" s="21">
        <v>0</v>
      </c>
      <c r="K230" s="19">
        <v>0</v>
      </c>
      <c r="L230" s="20">
        <v>0</v>
      </c>
      <c r="M230" s="21">
        <v>0</v>
      </c>
      <c r="N230" s="19">
        <v>0</v>
      </c>
      <c r="O230" s="20">
        <v>0</v>
      </c>
      <c r="P230" s="21">
        <v>0</v>
      </c>
      <c r="Q230" s="19">
        <v>0</v>
      </c>
      <c r="R230" s="20">
        <v>0</v>
      </c>
      <c r="S230" s="21">
        <v>0</v>
      </c>
      <c r="T230" s="19">
        <v>0</v>
      </c>
      <c r="U230" s="20">
        <v>0</v>
      </c>
      <c r="V230" s="21">
        <v>0</v>
      </c>
      <c r="W230" s="47">
        <v>0</v>
      </c>
      <c r="X230" s="20">
        <v>0</v>
      </c>
      <c r="Y230" s="21">
        <v>0</v>
      </c>
      <c r="AB230" s="1"/>
    </row>
    <row r="231" spans="1:28" ht="13">
      <c r="A231" s="2" t="s">
        <v>291</v>
      </c>
      <c r="B231" s="2" t="s">
        <v>209</v>
      </c>
      <c r="C231" s="89" t="s">
        <v>297</v>
      </c>
      <c r="D231" s="129" t="s">
        <v>304</v>
      </c>
      <c r="E231" s="19">
        <v>0</v>
      </c>
      <c r="F231" s="20">
        <v>0</v>
      </c>
      <c r="G231" s="21">
        <v>0</v>
      </c>
      <c r="H231" s="19">
        <v>0</v>
      </c>
      <c r="I231" s="20">
        <v>0</v>
      </c>
      <c r="J231" s="21">
        <v>0</v>
      </c>
      <c r="K231" s="19">
        <v>0</v>
      </c>
      <c r="L231" s="20">
        <v>0</v>
      </c>
      <c r="M231" s="21">
        <v>0</v>
      </c>
      <c r="N231" s="19">
        <v>0</v>
      </c>
      <c r="O231" s="20">
        <v>0</v>
      </c>
      <c r="P231" s="21">
        <v>0</v>
      </c>
      <c r="Q231" s="19">
        <v>0</v>
      </c>
      <c r="R231" s="20">
        <v>0</v>
      </c>
      <c r="S231" s="21">
        <v>0</v>
      </c>
      <c r="T231" s="19">
        <v>0</v>
      </c>
      <c r="U231" s="20">
        <v>0</v>
      </c>
      <c r="V231" s="21">
        <v>0</v>
      </c>
      <c r="W231" s="47">
        <v>0</v>
      </c>
      <c r="X231" s="20">
        <v>0</v>
      </c>
      <c r="Y231" s="21">
        <v>0</v>
      </c>
      <c r="AB231" s="1"/>
    </row>
    <row r="232" spans="1:28" ht="13">
      <c r="A232" s="2" t="s">
        <v>291</v>
      </c>
      <c r="B232" s="2" t="s">
        <v>210</v>
      </c>
      <c r="C232" s="89" t="s">
        <v>297</v>
      </c>
      <c r="D232" s="129" t="s">
        <v>304</v>
      </c>
      <c r="E232" s="19">
        <v>0</v>
      </c>
      <c r="F232" s="20">
        <v>0</v>
      </c>
      <c r="G232" s="21">
        <v>0</v>
      </c>
      <c r="H232" s="19">
        <v>0</v>
      </c>
      <c r="I232" s="20">
        <v>0</v>
      </c>
      <c r="J232" s="21">
        <v>0</v>
      </c>
      <c r="K232" s="19">
        <v>0</v>
      </c>
      <c r="L232" s="20">
        <v>0</v>
      </c>
      <c r="M232" s="21">
        <v>0</v>
      </c>
      <c r="N232" s="19">
        <v>0</v>
      </c>
      <c r="O232" s="20">
        <v>0</v>
      </c>
      <c r="P232" s="21">
        <v>0</v>
      </c>
      <c r="Q232" s="19">
        <v>0</v>
      </c>
      <c r="R232" s="20">
        <v>0</v>
      </c>
      <c r="S232" s="21">
        <v>0</v>
      </c>
      <c r="T232" s="19">
        <v>0</v>
      </c>
      <c r="U232" s="20">
        <v>0</v>
      </c>
      <c r="V232" s="21">
        <v>0</v>
      </c>
      <c r="W232" s="47">
        <v>0</v>
      </c>
      <c r="X232" s="20">
        <v>0</v>
      </c>
      <c r="Y232" s="21">
        <v>0</v>
      </c>
      <c r="AB232" s="1"/>
    </row>
    <row r="233" spans="1:28" ht="13">
      <c r="A233" s="2" t="s">
        <v>291</v>
      </c>
      <c r="B233" s="2" t="s">
        <v>211</v>
      </c>
      <c r="C233" s="89" t="s">
        <v>297</v>
      </c>
      <c r="D233" s="129" t="s">
        <v>304</v>
      </c>
      <c r="E233" s="19">
        <v>0</v>
      </c>
      <c r="F233" s="20">
        <v>0</v>
      </c>
      <c r="G233" s="21">
        <v>0</v>
      </c>
      <c r="H233" s="19">
        <v>0</v>
      </c>
      <c r="I233" s="20">
        <v>0</v>
      </c>
      <c r="J233" s="21">
        <v>0</v>
      </c>
      <c r="K233" s="19">
        <v>0</v>
      </c>
      <c r="L233" s="20">
        <v>0</v>
      </c>
      <c r="M233" s="21">
        <v>0</v>
      </c>
      <c r="N233" s="19">
        <v>0</v>
      </c>
      <c r="O233" s="20">
        <v>0</v>
      </c>
      <c r="P233" s="21">
        <v>0</v>
      </c>
      <c r="Q233" s="19">
        <v>0</v>
      </c>
      <c r="R233" s="20">
        <v>0</v>
      </c>
      <c r="S233" s="21">
        <v>0</v>
      </c>
      <c r="T233" s="19">
        <v>0</v>
      </c>
      <c r="U233" s="20">
        <v>0</v>
      </c>
      <c r="V233" s="21">
        <v>0</v>
      </c>
      <c r="W233" s="47">
        <v>0</v>
      </c>
      <c r="X233" s="20">
        <v>0</v>
      </c>
      <c r="Y233" s="21">
        <v>0</v>
      </c>
      <c r="AB233" s="1"/>
    </row>
    <row r="234" spans="1:28" ht="13">
      <c r="A234" s="2" t="s">
        <v>291</v>
      </c>
      <c r="B234" s="2" t="s">
        <v>212</v>
      </c>
      <c r="C234" s="89" t="s">
        <v>297</v>
      </c>
      <c r="D234" s="129" t="s">
        <v>304</v>
      </c>
      <c r="E234" s="19">
        <v>0</v>
      </c>
      <c r="F234" s="20">
        <v>0</v>
      </c>
      <c r="G234" s="21">
        <v>0</v>
      </c>
      <c r="H234" s="19">
        <v>0</v>
      </c>
      <c r="I234" s="20">
        <v>0</v>
      </c>
      <c r="J234" s="21">
        <v>0</v>
      </c>
      <c r="K234" s="19">
        <v>0</v>
      </c>
      <c r="L234" s="20">
        <v>0</v>
      </c>
      <c r="M234" s="21">
        <v>0</v>
      </c>
      <c r="N234" s="19">
        <v>0</v>
      </c>
      <c r="O234" s="20">
        <v>0</v>
      </c>
      <c r="P234" s="21">
        <v>0</v>
      </c>
      <c r="Q234" s="19">
        <v>0</v>
      </c>
      <c r="R234" s="20">
        <v>0</v>
      </c>
      <c r="S234" s="21">
        <v>0</v>
      </c>
      <c r="T234" s="19">
        <v>0</v>
      </c>
      <c r="U234" s="20">
        <v>0</v>
      </c>
      <c r="V234" s="21">
        <v>0</v>
      </c>
      <c r="W234" s="47">
        <v>0</v>
      </c>
      <c r="X234" s="20">
        <v>0</v>
      </c>
      <c r="Y234" s="21">
        <v>0</v>
      </c>
      <c r="AB234" s="1"/>
    </row>
    <row r="235" spans="1:28" ht="13">
      <c r="A235" s="2" t="s">
        <v>292</v>
      </c>
      <c r="B235" s="2" t="s">
        <v>213</v>
      </c>
      <c r="C235" s="89" t="s">
        <v>297</v>
      </c>
      <c r="D235" s="129" t="s">
        <v>298</v>
      </c>
      <c r="E235" s="19">
        <v>832.6</v>
      </c>
      <c r="F235" s="20">
        <v>0</v>
      </c>
      <c r="G235" s="21">
        <v>832.6</v>
      </c>
      <c r="H235" s="19">
        <v>581.6</v>
      </c>
      <c r="I235" s="20">
        <v>0</v>
      </c>
      <c r="J235" s="21">
        <v>581.6</v>
      </c>
      <c r="K235" s="19">
        <v>3083.9</v>
      </c>
      <c r="L235" s="20">
        <v>300.10000000000002</v>
      </c>
      <c r="M235" s="21">
        <v>3384</v>
      </c>
      <c r="N235" s="19">
        <v>6526.9</v>
      </c>
      <c r="O235" s="20">
        <v>658.9</v>
      </c>
      <c r="P235" s="21">
        <v>7185.7999999999993</v>
      </c>
      <c r="Q235" s="19">
        <v>5662.5</v>
      </c>
      <c r="R235" s="20">
        <v>920.2</v>
      </c>
      <c r="S235" s="21">
        <v>6582.7</v>
      </c>
      <c r="T235" s="19">
        <v>0</v>
      </c>
      <c r="U235" s="20">
        <v>0</v>
      </c>
      <c r="V235" s="21">
        <v>0</v>
      </c>
      <c r="W235" s="47">
        <v>16687.5</v>
      </c>
      <c r="X235" s="20">
        <v>1879.2</v>
      </c>
      <c r="Y235" s="21">
        <v>18566.7</v>
      </c>
      <c r="AB235" s="1"/>
    </row>
    <row r="236" spans="1:28" ht="13">
      <c r="A236" s="2" t="s">
        <v>332</v>
      </c>
      <c r="B236" s="2" t="s">
        <v>333</v>
      </c>
      <c r="C236" s="89" t="s">
        <v>297</v>
      </c>
      <c r="D236" s="129" t="s">
        <v>302</v>
      </c>
      <c r="E236" s="19">
        <v>184.15</v>
      </c>
      <c r="F236" s="20">
        <v>2242.35</v>
      </c>
      <c r="G236" s="21">
        <v>2426.5</v>
      </c>
      <c r="H236" s="19">
        <v>1894.85</v>
      </c>
      <c r="I236" s="20">
        <v>4638.2</v>
      </c>
      <c r="J236" s="21">
        <v>6533.0499999999993</v>
      </c>
      <c r="K236" s="19">
        <v>2179.3000000000002</v>
      </c>
      <c r="L236" s="20">
        <v>4684.3999999999996</v>
      </c>
      <c r="M236" s="21">
        <v>6863.7</v>
      </c>
      <c r="N236" s="19">
        <v>3543.5</v>
      </c>
      <c r="O236" s="20">
        <v>4648.2</v>
      </c>
      <c r="P236" s="21">
        <v>8191.7</v>
      </c>
      <c r="Q236" s="19">
        <v>3503.6</v>
      </c>
      <c r="R236" s="20">
        <v>4832.1499999999996</v>
      </c>
      <c r="S236" s="21">
        <v>8335.75</v>
      </c>
      <c r="T236" s="19">
        <v>6968.1</v>
      </c>
      <c r="U236" s="20">
        <v>4021.7</v>
      </c>
      <c r="V236" s="21">
        <v>10989.8</v>
      </c>
      <c r="W236" s="47">
        <v>18273.5</v>
      </c>
      <c r="X236" s="20">
        <v>25066.999999999996</v>
      </c>
      <c r="Y236" s="21">
        <v>43340.5</v>
      </c>
      <c r="AB236" s="1"/>
    </row>
    <row r="237" spans="1:28" ht="13">
      <c r="A237" s="2" t="s">
        <v>332</v>
      </c>
      <c r="B237" s="2" t="s">
        <v>334</v>
      </c>
      <c r="C237" s="89" t="s">
        <v>297</v>
      </c>
      <c r="D237" s="129" t="s">
        <v>302</v>
      </c>
      <c r="E237" s="19">
        <v>471.65</v>
      </c>
      <c r="F237" s="20">
        <v>4254.3</v>
      </c>
      <c r="G237" s="21">
        <v>4725.95</v>
      </c>
      <c r="H237" s="19">
        <v>512.54999999999995</v>
      </c>
      <c r="I237" s="20">
        <v>1773.35</v>
      </c>
      <c r="J237" s="21">
        <v>2285.8999999999996</v>
      </c>
      <c r="K237" s="19">
        <v>423.65</v>
      </c>
      <c r="L237" s="20">
        <v>1215.8</v>
      </c>
      <c r="M237" s="21">
        <v>1639.4499999999998</v>
      </c>
      <c r="N237" s="19">
        <v>434.2</v>
      </c>
      <c r="O237" s="20">
        <v>2585.6</v>
      </c>
      <c r="P237" s="21">
        <v>3019.7999999999997</v>
      </c>
      <c r="Q237" s="19">
        <v>1355.85</v>
      </c>
      <c r="R237" s="20">
        <v>2615.1</v>
      </c>
      <c r="S237" s="21">
        <v>3970.95</v>
      </c>
      <c r="T237" s="19">
        <v>3496.8</v>
      </c>
      <c r="U237" s="20">
        <v>3278.2</v>
      </c>
      <c r="V237" s="21">
        <v>6775</v>
      </c>
      <c r="W237" s="47">
        <v>6694.7</v>
      </c>
      <c r="X237" s="20">
        <v>15722.349999999999</v>
      </c>
      <c r="Y237" s="21">
        <v>22417.05</v>
      </c>
      <c r="AB237" s="1"/>
    </row>
    <row r="238" spans="1:28" ht="13">
      <c r="A238" s="2" t="s">
        <v>293</v>
      </c>
      <c r="B238" s="2" t="s">
        <v>214</v>
      </c>
      <c r="C238" s="89" t="s">
        <v>297</v>
      </c>
      <c r="D238" s="129" t="s">
        <v>303</v>
      </c>
      <c r="E238" s="19">
        <v>0</v>
      </c>
      <c r="F238" s="20">
        <v>0</v>
      </c>
      <c r="G238" s="21">
        <v>0</v>
      </c>
      <c r="H238" s="19">
        <v>0</v>
      </c>
      <c r="I238" s="20">
        <v>0</v>
      </c>
      <c r="J238" s="21">
        <v>0</v>
      </c>
      <c r="K238" s="19">
        <v>0</v>
      </c>
      <c r="L238" s="20">
        <v>0</v>
      </c>
      <c r="M238" s="21">
        <v>0</v>
      </c>
      <c r="N238" s="19">
        <v>0</v>
      </c>
      <c r="O238" s="20">
        <v>0</v>
      </c>
      <c r="P238" s="21">
        <v>0</v>
      </c>
      <c r="Q238" s="19">
        <v>0</v>
      </c>
      <c r="R238" s="20">
        <v>0</v>
      </c>
      <c r="S238" s="21">
        <v>0</v>
      </c>
      <c r="T238" s="19">
        <v>0</v>
      </c>
      <c r="U238" s="20">
        <v>0</v>
      </c>
      <c r="V238" s="21">
        <v>0</v>
      </c>
      <c r="W238" s="47">
        <v>0</v>
      </c>
      <c r="X238" s="20">
        <v>0</v>
      </c>
      <c r="Y238" s="21">
        <v>0</v>
      </c>
      <c r="AB238" s="1"/>
    </row>
    <row r="239" spans="1:28" ht="13">
      <c r="A239" s="2" t="s">
        <v>293</v>
      </c>
      <c r="B239" s="2" t="s">
        <v>215</v>
      </c>
      <c r="C239" s="89" t="s">
        <v>297</v>
      </c>
      <c r="D239" s="129" t="s">
        <v>303</v>
      </c>
      <c r="E239" s="19">
        <v>0</v>
      </c>
      <c r="F239" s="20">
        <v>0</v>
      </c>
      <c r="G239" s="21">
        <v>0</v>
      </c>
      <c r="H239" s="19">
        <v>0</v>
      </c>
      <c r="I239" s="20">
        <v>0</v>
      </c>
      <c r="J239" s="21">
        <v>0</v>
      </c>
      <c r="K239" s="19">
        <v>0</v>
      </c>
      <c r="L239" s="20">
        <v>0</v>
      </c>
      <c r="M239" s="21">
        <v>0</v>
      </c>
      <c r="N239" s="19">
        <v>0</v>
      </c>
      <c r="O239" s="20">
        <v>0</v>
      </c>
      <c r="P239" s="21">
        <v>0</v>
      </c>
      <c r="Q239" s="19">
        <v>0</v>
      </c>
      <c r="R239" s="20">
        <v>0</v>
      </c>
      <c r="S239" s="21">
        <v>0</v>
      </c>
      <c r="T239" s="19">
        <v>0</v>
      </c>
      <c r="U239" s="20">
        <v>0</v>
      </c>
      <c r="V239" s="21">
        <v>0</v>
      </c>
      <c r="W239" s="47">
        <v>0</v>
      </c>
      <c r="X239" s="20">
        <v>0</v>
      </c>
      <c r="Y239" s="21">
        <v>0</v>
      </c>
      <c r="AB239" s="1"/>
    </row>
    <row r="240" spans="1:28" ht="13">
      <c r="A240" s="2" t="s">
        <v>294</v>
      </c>
      <c r="B240" s="2" t="s">
        <v>216</v>
      </c>
      <c r="C240" s="89" t="s">
        <v>297</v>
      </c>
      <c r="D240" s="129" t="s">
        <v>302</v>
      </c>
      <c r="E240" s="19">
        <v>0</v>
      </c>
      <c r="F240" s="20">
        <v>0</v>
      </c>
      <c r="G240" s="21">
        <v>0</v>
      </c>
      <c r="H240" s="19">
        <v>0</v>
      </c>
      <c r="I240" s="20">
        <v>0</v>
      </c>
      <c r="J240" s="21">
        <v>0</v>
      </c>
      <c r="K240" s="19">
        <v>0</v>
      </c>
      <c r="L240" s="20">
        <v>0</v>
      </c>
      <c r="M240" s="21">
        <v>0</v>
      </c>
      <c r="N240" s="19">
        <v>0</v>
      </c>
      <c r="O240" s="20">
        <v>0</v>
      </c>
      <c r="P240" s="21">
        <v>0</v>
      </c>
      <c r="Q240" s="19">
        <v>0</v>
      </c>
      <c r="R240" s="20">
        <v>0</v>
      </c>
      <c r="S240" s="21">
        <v>0</v>
      </c>
      <c r="T240" s="19">
        <v>0</v>
      </c>
      <c r="U240" s="20">
        <v>0</v>
      </c>
      <c r="V240" s="21">
        <v>0</v>
      </c>
      <c r="W240" s="47">
        <v>0</v>
      </c>
      <c r="X240" s="20">
        <v>0</v>
      </c>
      <c r="Y240" s="21">
        <v>0</v>
      </c>
      <c r="AB240" s="1"/>
    </row>
    <row r="241" spans="1:28" ht="13">
      <c r="A241" s="2" t="s">
        <v>294</v>
      </c>
      <c r="B241" s="2" t="s">
        <v>217</v>
      </c>
      <c r="C241" s="89" t="s">
        <v>297</v>
      </c>
      <c r="D241" s="129" t="s">
        <v>302</v>
      </c>
      <c r="E241" s="19">
        <v>386</v>
      </c>
      <c r="F241" s="20">
        <v>683.3</v>
      </c>
      <c r="G241" s="21">
        <v>1069.3</v>
      </c>
      <c r="H241" s="19">
        <v>484.4</v>
      </c>
      <c r="I241" s="20">
        <v>429.5</v>
      </c>
      <c r="J241" s="21">
        <v>913.9</v>
      </c>
      <c r="K241" s="19">
        <v>602.29999999999995</v>
      </c>
      <c r="L241" s="20">
        <v>581.1</v>
      </c>
      <c r="M241" s="21">
        <v>1183.4000000000001</v>
      </c>
      <c r="N241" s="19">
        <v>480.7</v>
      </c>
      <c r="O241" s="20">
        <v>671.6</v>
      </c>
      <c r="P241" s="21">
        <v>1152.3</v>
      </c>
      <c r="Q241" s="19">
        <v>7.5</v>
      </c>
      <c r="R241" s="20">
        <v>111.1</v>
      </c>
      <c r="S241" s="21">
        <v>118.6</v>
      </c>
      <c r="T241" s="19">
        <v>394.3</v>
      </c>
      <c r="U241" s="20">
        <v>621.79999999999995</v>
      </c>
      <c r="V241" s="21">
        <v>1016.0999999999999</v>
      </c>
      <c r="W241" s="47">
        <v>2355.1999999999998</v>
      </c>
      <c r="X241" s="20">
        <v>3098.3999999999996</v>
      </c>
      <c r="Y241" s="21">
        <v>5453.5999999999995</v>
      </c>
      <c r="AB241" s="1"/>
    </row>
    <row r="242" spans="1:28" ht="13">
      <c r="A242" s="2" t="s">
        <v>294</v>
      </c>
      <c r="B242" s="2" t="s">
        <v>218</v>
      </c>
      <c r="C242" s="89" t="s">
        <v>297</v>
      </c>
      <c r="D242" s="129" t="s">
        <v>302</v>
      </c>
      <c r="E242" s="19">
        <v>0</v>
      </c>
      <c r="F242" s="20">
        <v>0</v>
      </c>
      <c r="G242" s="21">
        <v>0</v>
      </c>
      <c r="H242" s="19">
        <v>0</v>
      </c>
      <c r="I242" s="20">
        <v>0</v>
      </c>
      <c r="J242" s="21">
        <v>0</v>
      </c>
      <c r="K242" s="19">
        <v>0</v>
      </c>
      <c r="L242" s="20">
        <v>0</v>
      </c>
      <c r="M242" s="21">
        <v>0</v>
      </c>
      <c r="N242" s="19">
        <v>0</v>
      </c>
      <c r="O242" s="20">
        <v>0</v>
      </c>
      <c r="P242" s="21">
        <v>0</v>
      </c>
      <c r="Q242" s="19">
        <v>0</v>
      </c>
      <c r="R242" s="20">
        <v>0</v>
      </c>
      <c r="S242" s="21">
        <v>0</v>
      </c>
      <c r="T242" s="19">
        <v>0</v>
      </c>
      <c r="U242" s="20">
        <v>0</v>
      </c>
      <c r="V242" s="21">
        <v>0</v>
      </c>
      <c r="W242" s="47">
        <v>0</v>
      </c>
      <c r="X242" s="20">
        <v>0</v>
      </c>
      <c r="Y242" s="21">
        <v>0</v>
      </c>
      <c r="AB242" s="1"/>
    </row>
    <row r="243" spans="1:28" ht="13">
      <c r="A243" s="2" t="s">
        <v>366</v>
      </c>
      <c r="B243" s="2" t="s">
        <v>367</v>
      </c>
      <c r="C243" s="89" t="s">
        <v>297</v>
      </c>
      <c r="D243" s="129" t="s">
        <v>303</v>
      </c>
      <c r="E243" s="19">
        <v>0</v>
      </c>
      <c r="F243" s="20">
        <v>0</v>
      </c>
      <c r="G243" s="21">
        <v>0</v>
      </c>
      <c r="H243" s="19">
        <v>0</v>
      </c>
      <c r="I243" s="20">
        <v>0</v>
      </c>
      <c r="J243" s="21">
        <v>0</v>
      </c>
      <c r="K243" s="19">
        <v>0</v>
      </c>
      <c r="L243" s="20">
        <v>0</v>
      </c>
      <c r="M243" s="21">
        <v>0</v>
      </c>
      <c r="N243" s="19">
        <v>0</v>
      </c>
      <c r="O243" s="20">
        <v>0</v>
      </c>
      <c r="P243" s="21">
        <v>0</v>
      </c>
      <c r="Q243" s="19">
        <v>0</v>
      </c>
      <c r="R243" s="20">
        <v>0</v>
      </c>
      <c r="S243" s="21">
        <v>0</v>
      </c>
      <c r="T243" s="19">
        <v>0</v>
      </c>
      <c r="U243" s="20">
        <v>0</v>
      </c>
      <c r="V243" s="21">
        <v>0</v>
      </c>
      <c r="W243" s="47">
        <v>0</v>
      </c>
      <c r="X243" s="20">
        <v>0</v>
      </c>
      <c r="Y243" s="21">
        <v>0</v>
      </c>
      <c r="AB243" s="1"/>
    </row>
    <row r="244" spans="1:28" ht="13">
      <c r="A244" s="2" t="s">
        <v>366</v>
      </c>
      <c r="B244" s="2" t="s">
        <v>368</v>
      </c>
      <c r="C244" s="89" t="s">
        <v>297</v>
      </c>
      <c r="D244" s="129" t="s">
        <v>303</v>
      </c>
      <c r="E244" s="19">
        <v>6001.01</v>
      </c>
      <c r="F244" s="20">
        <v>4737.93</v>
      </c>
      <c r="G244" s="21">
        <v>10738.94</v>
      </c>
      <c r="H244" s="19">
        <v>2564.8200000000002</v>
      </c>
      <c r="I244" s="20">
        <v>8858</v>
      </c>
      <c r="J244" s="21">
        <v>11422.82</v>
      </c>
      <c r="K244" s="19">
        <v>6953.17</v>
      </c>
      <c r="L244" s="20">
        <v>3242.49</v>
      </c>
      <c r="M244" s="21">
        <v>10195.66</v>
      </c>
      <c r="N244" s="19">
        <v>9646.7800000000007</v>
      </c>
      <c r="O244" s="20">
        <v>2497.48</v>
      </c>
      <c r="P244" s="21">
        <v>12144.26</v>
      </c>
      <c r="Q244" s="19">
        <v>5860.02</v>
      </c>
      <c r="R244" s="20">
        <v>3062.98</v>
      </c>
      <c r="S244" s="21">
        <v>8923</v>
      </c>
      <c r="T244" s="19">
        <v>3935.54</v>
      </c>
      <c r="U244" s="20">
        <v>3988.85</v>
      </c>
      <c r="V244" s="21">
        <v>7924.3899999999994</v>
      </c>
      <c r="W244" s="47">
        <v>34961.339999999997</v>
      </c>
      <c r="X244" s="20">
        <v>26387.729999999996</v>
      </c>
      <c r="Y244" s="21">
        <v>61349.069999999992</v>
      </c>
      <c r="AB244" s="1"/>
    </row>
    <row r="245" spans="1:28" ht="13">
      <c r="A245" s="2" t="s">
        <v>354</v>
      </c>
      <c r="B245" s="2" t="s">
        <v>363</v>
      </c>
      <c r="C245" s="89" t="s">
        <v>297</v>
      </c>
      <c r="D245" s="129" t="s">
        <v>303</v>
      </c>
      <c r="E245" s="19">
        <v>12471.56</v>
      </c>
      <c r="F245" s="20">
        <v>1856.22</v>
      </c>
      <c r="G245" s="21">
        <v>14327.779999999999</v>
      </c>
      <c r="H245" s="19">
        <v>17953.64</v>
      </c>
      <c r="I245" s="20">
        <v>2257.3000000000002</v>
      </c>
      <c r="J245" s="21">
        <v>20210.939999999999</v>
      </c>
      <c r="K245" s="19">
        <v>34006.79</v>
      </c>
      <c r="L245" s="20">
        <v>1350.71</v>
      </c>
      <c r="M245" s="21">
        <v>35357.5</v>
      </c>
      <c r="N245" s="19">
        <v>23146.89</v>
      </c>
      <c r="O245" s="20">
        <v>869.45</v>
      </c>
      <c r="P245" s="21">
        <v>24016.34</v>
      </c>
      <c r="Q245" s="19">
        <v>26234.03</v>
      </c>
      <c r="R245" s="20">
        <v>1259.3599999999999</v>
      </c>
      <c r="S245" s="21">
        <v>27493.39</v>
      </c>
      <c r="T245" s="19">
        <v>18343.86</v>
      </c>
      <c r="U245" s="20">
        <v>1278.6199999999999</v>
      </c>
      <c r="V245" s="21">
        <v>19622.48</v>
      </c>
      <c r="W245" s="47">
        <v>132156.77000000002</v>
      </c>
      <c r="X245" s="20">
        <v>8871.66</v>
      </c>
      <c r="Y245" s="21">
        <v>141028.43000000002</v>
      </c>
      <c r="AB245" s="1"/>
    </row>
    <row r="246" spans="1:28" ht="13">
      <c r="A246" s="2" t="s">
        <v>354</v>
      </c>
      <c r="B246" s="2" t="s">
        <v>355</v>
      </c>
      <c r="C246" s="89" t="s">
        <v>297</v>
      </c>
      <c r="D246" s="129" t="s">
        <v>303</v>
      </c>
      <c r="E246" s="19">
        <v>5855.47</v>
      </c>
      <c r="F246" s="20">
        <v>1457.63</v>
      </c>
      <c r="G246" s="21">
        <v>7313.1</v>
      </c>
      <c r="H246" s="19">
        <v>12926.36</v>
      </c>
      <c r="I246" s="20">
        <v>1971.34</v>
      </c>
      <c r="J246" s="21">
        <v>14897.7</v>
      </c>
      <c r="K246" s="19">
        <v>21523.53</v>
      </c>
      <c r="L246" s="20">
        <v>1895.79</v>
      </c>
      <c r="M246" s="21">
        <v>23419.32</v>
      </c>
      <c r="N246" s="19">
        <v>16438.3</v>
      </c>
      <c r="O246" s="20">
        <v>2249.92</v>
      </c>
      <c r="P246" s="21">
        <v>18688.22</v>
      </c>
      <c r="Q246" s="19">
        <v>13381.53</v>
      </c>
      <c r="R246" s="20">
        <v>2099.5100000000002</v>
      </c>
      <c r="S246" s="21">
        <v>15481.04</v>
      </c>
      <c r="T246" s="19">
        <v>15331.24</v>
      </c>
      <c r="U246" s="20">
        <v>3808.74</v>
      </c>
      <c r="V246" s="21">
        <v>19139.98</v>
      </c>
      <c r="W246" s="47">
        <v>85456.430000000008</v>
      </c>
      <c r="X246" s="20">
        <v>13482.93</v>
      </c>
      <c r="Y246" s="21">
        <v>98939.360000000015</v>
      </c>
      <c r="AB246" s="1"/>
    </row>
    <row r="247" spans="1:28" ht="13">
      <c r="A247" s="2" t="s">
        <v>354</v>
      </c>
      <c r="B247" s="2" t="s">
        <v>364</v>
      </c>
      <c r="C247" s="89" t="s">
        <v>297</v>
      </c>
      <c r="D247" s="129" t="s">
        <v>303</v>
      </c>
      <c r="E247" s="19">
        <v>15181.33</v>
      </c>
      <c r="F247" s="20">
        <v>2348.31</v>
      </c>
      <c r="G247" s="21">
        <v>17529.64</v>
      </c>
      <c r="H247" s="19">
        <v>21390.9</v>
      </c>
      <c r="I247" s="20">
        <v>1843.73</v>
      </c>
      <c r="J247" s="21">
        <v>23234.63</v>
      </c>
      <c r="K247" s="19">
        <v>2533.5700000000002</v>
      </c>
      <c r="L247" s="20">
        <v>220.99</v>
      </c>
      <c r="M247" s="21">
        <v>2754.5600000000004</v>
      </c>
      <c r="N247" s="19">
        <v>4949.16</v>
      </c>
      <c r="O247" s="20">
        <v>575.80999999999995</v>
      </c>
      <c r="P247" s="21">
        <v>5524.9699999999993</v>
      </c>
      <c r="Q247" s="19">
        <v>31423.88</v>
      </c>
      <c r="R247" s="20">
        <v>1237.3900000000001</v>
      </c>
      <c r="S247" s="21">
        <v>32661.27</v>
      </c>
      <c r="T247" s="19">
        <v>25158.02</v>
      </c>
      <c r="U247" s="20">
        <v>2088.34</v>
      </c>
      <c r="V247" s="21">
        <v>27246.36</v>
      </c>
      <c r="W247" s="47">
        <v>100636.86000000002</v>
      </c>
      <c r="X247" s="20">
        <v>8314.57</v>
      </c>
      <c r="Y247" s="21">
        <v>108951.43000000002</v>
      </c>
      <c r="AB247" s="1"/>
    </row>
    <row r="248" spans="1:28" ht="13">
      <c r="A248" s="2" t="s">
        <v>295</v>
      </c>
      <c r="B248" s="2" t="s">
        <v>219</v>
      </c>
      <c r="C248" s="89" t="s">
        <v>297</v>
      </c>
      <c r="D248" s="129" t="s">
        <v>303</v>
      </c>
      <c r="E248" s="19">
        <v>24408.9</v>
      </c>
      <c r="F248" s="20">
        <v>2790.05</v>
      </c>
      <c r="G248" s="21">
        <v>27198.95</v>
      </c>
      <c r="H248" s="19">
        <v>25634.6</v>
      </c>
      <c r="I248" s="20">
        <v>3495.6</v>
      </c>
      <c r="J248" s="21">
        <v>29130.199999999997</v>
      </c>
      <c r="K248" s="19">
        <v>23760.85</v>
      </c>
      <c r="L248" s="20">
        <v>2958.7</v>
      </c>
      <c r="M248" s="21">
        <v>26719.55</v>
      </c>
      <c r="N248" s="19">
        <v>17760.45</v>
      </c>
      <c r="O248" s="20">
        <v>2634.55</v>
      </c>
      <c r="P248" s="21">
        <v>20395</v>
      </c>
      <c r="Q248" s="19">
        <v>0</v>
      </c>
      <c r="R248" s="20">
        <v>0</v>
      </c>
      <c r="S248" s="21">
        <v>0</v>
      </c>
      <c r="T248" s="19">
        <v>5285.35</v>
      </c>
      <c r="U248" s="20">
        <v>3158.55</v>
      </c>
      <c r="V248" s="21">
        <v>8443.9000000000015</v>
      </c>
      <c r="W248" s="47">
        <v>96850.150000000009</v>
      </c>
      <c r="X248" s="20">
        <v>15037.449999999997</v>
      </c>
      <c r="Y248" s="21">
        <v>111887.6</v>
      </c>
      <c r="AB248" s="1"/>
    </row>
    <row r="249" spans="1:28" ht="13">
      <c r="A249" s="2" t="s">
        <v>295</v>
      </c>
      <c r="B249" s="2" t="s">
        <v>220</v>
      </c>
      <c r="C249" s="89" t="s">
        <v>297</v>
      </c>
      <c r="D249" s="129" t="s">
        <v>303</v>
      </c>
      <c r="E249" s="19">
        <v>23953.1</v>
      </c>
      <c r="F249" s="20">
        <v>2735.85</v>
      </c>
      <c r="G249" s="21">
        <v>26688.949999999997</v>
      </c>
      <c r="H249" s="19">
        <v>30784.9</v>
      </c>
      <c r="I249" s="20">
        <v>3469.35</v>
      </c>
      <c r="J249" s="21">
        <v>34254.25</v>
      </c>
      <c r="K249" s="19">
        <v>3936.4</v>
      </c>
      <c r="L249" s="20">
        <v>441.05</v>
      </c>
      <c r="M249" s="21">
        <v>4377.45</v>
      </c>
      <c r="N249" s="19">
        <v>0</v>
      </c>
      <c r="O249" s="20">
        <v>0</v>
      </c>
      <c r="P249" s="21">
        <v>0</v>
      </c>
      <c r="Q249" s="19">
        <v>0</v>
      </c>
      <c r="R249" s="20">
        <v>0</v>
      </c>
      <c r="S249" s="21">
        <v>0</v>
      </c>
      <c r="T249" s="19">
        <v>0</v>
      </c>
      <c r="U249" s="20">
        <v>0</v>
      </c>
      <c r="V249" s="21">
        <v>0</v>
      </c>
      <c r="W249" s="47">
        <v>58674.400000000001</v>
      </c>
      <c r="X249" s="20">
        <v>6646.25</v>
      </c>
      <c r="Y249" s="21">
        <v>65320.65</v>
      </c>
      <c r="AB249" s="1"/>
    </row>
    <row r="250" spans="1:28" ht="13">
      <c r="A250" s="2" t="s">
        <v>295</v>
      </c>
      <c r="B250" s="2" t="s">
        <v>221</v>
      </c>
      <c r="C250" s="89" t="s">
        <v>297</v>
      </c>
      <c r="D250" s="129" t="s">
        <v>303</v>
      </c>
      <c r="E250" s="19">
        <v>23335.75</v>
      </c>
      <c r="F250" s="20">
        <v>3273.8</v>
      </c>
      <c r="G250" s="21">
        <v>26609.55</v>
      </c>
      <c r="H250" s="19">
        <v>26555.25</v>
      </c>
      <c r="I250" s="20">
        <v>2388.4</v>
      </c>
      <c r="J250" s="21">
        <v>28943.65</v>
      </c>
      <c r="K250" s="19">
        <v>24791.45</v>
      </c>
      <c r="L250" s="20">
        <v>1628.15</v>
      </c>
      <c r="M250" s="21">
        <v>26419.600000000002</v>
      </c>
      <c r="N250" s="19">
        <v>24037.45</v>
      </c>
      <c r="O250" s="20">
        <v>1074.8</v>
      </c>
      <c r="P250" s="21">
        <v>25112.25</v>
      </c>
      <c r="Q250" s="19">
        <v>4629.25</v>
      </c>
      <c r="R250" s="20">
        <v>553.29999999999995</v>
      </c>
      <c r="S250" s="21">
        <v>5182.55</v>
      </c>
      <c r="T250" s="19">
        <v>21741.4</v>
      </c>
      <c r="U250" s="20">
        <v>2671.95</v>
      </c>
      <c r="V250" s="21">
        <v>24413.350000000002</v>
      </c>
      <c r="W250" s="47">
        <v>125090.54999999999</v>
      </c>
      <c r="X250" s="20">
        <v>11590.399999999998</v>
      </c>
      <c r="Y250" s="21">
        <v>136680.94999999998</v>
      </c>
      <c r="AB250" s="1"/>
    </row>
    <row r="251" spans="1:28" ht="13">
      <c r="A251" s="24" t="s">
        <v>295</v>
      </c>
      <c r="B251" s="145" t="s">
        <v>222</v>
      </c>
      <c r="C251" s="89" t="s">
        <v>297</v>
      </c>
      <c r="D251" s="129" t="s">
        <v>303</v>
      </c>
      <c r="E251" s="19">
        <v>17116.25</v>
      </c>
      <c r="F251" s="20">
        <v>2845.85</v>
      </c>
      <c r="G251" s="21">
        <v>19962.099999999999</v>
      </c>
      <c r="H251" s="19">
        <v>21181.55</v>
      </c>
      <c r="I251" s="20">
        <v>2477.1999999999998</v>
      </c>
      <c r="J251" s="21">
        <v>23658.75</v>
      </c>
      <c r="K251" s="19">
        <v>18874.7</v>
      </c>
      <c r="L251" s="20">
        <v>1585.25</v>
      </c>
      <c r="M251" s="21">
        <v>20459.95</v>
      </c>
      <c r="N251" s="19">
        <v>5608.25</v>
      </c>
      <c r="O251" s="20">
        <v>1187.5999999999999</v>
      </c>
      <c r="P251" s="21">
        <v>6795.85</v>
      </c>
      <c r="Q251" s="19">
        <v>0</v>
      </c>
      <c r="R251" s="20">
        <v>0</v>
      </c>
      <c r="S251" s="21">
        <v>0</v>
      </c>
      <c r="T251" s="19">
        <v>6038.8</v>
      </c>
      <c r="U251" s="20">
        <v>1927.1</v>
      </c>
      <c r="V251" s="21">
        <v>7965.9</v>
      </c>
      <c r="W251" s="47">
        <v>68819.55</v>
      </c>
      <c r="X251" s="20">
        <v>10023</v>
      </c>
      <c r="Y251" s="21">
        <v>78842.55</v>
      </c>
      <c r="AB251" s="1"/>
    </row>
    <row r="252" spans="1:28" ht="13">
      <c r="A252" s="24" t="s">
        <v>335</v>
      </c>
      <c r="B252" s="2" t="s">
        <v>340</v>
      </c>
      <c r="C252" s="89" t="s">
        <v>297</v>
      </c>
      <c r="D252" s="129" t="s">
        <v>304</v>
      </c>
      <c r="E252" s="19">
        <v>4965.4799999999996</v>
      </c>
      <c r="F252" s="20">
        <v>62.44</v>
      </c>
      <c r="G252" s="21">
        <v>5027.9199999999992</v>
      </c>
      <c r="H252" s="19">
        <v>6874.55</v>
      </c>
      <c r="I252" s="20">
        <v>143.1</v>
      </c>
      <c r="J252" s="21">
        <v>7017.6500000000005</v>
      </c>
      <c r="K252" s="19">
        <v>5299.34</v>
      </c>
      <c r="L252" s="20">
        <v>85.39</v>
      </c>
      <c r="M252" s="21">
        <v>5384.7300000000005</v>
      </c>
      <c r="N252" s="19">
        <v>5344.73</v>
      </c>
      <c r="O252" s="20">
        <v>94.91</v>
      </c>
      <c r="P252" s="21">
        <v>5439.6399999999994</v>
      </c>
      <c r="Q252" s="19">
        <v>1043.27</v>
      </c>
      <c r="R252" s="20">
        <v>3782.8</v>
      </c>
      <c r="S252" s="21">
        <v>4826.07</v>
      </c>
      <c r="T252" s="19">
        <v>0</v>
      </c>
      <c r="U252" s="20">
        <v>6337.05</v>
      </c>
      <c r="V252" s="21">
        <v>6337.05</v>
      </c>
      <c r="W252" s="47">
        <v>23527.37</v>
      </c>
      <c r="X252" s="20">
        <v>10505.69</v>
      </c>
      <c r="Y252" s="21">
        <v>34033.06</v>
      </c>
      <c r="AB252" s="1"/>
    </row>
    <row r="253" spans="1:28" ht="13">
      <c r="A253" s="2" t="s">
        <v>335</v>
      </c>
      <c r="B253" s="2" t="s">
        <v>336</v>
      </c>
      <c r="C253" s="89" t="s">
        <v>297</v>
      </c>
      <c r="D253" s="129" t="s">
        <v>304</v>
      </c>
      <c r="E253" s="19">
        <v>15611.44</v>
      </c>
      <c r="F253" s="20">
        <v>376.83</v>
      </c>
      <c r="G253" s="21">
        <v>15988.27</v>
      </c>
      <c r="H253" s="19">
        <v>25145.439999999999</v>
      </c>
      <c r="I253" s="20">
        <v>352.17</v>
      </c>
      <c r="J253" s="21">
        <v>25497.609999999997</v>
      </c>
      <c r="K253" s="19">
        <v>25579.15</v>
      </c>
      <c r="L253" s="20">
        <v>39.33</v>
      </c>
      <c r="M253" s="21">
        <v>25618.480000000003</v>
      </c>
      <c r="N253" s="19">
        <v>26471.66</v>
      </c>
      <c r="O253" s="20">
        <v>203.93</v>
      </c>
      <c r="P253" s="21">
        <v>26675.59</v>
      </c>
      <c r="Q253" s="19">
        <v>19139.93</v>
      </c>
      <c r="R253" s="20">
        <v>918.01</v>
      </c>
      <c r="S253" s="21">
        <v>20057.939999999999</v>
      </c>
      <c r="T253" s="19">
        <v>1242.76</v>
      </c>
      <c r="U253" s="20">
        <v>2062.54</v>
      </c>
      <c r="V253" s="21">
        <v>3305.3</v>
      </c>
      <c r="W253" s="47">
        <v>113190.37999999999</v>
      </c>
      <c r="X253" s="20">
        <v>3952.81</v>
      </c>
      <c r="Y253" s="21">
        <v>117143.18999999999</v>
      </c>
      <c r="AB253" s="1"/>
    </row>
    <row r="254" spans="1:28" ht="20.149999999999999" customHeight="1" thickBot="1">
      <c r="A254" s="26" t="s">
        <v>335</v>
      </c>
      <c r="B254" s="26" t="s">
        <v>380</v>
      </c>
      <c r="C254" s="90" t="s">
        <v>297</v>
      </c>
      <c r="D254" s="130" t="s">
        <v>304</v>
      </c>
      <c r="E254" s="27">
        <v>6519.49</v>
      </c>
      <c r="F254" s="28">
        <v>300.74</v>
      </c>
      <c r="G254" s="29">
        <v>6820.23</v>
      </c>
      <c r="H254" s="27">
        <v>21538.16</v>
      </c>
      <c r="I254" s="28">
        <v>150.52000000000001</v>
      </c>
      <c r="J254" s="29">
        <v>21688.68</v>
      </c>
      <c r="K254" s="27">
        <v>11666.28</v>
      </c>
      <c r="L254" s="28">
        <v>417.78</v>
      </c>
      <c r="M254" s="29">
        <v>12084.060000000001</v>
      </c>
      <c r="N254" s="27">
        <v>10731.21</v>
      </c>
      <c r="O254" s="28">
        <v>267.56</v>
      </c>
      <c r="P254" s="29">
        <v>10998.769999999999</v>
      </c>
      <c r="Q254" s="27">
        <v>10147.65</v>
      </c>
      <c r="R254" s="28">
        <v>411.7</v>
      </c>
      <c r="S254" s="29">
        <v>10559.35</v>
      </c>
      <c r="T254" s="27">
        <v>2624.81</v>
      </c>
      <c r="U254" s="28">
        <v>176.67</v>
      </c>
      <c r="V254" s="29">
        <v>2801.48</v>
      </c>
      <c r="W254" s="72">
        <v>63227.6</v>
      </c>
      <c r="X254" s="28">
        <v>1724.97</v>
      </c>
      <c r="Y254" s="29">
        <v>64952.57</v>
      </c>
    </row>
    <row r="255" spans="1:28" ht="20.149999999999999" customHeight="1">
      <c r="A255" s="91"/>
      <c r="B255" s="91"/>
      <c r="C255" s="91"/>
      <c r="D255" s="91"/>
      <c r="E255" s="92"/>
      <c r="F255" s="92"/>
      <c r="G255" s="92"/>
      <c r="H255" s="92"/>
      <c r="I255" s="92"/>
      <c r="J255" s="92"/>
      <c r="K255" s="92"/>
      <c r="L255" s="92"/>
      <c r="M255" s="92"/>
      <c r="N255" s="92"/>
      <c r="O255" s="92"/>
      <c r="P255" s="92"/>
      <c r="Q255" s="92"/>
      <c r="R255" s="92"/>
      <c r="S255" s="92"/>
      <c r="T255" s="92"/>
      <c r="U255" s="92"/>
      <c r="V255" s="92"/>
      <c r="W255" s="92"/>
      <c r="X255" s="92"/>
      <c r="Y255" s="92"/>
    </row>
    <row r="256" spans="1:28" ht="20.149999999999999" customHeight="1">
      <c r="A256" s="91"/>
      <c r="B256" s="91"/>
      <c r="C256" s="91"/>
      <c r="D256" s="91"/>
      <c r="E256" s="92"/>
      <c r="F256" s="92"/>
      <c r="G256" s="92"/>
      <c r="H256" s="92"/>
      <c r="I256" s="92"/>
      <c r="J256" s="92"/>
      <c r="K256" s="92"/>
      <c r="L256" s="92"/>
      <c r="M256" s="92"/>
      <c r="N256" s="92"/>
      <c r="O256" s="92"/>
      <c r="P256" s="92"/>
      <c r="Q256" s="92"/>
      <c r="R256" s="92"/>
      <c r="S256" s="92"/>
      <c r="T256" s="92"/>
      <c r="U256" s="92"/>
      <c r="V256" s="92"/>
      <c r="W256" s="92"/>
      <c r="X256" s="92"/>
      <c r="Y256" s="92"/>
    </row>
    <row r="257" spans="1:25" ht="20.149999999999999" customHeight="1" thickBot="1"/>
    <row r="258" spans="1:25" ht="20.149999999999999" customHeight="1">
      <c r="A258" s="93" t="s">
        <v>223</v>
      </c>
      <c r="B258" s="94"/>
      <c r="C258" s="94"/>
      <c r="D258" s="94"/>
      <c r="E258" s="95">
        <v>2484500.5799999996</v>
      </c>
      <c r="F258" s="96">
        <v>243069.74000000008</v>
      </c>
      <c r="G258" s="97">
        <v>2727570.3200000017</v>
      </c>
      <c r="H258" s="95">
        <v>2531667.6099999994</v>
      </c>
      <c r="I258" s="96">
        <v>243458.94999999992</v>
      </c>
      <c r="J258" s="97">
        <v>2775126.5600000005</v>
      </c>
      <c r="K258" s="95">
        <v>2212652.77</v>
      </c>
      <c r="L258" s="96">
        <v>234350.67999999996</v>
      </c>
      <c r="M258" s="97">
        <v>2447003.4500000007</v>
      </c>
      <c r="N258" s="95">
        <v>2109357.6299999985</v>
      </c>
      <c r="O258" s="96">
        <v>229786.15999999997</v>
      </c>
      <c r="P258" s="97">
        <v>2339143.79</v>
      </c>
      <c r="Q258" s="95">
        <v>2422602.6800000002</v>
      </c>
      <c r="R258" s="96">
        <v>208602.82000000007</v>
      </c>
      <c r="S258" s="97">
        <v>2631205.5000000005</v>
      </c>
      <c r="T258" s="95">
        <v>2352411.4299999997</v>
      </c>
      <c r="U258" s="96">
        <v>229995.37000000002</v>
      </c>
      <c r="V258" s="97">
        <v>2582406.7999999998</v>
      </c>
      <c r="W258" s="98">
        <v>14113192.699999996</v>
      </c>
      <c r="X258" s="96">
        <v>1389263.7199999988</v>
      </c>
      <c r="Y258" s="99">
        <v>15502456.420000004</v>
      </c>
    </row>
    <row r="259" spans="1:25" ht="13" thickBot="1">
      <c r="A259" s="100" t="s">
        <v>224</v>
      </c>
      <c r="B259" s="101"/>
      <c r="C259" s="101"/>
      <c r="D259" s="101"/>
      <c r="E259" s="102">
        <v>0</v>
      </c>
      <c r="F259" s="103">
        <v>0</v>
      </c>
      <c r="G259" s="104">
        <v>0</v>
      </c>
      <c r="H259" s="102">
        <v>0</v>
      </c>
      <c r="I259" s="103">
        <v>0</v>
      </c>
      <c r="J259" s="104">
        <v>0</v>
      </c>
      <c r="K259" s="102">
        <v>0</v>
      </c>
      <c r="L259" s="103">
        <v>0</v>
      </c>
      <c r="M259" s="104">
        <v>0</v>
      </c>
      <c r="N259" s="102">
        <v>0</v>
      </c>
      <c r="O259" s="103">
        <v>0</v>
      </c>
      <c r="P259" s="104">
        <v>0</v>
      </c>
      <c r="Q259" s="102">
        <v>0</v>
      </c>
      <c r="R259" s="103">
        <v>0</v>
      </c>
      <c r="S259" s="104">
        <v>0</v>
      </c>
      <c r="T259" s="102">
        <v>0</v>
      </c>
      <c r="U259" s="103">
        <v>0</v>
      </c>
      <c r="V259" s="104">
        <v>0</v>
      </c>
      <c r="W259" s="105">
        <v>0</v>
      </c>
      <c r="X259" s="103">
        <v>0</v>
      </c>
      <c r="Y259" s="106">
        <v>0</v>
      </c>
    </row>
    <row r="260" spans="1:25" ht="13" thickBot="1">
      <c r="A260" s="107" t="s">
        <v>5</v>
      </c>
      <c r="B260" s="108"/>
      <c r="C260" s="108"/>
      <c r="D260" s="108"/>
      <c r="E260" s="109">
        <v>2484500.5799999996</v>
      </c>
      <c r="F260" s="110">
        <v>243069.74000000008</v>
      </c>
      <c r="G260" s="111">
        <v>2727570.3200000017</v>
      </c>
      <c r="H260" s="109">
        <v>2531667.6099999994</v>
      </c>
      <c r="I260" s="110">
        <v>243458.94999999992</v>
      </c>
      <c r="J260" s="111">
        <v>2775126.5600000005</v>
      </c>
      <c r="K260" s="109">
        <v>2212652.77</v>
      </c>
      <c r="L260" s="110">
        <v>234350.67999999996</v>
      </c>
      <c r="M260" s="111">
        <v>2447003.4500000007</v>
      </c>
      <c r="N260" s="109">
        <v>2109357.6299999985</v>
      </c>
      <c r="O260" s="110">
        <v>229786.15999999997</v>
      </c>
      <c r="P260" s="111">
        <v>2339143.79</v>
      </c>
      <c r="Q260" s="109">
        <v>2422602.6800000002</v>
      </c>
      <c r="R260" s="110">
        <v>208602.82000000007</v>
      </c>
      <c r="S260" s="111">
        <v>2631205.5000000005</v>
      </c>
      <c r="T260" s="109">
        <v>2352411.4299999997</v>
      </c>
      <c r="U260" s="110">
        <v>229995.37000000002</v>
      </c>
      <c r="V260" s="111">
        <v>2582406.7999999998</v>
      </c>
      <c r="W260" s="112">
        <v>14113192.699999996</v>
      </c>
      <c r="X260" s="110">
        <v>1389263.7199999988</v>
      </c>
      <c r="Y260" s="113">
        <v>15502456.420000004</v>
      </c>
    </row>
    <row r="261" spans="1:25" ht="13" thickBot="1">
      <c r="E261" s="1"/>
    </row>
    <row r="262" spans="1:25" ht="13" thickBot="1">
      <c r="E262" s="1"/>
      <c r="F262" s="1"/>
      <c r="H262" s="1"/>
      <c r="I262" s="1"/>
      <c r="J262" s="1"/>
      <c r="K262" s="1"/>
      <c r="L262" s="1"/>
      <c r="N262" s="1"/>
      <c r="O262" s="1"/>
      <c r="Q262" s="1"/>
      <c r="R262" s="1"/>
      <c r="T262" s="1"/>
      <c r="U262" s="1"/>
      <c r="V262" s="159" t="s">
        <v>356</v>
      </c>
      <c r="W262" s="160"/>
      <c r="X262" s="94"/>
      <c r="Y262" s="161"/>
    </row>
    <row r="263" spans="1:25">
      <c r="E263" s="1"/>
      <c r="F263" s="1"/>
      <c r="T263" s="101"/>
      <c r="U263" s="101"/>
      <c r="V263" s="159" t="s">
        <v>357</v>
      </c>
      <c r="W263" s="96">
        <v>6516454.509999997</v>
      </c>
      <c r="X263" s="96">
        <v>495090.8400000002</v>
      </c>
      <c r="Y263" s="97">
        <v>7011545.3500000006</v>
      </c>
    </row>
    <row r="264" spans="1:25" ht="17.5">
      <c r="A264" s="114"/>
      <c r="E264" s="1"/>
      <c r="F264" s="1"/>
      <c r="T264" s="101"/>
      <c r="U264" s="101"/>
      <c r="V264" s="162" t="s">
        <v>358</v>
      </c>
      <c r="W264" s="103">
        <v>1589605.6300000001</v>
      </c>
      <c r="X264" s="103">
        <v>241896.49999999997</v>
      </c>
      <c r="Y264" s="104">
        <v>1831502.13</v>
      </c>
    </row>
    <row r="265" spans="1:25">
      <c r="E265" s="1"/>
      <c r="F265" s="1"/>
      <c r="T265" s="101"/>
      <c r="U265" s="101"/>
      <c r="V265" s="162" t="s">
        <v>359</v>
      </c>
      <c r="W265" s="103">
        <v>2875215.0100000007</v>
      </c>
      <c r="X265" s="103">
        <v>446102.53000000009</v>
      </c>
      <c r="Y265" s="104">
        <v>3321317.5399999986</v>
      </c>
    </row>
    <row r="266" spans="1:25" ht="13" thickBot="1">
      <c r="E266" s="1"/>
      <c r="F266" s="1"/>
      <c r="T266" s="101"/>
      <c r="U266" s="101"/>
      <c r="V266" s="162" t="s">
        <v>360</v>
      </c>
      <c r="W266" s="103">
        <v>3131917.5500000003</v>
      </c>
      <c r="X266" s="103">
        <v>206173.85000000003</v>
      </c>
      <c r="Y266" s="104">
        <v>3338091.4</v>
      </c>
    </row>
    <row r="267" spans="1:25" ht="13" thickBot="1">
      <c r="E267" s="1"/>
      <c r="F267" s="1"/>
      <c r="T267" s="101"/>
      <c r="U267" s="101"/>
      <c r="V267" s="163" t="s">
        <v>361</v>
      </c>
      <c r="W267" s="110">
        <v>14113192.699999999</v>
      </c>
      <c r="X267" s="110">
        <v>1389263.7200000004</v>
      </c>
      <c r="Y267" s="110">
        <v>15502456.42</v>
      </c>
    </row>
    <row r="268" spans="1:25">
      <c r="E268" s="1"/>
      <c r="F268" s="1"/>
      <c r="T268" s="101"/>
      <c r="U268" s="101"/>
    </row>
    <row r="269" spans="1:25">
      <c r="E269" s="1"/>
      <c r="F269" s="1"/>
      <c r="T269" s="101"/>
      <c r="U269" s="101"/>
    </row>
    <row r="270" spans="1:25">
      <c r="E270" s="1"/>
      <c r="F270" s="1"/>
      <c r="G270" s="1"/>
      <c r="T270" s="101"/>
      <c r="U270" s="101"/>
      <c r="V270" s="101"/>
      <c r="W270" s="101"/>
    </row>
    <row r="271" spans="1:25">
      <c r="G271" s="1"/>
      <c r="U271" s="101"/>
      <c r="V271" s="101"/>
      <c r="W271" s="101"/>
    </row>
    <row r="272" spans="1:25">
      <c r="U272" s="101"/>
      <c r="V272" s="101"/>
      <c r="W272" s="101"/>
    </row>
    <row r="273" spans="21:23">
      <c r="U273" s="101"/>
      <c r="V273" s="101"/>
      <c r="W273" s="101"/>
    </row>
    <row r="274" spans="21:23">
      <c r="U274" s="101"/>
      <c r="V274" s="101"/>
      <c r="W274" s="101"/>
    </row>
    <row r="275" spans="21:23">
      <c r="U275" s="101"/>
      <c r="V275" s="101"/>
      <c r="W275" s="101"/>
    </row>
    <row r="276" spans="21:23">
      <c r="U276" s="101"/>
      <c r="V276" s="101"/>
      <c r="W276" s="101"/>
    </row>
    <row r="277" spans="21:23">
      <c r="U277" s="101"/>
      <c r="V277" s="101"/>
      <c r="W277" s="101"/>
    </row>
  </sheetData>
  <pageMargins left="0.75" right="0.75" top="1" bottom="1" header="0.5" footer="0.5"/>
  <pageSetup paperSize="9" orientation="portrait" r:id="rId1"/>
  <headerFooter alignWithMargins="0"/>
  <customProperties>
    <customPr name="EpmWorksheetKeyString_GUID" r:id="rId2"/>
  </customPropertie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AB277"/>
  <sheetViews>
    <sheetView workbookViewId="0"/>
  </sheetViews>
  <sheetFormatPr defaultColWidth="9.1796875" defaultRowHeight="12.5"/>
  <cols>
    <col min="1" max="1" width="11.7265625" customWidth="1"/>
    <col min="2" max="2" width="11.7265625" bestFit="1" customWidth="1"/>
    <col min="3" max="3" width="15.81640625" bestFit="1" customWidth="1"/>
    <col min="4" max="4" width="9.7265625" customWidth="1"/>
    <col min="5" max="71" width="12.7265625" customWidth="1"/>
  </cols>
  <sheetData>
    <row r="1" spans="1:28" ht="18">
      <c r="A1" s="81" t="s">
        <v>384</v>
      </c>
    </row>
    <row r="2" spans="1:28" ht="13" thickBot="1"/>
    <row r="3" spans="1:28" ht="13" thickBot="1">
      <c r="E3" s="82">
        <v>42278</v>
      </c>
      <c r="F3" s="83"/>
      <c r="G3" s="84"/>
      <c r="H3" s="82">
        <v>42309</v>
      </c>
      <c r="I3" s="83"/>
      <c r="J3" s="84"/>
      <c r="K3" s="82">
        <v>42339</v>
      </c>
      <c r="L3" s="85"/>
      <c r="M3" s="84"/>
      <c r="N3" s="82">
        <v>42370</v>
      </c>
      <c r="O3" s="85"/>
      <c r="P3" s="84"/>
      <c r="Q3" s="82">
        <v>42401</v>
      </c>
      <c r="R3" s="85"/>
      <c r="S3" s="84"/>
      <c r="T3" s="82">
        <v>42430</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0</v>
      </c>
      <c r="F5" s="20">
        <v>0</v>
      </c>
      <c r="G5" s="21">
        <v>0</v>
      </c>
      <c r="H5" s="19">
        <v>14.35</v>
      </c>
      <c r="I5" s="20">
        <v>42.34</v>
      </c>
      <c r="J5" s="21">
        <v>56.690000000000005</v>
      </c>
      <c r="K5" s="19">
        <v>14.35</v>
      </c>
      <c r="L5" s="20">
        <v>42.34</v>
      </c>
      <c r="M5" s="21">
        <v>56.690000000000005</v>
      </c>
      <c r="N5" s="19">
        <v>0.72</v>
      </c>
      <c r="O5" s="20">
        <v>81.14</v>
      </c>
      <c r="P5" s="21">
        <v>81.86</v>
      </c>
      <c r="Q5" s="19">
        <v>17.27</v>
      </c>
      <c r="R5" s="20">
        <v>15.8</v>
      </c>
      <c r="S5" s="21">
        <v>33.07</v>
      </c>
      <c r="T5" s="19">
        <v>0</v>
      </c>
      <c r="U5" s="20">
        <v>0</v>
      </c>
      <c r="V5" s="21">
        <v>0</v>
      </c>
      <c r="W5" s="47">
        <v>46.69</v>
      </c>
      <c r="X5" s="20">
        <v>181.62</v>
      </c>
      <c r="Y5" s="21">
        <v>228.31</v>
      </c>
      <c r="AB5" s="1"/>
    </row>
    <row r="6" spans="1:28" ht="13">
      <c r="A6" s="2" t="s">
        <v>250</v>
      </c>
      <c r="B6" s="2" t="s">
        <v>7</v>
      </c>
      <c r="C6" s="89" t="s">
        <v>297</v>
      </c>
      <c r="D6" s="129" t="s">
        <v>298</v>
      </c>
      <c r="E6" s="19">
        <v>0</v>
      </c>
      <c r="F6" s="20">
        <v>0.4</v>
      </c>
      <c r="G6" s="21">
        <v>0.4</v>
      </c>
      <c r="H6" s="19">
        <v>0</v>
      </c>
      <c r="I6" s="20">
        <v>0</v>
      </c>
      <c r="J6" s="21">
        <v>0</v>
      </c>
      <c r="K6" s="19">
        <v>0</v>
      </c>
      <c r="L6" s="20">
        <v>0</v>
      </c>
      <c r="M6" s="21">
        <v>0</v>
      </c>
      <c r="N6" s="19">
        <v>0</v>
      </c>
      <c r="O6" s="20">
        <v>0</v>
      </c>
      <c r="P6" s="21">
        <v>0</v>
      </c>
      <c r="Q6" s="19">
        <v>0</v>
      </c>
      <c r="R6" s="20">
        <v>0</v>
      </c>
      <c r="S6" s="21">
        <v>0</v>
      </c>
      <c r="T6" s="19">
        <v>0</v>
      </c>
      <c r="U6" s="20">
        <v>0</v>
      </c>
      <c r="V6" s="21">
        <v>0</v>
      </c>
      <c r="W6" s="47">
        <v>0</v>
      </c>
      <c r="X6" s="20">
        <v>0.4</v>
      </c>
      <c r="Y6" s="21">
        <v>0.4</v>
      </c>
      <c r="AB6" s="1"/>
    </row>
    <row r="7" spans="1:28" ht="13">
      <c r="A7" s="2" t="s">
        <v>251</v>
      </c>
      <c r="B7" s="2" t="s">
        <v>8</v>
      </c>
      <c r="C7" s="89" t="s">
        <v>297</v>
      </c>
      <c r="D7" s="129" t="s">
        <v>302</v>
      </c>
      <c r="E7" s="19">
        <v>10358.32</v>
      </c>
      <c r="F7" s="20">
        <v>1028.8</v>
      </c>
      <c r="G7" s="21">
        <v>11387.119999999999</v>
      </c>
      <c r="H7" s="19">
        <v>18866.95</v>
      </c>
      <c r="I7" s="20">
        <v>1183.0999999999999</v>
      </c>
      <c r="J7" s="21">
        <v>20050.05</v>
      </c>
      <c r="K7" s="19">
        <v>18866.95</v>
      </c>
      <c r="L7" s="20">
        <v>1183.0999999999999</v>
      </c>
      <c r="M7" s="21">
        <v>20050.05</v>
      </c>
      <c r="N7" s="19">
        <v>14654.8</v>
      </c>
      <c r="O7" s="20">
        <v>969.9</v>
      </c>
      <c r="P7" s="21">
        <v>15624.699999999999</v>
      </c>
      <c r="Q7" s="19">
        <v>8861.75</v>
      </c>
      <c r="R7" s="20">
        <v>1236.5</v>
      </c>
      <c r="S7" s="21">
        <v>10098.25</v>
      </c>
      <c r="T7" s="19">
        <v>8681.98</v>
      </c>
      <c r="U7" s="20">
        <v>1363.8</v>
      </c>
      <c r="V7" s="21">
        <v>10045.779999999999</v>
      </c>
      <c r="W7" s="47">
        <v>80290.75</v>
      </c>
      <c r="X7" s="20">
        <v>6965.2</v>
      </c>
      <c r="Y7" s="21">
        <v>87255.95</v>
      </c>
      <c r="AB7" s="1"/>
    </row>
    <row r="8" spans="1:28" ht="13">
      <c r="A8" s="2" t="s">
        <v>251</v>
      </c>
      <c r="B8" s="2" t="s">
        <v>9</v>
      </c>
      <c r="C8" s="89" t="s">
        <v>297</v>
      </c>
      <c r="D8" s="129" t="s">
        <v>302</v>
      </c>
      <c r="E8" s="19">
        <v>7.85</v>
      </c>
      <c r="F8" s="20">
        <v>0.72</v>
      </c>
      <c r="G8" s="21">
        <v>8.57</v>
      </c>
      <c r="H8" s="19">
        <v>0.82</v>
      </c>
      <c r="I8" s="20">
        <v>1.04</v>
      </c>
      <c r="J8" s="21">
        <v>1.8599999999999999</v>
      </c>
      <c r="K8" s="19">
        <v>0.82</v>
      </c>
      <c r="L8" s="20">
        <v>1.04</v>
      </c>
      <c r="M8" s="21">
        <v>1.8599999999999999</v>
      </c>
      <c r="N8" s="19">
        <v>0.22</v>
      </c>
      <c r="O8" s="20">
        <v>0.57999999999999996</v>
      </c>
      <c r="P8" s="21">
        <v>0.79999999999999993</v>
      </c>
      <c r="Q8" s="19">
        <v>0.72</v>
      </c>
      <c r="R8" s="20">
        <v>0.08</v>
      </c>
      <c r="S8" s="21">
        <v>0.79999999999999993</v>
      </c>
      <c r="T8" s="19">
        <v>0.68</v>
      </c>
      <c r="U8" s="20">
        <v>15.35</v>
      </c>
      <c r="V8" s="21">
        <v>16.03</v>
      </c>
      <c r="W8" s="47">
        <v>11.110000000000001</v>
      </c>
      <c r="X8" s="20">
        <v>18.809999999999999</v>
      </c>
      <c r="Y8" s="21">
        <v>29.92</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2736.8</v>
      </c>
      <c r="F11" s="20">
        <v>600.4</v>
      </c>
      <c r="G11" s="21">
        <v>3337.2000000000003</v>
      </c>
      <c r="H11" s="19">
        <v>2418.65</v>
      </c>
      <c r="I11" s="20">
        <v>1077.4000000000001</v>
      </c>
      <c r="J11" s="21">
        <v>3496.05</v>
      </c>
      <c r="K11" s="19">
        <v>2418.65</v>
      </c>
      <c r="L11" s="20">
        <v>1077.4000000000001</v>
      </c>
      <c r="M11" s="21">
        <v>3496.05</v>
      </c>
      <c r="N11" s="19">
        <v>3792.95</v>
      </c>
      <c r="O11" s="20">
        <v>1590.6</v>
      </c>
      <c r="P11" s="21">
        <v>5383.5499999999993</v>
      </c>
      <c r="Q11" s="19">
        <v>7265.95</v>
      </c>
      <c r="R11" s="20">
        <v>1922.65</v>
      </c>
      <c r="S11" s="21">
        <v>9188.6</v>
      </c>
      <c r="T11" s="19">
        <v>8731.6</v>
      </c>
      <c r="U11" s="20">
        <v>1827.2</v>
      </c>
      <c r="V11" s="21">
        <v>10558.800000000001</v>
      </c>
      <c r="W11" s="47">
        <v>27364.6</v>
      </c>
      <c r="X11" s="20">
        <v>8095.6500000000005</v>
      </c>
      <c r="Y11" s="21">
        <v>35460.25</v>
      </c>
      <c r="AB11" s="1"/>
    </row>
    <row r="12" spans="1:28" ht="13">
      <c r="A12" s="2" t="s">
        <v>253</v>
      </c>
      <c r="B12" s="2" t="s">
        <v>13</v>
      </c>
      <c r="C12" s="89" t="s">
        <v>297</v>
      </c>
      <c r="D12" s="129" t="s">
        <v>303</v>
      </c>
      <c r="E12" s="19">
        <v>2373.85</v>
      </c>
      <c r="F12" s="20">
        <v>179.8</v>
      </c>
      <c r="G12" s="21">
        <v>2553.65</v>
      </c>
      <c r="H12" s="19">
        <v>2315.4</v>
      </c>
      <c r="I12" s="20">
        <v>801</v>
      </c>
      <c r="J12" s="21">
        <v>3116.4</v>
      </c>
      <c r="K12" s="19">
        <v>2315.4</v>
      </c>
      <c r="L12" s="20">
        <v>801</v>
      </c>
      <c r="M12" s="21">
        <v>3116.4</v>
      </c>
      <c r="N12" s="19">
        <v>3774.05</v>
      </c>
      <c r="O12" s="20">
        <v>562.54999999999995</v>
      </c>
      <c r="P12" s="21">
        <v>4336.6000000000004</v>
      </c>
      <c r="Q12" s="19">
        <v>10378.9</v>
      </c>
      <c r="R12" s="20">
        <v>109.7</v>
      </c>
      <c r="S12" s="21">
        <v>10488.6</v>
      </c>
      <c r="T12" s="19">
        <v>9003.65</v>
      </c>
      <c r="U12" s="20">
        <v>161.1</v>
      </c>
      <c r="V12" s="21">
        <v>9164.75</v>
      </c>
      <c r="W12" s="47">
        <v>30161.25</v>
      </c>
      <c r="X12" s="20">
        <v>2615.1499999999996</v>
      </c>
      <c r="Y12" s="21">
        <v>32776.400000000001</v>
      </c>
      <c r="AB12" s="1"/>
    </row>
    <row r="13" spans="1:28" ht="13">
      <c r="A13" s="2" t="s">
        <v>253</v>
      </c>
      <c r="B13" s="2" t="s">
        <v>14</v>
      </c>
      <c r="C13" s="89" t="s">
        <v>297</v>
      </c>
      <c r="D13" s="129" t="s">
        <v>303</v>
      </c>
      <c r="E13" s="19">
        <v>5825.65</v>
      </c>
      <c r="F13" s="20">
        <v>1504.35</v>
      </c>
      <c r="G13" s="21">
        <v>7330</v>
      </c>
      <c r="H13" s="19">
        <v>2944.3</v>
      </c>
      <c r="I13" s="20">
        <v>2653.55</v>
      </c>
      <c r="J13" s="21">
        <v>5597.85</v>
      </c>
      <c r="K13" s="19">
        <v>2944.3</v>
      </c>
      <c r="L13" s="20">
        <v>2653.55</v>
      </c>
      <c r="M13" s="21">
        <v>5597.85</v>
      </c>
      <c r="N13" s="19">
        <v>8207.25</v>
      </c>
      <c r="O13" s="20">
        <v>3013.05</v>
      </c>
      <c r="P13" s="21">
        <v>11220.3</v>
      </c>
      <c r="Q13" s="19">
        <v>10627.7</v>
      </c>
      <c r="R13" s="20">
        <v>2710.35</v>
      </c>
      <c r="S13" s="21">
        <v>13338.050000000001</v>
      </c>
      <c r="T13" s="19">
        <v>18345.349999999999</v>
      </c>
      <c r="U13" s="20">
        <v>2292.0500000000002</v>
      </c>
      <c r="V13" s="21">
        <v>20637.399999999998</v>
      </c>
      <c r="W13" s="47">
        <v>48894.55</v>
      </c>
      <c r="X13" s="20">
        <v>14826.900000000001</v>
      </c>
      <c r="Y13" s="21">
        <v>63721.450000000004</v>
      </c>
      <c r="AB13" s="1"/>
    </row>
    <row r="14" spans="1:28" ht="13">
      <c r="A14" s="2" t="s">
        <v>253</v>
      </c>
      <c r="B14" s="2" t="s">
        <v>15</v>
      </c>
      <c r="C14" s="89" t="s">
        <v>297</v>
      </c>
      <c r="D14" s="129" t="s">
        <v>303</v>
      </c>
      <c r="E14" s="19">
        <v>3565.15</v>
      </c>
      <c r="F14" s="20">
        <v>1549.45</v>
      </c>
      <c r="G14" s="21">
        <v>5114.6000000000004</v>
      </c>
      <c r="H14" s="19">
        <v>8965.15</v>
      </c>
      <c r="I14" s="20">
        <v>2603.4499999999998</v>
      </c>
      <c r="J14" s="21">
        <v>11568.599999999999</v>
      </c>
      <c r="K14" s="19">
        <v>8965.15</v>
      </c>
      <c r="L14" s="20">
        <v>2603.4499999999998</v>
      </c>
      <c r="M14" s="21">
        <v>11568.599999999999</v>
      </c>
      <c r="N14" s="19">
        <v>6045.3</v>
      </c>
      <c r="O14" s="20">
        <v>2311.75</v>
      </c>
      <c r="P14" s="21">
        <v>8357.0499999999993</v>
      </c>
      <c r="Q14" s="19">
        <v>11140.55</v>
      </c>
      <c r="R14" s="20">
        <v>3248.3</v>
      </c>
      <c r="S14" s="21">
        <v>14388.849999999999</v>
      </c>
      <c r="T14" s="19">
        <v>19538</v>
      </c>
      <c r="U14" s="20">
        <v>1698.15</v>
      </c>
      <c r="V14" s="21">
        <v>21236.15</v>
      </c>
      <c r="W14" s="47">
        <v>58219.299999999996</v>
      </c>
      <c r="X14" s="20">
        <v>14014.549999999997</v>
      </c>
      <c r="Y14" s="21">
        <v>72233.849999999991</v>
      </c>
      <c r="AB14" s="1"/>
    </row>
    <row r="15" spans="1:28" ht="13">
      <c r="A15" s="2" t="s">
        <v>254</v>
      </c>
      <c r="B15" s="2" t="s">
        <v>16</v>
      </c>
      <c r="C15" s="89" t="s">
        <v>297</v>
      </c>
      <c r="D15" s="129" t="s">
        <v>303</v>
      </c>
      <c r="E15" s="19">
        <v>6595.2</v>
      </c>
      <c r="F15" s="20">
        <v>4518.3599999999997</v>
      </c>
      <c r="G15" s="21">
        <v>11113.56</v>
      </c>
      <c r="H15" s="19">
        <v>1282.1400000000001</v>
      </c>
      <c r="I15" s="20">
        <v>5811.39</v>
      </c>
      <c r="J15" s="21">
        <v>7093.5300000000007</v>
      </c>
      <c r="K15" s="19">
        <v>1282.1400000000001</v>
      </c>
      <c r="L15" s="20">
        <v>5811.39</v>
      </c>
      <c r="M15" s="21">
        <v>7093.5300000000007</v>
      </c>
      <c r="N15" s="19">
        <v>6825.69</v>
      </c>
      <c r="O15" s="20">
        <v>6731.01</v>
      </c>
      <c r="P15" s="21">
        <v>13556.7</v>
      </c>
      <c r="Q15" s="19">
        <v>7117.11</v>
      </c>
      <c r="R15" s="20">
        <v>6832.98</v>
      </c>
      <c r="S15" s="21">
        <v>13950.09</v>
      </c>
      <c r="T15" s="19">
        <v>20795.13</v>
      </c>
      <c r="U15" s="20">
        <v>3481.83</v>
      </c>
      <c r="V15" s="21">
        <v>24276.959999999999</v>
      </c>
      <c r="W15" s="47">
        <v>43897.41</v>
      </c>
      <c r="X15" s="20">
        <v>33186.959999999999</v>
      </c>
      <c r="Y15" s="21">
        <v>77084.37</v>
      </c>
      <c r="AB15" s="1"/>
    </row>
    <row r="16" spans="1:28" ht="13">
      <c r="A16" s="2" t="s">
        <v>310</v>
      </c>
      <c r="B16" s="2" t="s">
        <v>311</v>
      </c>
      <c r="C16" s="89" t="s">
        <v>297</v>
      </c>
      <c r="D16" s="129" t="s">
        <v>303</v>
      </c>
      <c r="E16" s="19">
        <v>2701.1</v>
      </c>
      <c r="F16" s="20">
        <v>2303.3000000000002</v>
      </c>
      <c r="G16" s="21">
        <v>5004.3999999999996</v>
      </c>
      <c r="H16" s="19">
        <v>6132.4</v>
      </c>
      <c r="I16" s="20">
        <v>2750.2</v>
      </c>
      <c r="J16" s="21">
        <v>8882.5999999999985</v>
      </c>
      <c r="K16" s="19">
        <v>6132.4</v>
      </c>
      <c r="L16" s="20">
        <v>2750.2</v>
      </c>
      <c r="M16" s="21">
        <v>8882.5999999999985</v>
      </c>
      <c r="N16" s="19">
        <v>16779.3</v>
      </c>
      <c r="O16" s="20">
        <v>3544.1</v>
      </c>
      <c r="P16" s="21">
        <v>20323.399999999998</v>
      </c>
      <c r="Q16" s="19">
        <v>8178</v>
      </c>
      <c r="R16" s="20">
        <v>3939.7</v>
      </c>
      <c r="S16" s="21">
        <v>12117.7</v>
      </c>
      <c r="T16" s="19">
        <v>3922.2</v>
      </c>
      <c r="U16" s="20">
        <v>899.3</v>
      </c>
      <c r="V16" s="21">
        <v>4821.5</v>
      </c>
      <c r="W16" s="47">
        <v>43845.399999999994</v>
      </c>
      <c r="X16" s="20">
        <v>16186.8</v>
      </c>
      <c r="Y16" s="21">
        <v>60032.2</v>
      </c>
      <c r="AB16" s="1"/>
    </row>
    <row r="17" spans="1:28" ht="13">
      <c r="A17" s="2" t="s">
        <v>370</v>
      </c>
      <c r="B17" s="2" t="s">
        <v>371</v>
      </c>
      <c r="C17" s="89" t="s">
        <v>297</v>
      </c>
      <c r="D17" s="129" t="s">
        <v>304</v>
      </c>
      <c r="E17" s="19">
        <v>9763.2800000000007</v>
      </c>
      <c r="F17" s="20">
        <v>0</v>
      </c>
      <c r="G17" s="21">
        <v>9763.2800000000007</v>
      </c>
      <c r="H17" s="19">
        <v>8046</v>
      </c>
      <c r="I17" s="20">
        <v>6.6</v>
      </c>
      <c r="J17" s="21">
        <v>8052.6</v>
      </c>
      <c r="K17" s="19">
        <v>8046</v>
      </c>
      <c r="L17" s="20">
        <v>6.6</v>
      </c>
      <c r="M17" s="21">
        <v>8052.6</v>
      </c>
      <c r="N17" s="19">
        <v>6453.73</v>
      </c>
      <c r="O17" s="20">
        <v>0.3</v>
      </c>
      <c r="P17" s="21">
        <v>6454.03</v>
      </c>
      <c r="Q17" s="19">
        <v>12737.17</v>
      </c>
      <c r="R17" s="20">
        <v>0</v>
      </c>
      <c r="S17" s="21">
        <v>12737.17</v>
      </c>
      <c r="T17" s="19">
        <v>9113.7800000000007</v>
      </c>
      <c r="U17" s="20">
        <v>1.66</v>
      </c>
      <c r="V17" s="21">
        <v>9115.44</v>
      </c>
      <c r="W17" s="47">
        <v>54159.96</v>
      </c>
      <c r="X17" s="20">
        <v>15.16</v>
      </c>
      <c r="Y17" s="21">
        <v>54175.12</v>
      </c>
      <c r="AB17" s="1"/>
    </row>
    <row r="18" spans="1:28" ht="13">
      <c r="A18" s="2" t="s">
        <v>370</v>
      </c>
      <c r="B18" s="2" t="s">
        <v>372</v>
      </c>
      <c r="C18" s="89" t="s">
        <v>297</v>
      </c>
      <c r="D18" s="129" t="s">
        <v>304</v>
      </c>
      <c r="E18" s="19">
        <v>9328.41</v>
      </c>
      <c r="F18" s="20">
        <v>0</v>
      </c>
      <c r="G18" s="21">
        <v>9328.41</v>
      </c>
      <c r="H18" s="19">
        <v>7956.33</v>
      </c>
      <c r="I18" s="20">
        <v>5.74</v>
      </c>
      <c r="J18" s="21">
        <v>7962.07</v>
      </c>
      <c r="K18" s="19">
        <v>7956.33</v>
      </c>
      <c r="L18" s="20">
        <v>5.74</v>
      </c>
      <c r="M18" s="21">
        <v>7962.07</v>
      </c>
      <c r="N18" s="19">
        <v>6153.49</v>
      </c>
      <c r="O18" s="20">
        <v>0.36</v>
      </c>
      <c r="P18" s="21">
        <v>6153.8499999999995</v>
      </c>
      <c r="Q18" s="19">
        <v>12320.19</v>
      </c>
      <c r="R18" s="20">
        <v>0</v>
      </c>
      <c r="S18" s="21">
        <v>12320.19</v>
      </c>
      <c r="T18" s="19">
        <v>8710.82</v>
      </c>
      <c r="U18" s="20">
        <v>1.25</v>
      </c>
      <c r="V18" s="21">
        <v>8712.07</v>
      </c>
      <c r="W18" s="47">
        <v>52425.57</v>
      </c>
      <c r="X18" s="20">
        <v>13.09</v>
      </c>
      <c r="Y18" s="21">
        <v>52438.659999999996</v>
      </c>
      <c r="AB18" s="1"/>
    </row>
    <row r="19" spans="1:28" ht="13">
      <c r="A19" s="2" t="s">
        <v>370</v>
      </c>
      <c r="B19" s="2" t="s">
        <v>373</v>
      </c>
      <c r="C19" s="89" t="s">
        <v>297</v>
      </c>
      <c r="D19" s="129" t="s">
        <v>304</v>
      </c>
      <c r="E19" s="19">
        <v>205.57</v>
      </c>
      <c r="F19" s="20">
        <v>1877.8</v>
      </c>
      <c r="G19" s="21">
        <v>2083.37</v>
      </c>
      <c r="H19" s="19">
        <v>1413.63</v>
      </c>
      <c r="I19" s="20">
        <v>3922.18</v>
      </c>
      <c r="J19" s="21">
        <v>5335.8099999999995</v>
      </c>
      <c r="K19" s="19">
        <v>1413.63</v>
      </c>
      <c r="L19" s="20">
        <v>3922.18</v>
      </c>
      <c r="M19" s="21">
        <v>5335.8099999999995</v>
      </c>
      <c r="N19" s="19">
        <v>6.04</v>
      </c>
      <c r="O19" s="20">
        <v>5029.41</v>
      </c>
      <c r="P19" s="21">
        <v>5035.45</v>
      </c>
      <c r="Q19" s="19">
        <v>5062.97</v>
      </c>
      <c r="R19" s="20">
        <v>1050.1500000000001</v>
      </c>
      <c r="S19" s="21">
        <v>6113.1200000000008</v>
      </c>
      <c r="T19" s="19">
        <v>1836.51</v>
      </c>
      <c r="U19" s="20">
        <v>3660.76</v>
      </c>
      <c r="V19" s="21">
        <v>5497.27</v>
      </c>
      <c r="W19" s="47">
        <v>9938.35</v>
      </c>
      <c r="X19" s="20">
        <v>19462.48</v>
      </c>
      <c r="Y19" s="21">
        <v>29400.83</v>
      </c>
      <c r="AB19" s="1"/>
    </row>
    <row r="20" spans="1:28" ht="13">
      <c r="A20" s="2" t="s">
        <v>255</v>
      </c>
      <c r="B20" s="2" t="s">
        <v>17</v>
      </c>
      <c r="C20" s="89" t="s">
        <v>297</v>
      </c>
      <c r="D20" s="129" t="s">
        <v>298</v>
      </c>
      <c r="E20" s="19">
        <v>0</v>
      </c>
      <c r="F20" s="20">
        <v>0</v>
      </c>
      <c r="G20" s="21">
        <v>0</v>
      </c>
      <c r="H20" s="19">
        <v>0</v>
      </c>
      <c r="I20" s="20">
        <v>0</v>
      </c>
      <c r="J20" s="21">
        <v>0</v>
      </c>
      <c r="K20" s="19">
        <v>0</v>
      </c>
      <c r="L20" s="20">
        <v>0</v>
      </c>
      <c r="M20" s="21">
        <v>0</v>
      </c>
      <c r="N20" s="19">
        <v>0</v>
      </c>
      <c r="O20" s="20">
        <v>0</v>
      </c>
      <c r="P20" s="21">
        <v>0</v>
      </c>
      <c r="Q20" s="19">
        <v>0</v>
      </c>
      <c r="R20" s="20">
        <v>0</v>
      </c>
      <c r="S20" s="21">
        <v>0</v>
      </c>
      <c r="T20" s="19">
        <v>28.94</v>
      </c>
      <c r="U20" s="20">
        <v>23.18</v>
      </c>
      <c r="V20" s="21">
        <v>52.120000000000005</v>
      </c>
      <c r="W20" s="47">
        <v>28.94</v>
      </c>
      <c r="X20" s="20">
        <v>23.18</v>
      </c>
      <c r="Y20" s="21">
        <v>52.120000000000005</v>
      </c>
      <c r="AB20" s="1"/>
    </row>
    <row r="21" spans="1:28" ht="13">
      <c r="A21" s="2" t="s">
        <v>256</v>
      </c>
      <c r="B21" s="2" t="s">
        <v>18</v>
      </c>
      <c r="C21" s="89" t="s">
        <v>297</v>
      </c>
      <c r="D21" s="129" t="s">
        <v>302</v>
      </c>
      <c r="E21" s="19">
        <v>38291</v>
      </c>
      <c r="F21" s="20">
        <v>1061.0999999999999</v>
      </c>
      <c r="G21" s="21">
        <v>39352.1</v>
      </c>
      <c r="H21" s="19">
        <v>36310.5</v>
      </c>
      <c r="I21" s="20">
        <v>4955.1000000000004</v>
      </c>
      <c r="J21" s="21">
        <v>41265.599999999999</v>
      </c>
      <c r="K21" s="19">
        <v>36310.5</v>
      </c>
      <c r="L21" s="20">
        <v>4955.1000000000004</v>
      </c>
      <c r="M21" s="21">
        <v>41265.599999999999</v>
      </c>
      <c r="N21" s="19">
        <v>9628.0499999999993</v>
      </c>
      <c r="O21" s="20">
        <v>1173.05</v>
      </c>
      <c r="P21" s="21">
        <v>10801.099999999999</v>
      </c>
      <c r="Q21" s="19">
        <v>7943.9</v>
      </c>
      <c r="R21" s="20">
        <v>2361.15</v>
      </c>
      <c r="S21" s="21">
        <v>10305.049999999999</v>
      </c>
      <c r="T21" s="19">
        <v>4008.6</v>
      </c>
      <c r="U21" s="20">
        <v>995.95</v>
      </c>
      <c r="V21" s="21">
        <v>5004.55</v>
      </c>
      <c r="W21" s="47">
        <v>132492.54999999999</v>
      </c>
      <c r="X21" s="20">
        <v>15501.45</v>
      </c>
      <c r="Y21" s="21">
        <v>147994</v>
      </c>
      <c r="AB21" s="1"/>
    </row>
    <row r="22" spans="1:28" ht="13">
      <c r="A22" s="2" t="s">
        <v>378</v>
      </c>
      <c r="B22" s="2" t="s">
        <v>379</v>
      </c>
      <c r="C22" s="89" t="s">
        <v>297</v>
      </c>
      <c r="D22" s="129" t="s">
        <v>304</v>
      </c>
      <c r="E22" s="19">
        <v>6142.02</v>
      </c>
      <c r="F22" s="20">
        <v>658.66</v>
      </c>
      <c r="G22" s="21">
        <v>6800.68</v>
      </c>
      <c r="H22" s="19">
        <v>12887.04</v>
      </c>
      <c r="I22" s="20">
        <v>306.13</v>
      </c>
      <c r="J22" s="21">
        <v>13193.17</v>
      </c>
      <c r="K22" s="19">
        <v>12887.04</v>
      </c>
      <c r="L22" s="20">
        <v>306.13</v>
      </c>
      <c r="M22" s="21">
        <v>13193.17</v>
      </c>
      <c r="N22" s="19">
        <v>6892.38</v>
      </c>
      <c r="O22" s="20">
        <v>288.95</v>
      </c>
      <c r="P22" s="21">
        <v>7181.33</v>
      </c>
      <c r="Q22" s="19">
        <v>7918.26</v>
      </c>
      <c r="R22" s="20">
        <v>333.71</v>
      </c>
      <c r="S22" s="21">
        <v>8251.9699999999993</v>
      </c>
      <c r="T22" s="19">
        <v>20633.63</v>
      </c>
      <c r="U22" s="20">
        <v>198.92</v>
      </c>
      <c r="V22" s="21">
        <v>20832.55</v>
      </c>
      <c r="W22" s="47">
        <v>67360.37000000001</v>
      </c>
      <c r="X22" s="20">
        <v>2092.5</v>
      </c>
      <c r="Y22" s="21">
        <v>69452.87000000001</v>
      </c>
      <c r="AB22" s="1"/>
    </row>
    <row r="23" spans="1:28" ht="13">
      <c r="A23" s="2" t="s">
        <v>257</v>
      </c>
      <c r="B23" s="2" t="s">
        <v>19</v>
      </c>
      <c r="C23" s="89" t="s">
        <v>297</v>
      </c>
      <c r="D23" s="129" t="s">
        <v>302</v>
      </c>
      <c r="E23" s="19">
        <v>14030.96</v>
      </c>
      <c r="F23" s="20">
        <v>3997.35</v>
      </c>
      <c r="G23" s="21">
        <v>18028.309999999998</v>
      </c>
      <c r="H23" s="19">
        <v>9724.73</v>
      </c>
      <c r="I23" s="20">
        <v>4034.88</v>
      </c>
      <c r="J23" s="21">
        <v>13759.61</v>
      </c>
      <c r="K23" s="19">
        <v>9724.73</v>
      </c>
      <c r="L23" s="20">
        <v>4034.88</v>
      </c>
      <c r="M23" s="21">
        <v>13759.61</v>
      </c>
      <c r="N23" s="19">
        <v>36088.47</v>
      </c>
      <c r="O23" s="20">
        <v>5691.74</v>
      </c>
      <c r="P23" s="21">
        <v>41780.21</v>
      </c>
      <c r="Q23" s="19">
        <v>35710.199999999997</v>
      </c>
      <c r="R23" s="20">
        <v>5557.41</v>
      </c>
      <c r="S23" s="21">
        <v>41267.61</v>
      </c>
      <c r="T23" s="19">
        <v>44963.24</v>
      </c>
      <c r="U23" s="20">
        <v>8223.5300000000007</v>
      </c>
      <c r="V23" s="21">
        <v>53186.77</v>
      </c>
      <c r="W23" s="47">
        <v>150242.32999999999</v>
      </c>
      <c r="X23" s="20">
        <v>31539.79</v>
      </c>
      <c r="Y23" s="21">
        <v>181782.12</v>
      </c>
      <c r="AB23" s="1"/>
    </row>
    <row r="24" spans="1:28" ht="13">
      <c r="A24" s="2" t="s">
        <v>258</v>
      </c>
      <c r="B24" s="2" t="s">
        <v>20</v>
      </c>
      <c r="C24" s="89" t="s">
        <v>297</v>
      </c>
      <c r="D24" s="129" t="s">
        <v>303</v>
      </c>
      <c r="E24" s="19">
        <v>283.45</v>
      </c>
      <c r="F24" s="20">
        <v>4600.7</v>
      </c>
      <c r="G24" s="21">
        <v>4884.1499999999996</v>
      </c>
      <c r="H24" s="19">
        <v>173.6</v>
      </c>
      <c r="I24" s="20">
        <v>4319.8500000000004</v>
      </c>
      <c r="J24" s="21">
        <v>4493.4500000000007</v>
      </c>
      <c r="K24" s="19">
        <v>173.6</v>
      </c>
      <c r="L24" s="20">
        <v>4319.8500000000004</v>
      </c>
      <c r="M24" s="21">
        <v>4493.4500000000007</v>
      </c>
      <c r="N24" s="19">
        <v>1338.75</v>
      </c>
      <c r="O24" s="20">
        <v>4027.4</v>
      </c>
      <c r="P24" s="21">
        <v>5366.15</v>
      </c>
      <c r="Q24" s="19">
        <v>534.15</v>
      </c>
      <c r="R24" s="20">
        <v>2389.35</v>
      </c>
      <c r="S24" s="21">
        <v>2923.5</v>
      </c>
      <c r="T24" s="19">
        <v>659.6</v>
      </c>
      <c r="U24" s="20">
        <v>5090.8999999999996</v>
      </c>
      <c r="V24" s="21">
        <v>5750.5</v>
      </c>
      <c r="W24" s="47">
        <v>3163.15</v>
      </c>
      <c r="X24" s="20">
        <v>24748.049999999996</v>
      </c>
      <c r="Y24" s="21">
        <v>27911.199999999997</v>
      </c>
      <c r="AB24" s="1"/>
    </row>
    <row r="25" spans="1:28" ht="13">
      <c r="A25" s="2" t="s">
        <v>259</v>
      </c>
      <c r="B25" s="2" t="s">
        <v>21</v>
      </c>
      <c r="C25" s="89" t="s">
        <v>297</v>
      </c>
      <c r="D25" s="129" t="s">
        <v>298</v>
      </c>
      <c r="E25" s="19">
        <v>0</v>
      </c>
      <c r="F25" s="20">
        <v>0</v>
      </c>
      <c r="G25" s="21">
        <v>0</v>
      </c>
      <c r="H25" s="19">
        <v>0</v>
      </c>
      <c r="I25" s="20">
        <v>0</v>
      </c>
      <c r="J25" s="21">
        <v>0</v>
      </c>
      <c r="K25" s="19">
        <v>0</v>
      </c>
      <c r="L25" s="20">
        <v>0</v>
      </c>
      <c r="M25" s="21">
        <v>0</v>
      </c>
      <c r="N25" s="19">
        <v>0</v>
      </c>
      <c r="O25" s="20">
        <v>0</v>
      </c>
      <c r="P25" s="21">
        <v>0</v>
      </c>
      <c r="Q25" s="19">
        <v>0</v>
      </c>
      <c r="R25" s="20">
        <v>0</v>
      </c>
      <c r="S25" s="21">
        <v>0</v>
      </c>
      <c r="T25" s="19">
        <v>0</v>
      </c>
      <c r="U25" s="20">
        <v>0</v>
      </c>
      <c r="V25" s="21">
        <v>0</v>
      </c>
      <c r="W25" s="47">
        <v>0</v>
      </c>
      <c r="X25" s="20">
        <v>0</v>
      </c>
      <c r="Y25" s="21">
        <v>0</v>
      </c>
      <c r="AB25" s="1"/>
    </row>
    <row r="26" spans="1:28" ht="13">
      <c r="A26" s="2" t="s">
        <v>260</v>
      </c>
      <c r="B26" s="2" t="s">
        <v>22</v>
      </c>
      <c r="C26" s="89" t="s">
        <v>297</v>
      </c>
      <c r="D26" s="129" t="s">
        <v>303</v>
      </c>
      <c r="E26" s="19">
        <v>0</v>
      </c>
      <c r="F26" s="20">
        <v>0</v>
      </c>
      <c r="G26" s="21">
        <v>0</v>
      </c>
      <c r="H26" s="19">
        <v>0</v>
      </c>
      <c r="I26" s="20">
        <v>0</v>
      </c>
      <c r="J26" s="21">
        <v>0</v>
      </c>
      <c r="K26" s="19">
        <v>0</v>
      </c>
      <c r="L26" s="20">
        <v>0</v>
      </c>
      <c r="M26" s="21">
        <v>0</v>
      </c>
      <c r="N26" s="19">
        <v>0</v>
      </c>
      <c r="O26" s="20">
        <v>0</v>
      </c>
      <c r="P26" s="21">
        <v>0</v>
      </c>
      <c r="Q26" s="19">
        <v>5006.42</v>
      </c>
      <c r="R26" s="20">
        <v>1064.76</v>
      </c>
      <c r="S26" s="21">
        <v>6071.18</v>
      </c>
      <c r="T26" s="19">
        <v>4002.83</v>
      </c>
      <c r="U26" s="20">
        <v>771.18</v>
      </c>
      <c r="V26" s="21">
        <v>4774.01</v>
      </c>
      <c r="W26" s="47">
        <v>9009.25</v>
      </c>
      <c r="X26" s="20">
        <v>1835.94</v>
      </c>
      <c r="Y26" s="21">
        <v>10845.19</v>
      </c>
      <c r="AB26" s="1"/>
    </row>
    <row r="27" spans="1:28" ht="13">
      <c r="A27" s="2" t="s">
        <v>260</v>
      </c>
      <c r="B27" s="2" t="s">
        <v>23</v>
      </c>
      <c r="C27" s="89" t="s">
        <v>297</v>
      </c>
      <c r="D27" s="129" t="s">
        <v>303</v>
      </c>
      <c r="E27" s="19">
        <v>9034.83</v>
      </c>
      <c r="F27" s="20">
        <v>2288.29</v>
      </c>
      <c r="G27" s="21">
        <v>11323.119999999999</v>
      </c>
      <c r="H27" s="19">
        <v>5810.87</v>
      </c>
      <c r="I27" s="20">
        <v>1597.81</v>
      </c>
      <c r="J27" s="21">
        <v>7408.68</v>
      </c>
      <c r="K27" s="19">
        <v>5810.87</v>
      </c>
      <c r="L27" s="20">
        <v>1597.81</v>
      </c>
      <c r="M27" s="21">
        <v>7408.68</v>
      </c>
      <c r="N27" s="19">
        <v>9621.0499999999993</v>
      </c>
      <c r="O27" s="20">
        <v>2242.36</v>
      </c>
      <c r="P27" s="21">
        <v>11863.41</v>
      </c>
      <c r="Q27" s="19">
        <v>9204.36</v>
      </c>
      <c r="R27" s="20">
        <v>2631.38</v>
      </c>
      <c r="S27" s="21">
        <v>11835.740000000002</v>
      </c>
      <c r="T27" s="19">
        <v>20689.64</v>
      </c>
      <c r="U27" s="20">
        <v>3826.94</v>
      </c>
      <c r="V27" s="21">
        <v>24516.579999999998</v>
      </c>
      <c r="W27" s="47">
        <v>60171.619999999995</v>
      </c>
      <c r="X27" s="20">
        <v>14184.590000000002</v>
      </c>
      <c r="Y27" s="21">
        <v>74356.209999999992</v>
      </c>
      <c r="AB27" s="1"/>
    </row>
    <row r="28" spans="1:28" ht="13">
      <c r="A28" s="2" t="s">
        <v>260</v>
      </c>
      <c r="B28" s="2" t="s">
        <v>24</v>
      </c>
      <c r="C28" s="89" t="s">
        <v>297</v>
      </c>
      <c r="D28" s="129" t="s">
        <v>303</v>
      </c>
      <c r="E28" s="19">
        <v>9439.42</v>
      </c>
      <c r="F28" s="20">
        <v>1801.36</v>
      </c>
      <c r="G28" s="21">
        <v>11240.78</v>
      </c>
      <c r="H28" s="19">
        <v>6939.64</v>
      </c>
      <c r="I28" s="20">
        <v>1658.29</v>
      </c>
      <c r="J28" s="21">
        <v>8597.93</v>
      </c>
      <c r="K28" s="19">
        <v>6939.64</v>
      </c>
      <c r="L28" s="20">
        <v>1658.29</v>
      </c>
      <c r="M28" s="21">
        <v>8597.93</v>
      </c>
      <c r="N28" s="19">
        <v>5360.61</v>
      </c>
      <c r="O28" s="20">
        <v>987.53</v>
      </c>
      <c r="P28" s="21">
        <v>6348.1399999999994</v>
      </c>
      <c r="Q28" s="19">
        <v>5027.6499999999996</v>
      </c>
      <c r="R28" s="20">
        <v>204.37</v>
      </c>
      <c r="S28" s="21">
        <v>5232.0199999999995</v>
      </c>
      <c r="T28" s="19">
        <v>7951.55</v>
      </c>
      <c r="U28" s="20">
        <v>686.7</v>
      </c>
      <c r="V28" s="21">
        <v>8638.25</v>
      </c>
      <c r="W28" s="47">
        <v>41658.51</v>
      </c>
      <c r="X28" s="20">
        <v>6996.5399999999991</v>
      </c>
      <c r="Y28" s="21">
        <v>48655.05</v>
      </c>
      <c r="AB28" s="1"/>
    </row>
    <row r="29" spans="1:28" ht="13">
      <c r="A29" s="2" t="s">
        <v>260</v>
      </c>
      <c r="B29" s="2" t="s">
        <v>25</v>
      </c>
      <c r="C29" s="89" t="s">
        <v>297</v>
      </c>
      <c r="D29" s="129" t="s">
        <v>303</v>
      </c>
      <c r="E29" s="19">
        <v>3485.03</v>
      </c>
      <c r="F29" s="20">
        <v>244.57</v>
      </c>
      <c r="G29" s="21">
        <v>3729.6000000000004</v>
      </c>
      <c r="H29" s="19">
        <v>4414.16</v>
      </c>
      <c r="I29" s="20">
        <v>517.61</v>
      </c>
      <c r="J29" s="21">
        <v>4931.7699999999995</v>
      </c>
      <c r="K29" s="19">
        <v>4414.16</v>
      </c>
      <c r="L29" s="20">
        <v>517.61</v>
      </c>
      <c r="M29" s="21">
        <v>4931.7699999999995</v>
      </c>
      <c r="N29" s="19">
        <v>7430.85</v>
      </c>
      <c r="O29" s="20">
        <v>2396.33</v>
      </c>
      <c r="P29" s="21">
        <v>9827.18</v>
      </c>
      <c r="Q29" s="19">
        <v>7604.35</v>
      </c>
      <c r="R29" s="20">
        <v>1266.68</v>
      </c>
      <c r="S29" s="21">
        <v>8871.0300000000007</v>
      </c>
      <c r="T29" s="19">
        <v>19910.96</v>
      </c>
      <c r="U29" s="20">
        <v>2580.23</v>
      </c>
      <c r="V29" s="21">
        <v>22491.19</v>
      </c>
      <c r="W29" s="47">
        <v>47259.51</v>
      </c>
      <c r="X29" s="20">
        <v>7523.0300000000007</v>
      </c>
      <c r="Y29" s="21">
        <v>54782.54</v>
      </c>
      <c r="AB29" s="1"/>
    </row>
    <row r="30" spans="1:28" ht="13">
      <c r="A30" s="2" t="s">
        <v>261</v>
      </c>
      <c r="B30" s="2" t="s">
        <v>26</v>
      </c>
      <c r="C30" s="89" t="s">
        <v>297</v>
      </c>
      <c r="D30" s="129" t="s">
        <v>303</v>
      </c>
      <c r="E30" s="19">
        <v>39366.15</v>
      </c>
      <c r="F30" s="20">
        <v>1552.35</v>
      </c>
      <c r="G30" s="21">
        <v>40918.5</v>
      </c>
      <c r="H30" s="19">
        <v>56700.1</v>
      </c>
      <c r="I30" s="20">
        <v>1464.15</v>
      </c>
      <c r="J30" s="21">
        <v>58164.25</v>
      </c>
      <c r="K30" s="19">
        <v>56700.1</v>
      </c>
      <c r="L30" s="20">
        <v>1464.15</v>
      </c>
      <c r="M30" s="21">
        <v>58164.25</v>
      </c>
      <c r="N30" s="19">
        <v>41285.300000000003</v>
      </c>
      <c r="O30" s="20">
        <v>2658.4</v>
      </c>
      <c r="P30" s="21">
        <v>43943.700000000004</v>
      </c>
      <c r="Q30" s="19">
        <v>34629.15</v>
      </c>
      <c r="R30" s="20">
        <v>2801.6</v>
      </c>
      <c r="S30" s="21">
        <v>37430.75</v>
      </c>
      <c r="T30" s="19">
        <v>54290.25</v>
      </c>
      <c r="U30" s="20">
        <v>1533.55</v>
      </c>
      <c r="V30" s="21">
        <v>55823.8</v>
      </c>
      <c r="W30" s="47">
        <v>282971.05000000005</v>
      </c>
      <c r="X30" s="20">
        <v>11474.199999999999</v>
      </c>
      <c r="Y30" s="21">
        <v>294445.25000000006</v>
      </c>
      <c r="AB30" s="1"/>
    </row>
    <row r="31" spans="1:28" ht="13">
      <c r="A31" s="2" t="s">
        <v>261</v>
      </c>
      <c r="B31" s="2" t="s">
        <v>27</v>
      </c>
      <c r="C31" s="89" t="s">
        <v>297</v>
      </c>
      <c r="D31" s="129" t="s">
        <v>303</v>
      </c>
      <c r="E31" s="19">
        <v>18405.7</v>
      </c>
      <c r="F31" s="20">
        <v>8403.5499999999993</v>
      </c>
      <c r="G31" s="21">
        <v>26809.25</v>
      </c>
      <c r="H31" s="19">
        <v>47873.1</v>
      </c>
      <c r="I31" s="20">
        <v>2381.4</v>
      </c>
      <c r="J31" s="21">
        <v>50254.5</v>
      </c>
      <c r="K31" s="19">
        <v>47873.1</v>
      </c>
      <c r="L31" s="20">
        <v>2381.4</v>
      </c>
      <c r="M31" s="21">
        <v>50254.5</v>
      </c>
      <c r="N31" s="19">
        <v>35720.85</v>
      </c>
      <c r="O31" s="20">
        <v>3426.6</v>
      </c>
      <c r="P31" s="21">
        <v>39147.449999999997</v>
      </c>
      <c r="Q31" s="19">
        <v>28225.15</v>
      </c>
      <c r="R31" s="20">
        <v>3620.05</v>
      </c>
      <c r="S31" s="21">
        <v>31845.200000000001</v>
      </c>
      <c r="T31" s="19">
        <v>47893.35</v>
      </c>
      <c r="U31" s="20">
        <v>2270.5</v>
      </c>
      <c r="V31" s="21">
        <v>50163.85</v>
      </c>
      <c r="W31" s="47">
        <v>225991.25</v>
      </c>
      <c r="X31" s="20">
        <v>22483.499999999996</v>
      </c>
      <c r="Y31" s="21">
        <v>248474.75</v>
      </c>
      <c r="AB31" s="1"/>
    </row>
    <row r="32" spans="1:28" ht="13">
      <c r="A32" s="2" t="s">
        <v>261</v>
      </c>
      <c r="B32" s="2" t="s">
        <v>28</v>
      </c>
      <c r="C32" s="89" t="s">
        <v>297</v>
      </c>
      <c r="D32" s="129" t="s">
        <v>303</v>
      </c>
      <c r="E32" s="19">
        <v>40853.35</v>
      </c>
      <c r="F32" s="20">
        <v>1825.9</v>
      </c>
      <c r="G32" s="21">
        <v>42679.25</v>
      </c>
      <c r="H32" s="19">
        <v>42336.85</v>
      </c>
      <c r="I32" s="20">
        <v>1446.05</v>
      </c>
      <c r="J32" s="21">
        <v>43782.9</v>
      </c>
      <c r="K32" s="19">
        <v>42336.85</v>
      </c>
      <c r="L32" s="20">
        <v>1446.05</v>
      </c>
      <c r="M32" s="21">
        <v>43782.9</v>
      </c>
      <c r="N32" s="19">
        <v>37809.050000000003</v>
      </c>
      <c r="O32" s="20">
        <v>3373.25</v>
      </c>
      <c r="P32" s="21">
        <v>41182.300000000003</v>
      </c>
      <c r="Q32" s="19">
        <v>32076.2</v>
      </c>
      <c r="R32" s="20">
        <v>2847.5</v>
      </c>
      <c r="S32" s="21">
        <v>34923.699999999997</v>
      </c>
      <c r="T32" s="19">
        <v>54628.4</v>
      </c>
      <c r="U32" s="20">
        <v>1183.4000000000001</v>
      </c>
      <c r="V32" s="21">
        <v>55811.8</v>
      </c>
      <c r="W32" s="47">
        <v>250040.69999999998</v>
      </c>
      <c r="X32" s="20">
        <v>12122.15</v>
      </c>
      <c r="Y32" s="21">
        <v>262162.84999999998</v>
      </c>
      <c r="AB32" s="1"/>
    </row>
    <row r="33" spans="1:28" ht="13">
      <c r="A33" s="2" t="s">
        <v>261</v>
      </c>
      <c r="B33" s="2" t="s">
        <v>29</v>
      </c>
      <c r="C33" s="89" t="s">
        <v>297</v>
      </c>
      <c r="D33" s="129" t="s">
        <v>303</v>
      </c>
      <c r="E33" s="19">
        <v>30782.1</v>
      </c>
      <c r="F33" s="20">
        <v>2035.7</v>
      </c>
      <c r="G33" s="21">
        <v>32817.799999999996</v>
      </c>
      <c r="H33" s="19">
        <v>39764.400000000001</v>
      </c>
      <c r="I33" s="20">
        <v>2619.35</v>
      </c>
      <c r="J33" s="21">
        <v>42383.75</v>
      </c>
      <c r="K33" s="19">
        <v>39764.400000000001</v>
      </c>
      <c r="L33" s="20">
        <v>2619.35</v>
      </c>
      <c r="M33" s="21">
        <v>42383.75</v>
      </c>
      <c r="N33" s="19">
        <v>12975.5</v>
      </c>
      <c r="O33" s="20">
        <v>4586.8500000000004</v>
      </c>
      <c r="P33" s="21">
        <v>17562.349999999999</v>
      </c>
      <c r="Q33" s="19">
        <v>13669.7</v>
      </c>
      <c r="R33" s="20">
        <v>2194.1</v>
      </c>
      <c r="S33" s="21">
        <v>15863.800000000001</v>
      </c>
      <c r="T33" s="19">
        <v>30645.75</v>
      </c>
      <c r="U33" s="20">
        <v>2963.4</v>
      </c>
      <c r="V33" s="21">
        <v>33609.15</v>
      </c>
      <c r="W33" s="47">
        <v>167601.85</v>
      </c>
      <c r="X33" s="20">
        <v>17018.75</v>
      </c>
      <c r="Y33" s="21">
        <v>184620.6</v>
      </c>
      <c r="AB33" s="1"/>
    </row>
    <row r="34" spans="1:28" ht="13">
      <c r="A34" s="2" t="s">
        <v>261</v>
      </c>
      <c r="B34" s="2" t="s">
        <v>30</v>
      </c>
      <c r="C34" s="89" t="s">
        <v>297</v>
      </c>
      <c r="D34" s="129" t="s">
        <v>303</v>
      </c>
      <c r="E34" s="19">
        <v>46110.2</v>
      </c>
      <c r="F34" s="20">
        <v>3767.25</v>
      </c>
      <c r="G34" s="21">
        <v>49877.45</v>
      </c>
      <c r="H34" s="19">
        <v>42588.45</v>
      </c>
      <c r="I34" s="20">
        <v>2478.3000000000002</v>
      </c>
      <c r="J34" s="21">
        <v>45066.75</v>
      </c>
      <c r="K34" s="19">
        <v>42588.45</v>
      </c>
      <c r="L34" s="20">
        <v>2478.3000000000002</v>
      </c>
      <c r="M34" s="21">
        <v>45066.75</v>
      </c>
      <c r="N34" s="19">
        <v>12850.75</v>
      </c>
      <c r="O34" s="20">
        <v>4331.1000000000004</v>
      </c>
      <c r="P34" s="21">
        <v>17181.849999999999</v>
      </c>
      <c r="Q34" s="19">
        <v>11594.9</v>
      </c>
      <c r="R34" s="20">
        <v>2770.7</v>
      </c>
      <c r="S34" s="21">
        <v>14365.599999999999</v>
      </c>
      <c r="T34" s="19">
        <v>11646.75</v>
      </c>
      <c r="U34" s="20">
        <v>1443.2</v>
      </c>
      <c r="V34" s="21">
        <v>13089.95</v>
      </c>
      <c r="W34" s="47">
        <v>167379.49999999997</v>
      </c>
      <c r="X34" s="20">
        <v>17268.850000000002</v>
      </c>
      <c r="Y34" s="21">
        <v>184648.34999999998</v>
      </c>
      <c r="AB34" s="1"/>
    </row>
    <row r="35" spans="1:28" ht="13">
      <c r="A35" s="2" t="s">
        <v>261</v>
      </c>
      <c r="B35" s="2" t="s">
        <v>31</v>
      </c>
      <c r="C35" s="89" t="s">
        <v>297</v>
      </c>
      <c r="D35" s="129" t="s">
        <v>303</v>
      </c>
      <c r="E35" s="19">
        <v>15175.65</v>
      </c>
      <c r="F35" s="20">
        <v>3887.9</v>
      </c>
      <c r="G35" s="21">
        <v>19063.55</v>
      </c>
      <c r="H35" s="19">
        <v>18390.45</v>
      </c>
      <c r="I35" s="20">
        <v>2660.45</v>
      </c>
      <c r="J35" s="21">
        <v>21050.9</v>
      </c>
      <c r="K35" s="19">
        <v>18390.45</v>
      </c>
      <c r="L35" s="20">
        <v>2660.45</v>
      </c>
      <c r="M35" s="21">
        <v>21050.9</v>
      </c>
      <c r="N35" s="19">
        <v>18480.45</v>
      </c>
      <c r="O35" s="20">
        <v>4048.25</v>
      </c>
      <c r="P35" s="21">
        <v>22528.7</v>
      </c>
      <c r="Q35" s="19">
        <v>18194.849999999999</v>
      </c>
      <c r="R35" s="20">
        <v>4297.95</v>
      </c>
      <c r="S35" s="21">
        <v>22492.799999999999</v>
      </c>
      <c r="T35" s="19">
        <v>13890.8</v>
      </c>
      <c r="U35" s="20">
        <v>2181.75</v>
      </c>
      <c r="V35" s="21">
        <v>16072.55</v>
      </c>
      <c r="W35" s="47">
        <v>102522.65000000001</v>
      </c>
      <c r="X35" s="20">
        <v>19736.75</v>
      </c>
      <c r="Y35" s="21">
        <v>122259.40000000001</v>
      </c>
      <c r="AB35" s="1"/>
    </row>
    <row r="36" spans="1:28" ht="13">
      <c r="A36" s="2" t="s">
        <v>261</v>
      </c>
      <c r="B36" s="2" t="s">
        <v>32</v>
      </c>
      <c r="C36" s="89" t="s">
        <v>297</v>
      </c>
      <c r="D36" s="129" t="s">
        <v>303</v>
      </c>
      <c r="E36" s="19">
        <v>0</v>
      </c>
      <c r="F36" s="20">
        <v>0</v>
      </c>
      <c r="G36" s="21">
        <v>0</v>
      </c>
      <c r="H36" s="19">
        <v>0</v>
      </c>
      <c r="I36" s="20">
        <v>0</v>
      </c>
      <c r="J36" s="21">
        <v>0</v>
      </c>
      <c r="K36" s="19">
        <v>0</v>
      </c>
      <c r="L36" s="20">
        <v>0</v>
      </c>
      <c r="M36" s="21">
        <v>0</v>
      </c>
      <c r="N36" s="19">
        <v>0</v>
      </c>
      <c r="O36" s="20">
        <v>0</v>
      </c>
      <c r="P36" s="21">
        <v>0</v>
      </c>
      <c r="Q36" s="19">
        <v>0</v>
      </c>
      <c r="R36" s="20">
        <v>0</v>
      </c>
      <c r="S36" s="21">
        <v>0</v>
      </c>
      <c r="T36" s="19">
        <v>0</v>
      </c>
      <c r="U36" s="20">
        <v>0</v>
      </c>
      <c r="V36" s="21">
        <v>0</v>
      </c>
      <c r="W36" s="47">
        <v>0</v>
      </c>
      <c r="X36" s="20">
        <v>0</v>
      </c>
      <c r="Y36" s="21">
        <v>0</v>
      </c>
      <c r="AB36" s="1"/>
    </row>
    <row r="37" spans="1:28" ht="13">
      <c r="A37" s="2" t="s">
        <v>261</v>
      </c>
      <c r="B37" s="2" t="s">
        <v>33</v>
      </c>
      <c r="C37" s="89" t="s">
        <v>297</v>
      </c>
      <c r="D37" s="129" t="s">
        <v>303</v>
      </c>
      <c r="E37" s="19">
        <v>0</v>
      </c>
      <c r="F37" s="20">
        <v>0</v>
      </c>
      <c r="G37" s="21">
        <v>0</v>
      </c>
      <c r="H37" s="19">
        <v>0</v>
      </c>
      <c r="I37" s="20">
        <v>0</v>
      </c>
      <c r="J37" s="21">
        <v>0</v>
      </c>
      <c r="K37" s="19">
        <v>0</v>
      </c>
      <c r="L37" s="20">
        <v>0</v>
      </c>
      <c r="M37" s="21">
        <v>0</v>
      </c>
      <c r="N37" s="19">
        <v>0</v>
      </c>
      <c r="O37" s="20">
        <v>0</v>
      </c>
      <c r="P37" s="21">
        <v>0</v>
      </c>
      <c r="Q37" s="19">
        <v>0</v>
      </c>
      <c r="R37" s="20">
        <v>0</v>
      </c>
      <c r="S37" s="21">
        <v>0</v>
      </c>
      <c r="T37" s="19">
        <v>0</v>
      </c>
      <c r="U37" s="20">
        <v>0</v>
      </c>
      <c r="V37" s="21">
        <v>0</v>
      </c>
      <c r="W37" s="47">
        <v>0</v>
      </c>
      <c r="X37" s="20">
        <v>0</v>
      </c>
      <c r="Y37" s="21">
        <v>0</v>
      </c>
      <c r="AB37" s="1"/>
    </row>
    <row r="38" spans="1:28" ht="13">
      <c r="A38" s="2" t="s">
        <v>261</v>
      </c>
      <c r="B38" s="2" t="s">
        <v>34</v>
      </c>
      <c r="C38" s="89" t="s">
        <v>297</v>
      </c>
      <c r="D38" s="129" t="s">
        <v>303</v>
      </c>
      <c r="E38" s="19">
        <v>0</v>
      </c>
      <c r="F38" s="20">
        <v>0</v>
      </c>
      <c r="G38" s="21">
        <v>0</v>
      </c>
      <c r="H38" s="19">
        <v>0</v>
      </c>
      <c r="I38" s="20">
        <v>0</v>
      </c>
      <c r="J38" s="21">
        <v>0</v>
      </c>
      <c r="K38" s="19">
        <v>0</v>
      </c>
      <c r="L38" s="20">
        <v>0</v>
      </c>
      <c r="M38" s="21">
        <v>0</v>
      </c>
      <c r="N38" s="19">
        <v>0</v>
      </c>
      <c r="O38" s="20">
        <v>0</v>
      </c>
      <c r="P38" s="21">
        <v>0</v>
      </c>
      <c r="Q38" s="19">
        <v>0</v>
      </c>
      <c r="R38" s="20">
        <v>0</v>
      </c>
      <c r="S38" s="21">
        <v>0</v>
      </c>
      <c r="T38" s="19">
        <v>0</v>
      </c>
      <c r="U38" s="20">
        <v>0</v>
      </c>
      <c r="V38" s="21">
        <v>0</v>
      </c>
      <c r="W38" s="47">
        <v>0</v>
      </c>
      <c r="X38" s="20">
        <v>0</v>
      </c>
      <c r="Y38" s="21">
        <v>0</v>
      </c>
      <c r="AB38" s="1"/>
    </row>
    <row r="39" spans="1:28" ht="13">
      <c r="A39" s="2" t="s">
        <v>262</v>
      </c>
      <c r="B39" s="2" t="s">
        <v>35</v>
      </c>
      <c r="C39" s="89" t="s">
        <v>297</v>
      </c>
      <c r="D39" s="129" t="s">
        <v>302</v>
      </c>
      <c r="E39" s="19">
        <v>1304.21</v>
      </c>
      <c r="F39" s="20">
        <v>651.02</v>
      </c>
      <c r="G39" s="21">
        <v>1955.23</v>
      </c>
      <c r="H39" s="19">
        <v>1156.03</v>
      </c>
      <c r="I39" s="20">
        <v>429.26</v>
      </c>
      <c r="J39" s="21">
        <v>1585.29</v>
      </c>
      <c r="K39" s="19">
        <v>1156.03</v>
      </c>
      <c r="L39" s="20">
        <v>429.26</v>
      </c>
      <c r="M39" s="21">
        <v>1585.29</v>
      </c>
      <c r="N39" s="19">
        <v>3228.98</v>
      </c>
      <c r="O39" s="20">
        <v>631.79999999999995</v>
      </c>
      <c r="P39" s="21">
        <v>3860.7799999999997</v>
      </c>
      <c r="Q39" s="19">
        <v>2385.79</v>
      </c>
      <c r="R39" s="20">
        <v>976.18</v>
      </c>
      <c r="S39" s="21">
        <v>3361.97</v>
      </c>
      <c r="T39" s="19">
        <v>5248.22</v>
      </c>
      <c r="U39" s="20">
        <v>1817.57</v>
      </c>
      <c r="V39" s="21">
        <v>7065.79</v>
      </c>
      <c r="W39" s="47">
        <v>14479.260000000002</v>
      </c>
      <c r="X39" s="20">
        <v>4935.09</v>
      </c>
      <c r="Y39" s="21">
        <v>19414.350000000002</v>
      </c>
      <c r="AB39" s="1"/>
    </row>
    <row r="40" spans="1:28" ht="13">
      <c r="A40" s="2" t="s">
        <v>263</v>
      </c>
      <c r="B40" s="2" t="s">
        <v>36</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263</v>
      </c>
      <c r="B41" s="2" t="s">
        <v>37</v>
      </c>
      <c r="C41" s="89" t="s">
        <v>297</v>
      </c>
      <c r="D41" s="129" t="s">
        <v>303</v>
      </c>
      <c r="E41" s="19">
        <v>0</v>
      </c>
      <c r="F41" s="20">
        <v>0</v>
      </c>
      <c r="G41" s="21">
        <v>0</v>
      </c>
      <c r="H41" s="19">
        <v>0</v>
      </c>
      <c r="I41" s="20">
        <v>0</v>
      </c>
      <c r="J41" s="21">
        <v>0</v>
      </c>
      <c r="K41" s="19">
        <v>0</v>
      </c>
      <c r="L41" s="20">
        <v>0</v>
      </c>
      <c r="M41" s="21">
        <v>0</v>
      </c>
      <c r="N41" s="19">
        <v>0</v>
      </c>
      <c r="O41" s="20">
        <v>0</v>
      </c>
      <c r="P41" s="21">
        <v>0</v>
      </c>
      <c r="Q41" s="19">
        <v>0</v>
      </c>
      <c r="R41" s="20">
        <v>0</v>
      </c>
      <c r="S41" s="21">
        <v>0</v>
      </c>
      <c r="T41" s="19">
        <v>0</v>
      </c>
      <c r="U41" s="20">
        <v>0</v>
      </c>
      <c r="V41" s="21">
        <v>0</v>
      </c>
      <c r="W41" s="47">
        <v>0</v>
      </c>
      <c r="X41" s="20">
        <v>0</v>
      </c>
      <c r="Y41" s="21">
        <v>0</v>
      </c>
      <c r="AB41" s="1"/>
    </row>
    <row r="42" spans="1:28" ht="13">
      <c r="A42" s="2" t="s">
        <v>263</v>
      </c>
      <c r="B42" s="2" t="s">
        <v>38</v>
      </c>
      <c r="C42" s="89" t="s">
        <v>297</v>
      </c>
      <c r="D42" s="129" t="s">
        <v>303</v>
      </c>
      <c r="E42" s="19">
        <v>24800.63</v>
      </c>
      <c r="F42" s="20">
        <v>3850.65</v>
      </c>
      <c r="G42" s="21">
        <v>28651.280000000002</v>
      </c>
      <c r="H42" s="19">
        <v>18876.45</v>
      </c>
      <c r="I42" s="20">
        <v>4295.4799999999996</v>
      </c>
      <c r="J42" s="21">
        <v>23171.93</v>
      </c>
      <c r="K42" s="19">
        <v>18876.45</v>
      </c>
      <c r="L42" s="20">
        <v>4295.4799999999996</v>
      </c>
      <c r="M42" s="21">
        <v>23171.93</v>
      </c>
      <c r="N42" s="19">
        <v>20181.68</v>
      </c>
      <c r="O42" s="20">
        <v>2395.35</v>
      </c>
      <c r="P42" s="21">
        <v>22577.03</v>
      </c>
      <c r="Q42" s="19">
        <v>22206.45</v>
      </c>
      <c r="R42" s="20">
        <v>4219.95</v>
      </c>
      <c r="S42" s="21">
        <v>26426.400000000001</v>
      </c>
      <c r="T42" s="19">
        <v>21879</v>
      </c>
      <c r="U42" s="20">
        <v>3579.83</v>
      </c>
      <c r="V42" s="21">
        <v>25458.83</v>
      </c>
      <c r="W42" s="47">
        <v>126820.65999999999</v>
      </c>
      <c r="X42" s="20">
        <v>22636.739999999998</v>
      </c>
      <c r="Y42" s="21">
        <v>149457.4</v>
      </c>
      <c r="AB42" s="1"/>
    </row>
    <row r="43" spans="1:28" ht="13">
      <c r="A43" s="2" t="s">
        <v>263</v>
      </c>
      <c r="B43" s="2" t="s">
        <v>39</v>
      </c>
      <c r="C43" s="89" t="s">
        <v>297</v>
      </c>
      <c r="D43" s="129" t="s">
        <v>303</v>
      </c>
      <c r="E43" s="19">
        <v>0</v>
      </c>
      <c r="F43" s="20">
        <v>0</v>
      </c>
      <c r="G43" s="21">
        <v>0</v>
      </c>
      <c r="H43" s="19">
        <v>0</v>
      </c>
      <c r="I43" s="20">
        <v>0</v>
      </c>
      <c r="J43" s="21">
        <v>0</v>
      </c>
      <c r="K43" s="19">
        <v>0</v>
      </c>
      <c r="L43" s="20">
        <v>0</v>
      </c>
      <c r="M43" s="21">
        <v>0</v>
      </c>
      <c r="N43" s="19">
        <v>0</v>
      </c>
      <c r="O43" s="20">
        <v>0</v>
      </c>
      <c r="P43" s="21">
        <v>0</v>
      </c>
      <c r="Q43" s="19">
        <v>0</v>
      </c>
      <c r="R43" s="20">
        <v>0</v>
      </c>
      <c r="S43" s="21">
        <v>0</v>
      </c>
      <c r="T43" s="19">
        <v>0</v>
      </c>
      <c r="U43" s="20">
        <v>0</v>
      </c>
      <c r="V43" s="21">
        <v>0</v>
      </c>
      <c r="W43" s="47">
        <v>0</v>
      </c>
      <c r="X43" s="20">
        <v>0</v>
      </c>
      <c r="Y43" s="21">
        <v>0</v>
      </c>
      <c r="AB43" s="1"/>
    </row>
    <row r="44" spans="1:28" ht="13">
      <c r="A44" s="2" t="s">
        <v>263</v>
      </c>
      <c r="B44" s="2" t="s">
        <v>40</v>
      </c>
      <c r="C44" s="89" t="s">
        <v>297</v>
      </c>
      <c r="D44" s="129" t="s">
        <v>303</v>
      </c>
      <c r="E44" s="19">
        <v>25671.45</v>
      </c>
      <c r="F44" s="20">
        <v>674.18</v>
      </c>
      <c r="G44" s="21">
        <v>26345.63</v>
      </c>
      <c r="H44" s="19">
        <v>8959.35</v>
      </c>
      <c r="I44" s="20">
        <v>1981.2</v>
      </c>
      <c r="J44" s="21">
        <v>10940.550000000001</v>
      </c>
      <c r="K44" s="19">
        <v>8959.35</v>
      </c>
      <c r="L44" s="20">
        <v>1981.2</v>
      </c>
      <c r="M44" s="21">
        <v>10940.550000000001</v>
      </c>
      <c r="N44" s="19">
        <v>8700.15</v>
      </c>
      <c r="O44" s="20">
        <v>1145.03</v>
      </c>
      <c r="P44" s="21">
        <v>9845.18</v>
      </c>
      <c r="Q44" s="19">
        <v>15566.63</v>
      </c>
      <c r="R44" s="20">
        <v>1023.75</v>
      </c>
      <c r="S44" s="21">
        <v>16590.379999999997</v>
      </c>
      <c r="T44" s="19">
        <v>344.03</v>
      </c>
      <c r="U44" s="20">
        <v>0</v>
      </c>
      <c r="V44" s="21">
        <v>344.03</v>
      </c>
      <c r="W44" s="47">
        <v>68200.960000000006</v>
      </c>
      <c r="X44" s="20">
        <v>6805.36</v>
      </c>
      <c r="Y44" s="21">
        <v>75006.320000000007</v>
      </c>
      <c r="AB44" s="1"/>
    </row>
    <row r="45" spans="1:28" ht="13">
      <c r="A45" s="2" t="s">
        <v>263</v>
      </c>
      <c r="B45" s="2" t="s">
        <v>41</v>
      </c>
      <c r="C45" s="89" t="s">
        <v>297</v>
      </c>
      <c r="D45" s="129" t="s">
        <v>303</v>
      </c>
      <c r="E45" s="19">
        <v>23084.1</v>
      </c>
      <c r="F45" s="20">
        <v>985.2</v>
      </c>
      <c r="G45" s="21">
        <v>24069.3</v>
      </c>
      <c r="H45" s="19">
        <v>6785.1</v>
      </c>
      <c r="I45" s="20">
        <v>3123.6</v>
      </c>
      <c r="J45" s="21">
        <v>9908.7000000000007</v>
      </c>
      <c r="K45" s="19">
        <v>6785.1</v>
      </c>
      <c r="L45" s="20">
        <v>3123.6</v>
      </c>
      <c r="M45" s="21">
        <v>9908.7000000000007</v>
      </c>
      <c r="N45" s="19">
        <v>9942.98</v>
      </c>
      <c r="O45" s="20">
        <v>2008.28</v>
      </c>
      <c r="P45" s="21">
        <v>11951.26</v>
      </c>
      <c r="Q45" s="19">
        <v>15067.35</v>
      </c>
      <c r="R45" s="20">
        <v>2750.1</v>
      </c>
      <c r="S45" s="21">
        <v>17817.45</v>
      </c>
      <c r="T45" s="19">
        <v>2710.58</v>
      </c>
      <c r="U45" s="20">
        <v>500.03</v>
      </c>
      <c r="V45" s="21">
        <v>3210.6099999999997</v>
      </c>
      <c r="W45" s="47">
        <v>64375.21</v>
      </c>
      <c r="X45" s="20">
        <v>12490.810000000001</v>
      </c>
      <c r="Y45" s="21">
        <v>76866.02</v>
      </c>
      <c r="AB45" s="1"/>
    </row>
    <row r="46" spans="1:28" ht="13">
      <c r="A46" s="2" t="s">
        <v>263</v>
      </c>
      <c r="B46" s="2" t="s">
        <v>42</v>
      </c>
      <c r="C46" s="89" t="s">
        <v>297</v>
      </c>
      <c r="D46" s="129" t="s">
        <v>303</v>
      </c>
      <c r="E46" s="19">
        <v>6331.95</v>
      </c>
      <c r="F46" s="20">
        <v>1404.23</v>
      </c>
      <c r="G46" s="21">
        <v>7736.18</v>
      </c>
      <c r="H46" s="19">
        <v>7481.63</v>
      </c>
      <c r="I46" s="20">
        <v>4055.85</v>
      </c>
      <c r="J46" s="21">
        <v>11537.48</v>
      </c>
      <c r="K46" s="19">
        <v>7481.63</v>
      </c>
      <c r="L46" s="20">
        <v>4055.85</v>
      </c>
      <c r="M46" s="21">
        <v>11537.48</v>
      </c>
      <c r="N46" s="19">
        <v>5411.25</v>
      </c>
      <c r="O46" s="20">
        <v>2104.0500000000002</v>
      </c>
      <c r="P46" s="21">
        <v>7515.3</v>
      </c>
      <c r="Q46" s="19">
        <v>12789.38</v>
      </c>
      <c r="R46" s="20">
        <v>2968.58</v>
      </c>
      <c r="S46" s="21">
        <v>15757.96</v>
      </c>
      <c r="T46" s="19">
        <v>2016.3</v>
      </c>
      <c r="U46" s="20">
        <v>966.68</v>
      </c>
      <c r="V46" s="21">
        <v>2982.98</v>
      </c>
      <c r="W46" s="47">
        <v>41512.14</v>
      </c>
      <c r="X46" s="20">
        <v>15555.24</v>
      </c>
      <c r="Y46" s="21">
        <v>57067.38</v>
      </c>
      <c r="AB46" s="1"/>
    </row>
    <row r="47" spans="1:28" ht="13">
      <c r="A47" s="2" t="s">
        <v>263</v>
      </c>
      <c r="B47" s="2" t="s">
        <v>43</v>
      </c>
      <c r="C47" s="89" t="s">
        <v>297</v>
      </c>
      <c r="D47" s="129" t="s">
        <v>303</v>
      </c>
      <c r="E47" s="19">
        <v>9438.08</v>
      </c>
      <c r="F47" s="20">
        <v>1096.6500000000001</v>
      </c>
      <c r="G47" s="21">
        <v>10534.73</v>
      </c>
      <c r="H47" s="19">
        <v>13596.6</v>
      </c>
      <c r="I47" s="20">
        <v>4572.9799999999996</v>
      </c>
      <c r="J47" s="21">
        <v>18169.580000000002</v>
      </c>
      <c r="K47" s="19">
        <v>13596.6</v>
      </c>
      <c r="L47" s="20">
        <v>4572.9799999999996</v>
      </c>
      <c r="M47" s="21">
        <v>18169.580000000002</v>
      </c>
      <c r="N47" s="19">
        <v>12510.45</v>
      </c>
      <c r="O47" s="20">
        <v>1743.15</v>
      </c>
      <c r="P47" s="21">
        <v>14253.6</v>
      </c>
      <c r="Q47" s="19">
        <v>20089.88</v>
      </c>
      <c r="R47" s="20">
        <v>2336.85</v>
      </c>
      <c r="S47" s="21">
        <v>22426.73</v>
      </c>
      <c r="T47" s="19">
        <v>2266.35</v>
      </c>
      <c r="U47" s="20">
        <v>712.43</v>
      </c>
      <c r="V47" s="21">
        <v>2978.7799999999997</v>
      </c>
      <c r="W47" s="47">
        <v>71497.960000000006</v>
      </c>
      <c r="X47" s="20">
        <v>15035.039999999999</v>
      </c>
      <c r="Y47" s="21">
        <v>86533</v>
      </c>
      <c r="AB47" s="1"/>
    </row>
    <row r="48" spans="1:28" ht="13">
      <c r="A48" s="2" t="s">
        <v>341</v>
      </c>
      <c r="B48" s="2" t="s">
        <v>342</v>
      </c>
      <c r="C48" s="89" t="s">
        <v>297</v>
      </c>
      <c r="D48" s="129" t="s">
        <v>303</v>
      </c>
      <c r="E48" s="19">
        <v>37035.25</v>
      </c>
      <c r="F48" s="20">
        <v>71.63</v>
      </c>
      <c r="G48" s="21">
        <v>37106.879999999997</v>
      </c>
      <c r="H48" s="19">
        <v>33925.58</v>
      </c>
      <c r="I48" s="20">
        <v>174.12</v>
      </c>
      <c r="J48" s="21">
        <v>34099.700000000004</v>
      </c>
      <c r="K48" s="19">
        <v>33925.58</v>
      </c>
      <c r="L48" s="20">
        <v>174.12</v>
      </c>
      <c r="M48" s="21">
        <v>34099.700000000004</v>
      </c>
      <c r="N48" s="19">
        <v>25360.71</v>
      </c>
      <c r="O48" s="20">
        <v>1340.1</v>
      </c>
      <c r="P48" s="21">
        <v>26700.809999999998</v>
      </c>
      <c r="Q48" s="19">
        <v>901.56</v>
      </c>
      <c r="R48" s="20">
        <v>15093.11</v>
      </c>
      <c r="S48" s="21">
        <v>15994.67</v>
      </c>
      <c r="T48" s="19">
        <v>13882.38</v>
      </c>
      <c r="U48" s="20">
        <v>4739.08</v>
      </c>
      <c r="V48" s="21">
        <v>18621.46</v>
      </c>
      <c r="W48" s="47">
        <v>145031.06</v>
      </c>
      <c r="X48" s="20">
        <v>21592.160000000003</v>
      </c>
      <c r="Y48" s="21">
        <v>166623.22</v>
      </c>
      <c r="AB48" s="1"/>
    </row>
    <row r="49" spans="1:28" ht="13">
      <c r="A49" s="2" t="s">
        <v>264</v>
      </c>
      <c r="B49" s="2" t="s">
        <v>44</v>
      </c>
      <c r="C49" s="89" t="s">
        <v>297</v>
      </c>
      <c r="D49" s="129" t="s">
        <v>304</v>
      </c>
      <c r="E49" s="19">
        <v>0</v>
      </c>
      <c r="F49" s="20">
        <v>0</v>
      </c>
      <c r="G49" s="21">
        <v>0</v>
      </c>
      <c r="H49" s="19">
        <v>0</v>
      </c>
      <c r="I49" s="20">
        <v>0</v>
      </c>
      <c r="J49" s="21">
        <v>0</v>
      </c>
      <c r="K49" s="19">
        <v>0</v>
      </c>
      <c r="L49" s="20">
        <v>0</v>
      </c>
      <c r="M49" s="21">
        <v>0</v>
      </c>
      <c r="N49" s="19">
        <v>0</v>
      </c>
      <c r="O49" s="20">
        <v>0</v>
      </c>
      <c r="P49" s="21">
        <v>0</v>
      </c>
      <c r="Q49" s="19">
        <v>0</v>
      </c>
      <c r="R49" s="20">
        <v>0</v>
      </c>
      <c r="S49" s="21">
        <v>0</v>
      </c>
      <c r="T49" s="19">
        <v>0</v>
      </c>
      <c r="U49" s="20">
        <v>0</v>
      </c>
      <c r="V49" s="21">
        <v>0</v>
      </c>
      <c r="W49" s="47">
        <v>0</v>
      </c>
      <c r="X49" s="20">
        <v>0</v>
      </c>
      <c r="Y49" s="21">
        <v>0</v>
      </c>
      <c r="AB49" s="1"/>
    </row>
    <row r="50" spans="1:28" ht="13">
      <c r="A50" s="2" t="s">
        <v>264</v>
      </c>
      <c r="B50" s="2" t="s">
        <v>45</v>
      </c>
      <c r="C50" s="89" t="s">
        <v>297</v>
      </c>
      <c r="D50" s="129" t="s">
        <v>304</v>
      </c>
      <c r="E50" s="19">
        <v>0</v>
      </c>
      <c r="F50" s="20">
        <v>0</v>
      </c>
      <c r="G50" s="21">
        <v>0</v>
      </c>
      <c r="H50" s="19">
        <v>0</v>
      </c>
      <c r="I50" s="20">
        <v>0</v>
      </c>
      <c r="J50" s="21">
        <v>0</v>
      </c>
      <c r="K50" s="19">
        <v>0</v>
      </c>
      <c r="L50" s="20">
        <v>0</v>
      </c>
      <c r="M50" s="21">
        <v>0</v>
      </c>
      <c r="N50" s="19">
        <v>0</v>
      </c>
      <c r="O50" s="20">
        <v>0</v>
      </c>
      <c r="P50" s="21">
        <v>0</v>
      </c>
      <c r="Q50" s="19">
        <v>0</v>
      </c>
      <c r="R50" s="20">
        <v>0</v>
      </c>
      <c r="S50" s="21">
        <v>0</v>
      </c>
      <c r="T50" s="19">
        <v>0</v>
      </c>
      <c r="U50" s="20">
        <v>0</v>
      </c>
      <c r="V50" s="21">
        <v>0</v>
      </c>
      <c r="W50" s="47">
        <v>0</v>
      </c>
      <c r="X50" s="20">
        <v>0</v>
      </c>
      <c r="Y50" s="21">
        <v>0</v>
      </c>
      <c r="AB50" s="1"/>
    </row>
    <row r="51" spans="1:28" ht="13">
      <c r="A51" s="2" t="s">
        <v>264</v>
      </c>
      <c r="B51" s="2" t="s">
        <v>46</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B51" s="1"/>
    </row>
    <row r="52" spans="1:28" ht="13">
      <c r="A52" s="2" t="s">
        <v>264</v>
      </c>
      <c r="B52" s="2" t="s">
        <v>47</v>
      </c>
      <c r="C52" s="89" t="s">
        <v>297</v>
      </c>
      <c r="D52" s="129" t="s">
        <v>304</v>
      </c>
      <c r="E52" s="19">
        <v>0</v>
      </c>
      <c r="F52" s="20">
        <v>0</v>
      </c>
      <c r="G52" s="21">
        <v>0</v>
      </c>
      <c r="H52" s="19">
        <v>0</v>
      </c>
      <c r="I52" s="20">
        <v>0</v>
      </c>
      <c r="J52" s="21">
        <v>0</v>
      </c>
      <c r="K52" s="19">
        <v>0</v>
      </c>
      <c r="L52" s="20">
        <v>0</v>
      </c>
      <c r="M52" s="21">
        <v>0</v>
      </c>
      <c r="N52" s="19">
        <v>0</v>
      </c>
      <c r="O52" s="20">
        <v>0</v>
      </c>
      <c r="P52" s="21">
        <v>0</v>
      </c>
      <c r="Q52" s="19">
        <v>0</v>
      </c>
      <c r="R52" s="20">
        <v>0</v>
      </c>
      <c r="S52" s="21">
        <v>0</v>
      </c>
      <c r="T52" s="19">
        <v>0</v>
      </c>
      <c r="U52" s="20">
        <v>0</v>
      </c>
      <c r="V52" s="21">
        <v>0</v>
      </c>
      <c r="W52" s="47">
        <v>0</v>
      </c>
      <c r="X52" s="20">
        <v>0</v>
      </c>
      <c r="Y52" s="21">
        <v>0</v>
      </c>
      <c r="AB52" s="1"/>
    </row>
    <row r="53" spans="1:28" ht="13">
      <c r="A53" s="2" t="s">
        <v>264</v>
      </c>
      <c r="B53" s="2" t="s">
        <v>48</v>
      </c>
      <c r="C53" s="89" t="s">
        <v>297</v>
      </c>
      <c r="D53" s="129" t="s">
        <v>304</v>
      </c>
      <c r="E53" s="19">
        <v>3030.68</v>
      </c>
      <c r="F53" s="20">
        <v>130.58000000000001</v>
      </c>
      <c r="G53" s="21">
        <v>3161.2599999999998</v>
      </c>
      <c r="H53" s="19">
        <v>3426.2</v>
      </c>
      <c r="I53" s="20">
        <v>143.47999999999999</v>
      </c>
      <c r="J53" s="21">
        <v>3569.68</v>
      </c>
      <c r="K53" s="19">
        <v>3426.2</v>
      </c>
      <c r="L53" s="20">
        <v>143.47999999999999</v>
      </c>
      <c r="M53" s="21">
        <v>3569.68</v>
      </c>
      <c r="N53" s="19">
        <v>3113.38</v>
      </c>
      <c r="O53" s="20">
        <v>84</v>
      </c>
      <c r="P53" s="21">
        <v>3197.38</v>
      </c>
      <c r="Q53" s="19">
        <v>2444.6</v>
      </c>
      <c r="R53" s="20">
        <v>62.46</v>
      </c>
      <c r="S53" s="21">
        <v>2507.06</v>
      </c>
      <c r="T53" s="19">
        <v>2399.48</v>
      </c>
      <c r="U53" s="20">
        <v>113.62</v>
      </c>
      <c r="V53" s="21">
        <v>2513.1</v>
      </c>
      <c r="W53" s="47">
        <v>17840.54</v>
      </c>
      <c r="X53" s="20">
        <v>677.62</v>
      </c>
      <c r="Y53" s="21">
        <v>18518.16</v>
      </c>
      <c r="AB53" s="1"/>
    </row>
    <row r="54" spans="1:28" ht="13">
      <c r="A54" s="2" t="s">
        <v>264</v>
      </c>
      <c r="B54" s="2" t="s">
        <v>49</v>
      </c>
      <c r="C54" s="89" t="s">
        <v>297</v>
      </c>
      <c r="D54" s="129" t="s">
        <v>304</v>
      </c>
      <c r="E54" s="19">
        <v>2949.26</v>
      </c>
      <c r="F54" s="20">
        <v>149.28</v>
      </c>
      <c r="G54" s="21">
        <v>3098.5400000000004</v>
      </c>
      <c r="H54" s="19">
        <v>3266.46</v>
      </c>
      <c r="I54" s="20">
        <v>428.65</v>
      </c>
      <c r="J54" s="21">
        <v>3695.11</v>
      </c>
      <c r="K54" s="19">
        <v>3266.46</v>
      </c>
      <c r="L54" s="20">
        <v>428.65</v>
      </c>
      <c r="M54" s="21">
        <v>3695.11</v>
      </c>
      <c r="N54" s="19">
        <v>3840.01</v>
      </c>
      <c r="O54" s="20">
        <v>411.76</v>
      </c>
      <c r="P54" s="21">
        <v>4251.7700000000004</v>
      </c>
      <c r="Q54" s="19">
        <v>2667.35</v>
      </c>
      <c r="R54" s="20">
        <v>332.16</v>
      </c>
      <c r="S54" s="21">
        <v>2999.5099999999998</v>
      </c>
      <c r="T54" s="19">
        <v>2814.64</v>
      </c>
      <c r="U54" s="20">
        <v>137.15</v>
      </c>
      <c r="V54" s="21">
        <v>2951.79</v>
      </c>
      <c r="W54" s="47">
        <v>18804.18</v>
      </c>
      <c r="X54" s="20">
        <v>1887.65</v>
      </c>
      <c r="Y54" s="21">
        <v>20691.830000000002</v>
      </c>
      <c r="AB54" s="1"/>
    </row>
    <row r="55" spans="1:28" ht="13">
      <c r="A55" s="2" t="s">
        <v>264</v>
      </c>
      <c r="B55" s="2" t="s">
        <v>50</v>
      </c>
      <c r="C55" s="89" t="s">
        <v>297</v>
      </c>
      <c r="D55" s="129" t="s">
        <v>304</v>
      </c>
      <c r="E55" s="19">
        <v>813.3</v>
      </c>
      <c r="F55" s="20">
        <v>36.42</v>
      </c>
      <c r="G55" s="21">
        <v>849.71999999999991</v>
      </c>
      <c r="H55" s="19">
        <v>1681.04</v>
      </c>
      <c r="I55" s="20">
        <v>125.22</v>
      </c>
      <c r="J55" s="21">
        <v>1806.26</v>
      </c>
      <c r="K55" s="19">
        <v>1681.04</v>
      </c>
      <c r="L55" s="20">
        <v>125.22</v>
      </c>
      <c r="M55" s="21">
        <v>1806.26</v>
      </c>
      <c r="N55" s="19">
        <v>1524.2</v>
      </c>
      <c r="O55" s="20">
        <v>91.04</v>
      </c>
      <c r="P55" s="21">
        <v>1615.24</v>
      </c>
      <c r="Q55" s="19">
        <v>2595.1</v>
      </c>
      <c r="R55" s="20">
        <v>581.54</v>
      </c>
      <c r="S55" s="21">
        <v>3176.64</v>
      </c>
      <c r="T55" s="19">
        <v>301.04000000000002</v>
      </c>
      <c r="U55" s="20">
        <v>43.18</v>
      </c>
      <c r="V55" s="21">
        <v>344.22</v>
      </c>
      <c r="W55" s="47">
        <v>8595.7200000000012</v>
      </c>
      <c r="X55" s="20">
        <v>1002.62</v>
      </c>
      <c r="Y55" s="21">
        <v>9598.340000000002</v>
      </c>
      <c r="AB55" s="1"/>
    </row>
    <row r="56" spans="1:28" ht="13">
      <c r="A56" s="2" t="s">
        <v>264</v>
      </c>
      <c r="B56" s="2" t="s">
        <v>51</v>
      </c>
      <c r="C56" s="89" t="s">
        <v>297</v>
      </c>
      <c r="D56" s="129" t="s">
        <v>304</v>
      </c>
      <c r="E56" s="19">
        <v>175.12</v>
      </c>
      <c r="F56" s="20">
        <v>32.32</v>
      </c>
      <c r="G56" s="21">
        <v>207.44</v>
      </c>
      <c r="H56" s="19">
        <v>1096.1199999999999</v>
      </c>
      <c r="I56" s="20">
        <v>657.78</v>
      </c>
      <c r="J56" s="21">
        <v>1753.8999999999999</v>
      </c>
      <c r="K56" s="19">
        <v>1096.1199999999999</v>
      </c>
      <c r="L56" s="20">
        <v>657.78</v>
      </c>
      <c r="M56" s="21">
        <v>1753.8999999999999</v>
      </c>
      <c r="N56" s="19">
        <v>927.5</v>
      </c>
      <c r="O56" s="20">
        <v>534.12</v>
      </c>
      <c r="P56" s="21">
        <v>1461.62</v>
      </c>
      <c r="Q56" s="19">
        <v>451.24</v>
      </c>
      <c r="R56" s="20">
        <v>26.94</v>
      </c>
      <c r="S56" s="21">
        <v>478.18</v>
      </c>
      <c r="T56" s="19">
        <v>1192.1400000000001</v>
      </c>
      <c r="U56" s="20">
        <v>255.18</v>
      </c>
      <c r="V56" s="21">
        <v>1447.3200000000002</v>
      </c>
      <c r="W56" s="47">
        <v>4938.24</v>
      </c>
      <c r="X56" s="20">
        <v>2164.12</v>
      </c>
      <c r="Y56" s="21">
        <v>7102.36</v>
      </c>
      <c r="AB56" s="1"/>
    </row>
    <row r="57" spans="1:28" ht="13">
      <c r="A57" s="2" t="s">
        <v>264</v>
      </c>
      <c r="B57" s="2" t="s">
        <v>52</v>
      </c>
      <c r="C57" s="89" t="s">
        <v>297</v>
      </c>
      <c r="D57" s="129" t="s">
        <v>304</v>
      </c>
      <c r="E57" s="19">
        <v>62567.67</v>
      </c>
      <c r="F57" s="20">
        <v>51.32</v>
      </c>
      <c r="G57" s="21">
        <v>62618.99</v>
      </c>
      <c r="H57" s="19">
        <v>23305.19</v>
      </c>
      <c r="I57" s="20">
        <v>2941.73</v>
      </c>
      <c r="J57" s="21">
        <v>26246.92</v>
      </c>
      <c r="K57" s="19">
        <v>23305.19</v>
      </c>
      <c r="L57" s="20">
        <v>2941.73</v>
      </c>
      <c r="M57" s="21">
        <v>26246.92</v>
      </c>
      <c r="N57" s="19">
        <v>52594.1</v>
      </c>
      <c r="O57" s="20">
        <v>1276.32</v>
      </c>
      <c r="P57" s="21">
        <v>53870.42</v>
      </c>
      <c r="Q57" s="19">
        <v>33281.9</v>
      </c>
      <c r="R57" s="20">
        <v>553.49</v>
      </c>
      <c r="S57" s="21">
        <v>33835.39</v>
      </c>
      <c r="T57" s="19">
        <v>13321.31</v>
      </c>
      <c r="U57" s="20">
        <v>461.5</v>
      </c>
      <c r="V57" s="21">
        <v>13782.81</v>
      </c>
      <c r="W57" s="47">
        <v>208375.36</v>
      </c>
      <c r="X57" s="20">
        <v>8226.09</v>
      </c>
      <c r="Y57" s="21">
        <v>216601.44999999998</v>
      </c>
      <c r="AB57" s="1"/>
    </row>
    <row r="58" spans="1:28" ht="13">
      <c r="A58" s="2" t="s">
        <v>264</v>
      </c>
      <c r="B58" s="2" t="s">
        <v>53</v>
      </c>
      <c r="C58" s="89" t="s">
        <v>297</v>
      </c>
      <c r="D58" s="129" t="s">
        <v>304</v>
      </c>
      <c r="E58" s="19">
        <v>47913.69</v>
      </c>
      <c r="F58" s="20">
        <v>142.74</v>
      </c>
      <c r="G58" s="21">
        <v>48056.43</v>
      </c>
      <c r="H58" s="19">
        <v>15580.54</v>
      </c>
      <c r="I58" s="20">
        <v>703.12</v>
      </c>
      <c r="J58" s="21">
        <v>16283.660000000002</v>
      </c>
      <c r="K58" s="19">
        <v>15580.54</v>
      </c>
      <c r="L58" s="20">
        <v>703.12</v>
      </c>
      <c r="M58" s="21">
        <v>16283.660000000002</v>
      </c>
      <c r="N58" s="19">
        <v>12593.28</v>
      </c>
      <c r="O58" s="20">
        <v>716.59</v>
      </c>
      <c r="P58" s="21">
        <v>13309.87</v>
      </c>
      <c r="Q58" s="19">
        <v>35665.97</v>
      </c>
      <c r="R58" s="20">
        <v>427.42</v>
      </c>
      <c r="S58" s="21">
        <v>36093.39</v>
      </c>
      <c r="T58" s="19">
        <v>66774.070000000007</v>
      </c>
      <c r="U58" s="20">
        <v>0.06</v>
      </c>
      <c r="V58" s="21">
        <v>66774.13</v>
      </c>
      <c r="W58" s="47">
        <v>194108.09000000003</v>
      </c>
      <c r="X58" s="20">
        <v>2693.05</v>
      </c>
      <c r="Y58" s="21">
        <v>196801.14</v>
      </c>
      <c r="AB58" s="1"/>
    </row>
    <row r="59" spans="1:28" ht="13">
      <c r="A59" s="2" t="s">
        <v>264</v>
      </c>
      <c r="B59" s="2" t="s">
        <v>54</v>
      </c>
      <c r="C59" s="89" t="s">
        <v>297</v>
      </c>
      <c r="D59" s="129" t="s">
        <v>304</v>
      </c>
      <c r="E59" s="19">
        <v>50374</v>
      </c>
      <c r="F59" s="20">
        <v>7.32</v>
      </c>
      <c r="G59" s="21">
        <v>50381.32</v>
      </c>
      <c r="H59" s="19">
        <v>30796.62</v>
      </c>
      <c r="I59" s="20">
        <v>789.07</v>
      </c>
      <c r="J59" s="21">
        <v>31585.69</v>
      </c>
      <c r="K59" s="19">
        <v>30796.62</v>
      </c>
      <c r="L59" s="20">
        <v>789.07</v>
      </c>
      <c r="M59" s="21">
        <v>31585.69</v>
      </c>
      <c r="N59" s="19">
        <v>38267.589999999997</v>
      </c>
      <c r="O59" s="20">
        <v>985.88</v>
      </c>
      <c r="P59" s="21">
        <v>39253.469999999994</v>
      </c>
      <c r="Q59" s="19">
        <v>24414.77</v>
      </c>
      <c r="R59" s="20">
        <v>428.61</v>
      </c>
      <c r="S59" s="21">
        <v>24843.38</v>
      </c>
      <c r="T59" s="19">
        <v>34231.449999999997</v>
      </c>
      <c r="U59" s="20">
        <v>81.540000000000006</v>
      </c>
      <c r="V59" s="21">
        <v>34312.99</v>
      </c>
      <c r="W59" s="47">
        <v>208881.05</v>
      </c>
      <c r="X59" s="20">
        <v>3081.4900000000002</v>
      </c>
      <c r="Y59" s="21">
        <v>211962.53999999998</v>
      </c>
      <c r="AB59" s="1"/>
    </row>
    <row r="60" spans="1:28" ht="13">
      <c r="A60" s="2" t="s">
        <v>264</v>
      </c>
      <c r="B60" s="2" t="s">
        <v>55</v>
      </c>
      <c r="C60" s="89" t="s">
        <v>297</v>
      </c>
      <c r="D60" s="129" t="s">
        <v>304</v>
      </c>
      <c r="E60" s="19">
        <v>41497.120000000003</v>
      </c>
      <c r="F60" s="20">
        <v>901.25</v>
      </c>
      <c r="G60" s="21">
        <v>42398.37</v>
      </c>
      <c r="H60" s="19">
        <v>25461.91</v>
      </c>
      <c r="I60" s="20">
        <v>1746.93</v>
      </c>
      <c r="J60" s="21">
        <v>27208.84</v>
      </c>
      <c r="K60" s="19">
        <v>25461.91</v>
      </c>
      <c r="L60" s="20">
        <v>1746.93</v>
      </c>
      <c r="M60" s="21">
        <v>27208.84</v>
      </c>
      <c r="N60" s="19">
        <v>23986.31</v>
      </c>
      <c r="O60" s="20">
        <v>2008.91</v>
      </c>
      <c r="P60" s="21">
        <v>25995.22</v>
      </c>
      <c r="Q60" s="19">
        <v>42024.27</v>
      </c>
      <c r="R60" s="20">
        <v>1737.68</v>
      </c>
      <c r="S60" s="21">
        <v>43761.95</v>
      </c>
      <c r="T60" s="19">
        <v>28577.09</v>
      </c>
      <c r="U60" s="20">
        <v>594.5</v>
      </c>
      <c r="V60" s="21">
        <v>29171.59</v>
      </c>
      <c r="W60" s="47">
        <v>187008.61</v>
      </c>
      <c r="X60" s="20">
        <v>8736.2000000000007</v>
      </c>
      <c r="Y60" s="21">
        <v>195744.81</v>
      </c>
      <c r="AB60" s="1"/>
    </row>
    <row r="61" spans="1:28" ht="13">
      <c r="A61" s="2" t="s">
        <v>264</v>
      </c>
      <c r="B61" s="2" t="s">
        <v>56</v>
      </c>
      <c r="C61" s="89" t="s">
        <v>297</v>
      </c>
      <c r="D61" s="129" t="s">
        <v>302</v>
      </c>
      <c r="E61" s="19">
        <v>6667.21</v>
      </c>
      <c r="F61" s="20">
        <v>367.07</v>
      </c>
      <c r="G61" s="21">
        <v>7034.28</v>
      </c>
      <c r="H61" s="19">
        <v>2827.2</v>
      </c>
      <c r="I61" s="20">
        <v>305.57</v>
      </c>
      <c r="J61" s="21">
        <v>3132.77</v>
      </c>
      <c r="K61" s="19">
        <v>2827.2</v>
      </c>
      <c r="L61" s="20">
        <v>305.57</v>
      </c>
      <c r="M61" s="21">
        <v>3132.77</v>
      </c>
      <c r="N61" s="19">
        <v>7771.68</v>
      </c>
      <c r="O61" s="20">
        <v>722.89</v>
      </c>
      <c r="P61" s="21">
        <v>8494.57</v>
      </c>
      <c r="Q61" s="19">
        <v>6110.47</v>
      </c>
      <c r="R61" s="20">
        <v>661.06</v>
      </c>
      <c r="S61" s="21">
        <v>6771.5300000000007</v>
      </c>
      <c r="T61" s="19">
        <v>10569.78</v>
      </c>
      <c r="U61" s="20">
        <v>781.97</v>
      </c>
      <c r="V61" s="21">
        <v>11351.75</v>
      </c>
      <c r="W61" s="47">
        <v>36773.54</v>
      </c>
      <c r="X61" s="20">
        <v>3144.13</v>
      </c>
      <c r="Y61" s="21">
        <v>39917.67</v>
      </c>
      <c r="AB61" s="1"/>
    </row>
    <row r="62" spans="1:28">
      <c r="A62" t="s">
        <v>381</v>
      </c>
      <c r="B62" t="s">
        <v>382</v>
      </c>
      <c r="C62" s="89" t="s">
        <v>297</v>
      </c>
      <c r="D62" s="129" t="s">
        <v>304</v>
      </c>
      <c r="E62" s="19">
        <v>14024.75</v>
      </c>
      <c r="F62" s="20">
        <v>43.4</v>
      </c>
      <c r="G62" s="21">
        <v>14068.15</v>
      </c>
      <c r="H62" s="19">
        <v>15342.89</v>
      </c>
      <c r="I62" s="20">
        <v>212.57</v>
      </c>
      <c r="J62" s="21">
        <v>15555.46</v>
      </c>
      <c r="K62" s="19">
        <v>15637.3</v>
      </c>
      <c r="L62" s="20">
        <v>212.57</v>
      </c>
      <c r="M62" s="21">
        <v>15849.869999999999</v>
      </c>
      <c r="N62" s="19">
        <v>3414.03</v>
      </c>
      <c r="O62" s="20">
        <v>7897.34</v>
      </c>
      <c r="P62" s="21">
        <v>11311.37</v>
      </c>
      <c r="Q62" s="19">
        <v>15748.74</v>
      </c>
      <c r="R62" s="20">
        <v>647.36</v>
      </c>
      <c r="S62" s="21">
        <v>16396.099999999999</v>
      </c>
      <c r="T62" s="19">
        <v>15652.11</v>
      </c>
      <c r="U62" s="20">
        <v>11.29</v>
      </c>
      <c r="V62" s="21">
        <v>15663.400000000001</v>
      </c>
      <c r="W62" s="47">
        <v>79819.820000000007</v>
      </c>
      <c r="X62" s="20">
        <v>9024.5300000000025</v>
      </c>
      <c r="Y62" s="21">
        <v>88844.35</v>
      </c>
      <c r="AB62" s="1"/>
    </row>
    <row r="63" spans="1:28" ht="13">
      <c r="A63" s="2" t="s">
        <v>265</v>
      </c>
      <c r="B63" s="2" t="s">
        <v>57</v>
      </c>
      <c r="C63" s="89" t="s">
        <v>297</v>
      </c>
      <c r="D63" s="129" t="s">
        <v>303</v>
      </c>
      <c r="E63" s="19">
        <v>1396.17</v>
      </c>
      <c r="F63" s="20">
        <v>5693.48</v>
      </c>
      <c r="G63" s="21">
        <v>7089.65</v>
      </c>
      <c r="H63" s="19">
        <v>4570.18</v>
      </c>
      <c r="I63" s="20">
        <v>752.61</v>
      </c>
      <c r="J63" s="21">
        <v>5322.79</v>
      </c>
      <c r="K63" s="19">
        <v>4570.18</v>
      </c>
      <c r="L63" s="20">
        <v>752.61</v>
      </c>
      <c r="M63" s="21">
        <v>5322.79</v>
      </c>
      <c r="N63" s="19">
        <v>1503.22</v>
      </c>
      <c r="O63" s="20">
        <v>3466.83</v>
      </c>
      <c r="P63" s="21">
        <v>4970.05</v>
      </c>
      <c r="Q63" s="19">
        <v>895.2</v>
      </c>
      <c r="R63" s="20">
        <v>1578.91</v>
      </c>
      <c r="S63" s="21">
        <v>2474.11</v>
      </c>
      <c r="T63" s="19">
        <v>3703.56</v>
      </c>
      <c r="U63" s="20">
        <v>709.94</v>
      </c>
      <c r="V63" s="21">
        <v>4413.5</v>
      </c>
      <c r="W63" s="47">
        <v>16638.510000000002</v>
      </c>
      <c r="X63" s="20">
        <v>12954.38</v>
      </c>
      <c r="Y63" s="21">
        <v>29592.89</v>
      </c>
      <c r="AB63" s="1"/>
    </row>
    <row r="64" spans="1:28" ht="13">
      <c r="A64" s="2" t="s">
        <v>343</v>
      </c>
      <c r="B64" s="2" t="s">
        <v>344</v>
      </c>
      <c r="C64" s="89" t="s">
        <v>297</v>
      </c>
      <c r="D64" s="129" t="s">
        <v>304</v>
      </c>
      <c r="E64" s="19">
        <v>2138.02</v>
      </c>
      <c r="F64" s="20">
        <v>2349.8000000000002</v>
      </c>
      <c r="G64" s="21">
        <v>4487.82</v>
      </c>
      <c r="H64" s="19">
        <v>2183.98</v>
      </c>
      <c r="I64" s="20">
        <v>1580.59</v>
      </c>
      <c r="J64" s="21">
        <v>3764.5699999999997</v>
      </c>
      <c r="K64" s="19">
        <v>2183.98</v>
      </c>
      <c r="L64" s="20">
        <v>1580.59</v>
      </c>
      <c r="M64" s="21">
        <v>3764.5699999999997</v>
      </c>
      <c r="N64" s="19">
        <v>2220.58</v>
      </c>
      <c r="O64" s="20">
        <v>1742.53</v>
      </c>
      <c r="P64" s="21">
        <v>3963.1099999999997</v>
      </c>
      <c r="Q64" s="19">
        <v>1983.08</v>
      </c>
      <c r="R64" s="20">
        <v>1772.01</v>
      </c>
      <c r="S64" s="21">
        <v>3755.09</v>
      </c>
      <c r="T64" s="19">
        <v>1657.97</v>
      </c>
      <c r="U64" s="20">
        <v>2022.52</v>
      </c>
      <c r="V64" s="21">
        <v>3680.49</v>
      </c>
      <c r="W64" s="47">
        <v>12367.609999999999</v>
      </c>
      <c r="X64" s="20">
        <v>11048.04</v>
      </c>
      <c r="Y64" s="21">
        <v>23415.65</v>
      </c>
      <c r="AB64" s="1"/>
    </row>
    <row r="65" spans="1:28" ht="13">
      <c r="A65" s="2" t="s">
        <v>374</v>
      </c>
      <c r="B65" s="2" t="s">
        <v>375</v>
      </c>
      <c r="C65" s="89" t="s">
        <v>297</v>
      </c>
      <c r="D65" s="129" t="s">
        <v>304</v>
      </c>
      <c r="E65" s="19">
        <v>1775.85</v>
      </c>
      <c r="F65" s="20">
        <v>42.88</v>
      </c>
      <c r="G65" s="21">
        <v>1818.73</v>
      </c>
      <c r="H65" s="19">
        <v>2164.6999999999998</v>
      </c>
      <c r="I65" s="20">
        <v>11.3</v>
      </c>
      <c r="J65" s="21">
        <v>2176</v>
      </c>
      <c r="K65" s="19">
        <v>2164.6999999999998</v>
      </c>
      <c r="L65" s="20">
        <v>11.3</v>
      </c>
      <c r="M65" s="21">
        <v>2176</v>
      </c>
      <c r="N65" s="19">
        <v>1464.76</v>
      </c>
      <c r="O65" s="20">
        <v>111.53</v>
      </c>
      <c r="P65" s="21">
        <v>1576.29</v>
      </c>
      <c r="Q65" s="19">
        <v>1747.1</v>
      </c>
      <c r="R65" s="20">
        <v>53.28</v>
      </c>
      <c r="S65" s="21">
        <v>1800.3799999999999</v>
      </c>
      <c r="T65" s="19">
        <v>1124.73</v>
      </c>
      <c r="U65" s="20">
        <v>52.24</v>
      </c>
      <c r="V65" s="21">
        <v>1176.97</v>
      </c>
      <c r="W65" s="47">
        <v>10441.84</v>
      </c>
      <c r="X65" s="20">
        <v>282.52999999999997</v>
      </c>
      <c r="Y65" s="21">
        <v>10724.37</v>
      </c>
      <c r="AB65" s="1"/>
    </row>
    <row r="66" spans="1:28" ht="13">
      <c r="A66" s="2" t="s">
        <v>266</v>
      </c>
      <c r="B66" s="2" t="s">
        <v>58</v>
      </c>
      <c r="C66" s="89" t="s">
        <v>297</v>
      </c>
      <c r="D66" s="129" t="s">
        <v>304</v>
      </c>
      <c r="E66" s="19">
        <v>0.01</v>
      </c>
      <c r="F66" s="20">
        <v>7254.04</v>
      </c>
      <c r="G66" s="21">
        <v>7254.05</v>
      </c>
      <c r="H66" s="19">
        <v>26.71</v>
      </c>
      <c r="I66" s="20">
        <v>7871.85</v>
      </c>
      <c r="J66" s="21">
        <v>7898.56</v>
      </c>
      <c r="K66" s="19">
        <v>26.71</v>
      </c>
      <c r="L66" s="20">
        <v>7871.85</v>
      </c>
      <c r="M66" s="21">
        <v>7898.56</v>
      </c>
      <c r="N66" s="19">
        <v>0.19</v>
      </c>
      <c r="O66" s="20">
        <v>7326.43</v>
      </c>
      <c r="P66" s="21">
        <v>7326.62</v>
      </c>
      <c r="Q66" s="19">
        <v>0</v>
      </c>
      <c r="R66" s="20">
        <v>7979.56</v>
      </c>
      <c r="S66" s="21">
        <v>7979.56</v>
      </c>
      <c r="T66" s="19">
        <v>0.91</v>
      </c>
      <c r="U66" s="20">
        <v>7477.51</v>
      </c>
      <c r="V66" s="21">
        <v>7478.42</v>
      </c>
      <c r="W66" s="47">
        <v>54.53</v>
      </c>
      <c r="X66" s="20">
        <v>45781.24</v>
      </c>
      <c r="Y66" s="21">
        <v>45835.77</v>
      </c>
      <c r="AB66" s="1"/>
    </row>
    <row r="67" spans="1:28" ht="13">
      <c r="A67" s="2" t="s">
        <v>345</v>
      </c>
      <c r="B67" s="2" t="s">
        <v>346</v>
      </c>
      <c r="C67" s="89" t="s">
        <v>297</v>
      </c>
      <c r="D67" s="129" t="s">
        <v>304</v>
      </c>
      <c r="E67" s="19">
        <v>4802.26</v>
      </c>
      <c r="F67" s="20">
        <v>59.58</v>
      </c>
      <c r="G67" s="21">
        <v>4861.84</v>
      </c>
      <c r="H67" s="19">
        <v>347.64</v>
      </c>
      <c r="I67" s="20">
        <v>2403.13</v>
      </c>
      <c r="J67" s="21">
        <v>2750.77</v>
      </c>
      <c r="K67" s="19">
        <v>347.64</v>
      </c>
      <c r="L67" s="20">
        <v>2403.13</v>
      </c>
      <c r="M67" s="21">
        <v>2750.77</v>
      </c>
      <c r="N67" s="19">
        <v>764.9</v>
      </c>
      <c r="O67" s="20">
        <v>998.83</v>
      </c>
      <c r="P67" s="21">
        <v>1763.73</v>
      </c>
      <c r="Q67" s="19">
        <v>5982.24</v>
      </c>
      <c r="R67" s="20">
        <v>27.47</v>
      </c>
      <c r="S67" s="21">
        <v>6009.71</v>
      </c>
      <c r="T67" s="19">
        <v>7309.58</v>
      </c>
      <c r="U67" s="20">
        <v>0</v>
      </c>
      <c r="V67" s="21">
        <v>7309.58</v>
      </c>
      <c r="W67" s="47">
        <v>19554.260000000002</v>
      </c>
      <c r="X67" s="20">
        <v>5892.14</v>
      </c>
      <c r="Y67" s="21">
        <v>25446.400000000001</v>
      </c>
      <c r="AB67" s="1"/>
    </row>
    <row r="68" spans="1:28" ht="13">
      <c r="A68" s="2" t="s">
        <v>345</v>
      </c>
      <c r="B68" s="2" t="s">
        <v>347</v>
      </c>
      <c r="C68" s="89" t="s">
        <v>297</v>
      </c>
      <c r="D68" s="129" t="s">
        <v>304</v>
      </c>
      <c r="E68" s="19">
        <v>6477.41</v>
      </c>
      <c r="F68" s="20">
        <v>0</v>
      </c>
      <c r="G68" s="21">
        <v>6477.41</v>
      </c>
      <c r="H68" s="19">
        <v>1393.52</v>
      </c>
      <c r="I68" s="20">
        <v>753.71</v>
      </c>
      <c r="J68" s="21">
        <v>2147.23</v>
      </c>
      <c r="K68" s="19">
        <v>1393.52</v>
      </c>
      <c r="L68" s="20">
        <v>753.71</v>
      </c>
      <c r="M68" s="21">
        <v>2147.23</v>
      </c>
      <c r="N68" s="19">
        <v>1033.2</v>
      </c>
      <c r="O68" s="20">
        <v>780.75</v>
      </c>
      <c r="P68" s="21">
        <v>1813.95</v>
      </c>
      <c r="Q68" s="19">
        <v>7598.94</v>
      </c>
      <c r="R68" s="20">
        <v>9.26</v>
      </c>
      <c r="S68" s="21">
        <v>7608.2</v>
      </c>
      <c r="T68" s="19">
        <v>5620.05</v>
      </c>
      <c r="U68" s="20">
        <v>32.799999999999997</v>
      </c>
      <c r="V68" s="21">
        <v>5652.85</v>
      </c>
      <c r="W68" s="47">
        <v>23516.639999999999</v>
      </c>
      <c r="X68" s="20">
        <v>2330.2300000000005</v>
      </c>
      <c r="Y68" s="21">
        <v>25846.87</v>
      </c>
      <c r="AB68" s="1"/>
    </row>
    <row r="69" spans="1:28" ht="13">
      <c r="A69" s="25" t="s">
        <v>267</v>
      </c>
      <c r="B69" s="25" t="s">
        <v>59</v>
      </c>
      <c r="C69" s="89" t="s">
        <v>297</v>
      </c>
      <c r="D69" s="129" t="s">
        <v>298</v>
      </c>
      <c r="E69" s="19">
        <v>13406.55</v>
      </c>
      <c r="F69" s="20">
        <v>1058</v>
      </c>
      <c r="G69" s="21">
        <v>14464.55</v>
      </c>
      <c r="H69" s="19">
        <v>7969.15</v>
      </c>
      <c r="I69" s="20">
        <v>2855.15</v>
      </c>
      <c r="J69" s="21">
        <v>10824.3</v>
      </c>
      <c r="K69" s="19">
        <v>7969.15</v>
      </c>
      <c r="L69" s="20">
        <v>2855.15</v>
      </c>
      <c r="M69" s="21">
        <v>10824.3</v>
      </c>
      <c r="N69" s="19">
        <v>27986.2</v>
      </c>
      <c r="O69" s="20">
        <v>655.15</v>
      </c>
      <c r="P69" s="21">
        <v>28641.350000000002</v>
      </c>
      <c r="Q69" s="19">
        <v>12875.15</v>
      </c>
      <c r="R69" s="20">
        <v>574.79999999999995</v>
      </c>
      <c r="S69" s="21">
        <v>13449.949999999999</v>
      </c>
      <c r="T69" s="19">
        <v>14481.05</v>
      </c>
      <c r="U69" s="20">
        <v>1884.35</v>
      </c>
      <c r="V69" s="21">
        <v>16365.4</v>
      </c>
      <c r="W69" s="47">
        <v>84687.25</v>
      </c>
      <c r="X69" s="20">
        <v>9882.6</v>
      </c>
      <c r="Y69" s="21">
        <v>94569.85</v>
      </c>
      <c r="AB69" s="1"/>
    </row>
    <row r="70" spans="1:28" ht="13">
      <c r="A70" s="25" t="s">
        <v>348</v>
      </c>
      <c r="B70" s="25" t="s">
        <v>349</v>
      </c>
      <c r="C70" s="89" t="s">
        <v>297</v>
      </c>
      <c r="D70" s="129" t="s">
        <v>304</v>
      </c>
      <c r="E70" s="19">
        <v>1421.73</v>
      </c>
      <c r="F70" s="20">
        <v>2149.6999999999998</v>
      </c>
      <c r="G70" s="21">
        <v>3571.43</v>
      </c>
      <c r="H70" s="19">
        <v>1899.86</v>
      </c>
      <c r="I70" s="20">
        <v>1234.0999999999999</v>
      </c>
      <c r="J70" s="21">
        <v>3133.96</v>
      </c>
      <c r="K70" s="19">
        <v>1899.86</v>
      </c>
      <c r="L70" s="20">
        <v>1234.0999999999999</v>
      </c>
      <c r="M70" s="21">
        <v>3133.96</v>
      </c>
      <c r="N70" s="19">
        <v>1867.55</v>
      </c>
      <c r="O70" s="20">
        <v>1360.88</v>
      </c>
      <c r="P70" s="21">
        <v>3228.4300000000003</v>
      </c>
      <c r="Q70" s="19">
        <v>1566.95</v>
      </c>
      <c r="R70" s="20">
        <v>1430.57</v>
      </c>
      <c r="S70" s="21">
        <v>2997.52</v>
      </c>
      <c r="T70" s="19">
        <v>1296.57</v>
      </c>
      <c r="U70" s="20">
        <v>1667.11</v>
      </c>
      <c r="V70" s="21">
        <v>2963.68</v>
      </c>
      <c r="W70" s="47">
        <v>9952.52</v>
      </c>
      <c r="X70" s="20">
        <v>9076.4599999999991</v>
      </c>
      <c r="Y70" s="21">
        <v>19028.98</v>
      </c>
      <c r="AB70" s="1"/>
    </row>
    <row r="71" spans="1:28" ht="13">
      <c r="A71" s="2" t="s">
        <v>268</v>
      </c>
      <c r="B71" s="2" t="s">
        <v>60</v>
      </c>
      <c r="C71" s="89" t="s">
        <v>297</v>
      </c>
      <c r="D71" s="129" t="s">
        <v>303</v>
      </c>
      <c r="E71" s="19">
        <v>60.99</v>
      </c>
      <c r="F71" s="20">
        <v>998</v>
      </c>
      <c r="G71" s="21">
        <v>1058.99</v>
      </c>
      <c r="H71" s="19">
        <v>0</v>
      </c>
      <c r="I71" s="20">
        <v>0</v>
      </c>
      <c r="J71" s="21">
        <v>0</v>
      </c>
      <c r="K71" s="19">
        <v>0</v>
      </c>
      <c r="L71" s="20">
        <v>0</v>
      </c>
      <c r="M71" s="21">
        <v>0</v>
      </c>
      <c r="N71" s="19">
        <v>0</v>
      </c>
      <c r="O71" s="20">
        <v>0</v>
      </c>
      <c r="P71" s="21">
        <v>0</v>
      </c>
      <c r="Q71" s="19">
        <v>3.79</v>
      </c>
      <c r="R71" s="20">
        <v>0</v>
      </c>
      <c r="S71" s="21">
        <v>3.79</v>
      </c>
      <c r="T71" s="19">
        <v>15485.2</v>
      </c>
      <c r="U71" s="20">
        <v>4740.55</v>
      </c>
      <c r="V71" s="21">
        <v>20225.75</v>
      </c>
      <c r="W71" s="47">
        <v>15549.980000000001</v>
      </c>
      <c r="X71" s="20">
        <v>5738.55</v>
      </c>
      <c r="Y71" s="21">
        <v>21288.530000000002</v>
      </c>
      <c r="AB71" s="1"/>
    </row>
    <row r="72" spans="1:28" ht="13">
      <c r="A72" s="2" t="s">
        <v>268</v>
      </c>
      <c r="B72" s="2" t="s">
        <v>61</v>
      </c>
      <c r="C72" s="89" t="s">
        <v>297</v>
      </c>
      <c r="D72" s="129" t="s">
        <v>303</v>
      </c>
      <c r="E72" s="19">
        <v>4134.4399999999996</v>
      </c>
      <c r="F72" s="20">
        <v>2485.5100000000002</v>
      </c>
      <c r="G72" s="21">
        <v>6619.95</v>
      </c>
      <c r="H72" s="19">
        <v>15554.72</v>
      </c>
      <c r="I72" s="20">
        <v>2671</v>
      </c>
      <c r="J72" s="21">
        <v>18225.72</v>
      </c>
      <c r="K72" s="19">
        <v>15554.72</v>
      </c>
      <c r="L72" s="20">
        <v>2671</v>
      </c>
      <c r="M72" s="21">
        <v>18225.72</v>
      </c>
      <c r="N72" s="19">
        <v>19988.259999999998</v>
      </c>
      <c r="O72" s="20">
        <v>1524.01</v>
      </c>
      <c r="P72" s="21">
        <v>21512.269999999997</v>
      </c>
      <c r="Q72" s="19">
        <v>13787.54</v>
      </c>
      <c r="R72" s="20">
        <v>3231.65</v>
      </c>
      <c r="S72" s="21">
        <v>17019.190000000002</v>
      </c>
      <c r="T72" s="19">
        <v>0</v>
      </c>
      <c r="U72" s="20">
        <v>0</v>
      </c>
      <c r="V72" s="21">
        <v>0</v>
      </c>
      <c r="W72" s="47">
        <v>69019.679999999993</v>
      </c>
      <c r="X72" s="20">
        <v>12583.17</v>
      </c>
      <c r="Y72" s="21">
        <v>81602.849999999991</v>
      </c>
      <c r="AB72" s="1"/>
    </row>
    <row r="73" spans="1:28" ht="13">
      <c r="A73" s="2" t="s">
        <v>269</v>
      </c>
      <c r="B73" s="2" t="s">
        <v>62</v>
      </c>
      <c r="C73" s="89" t="s">
        <v>297</v>
      </c>
      <c r="D73" s="129" t="s">
        <v>303</v>
      </c>
      <c r="E73" s="19">
        <v>33814.300000000003</v>
      </c>
      <c r="F73" s="20">
        <v>4613.1000000000004</v>
      </c>
      <c r="G73" s="21">
        <v>38427.4</v>
      </c>
      <c r="H73" s="19">
        <v>33683.050000000003</v>
      </c>
      <c r="I73" s="20">
        <v>4605.1000000000004</v>
      </c>
      <c r="J73" s="21">
        <v>38288.15</v>
      </c>
      <c r="K73" s="19">
        <v>33683.050000000003</v>
      </c>
      <c r="L73" s="20">
        <v>4605.1000000000004</v>
      </c>
      <c r="M73" s="21">
        <v>38288.15</v>
      </c>
      <c r="N73" s="19">
        <v>25919.05</v>
      </c>
      <c r="O73" s="20">
        <v>6780.4</v>
      </c>
      <c r="P73" s="21">
        <v>32699.449999999997</v>
      </c>
      <c r="Q73" s="19">
        <v>37978.15</v>
      </c>
      <c r="R73" s="20">
        <v>3581.95</v>
      </c>
      <c r="S73" s="21">
        <v>41560.1</v>
      </c>
      <c r="T73" s="19">
        <v>38698</v>
      </c>
      <c r="U73" s="20">
        <v>5775.15</v>
      </c>
      <c r="V73" s="21">
        <v>44473.15</v>
      </c>
      <c r="W73" s="47">
        <v>203775.6</v>
      </c>
      <c r="X73" s="20">
        <v>29960.800000000003</v>
      </c>
      <c r="Y73" s="21">
        <v>233736.40000000002</v>
      </c>
      <c r="AB73" s="1"/>
    </row>
    <row r="74" spans="1:28" ht="13">
      <c r="A74" s="2" t="s">
        <v>270</v>
      </c>
      <c r="B74" s="2" t="s">
        <v>63</v>
      </c>
      <c r="C74" s="89" t="s">
        <v>297</v>
      </c>
      <c r="D74" s="129" t="s">
        <v>298</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c r="AB74" s="1"/>
    </row>
    <row r="75" spans="1:28" ht="13">
      <c r="A75" s="2" t="s">
        <v>270</v>
      </c>
      <c r="B75" s="2" t="s">
        <v>64</v>
      </c>
      <c r="C75" s="89" t="s">
        <v>297</v>
      </c>
      <c r="D75" s="129" t="s">
        <v>298</v>
      </c>
      <c r="E75" s="19">
        <v>27108</v>
      </c>
      <c r="F75" s="20">
        <v>1951.4</v>
      </c>
      <c r="G75" s="21">
        <v>29059.4</v>
      </c>
      <c r="H75" s="19">
        <v>0</v>
      </c>
      <c r="I75" s="20">
        <v>0</v>
      </c>
      <c r="J75" s="21">
        <v>0</v>
      </c>
      <c r="K75" s="19">
        <v>0</v>
      </c>
      <c r="L75" s="20">
        <v>0</v>
      </c>
      <c r="M75" s="21">
        <v>0</v>
      </c>
      <c r="N75" s="19">
        <v>0</v>
      </c>
      <c r="O75" s="20">
        <v>0</v>
      </c>
      <c r="P75" s="21">
        <v>0</v>
      </c>
      <c r="Q75" s="19">
        <v>0</v>
      </c>
      <c r="R75" s="20">
        <v>0</v>
      </c>
      <c r="S75" s="21">
        <v>0</v>
      </c>
      <c r="T75" s="19">
        <v>0</v>
      </c>
      <c r="U75" s="20">
        <v>0</v>
      </c>
      <c r="V75" s="21">
        <v>0</v>
      </c>
      <c r="W75" s="47">
        <v>27108</v>
      </c>
      <c r="X75" s="20">
        <v>1951.4</v>
      </c>
      <c r="Y75" s="21">
        <v>29059.4</v>
      </c>
      <c r="AB75" s="1"/>
    </row>
    <row r="76" spans="1:28" ht="13">
      <c r="A76" s="2" t="s">
        <v>271</v>
      </c>
      <c r="B76" s="2" t="s">
        <v>65</v>
      </c>
      <c r="C76" s="89" t="s">
        <v>297</v>
      </c>
      <c r="D76" s="129" t="s">
        <v>303</v>
      </c>
      <c r="E76" s="19">
        <v>3630.06</v>
      </c>
      <c r="F76" s="20">
        <v>290.7</v>
      </c>
      <c r="G76" s="21">
        <v>3920.7599999999998</v>
      </c>
      <c r="H76" s="19">
        <v>4379.22</v>
      </c>
      <c r="I76" s="20">
        <v>993.96</v>
      </c>
      <c r="J76" s="21">
        <v>5373.18</v>
      </c>
      <c r="K76" s="19">
        <v>4379.22</v>
      </c>
      <c r="L76" s="20">
        <v>993.96</v>
      </c>
      <c r="M76" s="21">
        <v>5373.18</v>
      </c>
      <c r="N76" s="19">
        <v>905.85</v>
      </c>
      <c r="O76" s="20">
        <v>1283.1300000000001</v>
      </c>
      <c r="P76" s="21">
        <v>2188.98</v>
      </c>
      <c r="Q76" s="19">
        <v>1060.47</v>
      </c>
      <c r="R76" s="20">
        <v>1144.26</v>
      </c>
      <c r="S76" s="21">
        <v>2204.73</v>
      </c>
      <c r="T76" s="19">
        <v>539.37</v>
      </c>
      <c r="U76" s="20">
        <v>221.4</v>
      </c>
      <c r="V76" s="21">
        <v>760.77</v>
      </c>
      <c r="W76" s="47">
        <v>14894.19</v>
      </c>
      <c r="X76" s="20">
        <v>4927.41</v>
      </c>
      <c r="Y76" s="21">
        <v>19821.599999999999</v>
      </c>
      <c r="AB76" s="1"/>
    </row>
    <row r="77" spans="1:28" ht="13">
      <c r="A77" s="2" t="s">
        <v>271</v>
      </c>
      <c r="B77" s="2" t="s">
        <v>66</v>
      </c>
      <c r="C77" s="89" t="s">
        <v>297</v>
      </c>
      <c r="D77" s="129" t="s">
        <v>303</v>
      </c>
      <c r="E77" s="19">
        <v>24444.9</v>
      </c>
      <c r="F77" s="20">
        <v>1874.16</v>
      </c>
      <c r="G77" s="21">
        <v>26319.06</v>
      </c>
      <c r="H77" s="19">
        <v>7109.64</v>
      </c>
      <c r="I77" s="20">
        <v>775.26</v>
      </c>
      <c r="J77" s="21">
        <v>7884.9000000000005</v>
      </c>
      <c r="K77" s="19">
        <v>7109.64</v>
      </c>
      <c r="L77" s="20">
        <v>775.26</v>
      </c>
      <c r="M77" s="21">
        <v>7884.9000000000005</v>
      </c>
      <c r="N77" s="19">
        <v>2917.08</v>
      </c>
      <c r="O77" s="20">
        <v>592.55999999999995</v>
      </c>
      <c r="P77" s="21">
        <v>3509.64</v>
      </c>
      <c r="Q77" s="19">
        <v>1688.22</v>
      </c>
      <c r="R77" s="20">
        <v>558.9</v>
      </c>
      <c r="S77" s="21">
        <v>2247.12</v>
      </c>
      <c r="T77" s="19">
        <v>1873.53</v>
      </c>
      <c r="U77" s="20">
        <v>294.02999999999997</v>
      </c>
      <c r="V77" s="21">
        <v>2167.56</v>
      </c>
      <c r="W77" s="47">
        <v>45143.01</v>
      </c>
      <c r="X77" s="20">
        <v>4870.17</v>
      </c>
      <c r="Y77" s="21">
        <v>50013.18</v>
      </c>
      <c r="AB77" s="1"/>
    </row>
    <row r="78" spans="1:28" ht="13">
      <c r="A78" s="2" t="s">
        <v>271</v>
      </c>
      <c r="B78" s="2" t="s">
        <v>67</v>
      </c>
      <c r="C78" s="89" t="s">
        <v>297</v>
      </c>
      <c r="D78" s="129" t="s">
        <v>303</v>
      </c>
      <c r="E78" s="19">
        <v>24136.74</v>
      </c>
      <c r="F78" s="20">
        <v>2409.75</v>
      </c>
      <c r="G78" s="21">
        <v>26546.49</v>
      </c>
      <c r="H78" s="19">
        <v>5286.69</v>
      </c>
      <c r="I78" s="20">
        <v>1716.75</v>
      </c>
      <c r="J78" s="21">
        <v>7003.44</v>
      </c>
      <c r="K78" s="19">
        <v>5286.69</v>
      </c>
      <c r="L78" s="20">
        <v>1716.75</v>
      </c>
      <c r="M78" s="21">
        <v>7003.44</v>
      </c>
      <c r="N78" s="19">
        <v>2541.15</v>
      </c>
      <c r="O78" s="20">
        <v>706.32</v>
      </c>
      <c r="P78" s="21">
        <v>3247.4700000000003</v>
      </c>
      <c r="Q78" s="19">
        <v>2806.38</v>
      </c>
      <c r="R78" s="20">
        <v>145.35</v>
      </c>
      <c r="S78" s="21">
        <v>2951.73</v>
      </c>
      <c r="T78" s="19">
        <v>1947.51</v>
      </c>
      <c r="U78" s="20">
        <v>333.18</v>
      </c>
      <c r="V78" s="21">
        <v>2280.69</v>
      </c>
      <c r="W78" s="47">
        <v>42005.16</v>
      </c>
      <c r="X78" s="20">
        <v>7028.1</v>
      </c>
      <c r="Y78" s="21">
        <v>49033.26</v>
      </c>
      <c r="AB78" s="1"/>
    </row>
    <row r="79" spans="1:28" ht="13">
      <c r="A79" s="2" t="s">
        <v>271</v>
      </c>
      <c r="B79" s="2" t="s">
        <v>68</v>
      </c>
      <c r="C79" s="89" t="s">
        <v>297</v>
      </c>
      <c r="D79" s="129" t="s">
        <v>303</v>
      </c>
      <c r="E79" s="19">
        <v>19130.669999999998</v>
      </c>
      <c r="F79" s="20">
        <v>2307.15</v>
      </c>
      <c r="G79" s="21">
        <v>21437.82</v>
      </c>
      <c r="H79" s="19">
        <v>280.98</v>
      </c>
      <c r="I79" s="20">
        <v>457.47</v>
      </c>
      <c r="J79" s="21">
        <v>738.45</v>
      </c>
      <c r="K79" s="19">
        <v>280.98</v>
      </c>
      <c r="L79" s="20">
        <v>457.47</v>
      </c>
      <c r="M79" s="21">
        <v>738.45</v>
      </c>
      <c r="N79" s="19">
        <v>913.14</v>
      </c>
      <c r="O79" s="20">
        <v>1400.76</v>
      </c>
      <c r="P79" s="21">
        <v>2313.9</v>
      </c>
      <c r="Q79" s="19">
        <v>958.41</v>
      </c>
      <c r="R79" s="20">
        <v>105.12</v>
      </c>
      <c r="S79" s="21">
        <v>1063.53</v>
      </c>
      <c r="T79" s="19">
        <v>215.64</v>
      </c>
      <c r="U79" s="20">
        <v>158.22</v>
      </c>
      <c r="V79" s="21">
        <v>373.86</v>
      </c>
      <c r="W79" s="47">
        <v>21779.819999999996</v>
      </c>
      <c r="X79" s="20">
        <v>4886.1900000000005</v>
      </c>
      <c r="Y79" s="21">
        <v>26666.009999999995</v>
      </c>
      <c r="AB79" s="1"/>
    </row>
    <row r="80" spans="1:28" ht="13">
      <c r="A80" s="2" t="s">
        <v>272</v>
      </c>
      <c r="B80" s="2" t="s">
        <v>69</v>
      </c>
      <c r="C80" s="89" t="s">
        <v>297</v>
      </c>
      <c r="D80" s="129" t="s">
        <v>303</v>
      </c>
      <c r="E80" s="19">
        <v>0</v>
      </c>
      <c r="F80" s="20">
        <v>0</v>
      </c>
      <c r="G80" s="21">
        <v>0</v>
      </c>
      <c r="H80" s="19">
        <v>3190.9</v>
      </c>
      <c r="I80" s="20">
        <v>4340.05</v>
      </c>
      <c r="J80" s="21">
        <v>7530.9500000000007</v>
      </c>
      <c r="K80" s="19">
        <v>3190.9</v>
      </c>
      <c r="L80" s="20">
        <v>4340.05</v>
      </c>
      <c r="M80" s="21">
        <v>7530.9500000000007</v>
      </c>
      <c r="N80" s="19">
        <v>5617.85</v>
      </c>
      <c r="O80" s="20">
        <v>15414.3</v>
      </c>
      <c r="P80" s="21">
        <v>21032.15</v>
      </c>
      <c r="Q80" s="19">
        <v>11326.15</v>
      </c>
      <c r="R80" s="20">
        <v>6158.65</v>
      </c>
      <c r="S80" s="21">
        <v>17484.8</v>
      </c>
      <c r="T80" s="19">
        <v>6254.35</v>
      </c>
      <c r="U80" s="20">
        <v>9148.4500000000007</v>
      </c>
      <c r="V80" s="21">
        <v>15402.800000000001</v>
      </c>
      <c r="W80" s="47">
        <v>29580.15</v>
      </c>
      <c r="X80" s="20">
        <v>39401.5</v>
      </c>
      <c r="Y80" s="21">
        <v>68981.649999999994</v>
      </c>
      <c r="AB80" s="1"/>
    </row>
    <row r="81" spans="1:28" ht="13">
      <c r="A81" s="2" t="s">
        <v>322</v>
      </c>
      <c r="B81" s="2" t="s">
        <v>323</v>
      </c>
      <c r="C81" s="89" t="s">
        <v>297</v>
      </c>
      <c r="D81" s="129" t="s">
        <v>304</v>
      </c>
      <c r="E81" s="19">
        <v>0</v>
      </c>
      <c r="F81" s="20">
        <v>0</v>
      </c>
      <c r="G81" s="21">
        <v>0</v>
      </c>
      <c r="H81" s="19">
        <v>0</v>
      </c>
      <c r="I81" s="20">
        <v>0</v>
      </c>
      <c r="J81" s="21">
        <v>0</v>
      </c>
      <c r="K81" s="19">
        <v>0</v>
      </c>
      <c r="L81" s="20">
        <v>0</v>
      </c>
      <c r="M81" s="21">
        <v>0</v>
      </c>
      <c r="N81" s="19">
        <v>0</v>
      </c>
      <c r="O81" s="20">
        <v>0</v>
      </c>
      <c r="P81" s="21">
        <v>0</v>
      </c>
      <c r="Q81" s="19">
        <v>0</v>
      </c>
      <c r="R81" s="20">
        <v>0</v>
      </c>
      <c r="S81" s="21">
        <v>0</v>
      </c>
      <c r="T81" s="19">
        <v>0</v>
      </c>
      <c r="U81" s="20">
        <v>0</v>
      </c>
      <c r="V81" s="21">
        <v>0</v>
      </c>
      <c r="W81" s="47">
        <v>0</v>
      </c>
      <c r="X81" s="20">
        <v>0</v>
      </c>
      <c r="Y81" s="21">
        <v>0</v>
      </c>
      <c r="AB81" s="1"/>
    </row>
    <row r="82" spans="1:28" ht="13">
      <c r="A82" s="2" t="s">
        <v>322</v>
      </c>
      <c r="B82" s="2" t="s">
        <v>376</v>
      </c>
      <c r="C82" s="89" t="s">
        <v>297</v>
      </c>
      <c r="D82" s="129" t="s">
        <v>304</v>
      </c>
      <c r="E82" s="19">
        <v>1929.21</v>
      </c>
      <c r="F82" s="20">
        <v>235.06</v>
      </c>
      <c r="G82" s="21">
        <v>2164.27</v>
      </c>
      <c r="H82" s="19">
        <v>9849.77</v>
      </c>
      <c r="I82" s="20">
        <v>31.35</v>
      </c>
      <c r="J82" s="21">
        <v>9881.1200000000008</v>
      </c>
      <c r="K82" s="19">
        <v>9849.77</v>
      </c>
      <c r="L82" s="20">
        <v>31.35</v>
      </c>
      <c r="M82" s="21">
        <v>9881.1200000000008</v>
      </c>
      <c r="N82" s="19">
        <v>6534.27</v>
      </c>
      <c r="O82" s="20">
        <v>181.02</v>
      </c>
      <c r="P82" s="21">
        <v>6715.2900000000009</v>
      </c>
      <c r="Q82" s="19">
        <v>1812.4</v>
      </c>
      <c r="R82" s="20">
        <v>428.91</v>
      </c>
      <c r="S82" s="21">
        <v>2241.31</v>
      </c>
      <c r="T82" s="19">
        <v>6310.93</v>
      </c>
      <c r="U82" s="20">
        <v>290.08999999999997</v>
      </c>
      <c r="V82" s="21">
        <v>6601.02</v>
      </c>
      <c r="W82" s="47">
        <v>36286.350000000006</v>
      </c>
      <c r="X82" s="20">
        <v>1197.78</v>
      </c>
      <c r="Y82" s="21">
        <v>37484.130000000005</v>
      </c>
      <c r="AB82" s="1"/>
    </row>
    <row r="83" spans="1:28" ht="13">
      <c r="A83" s="2" t="s">
        <v>273</v>
      </c>
      <c r="B83" s="2" t="s">
        <v>70</v>
      </c>
      <c r="C83" s="89" t="s">
        <v>297</v>
      </c>
      <c r="D83" s="129" t="s">
        <v>303</v>
      </c>
      <c r="E83" s="19">
        <v>0</v>
      </c>
      <c r="F83" s="20">
        <v>0</v>
      </c>
      <c r="G83" s="21">
        <v>0</v>
      </c>
      <c r="H83" s="19">
        <v>0</v>
      </c>
      <c r="I83" s="20">
        <v>0</v>
      </c>
      <c r="J83" s="21">
        <v>0</v>
      </c>
      <c r="K83" s="19">
        <v>0</v>
      </c>
      <c r="L83" s="20">
        <v>0</v>
      </c>
      <c r="M83" s="21">
        <v>0</v>
      </c>
      <c r="N83" s="19">
        <v>0</v>
      </c>
      <c r="O83" s="20">
        <v>0</v>
      </c>
      <c r="P83" s="21">
        <v>0</v>
      </c>
      <c r="Q83" s="19">
        <v>0</v>
      </c>
      <c r="R83" s="20">
        <v>0</v>
      </c>
      <c r="S83" s="21">
        <v>0</v>
      </c>
      <c r="T83" s="19">
        <v>0</v>
      </c>
      <c r="U83" s="20">
        <v>0</v>
      </c>
      <c r="V83" s="21">
        <v>0</v>
      </c>
      <c r="W83" s="47">
        <v>0</v>
      </c>
      <c r="X83" s="20">
        <v>0</v>
      </c>
      <c r="Y83" s="21">
        <v>0</v>
      </c>
      <c r="AB83" s="1"/>
    </row>
    <row r="84" spans="1:28" ht="13">
      <c r="A84" s="2" t="s">
        <v>338</v>
      </c>
      <c r="B84" s="2" t="s">
        <v>339</v>
      </c>
      <c r="C84" s="89" t="s">
        <v>297</v>
      </c>
      <c r="D84" s="129" t="s">
        <v>303</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c r="AB84" s="1"/>
    </row>
    <row r="85" spans="1:28" ht="13">
      <c r="A85" s="2" t="s">
        <v>274</v>
      </c>
      <c r="B85" s="2" t="s">
        <v>71</v>
      </c>
      <c r="C85" s="89" t="s">
        <v>297</v>
      </c>
      <c r="D85" s="129" t="s">
        <v>302</v>
      </c>
      <c r="E85" s="19">
        <v>11676.77</v>
      </c>
      <c r="F85" s="20">
        <v>3523.1</v>
      </c>
      <c r="G85" s="21">
        <v>15199.87</v>
      </c>
      <c r="H85" s="19">
        <v>4412.43</v>
      </c>
      <c r="I85" s="20">
        <v>6168.31</v>
      </c>
      <c r="J85" s="21">
        <v>10580.740000000002</v>
      </c>
      <c r="K85" s="19">
        <v>4412.43</v>
      </c>
      <c r="L85" s="20">
        <v>6168.31</v>
      </c>
      <c r="M85" s="21">
        <v>10580.740000000002</v>
      </c>
      <c r="N85" s="19">
        <v>8455.74</v>
      </c>
      <c r="O85" s="20">
        <v>5630.97</v>
      </c>
      <c r="P85" s="21">
        <v>14086.71</v>
      </c>
      <c r="Q85" s="19">
        <v>13049.03</v>
      </c>
      <c r="R85" s="20">
        <v>5748.14</v>
      </c>
      <c r="S85" s="21">
        <v>18797.170000000002</v>
      </c>
      <c r="T85" s="19">
        <v>12072.11</v>
      </c>
      <c r="U85" s="20">
        <v>7562.69</v>
      </c>
      <c r="V85" s="21">
        <v>19634.8</v>
      </c>
      <c r="W85" s="47">
        <v>54078.51</v>
      </c>
      <c r="X85" s="20">
        <v>34801.520000000004</v>
      </c>
      <c r="Y85" s="21">
        <v>88880.03</v>
      </c>
      <c r="AB85" s="1"/>
    </row>
    <row r="86" spans="1:28" ht="13">
      <c r="A86" s="2" t="s">
        <v>324</v>
      </c>
      <c r="B86" s="2" t="s">
        <v>325</v>
      </c>
      <c r="C86" s="89" t="s">
        <v>297</v>
      </c>
      <c r="D86" s="129" t="s">
        <v>304</v>
      </c>
      <c r="E86" s="19">
        <v>4937.96</v>
      </c>
      <c r="F86" s="20">
        <v>6.52</v>
      </c>
      <c r="G86" s="21">
        <v>4944.4800000000005</v>
      </c>
      <c r="H86" s="19">
        <v>10356.11</v>
      </c>
      <c r="I86" s="20">
        <v>4.96</v>
      </c>
      <c r="J86" s="21">
        <v>10361.07</v>
      </c>
      <c r="K86" s="19">
        <v>10356.11</v>
      </c>
      <c r="L86" s="20">
        <v>4.96</v>
      </c>
      <c r="M86" s="21">
        <v>10361.07</v>
      </c>
      <c r="N86" s="19">
        <v>8368.3700000000008</v>
      </c>
      <c r="O86" s="20">
        <v>10.36</v>
      </c>
      <c r="P86" s="21">
        <v>8378.7300000000014</v>
      </c>
      <c r="Q86" s="19">
        <v>1965.26</v>
      </c>
      <c r="R86" s="20">
        <v>193.73</v>
      </c>
      <c r="S86" s="21">
        <v>2158.9899999999998</v>
      </c>
      <c r="T86" s="19">
        <v>3214.73</v>
      </c>
      <c r="U86" s="20">
        <v>72.8</v>
      </c>
      <c r="V86" s="21">
        <v>3287.53</v>
      </c>
      <c r="W86" s="47">
        <v>39198.540000000008</v>
      </c>
      <c r="X86" s="20">
        <v>293.33</v>
      </c>
      <c r="Y86" s="21">
        <v>39491.87000000001</v>
      </c>
      <c r="AB86" s="1"/>
    </row>
    <row r="87" spans="1:28" ht="13">
      <c r="A87" s="2" t="s">
        <v>308</v>
      </c>
      <c r="B87" s="2" t="s">
        <v>309</v>
      </c>
      <c r="C87" s="89" t="s">
        <v>297</v>
      </c>
      <c r="D87" s="129" t="s">
        <v>302</v>
      </c>
      <c r="E87" s="19">
        <v>1807.4</v>
      </c>
      <c r="F87" s="20">
        <v>344</v>
      </c>
      <c r="G87" s="21">
        <v>2151.4</v>
      </c>
      <c r="H87" s="19">
        <v>0</v>
      </c>
      <c r="I87" s="20">
        <v>0</v>
      </c>
      <c r="J87" s="21">
        <v>0</v>
      </c>
      <c r="K87" s="19">
        <v>0</v>
      </c>
      <c r="L87" s="20">
        <v>0</v>
      </c>
      <c r="M87" s="21">
        <v>0</v>
      </c>
      <c r="N87" s="19">
        <v>0</v>
      </c>
      <c r="O87" s="20">
        <v>0</v>
      </c>
      <c r="P87" s="21">
        <v>0</v>
      </c>
      <c r="Q87" s="19">
        <v>0</v>
      </c>
      <c r="R87" s="20">
        <v>0</v>
      </c>
      <c r="S87" s="21">
        <v>0</v>
      </c>
      <c r="T87" s="19">
        <v>16482.400000000001</v>
      </c>
      <c r="U87" s="20">
        <v>1896.6</v>
      </c>
      <c r="V87" s="21">
        <v>18379</v>
      </c>
      <c r="W87" s="47">
        <v>18289.800000000003</v>
      </c>
      <c r="X87" s="20">
        <v>2240.6</v>
      </c>
      <c r="Y87" s="21">
        <v>20530.400000000001</v>
      </c>
      <c r="AB87" s="1"/>
    </row>
    <row r="88" spans="1:28" ht="13">
      <c r="A88" s="2" t="s">
        <v>275</v>
      </c>
      <c r="B88" s="2" t="s">
        <v>72</v>
      </c>
      <c r="C88" s="89" t="s">
        <v>297</v>
      </c>
      <c r="D88" s="129" t="s">
        <v>302</v>
      </c>
      <c r="E88" s="19">
        <v>16071.55</v>
      </c>
      <c r="F88" s="20">
        <v>3999.7</v>
      </c>
      <c r="G88" s="21">
        <v>20071.25</v>
      </c>
      <c r="H88" s="19">
        <v>11306.8</v>
      </c>
      <c r="I88" s="20">
        <v>2568.6999999999998</v>
      </c>
      <c r="J88" s="21">
        <v>13875.5</v>
      </c>
      <c r="K88" s="19">
        <v>11306.8</v>
      </c>
      <c r="L88" s="20">
        <v>2568.6999999999998</v>
      </c>
      <c r="M88" s="21">
        <v>13875.5</v>
      </c>
      <c r="N88" s="19">
        <v>19275.599999999999</v>
      </c>
      <c r="O88" s="20">
        <v>2902.9</v>
      </c>
      <c r="P88" s="21">
        <v>22178.5</v>
      </c>
      <c r="Q88" s="19">
        <v>15636.1</v>
      </c>
      <c r="R88" s="20">
        <v>3424.75</v>
      </c>
      <c r="S88" s="21">
        <v>19060.849999999999</v>
      </c>
      <c r="T88" s="19">
        <v>11305.6</v>
      </c>
      <c r="U88" s="20">
        <v>4464.1000000000004</v>
      </c>
      <c r="V88" s="21">
        <v>15769.7</v>
      </c>
      <c r="W88" s="47">
        <v>84902.45</v>
      </c>
      <c r="X88" s="20">
        <v>19928.849999999999</v>
      </c>
      <c r="Y88" s="21">
        <v>104831.29999999999</v>
      </c>
      <c r="AB88" s="1"/>
    </row>
    <row r="89" spans="1:28" ht="13">
      <c r="A89" s="2" t="s">
        <v>275</v>
      </c>
      <c r="B89" s="2" t="s">
        <v>73</v>
      </c>
      <c r="C89" s="89" t="s">
        <v>297</v>
      </c>
      <c r="D89" s="129" t="s">
        <v>302</v>
      </c>
      <c r="E89" s="19">
        <v>12535.05</v>
      </c>
      <c r="F89" s="20">
        <v>3342.9</v>
      </c>
      <c r="G89" s="21">
        <v>15877.949999999999</v>
      </c>
      <c r="H89" s="19">
        <v>28884.6</v>
      </c>
      <c r="I89" s="20">
        <v>5159.6000000000004</v>
      </c>
      <c r="J89" s="21">
        <v>34044.199999999997</v>
      </c>
      <c r="K89" s="19">
        <v>28884.6</v>
      </c>
      <c r="L89" s="20">
        <v>5159.6000000000004</v>
      </c>
      <c r="M89" s="21">
        <v>34044.199999999997</v>
      </c>
      <c r="N89" s="19">
        <v>19007.150000000001</v>
      </c>
      <c r="O89" s="20">
        <v>1815.6</v>
      </c>
      <c r="P89" s="21">
        <v>20822.75</v>
      </c>
      <c r="Q89" s="19">
        <v>15092.3</v>
      </c>
      <c r="R89" s="20">
        <v>3710.65</v>
      </c>
      <c r="S89" s="21">
        <v>18802.95</v>
      </c>
      <c r="T89" s="19">
        <v>6791.1</v>
      </c>
      <c r="U89" s="20">
        <v>2512.25</v>
      </c>
      <c r="V89" s="21">
        <v>9303.35</v>
      </c>
      <c r="W89" s="47">
        <v>111194.8</v>
      </c>
      <c r="X89" s="20">
        <v>21700.600000000002</v>
      </c>
      <c r="Y89" s="21">
        <v>132895.4</v>
      </c>
      <c r="AB89" s="1"/>
    </row>
    <row r="90" spans="1:28" ht="13">
      <c r="A90" s="2" t="s">
        <v>275</v>
      </c>
      <c r="B90" s="2" t="s">
        <v>74</v>
      </c>
      <c r="C90" s="89" t="s">
        <v>297</v>
      </c>
      <c r="D90" s="129" t="s">
        <v>302</v>
      </c>
      <c r="E90" s="19">
        <v>0</v>
      </c>
      <c r="F90" s="20">
        <v>0</v>
      </c>
      <c r="G90" s="21">
        <v>0</v>
      </c>
      <c r="H90" s="19">
        <v>702.5</v>
      </c>
      <c r="I90" s="20">
        <v>252.25</v>
      </c>
      <c r="J90" s="21">
        <v>954.75</v>
      </c>
      <c r="K90" s="19">
        <v>702.5</v>
      </c>
      <c r="L90" s="20">
        <v>252.25</v>
      </c>
      <c r="M90" s="21">
        <v>954.75</v>
      </c>
      <c r="N90" s="19">
        <v>7010.55</v>
      </c>
      <c r="O90" s="20">
        <v>3110.75</v>
      </c>
      <c r="P90" s="21">
        <v>10121.299999999999</v>
      </c>
      <c r="Q90" s="19">
        <v>9679.2999999999993</v>
      </c>
      <c r="R90" s="20">
        <v>3071.4</v>
      </c>
      <c r="S90" s="21">
        <v>12750.699999999999</v>
      </c>
      <c r="T90" s="19">
        <v>10994.85</v>
      </c>
      <c r="U90" s="20">
        <v>2173.75</v>
      </c>
      <c r="V90" s="21">
        <v>13168.6</v>
      </c>
      <c r="W90" s="47">
        <v>29089.699999999997</v>
      </c>
      <c r="X90" s="20">
        <v>8860.4</v>
      </c>
      <c r="Y90" s="21">
        <v>37950.1</v>
      </c>
      <c r="AB90" s="1"/>
    </row>
    <row r="91" spans="1:28" ht="13">
      <c r="A91" s="2" t="s">
        <v>275</v>
      </c>
      <c r="B91" s="2" t="s">
        <v>75</v>
      </c>
      <c r="C91" s="89" t="s">
        <v>297</v>
      </c>
      <c r="D91" s="129" t="s">
        <v>302</v>
      </c>
      <c r="E91" s="19">
        <v>0</v>
      </c>
      <c r="F91" s="20">
        <v>0</v>
      </c>
      <c r="G91" s="21">
        <v>0</v>
      </c>
      <c r="H91" s="19">
        <v>0</v>
      </c>
      <c r="I91" s="20">
        <v>0</v>
      </c>
      <c r="J91" s="21">
        <v>0</v>
      </c>
      <c r="K91" s="19">
        <v>0</v>
      </c>
      <c r="L91" s="20">
        <v>0</v>
      </c>
      <c r="M91" s="21">
        <v>0</v>
      </c>
      <c r="N91" s="19">
        <v>0</v>
      </c>
      <c r="O91" s="20">
        <v>0</v>
      </c>
      <c r="P91" s="21">
        <v>0</v>
      </c>
      <c r="Q91" s="19">
        <v>0</v>
      </c>
      <c r="R91" s="20">
        <v>0</v>
      </c>
      <c r="S91" s="21">
        <v>0</v>
      </c>
      <c r="T91" s="19">
        <v>0</v>
      </c>
      <c r="U91" s="20">
        <v>0</v>
      </c>
      <c r="V91" s="21">
        <v>0</v>
      </c>
      <c r="W91" s="47">
        <v>0</v>
      </c>
      <c r="X91" s="20">
        <v>0</v>
      </c>
      <c r="Y91" s="21">
        <v>0</v>
      </c>
      <c r="AB91" s="1"/>
    </row>
    <row r="92" spans="1:28" ht="13">
      <c r="A92" s="2" t="s">
        <v>275</v>
      </c>
      <c r="B92" s="2" t="s">
        <v>76</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c r="AB92" s="1"/>
    </row>
    <row r="93" spans="1:28" ht="13">
      <c r="A93" s="2" t="s">
        <v>275</v>
      </c>
      <c r="B93" s="2" t="s">
        <v>77</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c r="AB93" s="1"/>
    </row>
    <row r="94" spans="1:28" ht="13">
      <c r="A94" s="2" t="s">
        <v>275</v>
      </c>
      <c r="B94" s="2" t="s">
        <v>78</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c r="AB94" s="1"/>
    </row>
    <row r="95" spans="1:28" ht="13">
      <c r="A95" s="2" t="s">
        <v>275</v>
      </c>
      <c r="B95" s="2" t="s">
        <v>79</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0</v>
      </c>
      <c r="U95" s="20">
        <v>0</v>
      </c>
      <c r="V95" s="21">
        <v>0</v>
      </c>
      <c r="W95" s="47">
        <v>0</v>
      </c>
      <c r="X95" s="20">
        <v>0</v>
      </c>
      <c r="Y95" s="21">
        <v>0</v>
      </c>
      <c r="AB95" s="1"/>
    </row>
    <row r="96" spans="1:28" ht="13">
      <c r="A96" s="2" t="s">
        <v>275</v>
      </c>
      <c r="B96" s="2" t="s">
        <v>80</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81</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82</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83</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84</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85</v>
      </c>
      <c r="C101" s="89" t="s">
        <v>297</v>
      </c>
      <c r="D101" s="129" t="s">
        <v>302</v>
      </c>
      <c r="E101" s="19">
        <v>58280.45</v>
      </c>
      <c r="F101" s="20">
        <v>3112.9</v>
      </c>
      <c r="G101" s="21">
        <v>61393.35</v>
      </c>
      <c r="H101" s="19">
        <v>12767.55</v>
      </c>
      <c r="I101" s="20">
        <v>4576.8</v>
      </c>
      <c r="J101" s="21">
        <v>17344.349999999999</v>
      </c>
      <c r="K101" s="19">
        <v>12767.55</v>
      </c>
      <c r="L101" s="20">
        <v>4576.8</v>
      </c>
      <c r="M101" s="21">
        <v>17344.349999999999</v>
      </c>
      <c r="N101" s="19">
        <v>42376.05</v>
      </c>
      <c r="O101" s="20">
        <v>7312.8</v>
      </c>
      <c r="P101" s="21">
        <v>49688.850000000006</v>
      </c>
      <c r="Q101" s="19">
        <v>20520.45</v>
      </c>
      <c r="R101" s="20">
        <v>2685.65</v>
      </c>
      <c r="S101" s="21">
        <v>23206.100000000002</v>
      </c>
      <c r="T101" s="19">
        <v>31771.15</v>
      </c>
      <c r="U101" s="20">
        <v>5193.05</v>
      </c>
      <c r="V101" s="21">
        <v>36964.200000000004</v>
      </c>
      <c r="W101" s="47">
        <v>178483.20000000001</v>
      </c>
      <c r="X101" s="20">
        <v>27458</v>
      </c>
      <c r="Y101" s="21">
        <v>205941.2</v>
      </c>
      <c r="AB101" s="1"/>
    </row>
    <row r="102" spans="1:28" ht="13">
      <c r="A102" s="2" t="s">
        <v>275</v>
      </c>
      <c r="B102" s="2" t="s">
        <v>86</v>
      </c>
      <c r="C102" s="89" t="s">
        <v>297</v>
      </c>
      <c r="D102" s="129" t="s">
        <v>302</v>
      </c>
      <c r="E102" s="19">
        <v>8749.25</v>
      </c>
      <c r="F102" s="20">
        <v>2394.75</v>
      </c>
      <c r="G102" s="21">
        <v>11144</v>
      </c>
      <c r="H102" s="19">
        <v>2293.9499999999998</v>
      </c>
      <c r="I102" s="20">
        <v>5965.45</v>
      </c>
      <c r="J102" s="21">
        <v>8259.4</v>
      </c>
      <c r="K102" s="19">
        <v>2293.9499999999998</v>
      </c>
      <c r="L102" s="20">
        <v>5965.45</v>
      </c>
      <c r="M102" s="21">
        <v>8259.4</v>
      </c>
      <c r="N102" s="19">
        <v>19375.05</v>
      </c>
      <c r="O102" s="20">
        <v>7224.6</v>
      </c>
      <c r="P102" s="21">
        <v>26599.65</v>
      </c>
      <c r="Q102" s="19">
        <v>13486.5</v>
      </c>
      <c r="R102" s="20">
        <v>3920.3</v>
      </c>
      <c r="S102" s="21">
        <v>17406.8</v>
      </c>
      <c r="T102" s="19">
        <v>23493.200000000001</v>
      </c>
      <c r="U102" s="20">
        <v>4647.6499999999996</v>
      </c>
      <c r="V102" s="21">
        <v>28140.85</v>
      </c>
      <c r="W102" s="47">
        <v>69691.899999999994</v>
      </c>
      <c r="X102" s="20">
        <v>30118.199999999997</v>
      </c>
      <c r="Y102" s="21">
        <v>99810.099999999991</v>
      </c>
      <c r="AB102" s="1"/>
    </row>
    <row r="103" spans="1:28" ht="13">
      <c r="A103" s="2" t="s">
        <v>275</v>
      </c>
      <c r="B103" s="2" t="s">
        <v>87</v>
      </c>
      <c r="C103" s="89" t="s">
        <v>297</v>
      </c>
      <c r="D103" s="129" t="s">
        <v>302</v>
      </c>
      <c r="E103" s="19">
        <v>0</v>
      </c>
      <c r="F103" s="20">
        <v>0</v>
      </c>
      <c r="G103" s="21">
        <v>0</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47">
        <v>0</v>
      </c>
      <c r="X103" s="20">
        <v>0</v>
      </c>
      <c r="Y103" s="21">
        <v>0</v>
      </c>
      <c r="AB103" s="1"/>
    </row>
    <row r="104" spans="1:28" ht="13">
      <c r="A104" s="2" t="s">
        <v>275</v>
      </c>
      <c r="B104" s="2" t="s">
        <v>88</v>
      </c>
      <c r="C104" s="89" t="s">
        <v>297</v>
      </c>
      <c r="D104" s="129" t="s">
        <v>302</v>
      </c>
      <c r="E104" s="19">
        <v>0</v>
      </c>
      <c r="F104" s="20">
        <v>0</v>
      </c>
      <c r="G104" s="21">
        <v>0</v>
      </c>
      <c r="H104" s="19">
        <v>0</v>
      </c>
      <c r="I104" s="20">
        <v>0</v>
      </c>
      <c r="J104" s="21">
        <v>0</v>
      </c>
      <c r="K104" s="19">
        <v>0</v>
      </c>
      <c r="L104" s="20">
        <v>0</v>
      </c>
      <c r="M104" s="21">
        <v>0</v>
      </c>
      <c r="N104" s="19">
        <v>0</v>
      </c>
      <c r="O104" s="20">
        <v>0</v>
      </c>
      <c r="P104" s="21">
        <v>0</v>
      </c>
      <c r="Q104" s="19">
        <v>0</v>
      </c>
      <c r="R104" s="20">
        <v>0</v>
      </c>
      <c r="S104" s="21">
        <v>0</v>
      </c>
      <c r="T104" s="19">
        <v>0</v>
      </c>
      <c r="U104" s="20">
        <v>0</v>
      </c>
      <c r="V104" s="21">
        <v>0</v>
      </c>
      <c r="W104" s="47">
        <v>0</v>
      </c>
      <c r="X104" s="20">
        <v>0</v>
      </c>
      <c r="Y104" s="21">
        <v>0</v>
      </c>
      <c r="AB104" s="1"/>
    </row>
    <row r="105" spans="1:28" ht="13">
      <c r="A105" s="2" t="s">
        <v>275</v>
      </c>
      <c r="B105" s="2" t="s">
        <v>89</v>
      </c>
      <c r="C105" s="89" t="s">
        <v>297</v>
      </c>
      <c r="D105" s="129" t="s">
        <v>298</v>
      </c>
      <c r="E105" s="19">
        <v>9474.26</v>
      </c>
      <c r="F105" s="20">
        <v>17971.91</v>
      </c>
      <c r="G105" s="21">
        <v>27446.17</v>
      </c>
      <c r="H105" s="19">
        <v>4598.68</v>
      </c>
      <c r="I105" s="20">
        <v>19977.18</v>
      </c>
      <c r="J105" s="21">
        <v>24575.86</v>
      </c>
      <c r="K105" s="19">
        <v>4598.68</v>
      </c>
      <c r="L105" s="20">
        <v>19977.18</v>
      </c>
      <c r="M105" s="21">
        <v>24575.86</v>
      </c>
      <c r="N105" s="19">
        <v>2550.83</v>
      </c>
      <c r="O105" s="20">
        <v>22632.39</v>
      </c>
      <c r="P105" s="21">
        <v>25183.22</v>
      </c>
      <c r="Q105" s="19">
        <v>11.19</v>
      </c>
      <c r="R105" s="20">
        <v>0.53</v>
      </c>
      <c r="S105" s="21">
        <v>11.719999999999999</v>
      </c>
      <c r="T105" s="19">
        <v>2394.71</v>
      </c>
      <c r="U105" s="20">
        <v>10335.709999999999</v>
      </c>
      <c r="V105" s="21">
        <v>12730.419999999998</v>
      </c>
      <c r="W105" s="47">
        <v>23628.350000000002</v>
      </c>
      <c r="X105" s="20">
        <v>90894.9</v>
      </c>
      <c r="Y105" s="21">
        <v>114523.25</v>
      </c>
      <c r="AB105" s="1"/>
    </row>
    <row r="106" spans="1:28" ht="13">
      <c r="A106" s="2" t="s">
        <v>275</v>
      </c>
      <c r="B106" s="2" t="s">
        <v>90</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91</v>
      </c>
      <c r="C107" s="89" t="s">
        <v>297</v>
      </c>
      <c r="D107" s="129" t="s">
        <v>302</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c r="AB107" s="1"/>
    </row>
    <row r="108" spans="1:28" ht="13">
      <c r="A108" s="2" t="s">
        <v>275</v>
      </c>
      <c r="B108" s="2" t="s">
        <v>92</v>
      </c>
      <c r="C108" s="89" t="s">
        <v>297</v>
      </c>
      <c r="D108" s="129" t="s">
        <v>302</v>
      </c>
      <c r="E108" s="19">
        <v>0</v>
      </c>
      <c r="F108" s="20">
        <v>0</v>
      </c>
      <c r="G108" s="21">
        <v>0</v>
      </c>
      <c r="H108" s="19">
        <v>0</v>
      </c>
      <c r="I108" s="20">
        <v>0</v>
      </c>
      <c r="J108" s="21">
        <v>0</v>
      </c>
      <c r="K108" s="19">
        <v>0</v>
      </c>
      <c r="L108" s="20">
        <v>0</v>
      </c>
      <c r="M108" s="21">
        <v>0</v>
      </c>
      <c r="N108" s="19">
        <v>0</v>
      </c>
      <c r="O108" s="20">
        <v>0</v>
      </c>
      <c r="P108" s="21">
        <v>0</v>
      </c>
      <c r="Q108" s="19">
        <v>0</v>
      </c>
      <c r="R108" s="20">
        <v>0</v>
      </c>
      <c r="S108" s="21">
        <v>0</v>
      </c>
      <c r="T108" s="19">
        <v>0</v>
      </c>
      <c r="U108" s="20">
        <v>0</v>
      </c>
      <c r="V108" s="21">
        <v>0</v>
      </c>
      <c r="W108" s="47">
        <v>0</v>
      </c>
      <c r="X108" s="20">
        <v>0</v>
      </c>
      <c r="Y108" s="21">
        <v>0</v>
      </c>
      <c r="AB108" s="1"/>
    </row>
    <row r="109" spans="1:28" ht="13">
      <c r="A109" s="2" t="s">
        <v>275</v>
      </c>
      <c r="B109" s="2" t="s">
        <v>93</v>
      </c>
      <c r="C109" s="89" t="s">
        <v>297</v>
      </c>
      <c r="D109" s="129" t="s">
        <v>302</v>
      </c>
      <c r="E109" s="19">
        <v>0</v>
      </c>
      <c r="F109" s="20">
        <v>0</v>
      </c>
      <c r="G109" s="21">
        <v>0</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47">
        <v>0</v>
      </c>
      <c r="X109" s="20">
        <v>0</v>
      </c>
      <c r="Y109" s="21">
        <v>0</v>
      </c>
      <c r="AB109" s="1"/>
    </row>
    <row r="110" spans="1:28" ht="13">
      <c r="A110" s="2" t="s">
        <v>275</v>
      </c>
      <c r="B110" s="2" t="s">
        <v>94</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327</v>
      </c>
      <c r="C111" s="89" t="s">
        <v>297</v>
      </c>
      <c r="D111" s="129" t="s">
        <v>302</v>
      </c>
      <c r="E111" s="19">
        <v>29248.85</v>
      </c>
      <c r="F111" s="20">
        <v>1151.75</v>
      </c>
      <c r="G111" s="21">
        <v>30400.6</v>
      </c>
      <c r="H111" s="19">
        <v>10017.799999999999</v>
      </c>
      <c r="I111" s="20">
        <v>3361.75</v>
      </c>
      <c r="J111" s="21">
        <v>13379.55</v>
      </c>
      <c r="K111" s="19">
        <v>10017.799999999999</v>
      </c>
      <c r="L111" s="20">
        <v>3361.75</v>
      </c>
      <c r="M111" s="21">
        <v>13379.55</v>
      </c>
      <c r="N111" s="19">
        <v>16524.55</v>
      </c>
      <c r="O111" s="20">
        <v>1619.9</v>
      </c>
      <c r="P111" s="21">
        <v>18144.45</v>
      </c>
      <c r="Q111" s="19">
        <v>11037.85</v>
      </c>
      <c r="R111" s="20">
        <v>2494.35</v>
      </c>
      <c r="S111" s="21">
        <v>13532.2</v>
      </c>
      <c r="T111" s="19">
        <v>20686.75</v>
      </c>
      <c r="U111" s="20">
        <v>1563.1</v>
      </c>
      <c r="V111" s="21">
        <v>22249.85</v>
      </c>
      <c r="W111" s="47">
        <v>97533.6</v>
      </c>
      <c r="X111" s="20">
        <v>13552.6</v>
      </c>
      <c r="Y111" s="21">
        <v>111086.20000000001</v>
      </c>
      <c r="AB111" s="1"/>
    </row>
    <row r="112" spans="1:28" ht="13">
      <c r="A112" s="2" t="s">
        <v>275</v>
      </c>
      <c r="B112" s="2" t="s">
        <v>328</v>
      </c>
      <c r="C112" s="89" t="s">
        <v>297</v>
      </c>
      <c r="D112" s="129" t="s">
        <v>302</v>
      </c>
      <c r="E112" s="19">
        <v>22882.799999999999</v>
      </c>
      <c r="F112" s="20">
        <v>838.45</v>
      </c>
      <c r="G112" s="21">
        <v>23721.25</v>
      </c>
      <c r="H112" s="19">
        <v>9413.0499999999993</v>
      </c>
      <c r="I112" s="20">
        <v>3815.75</v>
      </c>
      <c r="J112" s="21">
        <v>13228.8</v>
      </c>
      <c r="K112" s="19">
        <v>9413.0499999999993</v>
      </c>
      <c r="L112" s="20">
        <v>3815.75</v>
      </c>
      <c r="M112" s="21">
        <v>13228.8</v>
      </c>
      <c r="N112" s="19">
        <v>22090.05</v>
      </c>
      <c r="O112" s="20">
        <v>1348.85</v>
      </c>
      <c r="P112" s="21">
        <v>23438.899999999998</v>
      </c>
      <c r="Q112" s="19">
        <v>14716.5</v>
      </c>
      <c r="R112" s="20">
        <v>1542.7</v>
      </c>
      <c r="S112" s="21">
        <v>16259.2</v>
      </c>
      <c r="T112" s="19">
        <v>13493.65</v>
      </c>
      <c r="U112" s="20">
        <v>1332.45</v>
      </c>
      <c r="V112" s="21">
        <v>14826.1</v>
      </c>
      <c r="W112" s="47">
        <v>92009.099999999991</v>
      </c>
      <c r="X112" s="20">
        <v>12693.950000000003</v>
      </c>
      <c r="Y112" s="21">
        <v>104703.04999999999</v>
      </c>
      <c r="AB112" s="1"/>
    </row>
    <row r="113" spans="1:28" ht="13">
      <c r="A113" s="2" t="s">
        <v>275</v>
      </c>
      <c r="B113" s="2" t="s">
        <v>329</v>
      </c>
      <c r="C113" s="89" t="s">
        <v>297</v>
      </c>
      <c r="D113" s="129" t="s">
        <v>302</v>
      </c>
      <c r="E113" s="19">
        <v>26031.3</v>
      </c>
      <c r="F113" s="20">
        <v>1175.0999999999999</v>
      </c>
      <c r="G113" s="21">
        <v>27206.399999999998</v>
      </c>
      <c r="H113" s="19">
        <v>40016.300000000003</v>
      </c>
      <c r="I113" s="20">
        <v>5104.2</v>
      </c>
      <c r="J113" s="21">
        <v>45120.5</v>
      </c>
      <c r="K113" s="19">
        <v>40016.300000000003</v>
      </c>
      <c r="L113" s="20">
        <v>5104.2</v>
      </c>
      <c r="M113" s="21">
        <v>45120.5</v>
      </c>
      <c r="N113" s="19">
        <v>22161.599999999999</v>
      </c>
      <c r="O113" s="20">
        <v>1031</v>
      </c>
      <c r="P113" s="21">
        <v>23192.6</v>
      </c>
      <c r="Q113" s="19">
        <v>11478.05</v>
      </c>
      <c r="R113" s="20">
        <v>2085.6</v>
      </c>
      <c r="S113" s="21">
        <v>13563.65</v>
      </c>
      <c r="T113" s="19">
        <v>13128</v>
      </c>
      <c r="U113" s="20">
        <v>2170.0500000000002</v>
      </c>
      <c r="V113" s="21">
        <v>15298.05</v>
      </c>
      <c r="W113" s="47">
        <v>152831.54999999999</v>
      </c>
      <c r="X113" s="20">
        <v>16670.150000000001</v>
      </c>
      <c r="Y113" s="21">
        <v>169501.69999999998</v>
      </c>
      <c r="AB113" s="1"/>
    </row>
    <row r="114" spans="1:28" ht="13">
      <c r="A114" s="2" t="s">
        <v>275</v>
      </c>
      <c r="B114" s="2" t="s">
        <v>330</v>
      </c>
      <c r="C114" s="89" t="s">
        <v>297</v>
      </c>
      <c r="D114" s="129" t="s">
        <v>302</v>
      </c>
      <c r="E114" s="19">
        <v>22021.65</v>
      </c>
      <c r="F114" s="20">
        <v>1449.6</v>
      </c>
      <c r="G114" s="21">
        <v>23471.25</v>
      </c>
      <c r="H114" s="19">
        <v>8542.35</v>
      </c>
      <c r="I114" s="20">
        <v>3725.3</v>
      </c>
      <c r="J114" s="21">
        <v>12267.650000000001</v>
      </c>
      <c r="K114" s="19">
        <v>8542.35</v>
      </c>
      <c r="L114" s="20">
        <v>3725.3</v>
      </c>
      <c r="M114" s="21">
        <v>12267.650000000001</v>
      </c>
      <c r="N114" s="19">
        <v>13551.5</v>
      </c>
      <c r="O114" s="20">
        <v>1432.2</v>
      </c>
      <c r="P114" s="21">
        <v>14983.7</v>
      </c>
      <c r="Q114" s="19">
        <v>21761.1</v>
      </c>
      <c r="R114" s="20">
        <v>1680.15</v>
      </c>
      <c r="S114" s="21">
        <v>23441.25</v>
      </c>
      <c r="T114" s="19">
        <v>13051.3</v>
      </c>
      <c r="U114" s="20">
        <v>1213.0999999999999</v>
      </c>
      <c r="V114" s="21">
        <v>14264.4</v>
      </c>
      <c r="W114" s="47">
        <v>87470.25</v>
      </c>
      <c r="X114" s="20">
        <v>13225.650000000001</v>
      </c>
      <c r="Y114" s="21">
        <v>100695.9</v>
      </c>
      <c r="AB114" s="1"/>
    </row>
    <row r="115" spans="1:28" ht="13">
      <c r="A115" s="2" t="s">
        <v>275</v>
      </c>
      <c r="B115" s="2" t="s">
        <v>331</v>
      </c>
      <c r="C115" s="89" t="s">
        <v>297</v>
      </c>
      <c r="D115" s="129" t="s">
        <v>302</v>
      </c>
      <c r="E115" s="19">
        <v>4898.1000000000004</v>
      </c>
      <c r="F115" s="20">
        <v>1168.8</v>
      </c>
      <c r="G115" s="21">
        <v>6066.9000000000005</v>
      </c>
      <c r="H115" s="19">
        <v>20031.900000000001</v>
      </c>
      <c r="I115" s="20">
        <v>5175</v>
      </c>
      <c r="J115" s="21">
        <v>25206.9</v>
      </c>
      <c r="K115" s="19">
        <v>20031.900000000001</v>
      </c>
      <c r="L115" s="20">
        <v>5175</v>
      </c>
      <c r="M115" s="21">
        <v>25206.9</v>
      </c>
      <c r="N115" s="19">
        <v>16308.9</v>
      </c>
      <c r="O115" s="20">
        <v>1158.9000000000001</v>
      </c>
      <c r="P115" s="21">
        <v>17467.8</v>
      </c>
      <c r="Q115" s="19">
        <v>741.9</v>
      </c>
      <c r="R115" s="20">
        <v>318</v>
      </c>
      <c r="S115" s="21">
        <v>1059.9000000000001</v>
      </c>
      <c r="T115" s="19">
        <v>6310.75</v>
      </c>
      <c r="U115" s="20">
        <v>2161.8000000000002</v>
      </c>
      <c r="V115" s="21">
        <v>8472.5499999999993</v>
      </c>
      <c r="W115" s="47">
        <v>68323.450000000012</v>
      </c>
      <c r="X115" s="20">
        <v>15157.5</v>
      </c>
      <c r="Y115" s="21">
        <v>83480.950000000012</v>
      </c>
      <c r="AB115" s="1"/>
    </row>
    <row r="116" spans="1:28" ht="13">
      <c r="A116" s="2" t="s">
        <v>275</v>
      </c>
      <c r="B116" s="2" t="s">
        <v>313</v>
      </c>
      <c r="C116" s="89" t="s">
        <v>297</v>
      </c>
      <c r="D116" s="129" t="s">
        <v>303</v>
      </c>
      <c r="E116" s="19">
        <v>39680.5</v>
      </c>
      <c r="F116" s="20">
        <v>1315.5</v>
      </c>
      <c r="G116" s="21">
        <v>40996</v>
      </c>
      <c r="H116" s="19">
        <v>8239.35</v>
      </c>
      <c r="I116" s="20">
        <v>4935.5</v>
      </c>
      <c r="J116" s="21">
        <v>13174.85</v>
      </c>
      <c r="K116" s="19">
        <v>8239.35</v>
      </c>
      <c r="L116" s="20">
        <v>4935.5</v>
      </c>
      <c r="M116" s="21">
        <v>13174.85</v>
      </c>
      <c r="N116" s="19">
        <v>17004.75</v>
      </c>
      <c r="O116" s="20">
        <v>2528.1999999999998</v>
      </c>
      <c r="P116" s="21">
        <v>19532.95</v>
      </c>
      <c r="Q116" s="19">
        <v>17436.05</v>
      </c>
      <c r="R116" s="20">
        <v>3648.7</v>
      </c>
      <c r="S116" s="21">
        <v>21084.75</v>
      </c>
      <c r="T116" s="19">
        <v>27728.25</v>
      </c>
      <c r="U116" s="20">
        <v>1964.55</v>
      </c>
      <c r="V116" s="21">
        <v>29692.799999999999</v>
      </c>
      <c r="W116" s="47">
        <v>118328.25</v>
      </c>
      <c r="X116" s="20">
        <v>19327.95</v>
      </c>
      <c r="Y116" s="21">
        <v>137656.20000000001</v>
      </c>
      <c r="AB116" s="1"/>
    </row>
    <row r="117" spans="1:28" ht="13">
      <c r="A117" s="2" t="s">
        <v>275</v>
      </c>
      <c r="B117" s="2" t="s">
        <v>314</v>
      </c>
      <c r="C117" s="89" t="s">
        <v>297</v>
      </c>
      <c r="D117" s="129" t="s">
        <v>303</v>
      </c>
      <c r="E117" s="19">
        <v>39748.1</v>
      </c>
      <c r="F117" s="20">
        <v>1205.75</v>
      </c>
      <c r="G117" s="21">
        <v>40953.85</v>
      </c>
      <c r="H117" s="19">
        <v>28168.2</v>
      </c>
      <c r="I117" s="20">
        <v>3782.55</v>
      </c>
      <c r="J117" s="21">
        <v>31950.75</v>
      </c>
      <c r="K117" s="19">
        <v>28168.2</v>
      </c>
      <c r="L117" s="20">
        <v>3782.55</v>
      </c>
      <c r="M117" s="21">
        <v>31950.75</v>
      </c>
      <c r="N117" s="19">
        <v>22131.25</v>
      </c>
      <c r="O117" s="20">
        <v>2342.1</v>
      </c>
      <c r="P117" s="21">
        <v>24473.35</v>
      </c>
      <c r="Q117" s="19">
        <v>13742.85</v>
      </c>
      <c r="R117" s="20">
        <v>3073.25</v>
      </c>
      <c r="S117" s="21">
        <v>16816.099999999999</v>
      </c>
      <c r="T117" s="19">
        <v>30524.95</v>
      </c>
      <c r="U117" s="20">
        <v>2008.8</v>
      </c>
      <c r="V117" s="21">
        <v>32533.75</v>
      </c>
      <c r="W117" s="47">
        <v>162483.55000000002</v>
      </c>
      <c r="X117" s="20">
        <v>16195</v>
      </c>
      <c r="Y117" s="21">
        <v>178678.55000000002</v>
      </c>
      <c r="AB117" s="1"/>
    </row>
    <row r="118" spans="1:28" ht="13">
      <c r="A118" s="2" t="s">
        <v>275</v>
      </c>
      <c r="B118" s="2" t="s">
        <v>315</v>
      </c>
      <c r="C118" s="89" t="s">
        <v>297</v>
      </c>
      <c r="D118" s="129" t="s">
        <v>303</v>
      </c>
      <c r="E118" s="19">
        <v>39253.4</v>
      </c>
      <c r="F118" s="20">
        <v>794.1</v>
      </c>
      <c r="G118" s="21">
        <v>40047.5</v>
      </c>
      <c r="H118" s="19">
        <v>18199.099999999999</v>
      </c>
      <c r="I118" s="20">
        <v>3375.45</v>
      </c>
      <c r="J118" s="21">
        <v>21574.55</v>
      </c>
      <c r="K118" s="19">
        <v>18199.099999999999</v>
      </c>
      <c r="L118" s="20">
        <v>3375.45</v>
      </c>
      <c r="M118" s="21">
        <v>21574.55</v>
      </c>
      <c r="N118" s="19">
        <v>21507.85</v>
      </c>
      <c r="O118" s="20">
        <v>2541</v>
      </c>
      <c r="P118" s="21">
        <v>24048.85</v>
      </c>
      <c r="Q118" s="19">
        <v>16735.8</v>
      </c>
      <c r="R118" s="20">
        <v>3642.25</v>
      </c>
      <c r="S118" s="21">
        <v>20378.05</v>
      </c>
      <c r="T118" s="19">
        <v>29138.05</v>
      </c>
      <c r="U118" s="20">
        <v>2360.6</v>
      </c>
      <c r="V118" s="21">
        <v>31498.649999999998</v>
      </c>
      <c r="W118" s="47">
        <v>143033.30000000002</v>
      </c>
      <c r="X118" s="20">
        <v>16088.85</v>
      </c>
      <c r="Y118" s="21">
        <v>159122.15000000002</v>
      </c>
      <c r="AB118" s="1"/>
    </row>
    <row r="119" spans="1:28" ht="13">
      <c r="A119" s="2" t="s">
        <v>275</v>
      </c>
      <c r="B119" s="2" t="s">
        <v>316</v>
      </c>
      <c r="C119" s="89" t="s">
        <v>297</v>
      </c>
      <c r="D119" s="129" t="s">
        <v>303</v>
      </c>
      <c r="E119" s="19">
        <v>40183.300000000003</v>
      </c>
      <c r="F119" s="20">
        <v>1140.6500000000001</v>
      </c>
      <c r="G119" s="21">
        <v>41323.950000000004</v>
      </c>
      <c r="H119" s="19">
        <v>15122.1</v>
      </c>
      <c r="I119" s="20">
        <v>2838</v>
      </c>
      <c r="J119" s="21">
        <v>17960.099999999999</v>
      </c>
      <c r="K119" s="19">
        <v>15122.1</v>
      </c>
      <c r="L119" s="20">
        <v>2838</v>
      </c>
      <c r="M119" s="21">
        <v>17960.099999999999</v>
      </c>
      <c r="N119" s="19">
        <v>22893.85</v>
      </c>
      <c r="O119" s="20">
        <v>2621</v>
      </c>
      <c r="P119" s="21">
        <v>25514.85</v>
      </c>
      <c r="Q119" s="19">
        <v>17661.75</v>
      </c>
      <c r="R119" s="20">
        <v>3534.4</v>
      </c>
      <c r="S119" s="21">
        <v>21196.15</v>
      </c>
      <c r="T119" s="19">
        <v>11251.3</v>
      </c>
      <c r="U119" s="20">
        <v>1493.7</v>
      </c>
      <c r="V119" s="21">
        <v>12745</v>
      </c>
      <c r="W119" s="47">
        <v>122234.40000000001</v>
      </c>
      <c r="X119" s="20">
        <v>14465.75</v>
      </c>
      <c r="Y119" s="21">
        <v>136700.15000000002</v>
      </c>
      <c r="AB119" s="1"/>
    </row>
    <row r="120" spans="1:28" ht="13">
      <c r="A120" s="2" t="s">
        <v>275</v>
      </c>
      <c r="B120" s="2" t="s">
        <v>95</v>
      </c>
      <c r="C120" s="89" t="s">
        <v>297</v>
      </c>
      <c r="D120" s="129" t="s">
        <v>302</v>
      </c>
      <c r="E120" s="19">
        <v>0</v>
      </c>
      <c r="F120" s="20">
        <v>0</v>
      </c>
      <c r="G120" s="21">
        <v>0</v>
      </c>
      <c r="H120" s="19">
        <v>0</v>
      </c>
      <c r="I120" s="20">
        <v>0</v>
      </c>
      <c r="J120" s="21">
        <v>0</v>
      </c>
      <c r="K120" s="19">
        <v>0</v>
      </c>
      <c r="L120" s="20">
        <v>0</v>
      </c>
      <c r="M120" s="21">
        <v>0</v>
      </c>
      <c r="N120" s="19">
        <v>0</v>
      </c>
      <c r="O120" s="20">
        <v>0</v>
      </c>
      <c r="P120" s="21">
        <v>0</v>
      </c>
      <c r="Q120" s="19">
        <v>0</v>
      </c>
      <c r="R120" s="20">
        <v>0</v>
      </c>
      <c r="S120" s="21">
        <v>0</v>
      </c>
      <c r="T120" s="19">
        <v>0</v>
      </c>
      <c r="U120" s="20">
        <v>0</v>
      </c>
      <c r="V120" s="21">
        <v>0</v>
      </c>
      <c r="W120" s="47">
        <v>0</v>
      </c>
      <c r="X120" s="20">
        <v>0</v>
      </c>
      <c r="Y120" s="21">
        <v>0</v>
      </c>
      <c r="AB120" s="1"/>
    </row>
    <row r="121" spans="1:28" ht="13">
      <c r="A121" s="2" t="s">
        <v>275</v>
      </c>
      <c r="B121" s="2" t="s">
        <v>96</v>
      </c>
      <c r="C121" s="89" t="s">
        <v>297</v>
      </c>
      <c r="D121" s="129" t="s">
        <v>302</v>
      </c>
      <c r="E121" s="19">
        <v>0</v>
      </c>
      <c r="F121" s="20">
        <v>0</v>
      </c>
      <c r="G121" s="21">
        <v>0</v>
      </c>
      <c r="H121" s="19">
        <v>0</v>
      </c>
      <c r="I121" s="20">
        <v>0</v>
      </c>
      <c r="J121" s="21">
        <v>0</v>
      </c>
      <c r="K121" s="19">
        <v>0</v>
      </c>
      <c r="L121" s="20">
        <v>0</v>
      </c>
      <c r="M121" s="21">
        <v>0</v>
      </c>
      <c r="N121" s="19">
        <v>0</v>
      </c>
      <c r="O121" s="20">
        <v>0</v>
      </c>
      <c r="P121" s="21">
        <v>0</v>
      </c>
      <c r="Q121" s="19">
        <v>0</v>
      </c>
      <c r="R121" s="20">
        <v>0</v>
      </c>
      <c r="S121" s="21">
        <v>0</v>
      </c>
      <c r="T121" s="19">
        <v>0</v>
      </c>
      <c r="U121" s="20">
        <v>0</v>
      </c>
      <c r="V121" s="21">
        <v>0</v>
      </c>
      <c r="W121" s="47">
        <v>0</v>
      </c>
      <c r="X121" s="20">
        <v>0</v>
      </c>
      <c r="Y121" s="21">
        <v>0</v>
      </c>
      <c r="AB121" s="1"/>
    </row>
    <row r="122" spans="1:28" ht="13">
      <c r="A122" s="2" t="s">
        <v>275</v>
      </c>
      <c r="B122" s="2" t="s">
        <v>97</v>
      </c>
      <c r="C122" s="89" t="s">
        <v>297</v>
      </c>
      <c r="D122" s="129" t="s">
        <v>302</v>
      </c>
      <c r="E122" s="19">
        <v>0</v>
      </c>
      <c r="F122" s="20">
        <v>0</v>
      </c>
      <c r="G122" s="21">
        <v>0</v>
      </c>
      <c r="H122" s="19">
        <v>0</v>
      </c>
      <c r="I122" s="20">
        <v>0</v>
      </c>
      <c r="J122" s="21">
        <v>0</v>
      </c>
      <c r="K122" s="19">
        <v>0</v>
      </c>
      <c r="L122" s="20">
        <v>0</v>
      </c>
      <c r="M122" s="21">
        <v>0</v>
      </c>
      <c r="N122" s="19">
        <v>0</v>
      </c>
      <c r="O122" s="20">
        <v>0</v>
      </c>
      <c r="P122" s="21">
        <v>0</v>
      </c>
      <c r="Q122" s="19">
        <v>0</v>
      </c>
      <c r="R122" s="20">
        <v>0</v>
      </c>
      <c r="S122" s="21">
        <v>0</v>
      </c>
      <c r="T122" s="19">
        <v>0</v>
      </c>
      <c r="U122" s="20">
        <v>0</v>
      </c>
      <c r="V122" s="21">
        <v>0</v>
      </c>
      <c r="W122" s="47">
        <v>0</v>
      </c>
      <c r="X122" s="20">
        <v>0</v>
      </c>
      <c r="Y122" s="21">
        <v>0</v>
      </c>
      <c r="AB122" s="1"/>
    </row>
    <row r="123" spans="1:28" ht="13">
      <c r="A123" s="2" t="s">
        <v>276</v>
      </c>
      <c r="B123" s="2" t="s">
        <v>98</v>
      </c>
      <c r="C123" s="89" t="s">
        <v>297</v>
      </c>
      <c r="D123" s="129" t="s">
        <v>302</v>
      </c>
      <c r="E123" s="19">
        <v>16623.21</v>
      </c>
      <c r="F123" s="20">
        <v>0</v>
      </c>
      <c r="G123" s="21">
        <v>16623.21</v>
      </c>
      <c r="H123" s="19">
        <v>18031.43</v>
      </c>
      <c r="I123" s="20">
        <v>0</v>
      </c>
      <c r="J123" s="21">
        <v>18031.43</v>
      </c>
      <c r="K123" s="19">
        <v>18031.43</v>
      </c>
      <c r="L123" s="20">
        <v>0</v>
      </c>
      <c r="M123" s="21">
        <v>18031.43</v>
      </c>
      <c r="N123" s="19">
        <v>15318.69</v>
      </c>
      <c r="O123" s="20">
        <v>0</v>
      </c>
      <c r="P123" s="21">
        <v>15318.69</v>
      </c>
      <c r="Q123" s="19">
        <v>173.83</v>
      </c>
      <c r="R123" s="20">
        <v>0</v>
      </c>
      <c r="S123" s="21">
        <v>173.83</v>
      </c>
      <c r="T123" s="19">
        <v>0</v>
      </c>
      <c r="U123" s="20">
        <v>0</v>
      </c>
      <c r="V123" s="21">
        <v>0</v>
      </c>
      <c r="W123" s="47">
        <v>68178.59</v>
      </c>
      <c r="X123" s="20">
        <v>0</v>
      </c>
      <c r="Y123" s="21">
        <v>68178.59</v>
      </c>
      <c r="AB123" s="1"/>
    </row>
    <row r="124" spans="1:28" ht="13">
      <c r="A124" s="2" t="s">
        <v>277</v>
      </c>
      <c r="B124" s="2" t="s">
        <v>99</v>
      </c>
      <c r="C124" s="89" t="s">
        <v>297</v>
      </c>
      <c r="D124" s="129" t="s">
        <v>302</v>
      </c>
      <c r="E124" s="19">
        <v>27926</v>
      </c>
      <c r="F124" s="20">
        <v>3939.85</v>
      </c>
      <c r="G124" s="21">
        <v>31865.85</v>
      </c>
      <c r="H124" s="19">
        <v>31280.85</v>
      </c>
      <c r="I124" s="20">
        <v>8528.7000000000007</v>
      </c>
      <c r="J124" s="21">
        <v>39809.550000000003</v>
      </c>
      <c r="K124" s="19">
        <v>31280.85</v>
      </c>
      <c r="L124" s="20">
        <v>8528.7000000000007</v>
      </c>
      <c r="M124" s="21">
        <v>39809.550000000003</v>
      </c>
      <c r="N124" s="19">
        <v>20408.599999999999</v>
      </c>
      <c r="O124" s="20">
        <v>6257.05</v>
      </c>
      <c r="P124" s="21">
        <v>26665.649999999998</v>
      </c>
      <c r="Q124" s="19">
        <v>9278.1</v>
      </c>
      <c r="R124" s="20">
        <v>3970.75</v>
      </c>
      <c r="S124" s="21">
        <v>13248.85</v>
      </c>
      <c r="T124" s="19">
        <v>11916.5</v>
      </c>
      <c r="U124" s="20">
        <v>4466.3500000000004</v>
      </c>
      <c r="V124" s="21">
        <v>16382.85</v>
      </c>
      <c r="W124" s="47">
        <v>132090.9</v>
      </c>
      <c r="X124" s="20">
        <v>35691.4</v>
      </c>
      <c r="Y124" s="21">
        <v>167782.3</v>
      </c>
      <c r="AB124" s="1"/>
    </row>
    <row r="125" spans="1:28" ht="13">
      <c r="A125" s="2" t="s">
        <v>277</v>
      </c>
      <c r="B125" s="2" t="s">
        <v>100</v>
      </c>
      <c r="C125" s="89" t="s">
        <v>297</v>
      </c>
      <c r="D125" s="129" t="s">
        <v>302</v>
      </c>
      <c r="E125" s="19">
        <v>36919.800000000003</v>
      </c>
      <c r="F125" s="20">
        <v>3931.85</v>
      </c>
      <c r="G125" s="21">
        <v>40851.65</v>
      </c>
      <c r="H125" s="19">
        <v>34119.25</v>
      </c>
      <c r="I125" s="20">
        <v>8027.3</v>
      </c>
      <c r="J125" s="21">
        <v>42146.55</v>
      </c>
      <c r="K125" s="19">
        <v>34119.25</v>
      </c>
      <c r="L125" s="20">
        <v>8027.3</v>
      </c>
      <c r="M125" s="21">
        <v>42146.55</v>
      </c>
      <c r="N125" s="19">
        <v>16378.75</v>
      </c>
      <c r="O125" s="20">
        <v>3996.7</v>
      </c>
      <c r="P125" s="21">
        <v>20375.45</v>
      </c>
      <c r="Q125" s="19">
        <v>15252.7</v>
      </c>
      <c r="R125" s="20">
        <v>6569.85</v>
      </c>
      <c r="S125" s="21">
        <v>21822.550000000003</v>
      </c>
      <c r="T125" s="19">
        <v>14936.6</v>
      </c>
      <c r="U125" s="20">
        <v>7172.5</v>
      </c>
      <c r="V125" s="21">
        <v>22109.1</v>
      </c>
      <c r="W125" s="47">
        <v>151726.35</v>
      </c>
      <c r="X125" s="20">
        <v>37725.5</v>
      </c>
      <c r="Y125" s="21">
        <v>189451.85</v>
      </c>
      <c r="AB125" s="1"/>
    </row>
    <row r="126" spans="1:28" ht="13">
      <c r="A126" s="2" t="s">
        <v>277</v>
      </c>
      <c r="B126" s="2" t="s">
        <v>101</v>
      </c>
      <c r="C126" s="89" t="s">
        <v>297</v>
      </c>
      <c r="D126" s="129" t="s">
        <v>303</v>
      </c>
      <c r="E126" s="19">
        <v>0</v>
      </c>
      <c r="F126" s="20">
        <v>0</v>
      </c>
      <c r="G126" s="21">
        <v>0</v>
      </c>
      <c r="H126" s="19">
        <v>26770.7</v>
      </c>
      <c r="I126" s="20">
        <v>6528.2</v>
      </c>
      <c r="J126" s="21">
        <v>33298.9</v>
      </c>
      <c r="K126" s="19">
        <v>26770.7</v>
      </c>
      <c r="L126" s="20">
        <v>6528.2</v>
      </c>
      <c r="M126" s="21">
        <v>33298.9</v>
      </c>
      <c r="N126" s="19">
        <v>20994.45</v>
      </c>
      <c r="O126" s="20">
        <v>13671.8</v>
      </c>
      <c r="P126" s="21">
        <v>34666.25</v>
      </c>
      <c r="Q126" s="19">
        <v>15458.8</v>
      </c>
      <c r="R126" s="20">
        <v>17723.95</v>
      </c>
      <c r="S126" s="21">
        <v>33182.75</v>
      </c>
      <c r="T126" s="19">
        <v>26340.65</v>
      </c>
      <c r="U126" s="20">
        <v>9148.9500000000007</v>
      </c>
      <c r="V126" s="21">
        <v>35489.600000000006</v>
      </c>
      <c r="W126" s="47">
        <v>116335.30000000002</v>
      </c>
      <c r="X126" s="20">
        <v>53601.099999999991</v>
      </c>
      <c r="Y126" s="21">
        <v>169936.40000000002</v>
      </c>
      <c r="AB126" s="1"/>
    </row>
    <row r="127" spans="1:28" ht="13">
      <c r="A127" s="2" t="s">
        <v>277</v>
      </c>
      <c r="B127" s="2" t="s">
        <v>102</v>
      </c>
      <c r="C127" s="89" t="s">
        <v>297</v>
      </c>
      <c r="D127" s="129" t="s">
        <v>303</v>
      </c>
      <c r="E127" s="19">
        <v>63829.4</v>
      </c>
      <c r="F127" s="20">
        <v>2278.25</v>
      </c>
      <c r="G127" s="21">
        <v>66107.649999999994</v>
      </c>
      <c r="H127" s="19">
        <v>30123.15</v>
      </c>
      <c r="I127" s="20">
        <v>7440.15</v>
      </c>
      <c r="J127" s="21">
        <v>37563.300000000003</v>
      </c>
      <c r="K127" s="19">
        <v>30123.15</v>
      </c>
      <c r="L127" s="20">
        <v>7440.15</v>
      </c>
      <c r="M127" s="21">
        <v>37563.300000000003</v>
      </c>
      <c r="N127" s="19">
        <v>6244.25</v>
      </c>
      <c r="O127" s="20">
        <v>10863.7</v>
      </c>
      <c r="P127" s="21">
        <v>17107.95</v>
      </c>
      <c r="Q127" s="19">
        <v>18936.75</v>
      </c>
      <c r="R127" s="20">
        <v>10461.700000000001</v>
      </c>
      <c r="S127" s="21">
        <v>29398.45</v>
      </c>
      <c r="T127" s="19">
        <v>37349.1</v>
      </c>
      <c r="U127" s="20">
        <v>8611.9500000000007</v>
      </c>
      <c r="V127" s="21">
        <v>45961.05</v>
      </c>
      <c r="W127" s="47">
        <v>186605.80000000002</v>
      </c>
      <c r="X127" s="20">
        <v>47095.899999999994</v>
      </c>
      <c r="Y127" s="21">
        <v>233701.7</v>
      </c>
      <c r="AB127" s="1"/>
    </row>
    <row r="128" spans="1:28" ht="13">
      <c r="A128" s="2" t="s">
        <v>277</v>
      </c>
      <c r="B128" s="2" t="s">
        <v>103</v>
      </c>
      <c r="C128" s="89" t="s">
        <v>297</v>
      </c>
      <c r="D128" s="129" t="s">
        <v>303</v>
      </c>
      <c r="E128" s="19">
        <v>65561.2</v>
      </c>
      <c r="F128" s="20">
        <v>1322.2</v>
      </c>
      <c r="G128" s="21">
        <v>66883.399999999994</v>
      </c>
      <c r="H128" s="19">
        <v>29707.7</v>
      </c>
      <c r="I128" s="20">
        <v>6711.9</v>
      </c>
      <c r="J128" s="21">
        <v>36419.599999999999</v>
      </c>
      <c r="K128" s="19">
        <v>29707.7</v>
      </c>
      <c r="L128" s="20">
        <v>6711.9</v>
      </c>
      <c r="M128" s="21">
        <v>36419.599999999999</v>
      </c>
      <c r="N128" s="19">
        <v>20953.3</v>
      </c>
      <c r="O128" s="20">
        <v>13455.35</v>
      </c>
      <c r="P128" s="21">
        <v>34408.65</v>
      </c>
      <c r="Q128" s="19">
        <v>15016.65</v>
      </c>
      <c r="R128" s="20">
        <v>11687.5</v>
      </c>
      <c r="S128" s="21">
        <v>26704.15</v>
      </c>
      <c r="T128" s="19">
        <v>26091.65</v>
      </c>
      <c r="U128" s="20">
        <v>12357.85</v>
      </c>
      <c r="V128" s="21">
        <v>38449.5</v>
      </c>
      <c r="W128" s="47">
        <v>187038.19999999998</v>
      </c>
      <c r="X128" s="20">
        <v>52246.7</v>
      </c>
      <c r="Y128" s="21">
        <v>239284.89999999997</v>
      </c>
      <c r="AB128" s="1"/>
    </row>
    <row r="129" spans="1:28" ht="13">
      <c r="A129" s="2" t="s">
        <v>277</v>
      </c>
      <c r="B129" s="2" t="s">
        <v>104</v>
      </c>
      <c r="C129" s="89" t="s">
        <v>297</v>
      </c>
      <c r="D129" s="129" t="s">
        <v>303</v>
      </c>
      <c r="E129" s="19">
        <v>69840.25</v>
      </c>
      <c r="F129" s="20">
        <v>47.25</v>
      </c>
      <c r="G129" s="21">
        <v>69887.5</v>
      </c>
      <c r="H129" s="19">
        <v>37450.699999999997</v>
      </c>
      <c r="I129" s="20">
        <v>1118</v>
      </c>
      <c r="J129" s="21">
        <v>38568.699999999997</v>
      </c>
      <c r="K129" s="19">
        <v>37450.699999999997</v>
      </c>
      <c r="L129" s="20">
        <v>1118</v>
      </c>
      <c r="M129" s="21">
        <v>38568.699999999997</v>
      </c>
      <c r="N129" s="19">
        <v>107470.85</v>
      </c>
      <c r="O129" s="20">
        <v>1</v>
      </c>
      <c r="P129" s="21">
        <v>107471.85</v>
      </c>
      <c r="Q129" s="19">
        <v>102524.5</v>
      </c>
      <c r="R129" s="20">
        <v>0</v>
      </c>
      <c r="S129" s="21">
        <v>102524.5</v>
      </c>
      <c r="T129" s="19">
        <v>112556.75</v>
      </c>
      <c r="U129" s="20">
        <v>0</v>
      </c>
      <c r="V129" s="21">
        <v>112556.75</v>
      </c>
      <c r="W129" s="47">
        <v>467293.75</v>
      </c>
      <c r="X129" s="20">
        <v>2284.25</v>
      </c>
      <c r="Y129" s="21">
        <v>469578</v>
      </c>
      <c r="AB129" s="1"/>
    </row>
    <row r="130" spans="1:28" ht="13">
      <c r="A130" s="2" t="s">
        <v>277</v>
      </c>
      <c r="B130" s="2" t="s">
        <v>105</v>
      </c>
      <c r="C130" s="89" t="s">
        <v>297</v>
      </c>
      <c r="D130" s="129" t="s">
        <v>302</v>
      </c>
      <c r="E130" s="19">
        <v>49139.85</v>
      </c>
      <c r="F130" s="20">
        <v>3693.35</v>
      </c>
      <c r="G130" s="21">
        <v>52833.2</v>
      </c>
      <c r="H130" s="19">
        <v>53745.55</v>
      </c>
      <c r="I130" s="20">
        <v>3454.05</v>
      </c>
      <c r="J130" s="21">
        <v>57199.600000000006</v>
      </c>
      <c r="K130" s="19">
        <v>53745.55</v>
      </c>
      <c r="L130" s="20">
        <v>3454.05</v>
      </c>
      <c r="M130" s="21">
        <v>57199.600000000006</v>
      </c>
      <c r="N130" s="19">
        <v>28802.3</v>
      </c>
      <c r="O130" s="20">
        <v>2942.4</v>
      </c>
      <c r="P130" s="21">
        <v>31744.7</v>
      </c>
      <c r="Q130" s="19">
        <v>0</v>
      </c>
      <c r="R130" s="20">
        <v>0</v>
      </c>
      <c r="S130" s="21">
        <v>0</v>
      </c>
      <c r="T130" s="19">
        <v>6595.1</v>
      </c>
      <c r="U130" s="20">
        <v>1768.55</v>
      </c>
      <c r="V130" s="21">
        <v>8363.65</v>
      </c>
      <c r="W130" s="47">
        <v>192028.35</v>
      </c>
      <c r="X130" s="20">
        <v>15312.4</v>
      </c>
      <c r="Y130" s="21">
        <v>207340.75</v>
      </c>
      <c r="AB130" s="1"/>
    </row>
    <row r="131" spans="1:28" ht="13">
      <c r="A131" s="2" t="s">
        <v>277</v>
      </c>
      <c r="B131" s="2" t="s">
        <v>106</v>
      </c>
      <c r="C131" s="89" t="s">
        <v>297</v>
      </c>
      <c r="D131" s="129" t="s">
        <v>302</v>
      </c>
      <c r="E131" s="19">
        <v>48207.35</v>
      </c>
      <c r="F131" s="20">
        <v>3505.55</v>
      </c>
      <c r="G131" s="21">
        <v>51712.9</v>
      </c>
      <c r="H131" s="19">
        <v>54728.65</v>
      </c>
      <c r="I131" s="20">
        <v>4021.3</v>
      </c>
      <c r="J131" s="21">
        <v>58749.950000000004</v>
      </c>
      <c r="K131" s="19">
        <v>54728.65</v>
      </c>
      <c r="L131" s="20">
        <v>4021.3</v>
      </c>
      <c r="M131" s="21">
        <v>58749.950000000004</v>
      </c>
      <c r="N131" s="19">
        <v>42941.05</v>
      </c>
      <c r="O131" s="20">
        <v>3913.65</v>
      </c>
      <c r="P131" s="21">
        <v>46854.700000000004</v>
      </c>
      <c r="Q131" s="19">
        <v>40526.9</v>
      </c>
      <c r="R131" s="20">
        <v>5728.85</v>
      </c>
      <c r="S131" s="21">
        <v>46255.75</v>
      </c>
      <c r="T131" s="19">
        <v>46023.75</v>
      </c>
      <c r="U131" s="20">
        <v>5288.65</v>
      </c>
      <c r="V131" s="21">
        <v>51312.4</v>
      </c>
      <c r="W131" s="47">
        <v>287156.34999999998</v>
      </c>
      <c r="X131" s="20">
        <v>26479.300000000003</v>
      </c>
      <c r="Y131" s="21">
        <v>313635.64999999997</v>
      </c>
      <c r="AB131" s="1"/>
    </row>
    <row r="132" spans="1:28" ht="13">
      <c r="A132" s="2" t="s">
        <v>277</v>
      </c>
      <c r="B132" s="2" t="s">
        <v>107</v>
      </c>
      <c r="C132" s="89" t="s">
        <v>297</v>
      </c>
      <c r="D132" s="129" t="s">
        <v>303</v>
      </c>
      <c r="E132" s="19">
        <v>57011.3</v>
      </c>
      <c r="F132" s="20">
        <v>547.45000000000005</v>
      </c>
      <c r="G132" s="21">
        <v>57558.75</v>
      </c>
      <c r="H132" s="19">
        <v>22.6</v>
      </c>
      <c r="I132" s="20">
        <v>0</v>
      </c>
      <c r="J132" s="21">
        <v>22.6</v>
      </c>
      <c r="K132" s="19">
        <v>22.6</v>
      </c>
      <c r="L132" s="20">
        <v>0</v>
      </c>
      <c r="M132" s="21">
        <v>22.6</v>
      </c>
      <c r="N132" s="19">
        <v>15930.25</v>
      </c>
      <c r="O132" s="20">
        <v>473</v>
      </c>
      <c r="P132" s="21">
        <v>16403.25</v>
      </c>
      <c r="Q132" s="19">
        <v>16.7</v>
      </c>
      <c r="R132" s="20">
        <v>0</v>
      </c>
      <c r="S132" s="21">
        <v>16.7</v>
      </c>
      <c r="T132" s="19">
        <v>12.9</v>
      </c>
      <c r="U132" s="20">
        <v>0</v>
      </c>
      <c r="V132" s="21">
        <v>12.9</v>
      </c>
      <c r="W132" s="47">
        <v>73016.349999999991</v>
      </c>
      <c r="X132" s="20">
        <v>1020.45</v>
      </c>
      <c r="Y132" s="21">
        <v>74036.799999999988</v>
      </c>
      <c r="AB132" s="1"/>
    </row>
    <row r="133" spans="1:28" ht="13">
      <c r="A133" s="2" t="s">
        <v>277</v>
      </c>
      <c r="B133" s="2" t="s">
        <v>108</v>
      </c>
      <c r="C133" s="89" t="s">
        <v>297</v>
      </c>
      <c r="D133" s="129" t="s">
        <v>303</v>
      </c>
      <c r="E133" s="19">
        <v>82667.95</v>
      </c>
      <c r="F133" s="20">
        <v>495.9</v>
      </c>
      <c r="G133" s="21">
        <v>83163.849999999991</v>
      </c>
      <c r="H133" s="19">
        <v>75997.05</v>
      </c>
      <c r="I133" s="20">
        <v>1113.25</v>
      </c>
      <c r="J133" s="21">
        <v>77110.3</v>
      </c>
      <c r="K133" s="19">
        <v>75997.05</v>
      </c>
      <c r="L133" s="20">
        <v>1113.25</v>
      </c>
      <c r="M133" s="21">
        <v>77110.3</v>
      </c>
      <c r="N133" s="19">
        <v>66954.45</v>
      </c>
      <c r="O133" s="20">
        <v>1490.8</v>
      </c>
      <c r="P133" s="21">
        <v>68445.25</v>
      </c>
      <c r="Q133" s="19">
        <v>76707.25</v>
      </c>
      <c r="R133" s="20">
        <v>739.35</v>
      </c>
      <c r="S133" s="21">
        <v>77446.600000000006</v>
      </c>
      <c r="T133" s="19">
        <v>63965.05</v>
      </c>
      <c r="U133" s="20">
        <v>547.9</v>
      </c>
      <c r="V133" s="21">
        <v>64512.950000000004</v>
      </c>
      <c r="W133" s="47">
        <v>442288.8</v>
      </c>
      <c r="X133" s="20">
        <v>5500.45</v>
      </c>
      <c r="Y133" s="21">
        <v>447789.25</v>
      </c>
      <c r="AB133" s="1"/>
    </row>
    <row r="134" spans="1:28" ht="13">
      <c r="A134" s="2" t="s">
        <v>277</v>
      </c>
      <c r="B134" s="2" t="s">
        <v>109</v>
      </c>
      <c r="C134" s="89" t="s">
        <v>297</v>
      </c>
      <c r="D134" s="129" t="s">
        <v>304</v>
      </c>
      <c r="E134" s="19">
        <v>6474.35</v>
      </c>
      <c r="F134" s="20">
        <v>0.05</v>
      </c>
      <c r="G134" s="21">
        <v>6474.4000000000005</v>
      </c>
      <c r="H134" s="19">
        <v>64627.3</v>
      </c>
      <c r="I134" s="20">
        <v>904.3</v>
      </c>
      <c r="J134" s="21">
        <v>65531.600000000006</v>
      </c>
      <c r="K134" s="19">
        <v>64627.3</v>
      </c>
      <c r="L134" s="20">
        <v>904.3</v>
      </c>
      <c r="M134" s="21">
        <v>65531.600000000006</v>
      </c>
      <c r="N134" s="19">
        <v>91699.95</v>
      </c>
      <c r="O134" s="20">
        <v>0.7</v>
      </c>
      <c r="P134" s="21">
        <v>91700.65</v>
      </c>
      <c r="Q134" s="19">
        <v>64982.400000000001</v>
      </c>
      <c r="R134" s="20">
        <v>97.45</v>
      </c>
      <c r="S134" s="21">
        <v>65079.85</v>
      </c>
      <c r="T134" s="19">
        <v>93276.5</v>
      </c>
      <c r="U134" s="20">
        <v>13.95</v>
      </c>
      <c r="V134" s="21">
        <v>93290.45</v>
      </c>
      <c r="W134" s="47">
        <v>385687.80000000005</v>
      </c>
      <c r="X134" s="20">
        <v>1920.75</v>
      </c>
      <c r="Y134" s="21">
        <v>387608.55000000005</v>
      </c>
      <c r="AB134" s="1"/>
    </row>
    <row r="135" spans="1:28" ht="13">
      <c r="A135" s="2" t="s">
        <v>277</v>
      </c>
      <c r="B135" s="2" t="s">
        <v>110</v>
      </c>
      <c r="C135" s="89" t="s">
        <v>297</v>
      </c>
      <c r="D135" s="129" t="s">
        <v>304</v>
      </c>
      <c r="E135" s="19">
        <v>85813.1</v>
      </c>
      <c r="F135" s="20">
        <v>18.8</v>
      </c>
      <c r="G135" s="21">
        <v>85831.900000000009</v>
      </c>
      <c r="H135" s="19">
        <v>78313.850000000006</v>
      </c>
      <c r="I135" s="20">
        <v>240.3</v>
      </c>
      <c r="J135" s="21">
        <v>78554.150000000009</v>
      </c>
      <c r="K135" s="19">
        <v>78313.850000000006</v>
      </c>
      <c r="L135" s="20">
        <v>240.3</v>
      </c>
      <c r="M135" s="21">
        <v>78554.150000000009</v>
      </c>
      <c r="N135" s="19">
        <v>93752.5</v>
      </c>
      <c r="O135" s="20">
        <v>1.9</v>
      </c>
      <c r="P135" s="21">
        <v>93754.4</v>
      </c>
      <c r="Q135" s="19">
        <v>73291.399999999994</v>
      </c>
      <c r="R135" s="20">
        <v>80.5</v>
      </c>
      <c r="S135" s="21">
        <v>73371.899999999994</v>
      </c>
      <c r="T135" s="19">
        <v>104496.25</v>
      </c>
      <c r="U135" s="20">
        <v>0.7</v>
      </c>
      <c r="V135" s="21">
        <v>104496.95</v>
      </c>
      <c r="W135" s="47">
        <v>513980.95000000007</v>
      </c>
      <c r="X135" s="20">
        <v>582.5</v>
      </c>
      <c r="Y135" s="21">
        <v>514563.45000000007</v>
      </c>
      <c r="AB135" s="1"/>
    </row>
    <row r="136" spans="1:28" ht="13">
      <c r="A136" s="2" t="s">
        <v>277</v>
      </c>
      <c r="B136" s="2" t="s">
        <v>111</v>
      </c>
      <c r="C136" s="89" t="s">
        <v>297</v>
      </c>
      <c r="D136" s="129" t="s">
        <v>298</v>
      </c>
      <c r="E136" s="19">
        <v>63282.400000000001</v>
      </c>
      <c r="F136" s="20">
        <v>2276.15</v>
      </c>
      <c r="G136" s="21">
        <v>65558.55</v>
      </c>
      <c r="H136" s="19">
        <v>45262.8</v>
      </c>
      <c r="I136" s="20">
        <v>5185.95</v>
      </c>
      <c r="J136" s="21">
        <v>50448.75</v>
      </c>
      <c r="K136" s="19">
        <v>45262.8</v>
      </c>
      <c r="L136" s="20">
        <v>5185.95</v>
      </c>
      <c r="M136" s="21">
        <v>50448.75</v>
      </c>
      <c r="N136" s="19">
        <v>29205.7</v>
      </c>
      <c r="O136" s="20">
        <v>6690.3</v>
      </c>
      <c r="P136" s="21">
        <v>35896</v>
      </c>
      <c r="Q136" s="19">
        <v>29970</v>
      </c>
      <c r="R136" s="20">
        <v>5129.3</v>
      </c>
      <c r="S136" s="21">
        <v>35099.300000000003</v>
      </c>
      <c r="T136" s="19">
        <v>37945.1</v>
      </c>
      <c r="U136" s="20">
        <v>5317.35</v>
      </c>
      <c r="V136" s="21">
        <v>43262.45</v>
      </c>
      <c r="W136" s="47">
        <v>250928.80000000002</v>
      </c>
      <c r="X136" s="20">
        <v>29785</v>
      </c>
      <c r="Y136" s="21">
        <v>280713.80000000005</v>
      </c>
      <c r="AB136" s="1"/>
    </row>
    <row r="137" spans="1:28" ht="13">
      <c r="A137" s="2" t="s">
        <v>277</v>
      </c>
      <c r="B137" s="2" t="s">
        <v>112</v>
      </c>
      <c r="C137" s="89" t="s">
        <v>297</v>
      </c>
      <c r="D137" s="129" t="s">
        <v>298</v>
      </c>
      <c r="E137" s="19">
        <v>61563.199999999997</v>
      </c>
      <c r="F137" s="20">
        <v>2482.8000000000002</v>
      </c>
      <c r="G137" s="21">
        <v>64046</v>
      </c>
      <c r="H137" s="19">
        <v>43657.35</v>
      </c>
      <c r="I137" s="20">
        <v>5009.75</v>
      </c>
      <c r="J137" s="21">
        <v>48667.1</v>
      </c>
      <c r="K137" s="19">
        <v>43657.35</v>
      </c>
      <c r="L137" s="20">
        <v>5009.75</v>
      </c>
      <c r="M137" s="21">
        <v>48667.1</v>
      </c>
      <c r="N137" s="19">
        <v>29006.85</v>
      </c>
      <c r="O137" s="20">
        <v>6812.35</v>
      </c>
      <c r="P137" s="21">
        <v>35819.199999999997</v>
      </c>
      <c r="Q137" s="19">
        <v>29566.15</v>
      </c>
      <c r="R137" s="20">
        <v>5777.8</v>
      </c>
      <c r="S137" s="21">
        <v>35343.950000000004</v>
      </c>
      <c r="T137" s="19">
        <v>35291.15</v>
      </c>
      <c r="U137" s="20">
        <v>5061.1000000000004</v>
      </c>
      <c r="V137" s="21">
        <v>40352.25</v>
      </c>
      <c r="W137" s="47">
        <v>242742.05</v>
      </c>
      <c r="X137" s="20">
        <v>30153.550000000003</v>
      </c>
      <c r="Y137" s="21">
        <v>272895.59999999998</v>
      </c>
      <c r="AB137" s="1"/>
    </row>
    <row r="138" spans="1:28" ht="13">
      <c r="A138" s="2" t="s">
        <v>277</v>
      </c>
      <c r="B138" s="2" t="s">
        <v>113</v>
      </c>
      <c r="C138" s="89" t="s">
        <v>297</v>
      </c>
      <c r="D138" s="129" t="s">
        <v>304</v>
      </c>
      <c r="E138" s="19">
        <v>33212.15</v>
      </c>
      <c r="F138" s="20">
        <v>3533.7</v>
      </c>
      <c r="G138" s="21">
        <v>36745.85</v>
      </c>
      <c r="H138" s="19">
        <v>36705.599999999999</v>
      </c>
      <c r="I138" s="20">
        <v>5630.85</v>
      </c>
      <c r="J138" s="21">
        <v>42336.45</v>
      </c>
      <c r="K138" s="19">
        <v>36705.599999999999</v>
      </c>
      <c r="L138" s="20">
        <v>5630.85</v>
      </c>
      <c r="M138" s="21">
        <v>42336.45</v>
      </c>
      <c r="N138" s="19">
        <v>36688.25</v>
      </c>
      <c r="O138" s="20">
        <v>2851.05</v>
      </c>
      <c r="P138" s="21">
        <v>39539.300000000003</v>
      </c>
      <c r="Q138" s="19">
        <v>26814.35</v>
      </c>
      <c r="R138" s="20">
        <v>2598.4499999999998</v>
      </c>
      <c r="S138" s="21">
        <v>29412.799999999999</v>
      </c>
      <c r="T138" s="19">
        <v>49913.05</v>
      </c>
      <c r="U138" s="20">
        <v>3784.55</v>
      </c>
      <c r="V138" s="21">
        <v>53697.600000000006</v>
      </c>
      <c r="W138" s="47">
        <v>220039</v>
      </c>
      <c r="X138" s="20">
        <v>24029.45</v>
      </c>
      <c r="Y138" s="21">
        <v>244068.45</v>
      </c>
      <c r="AB138" s="1"/>
    </row>
    <row r="139" spans="1:28" ht="13">
      <c r="A139" s="2" t="s">
        <v>277</v>
      </c>
      <c r="B139" s="2" t="s">
        <v>114</v>
      </c>
      <c r="C139" s="89" t="s">
        <v>297</v>
      </c>
      <c r="D139" s="129" t="s">
        <v>304</v>
      </c>
      <c r="E139" s="19">
        <v>42747.75</v>
      </c>
      <c r="F139" s="20">
        <v>1157.5</v>
      </c>
      <c r="G139" s="21">
        <v>43905.25</v>
      </c>
      <c r="H139" s="19">
        <v>34523.4</v>
      </c>
      <c r="I139" s="20">
        <v>7669.3</v>
      </c>
      <c r="J139" s="21">
        <v>42192.700000000004</v>
      </c>
      <c r="K139" s="19">
        <v>34523.4</v>
      </c>
      <c r="L139" s="20">
        <v>7669.3</v>
      </c>
      <c r="M139" s="21">
        <v>42192.700000000004</v>
      </c>
      <c r="N139" s="19">
        <v>31851.45</v>
      </c>
      <c r="O139" s="20">
        <v>8223.4</v>
      </c>
      <c r="P139" s="21">
        <v>40074.85</v>
      </c>
      <c r="Q139" s="19">
        <v>25763.15</v>
      </c>
      <c r="R139" s="20">
        <v>4857.3999999999996</v>
      </c>
      <c r="S139" s="21">
        <v>30620.550000000003</v>
      </c>
      <c r="T139" s="19">
        <v>39238</v>
      </c>
      <c r="U139" s="20">
        <v>3735.95</v>
      </c>
      <c r="V139" s="21">
        <v>42973.95</v>
      </c>
      <c r="W139" s="47">
        <v>208647.15</v>
      </c>
      <c r="X139" s="20">
        <v>33312.85</v>
      </c>
      <c r="Y139" s="21">
        <v>241960</v>
      </c>
      <c r="AB139" s="1"/>
    </row>
    <row r="140" spans="1:28" ht="13">
      <c r="A140" s="2" t="s">
        <v>278</v>
      </c>
      <c r="B140" s="2" t="s">
        <v>115</v>
      </c>
      <c r="C140" s="89" t="s">
        <v>297</v>
      </c>
      <c r="D140" s="129" t="s">
        <v>303</v>
      </c>
      <c r="E140" s="19">
        <v>10167.549999999999</v>
      </c>
      <c r="F140" s="20">
        <v>1210.6500000000001</v>
      </c>
      <c r="G140" s="21">
        <v>11378.199999999999</v>
      </c>
      <c r="H140" s="19">
        <v>7580.85</v>
      </c>
      <c r="I140" s="20">
        <v>572.65</v>
      </c>
      <c r="J140" s="21">
        <v>8153.5</v>
      </c>
      <c r="K140" s="19">
        <v>7580.85</v>
      </c>
      <c r="L140" s="20">
        <v>572.65</v>
      </c>
      <c r="M140" s="21">
        <v>8153.5</v>
      </c>
      <c r="N140" s="19">
        <v>11654.85</v>
      </c>
      <c r="O140" s="20">
        <v>893.85</v>
      </c>
      <c r="P140" s="21">
        <v>12548.7</v>
      </c>
      <c r="Q140" s="19">
        <v>11781.65</v>
      </c>
      <c r="R140" s="20">
        <v>690.25</v>
      </c>
      <c r="S140" s="21">
        <v>12471.9</v>
      </c>
      <c r="T140" s="19">
        <v>9865.0499999999993</v>
      </c>
      <c r="U140" s="20">
        <v>794.1</v>
      </c>
      <c r="V140" s="21">
        <v>10659.15</v>
      </c>
      <c r="W140" s="47">
        <v>58630.8</v>
      </c>
      <c r="X140" s="20">
        <v>4734.1500000000005</v>
      </c>
      <c r="Y140" s="21">
        <v>63364.950000000004</v>
      </c>
      <c r="AB140" s="1"/>
    </row>
    <row r="141" spans="1:28" ht="13">
      <c r="A141" s="2" t="s">
        <v>278</v>
      </c>
      <c r="B141" s="2" t="s">
        <v>116</v>
      </c>
      <c r="C141" s="89" t="s">
        <v>297</v>
      </c>
      <c r="D141" s="129" t="s">
        <v>303</v>
      </c>
      <c r="E141" s="19">
        <v>8523.7999999999993</v>
      </c>
      <c r="F141" s="20">
        <v>172.1</v>
      </c>
      <c r="G141" s="21">
        <v>8695.9</v>
      </c>
      <c r="H141" s="19">
        <v>8962.9</v>
      </c>
      <c r="I141" s="20">
        <v>422.55</v>
      </c>
      <c r="J141" s="21">
        <v>9385.4499999999989</v>
      </c>
      <c r="K141" s="19">
        <v>8962.9</v>
      </c>
      <c r="L141" s="20">
        <v>422.55</v>
      </c>
      <c r="M141" s="21">
        <v>9385.4499999999989</v>
      </c>
      <c r="N141" s="19">
        <v>9116.9500000000007</v>
      </c>
      <c r="O141" s="20">
        <v>250.3</v>
      </c>
      <c r="P141" s="21">
        <v>9367.25</v>
      </c>
      <c r="Q141" s="19">
        <v>11924.4</v>
      </c>
      <c r="R141" s="20">
        <v>456.15</v>
      </c>
      <c r="S141" s="21">
        <v>12380.55</v>
      </c>
      <c r="T141" s="19">
        <v>11090.45</v>
      </c>
      <c r="U141" s="20">
        <v>272.14999999999998</v>
      </c>
      <c r="V141" s="21">
        <v>11362.6</v>
      </c>
      <c r="W141" s="47">
        <v>58581.400000000009</v>
      </c>
      <c r="X141" s="20">
        <v>1995.8000000000002</v>
      </c>
      <c r="Y141" s="21">
        <v>60577.200000000012</v>
      </c>
      <c r="AB141" s="1"/>
    </row>
    <row r="142" spans="1:28" ht="13">
      <c r="A142" s="2" t="s">
        <v>278</v>
      </c>
      <c r="B142" s="2" t="s">
        <v>117</v>
      </c>
      <c r="C142" s="89" t="s">
        <v>297</v>
      </c>
      <c r="D142" s="129" t="s">
        <v>303</v>
      </c>
      <c r="E142" s="19">
        <v>4285</v>
      </c>
      <c r="F142" s="20">
        <v>550.15</v>
      </c>
      <c r="G142" s="21">
        <v>4835.1499999999996</v>
      </c>
      <c r="H142" s="19">
        <v>3118.15</v>
      </c>
      <c r="I142" s="20">
        <v>615</v>
      </c>
      <c r="J142" s="21">
        <v>3733.15</v>
      </c>
      <c r="K142" s="19">
        <v>3118.15</v>
      </c>
      <c r="L142" s="20">
        <v>615</v>
      </c>
      <c r="M142" s="21">
        <v>3733.15</v>
      </c>
      <c r="N142" s="19">
        <v>5774.75</v>
      </c>
      <c r="O142" s="20">
        <v>709.75</v>
      </c>
      <c r="P142" s="21">
        <v>6484.5</v>
      </c>
      <c r="Q142" s="19">
        <v>4185.25</v>
      </c>
      <c r="R142" s="20">
        <v>813.15</v>
      </c>
      <c r="S142" s="21">
        <v>4998.3999999999996</v>
      </c>
      <c r="T142" s="19">
        <v>6821.85</v>
      </c>
      <c r="U142" s="20">
        <v>575.54999999999995</v>
      </c>
      <c r="V142" s="21">
        <v>7397.4000000000005</v>
      </c>
      <c r="W142" s="47">
        <v>27303.15</v>
      </c>
      <c r="X142" s="20">
        <v>3878.6000000000004</v>
      </c>
      <c r="Y142" s="21">
        <v>31181.75</v>
      </c>
      <c r="AB142" s="1"/>
    </row>
    <row r="143" spans="1:28" ht="13">
      <c r="A143" s="2" t="s">
        <v>278</v>
      </c>
      <c r="B143" s="2" t="s">
        <v>118</v>
      </c>
      <c r="C143" s="89" t="s">
        <v>297</v>
      </c>
      <c r="D143" s="129" t="s">
        <v>303</v>
      </c>
      <c r="E143" s="19">
        <v>5259.55</v>
      </c>
      <c r="F143" s="20">
        <v>1091.0999999999999</v>
      </c>
      <c r="G143" s="21">
        <v>6350.65</v>
      </c>
      <c r="H143" s="19">
        <v>11184.25</v>
      </c>
      <c r="I143" s="20">
        <v>1035.45</v>
      </c>
      <c r="J143" s="21">
        <v>12219.7</v>
      </c>
      <c r="K143" s="19">
        <v>11184.25</v>
      </c>
      <c r="L143" s="20">
        <v>1035.45</v>
      </c>
      <c r="M143" s="21">
        <v>12219.7</v>
      </c>
      <c r="N143" s="19">
        <v>8924.2000000000007</v>
      </c>
      <c r="O143" s="20">
        <v>974.3</v>
      </c>
      <c r="P143" s="21">
        <v>9898.5</v>
      </c>
      <c r="Q143" s="19">
        <v>6940.95</v>
      </c>
      <c r="R143" s="20">
        <v>1200.45</v>
      </c>
      <c r="S143" s="21">
        <v>8141.4</v>
      </c>
      <c r="T143" s="19">
        <v>14838.35</v>
      </c>
      <c r="U143" s="20">
        <v>1055.55</v>
      </c>
      <c r="V143" s="21">
        <v>15893.9</v>
      </c>
      <c r="W143" s="47">
        <v>58331.549999999996</v>
      </c>
      <c r="X143" s="20">
        <v>6392.3</v>
      </c>
      <c r="Y143" s="21">
        <v>64723.85</v>
      </c>
      <c r="AB143" s="1"/>
    </row>
    <row r="144" spans="1:28" ht="13">
      <c r="A144" s="2" t="s">
        <v>278</v>
      </c>
      <c r="B144" s="2" t="s">
        <v>119</v>
      </c>
      <c r="C144" s="89" t="s">
        <v>297</v>
      </c>
      <c r="D144" s="129" t="s">
        <v>303</v>
      </c>
      <c r="E144" s="19">
        <v>8880.35</v>
      </c>
      <c r="F144" s="20">
        <v>761.05</v>
      </c>
      <c r="G144" s="21">
        <v>9641.4</v>
      </c>
      <c r="H144" s="19">
        <v>6438.75</v>
      </c>
      <c r="I144" s="20">
        <v>847.2</v>
      </c>
      <c r="J144" s="21">
        <v>7285.95</v>
      </c>
      <c r="K144" s="19">
        <v>6438.75</v>
      </c>
      <c r="L144" s="20">
        <v>847.2</v>
      </c>
      <c r="M144" s="21">
        <v>7285.95</v>
      </c>
      <c r="N144" s="19">
        <v>11016.4</v>
      </c>
      <c r="O144" s="20">
        <v>712.2</v>
      </c>
      <c r="P144" s="21">
        <v>11728.6</v>
      </c>
      <c r="Q144" s="19">
        <v>8930.35</v>
      </c>
      <c r="R144" s="20">
        <v>872.85</v>
      </c>
      <c r="S144" s="21">
        <v>9803.2000000000007</v>
      </c>
      <c r="T144" s="19">
        <v>10446.799999999999</v>
      </c>
      <c r="U144" s="20">
        <v>595.79999999999995</v>
      </c>
      <c r="V144" s="21">
        <v>11042.599999999999</v>
      </c>
      <c r="W144" s="47">
        <v>52151.399999999994</v>
      </c>
      <c r="X144" s="20">
        <v>4636.2999999999993</v>
      </c>
      <c r="Y144" s="21">
        <v>56787.7</v>
      </c>
      <c r="AB144" s="1"/>
    </row>
    <row r="145" spans="1:28" ht="13">
      <c r="A145" s="2" t="s">
        <v>278</v>
      </c>
      <c r="B145" s="2" t="s">
        <v>120</v>
      </c>
      <c r="C145" s="89" t="s">
        <v>297</v>
      </c>
      <c r="D145" s="129" t="s">
        <v>303</v>
      </c>
      <c r="E145" s="19">
        <v>14766.05</v>
      </c>
      <c r="F145" s="20">
        <v>601.70000000000005</v>
      </c>
      <c r="G145" s="21">
        <v>15367.75</v>
      </c>
      <c r="H145" s="19">
        <v>7466.9</v>
      </c>
      <c r="I145" s="20">
        <v>504.1</v>
      </c>
      <c r="J145" s="21">
        <v>7971</v>
      </c>
      <c r="K145" s="19">
        <v>7466.9</v>
      </c>
      <c r="L145" s="20">
        <v>504.1</v>
      </c>
      <c r="M145" s="21">
        <v>7971</v>
      </c>
      <c r="N145" s="19">
        <v>16340.4</v>
      </c>
      <c r="O145" s="20">
        <v>365.65</v>
      </c>
      <c r="P145" s="21">
        <v>16706.05</v>
      </c>
      <c r="Q145" s="19">
        <v>18871.2</v>
      </c>
      <c r="R145" s="20">
        <v>293.75</v>
      </c>
      <c r="S145" s="21">
        <v>19164.95</v>
      </c>
      <c r="T145" s="19">
        <v>22729.95</v>
      </c>
      <c r="U145" s="20">
        <v>186.5</v>
      </c>
      <c r="V145" s="21">
        <v>22916.45</v>
      </c>
      <c r="W145" s="47">
        <v>87641.4</v>
      </c>
      <c r="X145" s="20">
        <v>2455.8000000000002</v>
      </c>
      <c r="Y145" s="21">
        <v>90097.2</v>
      </c>
      <c r="AB145" s="1"/>
    </row>
    <row r="146" spans="1:28" ht="13">
      <c r="A146" s="2" t="s">
        <v>278</v>
      </c>
      <c r="B146" s="2" t="s">
        <v>121</v>
      </c>
      <c r="C146" s="89" t="s">
        <v>297</v>
      </c>
      <c r="D146" s="129" t="s">
        <v>303</v>
      </c>
      <c r="E146" s="19">
        <v>4402.07</v>
      </c>
      <c r="F146" s="20">
        <v>67.53</v>
      </c>
      <c r="G146" s="21">
        <v>4469.5999999999995</v>
      </c>
      <c r="H146" s="19">
        <v>477.66</v>
      </c>
      <c r="I146" s="20">
        <v>298.01</v>
      </c>
      <c r="J146" s="21">
        <v>775.67000000000007</v>
      </c>
      <c r="K146" s="19">
        <v>477.66</v>
      </c>
      <c r="L146" s="20">
        <v>298.01</v>
      </c>
      <c r="M146" s="21">
        <v>775.67000000000007</v>
      </c>
      <c r="N146" s="19">
        <v>931.97</v>
      </c>
      <c r="O146" s="20">
        <v>420.05</v>
      </c>
      <c r="P146" s="21">
        <v>1352.02</v>
      </c>
      <c r="Q146" s="19">
        <v>571.89</v>
      </c>
      <c r="R146" s="20">
        <v>0.19</v>
      </c>
      <c r="S146" s="21">
        <v>572.08000000000004</v>
      </c>
      <c r="T146" s="19">
        <v>433.77</v>
      </c>
      <c r="U146" s="20">
        <v>1.46</v>
      </c>
      <c r="V146" s="21">
        <v>435.22999999999996</v>
      </c>
      <c r="W146" s="47">
        <v>7295.02</v>
      </c>
      <c r="X146" s="20">
        <v>1085.25</v>
      </c>
      <c r="Y146" s="21">
        <v>8380.27</v>
      </c>
      <c r="AB146" s="1"/>
    </row>
    <row r="147" spans="1:28" ht="13">
      <c r="A147" s="2" t="s">
        <v>278</v>
      </c>
      <c r="B147" s="2" t="s">
        <v>122</v>
      </c>
      <c r="C147" s="89" t="s">
        <v>297</v>
      </c>
      <c r="D147" s="129" t="s">
        <v>303</v>
      </c>
      <c r="E147" s="19">
        <v>0</v>
      </c>
      <c r="F147" s="20">
        <v>0</v>
      </c>
      <c r="G147" s="21">
        <v>0</v>
      </c>
      <c r="H147" s="19">
        <v>0</v>
      </c>
      <c r="I147" s="20">
        <v>0</v>
      </c>
      <c r="J147" s="21">
        <v>0</v>
      </c>
      <c r="K147" s="19">
        <v>0</v>
      </c>
      <c r="L147" s="20">
        <v>0</v>
      </c>
      <c r="M147" s="21">
        <v>0</v>
      </c>
      <c r="N147" s="19">
        <v>384.35</v>
      </c>
      <c r="O147" s="20">
        <v>15.27</v>
      </c>
      <c r="P147" s="21">
        <v>399.62</v>
      </c>
      <c r="Q147" s="19">
        <v>2437.1999999999998</v>
      </c>
      <c r="R147" s="20">
        <v>252.34</v>
      </c>
      <c r="S147" s="21">
        <v>2689.54</v>
      </c>
      <c r="T147" s="19">
        <v>2958.91</v>
      </c>
      <c r="U147" s="20">
        <v>453.61</v>
      </c>
      <c r="V147" s="21">
        <v>3412.52</v>
      </c>
      <c r="W147" s="47">
        <v>5780.4599999999991</v>
      </c>
      <c r="X147" s="20">
        <v>721.22</v>
      </c>
      <c r="Y147" s="21">
        <v>6501.6799999999994</v>
      </c>
      <c r="AB147" s="1"/>
    </row>
    <row r="148" spans="1:28" ht="13">
      <c r="A148" s="2" t="s">
        <v>278</v>
      </c>
      <c r="B148" s="2" t="s">
        <v>123</v>
      </c>
      <c r="C148" s="89" t="s">
        <v>297</v>
      </c>
      <c r="D148" s="129" t="s">
        <v>303</v>
      </c>
      <c r="E148" s="19">
        <v>0</v>
      </c>
      <c r="F148" s="20">
        <v>0</v>
      </c>
      <c r="G148" s="21">
        <v>0</v>
      </c>
      <c r="H148" s="19">
        <v>2473.77</v>
      </c>
      <c r="I148" s="20">
        <v>639.97</v>
      </c>
      <c r="J148" s="21">
        <v>3113.74</v>
      </c>
      <c r="K148" s="19">
        <v>2473.77</v>
      </c>
      <c r="L148" s="20">
        <v>639.97</v>
      </c>
      <c r="M148" s="21">
        <v>3113.74</v>
      </c>
      <c r="N148" s="19">
        <v>2396.94</v>
      </c>
      <c r="O148" s="20">
        <v>280.58</v>
      </c>
      <c r="P148" s="21">
        <v>2677.52</v>
      </c>
      <c r="Q148" s="19">
        <v>3228.97</v>
      </c>
      <c r="R148" s="20">
        <v>541.52</v>
      </c>
      <c r="S148" s="21">
        <v>3770.49</v>
      </c>
      <c r="T148" s="19">
        <v>3147.13</v>
      </c>
      <c r="U148" s="20">
        <v>727.62</v>
      </c>
      <c r="V148" s="21">
        <v>3874.75</v>
      </c>
      <c r="W148" s="47">
        <v>13720.579999999998</v>
      </c>
      <c r="X148" s="20">
        <v>2829.66</v>
      </c>
      <c r="Y148" s="21">
        <v>16550.239999999998</v>
      </c>
      <c r="AB148" s="1"/>
    </row>
    <row r="149" spans="1:28" ht="13">
      <c r="A149" s="2" t="s">
        <v>278</v>
      </c>
      <c r="B149" s="2" t="s">
        <v>124</v>
      </c>
      <c r="C149" s="89" t="s">
        <v>297</v>
      </c>
      <c r="D149" s="129" t="s">
        <v>303</v>
      </c>
      <c r="E149" s="19">
        <v>5127.8500000000004</v>
      </c>
      <c r="F149" s="20">
        <v>339.62</v>
      </c>
      <c r="G149" s="21">
        <v>5467.47</v>
      </c>
      <c r="H149" s="19">
        <v>4338.5</v>
      </c>
      <c r="I149" s="20">
        <v>409.54</v>
      </c>
      <c r="J149" s="21">
        <v>4748.04</v>
      </c>
      <c r="K149" s="19">
        <v>4338.5</v>
      </c>
      <c r="L149" s="20">
        <v>409.54</v>
      </c>
      <c r="M149" s="21">
        <v>4748.04</v>
      </c>
      <c r="N149" s="19">
        <v>4046.2</v>
      </c>
      <c r="O149" s="20">
        <v>459.68</v>
      </c>
      <c r="P149" s="21">
        <v>4505.88</v>
      </c>
      <c r="Q149" s="19">
        <v>1847.79</v>
      </c>
      <c r="R149" s="20">
        <v>51.41</v>
      </c>
      <c r="S149" s="21">
        <v>1899.2</v>
      </c>
      <c r="T149" s="19">
        <v>2956.09</v>
      </c>
      <c r="U149" s="20">
        <v>160.24</v>
      </c>
      <c r="V149" s="21">
        <v>3116.33</v>
      </c>
      <c r="W149" s="47">
        <v>22654.93</v>
      </c>
      <c r="X149" s="20">
        <v>1830.0300000000002</v>
      </c>
      <c r="Y149" s="21">
        <v>24484.959999999999</v>
      </c>
      <c r="AB149" s="1"/>
    </row>
    <row r="150" spans="1:28" ht="13">
      <c r="A150" s="2" t="s">
        <v>279</v>
      </c>
      <c r="B150" s="2" t="s">
        <v>125</v>
      </c>
      <c r="C150" s="89" t="s">
        <v>297</v>
      </c>
      <c r="D150" s="129" t="s">
        <v>303</v>
      </c>
      <c r="E150" s="19">
        <v>146.71</v>
      </c>
      <c r="F150" s="20">
        <v>35.869999999999997</v>
      </c>
      <c r="G150" s="21">
        <v>182.58</v>
      </c>
      <c r="H150" s="19">
        <v>217.69</v>
      </c>
      <c r="I150" s="20">
        <v>0</v>
      </c>
      <c r="J150" s="21">
        <v>217.69</v>
      </c>
      <c r="K150" s="19">
        <v>217.69</v>
      </c>
      <c r="L150" s="20">
        <v>0</v>
      </c>
      <c r="M150" s="21">
        <v>217.69</v>
      </c>
      <c r="N150" s="19">
        <v>274.83999999999997</v>
      </c>
      <c r="O150" s="20">
        <v>0</v>
      </c>
      <c r="P150" s="21">
        <v>274.83999999999997</v>
      </c>
      <c r="Q150" s="19">
        <v>105.96</v>
      </c>
      <c r="R150" s="20">
        <v>3.24</v>
      </c>
      <c r="S150" s="21">
        <v>109.19999999999999</v>
      </c>
      <c r="T150" s="19">
        <v>0</v>
      </c>
      <c r="U150" s="20">
        <v>0</v>
      </c>
      <c r="V150" s="21">
        <v>0</v>
      </c>
      <c r="W150" s="47">
        <v>962.88999999999987</v>
      </c>
      <c r="X150" s="20">
        <v>39.11</v>
      </c>
      <c r="Y150" s="21">
        <v>1001.9999999999999</v>
      </c>
      <c r="AB150" s="1"/>
    </row>
    <row r="151" spans="1:28" ht="13">
      <c r="A151" s="2" t="s">
        <v>280</v>
      </c>
      <c r="B151" s="2" t="s">
        <v>136</v>
      </c>
      <c r="C151" s="89" t="s">
        <v>297</v>
      </c>
      <c r="D151" s="129" t="s">
        <v>302</v>
      </c>
      <c r="E151" s="19">
        <v>0</v>
      </c>
      <c r="F151" s="20">
        <v>0</v>
      </c>
      <c r="G151" s="21">
        <v>0</v>
      </c>
      <c r="H151" s="19">
        <v>0</v>
      </c>
      <c r="I151" s="20">
        <v>0</v>
      </c>
      <c r="J151" s="21">
        <v>0</v>
      </c>
      <c r="K151" s="19">
        <v>0</v>
      </c>
      <c r="L151" s="20">
        <v>0</v>
      </c>
      <c r="M151" s="21">
        <v>0</v>
      </c>
      <c r="N151" s="19">
        <v>0</v>
      </c>
      <c r="O151" s="20">
        <v>0</v>
      </c>
      <c r="P151" s="21">
        <v>0</v>
      </c>
      <c r="Q151" s="19">
        <v>0</v>
      </c>
      <c r="R151" s="20">
        <v>0</v>
      </c>
      <c r="S151" s="21">
        <v>0</v>
      </c>
      <c r="T151" s="19">
        <v>0</v>
      </c>
      <c r="U151" s="20">
        <v>0</v>
      </c>
      <c r="V151" s="21">
        <v>0</v>
      </c>
      <c r="W151" s="47">
        <v>0</v>
      </c>
      <c r="X151" s="20">
        <v>0</v>
      </c>
      <c r="Y151" s="21">
        <v>0</v>
      </c>
      <c r="AB151" s="1"/>
    </row>
    <row r="152" spans="1:28" ht="13">
      <c r="A152" s="2" t="s">
        <v>280</v>
      </c>
      <c r="B152" s="2" t="s">
        <v>137</v>
      </c>
      <c r="C152" s="89" t="s">
        <v>297</v>
      </c>
      <c r="D152" s="129" t="s">
        <v>302</v>
      </c>
      <c r="E152" s="19">
        <v>0</v>
      </c>
      <c r="F152" s="20">
        <v>0</v>
      </c>
      <c r="G152" s="21">
        <v>0</v>
      </c>
      <c r="H152" s="19">
        <v>0</v>
      </c>
      <c r="I152" s="20">
        <v>0</v>
      </c>
      <c r="J152" s="21">
        <v>0</v>
      </c>
      <c r="K152" s="19">
        <v>0</v>
      </c>
      <c r="L152" s="20">
        <v>0</v>
      </c>
      <c r="M152" s="21">
        <v>0</v>
      </c>
      <c r="N152" s="19">
        <v>0</v>
      </c>
      <c r="O152" s="20">
        <v>0</v>
      </c>
      <c r="P152" s="21">
        <v>0</v>
      </c>
      <c r="Q152" s="19">
        <v>0</v>
      </c>
      <c r="R152" s="20">
        <v>0</v>
      </c>
      <c r="S152" s="21">
        <v>0</v>
      </c>
      <c r="T152" s="19">
        <v>0</v>
      </c>
      <c r="U152" s="20">
        <v>0</v>
      </c>
      <c r="V152" s="21">
        <v>0</v>
      </c>
      <c r="W152" s="47">
        <v>0</v>
      </c>
      <c r="X152" s="20">
        <v>0</v>
      </c>
      <c r="Y152" s="21">
        <v>0</v>
      </c>
      <c r="AB152" s="1"/>
    </row>
    <row r="153" spans="1:28" ht="13">
      <c r="A153" s="2" t="s">
        <v>280</v>
      </c>
      <c r="B153" s="2" t="s">
        <v>138</v>
      </c>
      <c r="C153" s="89" t="s">
        <v>297</v>
      </c>
      <c r="D153" s="129" t="s">
        <v>298</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280</v>
      </c>
      <c r="B154" s="2" t="s">
        <v>139</v>
      </c>
      <c r="C154" s="89" t="s">
        <v>297</v>
      </c>
      <c r="D154" s="129" t="s">
        <v>298</v>
      </c>
      <c r="E154" s="19">
        <v>0</v>
      </c>
      <c r="F154" s="20">
        <v>0</v>
      </c>
      <c r="G154" s="21">
        <v>0</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0</v>
      </c>
      <c r="X154" s="20">
        <v>0</v>
      </c>
      <c r="Y154" s="21">
        <v>0</v>
      </c>
      <c r="AB154" s="1"/>
    </row>
    <row r="155" spans="1:28" ht="13">
      <c r="A155" s="2" t="s">
        <v>280</v>
      </c>
      <c r="B155" s="2" t="s">
        <v>140</v>
      </c>
      <c r="C155" s="89" t="s">
        <v>297</v>
      </c>
      <c r="D155" s="129" t="s">
        <v>303</v>
      </c>
      <c r="E155" s="19">
        <v>27600.15</v>
      </c>
      <c r="F155" s="20">
        <v>1820.95</v>
      </c>
      <c r="G155" s="21">
        <v>29421.100000000002</v>
      </c>
      <c r="H155" s="19">
        <v>34328.050000000003</v>
      </c>
      <c r="I155" s="20">
        <v>674.2</v>
      </c>
      <c r="J155" s="21">
        <v>35002.25</v>
      </c>
      <c r="K155" s="19">
        <v>34328.050000000003</v>
      </c>
      <c r="L155" s="20">
        <v>674.2</v>
      </c>
      <c r="M155" s="21">
        <v>35002.25</v>
      </c>
      <c r="N155" s="19">
        <v>0</v>
      </c>
      <c r="O155" s="20">
        <v>0</v>
      </c>
      <c r="P155" s="21">
        <v>0</v>
      </c>
      <c r="Q155" s="19">
        <v>0</v>
      </c>
      <c r="R155" s="20">
        <v>0</v>
      </c>
      <c r="S155" s="21">
        <v>0</v>
      </c>
      <c r="T155" s="19">
        <v>0</v>
      </c>
      <c r="U155" s="20">
        <v>0</v>
      </c>
      <c r="V155" s="21">
        <v>0</v>
      </c>
      <c r="W155" s="47">
        <v>96256.25</v>
      </c>
      <c r="X155" s="20">
        <v>3169.3500000000004</v>
      </c>
      <c r="Y155" s="21">
        <v>99425.600000000006</v>
      </c>
      <c r="AB155" s="1"/>
    </row>
    <row r="156" spans="1:28" ht="13">
      <c r="A156" s="2" t="s">
        <v>280</v>
      </c>
      <c r="B156" s="2" t="s">
        <v>141</v>
      </c>
      <c r="C156" s="89" t="s">
        <v>297</v>
      </c>
      <c r="D156" s="129" t="s">
        <v>303</v>
      </c>
      <c r="E156" s="19">
        <v>33698.879999999997</v>
      </c>
      <c r="F156" s="20">
        <v>652.08000000000004</v>
      </c>
      <c r="G156" s="21">
        <v>34350.959999999999</v>
      </c>
      <c r="H156" s="19">
        <v>29848.5</v>
      </c>
      <c r="I156" s="20">
        <v>770.25</v>
      </c>
      <c r="J156" s="21">
        <v>30618.75</v>
      </c>
      <c r="K156" s="19">
        <v>29848.5</v>
      </c>
      <c r="L156" s="20">
        <v>770.25</v>
      </c>
      <c r="M156" s="21">
        <v>30618.75</v>
      </c>
      <c r="N156" s="19">
        <v>0</v>
      </c>
      <c r="O156" s="20">
        <v>0</v>
      </c>
      <c r="P156" s="21">
        <v>0</v>
      </c>
      <c r="Q156" s="19">
        <v>0</v>
      </c>
      <c r="R156" s="20">
        <v>0</v>
      </c>
      <c r="S156" s="21">
        <v>0</v>
      </c>
      <c r="T156" s="19">
        <v>0</v>
      </c>
      <c r="U156" s="20">
        <v>0</v>
      </c>
      <c r="V156" s="21">
        <v>0</v>
      </c>
      <c r="W156" s="47">
        <v>93395.88</v>
      </c>
      <c r="X156" s="20">
        <v>2192.58</v>
      </c>
      <c r="Y156" s="21">
        <v>95588.46</v>
      </c>
      <c r="AB156" s="1"/>
    </row>
    <row r="157" spans="1:28" ht="13">
      <c r="A157" s="2" t="s">
        <v>280</v>
      </c>
      <c r="B157" s="2" t="s">
        <v>142</v>
      </c>
      <c r="C157" s="89" t="s">
        <v>297</v>
      </c>
      <c r="D157" s="129" t="s">
        <v>303</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280</v>
      </c>
      <c r="B158" s="2" t="s">
        <v>143</v>
      </c>
      <c r="C158" s="89" t="s">
        <v>297</v>
      </c>
      <c r="D158" s="129" t="s">
        <v>303</v>
      </c>
      <c r="E158" s="19">
        <v>0</v>
      </c>
      <c r="F158" s="20">
        <v>0</v>
      </c>
      <c r="G158" s="21">
        <v>0</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47">
        <v>0</v>
      </c>
      <c r="X158" s="20">
        <v>0</v>
      </c>
      <c r="Y158" s="21">
        <v>0</v>
      </c>
      <c r="AB158" s="1"/>
    </row>
    <row r="159" spans="1:28" ht="13">
      <c r="A159" s="2" t="s">
        <v>281</v>
      </c>
      <c r="B159" s="2" t="s">
        <v>144</v>
      </c>
      <c r="C159" s="89" t="s">
        <v>297</v>
      </c>
      <c r="D159" s="129" t="s">
        <v>298</v>
      </c>
      <c r="E159" s="19">
        <v>225.02</v>
      </c>
      <c r="F159" s="20">
        <v>16.37</v>
      </c>
      <c r="G159" s="21">
        <v>241.39000000000001</v>
      </c>
      <c r="H159" s="19">
        <v>47.16</v>
      </c>
      <c r="I159" s="20">
        <v>0.57999999999999996</v>
      </c>
      <c r="J159" s="21">
        <v>47.739999999999995</v>
      </c>
      <c r="K159" s="19">
        <v>47.16</v>
      </c>
      <c r="L159" s="20">
        <v>0.57999999999999996</v>
      </c>
      <c r="M159" s="21">
        <v>47.739999999999995</v>
      </c>
      <c r="N159" s="19">
        <v>198.36</v>
      </c>
      <c r="O159" s="20">
        <v>4.46</v>
      </c>
      <c r="P159" s="21">
        <v>202.82000000000002</v>
      </c>
      <c r="Q159" s="19">
        <v>89.33</v>
      </c>
      <c r="R159" s="20">
        <v>0</v>
      </c>
      <c r="S159" s="21">
        <v>89.33</v>
      </c>
      <c r="T159" s="19">
        <v>163.08000000000001</v>
      </c>
      <c r="U159" s="20">
        <v>0</v>
      </c>
      <c r="V159" s="21">
        <v>163.08000000000001</v>
      </c>
      <c r="W159" s="47">
        <v>770.11000000000013</v>
      </c>
      <c r="X159" s="20">
        <v>21.99</v>
      </c>
      <c r="Y159" s="21">
        <v>792.10000000000014</v>
      </c>
      <c r="AB159" s="1"/>
    </row>
    <row r="160" spans="1:28" ht="13">
      <c r="A160" s="2" t="s">
        <v>282</v>
      </c>
      <c r="B160" s="2" t="s">
        <v>145</v>
      </c>
      <c r="C160" s="89" t="s">
        <v>297</v>
      </c>
      <c r="D160" s="129" t="s">
        <v>302</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282</v>
      </c>
      <c r="B161" s="2" t="s">
        <v>146</v>
      </c>
      <c r="C161" s="89" t="s">
        <v>297</v>
      </c>
      <c r="D161" s="129" t="s">
        <v>302</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282</v>
      </c>
      <c r="B162" s="2" t="s">
        <v>147</v>
      </c>
      <c r="C162" s="89" t="s">
        <v>297</v>
      </c>
      <c r="D162" s="129" t="s">
        <v>302</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282</v>
      </c>
      <c r="B163" s="2" t="s">
        <v>317</v>
      </c>
      <c r="C163" s="89" t="s">
        <v>297</v>
      </c>
      <c r="D163" s="129" t="s">
        <v>302</v>
      </c>
      <c r="E163" s="19">
        <v>8160.5</v>
      </c>
      <c r="F163" s="20">
        <v>3078.15</v>
      </c>
      <c r="G163" s="21">
        <v>11238.65</v>
      </c>
      <c r="H163" s="19">
        <v>8456.7000000000007</v>
      </c>
      <c r="I163" s="20">
        <v>4688.25</v>
      </c>
      <c r="J163" s="21">
        <v>13144.95</v>
      </c>
      <c r="K163" s="19">
        <v>8456.7000000000007</v>
      </c>
      <c r="L163" s="20">
        <v>4688.25</v>
      </c>
      <c r="M163" s="21">
        <v>13144.95</v>
      </c>
      <c r="N163" s="19">
        <v>11113.85</v>
      </c>
      <c r="O163" s="20">
        <v>4427.3</v>
      </c>
      <c r="P163" s="21">
        <v>15541.150000000001</v>
      </c>
      <c r="Q163" s="19">
        <v>6085.9</v>
      </c>
      <c r="R163" s="20">
        <v>4127.45</v>
      </c>
      <c r="S163" s="21">
        <v>10213.349999999999</v>
      </c>
      <c r="T163" s="19">
        <v>8548.35</v>
      </c>
      <c r="U163" s="20">
        <v>2166.0500000000002</v>
      </c>
      <c r="V163" s="21">
        <v>10714.400000000001</v>
      </c>
      <c r="W163" s="47">
        <v>50822</v>
      </c>
      <c r="X163" s="20">
        <v>23175.45</v>
      </c>
      <c r="Y163" s="21">
        <v>73997.45</v>
      </c>
      <c r="AB163" s="1"/>
    </row>
    <row r="164" spans="1:28" ht="13">
      <c r="A164" s="2" t="s">
        <v>282</v>
      </c>
      <c r="B164" s="2" t="s">
        <v>318</v>
      </c>
      <c r="C164" s="89" t="s">
        <v>297</v>
      </c>
      <c r="D164" s="129" t="s">
        <v>302</v>
      </c>
      <c r="E164" s="19">
        <v>10691.1</v>
      </c>
      <c r="F164" s="20">
        <v>2253.85</v>
      </c>
      <c r="G164" s="21">
        <v>12944.95</v>
      </c>
      <c r="H164" s="19">
        <v>4982.8500000000004</v>
      </c>
      <c r="I164" s="20">
        <v>2801.2</v>
      </c>
      <c r="J164" s="21">
        <v>7784.05</v>
      </c>
      <c r="K164" s="19">
        <v>4982.8500000000004</v>
      </c>
      <c r="L164" s="20">
        <v>2801.2</v>
      </c>
      <c r="M164" s="21">
        <v>7784.05</v>
      </c>
      <c r="N164" s="19">
        <v>10074.799999999999</v>
      </c>
      <c r="O164" s="20">
        <v>2895.25</v>
      </c>
      <c r="P164" s="21">
        <v>12970.05</v>
      </c>
      <c r="Q164" s="19">
        <v>6239.9</v>
      </c>
      <c r="R164" s="20">
        <v>3655.1</v>
      </c>
      <c r="S164" s="21">
        <v>9895</v>
      </c>
      <c r="T164" s="19">
        <v>16320.2</v>
      </c>
      <c r="U164" s="20">
        <v>3080.45</v>
      </c>
      <c r="V164" s="21">
        <v>19400.650000000001</v>
      </c>
      <c r="W164" s="47">
        <v>53291.7</v>
      </c>
      <c r="X164" s="20">
        <v>17487.05</v>
      </c>
      <c r="Y164" s="21">
        <v>70778.75</v>
      </c>
      <c r="AB164" s="1"/>
    </row>
    <row r="165" spans="1:28" ht="13">
      <c r="A165" s="2" t="s">
        <v>282</v>
      </c>
      <c r="B165" s="2" t="s">
        <v>319</v>
      </c>
      <c r="C165" s="89" t="s">
        <v>297</v>
      </c>
      <c r="D165" s="129" t="s">
        <v>302</v>
      </c>
      <c r="E165" s="19">
        <v>780.2</v>
      </c>
      <c r="F165" s="20">
        <v>85.95</v>
      </c>
      <c r="G165" s="21">
        <v>866.15000000000009</v>
      </c>
      <c r="H165" s="19">
        <v>6846.65</v>
      </c>
      <c r="I165" s="20">
        <v>3114.65</v>
      </c>
      <c r="J165" s="21">
        <v>9961.2999999999993</v>
      </c>
      <c r="K165" s="19">
        <v>6846.65</v>
      </c>
      <c r="L165" s="20">
        <v>3114.65</v>
      </c>
      <c r="M165" s="21">
        <v>9961.2999999999993</v>
      </c>
      <c r="N165" s="19">
        <v>9560.0499999999993</v>
      </c>
      <c r="O165" s="20">
        <v>3498.25</v>
      </c>
      <c r="P165" s="21">
        <v>13058.3</v>
      </c>
      <c r="Q165" s="19">
        <v>4055</v>
      </c>
      <c r="R165" s="20">
        <v>3555.5</v>
      </c>
      <c r="S165" s="21">
        <v>7610.5</v>
      </c>
      <c r="T165" s="19">
        <v>15717.85</v>
      </c>
      <c r="U165" s="20">
        <v>2282.75</v>
      </c>
      <c r="V165" s="21">
        <v>18000.599999999999</v>
      </c>
      <c r="W165" s="47">
        <v>43806.400000000001</v>
      </c>
      <c r="X165" s="20">
        <v>15651.75</v>
      </c>
      <c r="Y165" s="21">
        <v>59458.15</v>
      </c>
      <c r="AB165" s="1"/>
    </row>
    <row r="166" spans="1:28" ht="13">
      <c r="A166" s="2" t="s">
        <v>282</v>
      </c>
      <c r="B166" s="2" t="s">
        <v>148</v>
      </c>
      <c r="C166" s="89" t="s">
        <v>297</v>
      </c>
      <c r="D166" s="129" t="s">
        <v>303</v>
      </c>
      <c r="E166" s="19">
        <v>0</v>
      </c>
      <c r="F166" s="20">
        <v>0</v>
      </c>
      <c r="G166" s="21">
        <v>0</v>
      </c>
      <c r="H166" s="19">
        <v>0</v>
      </c>
      <c r="I166" s="20">
        <v>0</v>
      </c>
      <c r="J166" s="21">
        <v>0</v>
      </c>
      <c r="K166" s="19">
        <v>0</v>
      </c>
      <c r="L166" s="20">
        <v>0</v>
      </c>
      <c r="M166" s="21">
        <v>0</v>
      </c>
      <c r="N166" s="19">
        <v>0</v>
      </c>
      <c r="O166" s="20">
        <v>0</v>
      </c>
      <c r="P166" s="21">
        <v>0</v>
      </c>
      <c r="Q166" s="19">
        <v>0</v>
      </c>
      <c r="R166" s="20">
        <v>0</v>
      </c>
      <c r="S166" s="21">
        <v>0</v>
      </c>
      <c r="T166" s="19">
        <v>0</v>
      </c>
      <c r="U166" s="20">
        <v>0</v>
      </c>
      <c r="V166" s="21">
        <v>0</v>
      </c>
      <c r="W166" s="47">
        <v>0</v>
      </c>
      <c r="X166" s="20">
        <v>0</v>
      </c>
      <c r="Y166" s="21">
        <v>0</v>
      </c>
      <c r="AB166" s="1"/>
    </row>
    <row r="167" spans="1:28" ht="13">
      <c r="A167" s="2" t="s">
        <v>282</v>
      </c>
      <c r="B167" s="2" t="s">
        <v>149</v>
      </c>
      <c r="C167" s="89" t="s">
        <v>297</v>
      </c>
      <c r="D167" s="129" t="s">
        <v>303</v>
      </c>
      <c r="E167" s="19">
        <v>0</v>
      </c>
      <c r="F167" s="20">
        <v>0</v>
      </c>
      <c r="G167" s="21">
        <v>0</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47">
        <v>0</v>
      </c>
      <c r="X167" s="20">
        <v>0</v>
      </c>
      <c r="Y167" s="21">
        <v>0</v>
      </c>
      <c r="AB167" s="1"/>
    </row>
    <row r="168" spans="1:28" ht="13">
      <c r="A168" s="2" t="s">
        <v>282</v>
      </c>
      <c r="B168" s="2" t="s">
        <v>150</v>
      </c>
      <c r="C168" s="89" t="s">
        <v>297</v>
      </c>
      <c r="D168" s="129" t="s">
        <v>302</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c r="AB168" s="1"/>
    </row>
    <row r="169" spans="1:28" ht="13">
      <c r="A169" s="2" t="s">
        <v>282</v>
      </c>
      <c r="B169" s="2" t="s">
        <v>151</v>
      </c>
      <c r="C169" s="89" t="s">
        <v>297</v>
      </c>
      <c r="D169" s="129" t="s">
        <v>302</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c r="AB169" s="1"/>
    </row>
    <row r="170" spans="1:28" ht="13">
      <c r="A170" s="2" t="s">
        <v>282</v>
      </c>
      <c r="B170" s="2" t="s">
        <v>152</v>
      </c>
      <c r="C170" s="89" t="s">
        <v>297</v>
      </c>
      <c r="D170" s="129" t="s">
        <v>302</v>
      </c>
      <c r="E170" s="19">
        <v>0</v>
      </c>
      <c r="F170" s="20">
        <v>0</v>
      </c>
      <c r="G170" s="21">
        <v>0</v>
      </c>
      <c r="H170" s="19">
        <v>0</v>
      </c>
      <c r="I170" s="20">
        <v>0</v>
      </c>
      <c r="J170" s="21">
        <v>0</v>
      </c>
      <c r="K170" s="19">
        <v>0</v>
      </c>
      <c r="L170" s="20">
        <v>0</v>
      </c>
      <c r="M170" s="21">
        <v>0</v>
      </c>
      <c r="N170" s="19">
        <v>0</v>
      </c>
      <c r="O170" s="20">
        <v>0</v>
      </c>
      <c r="P170" s="21">
        <v>0</v>
      </c>
      <c r="Q170" s="19">
        <v>0</v>
      </c>
      <c r="R170" s="20">
        <v>0</v>
      </c>
      <c r="S170" s="21">
        <v>0</v>
      </c>
      <c r="T170" s="19">
        <v>0</v>
      </c>
      <c r="U170" s="20">
        <v>0</v>
      </c>
      <c r="V170" s="21">
        <v>0</v>
      </c>
      <c r="W170" s="47">
        <v>0</v>
      </c>
      <c r="X170" s="20">
        <v>0</v>
      </c>
      <c r="Y170" s="21">
        <v>0</v>
      </c>
      <c r="AB170" s="1"/>
    </row>
    <row r="171" spans="1:28" ht="13">
      <c r="A171" s="2" t="s">
        <v>282</v>
      </c>
      <c r="B171" s="2" t="s">
        <v>153</v>
      </c>
      <c r="C171" s="89" t="s">
        <v>297</v>
      </c>
      <c r="D171" s="129" t="s">
        <v>302</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c r="AB171" s="1"/>
    </row>
    <row r="172" spans="1:28" ht="13">
      <c r="A172" s="2" t="s">
        <v>282</v>
      </c>
      <c r="B172" s="2" t="s">
        <v>154</v>
      </c>
      <c r="C172" s="89" t="s">
        <v>297</v>
      </c>
      <c r="D172" s="129" t="s">
        <v>298</v>
      </c>
      <c r="E172" s="19">
        <v>3069.72</v>
      </c>
      <c r="F172" s="20">
        <v>1915.47</v>
      </c>
      <c r="G172" s="21">
        <v>4985.1899999999996</v>
      </c>
      <c r="H172" s="19">
        <v>31608.99</v>
      </c>
      <c r="I172" s="20">
        <v>5005.08</v>
      </c>
      <c r="J172" s="21">
        <v>36614.07</v>
      </c>
      <c r="K172" s="19">
        <v>31608.99</v>
      </c>
      <c r="L172" s="20">
        <v>5005.08</v>
      </c>
      <c r="M172" s="21">
        <v>36614.07</v>
      </c>
      <c r="N172" s="19">
        <v>7232.76</v>
      </c>
      <c r="O172" s="20">
        <v>3541.86</v>
      </c>
      <c r="P172" s="21">
        <v>10774.62</v>
      </c>
      <c r="Q172" s="19">
        <v>6185.7</v>
      </c>
      <c r="R172" s="20">
        <v>4203.8999999999996</v>
      </c>
      <c r="S172" s="21">
        <v>10389.599999999999</v>
      </c>
      <c r="T172" s="19">
        <v>5663.34</v>
      </c>
      <c r="U172" s="20">
        <v>3148.65</v>
      </c>
      <c r="V172" s="21">
        <v>8811.99</v>
      </c>
      <c r="W172" s="47">
        <v>85369.499999999985</v>
      </c>
      <c r="X172" s="20">
        <v>22820.04</v>
      </c>
      <c r="Y172" s="21">
        <v>108189.53999999998</v>
      </c>
      <c r="AB172" s="1"/>
    </row>
    <row r="173" spans="1:28" ht="13">
      <c r="A173" s="2" t="s">
        <v>282</v>
      </c>
      <c r="B173" s="2" t="s">
        <v>155</v>
      </c>
      <c r="C173" s="89" t="s">
        <v>297</v>
      </c>
      <c r="D173" s="129" t="s">
        <v>298</v>
      </c>
      <c r="E173" s="19">
        <v>4568.22</v>
      </c>
      <c r="F173" s="20">
        <v>2556.27</v>
      </c>
      <c r="G173" s="21">
        <v>7124.49</v>
      </c>
      <c r="H173" s="19">
        <v>3303.45</v>
      </c>
      <c r="I173" s="20">
        <v>966.24</v>
      </c>
      <c r="J173" s="21">
        <v>4269.6899999999996</v>
      </c>
      <c r="K173" s="19">
        <v>3303.45</v>
      </c>
      <c r="L173" s="20">
        <v>966.24</v>
      </c>
      <c r="M173" s="21">
        <v>4269.6899999999996</v>
      </c>
      <c r="N173" s="19">
        <v>12931.02</v>
      </c>
      <c r="O173" s="20">
        <v>2822.49</v>
      </c>
      <c r="P173" s="21">
        <v>15753.51</v>
      </c>
      <c r="Q173" s="19">
        <v>5012.37</v>
      </c>
      <c r="R173" s="20">
        <v>1497.15</v>
      </c>
      <c r="S173" s="21">
        <v>6509.52</v>
      </c>
      <c r="T173" s="19">
        <v>4873.32</v>
      </c>
      <c r="U173" s="20">
        <v>2452.41</v>
      </c>
      <c r="V173" s="21">
        <v>7325.73</v>
      </c>
      <c r="W173" s="47">
        <v>33991.83</v>
      </c>
      <c r="X173" s="20">
        <v>11260.8</v>
      </c>
      <c r="Y173" s="21">
        <v>45252.630000000005</v>
      </c>
      <c r="AB173" s="1"/>
    </row>
    <row r="174" spans="1:28" ht="13">
      <c r="A174" s="2" t="s">
        <v>282</v>
      </c>
      <c r="B174" s="2" t="s">
        <v>156</v>
      </c>
      <c r="C174" s="89" t="s">
        <v>297</v>
      </c>
      <c r="D174" s="129" t="s">
        <v>298</v>
      </c>
      <c r="E174" s="19">
        <v>5338.8</v>
      </c>
      <c r="F174" s="20">
        <v>3089.7</v>
      </c>
      <c r="G174" s="21">
        <v>8428.5</v>
      </c>
      <c r="H174" s="19">
        <v>917.28</v>
      </c>
      <c r="I174" s="20">
        <v>413.1</v>
      </c>
      <c r="J174" s="21">
        <v>1330.38</v>
      </c>
      <c r="K174" s="19">
        <v>917.28</v>
      </c>
      <c r="L174" s="20">
        <v>413.1</v>
      </c>
      <c r="M174" s="21">
        <v>1330.38</v>
      </c>
      <c r="N174" s="19">
        <v>4877.28</v>
      </c>
      <c r="O174" s="20">
        <v>2401.02</v>
      </c>
      <c r="P174" s="21">
        <v>7278.2999999999993</v>
      </c>
      <c r="Q174" s="19">
        <v>1801.62</v>
      </c>
      <c r="R174" s="20">
        <v>2310.9299999999998</v>
      </c>
      <c r="S174" s="21">
        <v>4112.5499999999993</v>
      </c>
      <c r="T174" s="19">
        <v>6187.5</v>
      </c>
      <c r="U174" s="20">
        <v>3006.45</v>
      </c>
      <c r="V174" s="21">
        <v>9193.9500000000007</v>
      </c>
      <c r="W174" s="47">
        <v>20039.759999999998</v>
      </c>
      <c r="X174" s="20">
        <v>11634.3</v>
      </c>
      <c r="Y174" s="21">
        <v>31674.059999999998</v>
      </c>
      <c r="AB174" s="1"/>
    </row>
    <row r="175" spans="1:28" ht="13">
      <c r="A175" s="2" t="s">
        <v>282</v>
      </c>
      <c r="B175" s="2" t="s">
        <v>157</v>
      </c>
      <c r="C175" s="89" t="s">
        <v>297</v>
      </c>
      <c r="D175" s="129" t="s">
        <v>298</v>
      </c>
      <c r="E175" s="19">
        <v>2194.29</v>
      </c>
      <c r="F175" s="20">
        <v>2475.27</v>
      </c>
      <c r="G175" s="21">
        <v>4669.5599999999995</v>
      </c>
      <c r="H175" s="19">
        <v>1593.27</v>
      </c>
      <c r="I175" s="20">
        <v>1804.68</v>
      </c>
      <c r="J175" s="21">
        <v>3397.95</v>
      </c>
      <c r="K175" s="19">
        <v>1593.27</v>
      </c>
      <c r="L175" s="20">
        <v>1804.68</v>
      </c>
      <c r="M175" s="21">
        <v>3397.95</v>
      </c>
      <c r="N175" s="19">
        <v>2145.69</v>
      </c>
      <c r="O175" s="20">
        <v>2796.48</v>
      </c>
      <c r="P175" s="21">
        <v>4942.17</v>
      </c>
      <c r="Q175" s="19">
        <v>308.61</v>
      </c>
      <c r="R175" s="20">
        <v>2316.7800000000002</v>
      </c>
      <c r="S175" s="21">
        <v>2625.3900000000003</v>
      </c>
      <c r="T175" s="19">
        <v>3630.24</v>
      </c>
      <c r="U175" s="20">
        <v>2698.83</v>
      </c>
      <c r="V175" s="21">
        <v>6329.07</v>
      </c>
      <c r="W175" s="47">
        <v>11465.369999999999</v>
      </c>
      <c r="X175" s="20">
        <v>13896.720000000001</v>
      </c>
      <c r="Y175" s="21">
        <v>25362.09</v>
      </c>
      <c r="AB175" s="1"/>
    </row>
    <row r="176" spans="1:28" ht="13">
      <c r="A176" s="2" t="s">
        <v>282</v>
      </c>
      <c r="B176" s="2" t="s">
        <v>158</v>
      </c>
      <c r="C176" s="89" t="s">
        <v>297</v>
      </c>
      <c r="D176" s="129" t="s">
        <v>302</v>
      </c>
      <c r="E176" s="19">
        <v>2.5</v>
      </c>
      <c r="F176" s="20">
        <v>0.02</v>
      </c>
      <c r="G176" s="21">
        <v>2.52</v>
      </c>
      <c r="H176" s="19">
        <v>0</v>
      </c>
      <c r="I176" s="20">
        <v>29.98</v>
      </c>
      <c r="J176" s="21">
        <v>29.98</v>
      </c>
      <c r="K176" s="19">
        <v>0</v>
      </c>
      <c r="L176" s="20">
        <v>29.98</v>
      </c>
      <c r="M176" s="21">
        <v>29.98</v>
      </c>
      <c r="N176" s="19">
        <v>2.77</v>
      </c>
      <c r="O176" s="20">
        <v>9.9700000000000006</v>
      </c>
      <c r="P176" s="21">
        <v>12.74</v>
      </c>
      <c r="Q176" s="19">
        <v>1.91</v>
      </c>
      <c r="R176" s="20">
        <v>20.82</v>
      </c>
      <c r="S176" s="21">
        <v>22.73</v>
      </c>
      <c r="T176" s="19">
        <v>1.07</v>
      </c>
      <c r="U176" s="20">
        <v>6.25</v>
      </c>
      <c r="V176" s="21">
        <v>7.32</v>
      </c>
      <c r="W176" s="47">
        <v>8.25</v>
      </c>
      <c r="X176" s="20">
        <v>97.02000000000001</v>
      </c>
      <c r="Y176" s="21">
        <v>105.27000000000001</v>
      </c>
      <c r="AB176" s="1"/>
    </row>
    <row r="177" spans="1:28" ht="13">
      <c r="A177" s="2" t="s">
        <v>282</v>
      </c>
      <c r="B177" s="2" t="s">
        <v>159</v>
      </c>
      <c r="C177" s="89" t="s">
        <v>297</v>
      </c>
      <c r="D177" s="129" t="s">
        <v>302</v>
      </c>
      <c r="E177" s="19">
        <v>16.579999999999998</v>
      </c>
      <c r="F177" s="20">
        <v>2.2799999999999998</v>
      </c>
      <c r="G177" s="21">
        <v>18.86</v>
      </c>
      <c r="H177" s="19">
        <v>21.31</v>
      </c>
      <c r="I177" s="20">
        <v>0.5</v>
      </c>
      <c r="J177" s="21">
        <v>21.81</v>
      </c>
      <c r="K177" s="19">
        <v>21.31</v>
      </c>
      <c r="L177" s="20">
        <v>0.5</v>
      </c>
      <c r="M177" s="21">
        <v>21.81</v>
      </c>
      <c r="N177" s="19">
        <v>39.369999999999997</v>
      </c>
      <c r="O177" s="20">
        <v>13.46</v>
      </c>
      <c r="P177" s="21">
        <v>52.83</v>
      </c>
      <c r="Q177" s="19">
        <v>40.57</v>
      </c>
      <c r="R177" s="20">
        <v>11.81</v>
      </c>
      <c r="S177" s="21">
        <v>52.38</v>
      </c>
      <c r="T177" s="19">
        <v>31.3</v>
      </c>
      <c r="U177" s="20">
        <v>6.48</v>
      </c>
      <c r="V177" s="21">
        <v>37.78</v>
      </c>
      <c r="W177" s="47">
        <v>170.44</v>
      </c>
      <c r="X177" s="20">
        <v>35.03</v>
      </c>
      <c r="Y177" s="21">
        <v>205.47</v>
      </c>
      <c r="AB177" s="1"/>
    </row>
    <row r="178" spans="1:28" ht="13">
      <c r="A178" s="2" t="s">
        <v>283</v>
      </c>
      <c r="B178" s="2" t="s">
        <v>160</v>
      </c>
      <c r="C178" s="89" t="s">
        <v>297</v>
      </c>
      <c r="D178" s="129" t="s">
        <v>303</v>
      </c>
      <c r="E178" s="19">
        <v>745.47</v>
      </c>
      <c r="F178" s="20">
        <v>10.71</v>
      </c>
      <c r="G178" s="21">
        <v>756.18000000000006</v>
      </c>
      <c r="H178" s="19">
        <v>772.97</v>
      </c>
      <c r="I178" s="20">
        <v>27.44</v>
      </c>
      <c r="J178" s="21">
        <v>800.41000000000008</v>
      </c>
      <c r="K178" s="19">
        <v>772.97</v>
      </c>
      <c r="L178" s="20">
        <v>27.44</v>
      </c>
      <c r="M178" s="21">
        <v>800.41000000000008</v>
      </c>
      <c r="N178" s="19">
        <v>760.37</v>
      </c>
      <c r="O178" s="20">
        <v>19.309999999999999</v>
      </c>
      <c r="P178" s="21">
        <v>779.68</v>
      </c>
      <c r="Q178" s="19">
        <v>706.37</v>
      </c>
      <c r="R178" s="20">
        <v>48.87</v>
      </c>
      <c r="S178" s="21">
        <v>755.24</v>
      </c>
      <c r="T178" s="19">
        <v>7.62</v>
      </c>
      <c r="U178" s="20">
        <v>0</v>
      </c>
      <c r="V178" s="21">
        <v>7.62</v>
      </c>
      <c r="W178" s="47">
        <v>3765.7699999999995</v>
      </c>
      <c r="X178" s="20">
        <v>133.77000000000001</v>
      </c>
      <c r="Y178" s="21">
        <v>3899.5399999999995</v>
      </c>
      <c r="AB178" s="1"/>
    </row>
    <row r="179" spans="1:28" ht="13">
      <c r="A179" s="2" t="s">
        <v>284</v>
      </c>
      <c r="B179" s="2" t="s">
        <v>161</v>
      </c>
      <c r="C179" s="89" t="s">
        <v>297</v>
      </c>
      <c r="D179" s="129" t="s">
        <v>303</v>
      </c>
      <c r="E179" s="19">
        <v>7171.9</v>
      </c>
      <c r="F179" s="20">
        <v>589</v>
      </c>
      <c r="G179" s="21">
        <v>7760.9</v>
      </c>
      <c r="H179" s="19">
        <v>4399.5</v>
      </c>
      <c r="I179" s="20">
        <v>723.3</v>
      </c>
      <c r="J179" s="21">
        <v>5122.8</v>
      </c>
      <c r="K179" s="19">
        <v>4399.5</v>
      </c>
      <c r="L179" s="20">
        <v>723.3</v>
      </c>
      <c r="M179" s="21">
        <v>5122.8</v>
      </c>
      <c r="N179" s="19">
        <v>13898.2</v>
      </c>
      <c r="O179" s="20">
        <v>2367.1</v>
      </c>
      <c r="P179" s="21">
        <v>16265.300000000001</v>
      </c>
      <c r="Q179" s="19">
        <v>11968.7</v>
      </c>
      <c r="R179" s="20">
        <v>2567.5</v>
      </c>
      <c r="S179" s="21">
        <v>14536.2</v>
      </c>
      <c r="T179" s="19">
        <v>51509.599999999999</v>
      </c>
      <c r="U179" s="20">
        <v>2793.9</v>
      </c>
      <c r="V179" s="21">
        <v>54303.5</v>
      </c>
      <c r="W179" s="47">
        <v>93347.4</v>
      </c>
      <c r="X179" s="20">
        <v>9764.1</v>
      </c>
      <c r="Y179" s="21">
        <v>103111.5</v>
      </c>
      <c r="AB179" s="1"/>
    </row>
    <row r="180" spans="1:28" ht="13">
      <c r="A180" s="2" t="s">
        <v>285</v>
      </c>
      <c r="B180" s="2" t="s">
        <v>162</v>
      </c>
      <c r="C180" s="89" t="s">
        <v>297</v>
      </c>
      <c r="D180" s="129" t="s">
        <v>298</v>
      </c>
      <c r="E180" s="19">
        <v>0</v>
      </c>
      <c r="F180" s="20">
        <v>0</v>
      </c>
      <c r="G180" s="21">
        <v>0</v>
      </c>
      <c r="H180" s="19">
        <v>0</v>
      </c>
      <c r="I180" s="20">
        <v>0</v>
      </c>
      <c r="J180" s="21">
        <v>0</v>
      </c>
      <c r="K180" s="19">
        <v>0</v>
      </c>
      <c r="L180" s="20">
        <v>0</v>
      </c>
      <c r="M180" s="21">
        <v>0</v>
      </c>
      <c r="N180" s="19">
        <v>0</v>
      </c>
      <c r="O180" s="20">
        <v>0</v>
      </c>
      <c r="P180" s="21">
        <v>0</v>
      </c>
      <c r="Q180" s="19">
        <v>0</v>
      </c>
      <c r="R180" s="20">
        <v>0</v>
      </c>
      <c r="S180" s="21">
        <v>0</v>
      </c>
      <c r="T180" s="19">
        <v>0</v>
      </c>
      <c r="U180" s="20">
        <v>0</v>
      </c>
      <c r="V180" s="21">
        <v>0</v>
      </c>
      <c r="W180" s="47">
        <v>0</v>
      </c>
      <c r="X180" s="20">
        <v>0</v>
      </c>
      <c r="Y180" s="21">
        <v>0</v>
      </c>
      <c r="AB180" s="1"/>
    </row>
    <row r="181" spans="1:28" ht="13">
      <c r="A181" s="2" t="s">
        <v>285</v>
      </c>
      <c r="B181" s="2" t="s">
        <v>163</v>
      </c>
      <c r="C181" s="89" t="s">
        <v>297</v>
      </c>
      <c r="D181" s="129" t="s">
        <v>298</v>
      </c>
      <c r="E181" s="19">
        <v>26161.15</v>
      </c>
      <c r="F181" s="20">
        <v>4021.6</v>
      </c>
      <c r="G181" s="21">
        <v>30182.75</v>
      </c>
      <c r="H181" s="19">
        <v>7560</v>
      </c>
      <c r="I181" s="20">
        <v>1442.65</v>
      </c>
      <c r="J181" s="21">
        <v>9002.65</v>
      </c>
      <c r="K181" s="19">
        <v>7560</v>
      </c>
      <c r="L181" s="20">
        <v>1442.65</v>
      </c>
      <c r="M181" s="21">
        <v>9002.65</v>
      </c>
      <c r="N181" s="19">
        <v>18516.900000000001</v>
      </c>
      <c r="O181" s="20">
        <v>3110.9</v>
      </c>
      <c r="P181" s="21">
        <v>21627.800000000003</v>
      </c>
      <c r="Q181" s="19">
        <v>20057.3</v>
      </c>
      <c r="R181" s="20">
        <v>4215.95</v>
      </c>
      <c r="S181" s="21">
        <v>24273.25</v>
      </c>
      <c r="T181" s="19">
        <v>27072.15</v>
      </c>
      <c r="U181" s="20">
        <v>5148.3999999999996</v>
      </c>
      <c r="V181" s="21">
        <v>32220.550000000003</v>
      </c>
      <c r="W181" s="47">
        <v>106927.5</v>
      </c>
      <c r="X181" s="20">
        <v>19382.150000000001</v>
      </c>
      <c r="Y181" s="21">
        <v>126309.65</v>
      </c>
      <c r="AB181" s="1"/>
    </row>
    <row r="182" spans="1:28" ht="13">
      <c r="A182" s="2" t="s">
        <v>285</v>
      </c>
      <c r="B182" s="2" t="s">
        <v>164</v>
      </c>
      <c r="C182" s="89" t="s">
        <v>297</v>
      </c>
      <c r="D182" s="129" t="s">
        <v>298</v>
      </c>
      <c r="E182" s="19">
        <v>0</v>
      </c>
      <c r="F182" s="20">
        <v>0</v>
      </c>
      <c r="G182" s="21">
        <v>0</v>
      </c>
      <c r="H182" s="19">
        <v>0</v>
      </c>
      <c r="I182" s="20">
        <v>0</v>
      </c>
      <c r="J182" s="21">
        <v>0</v>
      </c>
      <c r="K182" s="19">
        <v>0</v>
      </c>
      <c r="L182" s="20">
        <v>0</v>
      </c>
      <c r="M182" s="21">
        <v>0</v>
      </c>
      <c r="N182" s="19">
        <v>0</v>
      </c>
      <c r="O182" s="20">
        <v>0</v>
      </c>
      <c r="P182" s="21">
        <v>0</v>
      </c>
      <c r="Q182" s="19">
        <v>0</v>
      </c>
      <c r="R182" s="20">
        <v>0</v>
      </c>
      <c r="S182" s="21">
        <v>0</v>
      </c>
      <c r="T182" s="19">
        <v>0</v>
      </c>
      <c r="U182" s="20">
        <v>0</v>
      </c>
      <c r="V182" s="21">
        <v>0</v>
      </c>
      <c r="W182" s="47">
        <v>0</v>
      </c>
      <c r="X182" s="20">
        <v>0</v>
      </c>
      <c r="Y182" s="21">
        <v>0</v>
      </c>
      <c r="AB182" s="1"/>
    </row>
    <row r="183" spans="1:28" ht="13">
      <c r="A183" s="2" t="s">
        <v>285</v>
      </c>
      <c r="B183" s="2" t="s">
        <v>165</v>
      </c>
      <c r="C183" s="89" t="s">
        <v>297</v>
      </c>
      <c r="D183" s="129" t="s">
        <v>298</v>
      </c>
      <c r="E183" s="19">
        <v>13761.55</v>
      </c>
      <c r="F183" s="20">
        <v>821.5</v>
      </c>
      <c r="G183" s="21">
        <v>14583.05</v>
      </c>
      <c r="H183" s="19">
        <v>25025.200000000001</v>
      </c>
      <c r="I183" s="20">
        <v>4803.1000000000004</v>
      </c>
      <c r="J183" s="21">
        <v>29828.300000000003</v>
      </c>
      <c r="K183" s="19">
        <v>25025.200000000001</v>
      </c>
      <c r="L183" s="20">
        <v>4803.1000000000004</v>
      </c>
      <c r="M183" s="21">
        <v>29828.300000000003</v>
      </c>
      <c r="N183" s="19">
        <v>0</v>
      </c>
      <c r="O183" s="20">
        <v>0</v>
      </c>
      <c r="P183" s="21">
        <v>0</v>
      </c>
      <c r="Q183" s="19">
        <v>0</v>
      </c>
      <c r="R183" s="20">
        <v>0</v>
      </c>
      <c r="S183" s="21">
        <v>0</v>
      </c>
      <c r="T183" s="19">
        <v>0</v>
      </c>
      <c r="U183" s="20">
        <v>0</v>
      </c>
      <c r="V183" s="21">
        <v>0</v>
      </c>
      <c r="W183" s="47">
        <v>63811.95</v>
      </c>
      <c r="X183" s="20">
        <v>10427.700000000001</v>
      </c>
      <c r="Y183" s="21">
        <v>74239.649999999994</v>
      </c>
      <c r="AB183" s="1"/>
    </row>
    <row r="184" spans="1:28" ht="13">
      <c r="A184" s="2" t="s">
        <v>286</v>
      </c>
      <c r="B184" s="2" t="s">
        <v>166</v>
      </c>
      <c r="C184" s="89" t="s">
        <v>297</v>
      </c>
      <c r="D184" s="129" t="s">
        <v>303</v>
      </c>
      <c r="E184" s="19">
        <v>16160.35</v>
      </c>
      <c r="F184" s="20">
        <v>374.4</v>
      </c>
      <c r="G184" s="21">
        <v>16534.75</v>
      </c>
      <c r="H184" s="19">
        <v>12037.7</v>
      </c>
      <c r="I184" s="20">
        <v>337.64</v>
      </c>
      <c r="J184" s="21">
        <v>12375.34</v>
      </c>
      <c r="K184" s="19">
        <v>12037.7</v>
      </c>
      <c r="L184" s="20">
        <v>337.64</v>
      </c>
      <c r="M184" s="21">
        <v>12375.34</v>
      </c>
      <c r="N184" s="19">
        <v>5447.85</v>
      </c>
      <c r="O184" s="20">
        <v>716.19</v>
      </c>
      <c r="P184" s="21">
        <v>6164.0400000000009</v>
      </c>
      <c r="Q184" s="19">
        <v>6769.7</v>
      </c>
      <c r="R184" s="20">
        <v>1080.29</v>
      </c>
      <c r="S184" s="21">
        <v>7849.99</v>
      </c>
      <c r="T184" s="19">
        <v>15883.6</v>
      </c>
      <c r="U184" s="20">
        <v>15.09</v>
      </c>
      <c r="V184" s="21">
        <v>15898.69</v>
      </c>
      <c r="W184" s="47">
        <v>68336.899999999994</v>
      </c>
      <c r="X184" s="20">
        <v>2861.25</v>
      </c>
      <c r="Y184" s="21">
        <v>71198.149999999994</v>
      </c>
      <c r="AB184" s="1"/>
    </row>
    <row r="185" spans="1:28" ht="13">
      <c r="A185" s="2" t="s">
        <v>286</v>
      </c>
      <c r="B185" s="2" t="s">
        <v>167</v>
      </c>
      <c r="C185" s="89" t="s">
        <v>297</v>
      </c>
      <c r="D185" s="129" t="s">
        <v>303</v>
      </c>
      <c r="E185" s="19">
        <v>0</v>
      </c>
      <c r="F185" s="20">
        <v>0</v>
      </c>
      <c r="G185" s="21">
        <v>0</v>
      </c>
      <c r="H185" s="19">
        <v>3187.75</v>
      </c>
      <c r="I185" s="20">
        <v>4278.3999999999996</v>
      </c>
      <c r="J185" s="21">
        <v>7466.15</v>
      </c>
      <c r="K185" s="19">
        <v>3187.75</v>
      </c>
      <c r="L185" s="20">
        <v>4278.3999999999996</v>
      </c>
      <c r="M185" s="21">
        <v>7466.15</v>
      </c>
      <c r="N185" s="19">
        <v>6012.55</v>
      </c>
      <c r="O185" s="20">
        <v>4945.05</v>
      </c>
      <c r="P185" s="21">
        <v>10957.6</v>
      </c>
      <c r="Q185" s="19">
        <v>2589.35</v>
      </c>
      <c r="R185" s="20">
        <v>4518.3500000000004</v>
      </c>
      <c r="S185" s="21">
        <v>7107.7000000000007</v>
      </c>
      <c r="T185" s="19">
        <v>11773.55</v>
      </c>
      <c r="U185" s="20">
        <v>1277.55</v>
      </c>
      <c r="V185" s="21">
        <v>13051.099999999999</v>
      </c>
      <c r="W185" s="47">
        <v>26750.949999999997</v>
      </c>
      <c r="X185" s="20">
        <v>19297.749999999996</v>
      </c>
      <c r="Y185" s="21">
        <v>46048.7</v>
      </c>
      <c r="AB185" s="1"/>
    </row>
    <row r="186" spans="1:28" ht="13">
      <c r="A186" s="2" t="s">
        <v>286</v>
      </c>
      <c r="B186" s="2" t="s">
        <v>168</v>
      </c>
      <c r="C186" s="89" t="s">
        <v>297</v>
      </c>
      <c r="D186" s="129" t="s">
        <v>303</v>
      </c>
      <c r="E186" s="19">
        <v>5275.9</v>
      </c>
      <c r="F186" s="20">
        <v>226.69</v>
      </c>
      <c r="G186" s="21">
        <v>5502.5899999999992</v>
      </c>
      <c r="H186" s="19">
        <v>1813.65</v>
      </c>
      <c r="I186" s="20">
        <v>842.62</v>
      </c>
      <c r="J186" s="21">
        <v>2656.27</v>
      </c>
      <c r="K186" s="19">
        <v>1813.65</v>
      </c>
      <c r="L186" s="20">
        <v>842.62</v>
      </c>
      <c r="M186" s="21">
        <v>2656.27</v>
      </c>
      <c r="N186" s="19">
        <v>1944.7</v>
      </c>
      <c r="O186" s="20">
        <v>745.37</v>
      </c>
      <c r="P186" s="21">
        <v>2690.07</v>
      </c>
      <c r="Q186" s="19">
        <v>2747.75</v>
      </c>
      <c r="R186" s="20">
        <v>164.92</v>
      </c>
      <c r="S186" s="21">
        <v>2912.67</v>
      </c>
      <c r="T186" s="19">
        <v>8703.2999999999993</v>
      </c>
      <c r="U186" s="20">
        <v>300.89999999999998</v>
      </c>
      <c r="V186" s="21">
        <v>9004.1999999999989</v>
      </c>
      <c r="W186" s="47">
        <v>22298.949999999997</v>
      </c>
      <c r="X186" s="20">
        <v>3123.12</v>
      </c>
      <c r="Y186" s="21">
        <v>25422.069999999996</v>
      </c>
      <c r="AB186" s="1"/>
    </row>
    <row r="187" spans="1:28" ht="13">
      <c r="A187" s="2" t="s">
        <v>287</v>
      </c>
      <c r="B187" s="2" t="s">
        <v>169</v>
      </c>
      <c r="C187" s="89" t="s">
        <v>297</v>
      </c>
      <c r="D187" s="129" t="s">
        <v>302</v>
      </c>
      <c r="E187" s="19">
        <v>4355.2</v>
      </c>
      <c r="F187" s="20">
        <v>3231.8</v>
      </c>
      <c r="G187" s="21">
        <v>7587</v>
      </c>
      <c r="H187" s="19">
        <v>5505.6</v>
      </c>
      <c r="I187" s="20">
        <v>2819.75</v>
      </c>
      <c r="J187" s="21">
        <v>8325.35</v>
      </c>
      <c r="K187" s="19">
        <v>5505.6</v>
      </c>
      <c r="L187" s="20">
        <v>2819.75</v>
      </c>
      <c r="M187" s="21">
        <v>8325.35</v>
      </c>
      <c r="N187" s="19">
        <v>2562.9</v>
      </c>
      <c r="O187" s="20">
        <v>2739.25</v>
      </c>
      <c r="P187" s="21">
        <v>5302.15</v>
      </c>
      <c r="Q187" s="19">
        <v>5618.7</v>
      </c>
      <c r="R187" s="20">
        <v>4318.55</v>
      </c>
      <c r="S187" s="21">
        <v>9937.25</v>
      </c>
      <c r="T187" s="19">
        <v>3687.8</v>
      </c>
      <c r="U187" s="20">
        <v>7250.75</v>
      </c>
      <c r="V187" s="21">
        <v>10938.55</v>
      </c>
      <c r="W187" s="47">
        <v>27235.8</v>
      </c>
      <c r="X187" s="20">
        <v>23179.85</v>
      </c>
      <c r="Y187" s="21">
        <v>50415.649999999994</v>
      </c>
      <c r="AB187" s="1"/>
    </row>
    <row r="188" spans="1:28" ht="13">
      <c r="A188" s="2" t="s">
        <v>288</v>
      </c>
      <c r="B188" s="2" t="s">
        <v>170</v>
      </c>
      <c r="C188" s="89" t="s">
        <v>297</v>
      </c>
      <c r="D188" s="129" t="s">
        <v>302</v>
      </c>
      <c r="E188" s="19">
        <v>12641.4</v>
      </c>
      <c r="F188" s="20">
        <v>3389.82</v>
      </c>
      <c r="G188" s="21">
        <v>16031.22</v>
      </c>
      <c r="H188" s="19">
        <v>19245.47</v>
      </c>
      <c r="I188" s="20">
        <v>1760.13</v>
      </c>
      <c r="J188" s="21">
        <v>21005.600000000002</v>
      </c>
      <c r="K188" s="19">
        <v>19245.47</v>
      </c>
      <c r="L188" s="20">
        <v>1760.13</v>
      </c>
      <c r="M188" s="21">
        <v>21005.600000000002</v>
      </c>
      <c r="N188" s="19">
        <v>24680.98</v>
      </c>
      <c r="O188" s="20">
        <v>3129.28</v>
      </c>
      <c r="P188" s="21">
        <v>27810.26</v>
      </c>
      <c r="Q188" s="19">
        <v>20395.82</v>
      </c>
      <c r="R188" s="20">
        <v>3436.52</v>
      </c>
      <c r="S188" s="21">
        <v>23832.34</v>
      </c>
      <c r="T188" s="19">
        <v>20235.740000000002</v>
      </c>
      <c r="U188" s="20">
        <v>6263.01</v>
      </c>
      <c r="V188" s="21">
        <v>26498.75</v>
      </c>
      <c r="W188" s="47">
        <v>116444.88000000002</v>
      </c>
      <c r="X188" s="20">
        <v>19738.89</v>
      </c>
      <c r="Y188" s="21">
        <v>136183.77000000002</v>
      </c>
      <c r="AB188" s="1"/>
    </row>
    <row r="189" spans="1:28" ht="13">
      <c r="A189" s="2" t="s">
        <v>288</v>
      </c>
      <c r="B189" s="2" t="s">
        <v>171</v>
      </c>
      <c r="C189" s="89" t="s">
        <v>297</v>
      </c>
      <c r="D189" s="129" t="s">
        <v>302</v>
      </c>
      <c r="E189" s="19">
        <v>857.62</v>
      </c>
      <c r="F189" s="20">
        <v>93.35</v>
      </c>
      <c r="G189" s="21">
        <v>950.97</v>
      </c>
      <c r="H189" s="19">
        <v>796.78</v>
      </c>
      <c r="I189" s="20">
        <v>0</v>
      </c>
      <c r="J189" s="21">
        <v>796.78</v>
      </c>
      <c r="K189" s="19">
        <v>796.78</v>
      </c>
      <c r="L189" s="20">
        <v>0</v>
      </c>
      <c r="M189" s="21">
        <v>796.78</v>
      </c>
      <c r="N189" s="19">
        <v>2195.34</v>
      </c>
      <c r="O189" s="20">
        <v>174.87</v>
      </c>
      <c r="P189" s="21">
        <v>2370.21</v>
      </c>
      <c r="Q189" s="19">
        <v>9672.56</v>
      </c>
      <c r="R189" s="20">
        <v>828.77</v>
      </c>
      <c r="S189" s="21">
        <v>10501.33</v>
      </c>
      <c r="T189" s="19">
        <v>2452.96</v>
      </c>
      <c r="U189" s="20">
        <v>1310.43</v>
      </c>
      <c r="V189" s="21">
        <v>3763.3900000000003</v>
      </c>
      <c r="W189" s="47">
        <v>16772.04</v>
      </c>
      <c r="X189" s="20">
        <v>2407.42</v>
      </c>
      <c r="Y189" s="21">
        <v>19179.46</v>
      </c>
      <c r="AB189" s="1"/>
    </row>
    <row r="190" spans="1:28" ht="13">
      <c r="A190" s="2" t="s">
        <v>289</v>
      </c>
      <c r="B190" s="2" t="s">
        <v>172</v>
      </c>
      <c r="C190" s="89" t="s">
        <v>297</v>
      </c>
      <c r="D190" s="129" t="s">
        <v>303</v>
      </c>
      <c r="E190" s="19">
        <v>0</v>
      </c>
      <c r="F190" s="20">
        <v>0</v>
      </c>
      <c r="G190" s="21">
        <v>0</v>
      </c>
      <c r="H190" s="19">
        <v>0</v>
      </c>
      <c r="I190" s="20">
        <v>0</v>
      </c>
      <c r="J190" s="21">
        <v>0</v>
      </c>
      <c r="K190" s="19">
        <v>0</v>
      </c>
      <c r="L190" s="20">
        <v>0</v>
      </c>
      <c r="M190" s="21">
        <v>0</v>
      </c>
      <c r="N190" s="19">
        <v>0</v>
      </c>
      <c r="O190" s="20">
        <v>0</v>
      </c>
      <c r="P190" s="21">
        <v>0</v>
      </c>
      <c r="Q190" s="19">
        <v>0</v>
      </c>
      <c r="R190" s="20">
        <v>0</v>
      </c>
      <c r="S190" s="21">
        <v>0</v>
      </c>
      <c r="T190" s="19">
        <v>0</v>
      </c>
      <c r="U190" s="20">
        <v>0</v>
      </c>
      <c r="V190" s="21">
        <v>0</v>
      </c>
      <c r="W190" s="47">
        <v>0</v>
      </c>
      <c r="X190" s="20">
        <v>0</v>
      </c>
      <c r="Y190" s="21">
        <v>0</v>
      </c>
      <c r="AB190" s="1"/>
    </row>
    <row r="191" spans="1:28" ht="13">
      <c r="A191" s="2" t="s">
        <v>290</v>
      </c>
      <c r="B191" s="2" t="s">
        <v>173</v>
      </c>
      <c r="C191" s="89" t="s">
        <v>297</v>
      </c>
      <c r="D191" s="129" t="s">
        <v>298</v>
      </c>
      <c r="E191" s="19">
        <v>7651.85</v>
      </c>
      <c r="F191" s="20">
        <v>5201.3</v>
      </c>
      <c r="G191" s="21">
        <v>12853.150000000001</v>
      </c>
      <c r="H191" s="19">
        <v>7363.05</v>
      </c>
      <c r="I191" s="20">
        <v>7878.2</v>
      </c>
      <c r="J191" s="21">
        <v>15241.25</v>
      </c>
      <c r="K191" s="19">
        <v>7363.05</v>
      </c>
      <c r="L191" s="20">
        <v>7878.2</v>
      </c>
      <c r="M191" s="21">
        <v>15241.25</v>
      </c>
      <c r="N191" s="19">
        <v>16064.75</v>
      </c>
      <c r="O191" s="20">
        <v>6865.1</v>
      </c>
      <c r="P191" s="21">
        <v>22929.85</v>
      </c>
      <c r="Q191" s="19">
        <v>12340</v>
      </c>
      <c r="R191" s="20">
        <v>7789.15</v>
      </c>
      <c r="S191" s="21">
        <v>20129.150000000001</v>
      </c>
      <c r="T191" s="19">
        <v>21673.15</v>
      </c>
      <c r="U191" s="20">
        <v>5182.3999999999996</v>
      </c>
      <c r="V191" s="21">
        <v>26855.550000000003</v>
      </c>
      <c r="W191" s="47">
        <v>72455.850000000006</v>
      </c>
      <c r="X191" s="20">
        <v>40794.350000000006</v>
      </c>
      <c r="Y191" s="21">
        <v>113250.20000000001</v>
      </c>
      <c r="AB191" s="1"/>
    </row>
    <row r="192" spans="1:28" ht="13">
      <c r="A192" s="2" t="s">
        <v>350</v>
      </c>
      <c r="B192" s="2" t="s">
        <v>351</v>
      </c>
      <c r="C192" s="89" t="s">
        <v>297</v>
      </c>
      <c r="D192" s="129" t="s">
        <v>304</v>
      </c>
      <c r="E192" s="19">
        <v>17468.95</v>
      </c>
      <c r="F192" s="20">
        <v>1.77</v>
      </c>
      <c r="G192" s="21">
        <v>17470.72</v>
      </c>
      <c r="H192" s="19">
        <v>5638.34</v>
      </c>
      <c r="I192" s="20">
        <v>24.15</v>
      </c>
      <c r="J192" s="21">
        <v>5662.49</v>
      </c>
      <c r="K192" s="19">
        <v>5638.34</v>
      </c>
      <c r="L192" s="20">
        <v>24.15</v>
      </c>
      <c r="M192" s="21">
        <v>5662.49</v>
      </c>
      <c r="N192" s="19">
        <v>6248.38</v>
      </c>
      <c r="O192" s="20">
        <v>21.88</v>
      </c>
      <c r="P192" s="21">
        <v>6270.26</v>
      </c>
      <c r="Q192" s="19">
        <v>3505.51</v>
      </c>
      <c r="R192" s="20">
        <v>176.35</v>
      </c>
      <c r="S192" s="21">
        <v>3681.86</v>
      </c>
      <c r="T192" s="19">
        <v>2566.1999999999998</v>
      </c>
      <c r="U192" s="20">
        <v>21.71</v>
      </c>
      <c r="V192" s="21">
        <v>2587.91</v>
      </c>
      <c r="W192" s="47">
        <v>41065.72</v>
      </c>
      <c r="X192" s="20">
        <v>270.01</v>
      </c>
      <c r="Y192" s="21">
        <v>41335.730000000003</v>
      </c>
      <c r="AB192" s="1"/>
    </row>
    <row r="193" spans="1:28" ht="13">
      <c r="A193" s="2" t="s">
        <v>350</v>
      </c>
      <c r="B193" s="2" t="s">
        <v>352</v>
      </c>
      <c r="C193" s="89" t="s">
        <v>297</v>
      </c>
      <c r="D193" s="129" t="s">
        <v>304</v>
      </c>
      <c r="E193" s="19">
        <v>7728.31</v>
      </c>
      <c r="F193" s="20">
        <v>0</v>
      </c>
      <c r="G193" s="21">
        <v>7728.31</v>
      </c>
      <c r="H193" s="19">
        <v>7300.28</v>
      </c>
      <c r="I193" s="20">
        <v>0</v>
      </c>
      <c r="J193" s="21">
        <v>7300.28</v>
      </c>
      <c r="K193" s="19">
        <v>7300.28</v>
      </c>
      <c r="L193" s="20">
        <v>0</v>
      </c>
      <c r="M193" s="21">
        <v>7300.28</v>
      </c>
      <c r="N193" s="19">
        <v>7581.2</v>
      </c>
      <c r="O193" s="20">
        <v>18.64</v>
      </c>
      <c r="P193" s="21">
        <v>7599.84</v>
      </c>
      <c r="Q193" s="19">
        <v>7286.93</v>
      </c>
      <c r="R193" s="20">
        <v>0</v>
      </c>
      <c r="S193" s="21">
        <v>7286.93</v>
      </c>
      <c r="T193" s="19">
        <v>3991.83</v>
      </c>
      <c r="U193" s="20">
        <v>0</v>
      </c>
      <c r="V193" s="21">
        <v>3991.83</v>
      </c>
      <c r="W193" s="47">
        <v>41188.83</v>
      </c>
      <c r="X193" s="20">
        <v>18.64</v>
      </c>
      <c r="Y193" s="21">
        <v>41207.47</v>
      </c>
      <c r="AB193" s="1"/>
    </row>
    <row r="194" spans="1:28" ht="13">
      <c r="A194" s="2" t="s">
        <v>291</v>
      </c>
      <c r="B194" s="2" t="s">
        <v>174</v>
      </c>
      <c r="C194" s="89" t="s">
        <v>297</v>
      </c>
      <c r="D194" s="129" t="s">
        <v>304</v>
      </c>
      <c r="E194" s="19">
        <v>0</v>
      </c>
      <c r="F194" s="20">
        <v>0</v>
      </c>
      <c r="G194" s="21">
        <v>0</v>
      </c>
      <c r="H194" s="19">
        <v>0</v>
      </c>
      <c r="I194" s="20">
        <v>0</v>
      </c>
      <c r="J194" s="21">
        <v>0</v>
      </c>
      <c r="K194" s="19">
        <v>0</v>
      </c>
      <c r="L194" s="20">
        <v>0</v>
      </c>
      <c r="M194" s="21">
        <v>0</v>
      </c>
      <c r="N194" s="19">
        <v>0</v>
      </c>
      <c r="O194" s="20">
        <v>0</v>
      </c>
      <c r="P194" s="21">
        <v>0</v>
      </c>
      <c r="Q194" s="19">
        <v>0</v>
      </c>
      <c r="R194" s="20">
        <v>0</v>
      </c>
      <c r="S194" s="21">
        <v>0</v>
      </c>
      <c r="T194" s="19">
        <v>0</v>
      </c>
      <c r="U194" s="20">
        <v>0</v>
      </c>
      <c r="V194" s="21">
        <v>0</v>
      </c>
      <c r="W194" s="47">
        <v>0</v>
      </c>
      <c r="X194" s="20">
        <v>0</v>
      </c>
      <c r="Y194" s="21">
        <v>0</v>
      </c>
      <c r="AB194" s="1"/>
    </row>
    <row r="195" spans="1:28" ht="13">
      <c r="A195" s="2" t="s">
        <v>291</v>
      </c>
      <c r="B195" s="2" t="s">
        <v>175</v>
      </c>
      <c r="C195" s="89" t="s">
        <v>297</v>
      </c>
      <c r="D195" s="129" t="s">
        <v>304</v>
      </c>
      <c r="E195" s="19">
        <v>0</v>
      </c>
      <c r="F195" s="20">
        <v>0</v>
      </c>
      <c r="G195" s="21">
        <v>0</v>
      </c>
      <c r="H195" s="19">
        <v>0</v>
      </c>
      <c r="I195" s="20">
        <v>0</v>
      </c>
      <c r="J195" s="21">
        <v>0</v>
      </c>
      <c r="K195" s="19">
        <v>0</v>
      </c>
      <c r="L195" s="20">
        <v>0</v>
      </c>
      <c r="M195" s="21">
        <v>0</v>
      </c>
      <c r="N195" s="19">
        <v>0</v>
      </c>
      <c r="O195" s="20">
        <v>0</v>
      </c>
      <c r="P195" s="21">
        <v>0</v>
      </c>
      <c r="Q195" s="19">
        <v>0</v>
      </c>
      <c r="R195" s="20">
        <v>0</v>
      </c>
      <c r="S195" s="21">
        <v>0</v>
      </c>
      <c r="T195" s="19">
        <v>0</v>
      </c>
      <c r="U195" s="20">
        <v>0</v>
      </c>
      <c r="V195" s="21">
        <v>0</v>
      </c>
      <c r="W195" s="47">
        <v>0</v>
      </c>
      <c r="X195" s="20">
        <v>0</v>
      </c>
      <c r="Y195" s="21">
        <v>0</v>
      </c>
      <c r="AB195" s="1"/>
    </row>
    <row r="196" spans="1:28" ht="13">
      <c r="A196" s="2" t="s">
        <v>291</v>
      </c>
      <c r="B196" s="2" t="s">
        <v>176</v>
      </c>
      <c r="C196" s="89" t="s">
        <v>297</v>
      </c>
      <c r="D196" s="129" t="s">
        <v>304</v>
      </c>
      <c r="E196" s="19">
        <v>0.45</v>
      </c>
      <c r="F196" s="20">
        <v>39.700000000000003</v>
      </c>
      <c r="G196" s="21">
        <v>40.150000000000006</v>
      </c>
      <c r="H196" s="19">
        <v>17.66</v>
      </c>
      <c r="I196" s="20">
        <v>23.54</v>
      </c>
      <c r="J196" s="21">
        <v>41.2</v>
      </c>
      <c r="K196" s="19">
        <v>17.66</v>
      </c>
      <c r="L196" s="20">
        <v>23.54</v>
      </c>
      <c r="M196" s="21">
        <v>41.2</v>
      </c>
      <c r="N196" s="19">
        <v>10.18</v>
      </c>
      <c r="O196" s="20">
        <v>44.1</v>
      </c>
      <c r="P196" s="21">
        <v>54.28</v>
      </c>
      <c r="Q196" s="19">
        <v>6.51</v>
      </c>
      <c r="R196" s="20">
        <v>50.58</v>
      </c>
      <c r="S196" s="21">
        <v>57.089999999999996</v>
      </c>
      <c r="T196" s="19">
        <v>3.53</v>
      </c>
      <c r="U196" s="20">
        <v>72.540000000000006</v>
      </c>
      <c r="V196" s="21">
        <v>76.070000000000007</v>
      </c>
      <c r="W196" s="47">
        <v>55.989999999999995</v>
      </c>
      <c r="X196" s="20">
        <v>254</v>
      </c>
      <c r="Y196" s="21">
        <v>309.99</v>
      </c>
      <c r="AB196" s="1"/>
    </row>
    <row r="197" spans="1:28" ht="13">
      <c r="A197" s="2" t="s">
        <v>291</v>
      </c>
      <c r="B197" s="2" t="s">
        <v>177</v>
      </c>
      <c r="C197" s="89" t="s">
        <v>297</v>
      </c>
      <c r="D197" s="129" t="s">
        <v>303</v>
      </c>
      <c r="E197" s="19">
        <v>0</v>
      </c>
      <c r="F197" s="20">
        <v>0</v>
      </c>
      <c r="G197" s="21">
        <v>0</v>
      </c>
      <c r="H197" s="19">
        <v>0</v>
      </c>
      <c r="I197" s="20">
        <v>0</v>
      </c>
      <c r="J197" s="21">
        <v>0</v>
      </c>
      <c r="K197" s="19">
        <v>0</v>
      </c>
      <c r="L197" s="20">
        <v>0</v>
      </c>
      <c r="M197" s="21">
        <v>0</v>
      </c>
      <c r="N197" s="19">
        <v>0</v>
      </c>
      <c r="O197" s="20">
        <v>0</v>
      </c>
      <c r="P197" s="21">
        <v>0</v>
      </c>
      <c r="Q197" s="19">
        <v>0</v>
      </c>
      <c r="R197" s="20">
        <v>0</v>
      </c>
      <c r="S197" s="21">
        <v>0</v>
      </c>
      <c r="T197" s="19">
        <v>0</v>
      </c>
      <c r="U197" s="20">
        <v>0</v>
      </c>
      <c r="V197" s="21">
        <v>0</v>
      </c>
      <c r="W197" s="47">
        <v>0</v>
      </c>
      <c r="X197" s="20">
        <v>0</v>
      </c>
      <c r="Y197" s="21">
        <v>0</v>
      </c>
      <c r="AB197" s="1"/>
    </row>
    <row r="198" spans="1:28" ht="13">
      <c r="A198" s="2" t="s">
        <v>291</v>
      </c>
      <c r="B198" s="2" t="s">
        <v>178</v>
      </c>
      <c r="C198" s="89" t="s">
        <v>297</v>
      </c>
      <c r="D198" s="129" t="s">
        <v>304</v>
      </c>
      <c r="E198" s="19">
        <v>0</v>
      </c>
      <c r="F198" s="20">
        <v>0</v>
      </c>
      <c r="G198" s="21">
        <v>0</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47">
        <v>0</v>
      </c>
      <c r="X198" s="20">
        <v>0</v>
      </c>
      <c r="Y198" s="21">
        <v>0</v>
      </c>
      <c r="AB198" s="1"/>
    </row>
    <row r="199" spans="1:28" ht="13">
      <c r="A199" s="2" t="s">
        <v>291</v>
      </c>
      <c r="B199" s="2" t="s">
        <v>179</v>
      </c>
      <c r="C199" s="89" t="s">
        <v>297</v>
      </c>
      <c r="D199" s="129" t="s">
        <v>304</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c r="AB199" s="1"/>
    </row>
    <row r="200" spans="1:28" ht="13">
      <c r="A200" s="2" t="s">
        <v>291</v>
      </c>
      <c r="B200" s="2" t="s">
        <v>180</v>
      </c>
      <c r="C200" s="89" t="s">
        <v>297</v>
      </c>
      <c r="D200" s="129" t="s">
        <v>304</v>
      </c>
      <c r="E200" s="19">
        <v>0</v>
      </c>
      <c r="F200" s="20">
        <v>0</v>
      </c>
      <c r="G200" s="21">
        <v>0</v>
      </c>
      <c r="H200" s="19">
        <v>0</v>
      </c>
      <c r="I200" s="20">
        <v>0</v>
      </c>
      <c r="J200" s="21">
        <v>0</v>
      </c>
      <c r="K200" s="19">
        <v>0</v>
      </c>
      <c r="L200" s="20">
        <v>0</v>
      </c>
      <c r="M200" s="21">
        <v>0</v>
      </c>
      <c r="N200" s="19">
        <v>0</v>
      </c>
      <c r="O200" s="20">
        <v>0</v>
      </c>
      <c r="P200" s="21">
        <v>0</v>
      </c>
      <c r="Q200" s="19">
        <v>0</v>
      </c>
      <c r="R200" s="20">
        <v>0</v>
      </c>
      <c r="S200" s="21">
        <v>0</v>
      </c>
      <c r="T200" s="19">
        <v>0</v>
      </c>
      <c r="U200" s="20">
        <v>0</v>
      </c>
      <c r="V200" s="21">
        <v>0</v>
      </c>
      <c r="W200" s="47">
        <v>0</v>
      </c>
      <c r="X200" s="20">
        <v>0</v>
      </c>
      <c r="Y200" s="21">
        <v>0</v>
      </c>
      <c r="AB200" s="1"/>
    </row>
    <row r="201" spans="1:28" ht="13">
      <c r="A201" s="2" t="s">
        <v>291</v>
      </c>
      <c r="B201" s="2" t="s">
        <v>181</v>
      </c>
      <c r="C201" s="89" t="s">
        <v>297</v>
      </c>
      <c r="D201" s="129" t="s">
        <v>304</v>
      </c>
      <c r="E201" s="19">
        <v>69.290000000000006</v>
      </c>
      <c r="F201" s="20">
        <v>10.06</v>
      </c>
      <c r="G201" s="21">
        <v>79.350000000000009</v>
      </c>
      <c r="H201" s="19">
        <v>66.260000000000005</v>
      </c>
      <c r="I201" s="20">
        <v>132.37</v>
      </c>
      <c r="J201" s="21">
        <v>198.63</v>
      </c>
      <c r="K201" s="19">
        <v>66.260000000000005</v>
      </c>
      <c r="L201" s="20">
        <v>132.37</v>
      </c>
      <c r="M201" s="21">
        <v>198.63</v>
      </c>
      <c r="N201" s="19">
        <v>0</v>
      </c>
      <c r="O201" s="20">
        <v>548.97</v>
      </c>
      <c r="P201" s="21">
        <v>548.97</v>
      </c>
      <c r="Q201" s="19">
        <v>109.91</v>
      </c>
      <c r="R201" s="20">
        <v>49.46</v>
      </c>
      <c r="S201" s="21">
        <v>159.37</v>
      </c>
      <c r="T201" s="19">
        <v>14.25</v>
      </c>
      <c r="U201" s="20">
        <v>17.93</v>
      </c>
      <c r="V201" s="21">
        <v>32.18</v>
      </c>
      <c r="W201" s="47">
        <v>325.97000000000003</v>
      </c>
      <c r="X201" s="20">
        <v>891.16</v>
      </c>
      <c r="Y201" s="21">
        <v>1217.1300000000001</v>
      </c>
      <c r="AB201" s="1"/>
    </row>
    <row r="202" spans="1:28" ht="13">
      <c r="A202" s="2" t="s">
        <v>291</v>
      </c>
      <c r="B202" s="2" t="s">
        <v>182</v>
      </c>
      <c r="C202" s="89" t="s">
        <v>297</v>
      </c>
      <c r="D202" s="129" t="s">
        <v>304</v>
      </c>
      <c r="E202" s="19">
        <v>0</v>
      </c>
      <c r="F202" s="20">
        <v>0</v>
      </c>
      <c r="G202" s="21">
        <v>0</v>
      </c>
      <c r="H202" s="19">
        <v>0</v>
      </c>
      <c r="I202" s="20">
        <v>0</v>
      </c>
      <c r="J202" s="21">
        <v>0</v>
      </c>
      <c r="K202" s="19">
        <v>0</v>
      </c>
      <c r="L202" s="20">
        <v>0</v>
      </c>
      <c r="M202" s="21">
        <v>0</v>
      </c>
      <c r="N202" s="19">
        <v>0</v>
      </c>
      <c r="O202" s="20">
        <v>0</v>
      </c>
      <c r="P202" s="21">
        <v>0</v>
      </c>
      <c r="Q202" s="19">
        <v>0</v>
      </c>
      <c r="R202" s="20">
        <v>0</v>
      </c>
      <c r="S202" s="21">
        <v>0</v>
      </c>
      <c r="T202" s="19">
        <v>0</v>
      </c>
      <c r="U202" s="20">
        <v>0</v>
      </c>
      <c r="V202" s="21">
        <v>0</v>
      </c>
      <c r="W202" s="47">
        <v>0</v>
      </c>
      <c r="X202" s="20">
        <v>0</v>
      </c>
      <c r="Y202" s="21">
        <v>0</v>
      </c>
      <c r="AB202" s="1"/>
    </row>
    <row r="203" spans="1:28" ht="13">
      <c r="A203" s="2" t="s">
        <v>291</v>
      </c>
      <c r="B203" s="2" t="s">
        <v>183</v>
      </c>
      <c r="C203" s="89" t="s">
        <v>297</v>
      </c>
      <c r="D203" s="129" t="s">
        <v>304</v>
      </c>
      <c r="E203" s="19">
        <v>0</v>
      </c>
      <c r="F203" s="20">
        <v>0</v>
      </c>
      <c r="G203" s="21">
        <v>0</v>
      </c>
      <c r="H203" s="19">
        <v>0</v>
      </c>
      <c r="I203" s="20">
        <v>0</v>
      </c>
      <c r="J203" s="21">
        <v>0</v>
      </c>
      <c r="K203" s="19">
        <v>0</v>
      </c>
      <c r="L203" s="20">
        <v>0</v>
      </c>
      <c r="M203" s="21">
        <v>0</v>
      </c>
      <c r="N203" s="19">
        <v>0</v>
      </c>
      <c r="O203" s="20">
        <v>0</v>
      </c>
      <c r="P203" s="21">
        <v>0</v>
      </c>
      <c r="Q203" s="19">
        <v>0</v>
      </c>
      <c r="R203" s="20">
        <v>0</v>
      </c>
      <c r="S203" s="21">
        <v>0</v>
      </c>
      <c r="T203" s="19">
        <v>0</v>
      </c>
      <c r="U203" s="20">
        <v>0</v>
      </c>
      <c r="V203" s="21">
        <v>0</v>
      </c>
      <c r="W203" s="47">
        <v>0</v>
      </c>
      <c r="X203" s="20">
        <v>0</v>
      </c>
      <c r="Y203" s="21">
        <v>0</v>
      </c>
      <c r="AB203" s="1"/>
    </row>
    <row r="204" spans="1:28" ht="13">
      <c r="A204" s="2" t="s">
        <v>291</v>
      </c>
      <c r="B204" s="2" t="s">
        <v>184</v>
      </c>
      <c r="C204" s="89" t="s">
        <v>297</v>
      </c>
      <c r="D204" s="129" t="s">
        <v>304</v>
      </c>
      <c r="E204" s="19">
        <v>0</v>
      </c>
      <c r="F204" s="20">
        <v>0</v>
      </c>
      <c r="G204" s="21">
        <v>0</v>
      </c>
      <c r="H204" s="19">
        <v>0</v>
      </c>
      <c r="I204" s="20">
        <v>0</v>
      </c>
      <c r="J204" s="21">
        <v>0</v>
      </c>
      <c r="K204" s="19">
        <v>0</v>
      </c>
      <c r="L204" s="20">
        <v>0</v>
      </c>
      <c r="M204" s="21">
        <v>0</v>
      </c>
      <c r="N204" s="19">
        <v>0</v>
      </c>
      <c r="O204" s="20">
        <v>0</v>
      </c>
      <c r="P204" s="21">
        <v>0</v>
      </c>
      <c r="Q204" s="19">
        <v>0</v>
      </c>
      <c r="R204" s="20">
        <v>0</v>
      </c>
      <c r="S204" s="21">
        <v>0</v>
      </c>
      <c r="T204" s="19">
        <v>0</v>
      </c>
      <c r="U204" s="20">
        <v>0</v>
      </c>
      <c r="V204" s="21">
        <v>0</v>
      </c>
      <c r="W204" s="47">
        <v>0</v>
      </c>
      <c r="X204" s="20">
        <v>0</v>
      </c>
      <c r="Y204" s="21">
        <v>0</v>
      </c>
      <c r="AB204" s="1"/>
    </row>
    <row r="205" spans="1:28" ht="13">
      <c r="A205" s="2" t="s">
        <v>291</v>
      </c>
      <c r="B205" s="2" t="s">
        <v>185</v>
      </c>
      <c r="C205" s="89" t="s">
        <v>297</v>
      </c>
      <c r="D205" s="129" t="s">
        <v>304</v>
      </c>
      <c r="E205" s="19">
        <v>0</v>
      </c>
      <c r="F205" s="20">
        <v>0</v>
      </c>
      <c r="G205" s="21">
        <v>0</v>
      </c>
      <c r="H205" s="19">
        <v>0</v>
      </c>
      <c r="I205" s="20">
        <v>0</v>
      </c>
      <c r="J205" s="21">
        <v>0</v>
      </c>
      <c r="K205" s="19">
        <v>0</v>
      </c>
      <c r="L205" s="20">
        <v>0</v>
      </c>
      <c r="M205" s="21">
        <v>0</v>
      </c>
      <c r="N205" s="19">
        <v>0</v>
      </c>
      <c r="O205" s="20">
        <v>0</v>
      </c>
      <c r="P205" s="21">
        <v>0</v>
      </c>
      <c r="Q205" s="19">
        <v>0</v>
      </c>
      <c r="R205" s="20">
        <v>0</v>
      </c>
      <c r="S205" s="21">
        <v>0</v>
      </c>
      <c r="T205" s="19">
        <v>0</v>
      </c>
      <c r="U205" s="20">
        <v>0</v>
      </c>
      <c r="V205" s="21">
        <v>0</v>
      </c>
      <c r="W205" s="47">
        <v>0</v>
      </c>
      <c r="X205" s="20">
        <v>0</v>
      </c>
      <c r="Y205" s="21">
        <v>0</v>
      </c>
      <c r="AB205" s="1"/>
    </row>
    <row r="206" spans="1:28" ht="13">
      <c r="A206" s="2" t="s">
        <v>291</v>
      </c>
      <c r="B206" s="2" t="s">
        <v>186</v>
      </c>
      <c r="C206" s="89" t="s">
        <v>297</v>
      </c>
      <c r="D206" s="129" t="s">
        <v>304</v>
      </c>
      <c r="E206" s="19">
        <v>0</v>
      </c>
      <c r="F206" s="20">
        <v>0</v>
      </c>
      <c r="G206" s="21">
        <v>0</v>
      </c>
      <c r="H206" s="19">
        <v>1654.27</v>
      </c>
      <c r="I206" s="20">
        <v>1.47</v>
      </c>
      <c r="J206" s="21">
        <v>1655.74</v>
      </c>
      <c r="K206" s="19">
        <v>2975.91</v>
      </c>
      <c r="L206" s="20">
        <v>1.7</v>
      </c>
      <c r="M206" s="21">
        <v>2977.6099999999997</v>
      </c>
      <c r="N206" s="19">
        <v>1435.68</v>
      </c>
      <c r="O206" s="20">
        <v>19.79</v>
      </c>
      <c r="P206" s="21">
        <v>1455.47</v>
      </c>
      <c r="Q206" s="19">
        <v>1572.1</v>
      </c>
      <c r="R206" s="20">
        <v>5.98</v>
      </c>
      <c r="S206" s="21">
        <v>1578.08</v>
      </c>
      <c r="T206" s="19">
        <v>482.21</v>
      </c>
      <c r="U206" s="20">
        <v>6.15</v>
      </c>
      <c r="V206" s="21">
        <v>488.35999999999996</v>
      </c>
      <c r="W206" s="47">
        <v>8120.170000000001</v>
      </c>
      <c r="X206" s="20">
        <v>35.090000000000003</v>
      </c>
      <c r="Y206" s="21">
        <v>8155.2600000000011</v>
      </c>
      <c r="AB206" s="1"/>
    </row>
    <row r="207" spans="1:28" ht="13">
      <c r="A207" s="2" t="s">
        <v>291</v>
      </c>
      <c r="B207" s="2" t="s">
        <v>187</v>
      </c>
      <c r="C207" s="89" t="s">
        <v>297</v>
      </c>
      <c r="D207" s="129" t="s">
        <v>304</v>
      </c>
      <c r="E207" s="19">
        <v>0</v>
      </c>
      <c r="F207" s="20">
        <v>0</v>
      </c>
      <c r="G207" s="21">
        <v>0</v>
      </c>
      <c r="H207" s="19">
        <v>0</v>
      </c>
      <c r="I207" s="20">
        <v>0</v>
      </c>
      <c r="J207" s="21">
        <v>0</v>
      </c>
      <c r="K207" s="19">
        <v>0</v>
      </c>
      <c r="L207" s="20">
        <v>0</v>
      </c>
      <c r="M207" s="21">
        <v>0</v>
      </c>
      <c r="N207" s="19">
        <v>0</v>
      </c>
      <c r="O207" s="20">
        <v>0</v>
      </c>
      <c r="P207" s="21">
        <v>0</v>
      </c>
      <c r="Q207" s="19">
        <v>0</v>
      </c>
      <c r="R207" s="20">
        <v>0</v>
      </c>
      <c r="S207" s="21">
        <v>0</v>
      </c>
      <c r="T207" s="19">
        <v>0</v>
      </c>
      <c r="U207" s="20">
        <v>0</v>
      </c>
      <c r="V207" s="21">
        <v>0</v>
      </c>
      <c r="W207" s="47">
        <v>0</v>
      </c>
      <c r="X207" s="20">
        <v>0</v>
      </c>
      <c r="Y207" s="21">
        <v>0</v>
      </c>
      <c r="AB207" s="1"/>
    </row>
    <row r="208" spans="1:28" ht="13">
      <c r="A208" s="2" t="s">
        <v>291</v>
      </c>
      <c r="B208" s="2" t="s">
        <v>188</v>
      </c>
      <c r="C208" s="89" t="s">
        <v>297</v>
      </c>
      <c r="D208" s="129" t="s">
        <v>304</v>
      </c>
      <c r="E208" s="19">
        <v>0</v>
      </c>
      <c r="F208" s="20">
        <v>0</v>
      </c>
      <c r="G208" s="21">
        <v>0</v>
      </c>
      <c r="H208" s="19">
        <v>0</v>
      </c>
      <c r="I208" s="20">
        <v>0</v>
      </c>
      <c r="J208" s="21">
        <v>0</v>
      </c>
      <c r="K208" s="19">
        <v>0</v>
      </c>
      <c r="L208" s="20">
        <v>0</v>
      </c>
      <c r="M208" s="21">
        <v>0</v>
      </c>
      <c r="N208" s="19">
        <v>0</v>
      </c>
      <c r="O208" s="20">
        <v>0</v>
      </c>
      <c r="P208" s="21">
        <v>0</v>
      </c>
      <c r="Q208" s="19">
        <v>0</v>
      </c>
      <c r="R208" s="20">
        <v>0</v>
      </c>
      <c r="S208" s="21">
        <v>0</v>
      </c>
      <c r="T208" s="19">
        <v>0</v>
      </c>
      <c r="U208" s="20">
        <v>0</v>
      </c>
      <c r="V208" s="21">
        <v>0</v>
      </c>
      <c r="W208" s="47">
        <v>0</v>
      </c>
      <c r="X208" s="20">
        <v>0</v>
      </c>
      <c r="Y208" s="21">
        <v>0</v>
      </c>
      <c r="AB208" s="1"/>
    </row>
    <row r="209" spans="1:28" ht="13">
      <c r="A209" s="2" t="s">
        <v>291</v>
      </c>
      <c r="B209" s="2" t="s">
        <v>189</v>
      </c>
      <c r="C209" s="89" t="s">
        <v>297</v>
      </c>
      <c r="D209" s="129" t="s">
        <v>304</v>
      </c>
      <c r="E209" s="19">
        <v>0</v>
      </c>
      <c r="F209" s="20">
        <v>0</v>
      </c>
      <c r="G209" s="21">
        <v>0</v>
      </c>
      <c r="H209" s="19">
        <v>0</v>
      </c>
      <c r="I209" s="20">
        <v>0</v>
      </c>
      <c r="J209" s="21">
        <v>0</v>
      </c>
      <c r="K209" s="19">
        <v>0</v>
      </c>
      <c r="L209" s="20">
        <v>0</v>
      </c>
      <c r="M209" s="21">
        <v>0</v>
      </c>
      <c r="N209" s="19">
        <v>0</v>
      </c>
      <c r="O209" s="20">
        <v>0</v>
      </c>
      <c r="P209" s="21">
        <v>0</v>
      </c>
      <c r="Q209" s="19">
        <v>0</v>
      </c>
      <c r="R209" s="20">
        <v>0</v>
      </c>
      <c r="S209" s="21">
        <v>0</v>
      </c>
      <c r="T209" s="19">
        <v>0</v>
      </c>
      <c r="U209" s="20">
        <v>0</v>
      </c>
      <c r="V209" s="21">
        <v>0</v>
      </c>
      <c r="W209" s="47">
        <v>0</v>
      </c>
      <c r="X209" s="20">
        <v>0</v>
      </c>
      <c r="Y209" s="21">
        <v>0</v>
      </c>
      <c r="AB209" s="1"/>
    </row>
    <row r="210" spans="1:28" ht="13">
      <c r="A210" s="2" t="s">
        <v>291</v>
      </c>
      <c r="B210" s="2" t="s">
        <v>190</v>
      </c>
      <c r="C210" s="89" t="s">
        <v>297</v>
      </c>
      <c r="D210" s="129" t="s">
        <v>304</v>
      </c>
      <c r="E210" s="19">
        <v>3203.47</v>
      </c>
      <c r="F210" s="20">
        <v>649.34</v>
      </c>
      <c r="G210" s="21">
        <v>3852.81</v>
      </c>
      <c r="H210" s="19">
        <v>2633.35</v>
      </c>
      <c r="I210" s="20">
        <v>832.13</v>
      </c>
      <c r="J210" s="21">
        <v>3465.48</v>
      </c>
      <c r="K210" s="19">
        <v>2633.35</v>
      </c>
      <c r="L210" s="20">
        <v>832.13</v>
      </c>
      <c r="M210" s="21">
        <v>3465.48</v>
      </c>
      <c r="N210" s="19">
        <v>2868.05</v>
      </c>
      <c r="O210" s="20">
        <v>635.27</v>
      </c>
      <c r="P210" s="21">
        <v>3503.32</v>
      </c>
      <c r="Q210" s="19">
        <v>3377.94</v>
      </c>
      <c r="R210" s="20">
        <v>509.9</v>
      </c>
      <c r="S210" s="21">
        <v>3887.84</v>
      </c>
      <c r="T210" s="19">
        <v>4037.23</v>
      </c>
      <c r="U210" s="20">
        <v>560</v>
      </c>
      <c r="V210" s="21">
        <v>4597.2299999999996</v>
      </c>
      <c r="W210" s="47">
        <v>18753.390000000003</v>
      </c>
      <c r="X210" s="20">
        <v>4018.77</v>
      </c>
      <c r="Y210" s="21">
        <v>22772.160000000003</v>
      </c>
      <c r="AB210" s="1"/>
    </row>
    <row r="211" spans="1:28" ht="13">
      <c r="A211" s="2" t="s">
        <v>291</v>
      </c>
      <c r="B211" s="2" t="s">
        <v>191</v>
      </c>
      <c r="C211" s="89" t="s">
        <v>297</v>
      </c>
      <c r="D211" s="129" t="s">
        <v>304</v>
      </c>
      <c r="E211" s="19">
        <v>2041.76</v>
      </c>
      <c r="F211" s="20">
        <v>458.81</v>
      </c>
      <c r="G211" s="21">
        <v>2500.5700000000002</v>
      </c>
      <c r="H211" s="19">
        <v>3264.13</v>
      </c>
      <c r="I211" s="20">
        <v>728.01</v>
      </c>
      <c r="J211" s="21">
        <v>3992.1400000000003</v>
      </c>
      <c r="K211" s="19">
        <v>3264.13</v>
      </c>
      <c r="L211" s="20">
        <v>728.01</v>
      </c>
      <c r="M211" s="21">
        <v>3992.1400000000003</v>
      </c>
      <c r="N211" s="19">
        <v>2085.4299999999998</v>
      </c>
      <c r="O211" s="20">
        <v>370.86</v>
      </c>
      <c r="P211" s="21">
        <v>2456.29</v>
      </c>
      <c r="Q211" s="19">
        <v>2397.14</v>
      </c>
      <c r="R211" s="20">
        <v>305.13</v>
      </c>
      <c r="S211" s="21">
        <v>2702.27</v>
      </c>
      <c r="T211" s="19">
        <v>3129.13</v>
      </c>
      <c r="U211" s="20">
        <v>379.33</v>
      </c>
      <c r="V211" s="21">
        <v>3508.46</v>
      </c>
      <c r="W211" s="47">
        <v>16181.720000000001</v>
      </c>
      <c r="X211" s="20">
        <v>2970.15</v>
      </c>
      <c r="Y211" s="21">
        <v>19151.870000000003</v>
      </c>
      <c r="AB211" s="1"/>
    </row>
    <row r="212" spans="1:28" ht="13">
      <c r="A212" s="2" t="s">
        <v>291</v>
      </c>
      <c r="B212" s="2" t="s">
        <v>377</v>
      </c>
      <c r="C212" s="89" t="s">
        <v>297</v>
      </c>
      <c r="D212" s="129" t="s">
        <v>304</v>
      </c>
      <c r="E212" s="19">
        <v>367.24</v>
      </c>
      <c r="F212" s="20">
        <v>60.65</v>
      </c>
      <c r="G212" s="21">
        <v>427.89</v>
      </c>
      <c r="H212" s="19">
        <v>4252.72</v>
      </c>
      <c r="I212" s="20">
        <v>916.86</v>
      </c>
      <c r="J212" s="21">
        <v>5169.58</v>
      </c>
      <c r="K212" s="19">
        <v>4252.72</v>
      </c>
      <c r="L212" s="20">
        <v>916.86</v>
      </c>
      <c r="M212" s="21">
        <v>5169.58</v>
      </c>
      <c r="N212" s="19">
        <v>3268.58</v>
      </c>
      <c r="O212" s="20">
        <v>68.239999999999995</v>
      </c>
      <c r="P212" s="21">
        <v>3336.8199999999997</v>
      </c>
      <c r="Q212" s="19">
        <v>1135.79</v>
      </c>
      <c r="R212" s="20">
        <v>83.2</v>
      </c>
      <c r="S212" s="21">
        <v>1218.99</v>
      </c>
      <c r="T212" s="19">
        <v>3244.44</v>
      </c>
      <c r="U212" s="20">
        <v>89.21</v>
      </c>
      <c r="V212" s="21">
        <v>3333.65</v>
      </c>
      <c r="W212" s="47">
        <v>16521.489999999998</v>
      </c>
      <c r="X212" s="20">
        <v>2135.02</v>
      </c>
      <c r="Y212" s="21">
        <v>18656.509999999998</v>
      </c>
      <c r="AB212" s="1"/>
    </row>
    <row r="213" spans="1:28" ht="13">
      <c r="A213" s="2" t="s">
        <v>291</v>
      </c>
      <c r="B213" s="2" t="s">
        <v>192</v>
      </c>
      <c r="C213" s="89" t="s">
        <v>297</v>
      </c>
      <c r="D213" s="129" t="s">
        <v>304</v>
      </c>
      <c r="E213" s="19">
        <v>0</v>
      </c>
      <c r="F213" s="20">
        <v>0</v>
      </c>
      <c r="G213" s="21">
        <v>0</v>
      </c>
      <c r="H213" s="19">
        <v>0</v>
      </c>
      <c r="I213" s="20">
        <v>0</v>
      </c>
      <c r="J213" s="21">
        <v>0</v>
      </c>
      <c r="K213" s="19">
        <v>0</v>
      </c>
      <c r="L213" s="20">
        <v>0</v>
      </c>
      <c r="M213" s="21">
        <v>0</v>
      </c>
      <c r="N213" s="19">
        <v>0</v>
      </c>
      <c r="O213" s="20">
        <v>0</v>
      </c>
      <c r="P213" s="21">
        <v>0</v>
      </c>
      <c r="Q213" s="19">
        <v>0</v>
      </c>
      <c r="R213" s="20">
        <v>0</v>
      </c>
      <c r="S213" s="21">
        <v>0</v>
      </c>
      <c r="T213" s="19">
        <v>0</v>
      </c>
      <c r="U213" s="20">
        <v>0</v>
      </c>
      <c r="V213" s="21">
        <v>0</v>
      </c>
      <c r="W213" s="47">
        <v>0</v>
      </c>
      <c r="X213" s="20">
        <v>0</v>
      </c>
      <c r="Y213" s="21">
        <v>0</v>
      </c>
      <c r="AB213" s="1"/>
    </row>
    <row r="214" spans="1:28" ht="13">
      <c r="A214" s="2" t="s">
        <v>291</v>
      </c>
      <c r="B214" s="2" t="s">
        <v>353</v>
      </c>
      <c r="C214" s="89" t="s">
        <v>297</v>
      </c>
      <c r="D214" s="129" t="s">
        <v>304</v>
      </c>
      <c r="E214" s="19">
        <v>5910.52</v>
      </c>
      <c r="F214" s="20">
        <v>4.8600000000000003</v>
      </c>
      <c r="G214" s="21">
        <v>5915.38</v>
      </c>
      <c r="H214" s="19">
        <v>5331.13</v>
      </c>
      <c r="I214" s="20">
        <v>46.44</v>
      </c>
      <c r="J214" s="21">
        <v>5377.57</v>
      </c>
      <c r="K214" s="19">
        <v>5331.13</v>
      </c>
      <c r="L214" s="20">
        <v>46.44</v>
      </c>
      <c r="M214" s="21">
        <v>5377.57</v>
      </c>
      <c r="N214" s="19">
        <v>6279.06</v>
      </c>
      <c r="O214" s="20">
        <v>1.65</v>
      </c>
      <c r="P214" s="21">
        <v>6280.71</v>
      </c>
      <c r="Q214" s="19">
        <v>6032.2</v>
      </c>
      <c r="R214" s="20">
        <v>131.11000000000001</v>
      </c>
      <c r="S214" s="21">
        <v>6163.3099999999995</v>
      </c>
      <c r="T214" s="19">
        <v>5691.55</v>
      </c>
      <c r="U214" s="20">
        <v>32.799999999999997</v>
      </c>
      <c r="V214" s="21">
        <v>5724.35</v>
      </c>
      <c r="W214" s="47">
        <v>34575.590000000004</v>
      </c>
      <c r="X214" s="20">
        <v>263.3</v>
      </c>
      <c r="Y214" s="21">
        <v>34838.890000000007</v>
      </c>
      <c r="AB214" s="1"/>
    </row>
    <row r="215" spans="1:28" ht="13">
      <c r="A215" s="2" t="s">
        <v>291</v>
      </c>
      <c r="B215" s="2" t="s">
        <v>193</v>
      </c>
      <c r="C215" s="89" t="s">
        <v>297</v>
      </c>
      <c r="D215" s="129" t="s">
        <v>304</v>
      </c>
      <c r="E215" s="19">
        <v>0</v>
      </c>
      <c r="F215" s="20">
        <v>0</v>
      </c>
      <c r="G215" s="21">
        <v>0</v>
      </c>
      <c r="H215" s="19">
        <v>0</v>
      </c>
      <c r="I215" s="20">
        <v>0</v>
      </c>
      <c r="J215" s="21">
        <v>0</v>
      </c>
      <c r="K215" s="19">
        <v>0</v>
      </c>
      <c r="L215" s="20">
        <v>0</v>
      </c>
      <c r="M215" s="21">
        <v>0</v>
      </c>
      <c r="N215" s="19">
        <v>0</v>
      </c>
      <c r="O215" s="20">
        <v>0</v>
      </c>
      <c r="P215" s="21">
        <v>0</v>
      </c>
      <c r="Q215" s="19">
        <v>0</v>
      </c>
      <c r="R215" s="20">
        <v>0</v>
      </c>
      <c r="S215" s="21">
        <v>0</v>
      </c>
      <c r="T215" s="19">
        <v>0</v>
      </c>
      <c r="U215" s="20">
        <v>0</v>
      </c>
      <c r="V215" s="21">
        <v>0</v>
      </c>
      <c r="W215" s="47">
        <v>0</v>
      </c>
      <c r="X215" s="20">
        <v>0</v>
      </c>
      <c r="Y215" s="21">
        <v>0</v>
      </c>
      <c r="AB215" s="1"/>
    </row>
    <row r="216" spans="1:28" ht="13">
      <c r="A216" s="2" t="s">
        <v>291</v>
      </c>
      <c r="B216" s="2" t="s">
        <v>194</v>
      </c>
      <c r="C216" s="89" t="s">
        <v>297</v>
      </c>
      <c r="D216" s="129" t="s">
        <v>304</v>
      </c>
      <c r="E216" s="19">
        <v>0</v>
      </c>
      <c r="F216" s="20">
        <v>0</v>
      </c>
      <c r="G216" s="21">
        <v>0</v>
      </c>
      <c r="H216" s="19">
        <v>0</v>
      </c>
      <c r="I216" s="20">
        <v>0</v>
      </c>
      <c r="J216" s="21">
        <v>0</v>
      </c>
      <c r="K216" s="19">
        <v>0</v>
      </c>
      <c r="L216" s="20">
        <v>0</v>
      </c>
      <c r="M216" s="21">
        <v>0</v>
      </c>
      <c r="N216" s="19">
        <v>0</v>
      </c>
      <c r="O216" s="20">
        <v>0</v>
      </c>
      <c r="P216" s="21">
        <v>0</v>
      </c>
      <c r="Q216" s="19">
        <v>0</v>
      </c>
      <c r="R216" s="20">
        <v>0</v>
      </c>
      <c r="S216" s="21">
        <v>0</v>
      </c>
      <c r="T216" s="19">
        <v>0</v>
      </c>
      <c r="U216" s="20">
        <v>0</v>
      </c>
      <c r="V216" s="21">
        <v>0</v>
      </c>
      <c r="W216" s="47">
        <v>0</v>
      </c>
      <c r="X216" s="20">
        <v>0</v>
      </c>
      <c r="Y216" s="21">
        <v>0</v>
      </c>
      <c r="AB216" s="1"/>
    </row>
    <row r="217" spans="1:28" ht="13">
      <c r="A217" s="2" t="s">
        <v>291</v>
      </c>
      <c r="B217" s="2" t="s">
        <v>195</v>
      </c>
      <c r="C217" s="89" t="s">
        <v>297</v>
      </c>
      <c r="D217" s="129" t="s">
        <v>304</v>
      </c>
      <c r="E217" s="19">
        <v>0</v>
      </c>
      <c r="F217" s="20">
        <v>0</v>
      </c>
      <c r="G217" s="21">
        <v>0</v>
      </c>
      <c r="H217" s="19">
        <v>0</v>
      </c>
      <c r="I217" s="20">
        <v>0</v>
      </c>
      <c r="J217" s="21">
        <v>0</v>
      </c>
      <c r="K217" s="19">
        <v>0</v>
      </c>
      <c r="L217" s="20">
        <v>0</v>
      </c>
      <c r="M217" s="21">
        <v>0</v>
      </c>
      <c r="N217" s="19">
        <v>0</v>
      </c>
      <c r="O217" s="20">
        <v>0</v>
      </c>
      <c r="P217" s="21">
        <v>0</v>
      </c>
      <c r="Q217" s="19">
        <v>0</v>
      </c>
      <c r="R217" s="20">
        <v>0</v>
      </c>
      <c r="S217" s="21">
        <v>0</v>
      </c>
      <c r="T217" s="19">
        <v>0</v>
      </c>
      <c r="U217" s="20">
        <v>0</v>
      </c>
      <c r="V217" s="21">
        <v>0</v>
      </c>
      <c r="W217" s="47">
        <v>0</v>
      </c>
      <c r="X217" s="20">
        <v>0</v>
      </c>
      <c r="Y217" s="21">
        <v>0</v>
      </c>
      <c r="AB217" s="1"/>
    </row>
    <row r="218" spans="1:28" ht="13">
      <c r="A218" s="2" t="s">
        <v>291</v>
      </c>
      <c r="B218" s="2" t="s">
        <v>196</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197</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198</v>
      </c>
      <c r="C220" s="89" t="s">
        <v>297</v>
      </c>
      <c r="D220" s="129" t="s">
        <v>304</v>
      </c>
      <c r="E220" s="19">
        <v>0</v>
      </c>
      <c r="F220" s="20">
        <v>0</v>
      </c>
      <c r="G220" s="21">
        <v>0</v>
      </c>
      <c r="H220" s="19">
        <v>0</v>
      </c>
      <c r="I220" s="20">
        <v>0</v>
      </c>
      <c r="J220" s="21">
        <v>0</v>
      </c>
      <c r="K220" s="19">
        <v>0</v>
      </c>
      <c r="L220" s="20">
        <v>0</v>
      </c>
      <c r="M220" s="21">
        <v>0</v>
      </c>
      <c r="N220" s="19">
        <v>0</v>
      </c>
      <c r="O220" s="20">
        <v>0</v>
      </c>
      <c r="P220" s="21">
        <v>0</v>
      </c>
      <c r="Q220" s="19">
        <v>0</v>
      </c>
      <c r="R220" s="20">
        <v>0</v>
      </c>
      <c r="S220" s="21">
        <v>0</v>
      </c>
      <c r="T220" s="19">
        <v>0</v>
      </c>
      <c r="U220" s="20">
        <v>0</v>
      </c>
      <c r="V220" s="21">
        <v>0</v>
      </c>
      <c r="W220" s="47">
        <v>0</v>
      </c>
      <c r="X220" s="20">
        <v>0</v>
      </c>
      <c r="Y220" s="21">
        <v>0</v>
      </c>
      <c r="AB220" s="1"/>
    </row>
    <row r="221" spans="1:28" ht="13">
      <c r="A221" s="2" t="s">
        <v>291</v>
      </c>
      <c r="B221" s="2" t="s">
        <v>199</v>
      </c>
      <c r="C221" s="89" t="s">
        <v>297</v>
      </c>
      <c r="D221" s="129" t="s">
        <v>304</v>
      </c>
      <c r="E221" s="19">
        <v>0</v>
      </c>
      <c r="F221" s="20">
        <v>0</v>
      </c>
      <c r="G221" s="21">
        <v>0</v>
      </c>
      <c r="H221" s="19">
        <v>0</v>
      </c>
      <c r="I221" s="20">
        <v>0</v>
      </c>
      <c r="J221" s="21">
        <v>0</v>
      </c>
      <c r="K221" s="19">
        <v>0</v>
      </c>
      <c r="L221" s="20">
        <v>0</v>
      </c>
      <c r="M221" s="21">
        <v>0</v>
      </c>
      <c r="N221" s="19">
        <v>0</v>
      </c>
      <c r="O221" s="20">
        <v>0</v>
      </c>
      <c r="P221" s="21">
        <v>0</v>
      </c>
      <c r="Q221" s="19">
        <v>0</v>
      </c>
      <c r="R221" s="20">
        <v>0</v>
      </c>
      <c r="S221" s="21">
        <v>0</v>
      </c>
      <c r="T221" s="19">
        <v>0</v>
      </c>
      <c r="U221" s="20">
        <v>0</v>
      </c>
      <c r="V221" s="21">
        <v>0</v>
      </c>
      <c r="W221" s="47">
        <v>0</v>
      </c>
      <c r="X221" s="20">
        <v>0</v>
      </c>
      <c r="Y221" s="21">
        <v>0</v>
      </c>
      <c r="AB221" s="1"/>
    </row>
    <row r="222" spans="1:28" ht="13">
      <c r="A222" s="2" t="s">
        <v>291</v>
      </c>
      <c r="B222" s="2" t="s">
        <v>200</v>
      </c>
      <c r="C222" s="89" t="s">
        <v>297</v>
      </c>
      <c r="D222" s="129" t="s">
        <v>304</v>
      </c>
      <c r="E222" s="19">
        <v>0</v>
      </c>
      <c r="F222" s="20">
        <v>0</v>
      </c>
      <c r="G222" s="21">
        <v>0</v>
      </c>
      <c r="H222" s="19">
        <v>0</v>
      </c>
      <c r="I222" s="20">
        <v>0</v>
      </c>
      <c r="J222" s="21">
        <v>0</v>
      </c>
      <c r="K222" s="19">
        <v>0</v>
      </c>
      <c r="L222" s="20">
        <v>0</v>
      </c>
      <c r="M222" s="21">
        <v>0</v>
      </c>
      <c r="N222" s="19">
        <v>0</v>
      </c>
      <c r="O222" s="20">
        <v>0</v>
      </c>
      <c r="P222" s="21">
        <v>0</v>
      </c>
      <c r="Q222" s="19">
        <v>0</v>
      </c>
      <c r="R222" s="20">
        <v>0</v>
      </c>
      <c r="S222" s="21">
        <v>0</v>
      </c>
      <c r="T222" s="19">
        <v>0</v>
      </c>
      <c r="U222" s="20">
        <v>0</v>
      </c>
      <c r="V222" s="21">
        <v>0</v>
      </c>
      <c r="W222" s="47">
        <v>0</v>
      </c>
      <c r="X222" s="20">
        <v>0</v>
      </c>
      <c r="Y222" s="21">
        <v>0</v>
      </c>
      <c r="AB222" s="1"/>
    </row>
    <row r="223" spans="1:28" ht="13">
      <c r="A223" s="2" t="s">
        <v>291</v>
      </c>
      <c r="B223" s="2" t="s">
        <v>201</v>
      </c>
      <c r="C223" s="89" t="s">
        <v>297</v>
      </c>
      <c r="D223" s="129" t="s">
        <v>304</v>
      </c>
      <c r="E223" s="19">
        <v>177.94</v>
      </c>
      <c r="F223" s="20">
        <v>88.86</v>
      </c>
      <c r="G223" s="21">
        <v>266.8</v>
      </c>
      <c r="H223" s="19">
        <v>51.99</v>
      </c>
      <c r="I223" s="20">
        <v>1434.65</v>
      </c>
      <c r="J223" s="21">
        <v>1486.64</v>
      </c>
      <c r="K223" s="19">
        <v>51.99</v>
      </c>
      <c r="L223" s="20">
        <v>1434.65</v>
      </c>
      <c r="M223" s="21">
        <v>1486.64</v>
      </c>
      <c r="N223" s="19">
        <v>575.29</v>
      </c>
      <c r="O223" s="20">
        <v>453.52</v>
      </c>
      <c r="P223" s="21">
        <v>1028.81</v>
      </c>
      <c r="Q223" s="19">
        <v>255.34</v>
      </c>
      <c r="R223" s="20">
        <v>572.57000000000005</v>
      </c>
      <c r="S223" s="21">
        <v>827.91000000000008</v>
      </c>
      <c r="T223" s="19">
        <v>155.84</v>
      </c>
      <c r="U223" s="20">
        <v>707.93</v>
      </c>
      <c r="V223" s="21">
        <v>863.77</v>
      </c>
      <c r="W223" s="47">
        <v>1268.3899999999999</v>
      </c>
      <c r="X223" s="20">
        <v>4692.18</v>
      </c>
      <c r="Y223" s="21">
        <v>5960.57</v>
      </c>
      <c r="AB223" s="1"/>
    </row>
    <row r="224" spans="1:28" ht="13">
      <c r="A224" s="2" t="s">
        <v>291</v>
      </c>
      <c r="B224" s="2" t="s">
        <v>202</v>
      </c>
      <c r="C224" s="89" t="s">
        <v>297</v>
      </c>
      <c r="D224" s="129" t="s">
        <v>304</v>
      </c>
      <c r="E224" s="19">
        <v>0</v>
      </c>
      <c r="F224" s="20">
        <v>0</v>
      </c>
      <c r="G224" s="21">
        <v>0</v>
      </c>
      <c r="H224" s="19">
        <v>0</v>
      </c>
      <c r="I224" s="20">
        <v>0</v>
      </c>
      <c r="J224" s="21">
        <v>0</v>
      </c>
      <c r="K224" s="19">
        <v>0</v>
      </c>
      <c r="L224" s="20">
        <v>0</v>
      </c>
      <c r="M224" s="21">
        <v>0</v>
      </c>
      <c r="N224" s="19">
        <v>0</v>
      </c>
      <c r="O224" s="20">
        <v>0</v>
      </c>
      <c r="P224" s="21">
        <v>0</v>
      </c>
      <c r="Q224" s="19">
        <v>0</v>
      </c>
      <c r="R224" s="20">
        <v>0</v>
      </c>
      <c r="S224" s="21">
        <v>0</v>
      </c>
      <c r="T224" s="19">
        <v>0</v>
      </c>
      <c r="U224" s="20">
        <v>0</v>
      </c>
      <c r="V224" s="21">
        <v>0</v>
      </c>
      <c r="W224" s="47">
        <v>0</v>
      </c>
      <c r="X224" s="20">
        <v>0</v>
      </c>
      <c r="Y224" s="21">
        <v>0</v>
      </c>
      <c r="AB224" s="1"/>
    </row>
    <row r="225" spans="1:28" ht="13">
      <c r="A225" s="2" t="s">
        <v>291</v>
      </c>
      <c r="B225" s="2" t="s">
        <v>203</v>
      </c>
      <c r="C225" s="89" t="s">
        <v>297</v>
      </c>
      <c r="D225" s="129" t="s">
        <v>304</v>
      </c>
      <c r="E225" s="19">
        <v>0</v>
      </c>
      <c r="F225" s="20">
        <v>0</v>
      </c>
      <c r="G225" s="21">
        <v>0</v>
      </c>
      <c r="H225" s="19">
        <v>0</v>
      </c>
      <c r="I225" s="20">
        <v>0</v>
      </c>
      <c r="J225" s="21">
        <v>0</v>
      </c>
      <c r="K225" s="19">
        <v>0</v>
      </c>
      <c r="L225" s="20">
        <v>0</v>
      </c>
      <c r="M225" s="21">
        <v>0</v>
      </c>
      <c r="N225" s="19">
        <v>0</v>
      </c>
      <c r="O225" s="20">
        <v>0</v>
      </c>
      <c r="P225" s="21">
        <v>0</v>
      </c>
      <c r="Q225" s="19">
        <v>0</v>
      </c>
      <c r="R225" s="20">
        <v>0</v>
      </c>
      <c r="S225" s="21">
        <v>0</v>
      </c>
      <c r="T225" s="19">
        <v>0</v>
      </c>
      <c r="U225" s="20">
        <v>0</v>
      </c>
      <c r="V225" s="21">
        <v>0</v>
      </c>
      <c r="W225" s="47">
        <v>0</v>
      </c>
      <c r="X225" s="20">
        <v>0</v>
      </c>
      <c r="Y225" s="21">
        <v>0</v>
      </c>
      <c r="AB225" s="1"/>
    </row>
    <row r="226" spans="1:28" ht="13">
      <c r="A226" s="2" t="s">
        <v>291</v>
      </c>
      <c r="B226" s="2" t="s">
        <v>204</v>
      </c>
      <c r="C226" s="89" t="s">
        <v>297</v>
      </c>
      <c r="D226" s="129" t="s">
        <v>304</v>
      </c>
      <c r="E226" s="19">
        <v>0</v>
      </c>
      <c r="F226" s="20">
        <v>0</v>
      </c>
      <c r="G226" s="21">
        <v>0</v>
      </c>
      <c r="H226" s="19">
        <v>4683.87</v>
      </c>
      <c r="I226" s="20">
        <v>2285.46</v>
      </c>
      <c r="J226" s="21">
        <v>6969.33</v>
      </c>
      <c r="K226" s="19">
        <v>4683.87</v>
      </c>
      <c r="L226" s="20">
        <v>2285.46</v>
      </c>
      <c r="M226" s="21">
        <v>6969.33</v>
      </c>
      <c r="N226" s="19">
        <v>21035.97</v>
      </c>
      <c r="O226" s="20">
        <v>2086.73</v>
      </c>
      <c r="P226" s="21">
        <v>23122.7</v>
      </c>
      <c r="Q226" s="19">
        <v>23243.599999999999</v>
      </c>
      <c r="R226" s="20">
        <v>445.84</v>
      </c>
      <c r="S226" s="21">
        <v>23689.439999999999</v>
      </c>
      <c r="T226" s="19">
        <v>26247.03</v>
      </c>
      <c r="U226" s="20">
        <v>669.75</v>
      </c>
      <c r="V226" s="21">
        <v>26916.78</v>
      </c>
      <c r="W226" s="47">
        <v>79894.34</v>
      </c>
      <c r="X226" s="20">
        <v>7773.24</v>
      </c>
      <c r="Y226" s="21">
        <v>87667.58</v>
      </c>
      <c r="AB226" s="1"/>
    </row>
    <row r="227" spans="1:28" ht="13">
      <c r="A227" s="2" t="s">
        <v>291</v>
      </c>
      <c r="B227" s="2" t="s">
        <v>205</v>
      </c>
      <c r="C227" s="89" t="s">
        <v>297</v>
      </c>
      <c r="D227" s="129" t="s">
        <v>304</v>
      </c>
      <c r="E227" s="19">
        <v>0</v>
      </c>
      <c r="F227" s="20">
        <v>0</v>
      </c>
      <c r="G227" s="21">
        <v>0</v>
      </c>
      <c r="H227" s="19">
        <v>0</v>
      </c>
      <c r="I227" s="20">
        <v>0</v>
      </c>
      <c r="J227" s="21">
        <v>0</v>
      </c>
      <c r="K227" s="19">
        <v>0</v>
      </c>
      <c r="L227" s="20">
        <v>0</v>
      </c>
      <c r="M227" s="21">
        <v>0</v>
      </c>
      <c r="N227" s="19">
        <v>0</v>
      </c>
      <c r="O227" s="20">
        <v>0</v>
      </c>
      <c r="P227" s="21">
        <v>0</v>
      </c>
      <c r="Q227" s="19">
        <v>0</v>
      </c>
      <c r="R227" s="20">
        <v>0</v>
      </c>
      <c r="S227" s="21">
        <v>0</v>
      </c>
      <c r="T227" s="19">
        <v>0</v>
      </c>
      <c r="U227" s="20">
        <v>0</v>
      </c>
      <c r="V227" s="21">
        <v>0</v>
      </c>
      <c r="W227" s="47">
        <v>0</v>
      </c>
      <c r="X227" s="20">
        <v>0</v>
      </c>
      <c r="Y227" s="21">
        <v>0</v>
      </c>
      <c r="AB227" s="1"/>
    </row>
    <row r="228" spans="1:28" ht="13">
      <c r="A228" s="2" t="s">
        <v>291</v>
      </c>
      <c r="B228" s="2" t="s">
        <v>206</v>
      </c>
      <c r="C228" s="89" t="s">
        <v>297</v>
      </c>
      <c r="D228" s="129" t="s">
        <v>304</v>
      </c>
      <c r="E228" s="19">
        <v>0</v>
      </c>
      <c r="F228" s="20">
        <v>0</v>
      </c>
      <c r="G228" s="21">
        <v>0</v>
      </c>
      <c r="H228" s="19">
        <v>571.69000000000005</v>
      </c>
      <c r="I228" s="20">
        <v>240.34</v>
      </c>
      <c r="J228" s="21">
        <v>812.03000000000009</v>
      </c>
      <c r="K228" s="19">
        <v>571.69000000000005</v>
      </c>
      <c r="L228" s="20">
        <v>240.34</v>
      </c>
      <c r="M228" s="21">
        <v>812.03000000000009</v>
      </c>
      <c r="N228" s="19">
        <v>777.91</v>
      </c>
      <c r="O228" s="20">
        <v>352.46</v>
      </c>
      <c r="P228" s="21">
        <v>1130.3699999999999</v>
      </c>
      <c r="Q228" s="19">
        <v>649.05999999999995</v>
      </c>
      <c r="R228" s="20">
        <v>398.78</v>
      </c>
      <c r="S228" s="21">
        <v>1047.8399999999999</v>
      </c>
      <c r="T228" s="19">
        <v>944.09</v>
      </c>
      <c r="U228" s="20">
        <v>332.36</v>
      </c>
      <c r="V228" s="21">
        <v>1276.45</v>
      </c>
      <c r="W228" s="47">
        <v>3514.44</v>
      </c>
      <c r="X228" s="20">
        <v>1564.2800000000002</v>
      </c>
      <c r="Y228" s="21">
        <v>5078.72</v>
      </c>
      <c r="AB228" s="1"/>
    </row>
    <row r="229" spans="1:28" ht="13">
      <c r="A229" s="2" t="s">
        <v>291</v>
      </c>
      <c r="B229" s="2" t="s">
        <v>207</v>
      </c>
      <c r="C229" s="89" t="s">
        <v>297</v>
      </c>
      <c r="D229" s="129" t="s">
        <v>304</v>
      </c>
      <c r="E229" s="19">
        <v>0</v>
      </c>
      <c r="F229" s="20">
        <v>0</v>
      </c>
      <c r="G229" s="21">
        <v>0</v>
      </c>
      <c r="H229" s="19">
        <v>0</v>
      </c>
      <c r="I229" s="20">
        <v>0</v>
      </c>
      <c r="J229" s="21">
        <v>0</v>
      </c>
      <c r="K229" s="19">
        <v>0</v>
      </c>
      <c r="L229" s="20">
        <v>0</v>
      </c>
      <c r="M229" s="21">
        <v>0</v>
      </c>
      <c r="N229" s="19">
        <v>0</v>
      </c>
      <c r="O229" s="20">
        <v>0</v>
      </c>
      <c r="P229" s="21">
        <v>0</v>
      </c>
      <c r="Q229" s="19">
        <v>0</v>
      </c>
      <c r="R229" s="20">
        <v>0</v>
      </c>
      <c r="S229" s="21">
        <v>0</v>
      </c>
      <c r="T229" s="19">
        <v>0</v>
      </c>
      <c r="U229" s="20">
        <v>0</v>
      </c>
      <c r="V229" s="21">
        <v>0</v>
      </c>
      <c r="W229" s="47">
        <v>0</v>
      </c>
      <c r="X229" s="20">
        <v>0</v>
      </c>
      <c r="Y229" s="21">
        <v>0</v>
      </c>
      <c r="AB229" s="1"/>
    </row>
    <row r="230" spans="1:28" ht="13">
      <c r="A230" s="2" t="s">
        <v>291</v>
      </c>
      <c r="B230" s="2" t="s">
        <v>208</v>
      </c>
      <c r="C230" s="89" t="s">
        <v>297</v>
      </c>
      <c r="D230" s="129" t="s">
        <v>304</v>
      </c>
      <c r="E230" s="19">
        <v>0</v>
      </c>
      <c r="F230" s="20">
        <v>0</v>
      </c>
      <c r="G230" s="21">
        <v>0</v>
      </c>
      <c r="H230" s="19">
        <v>0</v>
      </c>
      <c r="I230" s="20">
        <v>0</v>
      </c>
      <c r="J230" s="21">
        <v>0</v>
      </c>
      <c r="K230" s="19">
        <v>0</v>
      </c>
      <c r="L230" s="20">
        <v>0</v>
      </c>
      <c r="M230" s="21">
        <v>0</v>
      </c>
      <c r="N230" s="19">
        <v>0</v>
      </c>
      <c r="O230" s="20">
        <v>0</v>
      </c>
      <c r="P230" s="21">
        <v>0</v>
      </c>
      <c r="Q230" s="19">
        <v>0</v>
      </c>
      <c r="R230" s="20">
        <v>0</v>
      </c>
      <c r="S230" s="21">
        <v>0</v>
      </c>
      <c r="T230" s="19">
        <v>0</v>
      </c>
      <c r="U230" s="20">
        <v>0</v>
      </c>
      <c r="V230" s="21">
        <v>0</v>
      </c>
      <c r="W230" s="47">
        <v>0</v>
      </c>
      <c r="X230" s="20">
        <v>0</v>
      </c>
      <c r="Y230" s="21">
        <v>0</v>
      </c>
      <c r="AB230" s="1"/>
    </row>
    <row r="231" spans="1:28" ht="13">
      <c r="A231" s="2" t="s">
        <v>291</v>
      </c>
      <c r="B231" s="2" t="s">
        <v>209</v>
      </c>
      <c r="C231" s="89" t="s">
        <v>297</v>
      </c>
      <c r="D231" s="129" t="s">
        <v>304</v>
      </c>
      <c r="E231" s="19">
        <v>0</v>
      </c>
      <c r="F231" s="20">
        <v>0</v>
      </c>
      <c r="G231" s="21">
        <v>0</v>
      </c>
      <c r="H231" s="19">
        <v>0</v>
      </c>
      <c r="I231" s="20">
        <v>0</v>
      </c>
      <c r="J231" s="21">
        <v>0</v>
      </c>
      <c r="K231" s="19">
        <v>0</v>
      </c>
      <c r="L231" s="20">
        <v>0</v>
      </c>
      <c r="M231" s="21">
        <v>0</v>
      </c>
      <c r="N231" s="19">
        <v>0</v>
      </c>
      <c r="O231" s="20">
        <v>0</v>
      </c>
      <c r="P231" s="21">
        <v>0</v>
      </c>
      <c r="Q231" s="19">
        <v>0</v>
      </c>
      <c r="R231" s="20">
        <v>0</v>
      </c>
      <c r="S231" s="21">
        <v>0</v>
      </c>
      <c r="T231" s="19">
        <v>0</v>
      </c>
      <c r="U231" s="20">
        <v>0</v>
      </c>
      <c r="V231" s="21">
        <v>0</v>
      </c>
      <c r="W231" s="47">
        <v>0</v>
      </c>
      <c r="X231" s="20">
        <v>0</v>
      </c>
      <c r="Y231" s="21">
        <v>0</v>
      </c>
      <c r="AB231" s="1"/>
    </row>
    <row r="232" spans="1:28" ht="13">
      <c r="A232" s="2" t="s">
        <v>291</v>
      </c>
      <c r="B232" s="2" t="s">
        <v>210</v>
      </c>
      <c r="C232" s="89" t="s">
        <v>297</v>
      </c>
      <c r="D232" s="129" t="s">
        <v>304</v>
      </c>
      <c r="E232" s="19">
        <v>0</v>
      </c>
      <c r="F232" s="20">
        <v>0</v>
      </c>
      <c r="G232" s="21">
        <v>0</v>
      </c>
      <c r="H232" s="19">
        <v>0</v>
      </c>
      <c r="I232" s="20">
        <v>0</v>
      </c>
      <c r="J232" s="21">
        <v>0</v>
      </c>
      <c r="K232" s="19">
        <v>0</v>
      </c>
      <c r="L232" s="20">
        <v>0</v>
      </c>
      <c r="M232" s="21">
        <v>0</v>
      </c>
      <c r="N232" s="19">
        <v>0</v>
      </c>
      <c r="O232" s="20">
        <v>0</v>
      </c>
      <c r="P232" s="21">
        <v>0</v>
      </c>
      <c r="Q232" s="19">
        <v>0</v>
      </c>
      <c r="R232" s="20">
        <v>0</v>
      </c>
      <c r="S232" s="21">
        <v>0</v>
      </c>
      <c r="T232" s="19">
        <v>0</v>
      </c>
      <c r="U232" s="20">
        <v>0</v>
      </c>
      <c r="V232" s="21">
        <v>0</v>
      </c>
      <c r="W232" s="47">
        <v>0</v>
      </c>
      <c r="X232" s="20">
        <v>0</v>
      </c>
      <c r="Y232" s="21">
        <v>0</v>
      </c>
      <c r="AB232" s="1"/>
    </row>
    <row r="233" spans="1:28" ht="13">
      <c r="A233" s="2" t="s">
        <v>291</v>
      </c>
      <c r="B233" s="2" t="s">
        <v>211</v>
      </c>
      <c r="C233" s="89" t="s">
        <v>297</v>
      </c>
      <c r="D233" s="129" t="s">
        <v>304</v>
      </c>
      <c r="E233" s="19">
        <v>0</v>
      </c>
      <c r="F233" s="20">
        <v>0</v>
      </c>
      <c r="G233" s="21">
        <v>0</v>
      </c>
      <c r="H233" s="19">
        <v>0</v>
      </c>
      <c r="I233" s="20">
        <v>0</v>
      </c>
      <c r="J233" s="21">
        <v>0</v>
      </c>
      <c r="K233" s="19">
        <v>0</v>
      </c>
      <c r="L233" s="20">
        <v>0</v>
      </c>
      <c r="M233" s="21">
        <v>0</v>
      </c>
      <c r="N233" s="19">
        <v>0</v>
      </c>
      <c r="O233" s="20">
        <v>0</v>
      </c>
      <c r="P233" s="21">
        <v>0</v>
      </c>
      <c r="Q233" s="19">
        <v>0</v>
      </c>
      <c r="R233" s="20">
        <v>0</v>
      </c>
      <c r="S233" s="21">
        <v>0</v>
      </c>
      <c r="T233" s="19">
        <v>0</v>
      </c>
      <c r="U233" s="20">
        <v>0</v>
      </c>
      <c r="V233" s="21">
        <v>0</v>
      </c>
      <c r="W233" s="47">
        <v>0</v>
      </c>
      <c r="X233" s="20">
        <v>0</v>
      </c>
      <c r="Y233" s="21">
        <v>0</v>
      </c>
      <c r="AB233" s="1"/>
    </row>
    <row r="234" spans="1:28" ht="13">
      <c r="A234" s="2" t="s">
        <v>291</v>
      </c>
      <c r="B234" s="2" t="s">
        <v>212</v>
      </c>
      <c r="C234" s="89" t="s">
        <v>297</v>
      </c>
      <c r="D234" s="129" t="s">
        <v>304</v>
      </c>
      <c r="E234" s="19">
        <v>0</v>
      </c>
      <c r="F234" s="20">
        <v>0</v>
      </c>
      <c r="G234" s="21">
        <v>0</v>
      </c>
      <c r="H234" s="19">
        <v>0</v>
      </c>
      <c r="I234" s="20">
        <v>0</v>
      </c>
      <c r="J234" s="21">
        <v>0</v>
      </c>
      <c r="K234" s="19">
        <v>0</v>
      </c>
      <c r="L234" s="20">
        <v>0</v>
      </c>
      <c r="M234" s="21">
        <v>0</v>
      </c>
      <c r="N234" s="19">
        <v>0</v>
      </c>
      <c r="O234" s="20">
        <v>0</v>
      </c>
      <c r="P234" s="21">
        <v>0</v>
      </c>
      <c r="Q234" s="19">
        <v>0</v>
      </c>
      <c r="R234" s="20">
        <v>0</v>
      </c>
      <c r="S234" s="21">
        <v>0</v>
      </c>
      <c r="T234" s="19">
        <v>0</v>
      </c>
      <c r="U234" s="20">
        <v>0</v>
      </c>
      <c r="V234" s="21">
        <v>0</v>
      </c>
      <c r="W234" s="47">
        <v>0</v>
      </c>
      <c r="X234" s="20">
        <v>0</v>
      </c>
      <c r="Y234" s="21">
        <v>0</v>
      </c>
      <c r="AB234" s="1"/>
    </row>
    <row r="235" spans="1:28" ht="13">
      <c r="A235" s="2" t="s">
        <v>292</v>
      </c>
      <c r="B235" s="2" t="s">
        <v>213</v>
      </c>
      <c r="C235" s="89" t="s">
        <v>297</v>
      </c>
      <c r="D235" s="129" t="s">
        <v>298</v>
      </c>
      <c r="E235" s="19">
        <v>998.5</v>
      </c>
      <c r="F235" s="20">
        <v>32.9</v>
      </c>
      <c r="G235" s="21">
        <v>1031.4000000000001</v>
      </c>
      <c r="H235" s="19">
        <v>4765.8</v>
      </c>
      <c r="I235" s="20">
        <v>549.9</v>
      </c>
      <c r="J235" s="21">
        <v>5315.7</v>
      </c>
      <c r="K235" s="19">
        <v>4765.8</v>
      </c>
      <c r="L235" s="20">
        <v>549.9</v>
      </c>
      <c r="M235" s="21">
        <v>5315.7</v>
      </c>
      <c r="N235" s="19">
        <v>7581.6</v>
      </c>
      <c r="O235" s="20">
        <v>1035.7</v>
      </c>
      <c r="P235" s="21">
        <v>8617.3000000000011</v>
      </c>
      <c r="Q235" s="19">
        <v>5080.8</v>
      </c>
      <c r="R235" s="20">
        <v>2255</v>
      </c>
      <c r="S235" s="21">
        <v>7335.8</v>
      </c>
      <c r="T235" s="19">
        <v>14739.2</v>
      </c>
      <c r="U235" s="20">
        <v>2231.5</v>
      </c>
      <c r="V235" s="21">
        <v>16970.7</v>
      </c>
      <c r="W235" s="47">
        <v>37931.699999999997</v>
      </c>
      <c r="X235" s="20">
        <v>6654.9</v>
      </c>
      <c r="Y235" s="21">
        <v>44586.6</v>
      </c>
      <c r="AB235" s="1"/>
    </row>
    <row r="236" spans="1:28" ht="13">
      <c r="A236" s="2" t="s">
        <v>332</v>
      </c>
      <c r="B236" s="2" t="s">
        <v>333</v>
      </c>
      <c r="C236" s="89" t="s">
        <v>297</v>
      </c>
      <c r="D236" s="129" t="s">
        <v>302</v>
      </c>
      <c r="E236" s="19">
        <v>113.25</v>
      </c>
      <c r="F236" s="20">
        <v>900.15</v>
      </c>
      <c r="G236" s="21">
        <v>1013.4</v>
      </c>
      <c r="H236" s="19">
        <v>397.7</v>
      </c>
      <c r="I236" s="20">
        <v>2475.15</v>
      </c>
      <c r="J236" s="21">
        <v>2872.85</v>
      </c>
      <c r="K236" s="19">
        <v>397.7</v>
      </c>
      <c r="L236" s="20">
        <v>2475.15</v>
      </c>
      <c r="M236" s="21">
        <v>2872.85</v>
      </c>
      <c r="N236" s="19">
        <v>477.3</v>
      </c>
      <c r="O236" s="20">
        <v>2502.9499999999998</v>
      </c>
      <c r="P236" s="21">
        <v>2980.25</v>
      </c>
      <c r="Q236" s="19">
        <v>694.55</v>
      </c>
      <c r="R236" s="20">
        <v>2982.45</v>
      </c>
      <c r="S236" s="21">
        <v>3677</v>
      </c>
      <c r="T236" s="19">
        <v>2206</v>
      </c>
      <c r="U236" s="20">
        <v>4103.8500000000004</v>
      </c>
      <c r="V236" s="21">
        <v>6309.85</v>
      </c>
      <c r="W236" s="47">
        <v>4286.5</v>
      </c>
      <c r="X236" s="20">
        <v>15439.700000000003</v>
      </c>
      <c r="Y236" s="21">
        <v>19726.200000000004</v>
      </c>
      <c r="AB236" s="1"/>
    </row>
    <row r="237" spans="1:28" ht="13">
      <c r="A237" s="2" t="s">
        <v>332</v>
      </c>
      <c r="B237" s="2" t="s">
        <v>334</v>
      </c>
      <c r="C237" s="89" t="s">
        <v>297</v>
      </c>
      <c r="D237" s="129" t="s">
        <v>302</v>
      </c>
      <c r="E237" s="19">
        <v>755.35</v>
      </c>
      <c r="F237" s="20">
        <v>2284.15</v>
      </c>
      <c r="G237" s="21">
        <v>3039.5</v>
      </c>
      <c r="H237" s="19">
        <v>506.05</v>
      </c>
      <c r="I237" s="20">
        <v>2392.25</v>
      </c>
      <c r="J237" s="21">
        <v>2898.3</v>
      </c>
      <c r="K237" s="19">
        <v>506.05</v>
      </c>
      <c r="L237" s="20">
        <v>2392.25</v>
      </c>
      <c r="M237" s="21">
        <v>2898.3</v>
      </c>
      <c r="N237" s="19">
        <v>680.65</v>
      </c>
      <c r="O237" s="20">
        <v>2177.3000000000002</v>
      </c>
      <c r="P237" s="21">
        <v>2857.9500000000003</v>
      </c>
      <c r="Q237" s="19">
        <v>2782.55</v>
      </c>
      <c r="R237" s="20">
        <v>3137.15</v>
      </c>
      <c r="S237" s="21">
        <v>5919.7000000000007</v>
      </c>
      <c r="T237" s="19">
        <v>7864.85</v>
      </c>
      <c r="U237" s="20">
        <v>3439.8</v>
      </c>
      <c r="V237" s="21">
        <v>11304.650000000001</v>
      </c>
      <c r="W237" s="47">
        <v>13095.5</v>
      </c>
      <c r="X237" s="20">
        <v>15822.900000000001</v>
      </c>
      <c r="Y237" s="21">
        <v>28918.400000000001</v>
      </c>
      <c r="AB237" s="1"/>
    </row>
    <row r="238" spans="1:28" ht="13">
      <c r="A238" s="2" t="s">
        <v>293</v>
      </c>
      <c r="B238" s="2" t="s">
        <v>214</v>
      </c>
      <c r="C238" s="89" t="s">
        <v>297</v>
      </c>
      <c r="D238" s="129" t="s">
        <v>303</v>
      </c>
      <c r="E238" s="19">
        <v>0</v>
      </c>
      <c r="F238" s="20">
        <v>0</v>
      </c>
      <c r="G238" s="21">
        <v>0</v>
      </c>
      <c r="H238" s="19">
        <v>0</v>
      </c>
      <c r="I238" s="20">
        <v>0</v>
      </c>
      <c r="J238" s="21">
        <v>0</v>
      </c>
      <c r="K238" s="19">
        <v>0</v>
      </c>
      <c r="L238" s="20">
        <v>0</v>
      </c>
      <c r="M238" s="21">
        <v>0</v>
      </c>
      <c r="N238" s="19">
        <v>0</v>
      </c>
      <c r="O238" s="20">
        <v>0</v>
      </c>
      <c r="P238" s="21">
        <v>0</v>
      </c>
      <c r="Q238" s="19">
        <v>0</v>
      </c>
      <c r="R238" s="20">
        <v>0</v>
      </c>
      <c r="S238" s="21">
        <v>0</v>
      </c>
      <c r="T238" s="19">
        <v>0</v>
      </c>
      <c r="U238" s="20">
        <v>0</v>
      </c>
      <c r="V238" s="21">
        <v>0</v>
      </c>
      <c r="W238" s="47">
        <v>0</v>
      </c>
      <c r="X238" s="20">
        <v>0</v>
      </c>
      <c r="Y238" s="21">
        <v>0</v>
      </c>
      <c r="AB238" s="1"/>
    </row>
    <row r="239" spans="1:28" ht="13">
      <c r="A239" s="2" t="s">
        <v>293</v>
      </c>
      <c r="B239" s="2" t="s">
        <v>215</v>
      </c>
      <c r="C239" s="89" t="s">
        <v>297</v>
      </c>
      <c r="D239" s="129" t="s">
        <v>303</v>
      </c>
      <c r="E239" s="19">
        <v>0</v>
      </c>
      <c r="F239" s="20">
        <v>0</v>
      </c>
      <c r="G239" s="21">
        <v>0</v>
      </c>
      <c r="H239" s="19">
        <v>0</v>
      </c>
      <c r="I239" s="20">
        <v>0</v>
      </c>
      <c r="J239" s="21">
        <v>0</v>
      </c>
      <c r="K239" s="19">
        <v>0</v>
      </c>
      <c r="L239" s="20">
        <v>0</v>
      </c>
      <c r="M239" s="21">
        <v>0</v>
      </c>
      <c r="N239" s="19">
        <v>0</v>
      </c>
      <c r="O239" s="20">
        <v>0</v>
      </c>
      <c r="P239" s="21">
        <v>0</v>
      </c>
      <c r="Q239" s="19">
        <v>0</v>
      </c>
      <c r="R239" s="20">
        <v>0</v>
      </c>
      <c r="S239" s="21">
        <v>0</v>
      </c>
      <c r="T239" s="19">
        <v>0</v>
      </c>
      <c r="U239" s="20">
        <v>0</v>
      </c>
      <c r="V239" s="21">
        <v>0</v>
      </c>
      <c r="W239" s="47">
        <v>0</v>
      </c>
      <c r="X239" s="20">
        <v>0</v>
      </c>
      <c r="Y239" s="21">
        <v>0</v>
      </c>
      <c r="AB239" s="1"/>
    </row>
    <row r="240" spans="1:28" ht="13">
      <c r="A240" s="2" t="s">
        <v>294</v>
      </c>
      <c r="B240" s="2" t="s">
        <v>216</v>
      </c>
      <c r="C240" s="89" t="s">
        <v>297</v>
      </c>
      <c r="D240" s="129" t="s">
        <v>302</v>
      </c>
      <c r="E240" s="19">
        <v>0</v>
      </c>
      <c r="F240" s="20">
        <v>0</v>
      </c>
      <c r="G240" s="21">
        <v>0</v>
      </c>
      <c r="H240" s="19">
        <v>1635.7</v>
      </c>
      <c r="I240" s="20">
        <v>331.9</v>
      </c>
      <c r="J240" s="21">
        <v>1967.6</v>
      </c>
      <c r="K240" s="19">
        <v>1635.7</v>
      </c>
      <c r="L240" s="20">
        <v>331.9</v>
      </c>
      <c r="M240" s="21">
        <v>1967.6</v>
      </c>
      <c r="N240" s="19">
        <v>1128.0999999999999</v>
      </c>
      <c r="O240" s="20">
        <v>232.5</v>
      </c>
      <c r="P240" s="21">
        <v>1360.6</v>
      </c>
      <c r="Q240" s="19">
        <v>524.1</v>
      </c>
      <c r="R240" s="20">
        <v>261.2</v>
      </c>
      <c r="S240" s="21">
        <v>785.3</v>
      </c>
      <c r="T240" s="19">
        <v>327.10000000000002</v>
      </c>
      <c r="U240" s="20">
        <v>394.7</v>
      </c>
      <c r="V240" s="21">
        <v>721.8</v>
      </c>
      <c r="W240" s="47">
        <v>5250.7000000000007</v>
      </c>
      <c r="X240" s="20">
        <v>1552.2</v>
      </c>
      <c r="Y240" s="21">
        <v>6802.9000000000005</v>
      </c>
      <c r="AB240" s="1"/>
    </row>
    <row r="241" spans="1:28" ht="13">
      <c r="A241" s="2" t="s">
        <v>294</v>
      </c>
      <c r="B241" s="2" t="s">
        <v>217</v>
      </c>
      <c r="C241" s="89" t="s">
        <v>297</v>
      </c>
      <c r="D241" s="129" t="s">
        <v>302</v>
      </c>
      <c r="E241" s="19">
        <v>482.2</v>
      </c>
      <c r="F241" s="20">
        <v>660.9</v>
      </c>
      <c r="G241" s="21">
        <v>1143.0999999999999</v>
      </c>
      <c r="H241" s="19">
        <v>666.6</v>
      </c>
      <c r="I241" s="20">
        <v>562.29999999999995</v>
      </c>
      <c r="J241" s="21">
        <v>1228.9000000000001</v>
      </c>
      <c r="K241" s="19">
        <v>666.6</v>
      </c>
      <c r="L241" s="20">
        <v>562.29999999999995</v>
      </c>
      <c r="M241" s="21">
        <v>1228.9000000000001</v>
      </c>
      <c r="N241" s="19">
        <v>366.4</v>
      </c>
      <c r="O241" s="20">
        <v>377.6</v>
      </c>
      <c r="P241" s="21">
        <v>744</v>
      </c>
      <c r="Q241" s="19">
        <v>371.2</v>
      </c>
      <c r="R241" s="20">
        <v>303.39999999999998</v>
      </c>
      <c r="S241" s="21">
        <v>674.59999999999991</v>
      </c>
      <c r="T241" s="19">
        <v>149</v>
      </c>
      <c r="U241" s="20">
        <v>204.7</v>
      </c>
      <c r="V241" s="21">
        <v>353.7</v>
      </c>
      <c r="W241" s="47">
        <v>2702</v>
      </c>
      <c r="X241" s="20">
        <v>2671.2</v>
      </c>
      <c r="Y241" s="21">
        <v>5373.2</v>
      </c>
      <c r="AB241" s="1"/>
    </row>
    <row r="242" spans="1:28" ht="13">
      <c r="A242" s="2" t="s">
        <v>294</v>
      </c>
      <c r="B242" s="2" t="s">
        <v>218</v>
      </c>
      <c r="C242" s="89" t="s">
        <v>297</v>
      </c>
      <c r="D242" s="129" t="s">
        <v>302</v>
      </c>
      <c r="E242" s="19">
        <v>0</v>
      </c>
      <c r="F242" s="20">
        <v>0</v>
      </c>
      <c r="G242" s="21">
        <v>0</v>
      </c>
      <c r="H242" s="19">
        <v>0</v>
      </c>
      <c r="I242" s="20">
        <v>0</v>
      </c>
      <c r="J242" s="21">
        <v>0</v>
      </c>
      <c r="K242" s="19">
        <v>0</v>
      </c>
      <c r="L242" s="20">
        <v>0</v>
      </c>
      <c r="M242" s="21">
        <v>0</v>
      </c>
      <c r="N242" s="19">
        <v>0</v>
      </c>
      <c r="O242" s="20">
        <v>0</v>
      </c>
      <c r="P242" s="21">
        <v>0</v>
      </c>
      <c r="Q242" s="19">
        <v>0</v>
      </c>
      <c r="R242" s="20">
        <v>0</v>
      </c>
      <c r="S242" s="21">
        <v>0</v>
      </c>
      <c r="T242" s="19">
        <v>0</v>
      </c>
      <c r="U242" s="20">
        <v>0</v>
      </c>
      <c r="V242" s="21">
        <v>0</v>
      </c>
      <c r="W242" s="47">
        <v>0</v>
      </c>
      <c r="X242" s="20">
        <v>0</v>
      </c>
      <c r="Y242" s="21">
        <v>0</v>
      </c>
      <c r="AB242" s="1"/>
    </row>
    <row r="243" spans="1:28" ht="13">
      <c r="A243" s="2" t="s">
        <v>366</v>
      </c>
      <c r="B243" s="2" t="s">
        <v>367</v>
      </c>
      <c r="C243" s="89" t="s">
        <v>297</v>
      </c>
      <c r="D243" s="129" t="s">
        <v>303</v>
      </c>
      <c r="E243" s="19">
        <v>0</v>
      </c>
      <c r="F243" s="20">
        <v>0</v>
      </c>
      <c r="G243" s="21">
        <v>0</v>
      </c>
      <c r="H243" s="19">
        <v>5.99</v>
      </c>
      <c r="I243" s="20">
        <v>1411.16</v>
      </c>
      <c r="J243" s="21">
        <v>1417.15</v>
      </c>
      <c r="K243" s="19">
        <v>5.99</v>
      </c>
      <c r="L243" s="20">
        <v>1411.16</v>
      </c>
      <c r="M243" s="21">
        <v>1417.15</v>
      </c>
      <c r="N243" s="19">
        <v>0</v>
      </c>
      <c r="O243" s="20">
        <v>0</v>
      </c>
      <c r="P243" s="21">
        <v>0</v>
      </c>
      <c r="Q243" s="19">
        <v>0</v>
      </c>
      <c r="R243" s="20">
        <v>0</v>
      </c>
      <c r="S243" s="21">
        <v>0</v>
      </c>
      <c r="T243" s="19">
        <v>2040.58</v>
      </c>
      <c r="U243" s="20">
        <v>1105.71</v>
      </c>
      <c r="V243" s="21">
        <v>3146.29</v>
      </c>
      <c r="W243" s="47">
        <v>2052.56</v>
      </c>
      <c r="X243" s="20">
        <v>3928.03</v>
      </c>
      <c r="Y243" s="21">
        <v>5980.59</v>
      </c>
      <c r="AB243" s="1"/>
    </row>
    <row r="244" spans="1:28" ht="13">
      <c r="A244" s="2" t="s">
        <v>366</v>
      </c>
      <c r="B244" s="2" t="s">
        <v>368</v>
      </c>
      <c r="C244" s="89" t="s">
        <v>297</v>
      </c>
      <c r="D244" s="129" t="s">
        <v>303</v>
      </c>
      <c r="E244" s="19">
        <v>3628.69</v>
      </c>
      <c r="F244" s="20">
        <v>5676.58</v>
      </c>
      <c r="G244" s="21">
        <v>9305.27</v>
      </c>
      <c r="H244" s="19">
        <v>2223.9499999999998</v>
      </c>
      <c r="I244" s="20">
        <v>14590.81</v>
      </c>
      <c r="J244" s="21">
        <v>16814.759999999998</v>
      </c>
      <c r="K244" s="19">
        <v>2223.9499999999998</v>
      </c>
      <c r="L244" s="20">
        <v>14672.16</v>
      </c>
      <c r="M244" s="21">
        <v>16896.11</v>
      </c>
      <c r="N244" s="19">
        <v>1628.59</v>
      </c>
      <c r="O244" s="20">
        <v>11996.63</v>
      </c>
      <c r="P244" s="21">
        <v>13625.22</v>
      </c>
      <c r="Q244" s="19">
        <v>2496.75</v>
      </c>
      <c r="R244" s="20">
        <v>7545.99</v>
      </c>
      <c r="S244" s="21">
        <v>10042.74</v>
      </c>
      <c r="T244" s="19">
        <v>10565.42</v>
      </c>
      <c r="U244" s="20">
        <v>3980.33</v>
      </c>
      <c r="V244" s="21">
        <v>14545.75</v>
      </c>
      <c r="W244" s="47">
        <v>22767.35</v>
      </c>
      <c r="X244" s="20">
        <v>58462.5</v>
      </c>
      <c r="Y244" s="21">
        <v>81229.850000000006</v>
      </c>
      <c r="AB244" s="1"/>
    </row>
    <row r="245" spans="1:28" ht="13">
      <c r="A245" s="2" t="s">
        <v>354</v>
      </c>
      <c r="B245" s="2" t="s">
        <v>363</v>
      </c>
      <c r="C245" s="89" t="s">
        <v>297</v>
      </c>
      <c r="D245" s="129" t="s">
        <v>303</v>
      </c>
      <c r="E245" s="19">
        <v>14643.98</v>
      </c>
      <c r="F245" s="20">
        <v>2386.67</v>
      </c>
      <c r="G245" s="21">
        <v>17030.650000000001</v>
      </c>
      <c r="H245" s="19">
        <v>17562.330000000002</v>
      </c>
      <c r="I245" s="20">
        <v>3802.94</v>
      </c>
      <c r="J245" s="21">
        <v>21365.27</v>
      </c>
      <c r="K245" s="19">
        <v>17562.330000000002</v>
      </c>
      <c r="L245" s="20">
        <v>3802.94</v>
      </c>
      <c r="M245" s="21">
        <v>21365.27</v>
      </c>
      <c r="N245" s="19">
        <v>13724.68</v>
      </c>
      <c r="O245" s="20">
        <v>3339.49</v>
      </c>
      <c r="P245" s="21">
        <v>17064.169999999998</v>
      </c>
      <c r="Q245" s="19">
        <v>18170.939999999999</v>
      </c>
      <c r="R245" s="20">
        <v>2967.39</v>
      </c>
      <c r="S245" s="21">
        <v>21138.329999999998</v>
      </c>
      <c r="T245" s="19">
        <v>13115.43</v>
      </c>
      <c r="U245" s="20">
        <v>1811.88</v>
      </c>
      <c r="V245" s="21">
        <v>14927.310000000001</v>
      </c>
      <c r="W245" s="47">
        <v>94779.69</v>
      </c>
      <c r="X245" s="20">
        <v>18111.310000000001</v>
      </c>
      <c r="Y245" s="21">
        <v>112891</v>
      </c>
      <c r="AB245" s="1"/>
    </row>
    <row r="246" spans="1:28" ht="13">
      <c r="A246" s="2" t="s">
        <v>354</v>
      </c>
      <c r="B246" s="2" t="s">
        <v>355</v>
      </c>
      <c r="C246" s="89" t="s">
        <v>297</v>
      </c>
      <c r="D246" s="129" t="s">
        <v>303</v>
      </c>
      <c r="E246" s="19">
        <v>7386.1</v>
      </c>
      <c r="F246" s="20">
        <v>4210.43</v>
      </c>
      <c r="G246" s="21">
        <v>11596.53</v>
      </c>
      <c r="H246" s="19">
        <v>19525.28</v>
      </c>
      <c r="I246" s="20">
        <v>4377.37</v>
      </c>
      <c r="J246" s="21">
        <v>23902.649999999998</v>
      </c>
      <c r="K246" s="19">
        <v>19525.28</v>
      </c>
      <c r="L246" s="20">
        <v>4377.37</v>
      </c>
      <c r="M246" s="21">
        <v>23902.649999999998</v>
      </c>
      <c r="N246" s="19">
        <v>11486.1</v>
      </c>
      <c r="O246" s="20">
        <v>4024.4</v>
      </c>
      <c r="P246" s="21">
        <v>15510.5</v>
      </c>
      <c r="Q246" s="19">
        <v>7234.87</v>
      </c>
      <c r="R246" s="20">
        <v>2092.58</v>
      </c>
      <c r="S246" s="21">
        <v>9327.4500000000007</v>
      </c>
      <c r="T246" s="19">
        <v>0</v>
      </c>
      <c r="U246" s="20">
        <v>0</v>
      </c>
      <c r="V246" s="21">
        <v>0</v>
      </c>
      <c r="W246" s="47">
        <v>65157.63</v>
      </c>
      <c r="X246" s="20">
        <v>19082.150000000001</v>
      </c>
      <c r="Y246" s="21">
        <v>84239.78</v>
      </c>
      <c r="AB246" s="1"/>
    </row>
    <row r="247" spans="1:28" ht="13">
      <c r="A247" s="2" t="s">
        <v>354</v>
      </c>
      <c r="B247" s="2" t="s">
        <v>364</v>
      </c>
      <c r="C247" s="89" t="s">
        <v>297</v>
      </c>
      <c r="D247" s="129" t="s">
        <v>303</v>
      </c>
      <c r="E247" s="19">
        <v>17388.490000000002</v>
      </c>
      <c r="F247" s="20">
        <v>3616.12</v>
      </c>
      <c r="G247" s="21">
        <v>21004.61</v>
      </c>
      <c r="H247" s="19">
        <v>22052.79</v>
      </c>
      <c r="I247" s="20">
        <v>3929.99</v>
      </c>
      <c r="J247" s="21">
        <v>25982.78</v>
      </c>
      <c r="K247" s="19">
        <v>22052.79</v>
      </c>
      <c r="L247" s="20">
        <v>3929.99</v>
      </c>
      <c r="M247" s="21">
        <v>25982.78</v>
      </c>
      <c r="N247" s="19">
        <v>17355.509999999998</v>
      </c>
      <c r="O247" s="20">
        <v>3545</v>
      </c>
      <c r="P247" s="21">
        <v>20900.509999999998</v>
      </c>
      <c r="Q247" s="19">
        <v>19126.560000000001</v>
      </c>
      <c r="R247" s="20">
        <v>2959.48</v>
      </c>
      <c r="S247" s="21">
        <v>22086.04</v>
      </c>
      <c r="T247" s="19">
        <v>26708.37</v>
      </c>
      <c r="U247" s="20">
        <v>2031.72</v>
      </c>
      <c r="V247" s="21">
        <v>28740.09</v>
      </c>
      <c r="W247" s="47">
        <v>124684.51</v>
      </c>
      <c r="X247" s="20">
        <v>20012.3</v>
      </c>
      <c r="Y247" s="21">
        <v>144696.81</v>
      </c>
      <c r="AB247" s="1"/>
    </row>
    <row r="248" spans="1:28" ht="13">
      <c r="A248" s="2" t="s">
        <v>295</v>
      </c>
      <c r="B248" s="2" t="s">
        <v>219</v>
      </c>
      <c r="C248" s="89" t="s">
        <v>297</v>
      </c>
      <c r="D248" s="129" t="s">
        <v>303</v>
      </c>
      <c r="E248" s="19">
        <v>10489.05</v>
      </c>
      <c r="F248" s="20">
        <v>3136.35</v>
      </c>
      <c r="G248" s="21">
        <v>13625.4</v>
      </c>
      <c r="H248" s="19">
        <v>2863.65</v>
      </c>
      <c r="I248" s="20">
        <v>1177.4000000000001</v>
      </c>
      <c r="J248" s="21">
        <v>4041.05</v>
      </c>
      <c r="K248" s="19">
        <v>2863.65</v>
      </c>
      <c r="L248" s="20">
        <v>1177.4000000000001</v>
      </c>
      <c r="M248" s="21">
        <v>4041.05</v>
      </c>
      <c r="N248" s="19">
        <v>1776.3</v>
      </c>
      <c r="O248" s="20">
        <v>1862.75</v>
      </c>
      <c r="P248" s="21">
        <v>3639.05</v>
      </c>
      <c r="Q248" s="19">
        <v>1496.55</v>
      </c>
      <c r="R248" s="20">
        <v>1281.5999999999999</v>
      </c>
      <c r="S248" s="21">
        <v>2778.1499999999996</v>
      </c>
      <c r="T248" s="19">
        <v>4211.8500000000004</v>
      </c>
      <c r="U248" s="20">
        <v>1298.75</v>
      </c>
      <c r="V248" s="21">
        <v>5510.6</v>
      </c>
      <c r="W248" s="47">
        <v>23701.049999999996</v>
      </c>
      <c r="X248" s="20">
        <v>9934.25</v>
      </c>
      <c r="Y248" s="21">
        <v>33635.299999999996</v>
      </c>
      <c r="AB248" s="1"/>
    </row>
    <row r="249" spans="1:28" ht="13">
      <c r="A249" s="2" t="s">
        <v>295</v>
      </c>
      <c r="B249" s="2" t="s">
        <v>220</v>
      </c>
      <c r="C249" s="89" t="s">
        <v>297</v>
      </c>
      <c r="D249" s="129" t="s">
        <v>303</v>
      </c>
      <c r="E249" s="19">
        <v>2231</v>
      </c>
      <c r="F249" s="20">
        <v>1157.1500000000001</v>
      </c>
      <c r="G249" s="21">
        <v>3388.15</v>
      </c>
      <c r="H249" s="19">
        <v>1893.65</v>
      </c>
      <c r="I249" s="20">
        <v>608.04999999999995</v>
      </c>
      <c r="J249" s="21">
        <v>2501.6999999999998</v>
      </c>
      <c r="K249" s="19">
        <v>1893.65</v>
      </c>
      <c r="L249" s="20">
        <v>608.04999999999995</v>
      </c>
      <c r="M249" s="21">
        <v>2501.6999999999998</v>
      </c>
      <c r="N249" s="19">
        <v>1871</v>
      </c>
      <c r="O249" s="20">
        <v>495.3</v>
      </c>
      <c r="P249" s="21">
        <v>2366.3000000000002</v>
      </c>
      <c r="Q249" s="19">
        <v>923.95</v>
      </c>
      <c r="R249" s="20">
        <v>88.7</v>
      </c>
      <c r="S249" s="21">
        <v>1012.6500000000001</v>
      </c>
      <c r="T249" s="19">
        <v>1476.4</v>
      </c>
      <c r="U249" s="20">
        <v>413.7</v>
      </c>
      <c r="V249" s="21">
        <v>1890.1000000000001</v>
      </c>
      <c r="W249" s="47">
        <v>10289.65</v>
      </c>
      <c r="X249" s="20">
        <v>3370.95</v>
      </c>
      <c r="Y249" s="21">
        <v>13660.599999999999</v>
      </c>
      <c r="AB249" s="1"/>
    </row>
    <row r="250" spans="1:28" ht="13">
      <c r="A250" s="2" t="s">
        <v>295</v>
      </c>
      <c r="B250" s="2" t="s">
        <v>221</v>
      </c>
      <c r="C250" s="89" t="s">
        <v>297</v>
      </c>
      <c r="D250" s="129" t="s">
        <v>303</v>
      </c>
      <c r="E250" s="19">
        <v>18370.8</v>
      </c>
      <c r="F250" s="20">
        <v>4431.3500000000004</v>
      </c>
      <c r="G250" s="21">
        <v>22802.15</v>
      </c>
      <c r="H250" s="19">
        <v>1024.8499999999999</v>
      </c>
      <c r="I250" s="20">
        <v>885.25</v>
      </c>
      <c r="J250" s="21">
        <v>1910.1</v>
      </c>
      <c r="K250" s="19">
        <v>1024.8499999999999</v>
      </c>
      <c r="L250" s="20">
        <v>885.25</v>
      </c>
      <c r="M250" s="21">
        <v>1910.1</v>
      </c>
      <c r="N250" s="19">
        <v>1994.4</v>
      </c>
      <c r="O250" s="20">
        <v>1268.3</v>
      </c>
      <c r="P250" s="21">
        <v>3262.7</v>
      </c>
      <c r="Q250" s="19">
        <v>825.15</v>
      </c>
      <c r="R250" s="20">
        <v>852.55</v>
      </c>
      <c r="S250" s="21">
        <v>1677.6999999999998</v>
      </c>
      <c r="T250" s="19">
        <v>2164.25</v>
      </c>
      <c r="U250" s="20">
        <v>330.4</v>
      </c>
      <c r="V250" s="21">
        <v>2494.65</v>
      </c>
      <c r="W250" s="47">
        <v>25404.3</v>
      </c>
      <c r="X250" s="20">
        <v>8653.1</v>
      </c>
      <c r="Y250" s="21">
        <v>34057.4</v>
      </c>
      <c r="AB250" s="1"/>
    </row>
    <row r="251" spans="1:28" ht="13">
      <c r="A251" s="24" t="s">
        <v>295</v>
      </c>
      <c r="B251" s="145" t="s">
        <v>222</v>
      </c>
      <c r="C251" s="89" t="s">
        <v>297</v>
      </c>
      <c r="D251" s="129" t="s">
        <v>303</v>
      </c>
      <c r="E251" s="19">
        <v>5469.95</v>
      </c>
      <c r="F251" s="20">
        <v>1296.5999999999999</v>
      </c>
      <c r="G251" s="21">
        <v>6766.5499999999993</v>
      </c>
      <c r="H251" s="19">
        <v>1222.1500000000001</v>
      </c>
      <c r="I251" s="20">
        <v>1556.35</v>
      </c>
      <c r="J251" s="21">
        <v>2778.5</v>
      </c>
      <c r="K251" s="19">
        <v>1222.1500000000001</v>
      </c>
      <c r="L251" s="20">
        <v>1556.35</v>
      </c>
      <c r="M251" s="21">
        <v>2778.5</v>
      </c>
      <c r="N251" s="19">
        <v>732.65</v>
      </c>
      <c r="O251" s="20">
        <v>483.1</v>
      </c>
      <c r="P251" s="21">
        <v>1215.75</v>
      </c>
      <c r="Q251" s="19">
        <v>0</v>
      </c>
      <c r="R251" s="20">
        <v>0</v>
      </c>
      <c r="S251" s="21">
        <v>0</v>
      </c>
      <c r="T251" s="19">
        <v>1974.6</v>
      </c>
      <c r="U251" s="20">
        <v>108.7</v>
      </c>
      <c r="V251" s="21">
        <v>2083.2999999999997</v>
      </c>
      <c r="W251" s="47">
        <v>10621.5</v>
      </c>
      <c r="X251" s="20">
        <v>5001.0999999999995</v>
      </c>
      <c r="Y251" s="21">
        <v>15622.599999999999</v>
      </c>
      <c r="AB251" s="1"/>
    </row>
    <row r="252" spans="1:28" ht="13">
      <c r="A252" s="24" t="s">
        <v>335</v>
      </c>
      <c r="B252" s="2" t="s">
        <v>340</v>
      </c>
      <c r="C252" s="89" t="s">
        <v>297</v>
      </c>
      <c r="D252" s="129" t="s">
        <v>304</v>
      </c>
      <c r="E252" s="19">
        <v>55.98</v>
      </c>
      <c r="F252" s="20">
        <v>2595.13</v>
      </c>
      <c r="G252" s="21">
        <v>2651.11</v>
      </c>
      <c r="H252" s="19">
        <v>420.85</v>
      </c>
      <c r="I252" s="20">
        <v>4070.97</v>
      </c>
      <c r="J252" s="21">
        <v>4491.82</v>
      </c>
      <c r="K252" s="19">
        <v>420.85</v>
      </c>
      <c r="L252" s="20">
        <v>4070.97</v>
      </c>
      <c r="M252" s="21">
        <v>4491.82</v>
      </c>
      <c r="N252" s="19">
        <v>220.09</v>
      </c>
      <c r="O252" s="20">
        <v>5706.91</v>
      </c>
      <c r="P252" s="21">
        <v>5927</v>
      </c>
      <c r="Q252" s="19">
        <v>2523.5700000000002</v>
      </c>
      <c r="R252" s="20">
        <v>441.23</v>
      </c>
      <c r="S252" s="21">
        <v>2964.8</v>
      </c>
      <c r="T252" s="19">
        <v>5847.69</v>
      </c>
      <c r="U252" s="20">
        <v>155.87</v>
      </c>
      <c r="V252" s="21">
        <v>6003.5599999999995</v>
      </c>
      <c r="W252" s="47">
        <v>9489.0299999999988</v>
      </c>
      <c r="X252" s="20">
        <v>17041.079999999998</v>
      </c>
      <c r="Y252" s="21">
        <v>26530.109999999997</v>
      </c>
      <c r="AB252" s="1"/>
    </row>
    <row r="253" spans="1:28" ht="13">
      <c r="A253" s="2" t="s">
        <v>335</v>
      </c>
      <c r="B253" s="2" t="s">
        <v>336</v>
      </c>
      <c r="C253" s="89" t="s">
        <v>297</v>
      </c>
      <c r="D253" s="129" t="s">
        <v>304</v>
      </c>
      <c r="E253" s="19">
        <v>1966.6</v>
      </c>
      <c r="F253" s="20">
        <v>1419.3</v>
      </c>
      <c r="G253" s="21">
        <v>3385.8999999999996</v>
      </c>
      <c r="H253" s="19">
        <v>4692.97</v>
      </c>
      <c r="I253" s="20">
        <v>3771.8</v>
      </c>
      <c r="J253" s="21">
        <v>8464.77</v>
      </c>
      <c r="K253" s="19">
        <v>4692.97</v>
      </c>
      <c r="L253" s="20">
        <v>3771.8</v>
      </c>
      <c r="M253" s="21">
        <v>8464.77</v>
      </c>
      <c r="N253" s="19">
        <v>1078.17</v>
      </c>
      <c r="O253" s="20">
        <v>3266.36</v>
      </c>
      <c r="P253" s="21">
        <v>4344.5300000000007</v>
      </c>
      <c r="Q253" s="19">
        <v>15842.17</v>
      </c>
      <c r="R253" s="20">
        <v>530.85</v>
      </c>
      <c r="S253" s="21">
        <v>16373.02</v>
      </c>
      <c r="T253" s="19">
        <v>19585.88</v>
      </c>
      <c r="U253" s="20">
        <v>113.91</v>
      </c>
      <c r="V253" s="21">
        <v>19699.79</v>
      </c>
      <c r="W253" s="47">
        <v>47858.76</v>
      </c>
      <c r="X253" s="20">
        <v>12874.020000000002</v>
      </c>
      <c r="Y253" s="21">
        <v>60732.780000000006</v>
      </c>
      <c r="AB253" s="1"/>
    </row>
    <row r="254" spans="1:28" ht="20.149999999999999" customHeight="1" thickBot="1">
      <c r="A254" s="26" t="s">
        <v>335</v>
      </c>
      <c r="B254" s="26" t="s">
        <v>380</v>
      </c>
      <c r="C254" s="90" t="s">
        <v>297</v>
      </c>
      <c r="D254" s="130" t="s">
        <v>304</v>
      </c>
      <c r="E254" s="27">
        <v>5200.4799999999996</v>
      </c>
      <c r="F254" s="28">
        <v>32.43</v>
      </c>
      <c r="G254" s="29">
        <v>5232.91</v>
      </c>
      <c r="H254" s="27">
        <v>6419.23</v>
      </c>
      <c r="I254" s="28">
        <v>91.45</v>
      </c>
      <c r="J254" s="29">
        <v>6510.6799999999994</v>
      </c>
      <c r="K254" s="27">
        <v>6419.23</v>
      </c>
      <c r="L254" s="28">
        <v>91.45</v>
      </c>
      <c r="M254" s="29">
        <v>6510.6799999999994</v>
      </c>
      <c r="N254" s="27">
        <v>4932.16</v>
      </c>
      <c r="O254" s="28">
        <v>25.23</v>
      </c>
      <c r="P254" s="29">
        <v>4957.3899999999994</v>
      </c>
      <c r="Q254" s="27">
        <v>7319.83</v>
      </c>
      <c r="R254" s="28">
        <v>28.08</v>
      </c>
      <c r="S254" s="29">
        <v>7347.91</v>
      </c>
      <c r="T254" s="27">
        <v>4299.17</v>
      </c>
      <c r="U254" s="28">
        <v>36.630000000000003</v>
      </c>
      <c r="V254" s="29">
        <v>4335.8</v>
      </c>
      <c r="W254" s="72">
        <v>34590.1</v>
      </c>
      <c r="X254" s="28">
        <v>305.27</v>
      </c>
      <c r="Y254" s="29">
        <v>34895.369999999995</v>
      </c>
    </row>
    <row r="255" spans="1:28" ht="20.149999999999999" customHeight="1">
      <c r="A255" s="91"/>
      <c r="B255" s="91"/>
      <c r="C255" s="91"/>
      <c r="D255" s="91"/>
      <c r="E255" s="92"/>
      <c r="F255" s="92"/>
      <c r="G255" s="92"/>
      <c r="H255" s="92"/>
      <c r="I255" s="92"/>
      <c r="J255" s="92"/>
      <c r="K255" s="92"/>
      <c r="L255" s="92"/>
      <c r="M255" s="92"/>
      <c r="N255" s="92"/>
      <c r="O255" s="92"/>
      <c r="P255" s="92"/>
      <c r="Q255" s="92"/>
      <c r="R255" s="92"/>
      <c r="S255" s="92"/>
      <c r="T255" s="92"/>
      <c r="U255" s="92"/>
      <c r="V255" s="92"/>
      <c r="W255" s="92"/>
      <c r="X255" s="92"/>
      <c r="Y255" s="92"/>
    </row>
    <row r="256" spans="1:28" ht="20.149999999999999" customHeight="1">
      <c r="A256" s="91"/>
      <c r="B256" s="91"/>
      <c r="C256" s="91"/>
      <c r="D256" s="91"/>
      <c r="E256" s="92"/>
      <c r="F256" s="92"/>
      <c r="G256" s="92"/>
      <c r="H256" s="92"/>
      <c r="I256" s="92"/>
      <c r="J256" s="92"/>
      <c r="K256" s="92"/>
      <c r="L256" s="92"/>
      <c r="M256" s="92"/>
      <c r="N256" s="92"/>
      <c r="O256" s="92"/>
      <c r="P256" s="92"/>
      <c r="Q256" s="92"/>
      <c r="R256" s="92"/>
      <c r="S256" s="92"/>
      <c r="T256" s="92"/>
      <c r="U256" s="92"/>
      <c r="V256" s="92"/>
      <c r="W256" s="92"/>
      <c r="X256" s="92"/>
      <c r="Y256" s="92"/>
    </row>
    <row r="257" spans="1:25" ht="20.149999999999999" customHeight="1" thickBot="1"/>
    <row r="258" spans="1:25" ht="20.149999999999999" customHeight="1">
      <c r="A258" s="93" t="s">
        <v>223</v>
      </c>
      <c r="B258" s="94"/>
      <c r="C258" s="94"/>
      <c r="D258" s="94"/>
      <c r="E258" s="95">
        <v>2429482.4000000018</v>
      </c>
      <c r="F258" s="96">
        <v>246108.31999999986</v>
      </c>
      <c r="G258" s="97">
        <v>2675590.7199999993</v>
      </c>
      <c r="H258" s="95">
        <v>2011132.8599999999</v>
      </c>
      <c r="I258" s="96">
        <v>367184.27000000008</v>
      </c>
      <c r="J258" s="97">
        <v>2378317.1299999994</v>
      </c>
      <c r="K258" s="95">
        <v>2012748.91</v>
      </c>
      <c r="L258" s="96">
        <v>367265.85000000009</v>
      </c>
      <c r="M258" s="97">
        <v>2380014.7599999993</v>
      </c>
      <c r="N258" s="95">
        <v>1959238.1800000002</v>
      </c>
      <c r="O258" s="96">
        <v>381663.48999999982</v>
      </c>
      <c r="P258" s="97">
        <v>2340901.669999999</v>
      </c>
      <c r="Q258" s="95">
        <v>1757059.0899999999</v>
      </c>
      <c r="R258" s="96">
        <v>325512.37000000017</v>
      </c>
      <c r="S258" s="97">
        <v>2082571.46</v>
      </c>
      <c r="T258" s="95">
        <v>2242211.0500000003</v>
      </c>
      <c r="U258" s="96">
        <v>299247.17000000004</v>
      </c>
      <c r="V258" s="97">
        <v>2541458.2199999997</v>
      </c>
      <c r="W258" s="98">
        <v>12411872.490000002</v>
      </c>
      <c r="X258" s="96">
        <v>1986981.4700000002</v>
      </c>
      <c r="Y258" s="99">
        <v>14398853.959999999</v>
      </c>
    </row>
    <row r="259" spans="1:25" ht="13" thickBot="1">
      <c r="A259" s="100" t="s">
        <v>224</v>
      </c>
      <c r="B259" s="101"/>
      <c r="C259" s="101"/>
      <c r="D259" s="101"/>
      <c r="E259" s="102">
        <v>0</v>
      </c>
      <c r="F259" s="103">
        <v>0</v>
      </c>
      <c r="G259" s="104">
        <v>0</v>
      </c>
      <c r="H259" s="102">
        <v>0</v>
      </c>
      <c r="I259" s="103">
        <v>0</v>
      </c>
      <c r="J259" s="104">
        <v>0</v>
      </c>
      <c r="K259" s="102">
        <v>0</v>
      </c>
      <c r="L259" s="103">
        <v>0</v>
      </c>
      <c r="M259" s="104">
        <v>0</v>
      </c>
      <c r="N259" s="102">
        <v>0</v>
      </c>
      <c r="O259" s="103">
        <v>0</v>
      </c>
      <c r="P259" s="104">
        <v>0</v>
      </c>
      <c r="Q259" s="102">
        <v>0</v>
      </c>
      <c r="R259" s="103">
        <v>0</v>
      </c>
      <c r="S259" s="104">
        <v>0</v>
      </c>
      <c r="T259" s="102">
        <v>0</v>
      </c>
      <c r="U259" s="103">
        <v>0</v>
      </c>
      <c r="V259" s="104">
        <v>0</v>
      </c>
      <c r="W259" s="105">
        <v>0</v>
      </c>
      <c r="X259" s="103">
        <v>0</v>
      </c>
      <c r="Y259" s="106">
        <v>0</v>
      </c>
    </row>
    <row r="260" spans="1:25" ht="13" thickBot="1">
      <c r="A260" s="107" t="s">
        <v>5</v>
      </c>
      <c r="B260" s="108"/>
      <c r="C260" s="108"/>
      <c r="D260" s="108"/>
      <c r="E260" s="109">
        <v>2429482.4000000018</v>
      </c>
      <c r="F260" s="110">
        <v>246108.31999999986</v>
      </c>
      <c r="G260" s="111">
        <v>2675590.7199999993</v>
      </c>
      <c r="H260" s="109">
        <v>2011132.8599999999</v>
      </c>
      <c r="I260" s="110">
        <v>367184.27000000008</v>
      </c>
      <c r="J260" s="111">
        <v>2378317.1299999994</v>
      </c>
      <c r="K260" s="109">
        <v>2012748.91</v>
      </c>
      <c r="L260" s="110">
        <v>367265.85000000009</v>
      </c>
      <c r="M260" s="111">
        <v>2380014.7599999993</v>
      </c>
      <c r="N260" s="109">
        <v>1959238.1800000002</v>
      </c>
      <c r="O260" s="110">
        <v>381663.48999999982</v>
      </c>
      <c r="P260" s="111">
        <v>2340901.669999999</v>
      </c>
      <c r="Q260" s="109">
        <v>1757059.0899999999</v>
      </c>
      <c r="R260" s="110">
        <v>325512.37000000017</v>
      </c>
      <c r="S260" s="111">
        <v>2082571.46</v>
      </c>
      <c r="T260" s="109">
        <v>2242211.0500000003</v>
      </c>
      <c r="U260" s="110">
        <v>299247.17000000004</v>
      </c>
      <c r="V260" s="111">
        <v>2541458.2199999997</v>
      </c>
      <c r="W260" s="112">
        <v>12411872.490000002</v>
      </c>
      <c r="X260" s="110">
        <v>1986981.4700000002</v>
      </c>
      <c r="Y260" s="113">
        <v>14398853.959999999</v>
      </c>
    </row>
    <row r="261" spans="1:25" ht="13" thickBot="1">
      <c r="E261" s="1"/>
    </row>
    <row r="262" spans="1:25" ht="13" thickBot="1">
      <c r="E262" s="1"/>
      <c r="F262" s="1"/>
      <c r="H262" s="1"/>
      <c r="I262" s="1"/>
      <c r="J262" s="1"/>
      <c r="K262" s="1"/>
      <c r="L262" s="1"/>
      <c r="N262" s="1"/>
      <c r="O262" s="1"/>
      <c r="Q262" s="1"/>
      <c r="R262" s="1"/>
      <c r="T262" s="1"/>
      <c r="U262" s="1"/>
      <c r="V262" s="159" t="s">
        <v>356</v>
      </c>
      <c r="W262" s="160"/>
      <c r="X262" s="94"/>
      <c r="Y262" s="161"/>
    </row>
    <row r="263" spans="1:25">
      <c r="E263" s="1"/>
      <c r="F263" s="1"/>
      <c r="T263" s="101"/>
      <c r="U263" s="101"/>
      <c r="V263" s="159" t="s">
        <v>357</v>
      </c>
      <c r="W263" s="96">
        <v>5781297.2599999988</v>
      </c>
      <c r="X263" s="96">
        <v>906306.20999999985</v>
      </c>
      <c r="Y263" s="97">
        <v>6687603.4699999988</v>
      </c>
    </row>
    <row r="264" spans="1:25" ht="17.5">
      <c r="A264" s="114"/>
      <c r="E264" s="1"/>
      <c r="F264" s="1"/>
      <c r="T264" s="101"/>
      <c r="U264" s="101"/>
      <c r="V264" s="162" t="s">
        <v>358</v>
      </c>
      <c r="W264" s="103">
        <v>1061886.96</v>
      </c>
      <c r="X264" s="103">
        <v>299583.98</v>
      </c>
      <c r="Y264" s="104">
        <v>1361470.94</v>
      </c>
    </row>
    <row r="265" spans="1:25">
      <c r="E265" s="1"/>
      <c r="F265" s="1"/>
      <c r="T265" s="101"/>
      <c r="U265" s="101"/>
      <c r="V265" s="162" t="s">
        <v>359</v>
      </c>
      <c r="W265" s="103">
        <v>2623301.29</v>
      </c>
      <c r="X265" s="103">
        <v>531161.17000000004</v>
      </c>
      <c r="Y265" s="104">
        <v>3154462.4600000004</v>
      </c>
    </row>
    <row r="266" spans="1:25" ht="13" thickBot="1">
      <c r="E266" s="1"/>
      <c r="F266" s="1"/>
      <c r="T266" s="101"/>
      <c r="U266" s="101"/>
      <c r="V266" s="162" t="s">
        <v>360</v>
      </c>
      <c r="W266" s="103">
        <v>2945386.9800000009</v>
      </c>
      <c r="X266" s="103">
        <v>249930.10999999993</v>
      </c>
      <c r="Y266" s="104">
        <v>3195317.0900000008</v>
      </c>
    </row>
    <row r="267" spans="1:25" ht="13" thickBot="1">
      <c r="E267" s="1"/>
      <c r="F267" s="1"/>
      <c r="T267" s="101"/>
      <c r="U267" s="101"/>
      <c r="V267" s="163" t="s">
        <v>361</v>
      </c>
      <c r="W267" s="110">
        <v>12411872.489999998</v>
      </c>
      <c r="X267" s="110">
        <v>1986981.4699999997</v>
      </c>
      <c r="Y267" s="110">
        <v>14398853.960000001</v>
      </c>
    </row>
    <row r="268" spans="1:25">
      <c r="E268" s="1"/>
      <c r="F268" s="1"/>
      <c r="T268" s="101"/>
      <c r="U268" s="101"/>
    </row>
    <row r="269" spans="1:25">
      <c r="E269" s="1"/>
      <c r="F269" s="1"/>
      <c r="T269" s="101"/>
      <c r="U269" s="101"/>
    </row>
    <row r="270" spans="1:25">
      <c r="E270" s="1"/>
      <c r="F270" s="1"/>
      <c r="G270" s="1"/>
      <c r="T270" s="101"/>
      <c r="U270" s="101"/>
      <c r="V270" s="101"/>
      <c r="W270" s="101"/>
    </row>
    <row r="271" spans="1:25">
      <c r="G271" s="1"/>
      <c r="U271" s="101"/>
      <c r="V271" s="101"/>
      <c r="W271" s="101"/>
    </row>
    <row r="272" spans="1:25">
      <c r="U272" s="101"/>
      <c r="V272" s="101"/>
      <c r="W272" s="101"/>
    </row>
    <row r="273" spans="21:23">
      <c r="U273" s="101"/>
      <c r="V273" s="101"/>
      <c r="W273" s="101"/>
    </row>
    <row r="274" spans="21:23">
      <c r="U274" s="101"/>
      <c r="V274" s="101"/>
      <c r="W274" s="101"/>
    </row>
    <row r="275" spans="21:23">
      <c r="U275" s="101"/>
      <c r="V275" s="101"/>
      <c r="W275" s="101"/>
    </row>
    <row r="276" spans="21:23">
      <c r="U276" s="101"/>
      <c r="V276" s="101"/>
      <c r="W276" s="101"/>
    </row>
    <row r="277" spans="21:23">
      <c r="U277" s="101"/>
      <c r="V277" s="101"/>
      <c r="W277" s="101"/>
    </row>
  </sheetData>
  <pageMargins left="0.75" right="0.75" top="1" bottom="1" header="0.5" footer="0.5"/>
  <pageSetup paperSize="9" orientation="portrait" r:id="rId1"/>
  <headerFooter alignWithMargins="0"/>
  <customProperties>
    <customPr name="EpmWorksheetKeyString_GUID" r:id="rId2"/>
  </customPropertie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AB272"/>
  <sheetViews>
    <sheetView workbookViewId="0">
      <selection activeCell="X277" sqref="X277"/>
    </sheetView>
  </sheetViews>
  <sheetFormatPr defaultColWidth="9.1796875" defaultRowHeight="12.5"/>
  <cols>
    <col min="1" max="1" width="10.453125" customWidth="1"/>
    <col min="2" max="2" width="11.54296875" customWidth="1"/>
    <col min="3" max="3" width="16.1796875" customWidth="1"/>
    <col min="5" max="5" width="11.54296875" customWidth="1"/>
    <col min="6" max="7" width="11" customWidth="1"/>
    <col min="23" max="23" width="14" bestFit="1" customWidth="1"/>
    <col min="25" max="25" width="10.1796875" bestFit="1" customWidth="1"/>
  </cols>
  <sheetData>
    <row r="1" spans="1:28" ht="18">
      <c r="A1" s="81" t="s">
        <v>385</v>
      </c>
    </row>
    <row r="2" spans="1:28" ht="13" thickBot="1"/>
    <row r="3" spans="1:28" ht="13" thickBot="1">
      <c r="E3" s="82">
        <v>42461</v>
      </c>
      <c r="F3" s="83"/>
      <c r="G3" s="84"/>
      <c r="H3" s="82">
        <v>42491</v>
      </c>
      <c r="I3" s="83"/>
      <c r="J3" s="84"/>
      <c r="K3" s="82">
        <v>42522</v>
      </c>
      <c r="L3" s="85"/>
      <c r="M3" s="84"/>
      <c r="N3" s="82">
        <v>42552</v>
      </c>
      <c r="O3" s="85"/>
      <c r="P3" s="84"/>
      <c r="Q3" s="82">
        <v>42583</v>
      </c>
      <c r="R3" s="85"/>
      <c r="S3" s="84"/>
      <c r="T3" s="82">
        <v>42614</v>
      </c>
      <c r="U3" s="83"/>
      <c r="V3" s="84"/>
      <c r="W3" s="85" t="s">
        <v>1</v>
      </c>
      <c r="X3" s="83"/>
      <c r="Y3" s="84"/>
    </row>
    <row r="4" spans="1:28" ht="14">
      <c r="A4" s="86" t="s">
        <v>247</v>
      </c>
      <c r="B4" s="31" t="s">
        <v>2</v>
      </c>
      <c r="C4" s="31" t="s">
        <v>248</v>
      </c>
      <c r="D4" s="128" t="s">
        <v>301</v>
      </c>
      <c r="E4" s="32" t="s">
        <v>3</v>
      </c>
      <c r="F4" s="33" t="s">
        <v>4</v>
      </c>
      <c r="G4" s="87" t="s">
        <v>5</v>
      </c>
      <c r="H4" s="32" t="s">
        <v>3</v>
      </c>
      <c r="I4" s="33" t="s">
        <v>4</v>
      </c>
      <c r="J4" s="87" t="s">
        <v>5</v>
      </c>
      <c r="K4" s="32" t="s">
        <v>3</v>
      </c>
      <c r="L4" s="33" t="s">
        <v>4</v>
      </c>
      <c r="M4" s="87" t="s">
        <v>5</v>
      </c>
      <c r="N4" s="32" t="s">
        <v>3</v>
      </c>
      <c r="O4" s="33" t="s">
        <v>4</v>
      </c>
      <c r="P4" s="87" t="s">
        <v>5</v>
      </c>
      <c r="Q4" s="32" t="s">
        <v>3</v>
      </c>
      <c r="R4" s="33" t="s">
        <v>4</v>
      </c>
      <c r="S4" s="87" t="s">
        <v>5</v>
      </c>
      <c r="T4" s="32" t="s">
        <v>3</v>
      </c>
      <c r="U4" s="33" t="s">
        <v>4</v>
      </c>
      <c r="V4" s="87" t="s">
        <v>5</v>
      </c>
      <c r="W4" s="88" t="s">
        <v>3</v>
      </c>
      <c r="X4" s="33" t="s">
        <v>4</v>
      </c>
      <c r="Y4" s="87" t="s">
        <v>5</v>
      </c>
    </row>
    <row r="5" spans="1:28" ht="13">
      <c r="A5" s="2" t="s">
        <v>249</v>
      </c>
      <c r="B5" s="2" t="s">
        <v>6</v>
      </c>
      <c r="C5" s="89" t="s">
        <v>297</v>
      </c>
      <c r="D5" s="129" t="s">
        <v>302</v>
      </c>
      <c r="E5" s="19">
        <v>0</v>
      </c>
      <c r="F5" s="20">
        <v>0</v>
      </c>
      <c r="G5" s="21">
        <v>0</v>
      </c>
      <c r="H5" s="19">
        <v>0</v>
      </c>
      <c r="I5" s="20">
        <v>0</v>
      </c>
      <c r="J5" s="21">
        <v>0</v>
      </c>
      <c r="K5" s="19">
        <v>0</v>
      </c>
      <c r="L5" s="20">
        <v>0</v>
      </c>
      <c r="M5" s="21">
        <v>0</v>
      </c>
      <c r="N5" s="19">
        <v>0</v>
      </c>
      <c r="O5" s="20">
        <v>0</v>
      </c>
      <c r="P5" s="21">
        <v>0</v>
      </c>
      <c r="Q5" s="19">
        <v>0</v>
      </c>
      <c r="R5" s="20">
        <v>0</v>
      </c>
      <c r="S5" s="21">
        <v>0</v>
      </c>
      <c r="T5" s="19">
        <v>0</v>
      </c>
      <c r="U5" s="20">
        <v>0</v>
      </c>
      <c r="V5" s="21">
        <v>0</v>
      </c>
      <c r="W5" s="47">
        <v>0</v>
      </c>
      <c r="X5" s="20">
        <v>0</v>
      </c>
      <c r="Y5" s="21">
        <v>0</v>
      </c>
      <c r="AB5" s="1"/>
    </row>
    <row r="6" spans="1:28" ht="13">
      <c r="A6" s="2" t="s">
        <v>250</v>
      </c>
      <c r="B6" s="2" t="s">
        <v>7</v>
      </c>
      <c r="C6" s="89" t="s">
        <v>297</v>
      </c>
      <c r="D6" s="129" t="s">
        <v>298</v>
      </c>
      <c r="E6" s="19">
        <v>0</v>
      </c>
      <c r="F6" s="20">
        <v>0</v>
      </c>
      <c r="G6" s="21">
        <v>0</v>
      </c>
      <c r="H6" s="19">
        <v>0</v>
      </c>
      <c r="I6" s="20">
        <v>0</v>
      </c>
      <c r="J6" s="21">
        <v>0</v>
      </c>
      <c r="K6" s="19">
        <v>0</v>
      </c>
      <c r="L6" s="20">
        <v>0</v>
      </c>
      <c r="M6" s="21">
        <v>0</v>
      </c>
      <c r="N6" s="19">
        <v>0</v>
      </c>
      <c r="O6" s="20">
        <v>0</v>
      </c>
      <c r="P6" s="21">
        <v>0</v>
      </c>
      <c r="Q6" s="19">
        <v>0</v>
      </c>
      <c r="R6" s="20">
        <v>0</v>
      </c>
      <c r="S6" s="21">
        <v>0</v>
      </c>
      <c r="T6" s="19">
        <v>0</v>
      </c>
      <c r="U6" s="20">
        <v>1.2</v>
      </c>
      <c r="V6" s="21">
        <v>1.2</v>
      </c>
      <c r="W6" s="47">
        <v>0</v>
      </c>
      <c r="X6" s="20">
        <v>1.2</v>
      </c>
      <c r="Y6" s="21">
        <v>1.2</v>
      </c>
      <c r="AB6" s="1"/>
    </row>
    <row r="7" spans="1:28" ht="13">
      <c r="A7" s="2" t="s">
        <v>251</v>
      </c>
      <c r="B7" s="2" t="s">
        <v>8</v>
      </c>
      <c r="C7" s="89" t="s">
        <v>297</v>
      </c>
      <c r="D7" s="129" t="s">
        <v>302</v>
      </c>
      <c r="E7" s="19">
        <v>14948.91</v>
      </c>
      <c r="F7" s="20">
        <v>1498.5</v>
      </c>
      <c r="G7" s="21">
        <v>16447.41</v>
      </c>
      <c r="H7" s="19">
        <v>20091.689999999999</v>
      </c>
      <c r="I7" s="20">
        <v>1325.3</v>
      </c>
      <c r="J7" s="21">
        <v>21416.989999999998</v>
      </c>
      <c r="K7" s="19">
        <v>12969.8</v>
      </c>
      <c r="L7" s="20">
        <v>1950.6</v>
      </c>
      <c r="M7" s="21">
        <v>14920.4</v>
      </c>
      <c r="N7" s="19">
        <v>20230.009999999998</v>
      </c>
      <c r="O7" s="20">
        <v>1255.3</v>
      </c>
      <c r="P7" s="21">
        <v>21485.309999999998</v>
      </c>
      <c r="Q7" s="19">
        <v>25519.78</v>
      </c>
      <c r="R7" s="20">
        <v>1727.8</v>
      </c>
      <c r="S7" s="21">
        <v>27247.579999999998</v>
      </c>
      <c r="T7" s="19">
        <v>30311.119999999999</v>
      </c>
      <c r="U7" s="20">
        <v>1379.8</v>
      </c>
      <c r="V7" s="21">
        <v>31690.92</v>
      </c>
      <c r="W7" s="47">
        <v>124071.30999999998</v>
      </c>
      <c r="X7" s="20">
        <v>9137.2999999999993</v>
      </c>
      <c r="Y7" s="21">
        <v>133208.60999999999</v>
      </c>
      <c r="AB7" s="1"/>
    </row>
    <row r="8" spans="1:28" ht="13">
      <c r="A8" s="2" t="s">
        <v>251</v>
      </c>
      <c r="B8" s="2" t="s">
        <v>9</v>
      </c>
      <c r="C8" s="89" t="s">
        <v>297</v>
      </c>
      <c r="D8" s="129" t="s">
        <v>302</v>
      </c>
      <c r="E8" s="19">
        <v>2.3199999999999998</v>
      </c>
      <c r="F8" s="20">
        <v>2.31</v>
      </c>
      <c r="G8" s="21">
        <v>4.63</v>
      </c>
      <c r="H8" s="19">
        <v>2.5499999999999998</v>
      </c>
      <c r="I8" s="20">
        <v>0.53</v>
      </c>
      <c r="J8" s="21">
        <v>3.08</v>
      </c>
      <c r="K8" s="19">
        <v>0.12</v>
      </c>
      <c r="L8" s="20">
        <v>0.34</v>
      </c>
      <c r="M8" s="21">
        <v>0.46</v>
      </c>
      <c r="N8" s="19">
        <v>0</v>
      </c>
      <c r="O8" s="20">
        <v>7.59</v>
      </c>
      <c r="P8" s="21">
        <v>7.59</v>
      </c>
      <c r="Q8" s="19">
        <v>1.91</v>
      </c>
      <c r="R8" s="20">
        <v>0.85</v>
      </c>
      <c r="S8" s="21">
        <v>2.76</v>
      </c>
      <c r="T8" s="19">
        <v>8.7200000000000006</v>
      </c>
      <c r="U8" s="20">
        <v>0.9</v>
      </c>
      <c r="V8" s="21">
        <v>9.620000000000001</v>
      </c>
      <c r="W8" s="47">
        <v>15.620000000000001</v>
      </c>
      <c r="X8" s="20">
        <v>12.52</v>
      </c>
      <c r="Y8" s="21">
        <v>28.14</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0</v>
      </c>
      <c r="F11" s="20">
        <v>0</v>
      </c>
      <c r="G11" s="21">
        <v>0</v>
      </c>
      <c r="H11" s="19">
        <v>0</v>
      </c>
      <c r="I11" s="20">
        <v>0</v>
      </c>
      <c r="J11" s="21">
        <v>0</v>
      </c>
      <c r="K11" s="19">
        <v>0</v>
      </c>
      <c r="L11" s="20">
        <v>0</v>
      </c>
      <c r="M11" s="21">
        <v>0</v>
      </c>
      <c r="N11" s="19">
        <v>0</v>
      </c>
      <c r="O11" s="20">
        <v>0</v>
      </c>
      <c r="P11" s="21">
        <v>0</v>
      </c>
      <c r="Q11" s="19">
        <v>0</v>
      </c>
      <c r="R11" s="20">
        <v>0</v>
      </c>
      <c r="S11" s="21">
        <v>0</v>
      </c>
      <c r="T11" s="19">
        <v>0</v>
      </c>
      <c r="U11" s="20">
        <v>0</v>
      </c>
      <c r="V11" s="21">
        <v>0</v>
      </c>
      <c r="W11" s="47">
        <v>0</v>
      </c>
      <c r="X11" s="20">
        <v>0</v>
      </c>
      <c r="Y11" s="21">
        <v>0</v>
      </c>
      <c r="AB11" s="1"/>
    </row>
    <row r="12" spans="1:28" ht="13">
      <c r="A12" s="2" t="s">
        <v>253</v>
      </c>
      <c r="B12" s="2" t="s">
        <v>13</v>
      </c>
      <c r="C12" s="89" t="s">
        <v>297</v>
      </c>
      <c r="D12" s="129" t="s">
        <v>303</v>
      </c>
      <c r="E12" s="19">
        <v>0</v>
      </c>
      <c r="F12" s="20">
        <v>0</v>
      </c>
      <c r="G12" s="21">
        <v>0</v>
      </c>
      <c r="H12" s="19">
        <v>0</v>
      </c>
      <c r="I12" s="20">
        <v>0</v>
      </c>
      <c r="J12" s="21">
        <v>0</v>
      </c>
      <c r="K12" s="19">
        <v>0</v>
      </c>
      <c r="L12" s="20">
        <v>0</v>
      </c>
      <c r="M12" s="21">
        <v>0</v>
      </c>
      <c r="N12" s="19">
        <v>0</v>
      </c>
      <c r="O12" s="20">
        <v>0</v>
      </c>
      <c r="P12" s="21">
        <v>0</v>
      </c>
      <c r="Q12" s="19">
        <v>0</v>
      </c>
      <c r="R12" s="20">
        <v>0</v>
      </c>
      <c r="S12" s="21">
        <v>0</v>
      </c>
      <c r="T12" s="19">
        <v>0</v>
      </c>
      <c r="U12" s="20">
        <v>0</v>
      </c>
      <c r="V12" s="21">
        <v>0</v>
      </c>
      <c r="W12" s="47">
        <v>0</v>
      </c>
      <c r="X12" s="20">
        <v>0</v>
      </c>
      <c r="Y12" s="21">
        <v>0</v>
      </c>
      <c r="AB12" s="1"/>
    </row>
    <row r="13" spans="1:28" ht="13">
      <c r="A13" s="2" t="s">
        <v>253</v>
      </c>
      <c r="B13" s="2" t="s">
        <v>14</v>
      </c>
      <c r="C13" s="89" t="s">
        <v>297</v>
      </c>
      <c r="D13" s="129" t="s">
        <v>303</v>
      </c>
      <c r="E13" s="19">
        <v>0</v>
      </c>
      <c r="F13" s="20">
        <v>0</v>
      </c>
      <c r="G13" s="21">
        <v>0</v>
      </c>
      <c r="H13" s="19">
        <v>0</v>
      </c>
      <c r="I13" s="20">
        <v>0</v>
      </c>
      <c r="J13" s="21">
        <v>0</v>
      </c>
      <c r="K13" s="19">
        <v>0</v>
      </c>
      <c r="L13" s="20">
        <v>0</v>
      </c>
      <c r="M13" s="21">
        <v>0</v>
      </c>
      <c r="N13" s="19">
        <v>0</v>
      </c>
      <c r="O13" s="20">
        <v>0</v>
      </c>
      <c r="P13" s="21">
        <v>0</v>
      </c>
      <c r="Q13" s="19">
        <v>0</v>
      </c>
      <c r="R13" s="20">
        <v>0</v>
      </c>
      <c r="S13" s="21">
        <v>0</v>
      </c>
      <c r="T13" s="19">
        <v>0</v>
      </c>
      <c r="U13" s="20">
        <v>0</v>
      </c>
      <c r="V13" s="21">
        <v>0</v>
      </c>
      <c r="W13" s="47">
        <v>0</v>
      </c>
      <c r="X13" s="20">
        <v>0</v>
      </c>
      <c r="Y13" s="21">
        <v>0</v>
      </c>
      <c r="AB13" s="1"/>
    </row>
    <row r="14" spans="1:28" ht="13">
      <c r="A14" s="2" t="s">
        <v>253</v>
      </c>
      <c r="B14" s="2" t="s">
        <v>15</v>
      </c>
      <c r="C14" s="89" t="s">
        <v>297</v>
      </c>
      <c r="D14" s="129" t="s">
        <v>303</v>
      </c>
      <c r="E14" s="19">
        <v>0</v>
      </c>
      <c r="F14" s="20">
        <v>0</v>
      </c>
      <c r="G14" s="21">
        <v>0</v>
      </c>
      <c r="H14" s="19">
        <v>0</v>
      </c>
      <c r="I14" s="20">
        <v>0</v>
      </c>
      <c r="J14" s="21">
        <v>0</v>
      </c>
      <c r="K14" s="19">
        <v>0</v>
      </c>
      <c r="L14" s="20">
        <v>0</v>
      </c>
      <c r="M14" s="21">
        <v>0</v>
      </c>
      <c r="N14" s="19">
        <v>0</v>
      </c>
      <c r="O14" s="20">
        <v>0</v>
      </c>
      <c r="P14" s="21">
        <v>0</v>
      </c>
      <c r="Q14" s="19">
        <v>0</v>
      </c>
      <c r="R14" s="20">
        <v>0</v>
      </c>
      <c r="S14" s="21">
        <v>0</v>
      </c>
      <c r="T14" s="19">
        <v>2504.5</v>
      </c>
      <c r="U14" s="20">
        <v>356.5</v>
      </c>
      <c r="V14" s="21">
        <v>2861</v>
      </c>
      <c r="W14" s="47">
        <v>2504.5</v>
      </c>
      <c r="X14" s="20">
        <v>356.5</v>
      </c>
      <c r="Y14" s="21">
        <v>2861</v>
      </c>
      <c r="AB14" s="1"/>
    </row>
    <row r="15" spans="1:28" ht="13">
      <c r="A15" s="2" t="s">
        <v>254</v>
      </c>
      <c r="B15" s="2" t="s">
        <v>16</v>
      </c>
      <c r="C15" s="89" t="s">
        <v>297</v>
      </c>
      <c r="D15" s="129" t="s">
        <v>303</v>
      </c>
      <c r="E15" s="19">
        <v>14320.71</v>
      </c>
      <c r="F15" s="20">
        <v>3747.33</v>
      </c>
      <c r="G15" s="21">
        <v>18068.04</v>
      </c>
      <c r="H15" s="19">
        <v>11341.17</v>
      </c>
      <c r="I15" s="20">
        <v>4284.54</v>
      </c>
      <c r="J15" s="21">
        <v>15625.71</v>
      </c>
      <c r="K15" s="19">
        <v>15318.81</v>
      </c>
      <c r="L15" s="20">
        <v>3374.46</v>
      </c>
      <c r="M15" s="21">
        <v>18693.27</v>
      </c>
      <c r="N15" s="19">
        <v>14540.85</v>
      </c>
      <c r="O15" s="20">
        <v>3843.18</v>
      </c>
      <c r="P15" s="21">
        <v>18384.03</v>
      </c>
      <c r="Q15" s="19">
        <v>31535.82</v>
      </c>
      <c r="R15" s="20">
        <v>2390.58</v>
      </c>
      <c r="S15" s="21">
        <v>33926.400000000001</v>
      </c>
      <c r="T15" s="19">
        <v>24319.53</v>
      </c>
      <c r="U15" s="20">
        <v>1858.05</v>
      </c>
      <c r="V15" s="21">
        <v>26177.579999999998</v>
      </c>
      <c r="W15" s="47">
        <v>111376.88999999998</v>
      </c>
      <c r="X15" s="20">
        <v>19498.14</v>
      </c>
      <c r="Y15" s="21">
        <v>130875.02999999998</v>
      </c>
      <c r="AB15" s="1"/>
    </row>
    <row r="16" spans="1:28" ht="13">
      <c r="A16" s="2" t="s">
        <v>310</v>
      </c>
      <c r="B16" s="2" t="s">
        <v>311</v>
      </c>
      <c r="C16" s="89" t="s">
        <v>297</v>
      </c>
      <c r="D16" s="129" t="s">
        <v>303</v>
      </c>
      <c r="E16" s="19">
        <v>9724.7999999999993</v>
      </c>
      <c r="F16" s="20">
        <v>921.1</v>
      </c>
      <c r="G16" s="21">
        <v>10645.9</v>
      </c>
      <c r="H16" s="19">
        <v>17206.3</v>
      </c>
      <c r="I16" s="20">
        <v>2637.4</v>
      </c>
      <c r="J16" s="21">
        <v>19843.7</v>
      </c>
      <c r="K16" s="19">
        <v>0</v>
      </c>
      <c r="L16" s="20">
        <v>0</v>
      </c>
      <c r="M16" s="21">
        <v>0</v>
      </c>
      <c r="N16" s="19">
        <v>1416.7</v>
      </c>
      <c r="O16" s="20">
        <v>935.9</v>
      </c>
      <c r="P16" s="21">
        <v>2352.6</v>
      </c>
      <c r="Q16" s="19">
        <v>11102.3</v>
      </c>
      <c r="R16" s="20">
        <v>2738.4</v>
      </c>
      <c r="S16" s="21">
        <v>13840.699999999999</v>
      </c>
      <c r="T16" s="19">
        <v>22696.9</v>
      </c>
      <c r="U16" s="20">
        <v>2958.3</v>
      </c>
      <c r="V16" s="21">
        <v>25655.200000000001</v>
      </c>
      <c r="W16" s="47">
        <v>62147</v>
      </c>
      <c r="X16" s="20">
        <v>10191.099999999999</v>
      </c>
      <c r="Y16" s="21">
        <v>72338.100000000006</v>
      </c>
      <c r="AB16" s="1"/>
    </row>
    <row r="17" spans="1:28" ht="13">
      <c r="A17" s="2" t="s">
        <v>370</v>
      </c>
      <c r="B17" s="2" t="s">
        <v>371</v>
      </c>
      <c r="C17" s="89" t="s">
        <v>297</v>
      </c>
      <c r="D17" s="129" t="s">
        <v>304</v>
      </c>
      <c r="E17" s="19">
        <v>13197.19</v>
      </c>
      <c r="F17" s="20">
        <v>0</v>
      </c>
      <c r="G17" s="21">
        <v>13197.19</v>
      </c>
      <c r="H17" s="19">
        <v>7339.48</v>
      </c>
      <c r="I17" s="20">
        <v>0</v>
      </c>
      <c r="J17" s="21">
        <v>7339.48</v>
      </c>
      <c r="K17" s="19">
        <v>6994</v>
      </c>
      <c r="L17" s="20">
        <v>5.66</v>
      </c>
      <c r="M17" s="21">
        <v>6999.66</v>
      </c>
      <c r="N17" s="19">
        <v>8109.19</v>
      </c>
      <c r="O17" s="20">
        <v>0.48</v>
      </c>
      <c r="P17" s="21">
        <v>8109.6699999999992</v>
      </c>
      <c r="Q17" s="19">
        <v>7949.47</v>
      </c>
      <c r="R17" s="20">
        <v>10.3</v>
      </c>
      <c r="S17" s="21">
        <v>7959.77</v>
      </c>
      <c r="T17" s="19">
        <v>7273.47</v>
      </c>
      <c r="U17" s="20">
        <v>0</v>
      </c>
      <c r="V17" s="21">
        <v>7273.47</v>
      </c>
      <c r="W17" s="47">
        <v>50862.8</v>
      </c>
      <c r="X17" s="20">
        <v>16.440000000000001</v>
      </c>
      <c r="Y17" s="21">
        <v>50879.240000000005</v>
      </c>
      <c r="AB17" s="1"/>
    </row>
    <row r="18" spans="1:28" ht="13">
      <c r="A18" s="2" t="s">
        <v>370</v>
      </c>
      <c r="B18" s="2" t="s">
        <v>372</v>
      </c>
      <c r="C18" s="89" t="s">
        <v>297</v>
      </c>
      <c r="D18" s="129" t="s">
        <v>304</v>
      </c>
      <c r="E18" s="19">
        <v>12531.93</v>
      </c>
      <c r="F18" s="20">
        <v>41.51</v>
      </c>
      <c r="G18" s="21">
        <v>12573.44</v>
      </c>
      <c r="H18" s="19">
        <v>7134.1</v>
      </c>
      <c r="I18" s="20">
        <v>0</v>
      </c>
      <c r="J18" s="21">
        <v>7134.1</v>
      </c>
      <c r="K18" s="19">
        <v>6700.83</v>
      </c>
      <c r="L18" s="20">
        <v>9.59</v>
      </c>
      <c r="M18" s="21">
        <v>6710.42</v>
      </c>
      <c r="N18" s="19">
        <v>7787.8</v>
      </c>
      <c r="O18" s="20">
        <v>0.42</v>
      </c>
      <c r="P18" s="21">
        <v>7788.22</v>
      </c>
      <c r="Q18" s="19">
        <v>7495.1</v>
      </c>
      <c r="R18" s="20">
        <v>0</v>
      </c>
      <c r="S18" s="21">
        <v>7495.1</v>
      </c>
      <c r="T18" s="19">
        <v>7283.07</v>
      </c>
      <c r="U18" s="20">
        <v>0</v>
      </c>
      <c r="V18" s="21">
        <v>7283.07</v>
      </c>
      <c r="W18" s="47">
        <v>48932.83</v>
      </c>
      <c r="X18" s="20">
        <v>51.519999999999996</v>
      </c>
      <c r="Y18" s="21">
        <v>48984.35</v>
      </c>
      <c r="AB18" s="1"/>
    </row>
    <row r="19" spans="1:28" ht="13">
      <c r="A19" s="2" t="s">
        <v>370</v>
      </c>
      <c r="B19" s="2" t="s">
        <v>373</v>
      </c>
      <c r="C19" s="89" t="s">
        <v>297</v>
      </c>
      <c r="D19" s="129" t="s">
        <v>304</v>
      </c>
      <c r="E19" s="19">
        <v>4803.82</v>
      </c>
      <c r="F19" s="20">
        <v>851.84</v>
      </c>
      <c r="G19" s="21">
        <v>5655.66</v>
      </c>
      <c r="H19" s="19">
        <v>172.67</v>
      </c>
      <c r="I19" s="20">
        <v>3015.51</v>
      </c>
      <c r="J19" s="21">
        <v>3188.1800000000003</v>
      </c>
      <c r="K19" s="19">
        <v>118.89</v>
      </c>
      <c r="L19" s="20">
        <v>2961.07</v>
      </c>
      <c r="M19" s="21">
        <v>3079.96</v>
      </c>
      <c r="N19" s="19">
        <v>29.2</v>
      </c>
      <c r="O19" s="20">
        <v>3466.91</v>
      </c>
      <c r="P19" s="21">
        <v>3496.1099999999997</v>
      </c>
      <c r="Q19" s="19">
        <v>14.38</v>
      </c>
      <c r="R19" s="20">
        <v>3616.8</v>
      </c>
      <c r="S19" s="21">
        <v>3631.1800000000003</v>
      </c>
      <c r="T19" s="19">
        <v>17.91</v>
      </c>
      <c r="U19" s="20">
        <v>3984.04</v>
      </c>
      <c r="V19" s="21">
        <v>4001.95</v>
      </c>
      <c r="W19" s="47">
        <v>5156.87</v>
      </c>
      <c r="X19" s="20">
        <v>17896.170000000002</v>
      </c>
      <c r="Y19" s="21">
        <v>23053.040000000001</v>
      </c>
      <c r="AB19" s="1"/>
    </row>
    <row r="20" spans="1:28" ht="13">
      <c r="A20" s="2" t="s">
        <v>255</v>
      </c>
      <c r="B20" s="2" t="s">
        <v>17</v>
      </c>
      <c r="C20" s="89" t="s">
        <v>297</v>
      </c>
      <c r="D20" s="129" t="s">
        <v>298</v>
      </c>
      <c r="E20" s="19">
        <v>0</v>
      </c>
      <c r="F20" s="20">
        <v>0</v>
      </c>
      <c r="G20" s="21">
        <v>0</v>
      </c>
      <c r="H20" s="19">
        <v>0</v>
      </c>
      <c r="I20" s="20">
        <v>0</v>
      </c>
      <c r="J20" s="21">
        <v>0</v>
      </c>
      <c r="K20" s="19">
        <v>0</v>
      </c>
      <c r="L20" s="20">
        <v>0</v>
      </c>
      <c r="M20" s="21">
        <v>0</v>
      </c>
      <c r="N20" s="19">
        <v>0</v>
      </c>
      <c r="O20" s="20">
        <v>0</v>
      </c>
      <c r="P20" s="21">
        <v>0</v>
      </c>
      <c r="Q20" s="19">
        <v>0</v>
      </c>
      <c r="R20" s="20">
        <v>0</v>
      </c>
      <c r="S20" s="21">
        <v>0</v>
      </c>
      <c r="T20" s="19">
        <v>0</v>
      </c>
      <c r="U20" s="20">
        <v>0</v>
      </c>
      <c r="V20" s="21">
        <v>0</v>
      </c>
      <c r="W20" s="47">
        <v>0</v>
      </c>
      <c r="X20" s="20">
        <v>0</v>
      </c>
      <c r="Y20" s="21">
        <v>0</v>
      </c>
      <c r="AB20" s="1"/>
    </row>
    <row r="21" spans="1:28" ht="13">
      <c r="A21" s="2" t="s">
        <v>256</v>
      </c>
      <c r="B21" s="2" t="s">
        <v>18</v>
      </c>
      <c r="C21" s="89" t="s">
        <v>297</v>
      </c>
      <c r="D21" s="129" t="s">
        <v>302</v>
      </c>
      <c r="E21" s="19">
        <v>50602.15</v>
      </c>
      <c r="F21" s="20">
        <v>2193.1999999999998</v>
      </c>
      <c r="G21" s="21">
        <v>52795.35</v>
      </c>
      <c r="H21" s="19">
        <v>61607.95</v>
      </c>
      <c r="I21" s="20">
        <v>2660.3</v>
      </c>
      <c r="J21" s="21">
        <v>64268.25</v>
      </c>
      <c r="K21" s="19">
        <v>54070</v>
      </c>
      <c r="L21" s="20">
        <v>2983.05</v>
      </c>
      <c r="M21" s="21">
        <v>57053.05</v>
      </c>
      <c r="N21" s="19">
        <v>42493.05</v>
      </c>
      <c r="O21" s="20">
        <v>3897.8</v>
      </c>
      <c r="P21" s="21">
        <v>46390.850000000006</v>
      </c>
      <c r="Q21" s="19">
        <v>30067.4</v>
      </c>
      <c r="R21" s="20">
        <v>2178.9</v>
      </c>
      <c r="S21" s="21">
        <v>32246.300000000003</v>
      </c>
      <c r="T21" s="19">
        <v>33299.449999999997</v>
      </c>
      <c r="U21" s="20">
        <v>3037.85</v>
      </c>
      <c r="V21" s="21">
        <v>36337.299999999996</v>
      </c>
      <c r="W21" s="47">
        <v>272140</v>
      </c>
      <c r="X21" s="20">
        <v>16951.099999999999</v>
      </c>
      <c r="Y21" s="21">
        <v>289091.09999999998</v>
      </c>
      <c r="AB21" s="1"/>
    </row>
    <row r="22" spans="1:28" ht="13">
      <c r="A22" s="2" t="s">
        <v>378</v>
      </c>
      <c r="B22" s="2" t="s">
        <v>379</v>
      </c>
      <c r="C22" s="89" t="s">
        <v>297</v>
      </c>
      <c r="D22" s="129" t="s">
        <v>304</v>
      </c>
      <c r="E22" s="19">
        <v>9659.83</v>
      </c>
      <c r="F22" s="20">
        <v>1260.43</v>
      </c>
      <c r="G22" s="21">
        <v>10920.26</v>
      </c>
      <c r="H22" s="19">
        <v>1594.76</v>
      </c>
      <c r="I22" s="20">
        <v>2699.08</v>
      </c>
      <c r="J22" s="21">
        <v>4293.84</v>
      </c>
      <c r="K22" s="19">
        <v>4561.72</v>
      </c>
      <c r="L22" s="20">
        <v>376.45</v>
      </c>
      <c r="M22" s="21">
        <v>4938.17</v>
      </c>
      <c r="N22" s="19">
        <v>4765.7</v>
      </c>
      <c r="O22" s="20">
        <v>296.14999999999998</v>
      </c>
      <c r="P22" s="21">
        <v>5061.8499999999995</v>
      </c>
      <c r="Q22" s="19">
        <v>4019.76</v>
      </c>
      <c r="R22" s="20">
        <v>371.82</v>
      </c>
      <c r="S22" s="21">
        <v>4391.58</v>
      </c>
      <c r="T22" s="19">
        <v>5242.87</v>
      </c>
      <c r="U22" s="20">
        <v>136.4</v>
      </c>
      <c r="V22" s="21">
        <v>5379.2699999999995</v>
      </c>
      <c r="W22" s="47">
        <v>29844.640000000003</v>
      </c>
      <c r="X22" s="20">
        <v>5140.329999999999</v>
      </c>
      <c r="Y22" s="21">
        <v>34984.97</v>
      </c>
      <c r="AB22" s="1"/>
    </row>
    <row r="23" spans="1:28" ht="13">
      <c r="A23" s="2" t="s">
        <v>257</v>
      </c>
      <c r="B23" s="2" t="s">
        <v>19</v>
      </c>
      <c r="C23" s="89" t="s">
        <v>297</v>
      </c>
      <c r="D23" s="129" t="s">
        <v>302</v>
      </c>
      <c r="E23" s="19">
        <v>49569.3</v>
      </c>
      <c r="F23" s="20">
        <v>5005.13</v>
      </c>
      <c r="G23" s="21">
        <v>54574.43</v>
      </c>
      <c r="H23" s="19">
        <v>73842.44</v>
      </c>
      <c r="I23" s="20">
        <v>4245.62</v>
      </c>
      <c r="J23" s="21">
        <v>78088.06</v>
      </c>
      <c r="K23" s="19">
        <v>47741.67</v>
      </c>
      <c r="L23" s="20">
        <v>5385.15</v>
      </c>
      <c r="M23" s="21">
        <v>53126.82</v>
      </c>
      <c r="N23" s="19">
        <v>45946.04</v>
      </c>
      <c r="O23" s="20">
        <v>6135.75</v>
      </c>
      <c r="P23" s="21">
        <v>52081.79</v>
      </c>
      <c r="Q23" s="19">
        <v>56099.93</v>
      </c>
      <c r="R23" s="20">
        <v>5900.72</v>
      </c>
      <c r="S23" s="21">
        <v>62000.65</v>
      </c>
      <c r="T23" s="19">
        <v>57420.23</v>
      </c>
      <c r="U23" s="20">
        <v>5784.89</v>
      </c>
      <c r="V23" s="21">
        <v>63205.120000000003</v>
      </c>
      <c r="W23" s="47">
        <v>330619.61</v>
      </c>
      <c r="X23" s="20">
        <v>32457.260000000002</v>
      </c>
      <c r="Y23" s="21">
        <v>363076.87</v>
      </c>
      <c r="AB23" s="1"/>
    </row>
    <row r="24" spans="1:28" ht="13">
      <c r="A24" s="2" t="s">
        <v>258</v>
      </c>
      <c r="B24" s="2" t="s">
        <v>20</v>
      </c>
      <c r="C24" s="89" t="s">
        <v>297</v>
      </c>
      <c r="D24" s="129" t="s">
        <v>303</v>
      </c>
      <c r="E24" s="19">
        <v>2562.4499999999998</v>
      </c>
      <c r="F24" s="20">
        <v>3584.4</v>
      </c>
      <c r="G24" s="21">
        <v>6146.85</v>
      </c>
      <c r="H24" s="19">
        <v>4.0999999999999996</v>
      </c>
      <c r="I24" s="20">
        <v>190.9</v>
      </c>
      <c r="J24" s="21">
        <v>195</v>
      </c>
      <c r="K24" s="19">
        <v>1.81</v>
      </c>
      <c r="L24" s="20">
        <v>0</v>
      </c>
      <c r="M24" s="21">
        <v>1.81</v>
      </c>
      <c r="N24" s="19">
        <v>1037.18</v>
      </c>
      <c r="O24" s="20">
        <v>0</v>
      </c>
      <c r="P24" s="21">
        <v>1037.18</v>
      </c>
      <c r="Q24" s="19">
        <v>5007.24</v>
      </c>
      <c r="R24" s="20">
        <v>0</v>
      </c>
      <c r="S24" s="21">
        <v>5007.24</v>
      </c>
      <c r="T24" s="19">
        <v>1733.09</v>
      </c>
      <c r="U24" s="20">
        <v>0</v>
      </c>
      <c r="V24" s="21">
        <v>1733.09</v>
      </c>
      <c r="W24" s="47">
        <v>10345.869999999999</v>
      </c>
      <c r="X24" s="20">
        <v>3775.3</v>
      </c>
      <c r="Y24" s="21">
        <v>14121.169999999998</v>
      </c>
      <c r="AB24" s="1"/>
    </row>
    <row r="25" spans="1:28" ht="13">
      <c r="A25" s="2" t="s">
        <v>259</v>
      </c>
      <c r="B25" s="2" t="s">
        <v>21</v>
      </c>
      <c r="C25" s="89" t="s">
        <v>297</v>
      </c>
      <c r="D25" s="129" t="s">
        <v>298</v>
      </c>
      <c r="E25" s="19">
        <v>0</v>
      </c>
      <c r="F25" s="20">
        <v>0</v>
      </c>
      <c r="G25" s="21">
        <v>0</v>
      </c>
      <c r="H25" s="19">
        <v>0</v>
      </c>
      <c r="I25" s="20">
        <v>0</v>
      </c>
      <c r="J25" s="21">
        <v>0</v>
      </c>
      <c r="K25" s="19">
        <v>0</v>
      </c>
      <c r="L25" s="20">
        <v>0</v>
      </c>
      <c r="M25" s="21">
        <v>0</v>
      </c>
      <c r="N25" s="19">
        <v>0</v>
      </c>
      <c r="O25" s="20">
        <v>0</v>
      </c>
      <c r="P25" s="21">
        <v>0</v>
      </c>
      <c r="Q25" s="19">
        <v>0</v>
      </c>
      <c r="R25" s="20">
        <v>0</v>
      </c>
      <c r="S25" s="21">
        <v>0</v>
      </c>
      <c r="T25" s="19">
        <v>0</v>
      </c>
      <c r="U25" s="20">
        <v>0</v>
      </c>
      <c r="V25" s="21">
        <v>0</v>
      </c>
      <c r="W25" s="47">
        <v>0</v>
      </c>
      <c r="X25" s="20">
        <v>0</v>
      </c>
      <c r="Y25" s="21">
        <v>0</v>
      </c>
      <c r="AB25" s="1"/>
    </row>
    <row r="26" spans="1:28" ht="13">
      <c r="A26" s="2" t="s">
        <v>260</v>
      </c>
      <c r="B26" s="2" t="s">
        <v>22</v>
      </c>
      <c r="C26" s="89" t="s">
        <v>297</v>
      </c>
      <c r="D26" s="129" t="s">
        <v>303</v>
      </c>
      <c r="E26" s="19">
        <v>5382.85</v>
      </c>
      <c r="F26" s="20">
        <v>335.22</v>
      </c>
      <c r="G26" s="21">
        <v>5718.0700000000006</v>
      </c>
      <c r="H26" s="19">
        <v>4400.74</v>
      </c>
      <c r="I26" s="20">
        <v>134.94999999999999</v>
      </c>
      <c r="J26" s="21">
        <v>4535.6899999999996</v>
      </c>
      <c r="K26" s="19">
        <v>10584.13</v>
      </c>
      <c r="L26" s="20">
        <v>863.23</v>
      </c>
      <c r="M26" s="21">
        <v>11447.359999999999</v>
      </c>
      <c r="N26" s="19">
        <v>7113.96</v>
      </c>
      <c r="O26" s="20">
        <v>568.70000000000005</v>
      </c>
      <c r="P26" s="21">
        <v>7682.66</v>
      </c>
      <c r="Q26" s="19">
        <v>9833.36</v>
      </c>
      <c r="R26" s="20">
        <v>198.07</v>
      </c>
      <c r="S26" s="21">
        <v>10031.43</v>
      </c>
      <c r="T26" s="19">
        <v>19516.14</v>
      </c>
      <c r="U26" s="20">
        <v>1705.66</v>
      </c>
      <c r="V26" s="21">
        <v>21221.8</v>
      </c>
      <c r="W26" s="47">
        <v>56831.18</v>
      </c>
      <c r="X26" s="20">
        <v>3805.83</v>
      </c>
      <c r="Y26" s="21">
        <v>60637.01</v>
      </c>
      <c r="AB26" s="1"/>
    </row>
    <row r="27" spans="1:28" ht="13">
      <c r="A27" s="2" t="s">
        <v>260</v>
      </c>
      <c r="B27" s="2" t="s">
        <v>23</v>
      </c>
      <c r="C27" s="89" t="s">
        <v>297</v>
      </c>
      <c r="D27" s="129" t="s">
        <v>303</v>
      </c>
      <c r="E27" s="19">
        <v>21894.14</v>
      </c>
      <c r="F27" s="20">
        <v>2416.1799999999998</v>
      </c>
      <c r="G27" s="21">
        <v>24310.32</v>
      </c>
      <c r="H27" s="19">
        <v>15894.14</v>
      </c>
      <c r="I27" s="20">
        <v>867.45</v>
      </c>
      <c r="J27" s="21">
        <v>16761.59</v>
      </c>
      <c r="K27" s="19">
        <v>10457.75</v>
      </c>
      <c r="L27" s="20">
        <v>632.33000000000004</v>
      </c>
      <c r="M27" s="21">
        <v>11090.08</v>
      </c>
      <c r="N27" s="19">
        <v>14752.27</v>
      </c>
      <c r="O27" s="20">
        <v>922.26</v>
      </c>
      <c r="P27" s="21">
        <v>15674.53</v>
      </c>
      <c r="Q27" s="19">
        <v>17196.8</v>
      </c>
      <c r="R27" s="20">
        <v>1545.89</v>
      </c>
      <c r="S27" s="21">
        <v>18742.689999999999</v>
      </c>
      <c r="T27" s="19">
        <v>13963.07</v>
      </c>
      <c r="U27" s="20">
        <v>2770.93</v>
      </c>
      <c r="V27" s="21">
        <v>16734</v>
      </c>
      <c r="W27" s="47">
        <v>94158.170000000013</v>
      </c>
      <c r="X27" s="20">
        <v>9155.0400000000009</v>
      </c>
      <c r="Y27" s="21">
        <v>103313.21000000002</v>
      </c>
      <c r="AB27" s="1"/>
    </row>
    <row r="28" spans="1:28" ht="13">
      <c r="A28" s="2" t="s">
        <v>260</v>
      </c>
      <c r="B28" s="2" t="s">
        <v>24</v>
      </c>
      <c r="C28" s="89" t="s">
        <v>297</v>
      </c>
      <c r="D28" s="129" t="s">
        <v>303</v>
      </c>
      <c r="E28" s="19">
        <v>11253.5</v>
      </c>
      <c r="F28" s="20">
        <v>368.17</v>
      </c>
      <c r="G28" s="21">
        <v>11621.67</v>
      </c>
      <c r="H28" s="19">
        <v>8536.6299999999992</v>
      </c>
      <c r="I28" s="20">
        <v>873.12</v>
      </c>
      <c r="J28" s="21">
        <v>9409.75</v>
      </c>
      <c r="K28" s="19">
        <v>5667.98</v>
      </c>
      <c r="L28" s="20">
        <v>147.74</v>
      </c>
      <c r="M28" s="21">
        <v>5815.7199999999993</v>
      </c>
      <c r="N28" s="19">
        <v>6424.24</v>
      </c>
      <c r="O28" s="20">
        <v>288.41000000000003</v>
      </c>
      <c r="P28" s="21">
        <v>6712.65</v>
      </c>
      <c r="Q28" s="19">
        <v>18034.7</v>
      </c>
      <c r="R28" s="20">
        <v>666.29</v>
      </c>
      <c r="S28" s="21">
        <v>18700.990000000002</v>
      </c>
      <c r="T28" s="19">
        <v>31175.61</v>
      </c>
      <c r="U28" s="20">
        <v>1491.34</v>
      </c>
      <c r="V28" s="21">
        <v>32666.95</v>
      </c>
      <c r="W28" s="47">
        <v>81092.66</v>
      </c>
      <c r="X28" s="20">
        <v>3835.0699999999997</v>
      </c>
      <c r="Y28" s="21">
        <v>84927.73000000001</v>
      </c>
      <c r="AB28" s="1"/>
    </row>
    <row r="29" spans="1:28" ht="13">
      <c r="A29" s="2" t="s">
        <v>260</v>
      </c>
      <c r="B29" s="2" t="s">
        <v>25</v>
      </c>
      <c r="C29" s="89" t="s">
        <v>297</v>
      </c>
      <c r="D29" s="129" t="s">
        <v>303</v>
      </c>
      <c r="E29" s="19">
        <v>12378.3</v>
      </c>
      <c r="F29" s="20">
        <v>567.19000000000005</v>
      </c>
      <c r="G29" s="21">
        <v>12945.49</v>
      </c>
      <c r="H29" s="19">
        <v>5436.96</v>
      </c>
      <c r="I29" s="20">
        <v>794.24</v>
      </c>
      <c r="J29" s="21">
        <v>6231.2</v>
      </c>
      <c r="K29" s="19">
        <v>5854.97</v>
      </c>
      <c r="L29" s="20">
        <v>1450.95</v>
      </c>
      <c r="M29" s="21">
        <v>7305.92</v>
      </c>
      <c r="N29" s="19">
        <v>11296.85</v>
      </c>
      <c r="O29" s="20">
        <v>740.75</v>
      </c>
      <c r="P29" s="21">
        <v>12037.6</v>
      </c>
      <c r="Q29" s="19">
        <v>18697.14</v>
      </c>
      <c r="R29" s="20">
        <v>1869.15</v>
      </c>
      <c r="S29" s="21">
        <v>20566.29</v>
      </c>
      <c r="T29" s="19">
        <v>18.14</v>
      </c>
      <c r="U29" s="20">
        <v>0</v>
      </c>
      <c r="V29" s="21">
        <v>18.14</v>
      </c>
      <c r="W29" s="47">
        <v>53682.36</v>
      </c>
      <c r="X29" s="20">
        <v>5422.2800000000007</v>
      </c>
      <c r="Y29" s="21">
        <v>59104.639999999999</v>
      </c>
      <c r="AB29" s="1"/>
    </row>
    <row r="30" spans="1:28" ht="13">
      <c r="A30" s="2" t="s">
        <v>261</v>
      </c>
      <c r="B30" s="2" t="s">
        <v>26</v>
      </c>
      <c r="C30" s="89" t="s">
        <v>297</v>
      </c>
      <c r="D30" s="129" t="s">
        <v>303</v>
      </c>
      <c r="E30" s="19">
        <v>67951.3</v>
      </c>
      <c r="F30" s="20">
        <v>1616.1</v>
      </c>
      <c r="G30" s="21">
        <v>69567.400000000009</v>
      </c>
      <c r="H30" s="19">
        <v>66782.75</v>
      </c>
      <c r="I30" s="20">
        <v>619.95000000000005</v>
      </c>
      <c r="J30" s="21">
        <v>67402.7</v>
      </c>
      <c r="K30" s="19">
        <v>64201.599999999999</v>
      </c>
      <c r="L30" s="20">
        <v>1313.7</v>
      </c>
      <c r="M30" s="21">
        <v>65515.299999999996</v>
      </c>
      <c r="N30" s="19">
        <v>89616.4</v>
      </c>
      <c r="O30" s="20">
        <v>466.2</v>
      </c>
      <c r="P30" s="21">
        <v>90082.599999999991</v>
      </c>
      <c r="Q30" s="19">
        <v>74867.75</v>
      </c>
      <c r="R30" s="20">
        <v>1316.6</v>
      </c>
      <c r="S30" s="21">
        <v>76184.350000000006</v>
      </c>
      <c r="T30" s="19">
        <v>61940.55</v>
      </c>
      <c r="U30" s="20">
        <v>1212.8499999999999</v>
      </c>
      <c r="V30" s="21">
        <v>63153.4</v>
      </c>
      <c r="W30" s="47">
        <v>425360.35</v>
      </c>
      <c r="X30" s="20">
        <v>6545.4</v>
      </c>
      <c r="Y30" s="21">
        <v>431905.75</v>
      </c>
      <c r="AB30" s="1"/>
    </row>
    <row r="31" spans="1:28" ht="13">
      <c r="A31" s="2" t="s">
        <v>261</v>
      </c>
      <c r="B31" s="2" t="s">
        <v>27</v>
      </c>
      <c r="C31" s="89" t="s">
        <v>297</v>
      </c>
      <c r="D31" s="129" t="s">
        <v>303</v>
      </c>
      <c r="E31" s="19">
        <v>56288.3</v>
      </c>
      <c r="F31" s="20">
        <v>1566.4</v>
      </c>
      <c r="G31" s="21">
        <v>57854.700000000004</v>
      </c>
      <c r="H31" s="19">
        <v>70570.8</v>
      </c>
      <c r="I31" s="20">
        <v>1468.55</v>
      </c>
      <c r="J31" s="21">
        <v>72039.350000000006</v>
      </c>
      <c r="K31" s="19">
        <v>79568</v>
      </c>
      <c r="L31" s="20">
        <v>152.1</v>
      </c>
      <c r="M31" s="21">
        <v>79720.100000000006</v>
      </c>
      <c r="N31" s="19">
        <v>49027.55</v>
      </c>
      <c r="O31" s="20">
        <v>95.55</v>
      </c>
      <c r="P31" s="21">
        <v>49123.100000000006</v>
      </c>
      <c r="Q31" s="19">
        <v>26632.1</v>
      </c>
      <c r="R31" s="20">
        <v>306.39999999999998</v>
      </c>
      <c r="S31" s="21">
        <v>26938.5</v>
      </c>
      <c r="T31" s="19">
        <v>58832.800000000003</v>
      </c>
      <c r="U31" s="20">
        <v>1287.4000000000001</v>
      </c>
      <c r="V31" s="21">
        <v>60120.200000000004</v>
      </c>
      <c r="W31" s="47">
        <v>340919.55</v>
      </c>
      <c r="X31" s="20">
        <v>4876.3999999999996</v>
      </c>
      <c r="Y31" s="21">
        <v>345795.95</v>
      </c>
      <c r="AB31" s="1"/>
    </row>
    <row r="32" spans="1:28" ht="13">
      <c r="A32" s="2" t="s">
        <v>261</v>
      </c>
      <c r="B32" s="2" t="s">
        <v>28</v>
      </c>
      <c r="C32" s="89" t="s">
        <v>297</v>
      </c>
      <c r="D32" s="129" t="s">
        <v>303</v>
      </c>
      <c r="E32" s="19">
        <v>66704.899999999994</v>
      </c>
      <c r="F32" s="20">
        <v>2219.4499999999998</v>
      </c>
      <c r="G32" s="21">
        <v>68924.349999999991</v>
      </c>
      <c r="H32" s="19">
        <v>79654.850000000006</v>
      </c>
      <c r="I32" s="20">
        <v>1063.1500000000001</v>
      </c>
      <c r="J32" s="21">
        <v>80718</v>
      </c>
      <c r="K32" s="19">
        <v>22764.95</v>
      </c>
      <c r="L32" s="20">
        <v>426.4</v>
      </c>
      <c r="M32" s="21">
        <v>23191.350000000002</v>
      </c>
      <c r="N32" s="19">
        <v>0</v>
      </c>
      <c r="O32" s="20">
        <v>0</v>
      </c>
      <c r="P32" s="21">
        <v>0</v>
      </c>
      <c r="Q32" s="19">
        <v>0</v>
      </c>
      <c r="R32" s="20">
        <v>0</v>
      </c>
      <c r="S32" s="21">
        <v>0</v>
      </c>
      <c r="T32" s="19">
        <v>0</v>
      </c>
      <c r="U32" s="20">
        <v>0</v>
      </c>
      <c r="V32" s="21">
        <v>0</v>
      </c>
      <c r="W32" s="47">
        <v>169124.7</v>
      </c>
      <c r="X32" s="20">
        <v>3709</v>
      </c>
      <c r="Y32" s="21">
        <v>172833.7</v>
      </c>
      <c r="AB32" s="1"/>
    </row>
    <row r="33" spans="1:28" ht="13">
      <c r="A33" s="2" t="s">
        <v>261</v>
      </c>
      <c r="B33" s="2" t="s">
        <v>29</v>
      </c>
      <c r="C33" s="89" t="s">
        <v>297</v>
      </c>
      <c r="D33" s="129" t="s">
        <v>303</v>
      </c>
      <c r="E33" s="19">
        <v>38402.25</v>
      </c>
      <c r="F33" s="20">
        <v>1096.7</v>
      </c>
      <c r="G33" s="21">
        <v>39498.949999999997</v>
      </c>
      <c r="H33" s="19">
        <v>35338.300000000003</v>
      </c>
      <c r="I33" s="20">
        <v>2217.25</v>
      </c>
      <c r="J33" s="21">
        <v>37555.550000000003</v>
      </c>
      <c r="K33" s="19">
        <v>40044.199999999997</v>
      </c>
      <c r="L33" s="20">
        <v>1658.4</v>
      </c>
      <c r="M33" s="21">
        <v>41702.6</v>
      </c>
      <c r="N33" s="19">
        <v>49301.95</v>
      </c>
      <c r="O33" s="20">
        <v>1630.6</v>
      </c>
      <c r="P33" s="21">
        <v>50932.549999999996</v>
      </c>
      <c r="Q33" s="19">
        <v>4019.95</v>
      </c>
      <c r="R33" s="20">
        <v>850</v>
      </c>
      <c r="S33" s="21">
        <v>4869.95</v>
      </c>
      <c r="T33" s="19">
        <v>11281.15</v>
      </c>
      <c r="U33" s="20">
        <v>1441.15</v>
      </c>
      <c r="V33" s="21">
        <v>12722.3</v>
      </c>
      <c r="W33" s="47">
        <v>178387.80000000002</v>
      </c>
      <c r="X33" s="20">
        <v>8894.1</v>
      </c>
      <c r="Y33" s="21">
        <v>187281.90000000002</v>
      </c>
      <c r="AB33" s="1"/>
    </row>
    <row r="34" spans="1:28" ht="13">
      <c r="A34" s="2" t="s">
        <v>261</v>
      </c>
      <c r="B34" s="2" t="s">
        <v>30</v>
      </c>
      <c r="C34" s="89" t="s">
        <v>297</v>
      </c>
      <c r="D34" s="129" t="s">
        <v>303</v>
      </c>
      <c r="E34" s="19">
        <v>0</v>
      </c>
      <c r="F34" s="20">
        <v>0</v>
      </c>
      <c r="G34" s="21">
        <v>0</v>
      </c>
      <c r="H34" s="19">
        <v>0</v>
      </c>
      <c r="I34" s="20">
        <v>0</v>
      </c>
      <c r="J34" s="21">
        <v>0</v>
      </c>
      <c r="K34" s="19">
        <v>4547.95</v>
      </c>
      <c r="L34" s="20">
        <v>2329.5500000000002</v>
      </c>
      <c r="M34" s="21">
        <v>6877.5</v>
      </c>
      <c r="N34" s="19">
        <v>15847.6</v>
      </c>
      <c r="O34" s="20">
        <v>1859.5</v>
      </c>
      <c r="P34" s="21">
        <v>17707.099999999999</v>
      </c>
      <c r="Q34" s="19">
        <v>40632.050000000003</v>
      </c>
      <c r="R34" s="20">
        <v>704.05</v>
      </c>
      <c r="S34" s="21">
        <v>41336.100000000006</v>
      </c>
      <c r="T34" s="19">
        <v>3810.5</v>
      </c>
      <c r="U34" s="20">
        <v>1805</v>
      </c>
      <c r="V34" s="21">
        <v>5615.5</v>
      </c>
      <c r="W34" s="47">
        <v>64838.100000000006</v>
      </c>
      <c r="X34" s="20">
        <v>6698.1</v>
      </c>
      <c r="Y34" s="21">
        <v>71536.200000000012</v>
      </c>
      <c r="AB34" s="1"/>
    </row>
    <row r="35" spans="1:28" ht="13">
      <c r="A35" s="2" t="s">
        <v>261</v>
      </c>
      <c r="B35" s="2" t="s">
        <v>31</v>
      </c>
      <c r="C35" s="89" t="s">
        <v>297</v>
      </c>
      <c r="D35" s="129" t="s">
        <v>303</v>
      </c>
      <c r="E35" s="19">
        <v>3875</v>
      </c>
      <c r="F35" s="20">
        <v>67.650000000000006</v>
      </c>
      <c r="G35" s="21">
        <v>3942.65</v>
      </c>
      <c r="H35" s="19">
        <v>2231.15</v>
      </c>
      <c r="I35" s="20">
        <v>2288</v>
      </c>
      <c r="J35" s="21">
        <v>4519.1499999999996</v>
      </c>
      <c r="K35" s="19">
        <v>13995.9</v>
      </c>
      <c r="L35" s="20">
        <v>1981.8</v>
      </c>
      <c r="M35" s="21">
        <v>15977.699999999999</v>
      </c>
      <c r="N35" s="19">
        <v>12587.45</v>
      </c>
      <c r="O35" s="20">
        <v>1283.1500000000001</v>
      </c>
      <c r="P35" s="21">
        <v>13870.6</v>
      </c>
      <c r="Q35" s="19">
        <v>2908.4</v>
      </c>
      <c r="R35" s="20">
        <v>293.05</v>
      </c>
      <c r="S35" s="21">
        <v>3201.4500000000003</v>
      </c>
      <c r="T35" s="19">
        <v>3959.15</v>
      </c>
      <c r="U35" s="20">
        <v>1004.5</v>
      </c>
      <c r="V35" s="21">
        <v>4963.6499999999996</v>
      </c>
      <c r="W35" s="47">
        <v>39557.050000000003</v>
      </c>
      <c r="X35" s="20">
        <v>6918.1500000000005</v>
      </c>
      <c r="Y35" s="21">
        <v>46475.200000000004</v>
      </c>
      <c r="AB35" s="1"/>
    </row>
    <row r="36" spans="1:28" ht="13">
      <c r="A36" s="2" t="s">
        <v>261</v>
      </c>
      <c r="B36" s="2" t="s">
        <v>32</v>
      </c>
      <c r="C36" s="89" t="s">
        <v>297</v>
      </c>
      <c r="D36" s="129" t="s">
        <v>303</v>
      </c>
      <c r="E36" s="19">
        <v>0</v>
      </c>
      <c r="F36" s="20">
        <v>0</v>
      </c>
      <c r="G36" s="21">
        <v>0</v>
      </c>
      <c r="H36" s="19">
        <v>0</v>
      </c>
      <c r="I36" s="20">
        <v>0</v>
      </c>
      <c r="J36" s="21">
        <v>0</v>
      </c>
      <c r="K36" s="19">
        <v>0</v>
      </c>
      <c r="L36" s="20">
        <v>0</v>
      </c>
      <c r="M36" s="21">
        <v>0</v>
      </c>
      <c r="N36" s="19">
        <v>0</v>
      </c>
      <c r="O36" s="20">
        <v>0</v>
      </c>
      <c r="P36" s="21">
        <v>0</v>
      </c>
      <c r="Q36" s="19">
        <v>0</v>
      </c>
      <c r="R36" s="20">
        <v>0</v>
      </c>
      <c r="S36" s="21">
        <v>0</v>
      </c>
      <c r="T36" s="19">
        <v>0</v>
      </c>
      <c r="U36" s="20">
        <v>0</v>
      </c>
      <c r="V36" s="21">
        <v>0</v>
      </c>
      <c r="W36" s="47">
        <v>0</v>
      </c>
      <c r="X36" s="20">
        <v>0</v>
      </c>
      <c r="Y36" s="21">
        <v>0</v>
      </c>
      <c r="AB36" s="1"/>
    </row>
    <row r="37" spans="1:28" ht="13">
      <c r="A37" s="2" t="s">
        <v>261</v>
      </c>
      <c r="B37" s="2" t="s">
        <v>33</v>
      </c>
      <c r="C37" s="89" t="s">
        <v>297</v>
      </c>
      <c r="D37" s="129" t="s">
        <v>303</v>
      </c>
      <c r="E37" s="19">
        <v>0</v>
      </c>
      <c r="F37" s="20">
        <v>0</v>
      </c>
      <c r="G37" s="21">
        <v>0</v>
      </c>
      <c r="H37" s="19">
        <v>0</v>
      </c>
      <c r="I37" s="20">
        <v>0</v>
      </c>
      <c r="J37" s="21">
        <v>0</v>
      </c>
      <c r="K37" s="19">
        <v>0</v>
      </c>
      <c r="L37" s="20">
        <v>2.31</v>
      </c>
      <c r="M37" s="21">
        <v>2.31</v>
      </c>
      <c r="N37" s="19">
        <v>0</v>
      </c>
      <c r="O37" s="20">
        <v>0</v>
      </c>
      <c r="P37" s="21">
        <v>0</v>
      </c>
      <c r="Q37" s="19">
        <v>0</v>
      </c>
      <c r="R37" s="20">
        <v>0</v>
      </c>
      <c r="S37" s="21">
        <v>0</v>
      </c>
      <c r="T37" s="19">
        <v>0</v>
      </c>
      <c r="U37" s="20">
        <v>0</v>
      </c>
      <c r="V37" s="21">
        <v>0</v>
      </c>
      <c r="W37" s="47">
        <v>0</v>
      </c>
      <c r="X37" s="20">
        <v>2.31</v>
      </c>
      <c r="Y37" s="21">
        <v>2.31</v>
      </c>
      <c r="AB37" s="1"/>
    </row>
    <row r="38" spans="1:28" ht="13">
      <c r="A38" s="2" t="s">
        <v>261</v>
      </c>
      <c r="B38" s="2" t="s">
        <v>34</v>
      </c>
      <c r="C38" s="89" t="s">
        <v>297</v>
      </c>
      <c r="D38" s="129" t="s">
        <v>303</v>
      </c>
      <c r="E38" s="19">
        <v>0</v>
      </c>
      <c r="F38" s="20">
        <v>0</v>
      </c>
      <c r="G38" s="21">
        <v>0</v>
      </c>
      <c r="H38" s="19">
        <v>0</v>
      </c>
      <c r="I38" s="20">
        <v>0</v>
      </c>
      <c r="J38" s="21">
        <v>0</v>
      </c>
      <c r="K38" s="19">
        <v>0</v>
      </c>
      <c r="L38" s="20">
        <v>1.51</v>
      </c>
      <c r="M38" s="21">
        <v>1.51</v>
      </c>
      <c r="N38" s="19">
        <v>0</v>
      </c>
      <c r="O38" s="20">
        <v>0</v>
      </c>
      <c r="P38" s="21">
        <v>0</v>
      </c>
      <c r="Q38" s="19">
        <v>0</v>
      </c>
      <c r="R38" s="20">
        <v>0</v>
      </c>
      <c r="S38" s="21">
        <v>0</v>
      </c>
      <c r="T38" s="19">
        <v>0</v>
      </c>
      <c r="U38" s="20">
        <v>0</v>
      </c>
      <c r="V38" s="21">
        <v>0</v>
      </c>
      <c r="W38" s="47">
        <v>0</v>
      </c>
      <c r="X38" s="20">
        <v>1.51</v>
      </c>
      <c r="Y38" s="21">
        <v>1.51</v>
      </c>
      <c r="AB38" s="1"/>
    </row>
    <row r="39" spans="1:28" ht="13">
      <c r="A39" s="2" t="s">
        <v>262</v>
      </c>
      <c r="B39" s="2" t="s">
        <v>35</v>
      </c>
      <c r="C39" s="89" t="s">
        <v>297</v>
      </c>
      <c r="D39" s="129" t="s">
        <v>302</v>
      </c>
      <c r="E39" s="19">
        <v>2393.71</v>
      </c>
      <c r="F39" s="20">
        <v>440.28</v>
      </c>
      <c r="G39" s="21">
        <v>2833.99</v>
      </c>
      <c r="H39" s="19">
        <v>2844.58</v>
      </c>
      <c r="I39" s="20">
        <v>263.58999999999997</v>
      </c>
      <c r="J39" s="21">
        <v>3108.17</v>
      </c>
      <c r="K39" s="19">
        <v>6507.14</v>
      </c>
      <c r="L39" s="20">
        <v>1202.18</v>
      </c>
      <c r="M39" s="21">
        <v>7709.3200000000006</v>
      </c>
      <c r="N39" s="19">
        <v>5391</v>
      </c>
      <c r="O39" s="20">
        <v>393.62</v>
      </c>
      <c r="P39" s="21">
        <v>5784.62</v>
      </c>
      <c r="Q39" s="19">
        <v>4892.76</v>
      </c>
      <c r="R39" s="20">
        <v>1996.56</v>
      </c>
      <c r="S39" s="21">
        <v>6889.32</v>
      </c>
      <c r="T39" s="19">
        <v>10674.14</v>
      </c>
      <c r="U39" s="20">
        <v>1424.38</v>
      </c>
      <c r="V39" s="21">
        <v>12098.52</v>
      </c>
      <c r="W39" s="47">
        <v>32703.33</v>
      </c>
      <c r="X39" s="20">
        <v>5720.61</v>
      </c>
      <c r="Y39" s="21">
        <v>38423.94</v>
      </c>
      <c r="AB39" s="1"/>
    </row>
    <row r="40" spans="1:28" ht="13">
      <c r="A40" s="2" t="s">
        <v>263</v>
      </c>
      <c r="B40" s="2" t="s">
        <v>36</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263</v>
      </c>
      <c r="B41" s="2" t="s">
        <v>37</v>
      </c>
      <c r="C41" s="89" t="s">
        <v>297</v>
      </c>
      <c r="D41" s="129" t="s">
        <v>303</v>
      </c>
      <c r="E41" s="19">
        <v>0</v>
      </c>
      <c r="F41" s="20">
        <v>0</v>
      </c>
      <c r="G41" s="21">
        <v>0</v>
      </c>
      <c r="H41" s="19">
        <v>0</v>
      </c>
      <c r="I41" s="20">
        <v>0</v>
      </c>
      <c r="J41" s="21">
        <v>0</v>
      </c>
      <c r="K41" s="19">
        <v>0.38</v>
      </c>
      <c r="L41" s="20">
        <v>0.38</v>
      </c>
      <c r="M41" s="21">
        <v>0.76</v>
      </c>
      <c r="N41" s="19">
        <v>0</v>
      </c>
      <c r="O41" s="20">
        <v>0</v>
      </c>
      <c r="P41" s="21">
        <v>0</v>
      </c>
      <c r="Q41" s="19">
        <v>0</v>
      </c>
      <c r="R41" s="20">
        <v>0</v>
      </c>
      <c r="S41" s="21">
        <v>0</v>
      </c>
      <c r="T41" s="19">
        <v>0</v>
      </c>
      <c r="U41" s="20">
        <v>0</v>
      </c>
      <c r="V41" s="21">
        <v>0</v>
      </c>
      <c r="W41" s="47">
        <v>0.38</v>
      </c>
      <c r="X41" s="20">
        <v>0.38</v>
      </c>
      <c r="Y41" s="21">
        <v>0.76</v>
      </c>
      <c r="AB41" s="1"/>
    </row>
    <row r="42" spans="1:28" ht="13">
      <c r="A42" s="2" t="s">
        <v>263</v>
      </c>
      <c r="B42" s="2" t="s">
        <v>38</v>
      </c>
      <c r="C42" s="89" t="s">
        <v>297</v>
      </c>
      <c r="D42" s="129" t="s">
        <v>303</v>
      </c>
      <c r="E42" s="19">
        <v>0</v>
      </c>
      <c r="F42" s="20">
        <v>0</v>
      </c>
      <c r="G42" s="21">
        <v>0</v>
      </c>
      <c r="H42" s="19">
        <v>0</v>
      </c>
      <c r="I42" s="20">
        <v>0</v>
      </c>
      <c r="J42" s="21">
        <v>0</v>
      </c>
      <c r="K42" s="19">
        <v>0</v>
      </c>
      <c r="L42" s="20">
        <v>0</v>
      </c>
      <c r="M42" s="21">
        <v>0</v>
      </c>
      <c r="N42" s="19">
        <v>0</v>
      </c>
      <c r="O42" s="20">
        <v>0</v>
      </c>
      <c r="P42" s="21">
        <v>0</v>
      </c>
      <c r="Q42" s="19">
        <v>0</v>
      </c>
      <c r="R42" s="20">
        <v>0</v>
      </c>
      <c r="S42" s="21">
        <v>0</v>
      </c>
      <c r="T42" s="19">
        <v>0</v>
      </c>
      <c r="U42" s="20">
        <v>0</v>
      </c>
      <c r="V42" s="21">
        <v>0</v>
      </c>
      <c r="W42" s="47">
        <v>0</v>
      </c>
      <c r="X42" s="20">
        <v>0</v>
      </c>
      <c r="Y42" s="21">
        <v>0</v>
      </c>
      <c r="AB42" s="1"/>
    </row>
    <row r="43" spans="1:28" ht="13">
      <c r="A43" s="2" t="s">
        <v>263</v>
      </c>
      <c r="B43" s="2" t="s">
        <v>39</v>
      </c>
      <c r="C43" s="89" t="s">
        <v>297</v>
      </c>
      <c r="D43" s="129" t="s">
        <v>303</v>
      </c>
      <c r="E43" s="19">
        <v>0</v>
      </c>
      <c r="F43" s="20">
        <v>0</v>
      </c>
      <c r="G43" s="21">
        <v>0</v>
      </c>
      <c r="H43" s="19">
        <v>0</v>
      </c>
      <c r="I43" s="20">
        <v>0</v>
      </c>
      <c r="J43" s="21">
        <v>0</v>
      </c>
      <c r="K43" s="19">
        <v>0</v>
      </c>
      <c r="L43" s="20">
        <v>0</v>
      </c>
      <c r="M43" s="21">
        <v>0</v>
      </c>
      <c r="N43" s="19">
        <v>0</v>
      </c>
      <c r="O43" s="20">
        <v>0</v>
      </c>
      <c r="P43" s="21">
        <v>0</v>
      </c>
      <c r="Q43" s="19">
        <v>0</v>
      </c>
      <c r="R43" s="20">
        <v>0</v>
      </c>
      <c r="S43" s="21">
        <v>0</v>
      </c>
      <c r="T43" s="19">
        <v>0</v>
      </c>
      <c r="U43" s="20">
        <v>0</v>
      </c>
      <c r="V43" s="21">
        <v>0</v>
      </c>
      <c r="W43" s="47">
        <v>0</v>
      </c>
      <c r="X43" s="20">
        <v>0</v>
      </c>
      <c r="Y43" s="21">
        <v>0</v>
      </c>
      <c r="AB43" s="1"/>
    </row>
    <row r="44" spans="1:28" ht="13">
      <c r="A44" s="2" t="s">
        <v>263</v>
      </c>
      <c r="B44" s="2" t="s">
        <v>40</v>
      </c>
      <c r="C44" s="89" t="s">
        <v>297</v>
      </c>
      <c r="D44" s="129" t="s">
        <v>303</v>
      </c>
      <c r="E44" s="19">
        <v>0</v>
      </c>
      <c r="F44" s="20">
        <v>0</v>
      </c>
      <c r="G44" s="21">
        <v>0</v>
      </c>
      <c r="H44" s="19">
        <v>0</v>
      </c>
      <c r="I44" s="20">
        <v>0</v>
      </c>
      <c r="J44" s="21">
        <v>0</v>
      </c>
      <c r="K44" s="19">
        <v>133.88</v>
      </c>
      <c r="L44" s="20">
        <v>1.2</v>
      </c>
      <c r="M44" s="21">
        <v>135.07999999999998</v>
      </c>
      <c r="N44" s="19">
        <v>0</v>
      </c>
      <c r="O44" s="20">
        <v>0</v>
      </c>
      <c r="P44" s="21">
        <v>0</v>
      </c>
      <c r="Q44" s="19">
        <v>0</v>
      </c>
      <c r="R44" s="20">
        <v>0</v>
      </c>
      <c r="S44" s="21">
        <v>0</v>
      </c>
      <c r="T44" s="19">
        <v>54.75</v>
      </c>
      <c r="U44" s="20">
        <v>62.85</v>
      </c>
      <c r="V44" s="21">
        <v>117.6</v>
      </c>
      <c r="W44" s="47">
        <v>188.63</v>
      </c>
      <c r="X44" s="20">
        <v>64.05</v>
      </c>
      <c r="Y44" s="21">
        <v>252.68</v>
      </c>
      <c r="AB44" s="1"/>
    </row>
    <row r="45" spans="1:28" ht="13">
      <c r="A45" s="2" t="s">
        <v>263</v>
      </c>
      <c r="B45" s="2" t="s">
        <v>41</v>
      </c>
      <c r="C45" s="89" t="s">
        <v>297</v>
      </c>
      <c r="D45" s="129" t="s">
        <v>303</v>
      </c>
      <c r="E45" s="19">
        <v>0</v>
      </c>
      <c r="F45" s="20">
        <v>0</v>
      </c>
      <c r="G45" s="21">
        <v>0</v>
      </c>
      <c r="H45" s="19">
        <v>0</v>
      </c>
      <c r="I45" s="20">
        <v>0</v>
      </c>
      <c r="J45" s="21">
        <v>0</v>
      </c>
      <c r="K45" s="19">
        <v>0</v>
      </c>
      <c r="L45" s="20">
        <v>0</v>
      </c>
      <c r="M45" s="21">
        <v>0</v>
      </c>
      <c r="N45" s="19">
        <v>0</v>
      </c>
      <c r="O45" s="20">
        <v>0</v>
      </c>
      <c r="P45" s="21">
        <v>0</v>
      </c>
      <c r="Q45" s="19">
        <v>0</v>
      </c>
      <c r="R45" s="20">
        <v>0</v>
      </c>
      <c r="S45" s="21">
        <v>0</v>
      </c>
      <c r="T45" s="19">
        <v>0</v>
      </c>
      <c r="U45" s="20">
        <v>0</v>
      </c>
      <c r="V45" s="21">
        <v>0</v>
      </c>
      <c r="W45" s="47">
        <v>0</v>
      </c>
      <c r="X45" s="20">
        <v>0</v>
      </c>
      <c r="Y45" s="21">
        <v>0</v>
      </c>
      <c r="AB45" s="1"/>
    </row>
    <row r="46" spans="1:28" ht="13">
      <c r="A46" s="2" t="s">
        <v>263</v>
      </c>
      <c r="B46" s="2" t="s">
        <v>42</v>
      </c>
      <c r="C46" s="89" t="s">
        <v>297</v>
      </c>
      <c r="D46" s="129" t="s">
        <v>303</v>
      </c>
      <c r="E46" s="19">
        <v>0</v>
      </c>
      <c r="F46" s="20">
        <v>0</v>
      </c>
      <c r="G46" s="21">
        <v>0</v>
      </c>
      <c r="H46" s="19">
        <v>676.05</v>
      </c>
      <c r="I46" s="20">
        <v>24.68</v>
      </c>
      <c r="J46" s="21">
        <v>700.7299999999999</v>
      </c>
      <c r="K46" s="19">
        <v>2325.6799999999998</v>
      </c>
      <c r="L46" s="20">
        <v>83.25</v>
      </c>
      <c r="M46" s="21">
        <v>2408.9299999999998</v>
      </c>
      <c r="N46" s="19">
        <v>0</v>
      </c>
      <c r="O46" s="20">
        <v>0</v>
      </c>
      <c r="P46" s="21">
        <v>0</v>
      </c>
      <c r="Q46" s="19">
        <v>162.30000000000001</v>
      </c>
      <c r="R46" s="20">
        <v>0.83</v>
      </c>
      <c r="S46" s="21">
        <v>163.13000000000002</v>
      </c>
      <c r="T46" s="19">
        <v>1279.43</v>
      </c>
      <c r="U46" s="20">
        <v>110.63</v>
      </c>
      <c r="V46" s="21">
        <v>1390.06</v>
      </c>
      <c r="W46" s="47">
        <v>4443.46</v>
      </c>
      <c r="X46" s="20">
        <v>219.39</v>
      </c>
      <c r="Y46" s="21">
        <v>4662.8500000000004</v>
      </c>
      <c r="AB46" s="1"/>
    </row>
    <row r="47" spans="1:28" ht="13">
      <c r="A47" s="2" t="s">
        <v>263</v>
      </c>
      <c r="B47" s="2" t="s">
        <v>43</v>
      </c>
      <c r="C47" s="89" t="s">
        <v>297</v>
      </c>
      <c r="D47" s="129" t="s">
        <v>303</v>
      </c>
      <c r="E47" s="19">
        <v>0</v>
      </c>
      <c r="F47" s="20">
        <v>0</v>
      </c>
      <c r="G47" s="21">
        <v>0</v>
      </c>
      <c r="H47" s="19">
        <v>167.78</v>
      </c>
      <c r="I47" s="20">
        <v>2.93</v>
      </c>
      <c r="J47" s="21">
        <v>170.71</v>
      </c>
      <c r="K47" s="19">
        <v>0</v>
      </c>
      <c r="L47" s="20">
        <v>0</v>
      </c>
      <c r="M47" s="21">
        <v>0</v>
      </c>
      <c r="N47" s="19">
        <v>0</v>
      </c>
      <c r="O47" s="20">
        <v>0</v>
      </c>
      <c r="P47" s="21">
        <v>0</v>
      </c>
      <c r="Q47" s="19">
        <v>0</v>
      </c>
      <c r="R47" s="20">
        <v>0</v>
      </c>
      <c r="S47" s="21">
        <v>0</v>
      </c>
      <c r="T47" s="19">
        <v>0</v>
      </c>
      <c r="U47" s="20">
        <v>0</v>
      </c>
      <c r="V47" s="21">
        <v>0</v>
      </c>
      <c r="W47" s="47">
        <v>167.78</v>
      </c>
      <c r="X47" s="20">
        <v>2.93</v>
      </c>
      <c r="Y47" s="21">
        <v>170.71</v>
      </c>
      <c r="AB47" s="1"/>
    </row>
    <row r="48" spans="1:28" ht="13">
      <c r="A48" s="2" t="s">
        <v>341</v>
      </c>
      <c r="B48" s="2" t="s">
        <v>342</v>
      </c>
      <c r="C48" s="89" t="s">
        <v>297</v>
      </c>
      <c r="D48" s="129" t="s">
        <v>303</v>
      </c>
      <c r="E48" s="19">
        <v>36306.68</v>
      </c>
      <c r="F48" s="20">
        <v>299.33999999999997</v>
      </c>
      <c r="G48" s="21">
        <v>36606.019999999997</v>
      </c>
      <c r="H48" s="19">
        <v>35711.25</v>
      </c>
      <c r="I48" s="20">
        <v>65.900000000000006</v>
      </c>
      <c r="J48" s="21">
        <v>35777.15</v>
      </c>
      <c r="K48" s="19">
        <v>49323.519999999997</v>
      </c>
      <c r="L48" s="20">
        <v>0.48</v>
      </c>
      <c r="M48" s="21">
        <v>49324</v>
      </c>
      <c r="N48" s="19">
        <v>84580.92</v>
      </c>
      <c r="O48" s="20">
        <v>0</v>
      </c>
      <c r="P48" s="21">
        <v>84580.92</v>
      </c>
      <c r="Q48" s="19">
        <v>81311.03</v>
      </c>
      <c r="R48" s="20">
        <v>0</v>
      </c>
      <c r="S48" s="21">
        <v>81311.03</v>
      </c>
      <c r="T48" s="19">
        <v>12926.56</v>
      </c>
      <c r="U48" s="20">
        <v>110.1</v>
      </c>
      <c r="V48" s="21">
        <v>13036.66</v>
      </c>
      <c r="W48" s="47">
        <v>300159.96000000002</v>
      </c>
      <c r="X48" s="20">
        <v>475.82000000000005</v>
      </c>
      <c r="Y48" s="21">
        <v>300635.78000000003</v>
      </c>
      <c r="AB48" s="1"/>
    </row>
    <row r="49" spans="1:28" ht="13">
      <c r="A49" s="2" t="s">
        <v>264</v>
      </c>
      <c r="B49" s="2" t="s">
        <v>44</v>
      </c>
      <c r="C49" s="89" t="s">
        <v>297</v>
      </c>
      <c r="D49" s="129" t="s">
        <v>304</v>
      </c>
      <c r="E49" s="19">
        <v>0</v>
      </c>
      <c r="F49" s="20">
        <v>0</v>
      </c>
      <c r="G49" s="21">
        <v>0</v>
      </c>
      <c r="H49" s="19">
        <v>0</v>
      </c>
      <c r="I49" s="20">
        <v>0</v>
      </c>
      <c r="J49" s="21">
        <v>0</v>
      </c>
      <c r="K49" s="19">
        <v>0</v>
      </c>
      <c r="L49" s="20">
        <v>0</v>
      </c>
      <c r="M49" s="21">
        <v>0</v>
      </c>
      <c r="N49" s="19">
        <v>0</v>
      </c>
      <c r="O49" s="20">
        <v>0</v>
      </c>
      <c r="P49" s="21">
        <v>0</v>
      </c>
      <c r="Q49" s="19">
        <v>0</v>
      </c>
      <c r="R49" s="20">
        <v>0</v>
      </c>
      <c r="S49" s="21">
        <v>0</v>
      </c>
      <c r="T49" s="19">
        <v>0</v>
      </c>
      <c r="U49" s="20">
        <v>0</v>
      </c>
      <c r="V49" s="21">
        <v>0</v>
      </c>
      <c r="W49" s="47">
        <v>0</v>
      </c>
      <c r="X49" s="20">
        <v>0</v>
      </c>
      <c r="Y49" s="21">
        <v>0</v>
      </c>
      <c r="AB49" s="1"/>
    </row>
    <row r="50" spans="1:28" ht="13">
      <c r="A50" s="2" t="s">
        <v>264</v>
      </c>
      <c r="B50" s="2" t="s">
        <v>45</v>
      </c>
      <c r="C50" s="89" t="s">
        <v>297</v>
      </c>
      <c r="D50" s="129" t="s">
        <v>304</v>
      </c>
      <c r="E50" s="19">
        <v>0</v>
      </c>
      <c r="F50" s="20">
        <v>0</v>
      </c>
      <c r="G50" s="21">
        <v>0</v>
      </c>
      <c r="H50" s="19">
        <v>0</v>
      </c>
      <c r="I50" s="20">
        <v>0</v>
      </c>
      <c r="J50" s="21">
        <v>0</v>
      </c>
      <c r="K50" s="19">
        <v>0</v>
      </c>
      <c r="L50" s="20">
        <v>0</v>
      </c>
      <c r="M50" s="21">
        <v>0</v>
      </c>
      <c r="N50" s="19">
        <v>0</v>
      </c>
      <c r="O50" s="20">
        <v>0</v>
      </c>
      <c r="P50" s="21">
        <v>0</v>
      </c>
      <c r="Q50" s="19">
        <v>0</v>
      </c>
      <c r="R50" s="20">
        <v>0</v>
      </c>
      <c r="S50" s="21">
        <v>0</v>
      </c>
      <c r="T50" s="19">
        <v>0</v>
      </c>
      <c r="U50" s="20">
        <v>0</v>
      </c>
      <c r="V50" s="21">
        <v>0</v>
      </c>
      <c r="W50" s="47">
        <v>0</v>
      </c>
      <c r="X50" s="20">
        <v>0</v>
      </c>
      <c r="Y50" s="21">
        <v>0</v>
      </c>
      <c r="AB50" s="1"/>
    </row>
    <row r="51" spans="1:28" ht="13">
      <c r="A51" s="2" t="s">
        <v>264</v>
      </c>
      <c r="B51" s="2" t="s">
        <v>46</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B51" s="1"/>
    </row>
    <row r="52" spans="1:28" ht="13">
      <c r="A52" s="2" t="s">
        <v>264</v>
      </c>
      <c r="B52" s="2" t="s">
        <v>47</v>
      </c>
      <c r="C52" s="89" t="s">
        <v>297</v>
      </c>
      <c r="D52" s="129" t="s">
        <v>304</v>
      </c>
      <c r="E52" s="19">
        <v>0</v>
      </c>
      <c r="F52" s="20">
        <v>0</v>
      </c>
      <c r="G52" s="21">
        <v>0</v>
      </c>
      <c r="H52" s="19">
        <v>0</v>
      </c>
      <c r="I52" s="20">
        <v>0</v>
      </c>
      <c r="J52" s="21">
        <v>0</v>
      </c>
      <c r="K52" s="19">
        <v>0</v>
      </c>
      <c r="L52" s="20">
        <v>0</v>
      </c>
      <c r="M52" s="21">
        <v>0</v>
      </c>
      <c r="N52" s="19">
        <v>0</v>
      </c>
      <c r="O52" s="20">
        <v>0</v>
      </c>
      <c r="P52" s="21">
        <v>0</v>
      </c>
      <c r="Q52" s="19">
        <v>0</v>
      </c>
      <c r="R52" s="20">
        <v>0</v>
      </c>
      <c r="S52" s="21">
        <v>0</v>
      </c>
      <c r="T52" s="19">
        <v>0</v>
      </c>
      <c r="U52" s="20">
        <v>0</v>
      </c>
      <c r="V52" s="21">
        <v>0</v>
      </c>
      <c r="W52" s="47">
        <v>0</v>
      </c>
      <c r="X52" s="20">
        <v>0</v>
      </c>
      <c r="Y52" s="21">
        <v>0</v>
      </c>
      <c r="AB52" s="1"/>
    </row>
    <row r="53" spans="1:28" ht="13">
      <c r="A53" s="2" t="s">
        <v>264</v>
      </c>
      <c r="B53" s="2" t="s">
        <v>48</v>
      </c>
      <c r="C53" s="89" t="s">
        <v>297</v>
      </c>
      <c r="D53" s="129" t="s">
        <v>304</v>
      </c>
      <c r="E53" s="19">
        <v>5293.2</v>
      </c>
      <c r="F53" s="20">
        <v>195.18</v>
      </c>
      <c r="G53" s="21">
        <v>5488.38</v>
      </c>
      <c r="H53" s="19">
        <v>1997.96</v>
      </c>
      <c r="I53" s="20">
        <v>185.9</v>
      </c>
      <c r="J53" s="21">
        <v>2183.86</v>
      </c>
      <c r="K53" s="19">
        <v>2081.4</v>
      </c>
      <c r="L53" s="20">
        <v>247.48</v>
      </c>
      <c r="M53" s="21">
        <v>2328.88</v>
      </c>
      <c r="N53" s="19">
        <v>2367</v>
      </c>
      <c r="O53" s="20">
        <v>425.78</v>
      </c>
      <c r="P53" s="21">
        <v>2792.7799999999997</v>
      </c>
      <c r="Q53" s="19">
        <v>2418.14</v>
      </c>
      <c r="R53" s="20">
        <v>252.68</v>
      </c>
      <c r="S53" s="21">
        <v>2670.8199999999997</v>
      </c>
      <c r="T53" s="19">
        <v>2721.4</v>
      </c>
      <c r="U53" s="20">
        <v>253.68</v>
      </c>
      <c r="V53" s="21">
        <v>2975.08</v>
      </c>
      <c r="W53" s="47">
        <v>16879.099999999999</v>
      </c>
      <c r="X53" s="20">
        <v>1560.7000000000003</v>
      </c>
      <c r="Y53" s="21">
        <v>18439.8</v>
      </c>
      <c r="AB53" s="1"/>
    </row>
    <row r="54" spans="1:28" ht="13">
      <c r="A54" s="2" t="s">
        <v>264</v>
      </c>
      <c r="B54" s="2" t="s">
        <v>49</v>
      </c>
      <c r="C54" s="89" t="s">
        <v>297</v>
      </c>
      <c r="D54" s="129" t="s">
        <v>304</v>
      </c>
      <c r="E54" s="19">
        <v>3764.16</v>
      </c>
      <c r="F54" s="20">
        <v>28.35</v>
      </c>
      <c r="G54" s="21">
        <v>3792.5099999999998</v>
      </c>
      <c r="H54" s="19">
        <v>1321.93</v>
      </c>
      <c r="I54" s="20">
        <v>58.56</v>
      </c>
      <c r="J54" s="21">
        <v>1380.49</v>
      </c>
      <c r="K54" s="19">
        <v>1587.96</v>
      </c>
      <c r="L54" s="20">
        <v>45.54</v>
      </c>
      <c r="M54" s="21">
        <v>1633.5</v>
      </c>
      <c r="N54" s="19">
        <v>2093.77</v>
      </c>
      <c r="O54" s="20">
        <v>36.729999999999997</v>
      </c>
      <c r="P54" s="21">
        <v>2130.5</v>
      </c>
      <c r="Q54" s="19">
        <v>2679.9</v>
      </c>
      <c r="R54" s="20">
        <v>78.7</v>
      </c>
      <c r="S54" s="21">
        <v>2758.6</v>
      </c>
      <c r="T54" s="19">
        <v>2128.3200000000002</v>
      </c>
      <c r="U54" s="20">
        <v>52.54</v>
      </c>
      <c r="V54" s="21">
        <v>2180.86</v>
      </c>
      <c r="W54" s="47">
        <v>13576.039999999999</v>
      </c>
      <c r="X54" s="20">
        <v>300.42</v>
      </c>
      <c r="Y54" s="21">
        <v>13876.46</v>
      </c>
      <c r="AB54" s="1"/>
    </row>
    <row r="55" spans="1:28" ht="13">
      <c r="A55" s="2" t="s">
        <v>264</v>
      </c>
      <c r="B55" s="2" t="s">
        <v>50</v>
      </c>
      <c r="C55" s="89" t="s">
        <v>297</v>
      </c>
      <c r="D55" s="129" t="s">
        <v>304</v>
      </c>
      <c r="E55" s="19">
        <v>75.42</v>
      </c>
      <c r="F55" s="20">
        <v>0</v>
      </c>
      <c r="G55" s="21">
        <v>75.42</v>
      </c>
      <c r="H55" s="19">
        <v>77.94</v>
      </c>
      <c r="I55" s="20">
        <v>0</v>
      </c>
      <c r="J55" s="21">
        <v>77.94</v>
      </c>
      <c r="K55" s="19">
        <v>75.42</v>
      </c>
      <c r="L55" s="20">
        <v>0</v>
      </c>
      <c r="M55" s="21">
        <v>75.42</v>
      </c>
      <c r="N55" s="19">
        <v>362.8</v>
      </c>
      <c r="O55" s="20">
        <v>12.56</v>
      </c>
      <c r="P55" s="21">
        <v>375.36</v>
      </c>
      <c r="Q55" s="19">
        <v>1153.8399999999999</v>
      </c>
      <c r="R55" s="20">
        <v>710.2</v>
      </c>
      <c r="S55" s="21">
        <v>1864.04</v>
      </c>
      <c r="T55" s="19">
        <v>1426.32</v>
      </c>
      <c r="U55" s="20">
        <v>382.7</v>
      </c>
      <c r="V55" s="21">
        <v>1809.02</v>
      </c>
      <c r="W55" s="47">
        <v>3171.74</v>
      </c>
      <c r="X55" s="20">
        <v>1105.46</v>
      </c>
      <c r="Y55" s="21">
        <v>4277.2</v>
      </c>
      <c r="AB55" s="1"/>
    </row>
    <row r="56" spans="1:28" ht="13">
      <c r="A56" s="2" t="s">
        <v>264</v>
      </c>
      <c r="B56" s="2" t="s">
        <v>51</v>
      </c>
      <c r="C56" s="89" t="s">
        <v>297</v>
      </c>
      <c r="D56" s="129" t="s">
        <v>304</v>
      </c>
      <c r="E56" s="19">
        <v>1336.98</v>
      </c>
      <c r="F56" s="20">
        <v>558.58000000000004</v>
      </c>
      <c r="G56" s="21">
        <v>1895.56</v>
      </c>
      <c r="H56" s="19">
        <v>1239.4000000000001</v>
      </c>
      <c r="I56" s="20">
        <v>625.58000000000004</v>
      </c>
      <c r="J56" s="21">
        <v>1864.98</v>
      </c>
      <c r="K56" s="19">
        <v>956.5</v>
      </c>
      <c r="L56" s="20">
        <v>498.86</v>
      </c>
      <c r="M56" s="21">
        <v>1455.3600000000001</v>
      </c>
      <c r="N56" s="19">
        <v>889.28</v>
      </c>
      <c r="O56" s="20">
        <v>687.06</v>
      </c>
      <c r="P56" s="21">
        <v>1576.34</v>
      </c>
      <c r="Q56" s="19">
        <v>487.74</v>
      </c>
      <c r="R56" s="20">
        <v>239.58</v>
      </c>
      <c r="S56" s="21">
        <v>727.32</v>
      </c>
      <c r="T56" s="19">
        <v>498.08</v>
      </c>
      <c r="U56" s="20">
        <v>342.84</v>
      </c>
      <c r="V56" s="21">
        <v>840.92</v>
      </c>
      <c r="W56" s="47">
        <v>5407.98</v>
      </c>
      <c r="X56" s="20">
        <v>2952.5</v>
      </c>
      <c r="Y56" s="21">
        <v>8360.48</v>
      </c>
      <c r="AB56" s="1"/>
    </row>
    <row r="57" spans="1:28" ht="13">
      <c r="A57" s="2" t="s">
        <v>264</v>
      </c>
      <c r="B57" s="2" t="s">
        <v>52</v>
      </c>
      <c r="C57" s="89" t="s">
        <v>297</v>
      </c>
      <c r="D57" s="129" t="s">
        <v>304</v>
      </c>
      <c r="E57" s="19">
        <v>0</v>
      </c>
      <c r="F57" s="20">
        <v>0</v>
      </c>
      <c r="G57" s="21">
        <v>0</v>
      </c>
      <c r="H57" s="19">
        <v>0</v>
      </c>
      <c r="I57" s="20">
        <v>0</v>
      </c>
      <c r="J57" s="21">
        <v>0</v>
      </c>
      <c r="K57" s="19">
        <v>0</v>
      </c>
      <c r="L57" s="20">
        <v>0</v>
      </c>
      <c r="M57" s="21">
        <v>0</v>
      </c>
      <c r="N57" s="19">
        <v>0</v>
      </c>
      <c r="O57" s="20">
        <v>0</v>
      </c>
      <c r="P57" s="21">
        <v>0</v>
      </c>
      <c r="Q57" s="19">
        <v>0</v>
      </c>
      <c r="R57" s="20">
        <v>0</v>
      </c>
      <c r="S57" s="21">
        <v>0</v>
      </c>
      <c r="T57" s="19">
        <v>0</v>
      </c>
      <c r="U57" s="20">
        <v>0</v>
      </c>
      <c r="V57" s="21">
        <v>0</v>
      </c>
      <c r="W57" s="47">
        <v>0</v>
      </c>
      <c r="X57" s="20">
        <v>0</v>
      </c>
      <c r="Y57" s="21">
        <v>0</v>
      </c>
      <c r="AB57" s="1"/>
    </row>
    <row r="58" spans="1:28" ht="13">
      <c r="A58" s="2" t="s">
        <v>264</v>
      </c>
      <c r="B58" s="2" t="s">
        <v>53</v>
      </c>
      <c r="C58" s="89" t="s">
        <v>297</v>
      </c>
      <c r="D58" s="129" t="s">
        <v>304</v>
      </c>
      <c r="E58" s="19">
        <v>0</v>
      </c>
      <c r="F58" s="20">
        <v>0</v>
      </c>
      <c r="G58" s="21">
        <v>0</v>
      </c>
      <c r="H58" s="19">
        <v>0</v>
      </c>
      <c r="I58" s="20">
        <v>0</v>
      </c>
      <c r="J58" s="21">
        <v>0</v>
      </c>
      <c r="K58" s="19">
        <v>0</v>
      </c>
      <c r="L58" s="20">
        <v>0</v>
      </c>
      <c r="M58" s="21">
        <v>0</v>
      </c>
      <c r="N58" s="19">
        <v>0</v>
      </c>
      <c r="O58" s="20">
        <v>0</v>
      </c>
      <c r="P58" s="21">
        <v>0</v>
      </c>
      <c r="Q58" s="19">
        <v>0</v>
      </c>
      <c r="R58" s="20">
        <v>0</v>
      </c>
      <c r="S58" s="21">
        <v>0</v>
      </c>
      <c r="T58" s="19">
        <v>0</v>
      </c>
      <c r="U58" s="20">
        <v>0</v>
      </c>
      <c r="V58" s="21">
        <v>0</v>
      </c>
      <c r="W58" s="47">
        <v>0</v>
      </c>
      <c r="X58" s="20">
        <v>0</v>
      </c>
      <c r="Y58" s="21">
        <v>0</v>
      </c>
      <c r="AB58" s="1"/>
    </row>
    <row r="59" spans="1:28" ht="13">
      <c r="A59" s="2" t="s">
        <v>264</v>
      </c>
      <c r="B59" s="2" t="s">
        <v>54</v>
      </c>
      <c r="C59" s="89" t="s">
        <v>297</v>
      </c>
      <c r="D59" s="129" t="s">
        <v>304</v>
      </c>
      <c r="E59" s="19">
        <v>0</v>
      </c>
      <c r="F59" s="20">
        <v>0</v>
      </c>
      <c r="G59" s="21">
        <v>0</v>
      </c>
      <c r="H59" s="19">
        <v>0</v>
      </c>
      <c r="I59" s="20">
        <v>0</v>
      </c>
      <c r="J59" s="21">
        <v>0</v>
      </c>
      <c r="K59" s="19">
        <v>0</v>
      </c>
      <c r="L59" s="20">
        <v>0</v>
      </c>
      <c r="M59" s="21">
        <v>0</v>
      </c>
      <c r="N59" s="19">
        <v>0</v>
      </c>
      <c r="O59" s="20">
        <v>0</v>
      </c>
      <c r="P59" s="21">
        <v>0</v>
      </c>
      <c r="Q59" s="19">
        <v>0</v>
      </c>
      <c r="R59" s="20">
        <v>0</v>
      </c>
      <c r="S59" s="21">
        <v>0</v>
      </c>
      <c r="T59" s="19">
        <v>0</v>
      </c>
      <c r="U59" s="20">
        <v>0</v>
      </c>
      <c r="V59" s="21">
        <v>0</v>
      </c>
      <c r="W59" s="47">
        <v>0</v>
      </c>
      <c r="X59" s="20">
        <v>0</v>
      </c>
      <c r="Y59" s="21">
        <v>0</v>
      </c>
      <c r="AB59" s="1"/>
    </row>
    <row r="60" spans="1:28" ht="13">
      <c r="A60" s="2" t="s">
        <v>264</v>
      </c>
      <c r="B60" s="2" t="s">
        <v>55</v>
      </c>
      <c r="C60" s="89" t="s">
        <v>297</v>
      </c>
      <c r="D60" s="129" t="s">
        <v>304</v>
      </c>
      <c r="E60" s="19">
        <v>0</v>
      </c>
      <c r="F60" s="20">
        <v>0</v>
      </c>
      <c r="G60" s="21">
        <v>0</v>
      </c>
      <c r="H60" s="19">
        <v>0</v>
      </c>
      <c r="I60" s="20">
        <v>0</v>
      </c>
      <c r="J60" s="21">
        <v>0</v>
      </c>
      <c r="K60" s="19">
        <v>0</v>
      </c>
      <c r="L60" s="20">
        <v>0</v>
      </c>
      <c r="M60" s="21">
        <v>0</v>
      </c>
      <c r="N60" s="19">
        <v>0</v>
      </c>
      <c r="O60" s="20">
        <v>0</v>
      </c>
      <c r="P60" s="21">
        <v>0</v>
      </c>
      <c r="Q60" s="19">
        <v>0</v>
      </c>
      <c r="R60" s="20">
        <v>0</v>
      </c>
      <c r="S60" s="21">
        <v>0</v>
      </c>
      <c r="T60" s="19">
        <v>0</v>
      </c>
      <c r="U60" s="20">
        <v>0</v>
      </c>
      <c r="V60" s="21">
        <v>0</v>
      </c>
      <c r="W60" s="47">
        <v>0</v>
      </c>
      <c r="X60" s="20">
        <v>0</v>
      </c>
      <c r="Y60" s="21">
        <v>0</v>
      </c>
      <c r="AB60" s="1"/>
    </row>
    <row r="61" spans="1:28" ht="13">
      <c r="A61" s="2" t="s">
        <v>264</v>
      </c>
      <c r="B61" s="2" t="s">
        <v>56</v>
      </c>
      <c r="C61" s="89" t="s">
        <v>297</v>
      </c>
      <c r="D61" s="129" t="s">
        <v>302</v>
      </c>
      <c r="E61" s="19">
        <v>6420.07</v>
      </c>
      <c r="F61" s="20">
        <v>736.55</v>
      </c>
      <c r="G61" s="21">
        <v>7156.62</v>
      </c>
      <c r="H61" s="19">
        <v>7455.78</v>
      </c>
      <c r="I61" s="20">
        <v>642.42999999999995</v>
      </c>
      <c r="J61" s="21">
        <v>8098.21</v>
      </c>
      <c r="K61" s="19">
        <v>4427.1000000000004</v>
      </c>
      <c r="L61" s="20">
        <v>344.38</v>
      </c>
      <c r="M61" s="21">
        <v>4771.4800000000005</v>
      </c>
      <c r="N61" s="19">
        <v>0</v>
      </c>
      <c r="O61" s="20">
        <v>0</v>
      </c>
      <c r="P61" s="21">
        <v>0</v>
      </c>
      <c r="Q61" s="19">
        <v>0</v>
      </c>
      <c r="R61" s="20">
        <v>0</v>
      </c>
      <c r="S61" s="21">
        <v>0</v>
      </c>
      <c r="T61" s="19">
        <v>3171.3</v>
      </c>
      <c r="U61" s="20">
        <v>894.81</v>
      </c>
      <c r="V61" s="21">
        <v>4066.11</v>
      </c>
      <c r="W61" s="47">
        <v>21474.249999999996</v>
      </c>
      <c r="X61" s="20">
        <v>2618.17</v>
      </c>
      <c r="Y61" s="21">
        <v>24092.42</v>
      </c>
      <c r="AB61" s="1"/>
    </row>
    <row r="62" spans="1:28">
      <c r="A62" t="s">
        <v>381</v>
      </c>
      <c r="B62" t="s">
        <v>382</v>
      </c>
      <c r="C62" s="89" t="s">
        <v>297</v>
      </c>
      <c r="D62" s="129" t="s">
        <v>304</v>
      </c>
      <c r="E62" s="19">
        <v>17890.990000000002</v>
      </c>
      <c r="F62" s="20">
        <v>131.32</v>
      </c>
      <c r="G62" s="21">
        <v>18022.310000000001</v>
      </c>
      <c r="H62" s="19">
        <v>18460.060000000001</v>
      </c>
      <c r="I62" s="20">
        <v>27</v>
      </c>
      <c r="J62" s="21">
        <v>18487.060000000001</v>
      </c>
      <c r="K62" s="19">
        <v>18612.7</v>
      </c>
      <c r="L62" s="20">
        <v>614.25</v>
      </c>
      <c r="M62" s="21">
        <v>19226.95</v>
      </c>
      <c r="N62" s="19">
        <v>28923.86</v>
      </c>
      <c r="O62" s="20">
        <v>0</v>
      </c>
      <c r="P62" s="21">
        <v>28923.86</v>
      </c>
      <c r="Q62" s="19">
        <v>23219.360000000001</v>
      </c>
      <c r="R62" s="20">
        <v>9.42</v>
      </c>
      <c r="S62" s="21">
        <v>23228.78</v>
      </c>
      <c r="T62" s="19">
        <v>25431.33</v>
      </c>
      <c r="U62" s="20">
        <v>0</v>
      </c>
      <c r="V62" s="21">
        <v>25431.33</v>
      </c>
      <c r="W62" s="47">
        <v>132538.29999999999</v>
      </c>
      <c r="X62" s="20">
        <v>781.9899999999999</v>
      </c>
      <c r="Y62" s="21">
        <v>133320.28999999998</v>
      </c>
      <c r="AB62" s="1"/>
    </row>
    <row r="63" spans="1:28" ht="13">
      <c r="A63" s="2" t="s">
        <v>265</v>
      </c>
      <c r="B63" s="2" t="s">
        <v>57</v>
      </c>
      <c r="C63" s="89" t="s">
        <v>297</v>
      </c>
      <c r="D63" s="129" t="s">
        <v>303</v>
      </c>
      <c r="E63" s="19">
        <v>2002.96</v>
      </c>
      <c r="F63" s="20">
        <v>1927.84</v>
      </c>
      <c r="G63" s="21">
        <v>3930.8</v>
      </c>
      <c r="H63" s="19">
        <v>1008.89</v>
      </c>
      <c r="I63" s="20">
        <v>3161.68</v>
      </c>
      <c r="J63" s="21">
        <v>4170.57</v>
      </c>
      <c r="K63" s="19">
        <v>428.23</v>
      </c>
      <c r="L63" s="20">
        <v>5351.16</v>
      </c>
      <c r="M63" s="21">
        <v>5779.3899999999994</v>
      </c>
      <c r="N63" s="19">
        <v>2227.84</v>
      </c>
      <c r="O63" s="20">
        <v>2023.34</v>
      </c>
      <c r="P63" s="21">
        <v>4251.18</v>
      </c>
      <c r="Q63" s="19">
        <v>163.46</v>
      </c>
      <c r="R63" s="20">
        <v>6050.03</v>
      </c>
      <c r="S63" s="21">
        <v>6213.49</v>
      </c>
      <c r="T63" s="19">
        <v>2370.81</v>
      </c>
      <c r="U63" s="20">
        <v>1906.95</v>
      </c>
      <c r="V63" s="21">
        <v>4277.76</v>
      </c>
      <c r="W63" s="47">
        <v>8202.19</v>
      </c>
      <c r="X63" s="20">
        <v>20421</v>
      </c>
      <c r="Y63" s="21">
        <v>28623.190000000002</v>
      </c>
      <c r="AB63" s="1"/>
    </row>
    <row r="64" spans="1:28" ht="13">
      <c r="A64" s="2" t="s">
        <v>343</v>
      </c>
      <c r="B64" s="2" t="s">
        <v>344</v>
      </c>
      <c r="C64" s="89" t="s">
        <v>297</v>
      </c>
      <c r="D64" s="129" t="s">
        <v>304</v>
      </c>
      <c r="E64" s="19">
        <v>2119.81</v>
      </c>
      <c r="F64" s="20">
        <v>1746.83</v>
      </c>
      <c r="G64" s="21">
        <v>3866.64</v>
      </c>
      <c r="H64" s="19">
        <v>2774.58</v>
      </c>
      <c r="I64" s="20">
        <v>2041.32</v>
      </c>
      <c r="J64" s="21">
        <v>4815.8999999999996</v>
      </c>
      <c r="K64" s="19">
        <v>2475</v>
      </c>
      <c r="L64" s="20">
        <v>1804.32</v>
      </c>
      <c r="M64" s="21">
        <v>4279.32</v>
      </c>
      <c r="N64" s="19">
        <v>1718.44</v>
      </c>
      <c r="O64" s="20">
        <v>2238.56</v>
      </c>
      <c r="P64" s="21">
        <v>3957</v>
      </c>
      <c r="Q64" s="19">
        <v>1845.97</v>
      </c>
      <c r="R64" s="20">
        <v>1589.72</v>
      </c>
      <c r="S64" s="21">
        <v>3435.69</v>
      </c>
      <c r="T64" s="19">
        <v>1237.67</v>
      </c>
      <c r="U64" s="20">
        <v>2575.19</v>
      </c>
      <c r="V64" s="21">
        <v>3812.86</v>
      </c>
      <c r="W64" s="47">
        <v>12171.47</v>
      </c>
      <c r="X64" s="20">
        <v>11995.939999999999</v>
      </c>
      <c r="Y64" s="21">
        <v>24167.409999999996</v>
      </c>
      <c r="AB64" s="1"/>
    </row>
    <row r="65" spans="1:28" ht="13">
      <c r="A65" s="2" t="s">
        <v>374</v>
      </c>
      <c r="B65" s="2" t="s">
        <v>375</v>
      </c>
      <c r="C65" s="89" t="s">
        <v>297</v>
      </c>
      <c r="D65" s="129" t="s">
        <v>304</v>
      </c>
      <c r="E65" s="19">
        <v>1670.1</v>
      </c>
      <c r="F65" s="20">
        <v>39.130000000000003</v>
      </c>
      <c r="G65" s="21">
        <v>1709.23</v>
      </c>
      <c r="H65" s="19">
        <v>6172.94</v>
      </c>
      <c r="I65" s="20">
        <v>28.67</v>
      </c>
      <c r="J65" s="21">
        <v>6201.61</v>
      </c>
      <c r="K65" s="19">
        <v>10246.68</v>
      </c>
      <c r="L65" s="20">
        <v>24.88</v>
      </c>
      <c r="M65" s="21">
        <v>10271.56</v>
      </c>
      <c r="N65" s="19">
        <v>10692.63</v>
      </c>
      <c r="O65" s="20">
        <v>14.32</v>
      </c>
      <c r="P65" s="21">
        <v>10706.949999999999</v>
      </c>
      <c r="Q65" s="19">
        <v>5367.6</v>
      </c>
      <c r="R65" s="20">
        <v>28.53</v>
      </c>
      <c r="S65" s="21">
        <v>5396.13</v>
      </c>
      <c r="T65" s="19">
        <v>1625.92</v>
      </c>
      <c r="U65" s="20">
        <v>22.24</v>
      </c>
      <c r="V65" s="21">
        <v>1648.16</v>
      </c>
      <c r="W65" s="47">
        <v>35775.869999999995</v>
      </c>
      <c r="X65" s="20">
        <v>157.77000000000001</v>
      </c>
      <c r="Y65" s="21">
        <v>35933.639999999992</v>
      </c>
      <c r="AB65" s="1"/>
    </row>
    <row r="66" spans="1:28" ht="13">
      <c r="A66" s="2" t="s">
        <v>266</v>
      </c>
      <c r="B66" s="2" t="s">
        <v>58</v>
      </c>
      <c r="C66" s="89" t="s">
        <v>297</v>
      </c>
      <c r="D66" s="129" t="s">
        <v>304</v>
      </c>
      <c r="E66" s="19">
        <v>7.83</v>
      </c>
      <c r="F66" s="20">
        <v>13281.8</v>
      </c>
      <c r="G66" s="21">
        <v>13289.63</v>
      </c>
      <c r="H66" s="19">
        <v>0</v>
      </c>
      <c r="I66" s="20">
        <v>21227.3</v>
      </c>
      <c r="J66" s="21">
        <v>21227.3</v>
      </c>
      <c r="K66" s="19">
        <v>0</v>
      </c>
      <c r="L66" s="20">
        <v>17002.490000000002</v>
      </c>
      <c r="M66" s="21">
        <v>17002.490000000002</v>
      </c>
      <c r="N66" s="19">
        <v>0</v>
      </c>
      <c r="O66" s="20">
        <v>21625.62</v>
      </c>
      <c r="P66" s="21">
        <v>21625.62</v>
      </c>
      <c r="Q66" s="19">
        <v>0.06</v>
      </c>
      <c r="R66" s="20">
        <v>147.76</v>
      </c>
      <c r="S66" s="21">
        <v>147.82</v>
      </c>
      <c r="T66" s="19">
        <v>0</v>
      </c>
      <c r="U66" s="20">
        <v>0</v>
      </c>
      <c r="V66" s="21">
        <v>0</v>
      </c>
      <c r="W66" s="47">
        <v>7.89</v>
      </c>
      <c r="X66" s="20">
        <v>73284.969999999987</v>
      </c>
      <c r="Y66" s="21">
        <v>73292.859999999986</v>
      </c>
      <c r="AB66" s="1"/>
    </row>
    <row r="67" spans="1:28" ht="13">
      <c r="A67" s="2" t="s">
        <v>345</v>
      </c>
      <c r="B67" s="2" t="s">
        <v>346</v>
      </c>
      <c r="C67" s="89" t="s">
        <v>297</v>
      </c>
      <c r="D67" s="129" t="s">
        <v>304</v>
      </c>
      <c r="E67" s="19">
        <v>4471.38</v>
      </c>
      <c r="F67" s="20">
        <v>182.2</v>
      </c>
      <c r="G67" s="21">
        <v>4653.58</v>
      </c>
      <c r="H67" s="19">
        <v>5291.97</v>
      </c>
      <c r="I67" s="20">
        <v>93.1</v>
      </c>
      <c r="J67" s="21">
        <v>5385.0700000000006</v>
      </c>
      <c r="K67" s="19">
        <v>10300.33</v>
      </c>
      <c r="L67" s="20">
        <v>0</v>
      </c>
      <c r="M67" s="21">
        <v>10300.33</v>
      </c>
      <c r="N67" s="19">
        <v>13293.02</v>
      </c>
      <c r="O67" s="20">
        <v>0</v>
      </c>
      <c r="P67" s="21">
        <v>13293.02</v>
      </c>
      <c r="Q67" s="19">
        <v>0</v>
      </c>
      <c r="R67" s="20">
        <v>0</v>
      </c>
      <c r="S67" s="21">
        <v>0</v>
      </c>
      <c r="T67" s="19">
        <v>7636</v>
      </c>
      <c r="U67" s="20">
        <v>671.49</v>
      </c>
      <c r="V67" s="21">
        <v>8307.49</v>
      </c>
      <c r="W67" s="47">
        <v>40992.699999999997</v>
      </c>
      <c r="X67" s="20">
        <v>946.79</v>
      </c>
      <c r="Y67" s="21">
        <v>41939.49</v>
      </c>
      <c r="AB67" s="1"/>
    </row>
    <row r="68" spans="1:28" ht="13">
      <c r="A68" s="2" t="s">
        <v>345</v>
      </c>
      <c r="B68" s="2" t="s">
        <v>347</v>
      </c>
      <c r="C68" s="89" t="s">
        <v>297</v>
      </c>
      <c r="D68" s="129" t="s">
        <v>304</v>
      </c>
      <c r="E68" s="19">
        <v>4889.25</v>
      </c>
      <c r="F68" s="20">
        <v>325.95</v>
      </c>
      <c r="G68" s="21">
        <v>5215.2</v>
      </c>
      <c r="H68" s="19">
        <v>4736.8900000000003</v>
      </c>
      <c r="I68" s="20">
        <v>736.32</v>
      </c>
      <c r="J68" s="21">
        <v>5473.21</v>
      </c>
      <c r="K68" s="19">
        <v>10254.120000000001</v>
      </c>
      <c r="L68" s="20">
        <v>0.02</v>
      </c>
      <c r="M68" s="21">
        <v>10254.140000000001</v>
      </c>
      <c r="N68" s="19">
        <v>16218.74</v>
      </c>
      <c r="O68" s="20">
        <v>0</v>
      </c>
      <c r="P68" s="21">
        <v>16218.74</v>
      </c>
      <c r="Q68" s="19">
        <v>6451.8</v>
      </c>
      <c r="R68" s="20">
        <v>602.94000000000005</v>
      </c>
      <c r="S68" s="21">
        <v>7054.74</v>
      </c>
      <c r="T68" s="19">
        <v>7861.98</v>
      </c>
      <c r="U68" s="20">
        <v>555.26</v>
      </c>
      <c r="V68" s="21">
        <v>8417.24</v>
      </c>
      <c r="W68" s="47">
        <v>50412.78</v>
      </c>
      <c r="X68" s="20">
        <v>2220.4899999999998</v>
      </c>
      <c r="Y68" s="21">
        <v>52633.27</v>
      </c>
      <c r="AB68" s="1"/>
    </row>
    <row r="69" spans="1:28" ht="13">
      <c r="A69" s="25" t="s">
        <v>267</v>
      </c>
      <c r="B69" s="25" t="s">
        <v>59</v>
      </c>
      <c r="C69" s="89" t="s">
        <v>297</v>
      </c>
      <c r="D69" s="129" t="s">
        <v>298</v>
      </c>
      <c r="E69" s="19">
        <v>25203.85</v>
      </c>
      <c r="F69" s="20">
        <v>2884.75</v>
      </c>
      <c r="G69" s="21">
        <v>28088.6</v>
      </c>
      <c r="H69" s="19">
        <v>6431.2</v>
      </c>
      <c r="I69" s="20">
        <v>270.3</v>
      </c>
      <c r="J69" s="21">
        <v>6701.5</v>
      </c>
      <c r="K69" s="19">
        <v>0</v>
      </c>
      <c r="L69" s="20">
        <v>0</v>
      </c>
      <c r="M69" s="21">
        <v>0</v>
      </c>
      <c r="N69" s="19">
        <v>27497.7</v>
      </c>
      <c r="O69" s="20">
        <v>195.5</v>
      </c>
      <c r="P69" s="21">
        <v>27693.200000000001</v>
      </c>
      <c r="Q69" s="19">
        <v>7587.55</v>
      </c>
      <c r="R69" s="20">
        <v>754.5</v>
      </c>
      <c r="S69" s="21">
        <v>8342.0499999999993</v>
      </c>
      <c r="T69" s="19">
        <v>7605.8</v>
      </c>
      <c r="U69" s="20">
        <v>1021.4</v>
      </c>
      <c r="V69" s="21">
        <v>8627.2000000000007</v>
      </c>
      <c r="W69" s="47">
        <v>74326.100000000006</v>
      </c>
      <c r="X69" s="20">
        <v>5126.45</v>
      </c>
      <c r="Y69" s="21">
        <v>79452.55</v>
      </c>
      <c r="AB69" s="1"/>
    </row>
    <row r="70" spans="1:28" ht="13">
      <c r="A70" s="25" t="s">
        <v>348</v>
      </c>
      <c r="B70" s="25" t="s">
        <v>349</v>
      </c>
      <c r="C70" s="89" t="s">
        <v>297</v>
      </c>
      <c r="D70" s="129" t="s">
        <v>304</v>
      </c>
      <c r="E70" s="19">
        <v>1638.29</v>
      </c>
      <c r="F70" s="20">
        <v>1441.78</v>
      </c>
      <c r="G70" s="21">
        <v>3080.0699999999997</v>
      </c>
      <c r="H70" s="19">
        <v>2181.36</v>
      </c>
      <c r="I70" s="20">
        <v>1598.81</v>
      </c>
      <c r="J70" s="21">
        <v>3780.17</v>
      </c>
      <c r="K70" s="19">
        <v>1877.16</v>
      </c>
      <c r="L70" s="20">
        <v>1532.23</v>
      </c>
      <c r="M70" s="21">
        <v>3409.3900000000003</v>
      </c>
      <c r="N70" s="19">
        <v>1526.16</v>
      </c>
      <c r="O70" s="20">
        <v>2367.25</v>
      </c>
      <c r="P70" s="21">
        <v>3893.41</v>
      </c>
      <c r="Q70" s="19">
        <v>1425.01</v>
      </c>
      <c r="R70" s="20">
        <v>1372.68</v>
      </c>
      <c r="S70" s="21">
        <v>2797.69</v>
      </c>
      <c r="T70" s="19">
        <v>966.48</v>
      </c>
      <c r="U70" s="20">
        <v>2134.02</v>
      </c>
      <c r="V70" s="21">
        <v>3100.5</v>
      </c>
      <c r="W70" s="47">
        <v>9614.4599999999991</v>
      </c>
      <c r="X70" s="20">
        <v>10446.77</v>
      </c>
      <c r="Y70" s="21">
        <v>20061.23</v>
      </c>
      <c r="AB70" s="1"/>
    </row>
    <row r="71" spans="1:28" ht="13">
      <c r="A71" s="2" t="s">
        <v>268</v>
      </c>
      <c r="B71" s="2" t="s">
        <v>60</v>
      </c>
      <c r="C71" s="89" t="s">
        <v>297</v>
      </c>
      <c r="D71" s="129" t="s">
        <v>303</v>
      </c>
      <c r="E71" s="19">
        <v>12240.58</v>
      </c>
      <c r="F71" s="20">
        <v>3243.72</v>
      </c>
      <c r="G71" s="21">
        <v>15484.3</v>
      </c>
      <c r="H71" s="19">
        <v>21418.82</v>
      </c>
      <c r="I71" s="20">
        <v>4892.3100000000004</v>
      </c>
      <c r="J71" s="21">
        <v>26311.13</v>
      </c>
      <c r="K71" s="19">
        <v>26521.42</v>
      </c>
      <c r="L71" s="20">
        <v>4301.2</v>
      </c>
      <c r="M71" s="21">
        <v>30822.62</v>
      </c>
      <c r="N71" s="19">
        <v>19433.63</v>
      </c>
      <c r="O71" s="20">
        <v>5938.29</v>
      </c>
      <c r="P71" s="21">
        <v>25371.920000000002</v>
      </c>
      <c r="Q71" s="19">
        <v>12688.77</v>
      </c>
      <c r="R71" s="20">
        <v>2349.48</v>
      </c>
      <c r="S71" s="21">
        <v>15038.25</v>
      </c>
      <c r="T71" s="19">
        <v>16447.23</v>
      </c>
      <c r="U71" s="20">
        <v>6068.33</v>
      </c>
      <c r="V71" s="21">
        <v>22515.559999999998</v>
      </c>
      <c r="W71" s="47">
        <v>108750.45</v>
      </c>
      <c r="X71" s="20">
        <v>26793.33</v>
      </c>
      <c r="Y71" s="21">
        <v>135543.78</v>
      </c>
      <c r="AB71" s="1"/>
    </row>
    <row r="72" spans="1:28" ht="13">
      <c r="A72" s="2" t="s">
        <v>268</v>
      </c>
      <c r="B72" s="2" t="s">
        <v>61</v>
      </c>
      <c r="C72" s="89" t="s">
        <v>297</v>
      </c>
      <c r="D72" s="129" t="s">
        <v>303</v>
      </c>
      <c r="E72" s="19">
        <v>0</v>
      </c>
      <c r="F72" s="20">
        <v>0</v>
      </c>
      <c r="G72" s="21">
        <v>0</v>
      </c>
      <c r="H72" s="19">
        <v>0</v>
      </c>
      <c r="I72" s="20">
        <v>0</v>
      </c>
      <c r="J72" s="21">
        <v>0</v>
      </c>
      <c r="K72" s="19">
        <v>0</v>
      </c>
      <c r="L72" s="20">
        <v>0</v>
      </c>
      <c r="M72" s="21">
        <v>0</v>
      </c>
      <c r="N72" s="19">
        <v>0</v>
      </c>
      <c r="O72" s="20">
        <v>0</v>
      </c>
      <c r="P72" s="21">
        <v>0</v>
      </c>
      <c r="Q72" s="19">
        <v>7346.34</v>
      </c>
      <c r="R72" s="20">
        <v>1558.4</v>
      </c>
      <c r="S72" s="21">
        <v>8904.74</v>
      </c>
      <c r="T72" s="19">
        <v>2.15</v>
      </c>
      <c r="U72" s="20">
        <v>0</v>
      </c>
      <c r="V72" s="21">
        <v>2.15</v>
      </c>
      <c r="W72" s="47">
        <v>7348.49</v>
      </c>
      <c r="X72" s="20">
        <v>1558.4</v>
      </c>
      <c r="Y72" s="21">
        <v>8906.89</v>
      </c>
      <c r="AB72" s="1"/>
    </row>
    <row r="73" spans="1:28" ht="13">
      <c r="A73" s="2" t="s">
        <v>269</v>
      </c>
      <c r="B73" s="2" t="s">
        <v>62</v>
      </c>
      <c r="C73" s="89" t="s">
        <v>297</v>
      </c>
      <c r="D73" s="129" t="s">
        <v>303</v>
      </c>
      <c r="E73" s="19">
        <v>43730.5</v>
      </c>
      <c r="F73" s="20">
        <v>3610.7</v>
      </c>
      <c r="G73" s="21">
        <v>47341.2</v>
      </c>
      <c r="H73" s="19">
        <v>63123.25</v>
      </c>
      <c r="I73" s="20">
        <v>1401.55</v>
      </c>
      <c r="J73" s="21">
        <v>64524.800000000003</v>
      </c>
      <c r="K73" s="19">
        <v>61936.35</v>
      </c>
      <c r="L73" s="20">
        <v>1388.7</v>
      </c>
      <c r="M73" s="21">
        <v>63325.049999999996</v>
      </c>
      <c r="N73" s="19">
        <v>84529.45</v>
      </c>
      <c r="O73" s="20">
        <v>1891.75</v>
      </c>
      <c r="P73" s="21">
        <v>86421.2</v>
      </c>
      <c r="Q73" s="19">
        <v>75293.2</v>
      </c>
      <c r="R73" s="20">
        <v>1306.1500000000001</v>
      </c>
      <c r="S73" s="21">
        <v>76599.349999999991</v>
      </c>
      <c r="T73" s="19">
        <v>69949.25</v>
      </c>
      <c r="U73" s="20">
        <v>2605.15</v>
      </c>
      <c r="V73" s="21">
        <v>72554.399999999994</v>
      </c>
      <c r="W73" s="47">
        <v>398562</v>
      </c>
      <c r="X73" s="20">
        <v>12204</v>
      </c>
      <c r="Y73" s="21">
        <v>410766</v>
      </c>
      <c r="AB73" s="1"/>
    </row>
    <row r="74" spans="1:28" ht="13">
      <c r="A74" s="2" t="s">
        <v>270</v>
      </c>
      <c r="B74" s="2" t="s">
        <v>63</v>
      </c>
      <c r="C74" s="89" t="s">
        <v>297</v>
      </c>
      <c r="D74" s="129" t="s">
        <v>298</v>
      </c>
      <c r="E74" s="19">
        <v>0</v>
      </c>
      <c r="F74" s="20">
        <v>0</v>
      </c>
      <c r="G74" s="21">
        <v>0</v>
      </c>
      <c r="H74" s="19">
        <v>0</v>
      </c>
      <c r="I74" s="20">
        <v>0</v>
      </c>
      <c r="J74" s="21">
        <v>0</v>
      </c>
      <c r="K74" s="19">
        <v>0</v>
      </c>
      <c r="L74" s="20">
        <v>0</v>
      </c>
      <c r="M74" s="21">
        <v>0</v>
      </c>
      <c r="N74" s="19">
        <v>0</v>
      </c>
      <c r="O74" s="20">
        <v>0</v>
      </c>
      <c r="P74" s="21">
        <v>0</v>
      </c>
      <c r="Q74" s="19">
        <v>0</v>
      </c>
      <c r="R74" s="20">
        <v>0</v>
      </c>
      <c r="S74" s="21">
        <v>0</v>
      </c>
      <c r="T74" s="19">
        <v>0</v>
      </c>
      <c r="U74" s="20">
        <v>0</v>
      </c>
      <c r="V74" s="21">
        <v>0</v>
      </c>
      <c r="W74" s="47">
        <v>0</v>
      </c>
      <c r="X74" s="20">
        <v>0</v>
      </c>
      <c r="Y74" s="21">
        <v>0</v>
      </c>
      <c r="AB74" s="1"/>
    </row>
    <row r="75" spans="1:28" ht="13">
      <c r="A75" s="2" t="s">
        <v>270</v>
      </c>
      <c r="B75" s="2" t="s">
        <v>64</v>
      </c>
      <c r="C75" s="89" t="s">
        <v>297</v>
      </c>
      <c r="D75" s="129" t="s">
        <v>298</v>
      </c>
      <c r="E75" s="19">
        <v>0</v>
      </c>
      <c r="F75" s="20">
        <v>0</v>
      </c>
      <c r="G75" s="21">
        <v>0</v>
      </c>
      <c r="H75" s="19">
        <v>0</v>
      </c>
      <c r="I75" s="20">
        <v>0</v>
      </c>
      <c r="J75" s="21">
        <v>0</v>
      </c>
      <c r="K75" s="19">
        <v>0</v>
      </c>
      <c r="L75" s="20">
        <v>0</v>
      </c>
      <c r="M75" s="21">
        <v>0</v>
      </c>
      <c r="N75" s="19">
        <v>0</v>
      </c>
      <c r="O75" s="20">
        <v>0</v>
      </c>
      <c r="P75" s="21">
        <v>0</v>
      </c>
      <c r="Q75" s="19">
        <v>0</v>
      </c>
      <c r="R75" s="20">
        <v>0</v>
      </c>
      <c r="S75" s="21">
        <v>0</v>
      </c>
      <c r="T75" s="19">
        <v>0</v>
      </c>
      <c r="U75" s="20">
        <v>0</v>
      </c>
      <c r="V75" s="21">
        <v>0</v>
      </c>
      <c r="W75" s="47">
        <v>0</v>
      </c>
      <c r="X75" s="20">
        <v>0</v>
      </c>
      <c r="Y75" s="21">
        <v>0</v>
      </c>
      <c r="AB75" s="1"/>
    </row>
    <row r="76" spans="1:28" ht="13">
      <c r="A76" s="2" t="s">
        <v>271</v>
      </c>
      <c r="B76" s="2" t="s">
        <v>65</v>
      </c>
      <c r="C76" s="89" t="s">
        <v>297</v>
      </c>
      <c r="D76" s="129" t="s">
        <v>303</v>
      </c>
      <c r="E76" s="19">
        <v>388.17</v>
      </c>
      <c r="F76" s="20">
        <v>603.17999999999995</v>
      </c>
      <c r="G76" s="21">
        <v>991.34999999999991</v>
      </c>
      <c r="H76" s="19">
        <v>100.8</v>
      </c>
      <c r="I76" s="20">
        <v>80.819999999999993</v>
      </c>
      <c r="J76" s="21">
        <v>181.62</v>
      </c>
      <c r="K76" s="19">
        <v>518.22</v>
      </c>
      <c r="L76" s="20">
        <v>98.19</v>
      </c>
      <c r="M76" s="21">
        <v>616.41000000000008</v>
      </c>
      <c r="N76" s="19">
        <v>296.45999999999998</v>
      </c>
      <c r="O76" s="20">
        <v>5.13</v>
      </c>
      <c r="P76" s="21">
        <v>301.58999999999997</v>
      </c>
      <c r="Q76" s="19">
        <v>0</v>
      </c>
      <c r="R76" s="20">
        <v>0</v>
      </c>
      <c r="S76" s="21">
        <v>0</v>
      </c>
      <c r="T76" s="19">
        <v>3097.98</v>
      </c>
      <c r="U76" s="20">
        <v>1960.47</v>
      </c>
      <c r="V76" s="21">
        <v>5058.45</v>
      </c>
      <c r="W76" s="47">
        <v>4401.63</v>
      </c>
      <c r="X76" s="20">
        <v>2747.79</v>
      </c>
      <c r="Y76" s="21">
        <v>7149.42</v>
      </c>
      <c r="AB76" s="1"/>
    </row>
    <row r="77" spans="1:28" ht="13">
      <c r="A77" s="2" t="s">
        <v>271</v>
      </c>
      <c r="B77" s="2" t="s">
        <v>66</v>
      </c>
      <c r="C77" s="89" t="s">
        <v>297</v>
      </c>
      <c r="D77" s="129" t="s">
        <v>303</v>
      </c>
      <c r="E77" s="19">
        <v>0</v>
      </c>
      <c r="F77" s="20">
        <v>0</v>
      </c>
      <c r="G77" s="21">
        <v>0</v>
      </c>
      <c r="H77" s="19">
        <v>0</v>
      </c>
      <c r="I77" s="20">
        <v>0</v>
      </c>
      <c r="J77" s="21">
        <v>0</v>
      </c>
      <c r="K77" s="19">
        <v>0</v>
      </c>
      <c r="L77" s="20">
        <v>0</v>
      </c>
      <c r="M77" s="21">
        <v>0</v>
      </c>
      <c r="N77" s="19">
        <v>821.7</v>
      </c>
      <c r="O77" s="20">
        <v>58.59</v>
      </c>
      <c r="P77" s="21">
        <v>880.29000000000008</v>
      </c>
      <c r="Q77" s="19">
        <v>198.45</v>
      </c>
      <c r="R77" s="20">
        <v>6.84</v>
      </c>
      <c r="S77" s="21">
        <v>205.29</v>
      </c>
      <c r="T77" s="19">
        <v>2925</v>
      </c>
      <c r="U77" s="20">
        <v>50.22</v>
      </c>
      <c r="V77" s="21">
        <v>2975.22</v>
      </c>
      <c r="W77" s="47">
        <v>3945.15</v>
      </c>
      <c r="X77" s="20">
        <v>115.65</v>
      </c>
      <c r="Y77" s="21">
        <v>4060.8</v>
      </c>
      <c r="AB77" s="1"/>
    </row>
    <row r="78" spans="1:28" ht="13">
      <c r="A78" s="2" t="s">
        <v>271</v>
      </c>
      <c r="B78" s="2" t="s">
        <v>67</v>
      </c>
      <c r="C78" s="89" t="s">
        <v>297</v>
      </c>
      <c r="D78" s="129" t="s">
        <v>303</v>
      </c>
      <c r="E78" s="19">
        <v>1102.32</v>
      </c>
      <c r="F78" s="20">
        <v>172.62</v>
      </c>
      <c r="G78" s="21">
        <v>1274.94</v>
      </c>
      <c r="H78" s="19">
        <v>1845.09</v>
      </c>
      <c r="I78" s="20">
        <v>38.159999999999997</v>
      </c>
      <c r="J78" s="21">
        <v>1883.25</v>
      </c>
      <c r="K78" s="19">
        <v>0</v>
      </c>
      <c r="L78" s="20">
        <v>0</v>
      </c>
      <c r="M78" s="21">
        <v>0</v>
      </c>
      <c r="N78" s="19">
        <v>385.38</v>
      </c>
      <c r="O78" s="20">
        <v>1.53</v>
      </c>
      <c r="P78" s="21">
        <v>386.90999999999997</v>
      </c>
      <c r="Q78" s="19">
        <v>206.37</v>
      </c>
      <c r="R78" s="20">
        <v>197.19</v>
      </c>
      <c r="S78" s="21">
        <v>403.56</v>
      </c>
      <c r="T78" s="19">
        <v>2573.2800000000002</v>
      </c>
      <c r="U78" s="20">
        <v>471.24</v>
      </c>
      <c r="V78" s="21">
        <v>3044.5200000000004</v>
      </c>
      <c r="W78" s="47">
        <v>6112.4400000000005</v>
      </c>
      <c r="X78" s="20">
        <v>880.74</v>
      </c>
      <c r="Y78" s="21">
        <v>6993.18</v>
      </c>
      <c r="AB78" s="1"/>
    </row>
    <row r="79" spans="1:28" ht="13">
      <c r="A79" s="2" t="s">
        <v>271</v>
      </c>
      <c r="B79" s="2" t="s">
        <v>68</v>
      </c>
      <c r="C79" s="89" t="s">
        <v>297</v>
      </c>
      <c r="D79" s="129" t="s">
        <v>303</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c r="AB79" s="1"/>
    </row>
    <row r="80" spans="1:28" ht="13">
      <c r="A80" s="2" t="s">
        <v>272</v>
      </c>
      <c r="B80" s="2" t="s">
        <v>69</v>
      </c>
      <c r="C80" s="89" t="s">
        <v>297</v>
      </c>
      <c r="D80" s="129" t="s">
        <v>303</v>
      </c>
      <c r="E80" s="19">
        <v>163.9</v>
      </c>
      <c r="F80" s="20">
        <v>1292.55</v>
      </c>
      <c r="G80" s="21">
        <v>1456.45</v>
      </c>
      <c r="H80" s="19">
        <v>405.5</v>
      </c>
      <c r="I80" s="20">
        <v>466.65</v>
      </c>
      <c r="J80" s="21">
        <v>872.15</v>
      </c>
      <c r="K80" s="19">
        <v>2067</v>
      </c>
      <c r="L80" s="20">
        <v>5902.2</v>
      </c>
      <c r="M80" s="21">
        <v>7969.2</v>
      </c>
      <c r="N80" s="19">
        <v>1804.7</v>
      </c>
      <c r="O80" s="20">
        <v>6279.3</v>
      </c>
      <c r="P80" s="21">
        <v>8084</v>
      </c>
      <c r="Q80" s="19">
        <v>5081.25</v>
      </c>
      <c r="R80" s="20">
        <v>5240.45</v>
      </c>
      <c r="S80" s="21">
        <v>10321.700000000001</v>
      </c>
      <c r="T80" s="19">
        <v>2186.65</v>
      </c>
      <c r="U80" s="20">
        <v>6141.2</v>
      </c>
      <c r="V80" s="21">
        <v>8327.85</v>
      </c>
      <c r="W80" s="47">
        <v>11709</v>
      </c>
      <c r="X80" s="20">
        <v>25322.350000000002</v>
      </c>
      <c r="Y80" s="21">
        <v>37031.350000000006</v>
      </c>
      <c r="AB80" s="1"/>
    </row>
    <row r="81" spans="1:28" ht="13">
      <c r="A81" s="2" t="s">
        <v>322</v>
      </c>
      <c r="B81" s="2" t="s">
        <v>323</v>
      </c>
      <c r="C81" s="89" t="s">
        <v>297</v>
      </c>
      <c r="D81" s="129" t="s">
        <v>304</v>
      </c>
      <c r="E81" s="19">
        <v>0</v>
      </c>
      <c r="F81" s="20">
        <v>0</v>
      </c>
      <c r="G81" s="21">
        <v>0</v>
      </c>
      <c r="H81" s="19">
        <v>0</v>
      </c>
      <c r="I81" s="20">
        <v>0</v>
      </c>
      <c r="J81" s="21">
        <v>0</v>
      </c>
      <c r="K81" s="19">
        <v>0</v>
      </c>
      <c r="L81" s="20">
        <v>0</v>
      </c>
      <c r="M81" s="21">
        <v>0</v>
      </c>
      <c r="N81" s="19">
        <v>0</v>
      </c>
      <c r="O81" s="20">
        <v>0</v>
      </c>
      <c r="P81" s="21">
        <v>0</v>
      </c>
      <c r="Q81" s="19">
        <v>0</v>
      </c>
      <c r="R81" s="20">
        <v>0</v>
      </c>
      <c r="S81" s="21">
        <v>0</v>
      </c>
      <c r="T81" s="19">
        <v>0</v>
      </c>
      <c r="U81" s="20">
        <v>0</v>
      </c>
      <c r="V81" s="21">
        <v>0</v>
      </c>
      <c r="W81" s="47">
        <v>0</v>
      </c>
      <c r="X81" s="20">
        <v>0</v>
      </c>
      <c r="Y81" s="21">
        <v>0</v>
      </c>
      <c r="AB81" s="1"/>
    </row>
    <row r="82" spans="1:28" ht="13">
      <c r="A82" s="2" t="s">
        <v>322</v>
      </c>
      <c r="B82" s="2" t="s">
        <v>376</v>
      </c>
      <c r="C82" s="89" t="s">
        <v>297</v>
      </c>
      <c r="D82" s="129" t="s">
        <v>304</v>
      </c>
      <c r="E82" s="19">
        <v>10196.99</v>
      </c>
      <c r="F82" s="20">
        <v>0</v>
      </c>
      <c r="G82" s="21">
        <v>10196.99</v>
      </c>
      <c r="H82" s="19">
        <v>5944.01</v>
      </c>
      <c r="I82" s="20">
        <v>58.66</v>
      </c>
      <c r="J82" s="21">
        <v>6002.67</v>
      </c>
      <c r="K82" s="19">
        <v>3900.24</v>
      </c>
      <c r="L82" s="20">
        <v>66.239999999999995</v>
      </c>
      <c r="M82" s="21">
        <v>3966.4799999999996</v>
      </c>
      <c r="N82" s="19">
        <v>6945.1</v>
      </c>
      <c r="O82" s="20">
        <v>0.03</v>
      </c>
      <c r="P82" s="21">
        <v>6945.13</v>
      </c>
      <c r="Q82" s="19">
        <v>5349.77</v>
      </c>
      <c r="R82" s="20">
        <v>28.94</v>
      </c>
      <c r="S82" s="21">
        <v>5378.71</v>
      </c>
      <c r="T82" s="19">
        <v>2584.1799999999998</v>
      </c>
      <c r="U82" s="20">
        <v>148.35</v>
      </c>
      <c r="V82" s="21">
        <v>2732.5299999999997</v>
      </c>
      <c r="W82" s="47">
        <v>34920.289999999994</v>
      </c>
      <c r="X82" s="20">
        <v>302.22000000000003</v>
      </c>
      <c r="Y82" s="21">
        <v>35222.509999999995</v>
      </c>
      <c r="AB82" s="1"/>
    </row>
    <row r="83" spans="1:28" ht="13">
      <c r="A83" s="2" t="s">
        <v>273</v>
      </c>
      <c r="B83" s="2" t="s">
        <v>70</v>
      </c>
      <c r="C83" s="89" t="s">
        <v>297</v>
      </c>
      <c r="D83" s="129" t="s">
        <v>303</v>
      </c>
      <c r="E83" s="19">
        <v>0</v>
      </c>
      <c r="F83" s="20">
        <v>0</v>
      </c>
      <c r="G83" s="21">
        <v>0</v>
      </c>
      <c r="H83" s="19">
        <v>0</v>
      </c>
      <c r="I83" s="20">
        <v>0</v>
      </c>
      <c r="J83" s="21">
        <v>0</v>
      </c>
      <c r="K83" s="19">
        <v>0</v>
      </c>
      <c r="L83" s="20">
        <v>0</v>
      </c>
      <c r="M83" s="21">
        <v>0</v>
      </c>
      <c r="N83" s="19">
        <v>0</v>
      </c>
      <c r="O83" s="20">
        <v>0</v>
      </c>
      <c r="P83" s="21">
        <v>0</v>
      </c>
      <c r="Q83" s="19">
        <v>0</v>
      </c>
      <c r="R83" s="20">
        <v>0</v>
      </c>
      <c r="S83" s="21">
        <v>0</v>
      </c>
      <c r="T83" s="19">
        <v>0</v>
      </c>
      <c r="U83" s="20">
        <v>0</v>
      </c>
      <c r="V83" s="21">
        <v>0</v>
      </c>
      <c r="W83" s="47">
        <v>0</v>
      </c>
      <c r="X83" s="20">
        <v>0</v>
      </c>
      <c r="Y83" s="21">
        <v>0</v>
      </c>
      <c r="AB83" s="1"/>
    </row>
    <row r="84" spans="1:28" ht="13">
      <c r="A84" s="2" t="s">
        <v>338</v>
      </c>
      <c r="B84" s="2" t="s">
        <v>339</v>
      </c>
      <c r="C84" s="89" t="s">
        <v>297</v>
      </c>
      <c r="D84" s="129" t="s">
        <v>303</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c r="AB84" s="1"/>
    </row>
    <row r="85" spans="1:28" ht="13">
      <c r="A85" s="2" t="s">
        <v>274</v>
      </c>
      <c r="B85" s="2" t="s">
        <v>71</v>
      </c>
      <c r="C85" s="89" t="s">
        <v>297</v>
      </c>
      <c r="D85" s="129" t="s">
        <v>302</v>
      </c>
      <c r="E85" s="19">
        <v>6824.39</v>
      </c>
      <c r="F85" s="20">
        <v>7924.17</v>
      </c>
      <c r="G85" s="21">
        <v>14748.560000000001</v>
      </c>
      <c r="H85" s="19">
        <v>6946.46</v>
      </c>
      <c r="I85" s="20">
        <v>5934.37</v>
      </c>
      <c r="J85" s="21">
        <v>12880.83</v>
      </c>
      <c r="K85" s="19">
        <v>4648.49</v>
      </c>
      <c r="L85" s="20">
        <v>6466.05</v>
      </c>
      <c r="M85" s="21">
        <v>11114.54</v>
      </c>
      <c r="N85" s="19">
        <v>13649.54</v>
      </c>
      <c r="O85" s="20">
        <v>5280.33</v>
      </c>
      <c r="P85" s="21">
        <v>18929.870000000003</v>
      </c>
      <c r="Q85" s="19">
        <v>6908.7</v>
      </c>
      <c r="R85" s="20">
        <v>6666.44</v>
      </c>
      <c r="S85" s="21">
        <v>13575.14</v>
      </c>
      <c r="T85" s="19">
        <v>1019.68</v>
      </c>
      <c r="U85" s="20">
        <v>1733.8</v>
      </c>
      <c r="V85" s="21">
        <v>2753.48</v>
      </c>
      <c r="W85" s="47">
        <v>39997.26</v>
      </c>
      <c r="X85" s="20">
        <v>34005.159999999996</v>
      </c>
      <c r="Y85" s="21">
        <v>74002.42</v>
      </c>
      <c r="AB85" s="1"/>
    </row>
    <row r="86" spans="1:28" ht="13">
      <c r="A86" s="2" t="s">
        <v>324</v>
      </c>
      <c r="B86" s="2" t="s">
        <v>325</v>
      </c>
      <c r="C86" s="89" t="s">
        <v>297</v>
      </c>
      <c r="D86" s="129" t="s">
        <v>304</v>
      </c>
      <c r="E86" s="19">
        <v>1199.21</v>
      </c>
      <c r="F86" s="20">
        <v>369.26</v>
      </c>
      <c r="G86" s="21">
        <v>1568.47</v>
      </c>
      <c r="H86" s="19">
        <v>8383.84</v>
      </c>
      <c r="I86" s="20">
        <v>1.37</v>
      </c>
      <c r="J86" s="21">
        <v>8385.2100000000009</v>
      </c>
      <c r="K86" s="19">
        <v>2113.79</v>
      </c>
      <c r="L86" s="20">
        <v>0</v>
      </c>
      <c r="M86" s="21">
        <v>2113.79</v>
      </c>
      <c r="N86" s="19">
        <v>8692.2999999999993</v>
      </c>
      <c r="O86" s="20">
        <v>0.73</v>
      </c>
      <c r="P86" s="21">
        <v>8693.0299999999988</v>
      </c>
      <c r="Q86" s="19">
        <v>5570.03</v>
      </c>
      <c r="R86" s="20">
        <v>1.48</v>
      </c>
      <c r="S86" s="21">
        <v>5571.5099999999993</v>
      </c>
      <c r="T86" s="19">
        <v>4709.0200000000004</v>
      </c>
      <c r="U86" s="20">
        <v>150.51</v>
      </c>
      <c r="V86" s="21">
        <v>4859.5300000000007</v>
      </c>
      <c r="W86" s="47">
        <v>30668.19</v>
      </c>
      <c r="X86" s="20">
        <v>523.35</v>
      </c>
      <c r="Y86" s="21">
        <v>31191.539999999997</v>
      </c>
      <c r="AB86" s="1"/>
    </row>
    <row r="87" spans="1:28">
      <c r="A87" t="s">
        <v>386</v>
      </c>
      <c r="B87" t="s">
        <v>387</v>
      </c>
      <c r="C87" s="89" t="s">
        <v>297</v>
      </c>
      <c r="D87" s="129" t="s">
        <v>303</v>
      </c>
      <c r="E87" s="19">
        <v>0</v>
      </c>
      <c r="F87" s="20">
        <v>0</v>
      </c>
      <c r="G87" s="21">
        <v>0</v>
      </c>
      <c r="H87" s="19">
        <v>0</v>
      </c>
      <c r="I87" s="20">
        <v>0</v>
      </c>
      <c r="J87" s="21">
        <v>0</v>
      </c>
      <c r="K87" s="19">
        <v>0</v>
      </c>
      <c r="L87" s="20">
        <v>0</v>
      </c>
      <c r="M87" s="21">
        <v>0</v>
      </c>
      <c r="N87" s="19">
        <v>0</v>
      </c>
      <c r="O87" s="20">
        <v>0</v>
      </c>
      <c r="P87" s="21">
        <v>0</v>
      </c>
      <c r="Q87" s="19">
        <v>25998.1</v>
      </c>
      <c r="R87" s="20">
        <v>1.2</v>
      </c>
      <c r="S87" s="21">
        <v>25999.3</v>
      </c>
      <c r="T87" s="19">
        <v>21510.25</v>
      </c>
      <c r="U87" s="20">
        <v>223.99</v>
      </c>
      <c r="V87" s="21">
        <v>21734.240000000002</v>
      </c>
      <c r="W87" s="47">
        <v>47508.35</v>
      </c>
      <c r="X87" s="20">
        <v>225.19</v>
      </c>
      <c r="Y87" s="21">
        <v>47733.54</v>
      </c>
      <c r="AB87" s="1"/>
    </row>
    <row r="88" spans="1:28" ht="13">
      <c r="A88" s="2" t="s">
        <v>308</v>
      </c>
      <c r="B88" s="2" t="s">
        <v>309</v>
      </c>
      <c r="C88" s="89" t="s">
        <v>297</v>
      </c>
      <c r="D88" s="129" t="s">
        <v>302</v>
      </c>
      <c r="E88" s="19">
        <v>40748.5</v>
      </c>
      <c r="F88" s="20">
        <v>3050.7</v>
      </c>
      <c r="G88" s="21">
        <v>43799.199999999997</v>
      </c>
      <c r="H88" s="19">
        <v>39052.6</v>
      </c>
      <c r="I88" s="20">
        <v>3657.8</v>
      </c>
      <c r="J88" s="21">
        <v>42710.400000000001</v>
      </c>
      <c r="K88" s="19">
        <v>55046.9</v>
      </c>
      <c r="L88" s="20">
        <v>3144.2</v>
      </c>
      <c r="M88" s="21">
        <v>58191.1</v>
      </c>
      <c r="N88" s="19">
        <v>38713</v>
      </c>
      <c r="O88" s="20">
        <v>5320.8</v>
      </c>
      <c r="P88" s="21">
        <v>44033.8</v>
      </c>
      <c r="Q88" s="19">
        <v>51849.9</v>
      </c>
      <c r="R88" s="20">
        <v>3043.3</v>
      </c>
      <c r="S88" s="21">
        <v>54893.200000000004</v>
      </c>
      <c r="T88" s="19">
        <v>61789.599999999999</v>
      </c>
      <c r="U88" s="20">
        <v>2823.6</v>
      </c>
      <c r="V88" s="21">
        <v>64613.2</v>
      </c>
      <c r="W88" s="47">
        <v>287200.5</v>
      </c>
      <c r="X88" s="20">
        <v>21040.399999999998</v>
      </c>
      <c r="Y88" s="21">
        <v>308240.90000000002</v>
      </c>
      <c r="AB88" s="1"/>
    </row>
    <row r="89" spans="1:28" ht="13">
      <c r="A89" s="2" t="s">
        <v>275</v>
      </c>
      <c r="B89" s="2" t="s">
        <v>72</v>
      </c>
      <c r="C89" s="89" t="s">
        <v>297</v>
      </c>
      <c r="D89" s="129" t="s">
        <v>302</v>
      </c>
      <c r="E89" s="19">
        <v>9910.9500000000007</v>
      </c>
      <c r="F89" s="20">
        <v>3597.9</v>
      </c>
      <c r="G89" s="21">
        <v>13508.85</v>
      </c>
      <c r="H89" s="19">
        <v>20.85</v>
      </c>
      <c r="I89" s="20">
        <v>497.8</v>
      </c>
      <c r="J89" s="21">
        <v>518.65</v>
      </c>
      <c r="K89" s="19">
        <v>7825.1</v>
      </c>
      <c r="L89" s="20">
        <v>3009.05</v>
      </c>
      <c r="M89" s="21">
        <v>10834.150000000001</v>
      </c>
      <c r="N89" s="19">
        <v>1625</v>
      </c>
      <c r="O89" s="20">
        <v>449.85</v>
      </c>
      <c r="P89" s="21">
        <v>2074.85</v>
      </c>
      <c r="Q89" s="19">
        <v>702.45</v>
      </c>
      <c r="R89" s="20">
        <v>2535.9</v>
      </c>
      <c r="S89" s="21">
        <v>3238.3500000000004</v>
      </c>
      <c r="T89" s="19">
        <v>1450.4</v>
      </c>
      <c r="U89" s="20">
        <v>3485.65</v>
      </c>
      <c r="V89" s="21">
        <v>4936.05</v>
      </c>
      <c r="W89" s="47">
        <v>21534.750000000004</v>
      </c>
      <c r="X89" s="20">
        <v>13576.15</v>
      </c>
      <c r="Y89" s="21">
        <v>35110.9</v>
      </c>
      <c r="AB89" s="1"/>
    </row>
    <row r="90" spans="1:28" ht="13">
      <c r="A90" s="2" t="s">
        <v>275</v>
      </c>
      <c r="B90" s="2" t="s">
        <v>73</v>
      </c>
      <c r="C90" s="89" t="s">
        <v>297</v>
      </c>
      <c r="D90" s="129" t="s">
        <v>302</v>
      </c>
      <c r="E90" s="19">
        <v>9929.85</v>
      </c>
      <c r="F90" s="20">
        <v>2096.6</v>
      </c>
      <c r="G90" s="21">
        <v>12026.45</v>
      </c>
      <c r="H90" s="19">
        <v>3716.2</v>
      </c>
      <c r="I90" s="20">
        <v>199.5</v>
      </c>
      <c r="J90" s="21">
        <v>3915.7</v>
      </c>
      <c r="K90" s="19">
        <v>4587.8</v>
      </c>
      <c r="L90" s="20">
        <v>1669.35</v>
      </c>
      <c r="M90" s="21">
        <v>6257.15</v>
      </c>
      <c r="N90" s="19">
        <v>2183.6999999999998</v>
      </c>
      <c r="O90" s="20">
        <v>1041.95</v>
      </c>
      <c r="P90" s="21">
        <v>3225.6499999999996</v>
      </c>
      <c r="Q90" s="19">
        <v>662.5</v>
      </c>
      <c r="R90" s="20">
        <v>49.4</v>
      </c>
      <c r="S90" s="21">
        <v>711.9</v>
      </c>
      <c r="T90" s="19">
        <v>205.65</v>
      </c>
      <c r="U90" s="20">
        <v>140.65</v>
      </c>
      <c r="V90" s="21">
        <v>346.3</v>
      </c>
      <c r="W90" s="47">
        <v>21285.7</v>
      </c>
      <c r="X90" s="20">
        <v>5197.4499999999989</v>
      </c>
      <c r="Y90" s="21">
        <v>26483.15</v>
      </c>
      <c r="AB90" s="1"/>
    </row>
    <row r="91" spans="1:28" ht="13">
      <c r="A91" s="2" t="s">
        <v>275</v>
      </c>
      <c r="B91" s="2" t="s">
        <v>74</v>
      </c>
      <c r="C91" s="89" t="s">
        <v>297</v>
      </c>
      <c r="D91" s="129" t="s">
        <v>302</v>
      </c>
      <c r="E91" s="19">
        <v>12105.9</v>
      </c>
      <c r="F91" s="20">
        <v>3218.75</v>
      </c>
      <c r="G91" s="21">
        <v>15324.65</v>
      </c>
      <c r="H91" s="19">
        <v>6474.75</v>
      </c>
      <c r="I91" s="20">
        <v>1053.8</v>
      </c>
      <c r="J91" s="21">
        <v>7528.55</v>
      </c>
      <c r="K91" s="19">
        <v>11242.55</v>
      </c>
      <c r="L91" s="20">
        <v>3181.8</v>
      </c>
      <c r="M91" s="21">
        <v>14424.349999999999</v>
      </c>
      <c r="N91" s="19">
        <v>0</v>
      </c>
      <c r="O91" s="20">
        <v>0</v>
      </c>
      <c r="P91" s="21">
        <v>0</v>
      </c>
      <c r="Q91" s="19">
        <v>1232.25</v>
      </c>
      <c r="R91" s="20">
        <v>393.5</v>
      </c>
      <c r="S91" s="21">
        <v>1625.75</v>
      </c>
      <c r="T91" s="19">
        <v>2853</v>
      </c>
      <c r="U91" s="20">
        <v>795.55</v>
      </c>
      <c r="V91" s="21">
        <v>3648.55</v>
      </c>
      <c r="W91" s="47">
        <v>33908.449999999997</v>
      </c>
      <c r="X91" s="20">
        <v>8643.4</v>
      </c>
      <c r="Y91" s="21">
        <v>42551.85</v>
      </c>
      <c r="AB91" s="1"/>
    </row>
    <row r="92" spans="1:28" ht="13">
      <c r="A92" s="2" t="s">
        <v>275</v>
      </c>
      <c r="B92" s="2" t="s">
        <v>75</v>
      </c>
      <c r="C92" s="89" t="s">
        <v>297</v>
      </c>
      <c r="D92" s="129" t="s">
        <v>302</v>
      </c>
      <c r="E92" s="19">
        <v>0</v>
      </c>
      <c r="F92" s="20">
        <v>0</v>
      </c>
      <c r="G92" s="21">
        <v>0</v>
      </c>
      <c r="H92" s="19">
        <v>0</v>
      </c>
      <c r="I92" s="20">
        <v>0</v>
      </c>
      <c r="J92" s="21">
        <v>0</v>
      </c>
      <c r="K92" s="19">
        <v>0</v>
      </c>
      <c r="L92" s="20">
        <v>0</v>
      </c>
      <c r="M92" s="21">
        <v>0</v>
      </c>
      <c r="N92" s="19">
        <v>0</v>
      </c>
      <c r="O92" s="20">
        <v>0</v>
      </c>
      <c r="P92" s="21">
        <v>0</v>
      </c>
      <c r="Q92" s="19">
        <v>0</v>
      </c>
      <c r="R92" s="20">
        <v>0</v>
      </c>
      <c r="S92" s="21">
        <v>0</v>
      </c>
      <c r="T92" s="19">
        <v>0</v>
      </c>
      <c r="U92" s="20">
        <v>0</v>
      </c>
      <c r="V92" s="21">
        <v>0</v>
      </c>
      <c r="W92" s="47">
        <v>0</v>
      </c>
      <c r="X92" s="20">
        <v>0</v>
      </c>
      <c r="Y92" s="21">
        <v>0</v>
      </c>
      <c r="AB92" s="1"/>
    </row>
    <row r="93" spans="1:28" ht="13">
      <c r="A93" s="2" t="s">
        <v>275</v>
      </c>
      <c r="B93" s="2" t="s">
        <v>76</v>
      </c>
      <c r="C93" s="89" t="s">
        <v>297</v>
      </c>
      <c r="D93" s="129" t="s">
        <v>302</v>
      </c>
      <c r="E93" s="19">
        <v>0</v>
      </c>
      <c r="F93" s="20">
        <v>0</v>
      </c>
      <c r="G93" s="21">
        <v>0</v>
      </c>
      <c r="H93" s="19">
        <v>0</v>
      </c>
      <c r="I93" s="20">
        <v>0</v>
      </c>
      <c r="J93" s="21">
        <v>0</v>
      </c>
      <c r="K93" s="19">
        <v>0</v>
      </c>
      <c r="L93" s="20">
        <v>0</v>
      </c>
      <c r="M93" s="21">
        <v>0</v>
      </c>
      <c r="N93" s="19">
        <v>0</v>
      </c>
      <c r="O93" s="20">
        <v>0</v>
      </c>
      <c r="P93" s="21">
        <v>0</v>
      </c>
      <c r="Q93" s="19">
        <v>0</v>
      </c>
      <c r="R93" s="20">
        <v>0</v>
      </c>
      <c r="S93" s="21">
        <v>0</v>
      </c>
      <c r="T93" s="19">
        <v>0</v>
      </c>
      <c r="U93" s="20">
        <v>0</v>
      </c>
      <c r="V93" s="21">
        <v>0</v>
      </c>
      <c r="W93" s="47">
        <v>0</v>
      </c>
      <c r="X93" s="20">
        <v>0</v>
      </c>
      <c r="Y93" s="21">
        <v>0</v>
      </c>
      <c r="AB93" s="1"/>
    </row>
    <row r="94" spans="1:28" ht="13">
      <c r="A94" s="2" t="s">
        <v>275</v>
      </c>
      <c r="B94" s="2" t="s">
        <v>77</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c r="AB94" s="1"/>
    </row>
    <row r="95" spans="1:28" ht="13">
      <c r="A95" s="2" t="s">
        <v>275</v>
      </c>
      <c r="B95" s="2" t="s">
        <v>78</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0</v>
      </c>
      <c r="U95" s="20">
        <v>0</v>
      </c>
      <c r="V95" s="21">
        <v>0</v>
      </c>
      <c r="W95" s="47">
        <v>0</v>
      </c>
      <c r="X95" s="20">
        <v>0</v>
      </c>
      <c r="Y95" s="21">
        <v>0</v>
      </c>
      <c r="AB95" s="1"/>
    </row>
    <row r="96" spans="1:28" ht="13">
      <c r="A96" s="2" t="s">
        <v>275</v>
      </c>
      <c r="B96" s="2" t="s">
        <v>79</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80</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81</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82</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83</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84</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c r="AB101" s="1"/>
    </row>
    <row r="102" spans="1:28" ht="13">
      <c r="A102" s="2" t="s">
        <v>275</v>
      </c>
      <c r="B102" s="2" t="s">
        <v>85</v>
      </c>
      <c r="C102" s="89" t="s">
        <v>297</v>
      </c>
      <c r="D102" s="129" t="s">
        <v>302</v>
      </c>
      <c r="E102" s="19">
        <v>52461.35</v>
      </c>
      <c r="F102" s="20">
        <v>3728.1</v>
      </c>
      <c r="G102" s="21">
        <v>56189.45</v>
      </c>
      <c r="H102" s="19">
        <v>34978</v>
      </c>
      <c r="I102" s="20">
        <v>3906</v>
      </c>
      <c r="J102" s="21">
        <v>38884</v>
      </c>
      <c r="K102" s="19">
        <v>2.25</v>
      </c>
      <c r="L102" s="20">
        <v>150.4</v>
      </c>
      <c r="M102" s="21">
        <v>152.65</v>
      </c>
      <c r="N102" s="19">
        <v>15442.85</v>
      </c>
      <c r="O102" s="20">
        <v>3252.35</v>
      </c>
      <c r="P102" s="21">
        <v>18695.2</v>
      </c>
      <c r="Q102" s="19">
        <v>24531.8</v>
      </c>
      <c r="R102" s="20">
        <v>8735.2000000000007</v>
      </c>
      <c r="S102" s="21">
        <v>33267</v>
      </c>
      <c r="T102" s="19">
        <v>28907.7</v>
      </c>
      <c r="U102" s="20">
        <v>16294.45</v>
      </c>
      <c r="V102" s="21">
        <v>45202.15</v>
      </c>
      <c r="W102" s="47">
        <v>156323.95000000001</v>
      </c>
      <c r="X102" s="20">
        <v>36066.5</v>
      </c>
      <c r="Y102" s="21">
        <v>192390.45</v>
      </c>
      <c r="AB102" s="1"/>
    </row>
    <row r="103" spans="1:28" ht="13">
      <c r="A103" s="2" t="s">
        <v>275</v>
      </c>
      <c r="B103" s="2" t="s">
        <v>86</v>
      </c>
      <c r="C103" s="89" t="s">
        <v>297</v>
      </c>
      <c r="D103" s="129" t="s">
        <v>302</v>
      </c>
      <c r="E103" s="19">
        <v>28509.25</v>
      </c>
      <c r="F103" s="20">
        <v>4794.3500000000004</v>
      </c>
      <c r="G103" s="21">
        <v>33303.599999999999</v>
      </c>
      <c r="H103" s="19">
        <v>31535.05</v>
      </c>
      <c r="I103" s="20">
        <v>6342.35</v>
      </c>
      <c r="J103" s="21">
        <v>37877.4</v>
      </c>
      <c r="K103" s="19">
        <v>12325</v>
      </c>
      <c r="L103" s="20">
        <v>4621.3</v>
      </c>
      <c r="M103" s="21">
        <v>16946.3</v>
      </c>
      <c r="N103" s="19">
        <v>0</v>
      </c>
      <c r="O103" s="20">
        <v>0</v>
      </c>
      <c r="P103" s="21">
        <v>0</v>
      </c>
      <c r="Q103" s="19">
        <v>0</v>
      </c>
      <c r="R103" s="20">
        <v>0</v>
      </c>
      <c r="S103" s="21">
        <v>0</v>
      </c>
      <c r="T103" s="19">
        <v>808.95</v>
      </c>
      <c r="U103" s="20">
        <v>422.8</v>
      </c>
      <c r="V103" s="21">
        <v>1231.75</v>
      </c>
      <c r="W103" s="47">
        <v>73178.25</v>
      </c>
      <c r="X103" s="20">
        <v>16180.8</v>
      </c>
      <c r="Y103" s="21">
        <v>89359.05</v>
      </c>
      <c r="AB103" s="1"/>
    </row>
    <row r="104" spans="1:28" ht="13">
      <c r="A104" s="2" t="s">
        <v>275</v>
      </c>
      <c r="B104" s="2" t="s">
        <v>87</v>
      </c>
      <c r="C104" s="89" t="s">
        <v>297</v>
      </c>
      <c r="D104" s="129" t="s">
        <v>302</v>
      </c>
      <c r="E104" s="19">
        <v>0</v>
      </c>
      <c r="F104" s="20">
        <v>0</v>
      </c>
      <c r="G104" s="21">
        <v>0</v>
      </c>
      <c r="H104" s="19">
        <v>0</v>
      </c>
      <c r="I104" s="20">
        <v>0</v>
      </c>
      <c r="J104" s="21">
        <v>0</v>
      </c>
      <c r="K104" s="19">
        <v>0</v>
      </c>
      <c r="L104" s="20">
        <v>0</v>
      </c>
      <c r="M104" s="21">
        <v>0</v>
      </c>
      <c r="N104" s="19">
        <v>0</v>
      </c>
      <c r="O104" s="20">
        <v>0</v>
      </c>
      <c r="P104" s="21">
        <v>0</v>
      </c>
      <c r="Q104" s="19">
        <v>0</v>
      </c>
      <c r="R104" s="20">
        <v>0</v>
      </c>
      <c r="S104" s="21">
        <v>0</v>
      </c>
      <c r="T104" s="19">
        <v>0</v>
      </c>
      <c r="U104" s="20">
        <v>0</v>
      </c>
      <c r="V104" s="21">
        <v>0</v>
      </c>
      <c r="W104" s="47">
        <v>0</v>
      </c>
      <c r="X104" s="20">
        <v>0</v>
      </c>
      <c r="Y104" s="21">
        <v>0</v>
      </c>
      <c r="AB104" s="1"/>
    </row>
    <row r="105" spans="1:28" ht="13">
      <c r="A105" s="2" t="s">
        <v>275</v>
      </c>
      <c r="B105" s="2" t="s">
        <v>88</v>
      </c>
      <c r="C105" s="89" t="s">
        <v>297</v>
      </c>
      <c r="D105" s="129" t="s">
        <v>302</v>
      </c>
      <c r="E105" s="19">
        <v>0</v>
      </c>
      <c r="F105" s="20">
        <v>0</v>
      </c>
      <c r="G105" s="21">
        <v>0</v>
      </c>
      <c r="H105" s="19">
        <v>0</v>
      </c>
      <c r="I105" s="20">
        <v>0</v>
      </c>
      <c r="J105" s="21">
        <v>0</v>
      </c>
      <c r="K105" s="19">
        <v>0</v>
      </c>
      <c r="L105" s="20">
        <v>0</v>
      </c>
      <c r="M105" s="21">
        <v>0</v>
      </c>
      <c r="N105" s="19">
        <v>0</v>
      </c>
      <c r="O105" s="20">
        <v>0</v>
      </c>
      <c r="P105" s="21">
        <v>0</v>
      </c>
      <c r="Q105" s="19">
        <v>0</v>
      </c>
      <c r="R105" s="20">
        <v>0</v>
      </c>
      <c r="S105" s="21">
        <v>0</v>
      </c>
      <c r="T105" s="19">
        <v>0</v>
      </c>
      <c r="U105" s="20">
        <v>0</v>
      </c>
      <c r="V105" s="21">
        <v>0</v>
      </c>
      <c r="W105" s="47">
        <v>0</v>
      </c>
      <c r="X105" s="20">
        <v>0</v>
      </c>
      <c r="Y105" s="21">
        <v>0</v>
      </c>
      <c r="AB105" s="1"/>
    </row>
    <row r="106" spans="1:28" ht="13">
      <c r="A106" s="2" t="s">
        <v>275</v>
      </c>
      <c r="B106" s="2" t="s">
        <v>89</v>
      </c>
      <c r="C106" s="89" t="s">
        <v>297</v>
      </c>
      <c r="D106" s="129" t="s">
        <v>298</v>
      </c>
      <c r="E106" s="19">
        <v>24</v>
      </c>
      <c r="F106" s="20">
        <v>0</v>
      </c>
      <c r="G106" s="21">
        <v>24</v>
      </c>
      <c r="H106" s="19">
        <v>2655.25</v>
      </c>
      <c r="I106" s="20">
        <v>3966.4</v>
      </c>
      <c r="J106" s="21">
        <v>6621.65</v>
      </c>
      <c r="K106" s="19">
        <v>43863.62</v>
      </c>
      <c r="L106" s="20">
        <v>5428.48</v>
      </c>
      <c r="M106" s="21">
        <v>49292.100000000006</v>
      </c>
      <c r="N106" s="19">
        <v>41063.14</v>
      </c>
      <c r="O106" s="20">
        <v>8797.9500000000007</v>
      </c>
      <c r="P106" s="21">
        <v>49861.09</v>
      </c>
      <c r="Q106" s="19">
        <v>54581.9</v>
      </c>
      <c r="R106" s="20">
        <v>4597.91</v>
      </c>
      <c r="S106" s="21">
        <v>59179.81</v>
      </c>
      <c r="T106" s="19">
        <v>35601.019999999997</v>
      </c>
      <c r="U106" s="20">
        <v>7955.5</v>
      </c>
      <c r="V106" s="21">
        <v>43556.52</v>
      </c>
      <c r="W106" s="47">
        <v>177788.93</v>
      </c>
      <c r="X106" s="20">
        <v>30746.240000000002</v>
      </c>
      <c r="Y106" s="21">
        <v>208535.16999999998</v>
      </c>
      <c r="AB106" s="1"/>
    </row>
    <row r="107" spans="1:28" ht="13">
      <c r="A107" s="2" t="s">
        <v>275</v>
      </c>
      <c r="B107" s="2" t="s">
        <v>90</v>
      </c>
      <c r="C107" s="89" t="s">
        <v>297</v>
      </c>
      <c r="D107" s="129" t="s">
        <v>302</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c r="AB107" s="1"/>
    </row>
    <row r="108" spans="1:28" ht="13">
      <c r="A108" s="2" t="s">
        <v>275</v>
      </c>
      <c r="B108" s="2" t="s">
        <v>91</v>
      </c>
      <c r="C108" s="89" t="s">
        <v>297</v>
      </c>
      <c r="D108" s="129" t="s">
        <v>302</v>
      </c>
      <c r="E108" s="19">
        <v>0</v>
      </c>
      <c r="F108" s="20">
        <v>0</v>
      </c>
      <c r="G108" s="21">
        <v>0</v>
      </c>
      <c r="H108" s="19">
        <v>0</v>
      </c>
      <c r="I108" s="20">
        <v>0</v>
      </c>
      <c r="J108" s="21">
        <v>0</v>
      </c>
      <c r="K108" s="19">
        <v>0</v>
      </c>
      <c r="L108" s="20">
        <v>0</v>
      </c>
      <c r="M108" s="21">
        <v>0</v>
      </c>
      <c r="N108" s="19">
        <v>0</v>
      </c>
      <c r="O108" s="20">
        <v>0</v>
      </c>
      <c r="P108" s="21">
        <v>0</v>
      </c>
      <c r="Q108" s="19">
        <v>0</v>
      </c>
      <c r="R108" s="20">
        <v>0</v>
      </c>
      <c r="S108" s="21">
        <v>0</v>
      </c>
      <c r="T108" s="19">
        <v>0</v>
      </c>
      <c r="U108" s="20">
        <v>0</v>
      </c>
      <c r="V108" s="21">
        <v>0</v>
      </c>
      <c r="W108" s="47">
        <v>0</v>
      </c>
      <c r="X108" s="20">
        <v>0</v>
      </c>
      <c r="Y108" s="21">
        <v>0</v>
      </c>
      <c r="AB108" s="1"/>
    </row>
    <row r="109" spans="1:28" ht="13">
      <c r="A109" s="2" t="s">
        <v>275</v>
      </c>
      <c r="B109" s="2" t="s">
        <v>92</v>
      </c>
      <c r="C109" s="89" t="s">
        <v>297</v>
      </c>
      <c r="D109" s="129" t="s">
        <v>302</v>
      </c>
      <c r="E109" s="19">
        <v>0</v>
      </c>
      <c r="F109" s="20">
        <v>0</v>
      </c>
      <c r="G109" s="21">
        <v>0</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47">
        <v>0</v>
      </c>
      <c r="X109" s="20">
        <v>0</v>
      </c>
      <c r="Y109" s="21">
        <v>0</v>
      </c>
      <c r="AB109" s="1"/>
    </row>
    <row r="110" spans="1:28" ht="13">
      <c r="A110" s="2" t="s">
        <v>275</v>
      </c>
      <c r="B110" s="2" t="s">
        <v>93</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94</v>
      </c>
      <c r="C111" s="89" t="s">
        <v>297</v>
      </c>
      <c r="D111" s="129" t="s">
        <v>302</v>
      </c>
      <c r="E111" s="19">
        <v>0</v>
      </c>
      <c r="F111" s="20">
        <v>0</v>
      </c>
      <c r="G111" s="21">
        <v>0</v>
      </c>
      <c r="H111" s="19">
        <v>0</v>
      </c>
      <c r="I111" s="20">
        <v>0</v>
      </c>
      <c r="J111" s="21">
        <v>0</v>
      </c>
      <c r="K111" s="19">
        <v>0</v>
      </c>
      <c r="L111" s="20">
        <v>0</v>
      </c>
      <c r="M111" s="21">
        <v>0</v>
      </c>
      <c r="N111" s="19">
        <v>0</v>
      </c>
      <c r="O111" s="20">
        <v>0</v>
      </c>
      <c r="P111" s="21">
        <v>0</v>
      </c>
      <c r="Q111" s="19">
        <v>0</v>
      </c>
      <c r="R111" s="20">
        <v>0</v>
      </c>
      <c r="S111" s="21">
        <v>0</v>
      </c>
      <c r="T111" s="19">
        <v>0</v>
      </c>
      <c r="U111" s="20">
        <v>0</v>
      </c>
      <c r="V111" s="21">
        <v>0</v>
      </c>
      <c r="W111" s="47">
        <v>0</v>
      </c>
      <c r="X111" s="20">
        <v>0</v>
      </c>
      <c r="Y111" s="21">
        <v>0</v>
      </c>
      <c r="AB111" s="1"/>
    </row>
    <row r="112" spans="1:28" ht="13">
      <c r="A112" s="2" t="s">
        <v>275</v>
      </c>
      <c r="B112" s="2" t="s">
        <v>327</v>
      </c>
      <c r="C112" s="89" t="s">
        <v>297</v>
      </c>
      <c r="D112" s="129" t="s">
        <v>302</v>
      </c>
      <c r="E112" s="19">
        <v>10085.6</v>
      </c>
      <c r="F112" s="20">
        <v>2629.55</v>
      </c>
      <c r="G112" s="21">
        <v>12715.150000000001</v>
      </c>
      <c r="H112" s="19">
        <v>26138.2</v>
      </c>
      <c r="I112" s="20">
        <v>1710.9</v>
      </c>
      <c r="J112" s="21">
        <v>27849.100000000002</v>
      </c>
      <c r="K112" s="19">
        <v>15185.75</v>
      </c>
      <c r="L112" s="20">
        <v>956.75</v>
      </c>
      <c r="M112" s="21">
        <v>16142.5</v>
      </c>
      <c r="N112" s="19">
        <v>12178.25</v>
      </c>
      <c r="O112" s="20">
        <v>2578.0500000000002</v>
      </c>
      <c r="P112" s="21">
        <v>14756.3</v>
      </c>
      <c r="Q112" s="19">
        <v>9143.2000000000007</v>
      </c>
      <c r="R112" s="20">
        <v>4125.1000000000004</v>
      </c>
      <c r="S112" s="21">
        <v>13268.300000000001</v>
      </c>
      <c r="T112" s="19">
        <v>13407.85</v>
      </c>
      <c r="U112" s="20">
        <v>2408.4499999999998</v>
      </c>
      <c r="V112" s="21">
        <v>15816.3</v>
      </c>
      <c r="W112" s="47">
        <v>86138.85</v>
      </c>
      <c r="X112" s="20">
        <v>14408.800000000003</v>
      </c>
      <c r="Y112" s="21">
        <v>100547.65000000001</v>
      </c>
      <c r="AB112" s="1"/>
    </row>
    <row r="113" spans="1:28" ht="13">
      <c r="A113" s="2" t="s">
        <v>275</v>
      </c>
      <c r="B113" s="2" t="s">
        <v>328</v>
      </c>
      <c r="C113" s="89" t="s">
        <v>297</v>
      </c>
      <c r="D113" s="129" t="s">
        <v>302</v>
      </c>
      <c r="E113" s="19">
        <v>11546.55</v>
      </c>
      <c r="F113" s="20">
        <v>2436.4</v>
      </c>
      <c r="G113" s="21">
        <v>13982.949999999999</v>
      </c>
      <c r="H113" s="19">
        <v>20690.5</v>
      </c>
      <c r="I113" s="20">
        <v>1641</v>
      </c>
      <c r="J113" s="21">
        <v>22331.5</v>
      </c>
      <c r="K113" s="19">
        <v>27083.65</v>
      </c>
      <c r="L113" s="20">
        <v>1100.6500000000001</v>
      </c>
      <c r="M113" s="21">
        <v>28184.300000000003</v>
      </c>
      <c r="N113" s="19">
        <v>11360.85</v>
      </c>
      <c r="O113" s="20">
        <v>2303.6</v>
      </c>
      <c r="P113" s="21">
        <v>13664.45</v>
      </c>
      <c r="Q113" s="19">
        <v>4359.95</v>
      </c>
      <c r="R113" s="20">
        <v>3428.3</v>
      </c>
      <c r="S113" s="21">
        <v>7788.25</v>
      </c>
      <c r="T113" s="19">
        <v>14385.8</v>
      </c>
      <c r="U113" s="20">
        <v>2938.35</v>
      </c>
      <c r="V113" s="21">
        <v>17324.149999999998</v>
      </c>
      <c r="W113" s="47">
        <v>89427.3</v>
      </c>
      <c r="X113" s="20">
        <v>13848.300000000001</v>
      </c>
      <c r="Y113" s="21">
        <v>103275.6</v>
      </c>
      <c r="AB113" s="1"/>
    </row>
    <row r="114" spans="1:28" ht="13">
      <c r="A114" s="2" t="s">
        <v>275</v>
      </c>
      <c r="B114" s="2" t="s">
        <v>329</v>
      </c>
      <c r="C114" s="89" t="s">
        <v>297</v>
      </c>
      <c r="D114" s="129" t="s">
        <v>302</v>
      </c>
      <c r="E114" s="19">
        <v>12305.45</v>
      </c>
      <c r="F114" s="20">
        <v>2721.25</v>
      </c>
      <c r="G114" s="21">
        <v>15026.7</v>
      </c>
      <c r="H114" s="19">
        <v>31370.85</v>
      </c>
      <c r="I114" s="20">
        <v>855</v>
      </c>
      <c r="J114" s="21">
        <v>32225.85</v>
      </c>
      <c r="K114" s="19">
        <v>22119.25</v>
      </c>
      <c r="L114" s="20">
        <v>2182.25</v>
      </c>
      <c r="M114" s="21">
        <v>24301.5</v>
      </c>
      <c r="N114" s="19">
        <v>20333.3</v>
      </c>
      <c r="O114" s="20">
        <v>2351.1999999999998</v>
      </c>
      <c r="P114" s="21">
        <v>22684.5</v>
      </c>
      <c r="Q114" s="19">
        <v>15228.65</v>
      </c>
      <c r="R114" s="20">
        <v>3281.9</v>
      </c>
      <c r="S114" s="21">
        <v>18510.55</v>
      </c>
      <c r="T114" s="19">
        <v>26948.75</v>
      </c>
      <c r="U114" s="20">
        <v>2161.6999999999998</v>
      </c>
      <c r="V114" s="21">
        <v>29110.45</v>
      </c>
      <c r="W114" s="47">
        <v>128306.25</v>
      </c>
      <c r="X114" s="20">
        <v>13553.3</v>
      </c>
      <c r="Y114" s="21">
        <v>141859.54999999999</v>
      </c>
      <c r="AB114" s="1"/>
    </row>
    <row r="115" spans="1:28" ht="13">
      <c r="A115" s="2" t="s">
        <v>275</v>
      </c>
      <c r="B115" s="2" t="s">
        <v>330</v>
      </c>
      <c r="C115" s="89" t="s">
        <v>297</v>
      </c>
      <c r="D115" s="129" t="s">
        <v>302</v>
      </c>
      <c r="E115" s="19">
        <v>13636.5</v>
      </c>
      <c r="F115" s="20">
        <v>2094.35</v>
      </c>
      <c r="G115" s="21">
        <v>15730.85</v>
      </c>
      <c r="H115" s="19">
        <v>28187.599999999999</v>
      </c>
      <c r="I115" s="20">
        <v>1462</v>
      </c>
      <c r="J115" s="21">
        <v>29649.599999999999</v>
      </c>
      <c r="K115" s="19">
        <v>35563.65</v>
      </c>
      <c r="L115" s="20">
        <v>1509.2</v>
      </c>
      <c r="M115" s="21">
        <v>37072.85</v>
      </c>
      <c r="N115" s="19">
        <v>16758.75</v>
      </c>
      <c r="O115" s="20">
        <v>2837.1</v>
      </c>
      <c r="P115" s="21">
        <v>19595.849999999999</v>
      </c>
      <c r="Q115" s="19">
        <v>31361.599999999999</v>
      </c>
      <c r="R115" s="20">
        <v>21776.05</v>
      </c>
      <c r="S115" s="21">
        <v>53137.649999999994</v>
      </c>
      <c r="T115" s="19">
        <v>14560</v>
      </c>
      <c r="U115" s="20">
        <v>2842.7</v>
      </c>
      <c r="V115" s="21">
        <v>17402.7</v>
      </c>
      <c r="W115" s="47">
        <v>140068.1</v>
      </c>
      <c r="X115" s="20">
        <v>32521.399999999998</v>
      </c>
      <c r="Y115" s="21">
        <v>172589.5</v>
      </c>
      <c r="AB115" s="1"/>
    </row>
    <row r="116" spans="1:28" ht="13">
      <c r="A116" s="2" t="s">
        <v>275</v>
      </c>
      <c r="B116" s="2" t="s">
        <v>331</v>
      </c>
      <c r="C116" s="89" t="s">
        <v>297</v>
      </c>
      <c r="D116" s="129" t="s">
        <v>302</v>
      </c>
      <c r="E116" s="19">
        <v>12727.35</v>
      </c>
      <c r="F116" s="20">
        <v>2565.9499999999998</v>
      </c>
      <c r="G116" s="21">
        <v>15293.3</v>
      </c>
      <c r="H116" s="19">
        <v>25090.5</v>
      </c>
      <c r="I116" s="20">
        <v>2314.9499999999998</v>
      </c>
      <c r="J116" s="21">
        <v>27405.45</v>
      </c>
      <c r="K116" s="19">
        <v>20388.650000000001</v>
      </c>
      <c r="L116" s="20">
        <v>2344.5500000000002</v>
      </c>
      <c r="M116" s="21">
        <v>22733.200000000001</v>
      </c>
      <c r="N116" s="19">
        <v>21819.7</v>
      </c>
      <c r="O116" s="20">
        <v>1767.25</v>
      </c>
      <c r="P116" s="21">
        <v>23586.95</v>
      </c>
      <c r="Q116" s="19">
        <v>39073.25</v>
      </c>
      <c r="R116" s="20">
        <v>13947.05</v>
      </c>
      <c r="S116" s="21">
        <v>53020.3</v>
      </c>
      <c r="T116" s="19">
        <v>15409.8</v>
      </c>
      <c r="U116" s="20">
        <v>3225.05</v>
      </c>
      <c r="V116" s="21">
        <v>18634.849999999999</v>
      </c>
      <c r="W116" s="47">
        <v>134509.25</v>
      </c>
      <c r="X116" s="20">
        <v>26164.799999999999</v>
      </c>
      <c r="Y116" s="21">
        <v>160674.04999999999</v>
      </c>
      <c r="AB116" s="1"/>
    </row>
    <row r="117" spans="1:28" ht="13">
      <c r="A117" s="2" t="s">
        <v>275</v>
      </c>
      <c r="B117" s="2" t="s">
        <v>313</v>
      </c>
      <c r="C117" s="89" t="s">
        <v>297</v>
      </c>
      <c r="D117" s="129" t="s">
        <v>303</v>
      </c>
      <c r="E117" s="19">
        <v>37743.1</v>
      </c>
      <c r="F117" s="20">
        <v>953.75</v>
      </c>
      <c r="G117" s="21">
        <v>38696.85</v>
      </c>
      <c r="H117" s="19">
        <v>27039.7</v>
      </c>
      <c r="I117" s="20">
        <v>793.2</v>
      </c>
      <c r="J117" s="21">
        <v>27832.9</v>
      </c>
      <c r="K117" s="19">
        <v>38385.15</v>
      </c>
      <c r="L117" s="20">
        <v>1811.6</v>
      </c>
      <c r="M117" s="21">
        <v>40196.75</v>
      </c>
      <c r="N117" s="19">
        <v>26976.9</v>
      </c>
      <c r="O117" s="20">
        <v>1918.1</v>
      </c>
      <c r="P117" s="21">
        <v>28895</v>
      </c>
      <c r="Q117" s="19">
        <v>38799.550000000003</v>
      </c>
      <c r="R117" s="20">
        <v>1482.9</v>
      </c>
      <c r="S117" s="21">
        <v>40282.450000000004</v>
      </c>
      <c r="T117" s="19">
        <v>39590.85</v>
      </c>
      <c r="U117" s="20">
        <v>954.4</v>
      </c>
      <c r="V117" s="21">
        <v>40545.25</v>
      </c>
      <c r="W117" s="47">
        <v>208535.25000000003</v>
      </c>
      <c r="X117" s="20">
        <v>7913.9499999999989</v>
      </c>
      <c r="Y117" s="21">
        <v>216449.20000000004</v>
      </c>
      <c r="AB117" s="1"/>
    </row>
    <row r="118" spans="1:28" ht="13">
      <c r="A118" s="2" t="s">
        <v>275</v>
      </c>
      <c r="B118" s="2" t="s">
        <v>314</v>
      </c>
      <c r="C118" s="89" t="s">
        <v>297</v>
      </c>
      <c r="D118" s="129" t="s">
        <v>303</v>
      </c>
      <c r="E118" s="19">
        <v>38325.550000000003</v>
      </c>
      <c r="F118" s="20">
        <v>1427.75</v>
      </c>
      <c r="G118" s="21">
        <v>39753.300000000003</v>
      </c>
      <c r="H118" s="19">
        <v>50035.25</v>
      </c>
      <c r="I118" s="20">
        <v>1054.6500000000001</v>
      </c>
      <c r="J118" s="21">
        <v>51089.9</v>
      </c>
      <c r="K118" s="19">
        <v>30399.05</v>
      </c>
      <c r="L118" s="20">
        <v>2129</v>
      </c>
      <c r="M118" s="21">
        <v>32528.05</v>
      </c>
      <c r="N118" s="19">
        <v>24479.5</v>
      </c>
      <c r="O118" s="20">
        <v>812.65</v>
      </c>
      <c r="P118" s="21">
        <v>25292.15</v>
      </c>
      <c r="Q118" s="19">
        <v>14369.3</v>
      </c>
      <c r="R118" s="20">
        <v>2041</v>
      </c>
      <c r="S118" s="21">
        <v>16410.3</v>
      </c>
      <c r="T118" s="19">
        <v>19505.849999999999</v>
      </c>
      <c r="U118" s="20">
        <v>1661</v>
      </c>
      <c r="V118" s="21">
        <v>21166.85</v>
      </c>
      <c r="W118" s="47">
        <v>177114.5</v>
      </c>
      <c r="X118" s="20">
        <v>9126.0499999999993</v>
      </c>
      <c r="Y118" s="21">
        <v>186240.55</v>
      </c>
      <c r="AB118" s="1"/>
    </row>
    <row r="119" spans="1:28" ht="13">
      <c r="A119" s="2" t="s">
        <v>275</v>
      </c>
      <c r="B119" s="2" t="s">
        <v>315</v>
      </c>
      <c r="C119" s="89" t="s">
        <v>297</v>
      </c>
      <c r="D119" s="129" t="s">
        <v>303</v>
      </c>
      <c r="E119" s="19">
        <v>40217.300000000003</v>
      </c>
      <c r="F119" s="20">
        <v>393.55</v>
      </c>
      <c r="G119" s="21">
        <v>40610.850000000006</v>
      </c>
      <c r="H119" s="19">
        <v>36387.9</v>
      </c>
      <c r="I119" s="20">
        <v>1882.3</v>
      </c>
      <c r="J119" s="21">
        <v>38270.200000000004</v>
      </c>
      <c r="K119" s="19">
        <v>24692.75</v>
      </c>
      <c r="L119" s="20">
        <v>2981.4</v>
      </c>
      <c r="M119" s="21">
        <v>27674.15</v>
      </c>
      <c r="N119" s="19">
        <v>32401.95</v>
      </c>
      <c r="O119" s="20">
        <v>2172.0500000000002</v>
      </c>
      <c r="P119" s="21">
        <v>34574</v>
      </c>
      <c r="Q119" s="19">
        <v>31674.95</v>
      </c>
      <c r="R119" s="20">
        <v>1876.05</v>
      </c>
      <c r="S119" s="21">
        <v>33551</v>
      </c>
      <c r="T119" s="19">
        <v>18911.8</v>
      </c>
      <c r="U119" s="20">
        <v>2873.75</v>
      </c>
      <c r="V119" s="21">
        <v>21785.55</v>
      </c>
      <c r="W119" s="47">
        <v>184286.65000000002</v>
      </c>
      <c r="X119" s="20">
        <v>12179.1</v>
      </c>
      <c r="Y119" s="21">
        <v>196465.75000000003</v>
      </c>
      <c r="AB119" s="1"/>
    </row>
    <row r="120" spans="1:28" ht="13">
      <c r="A120" s="2" t="s">
        <v>275</v>
      </c>
      <c r="B120" s="2" t="s">
        <v>316</v>
      </c>
      <c r="C120" s="89" t="s">
        <v>297</v>
      </c>
      <c r="D120" s="129" t="s">
        <v>303</v>
      </c>
      <c r="E120" s="19">
        <v>36603.35</v>
      </c>
      <c r="F120" s="20">
        <v>932.6</v>
      </c>
      <c r="G120" s="21">
        <v>37535.949999999997</v>
      </c>
      <c r="H120" s="19">
        <v>63390.35</v>
      </c>
      <c r="I120" s="20">
        <v>515.54999999999995</v>
      </c>
      <c r="J120" s="21">
        <v>63905.9</v>
      </c>
      <c r="K120" s="19">
        <v>38186.5</v>
      </c>
      <c r="L120" s="20">
        <v>844.45</v>
      </c>
      <c r="M120" s="21">
        <v>39030.949999999997</v>
      </c>
      <c r="N120" s="19">
        <v>43614.75</v>
      </c>
      <c r="O120" s="20">
        <v>1174</v>
      </c>
      <c r="P120" s="21">
        <v>44788.75</v>
      </c>
      <c r="Q120" s="19">
        <v>26987.8</v>
      </c>
      <c r="R120" s="20">
        <v>1836.2</v>
      </c>
      <c r="S120" s="21">
        <v>28824</v>
      </c>
      <c r="T120" s="19">
        <v>14285.55</v>
      </c>
      <c r="U120" s="20">
        <v>1956.1</v>
      </c>
      <c r="V120" s="21">
        <v>16241.65</v>
      </c>
      <c r="W120" s="47">
        <v>223068.3</v>
      </c>
      <c r="X120" s="20">
        <v>7258.9</v>
      </c>
      <c r="Y120" s="21">
        <v>230327.19999999998</v>
      </c>
      <c r="AB120" s="1"/>
    </row>
    <row r="121" spans="1:28" ht="13">
      <c r="A121" s="2" t="s">
        <v>275</v>
      </c>
      <c r="B121" s="2" t="s">
        <v>95</v>
      </c>
      <c r="C121" s="89" t="s">
        <v>297</v>
      </c>
      <c r="D121" s="129" t="s">
        <v>302</v>
      </c>
      <c r="E121" s="19">
        <v>0</v>
      </c>
      <c r="F121" s="20">
        <v>0</v>
      </c>
      <c r="G121" s="21">
        <v>0</v>
      </c>
      <c r="H121" s="19">
        <v>0</v>
      </c>
      <c r="I121" s="20">
        <v>0</v>
      </c>
      <c r="J121" s="21">
        <v>0</v>
      </c>
      <c r="K121" s="19">
        <v>0</v>
      </c>
      <c r="L121" s="20">
        <v>0</v>
      </c>
      <c r="M121" s="21">
        <v>0</v>
      </c>
      <c r="N121" s="19">
        <v>0</v>
      </c>
      <c r="O121" s="20">
        <v>0</v>
      </c>
      <c r="P121" s="21">
        <v>0</v>
      </c>
      <c r="Q121" s="19">
        <v>0</v>
      </c>
      <c r="R121" s="20">
        <v>0</v>
      </c>
      <c r="S121" s="21">
        <v>0</v>
      </c>
      <c r="T121" s="19">
        <v>0</v>
      </c>
      <c r="U121" s="20">
        <v>0</v>
      </c>
      <c r="V121" s="21">
        <v>0</v>
      </c>
      <c r="W121" s="47">
        <v>0</v>
      </c>
      <c r="X121" s="20">
        <v>0</v>
      </c>
      <c r="Y121" s="21">
        <v>0</v>
      </c>
      <c r="AB121" s="1"/>
    </row>
    <row r="122" spans="1:28" ht="13">
      <c r="A122" s="2" t="s">
        <v>275</v>
      </c>
      <c r="B122" s="2" t="s">
        <v>96</v>
      </c>
      <c r="C122" s="89" t="s">
        <v>297</v>
      </c>
      <c r="D122" s="129" t="s">
        <v>302</v>
      </c>
      <c r="E122" s="19">
        <v>0</v>
      </c>
      <c r="F122" s="20">
        <v>0</v>
      </c>
      <c r="G122" s="21">
        <v>0</v>
      </c>
      <c r="H122" s="19">
        <v>0</v>
      </c>
      <c r="I122" s="20">
        <v>0</v>
      </c>
      <c r="J122" s="21">
        <v>0</v>
      </c>
      <c r="K122" s="19">
        <v>0</v>
      </c>
      <c r="L122" s="20">
        <v>0</v>
      </c>
      <c r="M122" s="21">
        <v>0</v>
      </c>
      <c r="N122" s="19">
        <v>0</v>
      </c>
      <c r="O122" s="20">
        <v>0</v>
      </c>
      <c r="P122" s="21">
        <v>0</v>
      </c>
      <c r="Q122" s="19">
        <v>0</v>
      </c>
      <c r="R122" s="20">
        <v>0</v>
      </c>
      <c r="S122" s="21">
        <v>0</v>
      </c>
      <c r="T122" s="19">
        <v>0</v>
      </c>
      <c r="U122" s="20">
        <v>0</v>
      </c>
      <c r="V122" s="21">
        <v>0</v>
      </c>
      <c r="W122" s="47">
        <v>0</v>
      </c>
      <c r="X122" s="20">
        <v>0</v>
      </c>
      <c r="Y122" s="21">
        <v>0</v>
      </c>
      <c r="AB122" s="1"/>
    </row>
    <row r="123" spans="1:28" ht="13">
      <c r="A123" s="2" t="s">
        <v>275</v>
      </c>
      <c r="B123" s="2" t="s">
        <v>97</v>
      </c>
      <c r="C123" s="89" t="s">
        <v>297</v>
      </c>
      <c r="D123" s="129" t="s">
        <v>302</v>
      </c>
      <c r="E123" s="19">
        <v>0</v>
      </c>
      <c r="F123" s="20">
        <v>0</v>
      </c>
      <c r="G123" s="21">
        <v>0</v>
      </c>
      <c r="H123" s="19">
        <v>0</v>
      </c>
      <c r="I123" s="20">
        <v>0</v>
      </c>
      <c r="J123" s="21">
        <v>0</v>
      </c>
      <c r="K123" s="19">
        <v>0</v>
      </c>
      <c r="L123" s="20">
        <v>0</v>
      </c>
      <c r="M123" s="21">
        <v>0</v>
      </c>
      <c r="N123" s="19">
        <v>0</v>
      </c>
      <c r="O123" s="20">
        <v>0</v>
      </c>
      <c r="P123" s="21">
        <v>0</v>
      </c>
      <c r="Q123" s="19">
        <v>0</v>
      </c>
      <c r="R123" s="20">
        <v>0</v>
      </c>
      <c r="S123" s="21">
        <v>0</v>
      </c>
      <c r="T123" s="19">
        <v>0</v>
      </c>
      <c r="U123" s="20">
        <v>0</v>
      </c>
      <c r="V123" s="21">
        <v>0</v>
      </c>
      <c r="W123" s="47">
        <v>0</v>
      </c>
      <c r="X123" s="20">
        <v>0</v>
      </c>
      <c r="Y123" s="21">
        <v>0</v>
      </c>
      <c r="AB123" s="1"/>
    </row>
    <row r="124" spans="1:28" ht="13">
      <c r="A124" s="2" t="s">
        <v>276</v>
      </c>
      <c r="B124" s="2" t="s">
        <v>98</v>
      </c>
      <c r="C124" s="89" t="s">
        <v>297</v>
      </c>
      <c r="D124" s="129" t="s">
        <v>302</v>
      </c>
      <c r="E124" s="19">
        <v>0</v>
      </c>
      <c r="F124" s="20">
        <v>0</v>
      </c>
      <c r="G124" s="21">
        <v>0</v>
      </c>
      <c r="H124" s="19">
        <v>16945.13</v>
      </c>
      <c r="I124" s="20">
        <v>0</v>
      </c>
      <c r="J124" s="21">
        <v>16945.13</v>
      </c>
      <c r="K124" s="19">
        <v>14736.53</v>
      </c>
      <c r="L124" s="20">
        <v>0</v>
      </c>
      <c r="M124" s="21">
        <v>14736.53</v>
      </c>
      <c r="N124" s="19">
        <v>4362.3100000000004</v>
      </c>
      <c r="O124" s="20">
        <v>0</v>
      </c>
      <c r="P124" s="21">
        <v>4362.3100000000004</v>
      </c>
      <c r="Q124" s="19">
        <v>14239.6</v>
      </c>
      <c r="R124" s="20">
        <v>0</v>
      </c>
      <c r="S124" s="21">
        <v>14239.6</v>
      </c>
      <c r="T124" s="19">
        <v>11403.12</v>
      </c>
      <c r="U124" s="20">
        <v>0</v>
      </c>
      <c r="V124" s="21">
        <v>11403.12</v>
      </c>
      <c r="W124" s="47">
        <v>61686.69</v>
      </c>
      <c r="X124" s="20">
        <v>0</v>
      </c>
      <c r="Y124" s="21">
        <v>61686.69</v>
      </c>
      <c r="AB124" s="1"/>
    </row>
    <row r="125" spans="1:28" ht="13">
      <c r="A125" s="2" t="s">
        <v>277</v>
      </c>
      <c r="B125" s="2" t="s">
        <v>99</v>
      </c>
      <c r="C125" s="89" t="s">
        <v>297</v>
      </c>
      <c r="D125" s="129" t="s">
        <v>302</v>
      </c>
      <c r="E125" s="19">
        <v>32696.55</v>
      </c>
      <c r="F125" s="20">
        <v>2736</v>
      </c>
      <c r="G125" s="21">
        <v>35432.550000000003</v>
      </c>
      <c r="H125" s="19">
        <v>32665.1</v>
      </c>
      <c r="I125" s="20">
        <v>7755.55</v>
      </c>
      <c r="J125" s="21">
        <v>40420.65</v>
      </c>
      <c r="K125" s="19">
        <v>11666.05</v>
      </c>
      <c r="L125" s="20">
        <v>3842.65</v>
      </c>
      <c r="M125" s="21">
        <v>15508.699999999999</v>
      </c>
      <c r="N125" s="19">
        <v>29800.400000000001</v>
      </c>
      <c r="O125" s="20">
        <v>13987.5</v>
      </c>
      <c r="P125" s="21">
        <v>43787.9</v>
      </c>
      <c r="Q125" s="19">
        <v>27583.200000000001</v>
      </c>
      <c r="R125" s="20">
        <v>15061.3</v>
      </c>
      <c r="S125" s="21">
        <v>42644.5</v>
      </c>
      <c r="T125" s="19">
        <v>30198.3</v>
      </c>
      <c r="U125" s="20">
        <v>7007.6</v>
      </c>
      <c r="V125" s="21">
        <v>37205.9</v>
      </c>
      <c r="W125" s="47">
        <v>164609.60000000001</v>
      </c>
      <c r="X125" s="20">
        <v>50390.6</v>
      </c>
      <c r="Y125" s="21">
        <v>215000.2</v>
      </c>
      <c r="AB125" s="1"/>
    </row>
    <row r="126" spans="1:28" ht="13">
      <c r="A126" s="2" t="s">
        <v>277</v>
      </c>
      <c r="B126" s="2" t="s">
        <v>100</v>
      </c>
      <c r="C126" s="89" t="s">
        <v>297</v>
      </c>
      <c r="D126" s="129" t="s">
        <v>302</v>
      </c>
      <c r="E126" s="19">
        <v>11721.25</v>
      </c>
      <c r="F126" s="20">
        <v>2734.65</v>
      </c>
      <c r="G126" s="21">
        <v>14455.9</v>
      </c>
      <c r="H126" s="19">
        <v>14276.4</v>
      </c>
      <c r="I126" s="20">
        <v>6246.5</v>
      </c>
      <c r="J126" s="21">
        <v>20522.900000000001</v>
      </c>
      <c r="K126" s="19">
        <v>29254.75</v>
      </c>
      <c r="L126" s="20">
        <v>5570.5</v>
      </c>
      <c r="M126" s="21">
        <v>34825.25</v>
      </c>
      <c r="N126" s="19">
        <v>27675.599999999999</v>
      </c>
      <c r="O126" s="20">
        <v>16443.2</v>
      </c>
      <c r="P126" s="21">
        <v>44118.8</v>
      </c>
      <c r="Q126" s="19">
        <v>21554.35</v>
      </c>
      <c r="R126" s="20">
        <v>9760.2000000000007</v>
      </c>
      <c r="S126" s="21">
        <v>31314.55</v>
      </c>
      <c r="T126" s="19">
        <v>34604.25</v>
      </c>
      <c r="U126" s="20">
        <v>6588.4</v>
      </c>
      <c r="V126" s="21">
        <v>41192.65</v>
      </c>
      <c r="W126" s="47">
        <v>139086.6</v>
      </c>
      <c r="X126" s="20">
        <v>47343.450000000004</v>
      </c>
      <c r="Y126" s="21">
        <v>186430.05000000002</v>
      </c>
      <c r="AB126" s="1"/>
    </row>
    <row r="127" spans="1:28" ht="13">
      <c r="A127" s="2" t="s">
        <v>277</v>
      </c>
      <c r="B127" s="2" t="s">
        <v>101</v>
      </c>
      <c r="C127" s="89" t="s">
        <v>297</v>
      </c>
      <c r="D127" s="129" t="s">
        <v>303</v>
      </c>
      <c r="E127" s="19">
        <v>15944.25</v>
      </c>
      <c r="F127" s="20">
        <v>5070</v>
      </c>
      <c r="G127" s="21">
        <v>21014.25</v>
      </c>
      <c r="H127" s="19">
        <v>31181.55</v>
      </c>
      <c r="I127" s="20">
        <v>366.7</v>
      </c>
      <c r="J127" s="21">
        <v>31548.25</v>
      </c>
      <c r="K127" s="19">
        <v>71986.600000000006</v>
      </c>
      <c r="L127" s="20">
        <v>1224.75</v>
      </c>
      <c r="M127" s="21">
        <v>73211.350000000006</v>
      </c>
      <c r="N127" s="19">
        <v>69288.45</v>
      </c>
      <c r="O127" s="20">
        <v>920.55</v>
      </c>
      <c r="P127" s="21">
        <v>70209</v>
      </c>
      <c r="Q127" s="19">
        <v>48327.1</v>
      </c>
      <c r="R127" s="20">
        <v>7611.25</v>
      </c>
      <c r="S127" s="21">
        <v>55938.35</v>
      </c>
      <c r="T127" s="19">
        <v>46911.1</v>
      </c>
      <c r="U127" s="20">
        <v>2702.6</v>
      </c>
      <c r="V127" s="21">
        <v>49613.7</v>
      </c>
      <c r="W127" s="47">
        <v>283639.05</v>
      </c>
      <c r="X127" s="20">
        <v>17895.849999999999</v>
      </c>
      <c r="Y127" s="21">
        <v>301534.89999999997</v>
      </c>
      <c r="AB127" s="1"/>
    </row>
    <row r="128" spans="1:28" ht="13">
      <c r="A128" s="2" t="s">
        <v>277</v>
      </c>
      <c r="B128" s="2" t="s">
        <v>102</v>
      </c>
      <c r="C128" s="89" t="s">
        <v>297</v>
      </c>
      <c r="D128" s="129" t="s">
        <v>303</v>
      </c>
      <c r="E128" s="19">
        <v>56105.85</v>
      </c>
      <c r="F128" s="20">
        <v>6.55</v>
      </c>
      <c r="G128" s="21">
        <v>56112.4</v>
      </c>
      <c r="H128" s="19">
        <v>45969.5</v>
      </c>
      <c r="I128" s="20">
        <v>0.8</v>
      </c>
      <c r="J128" s="21">
        <v>45970.3</v>
      </c>
      <c r="K128" s="19">
        <v>34735.949999999997</v>
      </c>
      <c r="L128" s="20">
        <v>0</v>
      </c>
      <c r="M128" s="21">
        <v>34735.949999999997</v>
      </c>
      <c r="N128" s="19">
        <v>24032.2</v>
      </c>
      <c r="O128" s="20">
        <v>3447.55</v>
      </c>
      <c r="P128" s="21">
        <v>27479.75</v>
      </c>
      <c r="Q128" s="19">
        <v>64202.85</v>
      </c>
      <c r="R128" s="20">
        <v>1331.05</v>
      </c>
      <c r="S128" s="21">
        <v>65533.9</v>
      </c>
      <c r="T128" s="19">
        <v>40854.050000000003</v>
      </c>
      <c r="U128" s="20">
        <v>4637.1499999999996</v>
      </c>
      <c r="V128" s="21">
        <v>45491.200000000004</v>
      </c>
      <c r="W128" s="47">
        <v>265900.40000000002</v>
      </c>
      <c r="X128" s="20">
        <v>9423.0999999999985</v>
      </c>
      <c r="Y128" s="21">
        <v>275323.5</v>
      </c>
      <c r="AB128" s="1"/>
    </row>
    <row r="129" spans="1:28" ht="13">
      <c r="A129" s="2" t="s">
        <v>277</v>
      </c>
      <c r="B129" s="2" t="s">
        <v>103</v>
      </c>
      <c r="C129" s="89" t="s">
        <v>297</v>
      </c>
      <c r="D129" s="129" t="s">
        <v>303</v>
      </c>
      <c r="E129" s="19">
        <v>66129.45</v>
      </c>
      <c r="F129" s="20">
        <v>7849.4</v>
      </c>
      <c r="G129" s="21">
        <v>73978.849999999991</v>
      </c>
      <c r="H129" s="19">
        <v>81601.2</v>
      </c>
      <c r="I129" s="20">
        <v>4629.6000000000004</v>
      </c>
      <c r="J129" s="21">
        <v>86230.8</v>
      </c>
      <c r="K129" s="19">
        <v>78194.8</v>
      </c>
      <c r="L129" s="20">
        <v>856.35</v>
      </c>
      <c r="M129" s="21">
        <v>79051.150000000009</v>
      </c>
      <c r="N129" s="19">
        <v>69457.75</v>
      </c>
      <c r="O129" s="20">
        <v>987.9</v>
      </c>
      <c r="P129" s="21">
        <v>70445.649999999994</v>
      </c>
      <c r="Q129" s="19">
        <v>49277.85</v>
      </c>
      <c r="R129" s="20">
        <v>7071.95</v>
      </c>
      <c r="S129" s="21">
        <v>56349.799999999996</v>
      </c>
      <c r="T129" s="19">
        <v>47083.95</v>
      </c>
      <c r="U129" s="20">
        <v>2015.05</v>
      </c>
      <c r="V129" s="21">
        <v>49099</v>
      </c>
      <c r="W129" s="47">
        <v>391745</v>
      </c>
      <c r="X129" s="20">
        <v>23410.25</v>
      </c>
      <c r="Y129" s="21">
        <v>415155.25</v>
      </c>
      <c r="AB129" s="1"/>
    </row>
    <row r="130" spans="1:28" ht="13">
      <c r="A130" s="2" t="s">
        <v>277</v>
      </c>
      <c r="B130" s="2" t="s">
        <v>104</v>
      </c>
      <c r="C130" s="89" t="s">
        <v>297</v>
      </c>
      <c r="D130" s="129" t="s">
        <v>303</v>
      </c>
      <c r="E130" s="19">
        <v>113712.35</v>
      </c>
      <c r="F130" s="20">
        <v>0.25</v>
      </c>
      <c r="G130" s="21">
        <v>113712.6</v>
      </c>
      <c r="H130" s="19">
        <v>122281.95</v>
      </c>
      <c r="I130" s="20">
        <v>0</v>
      </c>
      <c r="J130" s="21">
        <v>122281.95</v>
      </c>
      <c r="K130" s="19">
        <v>108774.5</v>
      </c>
      <c r="L130" s="20">
        <v>0</v>
      </c>
      <c r="M130" s="21">
        <v>108774.5</v>
      </c>
      <c r="N130" s="19">
        <v>113529.25</v>
      </c>
      <c r="O130" s="20">
        <v>0</v>
      </c>
      <c r="P130" s="21">
        <v>113529.25</v>
      </c>
      <c r="Q130" s="19">
        <v>97125.5</v>
      </c>
      <c r="R130" s="20">
        <v>0.8</v>
      </c>
      <c r="S130" s="21">
        <v>97126.3</v>
      </c>
      <c r="T130" s="19">
        <v>49394.1</v>
      </c>
      <c r="U130" s="20">
        <v>0</v>
      </c>
      <c r="V130" s="21">
        <v>49394.1</v>
      </c>
      <c r="W130" s="47">
        <v>604817.65</v>
      </c>
      <c r="X130" s="20">
        <v>1.05</v>
      </c>
      <c r="Y130" s="21">
        <v>604818.70000000007</v>
      </c>
      <c r="AB130" s="1"/>
    </row>
    <row r="131" spans="1:28" ht="13">
      <c r="A131" s="2" t="s">
        <v>277</v>
      </c>
      <c r="B131" s="2" t="s">
        <v>105</v>
      </c>
      <c r="C131" s="89" t="s">
        <v>297</v>
      </c>
      <c r="D131" s="129" t="s">
        <v>302</v>
      </c>
      <c r="E131" s="19">
        <v>38583.550000000003</v>
      </c>
      <c r="F131" s="20">
        <v>2861.1</v>
      </c>
      <c r="G131" s="21">
        <v>41444.65</v>
      </c>
      <c r="H131" s="19">
        <v>74301.149999999994</v>
      </c>
      <c r="I131" s="20">
        <v>720.3</v>
      </c>
      <c r="J131" s="21">
        <v>75021.45</v>
      </c>
      <c r="K131" s="19">
        <v>44897.8</v>
      </c>
      <c r="L131" s="20">
        <v>1902</v>
      </c>
      <c r="M131" s="21">
        <v>46799.8</v>
      </c>
      <c r="N131" s="19">
        <v>50872.5</v>
      </c>
      <c r="O131" s="20">
        <v>1404.55</v>
      </c>
      <c r="P131" s="21">
        <v>52277.05</v>
      </c>
      <c r="Q131" s="19">
        <v>50282.65</v>
      </c>
      <c r="R131" s="20">
        <v>1173.0999999999999</v>
      </c>
      <c r="S131" s="21">
        <v>51455.75</v>
      </c>
      <c r="T131" s="19">
        <v>68715.899999999994</v>
      </c>
      <c r="U131" s="20">
        <v>1425.9</v>
      </c>
      <c r="V131" s="21">
        <v>70141.799999999988</v>
      </c>
      <c r="W131" s="47">
        <v>327653.55</v>
      </c>
      <c r="X131" s="20">
        <v>9486.9499999999989</v>
      </c>
      <c r="Y131" s="21">
        <v>337140.5</v>
      </c>
      <c r="AB131" s="1"/>
    </row>
    <row r="132" spans="1:28" ht="13">
      <c r="A132" s="2" t="s">
        <v>277</v>
      </c>
      <c r="B132" s="2" t="s">
        <v>106</v>
      </c>
      <c r="C132" s="89" t="s">
        <v>297</v>
      </c>
      <c r="D132" s="129" t="s">
        <v>302</v>
      </c>
      <c r="E132" s="19">
        <v>37694.5</v>
      </c>
      <c r="F132" s="20">
        <v>2370.5</v>
      </c>
      <c r="G132" s="21">
        <v>40065</v>
      </c>
      <c r="H132" s="19">
        <v>72574.649999999994</v>
      </c>
      <c r="I132" s="20">
        <v>1092.25</v>
      </c>
      <c r="J132" s="21">
        <v>73666.899999999994</v>
      </c>
      <c r="K132" s="19">
        <v>55640.45</v>
      </c>
      <c r="L132" s="20">
        <v>2022.5</v>
      </c>
      <c r="M132" s="21">
        <v>57662.95</v>
      </c>
      <c r="N132" s="19">
        <v>49799.75</v>
      </c>
      <c r="O132" s="20">
        <v>2059.5</v>
      </c>
      <c r="P132" s="21">
        <v>51859.25</v>
      </c>
      <c r="Q132" s="19">
        <v>63714.9</v>
      </c>
      <c r="R132" s="20">
        <v>2597.75</v>
      </c>
      <c r="S132" s="21">
        <v>66312.649999999994</v>
      </c>
      <c r="T132" s="19">
        <v>69051.8</v>
      </c>
      <c r="U132" s="20">
        <v>1293.05</v>
      </c>
      <c r="V132" s="21">
        <v>70344.850000000006</v>
      </c>
      <c r="W132" s="47">
        <v>348476.05</v>
      </c>
      <c r="X132" s="20">
        <v>11435.55</v>
      </c>
      <c r="Y132" s="21">
        <v>359911.6</v>
      </c>
      <c r="AB132" s="1"/>
    </row>
    <row r="133" spans="1:28" ht="13">
      <c r="A133" s="2" t="s">
        <v>277</v>
      </c>
      <c r="B133" s="2" t="s">
        <v>107</v>
      </c>
      <c r="C133" s="89" t="s">
        <v>297</v>
      </c>
      <c r="D133" s="129" t="s">
        <v>303</v>
      </c>
      <c r="E133" s="19">
        <v>16983.900000000001</v>
      </c>
      <c r="F133" s="20">
        <v>65.8</v>
      </c>
      <c r="G133" s="21">
        <v>17049.7</v>
      </c>
      <c r="H133" s="19">
        <v>103060.05</v>
      </c>
      <c r="I133" s="20">
        <v>150.65</v>
      </c>
      <c r="J133" s="21">
        <v>103210.7</v>
      </c>
      <c r="K133" s="19">
        <v>112635.5</v>
      </c>
      <c r="L133" s="20">
        <v>21</v>
      </c>
      <c r="M133" s="21">
        <v>112656.5</v>
      </c>
      <c r="N133" s="19">
        <v>102391.5</v>
      </c>
      <c r="O133" s="20">
        <v>350.85</v>
      </c>
      <c r="P133" s="21">
        <v>102742.35</v>
      </c>
      <c r="Q133" s="19">
        <v>78047.5</v>
      </c>
      <c r="R133" s="20">
        <v>809.85</v>
      </c>
      <c r="S133" s="21">
        <v>78857.350000000006</v>
      </c>
      <c r="T133" s="19">
        <v>33776.9</v>
      </c>
      <c r="U133" s="20">
        <v>154.30000000000001</v>
      </c>
      <c r="V133" s="21">
        <v>33931.200000000004</v>
      </c>
      <c r="W133" s="47">
        <v>446895.35000000003</v>
      </c>
      <c r="X133" s="20">
        <v>1552.45</v>
      </c>
      <c r="Y133" s="21">
        <v>448447.80000000005</v>
      </c>
      <c r="AB133" s="1"/>
    </row>
    <row r="134" spans="1:28" ht="13">
      <c r="A134" s="2" t="s">
        <v>277</v>
      </c>
      <c r="B134" s="2" t="s">
        <v>108</v>
      </c>
      <c r="C134" s="89" t="s">
        <v>297</v>
      </c>
      <c r="D134" s="129" t="s">
        <v>303</v>
      </c>
      <c r="E134" s="19">
        <v>105182</v>
      </c>
      <c r="F134" s="20">
        <v>8.85</v>
      </c>
      <c r="G134" s="21">
        <v>105190.85</v>
      </c>
      <c r="H134" s="19">
        <v>107829.4</v>
      </c>
      <c r="I134" s="20">
        <v>35.9</v>
      </c>
      <c r="J134" s="21">
        <v>107865.29999999999</v>
      </c>
      <c r="K134" s="19">
        <v>92023.15</v>
      </c>
      <c r="L134" s="20">
        <v>0</v>
      </c>
      <c r="M134" s="21">
        <v>92023.15</v>
      </c>
      <c r="N134" s="19">
        <v>0</v>
      </c>
      <c r="O134" s="20">
        <v>0</v>
      </c>
      <c r="P134" s="21">
        <v>0</v>
      </c>
      <c r="Q134" s="19">
        <v>619.79999999999995</v>
      </c>
      <c r="R134" s="20">
        <v>0.05</v>
      </c>
      <c r="S134" s="21">
        <v>619.84999999999991</v>
      </c>
      <c r="T134" s="19">
        <v>63740.55</v>
      </c>
      <c r="U134" s="20">
        <v>709.05</v>
      </c>
      <c r="V134" s="21">
        <v>64449.600000000006</v>
      </c>
      <c r="W134" s="47">
        <v>369394.89999999997</v>
      </c>
      <c r="X134" s="20">
        <v>753.84999999999991</v>
      </c>
      <c r="Y134" s="21">
        <v>370148.74999999994</v>
      </c>
      <c r="AB134" s="1"/>
    </row>
    <row r="135" spans="1:28" ht="13">
      <c r="A135" s="2" t="s">
        <v>277</v>
      </c>
      <c r="B135" s="2" t="s">
        <v>109</v>
      </c>
      <c r="C135" s="89" t="s">
        <v>297</v>
      </c>
      <c r="D135" s="129" t="s">
        <v>304</v>
      </c>
      <c r="E135" s="19">
        <v>115092.1</v>
      </c>
      <c r="F135" s="20">
        <v>0</v>
      </c>
      <c r="G135" s="21">
        <v>115092.1</v>
      </c>
      <c r="H135" s="19">
        <v>96863.35</v>
      </c>
      <c r="I135" s="20">
        <v>57.75</v>
      </c>
      <c r="J135" s="21">
        <v>96921.1</v>
      </c>
      <c r="K135" s="19">
        <v>87207.35</v>
      </c>
      <c r="L135" s="20">
        <v>4.05</v>
      </c>
      <c r="M135" s="21">
        <v>87211.400000000009</v>
      </c>
      <c r="N135" s="19">
        <v>62820.7</v>
      </c>
      <c r="O135" s="20">
        <v>0</v>
      </c>
      <c r="P135" s="21">
        <v>62820.7</v>
      </c>
      <c r="Q135" s="19">
        <v>53662.35</v>
      </c>
      <c r="R135" s="20">
        <v>535.45000000000005</v>
      </c>
      <c r="S135" s="21">
        <v>54197.799999999996</v>
      </c>
      <c r="T135" s="19">
        <v>54929.15</v>
      </c>
      <c r="U135" s="20">
        <v>124.25</v>
      </c>
      <c r="V135" s="21">
        <v>55053.4</v>
      </c>
      <c r="W135" s="47">
        <v>470575.00000000006</v>
      </c>
      <c r="X135" s="20">
        <v>721.5</v>
      </c>
      <c r="Y135" s="21">
        <v>471296.50000000006</v>
      </c>
      <c r="AB135" s="1"/>
    </row>
    <row r="136" spans="1:28" ht="13">
      <c r="A136" s="2" t="s">
        <v>277</v>
      </c>
      <c r="B136" s="2" t="s">
        <v>110</v>
      </c>
      <c r="C136" s="89" t="s">
        <v>297</v>
      </c>
      <c r="D136" s="129" t="s">
        <v>304</v>
      </c>
      <c r="E136" s="19">
        <v>51376.4</v>
      </c>
      <c r="F136" s="20">
        <v>3.7</v>
      </c>
      <c r="G136" s="21">
        <v>51380.1</v>
      </c>
      <c r="H136" s="19">
        <v>90050.3</v>
      </c>
      <c r="I136" s="20">
        <v>19.55</v>
      </c>
      <c r="J136" s="21">
        <v>90069.85</v>
      </c>
      <c r="K136" s="19">
        <v>82753.25</v>
      </c>
      <c r="L136" s="20">
        <v>0</v>
      </c>
      <c r="M136" s="21">
        <v>82753.25</v>
      </c>
      <c r="N136" s="19">
        <v>97020.3</v>
      </c>
      <c r="O136" s="20">
        <v>52.25</v>
      </c>
      <c r="P136" s="21">
        <v>97072.55</v>
      </c>
      <c r="Q136" s="19">
        <v>84876.6</v>
      </c>
      <c r="R136" s="20">
        <v>338.05</v>
      </c>
      <c r="S136" s="21">
        <v>85214.650000000009</v>
      </c>
      <c r="T136" s="19">
        <v>74761.399999999994</v>
      </c>
      <c r="U136" s="20">
        <v>109.3</v>
      </c>
      <c r="V136" s="21">
        <v>74870.7</v>
      </c>
      <c r="W136" s="47">
        <v>480838.25</v>
      </c>
      <c r="X136" s="20">
        <v>522.85</v>
      </c>
      <c r="Y136" s="21">
        <v>481361.1</v>
      </c>
      <c r="AB136" s="1"/>
    </row>
    <row r="137" spans="1:28" ht="13">
      <c r="A137" s="2" t="s">
        <v>277</v>
      </c>
      <c r="B137" s="2" t="s">
        <v>111</v>
      </c>
      <c r="C137" s="89" t="s">
        <v>297</v>
      </c>
      <c r="D137" s="129" t="s">
        <v>298</v>
      </c>
      <c r="E137" s="19">
        <v>22722.3</v>
      </c>
      <c r="F137" s="20">
        <v>354.45</v>
      </c>
      <c r="G137" s="21">
        <v>23076.75</v>
      </c>
      <c r="H137" s="19">
        <v>5.3</v>
      </c>
      <c r="I137" s="20">
        <v>0</v>
      </c>
      <c r="J137" s="21">
        <v>5.3</v>
      </c>
      <c r="K137" s="19">
        <v>26942.95</v>
      </c>
      <c r="L137" s="20">
        <v>832.9</v>
      </c>
      <c r="M137" s="21">
        <v>27775.850000000002</v>
      </c>
      <c r="N137" s="19">
        <v>58147.45</v>
      </c>
      <c r="O137" s="20">
        <v>1267.95</v>
      </c>
      <c r="P137" s="21">
        <v>59415.399999999994</v>
      </c>
      <c r="Q137" s="19">
        <v>63518.1</v>
      </c>
      <c r="R137" s="20">
        <v>1030</v>
      </c>
      <c r="S137" s="21">
        <v>64548.1</v>
      </c>
      <c r="T137" s="19">
        <v>61588.3</v>
      </c>
      <c r="U137" s="20">
        <v>1078.2</v>
      </c>
      <c r="V137" s="21">
        <v>62666.5</v>
      </c>
      <c r="W137" s="47">
        <v>232924.40000000002</v>
      </c>
      <c r="X137" s="20">
        <v>4563.5</v>
      </c>
      <c r="Y137" s="21">
        <v>237487.90000000002</v>
      </c>
      <c r="AB137" s="1"/>
    </row>
    <row r="138" spans="1:28" ht="13">
      <c r="A138" s="2" t="s">
        <v>277</v>
      </c>
      <c r="B138" s="2" t="s">
        <v>112</v>
      </c>
      <c r="C138" s="89" t="s">
        <v>297</v>
      </c>
      <c r="D138" s="129" t="s">
        <v>298</v>
      </c>
      <c r="E138" s="19">
        <v>29070.85</v>
      </c>
      <c r="F138" s="20">
        <v>342.6</v>
      </c>
      <c r="G138" s="21">
        <v>29413.449999999997</v>
      </c>
      <c r="H138" s="19">
        <v>0</v>
      </c>
      <c r="I138" s="20">
        <v>0</v>
      </c>
      <c r="J138" s="21">
        <v>0</v>
      </c>
      <c r="K138" s="19">
        <v>20061.05</v>
      </c>
      <c r="L138" s="20">
        <v>1064.3</v>
      </c>
      <c r="M138" s="21">
        <v>21125.35</v>
      </c>
      <c r="N138" s="19">
        <v>55912</v>
      </c>
      <c r="O138" s="20">
        <v>2464.85</v>
      </c>
      <c r="P138" s="21">
        <v>58376.85</v>
      </c>
      <c r="Q138" s="19">
        <v>55215.5</v>
      </c>
      <c r="R138" s="20">
        <v>1544.3</v>
      </c>
      <c r="S138" s="21">
        <v>56759.8</v>
      </c>
      <c r="T138" s="19">
        <v>58263.4</v>
      </c>
      <c r="U138" s="20">
        <v>1688.5</v>
      </c>
      <c r="V138" s="21">
        <v>59951.9</v>
      </c>
      <c r="W138" s="47">
        <v>218522.8</v>
      </c>
      <c r="X138" s="20">
        <v>7104.55</v>
      </c>
      <c r="Y138" s="21">
        <v>225627.34999999998</v>
      </c>
      <c r="AB138" s="1"/>
    </row>
    <row r="139" spans="1:28" ht="13">
      <c r="A139" s="2" t="s">
        <v>277</v>
      </c>
      <c r="B139" s="2" t="s">
        <v>113</v>
      </c>
      <c r="C139" s="89" t="s">
        <v>297</v>
      </c>
      <c r="D139" s="129" t="s">
        <v>304</v>
      </c>
      <c r="E139" s="19">
        <v>68146.649999999994</v>
      </c>
      <c r="F139" s="20">
        <v>2894</v>
      </c>
      <c r="G139" s="21">
        <v>71040.649999999994</v>
      </c>
      <c r="H139" s="19">
        <v>42185</v>
      </c>
      <c r="I139" s="20">
        <v>3863.25</v>
      </c>
      <c r="J139" s="21">
        <v>46048.25</v>
      </c>
      <c r="K139" s="19">
        <v>49569.15</v>
      </c>
      <c r="L139" s="20">
        <v>1116.9000000000001</v>
      </c>
      <c r="M139" s="21">
        <v>50686.05</v>
      </c>
      <c r="N139" s="19">
        <v>47302.5</v>
      </c>
      <c r="O139" s="20">
        <v>1525.7</v>
      </c>
      <c r="P139" s="21">
        <v>48828.2</v>
      </c>
      <c r="Q139" s="19">
        <v>46805.8</v>
      </c>
      <c r="R139" s="20">
        <v>1454.25</v>
      </c>
      <c r="S139" s="21">
        <v>48260.05</v>
      </c>
      <c r="T139" s="19">
        <v>48957.4</v>
      </c>
      <c r="U139" s="20">
        <v>1024.55</v>
      </c>
      <c r="V139" s="21">
        <v>49981.950000000004</v>
      </c>
      <c r="W139" s="47">
        <v>302966.5</v>
      </c>
      <c r="X139" s="20">
        <v>11878.65</v>
      </c>
      <c r="Y139" s="21">
        <v>314845.15000000002</v>
      </c>
      <c r="AB139" s="1"/>
    </row>
    <row r="140" spans="1:28" ht="13">
      <c r="A140" s="2" t="s">
        <v>277</v>
      </c>
      <c r="B140" s="2" t="s">
        <v>114</v>
      </c>
      <c r="C140" s="89" t="s">
        <v>297</v>
      </c>
      <c r="D140" s="129" t="s">
        <v>304</v>
      </c>
      <c r="E140" s="19">
        <v>68749.95</v>
      </c>
      <c r="F140" s="20">
        <v>1490.25</v>
      </c>
      <c r="G140" s="21">
        <v>70240.2</v>
      </c>
      <c r="H140" s="19">
        <v>40158.550000000003</v>
      </c>
      <c r="I140" s="20">
        <v>3803.8</v>
      </c>
      <c r="J140" s="21">
        <v>43962.350000000006</v>
      </c>
      <c r="K140" s="19">
        <v>52091.05</v>
      </c>
      <c r="L140" s="20">
        <v>1150.9000000000001</v>
      </c>
      <c r="M140" s="21">
        <v>53241.950000000004</v>
      </c>
      <c r="N140" s="19">
        <v>44000.25</v>
      </c>
      <c r="O140" s="20">
        <v>2924.85</v>
      </c>
      <c r="P140" s="21">
        <v>46925.1</v>
      </c>
      <c r="Q140" s="19">
        <v>51221.65</v>
      </c>
      <c r="R140" s="20">
        <v>2284.65</v>
      </c>
      <c r="S140" s="21">
        <v>53506.3</v>
      </c>
      <c r="T140" s="19">
        <v>40045.1</v>
      </c>
      <c r="U140" s="20">
        <v>5208.1000000000004</v>
      </c>
      <c r="V140" s="21">
        <v>45253.2</v>
      </c>
      <c r="W140" s="47">
        <v>296266.55</v>
      </c>
      <c r="X140" s="20">
        <v>16862.550000000003</v>
      </c>
      <c r="Y140" s="21">
        <v>313129.09999999998</v>
      </c>
      <c r="AB140" s="1"/>
    </row>
    <row r="141" spans="1:28" ht="13">
      <c r="A141" s="2" t="s">
        <v>278</v>
      </c>
      <c r="B141" s="2" t="s">
        <v>115</v>
      </c>
      <c r="C141" s="89" t="s">
        <v>297</v>
      </c>
      <c r="D141" s="129" t="s">
        <v>303</v>
      </c>
      <c r="E141" s="19">
        <v>5738.05</v>
      </c>
      <c r="F141" s="20">
        <v>1373.4</v>
      </c>
      <c r="G141" s="21">
        <v>7111.4500000000007</v>
      </c>
      <c r="H141" s="19">
        <v>2552.8000000000002</v>
      </c>
      <c r="I141" s="20">
        <v>223.55</v>
      </c>
      <c r="J141" s="21">
        <v>2776.3500000000004</v>
      </c>
      <c r="K141" s="19">
        <v>3987.7</v>
      </c>
      <c r="L141" s="20">
        <v>1208</v>
      </c>
      <c r="M141" s="21">
        <v>5195.7</v>
      </c>
      <c r="N141" s="19">
        <v>4864.75</v>
      </c>
      <c r="O141" s="20">
        <v>1472.15</v>
      </c>
      <c r="P141" s="21">
        <v>6336.9</v>
      </c>
      <c r="Q141" s="19">
        <v>7971.8</v>
      </c>
      <c r="R141" s="20">
        <v>551.45000000000005</v>
      </c>
      <c r="S141" s="21">
        <v>8523.25</v>
      </c>
      <c r="T141" s="19">
        <v>11070.35</v>
      </c>
      <c r="U141" s="20">
        <v>489.2</v>
      </c>
      <c r="V141" s="21">
        <v>11559.550000000001</v>
      </c>
      <c r="W141" s="47">
        <v>36185.449999999997</v>
      </c>
      <c r="X141" s="20">
        <v>5317.75</v>
      </c>
      <c r="Y141" s="21">
        <v>41503.199999999997</v>
      </c>
      <c r="AB141" s="1"/>
    </row>
    <row r="142" spans="1:28" ht="13">
      <c r="A142" s="2" t="s">
        <v>278</v>
      </c>
      <c r="B142" s="2" t="s">
        <v>116</v>
      </c>
      <c r="C142" s="89" t="s">
        <v>297</v>
      </c>
      <c r="D142" s="129" t="s">
        <v>303</v>
      </c>
      <c r="E142" s="19">
        <v>10256.799999999999</v>
      </c>
      <c r="F142" s="20">
        <v>287.64999999999998</v>
      </c>
      <c r="G142" s="21">
        <v>10544.449999999999</v>
      </c>
      <c r="H142" s="19">
        <v>24004</v>
      </c>
      <c r="I142" s="20">
        <v>660.85</v>
      </c>
      <c r="J142" s="21">
        <v>24664.85</v>
      </c>
      <c r="K142" s="19">
        <v>19309.849999999999</v>
      </c>
      <c r="L142" s="20">
        <v>713</v>
      </c>
      <c r="M142" s="21">
        <v>20022.849999999999</v>
      </c>
      <c r="N142" s="19">
        <v>13936.45</v>
      </c>
      <c r="O142" s="20">
        <v>1196.3</v>
      </c>
      <c r="P142" s="21">
        <v>15132.75</v>
      </c>
      <c r="Q142" s="19">
        <v>19962.75</v>
      </c>
      <c r="R142" s="20">
        <v>497.95</v>
      </c>
      <c r="S142" s="21">
        <v>20460.7</v>
      </c>
      <c r="T142" s="19">
        <v>28520.95</v>
      </c>
      <c r="U142" s="20">
        <v>365.85</v>
      </c>
      <c r="V142" s="21">
        <v>28886.799999999999</v>
      </c>
      <c r="W142" s="47">
        <v>115990.8</v>
      </c>
      <c r="X142" s="20">
        <v>3721.6</v>
      </c>
      <c r="Y142" s="21">
        <v>119712.40000000001</v>
      </c>
      <c r="AB142" s="1"/>
    </row>
    <row r="143" spans="1:28" ht="13">
      <c r="A143" s="2" t="s">
        <v>278</v>
      </c>
      <c r="B143" s="2" t="s">
        <v>117</v>
      </c>
      <c r="C143" s="89" t="s">
        <v>297</v>
      </c>
      <c r="D143" s="129" t="s">
        <v>303</v>
      </c>
      <c r="E143" s="19">
        <v>5723.7</v>
      </c>
      <c r="F143" s="20">
        <v>586.45000000000005</v>
      </c>
      <c r="G143" s="21">
        <v>6310.15</v>
      </c>
      <c r="H143" s="19">
        <v>7341</v>
      </c>
      <c r="I143" s="20">
        <v>403.75</v>
      </c>
      <c r="J143" s="21">
        <v>7744.75</v>
      </c>
      <c r="K143" s="19">
        <v>4159.3999999999996</v>
      </c>
      <c r="L143" s="20">
        <v>948.25</v>
      </c>
      <c r="M143" s="21">
        <v>5107.6499999999996</v>
      </c>
      <c r="N143" s="19">
        <v>3707</v>
      </c>
      <c r="O143" s="20">
        <v>728.9</v>
      </c>
      <c r="P143" s="21">
        <v>4435.8999999999996</v>
      </c>
      <c r="Q143" s="19">
        <v>601.9</v>
      </c>
      <c r="R143" s="20">
        <v>166.85</v>
      </c>
      <c r="S143" s="21">
        <v>768.75</v>
      </c>
      <c r="T143" s="19">
        <v>270.89999999999998</v>
      </c>
      <c r="U143" s="20">
        <v>14.2</v>
      </c>
      <c r="V143" s="21">
        <v>285.09999999999997</v>
      </c>
      <c r="W143" s="47">
        <v>21803.9</v>
      </c>
      <c r="X143" s="20">
        <v>2848.3999999999996</v>
      </c>
      <c r="Y143" s="21">
        <v>24652.300000000003</v>
      </c>
      <c r="AB143" s="1"/>
    </row>
    <row r="144" spans="1:28" ht="13">
      <c r="A144" s="2" t="s">
        <v>278</v>
      </c>
      <c r="B144" s="2" t="s">
        <v>118</v>
      </c>
      <c r="C144" s="89" t="s">
        <v>297</v>
      </c>
      <c r="D144" s="129" t="s">
        <v>303</v>
      </c>
      <c r="E144" s="19">
        <v>14996.85</v>
      </c>
      <c r="F144" s="20">
        <v>1013.05</v>
      </c>
      <c r="G144" s="21">
        <v>16009.9</v>
      </c>
      <c r="H144" s="19">
        <v>10215.4</v>
      </c>
      <c r="I144" s="20">
        <v>678.9</v>
      </c>
      <c r="J144" s="21">
        <v>10894.3</v>
      </c>
      <c r="K144" s="19">
        <v>6670.4</v>
      </c>
      <c r="L144" s="20">
        <v>1169.3</v>
      </c>
      <c r="M144" s="21">
        <v>7839.7</v>
      </c>
      <c r="N144" s="19">
        <v>2684.55</v>
      </c>
      <c r="O144" s="20">
        <v>1806.8</v>
      </c>
      <c r="P144" s="21">
        <v>4491.3500000000004</v>
      </c>
      <c r="Q144" s="19">
        <v>4955.05</v>
      </c>
      <c r="R144" s="20">
        <v>805.65</v>
      </c>
      <c r="S144" s="21">
        <v>5760.7</v>
      </c>
      <c r="T144" s="19">
        <v>1281.45</v>
      </c>
      <c r="U144" s="20">
        <v>618.95000000000005</v>
      </c>
      <c r="V144" s="21">
        <v>1900.4</v>
      </c>
      <c r="W144" s="47">
        <v>40803.700000000004</v>
      </c>
      <c r="X144" s="20">
        <v>6092.65</v>
      </c>
      <c r="Y144" s="21">
        <v>46896.350000000006</v>
      </c>
      <c r="AB144" s="1"/>
    </row>
    <row r="145" spans="1:28" ht="13">
      <c r="A145" s="2" t="s">
        <v>278</v>
      </c>
      <c r="B145" s="2" t="s">
        <v>119</v>
      </c>
      <c r="C145" s="89" t="s">
        <v>297</v>
      </c>
      <c r="D145" s="129" t="s">
        <v>303</v>
      </c>
      <c r="E145" s="19">
        <v>8688.9</v>
      </c>
      <c r="F145" s="20">
        <v>674.3</v>
      </c>
      <c r="G145" s="21">
        <v>9363.1999999999989</v>
      </c>
      <c r="H145" s="19">
        <v>13461.7</v>
      </c>
      <c r="I145" s="20">
        <v>380.3</v>
      </c>
      <c r="J145" s="21">
        <v>13842</v>
      </c>
      <c r="K145" s="19">
        <v>12087.8</v>
      </c>
      <c r="L145" s="20">
        <v>610.29999999999995</v>
      </c>
      <c r="M145" s="21">
        <v>12698.099999999999</v>
      </c>
      <c r="N145" s="19">
        <v>9810.4</v>
      </c>
      <c r="O145" s="20">
        <v>1170.5</v>
      </c>
      <c r="P145" s="21">
        <v>10980.9</v>
      </c>
      <c r="Q145" s="19">
        <v>10316.35</v>
      </c>
      <c r="R145" s="20">
        <v>432.6</v>
      </c>
      <c r="S145" s="21">
        <v>10748.95</v>
      </c>
      <c r="T145" s="19">
        <v>18097.849999999999</v>
      </c>
      <c r="U145" s="20">
        <v>389.9</v>
      </c>
      <c r="V145" s="21">
        <v>18487.75</v>
      </c>
      <c r="W145" s="47">
        <v>72463</v>
      </c>
      <c r="X145" s="20">
        <v>3657.8999999999996</v>
      </c>
      <c r="Y145" s="21">
        <v>76120.899999999994</v>
      </c>
      <c r="AB145" s="1"/>
    </row>
    <row r="146" spans="1:28" ht="13">
      <c r="A146" s="2" t="s">
        <v>278</v>
      </c>
      <c r="B146" s="2" t="s">
        <v>120</v>
      </c>
      <c r="C146" s="89" t="s">
        <v>297</v>
      </c>
      <c r="D146" s="129" t="s">
        <v>303</v>
      </c>
      <c r="E146" s="19">
        <v>21811.3</v>
      </c>
      <c r="F146" s="20">
        <v>326.55</v>
      </c>
      <c r="G146" s="21">
        <v>22137.85</v>
      </c>
      <c r="H146" s="19">
        <v>22510.799999999999</v>
      </c>
      <c r="I146" s="20">
        <v>978.35</v>
      </c>
      <c r="J146" s="21">
        <v>23489.149999999998</v>
      </c>
      <c r="K146" s="19">
        <v>20315.95</v>
      </c>
      <c r="L146" s="20">
        <v>822.85</v>
      </c>
      <c r="M146" s="21">
        <v>21138.799999999999</v>
      </c>
      <c r="N146" s="19">
        <v>12227.9</v>
      </c>
      <c r="O146" s="20">
        <v>1116.5</v>
      </c>
      <c r="P146" s="21">
        <v>13344.4</v>
      </c>
      <c r="Q146" s="19">
        <v>18342.05</v>
      </c>
      <c r="R146" s="20">
        <v>556.29999999999995</v>
      </c>
      <c r="S146" s="21">
        <v>18898.349999999999</v>
      </c>
      <c r="T146" s="19">
        <v>24199.65</v>
      </c>
      <c r="U146" s="20">
        <v>277.39999999999998</v>
      </c>
      <c r="V146" s="21">
        <v>24477.050000000003</v>
      </c>
      <c r="W146" s="47">
        <v>119407.65</v>
      </c>
      <c r="X146" s="20">
        <v>4077.9500000000003</v>
      </c>
      <c r="Y146" s="21">
        <v>123485.59999999999</v>
      </c>
      <c r="AB146" s="1"/>
    </row>
    <row r="147" spans="1:28" ht="13">
      <c r="A147" s="2" t="s">
        <v>278</v>
      </c>
      <c r="B147" s="2" t="s">
        <v>121</v>
      </c>
      <c r="C147" s="89" t="s">
        <v>297</v>
      </c>
      <c r="D147" s="129" t="s">
        <v>303</v>
      </c>
      <c r="E147" s="19">
        <v>113.71</v>
      </c>
      <c r="F147" s="20">
        <v>2.39</v>
      </c>
      <c r="G147" s="21">
        <v>116.1</v>
      </c>
      <c r="H147" s="19">
        <v>1884.35</v>
      </c>
      <c r="I147" s="20">
        <v>855.64</v>
      </c>
      <c r="J147" s="21">
        <v>2739.99</v>
      </c>
      <c r="K147" s="19">
        <v>2231.6799999999998</v>
      </c>
      <c r="L147" s="20">
        <v>118.45</v>
      </c>
      <c r="M147" s="21">
        <v>2350.1299999999997</v>
      </c>
      <c r="N147" s="19">
        <v>508.51</v>
      </c>
      <c r="O147" s="20">
        <v>11.44</v>
      </c>
      <c r="P147" s="21">
        <v>519.95000000000005</v>
      </c>
      <c r="Q147" s="19">
        <v>461.05</v>
      </c>
      <c r="R147" s="20">
        <v>0.05</v>
      </c>
      <c r="S147" s="21">
        <v>461.1</v>
      </c>
      <c r="T147" s="19">
        <v>1041.22</v>
      </c>
      <c r="U147" s="20">
        <v>0.37</v>
      </c>
      <c r="V147" s="21">
        <v>1041.5899999999999</v>
      </c>
      <c r="W147" s="47">
        <v>6240.52</v>
      </c>
      <c r="X147" s="20">
        <v>988.34</v>
      </c>
      <c r="Y147" s="21">
        <v>7228.8600000000006</v>
      </c>
      <c r="AB147" s="1"/>
    </row>
    <row r="148" spans="1:28" ht="13">
      <c r="A148" s="2" t="s">
        <v>278</v>
      </c>
      <c r="B148" s="2" t="s">
        <v>122</v>
      </c>
      <c r="C148" s="89" t="s">
        <v>297</v>
      </c>
      <c r="D148" s="129" t="s">
        <v>303</v>
      </c>
      <c r="E148" s="19">
        <v>2068.62</v>
      </c>
      <c r="F148" s="20">
        <v>54.89</v>
      </c>
      <c r="G148" s="21">
        <v>2123.5099999999998</v>
      </c>
      <c r="H148" s="19">
        <v>4216.38</v>
      </c>
      <c r="I148" s="20">
        <v>436.09</v>
      </c>
      <c r="J148" s="21">
        <v>4652.47</v>
      </c>
      <c r="K148" s="19">
        <v>6050.57</v>
      </c>
      <c r="L148" s="20">
        <v>144.13999999999999</v>
      </c>
      <c r="M148" s="21">
        <v>6194.71</v>
      </c>
      <c r="N148" s="19">
        <v>5338.21</v>
      </c>
      <c r="O148" s="20">
        <v>199.08</v>
      </c>
      <c r="P148" s="21">
        <v>5537.29</v>
      </c>
      <c r="Q148" s="19">
        <v>4836.04</v>
      </c>
      <c r="R148" s="20">
        <v>146.22999999999999</v>
      </c>
      <c r="S148" s="21">
        <v>4982.2699999999995</v>
      </c>
      <c r="T148" s="19">
        <v>4917.1099999999997</v>
      </c>
      <c r="U148" s="20">
        <v>188.18</v>
      </c>
      <c r="V148" s="21">
        <v>5105.29</v>
      </c>
      <c r="W148" s="47">
        <v>27426.93</v>
      </c>
      <c r="X148" s="20">
        <v>1168.6099999999999</v>
      </c>
      <c r="Y148" s="21">
        <v>28595.54</v>
      </c>
      <c r="AB148" s="1"/>
    </row>
    <row r="149" spans="1:28" ht="13">
      <c r="A149" s="2" t="s">
        <v>278</v>
      </c>
      <c r="B149" s="2" t="s">
        <v>123</v>
      </c>
      <c r="C149" s="89" t="s">
        <v>297</v>
      </c>
      <c r="D149" s="129" t="s">
        <v>303</v>
      </c>
      <c r="E149" s="19">
        <v>2986.02</v>
      </c>
      <c r="F149" s="20">
        <v>500.05</v>
      </c>
      <c r="G149" s="21">
        <v>3486.07</v>
      </c>
      <c r="H149" s="19">
        <v>135.91999999999999</v>
      </c>
      <c r="I149" s="20">
        <v>17.3</v>
      </c>
      <c r="J149" s="21">
        <v>153.22</v>
      </c>
      <c r="K149" s="19">
        <v>0</v>
      </c>
      <c r="L149" s="20">
        <v>0</v>
      </c>
      <c r="M149" s="21">
        <v>0</v>
      </c>
      <c r="N149" s="19">
        <v>0</v>
      </c>
      <c r="O149" s="20">
        <v>0</v>
      </c>
      <c r="P149" s="21">
        <v>0</v>
      </c>
      <c r="Q149" s="19">
        <v>1762.49</v>
      </c>
      <c r="R149" s="20">
        <v>42.68</v>
      </c>
      <c r="S149" s="21">
        <v>1805.17</v>
      </c>
      <c r="T149" s="19">
        <v>2696.49</v>
      </c>
      <c r="U149" s="20">
        <v>127.31</v>
      </c>
      <c r="V149" s="21">
        <v>2823.7999999999997</v>
      </c>
      <c r="W149" s="47">
        <v>7580.92</v>
      </c>
      <c r="X149" s="20">
        <v>687.33999999999992</v>
      </c>
      <c r="Y149" s="21">
        <v>8268.26</v>
      </c>
      <c r="AB149" s="1"/>
    </row>
    <row r="150" spans="1:28" ht="13">
      <c r="A150" s="2" t="s">
        <v>278</v>
      </c>
      <c r="B150" s="2" t="s">
        <v>124</v>
      </c>
      <c r="C150" s="89" t="s">
        <v>297</v>
      </c>
      <c r="D150" s="129" t="s">
        <v>303</v>
      </c>
      <c r="E150" s="19">
        <v>3360.12</v>
      </c>
      <c r="F150" s="20">
        <v>255.77</v>
      </c>
      <c r="G150" s="21">
        <v>3615.89</v>
      </c>
      <c r="H150" s="19">
        <v>992.44</v>
      </c>
      <c r="I150" s="20">
        <v>105.84</v>
      </c>
      <c r="J150" s="21">
        <v>1098.28</v>
      </c>
      <c r="K150" s="19">
        <v>281.77</v>
      </c>
      <c r="L150" s="20">
        <v>5.8</v>
      </c>
      <c r="M150" s="21">
        <v>287.57</v>
      </c>
      <c r="N150" s="19">
        <v>4021.05</v>
      </c>
      <c r="O150" s="20">
        <v>532.48</v>
      </c>
      <c r="P150" s="21">
        <v>4553.5300000000007</v>
      </c>
      <c r="Q150" s="19">
        <v>4046.97</v>
      </c>
      <c r="R150" s="20">
        <v>348.55</v>
      </c>
      <c r="S150" s="21">
        <v>4395.5199999999995</v>
      </c>
      <c r="T150" s="19">
        <v>4018.36</v>
      </c>
      <c r="U150" s="20">
        <v>343.66</v>
      </c>
      <c r="V150" s="21">
        <v>4362.0200000000004</v>
      </c>
      <c r="W150" s="47">
        <v>16720.71</v>
      </c>
      <c r="X150" s="20">
        <v>1592.1000000000001</v>
      </c>
      <c r="Y150" s="21">
        <v>18312.809999999998</v>
      </c>
      <c r="AB150" s="1"/>
    </row>
    <row r="151" spans="1:28" ht="13">
      <c r="A151" s="2" t="s">
        <v>279</v>
      </c>
      <c r="B151" s="2" t="s">
        <v>125</v>
      </c>
      <c r="C151" s="89" t="s">
        <v>297</v>
      </c>
      <c r="D151" s="129" t="s">
        <v>303</v>
      </c>
      <c r="E151" s="19">
        <v>0</v>
      </c>
      <c r="F151" s="20">
        <v>0</v>
      </c>
      <c r="G151" s="21">
        <v>0</v>
      </c>
      <c r="H151" s="19">
        <v>0</v>
      </c>
      <c r="I151" s="20">
        <v>0</v>
      </c>
      <c r="J151" s="21">
        <v>0</v>
      </c>
      <c r="K151" s="19">
        <v>0</v>
      </c>
      <c r="L151" s="20">
        <v>0</v>
      </c>
      <c r="M151" s="21">
        <v>0</v>
      </c>
      <c r="N151" s="19">
        <v>0</v>
      </c>
      <c r="O151" s="20">
        <v>0</v>
      </c>
      <c r="P151" s="21">
        <v>0</v>
      </c>
      <c r="Q151" s="19">
        <v>0</v>
      </c>
      <c r="R151" s="20">
        <v>0</v>
      </c>
      <c r="S151" s="21">
        <v>0</v>
      </c>
      <c r="T151" s="19">
        <v>0</v>
      </c>
      <c r="U151" s="20">
        <v>0</v>
      </c>
      <c r="V151" s="21">
        <v>0</v>
      </c>
      <c r="W151" s="47">
        <v>0</v>
      </c>
      <c r="X151" s="20">
        <v>0</v>
      </c>
      <c r="Y151" s="21">
        <v>0</v>
      </c>
      <c r="AB151" s="1"/>
    </row>
    <row r="152" spans="1:28" ht="13">
      <c r="A152" s="2" t="s">
        <v>280</v>
      </c>
      <c r="B152" s="2" t="s">
        <v>136</v>
      </c>
      <c r="C152" s="89" t="s">
        <v>297</v>
      </c>
      <c r="D152" s="129" t="s">
        <v>302</v>
      </c>
      <c r="E152" s="19">
        <v>0</v>
      </c>
      <c r="F152" s="20">
        <v>0</v>
      </c>
      <c r="G152" s="21">
        <v>0</v>
      </c>
      <c r="H152" s="19">
        <v>0</v>
      </c>
      <c r="I152" s="20">
        <v>0</v>
      </c>
      <c r="J152" s="21">
        <v>0</v>
      </c>
      <c r="K152" s="19">
        <v>0</v>
      </c>
      <c r="L152" s="20">
        <v>0</v>
      </c>
      <c r="M152" s="21">
        <v>0</v>
      </c>
      <c r="N152" s="19">
        <v>0</v>
      </c>
      <c r="O152" s="20">
        <v>0</v>
      </c>
      <c r="P152" s="21">
        <v>0</v>
      </c>
      <c r="Q152" s="19">
        <v>0</v>
      </c>
      <c r="R152" s="20">
        <v>0</v>
      </c>
      <c r="S152" s="21">
        <v>0</v>
      </c>
      <c r="T152" s="19">
        <v>0</v>
      </c>
      <c r="U152" s="20">
        <v>0</v>
      </c>
      <c r="V152" s="21">
        <v>0</v>
      </c>
      <c r="W152" s="47">
        <v>0</v>
      </c>
      <c r="X152" s="20">
        <v>0</v>
      </c>
      <c r="Y152" s="21">
        <v>0</v>
      </c>
      <c r="AB152" s="1"/>
    </row>
    <row r="153" spans="1:28" ht="13">
      <c r="A153" s="2" t="s">
        <v>280</v>
      </c>
      <c r="B153" s="2" t="s">
        <v>137</v>
      </c>
      <c r="C153" s="89" t="s">
        <v>297</v>
      </c>
      <c r="D153" s="129" t="s">
        <v>302</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280</v>
      </c>
      <c r="B154" s="2" t="s">
        <v>138</v>
      </c>
      <c r="C154" s="89" t="s">
        <v>297</v>
      </c>
      <c r="D154" s="129" t="s">
        <v>298</v>
      </c>
      <c r="E154" s="19">
        <v>0</v>
      </c>
      <c r="F154" s="20">
        <v>0</v>
      </c>
      <c r="G154" s="21">
        <v>0</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0</v>
      </c>
      <c r="X154" s="20">
        <v>0</v>
      </c>
      <c r="Y154" s="21">
        <v>0</v>
      </c>
      <c r="AB154" s="1"/>
    </row>
    <row r="155" spans="1:28" ht="13">
      <c r="A155" s="2" t="s">
        <v>280</v>
      </c>
      <c r="B155" s="2" t="s">
        <v>139</v>
      </c>
      <c r="C155" s="89" t="s">
        <v>297</v>
      </c>
      <c r="D155" s="129" t="s">
        <v>298</v>
      </c>
      <c r="E155" s="19">
        <v>0</v>
      </c>
      <c r="F155" s="20">
        <v>0</v>
      </c>
      <c r="G155" s="21">
        <v>0</v>
      </c>
      <c r="H155" s="19">
        <v>0</v>
      </c>
      <c r="I155" s="20">
        <v>0</v>
      </c>
      <c r="J155" s="21">
        <v>0</v>
      </c>
      <c r="K155" s="19">
        <v>0</v>
      </c>
      <c r="L155" s="20">
        <v>0</v>
      </c>
      <c r="M155" s="21">
        <v>0</v>
      </c>
      <c r="N155" s="19">
        <v>0</v>
      </c>
      <c r="O155" s="20">
        <v>0</v>
      </c>
      <c r="P155" s="21">
        <v>0</v>
      </c>
      <c r="Q155" s="19">
        <v>0</v>
      </c>
      <c r="R155" s="20">
        <v>0</v>
      </c>
      <c r="S155" s="21">
        <v>0</v>
      </c>
      <c r="T155" s="19">
        <v>0</v>
      </c>
      <c r="U155" s="20">
        <v>0</v>
      </c>
      <c r="V155" s="21">
        <v>0</v>
      </c>
      <c r="W155" s="47">
        <v>0</v>
      </c>
      <c r="X155" s="20">
        <v>0</v>
      </c>
      <c r="Y155" s="21">
        <v>0</v>
      </c>
      <c r="AB155" s="1"/>
    </row>
    <row r="156" spans="1:28" ht="13">
      <c r="A156" s="2" t="s">
        <v>280</v>
      </c>
      <c r="B156" s="2" t="s">
        <v>140</v>
      </c>
      <c r="C156" s="89" t="s">
        <v>297</v>
      </c>
      <c r="D156" s="129" t="s">
        <v>303</v>
      </c>
      <c r="E156" s="19">
        <v>0</v>
      </c>
      <c r="F156" s="20">
        <v>0</v>
      </c>
      <c r="G156" s="21">
        <v>0</v>
      </c>
      <c r="H156" s="19">
        <v>0</v>
      </c>
      <c r="I156" s="20">
        <v>0</v>
      </c>
      <c r="J156" s="21">
        <v>0</v>
      </c>
      <c r="K156" s="19">
        <v>0</v>
      </c>
      <c r="L156" s="20">
        <v>0</v>
      </c>
      <c r="M156" s="21">
        <v>0</v>
      </c>
      <c r="N156" s="19">
        <v>0</v>
      </c>
      <c r="O156" s="20">
        <v>0</v>
      </c>
      <c r="P156" s="21">
        <v>0</v>
      </c>
      <c r="Q156" s="19">
        <v>0</v>
      </c>
      <c r="R156" s="20">
        <v>0</v>
      </c>
      <c r="S156" s="21">
        <v>0</v>
      </c>
      <c r="T156" s="19">
        <v>0</v>
      </c>
      <c r="U156" s="20">
        <v>0</v>
      </c>
      <c r="V156" s="21">
        <v>0</v>
      </c>
      <c r="W156" s="47">
        <v>0</v>
      </c>
      <c r="X156" s="20">
        <v>0</v>
      </c>
      <c r="Y156" s="21">
        <v>0</v>
      </c>
      <c r="AB156" s="1"/>
    </row>
    <row r="157" spans="1:28" ht="13">
      <c r="A157" s="2" t="s">
        <v>280</v>
      </c>
      <c r="B157" s="2" t="s">
        <v>141</v>
      </c>
      <c r="C157" s="89" t="s">
        <v>297</v>
      </c>
      <c r="D157" s="129" t="s">
        <v>303</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280</v>
      </c>
      <c r="B158" s="2" t="s">
        <v>142</v>
      </c>
      <c r="C158" s="89" t="s">
        <v>297</v>
      </c>
      <c r="D158" s="129" t="s">
        <v>303</v>
      </c>
      <c r="E158" s="19">
        <v>0</v>
      </c>
      <c r="F158" s="20">
        <v>0</v>
      </c>
      <c r="G158" s="21">
        <v>0</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47">
        <v>0</v>
      </c>
      <c r="X158" s="20">
        <v>0</v>
      </c>
      <c r="Y158" s="21">
        <v>0</v>
      </c>
      <c r="AB158" s="1"/>
    </row>
    <row r="159" spans="1:28" ht="13">
      <c r="A159" s="2" t="s">
        <v>280</v>
      </c>
      <c r="B159" s="2" t="s">
        <v>143</v>
      </c>
      <c r="C159" s="89" t="s">
        <v>297</v>
      </c>
      <c r="D159" s="129" t="s">
        <v>303</v>
      </c>
      <c r="E159" s="19">
        <v>0</v>
      </c>
      <c r="F159" s="20">
        <v>0</v>
      </c>
      <c r="G159" s="21">
        <v>0</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47">
        <v>0</v>
      </c>
      <c r="X159" s="20">
        <v>0</v>
      </c>
      <c r="Y159" s="21">
        <v>0</v>
      </c>
      <c r="AB159" s="1"/>
    </row>
    <row r="160" spans="1:28" ht="13">
      <c r="A160" s="2" t="s">
        <v>281</v>
      </c>
      <c r="B160" s="2" t="s">
        <v>144</v>
      </c>
      <c r="C160" s="89" t="s">
        <v>297</v>
      </c>
      <c r="D160" s="129" t="s">
        <v>298</v>
      </c>
      <c r="E160" s="19">
        <v>167.95</v>
      </c>
      <c r="F160" s="20">
        <v>0.22</v>
      </c>
      <c r="G160" s="21">
        <v>168.17</v>
      </c>
      <c r="H160" s="19">
        <v>162.16999999999999</v>
      </c>
      <c r="I160" s="20">
        <v>6.82</v>
      </c>
      <c r="J160" s="21">
        <v>168.98999999999998</v>
      </c>
      <c r="K160" s="19">
        <v>152.18</v>
      </c>
      <c r="L160" s="20">
        <v>0</v>
      </c>
      <c r="M160" s="21">
        <v>152.18</v>
      </c>
      <c r="N160" s="19">
        <v>157.68</v>
      </c>
      <c r="O160" s="20">
        <v>0.55000000000000004</v>
      </c>
      <c r="P160" s="21">
        <v>158.23000000000002</v>
      </c>
      <c r="Q160" s="19">
        <v>114.12</v>
      </c>
      <c r="R160" s="20">
        <v>0</v>
      </c>
      <c r="S160" s="21">
        <v>114.12</v>
      </c>
      <c r="T160" s="19">
        <v>189.91</v>
      </c>
      <c r="U160" s="20">
        <v>3.62</v>
      </c>
      <c r="V160" s="21">
        <v>193.53</v>
      </c>
      <c r="W160" s="47">
        <v>944.01</v>
      </c>
      <c r="X160" s="20">
        <v>11.21</v>
      </c>
      <c r="Y160" s="21">
        <v>955.22</v>
      </c>
      <c r="AB160" s="1"/>
    </row>
    <row r="161" spans="1:28" ht="13">
      <c r="A161" s="2" t="s">
        <v>282</v>
      </c>
      <c r="B161" s="2" t="s">
        <v>145</v>
      </c>
      <c r="C161" s="89" t="s">
        <v>297</v>
      </c>
      <c r="D161" s="129" t="s">
        <v>302</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282</v>
      </c>
      <c r="B162" s="2" t="s">
        <v>146</v>
      </c>
      <c r="C162" s="89" t="s">
        <v>297</v>
      </c>
      <c r="D162" s="129" t="s">
        <v>302</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282</v>
      </c>
      <c r="B163" s="2" t="s">
        <v>147</v>
      </c>
      <c r="C163" s="89" t="s">
        <v>297</v>
      </c>
      <c r="D163" s="129" t="s">
        <v>302</v>
      </c>
      <c r="E163" s="19">
        <v>0</v>
      </c>
      <c r="F163" s="20">
        <v>0</v>
      </c>
      <c r="G163" s="21">
        <v>0</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47">
        <v>0</v>
      </c>
      <c r="X163" s="20">
        <v>0</v>
      </c>
      <c r="Y163" s="21">
        <v>0</v>
      </c>
      <c r="AB163" s="1"/>
    </row>
    <row r="164" spans="1:28" ht="13">
      <c r="A164" s="2" t="s">
        <v>282</v>
      </c>
      <c r="B164" s="2" t="s">
        <v>317</v>
      </c>
      <c r="C164" s="89" t="s">
        <v>297</v>
      </c>
      <c r="D164" s="129" t="s">
        <v>302</v>
      </c>
      <c r="E164" s="19">
        <v>7716.2</v>
      </c>
      <c r="F164" s="20">
        <v>1394.05</v>
      </c>
      <c r="G164" s="21">
        <v>9110.25</v>
      </c>
      <c r="H164" s="19">
        <v>19016.900000000001</v>
      </c>
      <c r="I164" s="20">
        <v>2398.35</v>
      </c>
      <c r="J164" s="21">
        <v>21415.25</v>
      </c>
      <c r="K164" s="19">
        <v>19813.2</v>
      </c>
      <c r="L164" s="20">
        <v>2095.9499999999998</v>
      </c>
      <c r="M164" s="21">
        <v>21909.15</v>
      </c>
      <c r="N164" s="19">
        <v>1655.1</v>
      </c>
      <c r="O164" s="20">
        <v>4744.5</v>
      </c>
      <c r="P164" s="21">
        <v>6399.6</v>
      </c>
      <c r="Q164" s="19">
        <v>4227.7</v>
      </c>
      <c r="R164" s="20">
        <v>4676.5</v>
      </c>
      <c r="S164" s="21">
        <v>8904.2000000000007</v>
      </c>
      <c r="T164" s="19">
        <v>12621.35</v>
      </c>
      <c r="U164" s="20">
        <v>3330.6</v>
      </c>
      <c r="V164" s="21">
        <v>15951.95</v>
      </c>
      <c r="W164" s="47">
        <v>65050.45</v>
      </c>
      <c r="X164" s="20">
        <v>18639.949999999997</v>
      </c>
      <c r="Y164" s="21">
        <v>83690.399999999994</v>
      </c>
      <c r="AB164" s="1"/>
    </row>
    <row r="165" spans="1:28" ht="13">
      <c r="A165" s="2" t="s">
        <v>282</v>
      </c>
      <c r="B165" s="2" t="s">
        <v>318</v>
      </c>
      <c r="C165" s="89" t="s">
        <v>297</v>
      </c>
      <c r="D165" s="129" t="s">
        <v>302</v>
      </c>
      <c r="E165" s="19">
        <v>11002.45</v>
      </c>
      <c r="F165" s="20">
        <v>2507.6</v>
      </c>
      <c r="G165" s="21">
        <v>13510.050000000001</v>
      </c>
      <c r="H165" s="19">
        <v>11780.05</v>
      </c>
      <c r="I165" s="20">
        <v>2584.9499999999998</v>
      </c>
      <c r="J165" s="21">
        <v>14365</v>
      </c>
      <c r="K165" s="19">
        <v>7991.25</v>
      </c>
      <c r="L165" s="20">
        <v>1473.85</v>
      </c>
      <c r="M165" s="21">
        <v>9465.1</v>
      </c>
      <c r="N165" s="19">
        <v>17236.55</v>
      </c>
      <c r="O165" s="20">
        <v>2223.4</v>
      </c>
      <c r="P165" s="21">
        <v>19459.95</v>
      </c>
      <c r="Q165" s="19">
        <v>29181.1</v>
      </c>
      <c r="R165" s="20">
        <v>3769.85</v>
      </c>
      <c r="S165" s="21">
        <v>32950.949999999997</v>
      </c>
      <c r="T165" s="19">
        <v>36436.800000000003</v>
      </c>
      <c r="U165" s="20">
        <v>3158.25</v>
      </c>
      <c r="V165" s="21">
        <v>39595.050000000003</v>
      </c>
      <c r="W165" s="47">
        <v>113628.2</v>
      </c>
      <c r="X165" s="20">
        <v>15717.9</v>
      </c>
      <c r="Y165" s="21">
        <v>129346.09999999999</v>
      </c>
      <c r="AB165" s="1"/>
    </row>
    <row r="166" spans="1:28" ht="13">
      <c r="A166" s="2" t="s">
        <v>282</v>
      </c>
      <c r="B166" s="2" t="s">
        <v>319</v>
      </c>
      <c r="C166" s="89" t="s">
        <v>297</v>
      </c>
      <c r="D166" s="129" t="s">
        <v>302</v>
      </c>
      <c r="E166" s="19">
        <v>8557.9</v>
      </c>
      <c r="F166" s="20">
        <v>1963.9</v>
      </c>
      <c r="G166" s="21">
        <v>10521.8</v>
      </c>
      <c r="H166" s="19">
        <v>41593.949999999997</v>
      </c>
      <c r="I166" s="20">
        <v>2143.75</v>
      </c>
      <c r="J166" s="21">
        <v>43737.7</v>
      </c>
      <c r="K166" s="19">
        <v>19097.150000000001</v>
      </c>
      <c r="L166" s="20">
        <v>2443</v>
      </c>
      <c r="M166" s="21">
        <v>21540.15</v>
      </c>
      <c r="N166" s="19">
        <v>19730.55</v>
      </c>
      <c r="O166" s="20">
        <v>1946.3</v>
      </c>
      <c r="P166" s="21">
        <v>21676.85</v>
      </c>
      <c r="Q166" s="19">
        <v>16460.849999999999</v>
      </c>
      <c r="R166" s="20">
        <v>4038.9</v>
      </c>
      <c r="S166" s="21">
        <v>20499.75</v>
      </c>
      <c r="T166" s="19">
        <v>21273.5</v>
      </c>
      <c r="U166" s="20">
        <v>2121.4</v>
      </c>
      <c r="V166" s="21">
        <v>23394.9</v>
      </c>
      <c r="W166" s="47">
        <v>126713.9</v>
      </c>
      <c r="X166" s="20">
        <v>14657.249999999998</v>
      </c>
      <c r="Y166" s="21">
        <v>141371.15</v>
      </c>
      <c r="AB166" s="1"/>
    </row>
    <row r="167" spans="1:28" ht="13">
      <c r="A167" s="2" t="s">
        <v>282</v>
      </c>
      <c r="B167" s="2" t="s">
        <v>148</v>
      </c>
      <c r="C167" s="89" t="s">
        <v>297</v>
      </c>
      <c r="D167" s="129" t="s">
        <v>303</v>
      </c>
      <c r="E167" s="19">
        <v>0</v>
      </c>
      <c r="F167" s="20">
        <v>0</v>
      </c>
      <c r="G167" s="21">
        <v>0</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47">
        <v>0</v>
      </c>
      <c r="X167" s="20">
        <v>0</v>
      </c>
      <c r="Y167" s="21">
        <v>0</v>
      </c>
      <c r="AB167" s="1"/>
    </row>
    <row r="168" spans="1:28" ht="13">
      <c r="A168" s="2" t="s">
        <v>282</v>
      </c>
      <c r="B168" s="2" t="s">
        <v>149</v>
      </c>
      <c r="C168" s="89" t="s">
        <v>297</v>
      </c>
      <c r="D168" s="129" t="s">
        <v>303</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c r="AB168" s="1"/>
    </row>
    <row r="169" spans="1:28" ht="13">
      <c r="A169" s="2" t="s">
        <v>282</v>
      </c>
      <c r="B169" s="2" t="s">
        <v>150</v>
      </c>
      <c r="C169" s="89" t="s">
        <v>297</v>
      </c>
      <c r="D169" s="129" t="s">
        <v>302</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c r="AB169" s="1"/>
    </row>
    <row r="170" spans="1:28" ht="13">
      <c r="A170" s="2" t="s">
        <v>282</v>
      </c>
      <c r="B170" s="2" t="s">
        <v>151</v>
      </c>
      <c r="C170" s="89" t="s">
        <v>297</v>
      </c>
      <c r="D170" s="129" t="s">
        <v>302</v>
      </c>
      <c r="E170" s="19">
        <v>0</v>
      </c>
      <c r="F170" s="20">
        <v>0</v>
      </c>
      <c r="G170" s="21">
        <v>0</v>
      </c>
      <c r="H170" s="19">
        <v>0</v>
      </c>
      <c r="I170" s="20">
        <v>0</v>
      </c>
      <c r="J170" s="21">
        <v>0</v>
      </c>
      <c r="K170" s="19">
        <v>0</v>
      </c>
      <c r="L170" s="20">
        <v>0</v>
      </c>
      <c r="M170" s="21">
        <v>0</v>
      </c>
      <c r="N170" s="19">
        <v>0</v>
      </c>
      <c r="O170" s="20">
        <v>0</v>
      </c>
      <c r="P170" s="21">
        <v>0</v>
      </c>
      <c r="Q170" s="19">
        <v>0</v>
      </c>
      <c r="R170" s="20">
        <v>0</v>
      </c>
      <c r="S170" s="21">
        <v>0</v>
      </c>
      <c r="T170" s="19">
        <v>0</v>
      </c>
      <c r="U170" s="20">
        <v>0</v>
      </c>
      <c r="V170" s="21">
        <v>0</v>
      </c>
      <c r="W170" s="47">
        <v>0</v>
      </c>
      <c r="X170" s="20">
        <v>0</v>
      </c>
      <c r="Y170" s="21">
        <v>0</v>
      </c>
      <c r="AB170" s="1"/>
    </row>
    <row r="171" spans="1:28" ht="13">
      <c r="A171" s="2" t="s">
        <v>282</v>
      </c>
      <c r="B171" s="2" t="s">
        <v>152</v>
      </c>
      <c r="C171" s="89" t="s">
        <v>297</v>
      </c>
      <c r="D171" s="129" t="s">
        <v>302</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c r="AB171" s="1"/>
    </row>
    <row r="172" spans="1:28" ht="13">
      <c r="A172" s="2" t="s">
        <v>282</v>
      </c>
      <c r="B172" s="2" t="s">
        <v>153</v>
      </c>
      <c r="C172" s="89" t="s">
        <v>297</v>
      </c>
      <c r="D172" s="129" t="s">
        <v>302</v>
      </c>
      <c r="E172" s="19">
        <v>0</v>
      </c>
      <c r="F172" s="20">
        <v>0</v>
      </c>
      <c r="G172" s="21">
        <v>0</v>
      </c>
      <c r="H172" s="19">
        <v>0</v>
      </c>
      <c r="I172" s="20">
        <v>0</v>
      </c>
      <c r="J172" s="21">
        <v>0</v>
      </c>
      <c r="K172" s="19">
        <v>0</v>
      </c>
      <c r="L172" s="20">
        <v>0</v>
      </c>
      <c r="M172" s="21">
        <v>0</v>
      </c>
      <c r="N172" s="19">
        <v>0</v>
      </c>
      <c r="O172" s="20">
        <v>0</v>
      </c>
      <c r="P172" s="21">
        <v>0</v>
      </c>
      <c r="Q172" s="19">
        <v>0</v>
      </c>
      <c r="R172" s="20">
        <v>0</v>
      </c>
      <c r="S172" s="21">
        <v>0</v>
      </c>
      <c r="T172" s="19">
        <v>0</v>
      </c>
      <c r="U172" s="20">
        <v>0</v>
      </c>
      <c r="V172" s="21">
        <v>0</v>
      </c>
      <c r="W172" s="47">
        <v>0</v>
      </c>
      <c r="X172" s="20">
        <v>0</v>
      </c>
      <c r="Y172" s="21">
        <v>0</v>
      </c>
      <c r="AB172" s="1"/>
    </row>
    <row r="173" spans="1:28" ht="13">
      <c r="A173" s="2" t="s">
        <v>282</v>
      </c>
      <c r="B173" s="2" t="s">
        <v>154</v>
      </c>
      <c r="C173" s="89" t="s">
        <v>297</v>
      </c>
      <c r="D173" s="129" t="s">
        <v>298</v>
      </c>
      <c r="E173" s="19">
        <v>1501.02</v>
      </c>
      <c r="F173" s="20">
        <v>310.23</v>
      </c>
      <c r="G173" s="21">
        <v>1811.25</v>
      </c>
      <c r="H173" s="19">
        <v>0</v>
      </c>
      <c r="I173" s="20">
        <v>0</v>
      </c>
      <c r="J173" s="21">
        <v>0</v>
      </c>
      <c r="K173" s="19">
        <v>0</v>
      </c>
      <c r="L173" s="20">
        <v>0</v>
      </c>
      <c r="M173" s="21">
        <v>0</v>
      </c>
      <c r="N173" s="19">
        <v>0</v>
      </c>
      <c r="O173" s="20">
        <v>0</v>
      </c>
      <c r="P173" s="21">
        <v>0</v>
      </c>
      <c r="Q173" s="19">
        <v>0</v>
      </c>
      <c r="R173" s="20">
        <v>0</v>
      </c>
      <c r="S173" s="21">
        <v>0</v>
      </c>
      <c r="T173" s="19">
        <v>4928.76</v>
      </c>
      <c r="U173" s="20">
        <v>931.32</v>
      </c>
      <c r="V173" s="21">
        <v>5860.08</v>
      </c>
      <c r="W173" s="47">
        <v>6429.7800000000007</v>
      </c>
      <c r="X173" s="20">
        <v>1241.5500000000002</v>
      </c>
      <c r="Y173" s="21">
        <v>7671.3300000000008</v>
      </c>
      <c r="AB173" s="1"/>
    </row>
    <row r="174" spans="1:28" ht="13">
      <c r="A174" s="2" t="s">
        <v>282</v>
      </c>
      <c r="B174" s="2" t="s">
        <v>155</v>
      </c>
      <c r="C174" s="89" t="s">
        <v>297</v>
      </c>
      <c r="D174" s="129" t="s">
        <v>298</v>
      </c>
      <c r="E174" s="19">
        <v>4751.7299999999996</v>
      </c>
      <c r="F174" s="20">
        <v>1588.77</v>
      </c>
      <c r="G174" s="21">
        <v>6340.5</v>
      </c>
      <c r="H174" s="19">
        <v>0</v>
      </c>
      <c r="I174" s="20">
        <v>0</v>
      </c>
      <c r="J174" s="21">
        <v>0</v>
      </c>
      <c r="K174" s="19">
        <v>0</v>
      </c>
      <c r="L174" s="20">
        <v>0</v>
      </c>
      <c r="M174" s="21">
        <v>0</v>
      </c>
      <c r="N174" s="19">
        <v>11695.86</v>
      </c>
      <c r="O174" s="20">
        <v>1291.95</v>
      </c>
      <c r="P174" s="21">
        <v>12987.810000000001</v>
      </c>
      <c r="Q174" s="19">
        <v>33002.730000000003</v>
      </c>
      <c r="R174" s="20">
        <v>662.22</v>
      </c>
      <c r="S174" s="21">
        <v>33664.950000000004</v>
      </c>
      <c r="T174" s="19">
        <v>31923.54</v>
      </c>
      <c r="U174" s="20">
        <v>2294.1</v>
      </c>
      <c r="V174" s="21">
        <v>34217.64</v>
      </c>
      <c r="W174" s="47">
        <v>81373.860000000015</v>
      </c>
      <c r="X174" s="20">
        <v>5837.0400000000009</v>
      </c>
      <c r="Y174" s="21">
        <v>87210.900000000023</v>
      </c>
      <c r="AB174" s="1"/>
    </row>
    <row r="175" spans="1:28" ht="13">
      <c r="A175" s="2" t="s">
        <v>282</v>
      </c>
      <c r="B175" s="2" t="s">
        <v>156</v>
      </c>
      <c r="C175" s="89" t="s">
        <v>297</v>
      </c>
      <c r="D175" s="129" t="s">
        <v>298</v>
      </c>
      <c r="E175" s="19">
        <v>4981.05</v>
      </c>
      <c r="F175" s="20">
        <v>1094.67</v>
      </c>
      <c r="G175" s="21">
        <v>6075.72</v>
      </c>
      <c r="H175" s="19">
        <v>10555.29</v>
      </c>
      <c r="I175" s="20">
        <v>722.88</v>
      </c>
      <c r="J175" s="21">
        <v>11278.17</v>
      </c>
      <c r="K175" s="19">
        <v>14965.11</v>
      </c>
      <c r="L175" s="20">
        <v>2201.7600000000002</v>
      </c>
      <c r="M175" s="21">
        <v>17166.870000000003</v>
      </c>
      <c r="N175" s="19">
        <v>16937.55</v>
      </c>
      <c r="O175" s="20">
        <v>829.89</v>
      </c>
      <c r="P175" s="21">
        <v>17767.439999999999</v>
      </c>
      <c r="Q175" s="19">
        <v>1427.76</v>
      </c>
      <c r="R175" s="20">
        <v>157.41</v>
      </c>
      <c r="S175" s="21">
        <v>1585.17</v>
      </c>
      <c r="T175" s="19">
        <v>5607.81</v>
      </c>
      <c r="U175" s="20">
        <v>970.2</v>
      </c>
      <c r="V175" s="21">
        <v>6578.01</v>
      </c>
      <c r="W175" s="47">
        <v>54474.57</v>
      </c>
      <c r="X175" s="20">
        <v>5976.81</v>
      </c>
      <c r="Y175" s="21">
        <v>60451.38</v>
      </c>
      <c r="AB175" s="1"/>
    </row>
    <row r="176" spans="1:28" ht="13">
      <c r="A176" s="2" t="s">
        <v>282</v>
      </c>
      <c r="B176" s="2" t="s">
        <v>157</v>
      </c>
      <c r="C176" s="89" t="s">
        <v>297</v>
      </c>
      <c r="D176" s="129" t="s">
        <v>298</v>
      </c>
      <c r="E176" s="19">
        <v>1096.6500000000001</v>
      </c>
      <c r="F176" s="20">
        <v>1429.11</v>
      </c>
      <c r="G176" s="21">
        <v>2525.7600000000002</v>
      </c>
      <c r="H176" s="19">
        <v>988.65</v>
      </c>
      <c r="I176" s="20">
        <v>1062.27</v>
      </c>
      <c r="J176" s="21">
        <v>2050.92</v>
      </c>
      <c r="K176" s="19">
        <v>5605.74</v>
      </c>
      <c r="L176" s="20">
        <v>1595.34</v>
      </c>
      <c r="M176" s="21">
        <v>7201.08</v>
      </c>
      <c r="N176" s="19">
        <v>2490.3000000000002</v>
      </c>
      <c r="O176" s="20">
        <v>2078.5500000000002</v>
      </c>
      <c r="P176" s="21">
        <v>4568.8500000000004</v>
      </c>
      <c r="Q176" s="19">
        <v>0.54</v>
      </c>
      <c r="R176" s="20">
        <v>1978.11</v>
      </c>
      <c r="S176" s="21">
        <v>1978.6499999999999</v>
      </c>
      <c r="T176" s="19">
        <v>2929.77</v>
      </c>
      <c r="U176" s="20">
        <v>2219.67</v>
      </c>
      <c r="V176" s="21">
        <v>5149.4400000000005</v>
      </c>
      <c r="W176" s="47">
        <v>13111.650000000001</v>
      </c>
      <c r="X176" s="20">
        <v>10363.049999999999</v>
      </c>
      <c r="Y176" s="21">
        <v>23474.7</v>
      </c>
      <c r="AB176" s="1"/>
    </row>
    <row r="177" spans="1:28" ht="13">
      <c r="A177" s="2" t="s">
        <v>282</v>
      </c>
      <c r="B177" s="2" t="s">
        <v>158</v>
      </c>
      <c r="C177" s="89" t="s">
        <v>297</v>
      </c>
      <c r="D177" s="129" t="s">
        <v>302</v>
      </c>
      <c r="E177" s="19">
        <v>0</v>
      </c>
      <c r="F177" s="20">
        <v>0</v>
      </c>
      <c r="G177" s="21">
        <v>0</v>
      </c>
      <c r="H177" s="19">
        <v>7.0000000000000007E-2</v>
      </c>
      <c r="I177" s="20">
        <v>12.36</v>
      </c>
      <c r="J177" s="21">
        <v>12.43</v>
      </c>
      <c r="K177" s="19">
        <v>0</v>
      </c>
      <c r="L177" s="20">
        <v>0</v>
      </c>
      <c r="M177" s="21">
        <v>0</v>
      </c>
      <c r="N177" s="19">
        <v>4.6100000000000003</v>
      </c>
      <c r="O177" s="20">
        <v>45.2</v>
      </c>
      <c r="P177" s="21">
        <v>49.81</v>
      </c>
      <c r="Q177" s="19">
        <v>0.02</v>
      </c>
      <c r="R177" s="20">
        <v>19.86</v>
      </c>
      <c r="S177" s="21">
        <v>19.88</v>
      </c>
      <c r="T177" s="19">
        <v>0.5</v>
      </c>
      <c r="U177" s="20">
        <v>32.479999999999997</v>
      </c>
      <c r="V177" s="21">
        <v>32.979999999999997</v>
      </c>
      <c r="W177" s="47">
        <v>5.2</v>
      </c>
      <c r="X177" s="20">
        <v>109.9</v>
      </c>
      <c r="Y177" s="21">
        <v>115.10000000000001</v>
      </c>
      <c r="AB177" s="1"/>
    </row>
    <row r="178" spans="1:28" ht="13">
      <c r="A178" s="2" t="s">
        <v>282</v>
      </c>
      <c r="B178" s="2" t="s">
        <v>159</v>
      </c>
      <c r="C178" s="89" t="s">
        <v>297</v>
      </c>
      <c r="D178" s="129" t="s">
        <v>302</v>
      </c>
      <c r="E178" s="19">
        <v>0</v>
      </c>
      <c r="F178" s="20">
        <v>0</v>
      </c>
      <c r="G178" s="21">
        <v>0</v>
      </c>
      <c r="H178" s="19">
        <v>17.2</v>
      </c>
      <c r="I178" s="20">
        <v>0.83</v>
      </c>
      <c r="J178" s="21">
        <v>18.029999999999998</v>
      </c>
      <c r="K178" s="19">
        <v>0</v>
      </c>
      <c r="L178" s="20">
        <v>0</v>
      </c>
      <c r="M178" s="21">
        <v>0</v>
      </c>
      <c r="N178" s="19">
        <v>4.12</v>
      </c>
      <c r="O178" s="20">
        <v>16.93</v>
      </c>
      <c r="P178" s="21">
        <v>21.05</v>
      </c>
      <c r="Q178" s="19">
        <v>6.47</v>
      </c>
      <c r="R178" s="20">
        <v>0.83</v>
      </c>
      <c r="S178" s="21">
        <v>7.3</v>
      </c>
      <c r="T178" s="19">
        <v>25.36</v>
      </c>
      <c r="U178" s="20">
        <v>1.84</v>
      </c>
      <c r="V178" s="21">
        <v>27.2</v>
      </c>
      <c r="W178" s="47">
        <v>53.15</v>
      </c>
      <c r="X178" s="20">
        <v>20.429999999999996</v>
      </c>
      <c r="Y178" s="21">
        <v>73.58</v>
      </c>
      <c r="AB178" s="1"/>
    </row>
    <row r="179" spans="1:28" ht="13">
      <c r="A179" s="2" t="s">
        <v>283</v>
      </c>
      <c r="B179" s="2" t="s">
        <v>160</v>
      </c>
      <c r="C179" s="89" t="s">
        <v>297</v>
      </c>
      <c r="D179" s="129" t="s">
        <v>303</v>
      </c>
      <c r="E179" s="19">
        <v>700.62</v>
      </c>
      <c r="F179" s="20">
        <v>0</v>
      </c>
      <c r="G179" s="21">
        <v>700.62</v>
      </c>
      <c r="H179" s="19">
        <v>773.42</v>
      </c>
      <c r="I179" s="20">
        <v>2.78</v>
      </c>
      <c r="J179" s="21">
        <v>776.19999999999993</v>
      </c>
      <c r="K179" s="19">
        <v>717.14</v>
      </c>
      <c r="L179" s="20">
        <v>0.15</v>
      </c>
      <c r="M179" s="21">
        <v>717.29</v>
      </c>
      <c r="N179" s="19">
        <v>736.07</v>
      </c>
      <c r="O179" s="20">
        <v>0</v>
      </c>
      <c r="P179" s="21">
        <v>736.07</v>
      </c>
      <c r="Q179" s="19">
        <v>571.16</v>
      </c>
      <c r="R179" s="20">
        <v>0</v>
      </c>
      <c r="S179" s="21">
        <v>571.16</v>
      </c>
      <c r="T179" s="19">
        <v>518.04999999999995</v>
      </c>
      <c r="U179" s="20">
        <v>0.37</v>
      </c>
      <c r="V179" s="21">
        <v>518.41999999999996</v>
      </c>
      <c r="W179" s="47">
        <v>4016.46</v>
      </c>
      <c r="X179" s="20">
        <v>3.3</v>
      </c>
      <c r="Y179" s="21">
        <v>4019.76</v>
      </c>
      <c r="AB179" s="1"/>
    </row>
    <row r="180" spans="1:28" ht="13">
      <c r="A180" s="2" t="s">
        <v>284</v>
      </c>
      <c r="B180" s="2" t="s">
        <v>161</v>
      </c>
      <c r="C180" s="89" t="s">
        <v>297</v>
      </c>
      <c r="D180" s="129" t="s">
        <v>303</v>
      </c>
      <c r="E180" s="19">
        <v>89862.8</v>
      </c>
      <c r="F180" s="20">
        <v>2446</v>
      </c>
      <c r="G180" s="21">
        <v>92308.800000000003</v>
      </c>
      <c r="H180" s="19">
        <v>111032.7</v>
      </c>
      <c r="I180" s="20">
        <v>1402.7</v>
      </c>
      <c r="J180" s="21">
        <v>112435.4</v>
      </c>
      <c r="K180" s="19">
        <v>110761.1</v>
      </c>
      <c r="L180" s="20">
        <v>1582.6</v>
      </c>
      <c r="M180" s="21">
        <v>112343.70000000001</v>
      </c>
      <c r="N180" s="19">
        <v>113610.7</v>
      </c>
      <c r="O180" s="20">
        <v>686.1</v>
      </c>
      <c r="P180" s="21">
        <v>114296.8</v>
      </c>
      <c r="Q180" s="19">
        <v>36983.4</v>
      </c>
      <c r="R180" s="20">
        <v>604.79999999999995</v>
      </c>
      <c r="S180" s="21">
        <v>37588.200000000004</v>
      </c>
      <c r="T180" s="19">
        <v>60533.5</v>
      </c>
      <c r="U180" s="20">
        <v>2821.1</v>
      </c>
      <c r="V180" s="21">
        <v>63354.6</v>
      </c>
      <c r="W180" s="47">
        <v>522784.2</v>
      </c>
      <c r="X180" s="20">
        <v>9543.2999999999993</v>
      </c>
      <c r="Y180" s="21">
        <v>532327.5</v>
      </c>
      <c r="AB180" s="1"/>
    </row>
    <row r="181" spans="1:28" ht="13">
      <c r="A181" s="2" t="s">
        <v>285</v>
      </c>
      <c r="B181" s="2" t="s">
        <v>162</v>
      </c>
      <c r="C181" s="89" t="s">
        <v>297</v>
      </c>
      <c r="D181" s="129" t="s">
        <v>298</v>
      </c>
      <c r="E181" s="19">
        <v>0</v>
      </c>
      <c r="F181" s="20">
        <v>0</v>
      </c>
      <c r="G181" s="21">
        <v>0</v>
      </c>
      <c r="H181" s="19">
        <v>0</v>
      </c>
      <c r="I181" s="20">
        <v>0</v>
      </c>
      <c r="J181" s="21">
        <v>0</v>
      </c>
      <c r="K181" s="19">
        <v>0</v>
      </c>
      <c r="L181" s="20">
        <v>0</v>
      </c>
      <c r="M181" s="21">
        <v>0</v>
      </c>
      <c r="N181" s="19">
        <v>0</v>
      </c>
      <c r="O181" s="20">
        <v>0</v>
      </c>
      <c r="P181" s="21">
        <v>0</v>
      </c>
      <c r="Q181" s="19">
        <v>0</v>
      </c>
      <c r="R181" s="20">
        <v>0</v>
      </c>
      <c r="S181" s="21">
        <v>0</v>
      </c>
      <c r="T181" s="19">
        <v>0</v>
      </c>
      <c r="U181" s="20">
        <v>0</v>
      </c>
      <c r="V181" s="21">
        <v>0</v>
      </c>
      <c r="W181" s="47">
        <v>0</v>
      </c>
      <c r="X181" s="20">
        <v>0</v>
      </c>
      <c r="Y181" s="21">
        <v>0</v>
      </c>
      <c r="AB181" s="1"/>
    </row>
    <row r="182" spans="1:28" ht="13">
      <c r="A182" s="2" t="s">
        <v>285</v>
      </c>
      <c r="B182" s="2" t="s">
        <v>163</v>
      </c>
      <c r="C182" s="89" t="s">
        <v>297</v>
      </c>
      <c r="D182" s="129" t="s">
        <v>298</v>
      </c>
      <c r="E182" s="19">
        <v>32928.25</v>
      </c>
      <c r="F182" s="20">
        <v>4052.2</v>
      </c>
      <c r="G182" s="21">
        <v>36980.449999999997</v>
      </c>
      <c r="H182" s="19">
        <v>32917.699999999997</v>
      </c>
      <c r="I182" s="20">
        <v>4317.8</v>
      </c>
      <c r="J182" s="21">
        <v>37235.5</v>
      </c>
      <c r="K182" s="19">
        <v>4016.85</v>
      </c>
      <c r="L182" s="20">
        <v>533.9</v>
      </c>
      <c r="M182" s="21">
        <v>4550.75</v>
      </c>
      <c r="N182" s="19">
        <v>0</v>
      </c>
      <c r="O182" s="20">
        <v>0</v>
      </c>
      <c r="P182" s="21">
        <v>0</v>
      </c>
      <c r="Q182" s="19">
        <v>0</v>
      </c>
      <c r="R182" s="20">
        <v>0</v>
      </c>
      <c r="S182" s="21">
        <v>0</v>
      </c>
      <c r="T182" s="19">
        <v>0</v>
      </c>
      <c r="U182" s="20">
        <v>0</v>
      </c>
      <c r="V182" s="21">
        <v>0</v>
      </c>
      <c r="W182" s="47">
        <v>69862.8</v>
      </c>
      <c r="X182" s="20">
        <v>8903.9</v>
      </c>
      <c r="Y182" s="21">
        <v>78766.7</v>
      </c>
      <c r="AB182" s="1"/>
    </row>
    <row r="183" spans="1:28" ht="13">
      <c r="A183" s="2" t="s">
        <v>285</v>
      </c>
      <c r="B183" s="2" t="s">
        <v>164</v>
      </c>
      <c r="C183" s="89" t="s">
        <v>297</v>
      </c>
      <c r="D183" s="129" t="s">
        <v>298</v>
      </c>
      <c r="E183" s="19">
        <v>0</v>
      </c>
      <c r="F183" s="20">
        <v>0</v>
      </c>
      <c r="G183" s="21">
        <v>0</v>
      </c>
      <c r="H183" s="19">
        <v>0</v>
      </c>
      <c r="I183" s="20">
        <v>0</v>
      </c>
      <c r="J183" s="21">
        <v>0</v>
      </c>
      <c r="K183" s="19">
        <v>0</v>
      </c>
      <c r="L183" s="20">
        <v>0</v>
      </c>
      <c r="M183" s="21">
        <v>0</v>
      </c>
      <c r="N183" s="19">
        <v>0</v>
      </c>
      <c r="O183" s="20">
        <v>0</v>
      </c>
      <c r="P183" s="21">
        <v>0</v>
      </c>
      <c r="Q183" s="19">
        <v>0</v>
      </c>
      <c r="R183" s="20">
        <v>0</v>
      </c>
      <c r="S183" s="21">
        <v>0</v>
      </c>
      <c r="T183" s="19">
        <v>0</v>
      </c>
      <c r="U183" s="20">
        <v>0</v>
      </c>
      <c r="V183" s="21">
        <v>0</v>
      </c>
      <c r="W183" s="47">
        <v>0</v>
      </c>
      <c r="X183" s="20">
        <v>0</v>
      </c>
      <c r="Y183" s="21">
        <v>0</v>
      </c>
      <c r="AB183" s="1"/>
    </row>
    <row r="184" spans="1:28" ht="13">
      <c r="A184" s="2" t="s">
        <v>285</v>
      </c>
      <c r="B184" s="2" t="s">
        <v>165</v>
      </c>
      <c r="C184" s="89" t="s">
        <v>297</v>
      </c>
      <c r="D184" s="129" t="s">
        <v>298</v>
      </c>
      <c r="E184" s="19">
        <v>0</v>
      </c>
      <c r="F184" s="20">
        <v>0</v>
      </c>
      <c r="G184" s="21">
        <v>0</v>
      </c>
      <c r="H184" s="19">
        <v>0</v>
      </c>
      <c r="I184" s="20">
        <v>0</v>
      </c>
      <c r="J184" s="21">
        <v>0</v>
      </c>
      <c r="K184" s="19">
        <v>0</v>
      </c>
      <c r="L184" s="20">
        <v>0</v>
      </c>
      <c r="M184" s="21">
        <v>0</v>
      </c>
      <c r="N184" s="19">
        <v>0</v>
      </c>
      <c r="O184" s="20">
        <v>0</v>
      </c>
      <c r="P184" s="21">
        <v>0</v>
      </c>
      <c r="Q184" s="19">
        <v>0</v>
      </c>
      <c r="R184" s="20">
        <v>0</v>
      </c>
      <c r="S184" s="21">
        <v>0</v>
      </c>
      <c r="T184" s="19">
        <v>0</v>
      </c>
      <c r="U184" s="20">
        <v>0</v>
      </c>
      <c r="V184" s="21">
        <v>0</v>
      </c>
      <c r="W184" s="47">
        <v>0</v>
      </c>
      <c r="X184" s="20">
        <v>0</v>
      </c>
      <c r="Y184" s="21">
        <v>0</v>
      </c>
      <c r="AB184" s="1"/>
    </row>
    <row r="185" spans="1:28" ht="13">
      <c r="A185" s="2" t="s">
        <v>286</v>
      </c>
      <c r="B185" s="2" t="s">
        <v>166</v>
      </c>
      <c r="C185" s="89" t="s">
        <v>297</v>
      </c>
      <c r="D185" s="129" t="s">
        <v>303</v>
      </c>
      <c r="E185" s="19">
        <v>15086.65</v>
      </c>
      <c r="F185" s="20">
        <v>40.57</v>
      </c>
      <c r="G185" s="21">
        <v>15127.22</v>
      </c>
      <c r="H185" s="19">
        <v>18321.7</v>
      </c>
      <c r="I185" s="20">
        <v>135.44</v>
      </c>
      <c r="J185" s="21">
        <v>18457.14</v>
      </c>
      <c r="K185" s="19">
        <v>19633.95</v>
      </c>
      <c r="L185" s="20">
        <v>1.1599999999999999</v>
      </c>
      <c r="M185" s="21">
        <v>19635.11</v>
      </c>
      <c r="N185" s="19">
        <v>14147.1</v>
      </c>
      <c r="O185" s="20">
        <v>24.21</v>
      </c>
      <c r="P185" s="21">
        <v>14171.31</v>
      </c>
      <c r="Q185" s="19">
        <v>131.4</v>
      </c>
      <c r="R185" s="20">
        <v>19.440000000000001</v>
      </c>
      <c r="S185" s="21">
        <v>150.84</v>
      </c>
      <c r="T185" s="19">
        <v>13339.8</v>
      </c>
      <c r="U185" s="20">
        <v>150.11000000000001</v>
      </c>
      <c r="V185" s="21">
        <v>13489.91</v>
      </c>
      <c r="W185" s="47">
        <v>80660.600000000006</v>
      </c>
      <c r="X185" s="20">
        <v>370.93</v>
      </c>
      <c r="Y185" s="21">
        <v>81031.53</v>
      </c>
      <c r="AB185" s="1"/>
    </row>
    <row r="186" spans="1:28" ht="13">
      <c r="A186" s="2" t="s">
        <v>286</v>
      </c>
      <c r="B186" s="2" t="s">
        <v>167</v>
      </c>
      <c r="C186" s="89" t="s">
        <v>297</v>
      </c>
      <c r="D186" s="129" t="s">
        <v>303</v>
      </c>
      <c r="E186" s="19">
        <v>8843.15</v>
      </c>
      <c r="F186" s="20">
        <v>1590.95</v>
      </c>
      <c r="G186" s="21">
        <v>10434.1</v>
      </c>
      <c r="H186" s="19">
        <v>14566.55</v>
      </c>
      <c r="I186" s="20">
        <v>2108.9499999999998</v>
      </c>
      <c r="J186" s="21">
        <v>16675.5</v>
      </c>
      <c r="K186" s="19">
        <v>9899.9</v>
      </c>
      <c r="L186" s="20">
        <v>2173.15</v>
      </c>
      <c r="M186" s="21">
        <v>12073.05</v>
      </c>
      <c r="N186" s="19">
        <v>11112</v>
      </c>
      <c r="O186" s="20">
        <v>2577.25</v>
      </c>
      <c r="P186" s="21">
        <v>13689.25</v>
      </c>
      <c r="Q186" s="19">
        <v>10176.799999999999</v>
      </c>
      <c r="R186" s="20">
        <v>1956.25</v>
      </c>
      <c r="S186" s="21">
        <v>12133.05</v>
      </c>
      <c r="T186" s="19">
        <v>5378.65</v>
      </c>
      <c r="U186" s="20">
        <v>2186.6999999999998</v>
      </c>
      <c r="V186" s="21">
        <v>7565.3499999999995</v>
      </c>
      <c r="W186" s="47">
        <v>59977.049999999996</v>
      </c>
      <c r="X186" s="20">
        <v>12593.25</v>
      </c>
      <c r="Y186" s="21">
        <v>72570.299999999988</v>
      </c>
      <c r="AB186" s="1"/>
    </row>
    <row r="187" spans="1:28" ht="13">
      <c r="A187" s="2" t="s">
        <v>286</v>
      </c>
      <c r="B187" s="2" t="s">
        <v>168</v>
      </c>
      <c r="C187" s="89" t="s">
        <v>297</v>
      </c>
      <c r="D187" s="129" t="s">
        <v>303</v>
      </c>
      <c r="E187" s="19">
        <v>13698.25</v>
      </c>
      <c r="F187" s="20">
        <v>474.03</v>
      </c>
      <c r="G187" s="21">
        <v>14172.28</v>
      </c>
      <c r="H187" s="19">
        <v>17665.05</v>
      </c>
      <c r="I187" s="20">
        <v>172.72</v>
      </c>
      <c r="J187" s="21">
        <v>17837.77</v>
      </c>
      <c r="K187" s="19">
        <v>14604.35</v>
      </c>
      <c r="L187" s="20">
        <v>85.75</v>
      </c>
      <c r="M187" s="21">
        <v>14690.1</v>
      </c>
      <c r="N187" s="19">
        <v>16946</v>
      </c>
      <c r="O187" s="20">
        <v>223.65</v>
      </c>
      <c r="P187" s="21">
        <v>17169.650000000001</v>
      </c>
      <c r="Q187" s="19">
        <v>26486.25</v>
      </c>
      <c r="R187" s="20">
        <v>0</v>
      </c>
      <c r="S187" s="21">
        <v>26486.25</v>
      </c>
      <c r="T187" s="19">
        <v>20478.7</v>
      </c>
      <c r="U187" s="20">
        <v>219.43</v>
      </c>
      <c r="V187" s="21">
        <v>20698.13</v>
      </c>
      <c r="W187" s="47">
        <v>109878.59999999999</v>
      </c>
      <c r="X187" s="20">
        <v>1175.58</v>
      </c>
      <c r="Y187" s="21">
        <v>111054.18</v>
      </c>
      <c r="AB187" s="1"/>
    </row>
    <row r="188" spans="1:28" ht="13">
      <c r="A188" s="2" t="s">
        <v>287</v>
      </c>
      <c r="B188" s="2" t="s">
        <v>169</v>
      </c>
      <c r="C188" s="89" t="s">
        <v>297</v>
      </c>
      <c r="D188" s="129" t="s">
        <v>302</v>
      </c>
      <c r="E188" s="19">
        <v>6231.35</v>
      </c>
      <c r="F188" s="20">
        <v>2786.9</v>
      </c>
      <c r="G188" s="21">
        <v>9018.25</v>
      </c>
      <c r="H188" s="19">
        <v>2184.6999999999998</v>
      </c>
      <c r="I188" s="20">
        <v>2163.4499999999998</v>
      </c>
      <c r="J188" s="21">
        <v>4348.1499999999996</v>
      </c>
      <c r="K188" s="19">
        <v>4273.5</v>
      </c>
      <c r="L188" s="20">
        <v>3257.35</v>
      </c>
      <c r="M188" s="21">
        <v>7530.85</v>
      </c>
      <c r="N188" s="19">
        <v>5759.9</v>
      </c>
      <c r="O188" s="20">
        <v>5249</v>
      </c>
      <c r="P188" s="21">
        <v>11008.9</v>
      </c>
      <c r="Q188" s="19">
        <v>5251.85</v>
      </c>
      <c r="R188" s="20">
        <v>5570</v>
      </c>
      <c r="S188" s="21">
        <v>10821.85</v>
      </c>
      <c r="T188" s="19">
        <v>2697.6</v>
      </c>
      <c r="U188" s="20">
        <v>11755.9</v>
      </c>
      <c r="V188" s="21">
        <v>14453.5</v>
      </c>
      <c r="W188" s="47">
        <v>26398.899999999994</v>
      </c>
      <c r="X188" s="20">
        <v>30782.6</v>
      </c>
      <c r="Y188" s="21">
        <v>57181.499999999993</v>
      </c>
      <c r="AB188" s="1"/>
    </row>
    <row r="189" spans="1:28" ht="13">
      <c r="A189" s="2" t="s">
        <v>288</v>
      </c>
      <c r="B189" s="2" t="s">
        <v>170</v>
      </c>
      <c r="C189" s="89" t="s">
        <v>297</v>
      </c>
      <c r="D189" s="129" t="s">
        <v>302</v>
      </c>
      <c r="E189" s="19">
        <v>17121.060000000001</v>
      </c>
      <c r="F189" s="20">
        <v>3633.53</v>
      </c>
      <c r="G189" s="21">
        <v>20754.59</v>
      </c>
      <c r="H189" s="19">
        <v>20013.29</v>
      </c>
      <c r="I189" s="20">
        <v>5888.75</v>
      </c>
      <c r="J189" s="21">
        <v>25902.04</v>
      </c>
      <c r="K189" s="19">
        <v>33588.400000000001</v>
      </c>
      <c r="L189" s="20">
        <v>5335.15</v>
      </c>
      <c r="M189" s="21">
        <v>38923.550000000003</v>
      </c>
      <c r="N189" s="19">
        <v>17854.580000000002</v>
      </c>
      <c r="O189" s="20">
        <v>5377.74</v>
      </c>
      <c r="P189" s="21">
        <v>23232.32</v>
      </c>
      <c r="Q189" s="19">
        <v>11683.49</v>
      </c>
      <c r="R189" s="20">
        <v>5303.72</v>
      </c>
      <c r="S189" s="21">
        <v>16987.21</v>
      </c>
      <c r="T189" s="19">
        <v>141.44</v>
      </c>
      <c r="U189" s="20">
        <v>791.19</v>
      </c>
      <c r="V189" s="21">
        <v>932.63000000000011</v>
      </c>
      <c r="W189" s="47">
        <v>100402.26000000001</v>
      </c>
      <c r="X189" s="20">
        <v>26330.079999999998</v>
      </c>
      <c r="Y189" s="21">
        <v>126732.34000000001</v>
      </c>
      <c r="AB189" s="1"/>
    </row>
    <row r="190" spans="1:28" ht="13">
      <c r="A190" s="2" t="s">
        <v>288</v>
      </c>
      <c r="B190" s="2" t="s">
        <v>171</v>
      </c>
      <c r="C190" s="89" t="s">
        <v>297</v>
      </c>
      <c r="D190" s="129" t="s">
        <v>302</v>
      </c>
      <c r="E190" s="19">
        <v>0</v>
      </c>
      <c r="F190" s="20">
        <v>0</v>
      </c>
      <c r="G190" s="21">
        <v>0</v>
      </c>
      <c r="H190" s="19">
        <v>1380.03</v>
      </c>
      <c r="I190" s="20">
        <v>304.47000000000003</v>
      </c>
      <c r="J190" s="21">
        <v>1684.5</v>
      </c>
      <c r="K190" s="19">
        <v>826.56</v>
      </c>
      <c r="L190" s="20">
        <v>0</v>
      </c>
      <c r="M190" s="21">
        <v>826.56</v>
      </c>
      <c r="N190" s="19">
        <v>1211.72</v>
      </c>
      <c r="O190" s="20">
        <v>57.84</v>
      </c>
      <c r="P190" s="21">
        <v>1269.56</v>
      </c>
      <c r="Q190" s="19">
        <v>3858.85</v>
      </c>
      <c r="R190" s="20">
        <v>291.08999999999997</v>
      </c>
      <c r="S190" s="21">
        <v>4149.9399999999996</v>
      </c>
      <c r="T190" s="19">
        <v>13181.72</v>
      </c>
      <c r="U190" s="20">
        <v>1289.21</v>
      </c>
      <c r="V190" s="21">
        <v>14470.93</v>
      </c>
      <c r="W190" s="47">
        <v>20458.879999999997</v>
      </c>
      <c r="X190" s="20">
        <v>1942.6100000000001</v>
      </c>
      <c r="Y190" s="21">
        <v>22401.489999999998</v>
      </c>
      <c r="AB190" s="1"/>
    </row>
    <row r="191" spans="1:28" ht="13">
      <c r="A191" s="2" t="s">
        <v>289</v>
      </c>
      <c r="B191" s="2" t="s">
        <v>172</v>
      </c>
      <c r="C191" s="89" t="s">
        <v>297</v>
      </c>
      <c r="D191" s="129" t="s">
        <v>303</v>
      </c>
      <c r="E191" s="19">
        <v>0</v>
      </c>
      <c r="F191" s="20">
        <v>0</v>
      </c>
      <c r="G191" s="21">
        <v>0</v>
      </c>
      <c r="H191" s="19">
        <v>0</v>
      </c>
      <c r="I191" s="20">
        <v>0</v>
      </c>
      <c r="J191" s="21">
        <v>0</v>
      </c>
      <c r="K191" s="19">
        <v>0</v>
      </c>
      <c r="L191" s="20">
        <v>0</v>
      </c>
      <c r="M191" s="21">
        <v>0</v>
      </c>
      <c r="N191" s="19">
        <v>0</v>
      </c>
      <c r="O191" s="20">
        <v>0</v>
      </c>
      <c r="P191" s="21">
        <v>0</v>
      </c>
      <c r="Q191" s="19">
        <v>0</v>
      </c>
      <c r="R191" s="20">
        <v>0</v>
      </c>
      <c r="S191" s="21">
        <v>0</v>
      </c>
      <c r="T191" s="19">
        <v>0</v>
      </c>
      <c r="U191" s="20">
        <v>0</v>
      </c>
      <c r="V191" s="21">
        <v>0</v>
      </c>
      <c r="W191" s="47">
        <v>0</v>
      </c>
      <c r="X191" s="20">
        <v>0</v>
      </c>
      <c r="Y191" s="21">
        <v>0</v>
      </c>
      <c r="AB191" s="1"/>
    </row>
    <row r="192" spans="1:28" ht="13">
      <c r="A192" s="2" t="s">
        <v>290</v>
      </c>
      <c r="B192" s="2" t="s">
        <v>173</v>
      </c>
      <c r="C192" s="89" t="s">
        <v>297</v>
      </c>
      <c r="D192" s="129" t="s">
        <v>298</v>
      </c>
      <c r="E192" s="19">
        <v>38191.699999999997</v>
      </c>
      <c r="F192" s="20">
        <v>3844.8</v>
      </c>
      <c r="G192" s="21">
        <v>42036.5</v>
      </c>
      <c r="H192" s="19">
        <v>33100.949999999997</v>
      </c>
      <c r="I192" s="20">
        <v>3189.9</v>
      </c>
      <c r="J192" s="21">
        <v>36290.85</v>
      </c>
      <c r="K192" s="19">
        <v>70465.55</v>
      </c>
      <c r="L192" s="20">
        <v>1606.75</v>
      </c>
      <c r="M192" s="21">
        <v>72072.3</v>
      </c>
      <c r="N192" s="19">
        <v>27259.9</v>
      </c>
      <c r="O192" s="20">
        <v>6539.45</v>
      </c>
      <c r="P192" s="21">
        <v>33799.35</v>
      </c>
      <c r="Q192" s="19">
        <v>31302.55</v>
      </c>
      <c r="R192" s="20">
        <v>3964.35</v>
      </c>
      <c r="S192" s="21">
        <v>35266.9</v>
      </c>
      <c r="T192" s="19">
        <v>30829.65</v>
      </c>
      <c r="U192" s="20">
        <v>4065.4</v>
      </c>
      <c r="V192" s="21">
        <v>34895.050000000003</v>
      </c>
      <c r="W192" s="47">
        <v>231150.3</v>
      </c>
      <c r="X192" s="20">
        <v>23210.65</v>
      </c>
      <c r="Y192" s="21">
        <v>254360.94999999998</v>
      </c>
      <c r="AB192" s="1"/>
    </row>
    <row r="193" spans="1:28" ht="13">
      <c r="A193" s="2" t="s">
        <v>350</v>
      </c>
      <c r="B193" s="2" t="s">
        <v>351</v>
      </c>
      <c r="C193" s="89" t="s">
        <v>297</v>
      </c>
      <c r="D193" s="129" t="s">
        <v>304</v>
      </c>
      <c r="E193" s="19">
        <v>5519.33</v>
      </c>
      <c r="F193" s="20">
        <v>54.59</v>
      </c>
      <c r="G193" s="21">
        <v>5573.92</v>
      </c>
      <c r="H193" s="19">
        <v>4475.88</v>
      </c>
      <c r="I193" s="20">
        <v>238.23</v>
      </c>
      <c r="J193" s="21">
        <v>4714.1099999999997</v>
      </c>
      <c r="K193" s="19">
        <v>2.0299999999999998</v>
      </c>
      <c r="L193" s="20">
        <v>63.3</v>
      </c>
      <c r="M193" s="21">
        <v>65.33</v>
      </c>
      <c r="N193" s="19">
        <v>0</v>
      </c>
      <c r="O193" s="20">
        <v>0</v>
      </c>
      <c r="P193" s="21">
        <v>0</v>
      </c>
      <c r="Q193" s="19">
        <v>0</v>
      </c>
      <c r="R193" s="20">
        <v>0</v>
      </c>
      <c r="S193" s="21">
        <v>0</v>
      </c>
      <c r="T193" s="19">
        <v>0</v>
      </c>
      <c r="U193" s="20">
        <v>174.31</v>
      </c>
      <c r="V193" s="21">
        <v>174.31</v>
      </c>
      <c r="W193" s="47">
        <v>9997.24</v>
      </c>
      <c r="X193" s="20">
        <v>530.43000000000006</v>
      </c>
      <c r="Y193" s="21">
        <v>10527.67</v>
      </c>
      <c r="AB193" s="1"/>
    </row>
    <row r="194" spans="1:28" ht="13">
      <c r="A194" s="2" t="s">
        <v>350</v>
      </c>
      <c r="B194" s="2" t="s">
        <v>352</v>
      </c>
      <c r="C194" s="89" t="s">
        <v>297</v>
      </c>
      <c r="D194" s="129" t="s">
        <v>304</v>
      </c>
      <c r="E194" s="19">
        <v>2384.9</v>
      </c>
      <c r="F194" s="20">
        <v>0</v>
      </c>
      <c r="G194" s="21">
        <v>2384.9</v>
      </c>
      <c r="H194" s="19">
        <v>675.28</v>
      </c>
      <c r="I194" s="20">
        <v>454.6</v>
      </c>
      <c r="J194" s="21">
        <v>1129.8800000000001</v>
      </c>
      <c r="K194" s="19">
        <v>0.06</v>
      </c>
      <c r="L194" s="20">
        <v>60.21</v>
      </c>
      <c r="M194" s="21">
        <v>60.27</v>
      </c>
      <c r="N194" s="19">
        <v>0</v>
      </c>
      <c r="O194" s="20">
        <v>0</v>
      </c>
      <c r="P194" s="21">
        <v>0</v>
      </c>
      <c r="Q194" s="19">
        <v>0</v>
      </c>
      <c r="R194" s="20">
        <v>0</v>
      </c>
      <c r="S194" s="21">
        <v>0</v>
      </c>
      <c r="T194" s="19">
        <v>559.97</v>
      </c>
      <c r="U194" s="20">
        <v>245.62</v>
      </c>
      <c r="V194" s="21">
        <v>805.59</v>
      </c>
      <c r="W194" s="47">
        <v>3620.21</v>
      </c>
      <c r="X194" s="20">
        <v>760.43000000000006</v>
      </c>
      <c r="Y194" s="21">
        <v>4380.6400000000003</v>
      </c>
      <c r="AB194" s="1"/>
    </row>
    <row r="195" spans="1:28" ht="13">
      <c r="A195" s="2" t="s">
        <v>291</v>
      </c>
      <c r="B195" s="2" t="s">
        <v>174</v>
      </c>
      <c r="C195" s="89" t="s">
        <v>297</v>
      </c>
      <c r="D195" s="129" t="s">
        <v>304</v>
      </c>
      <c r="E195" s="19">
        <v>0</v>
      </c>
      <c r="F195" s="20">
        <v>0</v>
      </c>
      <c r="G195" s="21">
        <v>0</v>
      </c>
      <c r="H195" s="19">
        <v>0</v>
      </c>
      <c r="I195" s="20">
        <v>0</v>
      </c>
      <c r="J195" s="21">
        <v>0</v>
      </c>
      <c r="K195" s="19">
        <v>0</v>
      </c>
      <c r="L195" s="20">
        <v>0</v>
      </c>
      <c r="M195" s="21">
        <v>0</v>
      </c>
      <c r="N195" s="19">
        <v>0</v>
      </c>
      <c r="O195" s="20">
        <v>0</v>
      </c>
      <c r="P195" s="21">
        <v>0</v>
      </c>
      <c r="Q195" s="19">
        <v>0</v>
      </c>
      <c r="R195" s="20">
        <v>0</v>
      </c>
      <c r="S195" s="21">
        <v>0</v>
      </c>
      <c r="T195" s="19">
        <v>0</v>
      </c>
      <c r="U195" s="20">
        <v>0</v>
      </c>
      <c r="V195" s="21">
        <v>0</v>
      </c>
      <c r="W195" s="47">
        <v>0</v>
      </c>
      <c r="X195" s="20">
        <v>0</v>
      </c>
      <c r="Y195" s="21">
        <v>0</v>
      </c>
      <c r="AB195" s="1"/>
    </row>
    <row r="196" spans="1:28" ht="13">
      <c r="A196" s="2" t="s">
        <v>291</v>
      </c>
      <c r="B196" s="2" t="s">
        <v>175</v>
      </c>
      <c r="C196" s="89" t="s">
        <v>297</v>
      </c>
      <c r="D196" s="129" t="s">
        <v>304</v>
      </c>
      <c r="E196" s="19">
        <v>0</v>
      </c>
      <c r="F196" s="20">
        <v>0</v>
      </c>
      <c r="G196" s="21">
        <v>0</v>
      </c>
      <c r="H196" s="19">
        <v>0</v>
      </c>
      <c r="I196" s="20">
        <v>0</v>
      </c>
      <c r="J196" s="21">
        <v>0</v>
      </c>
      <c r="K196" s="19">
        <v>0</v>
      </c>
      <c r="L196" s="20">
        <v>0</v>
      </c>
      <c r="M196" s="21">
        <v>0</v>
      </c>
      <c r="N196" s="19">
        <v>0</v>
      </c>
      <c r="O196" s="20">
        <v>0</v>
      </c>
      <c r="P196" s="21">
        <v>0</v>
      </c>
      <c r="Q196" s="19">
        <v>0</v>
      </c>
      <c r="R196" s="20">
        <v>0</v>
      </c>
      <c r="S196" s="21">
        <v>0</v>
      </c>
      <c r="T196" s="19">
        <v>0</v>
      </c>
      <c r="U196" s="20">
        <v>0</v>
      </c>
      <c r="V196" s="21">
        <v>0</v>
      </c>
      <c r="W196" s="47">
        <v>0</v>
      </c>
      <c r="X196" s="20">
        <v>0</v>
      </c>
      <c r="Y196" s="21">
        <v>0</v>
      </c>
      <c r="AB196" s="1"/>
    </row>
    <row r="197" spans="1:28" ht="13">
      <c r="A197" s="2" t="s">
        <v>291</v>
      </c>
      <c r="B197" s="2" t="s">
        <v>176</v>
      </c>
      <c r="C197" s="89" t="s">
        <v>297</v>
      </c>
      <c r="D197" s="129" t="s">
        <v>304</v>
      </c>
      <c r="E197" s="19">
        <v>6.47</v>
      </c>
      <c r="F197" s="20">
        <v>68.89</v>
      </c>
      <c r="G197" s="21">
        <v>75.36</v>
      </c>
      <c r="H197" s="19">
        <v>6.28</v>
      </c>
      <c r="I197" s="20">
        <v>100.26</v>
      </c>
      <c r="J197" s="21">
        <v>106.54</v>
      </c>
      <c r="K197" s="19">
        <v>154.13999999999999</v>
      </c>
      <c r="L197" s="20">
        <v>30.37</v>
      </c>
      <c r="M197" s="21">
        <v>184.51</v>
      </c>
      <c r="N197" s="19">
        <v>364.69</v>
      </c>
      <c r="O197" s="20">
        <v>0</v>
      </c>
      <c r="P197" s="21">
        <v>364.69</v>
      </c>
      <c r="Q197" s="19">
        <v>713.73</v>
      </c>
      <c r="R197" s="20">
        <v>0</v>
      </c>
      <c r="S197" s="21">
        <v>713.73</v>
      </c>
      <c r="T197" s="19">
        <v>456.7</v>
      </c>
      <c r="U197" s="20">
        <v>0</v>
      </c>
      <c r="V197" s="21">
        <v>456.7</v>
      </c>
      <c r="W197" s="47">
        <v>1702.01</v>
      </c>
      <c r="X197" s="20">
        <v>199.52</v>
      </c>
      <c r="Y197" s="21">
        <v>1901.53</v>
      </c>
      <c r="AB197" s="1"/>
    </row>
    <row r="198" spans="1:28" ht="13">
      <c r="A198" s="2" t="s">
        <v>291</v>
      </c>
      <c r="B198" s="2" t="s">
        <v>177</v>
      </c>
      <c r="C198" s="89" t="s">
        <v>297</v>
      </c>
      <c r="D198" s="129" t="s">
        <v>303</v>
      </c>
      <c r="E198" s="19">
        <v>0</v>
      </c>
      <c r="F198" s="20">
        <v>0</v>
      </c>
      <c r="G198" s="21">
        <v>0</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47">
        <v>0</v>
      </c>
      <c r="X198" s="20">
        <v>0</v>
      </c>
      <c r="Y198" s="21">
        <v>0</v>
      </c>
      <c r="AB198" s="1"/>
    </row>
    <row r="199" spans="1:28" ht="13">
      <c r="A199" s="2" t="s">
        <v>291</v>
      </c>
      <c r="B199" s="2" t="s">
        <v>178</v>
      </c>
      <c r="C199" s="89" t="s">
        <v>297</v>
      </c>
      <c r="D199" s="129" t="s">
        <v>304</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c r="AB199" s="1"/>
    </row>
    <row r="200" spans="1:28" ht="13">
      <c r="A200" s="2" t="s">
        <v>291</v>
      </c>
      <c r="B200" s="2" t="s">
        <v>179</v>
      </c>
      <c r="C200" s="89" t="s">
        <v>297</v>
      </c>
      <c r="D200" s="129" t="s">
        <v>304</v>
      </c>
      <c r="E200" s="19">
        <v>0</v>
      </c>
      <c r="F200" s="20">
        <v>0</v>
      </c>
      <c r="G200" s="21">
        <v>0</v>
      </c>
      <c r="H200" s="19">
        <v>0</v>
      </c>
      <c r="I200" s="20">
        <v>0</v>
      </c>
      <c r="J200" s="21">
        <v>0</v>
      </c>
      <c r="K200" s="19">
        <v>0</v>
      </c>
      <c r="L200" s="20">
        <v>0</v>
      </c>
      <c r="M200" s="21">
        <v>0</v>
      </c>
      <c r="N200" s="19">
        <v>0</v>
      </c>
      <c r="O200" s="20">
        <v>0</v>
      </c>
      <c r="P200" s="21">
        <v>0</v>
      </c>
      <c r="Q200" s="19">
        <v>0</v>
      </c>
      <c r="R200" s="20">
        <v>0</v>
      </c>
      <c r="S200" s="21">
        <v>0</v>
      </c>
      <c r="T200" s="19">
        <v>0</v>
      </c>
      <c r="U200" s="20">
        <v>0</v>
      </c>
      <c r="V200" s="21">
        <v>0</v>
      </c>
      <c r="W200" s="47">
        <v>0</v>
      </c>
      <c r="X200" s="20">
        <v>0</v>
      </c>
      <c r="Y200" s="21">
        <v>0</v>
      </c>
      <c r="AB200" s="1"/>
    </row>
    <row r="201" spans="1:28" ht="13">
      <c r="A201" s="2" t="s">
        <v>291</v>
      </c>
      <c r="B201" s="2" t="s">
        <v>180</v>
      </c>
      <c r="C201" s="89" t="s">
        <v>297</v>
      </c>
      <c r="D201" s="129" t="s">
        <v>304</v>
      </c>
      <c r="E201" s="19">
        <v>0</v>
      </c>
      <c r="F201" s="20">
        <v>0</v>
      </c>
      <c r="G201" s="21">
        <v>0</v>
      </c>
      <c r="H201" s="19">
        <v>0</v>
      </c>
      <c r="I201" s="20">
        <v>0</v>
      </c>
      <c r="J201" s="21">
        <v>0</v>
      </c>
      <c r="K201" s="19">
        <v>0</v>
      </c>
      <c r="L201" s="20">
        <v>0</v>
      </c>
      <c r="M201" s="21">
        <v>0</v>
      </c>
      <c r="N201" s="19">
        <v>0</v>
      </c>
      <c r="O201" s="20">
        <v>0</v>
      </c>
      <c r="P201" s="21">
        <v>0</v>
      </c>
      <c r="Q201" s="19">
        <v>0</v>
      </c>
      <c r="R201" s="20">
        <v>0</v>
      </c>
      <c r="S201" s="21">
        <v>0</v>
      </c>
      <c r="T201" s="19">
        <v>0</v>
      </c>
      <c r="U201" s="20">
        <v>0</v>
      </c>
      <c r="V201" s="21">
        <v>0</v>
      </c>
      <c r="W201" s="47">
        <v>0</v>
      </c>
      <c r="X201" s="20">
        <v>0</v>
      </c>
      <c r="Y201" s="21">
        <v>0</v>
      </c>
      <c r="AB201" s="1"/>
    </row>
    <row r="202" spans="1:28" ht="13">
      <c r="A202" s="2" t="s">
        <v>291</v>
      </c>
      <c r="B202" s="2" t="s">
        <v>181</v>
      </c>
      <c r="C202" s="89" t="s">
        <v>297</v>
      </c>
      <c r="D202" s="129" t="s">
        <v>304</v>
      </c>
      <c r="E202" s="19">
        <v>0</v>
      </c>
      <c r="F202" s="20">
        <v>15.26</v>
      </c>
      <c r="G202" s="21">
        <v>15.26</v>
      </c>
      <c r="H202" s="19">
        <v>6</v>
      </c>
      <c r="I202" s="20">
        <v>7.13</v>
      </c>
      <c r="J202" s="21">
        <v>13.129999999999999</v>
      </c>
      <c r="K202" s="19">
        <v>0.89</v>
      </c>
      <c r="L202" s="20">
        <v>8.91</v>
      </c>
      <c r="M202" s="21">
        <v>9.8000000000000007</v>
      </c>
      <c r="N202" s="19">
        <v>38.299999999999997</v>
      </c>
      <c r="O202" s="20">
        <v>23.05</v>
      </c>
      <c r="P202" s="21">
        <v>61.349999999999994</v>
      </c>
      <c r="Q202" s="19">
        <v>97.6</v>
      </c>
      <c r="R202" s="20">
        <v>17.36</v>
      </c>
      <c r="S202" s="21">
        <v>114.96</v>
      </c>
      <c r="T202" s="19">
        <v>123.27</v>
      </c>
      <c r="U202" s="20">
        <v>26.8</v>
      </c>
      <c r="V202" s="21">
        <v>150.07</v>
      </c>
      <c r="W202" s="47">
        <v>266.06</v>
      </c>
      <c r="X202" s="20">
        <v>98.51</v>
      </c>
      <c r="Y202" s="21">
        <v>364.57</v>
      </c>
      <c r="AB202" s="1"/>
    </row>
    <row r="203" spans="1:28" ht="13">
      <c r="A203" s="2" t="s">
        <v>291</v>
      </c>
      <c r="B203" s="2" t="s">
        <v>182</v>
      </c>
      <c r="C203" s="89" t="s">
        <v>297</v>
      </c>
      <c r="D203" s="129" t="s">
        <v>304</v>
      </c>
      <c r="E203" s="19">
        <v>0</v>
      </c>
      <c r="F203" s="20">
        <v>0</v>
      </c>
      <c r="G203" s="21">
        <v>0</v>
      </c>
      <c r="H203" s="19">
        <v>0</v>
      </c>
      <c r="I203" s="20">
        <v>0</v>
      </c>
      <c r="J203" s="21">
        <v>0</v>
      </c>
      <c r="K203" s="19">
        <v>0</v>
      </c>
      <c r="L203" s="20">
        <v>0</v>
      </c>
      <c r="M203" s="21">
        <v>0</v>
      </c>
      <c r="N203" s="19">
        <v>0</v>
      </c>
      <c r="O203" s="20">
        <v>0</v>
      </c>
      <c r="P203" s="21">
        <v>0</v>
      </c>
      <c r="Q203" s="19">
        <v>0</v>
      </c>
      <c r="R203" s="20">
        <v>0</v>
      </c>
      <c r="S203" s="21">
        <v>0</v>
      </c>
      <c r="T203" s="19">
        <v>0</v>
      </c>
      <c r="U203" s="20">
        <v>0</v>
      </c>
      <c r="V203" s="21">
        <v>0</v>
      </c>
      <c r="W203" s="47">
        <v>0</v>
      </c>
      <c r="X203" s="20">
        <v>0</v>
      </c>
      <c r="Y203" s="21">
        <v>0</v>
      </c>
      <c r="AB203" s="1"/>
    </row>
    <row r="204" spans="1:28" ht="13">
      <c r="A204" s="2" t="s">
        <v>291</v>
      </c>
      <c r="B204" s="2" t="s">
        <v>183</v>
      </c>
      <c r="C204" s="89" t="s">
        <v>297</v>
      </c>
      <c r="D204" s="129" t="s">
        <v>304</v>
      </c>
      <c r="E204" s="19">
        <v>0</v>
      </c>
      <c r="F204" s="20">
        <v>0</v>
      </c>
      <c r="G204" s="21">
        <v>0</v>
      </c>
      <c r="H204" s="19">
        <v>0</v>
      </c>
      <c r="I204" s="20">
        <v>0</v>
      </c>
      <c r="J204" s="21">
        <v>0</v>
      </c>
      <c r="K204" s="19">
        <v>0</v>
      </c>
      <c r="L204" s="20">
        <v>0</v>
      </c>
      <c r="M204" s="21">
        <v>0</v>
      </c>
      <c r="N204" s="19">
        <v>0</v>
      </c>
      <c r="O204" s="20">
        <v>0</v>
      </c>
      <c r="P204" s="21">
        <v>0</v>
      </c>
      <c r="Q204" s="19">
        <v>0</v>
      </c>
      <c r="R204" s="20">
        <v>0</v>
      </c>
      <c r="S204" s="21">
        <v>0</v>
      </c>
      <c r="T204" s="19">
        <v>0</v>
      </c>
      <c r="U204" s="20">
        <v>0</v>
      </c>
      <c r="V204" s="21">
        <v>0</v>
      </c>
      <c r="W204" s="47">
        <v>0</v>
      </c>
      <c r="X204" s="20">
        <v>0</v>
      </c>
      <c r="Y204" s="21">
        <v>0</v>
      </c>
      <c r="AB204" s="1"/>
    </row>
    <row r="205" spans="1:28" ht="13">
      <c r="A205" s="2" t="s">
        <v>291</v>
      </c>
      <c r="B205" s="2" t="s">
        <v>184</v>
      </c>
      <c r="C205" s="89" t="s">
        <v>297</v>
      </c>
      <c r="D205" s="129" t="s">
        <v>304</v>
      </c>
      <c r="E205" s="19">
        <v>0</v>
      </c>
      <c r="F205" s="20">
        <v>0</v>
      </c>
      <c r="G205" s="21">
        <v>0</v>
      </c>
      <c r="H205" s="19">
        <v>0</v>
      </c>
      <c r="I205" s="20">
        <v>0</v>
      </c>
      <c r="J205" s="21">
        <v>0</v>
      </c>
      <c r="K205" s="19">
        <v>0</v>
      </c>
      <c r="L205" s="20">
        <v>0</v>
      </c>
      <c r="M205" s="21">
        <v>0</v>
      </c>
      <c r="N205" s="19">
        <v>0</v>
      </c>
      <c r="O205" s="20">
        <v>0</v>
      </c>
      <c r="P205" s="21">
        <v>0</v>
      </c>
      <c r="Q205" s="19">
        <v>0</v>
      </c>
      <c r="R205" s="20">
        <v>0</v>
      </c>
      <c r="S205" s="21">
        <v>0</v>
      </c>
      <c r="T205" s="19">
        <v>0</v>
      </c>
      <c r="U205" s="20">
        <v>0</v>
      </c>
      <c r="V205" s="21">
        <v>0</v>
      </c>
      <c r="W205" s="47">
        <v>0</v>
      </c>
      <c r="X205" s="20">
        <v>0</v>
      </c>
      <c r="Y205" s="21">
        <v>0</v>
      </c>
      <c r="AB205" s="1"/>
    </row>
    <row r="206" spans="1:28" ht="13">
      <c r="A206" s="2" t="s">
        <v>291</v>
      </c>
      <c r="B206" s="2" t="s">
        <v>185</v>
      </c>
      <c r="C206" s="89" t="s">
        <v>297</v>
      </c>
      <c r="D206" s="129" t="s">
        <v>304</v>
      </c>
      <c r="E206" s="19">
        <v>0</v>
      </c>
      <c r="F206" s="20">
        <v>0</v>
      </c>
      <c r="G206" s="21">
        <v>0</v>
      </c>
      <c r="H206" s="19">
        <v>0</v>
      </c>
      <c r="I206" s="20">
        <v>0</v>
      </c>
      <c r="J206" s="21">
        <v>0</v>
      </c>
      <c r="K206" s="19">
        <v>0</v>
      </c>
      <c r="L206" s="20">
        <v>0</v>
      </c>
      <c r="M206" s="21">
        <v>0</v>
      </c>
      <c r="N206" s="19">
        <v>0</v>
      </c>
      <c r="O206" s="20">
        <v>0</v>
      </c>
      <c r="P206" s="21">
        <v>0</v>
      </c>
      <c r="Q206" s="19">
        <v>0</v>
      </c>
      <c r="R206" s="20">
        <v>0</v>
      </c>
      <c r="S206" s="21">
        <v>0</v>
      </c>
      <c r="T206" s="19">
        <v>0</v>
      </c>
      <c r="U206" s="20">
        <v>0</v>
      </c>
      <c r="V206" s="21">
        <v>0</v>
      </c>
      <c r="W206" s="47">
        <v>0</v>
      </c>
      <c r="X206" s="20">
        <v>0</v>
      </c>
      <c r="Y206" s="21">
        <v>0</v>
      </c>
      <c r="AB206" s="1"/>
    </row>
    <row r="207" spans="1:28" ht="13">
      <c r="A207" s="2" t="s">
        <v>291</v>
      </c>
      <c r="B207" s="2" t="s">
        <v>186</v>
      </c>
      <c r="C207" s="89" t="s">
        <v>297</v>
      </c>
      <c r="D207" s="129" t="s">
        <v>304</v>
      </c>
      <c r="E207" s="19">
        <v>437.36</v>
      </c>
      <c r="F207" s="20">
        <v>41.83</v>
      </c>
      <c r="G207" s="21">
        <v>479.19</v>
      </c>
      <c r="H207" s="19">
        <v>1044.75</v>
      </c>
      <c r="I207" s="20">
        <v>19.62</v>
      </c>
      <c r="J207" s="21">
        <v>1064.3699999999999</v>
      </c>
      <c r="K207" s="19">
        <v>758.02</v>
      </c>
      <c r="L207" s="20">
        <v>2.0499999999999998</v>
      </c>
      <c r="M207" s="21">
        <v>760.06999999999994</v>
      </c>
      <c r="N207" s="19">
        <v>738.77</v>
      </c>
      <c r="O207" s="20">
        <v>17.7</v>
      </c>
      <c r="P207" s="21">
        <v>756.47</v>
      </c>
      <c r="Q207" s="19">
        <v>1154.75</v>
      </c>
      <c r="R207" s="20">
        <v>9.7100000000000009</v>
      </c>
      <c r="S207" s="21">
        <v>1164.46</v>
      </c>
      <c r="T207" s="19">
        <v>268.33</v>
      </c>
      <c r="U207" s="20">
        <v>2</v>
      </c>
      <c r="V207" s="21">
        <v>270.33</v>
      </c>
      <c r="W207" s="47">
        <v>4401.9799999999996</v>
      </c>
      <c r="X207" s="20">
        <v>92.91</v>
      </c>
      <c r="Y207" s="21">
        <v>4494.8899999999994</v>
      </c>
      <c r="AB207" s="1"/>
    </row>
    <row r="208" spans="1:28" ht="13">
      <c r="A208" s="2" t="s">
        <v>291</v>
      </c>
      <c r="B208" s="2" t="s">
        <v>187</v>
      </c>
      <c r="C208" s="89" t="s">
        <v>297</v>
      </c>
      <c r="D208" s="129" t="s">
        <v>304</v>
      </c>
      <c r="E208" s="19">
        <v>0</v>
      </c>
      <c r="F208" s="20">
        <v>0</v>
      </c>
      <c r="G208" s="21">
        <v>0</v>
      </c>
      <c r="H208" s="19">
        <v>0</v>
      </c>
      <c r="I208" s="20">
        <v>0</v>
      </c>
      <c r="J208" s="21">
        <v>0</v>
      </c>
      <c r="K208" s="19">
        <v>0</v>
      </c>
      <c r="L208" s="20">
        <v>0</v>
      </c>
      <c r="M208" s="21">
        <v>0</v>
      </c>
      <c r="N208" s="19">
        <v>0</v>
      </c>
      <c r="O208" s="20">
        <v>0</v>
      </c>
      <c r="P208" s="21">
        <v>0</v>
      </c>
      <c r="Q208" s="19">
        <v>0</v>
      </c>
      <c r="R208" s="20">
        <v>0</v>
      </c>
      <c r="S208" s="21">
        <v>0</v>
      </c>
      <c r="T208" s="19">
        <v>0</v>
      </c>
      <c r="U208" s="20">
        <v>0</v>
      </c>
      <c r="V208" s="21">
        <v>0</v>
      </c>
      <c r="W208" s="47">
        <v>0</v>
      </c>
      <c r="X208" s="20">
        <v>0</v>
      </c>
      <c r="Y208" s="21">
        <v>0</v>
      </c>
      <c r="AB208" s="1"/>
    </row>
    <row r="209" spans="1:28" ht="13">
      <c r="A209" s="2" t="s">
        <v>291</v>
      </c>
      <c r="B209" s="2" t="s">
        <v>188</v>
      </c>
      <c r="C209" s="89" t="s">
        <v>297</v>
      </c>
      <c r="D209" s="129" t="s">
        <v>304</v>
      </c>
      <c r="E209" s="19">
        <v>0</v>
      </c>
      <c r="F209" s="20">
        <v>0</v>
      </c>
      <c r="G209" s="21">
        <v>0</v>
      </c>
      <c r="H209" s="19">
        <v>0</v>
      </c>
      <c r="I209" s="20">
        <v>0</v>
      </c>
      <c r="J209" s="21">
        <v>0</v>
      </c>
      <c r="K209" s="19">
        <v>0</v>
      </c>
      <c r="L209" s="20">
        <v>0</v>
      </c>
      <c r="M209" s="21">
        <v>0</v>
      </c>
      <c r="N209" s="19">
        <v>0</v>
      </c>
      <c r="O209" s="20">
        <v>0</v>
      </c>
      <c r="P209" s="21">
        <v>0</v>
      </c>
      <c r="Q209" s="19">
        <v>0</v>
      </c>
      <c r="R209" s="20">
        <v>0</v>
      </c>
      <c r="S209" s="21">
        <v>0</v>
      </c>
      <c r="T209" s="19">
        <v>0</v>
      </c>
      <c r="U209" s="20">
        <v>0</v>
      </c>
      <c r="V209" s="21">
        <v>0</v>
      </c>
      <c r="W209" s="47">
        <v>0</v>
      </c>
      <c r="X209" s="20">
        <v>0</v>
      </c>
      <c r="Y209" s="21">
        <v>0</v>
      </c>
      <c r="AB209" s="1"/>
    </row>
    <row r="210" spans="1:28" ht="13">
      <c r="A210" s="2" t="s">
        <v>291</v>
      </c>
      <c r="B210" s="2" t="s">
        <v>189</v>
      </c>
      <c r="C210" s="89" t="s">
        <v>297</v>
      </c>
      <c r="D210" s="129" t="s">
        <v>304</v>
      </c>
      <c r="E210" s="19">
        <v>0</v>
      </c>
      <c r="F210" s="20">
        <v>0</v>
      </c>
      <c r="G210" s="21">
        <v>0</v>
      </c>
      <c r="H210" s="19">
        <v>0</v>
      </c>
      <c r="I210" s="20">
        <v>0</v>
      </c>
      <c r="J210" s="21">
        <v>0</v>
      </c>
      <c r="K210" s="19">
        <v>0</v>
      </c>
      <c r="L210" s="20">
        <v>0</v>
      </c>
      <c r="M210" s="21">
        <v>0</v>
      </c>
      <c r="N210" s="19">
        <v>0</v>
      </c>
      <c r="O210" s="20">
        <v>0</v>
      </c>
      <c r="P210" s="21">
        <v>0</v>
      </c>
      <c r="Q210" s="19">
        <v>0</v>
      </c>
      <c r="R210" s="20">
        <v>0</v>
      </c>
      <c r="S210" s="21">
        <v>0</v>
      </c>
      <c r="T210" s="19">
        <v>0</v>
      </c>
      <c r="U210" s="20">
        <v>0</v>
      </c>
      <c r="V210" s="21">
        <v>0</v>
      </c>
      <c r="W210" s="47">
        <v>0</v>
      </c>
      <c r="X210" s="20">
        <v>0</v>
      </c>
      <c r="Y210" s="21">
        <v>0</v>
      </c>
      <c r="AB210" s="1"/>
    </row>
    <row r="211" spans="1:28" ht="13">
      <c r="A211" s="2" t="s">
        <v>291</v>
      </c>
      <c r="B211" s="2" t="s">
        <v>190</v>
      </c>
      <c r="C211" s="89" t="s">
        <v>297</v>
      </c>
      <c r="D211" s="129" t="s">
        <v>304</v>
      </c>
      <c r="E211" s="19">
        <v>4214.5</v>
      </c>
      <c r="F211" s="20">
        <v>452.02</v>
      </c>
      <c r="G211" s="21">
        <v>4666.5200000000004</v>
      </c>
      <c r="H211" s="19">
        <v>7030.25</v>
      </c>
      <c r="I211" s="20">
        <v>505.81</v>
      </c>
      <c r="J211" s="21">
        <v>7536.06</v>
      </c>
      <c r="K211" s="19">
        <v>8597.0499999999993</v>
      </c>
      <c r="L211" s="20">
        <v>268.58999999999997</v>
      </c>
      <c r="M211" s="21">
        <v>8865.64</v>
      </c>
      <c r="N211" s="19">
        <v>651.05999999999995</v>
      </c>
      <c r="O211" s="20">
        <v>49.34</v>
      </c>
      <c r="P211" s="21">
        <v>700.4</v>
      </c>
      <c r="Q211" s="19">
        <v>3209.08</v>
      </c>
      <c r="R211" s="20">
        <v>155.09</v>
      </c>
      <c r="S211" s="21">
        <v>3364.17</v>
      </c>
      <c r="T211" s="19">
        <v>3955.04</v>
      </c>
      <c r="U211" s="20">
        <v>342.27</v>
      </c>
      <c r="V211" s="21">
        <v>4297.3099999999995</v>
      </c>
      <c r="W211" s="47">
        <v>27656.980000000003</v>
      </c>
      <c r="X211" s="20">
        <v>1773.1199999999997</v>
      </c>
      <c r="Y211" s="21">
        <v>29430.100000000002</v>
      </c>
      <c r="AB211" s="1"/>
    </row>
    <row r="212" spans="1:28" ht="13">
      <c r="A212" s="2" t="s">
        <v>291</v>
      </c>
      <c r="B212" s="2" t="s">
        <v>191</v>
      </c>
      <c r="C212" s="89" t="s">
        <v>297</v>
      </c>
      <c r="D212" s="129" t="s">
        <v>304</v>
      </c>
      <c r="E212" s="19">
        <v>2250.59</v>
      </c>
      <c r="F212" s="20">
        <v>365.05</v>
      </c>
      <c r="G212" s="21">
        <v>2615.6400000000003</v>
      </c>
      <c r="H212" s="19">
        <v>3311.23</v>
      </c>
      <c r="I212" s="20">
        <v>235.64</v>
      </c>
      <c r="J212" s="21">
        <v>3546.87</v>
      </c>
      <c r="K212" s="19">
        <v>3927.91</v>
      </c>
      <c r="L212" s="20">
        <v>263.94</v>
      </c>
      <c r="M212" s="21">
        <v>4191.8499999999995</v>
      </c>
      <c r="N212" s="19">
        <v>2464</v>
      </c>
      <c r="O212" s="20">
        <v>230.87</v>
      </c>
      <c r="P212" s="21">
        <v>2694.87</v>
      </c>
      <c r="Q212" s="19">
        <v>4825.72</v>
      </c>
      <c r="R212" s="20">
        <v>184.83</v>
      </c>
      <c r="S212" s="21">
        <v>5010.55</v>
      </c>
      <c r="T212" s="19">
        <v>2540.9</v>
      </c>
      <c r="U212" s="20">
        <v>331.62</v>
      </c>
      <c r="V212" s="21">
        <v>2872.52</v>
      </c>
      <c r="W212" s="47">
        <v>19320.350000000002</v>
      </c>
      <c r="X212" s="20">
        <v>1611.9499999999998</v>
      </c>
      <c r="Y212" s="21">
        <v>20932.300000000003</v>
      </c>
      <c r="AB212" s="1"/>
    </row>
    <row r="213" spans="1:28" ht="13">
      <c r="A213" s="2" t="s">
        <v>291</v>
      </c>
      <c r="B213" s="2" t="s">
        <v>377</v>
      </c>
      <c r="C213" s="89" t="s">
        <v>297</v>
      </c>
      <c r="D213" s="129" t="s">
        <v>304</v>
      </c>
      <c r="E213" s="19">
        <v>1647.7</v>
      </c>
      <c r="F213" s="20">
        <v>73.739999999999995</v>
      </c>
      <c r="G213" s="21">
        <v>1721.44</v>
      </c>
      <c r="H213" s="19">
        <v>1356.63</v>
      </c>
      <c r="I213" s="20">
        <v>138.61000000000001</v>
      </c>
      <c r="J213" s="21">
        <v>1495.2400000000002</v>
      </c>
      <c r="K213" s="19">
        <v>651.98</v>
      </c>
      <c r="L213" s="20">
        <v>18.54</v>
      </c>
      <c r="M213" s="21">
        <v>670.52</v>
      </c>
      <c r="N213" s="19">
        <v>955.72</v>
      </c>
      <c r="O213" s="20">
        <v>54.97</v>
      </c>
      <c r="P213" s="21">
        <v>1010.69</v>
      </c>
      <c r="Q213" s="19">
        <v>1491.16</v>
      </c>
      <c r="R213" s="20">
        <v>5.14</v>
      </c>
      <c r="S213" s="21">
        <v>1496.3000000000002</v>
      </c>
      <c r="T213" s="19">
        <v>1584.94</v>
      </c>
      <c r="U213" s="20">
        <v>27.43</v>
      </c>
      <c r="V213" s="21">
        <v>1612.3700000000001</v>
      </c>
      <c r="W213" s="47">
        <v>7688.1299999999992</v>
      </c>
      <c r="X213" s="20">
        <v>318.43</v>
      </c>
      <c r="Y213" s="21">
        <v>8006.5599999999995</v>
      </c>
      <c r="AB213" s="1"/>
    </row>
    <row r="214" spans="1:28" ht="13">
      <c r="A214" s="2" t="s">
        <v>291</v>
      </c>
      <c r="B214" s="2" t="s">
        <v>192</v>
      </c>
      <c r="C214" s="89" t="s">
        <v>297</v>
      </c>
      <c r="D214" s="129" t="s">
        <v>304</v>
      </c>
      <c r="E214" s="19">
        <v>0</v>
      </c>
      <c r="F214" s="20">
        <v>0</v>
      </c>
      <c r="G214" s="21">
        <v>0</v>
      </c>
      <c r="H214" s="19">
        <v>0</v>
      </c>
      <c r="I214" s="20">
        <v>0</v>
      </c>
      <c r="J214" s="21">
        <v>0</v>
      </c>
      <c r="K214" s="19">
        <v>0</v>
      </c>
      <c r="L214" s="20">
        <v>0</v>
      </c>
      <c r="M214" s="21">
        <v>0</v>
      </c>
      <c r="N214" s="19">
        <v>0</v>
      </c>
      <c r="O214" s="20">
        <v>0</v>
      </c>
      <c r="P214" s="21">
        <v>0</v>
      </c>
      <c r="Q214" s="19">
        <v>0</v>
      </c>
      <c r="R214" s="20">
        <v>0</v>
      </c>
      <c r="S214" s="21">
        <v>0</v>
      </c>
      <c r="T214" s="19">
        <v>0</v>
      </c>
      <c r="U214" s="20">
        <v>0</v>
      </c>
      <c r="V214" s="21">
        <v>0</v>
      </c>
      <c r="W214" s="47">
        <v>0</v>
      </c>
      <c r="X214" s="20">
        <v>0</v>
      </c>
      <c r="Y214" s="21">
        <v>0</v>
      </c>
      <c r="AB214" s="1"/>
    </row>
    <row r="215" spans="1:28" ht="13">
      <c r="A215" s="2" t="s">
        <v>291</v>
      </c>
      <c r="B215" s="2" t="s">
        <v>353</v>
      </c>
      <c r="C215" s="89" t="s">
        <v>297</v>
      </c>
      <c r="D215" s="129" t="s">
        <v>304</v>
      </c>
      <c r="E215" s="19">
        <v>5455.75</v>
      </c>
      <c r="F215" s="20">
        <v>36.979999999999997</v>
      </c>
      <c r="G215" s="21">
        <v>5492.73</v>
      </c>
      <c r="H215" s="19">
        <v>2451.8000000000002</v>
      </c>
      <c r="I215" s="20">
        <v>13.2</v>
      </c>
      <c r="J215" s="21">
        <v>2465</v>
      </c>
      <c r="K215" s="19">
        <v>0</v>
      </c>
      <c r="L215" s="20">
        <v>0</v>
      </c>
      <c r="M215" s="21">
        <v>0</v>
      </c>
      <c r="N215" s="19">
        <v>0</v>
      </c>
      <c r="O215" s="20">
        <v>0</v>
      </c>
      <c r="P215" s="21">
        <v>0</v>
      </c>
      <c r="Q215" s="19">
        <v>0</v>
      </c>
      <c r="R215" s="20">
        <v>0</v>
      </c>
      <c r="S215" s="21">
        <v>0</v>
      </c>
      <c r="T215" s="19">
        <v>126.34</v>
      </c>
      <c r="U215" s="20">
        <v>0.22</v>
      </c>
      <c r="V215" s="21">
        <v>126.56</v>
      </c>
      <c r="W215" s="47">
        <v>8033.89</v>
      </c>
      <c r="X215" s="20">
        <v>50.399999999999991</v>
      </c>
      <c r="Y215" s="21">
        <v>8084.29</v>
      </c>
      <c r="AB215" s="1"/>
    </row>
    <row r="216" spans="1:28" ht="13">
      <c r="A216" s="2" t="s">
        <v>291</v>
      </c>
      <c r="B216" s="2" t="s">
        <v>193</v>
      </c>
      <c r="C216" s="89" t="s">
        <v>297</v>
      </c>
      <c r="D216" s="129" t="s">
        <v>304</v>
      </c>
      <c r="E216" s="19">
        <v>0</v>
      </c>
      <c r="F216" s="20">
        <v>0</v>
      </c>
      <c r="G216" s="21">
        <v>0</v>
      </c>
      <c r="H216" s="19">
        <v>0</v>
      </c>
      <c r="I216" s="20">
        <v>0</v>
      </c>
      <c r="J216" s="21">
        <v>0</v>
      </c>
      <c r="K216" s="19">
        <v>0</v>
      </c>
      <c r="L216" s="20">
        <v>0</v>
      </c>
      <c r="M216" s="21">
        <v>0</v>
      </c>
      <c r="N216" s="19">
        <v>0</v>
      </c>
      <c r="O216" s="20">
        <v>0</v>
      </c>
      <c r="P216" s="21">
        <v>0</v>
      </c>
      <c r="Q216" s="19">
        <v>0</v>
      </c>
      <c r="R216" s="20">
        <v>0</v>
      </c>
      <c r="S216" s="21">
        <v>0</v>
      </c>
      <c r="T216" s="19">
        <v>0</v>
      </c>
      <c r="U216" s="20">
        <v>0</v>
      </c>
      <c r="V216" s="21">
        <v>0</v>
      </c>
      <c r="W216" s="47">
        <v>0</v>
      </c>
      <c r="X216" s="20">
        <v>0</v>
      </c>
      <c r="Y216" s="21">
        <v>0</v>
      </c>
      <c r="AB216" s="1"/>
    </row>
    <row r="217" spans="1:28" ht="13">
      <c r="A217" s="2" t="s">
        <v>291</v>
      </c>
      <c r="B217" s="2" t="s">
        <v>194</v>
      </c>
      <c r="C217" s="89" t="s">
        <v>297</v>
      </c>
      <c r="D217" s="129" t="s">
        <v>304</v>
      </c>
      <c r="E217" s="19">
        <v>0</v>
      </c>
      <c r="F217" s="20">
        <v>0</v>
      </c>
      <c r="G217" s="21">
        <v>0</v>
      </c>
      <c r="H217" s="19">
        <v>0</v>
      </c>
      <c r="I217" s="20">
        <v>0</v>
      </c>
      <c r="J217" s="21">
        <v>0</v>
      </c>
      <c r="K217" s="19">
        <v>0</v>
      </c>
      <c r="L217" s="20">
        <v>0</v>
      </c>
      <c r="M217" s="21">
        <v>0</v>
      </c>
      <c r="N217" s="19">
        <v>0</v>
      </c>
      <c r="O217" s="20">
        <v>0</v>
      </c>
      <c r="P217" s="21">
        <v>0</v>
      </c>
      <c r="Q217" s="19">
        <v>0</v>
      </c>
      <c r="R217" s="20">
        <v>0</v>
      </c>
      <c r="S217" s="21">
        <v>0</v>
      </c>
      <c r="T217" s="19">
        <v>0</v>
      </c>
      <c r="U217" s="20">
        <v>0</v>
      </c>
      <c r="V217" s="21">
        <v>0</v>
      </c>
      <c r="W217" s="47">
        <v>0</v>
      </c>
      <c r="X217" s="20">
        <v>0</v>
      </c>
      <c r="Y217" s="21">
        <v>0</v>
      </c>
      <c r="AB217" s="1"/>
    </row>
    <row r="218" spans="1:28" ht="13">
      <c r="A218" s="2" t="s">
        <v>291</v>
      </c>
      <c r="B218" s="2" t="s">
        <v>195</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196</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197</v>
      </c>
      <c r="C220" s="89" t="s">
        <v>297</v>
      </c>
      <c r="D220" s="129" t="s">
        <v>304</v>
      </c>
      <c r="E220" s="19">
        <v>0</v>
      </c>
      <c r="F220" s="20">
        <v>0</v>
      </c>
      <c r="G220" s="21">
        <v>0</v>
      </c>
      <c r="H220" s="19">
        <v>0</v>
      </c>
      <c r="I220" s="20">
        <v>0</v>
      </c>
      <c r="J220" s="21">
        <v>0</v>
      </c>
      <c r="K220" s="19">
        <v>0</v>
      </c>
      <c r="L220" s="20">
        <v>0</v>
      </c>
      <c r="M220" s="21">
        <v>0</v>
      </c>
      <c r="N220" s="19">
        <v>0</v>
      </c>
      <c r="O220" s="20">
        <v>0</v>
      </c>
      <c r="P220" s="21">
        <v>0</v>
      </c>
      <c r="Q220" s="19">
        <v>0</v>
      </c>
      <c r="R220" s="20">
        <v>0</v>
      </c>
      <c r="S220" s="21">
        <v>0</v>
      </c>
      <c r="T220" s="19">
        <v>0</v>
      </c>
      <c r="U220" s="20">
        <v>0</v>
      </c>
      <c r="V220" s="21">
        <v>0</v>
      </c>
      <c r="W220" s="47">
        <v>0</v>
      </c>
      <c r="X220" s="20">
        <v>0</v>
      </c>
      <c r="Y220" s="21">
        <v>0</v>
      </c>
      <c r="AB220" s="1"/>
    </row>
    <row r="221" spans="1:28" ht="13">
      <c r="A221" s="2" t="s">
        <v>291</v>
      </c>
      <c r="B221" s="2" t="s">
        <v>198</v>
      </c>
      <c r="C221" s="89" t="s">
        <v>297</v>
      </c>
      <c r="D221" s="129" t="s">
        <v>304</v>
      </c>
      <c r="E221" s="19">
        <v>0</v>
      </c>
      <c r="F221" s="20">
        <v>0</v>
      </c>
      <c r="G221" s="21">
        <v>0</v>
      </c>
      <c r="H221" s="19">
        <v>0</v>
      </c>
      <c r="I221" s="20">
        <v>0</v>
      </c>
      <c r="J221" s="21">
        <v>0</v>
      </c>
      <c r="K221" s="19">
        <v>0</v>
      </c>
      <c r="L221" s="20">
        <v>0</v>
      </c>
      <c r="M221" s="21">
        <v>0</v>
      </c>
      <c r="N221" s="19">
        <v>0</v>
      </c>
      <c r="O221" s="20">
        <v>0</v>
      </c>
      <c r="P221" s="21">
        <v>0</v>
      </c>
      <c r="Q221" s="19">
        <v>0</v>
      </c>
      <c r="R221" s="20">
        <v>0</v>
      </c>
      <c r="S221" s="21">
        <v>0</v>
      </c>
      <c r="T221" s="19">
        <v>0</v>
      </c>
      <c r="U221" s="20">
        <v>0</v>
      </c>
      <c r="V221" s="21">
        <v>0</v>
      </c>
      <c r="W221" s="47">
        <v>0</v>
      </c>
      <c r="X221" s="20">
        <v>0</v>
      </c>
      <c r="Y221" s="21">
        <v>0</v>
      </c>
      <c r="AB221" s="1"/>
    </row>
    <row r="222" spans="1:28" ht="13">
      <c r="A222" s="2" t="s">
        <v>291</v>
      </c>
      <c r="B222" s="2" t="s">
        <v>199</v>
      </c>
      <c r="C222" s="89" t="s">
        <v>297</v>
      </c>
      <c r="D222" s="129" t="s">
        <v>304</v>
      </c>
      <c r="E222" s="19">
        <v>0</v>
      </c>
      <c r="F222" s="20">
        <v>0</v>
      </c>
      <c r="G222" s="21">
        <v>0</v>
      </c>
      <c r="H222" s="19">
        <v>0</v>
      </c>
      <c r="I222" s="20">
        <v>0</v>
      </c>
      <c r="J222" s="21">
        <v>0</v>
      </c>
      <c r="K222" s="19">
        <v>0</v>
      </c>
      <c r="L222" s="20">
        <v>0</v>
      </c>
      <c r="M222" s="21">
        <v>0</v>
      </c>
      <c r="N222" s="19">
        <v>0</v>
      </c>
      <c r="O222" s="20">
        <v>0</v>
      </c>
      <c r="P222" s="21">
        <v>0</v>
      </c>
      <c r="Q222" s="19">
        <v>0</v>
      </c>
      <c r="R222" s="20">
        <v>0</v>
      </c>
      <c r="S222" s="21">
        <v>0</v>
      </c>
      <c r="T222" s="19">
        <v>0</v>
      </c>
      <c r="U222" s="20">
        <v>0</v>
      </c>
      <c r="V222" s="21">
        <v>0</v>
      </c>
      <c r="W222" s="47">
        <v>0</v>
      </c>
      <c r="X222" s="20">
        <v>0</v>
      </c>
      <c r="Y222" s="21">
        <v>0</v>
      </c>
      <c r="AB222" s="1"/>
    </row>
    <row r="223" spans="1:28" ht="13">
      <c r="A223" s="2" t="s">
        <v>291</v>
      </c>
      <c r="B223" s="2" t="s">
        <v>200</v>
      </c>
      <c r="C223" s="89" t="s">
        <v>297</v>
      </c>
      <c r="D223" s="129" t="s">
        <v>304</v>
      </c>
      <c r="E223" s="19">
        <v>0</v>
      </c>
      <c r="F223" s="20">
        <v>0</v>
      </c>
      <c r="G223" s="21">
        <v>0</v>
      </c>
      <c r="H223" s="19">
        <v>0</v>
      </c>
      <c r="I223" s="20">
        <v>0</v>
      </c>
      <c r="J223" s="21">
        <v>0</v>
      </c>
      <c r="K223" s="19">
        <v>0</v>
      </c>
      <c r="L223" s="20">
        <v>0</v>
      </c>
      <c r="M223" s="21">
        <v>0</v>
      </c>
      <c r="N223" s="19">
        <v>0</v>
      </c>
      <c r="O223" s="20">
        <v>0</v>
      </c>
      <c r="P223" s="21">
        <v>0</v>
      </c>
      <c r="Q223" s="19">
        <v>0</v>
      </c>
      <c r="R223" s="20">
        <v>0</v>
      </c>
      <c r="S223" s="21">
        <v>0</v>
      </c>
      <c r="T223" s="19">
        <v>0</v>
      </c>
      <c r="U223" s="20">
        <v>0</v>
      </c>
      <c r="V223" s="21">
        <v>0</v>
      </c>
      <c r="W223" s="47">
        <v>0</v>
      </c>
      <c r="X223" s="20">
        <v>0</v>
      </c>
      <c r="Y223" s="21">
        <v>0</v>
      </c>
      <c r="AB223" s="1"/>
    </row>
    <row r="224" spans="1:28" ht="13">
      <c r="A224" s="2" t="s">
        <v>291</v>
      </c>
      <c r="B224" s="2" t="s">
        <v>201</v>
      </c>
      <c r="C224" s="89" t="s">
        <v>297</v>
      </c>
      <c r="D224" s="129" t="s">
        <v>304</v>
      </c>
      <c r="E224" s="19">
        <v>413.4</v>
      </c>
      <c r="F224" s="20">
        <v>519.48</v>
      </c>
      <c r="G224" s="21">
        <v>932.88</v>
      </c>
      <c r="H224" s="19">
        <v>338.37</v>
      </c>
      <c r="I224" s="20">
        <v>667.4</v>
      </c>
      <c r="J224" s="21">
        <v>1005.77</v>
      </c>
      <c r="K224" s="19">
        <v>119.18</v>
      </c>
      <c r="L224" s="20">
        <v>62.77</v>
      </c>
      <c r="M224" s="21">
        <v>181.95000000000002</v>
      </c>
      <c r="N224" s="19">
        <v>207.12</v>
      </c>
      <c r="O224" s="20">
        <v>423.58</v>
      </c>
      <c r="P224" s="21">
        <v>630.70000000000005</v>
      </c>
      <c r="Q224" s="19">
        <v>340.73</v>
      </c>
      <c r="R224" s="20">
        <v>426.81</v>
      </c>
      <c r="S224" s="21">
        <v>767.54</v>
      </c>
      <c r="T224" s="19">
        <v>291.07</v>
      </c>
      <c r="U224" s="20">
        <v>309.69</v>
      </c>
      <c r="V224" s="21">
        <v>600.76</v>
      </c>
      <c r="W224" s="47">
        <v>1709.8700000000001</v>
      </c>
      <c r="X224" s="20">
        <v>2409.73</v>
      </c>
      <c r="Y224" s="21">
        <v>4119.6000000000004</v>
      </c>
      <c r="AB224" s="1"/>
    </row>
    <row r="225" spans="1:28" ht="13">
      <c r="A225" s="2" t="s">
        <v>291</v>
      </c>
      <c r="B225" s="2" t="s">
        <v>202</v>
      </c>
      <c r="C225" s="89" t="s">
        <v>297</v>
      </c>
      <c r="D225" s="129" t="s">
        <v>304</v>
      </c>
      <c r="E225" s="19">
        <v>0</v>
      </c>
      <c r="F225" s="20">
        <v>0</v>
      </c>
      <c r="G225" s="21">
        <v>0</v>
      </c>
      <c r="H225" s="19">
        <v>0</v>
      </c>
      <c r="I225" s="20">
        <v>0</v>
      </c>
      <c r="J225" s="21">
        <v>0</v>
      </c>
      <c r="K225" s="19">
        <v>0</v>
      </c>
      <c r="L225" s="20">
        <v>0</v>
      </c>
      <c r="M225" s="21">
        <v>0</v>
      </c>
      <c r="N225" s="19">
        <v>0</v>
      </c>
      <c r="O225" s="20">
        <v>0</v>
      </c>
      <c r="P225" s="21">
        <v>0</v>
      </c>
      <c r="Q225" s="19">
        <v>0</v>
      </c>
      <c r="R225" s="20">
        <v>0</v>
      </c>
      <c r="S225" s="21">
        <v>0</v>
      </c>
      <c r="T225" s="19">
        <v>0</v>
      </c>
      <c r="U225" s="20">
        <v>0</v>
      </c>
      <c r="V225" s="21">
        <v>0</v>
      </c>
      <c r="W225" s="47">
        <v>0</v>
      </c>
      <c r="X225" s="20">
        <v>0</v>
      </c>
      <c r="Y225" s="21">
        <v>0</v>
      </c>
      <c r="AB225" s="1"/>
    </row>
    <row r="226" spans="1:28" ht="13">
      <c r="A226" s="2" t="s">
        <v>291</v>
      </c>
      <c r="B226" s="2" t="s">
        <v>203</v>
      </c>
      <c r="C226" s="89" t="s">
        <v>297</v>
      </c>
      <c r="D226" s="129" t="s">
        <v>304</v>
      </c>
      <c r="E226" s="19">
        <v>0</v>
      </c>
      <c r="F226" s="20">
        <v>0</v>
      </c>
      <c r="G226" s="21">
        <v>0</v>
      </c>
      <c r="H226" s="19">
        <v>0</v>
      </c>
      <c r="I226" s="20">
        <v>0</v>
      </c>
      <c r="J226" s="21">
        <v>0</v>
      </c>
      <c r="K226" s="19">
        <v>0</v>
      </c>
      <c r="L226" s="20">
        <v>0</v>
      </c>
      <c r="M226" s="21">
        <v>0</v>
      </c>
      <c r="N226" s="19">
        <v>0</v>
      </c>
      <c r="O226" s="20">
        <v>0</v>
      </c>
      <c r="P226" s="21">
        <v>0</v>
      </c>
      <c r="Q226" s="19">
        <v>0</v>
      </c>
      <c r="R226" s="20">
        <v>0</v>
      </c>
      <c r="S226" s="21">
        <v>0</v>
      </c>
      <c r="T226" s="19">
        <v>0</v>
      </c>
      <c r="U226" s="20">
        <v>0</v>
      </c>
      <c r="V226" s="21">
        <v>0</v>
      </c>
      <c r="W226" s="47">
        <v>0</v>
      </c>
      <c r="X226" s="20">
        <v>0</v>
      </c>
      <c r="Y226" s="21">
        <v>0</v>
      </c>
      <c r="AB226" s="1"/>
    </row>
    <row r="227" spans="1:28" ht="13">
      <c r="A227" s="2" t="s">
        <v>291</v>
      </c>
      <c r="B227" s="2" t="s">
        <v>204</v>
      </c>
      <c r="C227" s="89" t="s">
        <v>297</v>
      </c>
      <c r="D227" s="129" t="s">
        <v>304</v>
      </c>
      <c r="E227" s="19">
        <v>30748.51</v>
      </c>
      <c r="F227" s="20">
        <v>849.43</v>
      </c>
      <c r="G227" s="21">
        <v>31597.94</v>
      </c>
      <c r="H227" s="19">
        <v>24252.35</v>
      </c>
      <c r="I227" s="20">
        <v>205.13</v>
      </c>
      <c r="J227" s="21">
        <v>24457.48</v>
      </c>
      <c r="K227" s="19">
        <v>16086.85</v>
      </c>
      <c r="L227" s="20">
        <v>356.99</v>
      </c>
      <c r="M227" s="21">
        <v>16443.84</v>
      </c>
      <c r="N227" s="19">
        <v>26948.04</v>
      </c>
      <c r="O227" s="20">
        <v>328.54</v>
      </c>
      <c r="P227" s="21">
        <v>27276.58</v>
      </c>
      <c r="Q227" s="19">
        <v>0</v>
      </c>
      <c r="R227" s="20">
        <v>0</v>
      </c>
      <c r="S227" s="21">
        <v>0</v>
      </c>
      <c r="T227" s="19">
        <v>0</v>
      </c>
      <c r="U227" s="20">
        <v>0</v>
      </c>
      <c r="V227" s="21">
        <v>0</v>
      </c>
      <c r="W227" s="47">
        <v>98035.75</v>
      </c>
      <c r="X227" s="20">
        <v>1740.09</v>
      </c>
      <c r="Y227" s="21">
        <v>99775.84</v>
      </c>
      <c r="AB227" s="1"/>
    </row>
    <row r="228" spans="1:28" ht="13">
      <c r="A228" s="2" t="s">
        <v>291</v>
      </c>
      <c r="B228" s="2" t="s">
        <v>205</v>
      </c>
      <c r="C228" s="89" t="s">
        <v>297</v>
      </c>
      <c r="D228" s="129" t="s">
        <v>304</v>
      </c>
      <c r="E228" s="19">
        <v>0</v>
      </c>
      <c r="F228" s="20">
        <v>0</v>
      </c>
      <c r="G228" s="21">
        <v>0</v>
      </c>
      <c r="H228" s="19">
        <v>0</v>
      </c>
      <c r="I228" s="20">
        <v>0</v>
      </c>
      <c r="J228" s="21">
        <v>0</v>
      </c>
      <c r="K228" s="19">
        <v>0</v>
      </c>
      <c r="L228" s="20">
        <v>0</v>
      </c>
      <c r="M228" s="21">
        <v>0</v>
      </c>
      <c r="N228" s="19">
        <v>0</v>
      </c>
      <c r="O228" s="20">
        <v>0</v>
      </c>
      <c r="P228" s="21">
        <v>0</v>
      </c>
      <c r="Q228" s="19">
        <v>0</v>
      </c>
      <c r="R228" s="20">
        <v>0</v>
      </c>
      <c r="S228" s="21">
        <v>0</v>
      </c>
      <c r="T228" s="19">
        <v>0</v>
      </c>
      <c r="U228" s="20">
        <v>0</v>
      </c>
      <c r="V228" s="21">
        <v>0</v>
      </c>
      <c r="W228" s="47">
        <v>0</v>
      </c>
      <c r="X228" s="20">
        <v>0</v>
      </c>
      <c r="Y228" s="21">
        <v>0</v>
      </c>
      <c r="AB228" s="1"/>
    </row>
    <row r="229" spans="1:28" ht="13">
      <c r="A229" s="2" t="s">
        <v>291</v>
      </c>
      <c r="B229" s="2" t="s">
        <v>206</v>
      </c>
      <c r="C229" s="89" t="s">
        <v>297</v>
      </c>
      <c r="D229" s="129" t="s">
        <v>304</v>
      </c>
      <c r="E229" s="19">
        <v>773.08</v>
      </c>
      <c r="F229" s="20">
        <v>333.53</v>
      </c>
      <c r="G229" s="21">
        <v>1106.6100000000001</v>
      </c>
      <c r="H229" s="19">
        <v>607.16</v>
      </c>
      <c r="I229" s="20">
        <v>332.19</v>
      </c>
      <c r="J229" s="21">
        <v>939.34999999999991</v>
      </c>
      <c r="K229" s="19">
        <v>164.5</v>
      </c>
      <c r="L229" s="20">
        <v>149.78</v>
      </c>
      <c r="M229" s="21">
        <v>314.27999999999997</v>
      </c>
      <c r="N229" s="19">
        <v>518.07000000000005</v>
      </c>
      <c r="O229" s="20">
        <v>143.34</v>
      </c>
      <c r="P229" s="21">
        <v>661.41000000000008</v>
      </c>
      <c r="Q229" s="19">
        <v>846.84</v>
      </c>
      <c r="R229" s="20">
        <v>242.67</v>
      </c>
      <c r="S229" s="21">
        <v>1089.51</v>
      </c>
      <c r="T229" s="19">
        <v>720.59</v>
      </c>
      <c r="U229" s="20">
        <v>329.5</v>
      </c>
      <c r="V229" s="21">
        <v>1050.0900000000001</v>
      </c>
      <c r="W229" s="47">
        <v>3630.2400000000002</v>
      </c>
      <c r="X229" s="20">
        <v>1531.01</v>
      </c>
      <c r="Y229" s="21">
        <v>5161.25</v>
      </c>
      <c r="AB229" s="1"/>
    </row>
    <row r="230" spans="1:28" ht="13">
      <c r="A230" s="2" t="s">
        <v>291</v>
      </c>
      <c r="B230" s="2" t="s">
        <v>207</v>
      </c>
      <c r="C230" s="89" t="s">
        <v>297</v>
      </c>
      <c r="D230" s="129" t="s">
        <v>304</v>
      </c>
      <c r="E230" s="19">
        <v>0</v>
      </c>
      <c r="F230" s="20">
        <v>0</v>
      </c>
      <c r="G230" s="21">
        <v>0</v>
      </c>
      <c r="H230" s="19">
        <v>0</v>
      </c>
      <c r="I230" s="20">
        <v>0</v>
      </c>
      <c r="J230" s="21">
        <v>0</v>
      </c>
      <c r="K230" s="19">
        <v>0</v>
      </c>
      <c r="L230" s="20">
        <v>0</v>
      </c>
      <c r="M230" s="21">
        <v>0</v>
      </c>
      <c r="N230" s="19">
        <v>0</v>
      </c>
      <c r="O230" s="20">
        <v>0</v>
      </c>
      <c r="P230" s="21">
        <v>0</v>
      </c>
      <c r="Q230" s="19">
        <v>0</v>
      </c>
      <c r="R230" s="20">
        <v>0</v>
      </c>
      <c r="S230" s="21">
        <v>0</v>
      </c>
      <c r="T230" s="19">
        <v>0</v>
      </c>
      <c r="U230" s="20">
        <v>0</v>
      </c>
      <c r="V230" s="21">
        <v>0</v>
      </c>
      <c r="W230" s="47">
        <v>0</v>
      </c>
      <c r="X230" s="20">
        <v>0</v>
      </c>
      <c r="Y230" s="21">
        <v>0</v>
      </c>
      <c r="AB230" s="1"/>
    </row>
    <row r="231" spans="1:28" ht="13">
      <c r="A231" s="2" t="s">
        <v>291</v>
      </c>
      <c r="B231" s="2" t="s">
        <v>208</v>
      </c>
      <c r="C231" s="89" t="s">
        <v>297</v>
      </c>
      <c r="D231" s="129" t="s">
        <v>304</v>
      </c>
      <c r="E231" s="19">
        <v>0</v>
      </c>
      <c r="F231" s="20">
        <v>0</v>
      </c>
      <c r="G231" s="21">
        <v>0</v>
      </c>
      <c r="H231" s="19">
        <v>0</v>
      </c>
      <c r="I231" s="20">
        <v>0</v>
      </c>
      <c r="J231" s="21">
        <v>0</v>
      </c>
      <c r="K231" s="19">
        <v>0</v>
      </c>
      <c r="L231" s="20">
        <v>0</v>
      </c>
      <c r="M231" s="21">
        <v>0</v>
      </c>
      <c r="N231" s="19">
        <v>0</v>
      </c>
      <c r="O231" s="20">
        <v>0</v>
      </c>
      <c r="P231" s="21">
        <v>0</v>
      </c>
      <c r="Q231" s="19">
        <v>0</v>
      </c>
      <c r="R231" s="20">
        <v>0</v>
      </c>
      <c r="S231" s="21">
        <v>0</v>
      </c>
      <c r="T231" s="19">
        <v>0</v>
      </c>
      <c r="U231" s="20">
        <v>0</v>
      </c>
      <c r="V231" s="21">
        <v>0</v>
      </c>
      <c r="W231" s="47">
        <v>0</v>
      </c>
      <c r="X231" s="20">
        <v>0</v>
      </c>
      <c r="Y231" s="21">
        <v>0</v>
      </c>
      <c r="AB231" s="1"/>
    </row>
    <row r="232" spans="1:28" ht="13">
      <c r="A232" s="2" t="s">
        <v>291</v>
      </c>
      <c r="B232" s="2" t="s">
        <v>209</v>
      </c>
      <c r="C232" s="89" t="s">
        <v>297</v>
      </c>
      <c r="D232" s="129" t="s">
        <v>304</v>
      </c>
      <c r="E232" s="19">
        <v>0</v>
      </c>
      <c r="F232" s="20">
        <v>0</v>
      </c>
      <c r="G232" s="21">
        <v>0</v>
      </c>
      <c r="H232" s="19">
        <v>0</v>
      </c>
      <c r="I232" s="20">
        <v>0</v>
      </c>
      <c r="J232" s="21">
        <v>0</v>
      </c>
      <c r="K232" s="19">
        <v>0</v>
      </c>
      <c r="L232" s="20">
        <v>0</v>
      </c>
      <c r="M232" s="21">
        <v>0</v>
      </c>
      <c r="N232" s="19">
        <v>0</v>
      </c>
      <c r="O232" s="20">
        <v>0</v>
      </c>
      <c r="P232" s="21">
        <v>0</v>
      </c>
      <c r="Q232" s="19">
        <v>0</v>
      </c>
      <c r="R232" s="20">
        <v>0</v>
      </c>
      <c r="S232" s="21">
        <v>0</v>
      </c>
      <c r="T232" s="19">
        <v>0</v>
      </c>
      <c r="U232" s="20">
        <v>0</v>
      </c>
      <c r="V232" s="21">
        <v>0</v>
      </c>
      <c r="W232" s="47">
        <v>0</v>
      </c>
      <c r="X232" s="20">
        <v>0</v>
      </c>
      <c r="Y232" s="21">
        <v>0</v>
      </c>
      <c r="AB232" s="1"/>
    </row>
    <row r="233" spans="1:28" ht="13">
      <c r="A233" s="2" t="s">
        <v>291</v>
      </c>
      <c r="B233" s="2" t="s">
        <v>210</v>
      </c>
      <c r="C233" s="89" t="s">
        <v>297</v>
      </c>
      <c r="D233" s="129" t="s">
        <v>304</v>
      </c>
      <c r="E233" s="19">
        <v>0</v>
      </c>
      <c r="F233" s="20">
        <v>0</v>
      </c>
      <c r="G233" s="21">
        <v>0</v>
      </c>
      <c r="H233" s="19">
        <v>0</v>
      </c>
      <c r="I233" s="20">
        <v>0</v>
      </c>
      <c r="J233" s="21">
        <v>0</v>
      </c>
      <c r="K233" s="19">
        <v>0</v>
      </c>
      <c r="L233" s="20">
        <v>0</v>
      </c>
      <c r="M233" s="21">
        <v>0</v>
      </c>
      <c r="N233" s="19">
        <v>0</v>
      </c>
      <c r="O233" s="20">
        <v>0</v>
      </c>
      <c r="P233" s="21">
        <v>0</v>
      </c>
      <c r="Q233" s="19">
        <v>0</v>
      </c>
      <c r="R233" s="20">
        <v>0</v>
      </c>
      <c r="S233" s="21">
        <v>0</v>
      </c>
      <c r="T233" s="19">
        <v>0</v>
      </c>
      <c r="U233" s="20">
        <v>0</v>
      </c>
      <c r="V233" s="21">
        <v>0</v>
      </c>
      <c r="W233" s="47">
        <v>0</v>
      </c>
      <c r="X233" s="20">
        <v>0</v>
      </c>
      <c r="Y233" s="21">
        <v>0</v>
      </c>
      <c r="AB233" s="1"/>
    </row>
    <row r="234" spans="1:28" ht="13">
      <c r="A234" s="2" t="s">
        <v>291</v>
      </c>
      <c r="B234" s="2" t="s">
        <v>211</v>
      </c>
      <c r="C234" s="89" t="s">
        <v>297</v>
      </c>
      <c r="D234" s="129" t="s">
        <v>304</v>
      </c>
      <c r="E234" s="19">
        <v>0</v>
      </c>
      <c r="F234" s="20">
        <v>0</v>
      </c>
      <c r="G234" s="21">
        <v>0</v>
      </c>
      <c r="H234" s="19">
        <v>0</v>
      </c>
      <c r="I234" s="20">
        <v>0</v>
      </c>
      <c r="J234" s="21">
        <v>0</v>
      </c>
      <c r="K234" s="19">
        <v>0</v>
      </c>
      <c r="L234" s="20">
        <v>0</v>
      </c>
      <c r="M234" s="21">
        <v>0</v>
      </c>
      <c r="N234" s="19">
        <v>0</v>
      </c>
      <c r="O234" s="20">
        <v>0</v>
      </c>
      <c r="P234" s="21">
        <v>0</v>
      </c>
      <c r="Q234" s="19">
        <v>0</v>
      </c>
      <c r="R234" s="20">
        <v>0</v>
      </c>
      <c r="S234" s="21">
        <v>0</v>
      </c>
      <c r="T234" s="19">
        <v>0</v>
      </c>
      <c r="U234" s="20">
        <v>0</v>
      </c>
      <c r="V234" s="21">
        <v>0</v>
      </c>
      <c r="W234" s="47">
        <v>0</v>
      </c>
      <c r="X234" s="20">
        <v>0</v>
      </c>
      <c r="Y234" s="21">
        <v>0</v>
      </c>
      <c r="AB234" s="1"/>
    </row>
    <row r="235" spans="1:28" ht="13">
      <c r="A235" s="2" t="s">
        <v>291</v>
      </c>
      <c r="B235" s="2" t="s">
        <v>212</v>
      </c>
      <c r="C235" s="89" t="s">
        <v>297</v>
      </c>
      <c r="D235" s="129" t="s">
        <v>304</v>
      </c>
      <c r="E235" s="19">
        <v>0</v>
      </c>
      <c r="F235" s="20">
        <v>0</v>
      </c>
      <c r="G235" s="21">
        <v>0</v>
      </c>
      <c r="H235" s="19">
        <v>0</v>
      </c>
      <c r="I235" s="20">
        <v>0</v>
      </c>
      <c r="J235" s="21">
        <v>0</v>
      </c>
      <c r="K235" s="19">
        <v>0</v>
      </c>
      <c r="L235" s="20">
        <v>0</v>
      </c>
      <c r="M235" s="21">
        <v>0</v>
      </c>
      <c r="N235" s="19">
        <v>0</v>
      </c>
      <c r="O235" s="20">
        <v>0</v>
      </c>
      <c r="P235" s="21">
        <v>0</v>
      </c>
      <c r="Q235" s="19">
        <v>0</v>
      </c>
      <c r="R235" s="20">
        <v>0</v>
      </c>
      <c r="S235" s="21">
        <v>0</v>
      </c>
      <c r="T235" s="19">
        <v>0</v>
      </c>
      <c r="U235" s="20">
        <v>0</v>
      </c>
      <c r="V235" s="21">
        <v>0</v>
      </c>
      <c r="W235" s="47">
        <v>0</v>
      </c>
      <c r="X235" s="20">
        <v>0</v>
      </c>
      <c r="Y235" s="21">
        <v>0</v>
      </c>
      <c r="AB235" s="1"/>
    </row>
    <row r="236" spans="1:28" ht="13">
      <c r="A236" s="2" t="s">
        <v>292</v>
      </c>
      <c r="B236" s="2" t="s">
        <v>213</v>
      </c>
      <c r="C236" s="89" t="s">
        <v>297</v>
      </c>
      <c r="D236" s="129" t="s">
        <v>298</v>
      </c>
      <c r="E236" s="19">
        <v>15943.3</v>
      </c>
      <c r="F236" s="20">
        <v>903.1</v>
      </c>
      <c r="G236" s="21">
        <v>16846.399999999998</v>
      </c>
      <c r="H236" s="19">
        <v>46908.7</v>
      </c>
      <c r="I236" s="20">
        <v>1240.9000000000001</v>
      </c>
      <c r="J236" s="21">
        <v>48149.599999999999</v>
      </c>
      <c r="K236" s="19">
        <v>10097</v>
      </c>
      <c r="L236" s="20">
        <v>2183</v>
      </c>
      <c r="M236" s="21">
        <v>12280</v>
      </c>
      <c r="N236" s="19">
        <v>0</v>
      </c>
      <c r="O236" s="20">
        <v>0</v>
      </c>
      <c r="P236" s="21">
        <v>0</v>
      </c>
      <c r="Q236" s="19">
        <v>4.5</v>
      </c>
      <c r="R236" s="20">
        <v>0</v>
      </c>
      <c r="S236" s="21">
        <v>4.5</v>
      </c>
      <c r="T236" s="19">
        <v>3564.2</v>
      </c>
      <c r="U236" s="20">
        <v>2906.5</v>
      </c>
      <c r="V236" s="21">
        <v>6470.7</v>
      </c>
      <c r="W236" s="47">
        <v>76517.7</v>
      </c>
      <c r="X236" s="20">
        <v>7233.5</v>
      </c>
      <c r="Y236" s="21">
        <v>83751.199999999997</v>
      </c>
      <c r="AB236" s="1"/>
    </row>
    <row r="237" spans="1:28" ht="13">
      <c r="A237" s="2" t="s">
        <v>332</v>
      </c>
      <c r="B237" s="2" t="s">
        <v>333</v>
      </c>
      <c r="C237" s="89" t="s">
        <v>297</v>
      </c>
      <c r="D237" s="129" t="s">
        <v>302</v>
      </c>
      <c r="E237" s="19">
        <v>5913.45</v>
      </c>
      <c r="F237" s="20">
        <v>5866.6</v>
      </c>
      <c r="G237" s="21">
        <v>11780.05</v>
      </c>
      <c r="H237" s="19">
        <v>18708.25</v>
      </c>
      <c r="I237" s="20">
        <v>4352.05</v>
      </c>
      <c r="J237" s="21">
        <v>23060.3</v>
      </c>
      <c r="K237" s="19">
        <v>21563.65</v>
      </c>
      <c r="L237" s="20">
        <v>3674.8</v>
      </c>
      <c r="M237" s="21">
        <v>25238.45</v>
      </c>
      <c r="N237" s="19">
        <v>16492.349999999999</v>
      </c>
      <c r="O237" s="20">
        <v>3417.9</v>
      </c>
      <c r="P237" s="21">
        <v>19910.25</v>
      </c>
      <c r="Q237" s="19">
        <v>15060.7</v>
      </c>
      <c r="R237" s="20">
        <v>4258.3</v>
      </c>
      <c r="S237" s="21">
        <v>19319</v>
      </c>
      <c r="T237" s="19">
        <v>9411.5499999999993</v>
      </c>
      <c r="U237" s="20">
        <v>5349.55</v>
      </c>
      <c r="V237" s="21">
        <v>14761.099999999999</v>
      </c>
      <c r="W237" s="47">
        <v>87149.950000000012</v>
      </c>
      <c r="X237" s="20">
        <v>26919.200000000001</v>
      </c>
      <c r="Y237" s="21">
        <v>114069.15000000001</v>
      </c>
      <c r="AB237" s="1"/>
    </row>
    <row r="238" spans="1:28" ht="13">
      <c r="A238" s="2" t="s">
        <v>332</v>
      </c>
      <c r="B238" s="2" t="s">
        <v>334</v>
      </c>
      <c r="C238" s="89" t="s">
        <v>297</v>
      </c>
      <c r="D238" s="129" t="s">
        <v>302</v>
      </c>
      <c r="E238" s="19">
        <v>1863.8</v>
      </c>
      <c r="F238" s="20">
        <v>3113.35</v>
      </c>
      <c r="G238" s="21">
        <v>4977.1499999999996</v>
      </c>
      <c r="H238" s="19">
        <v>17950.849999999999</v>
      </c>
      <c r="I238" s="20">
        <v>3361.9</v>
      </c>
      <c r="J238" s="21">
        <v>21312.75</v>
      </c>
      <c r="K238" s="19">
        <v>20222.5</v>
      </c>
      <c r="L238" s="20">
        <v>4477</v>
      </c>
      <c r="M238" s="21">
        <v>24699.5</v>
      </c>
      <c r="N238" s="19">
        <v>16079.05</v>
      </c>
      <c r="O238" s="20">
        <v>2310</v>
      </c>
      <c r="P238" s="21">
        <v>18389.05</v>
      </c>
      <c r="Q238" s="19">
        <v>13392.45</v>
      </c>
      <c r="R238" s="20">
        <v>2222.35</v>
      </c>
      <c r="S238" s="21">
        <v>15614.800000000001</v>
      </c>
      <c r="T238" s="19">
        <v>10621.9</v>
      </c>
      <c r="U238" s="20">
        <v>4447.7</v>
      </c>
      <c r="V238" s="21">
        <v>15069.599999999999</v>
      </c>
      <c r="W238" s="47">
        <v>80130.549999999988</v>
      </c>
      <c r="X238" s="20">
        <v>19932.3</v>
      </c>
      <c r="Y238" s="21">
        <v>100062.84999999999</v>
      </c>
      <c r="AB238" s="1"/>
    </row>
    <row r="239" spans="1:28" ht="13">
      <c r="A239" s="2" t="s">
        <v>293</v>
      </c>
      <c r="B239" s="2" t="s">
        <v>214</v>
      </c>
      <c r="C239" s="89" t="s">
        <v>297</v>
      </c>
      <c r="D239" s="129" t="s">
        <v>303</v>
      </c>
      <c r="E239" s="19">
        <v>0</v>
      </c>
      <c r="F239" s="20">
        <v>0</v>
      </c>
      <c r="G239" s="21">
        <v>0</v>
      </c>
      <c r="H239" s="19">
        <v>0</v>
      </c>
      <c r="I239" s="20">
        <v>0</v>
      </c>
      <c r="J239" s="21">
        <v>0</v>
      </c>
      <c r="K239" s="19">
        <v>0</v>
      </c>
      <c r="L239" s="20">
        <v>0</v>
      </c>
      <c r="M239" s="21">
        <v>0</v>
      </c>
      <c r="N239" s="19">
        <v>0</v>
      </c>
      <c r="O239" s="20">
        <v>0</v>
      </c>
      <c r="P239" s="21">
        <v>0</v>
      </c>
      <c r="Q239" s="19">
        <v>0</v>
      </c>
      <c r="R239" s="20">
        <v>0</v>
      </c>
      <c r="S239" s="21">
        <v>0</v>
      </c>
      <c r="T239" s="19">
        <v>0</v>
      </c>
      <c r="U239" s="20">
        <v>0</v>
      </c>
      <c r="V239" s="21">
        <v>0</v>
      </c>
      <c r="W239" s="47">
        <v>0</v>
      </c>
      <c r="X239" s="20">
        <v>0</v>
      </c>
      <c r="Y239" s="21">
        <v>0</v>
      </c>
      <c r="AB239" s="1"/>
    </row>
    <row r="240" spans="1:28" ht="13">
      <c r="A240" s="2" t="s">
        <v>293</v>
      </c>
      <c r="B240" s="2" t="s">
        <v>215</v>
      </c>
      <c r="C240" s="89" t="s">
        <v>297</v>
      </c>
      <c r="D240" s="129" t="s">
        <v>303</v>
      </c>
      <c r="E240" s="19">
        <v>0</v>
      </c>
      <c r="F240" s="20">
        <v>0</v>
      </c>
      <c r="G240" s="21">
        <v>0</v>
      </c>
      <c r="H240" s="19">
        <v>0</v>
      </c>
      <c r="I240" s="20">
        <v>0</v>
      </c>
      <c r="J240" s="21">
        <v>0</v>
      </c>
      <c r="K240" s="19">
        <v>0</v>
      </c>
      <c r="L240" s="20">
        <v>0</v>
      </c>
      <c r="M240" s="21">
        <v>0</v>
      </c>
      <c r="N240" s="19">
        <v>0</v>
      </c>
      <c r="O240" s="20">
        <v>0</v>
      </c>
      <c r="P240" s="21">
        <v>0</v>
      </c>
      <c r="Q240" s="19">
        <v>0</v>
      </c>
      <c r="R240" s="20">
        <v>0</v>
      </c>
      <c r="S240" s="21">
        <v>0</v>
      </c>
      <c r="T240" s="19">
        <v>0</v>
      </c>
      <c r="U240" s="20">
        <v>0</v>
      </c>
      <c r="V240" s="21">
        <v>0</v>
      </c>
      <c r="W240" s="47">
        <v>0</v>
      </c>
      <c r="X240" s="20">
        <v>0</v>
      </c>
      <c r="Y240" s="21">
        <v>0</v>
      </c>
      <c r="AB240" s="1"/>
    </row>
    <row r="241" spans="1:28" ht="13">
      <c r="A241" s="2" t="s">
        <v>294</v>
      </c>
      <c r="B241" s="2" t="s">
        <v>216</v>
      </c>
      <c r="C241" s="89" t="s">
        <v>297</v>
      </c>
      <c r="D241" s="129" t="s">
        <v>302</v>
      </c>
      <c r="E241" s="19">
        <v>275.60000000000002</v>
      </c>
      <c r="F241" s="20">
        <v>170.5</v>
      </c>
      <c r="G241" s="21">
        <v>446.1</v>
      </c>
      <c r="H241" s="19">
        <v>132.5</v>
      </c>
      <c r="I241" s="20">
        <v>326.7</v>
      </c>
      <c r="J241" s="21">
        <v>459.2</v>
      </c>
      <c r="K241" s="19">
        <v>592.70000000000005</v>
      </c>
      <c r="L241" s="20">
        <v>397.5</v>
      </c>
      <c r="M241" s="21">
        <v>990.2</v>
      </c>
      <c r="N241" s="19">
        <v>445.2</v>
      </c>
      <c r="O241" s="20">
        <v>482.8</v>
      </c>
      <c r="P241" s="21">
        <v>928</v>
      </c>
      <c r="Q241" s="19">
        <v>388.5</v>
      </c>
      <c r="R241" s="20">
        <v>126.9</v>
      </c>
      <c r="S241" s="21">
        <v>515.4</v>
      </c>
      <c r="T241" s="19">
        <v>1327.7</v>
      </c>
      <c r="U241" s="20">
        <v>605.4</v>
      </c>
      <c r="V241" s="21">
        <v>1933.1</v>
      </c>
      <c r="W241" s="47">
        <v>3162.2</v>
      </c>
      <c r="X241" s="20">
        <v>2109.8000000000002</v>
      </c>
      <c r="Y241" s="21">
        <v>5272</v>
      </c>
      <c r="AB241" s="1"/>
    </row>
    <row r="242" spans="1:28" ht="13">
      <c r="A242" s="2" t="s">
        <v>294</v>
      </c>
      <c r="B242" s="2" t="s">
        <v>217</v>
      </c>
      <c r="C242" s="89" t="s">
        <v>297</v>
      </c>
      <c r="D242" s="129" t="s">
        <v>302</v>
      </c>
      <c r="E242" s="19">
        <v>93.4</v>
      </c>
      <c r="F242" s="20">
        <v>200.1</v>
      </c>
      <c r="G242" s="21">
        <v>293.5</v>
      </c>
      <c r="H242" s="19">
        <v>84.4</v>
      </c>
      <c r="I242" s="20">
        <v>235.3</v>
      </c>
      <c r="J242" s="21">
        <v>319.70000000000005</v>
      </c>
      <c r="K242" s="19">
        <v>184.7</v>
      </c>
      <c r="L242" s="20">
        <v>106.2</v>
      </c>
      <c r="M242" s="21">
        <v>290.89999999999998</v>
      </c>
      <c r="N242" s="19">
        <v>185.6</v>
      </c>
      <c r="O242" s="20">
        <v>361.6</v>
      </c>
      <c r="P242" s="21">
        <v>547.20000000000005</v>
      </c>
      <c r="Q242" s="19">
        <v>477</v>
      </c>
      <c r="R242" s="20">
        <v>599.5</v>
      </c>
      <c r="S242" s="21">
        <v>1076.5</v>
      </c>
      <c r="T242" s="19">
        <v>578</v>
      </c>
      <c r="U242" s="20">
        <v>556.9</v>
      </c>
      <c r="V242" s="21">
        <v>1134.9000000000001</v>
      </c>
      <c r="W242" s="47">
        <v>1603.1</v>
      </c>
      <c r="X242" s="20">
        <v>2059.6</v>
      </c>
      <c r="Y242" s="21">
        <v>3662.7</v>
      </c>
      <c r="AB242" s="1"/>
    </row>
    <row r="243" spans="1:28" ht="13">
      <c r="A243" s="2" t="s">
        <v>294</v>
      </c>
      <c r="B243" s="2" t="s">
        <v>218</v>
      </c>
      <c r="C243" s="89" t="s">
        <v>297</v>
      </c>
      <c r="D243" s="129" t="s">
        <v>302</v>
      </c>
      <c r="E243" s="19">
        <v>0</v>
      </c>
      <c r="F243" s="20">
        <v>0</v>
      </c>
      <c r="G243" s="21">
        <v>0</v>
      </c>
      <c r="H243" s="19">
        <v>0</v>
      </c>
      <c r="I243" s="20">
        <v>0</v>
      </c>
      <c r="J243" s="21">
        <v>0</v>
      </c>
      <c r="K243" s="19">
        <v>0</v>
      </c>
      <c r="L243" s="20">
        <v>0</v>
      </c>
      <c r="M243" s="21">
        <v>0</v>
      </c>
      <c r="N243" s="19">
        <v>0</v>
      </c>
      <c r="O243" s="20">
        <v>0</v>
      </c>
      <c r="P243" s="21">
        <v>0</v>
      </c>
      <c r="Q243" s="19">
        <v>0</v>
      </c>
      <c r="R243" s="20">
        <v>0</v>
      </c>
      <c r="S243" s="21">
        <v>0</v>
      </c>
      <c r="T243" s="19">
        <v>0</v>
      </c>
      <c r="U243" s="20">
        <v>0</v>
      </c>
      <c r="V243" s="21">
        <v>0</v>
      </c>
      <c r="W243" s="47">
        <v>0</v>
      </c>
      <c r="X243" s="20">
        <v>0</v>
      </c>
      <c r="Y243" s="21">
        <v>0</v>
      </c>
      <c r="AB243" s="1"/>
    </row>
    <row r="244" spans="1:28" ht="13">
      <c r="A244" s="2" t="s">
        <v>366</v>
      </c>
      <c r="B244" s="2" t="s">
        <v>367</v>
      </c>
      <c r="C244" s="89" t="s">
        <v>297</v>
      </c>
      <c r="D244" s="129" t="s">
        <v>303</v>
      </c>
      <c r="E244" s="19">
        <v>5075.43</v>
      </c>
      <c r="F244" s="20">
        <v>2910.28</v>
      </c>
      <c r="G244" s="21">
        <v>7985.7100000000009</v>
      </c>
      <c r="H244" s="19">
        <v>2977.46</v>
      </c>
      <c r="I244" s="20">
        <v>4405.13</v>
      </c>
      <c r="J244" s="21">
        <v>7382.59</v>
      </c>
      <c r="K244" s="19">
        <v>3332.64</v>
      </c>
      <c r="L244" s="20">
        <v>1938.9</v>
      </c>
      <c r="M244" s="21">
        <v>5271.54</v>
      </c>
      <c r="N244" s="19">
        <v>2420.83</v>
      </c>
      <c r="O244" s="20">
        <v>5107.46</v>
      </c>
      <c r="P244" s="21">
        <v>7528.29</v>
      </c>
      <c r="Q244" s="19">
        <v>887.08</v>
      </c>
      <c r="R244" s="20">
        <v>4703.9799999999996</v>
      </c>
      <c r="S244" s="21">
        <v>5591.0599999999995</v>
      </c>
      <c r="T244" s="19">
        <v>901.8</v>
      </c>
      <c r="U244" s="20">
        <v>5039.05</v>
      </c>
      <c r="V244" s="21">
        <v>5940.85</v>
      </c>
      <c r="W244" s="47">
        <v>15595.24</v>
      </c>
      <c r="X244" s="20">
        <v>24104.799999999999</v>
      </c>
      <c r="Y244" s="21">
        <v>39700.04</v>
      </c>
      <c r="AB244" s="1"/>
    </row>
    <row r="245" spans="1:28" ht="13">
      <c r="A245" s="2" t="s">
        <v>366</v>
      </c>
      <c r="B245" s="2" t="s">
        <v>368</v>
      </c>
      <c r="C245" s="89" t="s">
        <v>297</v>
      </c>
      <c r="D245" s="129" t="s">
        <v>303</v>
      </c>
      <c r="E245" s="19">
        <v>2399.31</v>
      </c>
      <c r="F245" s="20">
        <v>4897.2299999999996</v>
      </c>
      <c r="G245" s="21">
        <v>7296.5399999999991</v>
      </c>
      <c r="H245" s="19">
        <v>2936.71</v>
      </c>
      <c r="I245" s="20">
        <v>4225.8100000000004</v>
      </c>
      <c r="J245" s="21">
        <v>7162.52</v>
      </c>
      <c r="K245" s="19">
        <v>15482.1</v>
      </c>
      <c r="L245" s="20">
        <v>214.7</v>
      </c>
      <c r="M245" s="21">
        <v>15696.800000000001</v>
      </c>
      <c r="N245" s="19">
        <v>32608.42</v>
      </c>
      <c r="O245" s="20">
        <v>2.27</v>
      </c>
      <c r="P245" s="21">
        <v>32610.69</v>
      </c>
      <c r="Q245" s="19">
        <v>17223.98</v>
      </c>
      <c r="R245" s="20">
        <v>74.06</v>
      </c>
      <c r="S245" s="21">
        <v>17298.04</v>
      </c>
      <c r="T245" s="19">
        <v>13913.92</v>
      </c>
      <c r="U245" s="20">
        <v>1343.54</v>
      </c>
      <c r="V245" s="21">
        <v>15257.46</v>
      </c>
      <c r="W245" s="47">
        <v>84564.44</v>
      </c>
      <c r="X245" s="20">
        <v>10757.61</v>
      </c>
      <c r="Y245" s="21">
        <v>95322.05</v>
      </c>
      <c r="AB245" s="1"/>
    </row>
    <row r="246" spans="1:28" ht="13">
      <c r="A246" s="2" t="s">
        <v>354</v>
      </c>
      <c r="B246" s="2" t="s">
        <v>363</v>
      </c>
      <c r="C246" s="89" t="s">
        <v>297</v>
      </c>
      <c r="D246" s="129" t="s">
        <v>303</v>
      </c>
      <c r="E246" s="19">
        <v>24114.7</v>
      </c>
      <c r="F246" s="20">
        <v>2556.15</v>
      </c>
      <c r="G246" s="21">
        <v>26670.850000000002</v>
      </c>
      <c r="H246" s="19">
        <v>36526.58</v>
      </c>
      <c r="I246" s="20">
        <v>2533.98</v>
      </c>
      <c r="J246" s="21">
        <v>39060.560000000005</v>
      </c>
      <c r="K246" s="19">
        <v>29796.79</v>
      </c>
      <c r="L246" s="20">
        <v>863.23</v>
      </c>
      <c r="M246" s="21">
        <v>30660.02</v>
      </c>
      <c r="N246" s="19">
        <v>21982.2</v>
      </c>
      <c r="O246" s="20">
        <v>461.21</v>
      </c>
      <c r="P246" s="21">
        <v>22443.41</v>
      </c>
      <c r="Q246" s="19">
        <v>7138.94</v>
      </c>
      <c r="R246" s="20">
        <v>892.66</v>
      </c>
      <c r="S246" s="21">
        <v>8031.5999999999995</v>
      </c>
      <c r="T246" s="19">
        <v>0</v>
      </c>
      <c r="U246" s="20">
        <v>0</v>
      </c>
      <c r="V246" s="21">
        <v>0</v>
      </c>
      <c r="W246" s="47">
        <v>119559.21</v>
      </c>
      <c r="X246" s="20">
        <v>7307.2300000000005</v>
      </c>
      <c r="Y246" s="21">
        <v>126866.44</v>
      </c>
      <c r="AB246" s="1"/>
    </row>
    <row r="247" spans="1:28" ht="13">
      <c r="A247" s="2" t="s">
        <v>354</v>
      </c>
      <c r="B247" s="2" t="s">
        <v>355</v>
      </c>
      <c r="C247" s="89" t="s">
        <v>297</v>
      </c>
      <c r="D247" s="129" t="s">
        <v>303</v>
      </c>
      <c r="E247" s="19">
        <v>13182.72</v>
      </c>
      <c r="F247" s="20">
        <v>880.65</v>
      </c>
      <c r="G247" s="21">
        <v>14063.369999999999</v>
      </c>
      <c r="H247" s="19">
        <v>12314.49</v>
      </c>
      <c r="I247" s="20">
        <v>1212.47</v>
      </c>
      <c r="J247" s="21">
        <v>13526.96</v>
      </c>
      <c r="K247" s="19">
        <v>35292.54</v>
      </c>
      <c r="L247" s="20">
        <v>804.43</v>
      </c>
      <c r="M247" s="21">
        <v>36096.97</v>
      </c>
      <c r="N247" s="19">
        <v>32380.5</v>
      </c>
      <c r="O247" s="20">
        <v>1594.2</v>
      </c>
      <c r="P247" s="21">
        <v>33974.699999999997</v>
      </c>
      <c r="Q247" s="19">
        <v>21352.92</v>
      </c>
      <c r="R247" s="20">
        <v>2612.21</v>
      </c>
      <c r="S247" s="21">
        <v>23965.129999999997</v>
      </c>
      <c r="T247" s="19">
        <v>13848.57</v>
      </c>
      <c r="U247" s="20">
        <v>1399.36</v>
      </c>
      <c r="V247" s="21">
        <v>15247.93</v>
      </c>
      <c r="W247" s="47">
        <v>128371.73999999999</v>
      </c>
      <c r="X247" s="20">
        <v>8503.32</v>
      </c>
      <c r="Y247" s="21">
        <v>136875.06</v>
      </c>
      <c r="AB247" s="1"/>
    </row>
    <row r="248" spans="1:28" ht="13">
      <c r="A248" s="2" t="s">
        <v>354</v>
      </c>
      <c r="B248" s="2" t="s">
        <v>364</v>
      </c>
      <c r="C248" s="89" t="s">
        <v>297</v>
      </c>
      <c r="D248" s="129" t="s">
        <v>303</v>
      </c>
      <c r="E248" s="19">
        <v>15749.43</v>
      </c>
      <c r="F248" s="20">
        <v>652.20000000000005</v>
      </c>
      <c r="G248" s="21">
        <v>16401.63</v>
      </c>
      <c r="H248" s="19">
        <v>21137.200000000001</v>
      </c>
      <c r="I248" s="20">
        <v>1918.48</v>
      </c>
      <c r="J248" s="21">
        <v>23055.68</v>
      </c>
      <c r="K248" s="19">
        <v>38334</v>
      </c>
      <c r="L248" s="20">
        <v>1045.45</v>
      </c>
      <c r="M248" s="21">
        <v>39379.449999999997</v>
      </c>
      <c r="N248" s="19">
        <v>61035.75</v>
      </c>
      <c r="O248" s="20">
        <v>576.02</v>
      </c>
      <c r="P248" s="21">
        <v>61611.77</v>
      </c>
      <c r="Q248" s="19">
        <v>27124.41</v>
      </c>
      <c r="R248" s="20">
        <v>796.59</v>
      </c>
      <c r="S248" s="21">
        <v>27921</v>
      </c>
      <c r="T248" s="19">
        <v>19557.099999999999</v>
      </c>
      <c r="U248" s="20">
        <v>1274.6300000000001</v>
      </c>
      <c r="V248" s="21">
        <v>20831.73</v>
      </c>
      <c r="W248" s="47">
        <v>182937.89</v>
      </c>
      <c r="X248" s="20">
        <v>6263.37</v>
      </c>
      <c r="Y248" s="21">
        <v>189201.26</v>
      </c>
      <c r="AB248" s="1"/>
    </row>
    <row r="249" spans="1:28" ht="13">
      <c r="A249" s="2" t="s">
        <v>295</v>
      </c>
      <c r="B249" s="2" t="s">
        <v>219</v>
      </c>
      <c r="C249" s="89" t="s">
        <v>297</v>
      </c>
      <c r="D249" s="129" t="s">
        <v>303</v>
      </c>
      <c r="E249" s="19">
        <v>684.5</v>
      </c>
      <c r="F249" s="20">
        <v>436.4</v>
      </c>
      <c r="G249" s="21">
        <v>1120.9000000000001</v>
      </c>
      <c r="H249" s="19">
        <v>700.8</v>
      </c>
      <c r="I249" s="20">
        <v>153.1</v>
      </c>
      <c r="J249" s="21">
        <v>853.9</v>
      </c>
      <c r="K249" s="19">
        <v>9630.5</v>
      </c>
      <c r="L249" s="20">
        <v>1013.85</v>
      </c>
      <c r="M249" s="21">
        <v>10644.35</v>
      </c>
      <c r="N249" s="19">
        <v>6210.35</v>
      </c>
      <c r="O249" s="20">
        <v>147.05000000000001</v>
      </c>
      <c r="P249" s="21">
        <v>6357.4000000000005</v>
      </c>
      <c r="Q249" s="19">
        <v>11344.6</v>
      </c>
      <c r="R249" s="20">
        <v>1333.25</v>
      </c>
      <c r="S249" s="21">
        <v>12677.85</v>
      </c>
      <c r="T249" s="19">
        <v>2208.65</v>
      </c>
      <c r="U249" s="20">
        <v>843.75</v>
      </c>
      <c r="V249" s="21">
        <v>3052.4</v>
      </c>
      <c r="W249" s="47">
        <v>30779.4</v>
      </c>
      <c r="X249" s="20">
        <v>3927.3999999999996</v>
      </c>
      <c r="Y249" s="21">
        <v>34706.800000000003</v>
      </c>
      <c r="AB249" s="1"/>
    </row>
    <row r="250" spans="1:28" ht="13">
      <c r="A250" s="2" t="s">
        <v>295</v>
      </c>
      <c r="B250" s="2" t="s">
        <v>220</v>
      </c>
      <c r="C250" s="89" t="s">
        <v>297</v>
      </c>
      <c r="D250" s="129" t="s">
        <v>303</v>
      </c>
      <c r="E250" s="19">
        <v>2409.15</v>
      </c>
      <c r="F250" s="20">
        <v>351.55</v>
      </c>
      <c r="G250" s="21">
        <v>2760.7000000000003</v>
      </c>
      <c r="H250" s="19">
        <v>1911.45</v>
      </c>
      <c r="I250" s="20">
        <v>6.65</v>
      </c>
      <c r="J250" s="21">
        <v>1918.1000000000001</v>
      </c>
      <c r="K250" s="19">
        <v>3756.95</v>
      </c>
      <c r="L250" s="20">
        <v>5.5</v>
      </c>
      <c r="M250" s="21">
        <v>3762.45</v>
      </c>
      <c r="N250" s="19">
        <v>67.150000000000006</v>
      </c>
      <c r="O250" s="20">
        <v>0.65</v>
      </c>
      <c r="P250" s="21">
        <v>67.800000000000011</v>
      </c>
      <c r="Q250" s="19">
        <v>1437.5</v>
      </c>
      <c r="R250" s="20">
        <v>276</v>
      </c>
      <c r="S250" s="21">
        <v>1713.5</v>
      </c>
      <c r="T250" s="19">
        <v>5970.9</v>
      </c>
      <c r="U250" s="20">
        <v>843.5</v>
      </c>
      <c r="V250" s="21">
        <v>6814.4</v>
      </c>
      <c r="W250" s="47">
        <v>15553.1</v>
      </c>
      <c r="X250" s="20">
        <v>1483.85</v>
      </c>
      <c r="Y250" s="21">
        <v>17036.95</v>
      </c>
      <c r="AB250" s="1"/>
    </row>
    <row r="251" spans="1:28" ht="13">
      <c r="A251" s="2" t="s">
        <v>295</v>
      </c>
      <c r="B251" s="2" t="s">
        <v>221</v>
      </c>
      <c r="C251" s="89" t="s">
        <v>297</v>
      </c>
      <c r="D251" s="129" t="s">
        <v>303</v>
      </c>
      <c r="E251" s="19">
        <v>983.45</v>
      </c>
      <c r="F251" s="20">
        <v>335.7</v>
      </c>
      <c r="G251" s="21">
        <v>1319.15</v>
      </c>
      <c r="H251" s="19">
        <v>2500.5500000000002</v>
      </c>
      <c r="I251" s="20">
        <v>170.55</v>
      </c>
      <c r="J251" s="21">
        <v>2671.1000000000004</v>
      </c>
      <c r="K251" s="19">
        <v>1813.9</v>
      </c>
      <c r="L251" s="20">
        <v>5.4</v>
      </c>
      <c r="M251" s="21">
        <v>1819.3000000000002</v>
      </c>
      <c r="N251" s="19">
        <v>0</v>
      </c>
      <c r="O251" s="20">
        <v>0</v>
      </c>
      <c r="P251" s="21">
        <v>0</v>
      </c>
      <c r="Q251" s="19">
        <v>0</v>
      </c>
      <c r="R251" s="20">
        <v>0</v>
      </c>
      <c r="S251" s="21">
        <v>0</v>
      </c>
      <c r="T251" s="19">
        <v>0</v>
      </c>
      <c r="U251" s="20">
        <v>0</v>
      </c>
      <c r="V251" s="21">
        <v>0</v>
      </c>
      <c r="W251" s="47">
        <v>5297.9</v>
      </c>
      <c r="X251" s="20">
        <v>511.65</v>
      </c>
      <c r="Y251" s="21">
        <v>5809.5499999999993</v>
      </c>
      <c r="AB251" s="1"/>
    </row>
    <row r="252" spans="1:28" ht="13">
      <c r="A252" s="24" t="s">
        <v>295</v>
      </c>
      <c r="B252" s="145" t="s">
        <v>222</v>
      </c>
      <c r="C252" s="89" t="s">
        <v>297</v>
      </c>
      <c r="D252" s="129" t="s">
        <v>303</v>
      </c>
      <c r="E252" s="19">
        <v>0</v>
      </c>
      <c r="F252" s="20">
        <v>0</v>
      </c>
      <c r="G252" s="21">
        <v>0</v>
      </c>
      <c r="H252" s="19">
        <v>0</v>
      </c>
      <c r="I252" s="20">
        <v>0</v>
      </c>
      <c r="J252" s="21">
        <v>0</v>
      </c>
      <c r="K252" s="19">
        <v>0</v>
      </c>
      <c r="L252" s="20">
        <v>0</v>
      </c>
      <c r="M252" s="21">
        <v>0</v>
      </c>
      <c r="N252" s="19">
        <v>0</v>
      </c>
      <c r="O252" s="20">
        <v>0</v>
      </c>
      <c r="P252" s="21">
        <v>0</v>
      </c>
      <c r="Q252" s="19">
        <v>0</v>
      </c>
      <c r="R252" s="20">
        <v>0</v>
      </c>
      <c r="S252" s="21">
        <v>0</v>
      </c>
      <c r="T252" s="19">
        <v>0</v>
      </c>
      <c r="U252" s="20">
        <v>0</v>
      </c>
      <c r="V252" s="21">
        <v>0</v>
      </c>
      <c r="W252" s="47">
        <v>0</v>
      </c>
      <c r="X252" s="20">
        <v>0</v>
      </c>
      <c r="Y252" s="21">
        <v>0</v>
      </c>
      <c r="AB252" s="1"/>
    </row>
    <row r="253" spans="1:28" ht="13">
      <c r="A253" s="24" t="s">
        <v>335</v>
      </c>
      <c r="B253" s="2" t="s">
        <v>340</v>
      </c>
      <c r="C253" s="89" t="s">
        <v>297</v>
      </c>
      <c r="D253" s="129" t="s">
        <v>304</v>
      </c>
      <c r="E253" s="19">
        <v>6219.95</v>
      </c>
      <c r="F253" s="20">
        <v>109.67</v>
      </c>
      <c r="G253" s="21">
        <v>6329.62</v>
      </c>
      <c r="H253" s="19">
        <v>11278.75</v>
      </c>
      <c r="I253" s="20">
        <v>64.650000000000006</v>
      </c>
      <c r="J253" s="21">
        <v>11343.4</v>
      </c>
      <c r="K253" s="19">
        <v>6480.1</v>
      </c>
      <c r="L253" s="20">
        <v>88.65</v>
      </c>
      <c r="M253" s="21">
        <v>6568.75</v>
      </c>
      <c r="N253" s="19">
        <v>9942.3799999999992</v>
      </c>
      <c r="O253" s="20">
        <v>32.56</v>
      </c>
      <c r="P253" s="21">
        <v>9974.9399999999987</v>
      </c>
      <c r="Q253" s="19">
        <v>10091.94</v>
      </c>
      <c r="R253" s="20">
        <v>60.24</v>
      </c>
      <c r="S253" s="21">
        <v>10152.18</v>
      </c>
      <c r="T253" s="19">
        <v>11600.67</v>
      </c>
      <c r="U253" s="20">
        <v>67.83</v>
      </c>
      <c r="V253" s="21">
        <v>11668.5</v>
      </c>
      <c r="W253" s="47">
        <v>55613.79</v>
      </c>
      <c r="X253" s="20">
        <v>423.6</v>
      </c>
      <c r="Y253" s="21">
        <v>56037.39</v>
      </c>
      <c r="AB253" s="1"/>
    </row>
    <row r="254" spans="1:28" ht="13">
      <c r="A254" s="2" t="s">
        <v>335</v>
      </c>
      <c r="B254" s="2" t="s">
        <v>336</v>
      </c>
      <c r="C254" s="89" t="s">
        <v>297</v>
      </c>
      <c r="D254" s="129" t="s">
        <v>304</v>
      </c>
      <c r="E254" s="19">
        <v>19970.240000000002</v>
      </c>
      <c r="F254" s="20">
        <v>377.76</v>
      </c>
      <c r="G254" s="21">
        <v>20348</v>
      </c>
      <c r="H254" s="19">
        <v>26187.17</v>
      </c>
      <c r="I254" s="20">
        <v>123.11</v>
      </c>
      <c r="J254" s="21">
        <v>26310.28</v>
      </c>
      <c r="K254" s="19">
        <v>19796.78</v>
      </c>
      <c r="L254" s="20">
        <v>2.6</v>
      </c>
      <c r="M254" s="21">
        <v>19799.379999999997</v>
      </c>
      <c r="N254" s="19">
        <v>21646.51</v>
      </c>
      <c r="O254" s="20">
        <v>223.04</v>
      </c>
      <c r="P254" s="21">
        <v>21869.55</v>
      </c>
      <c r="Q254" s="19">
        <v>24800.26</v>
      </c>
      <c r="R254" s="20">
        <v>0</v>
      </c>
      <c r="S254" s="21">
        <v>24800.26</v>
      </c>
      <c r="T254" s="19">
        <v>24115.87</v>
      </c>
      <c r="U254" s="20">
        <v>0</v>
      </c>
      <c r="V254" s="21">
        <v>24115.87</v>
      </c>
      <c r="W254" s="47">
        <v>136516.82999999999</v>
      </c>
      <c r="X254" s="20">
        <v>726.51</v>
      </c>
      <c r="Y254" s="21">
        <v>137243.34</v>
      </c>
      <c r="AB254" s="1"/>
    </row>
    <row r="255" spans="1:28" ht="13.5" thickBot="1">
      <c r="A255" s="26" t="s">
        <v>335</v>
      </c>
      <c r="B255" s="26" t="s">
        <v>380</v>
      </c>
      <c r="C255" s="90" t="s">
        <v>297</v>
      </c>
      <c r="D255" s="130" t="s">
        <v>304</v>
      </c>
      <c r="E255" s="27">
        <v>8584.43</v>
      </c>
      <c r="F255" s="28">
        <v>135.82</v>
      </c>
      <c r="G255" s="29">
        <v>8720.25</v>
      </c>
      <c r="H255" s="27">
        <v>14358</v>
      </c>
      <c r="I255" s="28">
        <v>297.14999999999998</v>
      </c>
      <c r="J255" s="29">
        <v>14655.15</v>
      </c>
      <c r="K255" s="27">
        <v>4618.07</v>
      </c>
      <c r="L255" s="28">
        <v>361.71</v>
      </c>
      <c r="M255" s="29">
        <v>4979.78</v>
      </c>
      <c r="N255" s="27">
        <v>10121.43</v>
      </c>
      <c r="O255" s="28">
        <v>53.34</v>
      </c>
      <c r="P255" s="29">
        <v>10174.77</v>
      </c>
      <c r="Q255" s="27">
        <v>10861.89</v>
      </c>
      <c r="R255" s="28">
        <v>561.16</v>
      </c>
      <c r="S255" s="29">
        <v>11423.05</v>
      </c>
      <c r="T255" s="27">
        <v>14268.52</v>
      </c>
      <c r="U255" s="28">
        <v>298.72000000000003</v>
      </c>
      <c r="V255" s="29">
        <v>14567.24</v>
      </c>
      <c r="W255" s="72">
        <v>62812.34</v>
      </c>
      <c r="X255" s="28">
        <v>1707.8999999999999</v>
      </c>
      <c r="Y255" s="29">
        <v>64520.24</v>
      </c>
      <c r="AB255" s="1"/>
    </row>
    <row r="256" spans="1:28">
      <c r="A256" s="91"/>
      <c r="B256" s="91"/>
      <c r="C256" s="91"/>
      <c r="D256" s="91"/>
      <c r="E256" s="92"/>
      <c r="F256" s="92"/>
      <c r="G256" s="92"/>
      <c r="H256" s="92"/>
      <c r="I256" s="92"/>
      <c r="J256" s="92"/>
      <c r="K256" s="92"/>
      <c r="L256" s="92"/>
      <c r="M256" s="92"/>
      <c r="N256" s="92"/>
      <c r="O256" s="92"/>
      <c r="P256" s="92"/>
      <c r="Q256" s="92"/>
      <c r="R256" s="92"/>
      <c r="S256" s="92"/>
      <c r="T256" s="92"/>
      <c r="U256" s="92"/>
      <c r="V256" s="92"/>
      <c r="W256" s="92"/>
      <c r="X256" s="92"/>
      <c r="Y256" s="92"/>
    </row>
    <row r="257" spans="1:25">
      <c r="A257" s="91"/>
      <c r="B257" s="91"/>
      <c r="C257" s="91"/>
      <c r="D257" s="91"/>
      <c r="E257" s="92"/>
      <c r="F257" s="92"/>
      <c r="G257" s="92"/>
      <c r="H257" s="92"/>
      <c r="I257" s="92"/>
      <c r="J257" s="92"/>
      <c r="K257" s="92"/>
      <c r="L257" s="92"/>
      <c r="M257" s="92"/>
      <c r="N257" s="92"/>
      <c r="O257" s="92"/>
      <c r="P257" s="92"/>
      <c r="Q257" s="92"/>
      <c r="R257" s="92"/>
      <c r="S257" s="92"/>
      <c r="T257" s="92"/>
      <c r="U257" s="92"/>
      <c r="V257" s="92"/>
      <c r="W257" s="92"/>
      <c r="X257" s="92"/>
      <c r="Y257" s="92"/>
    </row>
    <row r="258" spans="1:25" ht="13" thickBot="1"/>
    <row r="259" spans="1:25">
      <c r="A259" s="93" t="s">
        <v>223</v>
      </c>
      <c r="B259" s="94"/>
      <c r="C259" s="94"/>
      <c r="D259" s="94"/>
      <c r="E259" s="95">
        <v>2389674.4400000013</v>
      </c>
      <c r="F259" s="96">
        <v>197164.43000000005</v>
      </c>
      <c r="G259" s="97">
        <v>2586838.8699999982</v>
      </c>
      <c r="H259" s="95">
        <v>2780168.9899999993</v>
      </c>
      <c r="I259" s="96">
        <v>196815.08999999997</v>
      </c>
      <c r="J259" s="97">
        <v>2976984.0800000005</v>
      </c>
      <c r="K259" s="95">
        <v>2652516.8700000015</v>
      </c>
      <c r="L259" s="96">
        <v>180249.61999999997</v>
      </c>
      <c r="M259" s="97">
        <v>2832766.4899999998</v>
      </c>
      <c r="N259" s="95">
        <v>2552182.5600000005</v>
      </c>
      <c r="O259" s="96">
        <v>219972.86999999988</v>
      </c>
      <c r="P259" s="97">
        <v>2772155.4299999997</v>
      </c>
      <c r="Q259" s="95">
        <v>2348666.9600000014</v>
      </c>
      <c r="R259" s="96">
        <v>239750.57999999993</v>
      </c>
      <c r="S259" s="97">
        <v>2588417.5400000005</v>
      </c>
      <c r="T259" s="95">
        <v>2257797.5099999998</v>
      </c>
      <c r="U259" s="96">
        <v>220920.59999999986</v>
      </c>
      <c r="V259" s="97">
        <v>2478718.1100000008</v>
      </c>
      <c r="W259" s="98">
        <v>14981007.330000004</v>
      </c>
      <c r="X259" s="96">
        <v>1254873.1900000006</v>
      </c>
      <c r="Y259" s="99">
        <v>16235880.519999998</v>
      </c>
    </row>
    <row r="260" spans="1:25" ht="13" thickBot="1">
      <c r="A260" s="100" t="s">
        <v>224</v>
      </c>
      <c r="B260" s="101"/>
      <c r="C260" s="101"/>
      <c r="D260" s="101"/>
      <c r="E260" s="102">
        <v>0</v>
      </c>
      <c r="F260" s="103">
        <v>0</v>
      </c>
      <c r="G260" s="104">
        <v>0</v>
      </c>
      <c r="H260" s="102">
        <v>0</v>
      </c>
      <c r="I260" s="103">
        <v>0</v>
      </c>
      <c r="J260" s="104">
        <v>0</v>
      </c>
      <c r="K260" s="102">
        <v>0</v>
      </c>
      <c r="L260" s="103">
        <v>0</v>
      </c>
      <c r="M260" s="104">
        <v>0</v>
      </c>
      <c r="N260" s="102">
        <v>0</v>
      </c>
      <c r="O260" s="103">
        <v>0</v>
      </c>
      <c r="P260" s="104">
        <v>0</v>
      </c>
      <c r="Q260" s="102">
        <v>0</v>
      </c>
      <c r="R260" s="103">
        <v>0</v>
      </c>
      <c r="S260" s="104">
        <v>0</v>
      </c>
      <c r="T260" s="102">
        <v>0</v>
      </c>
      <c r="U260" s="103">
        <v>0</v>
      </c>
      <c r="V260" s="104">
        <v>0</v>
      </c>
      <c r="W260" s="105">
        <v>0</v>
      </c>
      <c r="X260" s="103">
        <v>0</v>
      </c>
      <c r="Y260" s="106">
        <v>0</v>
      </c>
    </row>
    <row r="261" spans="1:25" ht="13" thickBot="1">
      <c r="A261" s="107" t="s">
        <v>5</v>
      </c>
      <c r="B261" s="108"/>
      <c r="C261" s="108"/>
      <c r="D261" s="108"/>
      <c r="E261" s="109">
        <v>2389674.4400000013</v>
      </c>
      <c r="F261" s="110">
        <v>197164.43000000005</v>
      </c>
      <c r="G261" s="111">
        <v>2586838.8699999982</v>
      </c>
      <c r="H261" s="109">
        <v>2780168.9899999993</v>
      </c>
      <c r="I261" s="110">
        <v>196815.08999999997</v>
      </c>
      <c r="J261" s="111">
        <v>2976984.0800000005</v>
      </c>
      <c r="K261" s="109">
        <v>2652516.8700000015</v>
      </c>
      <c r="L261" s="110">
        <v>180249.61999999997</v>
      </c>
      <c r="M261" s="111">
        <v>2832766.4899999998</v>
      </c>
      <c r="N261" s="109">
        <v>2552182.5600000005</v>
      </c>
      <c r="O261" s="110">
        <v>219972.86999999988</v>
      </c>
      <c r="P261" s="111">
        <v>2772155.4299999997</v>
      </c>
      <c r="Q261" s="109">
        <v>2348666.9600000014</v>
      </c>
      <c r="R261" s="110">
        <v>239750.57999999993</v>
      </c>
      <c r="S261" s="111">
        <v>2588417.5400000005</v>
      </c>
      <c r="T261" s="109">
        <v>2257797.5099999998</v>
      </c>
      <c r="U261" s="110">
        <v>220920.59999999986</v>
      </c>
      <c r="V261" s="111">
        <v>2478718.1100000008</v>
      </c>
      <c r="W261" s="112">
        <v>14981007.330000004</v>
      </c>
      <c r="X261" s="110">
        <v>1254873.1900000006</v>
      </c>
      <c r="Y261" s="113">
        <v>16235880.519999998</v>
      </c>
    </row>
    <row r="262" spans="1:25" ht="13" thickBot="1">
      <c r="E262" s="1"/>
    </row>
    <row r="263" spans="1:25" ht="13" thickBot="1">
      <c r="E263" s="1"/>
      <c r="F263" s="1"/>
      <c r="H263" s="1"/>
      <c r="I263" s="1"/>
      <c r="J263" s="1"/>
      <c r="K263" s="1"/>
      <c r="L263" s="1"/>
      <c r="N263" s="1"/>
      <c r="O263" s="1"/>
      <c r="Q263" s="1"/>
      <c r="R263" s="1"/>
      <c r="T263" s="1"/>
      <c r="U263" s="1"/>
      <c r="V263" s="159" t="s">
        <v>356</v>
      </c>
      <c r="W263" s="160"/>
      <c r="X263" s="94"/>
      <c r="Y263" s="161"/>
    </row>
    <row r="264" spans="1:25" ht="20.149999999999999" customHeight="1">
      <c r="E264" s="1"/>
      <c r="F264" s="1"/>
      <c r="T264" s="101"/>
      <c r="U264" s="101"/>
      <c r="V264" s="159" t="s">
        <v>357</v>
      </c>
      <c r="W264" s="96">
        <v>7571822.5499999998</v>
      </c>
      <c r="X264" s="96">
        <v>390928.03</v>
      </c>
      <c r="Y264" s="97">
        <v>7962750.5799999982</v>
      </c>
    </row>
    <row r="265" spans="1:25" ht="20.149999999999999" customHeight="1">
      <c r="A265" s="114"/>
      <c r="E265" s="1"/>
      <c r="F265" s="1"/>
      <c r="T265" s="101"/>
      <c r="U265" s="101"/>
      <c r="V265" s="162" t="s">
        <v>358</v>
      </c>
      <c r="W265" s="103">
        <v>1237426.8999999999</v>
      </c>
      <c r="X265" s="103">
        <v>110319.65</v>
      </c>
      <c r="Y265" s="104">
        <v>1347746.5499999998</v>
      </c>
    </row>
    <row r="266" spans="1:25">
      <c r="E266" s="1"/>
      <c r="F266" s="1"/>
      <c r="T266" s="101"/>
      <c r="U266" s="101"/>
      <c r="V266" s="162" t="s">
        <v>359</v>
      </c>
      <c r="W266" s="103">
        <v>3659171.9600000004</v>
      </c>
      <c r="X266" s="103">
        <v>579981.59</v>
      </c>
      <c r="Y266" s="104">
        <v>4239153.55</v>
      </c>
    </row>
    <row r="267" spans="1:25" ht="13" thickBot="1">
      <c r="E267" s="1"/>
      <c r="F267" s="1"/>
      <c r="T267" s="101"/>
      <c r="U267" s="101"/>
      <c r="V267" s="162" t="s">
        <v>360</v>
      </c>
      <c r="W267" s="103">
        <v>2512585.9200000009</v>
      </c>
      <c r="X267" s="103">
        <v>173643.92</v>
      </c>
      <c r="Y267" s="104">
        <v>2686229.84</v>
      </c>
    </row>
    <row r="268" spans="1:25" ht="13" thickBot="1">
      <c r="E268" s="1"/>
      <c r="F268" s="1"/>
      <c r="T268" s="101"/>
      <c r="U268" s="101"/>
      <c r="V268" s="163" t="s">
        <v>361</v>
      </c>
      <c r="W268" s="110">
        <v>14981007.330000002</v>
      </c>
      <c r="X268" s="110">
        <v>1254873.19</v>
      </c>
      <c r="Y268" s="110">
        <v>16235880.52</v>
      </c>
    </row>
    <row r="269" spans="1:25">
      <c r="E269" s="1"/>
      <c r="F269" s="1"/>
      <c r="T269" s="101"/>
      <c r="U269" s="101"/>
    </row>
    <row r="270" spans="1:25">
      <c r="E270" s="1"/>
      <c r="F270" s="1"/>
    </row>
    <row r="271" spans="1:25">
      <c r="E271" s="1"/>
      <c r="F271" s="1"/>
      <c r="G271" s="1"/>
    </row>
    <row r="272" spans="1:25">
      <c r="G272" s="1"/>
    </row>
  </sheetData>
  <pageMargins left="0.7" right="0.7" top="0.75" bottom="0.75" header="0.3" footer="0.3"/>
  <customProperties>
    <customPr name="EpmWorksheetKeyString_GUID" r:id="rId1"/>
  </customPropertie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AB279"/>
  <sheetViews>
    <sheetView topLeftCell="M1" workbookViewId="0">
      <selection activeCell="V261" sqref="V261"/>
    </sheetView>
  </sheetViews>
  <sheetFormatPr defaultRowHeight="12.5"/>
  <cols>
    <col min="1" max="1" width="12.453125" customWidth="1"/>
    <col min="2" max="2" width="11.1796875" customWidth="1"/>
    <col min="3" max="3" width="10.26953125" customWidth="1"/>
    <col min="4" max="4" width="9.81640625" customWidth="1"/>
    <col min="22" max="22" width="10.7265625" customWidth="1"/>
    <col min="23" max="23" width="14" bestFit="1" customWidth="1"/>
    <col min="25" max="25" width="10.54296875" customWidth="1"/>
  </cols>
  <sheetData>
    <row r="1" spans="1:28" ht="18">
      <c r="A1" s="81" t="s">
        <v>385</v>
      </c>
    </row>
    <row r="2" spans="1:28" ht="13" thickBot="1"/>
    <row r="3" spans="1:28" ht="13" thickBot="1">
      <c r="E3" s="82">
        <v>42644</v>
      </c>
      <c r="F3" s="83"/>
      <c r="G3" s="84"/>
      <c r="H3" s="82">
        <v>42675</v>
      </c>
      <c r="I3" s="83"/>
      <c r="J3" s="84"/>
      <c r="K3" s="82">
        <v>42705</v>
      </c>
      <c r="L3" s="85"/>
      <c r="M3" s="84"/>
      <c r="N3" s="82">
        <v>42736</v>
      </c>
      <c r="O3" s="85"/>
      <c r="P3" s="84"/>
      <c r="Q3" s="82">
        <v>42767</v>
      </c>
      <c r="R3" s="85"/>
      <c r="S3" s="84"/>
      <c r="T3" s="82">
        <v>42795</v>
      </c>
      <c r="U3" s="83"/>
      <c r="V3" s="84"/>
      <c r="W3" s="85" t="s">
        <v>1</v>
      </c>
      <c r="X3" s="83"/>
      <c r="Y3" s="84"/>
    </row>
    <row r="4" spans="1:28"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8" ht="13">
      <c r="A5" s="2" t="s">
        <v>249</v>
      </c>
      <c r="B5" s="2" t="s">
        <v>6</v>
      </c>
      <c r="C5" s="89" t="s">
        <v>297</v>
      </c>
      <c r="D5" s="129" t="s">
        <v>302</v>
      </c>
      <c r="E5" s="19">
        <v>7.87</v>
      </c>
      <c r="F5" s="20">
        <v>0.05</v>
      </c>
      <c r="G5" s="21">
        <v>7.92</v>
      </c>
      <c r="H5" s="19">
        <v>16.87</v>
      </c>
      <c r="I5" s="20">
        <v>0</v>
      </c>
      <c r="J5" s="21">
        <v>16.87</v>
      </c>
      <c r="K5" s="19">
        <v>0.48</v>
      </c>
      <c r="L5" s="20">
        <v>13.99</v>
      </c>
      <c r="M5" s="21">
        <v>14.47</v>
      </c>
      <c r="N5" s="19">
        <v>0</v>
      </c>
      <c r="O5" s="20">
        <v>12.79</v>
      </c>
      <c r="P5" s="21">
        <v>12.79</v>
      </c>
      <c r="Q5" s="19">
        <v>0</v>
      </c>
      <c r="R5" s="20">
        <v>7.13</v>
      </c>
      <c r="S5" s="21">
        <v>7.13</v>
      </c>
      <c r="T5" s="19">
        <v>32.26</v>
      </c>
      <c r="U5" s="20">
        <v>0</v>
      </c>
      <c r="V5" s="21">
        <v>32.26</v>
      </c>
      <c r="W5" s="47">
        <v>57.480000000000004</v>
      </c>
      <c r="X5" s="20">
        <v>33.96</v>
      </c>
      <c r="Y5" s="21">
        <v>91.44</v>
      </c>
      <c r="AB5" s="1"/>
    </row>
    <row r="6" spans="1:28" ht="13">
      <c r="A6" s="2" t="s">
        <v>250</v>
      </c>
      <c r="B6" s="2" t="s">
        <v>7</v>
      </c>
      <c r="C6" s="89" t="s">
        <v>297</v>
      </c>
      <c r="D6" s="129" t="s">
        <v>298</v>
      </c>
      <c r="E6" s="19">
        <v>0</v>
      </c>
      <c r="F6" s="20">
        <v>0.6</v>
      </c>
      <c r="G6" s="21">
        <v>0.6</v>
      </c>
      <c r="H6" s="19">
        <v>0</v>
      </c>
      <c r="I6" s="20">
        <v>0.5</v>
      </c>
      <c r="J6" s="21">
        <v>0.5</v>
      </c>
      <c r="K6" s="19">
        <v>0</v>
      </c>
      <c r="L6" s="20">
        <v>0.4</v>
      </c>
      <c r="M6" s="21">
        <v>0.4</v>
      </c>
      <c r="N6" s="19">
        <v>0</v>
      </c>
      <c r="O6" s="20">
        <v>0</v>
      </c>
      <c r="P6" s="21">
        <v>0</v>
      </c>
      <c r="Q6" s="19">
        <v>0</v>
      </c>
      <c r="R6" s="20">
        <v>0</v>
      </c>
      <c r="S6" s="21">
        <v>0</v>
      </c>
      <c r="T6" s="19">
        <v>0</v>
      </c>
      <c r="U6" s="20">
        <v>0</v>
      </c>
      <c r="V6" s="21">
        <v>0</v>
      </c>
      <c r="W6" s="47">
        <v>0</v>
      </c>
      <c r="X6" s="20">
        <v>1.5</v>
      </c>
      <c r="Y6" s="21">
        <v>1.5</v>
      </c>
      <c r="AB6" s="1"/>
    </row>
    <row r="7" spans="1:28" ht="13">
      <c r="A7" s="2" t="s">
        <v>251</v>
      </c>
      <c r="B7" s="2" t="s">
        <v>8</v>
      </c>
      <c r="C7" s="89" t="s">
        <v>297</v>
      </c>
      <c r="D7" s="129" t="s">
        <v>302</v>
      </c>
      <c r="E7" s="19">
        <v>10955.36</v>
      </c>
      <c r="F7" s="20">
        <v>639.1</v>
      </c>
      <c r="G7" s="21">
        <v>11594.460000000001</v>
      </c>
      <c r="H7" s="19">
        <v>8811.2999999999993</v>
      </c>
      <c r="I7" s="20">
        <v>3478</v>
      </c>
      <c r="J7" s="21">
        <v>12289.3</v>
      </c>
      <c r="K7" s="19">
        <v>7583.74</v>
      </c>
      <c r="L7" s="20">
        <v>1214.69</v>
      </c>
      <c r="M7" s="21">
        <v>8798.43</v>
      </c>
      <c r="N7" s="19">
        <v>13547.68</v>
      </c>
      <c r="O7" s="20">
        <v>3045.3</v>
      </c>
      <c r="P7" s="21">
        <v>16592.98</v>
      </c>
      <c r="Q7" s="19">
        <v>21534.68</v>
      </c>
      <c r="R7" s="20">
        <v>3347.6</v>
      </c>
      <c r="S7" s="21">
        <v>24882.28</v>
      </c>
      <c r="T7" s="19">
        <v>17805.650000000001</v>
      </c>
      <c r="U7" s="20">
        <v>2112.1999999999998</v>
      </c>
      <c r="V7" s="21">
        <v>19917.850000000002</v>
      </c>
      <c r="W7" s="47">
        <v>80238.41</v>
      </c>
      <c r="X7" s="20">
        <v>13836.89</v>
      </c>
      <c r="Y7" s="21">
        <v>94075.3</v>
      </c>
      <c r="AB7" s="1"/>
    </row>
    <row r="8" spans="1:28" ht="13">
      <c r="A8" s="2" t="s">
        <v>251</v>
      </c>
      <c r="B8" s="2" t="s">
        <v>9</v>
      </c>
      <c r="C8" s="89" t="s">
        <v>297</v>
      </c>
      <c r="D8" s="129" t="s">
        <v>302</v>
      </c>
      <c r="E8" s="19">
        <v>0.64</v>
      </c>
      <c r="F8" s="20">
        <v>0.3</v>
      </c>
      <c r="G8" s="21">
        <v>0.94</v>
      </c>
      <c r="H8" s="19">
        <v>0.03</v>
      </c>
      <c r="I8" s="20">
        <v>0.66</v>
      </c>
      <c r="J8" s="21">
        <v>0.69000000000000006</v>
      </c>
      <c r="K8" s="19">
        <v>4.34</v>
      </c>
      <c r="L8" s="20">
        <v>0.6</v>
      </c>
      <c r="M8" s="21">
        <v>4.9399999999999995</v>
      </c>
      <c r="N8" s="19">
        <v>1.65</v>
      </c>
      <c r="O8" s="20">
        <v>0</v>
      </c>
      <c r="P8" s="21">
        <v>1.65</v>
      </c>
      <c r="Q8" s="19">
        <v>0</v>
      </c>
      <c r="R8" s="20">
        <v>0</v>
      </c>
      <c r="S8" s="21">
        <v>0</v>
      </c>
      <c r="T8" s="19">
        <v>0</v>
      </c>
      <c r="U8" s="20">
        <v>0.01</v>
      </c>
      <c r="V8" s="21">
        <v>0.01</v>
      </c>
      <c r="W8" s="47">
        <v>6.66</v>
      </c>
      <c r="X8" s="20">
        <v>1.57</v>
      </c>
      <c r="Y8" s="21">
        <v>8.23</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540.04999999999995</v>
      </c>
      <c r="F11" s="20">
        <v>61.65</v>
      </c>
      <c r="G11" s="21">
        <v>601.69999999999993</v>
      </c>
      <c r="H11" s="19">
        <v>28.2</v>
      </c>
      <c r="I11" s="20">
        <v>13.4</v>
      </c>
      <c r="J11" s="21">
        <v>41.6</v>
      </c>
      <c r="K11" s="19">
        <v>38.25</v>
      </c>
      <c r="L11" s="20">
        <v>14.3</v>
      </c>
      <c r="M11" s="21">
        <v>52.55</v>
      </c>
      <c r="N11" s="19">
        <v>0</v>
      </c>
      <c r="O11" s="20">
        <v>111.65</v>
      </c>
      <c r="P11" s="21">
        <v>111.65</v>
      </c>
      <c r="Q11" s="19">
        <v>14.8</v>
      </c>
      <c r="R11" s="20">
        <v>72.349999999999994</v>
      </c>
      <c r="S11" s="21">
        <v>87.149999999999991</v>
      </c>
      <c r="T11" s="19">
        <v>0</v>
      </c>
      <c r="U11" s="20">
        <v>0</v>
      </c>
      <c r="V11" s="21">
        <v>0</v>
      </c>
      <c r="W11" s="47">
        <v>621.29999999999995</v>
      </c>
      <c r="X11" s="20">
        <v>273.35000000000002</v>
      </c>
      <c r="Y11" s="21">
        <v>894.65</v>
      </c>
      <c r="AB11" s="1"/>
    </row>
    <row r="12" spans="1:28" ht="13">
      <c r="A12" s="2" t="s">
        <v>253</v>
      </c>
      <c r="B12" s="2" t="s">
        <v>13</v>
      </c>
      <c r="C12" s="89" t="s">
        <v>297</v>
      </c>
      <c r="D12" s="129" t="s">
        <v>303</v>
      </c>
      <c r="E12" s="19">
        <v>385.25</v>
      </c>
      <c r="F12" s="20">
        <v>10.4</v>
      </c>
      <c r="G12" s="21">
        <v>395.65</v>
      </c>
      <c r="H12" s="19">
        <v>281.25</v>
      </c>
      <c r="I12" s="20">
        <v>0</v>
      </c>
      <c r="J12" s="21">
        <v>281.25</v>
      </c>
      <c r="K12" s="19">
        <v>177.6</v>
      </c>
      <c r="L12" s="20">
        <v>0</v>
      </c>
      <c r="M12" s="21">
        <v>177.6</v>
      </c>
      <c r="N12" s="19">
        <v>97.45</v>
      </c>
      <c r="O12" s="20">
        <v>0.1</v>
      </c>
      <c r="P12" s="21">
        <v>97.55</v>
      </c>
      <c r="Q12" s="19">
        <v>129.65</v>
      </c>
      <c r="R12" s="20">
        <v>0</v>
      </c>
      <c r="S12" s="21">
        <v>129.65</v>
      </c>
      <c r="T12" s="19">
        <v>0</v>
      </c>
      <c r="U12" s="20">
        <v>0</v>
      </c>
      <c r="V12" s="21">
        <v>0</v>
      </c>
      <c r="W12" s="47">
        <v>1071.2</v>
      </c>
      <c r="X12" s="20">
        <v>10.5</v>
      </c>
      <c r="Y12" s="21">
        <v>1081.7</v>
      </c>
      <c r="AB12" s="1"/>
    </row>
    <row r="13" spans="1:28" ht="13">
      <c r="A13" s="2" t="s">
        <v>253</v>
      </c>
      <c r="B13" s="2" t="s">
        <v>14</v>
      </c>
      <c r="C13" s="89" t="s">
        <v>297</v>
      </c>
      <c r="D13" s="129" t="s">
        <v>303</v>
      </c>
      <c r="E13" s="19">
        <v>0</v>
      </c>
      <c r="F13" s="20">
        <v>0</v>
      </c>
      <c r="G13" s="21">
        <v>0</v>
      </c>
      <c r="H13" s="19">
        <v>0</v>
      </c>
      <c r="I13" s="20">
        <v>0</v>
      </c>
      <c r="J13" s="21">
        <v>0</v>
      </c>
      <c r="K13" s="19">
        <v>0</v>
      </c>
      <c r="L13" s="20">
        <v>0</v>
      </c>
      <c r="M13" s="21">
        <v>0</v>
      </c>
      <c r="N13" s="19">
        <v>4813.1000000000004</v>
      </c>
      <c r="O13" s="20">
        <v>1862.65</v>
      </c>
      <c r="P13" s="21">
        <v>6675.75</v>
      </c>
      <c r="Q13" s="19">
        <v>4539.3999999999996</v>
      </c>
      <c r="R13" s="20">
        <v>1821.25</v>
      </c>
      <c r="S13" s="21">
        <v>6360.65</v>
      </c>
      <c r="T13" s="19">
        <v>1396.9</v>
      </c>
      <c r="U13" s="20">
        <v>315.64999999999998</v>
      </c>
      <c r="V13" s="21">
        <v>1712.5500000000002</v>
      </c>
      <c r="W13" s="47">
        <v>10749.4</v>
      </c>
      <c r="X13" s="20">
        <v>3999.55</v>
      </c>
      <c r="Y13" s="21">
        <v>14748.95</v>
      </c>
      <c r="AB13" s="1"/>
    </row>
    <row r="14" spans="1:28" ht="13">
      <c r="A14" s="2" t="s">
        <v>253</v>
      </c>
      <c r="B14" s="2" t="s">
        <v>15</v>
      </c>
      <c r="C14" s="89" t="s">
        <v>297</v>
      </c>
      <c r="D14" s="129" t="s">
        <v>303</v>
      </c>
      <c r="E14" s="19">
        <v>3740.95</v>
      </c>
      <c r="F14" s="20">
        <v>2231.65</v>
      </c>
      <c r="G14" s="21">
        <v>5972.6</v>
      </c>
      <c r="H14" s="19">
        <v>6530.05</v>
      </c>
      <c r="I14" s="20">
        <v>2590.15</v>
      </c>
      <c r="J14" s="21">
        <v>9120.2000000000007</v>
      </c>
      <c r="K14" s="19">
        <v>4715.2</v>
      </c>
      <c r="L14" s="20">
        <v>1473.4</v>
      </c>
      <c r="M14" s="21">
        <v>6188.6</v>
      </c>
      <c r="N14" s="19">
        <v>4907.8999999999996</v>
      </c>
      <c r="O14" s="20">
        <v>2816.2</v>
      </c>
      <c r="P14" s="21">
        <v>7724.0999999999995</v>
      </c>
      <c r="Q14" s="19">
        <v>4478.8</v>
      </c>
      <c r="R14" s="20">
        <v>979.9</v>
      </c>
      <c r="S14" s="21">
        <v>5458.7</v>
      </c>
      <c r="T14" s="19">
        <v>509.2</v>
      </c>
      <c r="U14" s="20">
        <v>37.200000000000003</v>
      </c>
      <c r="V14" s="21">
        <v>546.4</v>
      </c>
      <c r="W14" s="47">
        <v>24882.1</v>
      </c>
      <c r="X14" s="20">
        <v>10128.500000000002</v>
      </c>
      <c r="Y14" s="21">
        <v>35010.6</v>
      </c>
      <c r="AB14" s="1"/>
    </row>
    <row r="15" spans="1:28" ht="13">
      <c r="A15" s="2" t="s">
        <v>389</v>
      </c>
      <c r="B15" s="2" t="s">
        <v>390</v>
      </c>
      <c r="C15" s="89" t="s">
        <v>297</v>
      </c>
      <c r="D15" s="129" t="s">
        <v>304</v>
      </c>
      <c r="E15" s="19">
        <v>0</v>
      </c>
      <c r="F15" s="20">
        <v>0</v>
      </c>
      <c r="G15" s="21">
        <v>0</v>
      </c>
      <c r="H15" s="19">
        <v>0</v>
      </c>
      <c r="I15" s="20">
        <v>0</v>
      </c>
      <c r="J15" s="21">
        <v>0</v>
      </c>
      <c r="K15" s="19">
        <v>0</v>
      </c>
      <c r="L15" s="20">
        <v>0</v>
      </c>
      <c r="M15" s="21">
        <v>0</v>
      </c>
      <c r="N15" s="19">
        <v>0</v>
      </c>
      <c r="O15" s="20">
        <v>0</v>
      </c>
      <c r="P15" s="21">
        <v>0</v>
      </c>
      <c r="Q15" s="19">
        <v>425.05</v>
      </c>
      <c r="R15" s="20">
        <v>100.58</v>
      </c>
      <c r="S15" s="21">
        <v>525.63</v>
      </c>
      <c r="T15" s="19">
        <v>813.93</v>
      </c>
      <c r="U15" s="20">
        <v>544.4</v>
      </c>
      <c r="V15" s="21">
        <v>1358.33</v>
      </c>
      <c r="W15" s="47">
        <v>1238.98</v>
      </c>
      <c r="X15" s="20">
        <v>644.98</v>
      </c>
      <c r="Y15" s="21">
        <v>1883.96</v>
      </c>
      <c r="AB15" s="1"/>
    </row>
    <row r="16" spans="1:28" ht="13">
      <c r="A16" s="2" t="s">
        <v>254</v>
      </c>
      <c r="B16" s="2" t="s">
        <v>16</v>
      </c>
      <c r="C16" s="89" t="s">
        <v>297</v>
      </c>
      <c r="D16" s="129" t="s">
        <v>303</v>
      </c>
      <c r="E16" s="19">
        <v>32795.730000000003</v>
      </c>
      <c r="F16" s="20">
        <v>3406.86</v>
      </c>
      <c r="G16" s="21">
        <v>36202.590000000004</v>
      </c>
      <c r="H16" s="19">
        <v>24534</v>
      </c>
      <c r="I16" s="20">
        <v>2696.67</v>
      </c>
      <c r="J16" s="21">
        <v>27230.67</v>
      </c>
      <c r="K16" s="19">
        <v>19626.75</v>
      </c>
      <c r="L16" s="20">
        <v>4534.92</v>
      </c>
      <c r="M16" s="21">
        <v>24161.67</v>
      </c>
      <c r="N16" s="19">
        <v>20098.169999999998</v>
      </c>
      <c r="O16" s="20">
        <v>3796.56</v>
      </c>
      <c r="P16" s="21">
        <v>23894.73</v>
      </c>
      <c r="Q16" s="19">
        <v>23532.48</v>
      </c>
      <c r="R16" s="20">
        <v>3239.37</v>
      </c>
      <c r="S16" s="21">
        <v>26771.85</v>
      </c>
      <c r="T16" s="19">
        <v>26737.02</v>
      </c>
      <c r="U16" s="20">
        <v>2942.73</v>
      </c>
      <c r="V16" s="21">
        <v>29679.75</v>
      </c>
      <c r="W16" s="47">
        <v>147324.15</v>
      </c>
      <c r="X16" s="20">
        <v>20617.11</v>
      </c>
      <c r="Y16" s="21">
        <v>167941.26</v>
      </c>
      <c r="AB16" s="1"/>
    </row>
    <row r="17" spans="1:28" ht="13">
      <c r="A17" s="2" t="s">
        <v>310</v>
      </c>
      <c r="B17" s="2" t="s">
        <v>311</v>
      </c>
      <c r="C17" s="89" t="s">
        <v>297</v>
      </c>
      <c r="D17" s="129" t="s">
        <v>303</v>
      </c>
      <c r="E17" s="19">
        <v>39046.300000000003</v>
      </c>
      <c r="F17" s="20">
        <v>3411</v>
      </c>
      <c r="G17" s="21">
        <v>42457.3</v>
      </c>
      <c r="H17" s="19">
        <v>20120.8</v>
      </c>
      <c r="I17" s="20">
        <v>4154.7</v>
      </c>
      <c r="J17" s="21">
        <v>24275.5</v>
      </c>
      <c r="K17" s="19">
        <v>21429.9</v>
      </c>
      <c r="L17" s="20">
        <v>4899.7</v>
      </c>
      <c r="M17" s="21">
        <v>26329.600000000002</v>
      </c>
      <c r="N17" s="19">
        <v>27167.3</v>
      </c>
      <c r="O17" s="20">
        <v>5804.3</v>
      </c>
      <c r="P17" s="21">
        <v>32971.599999999999</v>
      </c>
      <c r="Q17" s="19">
        <v>26081.4</v>
      </c>
      <c r="R17" s="20">
        <v>4300.8</v>
      </c>
      <c r="S17" s="21">
        <v>30382.2</v>
      </c>
      <c r="T17" s="19">
        <v>44189.1</v>
      </c>
      <c r="U17" s="20">
        <v>3782.6</v>
      </c>
      <c r="V17" s="21">
        <v>47971.7</v>
      </c>
      <c r="W17" s="47">
        <v>178034.80000000002</v>
      </c>
      <c r="X17" s="20">
        <v>26353.1</v>
      </c>
      <c r="Y17" s="21">
        <v>204387.90000000002</v>
      </c>
      <c r="AB17" s="1"/>
    </row>
    <row r="18" spans="1:28" ht="13">
      <c r="A18" s="2" t="s">
        <v>370</v>
      </c>
      <c r="B18" s="2" t="s">
        <v>371</v>
      </c>
      <c r="C18" s="89" t="s">
        <v>297</v>
      </c>
      <c r="D18" s="129" t="s">
        <v>304</v>
      </c>
      <c r="E18" s="19">
        <v>6365.88</v>
      </c>
      <c r="F18" s="20">
        <v>0.79</v>
      </c>
      <c r="G18" s="21">
        <v>6366.67</v>
      </c>
      <c r="H18" s="19">
        <v>4819.83</v>
      </c>
      <c r="I18" s="20">
        <v>6.71</v>
      </c>
      <c r="J18" s="21">
        <v>4826.54</v>
      </c>
      <c r="K18" s="19">
        <v>9454.24</v>
      </c>
      <c r="L18" s="20">
        <v>0.37</v>
      </c>
      <c r="M18" s="21">
        <v>9454.61</v>
      </c>
      <c r="N18" s="19">
        <v>12754.28</v>
      </c>
      <c r="O18" s="20">
        <v>6.44</v>
      </c>
      <c r="P18" s="21">
        <v>12760.720000000001</v>
      </c>
      <c r="Q18" s="19">
        <v>6471.1</v>
      </c>
      <c r="R18" s="20">
        <v>1.2</v>
      </c>
      <c r="S18" s="21">
        <v>6472.3</v>
      </c>
      <c r="T18" s="19">
        <v>7018.01</v>
      </c>
      <c r="U18" s="20">
        <v>3.69</v>
      </c>
      <c r="V18" s="21">
        <v>7021.7</v>
      </c>
      <c r="W18" s="47">
        <v>46883.34</v>
      </c>
      <c r="X18" s="20">
        <v>19.2</v>
      </c>
      <c r="Y18" s="21">
        <v>46902.539999999994</v>
      </c>
      <c r="AB18" s="1"/>
    </row>
    <row r="19" spans="1:28" ht="13">
      <c r="A19" s="2" t="s">
        <v>370</v>
      </c>
      <c r="B19" s="2" t="s">
        <v>372</v>
      </c>
      <c r="C19" s="89" t="s">
        <v>297</v>
      </c>
      <c r="D19" s="129" t="s">
        <v>304</v>
      </c>
      <c r="E19" s="19">
        <v>6230.8</v>
      </c>
      <c r="F19" s="20">
        <v>0.57999999999999996</v>
      </c>
      <c r="G19" s="21">
        <v>6231.38</v>
      </c>
      <c r="H19" s="19">
        <v>4875.5600000000004</v>
      </c>
      <c r="I19" s="20">
        <v>5.85</v>
      </c>
      <c r="J19" s="21">
        <v>4881.4100000000008</v>
      </c>
      <c r="K19" s="19">
        <v>10074.469999999999</v>
      </c>
      <c r="L19" s="20">
        <v>0.16</v>
      </c>
      <c r="M19" s="21">
        <v>10074.629999999999</v>
      </c>
      <c r="N19" s="19">
        <v>13577.97</v>
      </c>
      <c r="O19" s="20">
        <v>9.2100000000000009</v>
      </c>
      <c r="P19" s="21">
        <v>13587.179999999998</v>
      </c>
      <c r="Q19" s="19">
        <v>6823.04</v>
      </c>
      <c r="R19" s="20">
        <v>1.69</v>
      </c>
      <c r="S19" s="21">
        <v>6824.73</v>
      </c>
      <c r="T19" s="19">
        <v>7733.78</v>
      </c>
      <c r="U19" s="20">
        <v>7.23</v>
      </c>
      <c r="V19" s="21">
        <v>7741.0099999999993</v>
      </c>
      <c r="W19" s="47">
        <v>49315.62</v>
      </c>
      <c r="X19" s="20">
        <v>24.720000000000002</v>
      </c>
      <c r="Y19" s="21">
        <v>49340.340000000004</v>
      </c>
      <c r="AB19" s="1"/>
    </row>
    <row r="20" spans="1:28" ht="13">
      <c r="A20" s="2" t="s">
        <v>370</v>
      </c>
      <c r="B20" s="2" t="s">
        <v>373</v>
      </c>
      <c r="C20" s="89" t="s">
        <v>297</v>
      </c>
      <c r="D20" s="129" t="s">
        <v>304</v>
      </c>
      <c r="E20" s="19">
        <v>27.76</v>
      </c>
      <c r="F20" s="20">
        <v>3057.71</v>
      </c>
      <c r="G20" s="21">
        <v>3085.4700000000003</v>
      </c>
      <c r="H20" s="19">
        <v>9.1</v>
      </c>
      <c r="I20" s="20">
        <v>3559.43</v>
      </c>
      <c r="J20" s="21">
        <v>3568.5299999999997</v>
      </c>
      <c r="K20" s="19">
        <v>1612.04</v>
      </c>
      <c r="L20" s="20">
        <v>1511.84</v>
      </c>
      <c r="M20" s="21">
        <v>3123.88</v>
      </c>
      <c r="N20" s="19">
        <v>5816.69</v>
      </c>
      <c r="O20" s="20">
        <v>276.61</v>
      </c>
      <c r="P20" s="21">
        <v>6093.2999999999993</v>
      </c>
      <c r="Q20" s="19">
        <v>578.30999999999995</v>
      </c>
      <c r="R20" s="20">
        <v>4030.11</v>
      </c>
      <c r="S20" s="21">
        <v>4608.42</v>
      </c>
      <c r="T20" s="19">
        <v>29.77</v>
      </c>
      <c r="U20" s="20">
        <v>4492.13</v>
      </c>
      <c r="V20" s="21">
        <v>4521.9000000000005</v>
      </c>
      <c r="W20" s="47">
        <v>8073.67</v>
      </c>
      <c r="X20" s="20">
        <v>16927.830000000002</v>
      </c>
      <c r="Y20" s="21">
        <v>25001.5</v>
      </c>
      <c r="AB20" s="1"/>
    </row>
    <row r="21" spans="1:28" ht="13">
      <c r="A21" s="2" t="s">
        <v>255</v>
      </c>
      <c r="B21" s="2" t="s">
        <v>17</v>
      </c>
      <c r="C21" s="89" t="s">
        <v>297</v>
      </c>
      <c r="D21" s="129" t="s">
        <v>298</v>
      </c>
      <c r="E21" s="19">
        <v>51.58</v>
      </c>
      <c r="F21" s="20">
        <v>1.08</v>
      </c>
      <c r="G21" s="21">
        <v>52.66</v>
      </c>
      <c r="H21" s="19">
        <v>128.38</v>
      </c>
      <c r="I21" s="20">
        <v>0</v>
      </c>
      <c r="J21" s="21">
        <v>128.38</v>
      </c>
      <c r="K21" s="19">
        <v>210.31</v>
      </c>
      <c r="L21" s="20">
        <v>5.0199999999999996</v>
      </c>
      <c r="M21" s="21">
        <v>215.33</v>
      </c>
      <c r="N21" s="19">
        <v>3.1</v>
      </c>
      <c r="O21" s="20">
        <v>55.99</v>
      </c>
      <c r="P21" s="21">
        <v>59.09</v>
      </c>
      <c r="Q21" s="19">
        <v>19.940000000000001</v>
      </c>
      <c r="R21" s="20">
        <v>28.37</v>
      </c>
      <c r="S21" s="21">
        <v>48.31</v>
      </c>
      <c r="T21" s="19">
        <v>1.61</v>
      </c>
      <c r="U21" s="20">
        <v>1.51</v>
      </c>
      <c r="V21" s="21">
        <v>3.12</v>
      </c>
      <c r="W21" s="47">
        <v>414.92</v>
      </c>
      <c r="X21" s="20">
        <v>91.970000000000013</v>
      </c>
      <c r="Y21" s="21">
        <v>506.89000000000004</v>
      </c>
      <c r="AB21" s="1"/>
    </row>
    <row r="22" spans="1:28" ht="13">
      <c r="A22" s="2" t="s">
        <v>256</v>
      </c>
      <c r="B22" s="2" t="s">
        <v>18</v>
      </c>
      <c r="C22" s="89" t="s">
        <v>297</v>
      </c>
      <c r="D22" s="129" t="s">
        <v>302</v>
      </c>
      <c r="E22" s="19">
        <v>28620.15</v>
      </c>
      <c r="F22" s="20">
        <v>4371.7</v>
      </c>
      <c r="G22" s="21">
        <v>32991.85</v>
      </c>
      <c r="H22" s="19">
        <v>34789.449999999997</v>
      </c>
      <c r="I22" s="20">
        <v>4996.6499999999996</v>
      </c>
      <c r="J22" s="21">
        <v>39786.1</v>
      </c>
      <c r="K22" s="19">
        <v>51934.2</v>
      </c>
      <c r="L22" s="20">
        <v>4891.8</v>
      </c>
      <c r="M22" s="21">
        <v>56826</v>
      </c>
      <c r="N22" s="19">
        <v>38551.300000000003</v>
      </c>
      <c r="O22" s="20">
        <v>5816.55</v>
      </c>
      <c r="P22" s="21">
        <v>44367.850000000006</v>
      </c>
      <c r="Q22" s="19">
        <v>14300.5</v>
      </c>
      <c r="R22" s="20">
        <v>2367.15</v>
      </c>
      <c r="S22" s="21">
        <v>16667.650000000001</v>
      </c>
      <c r="T22" s="19">
        <v>28039.05</v>
      </c>
      <c r="U22" s="20">
        <v>1990.4</v>
      </c>
      <c r="V22" s="21">
        <v>30029.45</v>
      </c>
      <c r="W22" s="47">
        <v>196234.64999999997</v>
      </c>
      <c r="X22" s="20">
        <v>24434.25</v>
      </c>
      <c r="Y22" s="21">
        <v>220668.89999999997</v>
      </c>
      <c r="AB22" s="1"/>
    </row>
    <row r="23" spans="1:28" ht="13">
      <c r="A23" s="2" t="s">
        <v>378</v>
      </c>
      <c r="B23" s="2" t="s">
        <v>379</v>
      </c>
      <c r="C23" s="89" t="s">
        <v>297</v>
      </c>
      <c r="D23" s="129" t="s">
        <v>304</v>
      </c>
      <c r="E23" s="19">
        <v>14055.82</v>
      </c>
      <c r="F23" s="20">
        <v>193.6</v>
      </c>
      <c r="G23" s="21">
        <v>14249.42</v>
      </c>
      <c r="H23" s="19">
        <v>5285.09</v>
      </c>
      <c r="I23" s="20">
        <v>162.04</v>
      </c>
      <c r="J23" s="21">
        <v>5447.13</v>
      </c>
      <c r="K23" s="19">
        <v>6597.2</v>
      </c>
      <c r="L23" s="20">
        <v>170.15</v>
      </c>
      <c r="M23" s="21">
        <v>6767.3499999999995</v>
      </c>
      <c r="N23" s="19">
        <v>6456.79</v>
      </c>
      <c r="O23" s="20">
        <v>124.33</v>
      </c>
      <c r="P23" s="21">
        <v>6581.12</v>
      </c>
      <c r="Q23" s="19">
        <v>5821.72</v>
      </c>
      <c r="R23" s="20">
        <v>197.46</v>
      </c>
      <c r="S23" s="21">
        <v>6019.18</v>
      </c>
      <c r="T23" s="19">
        <v>5598.17</v>
      </c>
      <c r="U23" s="20">
        <v>660.89</v>
      </c>
      <c r="V23" s="21">
        <v>6259.06</v>
      </c>
      <c r="W23" s="47">
        <v>43814.79</v>
      </c>
      <c r="X23" s="20">
        <v>1508.47</v>
      </c>
      <c r="Y23" s="21">
        <v>45323.26</v>
      </c>
      <c r="AB23" s="1"/>
    </row>
    <row r="24" spans="1:28" ht="13">
      <c r="A24" s="2" t="s">
        <v>257</v>
      </c>
      <c r="B24" s="2" t="s">
        <v>19</v>
      </c>
      <c r="C24" s="89" t="s">
        <v>297</v>
      </c>
      <c r="D24" s="129" t="s">
        <v>302</v>
      </c>
      <c r="E24" s="19">
        <v>34604.42</v>
      </c>
      <c r="F24" s="20">
        <v>5139.18</v>
      </c>
      <c r="G24" s="21">
        <v>39743.599999999999</v>
      </c>
      <c r="H24" s="19">
        <v>31833.27</v>
      </c>
      <c r="I24" s="20">
        <v>6840.86</v>
      </c>
      <c r="J24" s="21">
        <v>38674.129999999997</v>
      </c>
      <c r="K24" s="19">
        <v>39678.26</v>
      </c>
      <c r="L24" s="20">
        <v>4734.59</v>
      </c>
      <c r="M24" s="21">
        <v>44412.850000000006</v>
      </c>
      <c r="N24" s="19">
        <v>35356.5</v>
      </c>
      <c r="O24" s="20">
        <v>8862.48</v>
      </c>
      <c r="P24" s="21">
        <v>44218.979999999996</v>
      </c>
      <c r="Q24" s="19">
        <v>12710.52</v>
      </c>
      <c r="R24" s="20">
        <v>9378.0499999999993</v>
      </c>
      <c r="S24" s="21">
        <v>22088.57</v>
      </c>
      <c r="T24" s="19">
        <v>10215.59</v>
      </c>
      <c r="U24" s="20">
        <v>4594.59</v>
      </c>
      <c r="V24" s="21">
        <v>14810.18</v>
      </c>
      <c r="W24" s="47">
        <v>164398.56</v>
      </c>
      <c r="X24" s="20">
        <v>39549.75</v>
      </c>
      <c r="Y24" s="21">
        <v>203948.31</v>
      </c>
      <c r="AB24" s="1"/>
    </row>
    <row r="25" spans="1:28" ht="13">
      <c r="A25" s="2" t="s">
        <v>258</v>
      </c>
      <c r="B25" s="2" t="s">
        <v>20</v>
      </c>
      <c r="C25" s="89" t="s">
        <v>297</v>
      </c>
      <c r="D25" s="129" t="s">
        <v>303</v>
      </c>
      <c r="E25" s="19">
        <v>3351.36</v>
      </c>
      <c r="F25" s="20">
        <v>0</v>
      </c>
      <c r="G25" s="21">
        <v>3351.36</v>
      </c>
      <c r="H25" s="19">
        <v>2002.25</v>
      </c>
      <c r="I25" s="20">
        <v>0</v>
      </c>
      <c r="J25" s="21">
        <v>2002.25</v>
      </c>
      <c r="K25" s="19">
        <v>1028.17</v>
      </c>
      <c r="L25" s="20">
        <v>0</v>
      </c>
      <c r="M25" s="21">
        <v>1028.17</v>
      </c>
      <c r="N25" s="19">
        <v>1234.93</v>
      </c>
      <c r="O25" s="20">
        <v>0</v>
      </c>
      <c r="P25" s="21">
        <v>1234.93</v>
      </c>
      <c r="Q25" s="19">
        <v>1460.16</v>
      </c>
      <c r="R25" s="20">
        <v>4717.01</v>
      </c>
      <c r="S25" s="21">
        <v>6177.17</v>
      </c>
      <c r="T25" s="19">
        <v>468.2</v>
      </c>
      <c r="U25" s="20">
        <v>1290.8599999999999</v>
      </c>
      <c r="V25" s="21">
        <v>1759.06</v>
      </c>
      <c r="W25" s="47">
        <v>9545.0700000000015</v>
      </c>
      <c r="X25" s="20">
        <v>6007.87</v>
      </c>
      <c r="Y25" s="21">
        <v>15552.940000000002</v>
      </c>
      <c r="AB25" s="1"/>
    </row>
    <row r="26" spans="1:28" ht="13">
      <c r="A26" s="2" t="s">
        <v>259</v>
      </c>
      <c r="B26" s="2" t="s">
        <v>21</v>
      </c>
      <c r="C26" s="89" t="s">
        <v>297</v>
      </c>
      <c r="D26" s="129" t="s">
        <v>298</v>
      </c>
      <c r="E26" s="19">
        <v>0</v>
      </c>
      <c r="F26" s="20">
        <v>0</v>
      </c>
      <c r="G26" s="21">
        <v>0</v>
      </c>
      <c r="H26" s="19">
        <v>0</v>
      </c>
      <c r="I26" s="20">
        <v>0</v>
      </c>
      <c r="J26" s="21">
        <v>0</v>
      </c>
      <c r="K26" s="19">
        <v>0</v>
      </c>
      <c r="L26" s="20">
        <v>0</v>
      </c>
      <c r="M26" s="21">
        <v>0</v>
      </c>
      <c r="N26" s="19">
        <v>0</v>
      </c>
      <c r="O26" s="20">
        <v>0</v>
      </c>
      <c r="P26" s="21">
        <v>0</v>
      </c>
      <c r="Q26" s="19">
        <v>0</v>
      </c>
      <c r="R26" s="20">
        <v>0</v>
      </c>
      <c r="S26" s="21">
        <v>0</v>
      </c>
      <c r="T26" s="19">
        <v>0</v>
      </c>
      <c r="U26" s="20">
        <v>0</v>
      </c>
      <c r="V26" s="21">
        <v>0</v>
      </c>
      <c r="W26" s="47">
        <v>0</v>
      </c>
      <c r="X26" s="20">
        <v>0</v>
      </c>
      <c r="Y26" s="21">
        <v>0</v>
      </c>
      <c r="AB26" s="1"/>
    </row>
    <row r="27" spans="1:28" ht="13">
      <c r="A27" s="2" t="s">
        <v>260</v>
      </c>
      <c r="B27" s="2" t="s">
        <v>22</v>
      </c>
      <c r="C27" s="89" t="s">
        <v>297</v>
      </c>
      <c r="D27" s="129" t="s">
        <v>303</v>
      </c>
      <c r="E27" s="19">
        <v>17496.490000000002</v>
      </c>
      <c r="F27" s="20">
        <v>1411.64</v>
      </c>
      <c r="G27" s="21">
        <v>18908.13</v>
      </c>
      <c r="H27" s="19">
        <v>12038.1</v>
      </c>
      <c r="I27" s="20">
        <v>1832.1</v>
      </c>
      <c r="J27" s="21">
        <v>13870.2</v>
      </c>
      <c r="K27" s="19">
        <v>14206.63</v>
      </c>
      <c r="L27" s="20">
        <v>596.29999999999995</v>
      </c>
      <c r="M27" s="21">
        <v>14802.929999999998</v>
      </c>
      <c r="N27" s="19">
        <v>9841.73</v>
      </c>
      <c r="O27" s="20">
        <v>643.41999999999996</v>
      </c>
      <c r="P27" s="21">
        <v>10485.15</v>
      </c>
      <c r="Q27" s="19">
        <v>6114.4</v>
      </c>
      <c r="R27" s="20">
        <v>690.98</v>
      </c>
      <c r="S27" s="21">
        <v>6805.3799999999992</v>
      </c>
      <c r="T27" s="19">
        <v>8827.18</v>
      </c>
      <c r="U27" s="20">
        <v>131.1</v>
      </c>
      <c r="V27" s="21">
        <v>8958.2800000000007</v>
      </c>
      <c r="W27" s="47">
        <v>68524.53</v>
      </c>
      <c r="X27" s="20">
        <v>5305.5400000000009</v>
      </c>
      <c r="Y27" s="21">
        <v>73830.070000000007</v>
      </c>
      <c r="AB27" s="1"/>
    </row>
    <row r="28" spans="1:28" ht="13">
      <c r="A28" s="2" t="s">
        <v>260</v>
      </c>
      <c r="B28" s="2" t="s">
        <v>23</v>
      </c>
      <c r="C28" s="89" t="s">
        <v>297</v>
      </c>
      <c r="D28" s="129" t="s">
        <v>303</v>
      </c>
      <c r="E28" s="19">
        <v>14682.91</v>
      </c>
      <c r="F28" s="20">
        <v>1342.28</v>
      </c>
      <c r="G28" s="21">
        <v>16025.19</v>
      </c>
      <c r="H28" s="19">
        <v>10235.299999999999</v>
      </c>
      <c r="I28" s="20">
        <v>2448.4299999999998</v>
      </c>
      <c r="J28" s="21">
        <v>12683.73</v>
      </c>
      <c r="K28" s="19">
        <v>8466.51</v>
      </c>
      <c r="L28" s="20">
        <v>961.7</v>
      </c>
      <c r="M28" s="21">
        <v>9428.2100000000009</v>
      </c>
      <c r="N28" s="19">
        <v>9555.5300000000007</v>
      </c>
      <c r="O28" s="20">
        <v>1427.71</v>
      </c>
      <c r="P28" s="21">
        <v>10983.240000000002</v>
      </c>
      <c r="Q28" s="19">
        <v>10163.85</v>
      </c>
      <c r="R28" s="20">
        <v>1073.9000000000001</v>
      </c>
      <c r="S28" s="21">
        <v>11237.75</v>
      </c>
      <c r="T28" s="19">
        <v>7222.45</v>
      </c>
      <c r="U28" s="20">
        <v>737.23</v>
      </c>
      <c r="V28" s="21">
        <v>7959.68</v>
      </c>
      <c r="W28" s="47">
        <v>60326.549999999996</v>
      </c>
      <c r="X28" s="20">
        <v>7991.25</v>
      </c>
      <c r="Y28" s="21">
        <v>68317.799999999988</v>
      </c>
      <c r="AB28" s="1"/>
    </row>
    <row r="29" spans="1:28" ht="13">
      <c r="A29" s="2" t="s">
        <v>260</v>
      </c>
      <c r="B29" s="2" t="s">
        <v>24</v>
      </c>
      <c r="C29" s="89" t="s">
        <v>297</v>
      </c>
      <c r="D29" s="129" t="s">
        <v>303</v>
      </c>
      <c r="E29" s="19">
        <v>18006.66</v>
      </c>
      <c r="F29" s="20">
        <v>1466.7</v>
      </c>
      <c r="G29" s="21">
        <v>19473.36</v>
      </c>
      <c r="H29" s="19">
        <v>14730.03</v>
      </c>
      <c r="I29" s="20">
        <v>725</v>
      </c>
      <c r="J29" s="21">
        <v>15455.03</v>
      </c>
      <c r="K29" s="19">
        <v>11257.97</v>
      </c>
      <c r="L29" s="20">
        <v>1226.99</v>
      </c>
      <c r="M29" s="21">
        <v>12484.96</v>
      </c>
      <c r="N29" s="19">
        <v>6917.15</v>
      </c>
      <c r="O29" s="20">
        <v>611.73</v>
      </c>
      <c r="P29" s="21">
        <v>7528.8799999999992</v>
      </c>
      <c r="Q29" s="19">
        <v>5214.76</v>
      </c>
      <c r="R29" s="20">
        <v>217.48</v>
      </c>
      <c r="S29" s="21">
        <v>5432.24</v>
      </c>
      <c r="T29" s="19">
        <v>9905.24</v>
      </c>
      <c r="U29" s="20">
        <v>494.24</v>
      </c>
      <c r="V29" s="21">
        <v>10399.48</v>
      </c>
      <c r="W29" s="47">
        <v>66031.810000000012</v>
      </c>
      <c r="X29" s="20">
        <v>4742.1399999999994</v>
      </c>
      <c r="Y29" s="21">
        <v>70773.950000000012</v>
      </c>
      <c r="AB29" s="1"/>
    </row>
    <row r="30" spans="1:28" ht="13">
      <c r="A30" s="2" t="s">
        <v>260</v>
      </c>
      <c r="B30" s="2" t="s">
        <v>25</v>
      </c>
      <c r="C30" s="89" t="s">
        <v>297</v>
      </c>
      <c r="D30" s="129" t="s">
        <v>303</v>
      </c>
      <c r="E30" s="19">
        <v>10791.52</v>
      </c>
      <c r="F30" s="20">
        <v>652.11</v>
      </c>
      <c r="G30" s="21">
        <v>11443.630000000001</v>
      </c>
      <c r="H30" s="19">
        <v>1254.58</v>
      </c>
      <c r="I30" s="20">
        <v>4914.1899999999996</v>
      </c>
      <c r="J30" s="21">
        <v>6168.7699999999995</v>
      </c>
      <c r="K30" s="19">
        <v>5885.65</v>
      </c>
      <c r="L30" s="20">
        <v>1347.63</v>
      </c>
      <c r="M30" s="21">
        <v>7233.28</v>
      </c>
      <c r="N30" s="19">
        <v>4155.92</v>
      </c>
      <c r="O30" s="20">
        <v>886.28</v>
      </c>
      <c r="P30" s="21">
        <v>5042.2</v>
      </c>
      <c r="Q30" s="19">
        <v>1940.9</v>
      </c>
      <c r="R30" s="20">
        <v>0</v>
      </c>
      <c r="S30" s="21">
        <v>1940.9</v>
      </c>
      <c r="T30" s="19">
        <v>2247.59</v>
      </c>
      <c r="U30" s="20">
        <v>0</v>
      </c>
      <c r="V30" s="21">
        <v>2247.59</v>
      </c>
      <c r="W30" s="47">
        <v>26276.16</v>
      </c>
      <c r="X30" s="20">
        <v>7800.2099999999991</v>
      </c>
      <c r="Y30" s="21">
        <v>34076.369999999995</v>
      </c>
      <c r="AB30" s="1"/>
    </row>
    <row r="31" spans="1:28" ht="13">
      <c r="A31" s="2" t="s">
        <v>261</v>
      </c>
      <c r="B31" s="2" t="s">
        <v>26</v>
      </c>
      <c r="C31" s="89" t="s">
        <v>297</v>
      </c>
      <c r="D31" s="129" t="s">
        <v>303</v>
      </c>
      <c r="E31" s="19">
        <v>55982.65</v>
      </c>
      <c r="F31" s="20">
        <v>1358.2</v>
      </c>
      <c r="G31" s="21">
        <v>57340.85</v>
      </c>
      <c r="H31" s="19">
        <v>35311.800000000003</v>
      </c>
      <c r="I31" s="20">
        <v>2525.4499999999998</v>
      </c>
      <c r="J31" s="21">
        <v>37837.25</v>
      </c>
      <c r="K31" s="19">
        <v>48951.7</v>
      </c>
      <c r="L31" s="20">
        <v>2673.75</v>
      </c>
      <c r="M31" s="21">
        <v>51625.45</v>
      </c>
      <c r="N31" s="19">
        <v>33812</v>
      </c>
      <c r="O31" s="20">
        <v>3178.65</v>
      </c>
      <c r="P31" s="21">
        <v>36990.65</v>
      </c>
      <c r="Q31" s="19">
        <v>43574.75</v>
      </c>
      <c r="R31" s="20">
        <v>967.9</v>
      </c>
      <c r="S31" s="21">
        <v>44542.65</v>
      </c>
      <c r="T31" s="19">
        <v>62423.75</v>
      </c>
      <c r="U31" s="20">
        <v>795.85</v>
      </c>
      <c r="V31" s="21">
        <v>63219.6</v>
      </c>
      <c r="W31" s="47">
        <v>280056.65000000002</v>
      </c>
      <c r="X31" s="20">
        <v>11499.8</v>
      </c>
      <c r="Y31" s="21">
        <v>291556.45</v>
      </c>
      <c r="AB31" s="1"/>
    </row>
    <row r="32" spans="1:28" ht="13">
      <c r="A32" s="2" t="s">
        <v>261</v>
      </c>
      <c r="B32" s="2" t="s">
        <v>27</v>
      </c>
      <c r="C32" s="89" t="s">
        <v>297</v>
      </c>
      <c r="D32" s="129" t="s">
        <v>303</v>
      </c>
      <c r="E32" s="19">
        <v>57551.85</v>
      </c>
      <c r="F32" s="20">
        <v>1793.3</v>
      </c>
      <c r="G32" s="21">
        <v>59345.15</v>
      </c>
      <c r="H32" s="19">
        <v>32715.1</v>
      </c>
      <c r="I32" s="20">
        <v>2407.35</v>
      </c>
      <c r="J32" s="21">
        <v>35122.449999999997</v>
      </c>
      <c r="K32" s="19">
        <v>45133.1</v>
      </c>
      <c r="L32" s="20">
        <v>2147.25</v>
      </c>
      <c r="M32" s="21">
        <v>47280.35</v>
      </c>
      <c r="N32" s="19">
        <v>27176.25</v>
      </c>
      <c r="O32" s="20">
        <v>4055.15</v>
      </c>
      <c r="P32" s="21">
        <v>31231.4</v>
      </c>
      <c r="Q32" s="19">
        <v>36771.1</v>
      </c>
      <c r="R32" s="20">
        <v>2690.95</v>
      </c>
      <c r="S32" s="21">
        <v>39462.049999999996</v>
      </c>
      <c r="T32" s="19">
        <v>54229</v>
      </c>
      <c r="U32" s="20">
        <v>1628.2</v>
      </c>
      <c r="V32" s="21">
        <v>55857.2</v>
      </c>
      <c r="W32" s="47">
        <v>253576.4</v>
      </c>
      <c r="X32" s="20">
        <v>14722.2</v>
      </c>
      <c r="Y32" s="21">
        <v>268298.59999999998</v>
      </c>
      <c r="AB32" s="1"/>
    </row>
    <row r="33" spans="1:28" ht="13">
      <c r="A33" s="2" t="s">
        <v>261</v>
      </c>
      <c r="B33" s="2" t="s">
        <v>28</v>
      </c>
      <c r="C33" s="89" t="s">
        <v>297</v>
      </c>
      <c r="D33" s="129" t="s">
        <v>303</v>
      </c>
      <c r="E33" s="19">
        <v>1243.9000000000001</v>
      </c>
      <c r="F33" s="20">
        <v>1549.5</v>
      </c>
      <c r="G33" s="21">
        <v>2793.4</v>
      </c>
      <c r="H33" s="19">
        <v>43084.55</v>
      </c>
      <c r="I33" s="20">
        <v>1270.3499999999999</v>
      </c>
      <c r="J33" s="21">
        <v>44354.9</v>
      </c>
      <c r="K33" s="19">
        <v>32476.65</v>
      </c>
      <c r="L33" s="20">
        <v>1928</v>
      </c>
      <c r="M33" s="21">
        <v>34404.65</v>
      </c>
      <c r="N33" s="19">
        <v>29627.55</v>
      </c>
      <c r="O33" s="20">
        <v>309.85000000000002</v>
      </c>
      <c r="P33" s="21">
        <v>29937.399999999998</v>
      </c>
      <c r="Q33" s="19">
        <v>26469.65</v>
      </c>
      <c r="R33" s="20">
        <v>953.75</v>
      </c>
      <c r="S33" s="21">
        <v>27423.4</v>
      </c>
      <c r="T33" s="19">
        <v>29975.9</v>
      </c>
      <c r="U33" s="20">
        <v>1047.95</v>
      </c>
      <c r="V33" s="21">
        <v>31023.850000000002</v>
      </c>
      <c r="W33" s="47">
        <v>162878.20000000001</v>
      </c>
      <c r="X33" s="20">
        <v>7059.4000000000005</v>
      </c>
      <c r="Y33" s="21">
        <v>169937.6</v>
      </c>
      <c r="AB33" s="1"/>
    </row>
    <row r="34" spans="1:28" ht="13">
      <c r="A34" s="2" t="s">
        <v>261</v>
      </c>
      <c r="B34" s="2" t="s">
        <v>29</v>
      </c>
      <c r="C34" s="89" t="s">
        <v>297</v>
      </c>
      <c r="D34" s="129" t="s">
        <v>303</v>
      </c>
      <c r="E34" s="19">
        <v>4461.1000000000004</v>
      </c>
      <c r="F34" s="20">
        <v>131.65</v>
      </c>
      <c r="G34" s="21">
        <v>4592.75</v>
      </c>
      <c r="H34" s="19">
        <v>29132.2</v>
      </c>
      <c r="I34" s="20">
        <v>3396.85</v>
      </c>
      <c r="J34" s="21">
        <v>32529.05</v>
      </c>
      <c r="K34" s="19">
        <v>37946.400000000001</v>
      </c>
      <c r="L34" s="20">
        <v>2339.9</v>
      </c>
      <c r="M34" s="21">
        <v>40286.300000000003</v>
      </c>
      <c r="N34" s="19">
        <v>33526.25</v>
      </c>
      <c r="O34" s="20">
        <v>2948.85</v>
      </c>
      <c r="P34" s="21">
        <v>36475.1</v>
      </c>
      <c r="Q34" s="19">
        <v>27522.85</v>
      </c>
      <c r="R34" s="20">
        <v>2409.15</v>
      </c>
      <c r="S34" s="21">
        <v>29932</v>
      </c>
      <c r="T34" s="19">
        <v>15210.2</v>
      </c>
      <c r="U34" s="20">
        <v>1738.45</v>
      </c>
      <c r="V34" s="21">
        <v>16948.650000000001</v>
      </c>
      <c r="W34" s="47">
        <v>147799.00000000003</v>
      </c>
      <c r="X34" s="20">
        <v>12964.85</v>
      </c>
      <c r="Y34" s="21">
        <v>160763.85000000003</v>
      </c>
      <c r="AB34" s="1"/>
    </row>
    <row r="35" spans="1:28" ht="13">
      <c r="A35" s="2" t="s">
        <v>261</v>
      </c>
      <c r="B35" s="2" t="s">
        <v>30</v>
      </c>
      <c r="C35" s="89" t="s">
        <v>297</v>
      </c>
      <c r="D35" s="129" t="s">
        <v>303</v>
      </c>
      <c r="E35" s="19">
        <v>27195.3</v>
      </c>
      <c r="F35" s="20">
        <v>1546</v>
      </c>
      <c r="G35" s="21">
        <v>28741.3</v>
      </c>
      <c r="H35" s="19">
        <v>26536.15</v>
      </c>
      <c r="I35" s="20">
        <v>2654</v>
      </c>
      <c r="J35" s="21">
        <v>29190.15</v>
      </c>
      <c r="K35" s="19">
        <v>41136.1</v>
      </c>
      <c r="L35" s="20">
        <v>1710.95</v>
      </c>
      <c r="M35" s="21">
        <v>42847.049999999996</v>
      </c>
      <c r="N35" s="19">
        <v>35346.25</v>
      </c>
      <c r="O35" s="20">
        <v>1936.9</v>
      </c>
      <c r="P35" s="21">
        <v>37283.15</v>
      </c>
      <c r="Q35" s="19">
        <v>24209.65</v>
      </c>
      <c r="R35" s="20">
        <v>3378.1</v>
      </c>
      <c r="S35" s="21">
        <v>27587.75</v>
      </c>
      <c r="T35" s="19">
        <v>17455.95</v>
      </c>
      <c r="U35" s="20">
        <v>1796.75</v>
      </c>
      <c r="V35" s="21">
        <v>19252.7</v>
      </c>
      <c r="W35" s="47">
        <v>171879.4</v>
      </c>
      <c r="X35" s="20">
        <v>13022.7</v>
      </c>
      <c r="Y35" s="21">
        <v>184902.1</v>
      </c>
      <c r="AB35" s="1"/>
    </row>
    <row r="36" spans="1:28" ht="13">
      <c r="A36" s="2" t="s">
        <v>261</v>
      </c>
      <c r="B36" s="2" t="s">
        <v>31</v>
      </c>
      <c r="C36" s="89" t="s">
        <v>297</v>
      </c>
      <c r="D36" s="129" t="s">
        <v>303</v>
      </c>
      <c r="E36" s="19">
        <v>20356</v>
      </c>
      <c r="F36" s="20">
        <v>2732.3</v>
      </c>
      <c r="G36" s="21">
        <v>23088.3</v>
      </c>
      <c r="H36" s="19">
        <v>21051.8</v>
      </c>
      <c r="I36" s="20">
        <v>2619.6999999999998</v>
      </c>
      <c r="J36" s="21">
        <v>23671.5</v>
      </c>
      <c r="K36" s="19">
        <v>25427.4</v>
      </c>
      <c r="L36" s="20">
        <v>2031.5</v>
      </c>
      <c r="M36" s="21">
        <v>27458.9</v>
      </c>
      <c r="N36" s="19">
        <v>31370.3</v>
      </c>
      <c r="O36" s="20">
        <v>4735.3999999999996</v>
      </c>
      <c r="P36" s="21">
        <v>36105.699999999997</v>
      </c>
      <c r="Q36" s="19">
        <v>20337.95</v>
      </c>
      <c r="R36" s="20">
        <v>1009.1</v>
      </c>
      <c r="S36" s="21">
        <v>21347.05</v>
      </c>
      <c r="T36" s="19">
        <v>32316.3</v>
      </c>
      <c r="U36" s="20">
        <v>1854.25</v>
      </c>
      <c r="V36" s="21">
        <v>34170.550000000003</v>
      </c>
      <c r="W36" s="47">
        <v>150859.75</v>
      </c>
      <c r="X36" s="20">
        <v>14982.25</v>
      </c>
      <c r="Y36" s="21">
        <v>165842</v>
      </c>
      <c r="AB36" s="1"/>
    </row>
    <row r="37" spans="1:28" ht="13">
      <c r="A37" s="2" t="s">
        <v>261</v>
      </c>
      <c r="B37" s="2" t="s">
        <v>32</v>
      </c>
      <c r="C37" s="89" t="s">
        <v>297</v>
      </c>
      <c r="D37" s="129" t="s">
        <v>303</v>
      </c>
      <c r="E37" s="19">
        <v>0</v>
      </c>
      <c r="F37" s="20">
        <v>0</v>
      </c>
      <c r="G37" s="21">
        <v>0</v>
      </c>
      <c r="H37" s="19">
        <v>0</v>
      </c>
      <c r="I37" s="20">
        <v>0</v>
      </c>
      <c r="J37" s="21">
        <v>0</v>
      </c>
      <c r="K37" s="19">
        <v>0</v>
      </c>
      <c r="L37" s="20">
        <v>0</v>
      </c>
      <c r="M37" s="21">
        <v>0</v>
      </c>
      <c r="N37" s="19">
        <v>0</v>
      </c>
      <c r="O37" s="20">
        <v>0</v>
      </c>
      <c r="P37" s="21">
        <v>0</v>
      </c>
      <c r="Q37" s="19">
        <v>0</v>
      </c>
      <c r="R37" s="20">
        <v>0</v>
      </c>
      <c r="S37" s="21">
        <v>0</v>
      </c>
      <c r="T37" s="19">
        <v>0</v>
      </c>
      <c r="U37" s="20">
        <v>0</v>
      </c>
      <c r="V37" s="21">
        <v>0</v>
      </c>
      <c r="W37" s="47">
        <v>0</v>
      </c>
      <c r="X37" s="20">
        <v>0</v>
      </c>
      <c r="Y37" s="21">
        <v>0</v>
      </c>
      <c r="AB37" s="1"/>
    </row>
    <row r="38" spans="1:28" ht="13">
      <c r="A38" s="2" t="s">
        <v>261</v>
      </c>
      <c r="B38" s="2" t="s">
        <v>33</v>
      </c>
      <c r="C38" s="89" t="s">
        <v>297</v>
      </c>
      <c r="D38" s="129" t="s">
        <v>303</v>
      </c>
      <c r="E38" s="19">
        <v>0</v>
      </c>
      <c r="F38" s="20">
        <v>0</v>
      </c>
      <c r="G38" s="21">
        <v>0</v>
      </c>
      <c r="H38" s="19">
        <v>0</v>
      </c>
      <c r="I38" s="20">
        <v>0</v>
      </c>
      <c r="J38" s="21">
        <v>0</v>
      </c>
      <c r="K38" s="19">
        <v>0</v>
      </c>
      <c r="L38" s="20">
        <v>0</v>
      </c>
      <c r="M38" s="21">
        <v>0</v>
      </c>
      <c r="N38" s="19">
        <v>0</v>
      </c>
      <c r="O38" s="20">
        <v>0</v>
      </c>
      <c r="P38" s="21">
        <v>0</v>
      </c>
      <c r="Q38" s="19">
        <v>0</v>
      </c>
      <c r="R38" s="20">
        <v>0</v>
      </c>
      <c r="S38" s="21">
        <v>0</v>
      </c>
      <c r="T38" s="19">
        <v>0</v>
      </c>
      <c r="U38" s="20">
        <v>2.2799999999999998</v>
      </c>
      <c r="V38" s="21">
        <v>2.2799999999999998</v>
      </c>
      <c r="W38" s="47">
        <v>0</v>
      </c>
      <c r="X38" s="20">
        <v>2.2799999999999998</v>
      </c>
      <c r="Y38" s="21">
        <v>2.2799999999999998</v>
      </c>
      <c r="AB38" s="1"/>
    </row>
    <row r="39" spans="1:28" ht="13">
      <c r="A39" s="2" t="s">
        <v>261</v>
      </c>
      <c r="B39" s="2" t="s">
        <v>34</v>
      </c>
      <c r="C39" s="89" t="s">
        <v>297</v>
      </c>
      <c r="D39" s="129" t="s">
        <v>303</v>
      </c>
      <c r="E39" s="19">
        <v>0</v>
      </c>
      <c r="F39" s="20">
        <v>0</v>
      </c>
      <c r="G39" s="21">
        <v>0</v>
      </c>
      <c r="H39" s="19">
        <v>0</v>
      </c>
      <c r="I39" s="20">
        <v>0</v>
      </c>
      <c r="J39" s="21">
        <v>0</v>
      </c>
      <c r="K39" s="19">
        <v>0</v>
      </c>
      <c r="L39" s="20">
        <v>0</v>
      </c>
      <c r="M39" s="21">
        <v>0</v>
      </c>
      <c r="N39" s="19">
        <v>0</v>
      </c>
      <c r="O39" s="20">
        <v>0</v>
      </c>
      <c r="P39" s="21">
        <v>0</v>
      </c>
      <c r="Q39" s="19">
        <v>0</v>
      </c>
      <c r="R39" s="20">
        <v>0</v>
      </c>
      <c r="S39" s="21">
        <v>0</v>
      </c>
      <c r="T39" s="19">
        <v>0</v>
      </c>
      <c r="U39" s="20">
        <v>0</v>
      </c>
      <c r="V39" s="21">
        <v>0</v>
      </c>
      <c r="W39" s="47">
        <v>0</v>
      </c>
      <c r="X39" s="20">
        <v>0</v>
      </c>
      <c r="Y39" s="21">
        <v>0</v>
      </c>
      <c r="AB39" s="1"/>
    </row>
    <row r="40" spans="1:28" ht="13">
      <c r="A40" s="2" t="s">
        <v>262</v>
      </c>
      <c r="B40" s="2" t="s">
        <v>35</v>
      </c>
      <c r="C40" s="89" t="s">
        <v>297</v>
      </c>
      <c r="D40" s="129" t="s">
        <v>302</v>
      </c>
      <c r="E40" s="19">
        <v>9283.9699999999993</v>
      </c>
      <c r="F40" s="20">
        <v>2698.56</v>
      </c>
      <c r="G40" s="21">
        <v>11982.529999999999</v>
      </c>
      <c r="H40" s="19">
        <v>3299.47</v>
      </c>
      <c r="I40" s="20">
        <v>2806.56</v>
      </c>
      <c r="J40" s="21">
        <v>6106.03</v>
      </c>
      <c r="K40" s="19">
        <v>10621.94</v>
      </c>
      <c r="L40" s="20">
        <v>5147.93</v>
      </c>
      <c r="M40" s="21">
        <v>15769.87</v>
      </c>
      <c r="N40" s="19">
        <v>10263.31</v>
      </c>
      <c r="O40" s="20">
        <v>11490.7</v>
      </c>
      <c r="P40" s="21">
        <v>21754.010000000002</v>
      </c>
      <c r="Q40" s="19">
        <v>7112.16</v>
      </c>
      <c r="R40" s="20">
        <v>2240.7800000000002</v>
      </c>
      <c r="S40" s="21">
        <v>9352.94</v>
      </c>
      <c r="T40" s="19">
        <v>8798.6200000000008</v>
      </c>
      <c r="U40" s="20">
        <v>2934.43</v>
      </c>
      <c r="V40" s="21">
        <v>11733.050000000001</v>
      </c>
      <c r="W40" s="47">
        <v>49379.469999999994</v>
      </c>
      <c r="X40" s="20">
        <v>27318.959999999999</v>
      </c>
      <c r="Y40" s="21">
        <v>76698.429999999993</v>
      </c>
      <c r="AB40" s="1"/>
    </row>
    <row r="41" spans="1:28" ht="13">
      <c r="A41" s="2" t="s">
        <v>263</v>
      </c>
      <c r="B41" s="2" t="s">
        <v>36</v>
      </c>
      <c r="C41" s="89" t="s">
        <v>297</v>
      </c>
      <c r="D41" s="129" t="s">
        <v>303</v>
      </c>
      <c r="E41" s="19">
        <v>0</v>
      </c>
      <c r="F41" s="20">
        <v>0</v>
      </c>
      <c r="G41" s="21">
        <v>0</v>
      </c>
      <c r="H41" s="19">
        <v>0</v>
      </c>
      <c r="I41" s="20">
        <v>0</v>
      </c>
      <c r="J41" s="21">
        <v>0</v>
      </c>
      <c r="K41" s="19">
        <v>0</v>
      </c>
      <c r="L41" s="20">
        <v>0</v>
      </c>
      <c r="M41" s="21">
        <v>0</v>
      </c>
      <c r="N41" s="19">
        <v>0</v>
      </c>
      <c r="O41" s="20">
        <v>0</v>
      </c>
      <c r="P41" s="21">
        <v>0</v>
      </c>
      <c r="Q41" s="19">
        <v>0</v>
      </c>
      <c r="R41" s="20">
        <v>0</v>
      </c>
      <c r="S41" s="21">
        <v>0</v>
      </c>
      <c r="T41" s="19">
        <v>0</v>
      </c>
      <c r="U41" s="20">
        <v>0</v>
      </c>
      <c r="V41" s="21">
        <v>0</v>
      </c>
      <c r="W41" s="47">
        <v>0</v>
      </c>
      <c r="X41" s="20">
        <v>0</v>
      </c>
      <c r="Y41" s="21">
        <v>0</v>
      </c>
      <c r="AB41" s="1"/>
    </row>
    <row r="42" spans="1:28" ht="13">
      <c r="A42" s="2" t="s">
        <v>263</v>
      </c>
      <c r="B42" s="2" t="s">
        <v>37</v>
      </c>
      <c r="C42" s="89" t="s">
        <v>297</v>
      </c>
      <c r="D42" s="129" t="s">
        <v>303</v>
      </c>
      <c r="E42" s="19">
        <v>0</v>
      </c>
      <c r="F42" s="20">
        <v>0</v>
      </c>
      <c r="G42" s="21">
        <v>0</v>
      </c>
      <c r="H42" s="19">
        <v>0.15</v>
      </c>
      <c r="I42" s="20">
        <v>0.15</v>
      </c>
      <c r="J42" s="21">
        <v>0.3</v>
      </c>
      <c r="K42" s="19">
        <v>0</v>
      </c>
      <c r="L42" s="20">
        <v>0</v>
      </c>
      <c r="M42" s="21">
        <v>0</v>
      </c>
      <c r="N42" s="19">
        <v>0</v>
      </c>
      <c r="O42" s="20">
        <v>0</v>
      </c>
      <c r="P42" s="21">
        <v>0</v>
      </c>
      <c r="Q42" s="19">
        <v>0</v>
      </c>
      <c r="R42" s="20">
        <v>0</v>
      </c>
      <c r="S42" s="21">
        <v>0</v>
      </c>
      <c r="T42" s="19">
        <v>0</v>
      </c>
      <c r="U42" s="20">
        <v>0</v>
      </c>
      <c r="V42" s="21">
        <v>0</v>
      </c>
      <c r="W42" s="47">
        <v>0.15</v>
      </c>
      <c r="X42" s="20">
        <v>0.15</v>
      </c>
      <c r="Y42" s="21">
        <v>0.3</v>
      </c>
      <c r="AB42" s="1"/>
    </row>
    <row r="43" spans="1:28" ht="13">
      <c r="A43" s="2" t="s">
        <v>263</v>
      </c>
      <c r="B43" s="2" t="s">
        <v>38</v>
      </c>
      <c r="C43" s="89" t="s">
        <v>297</v>
      </c>
      <c r="D43" s="129" t="s">
        <v>303</v>
      </c>
      <c r="E43" s="19">
        <v>0</v>
      </c>
      <c r="F43" s="20">
        <v>0</v>
      </c>
      <c r="G43" s="21">
        <v>0</v>
      </c>
      <c r="H43" s="19">
        <v>0</v>
      </c>
      <c r="I43" s="20">
        <v>0</v>
      </c>
      <c r="J43" s="21">
        <v>0</v>
      </c>
      <c r="K43" s="19">
        <v>0</v>
      </c>
      <c r="L43" s="20">
        <v>0</v>
      </c>
      <c r="M43" s="21">
        <v>0</v>
      </c>
      <c r="N43" s="19">
        <v>0</v>
      </c>
      <c r="O43" s="20">
        <v>0</v>
      </c>
      <c r="P43" s="21">
        <v>0</v>
      </c>
      <c r="Q43" s="19">
        <v>0</v>
      </c>
      <c r="R43" s="20">
        <v>0</v>
      </c>
      <c r="S43" s="21">
        <v>0</v>
      </c>
      <c r="T43" s="19">
        <v>0</v>
      </c>
      <c r="U43" s="20">
        <v>0</v>
      </c>
      <c r="V43" s="21">
        <v>0</v>
      </c>
      <c r="W43" s="47">
        <v>0</v>
      </c>
      <c r="X43" s="20">
        <v>0</v>
      </c>
      <c r="Y43" s="21">
        <v>0</v>
      </c>
      <c r="AB43" s="1"/>
    </row>
    <row r="44" spans="1:28" ht="13">
      <c r="A44" s="2" t="s">
        <v>263</v>
      </c>
      <c r="B44" s="2" t="s">
        <v>39</v>
      </c>
      <c r="C44" s="89" t="s">
        <v>297</v>
      </c>
      <c r="D44" s="129" t="s">
        <v>303</v>
      </c>
      <c r="E44" s="19">
        <v>0</v>
      </c>
      <c r="F44" s="20">
        <v>0</v>
      </c>
      <c r="G44" s="21">
        <v>0</v>
      </c>
      <c r="H44" s="19">
        <v>0</v>
      </c>
      <c r="I44" s="20">
        <v>0</v>
      </c>
      <c r="J44" s="21">
        <v>0</v>
      </c>
      <c r="K44" s="19">
        <v>0</v>
      </c>
      <c r="L44" s="20">
        <v>0</v>
      </c>
      <c r="M44" s="21">
        <v>0</v>
      </c>
      <c r="N44" s="19">
        <v>0</v>
      </c>
      <c r="O44" s="20">
        <v>0</v>
      </c>
      <c r="P44" s="21">
        <v>0</v>
      </c>
      <c r="Q44" s="19">
        <v>0</v>
      </c>
      <c r="R44" s="20">
        <v>0</v>
      </c>
      <c r="S44" s="21">
        <v>0</v>
      </c>
      <c r="T44" s="19">
        <v>0</v>
      </c>
      <c r="U44" s="20">
        <v>0</v>
      </c>
      <c r="V44" s="21">
        <v>0</v>
      </c>
      <c r="W44" s="47">
        <v>0</v>
      </c>
      <c r="X44" s="20">
        <v>0</v>
      </c>
      <c r="Y44" s="21">
        <v>0</v>
      </c>
      <c r="AB44" s="1"/>
    </row>
    <row r="45" spans="1:28" ht="13">
      <c r="A45" s="2" t="s">
        <v>263</v>
      </c>
      <c r="B45" s="2" t="s">
        <v>40</v>
      </c>
      <c r="C45" s="89" t="s">
        <v>297</v>
      </c>
      <c r="D45" s="129" t="s">
        <v>303</v>
      </c>
      <c r="E45" s="19">
        <v>0</v>
      </c>
      <c r="F45" s="20">
        <v>0</v>
      </c>
      <c r="G45" s="21">
        <v>0</v>
      </c>
      <c r="H45" s="19">
        <v>92.55</v>
      </c>
      <c r="I45" s="20">
        <v>0</v>
      </c>
      <c r="J45" s="21">
        <v>92.55</v>
      </c>
      <c r="K45" s="19">
        <v>0</v>
      </c>
      <c r="L45" s="20">
        <v>0</v>
      </c>
      <c r="M45" s="21">
        <v>0</v>
      </c>
      <c r="N45" s="19">
        <v>0</v>
      </c>
      <c r="O45" s="20">
        <v>0</v>
      </c>
      <c r="P45" s="21">
        <v>0</v>
      </c>
      <c r="Q45" s="19">
        <v>0</v>
      </c>
      <c r="R45" s="20">
        <v>0</v>
      </c>
      <c r="S45" s="21">
        <v>0</v>
      </c>
      <c r="T45" s="19">
        <v>0</v>
      </c>
      <c r="U45" s="20">
        <v>0</v>
      </c>
      <c r="V45" s="21">
        <v>0</v>
      </c>
      <c r="W45" s="47">
        <v>92.55</v>
      </c>
      <c r="X45" s="20">
        <v>0</v>
      </c>
      <c r="Y45" s="21">
        <v>92.55</v>
      </c>
      <c r="AB45" s="1"/>
    </row>
    <row r="46" spans="1:28" ht="13">
      <c r="A46" s="2" t="s">
        <v>263</v>
      </c>
      <c r="B46" s="2" t="s">
        <v>41</v>
      </c>
      <c r="C46" s="89" t="s">
        <v>297</v>
      </c>
      <c r="D46" s="129" t="s">
        <v>303</v>
      </c>
      <c r="E46" s="19">
        <v>482.93</v>
      </c>
      <c r="F46" s="20">
        <v>346.73</v>
      </c>
      <c r="G46" s="21">
        <v>829.66000000000008</v>
      </c>
      <c r="H46" s="19">
        <v>715.43</v>
      </c>
      <c r="I46" s="20">
        <v>445.73</v>
      </c>
      <c r="J46" s="21">
        <v>1161.1599999999999</v>
      </c>
      <c r="K46" s="19">
        <v>76.95</v>
      </c>
      <c r="L46" s="20">
        <v>0</v>
      </c>
      <c r="M46" s="21">
        <v>76.95</v>
      </c>
      <c r="N46" s="19">
        <v>17303.400000000001</v>
      </c>
      <c r="O46" s="20">
        <v>900.15</v>
      </c>
      <c r="P46" s="21">
        <v>18203.550000000003</v>
      </c>
      <c r="Q46" s="19">
        <v>22001.33</v>
      </c>
      <c r="R46" s="20">
        <v>2741.4</v>
      </c>
      <c r="S46" s="21">
        <v>24742.730000000003</v>
      </c>
      <c r="T46" s="19">
        <v>2178.98</v>
      </c>
      <c r="U46" s="20">
        <v>640.28</v>
      </c>
      <c r="V46" s="21">
        <v>2819.26</v>
      </c>
      <c r="W46" s="47">
        <v>42759.020000000011</v>
      </c>
      <c r="X46" s="20">
        <v>5074.29</v>
      </c>
      <c r="Y46" s="21">
        <v>47833.310000000012</v>
      </c>
      <c r="AB46" s="1"/>
    </row>
    <row r="47" spans="1:28" ht="13">
      <c r="A47" s="2" t="s">
        <v>263</v>
      </c>
      <c r="B47" s="2" t="s">
        <v>42</v>
      </c>
      <c r="C47" s="89" t="s">
        <v>297</v>
      </c>
      <c r="D47" s="129" t="s">
        <v>303</v>
      </c>
      <c r="E47" s="19">
        <v>547.28</v>
      </c>
      <c r="F47" s="20">
        <v>331.88</v>
      </c>
      <c r="G47" s="21">
        <v>879.16</v>
      </c>
      <c r="H47" s="19">
        <v>838.2</v>
      </c>
      <c r="I47" s="20">
        <v>1533.45</v>
      </c>
      <c r="J47" s="21">
        <v>2371.65</v>
      </c>
      <c r="K47" s="19">
        <v>0</v>
      </c>
      <c r="L47" s="20">
        <v>0</v>
      </c>
      <c r="M47" s="21">
        <v>0</v>
      </c>
      <c r="N47" s="19">
        <v>13959.08</v>
      </c>
      <c r="O47" s="20">
        <v>1950.75</v>
      </c>
      <c r="P47" s="21">
        <v>15909.83</v>
      </c>
      <c r="Q47" s="19">
        <v>22232.03</v>
      </c>
      <c r="R47" s="20">
        <v>2168.1799999999998</v>
      </c>
      <c r="S47" s="21">
        <v>24400.21</v>
      </c>
      <c r="T47" s="19">
        <v>249.98</v>
      </c>
      <c r="U47" s="20">
        <v>164.85</v>
      </c>
      <c r="V47" s="21">
        <v>414.83</v>
      </c>
      <c r="W47" s="47">
        <v>37826.57</v>
      </c>
      <c r="X47" s="20">
        <v>6149.1100000000006</v>
      </c>
      <c r="Y47" s="21">
        <v>43975.68</v>
      </c>
      <c r="AB47" s="1"/>
    </row>
    <row r="48" spans="1:28" ht="13">
      <c r="A48" s="2" t="s">
        <v>263</v>
      </c>
      <c r="B48" s="2" t="s">
        <v>43</v>
      </c>
      <c r="C48" s="89" t="s">
        <v>297</v>
      </c>
      <c r="D48" s="129" t="s">
        <v>303</v>
      </c>
      <c r="E48" s="19">
        <v>1176.75</v>
      </c>
      <c r="F48" s="20">
        <v>341.93</v>
      </c>
      <c r="G48" s="21">
        <v>1518.68</v>
      </c>
      <c r="H48" s="19">
        <v>261.60000000000002</v>
      </c>
      <c r="I48" s="20">
        <v>37.43</v>
      </c>
      <c r="J48" s="21">
        <v>299.03000000000003</v>
      </c>
      <c r="K48" s="19">
        <v>0</v>
      </c>
      <c r="L48" s="20">
        <v>0</v>
      </c>
      <c r="M48" s="21">
        <v>0</v>
      </c>
      <c r="N48" s="19">
        <v>33.08</v>
      </c>
      <c r="O48" s="20">
        <v>45.83</v>
      </c>
      <c r="P48" s="21">
        <v>78.91</v>
      </c>
      <c r="Q48" s="19">
        <v>0</v>
      </c>
      <c r="R48" s="20">
        <v>0</v>
      </c>
      <c r="S48" s="21">
        <v>0</v>
      </c>
      <c r="T48" s="19">
        <v>2207.25</v>
      </c>
      <c r="U48" s="20">
        <v>686.03</v>
      </c>
      <c r="V48" s="21">
        <v>2893.2799999999997</v>
      </c>
      <c r="W48" s="47">
        <v>3678.68</v>
      </c>
      <c r="X48" s="20">
        <v>1111.22</v>
      </c>
      <c r="Y48" s="21">
        <v>4789.8999999999996</v>
      </c>
      <c r="AB48" s="1"/>
    </row>
    <row r="49" spans="1:28" ht="13">
      <c r="A49" s="2" t="s">
        <v>341</v>
      </c>
      <c r="B49" s="2" t="s">
        <v>342</v>
      </c>
      <c r="C49" s="89" t="s">
        <v>297</v>
      </c>
      <c r="D49" s="129" t="s">
        <v>303</v>
      </c>
      <c r="E49" s="19">
        <v>0</v>
      </c>
      <c r="F49" s="20">
        <v>14946.89</v>
      </c>
      <c r="G49" s="21">
        <v>14946.89</v>
      </c>
      <c r="H49" s="19">
        <v>15396.7</v>
      </c>
      <c r="I49" s="20">
        <v>10143.870000000001</v>
      </c>
      <c r="J49" s="21">
        <v>25540.57</v>
      </c>
      <c r="K49" s="19">
        <v>33135.03</v>
      </c>
      <c r="L49" s="20">
        <v>3412.05</v>
      </c>
      <c r="M49" s="21">
        <v>36547.08</v>
      </c>
      <c r="N49" s="19">
        <v>72205.399999999994</v>
      </c>
      <c r="O49" s="20">
        <v>0</v>
      </c>
      <c r="P49" s="21">
        <v>72205.399999999994</v>
      </c>
      <c r="Q49" s="19">
        <v>52235.39</v>
      </c>
      <c r="R49" s="20">
        <v>27.12</v>
      </c>
      <c r="S49" s="21">
        <v>52262.51</v>
      </c>
      <c r="T49" s="19">
        <v>27188.27</v>
      </c>
      <c r="U49" s="20">
        <v>9899.3799999999992</v>
      </c>
      <c r="V49" s="21">
        <v>37087.65</v>
      </c>
      <c r="W49" s="47">
        <v>200160.78999999998</v>
      </c>
      <c r="X49" s="20">
        <v>38429.31</v>
      </c>
      <c r="Y49" s="21">
        <v>238590.09999999998</v>
      </c>
      <c r="AB49" s="1"/>
    </row>
    <row r="50" spans="1:28" ht="13">
      <c r="A50" s="2" t="s">
        <v>264</v>
      </c>
      <c r="B50" s="2" t="s">
        <v>44</v>
      </c>
      <c r="C50" s="89" t="s">
        <v>297</v>
      </c>
      <c r="D50" s="129" t="s">
        <v>304</v>
      </c>
      <c r="E50" s="19">
        <v>0</v>
      </c>
      <c r="F50" s="20">
        <v>0</v>
      </c>
      <c r="G50" s="21">
        <v>0</v>
      </c>
      <c r="H50" s="19">
        <v>0</v>
      </c>
      <c r="I50" s="20">
        <v>0</v>
      </c>
      <c r="J50" s="21">
        <v>0</v>
      </c>
      <c r="K50" s="19">
        <v>0</v>
      </c>
      <c r="L50" s="20">
        <v>0</v>
      </c>
      <c r="M50" s="21">
        <v>0</v>
      </c>
      <c r="N50" s="19">
        <v>0</v>
      </c>
      <c r="O50" s="20">
        <v>0</v>
      </c>
      <c r="P50" s="21">
        <v>0</v>
      </c>
      <c r="Q50" s="19">
        <v>0</v>
      </c>
      <c r="R50" s="20">
        <v>0</v>
      </c>
      <c r="S50" s="21">
        <v>0</v>
      </c>
      <c r="T50" s="19">
        <v>0</v>
      </c>
      <c r="U50" s="20">
        <v>0</v>
      </c>
      <c r="V50" s="21">
        <v>0</v>
      </c>
      <c r="W50" s="47">
        <v>0</v>
      </c>
      <c r="X50" s="20">
        <v>0</v>
      </c>
      <c r="Y50" s="21">
        <v>0</v>
      </c>
      <c r="AB50" s="1"/>
    </row>
    <row r="51" spans="1:28" ht="13">
      <c r="A51" s="2" t="s">
        <v>264</v>
      </c>
      <c r="B51" s="2" t="s">
        <v>45</v>
      </c>
      <c r="C51" s="89" t="s">
        <v>297</v>
      </c>
      <c r="D51" s="129" t="s">
        <v>304</v>
      </c>
      <c r="E51" s="19">
        <v>0</v>
      </c>
      <c r="F51" s="20">
        <v>0</v>
      </c>
      <c r="G51" s="21">
        <v>0</v>
      </c>
      <c r="H51" s="19">
        <v>0</v>
      </c>
      <c r="I51" s="20">
        <v>0</v>
      </c>
      <c r="J51" s="21">
        <v>0</v>
      </c>
      <c r="K51" s="19">
        <v>0</v>
      </c>
      <c r="L51" s="20">
        <v>0</v>
      </c>
      <c r="M51" s="21">
        <v>0</v>
      </c>
      <c r="N51" s="19">
        <v>0</v>
      </c>
      <c r="O51" s="20">
        <v>0</v>
      </c>
      <c r="P51" s="21">
        <v>0</v>
      </c>
      <c r="Q51" s="19">
        <v>0</v>
      </c>
      <c r="R51" s="20">
        <v>0</v>
      </c>
      <c r="S51" s="21">
        <v>0</v>
      </c>
      <c r="T51" s="19">
        <v>0</v>
      </c>
      <c r="U51" s="20">
        <v>0</v>
      </c>
      <c r="V51" s="21">
        <v>0</v>
      </c>
      <c r="W51" s="47">
        <v>0</v>
      </c>
      <c r="X51" s="20">
        <v>0</v>
      </c>
      <c r="Y51" s="21">
        <v>0</v>
      </c>
      <c r="AB51" s="1"/>
    </row>
    <row r="52" spans="1:28" ht="13">
      <c r="A52" s="2" t="s">
        <v>264</v>
      </c>
      <c r="B52" s="2" t="s">
        <v>46</v>
      </c>
      <c r="C52" s="89" t="s">
        <v>297</v>
      </c>
      <c r="D52" s="129" t="s">
        <v>304</v>
      </c>
      <c r="E52" s="19">
        <v>0</v>
      </c>
      <c r="F52" s="20">
        <v>0</v>
      </c>
      <c r="G52" s="21">
        <v>0</v>
      </c>
      <c r="H52" s="19">
        <v>0</v>
      </c>
      <c r="I52" s="20">
        <v>0</v>
      </c>
      <c r="J52" s="21">
        <v>0</v>
      </c>
      <c r="K52" s="19">
        <v>0</v>
      </c>
      <c r="L52" s="20">
        <v>0</v>
      </c>
      <c r="M52" s="21">
        <v>0</v>
      </c>
      <c r="N52" s="19">
        <v>0</v>
      </c>
      <c r="O52" s="20">
        <v>0</v>
      </c>
      <c r="P52" s="21">
        <v>0</v>
      </c>
      <c r="Q52" s="19">
        <v>0</v>
      </c>
      <c r="R52" s="20">
        <v>0</v>
      </c>
      <c r="S52" s="21">
        <v>0</v>
      </c>
      <c r="T52" s="19">
        <v>0</v>
      </c>
      <c r="U52" s="20">
        <v>0</v>
      </c>
      <c r="V52" s="21">
        <v>0</v>
      </c>
      <c r="W52" s="47">
        <v>0</v>
      </c>
      <c r="X52" s="20">
        <v>0</v>
      </c>
      <c r="Y52" s="21">
        <v>0</v>
      </c>
      <c r="AB52" s="1"/>
    </row>
    <row r="53" spans="1:28" ht="13">
      <c r="A53" s="2" t="s">
        <v>264</v>
      </c>
      <c r="B53" s="2" t="s">
        <v>47</v>
      </c>
      <c r="C53" s="89" t="s">
        <v>297</v>
      </c>
      <c r="D53" s="129" t="s">
        <v>304</v>
      </c>
      <c r="E53" s="19">
        <v>0</v>
      </c>
      <c r="F53" s="20">
        <v>0</v>
      </c>
      <c r="G53" s="21">
        <v>0</v>
      </c>
      <c r="H53" s="19">
        <v>0</v>
      </c>
      <c r="I53" s="20">
        <v>0</v>
      </c>
      <c r="J53" s="21">
        <v>0</v>
      </c>
      <c r="K53" s="19">
        <v>0</v>
      </c>
      <c r="L53" s="20">
        <v>0</v>
      </c>
      <c r="M53" s="21">
        <v>0</v>
      </c>
      <c r="N53" s="19">
        <v>0</v>
      </c>
      <c r="O53" s="20">
        <v>0</v>
      </c>
      <c r="P53" s="21">
        <v>0</v>
      </c>
      <c r="Q53" s="19">
        <v>0</v>
      </c>
      <c r="R53" s="20">
        <v>0</v>
      </c>
      <c r="S53" s="21">
        <v>0</v>
      </c>
      <c r="T53" s="19">
        <v>0</v>
      </c>
      <c r="U53" s="20">
        <v>0</v>
      </c>
      <c r="V53" s="21">
        <v>0</v>
      </c>
      <c r="W53" s="47">
        <v>0</v>
      </c>
      <c r="X53" s="20">
        <v>0</v>
      </c>
      <c r="Y53" s="21">
        <v>0</v>
      </c>
      <c r="AB53" s="1"/>
    </row>
    <row r="54" spans="1:28" ht="13">
      <c r="A54" s="2" t="s">
        <v>264</v>
      </c>
      <c r="B54" s="2" t="s">
        <v>48</v>
      </c>
      <c r="C54" s="89" t="s">
        <v>297</v>
      </c>
      <c r="D54" s="129" t="s">
        <v>304</v>
      </c>
      <c r="E54" s="19">
        <v>4825.88</v>
      </c>
      <c r="F54" s="20">
        <v>356.04</v>
      </c>
      <c r="G54" s="21">
        <v>5181.92</v>
      </c>
      <c r="H54" s="19">
        <v>3388.7</v>
      </c>
      <c r="I54" s="20">
        <v>712.4</v>
      </c>
      <c r="J54" s="21">
        <v>4101.0999999999995</v>
      </c>
      <c r="K54" s="19">
        <v>3794.4</v>
      </c>
      <c r="L54" s="20">
        <v>275.10000000000002</v>
      </c>
      <c r="M54" s="21">
        <v>4069.5</v>
      </c>
      <c r="N54" s="19">
        <v>4156.9399999999996</v>
      </c>
      <c r="O54" s="20">
        <v>189.1</v>
      </c>
      <c r="P54" s="21">
        <v>4346.04</v>
      </c>
      <c r="Q54" s="19">
        <v>2984.42</v>
      </c>
      <c r="R54" s="20">
        <v>67.319999999999993</v>
      </c>
      <c r="S54" s="21">
        <v>3051.7400000000002</v>
      </c>
      <c r="T54" s="19">
        <v>1689.84</v>
      </c>
      <c r="U54" s="20">
        <v>69.22</v>
      </c>
      <c r="V54" s="21">
        <v>1759.06</v>
      </c>
      <c r="W54" s="47">
        <v>20840.179999999997</v>
      </c>
      <c r="X54" s="20">
        <v>1669.1799999999998</v>
      </c>
      <c r="Y54" s="21">
        <v>22509.359999999997</v>
      </c>
      <c r="AB54" s="1"/>
    </row>
    <row r="55" spans="1:28" ht="13">
      <c r="A55" s="2" t="s">
        <v>264</v>
      </c>
      <c r="B55" s="2" t="s">
        <v>49</v>
      </c>
      <c r="C55" s="89" t="s">
        <v>297</v>
      </c>
      <c r="D55" s="129" t="s">
        <v>304</v>
      </c>
      <c r="E55" s="19">
        <v>2996.7</v>
      </c>
      <c r="F55" s="20">
        <v>110.77</v>
      </c>
      <c r="G55" s="21">
        <v>3107.47</v>
      </c>
      <c r="H55" s="19">
        <v>3638.78</v>
      </c>
      <c r="I55" s="20">
        <v>160.16999999999999</v>
      </c>
      <c r="J55" s="21">
        <v>3798.9500000000003</v>
      </c>
      <c r="K55" s="19">
        <v>3445.73</v>
      </c>
      <c r="L55" s="20">
        <v>475.26</v>
      </c>
      <c r="M55" s="21">
        <v>3920.99</v>
      </c>
      <c r="N55" s="19">
        <v>4360.6899999999996</v>
      </c>
      <c r="O55" s="20">
        <v>745.78</v>
      </c>
      <c r="P55" s="21">
        <v>5106.4699999999993</v>
      </c>
      <c r="Q55" s="19">
        <v>2632.19</v>
      </c>
      <c r="R55" s="20">
        <v>502.54</v>
      </c>
      <c r="S55" s="21">
        <v>3134.73</v>
      </c>
      <c r="T55" s="19">
        <v>1024.4100000000001</v>
      </c>
      <c r="U55" s="20">
        <v>33.799999999999997</v>
      </c>
      <c r="V55" s="21">
        <v>1058.21</v>
      </c>
      <c r="W55" s="47">
        <v>18098.499999999996</v>
      </c>
      <c r="X55" s="20">
        <v>2028.32</v>
      </c>
      <c r="Y55" s="21">
        <v>20126.819999999996</v>
      </c>
      <c r="AB55" s="1"/>
    </row>
    <row r="56" spans="1:28" ht="13">
      <c r="A56" s="2" t="s">
        <v>264</v>
      </c>
      <c r="B56" s="2" t="s">
        <v>50</v>
      </c>
      <c r="C56" s="89" t="s">
        <v>297</v>
      </c>
      <c r="D56" s="129" t="s">
        <v>304</v>
      </c>
      <c r="E56" s="19">
        <v>1410.3</v>
      </c>
      <c r="F56" s="20">
        <v>269.22000000000003</v>
      </c>
      <c r="G56" s="21">
        <v>1679.52</v>
      </c>
      <c r="H56" s="19">
        <v>2603.48</v>
      </c>
      <c r="I56" s="20">
        <v>397.22</v>
      </c>
      <c r="J56" s="21">
        <v>3000.7</v>
      </c>
      <c r="K56" s="19">
        <v>2432.64</v>
      </c>
      <c r="L56" s="20">
        <v>516.29999999999995</v>
      </c>
      <c r="M56" s="21">
        <v>2948.9399999999996</v>
      </c>
      <c r="N56" s="19">
        <v>1362.98</v>
      </c>
      <c r="O56" s="20">
        <v>80.739999999999995</v>
      </c>
      <c r="P56" s="21">
        <v>1443.72</v>
      </c>
      <c r="Q56" s="19">
        <v>1922.1</v>
      </c>
      <c r="R56" s="20">
        <v>84.74</v>
      </c>
      <c r="S56" s="21">
        <v>2006.84</v>
      </c>
      <c r="T56" s="19">
        <v>712.28</v>
      </c>
      <c r="U56" s="20">
        <v>126.04</v>
      </c>
      <c r="V56" s="21">
        <v>838.31999999999994</v>
      </c>
      <c r="W56" s="47">
        <v>10443.780000000001</v>
      </c>
      <c r="X56" s="20">
        <v>1474.26</v>
      </c>
      <c r="Y56" s="21">
        <v>11918.04</v>
      </c>
      <c r="AB56" s="1"/>
    </row>
    <row r="57" spans="1:28" ht="13">
      <c r="A57" s="2" t="s">
        <v>264</v>
      </c>
      <c r="B57" s="2" t="s">
        <v>51</v>
      </c>
      <c r="C57" s="89" t="s">
        <v>297</v>
      </c>
      <c r="D57" s="129" t="s">
        <v>304</v>
      </c>
      <c r="E57" s="19">
        <v>1240.5999999999999</v>
      </c>
      <c r="F57" s="20">
        <v>555.36</v>
      </c>
      <c r="G57" s="21">
        <v>1795.96</v>
      </c>
      <c r="H57" s="19">
        <v>1022.34</v>
      </c>
      <c r="I57" s="20">
        <v>415.06</v>
      </c>
      <c r="J57" s="21">
        <v>1437.4</v>
      </c>
      <c r="K57" s="19">
        <v>427.02</v>
      </c>
      <c r="L57" s="20">
        <v>193.12</v>
      </c>
      <c r="M57" s="21">
        <v>620.14</v>
      </c>
      <c r="N57" s="19">
        <v>1105.2</v>
      </c>
      <c r="O57" s="20">
        <v>503.1</v>
      </c>
      <c r="P57" s="21">
        <v>1608.3000000000002</v>
      </c>
      <c r="Q57" s="19">
        <v>1048.32</v>
      </c>
      <c r="R57" s="20">
        <v>379.72</v>
      </c>
      <c r="S57" s="21">
        <v>1428.04</v>
      </c>
      <c r="T57" s="19">
        <v>683.52</v>
      </c>
      <c r="U57" s="20">
        <v>388.26</v>
      </c>
      <c r="V57" s="21">
        <v>1071.78</v>
      </c>
      <c r="W57" s="47">
        <v>5527</v>
      </c>
      <c r="X57" s="20">
        <v>2434.62</v>
      </c>
      <c r="Y57" s="21">
        <v>7961.62</v>
      </c>
      <c r="AB57" s="1"/>
    </row>
    <row r="58" spans="1:28" ht="13">
      <c r="A58" s="2" t="s">
        <v>264</v>
      </c>
      <c r="B58" s="2" t="s">
        <v>52</v>
      </c>
      <c r="C58" s="89" t="s">
        <v>297</v>
      </c>
      <c r="D58" s="129" t="s">
        <v>304</v>
      </c>
      <c r="E58" s="19">
        <v>0</v>
      </c>
      <c r="F58" s="20">
        <v>0</v>
      </c>
      <c r="G58" s="21">
        <v>0</v>
      </c>
      <c r="H58" s="19">
        <v>0</v>
      </c>
      <c r="I58" s="20">
        <v>0</v>
      </c>
      <c r="J58" s="21">
        <v>0</v>
      </c>
      <c r="K58" s="19">
        <v>0</v>
      </c>
      <c r="L58" s="20">
        <v>0</v>
      </c>
      <c r="M58" s="21">
        <v>0</v>
      </c>
      <c r="N58" s="19">
        <v>0</v>
      </c>
      <c r="O58" s="20">
        <v>0</v>
      </c>
      <c r="P58" s="21">
        <v>0</v>
      </c>
      <c r="Q58" s="19">
        <v>0</v>
      </c>
      <c r="R58" s="20">
        <v>0</v>
      </c>
      <c r="S58" s="21">
        <v>0</v>
      </c>
      <c r="T58" s="19">
        <v>0</v>
      </c>
      <c r="U58" s="20">
        <v>0</v>
      </c>
      <c r="V58" s="21">
        <v>0</v>
      </c>
      <c r="W58" s="47">
        <v>0</v>
      </c>
      <c r="X58" s="20">
        <v>0</v>
      </c>
      <c r="Y58" s="21">
        <v>0</v>
      </c>
      <c r="AB58" s="1"/>
    </row>
    <row r="59" spans="1:28" ht="13">
      <c r="A59" s="2" t="s">
        <v>264</v>
      </c>
      <c r="B59" s="2" t="s">
        <v>53</v>
      </c>
      <c r="C59" s="89" t="s">
        <v>297</v>
      </c>
      <c r="D59" s="129" t="s">
        <v>304</v>
      </c>
      <c r="E59" s="19">
        <v>0</v>
      </c>
      <c r="F59" s="20">
        <v>0</v>
      </c>
      <c r="G59" s="21">
        <v>0</v>
      </c>
      <c r="H59" s="19">
        <v>0</v>
      </c>
      <c r="I59" s="20">
        <v>0</v>
      </c>
      <c r="J59" s="21">
        <v>0</v>
      </c>
      <c r="K59" s="19">
        <v>0</v>
      </c>
      <c r="L59" s="20">
        <v>0</v>
      </c>
      <c r="M59" s="21">
        <v>0</v>
      </c>
      <c r="N59" s="19">
        <v>0</v>
      </c>
      <c r="O59" s="20">
        <v>0</v>
      </c>
      <c r="P59" s="21">
        <v>0</v>
      </c>
      <c r="Q59" s="19">
        <v>0</v>
      </c>
      <c r="R59" s="20">
        <v>0</v>
      </c>
      <c r="S59" s="21">
        <v>0</v>
      </c>
      <c r="T59" s="19">
        <v>0</v>
      </c>
      <c r="U59" s="20">
        <v>0</v>
      </c>
      <c r="V59" s="21">
        <v>0</v>
      </c>
      <c r="W59" s="47">
        <v>0</v>
      </c>
      <c r="X59" s="20">
        <v>0</v>
      </c>
      <c r="Y59" s="21">
        <v>0</v>
      </c>
      <c r="AB59" s="1"/>
    </row>
    <row r="60" spans="1:28" ht="13">
      <c r="A60" s="2" t="s">
        <v>264</v>
      </c>
      <c r="B60" s="2" t="s">
        <v>54</v>
      </c>
      <c r="C60" s="89" t="s">
        <v>297</v>
      </c>
      <c r="D60" s="129" t="s">
        <v>304</v>
      </c>
      <c r="E60" s="19">
        <v>0</v>
      </c>
      <c r="F60" s="20">
        <v>0</v>
      </c>
      <c r="G60" s="21">
        <v>0</v>
      </c>
      <c r="H60" s="19">
        <v>0</v>
      </c>
      <c r="I60" s="20">
        <v>0</v>
      </c>
      <c r="J60" s="21">
        <v>0</v>
      </c>
      <c r="K60" s="19">
        <v>0</v>
      </c>
      <c r="L60" s="20">
        <v>0</v>
      </c>
      <c r="M60" s="21">
        <v>0</v>
      </c>
      <c r="N60" s="19">
        <v>0</v>
      </c>
      <c r="O60" s="20">
        <v>0</v>
      </c>
      <c r="P60" s="21">
        <v>0</v>
      </c>
      <c r="Q60" s="19">
        <v>0</v>
      </c>
      <c r="R60" s="20">
        <v>0</v>
      </c>
      <c r="S60" s="21">
        <v>0</v>
      </c>
      <c r="T60" s="19">
        <v>0</v>
      </c>
      <c r="U60" s="20">
        <v>0</v>
      </c>
      <c r="V60" s="21">
        <v>0</v>
      </c>
      <c r="W60" s="47">
        <v>0</v>
      </c>
      <c r="X60" s="20">
        <v>0</v>
      </c>
      <c r="Y60" s="21">
        <v>0</v>
      </c>
      <c r="AB60" s="1"/>
    </row>
    <row r="61" spans="1:28" ht="13">
      <c r="A61" s="2" t="s">
        <v>264</v>
      </c>
      <c r="B61" s="2" t="s">
        <v>55</v>
      </c>
      <c r="C61" s="89" t="s">
        <v>297</v>
      </c>
      <c r="D61" s="129" t="s">
        <v>304</v>
      </c>
      <c r="E61" s="19">
        <v>0</v>
      </c>
      <c r="F61" s="20">
        <v>0</v>
      </c>
      <c r="G61" s="21">
        <v>0</v>
      </c>
      <c r="H61" s="19">
        <v>0</v>
      </c>
      <c r="I61" s="20">
        <v>0</v>
      </c>
      <c r="J61" s="21">
        <v>0</v>
      </c>
      <c r="K61" s="19">
        <v>0</v>
      </c>
      <c r="L61" s="20">
        <v>0</v>
      </c>
      <c r="M61" s="21">
        <v>0</v>
      </c>
      <c r="N61" s="19">
        <v>0</v>
      </c>
      <c r="O61" s="20">
        <v>0</v>
      </c>
      <c r="P61" s="21">
        <v>0</v>
      </c>
      <c r="Q61" s="19">
        <v>0</v>
      </c>
      <c r="R61" s="20">
        <v>0</v>
      </c>
      <c r="S61" s="21">
        <v>0</v>
      </c>
      <c r="T61" s="19">
        <v>0</v>
      </c>
      <c r="U61" s="20">
        <v>0</v>
      </c>
      <c r="V61" s="21">
        <v>0</v>
      </c>
      <c r="W61" s="47">
        <v>0</v>
      </c>
      <c r="X61" s="20">
        <v>0</v>
      </c>
      <c r="Y61" s="21">
        <v>0</v>
      </c>
      <c r="AB61" s="1"/>
    </row>
    <row r="62" spans="1:28" ht="13">
      <c r="A62" s="2" t="s">
        <v>264</v>
      </c>
      <c r="B62" s="2" t="s">
        <v>56</v>
      </c>
      <c r="C62" s="89" t="s">
        <v>297</v>
      </c>
      <c r="D62" s="129" t="s">
        <v>302</v>
      </c>
      <c r="E62" s="19">
        <v>8157.69</v>
      </c>
      <c r="F62" s="20">
        <v>2169.62</v>
      </c>
      <c r="G62" s="21">
        <v>10327.31</v>
      </c>
      <c r="H62" s="19">
        <v>8508.24</v>
      </c>
      <c r="I62" s="20">
        <v>1935.19</v>
      </c>
      <c r="J62" s="21">
        <v>10443.43</v>
      </c>
      <c r="K62" s="19">
        <v>3692.77</v>
      </c>
      <c r="L62" s="20">
        <v>1431.91</v>
      </c>
      <c r="M62" s="21">
        <v>5124.68</v>
      </c>
      <c r="N62" s="19">
        <v>4366.33</v>
      </c>
      <c r="O62" s="20">
        <v>1026.92</v>
      </c>
      <c r="P62" s="21">
        <v>5393.25</v>
      </c>
      <c r="Q62" s="19">
        <v>1448.31</v>
      </c>
      <c r="R62" s="20">
        <v>61.34</v>
      </c>
      <c r="S62" s="21">
        <v>1509.6499999999999</v>
      </c>
      <c r="T62" s="19">
        <v>2299.34</v>
      </c>
      <c r="U62" s="20">
        <v>252.15</v>
      </c>
      <c r="V62" s="21">
        <v>2551.4900000000002</v>
      </c>
      <c r="W62" s="47">
        <v>28472.68</v>
      </c>
      <c r="X62" s="20">
        <v>6877.1299999999992</v>
      </c>
      <c r="Y62" s="21">
        <v>35349.81</v>
      </c>
      <c r="AB62" s="1"/>
    </row>
    <row r="63" spans="1:28">
      <c r="A63" t="s">
        <v>381</v>
      </c>
      <c r="B63" t="s">
        <v>382</v>
      </c>
      <c r="C63" s="89" t="s">
        <v>297</v>
      </c>
      <c r="D63" s="129" t="s">
        <v>304</v>
      </c>
      <c r="E63" s="19">
        <v>24180.5</v>
      </c>
      <c r="F63" s="20">
        <v>1.77</v>
      </c>
      <c r="G63" s="21">
        <v>24182.27</v>
      </c>
      <c r="H63" s="19">
        <v>6482.25</v>
      </c>
      <c r="I63" s="20">
        <v>49.63</v>
      </c>
      <c r="J63" s="21">
        <v>6531.88</v>
      </c>
      <c r="K63" s="19">
        <v>0</v>
      </c>
      <c r="L63" s="20">
        <v>0</v>
      </c>
      <c r="M63" s="21">
        <v>0</v>
      </c>
      <c r="N63" s="19">
        <v>0</v>
      </c>
      <c r="O63" s="20">
        <v>0</v>
      </c>
      <c r="P63" s="21">
        <v>0</v>
      </c>
      <c r="Q63" s="19">
        <v>0</v>
      </c>
      <c r="R63" s="20">
        <v>0</v>
      </c>
      <c r="S63" s="21">
        <v>0</v>
      </c>
      <c r="T63" s="19">
        <v>0</v>
      </c>
      <c r="U63" s="20">
        <v>0</v>
      </c>
      <c r="V63" s="21">
        <v>0</v>
      </c>
      <c r="W63" s="47">
        <v>30662.75</v>
      </c>
      <c r="X63" s="20">
        <v>51.400000000000006</v>
      </c>
      <c r="Y63" s="21">
        <v>30714.15</v>
      </c>
      <c r="AB63" s="1"/>
    </row>
    <row r="64" spans="1:28" ht="13">
      <c r="A64" s="2" t="s">
        <v>265</v>
      </c>
      <c r="B64" s="2" t="s">
        <v>57</v>
      </c>
      <c r="C64" s="89" t="s">
        <v>297</v>
      </c>
      <c r="D64" s="129" t="s">
        <v>303</v>
      </c>
      <c r="E64" s="19">
        <v>746.03</v>
      </c>
      <c r="F64" s="20">
        <v>2104.4499999999998</v>
      </c>
      <c r="G64" s="21">
        <v>2850.4799999999996</v>
      </c>
      <c r="H64" s="19">
        <v>1908.07</v>
      </c>
      <c r="I64" s="20">
        <v>968.81</v>
      </c>
      <c r="J64" s="21">
        <v>2876.88</v>
      </c>
      <c r="K64" s="19">
        <v>2155.0700000000002</v>
      </c>
      <c r="L64" s="20">
        <v>2298.41</v>
      </c>
      <c r="M64" s="21">
        <v>4453.4799999999996</v>
      </c>
      <c r="N64" s="19">
        <v>1015.87</v>
      </c>
      <c r="O64" s="20">
        <v>3624.19</v>
      </c>
      <c r="P64" s="21">
        <v>4640.0600000000004</v>
      </c>
      <c r="Q64" s="19">
        <v>1271.74</v>
      </c>
      <c r="R64" s="20">
        <v>2955.29</v>
      </c>
      <c r="S64" s="21">
        <v>4227.03</v>
      </c>
      <c r="T64" s="19">
        <v>519.1</v>
      </c>
      <c r="U64" s="20">
        <v>5696.8</v>
      </c>
      <c r="V64" s="21">
        <v>6215.9000000000005</v>
      </c>
      <c r="W64" s="47">
        <v>7615.88</v>
      </c>
      <c r="X64" s="20">
        <v>17647.95</v>
      </c>
      <c r="Y64" s="21">
        <v>25263.83</v>
      </c>
      <c r="AB64" s="1"/>
    </row>
    <row r="65" spans="1:28" ht="13">
      <c r="A65" s="2" t="s">
        <v>343</v>
      </c>
      <c r="B65" s="2" t="s">
        <v>344</v>
      </c>
      <c r="C65" s="89" t="s">
        <v>297</v>
      </c>
      <c r="D65" s="129" t="s">
        <v>304</v>
      </c>
      <c r="E65" s="19">
        <v>1428.05</v>
      </c>
      <c r="F65" s="20">
        <v>3369.57</v>
      </c>
      <c r="G65" s="21">
        <v>4797.62</v>
      </c>
      <c r="H65" s="19">
        <v>1688.42</v>
      </c>
      <c r="I65" s="20">
        <v>3952.01</v>
      </c>
      <c r="J65" s="21">
        <v>5640.43</v>
      </c>
      <c r="K65" s="19">
        <v>1136.3399999999999</v>
      </c>
      <c r="L65" s="20">
        <v>5677.65</v>
      </c>
      <c r="M65" s="21">
        <v>6813.99</v>
      </c>
      <c r="N65" s="19">
        <v>765.9</v>
      </c>
      <c r="O65" s="20">
        <v>6178.58</v>
      </c>
      <c r="P65" s="21">
        <v>6944.48</v>
      </c>
      <c r="Q65" s="19">
        <v>1219.6600000000001</v>
      </c>
      <c r="R65" s="20">
        <v>3723.3</v>
      </c>
      <c r="S65" s="21">
        <v>4942.96</v>
      </c>
      <c r="T65" s="19">
        <v>1469.88</v>
      </c>
      <c r="U65" s="20">
        <v>3643.64</v>
      </c>
      <c r="V65" s="21">
        <v>5113.5200000000004</v>
      </c>
      <c r="W65" s="47">
        <v>7708.25</v>
      </c>
      <c r="X65" s="20">
        <v>26544.749999999996</v>
      </c>
      <c r="Y65" s="21">
        <v>34253</v>
      </c>
      <c r="AB65" s="1"/>
    </row>
    <row r="66" spans="1:28" ht="13">
      <c r="A66" s="2" t="s">
        <v>374</v>
      </c>
      <c r="B66" s="2" t="s">
        <v>375</v>
      </c>
      <c r="C66" s="89" t="s">
        <v>297</v>
      </c>
      <c r="D66" s="129" t="s">
        <v>304</v>
      </c>
      <c r="E66" s="19">
        <v>1795.22</v>
      </c>
      <c r="F66" s="20">
        <v>34.31</v>
      </c>
      <c r="G66" s="21">
        <v>1829.53</v>
      </c>
      <c r="H66" s="19">
        <v>1821.09</v>
      </c>
      <c r="I66" s="20">
        <v>62.54</v>
      </c>
      <c r="J66" s="21">
        <v>1883.6299999999999</v>
      </c>
      <c r="K66" s="19">
        <v>5768.82</v>
      </c>
      <c r="L66" s="20">
        <v>14.4</v>
      </c>
      <c r="M66" s="21">
        <v>5783.2199999999993</v>
      </c>
      <c r="N66" s="19">
        <v>10678.65</v>
      </c>
      <c r="O66" s="20">
        <v>7.73</v>
      </c>
      <c r="P66" s="21">
        <v>10686.38</v>
      </c>
      <c r="Q66" s="19">
        <v>10266.530000000001</v>
      </c>
      <c r="R66" s="20">
        <v>6.65</v>
      </c>
      <c r="S66" s="21">
        <v>10273.18</v>
      </c>
      <c r="T66" s="19">
        <v>2465.37</v>
      </c>
      <c r="U66" s="20">
        <v>23.43</v>
      </c>
      <c r="V66" s="21">
        <v>2488.7999999999997</v>
      </c>
      <c r="W66" s="47">
        <v>32795.68</v>
      </c>
      <c r="X66" s="20">
        <v>149.06</v>
      </c>
      <c r="Y66" s="21">
        <v>32944.74</v>
      </c>
      <c r="AB66" s="1"/>
    </row>
    <row r="67" spans="1:28" ht="13">
      <c r="A67" s="2" t="s">
        <v>266</v>
      </c>
      <c r="B67" s="2" t="s">
        <v>58</v>
      </c>
      <c r="C67" s="89" t="s">
        <v>297</v>
      </c>
      <c r="D67" s="129" t="s">
        <v>304</v>
      </c>
      <c r="E67" s="19">
        <v>0</v>
      </c>
      <c r="F67" s="20">
        <v>0</v>
      </c>
      <c r="G67" s="21">
        <v>0</v>
      </c>
      <c r="H67" s="19">
        <v>0</v>
      </c>
      <c r="I67" s="20">
        <v>9017.7000000000007</v>
      </c>
      <c r="J67" s="21">
        <v>9017.7000000000007</v>
      </c>
      <c r="K67" s="19">
        <v>0</v>
      </c>
      <c r="L67" s="20">
        <v>0</v>
      </c>
      <c r="M67" s="21">
        <v>0</v>
      </c>
      <c r="N67" s="19">
        <v>0</v>
      </c>
      <c r="O67" s="20">
        <v>0</v>
      </c>
      <c r="P67" s="21">
        <v>0</v>
      </c>
      <c r="Q67" s="19">
        <v>0</v>
      </c>
      <c r="R67" s="20">
        <v>0</v>
      </c>
      <c r="S67" s="21">
        <v>0</v>
      </c>
      <c r="T67" s="19">
        <v>0</v>
      </c>
      <c r="U67" s="20">
        <v>0</v>
      </c>
      <c r="V67" s="21">
        <v>0</v>
      </c>
      <c r="W67" s="47">
        <v>0</v>
      </c>
      <c r="X67" s="20">
        <v>9017.7000000000007</v>
      </c>
      <c r="Y67" s="21">
        <v>9017.7000000000007</v>
      </c>
      <c r="AB67" s="1"/>
    </row>
    <row r="68" spans="1:28" ht="13">
      <c r="A68" s="2" t="s">
        <v>345</v>
      </c>
      <c r="B68" s="2" t="s">
        <v>346</v>
      </c>
      <c r="C68" s="89" t="s">
        <v>297</v>
      </c>
      <c r="D68" s="129" t="s">
        <v>304</v>
      </c>
      <c r="E68" s="19">
        <v>7402.71</v>
      </c>
      <c r="F68" s="20">
        <v>54.69</v>
      </c>
      <c r="G68" s="21">
        <v>7457.4</v>
      </c>
      <c r="H68" s="19">
        <v>10253.59</v>
      </c>
      <c r="I68" s="20">
        <v>14.2</v>
      </c>
      <c r="J68" s="21">
        <v>10267.790000000001</v>
      </c>
      <c r="K68" s="19">
        <v>15847.34</v>
      </c>
      <c r="L68" s="20">
        <v>0</v>
      </c>
      <c r="M68" s="21">
        <v>15847.34</v>
      </c>
      <c r="N68" s="19">
        <v>14020.71</v>
      </c>
      <c r="O68" s="20">
        <v>18.86</v>
      </c>
      <c r="P68" s="21">
        <v>14039.57</v>
      </c>
      <c r="Q68" s="19">
        <v>11856.85</v>
      </c>
      <c r="R68" s="20">
        <v>23.24</v>
      </c>
      <c r="S68" s="21">
        <v>11880.09</v>
      </c>
      <c r="T68" s="19">
        <v>12643.67</v>
      </c>
      <c r="U68" s="20">
        <v>39.33</v>
      </c>
      <c r="V68" s="21">
        <v>12683</v>
      </c>
      <c r="W68" s="47">
        <v>72024.87</v>
      </c>
      <c r="X68" s="20">
        <v>150.32</v>
      </c>
      <c r="Y68" s="21">
        <v>72175.19</v>
      </c>
      <c r="AB68" s="1"/>
    </row>
    <row r="69" spans="1:28" ht="13">
      <c r="A69" s="2" t="s">
        <v>345</v>
      </c>
      <c r="B69" s="2" t="s">
        <v>347</v>
      </c>
      <c r="C69" s="89" t="s">
        <v>297</v>
      </c>
      <c r="D69" s="129" t="s">
        <v>304</v>
      </c>
      <c r="E69" s="19">
        <v>7591.52</v>
      </c>
      <c r="F69" s="20">
        <v>33.06</v>
      </c>
      <c r="G69" s="21">
        <v>7624.5800000000008</v>
      </c>
      <c r="H69" s="19">
        <v>11881.98</v>
      </c>
      <c r="I69" s="20">
        <v>4.37</v>
      </c>
      <c r="J69" s="21">
        <v>11886.35</v>
      </c>
      <c r="K69" s="19">
        <v>16233.55</v>
      </c>
      <c r="L69" s="20">
        <v>1.21</v>
      </c>
      <c r="M69" s="21">
        <v>16234.759999999998</v>
      </c>
      <c r="N69" s="19">
        <v>14310.1</v>
      </c>
      <c r="O69" s="20">
        <v>3.8</v>
      </c>
      <c r="P69" s="21">
        <v>14313.9</v>
      </c>
      <c r="Q69" s="19">
        <v>11526.76</v>
      </c>
      <c r="R69" s="20">
        <v>10.039999999999999</v>
      </c>
      <c r="S69" s="21">
        <v>11536.800000000001</v>
      </c>
      <c r="T69" s="19">
        <v>13734.57</v>
      </c>
      <c r="U69" s="20">
        <v>6.02</v>
      </c>
      <c r="V69" s="21">
        <v>13740.59</v>
      </c>
      <c r="W69" s="47">
        <v>75278.48000000001</v>
      </c>
      <c r="X69" s="20">
        <v>58.5</v>
      </c>
      <c r="Y69" s="21">
        <v>75336.98000000001</v>
      </c>
      <c r="AB69" s="1"/>
    </row>
    <row r="70" spans="1:28" ht="13">
      <c r="A70" s="25" t="s">
        <v>267</v>
      </c>
      <c r="B70" s="25" t="s">
        <v>59</v>
      </c>
      <c r="C70" s="89" t="s">
        <v>297</v>
      </c>
      <c r="D70" s="129" t="s">
        <v>298</v>
      </c>
      <c r="E70" s="19">
        <v>6546.3</v>
      </c>
      <c r="F70" s="20">
        <v>2832.75</v>
      </c>
      <c r="G70" s="21">
        <v>9379.0499999999993</v>
      </c>
      <c r="H70" s="19">
        <v>15265.4</v>
      </c>
      <c r="I70" s="20">
        <v>1879.85</v>
      </c>
      <c r="J70" s="21">
        <v>17145.25</v>
      </c>
      <c r="K70" s="19">
        <v>19661</v>
      </c>
      <c r="L70" s="20">
        <v>1420.85</v>
      </c>
      <c r="M70" s="21">
        <v>21081.85</v>
      </c>
      <c r="N70" s="19">
        <v>13649.95</v>
      </c>
      <c r="O70" s="20">
        <v>5722.2</v>
      </c>
      <c r="P70" s="21">
        <v>19372.150000000001</v>
      </c>
      <c r="Q70" s="19">
        <v>6135.85</v>
      </c>
      <c r="R70" s="20">
        <v>2356.8000000000002</v>
      </c>
      <c r="S70" s="21">
        <v>8492.6500000000015</v>
      </c>
      <c r="T70" s="19">
        <v>22134.25</v>
      </c>
      <c r="U70" s="20">
        <v>4010.75</v>
      </c>
      <c r="V70" s="21">
        <v>26145</v>
      </c>
      <c r="W70" s="47">
        <v>83392.75</v>
      </c>
      <c r="X70" s="20">
        <v>18223.2</v>
      </c>
      <c r="Y70" s="21">
        <v>101615.95</v>
      </c>
      <c r="AB70" s="1"/>
    </row>
    <row r="71" spans="1:28" ht="13">
      <c r="A71" s="25" t="s">
        <v>348</v>
      </c>
      <c r="B71" s="25" t="s">
        <v>349</v>
      </c>
      <c r="C71" s="89" t="s">
        <v>297</v>
      </c>
      <c r="D71" s="129" t="s">
        <v>304</v>
      </c>
      <c r="E71" s="19">
        <v>1101.18</v>
      </c>
      <c r="F71" s="20">
        <v>2601.0500000000002</v>
      </c>
      <c r="G71" s="21">
        <v>3702.2300000000005</v>
      </c>
      <c r="H71" s="19">
        <v>1093.9000000000001</v>
      </c>
      <c r="I71" s="20">
        <v>3286.21</v>
      </c>
      <c r="J71" s="21">
        <v>4380.1100000000006</v>
      </c>
      <c r="K71" s="19">
        <v>519.07000000000005</v>
      </c>
      <c r="L71" s="20">
        <v>4330.37</v>
      </c>
      <c r="M71" s="21">
        <v>4849.4399999999996</v>
      </c>
      <c r="N71" s="19">
        <v>408.03</v>
      </c>
      <c r="O71" s="20">
        <v>4445.12</v>
      </c>
      <c r="P71" s="21">
        <v>4853.1499999999996</v>
      </c>
      <c r="Q71" s="19">
        <v>545.4</v>
      </c>
      <c r="R71" s="20">
        <v>3117.7</v>
      </c>
      <c r="S71" s="21">
        <v>3663.1</v>
      </c>
      <c r="T71" s="19">
        <v>610.16999999999996</v>
      </c>
      <c r="U71" s="20">
        <v>3634.4</v>
      </c>
      <c r="V71" s="21">
        <v>4244.57</v>
      </c>
      <c r="W71" s="47">
        <v>4277.75</v>
      </c>
      <c r="X71" s="20">
        <v>21414.850000000002</v>
      </c>
      <c r="Y71" s="21">
        <v>25692.600000000002</v>
      </c>
      <c r="AB71" s="1"/>
    </row>
    <row r="72" spans="1:28" ht="13">
      <c r="A72" s="2" t="s">
        <v>268</v>
      </c>
      <c r="B72" s="2" t="s">
        <v>60</v>
      </c>
      <c r="C72" s="89" t="s">
        <v>297</v>
      </c>
      <c r="D72" s="129" t="s">
        <v>303</v>
      </c>
      <c r="E72" s="19">
        <v>19.920000000000002</v>
      </c>
      <c r="F72" s="20">
        <v>106.2</v>
      </c>
      <c r="G72" s="21">
        <v>126.12</v>
      </c>
      <c r="H72" s="19">
        <v>2.5</v>
      </c>
      <c r="I72" s="20">
        <v>212.59</v>
      </c>
      <c r="J72" s="21">
        <v>215.09</v>
      </c>
      <c r="K72" s="19">
        <v>2.29</v>
      </c>
      <c r="L72" s="20">
        <v>238.98</v>
      </c>
      <c r="M72" s="21">
        <v>241.26999999999998</v>
      </c>
      <c r="N72" s="19">
        <v>16.98</v>
      </c>
      <c r="O72" s="20">
        <v>67.36</v>
      </c>
      <c r="P72" s="21">
        <v>84.34</v>
      </c>
      <c r="Q72" s="19">
        <v>56.97</v>
      </c>
      <c r="R72" s="20">
        <v>65.09</v>
      </c>
      <c r="S72" s="21">
        <v>122.06</v>
      </c>
      <c r="T72" s="19">
        <v>33.21</v>
      </c>
      <c r="U72" s="20">
        <v>0</v>
      </c>
      <c r="V72" s="21">
        <v>33.21</v>
      </c>
      <c r="W72" s="47">
        <v>131.87</v>
      </c>
      <c r="X72" s="20">
        <v>690.22</v>
      </c>
      <c r="Y72" s="21">
        <v>822.09</v>
      </c>
      <c r="AB72" s="1"/>
    </row>
    <row r="73" spans="1:28" ht="13">
      <c r="A73" s="2" t="s">
        <v>268</v>
      </c>
      <c r="B73" s="2" t="s">
        <v>61</v>
      </c>
      <c r="C73" s="89" t="s">
        <v>297</v>
      </c>
      <c r="D73" s="129" t="s">
        <v>303</v>
      </c>
      <c r="E73" s="19">
        <v>34484.01</v>
      </c>
      <c r="F73" s="20">
        <v>3207.97</v>
      </c>
      <c r="G73" s="21">
        <v>37691.980000000003</v>
      </c>
      <c r="H73" s="19">
        <v>15747.76</v>
      </c>
      <c r="I73" s="20">
        <v>4755.3500000000004</v>
      </c>
      <c r="J73" s="21">
        <v>20503.11</v>
      </c>
      <c r="K73" s="19">
        <v>9689.58</v>
      </c>
      <c r="L73" s="20">
        <v>3511.86</v>
      </c>
      <c r="M73" s="21">
        <v>13201.44</v>
      </c>
      <c r="N73" s="19">
        <v>8801.9599999999991</v>
      </c>
      <c r="O73" s="20">
        <v>4649.6899999999996</v>
      </c>
      <c r="P73" s="21">
        <v>13451.649999999998</v>
      </c>
      <c r="Q73" s="19">
        <v>10251.69</v>
      </c>
      <c r="R73" s="20">
        <v>2924.82</v>
      </c>
      <c r="S73" s="21">
        <v>13176.51</v>
      </c>
      <c r="T73" s="19">
        <v>28385.24</v>
      </c>
      <c r="U73" s="20">
        <v>1280.3</v>
      </c>
      <c r="V73" s="21">
        <v>29665.54</v>
      </c>
      <c r="W73" s="47">
        <v>107360.24</v>
      </c>
      <c r="X73" s="20">
        <v>20329.989999999998</v>
      </c>
      <c r="Y73" s="21">
        <v>127690.23000000001</v>
      </c>
      <c r="AB73" s="1"/>
    </row>
    <row r="74" spans="1:28" ht="13">
      <c r="A74" s="2" t="s">
        <v>269</v>
      </c>
      <c r="B74" s="2" t="s">
        <v>62</v>
      </c>
      <c r="C74" s="89" t="s">
        <v>297</v>
      </c>
      <c r="D74" s="129" t="s">
        <v>303</v>
      </c>
      <c r="E74" s="19">
        <v>57732.75</v>
      </c>
      <c r="F74" s="20">
        <v>4106</v>
      </c>
      <c r="G74" s="21">
        <v>61838.75</v>
      </c>
      <c r="H74" s="19">
        <v>39152.25</v>
      </c>
      <c r="I74" s="20">
        <v>4085.5</v>
      </c>
      <c r="J74" s="21">
        <v>43237.75</v>
      </c>
      <c r="K74" s="19">
        <v>42986.25</v>
      </c>
      <c r="L74" s="20">
        <v>2267.1999999999998</v>
      </c>
      <c r="M74" s="21">
        <v>45253.45</v>
      </c>
      <c r="N74" s="19">
        <v>36846.800000000003</v>
      </c>
      <c r="O74" s="20">
        <v>3528.3</v>
      </c>
      <c r="P74" s="21">
        <v>40375.100000000006</v>
      </c>
      <c r="Q74" s="19">
        <v>39544.949999999997</v>
      </c>
      <c r="R74" s="20">
        <v>2534.35</v>
      </c>
      <c r="S74" s="21">
        <v>42079.299999999996</v>
      </c>
      <c r="T74" s="19">
        <v>56762.05</v>
      </c>
      <c r="U74" s="20">
        <v>1241.0999999999999</v>
      </c>
      <c r="V74" s="21">
        <v>58003.15</v>
      </c>
      <c r="W74" s="47">
        <v>273025.05</v>
      </c>
      <c r="X74" s="20">
        <v>17762.449999999997</v>
      </c>
      <c r="Y74" s="21">
        <v>290787.5</v>
      </c>
      <c r="AB74" s="1"/>
    </row>
    <row r="75" spans="1:28" ht="13">
      <c r="A75" s="2" t="s">
        <v>270</v>
      </c>
      <c r="B75" s="2" t="s">
        <v>63</v>
      </c>
      <c r="C75" s="89" t="s">
        <v>297</v>
      </c>
      <c r="D75" s="129" t="s">
        <v>298</v>
      </c>
      <c r="E75" s="19">
        <v>0</v>
      </c>
      <c r="F75" s="20">
        <v>0</v>
      </c>
      <c r="G75" s="21">
        <v>0</v>
      </c>
      <c r="H75" s="19">
        <v>0</v>
      </c>
      <c r="I75" s="20">
        <v>0</v>
      </c>
      <c r="J75" s="21">
        <v>0</v>
      </c>
      <c r="K75" s="19">
        <v>0</v>
      </c>
      <c r="L75" s="20">
        <v>0</v>
      </c>
      <c r="M75" s="21">
        <v>0</v>
      </c>
      <c r="N75" s="19">
        <v>0</v>
      </c>
      <c r="O75" s="20">
        <v>0</v>
      </c>
      <c r="P75" s="21">
        <v>0</v>
      </c>
      <c r="Q75" s="19">
        <v>0</v>
      </c>
      <c r="R75" s="20">
        <v>0</v>
      </c>
      <c r="S75" s="21">
        <v>0</v>
      </c>
      <c r="T75" s="19">
        <v>0</v>
      </c>
      <c r="U75" s="20">
        <v>0</v>
      </c>
      <c r="V75" s="21">
        <v>0</v>
      </c>
      <c r="W75" s="47">
        <v>0</v>
      </c>
      <c r="X75" s="20">
        <v>0</v>
      </c>
      <c r="Y75" s="21">
        <v>0</v>
      </c>
      <c r="AB75" s="1"/>
    </row>
    <row r="76" spans="1:28" ht="13">
      <c r="A76" s="2" t="s">
        <v>270</v>
      </c>
      <c r="B76" s="2" t="s">
        <v>64</v>
      </c>
      <c r="C76" s="89" t="s">
        <v>297</v>
      </c>
      <c r="D76" s="129" t="s">
        <v>298</v>
      </c>
      <c r="E76" s="19">
        <v>0</v>
      </c>
      <c r="F76" s="20">
        <v>0</v>
      </c>
      <c r="G76" s="21">
        <v>0</v>
      </c>
      <c r="H76" s="19">
        <v>0</v>
      </c>
      <c r="I76" s="20">
        <v>0</v>
      </c>
      <c r="J76" s="21">
        <v>0</v>
      </c>
      <c r="K76" s="19">
        <v>0</v>
      </c>
      <c r="L76" s="20">
        <v>0</v>
      </c>
      <c r="M76" s="21">
        <v>0</v>
      </c>
      <c r="N76" s="19">
        <v>0</v>
      </c>
      <c r="O76" s="20">
        <v>0</v>
      </c>
      <c r="P76" s="21">
        <v>0</v>
      </c>
      <c r="Q76" s="19">
        <v>0</v>
      </c>
      <c r="R76" s="20">
        <v>0</v>
      </c>
      <c r="S76" s="21">
        <v>0</v>
      </c>
      <c r="T76" s="19">
        <v>0</v>
      </c>
      <c r="U76" s="20">
        <v>0</v>
      </c>
      <c r="V76" s="21">
        <v>0</v>
      </c>
      <c r="W76" s="47">
        <v>0</v>
      </c>
      <c r="X76" s="20">
        <v>0</v>
      </c>
      <c r="Y76" s="21">
        <v>0</v>
      </c>
      <c r="AB76" s="1"/>
    </row>
    <row r="77" spans="1:28" ht="13">
      <c r="A77" s="2" t="s">
        <v>271</v>
      </c>
      <c r="B77" s="2" t="s">
        <v>65</v>
      </c>
      <c r="C77" s="89" t="s">
        <v>297</v>
      </c>
      <c r="D77" s="129" t="s">
        <v>303</v>
      </c>
      <c r="E77" s="19">
        <v>1920.78</v>
      </c>
      <c r="F77" s="20">
        <v>2514.7800000000002</v>
      </c>
      <c r="G77" s="21">
        <v>4435.5600000000004</v>
      </c>
      <c r="H77" s="19">
        <v>3092.22</v>
      </c>
      <c r="I77" s="20">
        <v>1618.29</v>
      </c>
      <c r="J77" s="21">
        <v>4710.51</v>
      </c>
      <c r="K77" s="19">
        <v>1382.31</v>
      </c>
      <c r="L77" s="20">
        <v>4890.78</v>
      </c>
      <c r="M77" s="21">
        <v>6273.09</v>
      </c>
      <c r="N77" s="19">
        <v>11290.86</v>
      </c>
      <c r="O77" s="20">
        <v>2640.51</v>
      </c>
      <c r="P77" s="21">
        <v>13931.37</v>
      </c>
      <c r="Q77" s="19">
        <v>6936.12</v>
      </c>
      <c r="R77" s="20">
        <v>1153.98</v>
      </c>
      <c r="S77" s="21">
        <v>8090.1</v>
      </c>
      <c r="T77" s="19">
        <v>4.1399999999999997</v>
      </c>
      <c r="U77" s="20">
        <v>0</v>
      </c>
      <c r="V77" s="21">
        <v>4.1399999999999997</v>
      </c>
      <c r="W77" s="47">
        <v>24626.429999999997</v>
      </c>
      <c r="X77" s="20">
        <v>12818.339999999998</v>
      </c>
      <c r="Y77" s="21">
        <v>37444.769999999997</v>
      </c>
      <c r="AB77" s="1"/>
    </row>
    <row r="78" spans="1:28" ht="13">
      <c r="A78" s="2" t="s">
        <v>271</v>
      </c>
      <c r="B78" s="2" t="s">
        <v>66</v>
      </c>
      <c r="C78" s="89" t="s">
        <v>297</v>
      </c>
      <c r="D78" s="129" t="s">
        <v>303</v>
      </c>
      <c r="E78" s="19">
        <v>7604.1</v>
      </c>
      <c r="F78" s="20">
        <v>439.74</v>
      </c>
      <c r="G78" s="21">
        <v>8043.84</v>
      </c>
      <c r="H78" s="19">
        <v>7934.85</v>
      </c>
      <c r="I78" s="20">
        <v>733.41</v>
      </c>
      <c r="J78" s="21">
        <v>8668.26</v>
      </c>
      <c r="K78" s="19">
        <v>7798.14</v>
      </c>
      <c r="L78" s="20">
        <v>329.4</v>
      </c>
      <c r="M78" s="21">
        <v>8127.54</v>
      </c>
      <c r="N78" s="19">
        <v>9639.99</v>
      </c>
      <c r="O78" s="20">
        <v>1208.43</v>
      </c>
      <c r="P78" s="21">
        <v>10848.42</v>
      </c>
      <c r="Q78" s="19">
        <v>12315.24</v>
      </c>
      <c r="R78" s="20">
        <v>2418.48</v>
      </c>
      <c r="S78" s="21">
        <v>14733.72</v>
      </c>
      <c r="T78" s="19">
        <v>5858.28</v>
      </c>
      <c r="U78" s="20">
        <v>139.77000000000001</v>
      </c>
      <c r="V78" s="21">
        <v>5998.05</v>
      </c>
      <c r="W78" s="47">
        <v>51150.6</v>
      </c>
      <c r="X78" s="20">
        <v>5269.2300000000014</v>
      </c>
      <c r="Y78" s="21">
        <v>56419.83</v>
      </c>
      <c r="AB78" s="1"/>
    </row>
    <row r="79" spans="1:28" ht="13">
      <c r="A79" s="2" t="s">
        <v>271</v>
      </c>
      <c r="B79" s="2" t="s">
        <v>67</v>
      </c>
      <c r="C79" s="89" t="s">
        <v>297</v>
      </c>
      <c r="D79" s="129" t="s">
        <v>303</v>
      </c>
      <c r="E79" s="19">
        <v>4220.91</v>
      </c>
      <c r="F79" s="20">
        <v>753.48</v>
      </c>
      <c r="G79" s="21">
        <v>4974.3899999999994</v>
      </c>
      <c r="H79" s="19">
        <v>7151.4</v>
      </c>
      <c r="I79" s="20">
        <v>1433.43</v>
      </c>
      <c r="J79" s="21">
        <v>8584.83</v>
      </c>
      <c r="K79" s="19">
        <v>4660.0200000000004</v>
      </c>
      <c r="L79" s="20">
        <v>709.74</v>
      </c>
      <c r="M79" s="21">
        <v>5369.76</v>
      </c>
      <c r="N79" s="19">
        <v>10432.709999999999</v>
      </c>
      <c r="O79" s="20">
        <v>2314.08</v>
      </c>
      <c r="P79" s="21">
        <v>12746.789999999999</v>
      </c>
      <c r="Q79" s="19">
        <v>7027.74</v>
      </c>
      <c r="R79" s="20">
        <v>676.53</v>
      </c>
      <c r="S79" s="21">
        <v>7704.2699999999995</v>
      </c>
      <c r="T79" s="19">
        <v>909</v>
      </c>
      <c r="U79" s="20">
        <v>12.51</v>
      </c>
      <c r="V79" s="21">
        <v>921.51</v>
      </c>
      <c r="W79" s="47">
        <v>34401.78</v>
      </c>
      <c r="X79" s="20">
        <v>5899.7699999999995</v>
      </c>
      <c r="Y79" s="21">
        <v>40301.549999999996</v>
      </c>
      <c r="AB79" s="1"/>
    </row>
    <row r="80" spans="1:28" ht="13">
      <c r="A80" s="2" t="s">
        <v>271</v>
      </c>
      <c r="B80" s="2" t="s">
        <v>68</v>
      </c>
      <c r="C80" s="89" t="s">
        <v>297</v>
      </c>
      <c r="D80" s="129" t="s">
        <v>303</v>
      </c>
      <c r="E80" s="19">
        <v>0</v>
      </c>
      <c r="F80" s="20">
        <v>0</v>
      </c>
      <c r="G80" s="21">
        <v>0</v>
      </c>
      <c r="H80" s="19">
        <v>2382.9299999999998</v>
      </c>
      <c r="I80" s="20">
        <v>1111.95</v>
      </c>
      <c r="J80" s="21">
        <v>3494.88</v>
      </c>
      <c r="K80" s="19">
        <v>2163.2399999999998</v>
      </c>
      <c r="L80" s="20">
        <v>738.63</v>
      </c>
      <c r="M80" s="21">
        <v>2901.87</v>
      </c>
      <c r="N80" s="19">
        <v>6744.24</v>
      </c>
      <c r="O80" s="20">
        <v>1413.45</v>
      </c>
      <c r="P80" s="21">
        <v>8157.69</v>
      </c>
      <c r="Q80" s="19">
        <v>5342.31</v>
      </c>
      <c r="R80" s="20">
        <v>884.16</v>
      </c>
      <c r="S80" s="21">
        <v>6226.47</v>
      </c>
      <c r="T80" s="19">
        <v>27.18</v>
      </c>
      <c r="U80" s="20">
        <v>316.8</v>
      </c>
      <c r="V80" s="21">
        <v>343.98</v>
      </c>
      <c r="W80" s="47">
        <v>16659.900000000001</v>
      </c>
      <c r="X80" s="20">
        <v>4464.99</v>
      </c>
      <c r="Y80" s="21">
        <v>21124.89</v>
      </c>
      <c r="AB80" s="1"/>
    </row>
    <row r="81" spans="1:28" ht="13">
      <c r="A81" s="2" t="s">
        <v>272</v>
      </c>
      <c r="B81" s="2" t="s">
        <v>69</v>
      </c>
      <c r="C81" s="89" t="s">
        <v>297</v>
      </c>
      <c r="D81" s="129" t="s">
        <v>303</v>
      </c>
      <c r="E81" s="19">
        <v>11364.9</v>
      </c>
      <c r="F81" s="20">
        <v>12432.8</v>
      </c>
      <c r="G81" s="21">
        <v>23797.699999999997</v>
      </c>
      <c r="H81" s="19">
        <v>6655.3</v>
      </c>
      <c r="I81" s="20">
        <v>11796.05</v>
      </c>
      <c r="J81" s="21">
        <v>18451.349999999999</v>
      </c>
      <c r="K81" s="19">
        <v>2570.65</v>
      </c>
      <c r="L81" s="20">
        <v>11140.5</v>
      </c>
      <c r="M81" s="21">
        <v>13711.15</v>
      </c>
      <c r="N81" s="19">
        <v>4358.8999999999996</v>
      </c>
      <c r="O81" s="20">
        <v>11328.4</v>
      </c>
      <c r="P81" s="21">
        <v>15687.3</v>
      </c>
      <c r="Q81" s="19">
        <v>2305.35</v>
      </c>
      <c r="R81" s="20">
        <v>3713.6</v>
      </c>
      <c r="S81" s="21">
        <v>6018.95</v>
      </c>
      <c r="T81" s="19">
        <v>9929.7000000000007</v>
      </c>
      <c r="U81" s="20">
        <v>6799.9</v>
      </c>
      <c r="V81" s="21">
        <v>16729.599999999999</v>
      </c>
      <c r="W81" s="47">
        <v>37184.800000000003</v>
      </c>
      <c r="X81" s="20">
        <v>57211.25</v>
      </c>
      <c r="Y81" s="21">
        <v>94396.05</v>
      </c>
      <c r="AB81" s="1"/>
    </row>
    <row r="82" spans="1:28" ht="13">
      <c r="A82" s="2" t="s">
        <v>322</v>
      </c>
      <c r="B82" s="2" t="s">
        <v>323</v>
      </c>
      <c r="C82" s="89" t="s">
        <v>297</v>
      </c>
      <c r="D82" s="129" t="s">
        <v>304</v>
      </c>
      <c r="E82" s="19">
        <v>0</v>
      </c>
      <c r="F82" s="20">
        <v>0</v>
      </c>
      <c r="G82" s="21">
        <v>0</v>
      </c>
      <c r="H82" s="19">
        <v>0</v>
      </c>
      <c r="I82" s="20">
        <v>0</v>
      </c>
      <c r="J82" s="21">
        <v>0</v>
      </c>
      <c r="K82" s="19">
        <v>0</v>
      </c>
      <c r="L82" s="20">
        <v>0</v>
      </c>
      <c r="M82" s="21">
        <v>0</v>
      </c>
      <c r="N82" s="19">
        <v>0</v>
      </c>
      <c r="O82" s="20">
        <v>0</v>
      </c>
      <c r="P82" s="21">
        <v>0</v>
      </c>
      <c r="Q82" s="19">
        <v>0</v>
      </c>
      <c r="R82" s="20">
        <v>0</v>
      </c>
      <c r="S82" s="21">
        <v>0</v>
      </c>
      <c r="T82" s="19">
        <v>0</v>
      </c>
      <c r="U82" s="20">
        <v>0</v>
      </c>
      <c r="V82" s="21">
        <v>0</v>
      </c>
      <c r="W82" s="47">
        <v>0</v>
      </c>
      <c r="X82" s="20">
        <v>0</v>
      </c>
      <c r="Y82" s="21">
        <v>0</v>
      </c>
      <c r="AB82" s="1"/>
    </row>
    <row r="83" spans="1:28" ht="13">
      <c r="A83" s="2" t="s">
        <v>322</v>
      </c>
      <c r="B83" s="2" t="s">
        <v>376</v>
      </c>
      <c r="C83" s="89" t="s">
        <v>297</v>
      </c>
      <c r="D83" s="129" t="s">
        <v>304</v>
      </c>
      <c r="E83" s="19">
        <v>4058.27</v>
      </c>
      <c r="F83" s="20">
        <v>328.05</v>
      </c>
      <c r="G83" s="21">
        <v>4386.32</v>
      </c>
      <c r="H83" s="19">
        <v>495.57</v>
      </c>
      <c r="I83" s="20">
        <v>778.37</v>
      </c>
      <c r="J83" s="21">
        <v>1273.94</v>
      </c>
      <c r="K83" s="19">
        <v>335.11</v>
      </c>
      <c r="L83" s="20">
        <v>879.59</v>
      </c>
      <c r="M83" s="21">
        <v>1214.7</v>
      </c>
      <c r="N83" s="19">
        <v>1061.49</v>
      </c>
      <c r="O83" s="20">
        <v>700.68</v>
      </c>
      <c r="P83" s="21">
        <v>1762.17</v>
      </c>
      <c r="Q83" s="19">
        <v>1222.8800000000001</v>
      </c>
      <c r="R83" s="20">
        <v>369.64</v>
      </c>
      <c r="S83" s="21">
        <v>1592.52</v>
      </c>
      <c r="T83" s="19">
        <v>874.44</v>
      </c>
      <c r="U83" s="20">
        <v>641.84</v>
      </c>
      <c r="V83" s="21">
        <v>1516.2800000000002</v>
      </c>
      <c r="W83" s="47">
        <v>8047.76</v>
      </c>
      <c r="X83" s="20">
        <v>3698.17</v>
      </c>
      <c r="Y83" s="21">
        <v>11745.93</v>
      </c>
      <c r="AB83" s="1"/>
    </row>
    <row r="84" spans="1:28" ht="13">
      <c r="A84" s="2" t="s">
        <v>273</v>
      </c>
      <c r="B84" s="2" t="s">
        <v>70</v>
      </c>
      <c r="C84" s="89" t="s">
        <v>297</v>
      </c>
      <c r="D84" s="129" t="s">
        <v>303</v>
      </c>
      <c r="E84" s="19">
        <v>0</v>
      </c>
      <c r="F84" s="20">
        <v>0</v>
      </c>
      <c r="G84" s="21">
        <v>0</v>
      </c>
      <c r="H84" s="19">
        <v>0</v>
      </c>
      <c r="I84" s="20">
        <v>0</v>
      </c>
      <c r="J84" s="21">
        <v>0</v>
      </c>
      <c r="K84" s="19">
        <v>0</v>
      </c>
      <c r="L84" s="20">
        <v>0</v>
      </c>
      <c r="M84" s="21">
        <v>0</v>
      </c>
      <c r="N84" s="19">
        <v>0</v>
      </c>
      <c r="O84" s="20">
        <v>0</v>
      </c>
      <c r="P84" s="21">
        <v>0</v>
      </c>
      <c r="Q84" s="19">
        <v>0</v>
      </c>
      <c r="R84" s="20">
        <v>0</v>
      </c>
      <c r="S84" s="21">
        <v>0</v>
      </c>
      <c r="T84" s="19">
        <v>0</v>
      </c>
      <c r="U84" s="20">
        <v>0</v>
      </c>
      <c r="V84" s="21">
        <v>0</v>
      </c>
      <c r="W84" s="47">
        <v>0</v>
      </c>
      <c r="X84" s="20">
        <v>0</v>
      </c>
      <c r="Y84" s="21">
        <v>0</v>
      </c>
      <c r="AB84" s="1"/>
    </row>
    <row r="85" spans="1:28" ht="13">
      <c r="A85" s="2" t="s">
        <v>338</v>
      </c>
      <c r="B85" s="2" t="s">
        <v>339</v>
      </c>
      <c r="C85" s="89" t="s">
        <v>297</v>
      </c>
      <c r="D85" s="129" t="s">
        <v>303</v>
      </c>
      <c r="E85" s="19">
        <v>0</v>
      </c>
      <c r="F85" s="20">
        <v>0</v>
      </c>
      <c r="G85" s="21">
        <v>0</v>
      </c>
      <c r="H85" s="19">
        <v>0</v>
      </c>
      <c r="I85" s="20">
        <v>0</v>
      </c>
      <c r="J85" s="21">
        <v>0</v>
      </c>
      <c r="K85" s="19">
        <v>0</v>
      </c>
      <c r="L85" s="20">
        <v>0</v>
      </c>
      <c r="M85" s="21">
        <v>0</v>
      </c>
      <c r="N85" s="19">
        <v>0</v>
      </c>
      <c r="O85" s="20">
        <v>0</v>
      </c>
      <c r="P85" s="21">
        <v>0</v>
      </c>
      <c r="Q85" s="19">
        <v>0</v>
      </c>
      <c r="R85" s="20">
        <v>0</v>
      </c>
      <c r="S85" s="21">
        <v>0</v>
      </c>
      <c r="T85" s="19">
        <v>0</v>
      </c>
      <c r="U85" s="20">
        <v>0</v>
      </c>
      <c r="V85" s="21">
        <v>0</v>
      </c>
      <c r="W85" s="47">
        <v>0</v>
      </c>
      <c r="X85" s="20">
        <v>0</v>
      </c>
      <c r="Y85" s="21">
        <v>0</v>
      </c>
      <c r="AB85" s="1"/>
    </row>
    <row r="86" spans="1:28" ht="13">
      <c r="A86" s="2" t="s">
        <v>274</v>
      </c>
      <c r="B86" s="2" t="s">
        <v>71</v>
      </c>
      <c r="C86" s="89" t="s">
        <v>297</v>
      </c>
      <c r="D86" s="129" t="s">
        <v>302</v>
      </c>
      <c r="E86" s="19">
        <v>0</v>
      </c>
      <c r="F86" s="20">
        <v>0</v>
      </c>
      <c r="G86" s="21">
        <v>0</v>
      </c>
      <c r="H86" s="19">
        <v>4862.05</v>
      </c>
      <c r="I86" s="20">
        <v>2605.2600000000002</v>
      </c>
      <c r="J86" s="21">
        <v>7467.31</v>
      </c>
      <c r="K86" s="19">
        <v>7102.79</v>
      </c>
      <c r="L86" s="20">
        <v>7636.82</v>
      </c>
      <c r="M86" s="21">
        <v>14739.61</v>
      </c>
      <c r="N86" s="19">
        <v>5784.5</v>
      </c>
      <c r="O86" s="20">
        <v>7888.24</v>
      </c>
      <c r="P86" s="21">
        <v>13672.74</v>
      </c>
      <c r="Q86" s="19">
        <v>11357.1</v>
      </c>
      <c r="R86" s="20">
        <v>6403.88</v>
      </c>
      <c r="S86" s="21">
        <v>17760.98</v>
      </c>
      <c r="T86" s="19">
        <v>19355.75</v>
      </c>
      <c r="U86" s="20">
        <v>5599.9</v>
      </c>
      <c r="V86" s="21">
        <v>24955.65</v>
      </c>
      <c r="W86" s="47">
        <v>48462.19</v>
      </c>
      <c r="X86" s="20">
        <v>30134.1</v>
      </c>
      <c r="Y86" s="21">
        <v>78596.290000000008</v>
      </c>
      <c r="AB86" s="1"/>
    </row>
    <row r="87" spans="1:28" ht="13">
      <c r="A87" s="2" t="s">
        <v>324</v>
      </c>
      <c r="B87" s="2" t="s">
        <v>325</v>
      </c>
      <c r="C87" s="89" t="s">
        <v>297</v>
      </c>
      <c r="D87" s="129" t="s">
        <v>304</v>
      </c>
      <c r="E87" s="19">
        <v>848.42</v>
      </c>
      <c r="F87" s="20">
        <v>171.04</v>
      </c>
      <c r="G87" s="21">
        <v>1019.4599999999999</v>
      </c>
      <c r="H87" s="19">
        <v>743.99</v>
      </c>
      <c r="I87" s="20">
        <v>5.54</v>
      </c>
      <c r="J87" s="21">
        <v>749.53</v>
      </c>
      <c r="K87" s="19">
        <v>4601.17</v>
      </c>
      <c r="L87" s="20">
        <v>75.05</v>
      </c>
      <c r="M87" s="21">
        <v>4676.22</v>
      </c>
      <c r="N87" s="19">
        <v>1464.72</v>
      </c>
      <c r="O87" s="20">
        <v>22.73</v>
      </c>
      <c r="P87" s="21">
        <v>1487.45</v>
      </c>
      <c r="Q87" s="19">
        <v>1950.02</v>
      </c>
      <c r="R87" s="20">
        <v>86.72</v>
      </c>
      <c r="S87" s="21">
        <v>2036.74</v>
      </c>
      <c r="T87" s="19">
        <v>2997.14</v>
      </c>
      <c r="U87" s="20">
        <v>30.2</v>
      </c>
      <c r="V87" s="21">
        <v>3027.3399999999997</v>
      </c>
      <c r="W87" s="47">
        <v>12605.46</v>
      </c>
      <c r="X87" s="20">
        <v>391.28000000000003</v>
      </c>
      <c r="Y87" s="21">
        <v>12996.74</v>
      </c>
      <c r="AB87" s="1"/>
    </row>
    <row r="88" spans="1:28">
      <c r="A88" t="s">
        <v>386</v>
      </c>
      <c r="B88" t="s">
        <v>388</v>
      </c>
      <c r="C88" s="89" t="s">
        <v>297</v>
      </c>
      <c r="D88" s="129" t="s">
        <v>303</v>
      </c>
      <c r="E88" s="19">
        <v>8655.19</v>
      </c>
      <c r="F88" s="20">
        <v>772.39</v>
      </c>
      <c r="G88" s="21">
        <v>9427.58</v>
      </c>
      <c r="H88" s="19">
        <v>8526.2900000000009</v>
      </c>
      <c r="I88" s="20">
        <v>543.54999999999995</v>
      </c>
      <c r="J88" s="21">
        <v>9069.84</v>
      </c>
      <c r="K88" s="19">
        <v>10735.93</v>
      </c>
      <c r="L88" s="20">
        <v>717.79</v>
      </c>
      <c r="M88" s="21">
        <v>11453.720000000001</v>
      </c>
      <c r="N88" s="19">
        <v>9687.56</v>
      </c>
      <c r="O88" s="20">
        <v>688.73</v>
      </c>
      <c r="P88" s="21">
        <v>10376.289999999999</v>
      </c>
      <c r="Q88" s="19">
        <v>11203.4</v>
      </c>
      <c r="R88" s="20">
        <v>843.51</v>
      </c>
      <c r="S88" s="21">
        <v>12046.91</v>
      </c>
      <c r="T88" s="19">
        <v>8616.5</v>
      </c>
      <c r="U88" s="20">
        <v>1069.17</v>
      </c>
      <c r="V88" s="21">
        <v>9685.67</v>
      </c>
      <c r="W88" s="47">
        <v>57424.87</v>
      </c>
      <c r="X88" s="20">
        <v>4635.1400000000003</v>
      </c>
      <c r="Y88" s="21">
        <v>62060.01</v>
      </c>
      <c r="AB88" s="1"/>
    </row>
    <row r="89" spans="1:28">
      <c r="A89" t="s">
        <v>386</v>
      </c>
      <c r="B89" t="s">
        <v>387</v>
      </c>
      <c r="C89" s="89" t="s">
        <v>297</v>
      </c>
      <c r="D89" s="129" t="s">
        <v>303</v>
      </c>
      <c r="E89" s="19">
        <v>7238.29</v>
      </c>
      <c r="F89" s="20">
        <v>949.28</v>
      </c>
      <c r="G89" s="21">
        <v>8187.57</v>
      </c>
      <c r="H89" s="19">
        <v>7688.37</v>
      </c>
      <c r="I89" s="20">
        <v>710.04</v>
      </c>
      <c r="J89" s="21">
        <v>8398.41</v>
      </c>
      <c r="K89" s="19">
        <v>8993.73</v>
      </c>
      <c r="L89" s="20">
        <v>913.17</v>
      </c>
      <c r="M89" s="21">
        <v>9906.9</v>
      </c>
      <c r="N89" s="19">
        <v>8903.64</v>
      </c>
      <c r="O89" s="20">
        <v>633.38</v>
      </c>
      <c r="P89" s="21">
        <v>9537.0199999999986</v>
      </c>
      <c r="Q89" s="19">
        <v>25782.25</v>
      </c>
      <c r="R89" s="20">
        <v>150.4</v>
      </c>
      <c r="S89" s="21">
        <v>25932.65</v>
      </c>
      <c r="T89" s="19">
        <v>32392.36</v>
      </c>
      <c r="U89" s="20">
        <v>55.01</v>
      </c>
      <c r="V89" s="21">
        <v>32447.37</v>
      </c>
      <c r="W89" s="47">
        <v>90998.64</v>
      </c>
      <c r="X89" s="20">
        <v>3411.28</v>
      </c>
      <c r="Y89" s="21">
        <v>94409.919999999998</v>
      </c>
      <c r="AB89" s="1"/>
    </row>
    <row r="90" spans="1:28" ht="13">
      <c r="A90" s="2" t="s">
        <v>308</v>
      </c>
      <c r="B90" s="2" t="s">
        <v>309</v>
      </c>
      <c r="C90" s="89" t="s">
        <v>297</v>
      </c>
      <c r="D90" s="129" t="s">
        <v>302</v>
      </c>
      <c r="E90" s="19">
        <v>54123.3</v>
      </c>
      <c r="F90" s="20">
        <v>4609</v>
      </c>
      <c r="G90" s="21">
        <v>58732.3</v>
      </c>
      <c r="H90" s="19">
        <v>19508.599999999999</v>
      </c>
      <c r="I90" s="20">
        <v>5376.1</v>
      </c>
      <c r="J90" s="21">
        <v>24884.699999999997</v>
      </c>
      <c r="K90" s="19">
        <v>53133.7</v>
      </c>
      <c r="L90" s="20">
        <v>5169.8999999999996</v>
      </c>
      <c r="M90" s="21">
        <v>58303.6</v>
      </c>
      <c r="N90" s="19">
        <v>33834.400000000001</v>
      </c>
      <c r="O90" s="20">
        <v>4610.7</v>
      </c>
      <c r="P90" s="21">
        <v>38445.1</v>
      </c>
      <c r="Q90" s="19">
        <v>34279.4</v>
      </c>
      <c r="R90" s="20">
        <v>6938.4</v>
      </c>
      <c r="S90" s="21">
        <v>41217.800000000003</v>
      </c>
      <c r="T90" s="19">
        <v>64704.9</v>
      </c>
      <c r="U90" s="20">
        <v>5117.2</v>
      </c>
      <c r="V90" s="21">
        <v>69822.100000000006</v>
      </c>
      <c r="W90" s="47">
        <v>259584.3</v>
      </c>
      <c r="X90" s="20">
        <v>31821.3</v>
      </c>
      <c r="Y90" s="21">
        <v>291405.59999999998</v>
      </c>
      <c r="AB90" s="1"/>
    </row>
    <row r="91" spans="1:28" ht="13">
      <c r="A91" s="2" t="s">
        <v>275</v>
      </c>
      <c r="B91" s="2" t="s">
        <v>72</v>
      </c>
      <c r="C91" s="89" t="s">
        <v>297</v>
      </c>
      <c r="D91" s="129" t="s">
        <v>302</v>
      </c>
      <c r="E91" s="19">
        <v>8198.7999999999993</v>
      </c>
      <c r="F91" s="20">
        <v>3492.8</v>
      </c>
      <c r="G91" s="21">
        <v>11691.599999999999</v>
      </c>
      <c r="H91" s="19">
        <v>9473.4500000000007</v>
      </c>
      <c r="I91" s="20">
        <v>3519.35</v>
      </c>
      <c r="J91" s="21">
        <v>12992.800000000001</v>
      </c>
      <c r="K91" s="19">
        <v>8101.35</v>
      </c>
      <c r="L91" s="20">
        <v>2566.75</v>
      </c>
      <c r="M91" s="21">
        <v>10668.1</v>
      </c>
      <c r="N91" s="19">
        <v>9429.0499999999993</v>
      </c>
      <c r="O91" s="20">
        <v>5064.8500000000004</v>
      </c>
      <c r="P91" s="21">
        <v>14493.9</v>
      </c>
      <c r="Q91" s="19">
        <v>4283.55</v>
      </c>
      <c r="R91" s="20">
        <v>4796.5</v>
      </c>
      <c r="S91" s="21">
        <v>9080.0499999999993</v>
      </c>
      <c r="T91" s="19">
        <v>10693.9</v>
      </c>
      <c r="U91" s="20">
        <v>2753.9</v>
      </c>
      <c r="V91" s="21">
        <v>13447.8</v>
      </c>
      <c r="W91" s="47">
        <v>50180.1</v>
      </c>
      <c r="X91" s="20">
        <v>22194.15</v>
      </c>
      <c r="Y91" s="21">
        <v>72374.25</v>
      </c>
      <c r="AB91" s="1"/>
    </row>
    <row r="92" spans="1:28" ht="13">
      <c r="A92" s="2" t="s">
        <v>275</v>
      </c>
      <c r="B92" s="2" t="s">
        <v>73</v>
      </c>
      <c r="C92" s="89" t="s">
        <v>297</v>
      </c>
      <c r="D92" s="129" t="s">
        <v>302</v>
      </c>
      <c r="E92" s="19">
        <v>1407.05</v>
      </c>
      <c r="F92" s="20">
        <v>542.15</v>
      </c>
      <c r="G92" s="21">
        <v>1949.1999999999998</v>
      </c>
      <c r="H92" s="19">
        <v>11452.45</v>
      </c>
      <c r="I92" s="20">
        <v>2061.85</v>
      </c>
      <c r="J92" s="21">
        <v>13514.300000000001</v>
      </c>
      <c r="K92" s="19">
        <v>12575.65</v>
      </c>
      <c r="L92" s="20">
        <v>3110.3</v>
      </c>
      <c r="M92" s="21">
        <v>15685.95</v>
      </c>
      <c r="N92" s="19">
        <v>9996.2000000000007</v>
      </c>
      <c r="O92" s="20">
        <v>3637.25</v>
      </c>
      <c r="P92" s="21">
        <v>13633.45</v>
      </c>
      <c r="Q92" s="19">
        <v>10634.7</v>
      </c>
      <c r="R92" s="20">
        <v>5081.3999999999996</v>
      </c>
      <c r="S92" s="21">
        <v>15716.1</v>
      </c>
      <c r="T92" s="19">
        <v>8662.4</v>
      </c>
      <c r="U92" s="20">
        <v>1830.25</v>
      </c>
      <c r="V92" s="21">
        <v>10492.65</v>
      </c>
      <c r="W92" s="47">
        <v>54728.450000000004</v>
      </c>
      <c r="X92" s="20">
        <v>16263.199999999999</v>
      </c>
      <c r="Y92" s="21">
        <v>70991.650000000009</v>
      </c>
      <c r="AB92" s="1"/>
    </row>
    <row r="93" spans="1:28" ht="13">
      <c r="A93" s="2" t="s">
        <v>275</v>
      </c>
      <c r="B93" s="2" t="s">
        <v>74</v>
      </c>
      <c r="C93" s="89" t="s">
        <v>297</v>
      </c>
      <c r="D93" s="129" t="s">
        <v>302</v>
      </c>
      <c r="E93" s="19">
        <v>10421</v>
      </c>
      <c r="F93" s="20">
        <v>3649.3</v>
      </c>
      <c r="G93" s="21">
        <v>14070.3</v>
      </c>
      <c r="H93" s="19">
        <v>7035.7</v>
      </c>
      <c r="I93" s="20">
        <v>2786.45</v>
      </c>
      <c r="J93" s="21">
        <v>9822.15</v>
      </c>
      <c r="K93" s="19">
        <v>20087.849999999999</v>
      </c>
      <c r="L93" s="20">
        <v>3059.9</v>
      </c>
      <c r="M93" s="21">
        <v>23147.75</v>
      </c>
      <c r="N93" s="19">
        <v>6930</v>
      </c>
      <c r="O93" s="20">
        <v>4309.3500000000004</v>
      </c>
      <c r="P93" s="21">
        <v>11239.35</v>
      </c>
      <c r="Q93" s="19">
        <v>9785.1</v>
      </c>
      <c r="R93" s="20">
        <v>4641.05</v>
      </c>
      <c r="S93" s="21">
        <v>14426.150000000001</v>
      </c>
      <c r="T93" s="19">
        <v>10450</v>
      </c>
      <c r="U93" s="20">
        <v>1483.6</v>
      </c>
      <c r="V93" s="21">
        <v>11933.6</v>
      </c>
      <c r="W93" s="47">
        <v>64709.65</v>
      </c>
      <c r="X93" s="20">
        <v>19929.649999999998</v>
      </c>
      <c r="Y93" s="21">
        <v>84639.3</v>
      </c>
      <c r="AB93" s="1"/>
    </row>
    <row r="94" spans="1:28" ht="13">
      <c r="A94" s="2" t="s">
        <v>275</v>
      </c>
      <c r="B94" s="2" t="s">
        <v>75</v>
      </c>
      <c r="C94" s="89" t="s">
        <v>297</v>
      </c>
      <c r="D94" s="129" t="s">
        <v>302</v>
      </c>
      <c r="E94" s="19">
        <v>0</v>
      </c>
      <c r="F94" s="20">
        <v>0</v>
      </c>
      <c r="G94" s="21">
        <v>0</v>
      </c>
      <c r="H94" s="19">
        <v>0</v>
      </c>
      <c r="I94" s="20">
        <v>0</v>
      </c>
      <c r="J94" s="21">
        <v>0</v>
      </c>
      <c r="K94" s="19">
        <v>0</v>
      </c>
      <c r="L94" s="20">
        <v>0</v>
      </c>
      <c r="M94" s="21">
        <v>0</v>
      </c>
      <c r="N94" s="19">
        <v>0</v>
      </c>
      <c r="O94" s="20">
        <v>0</v>
      </c>
      <c r="P94" s="21">
        <v>0</v>
      </c>
      <c r="Q94" s="19">
        <v>0</v>
      </c>
      <c r="R94" s="20">
        <v>0</v>
      </c>
      <c r="S94" s="21">
        <v>0</v>
      </c>
      <c r="T94" s="19">
        <v>0</v>
      </c>
      <c r="U94" s="20">
        <v>0</v>
      </c>
      <c r="V94" s="21">
        <v>0</v>
      </c>
      <c r="W94" s="47">
        <v>0</v>
      </c>
      <c r="X94" s="20">
        <v>0</v>
      </c>
      <c r="Y94" s="21">
        <v>0</v>
      </c>
      <c r="AB94" s="1"/>
    </row>
    <row r="95" spans="1:28" ht="13">
      <c r="A95" s="2" t="s">
        <v>275</v>
      </c>
      <c r="B95" s="2" t="s">
        <v>76</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0</v>
      </c>
      <c r="U95" s="20">
        <v>0</v>
      </c>
      <c r="V95" s="21">
        <v>0</v>
      </c>
      <c r="W95" s="47">
        <v>0</v>
      </c>
      <c r="X95" s="20">
        <v>0</v>
      </c>
      <c r="Y95" s="21">
        <v>0</v>
      </c>
      <c r="AB95" s="1"/>
    </row>
    <row r="96" spans="1:28" ht="13">
      <c r="A96" s="2" t="s">
        <v>275</v>
      </c>
      <c r="B96" s="2" t="s">
        <v>77</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78</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79</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80</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81</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82</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c r="AB101" s="1"/>
    </row>
    <row r="102" spans="1:28" ht="13">
      <c r="A102" s="2" t="s">
        <v>275</v>
      </c>
      <c r="B102" s="2" t="s">
        <v>83</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c r="AB102" s="1"/>
    </row>
    <row r="103" spans="1:28" ht="13">
      <c r="A103" s="2" t="s">
        <v>275</v>
      </c>
      <c r="B103" s="2" t="s">
        <v>84</v>
      </c>
      <c r="C103" s="89" t="s">
        <v>297</v>
      </c>
      <c r="D103" s="129" t="s">
        <v>302</v>
      </c>
      <c r="E103" s="19">
        <v>0</v>
      </c>
      <c r="F103" s="20">
        <v>0</v>
      </c>
      <c r="G103" s="21">
        <v>0</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47">
        <v>0</v>
      </c>
      <c r="X103" s="20">
        <v>0</v>
      </c>
      <c r="Y103" s="21">
        <v>0</v>
      </c>
      <c r="AB103" s="1"/>
    </row>
    <row r="104" spans="1:28" ht="13">
      <c r="A104" s="2" t="s">
        <v>275</v>
      </c>
      <c r="B104" s="2" t="s">
        <v>85</v>
      </c>
      <c r="C104" s="89" t="s">
        <v>297</v>
      </c>
      <c r="D104" s="129" t="s">
        <v>302</v>
      </c>
      <c r="E104" s="19">
        <v>55312.45</v>
      </c>
      <c r="F104" s="20">
        <v>2758.55</v>
      </c>
      <c r="G104" s="21">
        <v>58071</v>
      </c>
      <c r="H104" s="19">
        <v>49558.35</v>
      </c>
      <c r="I104" s="20">
        <v>3829.5</v>
      </c>
      <c r="J104" s="21">
        <v>53387.85</v>
      </c>
      <c r="K104" s="19">
        <v>46459.4</v>
      </c>
      <c r="L104" s="20">
        <v>2759.6</v>
      </c>
      <c r="M104" s="21">
        <v>49219</v>
      </c>
      <c r="N104" s="19">
        <v>39084.699999999997</v>
      </c>
      <c r="O104" s="20">
        <v>5502.7</v>
      </c>
      <c r="P104" s="21">
        <v>44587.399999999994</v>
      </c>
      <c r="Q104" s="19">
        <v>27289.95</v>
      </c>
      <c r="R104" s="20">
        <v>7383.95</v>
      </c>
      <c r="S104" s="21">
        <v>34673.9</v>
      </c>
      <c r="T104" s="19">
        <v>41115.35</v>
      </c>
      <c r="U104" s="20">
        <v>5747.25</v>
      </c>
      <c r="V104" s="21">
        <v>46862.6</v>
      </c>
      <c r="W104" s="47">
        <v>258820.19999999998</v>
      </c>
      <c r="X104" s="20">
        <v>27981.55</v>
      </c>
      <c r="Y104" s="21">
        <v>286801.75</v>
      </c>
      <c r="AB104" s="1"/>
    </row>
    <row r="105" spans="1:28" ht="13">
      <c r="A105" s="2" t="s">
        <v>275</v>
      </c>
      <c r="B105" s="2" t="s">
        <v>86</v>
      </c>
      <c r="C105" s="89" t="s">
        <v>297</v>
      </c>
      <c r="D105" s="129" t="s">
        <v>302</v>
      </c>
      <c r="E105" s="19">
        <v>64667.9</v>
      </c>
      <c r="F105" s="20">
        <v>2137.1</v>
      </c>
      <c r="G105" s="21">
        <v>66805</v>
      </c>
      <c r="H105" s="19">
        <v>23960.95</v>
      </c>
      <c r="I105" s="20">
        <v>1801.15</v>
      </c>
      <c r="J105" s="21">
        <v>25762.100000000002</v>
      </c>
      <c r="K105" s="19">
        <v>29653.5</v>
      </c>
      <c r="L105" s="20">
        <v>2772.65</v>
      </c>
      <c r="M105" s="21">
        <v>32426.15</v>
      </c>
      <c r="N105" s="19">
        <v>35770</v>
      </c>
      <c r="O105" s="20">
        <v>4565.8</v>
      </c>
      <c r="P105" s="21">
        <v>40335.800000000003</v>
      </c>
      <c r="Q105" s="19">
        <v>50198.7</v>
      </c>
      <c r="R105" s="20">
        <v>6226.05</v>
      </c>
      <c r="S105" s="21">
        <v>56424.75</v>
      </c>
      <c r="T105" s="19">
        <v>53478.85</v>
      </c>
      <c r="U105" s="20">
        <v>3938.3</v>
      </c>
      <c r="V105" s="21">
        <v>57417.15</v>
      </c>
      <c r="W105" s="47">
        <v>257729.9</v>
      </c>
      <c r="X105" s="20">
        <v>21441.05</v>
      </c>
      <c r="Y105" s="21">
        <v>279170.95</v>
      </c>
      <c r="AB105" s="1"/>
    </row>
    <row r="106" spans="1:28" ht="13">
      <c r="A106" s="2" t="s">
        <v>275</v>
      </c>
      <c r="B106" s="2" t="s">
        <v>87</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88</v>
      </c>
      <c r="C107" s="89" t="s">
        <v>297</v>
      </c>
      <c r="D107" s="129" t="s">
        <v>302</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c r="AB107" s="1"/>
    </row>
    <row r="108" spans="1:28" ht="13">
      <c r="A108" s="2" t="s">
        <v>275</v>
      </c>
      <c r="B108" s="2" t="s">
        <v>89</v>
      </c>
      <c r="C108" s="89" t="s">
        <v>297</v>
      </c>
      <c r="D108" s="129" t="s">
        <v>298</v>
      </c>
      <c r="E108" s="19">
        <v>39532.68</v>
      </c>
      <c r="F108" s="20">
        <v>4967.0200000000004</v>
      </c>
      <c r="G108" s="21">
        <v>44499.7</v>
      </c>
      <c r="H108" s="19">
        <v>29629.119999999999</v>
      </c>
      <c r="I108" s="20">
        <v>5680.75</v>
      </c>
      <c r="J108" s="21">
        <v>35309.869999999995</v>
      </c>
      <c r="K108" s="19">
        <v>32612.3</v>
      </c>
      <c r="L108" s="20">
        <v>9822.2000000000007</v>
      </c>
      <c r="M108" s="21">
        <v>42434.5</v>
      </c>
      <c r="N108" s="19">
        <v>15358.52</v>
      </c>
      <c r="O108" s="20">
        <v>20809.03</v>
      </c>
      <c r="P108" s="21">
        <v>36167.550000000003</v>
      </c>
      <c r="Q108" s="19">
        <v>13083</v>
      </c>
      <c r="R108" s="20">
        <v>17874.900000000001</v>
      </c>
      <c r="S108" s="21">
        <v>30957.9</v>
      </c>
      <c r="T108" s="19">
        <v>12410.65</v>
      </c>
      <c r="U108" s="20">
        <v>14492.43</v>
      </c>
      <c r="V108" s="21">
        <v>26903.08</v>
      </c>
      <c r="W108" s="47">
        <v>142626.27000000002</v>
      </c>
      <c r="X108" s="20">
        <v>73646.33</v>
      </c>
      <c r="Y108" s="21">
        <v>216272.60000000003</v>
      </c>
      <c r="AB108" s="1"/>
    </row>
    <row r="109" spans="1:28" ht="13">
      <c r="A109" s="2" t="s">
        <v>275</v>
      </c>
      <c r="B109" s="2" t="s">
        <v>90</v>
      </c>
      <c r="C109" s="89" t="s">
        <v>297</v>
      </c>
      <c r="D109" s="129" t="s">
        <v>302</v>
      </c>
      <c r="E109" s="19">
        <v>0</v>
      </c>
      <c r="F109" s="20">
        <v>0</v>
      </c>
      <c r="G109" s="21">
        <v>0</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47">
        <v>0</v>
      </c>
      <c r="X109" s="20">
        <v>0</v>
      </c>
      <c r="Y109" s="21">
        <v>0</v>
      </c>
      <c r="AB109" s="1"/>
    </row>
    <row r="110" spans="1:28" ht="13">
      <c r="A110" s="2" t="s">
        <v>275</v>
      </c>
      <c r="B110" s="2" t="s">
        <v>91</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92</v>
      </c>
      <c r="C111" s="89" t="s">
        <v>297</v>
      </c>
      <c r="D111" s="129" t="s">
        <v>302</v>
      </c>
      <c r="E111" s="19">
        <v>0</v>
      </c>
      <c r="F111" s="20">
        <v>0</v>
      </c>
      <c r="G111" s="21">
        <v>0</v>
      </c>
      <c r="H111" s="19">
        <v>0</v>
      </c>
      <c r="I111" s="20">
        <v>0</v>
      </c>
      <c r="J111" s="21">
        <v>0</v>
      </c>
      <c r="K111" s="19">
        <v>0</v>
      </c>
      <c r="L111" s="20">
        <v>0</v>
      </c>
      <c r="M111" s="21">
        <v>0</v>
      </c>
      <c r="N111" s="19">
        <v>0</v>
      </c>
      <c r="O111" s="20">
        <v>0</v>
      </c>
      <c r="P111" s="21">
        <v>0</v>
      </c>
      <c r="Q111" s="19">
        <v>0</v>
      </c>
      <c r="R111" s="20">
        <v>0</v>
      </c>
      <c r="S111" s="21">
        <v>0</v>
      </c>
      <c r="T111" s="19">
        <v>0</v>
      </c>
      <c r="U111" s="20">
        <v>0</v>
      </c>
      <c r="V111" s="21">
        <v>0</v>
      </c>
      <c r="W111" s="47">
        <v>0</v>
      </c>
      <c r="X111" s="20">
        <v>0</v>
      </c>
      <c r="Y111" s="21">
        <v>0</v>
      </c>
      <c r="AB111" s="1"/>
    </row>
    <row r="112" spans="1:28" ht="13">
      <c r="A112" s="2" t="s">
        <v>275</v>
      </c>
      <c r="B112" s="2" t="s">
        <v>93</v>
      </c>
      <c r="C112" s="89" t="s">
        <v>297</v>
      </c>
      <c r="D112" s="129" t="s">
        <v>302</v>
      </c>
      <c r="E112" s="19">
        <v>0</v>
      </c>
      <c r="F112" s="20">
        <v>0</v>
      </c>
      <c r="G112" s="21">
        <v>0</v>
      </c>
      <c r="H112" s="19">
        <v>0</v>
      </c>
      <c r="I112" s="20">
        <v>0</v>
      </c>
      <c r="J112" s="21">
        <v>0</v>
      </c>
      <c r="K112" s="19">
        <v>0</v>
      </c>
      <c r="L112" s="20">
        <v>0</v>
      </c>
      <c r="M112" s="21">
        <v>0</v>
      </c>
      <c r="N112" s="19">
        <v>0</v>
      </c>
      <c r="O112" s="20">
        <v>0</v>
      </c>
      <c r="P112" s="21">
        <v>0</v>
      </c>
      <c r="Q112" s="19">
        <v>0</v>
      </c>
      <c r="R112" s="20">
        <v>0</v>
      </c>
      <c r="S112" s="21">
        <v>0</v>
      </c>
      <c r="T112" s="19">
        <v>0</v>
      </c>
      <c r="U112" s="20">
        <v>0</v>
      </c>
      <c r="V112" s="21">
        <v>0</v>
      </c>
      <c r="W112" s="47">
        <v>0</v>
      </c>
      <c r="X112" s="20">
        <v>0</v>
      </c>
      <c r="Y112" s="21">
        <v>0</v>
      </c>
      <c r="AB112" s="1"/>
    </row>
    <row r="113" spans="1:28" ht="13">
      <c r="A113" s="2" t="s">
        <v>275</v>
      </c>
      <c r="B113" s="2" t="s">
        <v>94</v>
      </c>
      <c r="C113" s="89" t="s">
        <v>297</v>
      </c>
      <c r="D113" s="129" t="s">
        <v>302</v>
      </c>
      <c r="E113" s="19">
        <v>0</v>
      </c>
      <c r="F113" s="20">
        <v>0</v>
      </c>
      <c r="G113" s="21">
        <v>0</v>
      </c>
      <c r="H113" s="19">
        <v>0</v>
      </c>
      <c r="I113" s="20">
        <v>0</v>
      </c>
      <c r="J113" s="21">
        <v>0</v>
      </c>
      <c r="K113" s="19">
        <v>0</v>
      </c>
      <c r="L113" s="20">
        <v>0</v>
      </c>
      <c r="M113" s="21">
        <v>0</v>
      </c>
      <c r="N113" s="19">
        <v>0</v>
      </c>
      <c r="O113" s="20">
        <v>0</v>
      </c>
      <c r="P113" s="21">
        <v>0</v>
      </c>
      <c r="Q113" s="19">
        <v>0</v>
      </c>
      <c r="R113" s="20">
        <v>0</v>
      </c>
      <c r="S113" s="21">
        <v>0</v>
      </c>
      <c r="T113" s="19">
        <v>0</v>
      </c>
      <c r="U113" s="20">
        <v>0</v>
      </c>
      <c r="V113" s="21">
        <v>0</v>
      </c>
      <c r="W113" s="47">
        <v>0</v>
      </c>
      <c r="X113" s="20">
        <v>0</v>
      </c>
      <c r="Y113" s="21">
        <v>0</v>
      </c>
      <c r="AB113" s="1"/>
    </row>
    <row r="114" spans="1:28" ht="13">
      <c r="A114" s="2" t="s">
        <v>275</v>
      </c>
      <c r="B114" s="2" t="s">
        <v>327</v>
      </c>
      <c r="C114" s="89" t="s">
        <v>297</v>
      </c>
      <c r="D114" s="129" t="s">
        <v>302</v>
      </c>
      <c r="E114" s="19">
        <v>20547.8</v>
      </c>
      <c r="F114" s="20">
        <v>1734.5</v>
      </c>
      <c r="G114" s="21">
        <v>22282.3</v>
      </c>
      <c r="H114" s="19">
        <v>10076.1</v>
      </c>
      <c r="I114" s="20">
        <v>2574.4499999999998</v>
      </c>
      <c r="J114" s="21">
        <v>12650.55</v>
      </c>
      <c r="K114" s="19">
        <v>7129.9</v>
      </c>
      <c r="L114" s="20">
        <v>3027.3</v>
      </c>
      <c r="M114" s="21">
        <v>10157.200000000001</v>
      </c>
      <c r="N114" s="19">
        <v>11018.75</v>
      </c>
      <c r="O114" s="20">
        <v>3240.15</v>
      </c>
      <c r="P114" s="21">
        <v>14258.9</v>
      </c>
      <c r="Q114" s="19">
        <v>3372.75</v>
      </c>
      <c r="R114" s="20">
        <v>4248.6000000000004</v>
      </c>
      <c r="S114" s="21">
        <v>7621.35</v>
      </c>
      <c r="T114" s="19">
        <v>12939.35</v>
      </c>
      <c r="U114" s="20">
        <v>3744.5</v>
      </c>
      <c r="V114" s="21">
        <v>16683.849999999999</v>
      </c>
      <c r="W114" s="47">
        <v>65084.65</v>
      </c>
      <c r="X114" s="20">
        <v>18569.5</v>
      </c>
      <c r="Y114" s="21">
        <v>83654.149999999994</v>
      </c>
      <c r="AB114" s="1"/>
    </row>
    <row r="115" spans="1:28" ht="13">
      <c r="A115" s="2" t="s">
        <v>275</v>
      </c>
      <c r="B115" s="2" t="s">
        <v>328</v>
      </c>
      <c r="C115" s="89" t="s">
        <v>297</v>
      </c>
      <c r="D115" s="129" t="s">
        <v>302</v>
      </c>
      <c r="E115" s="19">
        <v>16421.05</v>
      </c>
      <c r="F115" s="20">
        <v>1825.6</v>
      </c>
      <c r="G115" s="21">
        <v>18246.649999999998</v>
      </c>
      <c r="H115" s="19">
        <v>10267.15</v>
      </c>
      <c r="I115" s="20">
        <v>2680.75</v>
      </c>
      <c r="J115" s="21">
        <v>12947.9</v>
      </c>
      <c r="K115" s="19">
        <v>8328.2000000000007</v>
      </c>
      <c r="L115" s="20">
        <v>4359.25</v>
      </c>
      <c r="M115" s="21">
        <v>12687.45</v>
      </c>
      <c r="N115" s="19">
        <v>13487.25</v>
      </c>
      <c r="O115" s="20">
        <v>3519.6</v>
      </c>
      <c r="P115" s="21">
        <v>17006.849999999999</v>
      </c>
      <c r="Q115" s="19">
        <v>4854.3999999999996</v>
      </c>
      <c r="R115" s="20">
        <v>4236.45</v>
      </c>
      <c r="S115" s="21">
        <v>9090.8499999999985</v>
      </c>
      <c r="T115" s="19">
        <v>13033.05</v>
      </c>
      <c r="U115" s="20">
        <v>3232.2</v>
      </c>
      <c r="V115" s="21">
        <v>16265.25</v>
      </c>
      <c r="W115" s="47">
        <v>66391.099999999991</v>
      </c>
      <c r="X115" s="20">
        <v>19853.850000000002</v>
      </c>
      <c r="Y115" s="21">
        <v>86244.95</v>
      </c>
      <c r="AB115" s="1"/>
    </row>
    <row r="116" spans="1:28" ht="13">
      <c r="A116" s="2" t="s">
        <v>275</v>
      </c>
      <c r="B116" s="2" t="s">
        <v>329</v>
      </c>
      <c r="C116" s="89" t="s">
        <v>297</v>
      </c>
      <c r="D116" s="129" t="s">
        <v>302</v>
      </c>
      <c r="E116" s="19">
        <v>25410.15</v>
      </c>
      <c r="F116" s="20">
        <v>5369.25</v>
      </c>
      <c r="G116" s="21">
        <v>30779.4</v>
      </c>
      <c r="H116" s="19">
        <v>8740.7000000000007</v>
      </c>
      <c r="I116" s="20">
        <v>3422.6</v>
      </c>
      <c r="J116" s="21">
        <v>12163.300000000001</v>
      </c>
      <c r="K116" s="19">
        <v>13659.55</v>
      </c>
      <c r="L116" s="20">
        <v>3054.1</v>
      </c>
      <c r="M116" s="21">
        <v>16713.649999999998</v>
      </c>
      <c r="N116" s="19">
        <v>15707.1</v>
      </c>
      <c r="O116" s="20">
        <v>3036.15</v>
      </c>
      <c r="P116" s="21">
        <v>18743.25</v>
      </c>
      <c r="Q116" s="19">
        <v>32727.45</v>
      </c>
      <c r="R116" s="20">
        <v>2617.6</v>
      </c>
      <c r="S116" s="21">
        <v>35345.050000000003</v>
      </c>
      <c r="T116" s="19">
        <v>20763.849999999999</v>
      </c>
      <c r="U116" s="20">
        <v>2407.75</v>
      </c>
      <c r="V116" s="21">
        <v>23171.599999999999</v>
      </c>
      <c r="W116" s="47">
        <v>117008.80000000002</v>
      </c>
      <c r="X116" s="20">
        <v>19907.45</v>
      </c>
      <c r="Y116" s="21">
        <v>136916.25000000003</v>
      </c>
      <c r="AB116" s="1"/>
    </row>
    <row r="117" spans="1:28" ht="13">
      <c r="A117" s="2" t="s">
        <v>275</v>
      </c>
      <c r="B117" s="2" t="s">
        <v>330</v>
      </c>
      <c r="C117" s="89" t="s">
        <v>297</v>
      </c>
      <c r="D117" s="129" t="s">
        <v>302</v>
      </c>
      <c r="E117" s="19">
        <v>11719.25</v>
      </c>
      <c r="F117" s="20">
        <v>1216.95</v>
      </c>
      <c r="G117" s="21">
        <v>12936.2</v>
      </c>
      <c r="H117" s="19">
        <v>8656.75</v>
      </c>
      <c r="I117" s="20">
        <v>2708.9</v>
      </c>
      <c r="J117" s="21">
        <v>11365.65</v>
      </c>
      <c r="K117" s="19">
        <v>18134.05</v>
      </c>
      <c r="L117" s="20">
        <v>3315.1</v>
      </c>
      <c r="M117" s="21">
        <v>21449.149999999998</v>
      </c>
      <c r="N117" s="19">
        <v>9756.7999999999993</v>
      </c>
      <c r="O117" s="20">
        <v>3649.55</v>
      </c>
      <c r="P117" s="21">
        <v>13406.349999999999</v>
      </c>
      <c r="Q117" s="19">
        <v>6946.1</v>
      </c>
      <c r="R117" s="20">
        <v>4123.6000000000004</v>
      </c>
      <c r="S117" s="21">
        <v>11069.7</v>
      </c>
      <c r="T117" s="19">
        <v>12391.1</v>
      </c>
      <c r="U117" s="20">
        <v>4043.7</v>
      </c>
      <c r="V117" s="21">
        <v>16434.8</v>
      </c>
      <c r="W117" s="47">
        <v>67604.05</v>
      </c>
      <c r="X117" s="20">
        <v>19057.8</v>
      </c>
      <c r="Y117" s="21">
        <v>86661.85</v>
      </c>
      <c r="AB117" s="1"/>
    </row>
    <row r="118" spans="1:28" ht="13">
      <c r="A118" s="2" t="s">
        <v>275</v>
      </c>
      <c r="B118" s="2" t="s">
        <v>331</v>
      </c>
      <c r="C118" s="89" t="s">
        <v>297</v>
      </c>
      <c r="D118" s="129" t="s">
        <v>302</v>
      </c>
      <c r="E118" s="19">
        <v>18105.75</v>
      </c>
      <c r="F118" s="20">
        <v>5296.95</v>
      </c>
      <c r="G118" s="21">
        <v>23402.7</v>
      </c>
      <c r="H118" s="19">
        <v>9898.7000000000007</v>
      </c>
      <c r="I118" s="20">
        <v>3271.5</v>
      </c>
      <c r="J118" s="21">
        <v>13170.2</v>
      </c>
      <c r="K118" s="19">
        <v>8577.7000000000007</v>
      </c>
      <c r="L118" s="20">
        <v>3282.9</v>
      </c>
      <c r="M118" s="21">
        <v>11860.6</v>
      </c>
      <c r="N118" s="19">
        <v>10095.4</v>
      </c>
      <c r="O118" s="20">
        <v>2522.6</v>
      </c>
      <c r="P118" s="21">
        <v>12618</v>
      </c>
      <c r="Q118" s="19">
        <v>8338.75</v>
      </c>
      <c r="R118" s="20">
        <v>2882</v>
      </c>
      <c r="S118" s="21">
        <v>11220.75</v>
      </c>
      <c r="T118" s="19">
        <v>14271.4</v>
      </c>
      <c r="U118" s="20">
        <v>4995.45</v>
      </c>
      <c r="V118" s="21">
        <v>19266.849999999999</v>
      </c>
      <c r="W118" s="47">
        <v>69287.7</v>
      </c>
      <c r="X118" s="20">
        <v>22251.4</v>
      </c>
      <c r="Y118" s="21">
        <v>91539.1</v>
      </c>
      <c r="AB118" s="1"/>
    </row>
    <row r="119" spans="1:28" ht="13">
      <c r="A119" s="2" t="s">
        <v>275</v>
      </c>
      <c r="B119" s="2" t="s">
        <v>313</v>
      </c>
      <c r="C119" s="89" t="s">
        <v>297</v>
      </c>
      <c r="D119" s="129" t="s">
        <v>303</v>
      </c>
      <c r="E119" s="19">
        <v>38915.449999999997</v>
      </c>
      <c r="F119" s="20">
        <v>1212.5999999999999</v>
      </c>
      <c r="G119" s="21">
        <v>40128.049999999996</v>
      </c>
      <c r="H119" s="19">
        <v>20684</v>
      </c>
      <c r="I119" s="20">
        <v>2320.3000000000002</v>
      </c>
      <c r="J119" s="21">
        <v>23004.3</v>
      </c>
      <c r="K119" s="19">
        <v>30315.55</v>
      </c>
      <c r="L119" s="20">
        <v>2197.4499999999998</v>
      </c>
      <c r="M119" s="21">
        <v>32513</v>
      </c>
      <c r="N119" s="19">
        <v>10095.65</v>
      </c>
      <c r="O119" s="20">
        <v>5024.3999999999996</v>
      </c>
      <c r="P119" s="21">
        <v>15120.05</v>
      </c>
      <c r="Q119" s="19">
        <v>5308.85</v>
      </c>
      <c r="R119" s="20">
        <v>4065.35</v>
      </c>
      <c r="S119" s="21">
        <v>9374.2000000000007</v>
      </c>
      <c r="T119" s="19">
        <v>13596.65</v>
      </c>
      <c r="U119" s="20">
        <v>3370.8</v>
      </c>
      <c r="V119" s="21">
        <v>16967.45</v>
      </c>
      <c r="W119" s="47">
        <v>118916.15</v>
      </c>
      <c r="X119" s="20">
        <v>18190.900000000001</v>
      </c>
      <c r="Y119" s="21">
        <v>137107.04999999999</v>
      </c>
      <c r="AB119" s="1"/>
    </row>
    <row r="120" spans="1:28" ht="13">
      <c r="A120" s="2" t="s">
        <v>275</v>
      </c>
      <c r="B120" s="2" t="s">
        <v>314</v>
      </c>
      <c r="C120" s="89" t="s">
        <v>297</v>
      </c>
      <c r="D120" s="129" t="s">
        <v>303</v>
      </c>
      <c r="E120" s="19">
        <v>18240.55</v>
      </c>
      <c r="F120" s="20">
        <v>1838.3</v>
      </c>
      <c r="G120" s="21">
        <v>20078.849999999999</v>
      </c>
      <c r="H120" s="19">
        <v>11793.35</v>
      </c>
      <c r="I120" s="20">
        <v>2471.85</v>
      </c>
      <c r="J120" s="21">
        <v>14265.2</v>
      </c>
      <c r="K120" s="19">
        <v>8113.9</v>
      </c>
      <c r="L120" s="20">
        <v>4087.25</v>
      </c>
      <c r="M120" s="21">
        <v>12201.15</v>
      </c>
      <c r="N120" s="19">
        <v>6971.1</v>
      </c>
      <c r="O120" s="20">
        <v>4914</v>
      </c>
      <c r="P120" s="21">
        <v>11885.1</v>
      </c>
      <c r="Q120" s="19">
        <v>2005.8</v>
      </c>
      <c r="R120" s="20">
        <v>4297.8500000000004</v>
      </c>
      <c r="S120" s="21">
        <v>6303.6500000000005</v>
      </c>
      <c r="T120" s="19">
        <v>11264.75</v>
      </c>
      <c r="U120" s="20">
        <v>2997.15</v>
      </c>
      <c r="V120" s="21">
        <v>14261.9</v>
      </c>
      <c r="W120" s="47">
        <v>58389.450000000004</v>
      </c>
      <c r="X120" s="20">
        <v>20606.400000000001</v>
      </c>
      <c r="Y120" s="21">
        <v>78995.850000000006</v>
      </c>
      <c r="AB120" s="1"/>
    </row>
    <row r="121" spans="1:28" ht="13">
      <c r="A121" s="2" t="s">
        <v>275</v>
      </c>
      <c r="B121" s="2" t="s">
        <v>315</v>
      </c>
      <c r="C121" s="89" t="s">
        <v>297</v>
      </c>
      <c r="D121" s="129" t="s">
        <v>303</v>
      </c>
      <c r="E121" s="19">
        <v>19436.849999999999</v>
      </c>
      <c r="F121" s="20">
        <v>1874.8</v>
      </c>
      <c r="G121" s="21">
        <v>21311.649999999998</v>
      </c>
      <c r="H121" s="19">
        <v>16975.349999999999</v>
      </c>
      <c r="I121" s="20">
        <v>3955.3</v>
      </c>
      <c r="J121" s="21">
        <v>20930.649999999998</v>
      </c>
      <c r="K121" s="19">
        <v>8369.25</v>
      </c>
      <c r="L121" s="20">
        <v>4439.95</v>
      </c>
      <c r="M121" s="21">
        <v>12809.2</v>
      </c>
      <c r="N121" s="19">
        <v>6816.35</v>
      </c>
      <c r="O121" s="20">
        <v>4723.3</v>
      </c>
      <c r="P121" s="21">
        <v>11539.650000000001</v>
      </c>
      <c r="Q121" s="19">
        <v>12267.1</v>
      </c>
      <c r="R121" s="20">
        <v>3697.6</v>
      </c>
      <c r="S121" s="21">
        <v>15964.7</v>
      </c>
      <c r="T121" s="19">
        <v>5320.2</v>
      </c>
      <c r="U121" s="20">
        <v>4052.9</v>
      </c>
      <c r="V121" s="21">
        <v>9373.1</v>
      </c>
      <c r="W121" s="47">
        <v>69185.099999999991</v>
      </c>
      <c r="X121" s="20">
        <v>22743.85</v>
      </c>
      <c r="Y121" s="21">
        <v>91928.949999999983</v>
      </c>
      <c r="AB121" s="1"/>
    </row>
    <row r="122" spans="1:28" ht="13">
      <c r="A122" s="2" t="s">
        <v>275</v>
      </c>
      <c r="B122" s="2" t="s">
        <v>316</v>
      </c>
      <c r="C122" s="89" t="s">
        <v>297</v>
      </c>
      <c r="D122" s="129" t="s">
        <v>303</v>
      </c>
      <c r="E122" s="19">
        <v>38183.050000000003</v>
      </c>
      <c r="F122" s="20">
        <v>1471</v>
      </c>
      <c r="G122" s="21">
        <v>39654.050000000003</v>
      </c>
      <c r="H122" s="19">
        <v>12402.05</v>
      </c>
      <c r="I122" s="20">
        <v>3247.05</v>
      </c>
      <c r="J122" s="21">
        <v>15649.099999999999</v>
      </c>
      <c r="K122" s="19">
        <v>10619.9</v>
      </c>
      <c r="L122" s="20">
        <v>4617.05</v>
      </c>
      <c r="M122" s="21">
        <v>15236.95</v>
      </c>
      <c r="N122" s="19">
        <v>7672.3</v>
      </c>
      <c r="O122" s="20">
        <v>4950.1000000000004</v>
      </c>
      <c r="P122" s="21">
        <v>12622.400000000001</v>
      </c>
      <c r="Q122" s="19">
        <v>3884.6</v>
      </c>
      <c r="R122" s="20">
        <v>1866.9</v>
      </c>
      <c r="S122" s="21">
        <v>5751.5</v>
      </c>
      <c r="T122" s="19">
        <v>5716.5</v>
      </c>
      <c r="U122" s="20">
        <v>4199.8999999999996</v>
      </c>
      <c r="V122" s="21">
        <v>9916.4</v>
      </c>
      <c r="W122" s="47">
        <v>78478.400000000009</v>
      </c>
      <c r="X122" s="20">
        <v>20352</v>
      </c>
      <c r="Y122" s="21">
        <v>98830.400000000009</v>
      </c>
      <c r="AB122" s="1"/>
    </row>
    <row r="123" spans="1:28" ht="13">
      <c r="A123" s="2" t="s">
        <v>275</v>
      </c>
      <c r="B123" s="2" t="s">
        <v>95</v>
      </c>
      <c r="C123" s="89" t="s">
        <v>297</v>
      </c>
      <c r="D123" s="129" t="s">
        <v>302</v>
      </c>
      <c r="E123" s="19">
        <v>0</v>
      </c>
      <c r="F123" s="20">
        <v>0</v>
      </c>
      <c r="G123" s="21">
        <v>0</v>
      </c>
      <c r="H123" s="19">
        <v>0</v>
      </c>
      <c r="I123" s="20">
        <v>0</v>
      </c>
      <c r="J123" s="21">
        <v>0</v>
      </c>
      <c r="K123" s="19">
        <v>0</v>
      </c>
      <c r="L123" s="20">
        <v>0</v>
      </c>
      <c r="M123" s="21">
        <v>0</v>
      </c>
      <c r="N123" s="19">
        <v>0</v>
      </c>
      <c r="O123" s="20">
        <v>0</v>
      </c>
      <c r="P123" s="21">
        <v>0</v>
      </c>
      <c r="Q123" s="19">
        <v>0</v>
      </c>
      <c r="R123" s="20">
        <v>0</v>
      </c>
      <c r="S123" s="21">
        <v>0</v>
      </c>
      <c r="T123" s="19">
        <v>0</v>
      </c>
      <c r="U123" s="20">
        <v>0</v>
      </c>
      <c r="V123" s="21">
        <v>0</v>
      </c>
      <c r="W123" s="47">
        <v>0</v>
      </c>
      <c r="X123" s="20">
        <v>0</v>
      </c>
      <c r="Y123" s="21">
        <v>0</v>
      </c>
      <c r="AB123" s="1"/>
    </row>
    <row r="124" spans="1:28" ht="13">
      <c r="A124" s="2" t="s">
        <v>275</v>
      </c>
      <c r="B124" s="2" t="s">
        <v>96</v>
      </c>
      <c r="C124" s="89" t="s">
        <v>297</v>
      </c>
      <c r="D124" s="129" t="s">
        <v>302</v>
      </c>
      <c r="E124" s="19">
        <v>0</v>
      </c>
      <c r="F124" s="20">
        <v>0</v>
      </c>
      <c r="G124" s="21">
        <v>0</v>
      </c>
      <c r="H124" s="19">
        <v>0</v>
      </c>
      <c r="I124" s="20">
        <v>0</v>
      </c>
      <c r="J124" s="21">
        <v>0</v>
      </c>
      <c r="K124" s="19">
        <v>0</v>
      </c>
      <c r="L124" s="20">
        <v>0</v>
      </c>
      <c r="M124" s="21">
        <v>0</v>
      </c>
      <c r="N124" s="19">
        <v>0</v>
      </c>
      <c r="O124" s="20">
        <v>0</v>
      </c>
      <c r="P124" s="21">
        <v>0</v>
      </c>
      <c r="Q124" s="19">
        <v>0</v>
      </c>
      <c r="R124" s="20">
        <v>0</v>
      </c>
      <c r="S124" s="21">
        <v>0</v>
      </c>
      <c r="T124" s="19">
        <v>0</v>
      </c>
      <c r="U124" s="20">
        <v>0</v>
      </c>
      <c r="V124" s="21">
        <v>0</v>
      </c>
      <c r="W124" s="47">
        <v>0</v>
      </c>
      <c r="X124" s="20">
        <v>0</v>
      </c>
      <c r="Y124" s="21">
        <v>0</v>
      </c>
      <c r="AB124" s="1"/>
    </row>
    <row r="125" spans="1:28" ht="13">
      <c r="A125" s="2" t="s">
        <v>275</v>
      </c>
      <c r="B125" s="2" t="s">
        <v>97</v>
      </c>
      <c r="C125" s="89" t="s">
        <v>297</v>
      </c>
      <c r="D125" s="129" t="s">
        <v>302</v>
      </c>
      <c r="E125" s="19">
        <v>0</v>
      </c>
      <c r="F125" s="20">
        <v>0</v>
      </c>
      <c r="G125" s="21">
        <v>0</v>
      </c>
      <c r="H125" s="19">
        <v>0</v>
      </c>
      <c r="I125" s="20">
        <v>0</v>
      </c>
      <c r="J125" s="21">
        <v>0</v>
      </c>
      <c r="K125" s="19">
        <v>0</v>
      </c>
      <c r="L125" s="20">
        <v>0</v>
      </c>
      <c r="M125" s="21">
        <v>0</v>
      </c>
      <c r="N125" s="19">
        <v>0</v>
      </c>
      <c r="O125" s="20">
        <v>0</v>
      </c>
      <c r="P125" s="21">
        <v>0</v>
      </c>
      <c r="Q125" s="19">
        <v>0</v>
      </c>
      <c r="R125" s="20">
        <v>0</v>
      </c>
      <c r="S125" s="21">
        <v>0</v>
      </c>
      <c r="T125" s="19">
        <v>0</v>
      </c>
      <c r="U125" s="20">
        <v>0</v>
      </c>
      <c r="V125" s="21">
        <v>0</v>
      </c>
      <c r="W125" s="47">
        <v>0</v>
      </c>
      <c r="X125" s="20">
        <v>0</v>
      </c>
      <c r="Y125" s="21">
        <v>0</v>
      </c>
      <c r="AB125" s="1"/>
    </row>
    <row r="126" spans="1:28" ht="13">
      <c r="A126" s="2" t="s">
        <v>276</v>
      </c>
      <c r="B126" s="2" t="s">
        <v>98</v>
      </c>
      <c r="C126" s="89" t="s">
        <v>297</v>
      </c>
      <c r="D126" s="129" t="s">
        <v>302</v>
      </c>
      <c r="E126" s="19">
        <v>17188.349999999999</v>
      </c>
      <c r="F126" s="20">
        <v>0</v>
      </c>
      <c r="G126" s="21">
        <v>17188.349999999999</v>
      </c>
      <c r="H126" s="19">
        <v>15837.19</v>
      </c>
      <c r="I126" s="20">
        <v>0</v>
      </c>
      <c r="J126" s="21">
        <v>15837.19</v>
      </c>
      <c r="K126" s="19">
        <v>14505.57</v>
      </c>
      <c r="L126" s="20">
        <v>0</v>
      </c>
      <c r="M126" s="21">
        <v>14505.57</v>
      </c>
      <c r="N126" s="19">
        <v>0</v>
      </c>
      <c r="O126" s="20">
        <v>0</v>
      </c>
      <c r="P126" s="21">
        <v>0</v>
      </c>
      <c r="Q126" s="19">
        <v>0</v>
      </c>
      <c r="R126" s="20">
        <v>0</v>
      </c>
      <c r="S126" s="21">
        <v>0</v>
      </c>
      <c r="T126" s="19">
        <v>0</v>
      </c>
      <c r="U126" s="20">
        <v>0</v>
      </c>
      <c r="V126" s="21">
        <v>0</v>
      </c>
      <c r="W126" s="47">
        <v>47531.11</v>
      </c>
      <c r="X126" s="20">
        <v>0</v>
      </c>
      <c r="Y126" s="21">
        <v>47531.11</v>
      </c>
      <c r="AB126" s="1"/>
    </row>
    <row r="127" spans="1:28" ht="13">
      <c r="A127" s="2" t="s">
        <v>277</v>
      </c>
      <c r="B127" s="2" t="s">
        <v>99</v>
      </c>
      <c r="C127" s="89" t="s">
        <v>297</v>
      </c>
      <c r="D127" s="129" t="s">
        <v>302</v>
      </c>
      <c r="E127" s="19">
        <v>12299.05</v>
      </c>
      <c r="F127" s="20">
        <v>4778.1499999999996</v>
      </c>
      <c r="G127" s="21">
        <v>17077.199999999997</v>
      </c>
      <c r="H127" s="19">
        <v>22236.3</v>
      </c>
      <c r="I127" s="20">
        <v>1662.45</v>
      </c>
      <c r="J127" s="21">
        <v>23898.75</v>
      </c>
      <c r="K127" s="19">
        <v>30224.1</v>
      </c>
      <c r="L127" s="20">
        <v>699.8</v>
      </c>
      <c r="M127" s="21">
        <v>30923.899999999998</v>
      </c>
      <c r="N127" s="19">
        <v>38627.050000000003</v>
      </c>
      <c r="O127" s="20">
        <v>1111.0999999999999</v>
      </c>
      <c r="P127" s="21">
        <v>39738.15</v>
      </c>
      <c r="Q127" s="19">
        <v>25152.799999999999</v>
      </c>
      <c r="R127" s="20">
        <v>1743.8</v>
      </c>
      <c r="S127" s="21">
        <v>26896.6</v>
      </c>
      <c r="T127" s="19">
        <v>5073.8500000000004</v>
      </c>
      <c r="U127" s="20">
        <v>1291.05</v>
      </c>
      <c r="V127" s="21">
        <v>6364.9000000000005</v>
      </c>
      <c r="W127" s="47">
        <v>133613.15</v>
      </c>
      <c r="X127" s="20">
        <v>11286.349999999999</v>
      </c>
      <c r="Y127" s="21">
        <v>144899.5</v>
      </c>
      <c r="AB127" s="1"/>
    </row>
    <row r="128" spans="1:28" ht="13">
      <c r="A128" s="2" t="s">
        <v>277</v>
      </c>
      <c r="B128" s="2" t="s">
        <v>100</v>
      </c>
      <c r="C128" s="89" t="s">
        <v>297</v>
      </c>
      <c r="D128" s="129" t="s">
        <v>302</v>
      </c>
      <c r="E128" s="19">
        <v>30915.95</v>
      </c>
      <c r="F128" s="20">
        <v>6851.4</v>
      </c>
      <c r="G128" s="21">
        <v>37767.35</v>
      </c>
      <c r="H128" s="19">
        <v>29954.400000000001</v>
      </c>
      <c r="I128" s="20">
        <v>3462.65</v>
      </c>
      <c r="J128" s="21">
        <v>33417.050000000003</v>
      </c>
      <c r="K128" s="19">
        <v>27165.75</v>
      </c>
      <c r="L128" s="20">
        <v>996.95</v>
      </c>
      <c r="M128" s="21">
        <v>28162.7</v>
      </c>
      <c r="N128" s="19">
        <v>0</v>
      </c>
      <c r="O128" s="20">
        <v>0</v>
      </c>
      <c r="P128" s="21">
        <v>0</v>
      </c>
      <c r="Q128" s="19">
        <v>33266.949999999997</v>
      </c>
      <c r="R128" s="20">
        <v>2780.1</v>
      </c>
      <c r="S128" s="21">
        <v>36047.049999999996</v>
      </c>
      <c r="T128" s="19">
        <v>26759.5</v>
      </c>
      <c r="U128" s="20">
        <v>9068.2000000000007</v>
      </c>
      <c r="V128" s="21">
        <v>35827.699999999997</v>
      </c>
      <c r="W128" s="47">
        <v>148062.54999999999</v>
      </c>
      <c r="X128" s="20">
        <v>23159.300000000003</v>
      </c>
      <c r="Y128" s="21">
        <v>171221.84999999998</v>
      </c>
      <c r="AB128" s="1"/>
    </row>
    <row r="129" spans="1:28" ht="13">
      <c r="A129" s="2" t="s">
        <v>277</v>
      </c>
      <c r="B129" s="2" t="s">
        <v>101</v>
      </c>
      <c r="C129" s="89" t="s">
        <v>297</v>
      </c>
      <c r="D129" s="129" t="s">
        <v>303</v>
      </c>
      <c r="E129" s="19">
        <v>49777.65</v>
      </c>
      <c r="F129" s="20">
        <v>440.1</v>
      </c>
      <c r="G129" s="21">
        <v>50217.75</v>
      </c>
      <c r="H129" s="19">
        <v>32602.15</v>
      </c>
      <c r="I129" s="20">
        <v>4790.55</v>
      </c>
      <c r="J129" s="21">
        <v>37392.700000000004</v>
      </c>
      <c r="K129" s="19">
        <v>37970.6</v>
      </c>
      <c r="L129" s="20">
        <v>4068.15</v>
      </c>
      <c r="M129" s="21">
        <v>42038.75</v>
      </c>
      <c r="N129" s="19">
        <v>46196.25</v>
      </c>
      <c r="O129" s="20">
        <v>5464.1</v>
      </c>
      <c r="P129" s="21">
        <v>51660.35</v>
      </c>
      <c r="Q129" s="19">
        <v>4614.5</v>
      </c>
      <c r="R129" s="20">
        <v>983</v>
      </c>
      <c r="S129" s="21">
        <v>5597.5</v>
      </c>
      <c r="T129" s="19">
        <v>2.25</v>
      </c>
      <c r="U129" s="20">
        <v>2.0499999999999998</v>
      </c>
      <c r="V129" s="21">
        <v>4.3</v>
      </c>
      <c r="W129" s="47">
        <v>171163.4</v>
      </c>
      <c r="X129" s="20">
        <v>15747.95</v>
      </c>
      <c r="Y129" s="21">
        <v>186911.35</v>
      </c>
      <c r="AB129" s="1"/>
    </row>
    <row r="130" spans="1:28" ht="13">
      <c r="A130" s="2" t="s">
        <v>277</v>
      </c>
      <c r="B130" s="2" t="s">
        <v>102</v>
      </c>
      <c r="C130" s="89" t="s">
        <v>297</v>
      </c>
      <c r="D130" s="129" t="s">
        <v>303</v>
      </c>
      <c r="E130" s="19">
        <v>62343.95</v>
      </c>
      <c r="F130" s="20">
        <v>1207.3499999999999</v>
      </c>
      <c r="G130" s="21">
        <v>63551.299999999996</v>
      </c>
      <c r="H130" s="19">
        <v>37376.5</v>
      </c>
      <c r="I130" s="20">
        <v>4515.1499999999996</v>
      </c>
      <c r="J130" s="21">
        <v>41891.65</v>
      </c>
      <c r="K130" s="19">
        <v>15279.25</v>
      </c>
      <c r="L130" s="20">
        <v>495.25</v>
      </c>
      <c r="M130" s="21">
        <v>15774.5</v>
      </c>
      <c r="N130" s="19">
        <v>11419.9</v>
      </c>
      <c r="O130" s="20">
        <v>3531.8</v>
      </c>
      <c r="P130" s="21">
        <v>14951.7</v>
      </c>
      <c r="Q130" s="19">
        <v>21180.3</v>
      </c>
      <c r="R130" s="20">
        <v>9458.7999999999993</v>
      </c>
      <c r="S130" s="21">
        <v>30639.1</v>
      </c>
      <c r="T130" s="19">
        <v>51914.25</v>
      </c>
      <c r="U130" s="20">
        <v>5532.55</v>
      </c>
      <c r="V130" s="21">
        <v>57446.8</v>
      </c>
      <c r="W130" s="47">
        <v>199514.15</v>
      </c>
      <c r="X130" s="20">
        <v>24740.899999999998</v>
      </c>
      <c r="Y130" s="21">
        <v>224255.05</v>
      </c>
      <c r="AB130" s="1"/>
    </row>
    <row r="131" spans="1:28" ht="13">
      <c r="A131" s="2" t="s">
        <v>277</v>
      </c>
      <c r="B131" s="2" t="s">
        <v>103</v>
      </c>
      <c r="C131" s="89" t="s">
        <v>297</v>
      </c>
      <c r="D131" s="129" t="s">
        <v>303</v>
      </c>
      <c r="E131" s="19">
        <v>67345.399999999994</v>
      </c>
      <c r="F131" s="20">
        <v>1414.3</v>
      </c>
      <c r="G131" s="21">
        <v>68759.7</v>
      </c>
      <c r="H131" s="19">
        <v>41572.050000000003</v>
      </c>
      <c r="I131" s="20">
        <v>4010.5</v>
      </c>
      <c r="J131" s="21">
        <v>45582.55</v>
      </c>
      <c r="K131" s="19">
        <v>37555.800000000003</v>
      </c>
      <c r="L131" s="20">
        <v>4142.6000000000004</v>
      </c>
      <c r="M131" s="21">
        <v>41698.400000000001</v>
      </c>
      <c r="N131" s="19">
        <v>22349.3</v>
      </c>
      <c r="O131" s="20">
        <v>6106.95</v>
      </c>
      <c r="P131" s="21">
        <v>28456.25</v>
      </c>
      <c r="Q131" s="19">
        <v>22299.95</v>
      </c>
      <c r="R131" s="20">
        <v>8356.6</v>
      </c>
      <c r="S131" s="21">
        <v>30656.550000000003</v>
      </c>
      <c r="T131" s="19">
        <v>52694.6</v>
      </c>
      <c r="U131" s="20">
        <v>4809.8</v>
      </c>
      <c r="V131" s="21">
        <v>57504.4</v>
      </c>
      <c r="W131" s="47">
        <v>243817.1</v>
      </c>
      <c r="X131" s="20">
        <v>28840.750000000004</v>
      </c>
      <c r="Y131" s="21">
        <v>272657.85000000003</v>
      </c>
      <c r="AB131" s="1"/>
    </row>
    <row r="132" spans="1:28" ht="13">
      <c r="A132" s="2" t="s">
        <v>277</v>
      </c>
      <c r="B132" s="2" t="s">
        <v>104</v>
      </c>
      <c r="C132" s="89" t="s">
        <v>297</v>
      </c>
      <c r="D132" s="129" t="s">
        <v>303</v>
      </c>
      <c r="E132" s="19">
        <v>0</v>
      </c>
      <c r="F132" s="20">
        <v>0</v>
      </c>
      <c r="G132" s="21">
        <v>0</v>
      </c>
      <c r="H132" s="19">
        <v>19953.3</v>
      </c>
      <c r="I132" s="20">
        <v>1015.3</v>
      </c>
      <c r="J132" s="21">
        <v>20968.599999999999</v>
      </c>
      <c r="K132" s="19">
        <v>35559.300000000003</v>
      </c>
      <c r="L132" s="20">
        <v>4701</v>
      </c>
      <c r="M132" s="21">
        <v>40260.300000000003</v>
      </c>
      <c r="N132" s="19">
        <v>43842.85</v>
      </c>
      <c r="O132" s="20">
        <v>6499.25</v>
      </c>
      <c r="P132" s="21">
        <v>50342.1</v>
      </c>
      <c r="Q132" s="19">
        <v>20618.349999999999</v>
      </c>
      <c r="R132" s="20">
        <v>9814.85</v>
      </c>
      <c r="S132" s="21">
        <v>30433.199999999997</v>
      </c>
      <c r="T132" s="19">
        <v>54595.55</v>
      </c>
      <c r="U132" s="20">
        <v>4188.55</v>
      </c>
      <c r="V132" s="21">
        <v>58784.100000000006</v>
      </c>
      <c r="W132" s="47">
        <v>174569.35000000003</v>
      </c>
      <c r="X132" s="20">
        <v>26218.95</v>
      </c>
      <c r="Y132" s="21">
        <v>200788.30000000005</v>
      </c>
      <c r="AB132" s="1"/>
    </row>
    <row r="133" spans="1:28" ht="13">
      <c r="A133" s="2" t="s">
        <v>277</v>
      </c>
      <c r="B133" s="2" t="s">
        <v>105</v>
      </c>
      <c r="C133" s="89" t="s">
        <v>297</v>
      </c>
      <c r="D133" s="129" t="s">
        <v>302</v>
      </c>
      <c r="E133" s="19">
        <v>58340.05</v>
      </c>
      <c r="F133" s="20">
        <v>2017.3</v>
      </c>
      <c r="G133" s="21">
        <v>60357.350000000006</v>
      </c>
      <c r="H133" s="19">
        <v>39983.699999999997</v>
      </c>
      <c r="I133" s="20">
        <v>3581.8</v>
      </c>
      <c r="J133" s="21">
        <v>43565.5</v>
      </c>
      <c r="K133" s="19">
        <v>45895</v>
      </c>
      <c r="L133" s="20">
        <v>4844.75</v>
      </c>
      <c r="M133" s="21">
        <v>50739.75</v>
      </c>
      <c r="N133" s="19">
        <v>36225.300000000003</v>
      </c>
      <c r="O133" s="20">
        <v>4626.6000000000004</v>
      </c>
      <c r="P133" s="21">
        <v>40851.9</v>
      </c>
      <c r="Q133" s="19">
        <v>42378.85</v>
      </c>
      <c r="R133" s="20">
        <v>4059</v>
      </c>
      <c r="S133" s="21">
        <v>46437.85</v>
      </c>
      <c r="T133" s="19">
        <v>63261.5</v>
      </c>
      <c r="U133" s="20">
        <v>5111.05</v>
      </c>
      <c r="V133" s="21">
        <v>68372.55</v>
      </c>
      <c r="W133" s="47">
        <v>286084.40000000002</v>
      </c>
      <c r="X133" s="20">
        <v>24240.5</v>
      </c>
      <c r="Y133" s="21">
        <v>310324.90000000002</v>
      </c>
      <c r="AB133" s="1"/>
    </row>
    <row r="134" spans="1:28" ht="13">
      <c r="A134" s="2" t="s">
        <v>277</v>
      </c>
      <c r="B134" s="2" t="s">
        <v>106</v>
      </c>
      <c r="C134" s="89" t="s">
        <v>297</v>
      </c>
      <c r="D134" s="129" t="s">
        <v>302</v>
      </c>
      <c r="E134" s="19">
        <v>60826.5</v>
      </c>
      <c r="F134" s="20">
        <v>1930.4</v>
      </c>
      <c r="G134" s="21">
        <v>62756.9</v>
      </c>
      <c r="H134" s="19">
        <v>39820.35</v>
      </c>
      <c r="I134" s="20">
        <v>3108.6</v>
      </c>
      <c r="J134" s="21">
        <v>42928.95</v>
      </c>
      <c r="K134" s="19">
        <v>45456.25</v>
      </c>
      <c r="L134" s="20">
        <v>3251.3</v>
      </c>
      <c r="M134" s="21">
        <v>48707.55</v>
      </c>
      <c r="N134" s="19">
        <v>41716.25</v>
      </c>
      <c r="O134" s="20">
        <v>4624.1499999999996</v>
      </c>
      <c r="P134" s="21">
        <v>46340.4</v>
      </c>
      <c r="Q134" s="19">
        <v>36384.85</v>
      </c>
      <c r="R134" s="20">
        <v>4389.25</v>
      </c>
      <c r="S134" s="21">
        <v>40774.1</v>
      </c>
      <c r="T134" s="19">
        <v>2959.2</v>
      </c>
      <c r="U134" s="20">
        <v>62.2</v>
      </c>
      <c r="V134" s="21">
        <v>3021.3999999999996</v>
      </c>
      <c r="W134" s="47">
        <v>227163.40000000002</v>
      </c>
      <c r="X134" s="20">
        <v>17365.899999999998</v>
      </c>
      <c r="Y134" s="21">
        <v>244529.30000000002</v>
      </c>
      <c r="AB134" s="1"/>
    </row>
    <row r="135" spans="1:28" ht="13">
      <c r="A135" s="2" t="s">
        <v>277</v>
      </c>
      <c r="B135" s="2" t="s">
        <v>107</v>
      </c>
      <c r="C135" s="89" t="s">
        <v>297</v>
      </c>
      <c r="D135" s="129" t="s">
        <v>303</v>
      </c>
      <c r="E135" s="19">
        <v>36204.1</v>
      </c>
      <c r="F135" s="20">
        <v>2332.1999999999998</v>
      </c>
      <c r="G135" s="21">
        <v>38536.299999999996</v>
      </c>
      <c r="H135" s="19">
        <v>35106.65</v>
      </c>
      <c r="I135" s="20">
        <v>2435.4</v>
      </c>
      <c r="J135" s="21">
        <v>37542.050000000003</v>
      </c>
      <c r="K135" s="19">
        <v>43240.35</v>
      </c>
      <c r="L135" s="20">
        <v>1223.2</v>
      </c>
      <c r="M135" s="21">
        <v>44463.549999999996</v>
      </c>
      <c r="N135" s="19">
        <v>53260.05</v>
      </c>
      <c r="O135" s="20">
        <v>1566.4</v>
      </c>
      <c r="P135" s="21">
        <v>54826.450000000004</v>
      </c>
      <c r="Q135" s="19">
        <v>51626.05</v>
      </c>
      <c r="R135" s="20">
        <v>1645.95</v>
      </c>
      <c r="S135" s="21">
        <v>53272</v>
      </c>
      <c r="T135" s="19">
        <v>64575.1</v>
      </c>
      <c r="U135" s="20">
        <v>1146.0999999999999</v>
      </c>
      <c r="V135" s="21">
        <v>65721.2</v>
      </c>
      <c r="W135" s="47">
        <v>284012.3</v>
      </c>
      <c r="X135" s="20">
        <v>10349.250000000002</v>
      </c>
      <c r="Y135" s="21">
        <v>294361.55</v>
      </c>
      <c r="AB135" s="1"/>
    </row>
    <row r="136" spans="1:28" ht="13">
      <c r="A136" s="2" t="s">
        <v>277</v>
      </c>
      <c r="B136" s="2" t="s">
        <v>108</v>
      </c>
      <c r="C136" s="89" t="s">
        <v>297</v>
      </c>
      <c r="D136" s="129" t="s">
        <v>303</v>
      </c>
      <c r="E136" s="19">
        <v>54056.35</v>
      </c>
      <c r="F136" s="20">
        <v>2629.3</v>
      </c>
      <c r="G136" s="21">
        <v>56685.65</v>
      </c>
      <c r="H136" s="19">
        <v>45301.35</v>
      </c>
      <c r="I136" s="20">
        <v>2902.55</v>
      </c>
      <c r="J136" s="21">
        <v>48203.9</v>
      </c>
      <c r="K136" s="19">
        <v>58550.8</v>
      </c>
      <c r="L136" s="20">
        <v>1829.1</v>
      </c>
      <c r="M136" s="21">
        <v>60379.9</v>
      </c>
      <c r="N136" s="19">
        <v>46071.85</v>
      </c>
      <c r="O136" s="20">
        <v>1130.5999999999999</v>
      </c>
      <c r="P136" s="21">
        <v>47202.45</v>
      </c>
      <c r="Q136" s="19">
        <v>40078.550000000003</v>
      </c>
      <c r="R136" s="20">
        <v>447.5</v>
      </c>
      <c r="S136" s="21">
        <v>40526.050000000003</v>
      </c>
      <c r="T136" s="19">
        <v>65776.350000000006</v>
      </c>
      <c r="U136" s="20">
        <v>1210</v>
      </c>
      <c r="V136" s="21">
        <v>66986.350000000006</v>
      </c>
      <c r="W136" s="47">
        <v>309835.25</v>
      </c>
      <c r="X136" s="20">
        <v>10149.050000000001</v>
      </c>
      <c r="Y136" s="21">
        <v>319984.3</v>
      </c>
      <c r="AB136" s="1"/>
    </row>
    <row r="137" spans="1:28" ht="13">
      <c r="A137" s="2" t="s">
        <v>277</v>
      </c>
      <c r="B137" s="2" t="s">
        <v>109</v>
      </c>
      <c r="C137" s="89" t="s">
        <v>297</v>
      </c>
      <c r="D137" s="129" t="s">
        <v>304</v>
      </c>
      <c r="E137" s="19">
        <v>88199.35</v>
      </c>
      <c r="F137" s="20">
        <v>9.9499999999999993</v>
      </c>
      <c r="G137" s="21">
        <v>88209.3</v>
      </c>
      <c r="H137" s="19">
        <v>90717.85</v>
      </c>
      <c r="I137" s="20">
        <v>9.85</v>
      </c>
      <c r="J137" s="21">
        <v>90727.700000000012</v>
      </c>
      <c r="K137" s="19">
        <v>99270.95</v>
      </c>
      <c r="L137" s="20">
        <v>0</v>
      </c>
      <c r="M137" s="21">
        <v>99270.95</v>
      </c>
      <c r="N137" s="19">
        <v>38261.85</v>
      </c>
      <c r="O137" s="20">
        <v>10</v>
      </c>
      <c r="P137" s="21">
        <v>38271.85</v>
      </c>
      <c r="Q137" s="19">
        <v>58127.1</v>
      </c>
      <c r="R137" s="20">
        <v>221.25</v>
      </c>
      <c r="S137" s="21">
        <v>58348.35</v>
      </c>
      <c r="T137" s="19">
        <v>70954.600000000006</v>
      </c>
      <c r="U137" s="20">
        <v>605.45000000000005</v>
      </c>
      <c r="V137" s="21">
        <v>71560.05</v>
      </c>
      <c r="W137" s="47">
        <v>445531.69999999995</v>
      </c>
      <c r="X137" s="20">
        <v>856.5</v>
      </c>
      <c r="Y137" s="21">
        <v>446388.19999999995</v>
      </c>
      <c r="AB137" s="1"/>
    </row>
    <row r="138" spans="1:28" ht="13">
      <c r="A138" s="2" t="s">
        <v>277</v>
      </c>
      <c r="B138" s="2" t="s">
        <v>110</v>
      </c>
      <c r="C138" s="89" t="s">
        <v>297</v>
      </c>
      <c r="D138" s="129" t="s">
        <v>304</v>
      </c>
      <c r="E138" s="19">
        <v>92892.9</v>
      </c>
      <c r="F138" s="20">
        <v>59.7</v>
      </c>
      <c r="G138" s="21">
        <v>92952.599999999991</v>
      </c>
      <c r="H138" s="19">
        <v>94555.75</v>
      </c>
      <c r="I138" s="20">
        <v>7.65</v>
      </c>
      <c r="J138" s="21">
        <v>94563.4</v>
      </c>
      <c r="K138" s="19">
        <v>102404.85</v>
      </c>
      <c r="L138" s="20">
        <v>0</v>
      </c>
      <c r="M138" s="21">
        <v>102404.85</v>
      </c>
      <c r="N138" s="19">
        <v>101788.9</v>
      </c>
      <c r="O138" s="20">
        <v>7.15</v>
      </c>
      <c r="P138" s="21">
        <v>101796.04999999999</v>
      </c>
      <c r="Q138" s="19">
        <v>76388.05</v>
      </c>
      <c r="R138" s="20">
        <v>625.6</v>
      </c>
      <c r="S138" s="21">
        <v>77013.650000000009</v>
      </c>
      <c r="T138" s="19">
        <v>99299.55</v>
      </c>
      <c r="U138" s="20">
        <v>153</v>
      </c>
      <c r="V138" s="21">
        <v>99452.55</v>
      </c>
      <c r="W138" s="47">
        <v>567330</v>
      </c>
      <c r="X138" s="20">
        <v>853.1</v>
      </c>
      <c r="Y138" s="21">
        <v>568183.1</v>
      </c>
      <c r="AB138" s="1"/>
    </row>
    <row r="139" spans="1:28" ht="13">
      <c r="A139" s="2" t="s">
        <v>277</v>
      </c>
      <c r="B139" s="2" t="s">
        <v>111</v>
      </c>
      <c r="C139" s="89" t="s">
        <v>297</v>
      </c>
      <c r="D139" s="129" t="s">
        <v>298</v>
      </c>
      <c r="E139" s="19">
        <v>51073.05</v>
      </c>
      <c r="F139" s="20">
        <v>2691.65</v>
      </c>
      <c r="G139" s="21">
        <v>53764.700000000004</v>
      </c>
      <c r="H139" s="19">
        <v>33861.199999999997</v>
      </c>
      <c r="I139" s="20">
        <v>3967.65</v>
      </c>
      <c r="J139" s="21">
        <v>37828.85</v>
      </c>
      <c r="K139" s="19">
        <v>55820.55</v>
      </c>
      <c r="L139" s="20">
        <v>4460.75</v>
      </c>
      <c r="M139" s="21">
        <v>60281.3</v>
      </c>
      <c r="N139" s="19">
        <v>43150.85</v>
      </c>
      <c r="O139" s="20">
        <v>6555.55</v>
      </c>
      <c r="P139" s="21">
        <v>49706.400000000001</v>
      </c>
      <c r="Q139" s="19">
        <v>47461.25</v>
      </c>
      <c r="R139" s="20">
        <v>2802.2</v>
      </c>
      <c r="S139" s="21">
        <v>50263.45</v>
      </c>
      <c r="T139" s="19">
        <v>83672.600000000006</v>
      </c>
      <c r="U139" s="20">
        <v>2120.1999999999998</v>
      </c>
      <c r="V139" s="21">
        <v>85792.8</v>
      </c>
      <c r="W139" s="47">
        <v>315039.5</v>
      </c>
      <c r="X139" s="20">
        <v>22598</v>
      </c>
      <c r="Y139" s="21">
        <v>337637.5</v>
      </c>
      <c r="AB139" s="1"/>
    </row>
    <row r="140" spans="1:28" ht="13">
      <c r="A140" s="2" t="s">
        <v>277</v>
      </c>
      <c r="B140" s="2" t="s">
        <v>112</v>
      </c>
      <c r="C140" s="89" t="s">
        <v>297</v>
      </c>
      <c r="D140" s="129" t="s">
        <v>298</v>
      </c>
      <c r="E140" s="19">
        <v>52041.95</v>
      </c>
      <c r="F140" s="20">
        <v>3203.25</v>
      </c>
      <c r="G140" s="21">
        <v>55245.2</v>
      </c>
      <c r="H140" s="19">
        <v>29518</v>
      </c>
      <c r="I140" s="20">
        <v>6677.05</v>
      </c>
      <c r="J140" s="21">
        <v>36195.050000000003</v>
      </c>
      <c r="K140" s="19">
        <v>54333</v>
      </c>
      <c r="L140" s="20">
        <v>7198.85</v>
      </c>
      <c r="M140" s="21">
        <v>61531.85</v>
      </c>
      <c r="N140" s="19">
        <v>43768.7</v>
      </c>
      <c r="O140" s="20">
        <v>8825.0499999999993</v>
      </c>
      <c r="P140" s="21">
        <v>52593.75</v>
      </c>
      <c r="Q140" s="19">
        <v>42806.15</v>
      </c>
      <c r="R140" s="20">
        <v>4420.25</v>
      </c>
      <c r="S140" s="21">
        <v>47226.400000000001</v>
      </c>
      <c r="T140" s="19">
        <v>77939.199999999997</v>
      </c>
      <c r="U140" s="20">
        <v>3119.15</v>
      </c>
      <c r="V140" s="21">
        <v>81058.349999999991</v>
      </c>
      <c r="W140" s="47">
        <v>300407</v>
      </c>
      <c r="X140" s="20">
        <v>33443.599999999999</v>
      </c>
      <c r="Y140" s="21">
        <v>333850.59999999998</v>
      </c>
      <c r="AB140" s="1"/>
    </row>
    <row r="141" spans="1:28" ht="13">
      <c r="A141" s="2" t="s">
        <v>277</v>
      </c>
      <c r="B141" s="2" t="s">
        <v>113</v>
      </c>
      <c r="C141" s="89" t="s">
        <v>297</v>
      </c>
      <c r="D141" s="129" t="s">
        <v>304</v>
      </c>
      <c r="E141" s="19">
        <v>68058.850000000006</v>
      </c>
      <c r="F141" s="20">
        <v>1077.5</v>
      </c>
      <c r="G141" s="21">
        <v>69136.350000000006</v>
      </c>
      <c r="H141" s="19">
        <v>44860.85</v>
      </c>
      <c r="I141" s="20">
        <v>937.7</v>
      </c>
      <c r="J141" s="21">
        <v>45798.549999999996</v>
      </c>
      <c r="K141" s="19">
        <v>60735.3</v>
      </c>
      <c r="L141" s="20">
        <v>935.65</v>
      </c>
      <c r="M141" s="21">
        <v>61670.950000000004</v>
      </c>
      <c r="N141" s="19">
        <v>65839.850000000006</v>
      </c>
      <c r="O141" s="20">
        <v>1951.55</v>
      </c>
      <c r="P141" s="21">
        <v>67791.400000000009</v>
      </c>
      <c r="Q141" s="19">
        <v>48241</v>
      </c>
      <c r="R141" s="20">
        <v>2825.95</v>
      </c>
      <c r="S141" s="21">
        <v>51066.95</v>
      </c>
      <c r="T141" s="19">
        <v>75426.850000000006</v>
      </c>
      <c r="U141" s="20">
        <v>2210.25</v>
      </c>
      <c r="V141" s="21">
        <v>77637.100000000006</v>
      </c>
      <c r="W141" s="47">
        <v>363162.69999999995</v>
      </c>
      <c r="X141" s="20">
        <v>9938.5999999999985</v>
      </c>
      <c r="Y141" s="21">
        <v>373101.29999999993</v>
      </c>
      <c r="AB141" s="1"/>
    </row>
    <row r="142" spans="1:28" ht="13">
      <c r="A142" s="2" t="s">
        <v>277</v>
      </c>
      <c r="B142" s="2" t="s">
        <v>114</v>
      </c>
      <c r="C142" s="89" t="s">
        <v>297</v>
      </c>
      <c r="D142" s="129" t="s">
        <v>304</v>
      </c>
      <c r="E142" s="19">
        <v>58260.9</v>
      </c>
      <c r="F142" s="20">
        <v>497.75</v>
      </c>
      <c r="G142" s="21">
        <v>58758.65</v>
      </c>
      <c r="H142" s="19">
        <v>54907.85</v>
      </c>
      <c r="I142" s="20">
        <v>1858.6</v>
      </c>
      <c r="J142" s="21">
        <v>56766.45</v>
      </c>
      <c r="K142" s="19">
        <v>60934.95</v>
      </c>
      <c r="L142" s="20">
        <v>2335.5</v>
      </c>
      <c r="M142" s="21">
        <v>63270.45</v>
      </c>
      <c r="N142" s="19">
        <v>58500.3</v>
      </c>
      <c r="O142" s="20">
        <v>3883.7</v>
      </c>
      <c r="P142" s="21">
        <v>62384</v>
      </c>
      <c r="Q142" s="19">
        <v>50503.65</v>
      </c>
      <c r="R142" s="20">
        <v>3426.6</v>
      </c>
      <c r="S142" s="21">
        <v>53930.25</v>
      </c>
      <c r="T142" s="19">
        <v>73216.7</v>
      </c>
      <c r="U142" s="20">
        <v>1744.5</v>
      </c>
      <c r="V142" s="21">
        <v>74961.2</v>
      </c>
      <c r="W142" s="47">
        <v>356324.35000000003</v>
      </c>
      <c r="X142" s="20">
        <v>13746.65</v>
      </c>
      <c r="Y142" s="21">
        <v>370071.00000000006</v>
      </c>
      <c r="AB142" s="1"/>
    </row>
    <row r="143" spans="1:28" ht="13">
      <c r="A143" s="2" t="s">
        <v>278</v>
      </c>
      <c r="B143" s="2" t="s">
        <v>115</v>
      </c>
      <c r="C143" s="89" t="s">
        <v>297</v>
      </c>
      <c r="D143" s="129" t="s">
        <v>303</v>
      </c>
      <c r="E143" s="19">
        <v>11689.7</v>
      </c>
      <c r="F143" s="20">
        <v>1717.2</v>
      </c>
      <c r="G143" s="21">
        <v>13406.900000000001</v>
      </c>
      <c r="H143" s="19">
        <v>12638.2</v>
      </c>
      <c r="I143" s="20">
        <v>1301.05</v>
      </c>
      <c r="J143" s="21">
        <v>13939.25</v>
      </c>
      <c r="K143" s="19">
        <v>9278.1</v>
      </c>
      <c r="L143" s="20">
        <v>1001.8</v>
      </c>
      <c r="M143" s="21">
        <v>10279.9</v>
      </c>
      <c r="N143" s="19">
        <v>9053.9</v>
      </c>
      <c r="O143" s="20">
        <v>1000.95</v>
      </c>
      <c r="P143" s="21">
        <v>10054.85</v>
      </c>
      <c r="Q143" s="19">
        <v>8122.35</v>
      </c>
      <c r="R143" s="20">
        <v>696</v>
      </c>
      <c r="S143" s="21">
        <v>8818.35</v>
      </c>
      <c r="T143" s="19">
        <v>7298.95</v>
      </c>
      <c r="U143" s="20">
        <v>884.45</v>
      </c>
      <c r="V143" s="21">
        <v>8183.4</v>
      </c>
      <c r="W143" s="47">
        <v>58081.2</v>
      </c>
      <c r="X143" s="20">
        <v>6601.45</v>
      </c>
      <c r="Y143" s="21">
        <v>64682.649999999994</v>
      </c>
      <c r="AB143" s="1"/>
    </row>
    <row r="144" spans="1:28" ht="13">
      <c r="A144" s="2" t="s">
        <v>278</v>
      </c>
      <c r="B144" s="2" t="s">
        <v>116</v>
      </c>
      <c r="C144" s="89" t="s">
        <v>297</v>
      </c>
      <c r="D144" s="129" t="s">
        <v>303</v>
      </c>
      <c r="E144" s="19">
        <v>20195.8</v>
      </c>
      <c r="F144" s="20">
        <v>578.6</v>
      </c>
      <c r="G144" s="21">
        <v>20774.399999999998</v>
      </c>
      <c r="H144" s="19">
        <v>4817.3999999999996</v>
      </c>
      <c r="I144" s="20">
        <v>916.8</v>
      </c>
      <c r="J144" s="21">
        <v>5734.2</v>
      </c>
      <c r="K144" s="19">
        <v>26244.6</v>
      </c>
      <c r="L144" s="20">
        <v>415.3</v>
      </c>
      <c r="M144" s="21">
        <v>26659.899999999998</v>
      </c>
      <c r="N144" s="19">
        <v>30393</v>
      </c>
      <c r="O144" s="20">
        <v>263.10000000000002</v>
      </c>
      <c r="P144" s="21">
        <v>30656.1</v>
      </c>
      <c r="Q144" s="19">
        <v>35218.6</v>
      </c>
      <c r="R144" s="20">
        <v>128.1</v>
      </c>
      <c r="S144" s="21">
        <v>35346.699999999997</v>
      </c>
      <c r="T144" s="19">
        <v>27005.7</v>
      </c>
      <c r="U144" s="20">
        <v>1493.55</v>
      </c>
      <c r="V144" s="21">
        <v>28499.25</v>
      </c>
      <c r="W144" s="47">
        <v>143875.1</v>
      </c>
      <c r="X144" s="20">
        <v>3795.45</v>
      </c>
      <c r="Y144" s="21">
        <v>147670.55000000002</v>
      </c>
      <c r="AB144" s="1"/>
    </row>
    <row r="145" spans="1:28" ht="13">
      <c r="A145" s="2" t="s">
        <v>278</v>
      </c>
      <c r="B145" s="2" t="s">
        <v>117</v>
      </c>
      <c r="C145" s="89" t="s">
        <v>297</v>
      </c>
      <c r="D145" s="129" t="s">
        <v>303</v>
      </c>
      <c r="E145" s="19">
        <v>7572.4</v>
      </c>
      <c r="F145" s="20">
        <v>617.4</v>
      </c>
      <c r="G145" s="21">
        <v>8189.7999999999993</v>
      </c>
      <c r="H145" s="19">
        <v>14233</v>
      </c>
      <c r="I145" s="20">
        <v>690.25</v>
      </c>
      <c r="J145" s="21">
        <v>14923.25</v>
      </c>
      <c r="K145" s="19">
        <v>6924.5</v>
      </c>
      <c r="L145" s="20">
        <v>341.95</v>
      </c>
      <c r="M145" s="21">
        <v>7266.45</v>
      </c>
      <c r="N145" s="19">
        <v>6640.65</v>
      </c>
      <c r="O145" s="20">
        <v>287.55</v>
      </c>
      <c r="P145" s="21">
        <v>6928.2</v>
      </c>
      <c r="Q145" s="19">
        <v>8233.75</v>
      </c>
      <c r="R145" s="20">
        <v>184.6</v>
      </c>
      <c r="S145" s="21">
        <v>8418.35</v>
      </c>
      <c r="T145" s="19">
        <v>13450.05</v>
      </c>
      <c r="U145" s="20">
        <v>489.05</v>
      </c>
      <c r="V145" s="21">
        <v>13939.099999999999</v>
      </c>
      <c r="W145" s="47">
        <v>57054.350000000006</v>
      </c>
      <c r="X145" s="20">
        <v>2610.8000000000002</v>
      </c>
      <c r="Y145" s="21">
        <v>59665.150000000009</v>
      </c>
      <c r="AB145" s="1"/>
    </row>
    <row r="146" spans="1:28" ht="13">
      <c r="A146" s="2" t="s">
        <v>278</v>
      </c>
      <c r="B146" s="2" t="s">
        <v>118</v>
      </c>
      <c r="C146" s="89" t="s">
        <v>297</v>
      </c>
      <c r="D146" s="129" t="s">
        <v>303</v>
      </c>
      <c r="E146" s="19">
        <v>13.3</v>
      </c>
      <c r="F146" s="20">
        <v>0</v>
      </c>
      <c r="G146" s="21">
        <v>13.3</v>
      </c>
      <c r="H146" s="19">
        <v>6852.95</v>
      </c>
      <c r="I146" s="20">
        <v>722.15</v>
      </c>
      <c r="J146" s="21">
        <v>7575.0999999999995</v>
      </c>
      <c r="K146" s="19">
        <v>7951.85</v>
      </c>
      <c r="L146" s="20">
        <v>877.8</v>
      </c>
      <c r="M146" s="21">
        <v>8829.65</v>
      </c>
      <c r="N146" s="19">
        <v>6605.65</v>
      </c>
      <c r="O146" s="20">
        <v>1294.4000000000001</v>
      </c>
      <c r="P146" s="21">
        <v>7900.0499999999993</v>
      </c>
      <c r="Q146" s="19">
        <v>6134.7</v>
      </c>
      <c r="R146" s="20">
        <v>1037.95</v>
      </c>
      <c r="S146" s="21">
        <v>7172.65</v>
      </c>
      <c r="T146" s="19">
        <v>6166.95</v>
      </c>
      <c r="U146" s="20">
        <v>1266.6500000000001</v>
      </c>
      <c r="V146" s="21">
        <v>7433.6</v>
      </c>
      <c r="W146" s="47">
        <v>33725.4</v>
      </c>
      <c r="X146" s="20">
        <v>5198.9500000000007</v>
      </c>
      <c r="Y146" s="21">
        <v>38924.350000000006</v>
      </c>
      <c r="AB146" s="1"/>
    </row>
    <row r="147" spans="1:28" ht="13">
      <c r="A147" s="2" t="s">
        <v>278</v>
      </c>
      <c r="B147" s="2" t="s">
        <v>119</v>
      </c>
      <c r="C147" s="89" t="s">
        <v>297</v>
      </c>
      <c r="D147" s="129" t="s">
        <v>303</v>
      </c>
      <c r="E147" s="19">
        <v>8452.9</v>
      </c>
      <c r="F147" s="20">
        <v>622.35</v>
      </c>
      <c r="G147" s="21">
        <v>9075.25</v>
      </c>
      <c r="H147" s="19">
        <v>11497.15</v>
      </c>
      <c r="I147" s="20">
        <v>909.65</v>
      </c>
      <c r="J147" s="21">
        <v>12406.8</v>
      </c>
      <c r="K147" s="19">
        <v>20866</v>
      </c>
      <c r="L147" s="20">
        <v>463.45</v>
      </c>
      <c r="M147" s="21">
        <v>21329.45</v>
      </c>
      <c r="N147" s="19">
        <v>29053.05</v>
      </c>
      <c r="O147" s="20">
        <v>329.55</v>
      </c>
      <c r="P147" s="21">
        <v>29382.6</v>
      </c>
      <c r="Q147" s="19">
        <v>33177.050000000003</v>
      </c>
      <c r="R147" s="20">
        <v>64.5</v>
      </c>
      <c r="S147" s="21">
        <v>33241.550000000003</v>
      </c>
      <c r="T147" s="19">
        <v>26348.400000000001</v>
      </c>
      <c r="U147" s="20">
        <v>1913.95</v>
      </c>
      <c r="V147" s="21">
        <v>28262.350000000002</v>
      </c>
      <c r="W147" s="47">
        <v>129394.55000000002</v>
      </c>
      <c r="X147" s="20">
        <v>4303.45</v>
      </c>
      <c r="Y147" s="21">
        <v>133698.00000000003</v>
      </c>
      <c r="AB147" s="1"/>
    </row>
    <row r="148" spans="1:28" ht="13">
      <c r="A148" s="2" t="s">
        <v>278</v>
      </c>
      <c r="B148" s="2" t="s">
        <v>120</v>
      </c>
      <c r="C148" s="89" t="s">
        <v>297</v>
      </c>
      <c r="D148" s="129" t="s">
        <v>303</v>
      </c>
      <c r="E148" s="19">
        <v>23147.1</v>
      </c>
      <c r="F148" s="20">
        <v>718.95</v>
      </c>
      <c r="G148" s="21">
        <v>23866.05</v>
      </c>
      <c r="H148" s="19">
        <v>22144.7</v>
      </c>
      <c r="I148" s="20">
        <v>517.25</v>
      </c>
      <c r="J148" s="21">
        <v>22661.95</v>
      </c>
      <c r="K148" s="19">
        <v>8770.9</v>
      </c>
      <c r="L148" s="20">
        <v>555.95000000000005</v>
      </c>
      <c r="M148" s="21">
        <v>9326.85</v>
      </c>
      <c r="N148" s="19">
        <v>8877.65</v>
      </c>
      <c r="O148" s="20">
        <v>368.55</v>
      </c>
      <c r="P148" s="21">
        <v>9246.1999999999989</v>
      </c>
      <c r="Q148" s="19">
        <v>7887.45</v>
      </c>
      <c r="R148" s="20">
        <v>279.60000000000002</v>
      </c>
      <c r="S148" s="21">
        <v>8167.05</v>
      </c>
      <c r="T148" s="19">
        <v>9815.5499999999993</v>
      </c>
      <c r="U148" s="20">
        <v>676.85</v>
      </c>
      <c r="V148" s="21">
        <v>10492.4</v>
      </c>
      <c r="W148" s="47">
        <v>80643.350000000006</v>
      </c>
      <c r="X148" s="20">
        <v>3117.15</v>
      </c>
      <c r="Y148" s="21">
        <v>83760.5</v>
      </c>
      <c r="AB148" s="1"/>
    </row>
    <row r="149" spans="1:28" ht="13">
      <c r="A149" s="2" t="s">
        <v>278</v>
      </c>
      <c r="B149" s="2" t="s">
        <v>121</v>
      </c>
      <c r="C149" s="89" t="s">
        <v>297</v>
      </c>
      <c r="D149" s="129" t="s">
        <v>303</v>
      </c>
      <c r="E149" s="19">
        <v>853.06</v>
      </c>
      <c r="F149" s="20">
        <v>0.4</v>
      </c>
      <c r="G149" s="21">
        <v>853.45999999999992</v>
      </c>
      <c r="H149" s="19">
        <v>1164.54</v>
      </c>
      <c r="I149" s="20">
        <v>1.1399999999999999</v>
      </c>
      <c r="J149" s="21">
        <v>1165.68</v>
      </c>
      <c r="K149" s="19">
        <v>1058.8599999999999</v>
      </c>
      <c r="L149" s="20">
        <v>0.31</v>
      </c>
      <c r="M149" s="21">
        <v>1059.1699999999998</v>
      </c>
      <c r="N149" s="19">
        <v>1254.75</v>
      </c>
      <c r="O149" s="20">
        <v>0.55000000000000004</v>
      </c>
      <c r="P149" s="21">
        <v>1255.3</v>
      </c>
      <c r="Q149" s="19">
        <v>783.75</v>
      </c>
      <c r="R149" s="20">
        <v>0.13</v>
      </c>
      <c r="S149" s="21">
        <v>783.88</v>
      </c>
      <c r="T149" s="19">
        <v>892.29</v>
      </c>
      <c r="U149" s="20">
        <v>0.57999999999999996</v>
      </c>
      <c r="V149" s="21">
        <v>892.87</v>
      </c>
      <c r="W149" s="47">
        <v>6007.25</v>
      </c>
      <c r="X149" s="20">
        <v>3.1100000000000003</v>
      </c>
      <c r="Y149" s="21">
        <v>6010.36</v>
      </c>
      <c r="AB149" s="1"/>
    </row>
    <row r="150" spans="1:28" ht="13">
      <c r="A150" s="2" t="s">
        <v>278</v>
      </c>
      <c r="B150" s="2" t="s">
        <v>122</v>
      </c>
      <c r="C150" s="89" t="s">
        <v>297</v>
      </c>
      <c r="D150" s="129" t="s">
        <v>303</v>
      </c>
      <c r="E150" s="19">
        <v>3685.62</v>
      </c>
      <c r="F150" s="20">
        <v>96.17</v>
      </c>
      <c r="G150" s="21">
        <v>3781.79</v>
      </c>
      <c r="H150" s="19">
        <v>5321.66</v>
      </c>
      <c r="I150" s="20">
        <v>215.62</v>
      </c>
      <c r="J150" s="21">
        <v>5537.28</v>
      </c>
      <c r="K150" s="19">
        <v>5086.3599999999997</v>
      </c>
      <c r="L150" s="20">
        <v>237.41</v>
      </c>
      <c r="M150" s="21">
        <v>5323.7699999999995</v>
      </c>
      <c r="N150" s="19">
        <v>6085.71</v>
      </c>
      <c r="O150" s="20">
        <v>257.51</v>
      </c>
      <c r="P150" s="21">
        <v>6343.22</v>
      </c>
      <c r="Q150" s="19">
        <v>4203.13</v>
      </c>
      <c r="R150" s="20">
        <v>344.1</v>
      </c>
      <c r="S150" s="21">
        <v>4547.2300000000005</v>
      </c>
      <c r="T150" s="19">
        <v>4544.24</v>
      </c>
      <c r="U150" s="20">
        <v>186.07</v>
      </c>
      <c r="V150" s="21">
        <v>4730.3099999999995</v>
      </c>
      <c r="W150" s="47">
        <v>28926.720000000001</v>
      </c>
      <c r="X150" s="20">
        <v>1336.8799999999999</v>
      </c>
      <c r="Y150" s="21">
        <v>30263.600000000002</v>
      </c>
      <c r="AB150" s="1"/>
    </row>
    <row r="151" spans="1:28" ht="13">
      <c r="A151" s="2" t="s">
        <v>278</v>
      </c>
      <c r="B151" s="2" t="s">
        <v>123</v>
      </c>
      <c r="C151" s="89" t="s">
        <v>297</v>
      </c>
      <c r="D151" s="129" t="s">
        <v>303</v>
      </c>
      <c r="E151" s="19">
        <v>4210.08</v>
      </c>
      <c r="F151" s="20">
        <v>132.69</v>
      </c>
      <c r="G151" s="21">
        <v>4342.7699999999995</v>
      </c>
      <c r="H151" s="19">
        <v>2953.22</v>
      </c>
      <c r="I151" s="20">
        <v>227.3</v>
      </c>
      <c r="J151" s="21">
        <v>3180.52</v>
      </c>
      <c r="K151" s="19">
        <v>2563.8200000000002</v>
      </c>
      <c r="L151" s="20">
        <v>252.32</v>
      </c>
      <c r="M151" s="21">
        <v>2816.1400000000003</v>
      </c>
      <c r="N151" s="19">
        <v>2757.17</v>
      </c>
      <c r="O151" s="20">
        <v>274.37</v>
      </c>
      <c r="P151" s="21">
        <v>3031.54</v>
      </c>
      <c r="Q151" s="19">
        <v>2544.6</v>
      </c>
      <c r="R151" s="20">
        <v>643.66999999999996</v>
      </c>
      <c r="S151" s="21">
        <v>3188.27</v>
      </c>
      <c r="T151" s="19">
        <v>3310.62</v>
      </c>
      <c r="U151" s="20">
        <v>457.66</v>
      </c>
      <c r="V151" s="21">
        <v>3768.2799999999997</v>
      </c>
      <c r="W151" s="47">
        <v>18339.509999999998</v>
      </c>
      <c r="X151" s="20">
        <v>1988.01</v>
      </c>
      <c r="Y151" s="21">
        <v>20327.519999999997</v>
      </c>
      <c r="AB151" s="1"/>
    </row>
    <row r="152" spans="1:28" ht="13">
      <c r="A152" s="2" t="s">
        <v>278</v>
      </c>
      <c r="B152" s="2" t="s">
        <v>124</v>
      </c>
      <c r="C152" s="89" t="s">
        <v>297</v>
      </c>
      <c r="D152" s="129" t="s">
        <v>303</v>
      </c>
      <c r="E152" s="19">
        <v>4470.01</v>
      </c>
      <c r="F152" s="20">
        <v>298.72000000000003</v>
      </c>
      <c r="G152" s="21">
        <v>4768.7300000000005</v>
      </c>
      <c r="H152" s="19">
        <v>4359.66</v>
      </c>
      <c r="I152" s="20">
        <v>263.02999999999997</v>
      </c>
      <c r="J152" s="21">
        <v>4622.6899999999996</v>
      </c>
      <c r="K152" s="19">
        <v>3277.02</v>
      </c>
      <c r="L152" s="20">
        <v>339.51</v>
      </c>
      <c r="M152" s="21">
        <v>3616.5299999999997</v>
      </c>
      <c r="N152" s="19">
        <v>4265.01</v>
      </c>
      <c r="O152" s="20">
        <v>481.45</v>
      </c>
      <c r="P152" s="21">
        <v>4746.46</v>
      </c>
      <c r="Q152" s="19">
        <v>2001.19</v>
      </c>
      <c r="R152" s="20">
        <v>109.76</v>
      </c>
      <c r="S152" s="21">
        <v>2110.9500000000003</v>
      </c>
      <c r="T152" s="19">
        <v>3439.22</v>
      </c>
      <c r="U152" s="20">
        <v>92.06</v>
      </c>
      <c r="V152" s="21">
        <v>3531.2799999999997</v>
      </c>
      <c r="W152" s="47">
        <v>21812.11</v>
      </c>
      <c r="X152" s="20">
        <v>1584.53</v>
      </c>
      <c r="Y152" s="21">
        <v>23396.639999999999</v>
      </c>
      <c r="AB152" s="1"/>
    </row>
    <row r="153" spans="1:28" ht="13">
      <c r="A153" s="2" t="s">
        <v>279</v>
      </c>
      <c r="B153" s="2" t="s">
        <v>125</v>
      </c>
      <c r="C153" s="89" t="s">
        <v>297</v>
      </c>
      <c r="D153" s="129" t="s">
        <v>303</v>
      </c>
      <c r="E153" s="19">
        <v>0</v>
      </c>
      <c r="F153" s="20">
        <v>0</v>
      </c>
      <c r="G153" s="21">
        <v>0</v>
      </c>
      <c r="H153" s="19">
        <v>0</v>
      </c>
      <c r="I153" s="20">
        <v>0</v>
      </c>
      <c r="J153" s="21">
        <v>0</v>
      </c>
      <c r="K153" s="19">
        <v>0</v>
      </c>
      <c r="L153" s="20">
        <v>0</v>
      </c>
      <c r="M153" s="21">
        <v>0</v>
      </c>
      <c r="N153" s="19">
        <v>0</v>
      </c>
      <c r="O153" s="20">
        <v>0</v>
      </c>
      <c r="P153" s="21">
        <v>0</v>
      </c>
      <c r="Q153" s="19">
        <v>0</v>
      </c>
      <c r="R153" s="20">
        <v>0</v>
      </c>
      <c r="S153" s="21">
        <v>0</v>
      </c>
      <c r="T153" s="19">
        <v>0</v>
      </c>
      <c r="U153" s="20">
        <v>0</v>
      </c>
      <c r="V153" s="21">
        <v>0</v>
      </c>
      <c r="W153" s="47">
        <v>0</v>
      </c>
      <c r="X153" s="20">
        <v>0</v>
      </c>
      <c r="Y153" s="21">
        <v>0</v>
      </c>
      <c r="AB153" s="1"/>
    </row>
    <row r="154" spans="1:28" ht="13">
      <c r="A154" s="2" t="s">
        <v>280</v>
      </c>
      <c r="B154" s="2" t="s">
        <v>136</v>
      </c>
      <c r="C154" s="89" t="s">
        <v>297</v>
      </c>
      <c r="D154" s="129" t="s">
        <v>302</v>
      </c>
      <c r="E154" s="19">
        <v>0</v>
      </c>
      <c r="F154" s="20">
        <v>0</v>
      </c>
      <c r="G154" s="21">
        <v>0</v>
      </c>
      <c r="H154" s="19">
        <v>0</v>
      </c>
      <c r="I154" s="20">
        <v>0</v>
      </c>
      <c r="J154" s="21">
        <v>0</v>
      </c>
      <c r="K154" s="19">
        <v>0</v>
      </c>
      <c r="L154" s="20">
        <v>0</v>
      </c>
      <c r="M154" s="21">
        <v>0</v>
      </c>
      <c r="N154" s="19">
        <v>0</v>
      </c>
      <c r="O154" s="20">
        <v>0</v>
      </c>
      <c r="P154" s="21">
        <v>0</v>
      </c>
      <c r="Q154" s="19">
        <v>0</v>
      </c>
      <c r="R154" s="20">
        <v>0</v>
      </c>
      <c r="S154" s="21">
        <v>0</v>
      </c>
      <c r="T154" s="19">
        <v>0</v>
      </c>
      <c r="U154" s="20">
        <v>0</v>
      </c>
      <c r="V154" s="21">
        <v>0</v>
      </c>
      <c r="W154" s="47">
        <v>0</v>
      </c>
      <c r="X154" s="20">
        <v>0</v>
      </c>
      <c r="Y154" s="21">
        <v>0</v>
      </c>
      <c r="AB154" s="1"/>
    </row>
    <row r="155" spans="1:28" ht="13">
      <c r="A155" s="2" t="s">
        <v>280</v>
      </c>
      <c r="B155" s="2" t="s">
        <v>137</v>
      </c>
      <c r="C155" s="89" t="s">
        <v>297</v>
      </c>
      <c r="D155" s="129" t="s">
        <v>302</v>
      </c>
      <c r="E155" s="19">
        <v>0</v>
      </c>
      <c r="F155" s="20">
        <v>0</v>
      </c>
      <c r="G155" s="21">
        <v>0</v>
      </c>
      <c r="H155" s="19">
        <v>0</v>
      </c>
      <c r="I155" s="20">
        <v>0</v>
      </c>
      <c r="J155" s="21">
        <v>0</v>
      </c>
      <c r="K155" s="19">
        <v>0</v>
      </c>
      <c r="L155" s="20">
        <v>0</v>
      </c>
      <c r="M155" s="21">
        <v>0</v>
      </c>
      <c r="N155" s="19">
        <v>0</v>
      </c>
      <c r="O155" s="20">
        <v>0</v>
      </c>
      <c r="P155" s="21">
        <v>0</v>
      </c>
      <c r="Q155" s="19">
        <v>0</v>
      </c>
      <c r="R155" s="20">
        <v>0</v>
      </c>
      <c r="S155" s="21">
        <v>0</v>
      </c>
      <c r="T155" s="19">
        <v>0</v>
      </c>
      <c r="U155" s="20">
        <v>0</v>
      </c>
      <c r="V155" s="21">
        <v>0</v>
      </c>
      <c r="W155" s="47">
        <v>0</v>
      </c>
      <c r="X155" s="20">
        <v>0</v>
      </c>
      <c r="Y155" s="21">
        <v>0</v>
      </c>
      <c r="AB155" s="1"/>
    </row>
    <row r="156" spans="1:28" ht="13">
      <c r="A156" s="2" t="s">
        <v>280</v>
      </c>
      <c r="B156" s="2" t="s">
        <v>138</v>
      </c>
      <c r="C156" s="89" t="s">
        <v>297</v>
      </c>
      <c r="D156" s="129" t="s">
        <v>298</v>
      </c>
      <c r="E156" s="19">
        <v>0</v>
      </c>
      <c r="F156" s="20">
        <v>0</v>
      </c>
      <c r="G156" s="21">
        <v>0</v>
      </c>
      <c r="H156" s="19">
        <v>0</v>
      </c>
      <c r="I156" s="20">
        <v>0</v>
      </c>
      <c r="J156" s="21">
        <v>0</v>
      </c>
      <c r="K156" s="19">
        <v>0</v>
      </c>
      <c r="L156" s="20">
        <v>0</v>
      </c>
      <c r="M156" s="21">
        <v>0</v>
      </c>
      <c r="N156" s="19">
        <v>0</v>
      </c>
      <c r="O156" s="20">
        <v>0</v>
      </c>
      <c r="P156" s="21">
        <v>0</v>
      </c>
      <c r="Q156" s="19">
        <v>0</v>
      </c>
      <c r="R156" s="20">
        <v>0</v>
      </c>
      <c r="S156" s="21">
        <v>0</v>
      </c>
      <c r="T156" s="19">
        <v>0</v>
      </c>
      <c r="U156" s="20">
        <v>0</v>
      </c>
      <c r="V156" s="21">
        <v>0</v>
      </c>
      <c r="W156" s="47">
        <v>0</v>
      </c>
      <c r="X156" s="20">
        <v>0</v>
      </c>
      <c r="Y156" s="21">
        <v>0</v>
      </c>
      <c r="AB156" s="1"/>
    </row>
    <row r="157" spans="1:28" ht="13">
      <c r="A157" s="2" t="s">
        <v>280</v>
      </c>
      <c r="B157" s="2" t="s">
        <v>139</v>
      </c>
      <c r="C157" s="89" t="s">
        <v>297</v>
      </c>
      <c r="D157" s="129" t="s">
        <v>298</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280</v>
      </c>
      <c r="B158" s="2" t="s">
        <v>140</v>
      </c>
      <c r="C158" s="89" t="s">
        <v>297</v>
      </c>
      <c r="D158" s="129" t="s">
        <v>303</v>
      </c>
      <c r="E158" s="19">
        <v>0</v>
      </c>
      <c r="F158" s="20">
        <v>0</v>
      </c>
      <c r="G158" s="21">
        <v>0</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47">
        <v>0</v>
      </c>
      <c r="X158" s="20">
        <v>0</v>
      </c>
      <c r="Y158" s="21">
        <v>0</v>
      </c>
      <c r="AB158" s="1"/>
    </row>
    <row r="159" spans="1:28" ht="13">
      <c r="A159" s="2" t="s">
        <v>280</v>
      </c>
      <c r="B159" s="2" t="s">
        <v>141</v>
      </c>
      <c r="C159" s="89" t="s">
        <v>297</v>
      </c>
      <c r="D159" s="129" t="s">
        <v>303</v>
      </c>
      <c r="E159" s="19">
        <v>0</v>
      </c>
      <c r="F159" s="20">
        <v>0</v>
      </c>
      <c r="G159" s="21">
        <v>0</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47">
        <v>0</v>
      </c>
      <c r="X159" s="20">
        <v>0</v>
      </c>
      <c r="Y159" s="21">
        <v>0</v>
      </c>
      <c r="AB159" s="1"/>
    </row>
    <row r="160" spans="1:28" ht="13">
      <c r="A160" s="2" t="s">
        <v>280</v>
      </c>
      <c r="B160" s="2" t="s">
        <v>142</v>
      </c>
      <c r="C160" s="89" t="s">
        <v>297</v>
      </c>
      <c r="D160" s="129" t="s">
        <v>303</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280</v>
      </c>
      <c r="B161" s="2" t="s">
        <v>143</v>
      </c>
      <c r="C161" s="89" t="s">
        <v>297</v>
      </c>
      <c r="D161" s="129" t="s">
        <v>303</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281</v>
      </c>
      <c r="B162" s="2" t="s">
        <v>144</v>
      </c>
      <c r="C162" s="89" t="s">
        <v>297</v>
      </c>
      <c r="D162" s="129" t="s">
        <v>298</v>
      </c>
      <c r="E162" s="19">
        <v>360.26</v>
      </c>
      <c r="F162" s="20">
        <v>8.9</v>
      </c>
      <c r="G162" s="21">
        <v>369.15999999999997</v>
      </c>
      <c r="H162" s="19">
        <v>477.7</v>
      </c>
      <c r="I162" s="20">
        <v>7.22</v>
      </c>
      <c r="J162" s="21">
        <v>484.92</v>
      </c>
      <c r="K162" s="19">
        <v>375.82</v>
      </c>
      <c r="L162" s="20">
        <v>0</v>
      </c>
      <c r="M162" s="21">
        <v>375.82</v>
      </c>
      <c r="N162" s="19">
        <v>645.5</v>
      </c>
      <c r="O162" s="20">
        <v>21.34</v>
      </c>
      <c r="P162" s="21">
        <v>666.84</v>
      </c>
      <c r="Q162" s="19">
        <v>122.78</v>
      </c>
      <c r="R162" s="20">
        <v>8.23</v>
      </c>
      <c r="S162" s="21">
        <v>131.01</v>
      </c>
      <c r="T162" s="19">
        <v>489.22</v>
      </c>
      <c r="U162" s="20">
        <v>5.88</v>
      </c>
      <c r="V162" s="21">
        <v>495.1</v>
      </c>
      <c r="W162" s="47">
        <v>2471.2799999999997</v>
      </c>
      <c r="X162" s="20">
        <v>51.57</v>
      </c>
      <c r="Y162" s="21">
        <v>2522.85</v>
      </c>
      <c r="AB162" s="1"/>
    </row>
    <row r="163" spans="1:28" ht="13">
      <c r="A163" s="2" t="s">
        <v>282</v>
      </c>
      <c r="B163" s="2" t="s">
        <v>145</v>
      </c>
      <c r="C163" s="89" t="s">
        <v>297</v>
      </c>
      <c r="D163" s="129" t="s">
        <v>302</v>
      </c>
      <c r="E163" s="19">
        <v>0</v>
      </c>
      <c r="F163" s="20">
        <v>0</v>
      </c>
      <c r="G163" s="21">
        <v>0</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47">
        <v>0</v>
      </c>
      <c r="X163" s="20">
        <v>0</v>
      </c>
      <c r="Y163" s="21">
        <v>0</v>
      </c>
      <c r="AB163" s="1"/>
    </row>
    <row r="164" spans="1:28" ht="13">
      <c r="A164" s="2" t="s">
        <v>282</v>
      </c>
      <c r="B164" s="2" t="s">
        <v>146</v>
      </c>
      <c r="C164" s="89" t="s">
        <v>297</v>
      </c>
      <c r="D164" s="129" t="s">
        <v>302</v>
      </c>
      <c r="E164" s="19">
        <v>0</v>
      </c>
      <c r="F164" s="20">
        <v>0</v>
      </c>
      <c r="G164" s="21">
        <v>0</v>
      </c>
      <c r="H164" s="19">
        <v>0</v>
      </c>
      <c r="I164" s="20">
        <v>0</v>
      </c>
      <c r="J164" s="21">
        <v>0</v>
      </c>
      <c r="K164" s="19">
        <v>0</v>
      </c>
      <c r="L164" s="20">
        <v>0</v>
      </c>
      <c r="M164" s="21">
        <v>0</v>
      </c>
      <c r="N164" s="19">
        <v>0</v>
      </c>
      <c r="O164" s="20">
        <v>0</v>
      </c>
      <c r="P164" s="21">
        <v>0</v>
      </c>
      <c r="Q164" s="19">
        <v>0</v>
      </c>
      <c r="R164" s="20">
        <v>0</v>
      </c>
      <c r="S164" s="21">
        <v>0</v>
      </c>
      <c r="T164" s="19">
        <v>0</v>
      </c>
      <c r="U164" s="20">
        <v>0</v>
      </c>
      <c r="V164" s="21">
        <v>0</v>
      </c>
      <c r="W164" s="47">
        <v>0</v>
      </c>
      <c r="X164" s="20">
        <v>0</v>
      </c>
      <c r="Y164" s="21">
        <v>0</v>
      </c>
      <c r="AB164" s="1"/>
    </row>
    <row r="165" spans="1:28" ht="13">
      <c r="A165" s="2" t="s">
        <v>282</v>
      </c>
      <c r="B165" s="2" t="s">
        <v>147</v>
      </c>
      <c r="C165" s="89" t="s">
        <v>297</v>
      </c>
      <c r="D165" s="129" t="s">
        <v>302</v>
      </c>
      <c r="E165" s="19">
        <v>0</v>
      </c>
      <c r="F165" s="20">
        <v>0</v>
      </c>
      <c r="G165" s="21">
        <v>0</v>
      </c>
      <c r="H165" s="19">
        <v>0</v>
      </c>
      <c r="I165" s="20">
        <v>0</v>
      </c>
      <c r="J165" s="21">
        <v>0</v>
      </c>
      <c r="K165" s="19">
        <v>0</v>
      </c>
      <c r="L165" s="20">
        <v>0</v>
      </c>
      <c r="M165" s="21">
        <v>0</v>
      </c>
      <c r="N165" s="19">
        <v>0</v>
      </c>
      <c r="O165" s="20">
        <v>0</v>
      </c>
      <c r="P165" s="21">
        <v>0</v>
      </c>
      <c r="Q165" s="19">
        <v>0</v>
      </c>
      <c r="R165" s="20">
        <v>0</v>
      </c>
      <c r="S165" s="21">
        <v>0</v>
      </c>
      <c r="T165" s="19">
        <v>0</v>
      </c>
      <c r="U165" s="20">
        <v>0</v>
      </c>
      <c r="V165" s="21">
        <v>0</v>
      </c>
      <c r="W165" s="47">
        <v>0</v>
      </c>
      <c r="X165" s="20">
        <v>0</v>
      </c>
      <c r="Y165" s="21">
        <v>0</v>
      </c>
      <c r="AB165" s="1"/>
    </row>
    <row r="166" spans="1:28" ht="13">
      <c r="A166" s="2" t="s">
        <v>282</v>
      </c>
      <c r="B166" s="2" t="s">
        <v>317</v>
      </c>
      <c r="C166" s="89" t="s">
        <v>297</v>
      </c>
      <c r="D166" s="129" t="s">
        <v>302</v>
      </c>
      <c r="E166" s="19">
        <v>15839.8</v>
      </c>
      <c r="F166" s="20">
        <v>2911.4</v>
      </c>
      <c r="G166" s="21">
        <v>18751.2</v>
      </c>
      <c r="H166" s="19">
        <v>17616.650000000001</v>
      </c>
      <c r="I166" s="20">
        <v>2997.3</v>
      </c>
      <c r="J166" s="21">
        <v>20613.95</v>
      </c>
      <c r="K166" s="19">
        <v>15714.25</v>
      </c>
      <c r="L166" s="20">
        <v>3147.85</v>
      </c>
      <c r="M166" s="21">
        <v>18862.099999999999</v>
      </c>
      <c r="N166" s="19">
        <v>11463.85</v>
      </c>
      <c r="O166" s="20">
        <v>2747.9</v>
      </c>
      <c r="P166" s="21">
        <v>14211.75</v>
      </c>
      <c r="Q166" s="19">
        <v>29237.7</v>
      </c>
      <c r="R166" s="20">
        <v>3763.85</v>
      </c>
      <c r="S166" s="21">
        <v>33001.550000000003</v>
      </c>
      <c r="T166" s="19">
        <v>25972.05</v>
      </c>
      <c r="U166" s="20">
        <v>3629.35</v>
      </c>
      <c r="V166" s="21">
        <v>29601.399999999998</v>
      </c>
      <c r="W166" s="47">
        <v>115844.3</v>
      </c>
      <c r="X166" s="20">
        <v>19197.650000000001</v>
      </c>
      <c r="Y166" s="21">
        <v>135041.95000000001</v>
      </c>
      <c r="AB166" s="1"/>
    </row>
    <row r="167" spans="1:28" ht="13">
      <c r="A167" s="2" t="s">
        <v>282</v>
      </c>
      <c r="B167" s="2" t="s">
        <v>318</v>
      </c>
      <c r="C167" s="89" t="s">
        <v>297</v>
      </c>
      <c r="D167" s="129" t="s">
        <v>302</v>
      </c>
      <c r="E167" s="19">
        <v>27959.9</v>
      </c>
      <c r="F167" s="20">
        <v>2119.5</v>
      </c>
      <c r="G167" s="21">
        <v>30079.4</v>
      </c>
      <c r="H167" s="19">
        <v>20674.95</v>
      </c>
      <c r="I167" s="20">
        <v>3340.65</v>
      </c>
      <c r="J167" s="21">
        <v>24015.600000000002</v>
      </c>
      <c r="K167" s="19">
        <v>26142.35</v>
      </c>
      <c r="L167" s="20">
        <v>2643.6</v>
      </c>
      <c r="M167" s="21">
        <v>28785.949999999997</v>
      </c>
      <c r="N167" s="19">
        <v>32571.15</v>
      </c>
      <c r="O167" s="20">
        <v>2783.65</v>
      </c>
      <c r="P167" s="21">
        <v>35354.800000000003</v>
      </c>
      <c r="Q167" s="19">
        <v>25706.5</v>
      </c>
      <c r="R167" s="20">
        <v>3879.15</v>
      </c>
      <c r="S167" s="21">
        <v>29585.65</v>
      </c>
      <c r="T167" s="19">
        <v>30002.75</v>
      </c>
      <c r="U167" s="20">
        <v>2444.25</v>
      </c>
      <c r="V167" s="21">
        <v>32447</v>
      </c>
      <c r="W167" s="47">
        <v>163057.60000000001</v>
      </c>
      <c r="X167" s="20">
        <v>17210.8</v>
      </c>
      <c r="Y167" s="21">
        <v>180268.4</v>
      </c>
      <c r="AB167" s="1"/>
    </row>
    <row r="168" spans="1:28" ht="13">
      <c r="A168" s="2" t="s">
        <v>282</v>
      </c>
      <c r="B168" s="2" t="s">
        <v>319</v>
      </c>
      <c r="C168" s="89" t="s">
        <v>297</v>
      </c>
      <c r="D168" s="129" t="s">
        <v>302</v>
      </c>
      <c r="E168" s="19">
        <v>23015.75</v>
      </c>
      <c r="F168" s="20">
        <v>3105.05</v>
      </c>
      <c r="G168" s="21">
        <v>26120.799999999999</v>
      </c>
      <c r="H168" s="19">
        <v>21039.200000000001</v>
      </c>
      <c r="I168" s="20">
        <v>2949.5</v>
      </c>
      <c r="J168" s="21">
        <v>23988.7</v>
      </c>
      <c r="K168" s="19">
        <v>36426</v>
      </c>
      <c r="L168" s="20">
        <v>2517.6</v>
      </c>
      <c r="M168" s="21">
        <v>38943.599999999999</v>
      </c>
      <c r="N168" s="19">
        <v>16891.95</v>
      </c>
      <c r="O168" s="20">
        <v>2122.35</v>
      </c>
      <c r="P168" s="21">
        <v>19014.3</v>
      </c>
      <c r="Q168" s="19">
        <v>1724.85</v>
      </c>
      <c r="R168" s="20">
        <v>2048.6</v>
      </c>
      <c r="S168" s="21">
        <v>3773.45</v>
      </c>
      <c r="T168" s="19">
        <v>6841.65</v>
      </c>
      <c r="U168" s="20">
        <v>2412.1</v>
      </c>
      <c r="V168" s="21">
        <v>9253.75</v>
      </c>
      <c r="W168" s="47">
        <v>105939.4</v>
      </c>
      <c r="X168" s="20">
        <v>15155.2</v>
      </c>
      <c r="Y168" s="21">
        <v>121094.59999999999</v>
      </c>
      <c r="AB168" s="1"/>
    </row>
    <row r="169" spans="1:28" ht="13">
      <c r="A169" s="2" t="s">
        <v>282</v>
      </c>
      <c r="B169" s="2" t="s">
        <v>148</v>
      </c>
      <c r="C169" s="89" t="s">
        <v>297</v>
      </c>
      <c r="D169" s="129" t="s">
        <v>303</v>
      </c>
      <c r="E169" s="19">
        <v>58.95</v>
      </c>
      <c r="F169" s="20">
        <v>76.400000000000006</v>
      </c>
      <c r="G169" s="21">
        <v>135.35000000000002</v>
      </c>
      <c r="H169" s="19">
        <v>11.55</v>
      </c>
      <c r="I169" s="20">
        <v>16.5</v>
      </c>
      <c r="J169" s="21">
        <v>28.05</v>
      </c>
      <c r="K169" s="19">
        <v>0</v>
      </c>
      <c r="L169" s="20">
        <v>0</v>
      </c>
      <c r="M169" s="21">
        <v>0</v>
      </c>
      <c r="N169" s="19">
        <v>0</v>
      </c>
      <c r="O169" s="20">
        <v>0</v>
      </c>
      <c r="P169" s="21">
        <v>0</v>
      </c>
      <c r="Q169" s="19">
        <v>7.55</v>
      </c>
      <c r="R169" s="20">
        <v>8.9499999999999993</v>
      </c>
      <c r="S169" s="21">
        <v>16.5</v>
      </c>
      <c r="T169" s="19">
        <v>22.05</v>
      </c>
      <c r="U169" s="20">
        <v>16.2</v>
      </c>
      <c r="V169" s="21">
        <v>38.25</v>
      </c>
      <c r="W169" s="47">
        <v>100.1</v>
      </c>
      <c r="X169" s="20">
        <v>118.05000000000001</v>
      </c>
      <c r="Y169" s="21">
        <v>218.15</v>
      </c>
      <c r="AB169" s="1"/>
    </row>
    <row r="170" spans="1:28" ht="13">
      <c r="A170" s="2" t="s">
        <v>282</v>
      </c>
      <c r="B170" s="2" t="s">
        <v>149</v>
      </c>
      <c r="C170" s="89" t="s">
        <v>297</v>
      </c>
      <c r="D170" s="129" t="s">
        <v>303</v>
      </c>
      <c r="E170" s="19">
        <v>69</v>
      </c>
      <c r="F170" s="20">
        <v>144.55000000000001</v>
      </c>
      <c r="G170" s="21">
        <v>213.55</v>
      </c>
      <c r="H170" s="19">
        <v>3.55</v>
      </c>
      <c r="I170" s="20">
        <v>16.75</v>
      </c>
      <c r="J170" s="21">
        <v>20.3</v>
      </c>
      <c r="K170" s="19">
        <v>0</v>
      </c>
      <c r="L170" s="20">
        <v>0</v>
      </c>
      <c r="M170" s="21">
        <v>0</v>
      </c>
      <c r="N170" s="19">
        <v>0</v>
      </c>
      <c r="O170" s="20">
        <v>0</v>
      </c>
      <c r="P170" s="21">
        <v>0</v>
      </c>
      <c r="Q170" s="19">
        <v>0.95</v>
      </c>
      <c r="R170" s="20">
        <v>36.75</v>
      </c>
      <c r="S170" s="21">
        <v>37.700000000000003</v>
      </c>
      <c r="T170" s="19">
        <v>0</v>
      </c>
      <c r="U170" s="20">
        <v>0</v>
      </c>
      <c r="V170" s="21">
        <v>0</v>
      </c>
      <c r="W170" s="47">
        <v>73.5</v>
      </c>
      <c r="X170" s="20">
        <v>198.05</v>
      </c>
      <c r="Y170" s="21">
        <v>271.55</v>
      </c>
      <c r="AB170" s="1"/>
    </row>
    <row r="171" spans="1:28" ht="13">
      <c r="A171" s="2" t="s">
        <v>282</v>
      </c>
      <c r="B171" s="2" t="s">
        <v>150</v>
      </c>
      <c r="C171" s="89" t="s">
        <v>297</v>
      </c>
      <c r="D171" s="129" t="s">
        <v>302</v>
      </c>
      <c r="E171" s="19">
        <v>0</v>
      </c>
      <c r="F171" s="20">
        <v>0</v>
      </c>
      <c r="G171" s="21">
        <v>0</v>
      </c>
      <c r="H171" s="19">
        <v>0</v>
      </c>
      <c r="I171" s="20">
        <v>0</v>
      </c>
      <c r="J171" s="21">
        <v>0</v>
      </c>
      <c r="K171" s="19">
        <v>0</v>
      </c>
      <c r="L171" s="20">
        <v>0</v>
      </c>
      <c r="M171" s="21">
        <v>0</v>
      </c>
      <c r="N171" s="19">
        <v>0</v>
      </c>
      <c r="O171" s="20">
        <v>0</v>
      </c>
      <c r="P171" s="21">
        <v>0</v>
      </c>
      <c r="Q171" s="19">
        <v>0</v>
      </c>
      <c r="R171" s="20">
        <v>0</v>
      </c>
      <c r="S171" s="21">
        <v>0</v>
      </c>
      <c r="T171" s="19">
        <v>0</v>
      </c>
      <c r="U171" s="20">
        <v>0</v>
      </c>
      <c r="V171" s="21">
        <v>0</v>
      </c>
      <c r="W171" s="47">
        <v>0</v>
      </c>
      <c r="X171" s="20">
        <v>0</v>
      </c>
      <c r="Y171" s="21">
        <v>0</v>
      </c>
      <c r="AB171" s="1"/>
    </row>
    <row r="172" spans="1:28" ht="13">
      <c r="A172" s="2" t="s">
        <v>282</v>
      </c>
      <c r="B172" s="2" t="s">
        <v>151</v>
      </c>
      <c r="C172" s="89" t="s">
        <v>297</v>
      </c>
      <c r="D172" s="129" t="s">
        <v>302</v>
      </c>
      <c r="E172" s="19">
        <v>0</v>
      </c>
      <c r="F172" s="20">
        <v>0</v>
      </c>
      <c r="G172" s="21">
        <v>0</v>
      </c>
      <c r="H172" s="19">
        <v>0</v>
      </c>
      <c r="I172" s="20">
        <v>0</v>
      </c>
      <c r="J172" s="21">
        <v>0</v>
      </c>
      <c r="K172" s="19">
        <v>0</v>
      </c>
      <c r="L172" s="20">
        <v>0</v>
      </c>
      <c r="M172" s="21">
        <v>0</v>
      </c>
      <c r="N172" s="19">
        <v>0</v>
      </c>
      <c r="O172" s="20">
        <v>0</v>
      </c>
      <c r="P172" s="21">
        <v>0</v>
      </c>
      <c r="Q172" s="19">
        <v>0</v>
      </c>
      <c r="R172" s="20">
        <v>0</v>
      </c>
      <c r="S172" s="21">
        <v>0</v>
      </c>
      <c r="T172" s="19">
        <v>0</v>
      </c>
      <c r="U172" s="20">
        <v>0</v>
      </c>
      <c r="V172" s="21">
        <v>0</v>
      </c>
      <c r="W172" s="47">
        <v>0</v>
      </c>
      <c r="X172" s="20">
        <v>0</v>
      </c>
      <c r="Y172" s="21">
        <v>0</v>
      </c>
      <c r="AB172" s="1"/>
    </row>
    <row r="173" spans="1:28" ht="13">
      <c r="A173" s="2" t="s">
        <v>282</v>
      </c>
      <c r="B173" s="2" t="s">
        <v>152</v>
      </c>
      <c r="C173" s="89" t="s">
        <v>297</v>
      </c>
      <c r="D173" s="129" t="s">
        <v>302</v>
      </c>
      <c r="E173" s="19">
        <v>0</v>
      </c>
      <c r="F173" s="20">
        <v>0</v>
      </c>
      <c r="G173" s="21">
        <v>0</v>
      </c>
      <c r="H173" s="19">
        <v>0</v>
      </c>
      <c r="I173" s="20">
        <v>0</v>
      </c>
      <c r="J173" s="21">
        <v>0</v>
      </c>
      <c r="K173" s="19">
        <v>0</v>
      </c>
      <c r="L173" s="20">
        <v>0</v>
      </c>
      <c r="M173" s="21">
        <v>0</v>
      </c>
      <c r="N173" s="19">
        <v>0</v>
      </c>
      <c r="O173" s="20">
        <v>0</v>
      </c>
      <c r="P173" s="21">
        <v>0</v>
      </c>
      <c r="Q173" s="19">
        <v>0</v>
      </c>
      <c r="R173" s="20">
        <v>0</v>
      </c>
      <c r="S173" s="21">
        <v>0</v>
      </c>
      <c r="T173" s="19">
        <v>0</v>
      </c>
      <c r="U173" s="20">
        <v>0</v>
      </c>
      <c r="V173" s="21">
        <v>0</v>
      </c>
      <c r="W173" s="47">
        <v>0</v>
      </c>
      <c r="X173" s="20">
        <v>0</v>
      </c>
      <c r="Y173" s="21">
        <v>0</v>
      </c>
      <c r="AB173" s="1"/>
    </row>
    <row r="174" spans="1:28" ht="13">
      <c r="A174" s="2" t="s">
        <v>282</v>
      </c>
      <c r="B174" s="2" t="s">
        <v>153</v>
      </c>
      <c r="C174" s="89" t="s">
        <v>297</v>
      </c>
      <c r="D174" s="129" t="s">
        <v>302</v>
      </c>
      <c r="E174" s="19">
        <v>0</v>
      </c>
      <c r="F174" s="20">
        <v>0</v>
      </c>
      <c r="G174" s="21">
        <v>0</v>
      </c>
      <c r="H174" s="19">
        <v>0</v>
      </c>
      <c r="I174" s="20">
        <v>0</v>
      </c>
      <c r="J174" s="21">
        <v>0</v>
      </c>
      <c r="K174" s="19">
        <v>0</v>
      </c>
      <c r="L174" s="20">
        <v>0</v>
      </c>
      <c r="M174" s="21">
        <v>0</v>
      </c>
      <c r="N174" s="19">
        <v>0</v>
      </c>
      <c r="O174" s="20">
        <v>0</v>
      </c>
      <c r="P174" s="21">
        <v>0</v>
      </c>
      <c r="Q174" s="19">
        <v>0</v>
      </c>
      <c r="R174" s="20">
        <v>0</v>
      </c>
      <c r="S174" s="21">
        <v>0</v>
      </c>
      <c r="T174" s="19">
        <v>0</v>
      </c>
      <c r="U174" s="20">
        <v>0</v>
      </c>
      <c r="V174" s="21">
        <v>0</v>
      </c>
      <c r="W174" s="47">
        <v>0</v>
      </c>
      <c r="X174" s="20">
        <v>0</v>
      </c>
      <c r="Y174" s="21">
        <v>0</v>
      </c>
      <c r="AB174" s="1"/>
    </row>
    <row r="175" spans="1:28" ht="13">
      <c r="A175" s="2" t="s">
        <v>282</v>
      </c>
      <c r="B175" s="2" t="s">
        <v>154</v>
      </c>
      <c r="C175" s="89" t="s">
        <v>297</v>
      </c>
      <c r="D175" s="129" t="s">
        <v>298</v>
      </c>
      <c r="E175" s="19">
        <v>2048.85</v>
      </c>
      <c r="F175" s="20">
        <v>3152.97</v>
      </c>
      <c r="G175" s="21">
        <v>5201.82</v>
      </c>
      <c r="H175" s="19">
        <v>7939.44</v>
      </c>
      <c r="I175" s="20">
        <v>3104.73</v>
      </c>
      <c r="J175" s="21">
        <v>11044.17</v>
      </c>
      <c r="K175" s="19">
        <v>2614.59</v>
      </c>
      <c r="L175" s="20">
        <v>2741.4</v>
      </c>
      <c r="M175" s="21">
        <v>5355.99</v>
      </c>
      <c r="N175" s="19">
        <v>10295.459999999999</v>
      </c>
      <c r="O175" s="20">
        <v>3382.38</v>
      </c>
      <c r="P175" s="21">
        <v>13677.84</v>
      </c>
      <c r="Q175" s="19">
        <v>6071.76</v>
      </c>
      <c r="R175" s="20">
        <v>2146.9499999999998</v>
      </c>
      <c r="S175" s="21">
        <v>8218.7099999999991</v>
      </c>
      <c r="T175" s="19">
        <v>0.18</v>
      </c>
      <c r="U175" s="20">
        <v>2279.34</v>
      </c>
      <c r="V175" s="21">
        <v>2279.52</v>
      </c>
      <c r="W175" s="47">
        <v>28970.28</v>
      </c>
      <c r="X175" s="20">
        <v>16807.77</v>
      </c>
      <c r="Y175" s="21">
        <v>45778.05</v>
      </c>
      <c r="AB175" s="1"/>
    </row>
    <row r="176" spans="1:28" ht="13">
      <c r="A176" s="2" t="s">
        <v>282</v>
      </c>
      <c r="B176" s="2" t="s">
        <v>155</v>
      </c>
      <c r="C176" s="89" t="s">
        <v>297</v>
      </c>
      <c r="D176" s="129" t="s">
        <v>298</v>
      </c>
      <c r="E176" s="19">
        <v>7187.58</v>
      </c>
      <c r="F176" s="20">
        <v>2394.63</v>
      </c>
      <c r="G176" s="21">
        <v>9582.2099999999991</v>
      </c>
      <c r="H176" s="19">
        <v>5628.78</v>
      </c>
      <c r="I176" s="20">
        <v>4197.33</v>
      </c>
      <c r="J176" s="21">
        <v>9826.11</v>
      </c>
      <c r="K176" s="19">
        <v>6516.99</v>
      </c>
      <c r="L176" s="20">
        <v>1735.65</v>
      </c>
      <c r="M176" s="21">
        <v>8252.64</v>
      </c>
      <c r="N176" s="19">
        <v>11359.08</v>
      </c>
      <c r="O176" s="20">
        <v>2209.77</v>
      </c>
      <c r="P176" s="21">
        <v>13568.85</v>
      </c>
      <c r="Q176" s="19">
        <v>2820.51</v>
      </c>
      <c r="R176" s="20">
        <v>1164.33</v>
      </c>
      <c r="S176" s="21">
        <v>3984.84</v>
      </c>
      <c r="T176" s="19">
        <v>10982.79</v>
      </c>
      <c r="U176" s="20">
        <v>807.48</v>
      </c>
      <c r="V176" s="21">
        <v>11790.27</v>
      </c>
      <c r="W176" s="47">
        <v>44495.73</v>
      </c>
      <c r="X176" s="20">
        <v>12509.19</v>
      </c>
      <c r="Y176" s="21">
        <v>57004.920000000006</v>
      </c>
      <c r="AB176" s="1"/>
    </row>
    <row r="177" spans="1:28" ht="13">
      <c r="A177" s="2" t="s">
        <v>282</v>
      </c>
      <c r="B177" s="2" t="s">
        <v>156</v>
      </c>
      <c r="C177" s="89" t="s">
        <v>297</v>
      </c>
      <c r="D177" s="129" t="s">
        <v>298</v>
      </c>
      <c r="E177" s="19">
        <v>7569.27</v>
      </c>
      <c r="F177" s="20">
        <v>1247.22</v>
      </c>
      <c r="G177" s="21">
        <v>8816.49</v>
      </c>
      <c r="H177" s="19">
        <v>6754.14</v>
      </c>
      <c r="I177" s="20">
        <v>3215.97</v>
      </c>
      <c r="J177" s="21">
        <v>9970.11</v>
      </c>
      <c r="K177" s="19">
        <v>13346.1</v>
      </c>
      <c r="L177" s="20">
        <v>1702.71</v>
      </c>
      <c r="M177" s="21">
        <v>15048.810000000001</v>
      </c>
      <c r="N177" s="19">
        <v>14910.57</v>
      </c>
      <c r="O177" s="20">
        <v>2238.5700000000002</v>
      </c>
      <c r="P177" s="21">
        <v>17149.14</v>
      </c>
      <c r="Q177" s="19">
        <v>2667.87</v>
      </c>
      <c r="R177" s="20">
        <v>760.32</v>
      </c>
      <c r="S177" s="21">
        <v>3428.19</v>
      </c>
      <c r="T177" s="19">
        <v>7545.78</v>
      </c>
      <c r="U177" s="20">
        <v>124.29</v>
      </c>
      <c r="V177" s="21">
        <v>7670.07</v>
      </c>
      <c r="W177" s="47">
        <v>52793.73</v>
      </c>
      <c r="X177" s="20">
        <v>9289.08</v>
      </c>
      <c r="Y177" s="21">
        <v>62082.810000000005</v>
      </c>
      <c r="AB177" s="1"/>
    </row>
    <row r="178" spans="1:28" ht="13">
      <c r="A178" s="2" t="s">
        <v>282</v>
      </c>
      <c r="B178" s="2" t="s">
        <v>157</v>
      </c>
      <c r="C178" s="89" t="s">
        <v>297</v>
      </c>
      <c r="D178" s="129" t="s">
        <v>298</v>
      </c>
      <c r="E178" s="19">
        <v>2916.27</v>
      </c>
      <c r="F178" s="20">
        <v>4320.99</v>
      </c>
      <c r="G178" s="21">
        <v>7237.26</v>
      </c>
      <c r="H178" s="19">
        <v>5860.8</v>
      </c>
      <c r="I178" s="20">
        <v>3547.71</v>
      </c>
      <c r="J178" s="21">
        <v>9408.51</v>
      </c>
      <c r="K178" s="19">
        <v>1547.19</v>
      </c>
      <c r="L178" s="20">
        <v>1799.82</v>
      </c>
      <c r="M178" s="21">
        <v>3347.01</v>
      </c>
      <c r="N178" s="19">
        <v>8859.8700000000008</v>
      </c>
      <c r="O178" s="20">
        <v>2759.67</v>
      </c>
      <c r="P178" s="21">
        <v>11619.54</v>
      </c>
      <c r="Q178" s="19">
        <v>2056.9499999999998</v>
      </c>
      <c r="R178" s="20">
        <v>1703.79</v>
      </c>
      <c r="S178" s="21">
        <v>3760.74</v>
      </c>
      <c r="T178" s="19">
        <v>0.45</v>
      </c>
      <c r="U178" s="20">
        <v>2208.2399999999998</v>
      </c>
      <c r="V178" s="21">
        <v>2208.6899999999996</v>
      </c>
      <c r="W178" s="47">
        <v>21241.530000000002</v>
      </c>
      <c r="X178" s="20">
        <v>16340.22</v>
      </c>
      <c r="Y178" s="21">
        <v>37581.75</v>
      </c>
      <c r="AB178" s="1"/>
    </row>
    <row r="179" spans="1:28" ht="13">
      <c r="A179" s="2" t="s">
        <v>282</v>
      </c>
      <c r="B179" s="2" t="s">
        <v>158</v>
      </c>
      <c r="C179" s="89" t="s">
        <v>297</v>
      </c>
      <c r="D179" s="129" t="s">
        <v>302</v>
      </c>
      <c r="E179" s="19">
        <v>1.1399999999999999</v>
      </c>
      <c r="F179" s="20">
        <v>3.01</v>
      </c>
      <c r="G179" s="21">
        <v>4.1499999999999995</v>
      </c>
      <c r="H179" s="19">
        <v>43.15</v>
      </c>
      <c r="I179" s="20">
        <v>127.91</v>
      </c>
      <c r="J179" s="21">
        <v>171.06</v>
      </c>
      <c r="K179" s="19">
        <v>9.06</v>
      </c>
      <c r="L179" s="20">
        <v>9.9700000000000006</v>
      </c>
      <c r="M179" s="21">
        <v>19.03</v>
      </c>
      <c r="N179" s="19">
        <v>8.76</v>
      </c>
      <c r="O179" s="20">
        <v>154.46</v>
      </c>
      <c r="P179" s="21">
        <v>163.22</v>
      </c>
      <c r="Q179" s="19">
        <v>5.65</v>
      </c>
      <c r="R179" s="20">
        <v>43.45</v>
      </c>
      <c r="S179" s="21">
        <v>49.1</v>
      </c>
      <c r="T179" s="19">
        <v>0.01</v>
      </c>
      <c r="U179" s="20">
        <v>5.23</v>
      </c>
      <c r="V179" s="21">
        <v>5.24</v>
      </c>
      <c r="W179" s="47">
        <v>67.77000000000001</v>
      </c>
      <c r="X179" s="20">
        <v>344.03000000000003</v>
      </c>
      <c r="Y179" s="21">
        <v>411.80000000000007</v>
      </c>
      <c r="AB179" s="1"/>
    </row>
    <row r="180" spans="1:28" ht="13">
      <c r="A180" s="2" t="s">
        <v>282</v>
      </c>
      <c r="B180" s="2" t="s">
        <v>159</v>
      </c>
      <c r="C180" s="89" t="s">
        <v>297</v>
      </c>
      <c r="D180" s="129" t="s">
        <v>302</v>
      </c>
      <c r="E180" s="19">
        <v>3.19</v>
      </c>
      <c r="F180" s="20">
        <v>1.1599999999999999</v>
      </c>
      <c r="G180" s="21">
        <v>4.3499999999999996</v>
      </c>
      <c r="H180" s="19">
        <v>190.86</v>
      </c>
      <c r="I180" s="20">
        <v>114.9</v>
      </c>
      <c r="J180" s="21">
        <v>305.76</v>
      </c>
      <c r="K180" s="19">
        <v>77.680000000000007</v>
      </c>
      <c r="L180" s="20">
        <v>54.85</v>
      </c>
      <c r="M180" s="21">
        <v>132.53</v>
      </c>
      <c r="N180" s="19">
        <v>18.13</v>
      </c>
      <c r="O180" s="20">
        <v>170.65</v>
      </c>
      <c r="P180" s="21">
        <v>188.78</v>
      </c>
      <c r="Q180" s="19">
        <v>8.39</v>
      </c>
      <c r="R180" s="20">
        <v>40.96</v>
      </c>
      <c r="S180" s="21">
        <v>49.35</v>
      </c>
      <c r="T180" s="19">
        <v>0.02</v>
      </c>
      <c r="U180" s="20">
        <v>3.22</v>
      </c>
      <c r="V180" s="21">
        <v>3.24</v>
      </c>
      <c r="W180" s="47">
        <v>298.27</v>
      </c>
      <c r="X180" s="20">
        <v>385.74</v>
      </c>
      <c r="Y180" s="21">
        <v>684.01</v>
      </c>
      <c r="AB180" s="1"/>
    </row>
    <row r="181" spans="1:28" ht="13">
      <c r="A181" s="2" t="s">
        <v>283</v>
      </c>
      <c r="B181" s="2" t="s">
        <v>160</v>
      </c>
      <c r="C181" s="89" t="s">
        <v>297</v>
      </c>
      <c r="D181" s="129" t="s">
        <v>303</v>
      </c>
      <c r="E181" s="19">
        <v>713.38</v>
      </c>
      <c r="F181" s="20">
        <v>4.79</v>
      </c>
      <c r="G181" s="21">
        <v>718.17</v>
      </c>
      <c r="H181" s="19">
        <v>710.82</v>
      </c>
      <c r="I181" s="20">
        <v>104.94</v>
      </c>
      <c r="J181" s="21">
        <v>815.76</v>
      </c>
      <c r="K181" s="19">
        <v>728.51</v>
      </c>
      <c r="L181" s="20">
        <v>29.61</v>
      </c>
      <c r="M181" s="21">
        <v>758.12</v>
      </c>
      <c r="N181" s="19">
        <v>780.51</v>
      </c>
      <c r="O181" s="20">
        <v>37.19</v>
      </c>
      <c r="P181" s="21">
        <v>817.7</v>
      </c>
      <c r="Q181" s="19">
        <v>665.85</v>
      </c>
      <c r="R181" s="20">
        <v>14</v>
      </c>
      <c r="S181" s="21">
        <v>679.85</v>
      </c>
      <c r="T181" s="19">
        <v>692.21</v>
      </c>
      <c r="U181" s="20">
        <v>44.22</v>
      </c>
      <c r="V181" s="21">
        <v>736.43000000000006</v>
      </c>
      <c r="W181" s="47">
        <v>4291.2800000000007</v>
      </c>
      <c r="X181" s="20">
        <v>234.75</v>
      </c>
      <c r="Y181" s="21">
        <v>4526.0300000000007</v>
      </c>
      <c r="AB181" s="1"/>
    </row>
    <row r="182" spans="1:28" ht="13">
      <c r="A182" s="2" t="s">
        <v>284</v>
      </c>
      <c r="B182" s="2" t="s">
        <v>161</v>
      </c>
      <c r="C182" s="89" t="s">
        <v>297</v>
      </c>
      <c r="D182" s="129" t="s">
        <v>303</v>
      </c>
      <c r="E182" s="19">
        <v>59718.5</v>
      </c>
      <c r="F182" s="20">
        <v>2245.6999999999998</v>
      </c>
      <c r="G182" s="21">
        <v>61964.2</v>
      </c>
      <c r="H182" s="19">
        <v>58711.4</v>
      </c>
      <c r="I182" s="20">
        <v>2302.6999999999998</v>
      </c>
      <c r="J182" s="21">
        <v>61014.1</v>
      </c>
      <c r="K182" s="19">
        <v>54124.7</v>
      </c>
      <c r="L182" s="20">
        <v>2228.5</v>
      </c>
      <c r="M182" s="21">
        <v>56353.2</v>
      </c>
      <c r="N182" s="19">
        <v>48398</v>
      </c>
      <c r="O182" s="20">
        <v>3152.4</v>
      </c>
      <c r="P182" s="21">
        <v>51550.400000000001</v>
      </c>
      <c r="Q182" s="19">
        <v>9651.7000000000007</v>
      </c>
      <c r="R182" s="20">
        <v>408.4</v>
      </c>
      <c r="S182" s="21">
        <v>10060.1</v>
      </c>
      <c r="T182" s="19">
        <v>25736.400000000001</v>
      </c>
      <c r="U182" s="20">
        <v>1077.9000000000001</v>
      </c>
      <c r="V182" s="21">
        <v>26814.300000000003</v>
      </c>
      <c r="W182" s="47">
        <v>256340.69999999998</v>
      </c>
      <c r="X182" s="20">
        <v>11415.599999999999</v>
      </c>
      <c r="Y182" s="21">
        <v>267756.3</v>
      </c>
      <c r="AB182" s="1"/>
    </row>
    <row r="183" spans="1:28" ht="13">
      <c r="A183" s="2" t="s">
        <v>285</v>
      </c>
      <c r="B183" s="2" t="s">
        <v>162</v>
      </c>
      <c r="C183" s="89" t="s">
        <v>297</v>
      </c>
      <c r="D183" s="129" t="s">
        <v>298</v>
      </c>
      <c r="E183" s="19">
        <v>0</v>
      </c>
      <c r="F183" s="20">
        <v>0</v>
      </c>
      <c r="G183" s="21">
        <v>0</v>
      </c>
      <c r="H183" s="19">
        <v>0</v>
      </c>
      <c r="I183" s="20">
        <v>0</v>
      </c>
      <c r="J183" s="21">
        <v>0</v>
      </c>
      <c r="K183" s="19">
        <v>0</v>
      </c>
      <c r="L183" s="20">
        <v>0</v>
      </c>
      <c r="M183" s="21">
        <v>0</v>
      </c>
      <c r="N183" s="19">
        <v>0</v>
      </c>
      <c r="O183" s="20">
        <v>0</v>
      </c>
      <c r="P183" s="21">
        <v>0</v>
      </c>
      <c r="Q183" s="19">
        <v>0</v>
      </c>
      <c r="R183" s="20">
        <v>0</v>
      </c>
      <c r="S183" s="21">
        <v>0</v>
      </c>
      <c r="T183" s="19">
        <v>0</v>
      </c>
      <c r="U183" s="20">
        <v>0</v>
      </c>
      <c r="V183" s="21">
        <v>0</v>
      </c>
      <c r="W183" s="47">
        <v>0</v>
      </c>
      <c r="X183" s="20">
        <v>0</v>
      </c>
      <c r="Y183" s="21">
        <v>0</v>
      </c>
      <c r="AB183" s="1"/>
    </row>
    <row r="184" spans="1:28" ht="13">
      <c r="A184" s="2" t="s">
        <v>285</v>
      </c>
      <c r="B184" s="2" t="s">
        <v>163</v>
      </c>
      <c r="C184" s="89" t="s">
        <v>297</v>
      </c>
      <c r="D184" s="129" t="s">
        <v>298</v>
      </c>
      <c r="E184" s="19">
        <v>0</v>
      </c>
      <c r="F184" s="20">
        <v>0</v>
      </c>
      <c r="G184" s="21">
        <v>0</v>
      </c>
      <c r="H184" s="19">
        <v>0</v>
      </c>
      <c r="I184" s="20">
        <v>0</v>
      </c>
      <c r="J184" s="21">
        <v>0</v>
      </c>
      <c r="K184" s="19">
        <v>0</v>
      </c>
      <c r="L184" s="20">
        <v>0</v>
      </c>
      <c r="M184" s="21">
        <v>0</v>
      </c>
      <c r="N184" s="19">
        <v>0</v>
      </c>
      <c r="O184" s="20">
        <v>0</v>
      </c>
      <c r="P184" s="21">
        <v>0</v>
      </c>
      <c r="Q184" s="19">
        <v>0</v>
      </c>
      <c r="R184" s="20">
        <v>0</v>
      </c>
      <c r="S184" s="21">
        <v>0</v>
      </c>
      <c r="T184" s="19">
        <v>0</v>
      </c>
      <c r="U184" s="20">
        <v>0</v>
      </c>
      <c r="V184" s="21">
        <v>0</v>
      </c>
      <c r="W184" s="47">
        <v>0</v>
      </c>
      <c r="X184" s="20">
        <v>0</v>
      </c>
      <c r="Y184" s="21">
        <v>0</v>
      </c>
      <c r="AB184" s="1"/>
    </row>
    <row r="185" spans="1:28" ht="13">
      <c r="A185" s="2" t="s">
        <v>285</v>
      </c>
      <c r="B185" s="2" t="s">
        <v>164</v>
      </c>
      <c r="C185" s="89" t="s">
        <v>297</v>
      </c>
      <c r="D185" s="129" t="s">
        <v>298</v>
      </c>
      <c r="E185" s="19">
        <v>0</v>
      </c>
      <c r="F185" s="20">
        <v>0</v>
      </c>
      <c r="G185" s="21">
        <v>0</v>
      </c>
      <c r="H185" s="19">
        <v>0</v>
      </c>
      <c r="I185" s="20">
        <v>0</v>
      </c>
      <c r="J185" s="21">
        <v>0</v>
      </c>
      <c r="K185" s="19">
        <v>0</v>
      </c>
      <c r="L185" s="20">
        <v>0</v>
      </c>
      <c r="M185" s="21">
        <v>0</v>
      </c>
      <c r="N185" s="19">
        <v>0</v>
      </c>
      <c r="O185" s="20">
        <v>0</v>
      </c>
      <c r="P185" s="21">
        <v>0</v>
      </c>
      <c r="Q185" s="19">
        <v>0</v>
      </c>
      <c r="R185" s="20">
        <v>0</v>
      </c>
      <c r="S185" s="21">
        <v>0</v>
      </c>
      <c r="T185" s="19">
        <v>0</v>
      </c>
      <c r="U185" s="20">
        <v>0</v>
      </c>
      <c r="V185" s="21">
        <v>0</v>
      </c>
      <c r="W185" s="47">
        <v>0</v>
      </c>
      <c r="X185" s="20">
        <v>0</v>
      </c>
      <c r="Y185" s="21">
        <v>0</v>
      </c>
      <c r="AB185" s="1"/>
    </row>
    <row r="186" spans="1:28" ht="13">
      <c r="A186" s="2" t="s">
        <v>285</v>
      </c>
      <c r="B186" s="2" t="s">
        <v>165</v>
      </c>
      <c r="C186" s="89" t="s">
        <v>297</v>
      </c>
      <c r="D186" s="129" t="s">
        <v>298</v>
      </c>
      <c r="E186" s="19">
        <v>0</v>
      </c>
      <c r="F186" s="20">
        <v>0</v>
      </c>
      <c r="G186" s="21">
        <v>0</v>
      </c>
      <c r="H186" s="19">
        <v>0</v>
      </c>
      <c r="I186" s="20">
        <v>0</v>
      </c>
      <c r="J186" s="21">
        <v>0</v>
      </c>
      <c r="K186" s="19">
        <v>0</v>
      </c>
      <c r="L186" s="20">
        <v>0</v>
      </c>
      <c r="M186" s="21">
        <v>0</v>
      </c>
      <c r="N186" s="19">
        <v>0</v>
      </c>
      <c r="O186" s="20">
        <v>0</v>
      </c>
      <c r="P186" s="21">
        <v>0</v>
      </c>
      <c r="Q186" s="19">
        <v>0</v>
      </c>
      <c r="R186" s="20">
        <v>0</v>
      </c>
      <c r="S186" s="21">
        <v>0</v>
      </c>
      <c r="T186" s="19">
        <v>0</v>
      </c>
      <c r="U186" s="20">
        <v>0</v>
      </c>
      <c r="V186" s="21">
        <v>0</v>
      </c>
      <c r="W186" s="47">
        <v>0</v>
      </c>
      <c r="X186" s="20">
        <v>0</v>
      </c>
      <c r="Y186" s="21">
        <v>0</v>
      </c>
      <c r="AB186" s="1"/>
    </row>
    <row r="187" spans="1:28" ht="13">
      <c r="A187" s="2" t="s">
        <v>286</v>
      </c>
      <c r="B187" s="2" t="s">
        <v>166</v>
      </c>
      <c r="C187" s="89" t="s">
        <v>297</v>
      </c>
      <c r="D187" s="129" t="s">
        <v>303</v>
      </c>
      <c r="E187" s="19">
        <v>17628.8</v>
      </c>
      <c r="F187" s="20">
        <v>20.79</v>
      </c>
      <c r="G187" s="21">
        <v>17649.59</v>
      </c>
      <c r="H187" s="19">
        <v>10034.15</v>
      </c>
      <c r="I187" s="20">
        <v>12.64</v>
      </c>
      <c r="J187" s="21">
        <v>10046.789999999999</v>
      </c>
      <c r="K187" s="19">
        <v>10504.4</v>
      </c>
      <c r="L187" s="20">
        <v>72.7</v>
      </c>
      <c r="M187" s="21">
        <v>10577.1</v>
      </c>
      <c r="N187" s="19">
        <v>7791.9</v>
      </c>
      <c r="O187" s="20">
        <v>110.06</v>
      </c>
      <c r="P187" s="21">
        <v>7901.96</v>
      </c>
      <c r="Q187" s="19">
        <v>8187.75</v>
      </c>
      <c r="R187" s="20">
        <v>58.18</v>
      </c>
      <c r="S187" s="21">
        <v>8245.93</v>
      </c>
      <c r="T187" s="19">
        <v>9462.1</v>
      </c>
      <c r="U187" s="20">
        <v>72.78</v>
      </c>
      <c r="V187" s="21">
        <v>9534.880000000001</v>
      </c>
      <c r="W187" s="47">
        <v>63609.1</v>
      </c>
      <c r="X187" s="20">
        <v>347.15</v>
      </c>
      <c r="Y187" s="21">
        <v>63956.25</v>
      </c>
      <c r="AB187" s="1"/>
    </row>
    <row r="188" spans="1:28" ht="13">
      <c r="A188" s="2" t="s">
        <v>286</v>
      </c>
      <c r="B188" s="2" t="s">
        <v>167</v>
      </c>
      <c r="C188" s="89" t="s">
        <v>297</v>
      </c>
      <c r="D188" s="129" t="s">
        <v>303</v>
      </c>
      <c r="E188" s="19">
        <v>13343.75</v>
      </c>
      <c r="F188" s="20">
        <v>1955.4</v>
      </c>
      <c r="G188" s="21">
        <v>15299.15</v>
      </c>
      <c r="H188" s="19">
        <v>6484.3</v>
      </c>
      <c r="I188" s="20">
        <v>4413.25</v>
      </c>
      <c r="J188" s="21">
        <v>10897.55</v>
      </c>
      <c r="K188" s="19">
        <v>7596.75</v>
      </c>
      <c r="L188" s="20">
        <v>2615.1</v>
      </c>
      <c r="M188" s="21">
        <v>10211.85</v>
      </c>
      <c r="N188" s="19">
        <v>6257.6</v>
      </c>
      <c r="O188" s="20">
        <v>3806.35</v>
      </c>
      <c r="P188" s="21">
        <v>10063.950000000001</v>
      </c>
      <c r="Q188" s="19">
        <v>7377</v>
      </c>
      <c r="R188" s="20">
        <v>2890.65</v>
      </c>
      <c r="S188" s="21">
        <v>10267.65</v>
      </c>
      <c r="T188" s="19">
        <v>10440.5</v>
      </c>
      <c r="U188" s="20">
        <v>2246.6999999999998</v>
      </c>
      <c r="V188" s="21">
        <v>12687.2</v>
      </c>
      <c r="W188" s="47">
        <v>51499.9</v>
      </c>
      <c r="X188" s="20">
        <v>17927.45</v>
      </c>
      <c r="Y188" s="21">
        <v>69427.350000000006</v>
      </c>
      <c r="AB188" s="1"/>
    </row>
    <row r="189" spans="1:28" ht="13">
      <c r="A189" s="2" t="s">
        <v>286</v>
      </c>
      <c r="B189" s="2" t="s">
        <v>168</v>
      </c>
      <c r="C189" s="89" t="s">
        <v>297</v>
      </c>
      <c r="D189" s="129" t="s">
        <v>303</v>
      </c>
      <c r="E189" s="19">
        <v>12436.15</v>
      </c>
      <c r="F189" s="20">
        <v>543.59</v>
      </c>
      <c r="G189" s="21">
        <v>12979.74</v>
      </c>
      <c r="H189" s="19">
        <v>3909.45</v>
      </c>
      <c r="I189" s="20">
        <v>679.84</v>
      </c>
      <c r="J189" s="21">
        <v>4589.29</v>
      </c>
      <c r="K189" s="19">
        <v>4350.25</v>
      </c>
      <c r="L189" s="20">
        <v>951.71</v>
      </c>
      <c r="M189" s="21">
        <v>5301.96</v>
      </c>
      <c r="N189" s="19">
        <v>3704.5</v>
      </c>
      <c r="O189" s="20">
        <v>1289.56</v>
      </c>
      <c r="P189" s="21">
        <v>4994.0599999999995</v>
      </c>
      <c r="Q189" s="19">
        <v>2315.6999999999998</v>
      </c>
      <c r="R189" s="20">
        <v>722.36</v>
      </c>
      <c r="S189" s="21">
        <v>3038.06</v>
      </c>
      <c r="T189" s="19">
        <v>7094.4</v>
      </c>
      <c r="U189" s="20">
        <v>397.73</v>
      </c>
      <c r="V189" s="21">
        <v>7492.1299999999992</v>
      </c>
      <c r="W189" s="47">
        <v>33810.449999999997</v>
      </c>
      <c r="X189" s="20">
        <v>4584.7900000000009</v>
      </c>
      <c r="Y189" s="21">
        <v>38395.24</v>
      </c>
      <c r="AB189" s="1"/>
    </row>
    <row r="190" spans="1:28" ht="13">
      <c r="A190" s="2" t="s">
        <v>287</v>
      </c>
      <c r="B190" s="2" t="s">
        <v>169</v>
      </c>
      <c r="C190" s="89" t="s">
        <v>297</v>
      </c>
      <c r="D190" s="129" t="s">
        <v>302</v>
      </c>
      <c r="E190" s="19">
        <v>3853</v>
      </c>
      <c r="F190" s="20">
        <v>5367.1</v>
      </c>
      <c r="G190" s="21">
        <v>9220.1</v>
      </c>
      <c r="H190" s="19">
        <v>9543.0499999999993</v>
      </c>
      <c r="I190" s="20">
        <v>2943.95</v>
      </c>
      <c r="J190" s="21">
        <v>12487</v>
      </c>
      <c r="K190" s="19">
        <v>8286.2999999999993</v>
      </c>
      <c r="L190" s="20">
        <v>4019.4</v>
      </c>
      <c r="M190" s="21">
        <v>12305.699999999999</v>
      </c>
      <c r="N190" s="19">
        <v>9133</v>
      </c>
      <c r="O190" s="20">
        <v>5601</v>
      </c>
      <c r="P190" s="21">
        <v>14734</v>
      </c>
      <c r="Q190" s="19">
        <v>7104.6</v>
      </c>
      <c r="R190" s="20">
        <v>4342.55</v>
      </c>
      <c r="S190" s="21">
        <v>11447.150000000001</v>
      </c>
      <c r="T190" s="19">
        <v>6477.7</v>
      </c>
      <c r="U190" s="20">
        <v>4964.7</v>
      </c>
      <c r="V190" s="21">
        <v>11442.4</v>
      </c>
      <c r="W190" s="47">
        <v>44397.649999999994</v>
      </c>
      <c r="X190" s="20">
        <v>27238.699999999997</v>
      </c>
      <c r="Y190" s="21">
        <v>71636.349999999991</v>
      </c>
      <c r="AB190" s="1"/>
    </row>
    <row r="191" spans="1:28" ht="13">
      <c r="A191" s="2" t="s">
        <v>288</v>
      </c>
      <c r="B191" s="2" t="s">
        <v>170</v>
      </c>
      <c r="C191" s="89" t="s">
        <v>297</v>
      </c>
      <c r="D191" s="129" t="s">
        <v>302</v>
      </c>
      <c r="E191" s="19">
        <v>6154.36</v>
      </c>
      <c r="F191" s="20">
        <v>5125.8900000000003</v>
      </c>
      <c r="G191" s="21">
        <v>11280.25</v>
      </c>
      <c r="H191" s="19">
        <v>5577.09</v>
      </c>
      <c r="I191" s="20">
        <v>9166.73</v>
      </c>
      <c r="J191" s="21">
        <v>14743.82</v>
      </c>
      <c r="K191" s="19">
        <v>11961.8</v>
      </c>
      <c r="L191" s="20">
        <v>8917.4</v>
      </c>
      <c r="M191" s="21">
        <v>20879.199999999997</v>
      </c>
      <c r="N191" s="19">
        <v>12099.36</v>
      </c>
      <c r="O191" s="20">
        <v>6720.68</v>
      </c>
      <c r="P191" s="21">
        <v>18820.04</v>
      </c>
      <c r="Q191" s="19">
        <v>11004.13</v>
      </c>
      <c r="R191" s="20">
        <v>5951.27</v>
      </c>
      <c r="S191" s="21">
        <v>16955.400000000001</v>
      </c>
      <c r="T191" s="19">
        <v>32000.13</v>
      </c>
      <c r="U191" s="20">
        <v>4546.7299999999996</v>
      </c>
      <c r="V191" s="21">
        <v>36546.86</v>
      </c>
      <c r="W191" s="47">
        <v>78796.87</v>
      </c>
      <c r="X191" s="20">
        <v>40428.699999999997</v>
      </c>
      <c r="Y191" s="21">
        <v>119225.56999999999</v>
      </c>
      <c r="AB191" s="1"/>
    </row>
    <row r="192" spans="1:28" ht="13">
      <c r="A192" s="2" t="s">
        <v>288</v>
      </c>
      <c r="B192" s="2" t="s">
        <v>171</v>
      </c>
      <c r="C192" s="89" t="s">
        <v>297</v>
      </c>
      <c r="D192" s="129" t="s">
        <v>302</v>
      </c>
      <c r="E192" s="19">
        <v>9301.66</v>
      </c>
      <c r="F192" s="20">
        <v>1012.22</v>
      </c>
      <c r="G192" s="21">
        <v>10313.879999999999</v>
      </c>
      <c r="H192" s="19">
        <v>7477.12</v>
      </c>
      <c r="I192" s="20">
        <v>2599.9499999999998</v>
      </c>
      <c r="J192" s="21">
        <v>10077.07</v>
      </c>
      <c r="K192" s="19">
        <v>5160.93</v>
      </c>
      <c r="L192" s="20">
        <v>1090.18</v>
      </c>
      <c r="M192" s="21">
        <v>6251.1100000000006</v>
      </c>
      <c r="N192" s="19">
        <v>6086.82</v>
      </c>
      <c r="O192" s="20">
        <v>1207.45</v>
      </c>
      <c r="P192" s="21">
        <v>7294.2699999999995</v>
      </c>
      <c r="Q192" s="19">
        <v>3174.33</v>
      </c>
      <c r="R192" s="20">
        <v>258.05</v>
      </c>
      <c r="S192" s="21">
        <v>3432.38</v>
      </c>
      <c r="T192" s="19">
        <v>7122.7</v>
      </c>
      <c r="U192" s="20">
        <v>477.86</v>
      </c>
      <c r="V192" s="21">
        <v>7600.5599999999995</v>
      </c>
      <c r="W192" s="47">
        <v>38323.56</v>
      </c>
      <c r="X192" s="20">
        <v>6645.71</v>
      </c>
      <c r="Y192" s="21">
        <v>44969.27</v>
      </c>
      <c r="AB192" s="1"/>
    </row>
    <row r="193" spans="1:28" ht="13">
      <c r="A193" s="2" t="s">
        <v>289</v>
      </c>
      <c r="B193" s="2" t="s">
        <v>172</v>
      </c>
      <c r="C193" s="89" t="s">
        <v>297</v>
      </c>
      <c r="D193" s="129" t="s">
        <v>303</v>
      </c>
      <c r="E193" s="19">
        <v>0</v>
      </c>
      <c r="F193" s="20">
        <v>0</v>
      </c>
      <c r="G193" s="21">
        <v>0</v>
      </c>
      <c r="H193" s="19">
        <v>0</v>
      </c>
      <c r="I193" s="20">
        <v>0</v>
      </c>
      <c r="J193" s="21">
        <v>0</v>
      </c>
      <c r="K193" s="19">
        <v>0</v>
      </c>
      <c r="L193" s="20">
        <v>0</v>
      </c>
      <c r="M193" s="21">
        <v>0</v>
      </c>
      <c r="N193" s="19">
        <v>0</v>
      </c>
      <c r="O193" s="20">
        <v>0</v>
      </c>
      <c r="P193" s="21">
        <v>0</v>
      </c>
      <c r="Q193" s="19">
        <v>0</v>
      </c>
      <c r="R193" s="20">
        <v>0</v>
      </c>
      <c r="S193" s="21">
        <v>0</v>
      </c>
      <c r="T193" s="19">
        <v>0</v>
      </c>
      <c r="U193" s="20">
        <v>0</v>
      </c>
      <c r="V193" s="21">
        <v>0</v>
      </c>
      <c r="W193" s="47">
        <v>0</v>
      </c>
      <c r="X193" s="20">
        <v>0</v>
      </c>
      <c r="Y193" s="21">
        <v>0</v>
      </c>
      <c r="AB193" s="1"/>
    </row>
    <row r="194" spans="1:28" ht="13">
      <c r="A194" s="2" t="s">
        <v>290</v>
      </c>
      <c r="B194" s="2" t="s">
        <v>173</v>
      </c>
      <c r="C194" s="89" t="s">
        <v>297</v>
      </c>
      <c r="D194" s="129" t="s">
        <v>298</v>
      </c>
      <c r="E194" s="19">
        <v>33767.949999999997</v>
      </c>
      <c r="F194" s="20">
        <v>3693.8</v>
      </c>
      <c r="G194" s="21">
        <v>37461.75</v>
      </c>
      <c r="H194" s="19">
        <v>14416.35</v>
      </c>
      <c r="I194" s="20">
        <v>7777.05</v>
      </c>
      <c r="J194" s="21">
        <v>22193.4</v>
      </c>
      <c r="K194" s="19">
        <v>12264.6</v>
      </c>
      <c r="L194" s="20">
        <v>16690.650000000001</v>
      </c>
      <c r="M194" s="21">
        <v>28955.25</v>
      </c>
      <c r="N194" s="19">
        <v>11065.9</v>
      </c>
      <c r="O194" s="20">
        <v>23083.35</v>
      </c>
      <c r="P194" s="21">
        <v>34149.25</v>
      </c>
      <c r="Q194" s="19">
        <v>6150.4</v>
      </c>
      <c r="R194" s="20">
        <v>10983.8</v>
      </c>
      <c r="S194" s="21">
        <v>17134.199999999997</v>
      </c>
      <c r="T194" s="19">
        <v>8476.7999999999993</v>
      </c>
      <c r="U194" s="20">
        <v>5448</v>
      </c>
      <c r="V194" s="21">
        <v>13924.8</v>
      </c>
      <c r="W194" s="47">
        <v>86141.999999999985</v>
      </c>
      <c r="X194" s="20">
        <v>67676.649999999994</v>
      </c>
      <c r="Y194" s="21">
        <v>153818.64999999997</v>
      </c>
      <c r="AB194" s="1"/>
    </row>
    <row r="195" spans="1:28" ht="13">
      <c r="A195" s="2" t="s">
        <v>350</v>
      </c>
      <c r="B195" s="2" t="s">
        <v>351</v>
      </c>
      <c r="C195" s="89" t="s">
        <v>297</v>
      </c>
      <c r="D195" s="129" t="s">
        <v>304</v>
      </c>
      <c r="E195" s="19">
        <v>4.49</v>
      </c>
      <c r="F195" s="20">
        <v>3551.23</v>
      </c>
      <c r="G195" s="21">
        <v>3555.72</v>
      </c>
      <c r="H195" s="19">
        <v>14.21</v>
      </c>
      <c r="I195" s="20">
        <v>3101.79</v>
      </c>
      <c r="J195" s="21">
        <v>3116</v>
      </c>
      <c r="K195" s="19">
        <v>634.88</v>
      </c>
      <c r="L195" s="20">
        <v>175.2</v>
      </c>
      <c r="M195" s="21">
        <v>810.07999999999993</v>
      </c>
      <c r="N195" s="19">
        <v>3960.21</v>
      </c>
      <c r="O195" s="20">
        <v>62.89</v>
      </c>
      <c r="P195" s="21">
        <v>4023.1</v>
      </c>
      <c r="Q195" s="19">
        <v>27.64</v>
      </c>
      <c r="R195" s="20">
        <v>1934.53</v>
      </c>
      <c r="S195" s="21">
        <v>1962.17</v>
      </c>
      <c r="T195" s="19">
        <v>6.49</v>
      </c>
      <c r="U195" s="20">
        <v>4448.1899999999996</v>
      </c>
      <c r="V195" s="21">
        <v>4454.6799999999994</v>
      </c>
      <c r="W195" s="47">
        <v>4647.92</v>
      </c>
      <c r="X195" s="20">
        <v>13273.830000000002</v>
      </c>
      <c r="Y195" s="21">
        <v>17921.75</v>
      </c>
      <c r="AB195" s="1"/>
    </row>
    <row r="196" spans="1:28" ht="13">
      <c r="A196" s="2" t="s">
        <v>350</v>
      </c>
      <c r="B196" s="2" t="s">
        <v>352</v>
      </c>
      <c r="C196" s="89" t="s">
        <v>297</v>
      </c>
      <c r="D196" s="129" t="s">
        <v>304</v>
      </c>
      <c r="E196" s="19">
        <v>4169.8999999999996</v>
      </c>
      <c r="F196" s="20">
        <v>0</v>
      </c>
      <c r="G196" s="21">
        <v>4169.8999999999996</v>
      </c>
      <c r="H196" s="19">
        <v>3588.16</v>
      </c>
      <c r="I196" s="20">
        <v>0</v>
      </c>
      <c r="J196" s="21">
        <v>3588.16</v>
      </c>
      <c r="K196" s="19">
        <v>2417.59</v>
      </c>
      <c r="L196" s="20">
        <v>153.1</v>
      </c>
      <c r="M196" s="21">
        <v>2570.69</v>
      </c>
      <c r="N196" s="19">
        <v>682.84</v>
      </c>
      <c r="O196" s="20">
        <v>450.45</v>
      </c>
      <c r="P196" s="21">
        <v>1133.29</v>
      </c>
      <c r="Q196" s="19">
        <v>578.24</v>
      </c>
      <c r="R196" s="20">
        <v>368.8</v>
      </c>
      <c r="S196" s="21">
        <v>947.04</v>
      </c>
      <c r="T196" s="19">
        <v>1605.93</v>
      </c>
      <c r="U196" s="20">
        <v>0</v>
      </c>
      <c r="V196" s="21">
        <v>1605.93</v>
      </c>
      <c r="W196" s="47">
        <v>13042.66</v>
      </c>
      <c r="X196" s="20">
        <v>972.34999999999991</v>
      </c>
      <c r="Y196" s="21">
        <v>14015.01</v>
      </c>
      <c r="AB196" s="1"/>
    </row>
    <row r="197" spans="1:28" ht="13">
      <c r="A197" s="2" t="s">
        <v>291</v>
      </c>
      <c r="B197" s="2" t="s">
        <v>174</v>
      </c>
      <c r="C197" s="89" t="s">
        <v>297</v>
      </c>
      <c r="D197" s="129" t="s">
        <v>304</v>
      </c>
      <c r="E197" s="19">
        <v>0</v>
      </c>
      <c r="F197" s="20">
        <v>0</v>
      </c>
      <c r="G197" s="21">
        <v>0</v>
      </c>
      <c r="H197" s="19">
        <v>0</v>
      </c>
      <c r="I197" s="20">
        <v>0</v>
      </c>
      <c r="J197" s="21">
        <v>0</v>
      </c>
      <c r="K197" s="19">
        <v>0</v>
      </c>
      <c r="L197" s="20">
        <v>0</v>
      </c>
      <c r="M197" s="21">
        <v>0</v>
      </c>
      <c r="N197" s="19">
        <v>0</v>
      </c>
      <c r="O197" s="20">
        <v>0</v>
      </c>
      <c r="P197" s="21">
        <v>0</v>
      </c>
      <c r="Q197" s="19">
        <v>0</v>
      </c>
      <c r="R197" s="20">
        <v>0</v>
      </c>
      <c r="S197" s="21">
        <v>0</v>
      </c>
      <c r="T197" s="19">
        <v>0</v>
      </c>
      <c r="U197" s="20">
        <v>0</v>
      </c>
      <c r="V197" s="21">
        <v>0</v>
      </c>
      <c r="W197" s="47">
        <v>0</v>
      </c>
      <c r="X197" s="20">
        <v>0</v>
      </c>
      <c r="Y197" s="21">
        <v>0</v>
      </c>
      <c r="AB197" s="1"/>
    </row>
    <row r="198" spans="1:28" ht="13">
      <c r="A198" s="2" t="s">
        <v>291</v>
      </c>
      <c r="B198" s="2" t="s">
        <v>175</v>
      </c>
      <c r="C198" s="89" t="s">
        <v>297</v>
      </c>
      <c r="D198" s="129" t="s">
        <v>304</v>
      </c>
      <c r="E198" s="19">
        <v>0</v>
      </c>
      <c r="F198" s="20">
        <v>0</v>
      </c>
      <c r="G198" s="21">
        <v>0</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47">
        <v>0</v>
      </c>
      <c r="X198" s="20">
        <v>0</v>
      </c>
      <c r="Y198" s="21">
        <v>0</v>
      </c>
      <c r="AB198" s="1"/>
    </row>
    <row r="199" spans="1:28" ht="13">
      <c r="A199" s="2" t="s">
        <v>291</v>
      </c>
      <c r="B199" s="2" t="s">
        <v>176</v>
      </c>
      <c r="C199" s="89" t="s">
        <v>297</v>
      </c>
      <c r="D199" s="129" t="s">
        <v>304</v>
      </c>
      <c r="E199" s="19">
        <v>338.16</v>
      </c>
      <c r="F199" s="20">
        <v>0</v>
      </c>
      <c r="G199" s="21">
        <v>338.16</v>
      </c>
      <c r="H199" s="19">
        <v>337.06</v>
      </c>
      <c r="I199" s="20">
        <v>0</v>
      </c>
      <c r="J199" s="21">
        <v>337.06</v>
      </c>
      <c r="K199" s="19">
        <v>305.12</v>
      </c>
      <c r="L199" s="20">
        <v>2.89</v>
      </c>
      <c r="M199" s="21">
        <v>308.01</v>
      </c>
      <c r="N199" s="19">
        <v>343.87</v>
      </c>
      <c r="O199" s="20">
        <v>0.52</v>
      </c>
      <c r="P199" s="21">
        <v>344.39</v>
      </c>
      <c r="Q199" s="19">
        <v>203.58</v>
      </c>
      <c r="R199" s="20">
        <v>29.8</v>
      </c>
      <c r="S199" s="21">
        <v>233.38000000000002</v>
      </c>
      <c r="T199" s="19">
        <v>53.71</v>
      </c>
      <c r="U199" s="20">
        <v>43.5</v>
      </c>
      <c r="V199" s="21">
        <v>97.210000000000008</v>
      </c>
      <c r="W199" s="47">
        <v>1581.5</v>
      </c>
      <c r="X199" s="20">
        <v>76.710000000000008</v>
      </c>
      <c r="Y199" s="21">
        <v>1658.21</v>
      </c>
      <c r="AB199" s="1"/>
    </row>
    <row r="200" spans="1:28" ht="13">
      <c r="A200" s="2" t="s">
        <v>291</v>
      </c>
      <c r="B200" s="2" t="s">
        <v>177</v>
      </c>
      <c r="C200" s="89" t="s">
        <v>297</v>
      </c>
      <c r="D200" s="129" t="s">
        <v>303</v>
      </c>
      <c r="E200" s="19">
        <v>0</v>
      </c>
      <c r="F200" s="20">
        <v>0</v>
      </c>
      <c r="G200" s="21">
        <v>0</v>
      </c>
      <c r="H200" s="19">
        <v>0</v>
      </c>
      <c r="I200" s="20">
        <v>0</v>
      </c>
      <c r="J200" s="21">
        <v>0</v>
      </c>
      <c r="K200" s="19">
        <v>0</v>
      </c>
      <c r="L200" s="20">
        <v>0</v>
      </c>
      <c r="M200" s="21">
        <v>0</v>
      </c>
      <c r="N200" s="19">
        <v>0</v>
      </c>
      <c r="O200" s="20">
        <v>0</v>
      </c>
      <c r="P200" s="21">
        <v>0</v>
      </c>
      <c r="Q200" s="19">
        <v>0</v>
      </c>
      <c r="R200" s="20">
        <v>0</v>
      </c>
      <c r="S200" s="21">
        <v>0</v>
      </c>
      <c r="T200" s="19">
        <v>0</v>
      </c>
      <c r="U200" s="20">
        <v>0</v>
      </c>
      <c r="V200" s="21">
        <v>0</v>
      </c>
      <c r="W200" s="47">
        <v>0</v>
      </c>
      <c r="X200" s="20">
        <v>0</v>
      </c>
      <c r="Y200" s="21">
        <v>0</v>
      </c>
      <c r="AB200" s="1"/>
    </row>
    <row r="201" spans="1:28" ht="13">
      <c r="A201" s="2" t="s">
        <v>291</v>
      </c>
      <c r="B201" s="2" t="s">
        <v>178</v>
      </c>
      <c r="C201" s="89" t="s">
        <v>297</v>
      </c>
      <c r="D201" s="129" t="s">
        <v>304</v>
      </c>
      <c r="E201" s="19">
        <v>0</v>
      </c>
      <c r="F201" s="20">
        <v>0</v>
      </c>
      <c r="G201" s="21">
        <v>0</v>
      </c>
      <c r="H201" s="19">
        <v>0</v>
      </c>
      <c r="I201" s="20">
        <v>0</v>
      </c>
      <c r="J201" s="21">
        <v>0</v>
      </c>
      <c r="K201" s="19">
        <v>0</v>
      </c>
      <c r="L201" s="20">
        <v>0</v>
      </c>
      <c r="M201" s="21">
        <v>0</v>
      </c>
      <c r="N201" s="19">
        <v>0</v>
      </c>
      <c r="O201" s="20">
        <v>0</v>
      </c>
      <c r="P201" s="21">
        <v>0</v>
      </c>
      <c r="Q201" s="19">
        <v>0</v>
      </c>
      <c r="R201" s="20">
        <v>0</v>
      </c>
      <c r="S201" s="21">
        <v>0</v>
      </c>
      <c r="T201" s="19">
        <v>0</v>
      </c>
      <c r="U201" s="20">
        <v>0</v>
      </c>
      <c r="V201" s="21">
        <v>0</v>
      </c>
      <c r="W201" s="47">
        <v>0</v>
      </c>
      <c r="X201" s="20">
        <v>0</v>
      </c>
      <c r="Y201" s="21">
        <v>0</v>
      </c>
      <c r="AB201" s="1"/>
    </row>
    <row r="202" spans="1:28" ht="13">
      <c r="A202" s="2" t="s">
        <v>291</v>
      </c>
      <c r="B202" s="2" t="s">
        <v>179</v>
      </c>
      <c r="C202" s="89" t="s">
        <v>297</v>
      </c>
      <c r="D202" s="129" t="s">
        <v>304</v>
      </c>
      <c r="E202" s="19">
        <v>0</v>
      </c>
      <c r="F202" s="20">
        <v>0</v>
      </c>
      <c r="G202" s="21">
        <v>0</v>
      </c>
      <c r="H202" s="19">
        <v>0</v>
      </c>
      <c r="I202" s="20">
        <v>0</v>
      </c>
      <c r="J202" s="21">
        <v>0</v>
      </c>
      <c r="K202" s="19">
        <v>0</v>
      </c>
      <c r="L202" s="20">
        <v>0</v>
      </c>
      <c r="M202" s="21">
        <v>0</v>
      </c>
      <c r="N202" s="19">
        <v>0</v>
      </c>
      <c r="O202" s="20">
        <v>0</v>
      </c>
      <c r="P202" s="21">
        <v>0</v>
      </c>
      <c r="Q202" s="19">
        <v>0</v>
      </c>
      <c r="R202" s="20">
        <v>0</v>
      </c>
      <c r="S202" s="21">
        <v>0</v>
      </c>
      <c r="T202" s="19">
        <v>0</v>
      </c>
      <c r="U202" s="20">
        <v>0</v>
      </c>
      <c r="V202" s="21">
        <v>0</v>
      </c>
      <c r="W202" s="47">
        <v>0</v>
      </c>
      <c r="X202" s="20">
        <v>0</v>
      </c>
      <c r="Y202" s="21">
        <v>0</v>
      </c>
      <c r="AB202" s="1"/>
    </row>
    <row r="203" spans="1:28" ht="13">
      <c r="A203" s="2" t="s">
        <v>291</v>
      </c>
      <c r="B203" s="2" t="s">
        <v>180</v>
      </c>
      <c r="C203" s="89" t="s">
        <v>297</v>
      </c>
      <c r="D203" s="129" t="s">
        <v>304</v>
      </c>
      <c r="E203" s="19">
        <v>0</v>
      </c>
      <c r="F203" s="20">
        <v>0</v>
      </c>
      <c r="G203" s="21">
        <v>0</v>
      </c>
      <c r="H203" s="19">
        <v>0</v>
      </c>
      <c r="I203" s="20">
        <v>0</v>
      </c>
      <c r="J203" s="21">
        <v>0</v>
      </c>
      <c r="K203" s="19">
        <v>0</v>
      </c>
      <c r="L203" s="20">
        <v>0</v>
      </c>
      <c r="M203" s="21">
        <v>0</v>
      </c>
      <c r="N203" s="19">
        <v>0</v>
      </c>
      <c r="O203" s="20">
        <v>0</v>
      </c>
      <c r="P203" s="21">
        <v>0</v>
      </c>
      <c r="Q203" s="19">
        <v>0</v>
      </c>
      <c r="R203" s="20">
        <v>0</v>
      </c>
      <c r="S203" s="21">
        <v>0</v>
      </c>
      <c r="T203" s="19">
        <v>0</v>
      </c>
      <c r="U203" s="20">
        <v>0</v>
      </c>
      <c r="V203" s="21">
        <v>0</v>
      </c>
      <c r="W203" s="47">
        <v>0</v>
      </c>
      <c r="X203" s="20">
        <v>0</v>
      </c>
      <c r="Y203" s="21">
        <v>0</v>
      </c>
      <c r="AB203" s="1"/>
    </row>
    <row r="204" spans="1:28" ht="13">
      <c r="A204" s="2" t="s">
        <v>291</v>
      </c>
      <c r="B204" s="2" t="s">
        <v>181</v>
      </c>
      <c r="C204" s="89" t="s">
        <v>297</v>
      </c>
      <c r="D204" s="129" t="s">
        <v>304</v>
      </c>
      <c r="E204" s="19">
        <v>3.73</v>
      </c>
      <c r="F204" s="20">
        <v>50.74</v>
      </c>
      <c r="G204" s="21">
        <v>54.47</v>
      </c>
      <c r="H204" s="19">
        <v>1.0900000000000001</v>
      </c>
      <c r="I204" s="20">
        <v>19.2</v>
      </c>
      <c r="J204" s="21">
        <v>20.29</v>
      </c>
      <c r="K204" s="19">
        <v>79.34</v>
      </c>
      <c r="L204" s="20">
        <v>12.52</v>
      </c>
      <c r="M204" s="21">
        <v>91.86</v>
      </c>
      <c r="N204" s="19">
        <v>46.01</v>
      </c>
      <c r="O204" s="20">
        <v>138.33000000000001</v>
      </c>
      <c r="P204" s="21">
        <v>184.34</v>
      </c>
      <c r="Q204" s="19">
        <v>0</v>
      </c>
      <c r="R204" s="20">
        <v>495.44</v>
      </c>
      <c r="S204" s="21">
        <v>495.44</v>
      </c>
      <c r="T204" s="19">
        <v>0</v>
      </c>
      <c r="U204" s="20">
        <v>525.08000000000004</v>
      </c>
      <c r="V204" s="21">
        <v>525.08000000000004</v>
      </c>
      <c r="W204" s="47">
        <v>130.16999999999999</v>
      </c>
      <c r="X204" s="20">
        <v>1241.31</v>
      </c>
      <c r="Y204" s="21">
        <v>1371.48</v>
      </c>
      <c r="AB204" s="1"/>
    </row>
    <row r="205" spans="1:28" ht="13">
      <c r="A205" s="2" t="s">
        <v>291</v>
      </c>
      <c r="B205" s="2" t="s">
        <v>182</v>
      </c>
      <c r="C205" s="89" t="s">
        <v>297</v>
      </c>
      <c r="D205" s="129" t="s">
        <v>304</v>
      </c>
      <c r="E205" s="19">
        <v>0</v>
      </c>
      <c r="F205" s="20">
        <v>0</v>
      </c>
      <c r="G205" s="21">
        <v>0</v>
      </c>
      <c r="H205" s="19">
        <v>0</v>
      </c>
      <c r="I205" s="20">
        <v>0</v>
      </c>
      <c r="J205" s="21">
        <v>0</v>
      </c>
      <c r="K205" s="19">
        <v>0</v>
      </c>
      <c r="L205" s="20">
        <v>0</v>
      </c>
      <c r="M205" s="21">
        <v>0</v>
      </c>
      <c r="N205" s="19">
        <v>16.420000000000002</v>
      </c>
      <c r="O205" s="20">
        <v>70.28</v>
      </c>
      <c r="P205" s="21">
        <v>86.7</v>
      </c>
      <c r="Q205" s="19">
        <v>16.350000000000001</v>
      </c>
      <c r="R205" s="20">
        <v>75.63</v>
      </c>
      <c r="S205" s="21">
        <v>91.97999999999999</v>
      </c>
      <c r="T205" s="19">
        <v>29.78</v>
      </c>
      <c r="U205" s="20">
        <v>126.1</v>
      </c>
      <c r="V205" s="21">
        <v>155.88</v>
      </c>
      <c r="W205" s="47">
        <v>62.550000000000004</v>
      </c>
      <c r="X205" s="20">
        <v>272.01</v>
      </c>
      <c r="Y205" s="21">
        <v>334.56</v>
      </c>
      <c r="AB205" s="1"/>
    </row>
    <row r="206" spans="1:28" ht="13">
      <c r="A206" s="2" t="s">
        <v>291</v>
      </c>
      <c r="B206" s="2" t="s">
        <v>183</v>
      </c>
      <c r="C206" s="89" t="s">
        <v>297</v>
      </c>
      <c r="D206" s="129" t="s">
        <v>304</v>
      </c>
      <c r="E206" s="19">
        <v>0</v>
      </c>
      <c r="F206" s="20">
        <v>0</v>
      </c>
      <c r="G206" s="21">
        <v>0</v>
      </c>
      <c r="H206" s="19">
        <v>0</v>
      </c>
      <c r="I206" s="20">
        <v>0</v>
      </c>
      <c r="J206" s="21">
        <v>0</v>
      </c>
      <c r="K206" s="19">
        <v>0</v>
      </c>
      <c r="L206" s="20">
        <v>0</v>
      </c>
      <c r="M206" s="21">
        <v>0</v>
      </c>
      <c r="N206" s="19">
        <v>0.13</v>
      </c>
      <c r="O206" s="20">
        <v>0.69</v>
      </c>
      <c r="P206" s="21">
        <v>0.82</v>
      </c>
      <c r="Q206" s="19">
        <v>0</v>
      </c>
      <c r="R206" s="20">
        <v>0</v>
      </c>
      <c r="S206" s="21">
        <v>0</v>
      </c>
      <c r="T206" s="19">
        <v>0.28000000000000003</v>
      </c>
      <c r="U206" s="20">
        <v>4.99</v>
      </c>
      <c r="V206" s="21">
        <v>5.2700000000000005</v>
      </c>
      <c r="W206" s="47">
        <v>0.41000000000000003</v>
      </c>
      <c r="X206" s="20">
        <v>5.68</v>
      </c>
      <c r="Y206" s="21">
        <v>6.09</v>
      </c>
      <c r="AB206" s="1"/>
    </row>
    <row r="207" spans="1:28" ht="13">
      <c r="A207" s="2" t="s">
        <v>291</v>
      </c>
      <c r="B207" s="2" t="s">
        <v>184</v>
      </c>
      <c r="C207" s="89" t="s">
        <v>297</v>
      </c>
      <c r="D207" s="129" t="s">
        <v>304</v>
      </c>
      <c r="E207" s="19">
        <v>0</v>
      </c>
      <c r="F207" s="20">
        <v>0</v>
      </c>
      <c r="G207" s="21">
        <v>0</v>
      </c>
      <c r="H207" s="19">
        <v>0</v>
      </c>
      <c r="I207" s="20">
        <v>0</v>
      </c>
      <c r="J207" s="21">
        <v>0</v>
      </c>
      <c r="K207" s="19">
        <v>0</v>
      </c>
      <c r="L207" s="20">
        <v>0</v>
      </c>
      <c r="M207" s="21">
        <v>0</v>
      </c>
      <c r="N207" s="19">
        <v>9.18</v>
      </c>
      <c r="O207" s="20">
        <v>80.069999999999993</v>
      </c>
      <c r="P207" s="21">
        <v>89.25</v>
      </c>
      <c r="Q207" s="19">
        <v>10.68</v>
      </c>
      <c r="R207" s="20">
        <v>90.33</v>
      </c>
      <c r="S207" s="21">
        <v>101.00999999999999</v>
      </c>
      <c r="T207" s="19">
        <v>17.21</v>
      </c>
      <c r="U207" s="20">
        <v>137.16</v>
      </c>
      <c r="V207" s="21">
        <v>154.37</v>
      </c>
      <c r="W207" s="47">
        <v>37.07</v>
      </c>
      <c r="X207" s="20">
        <v>307.55999999999995</v>
      </c>
      <c r="Y207" s="21">
        <v>344.62999999999994</v>
      </c>
      <c r="AB207" s="1"/>
    </row>
    <row r="208" spans="1:28" ht="13">
      <c r="A208" s="2" t="s">
        <v>291</v>
      </c>
      <c r="B208" s="2" t="s">
        <v>185</v>
      </c>
      <c r="C208" s="89" t="s">
        <v>297</v>
      </c>
      <c r="D208" s="129" t="s">
        <v>304</v>
      </c>
      <c r="E208" s="19">
        <v>0</v>
      </c>
      <c r="F208" s="20">
        <v>0</v>
      </c>
      <c r="G208" s="21">
        <v>0</v>
      </c>
      <c r="H208" s="19">
        <v>0</v>
      </c>
      <c r="I208" s="20">
        <v>0</v>
      </c>
      <c r="J208" s="21">
        <v>0</v>
      </c>
      <c r="K208" s="19">
        <v>0</v>
      </c>
      <c r="L208" s="20">
        <v>0</v>
      </c>
      <c r="M208" s="21">
        <v>0</v>
      </c>
      <c r="N208" s="19">
        <v>0</v>
      </c>
      <c r="O208" s="20">
        <v>0</v>
      </c>
      <c r="P208" s="21">
        <v>0</v>
      </c>
      <c r="Q208" s="19">
        <v>0</v>
      </c>
      <c r="R208" s="20">
        <v>0</v>
      </c>
      <c r="S208" s="21">
        <v>0</v>
      </c>
      <c r="T208" s="19">
        <v>0</v>
      </c>
      <c r="U208" s="20">
        <v>0</v>
      </c>
      <c r="V208" s="21">
        <v>0</v>
      </c>
      <c r="W208" s="47">
        <v>0</v>
      </c>
      <c r="X208" s="20">
        <v>0</v>
      </c>
      <c r="Y208" s="21">
        <v>0</v>
      </c>
      <c r="AB208" s="1"/>
    </row>
    <row r="209" spans="1:28" ht="13">
      <c r="A209" s="2" t="s">
        <v>291</v>
      </c>
      <c r="B209" s="2" t="s">
        <v>186</v>
      </c>
      <c r="C209" s="89" t="s">
        <v>297</v>
      </c>
      <c r="D209" s="129" t="s">
        <v>304</v>
      </c>
      <c r="E209" s="19">
        <v>953.22</v>
      </c>
      <c r="F209" s="20">
        <v>5.85</v>
      </c>
      <c r="G209" s="21">
        <v>959.07</v>
      </c>
      <c r="H209" s="19">
        <v>1018.62</v>
      </c>
      <c r="I209" s="20">
        <v>0.42</v>
      </c>
      <c r="J209" s="21">
        <v>1019.04</v>
      </c>
      <c r="K209" s="19">
        <v>1606.25</v>
      </c>
      <c r="L209" s="20">
        <v>1.21</v>
      </c>
      <c r="M209" s="21">
        <v>1607.46</v>
      </c>
      <c r="N209" s="19">
        <v>1658.68</v>
      </c>
      <c r="O209" s="20">
        <v>5.5</v>
      </c>
      <c r="P209" s="21">
        <v>1664.18</v>
      </c>
      <c r="Q209" s="19">
        <v>543.30999999999995</v>
      </c>
      <c r="R209" s="20">
        <v>2.0099999999999998</v>
      </c>
      <c r="S209" s="21">
        <v>545.31999999999994</v>
      </c>
      <c r="T209" s="19">
        <v>1034.48</v>
      </c>
      <c r="U209" s="20">
        <v>4.67</v>
      </c>
      <c r="V209" s="21">
        <v>1039.1500000000001</v>
      </c>
      <c r="W209" s="47">
        <v>6814.5599999999995</v>
      </c>
      <c r="X209" s="20">
        <v>19.66</v>
      </c>
      <c r="Y209" s="21">
        <v>6834.2199999999993</v>
      </c>
      <c r="AB209" s="1"/>
    </row>
    <row r="210" spans="1:28" ht="13">
      <c r="A210" s="2" t="s">
        <v>291</v>
      </c>
      <c r="B210" s="2" t="s">
        <v>187</v>
      </c>
      <c r="C210" s="89" t="s">
        <v>297</v>
      </c>
      <c r="D210" s="129" t="s">
        <v>304</v>
      </c>
      <c r="E210" s="19">
        <v>0</v>
      </c>
      <c r="F210" s="20">
        <v>0</v>
      </c>
      <c r="G210" s="21">
        <v>0</v>
      </c>
      <c r="H210" s="19">
        <v>0</v>
      </c>
      <c r="I210" s="20">
        <v>0</v>
      </c>
      <c r="J210" s="21">
        <v>0</v>
      </c>
      <c r="K210" s="19">
        <v>0</v>
      </c>
      <c r="L210" s="20">
        <v>0</v>
      </c>
      <c r="M210" s="21">
        <v>0</v>
      </c>
      <c r="N210" s="19">
        <v>0</v>
      </c>
      <c r="O210" s="20">
        <v>0</v>
      </c>
      <c r="P210" s="21">
        <v>0</v>
      </c>
      <c r="Q210" s="19">
        <v>0</v>
      </c>
      <c r="R210" s="20">
        <v>0</v>
      </c>
      <c r="S210" s="21">
        <v>0</v>
      </c>
      <c r="T210" s="19">
        <v>0</v>
      </c>
      <c r="U210" s="20">
        <v>0</v>
      </c>
      <c r="V210" s="21">
        <v>0</v>
      </c>
      <c r="W210" s="47">
        <v>0</v>
      </c>
      <c r="X210" s="20">
        <v>0</v>
      </c>
      <c r="Y210" s="21">
        <v>0</v>
      </c>
      <c r="AB210" s="1"/>
    </row>
    <row r="211" spans="1:28" ht="13">
      <c r="A211" s="2" t="s">
        <v>291</v>
      </c>
      <c r="B211" s="2" t="s">
        <v>188</v>
      </c>
      <c r="C211" s="89" t="s">
        <v>297</v>
      </c>
      <c r="D211" s="129" t="s">
        <v>304</v>
      </c>
      <c r="E211" s="19">
        <v>0</v>
      </c>
      <c r="F211" s="20">
        <v>0</v>
      </c>
      <c r="G211" s="21">
        <v>0</v>
      </c>
      <c r="H211" s="19">
        <v>0</v>
      </c>
      <c r="I211" s="20">
        <v>0</v>
      </c>
      <c r="J211" s="21">
        <v>0</v>
      </c>
      <c r="K211" s="19">
        <v>0</v>
      </c>
      <c r="L211" s="20">
        <v>0</v>
      </c>
      <c r="M211" s="21">
        <v>0</v>
      </c>
      <c r="N211" s="19">
        <v>0</v>
      </c>
      <c r="O211" s="20">
        <v>0</v>
      </c>
      <c r="P211" s="21">
        <v>0</v>
      </c>
      <c r="Q211" s="19">
        <v>0</v>
      </c>
      <c r="R211" s="20">
        <v>0</v>
      </c>
      <c r="S211" s="21">
        <v>0</v>
      </c>
      <c r="T211" s="19">
        <v>0</v>
      </c>
      <c r="U211" s="20">
        <v>0</v>
      </c>
      <c r="V211" s="21">
        <v>0</v>
      </c>
      <c r="W211" s="47">
        <v>0</v>
      </c>
      <c r="X211" s="20">
        <v>0</v>
      </c>
      <c r="Y211" s="21">
        <v>0</v>
      </c>
      <c r="AB211" s="1"/>
    </row>
    <row r="212" spans="1:28" ht="13">
      <c r="A212" s="2" t="s">
        <v>291</v>
      </c>
      <c r="B212" s="2" t="s">
        <v>189</v>
      </c>
      <c r="C212" s="89" t="s">
        <v>297</v>
      </c>
      <c r="D212" s="129" t="s">
        <v>304</v>
      </c>
      <c r="E212" s="19">
        <v>0</v>
      </c>
      <c r="F212" s="20">
        <v>0</v>
      </c>
      <c r="G212" s="21">
        <v>0</v>
      </c>
      <c r="H212" s="19">
        <v>0</v>
      </c>
      <c r="I212" s="20">
        <v>0</v>
      </c>
      <c r="J212" s="21">
        <v>0</v>
      </c>
      <c r="K212" s="19">
        <v>0</v>
      </c>
      <c r="L212" s="20">
        <v>0</v>
      </c>
      <c r="M212" s="21">
        <v>0</v>
      </c>
      <c r="N212" s="19">
        <v>0</v>
      </c>
      <c r="O212" s="20">
        <v>0</v>
      </c>
      <c r="P212" s="21">
        <v>0</v>
      </c>
      <c r="Q212" s="19">
        <v>0</v>
      </c>
      <c r="R212" s="20">
        <v>0</v>
      </c>
      <c r="S212" s="21">
        <v>0</v>
      </c>
      <c r="T212" s="19">
        <v>0</v>
      </c>
      <c r="U212" s="20">
        <v>0</v>
      </c>
      <c r="V212" s="21">
        <v>0</v>
      </c>
      <c r="W212" s="47">
        <v>0</v>
      </c>
      <c r="X212" s="20">
        <v>0</v>
      </c>
      <c r="Y212" s="21">
        <v>0</v>
      </c>
      <c r="AB212" s="1"/>
    </row>
    <row r="213" spans="1:28" ht="13">
      <c r="A213" s="2" t="s">
        <v>291</v>
      </c>
      <c r="B213" s="2" t="s">
        <v>190</v>
      </c>
      <c r="C213" s="89" t="s">
        <v>297</v>
      </c>
      <c r="D213" s="129" t="s">
        <v>304</v>
      </c>
      <c r="E213" s="19">
        <v>3632.41</v>
      </c>
      <c r="F213" s="20">
        <v>400.07</v>
      </c>
      <c r="G213" s="21">
        <v>4032.48</v>
      </c>
      <c r="H213" s="19">
        <v>2789.39</v>
      </c>
      <c r="I213" s="20">
        <v>509.12</v>
      </c>
      <c r="J213" s="21">
        <v>3298.5099999999998</v>
      </c>
      <c r="K213" s="19">
        <v>1874.28</v>
      </c>
      <c r="L213" s="20">
        <v>534.99</v>
      </c>
      <c r="M213" s="21">
        <v>2409.27</v>
      </c>
      <c r="N213" s="19">
        <v>3608.4</v>
      </c>
      <c r="O213" s="20">
        <v>636.04</v>
      </c>
      <c r="P213" s="21">
        <v>4244.4400000000005</v>
      </c>
      <c r="Q213" s="19">
        <v>786.63</v>
      </c>
      <c r="R213" s="20">
        <v>329.11</v>
      </c>
      <c r="S213" s="21">
        <v>1115.74</v>
      </c>
      <c r="T213" s="19">
        <v>3426.19</v>
      </c>
      <c r="U213" s="20">
        <v>419.72</v>
      </c>
      <c r="V213" s="21">
        <v>3845.91</v>
      </c>
      <c r="W213" s="47">
        <v>16117.3</v>
      </c>
      <c r="X213" s="20">
        <v>2829.05</v>
      </c>
      <c r="Y213" s="21">
        <v>18946.349999999999</v>
      </c>
      <c r="AB213" s="1"/>
    </row>
    <row r="214" spans="1:28" ht="13">
      <c r="A214" s="2" t="s">
        <v>291</v>
      </c>
      <c r="B214" s="2" t="s">
        <v>191</v>
      </c>
      <c r="C214" s="89" t="s">
        <v>297</v>
      </c>
      <c r="D214" s="129" t="s">
        <v>304</v>
      </c>
      <c r="E214" s="19">
        <v>3037.78</v>
      </c>
      <c r="F214" s="20">
        <v>429.77</v>
      </c>
      <c r="G214" s="21">
        <v>3467.55</v>
      </c>
      <c r="H214" s="19">
        <v>2025.75</v>
      </c>
      <c r="I214" s="20">
        <v>334.83</v>
      </c>
      <c r="J214" s="21">
        <v>2360.58</v>
      </c>
      <c r="K214" s="19">
        <v>1985.3</v>
      </c>
      <c r="L214" s="20">
        <v>468.08</v>
      </c>
      <c r="M214" s="21">
        <v>2453.38</v>
      </c>
      <c r="N214" s="19">
        <v>2442.71</v>
      </c>
      <c r="O214" s="20">
        <v>404.92</v>
      </c>
      <c r="P214" s="21">
        <v>2847.63</v>
      </c>
      <c r="Q214" s="19">
        <v>2839.76</v>
      </c>
      <c r="R214" s="20">
        <v>631.78</v>
      </c>
      <c r="S214" s="21">
        <v>3471.54</v>
      </c>
      <c r="T214" s="19">
        <v>2883.22</v>
      </c>
      <c r="U214" s="20">
        <v>570.28</v>
      </c>
      <c r="V214" s="21">
        <v>3453.5</v>
      </c>
      <c r="W214" s="47">
        <v>15214.52</v>
      </c>
      <c r="X214" s="20">
        <v>2839.66</v>
      </c>
      <c r="Y214" s="21">
        <v>18054.18</v>
      </c>
      <c r="AB214" s="1"/>
    </row>
    <row r="215" spans="1:28" ht="13">
      <c r="A215" s="2" t="s">
        <v>291</v>
      </c>
      <c r="B215" s="2" t="s">
        <v>377</v>
      </c>
      <c r="C215" s="89" t="s">
        <v>297</v>
      </c>
      <c r="D215" s="129" t="s">
        <v>304</v>
      </c>
      <c r="E215" s="19">
        <v>714.87</v>
      </c>
      <c r="F215" s="20">
        <v>26.48</v>
      </c>
      <c r="G215" s="21">
        <v>741.35</v>
      </c>
      <c r="H215" s="19">
        <v>1077.46</v>
      </c>
      <c r="I215" s="20">
        <v>27.08</v>
      </c>
      <c r="J215" s="21">
        <v>1104.54</v>
      </c>
      <c r="K215" s="19">
        <v>0</v>
      </c>
      <c r="L215" s="20">
        <v>0</v>
      </c>
      <c r="M215" s="21">
        <v>0</v>
      </c>
      <c r="N215" s="19">
        <v>0</v>
      </c>
      <c r="O215" s="20">
        <v>0</v>
      </c>
      <c r="P215" s="21">
        <v>0</v>
      </c>
      <c r="Q215" s="19">
        <v>1124.8399999999999</v>
      </c>
      <c r="R215" s="20">
        <v>64.930000000000007</v>
      </c>
      <c r="S215" s="21">
        <v>1189.77</v>
      </c>
      <c r="T215" s="19">
        <v>2261.9299999999998</v>
      </c>
      <c r="U215" s="20">
        <v>53.52</v>
      </c>
      <c r="V215" s="21">
        <v>2315.4499999999998</v>
      </c>
      <c r="W215" s="47">
        <v>5179.1000000000004</v>
      </c>
      <c r="X215" s="20">
        <v>172.01000000000002</v>
      </c>
      <c r="Y215" s="21">
        <v>5351.1100000000006</v>
      </c>
      <c r="AB215" s="1"/>
    </row>
    <row r="216" spans="1:28" ht="13">
      <c r="A216" s="2" t="s">
        <v>291</v>
      </c>
      <c r="B216" s="2" t="s">
        <v>192</v>
      </c>
      <c r="C216" s="89" t="s">
        <v>297</v>
      </c>
      <c r="D216" s="129" t="s">
        <v>304</v>
      </c>
      <c r="E216" s="19">
        <v>0</v>
      </c>
      <c r="F216" s="20">
        <v>0</v>
      </c>
      <c r="G216" s="21">
        <v>0</v>
      </c>
      <c r="H216" s="19">
        <v>0</v>
      </c>
      <c r="I216" s="20">
        <v>0</v>
      </c>
      <c r="J216" s="21">
        <v>0</v>
      </c>
      <c r="K216" s="19">
        <v>0</v>
      </c>
      <c r="L216" s="20">
        <v>0</v>
      </c>
      <c r="M216" s="21">
        <v>0</v>
      </c>
      <c r="N216" s="19">
        <v>0</v>
      </c>
      <c r="O216" s="20">
        <v>0</v>
      </c>
      <c r="P216" s="21">
        <v>0</v>
      </c>
      <c r="Q216" s="19">
        <v>0</v>
      </c>
      <c r="R216" s="20">
        <v>0</v>
      </c>
      <c r="S216" s="21">
        <v>0</v>
      </c>
      <c r="T216" s="19">
        <v>0</v>
      </c>
      <c r="U216" s="20">
        <v>0</v>
      </c>
      <c r="V216" s="21">
        <v>0</v>
      </c>
      <c r="W216" s="47">
        <v>0</v>
      </c>
      <c r="X216" s="20">
        <v>0</v>
      </c>
      <c r="Y216" s="21">
        <v>0</v>
      </c>
      <c r="AB216" s="1"/>
    </row>
    <row r="217" spans="1:28" ht="13">
      <c r="A217" s="2" t="s">
        <v>291</v>
      </c>
      <c r="B217" s="2" t="s">
        <v>353</v>
      </c>
      <c r="C217" s="89" t="s">
        <v>297</v>
      </c>
      <c r="D217" s="129" t="s">
        <v>304</v>
      </c>
      <c r="E217" s="19">
        <v>1270.81</v>
      </c>
      <c r="F217" s="20">
        <v>1106.4000000000001</v>
      </c>
      <c r="G217" s="21">
        <v>2377.21</v>
      </c>
      <c r="H217" s="19">
        <v>550.37</v>
      </c>
      <c r="I217" s="20">
        <v>1110.3800000000001</v>
      </c>
      <c r="J217" s="21">
        <v>1660.75</v>
      </c>
      <c r="K217" s="19">
        <v>230.33</v>
      </c>
      <c r="L217" s="20">
        <v>2459.0500000000002</v>
      </c>
      <c r="M217" s="21">
        <v>2689.38</v>
      </c>
      <c r="N217" s="19">
        <v>0.66</v>
      </c>
      <c r="O217" s="20">
        <v>3839.98</v>
      </c>
      <c r="P217" s="21">
        <v>3840.64</v>
      </c>
      <c r="Q217" s="19">
        <v>586.23</v>
      </c>
      <c r="R217" s="20">
        <v>2192.46</v>
      </c>
      <c r="S217" s="21">
        <v>2778.69</v>
      </c>
      <c r="T217" s="19">
        <v>1271.53</v>
      </c>
      <c r="U217" s="20">
        <v>1859.32</v>
      </c>
      <c r="V217" s="21">
        <v>3130.85</v>
      </c>
      <c r="W217" s="47">
        <v>3909.9299999999994</v>
      </c>
      <c r="X217" s="20">
        <v>12567.59</v>
      </c>
      <c r="Y217" s="21">
        <v>16477.52</v>
      </c>
      <c r="AB217" s="1"/>
    </row>
    <row r="218" spans="1:28" ht="13">
      <c r="A218" s="2" t="s">
        <v>291</v>
      </c>
      <c r="B218" s="2" t="s">
        <v>193</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194</v>
      </c>
      <c r="C219" s="89" t="s">
        <v>297</v>
      </c>
      <c r="D219" s="129" t="s">
        <v>304</v>
      </c>
      <c r="E219" s="19">
        <v>0</v>
      </c>
      <c r="F219" s="20">
        <v>0</v>
      </c>
      <c r="G219" s="21">
        <v>0</v>
      </c>
      <c r="H219" s="19">
        <v>0</v>
      </c>
      <c r="I219" s="20">
        <v>0</v>
      </c>
      <c r="J219" s="21">
        <v>0</v>
      </c>
      <c r="K219" s="19">
        <v>0</v>
      </c>
      <c r="L219" s="20">
        <v>0</v>
      </c>
      <c r="M219" s="21">
        <v>0</v>
      </c>
      <c r="N219" s="19">
        <v>0</v>
      </c>
      <c r="O219" s="20">
        <v>0</v>
      </c>
      <c r="P219" s="21">
        <v>0</v>
      </c>
      <c r="Q219" s="19">
        <v>0</v>
      </c>
      <c r="R219" s="20">
        <v>0</v>
      </c>
      <c r="S219" s="21">
        <v>0</v>
      </c>
      <c r="T219" s="19">
        <v>0</v>
      </c>
      <c r="U219" s="20">
        <v>0</v>
      </c>
      <c r="V219" s="21">
        <v>0</v>
      </c>
      <c r="W219" s="47">
        <v>0</v>
      </c>
      <c r="X219" s="20">
        <v>0</v>
      </c>
      <c r="Y219" s="21">
        <v>0</v>
      </c>
      <c r="AB219" s="1"/>
    </row>
    <row r="220" spans="1:28" ht="13">
      <c r="A220" s="2" t="s">
        <v>291</v>
      </c>
      <c r="B220" s="2" t="s">
        <v>195</v>
      </c>
      <c r="C220" s="89" t="s">
        <v>297</v>
      </c>
      <c r="D220" s="129" t="s">
        <v>304</v>
      </c>
      <c r="E220" s="19">
        <v>0</v>
      </c>
      <c r="F220" s="20">
        <v>0</v>
      </c>
      <c r="G220" s="21">
        <v>0</v>
      </c>
      <c r="H220" s="19">
        <v>0</v>
      </c>
      <c r="I220" s="20">
        <v>0</v>
      </c>
      <c r="J220" s="21">
        <v>0</v>
      </c>
      <c r="K220" s="19">
        <v>0</v>
      </c>
      <c r="L220" s="20">
        <v>0</v>
      </c>
      <c r="M220" s="21">
        <v>0</v>
      </c>
      <c r="N220" s="19">
        <v>0</v>
      </c>
      <c r="O220" s="20">
        <v>0</v>
      </c>
      <c r="P220" s="21">
        <v>0</v>
      </c>
      <c r="Q220" s="19">
        <v>0</v>
      </c>
      <c r="R220" s="20">
        <v>0</v>
      </c>
      <c r="S220" s="21">
        <v>0</v>
      </c>
      <c r="T220" s="19">
        <v>0</v>
      </c>
      <c r="U220" s="20">
        <v>0</v>
      </c>
      <c r="V220" s="21">
        <v>0</v>
      </c>
      <c r="W220" s="47">
        <v>0</v>
      </c>
      <c r="X220" s="20">
        <v>0</v>
      </c>
      <c r="Y220" s="21">
        <v>0</v>
      </c>
      <c r="AB220" s="1"/>
    </row>
    <row r="221" spans="1:28" ht="13">
      <c r="A221" s="2" t="s">
        <v>291</v>
      </c>
      <c r="B221" s="2" t="s">
        <v>196</v>
      </c>
      <c r="C221" s="89" t="s">
        <v>297</v>
      </c>
      <c r="D221" s="129" t="s">
        <v>304</v>
      </c>
      <c r="E221" s="19">
        <v>0</v>
      </c>
      <c r="F221" s="20">
        <v>0</v>
      </c>
      <c r="G221" s="21">
        <v>0</v>
      </c>
      <c r="H221" s="19">
        <v>0</v>
      </c>
      <c r="I221" s="20">
        <v>0</v>
      </c>
      <c r="J221" s="21">
        <v>0</v>
      </c>
      <c r="K221" s="19">
        <v>0</v>
      </c>
      <c r="L221" s="20">
        <v>0</v>
      </c>
      <c r="M221" s="21">
        <v>0</v>
      </c>
      <c r="N221" s="19">
        <v>0</v>
      </c>
      <c r="O221" s="20">
        <v>0</v>
      </c>
      <c r="P221" s="21">
        <v>0</v>
      </c>
      <c r="Q221" s="19">
        <v>0</v>
      </c>
      <c r="R221" s="20">
        <v>0</v>
      </c>
      <c r="S221" s="21">
        <v>0</v>
      </c>
      <c r="T221" s="19">
        <v>0</v>
      </c>
      <c r="U221" s="20">
        <v>0</v>
      </c>
      <c r="V221" s="21">
        <v>0</v>
      </c>
      <c r="W221" s="47">
        <v>0</v>
      </c>
      <c r="X221" s="20">
        <v>0</v>
      </c>
      <c r="Y221" s="21">
        <v>0</v>
      </c>
      <c r="AB221" s="1"/>
    </row>
    <row r="222" spans="1:28" ht="13">
      <c r="A222" s="2" t="s">
        <v>291</v>
      </c>
      <c r="B222" s="2" t="s">
        <v>197</v>
      </c>
      <c r="C222" s="89" t="s">
        <v>297</v>
      </c>
      <c r="D222" s="129" t="s">
        <v>304</v>
      </c>
      <c r="E222" s="19">
        <v>0</v>
      </c>
      <c r="F222" s="20">
        <v>0</v>
      </c>
      <c r="G222" s="21">
        <v>0</v>
      </c>
      <c r="H222" s="19">
        <v>0</v>
      </c>
      <c r="I222" s="20">
        <v>0</v>
      </c>
      <c r="J222" s="21">
        <v>0</v>
      </c>
      <c r="K222" s="19">
        <v>0</v>
      </c>
      <c r="L222" s="20">
        <v>0</v>
      </c>
      <c r="M222" s="21">
        <v>0</v>
      </c>
      <c r="N222" s="19">
        <v>0</v>
      </c>
      <c r="O222" s="20">
        <v>0</v>
      </c>
      <c r="P222" s="21">
        <v>0</v>
      </c>
      <c r="Q222" s="19">
        <v>0</v>
      </c>
      <c r="R222" s="20">
        <v>0</v>
      </c>
      <c r="S222" s="21">
        <v>0</v>
      </c>
      <c r="T222" s="19">
        <v>0</v>
      </c>
      <c r="U222" s="20">
        <v>0</v>
      </c>
      <c r="V222" s="21">
        <v>0</v>
      </c>
      <c r="W222" s="47">
        <v>0</v>
      </c>
      <c r="X222" s="20">
        <v>0</v>
      </c>
      <c r="Y222" s="21">
        <v>0</v>
      </c>
      <c r="AB222" s="1"/>
    </row>
    <row r="223" spans="1:28" ht="13">
      <c r="A223" s="2" t="s">
        <v>291</v>
      </c>
      <c r="B223" s="2" t="s">
        <v>198</v>
      </c>
      <c r="C223" s="89" t="s">
        <v>297</v>
      </c>
      <c r="D223" s="129" t="s">
        <v>304</v>
      </c>
      <c r="E223" s="19">
        <v>0</v>
      </c>
      <c r="F223" s="20">
        <v>0</v>
      </c>
      <c r="G223" s="21">
        <v>0</v>
      </c>
      <c r="H223" s="19">
        <v>0</v>
      </c>
      <c r="I223" s="20">
        <v>0</v>
      </c>
      <c r="J223" s="21">
        <v>0</v>
      </c>
      <c r="K223" s="19">
        <v>0</v>
      </c>
      <c r="L223" s="20">
        <v>0</v>
      </c>
      <c r="M223" s="21">
        <v>0</v>
      </c>
      <c r="N223" s="19">
        <v>0</v>
      </c>
      <c r="O223" s="20">
        <v>0</v>
      </c>
      <c r="P223" s="21">
        <v>0</v>
      </c>
      <c r="Q223" s="19">
        <v>0</v>
      </c>
      <c r="R223" s="20">
        <v>0</v>
      </c>
      <c r="S223" s="21">
        <v>0</v>
      </c>
      <c r="T223" s="19">
        <v>0</v>
      </c>
      <c r="U223" s="20">
        <v>0</v>
      </c>
      <c r="V223" s="21">
        <v>0</v>
      </c>
      <c r="W223" s="47">
        <v>0</v>
      </c>
      <c r="X223" s="20">
        <v>0</v>
      </c>
      <c r="Y223" s="21">
        <v>0</v>
      </c>
      <c r="AB223" s="1"/>
    </row>
    <row r="224" spans="1:28" ht="13">
      <c r="A224" s="2" t="s">
        <v>291</v>
      </c>
      <c r="B224" s="2" t="s">
        <v>199</v>
      </c>
      <c r="C224" s="89" t="s">
        <v>297</v>
      </c>
      <c r="D224" s="129" t="s">
        <v>304</v>
      </c>
      <c r="E224" s="19">
        <v>0</v>
      </c>
      <c r="F224" s="20">
        <v>0</v>
      </c>
      <c r="G224" s="21">
        <v>0</v>
      </c>
      <c r="H224" s="19">
        <v>0</v>
      </c>
      <c r="I224" s="20">
        <v>0</v>
      </c>
      <c r="J224" s="21">
        <v>0</v>
      </c>
      <c r="K224" s="19">
        <v>0</v>
      </c>
      <c r="L224" s="20">
        <v>0</v>
      </c>
      <c r="M224" s="21">
        <v>0</v>
      </c>
      <c r="N224" s="19">
        <v>0</v>
      </c>
      <c r="O224" s="20">
        <v>0</v>
      </c>
      <c r="P224" s="21">
        <v>0</v>
      </c>
      <c r="Q224" s="19">
        <v>0</v>
      </c>
      <c r="R224" s="20">
        <v>0</v>
      </c>
      <c r="S224" s="21">
        <v>0</v>
      </c>
      <c r="T224" s="19">
        <v>0</v>
      </c>
      <c r="U224" s="20">
        <v>0</v>
      </c>
      <c r="V224" s="21">
        <v>0</v>
      </c>
      <c r="W224" s="47">
        <v>0</v>
      </c>
      <c r="X224" s="20">
        <v>0</v>
      </c>
      <c r="Y224" s="21">
        <v>0</v>
      </c>
      <c r="AB224" s="1"/>
    </row>
    <row r="225" spans="1:28" ht="13">
      <c r="A225" s="2" t="s">
        <v>291</v>
      </c>
      <c r="B225" s="2" t="s">
        <v>200</v>
      </c>
      <c r="C225" s="89" t="s">
        <v>297</v>
      </c>
      <c r="D225" s="129" t="s">
        <v>304</v>
      </c>
      <c r="E225" s="19">
        <v>0</v>
      </c>
      <c r="F225" s="20">
        <v>0</v>
      </c>
      <c r="G225" s="21">
        <v>0</v>
      </c>
      <c r="H225" s="19">
        <v>0</v>
      </c>
      <c r="I225" s="20">
        <v>0</v>
      </c>
      <c r="J225" s="21">
        <v>0</v>
      </c>
      <c r="K225" s="19">
        <v>0</v>
      </c>
      <c r="L225" s="20">
        <v>0</v>
      </c>
      <c r="M225" s="21">
        <v>0</v>
      </c>
      <c r="N225" s="19">
        <v>0</v>
      </c>
      <c r="O225" s="20">
        <v>0</v>
      </c>
      <c r="P225" s="21">
        <v>0</v>
      </c>
      <c r="Q225" s="19">
        <v>0</v>
      </c>
      <c r="R225" s="20">
        <v>0</v>
      </c>
      <c r="S225" s="21">
        <v>0</v>
      </c>
      <c r="T225" s="19">
        <v>0</v>
      </c>
      <c r="U225" s="20">
        <v>0</v>
      </c>
      <c r="V225" s="21">
        <v>0</v>
      </c>
      <c r="W225" s="47">
        <v>0</v>
      </c>
      <c r="X225" s="20">
        <v>0</v>
      </c>
      <c r="Y225" s="21">
        <v>0</v>
      </c>
      <c r="AB225" s="1"/>
    </row>
    <row r="226" spans="1:28" ht="13">
      <c r="A226" s="2" t="s">
        <v>291</v>
      </c>
      <c r="B226" s="2" t="s">
        <v>201</v>
      </c>
      <c r="C226" s="89" t="s">
        <v>297</v>
      </c>
      <c r="D226" s="129" t="s">
        <v>304</v>
      </c>
      <c r="E226" s="19">
        <v>451.84</v>
      </c>
      <c r="F226" s="20">
        <v>289.02999999999997</v>
      </c>
      <c r="G226" s="21">
        <v>740.86999999999989</v>
      </c>
      <c r="H226" s="19">
        <v>166.51</v>
      </c>
      <c r="I226" s="20">
        <v>728.45</v>
      </c>
      <c r="J226" s="21">
        <v>894.96</v>
      </c>
      <c r="K226" s="19">
        <v>88.92</v>
      </c>
      <c r="L226" s="20">
        <v>803.96</v>
      </c>
      <c r="M226" s="21">
        <v>892.88</v>
      </c>
      <c r="N226" s="19">
        <v>1137.8800000000001</v>
      </c>
      <c r="O226" s="20">
        <v>221.52</v>
      </c>
      <c r="P226" s="21">
        <v>1359.4</v>
      </c>
      <c r="Q226" s="19">
        <v>1461.7</v>
      </c>
      <c r="R226" s="20">
        <v>244.52</v>
      </c>
      <c r="S226" s="21">
        <v>1706.22</v>
      </c>
      <c r="T226" s="19">
        <v>1361.16</v>
      </c>
      <c r="U226" s="20">
        <v>34.549999999999997</v>
      </c>
      <c r="V226" s="21">
        <v>1395.71</v>
      </c>
      <c r="W226" s="47">
        <v>4668.01</v>
      </c>
      <c r="X226" s="20">
        <v>2322.0300000000002</v>
      </c>
      <c r="Y226" s="21">
        <v>6990.0400000000009</v>
      </c>
      <c r="AB226" s="1"/>
    </row>
    <row r="227" spans="1:28" ht="13">
      <c r="A227" s="2" t="s">
        <v>291</v>
      </c>
      <c r="B227" s="2" t="s">
        <v>202</v>
      </c>
      <c r="C227" s="89" t="s">
        <v>297</v>
      </c>
      <c r="D227" s="129" t="s">
        <v>304</v>
      </c>
      <c r="E227" s="19">
        <v>0</v>
      </c>
      <c r="F227" s="20">
        <v>0</v>
      </c>
      <c r="G227" s="21">
        <v>0</v>
      </c>
      <c r="H227" s="19">
        <v>0</v>
      </c>
      <c r="I227" s="20">
        <v>0</v>
      </c>
      <c r="J227" s="21">
        <v>0</v>
      </c>
      <c r="K227" s="19">
        <v>0</v>
      </c>
      <c r="L227" s="20">
        <v>0</v>
      </c>
      <c r="M227" s="21">
        <v>0</v>
      </c>
      <c r="N227" s="19">
        <v>13.12</v>
      </c>
      <c r="O227" s="20">
        <v>49.27</v>
      </c>
      <c r="P227" s="21">
        <v>62.39</v>
      </c>
      <c r="Q227" s="19">
        <v>19.100000000000001</v>
      </c>
      <c r="R227" s="20">
        <v>37.58</v>
      </c>
      <c r="S227" s="21">
        <v>56.68</v>
      </c>
      <c r="T227" s="19">
        <v>24.98</v>
      </c>
      <c r="U227" s="20">
        <v>68.91</v>
      </c>
      <c r="V227" s="21">
        <v>93.89</v>
      </c>
      <c r="W227" s="47">
        <v>57.2</v>
      </c>
      <c r="X227" s="20">
        <v>155.76</v>
      </c>
      <c r="Y227" s="21">
        <v>212.95999999999998</v>
      </c>
      <c r="AB227" s="1"/>
    </row>
    <row r="228" spans="1:28" ht="13">
      <c r="A228" s="2" t="s">
        <v>291</v>
      </c>
      <c r="B228" s="2" t="s">
        <v>203</v>
      </c>
      <c r="C228" s="89" t="s">
        <v>297</v>
      </c>
      <c r="D228" s="129" t="s">
        <v>304</v>
      </c>
      <c r="E228" s="19">
        <v>0</v>
      </c>
      <c r="F228" s="20">
        <v>0</v>
      </c>
      <c r="G228" s="21">
        <v>0</v>
      </c>
      <c r="H228" s="19">
        <v>0</v>
      </c>
      <c r="I228" s="20">
        <v>0</v>
      </c>
      <c r="J228" s="21">
        <v>0</v>
      </c>
      <c r="K228" s="19">
        <v>0</v>
      </c>
      <c r="L228" s="20">
        <v>0</v>
      </c>
      <c r="M228" s="21">
        <v>0</v>
      </c>
      <c r="N228" s="19">
        <v>0</v>
      </c>
      <c r="O228" s="20">
        <v>0</v>
      </c>
      <c r="P228" s="21">
        <v>0</v>
      </c>
      <c r="Q228" s="19">
        <v>0</v>
      </c>
      <c r="R228" s="20">
        <v>0</v>
      </c>
      <c r="S228" s="21">
        <v>0</v>
      </c>
      <c r="T228" s="19">
        <v>0</v>
      </c>
      <c r="U228" s="20">
        <v>0</v>
      </c>
      <c r="V228" s="21">
        <v>0</v>
      </c>
      <c r="W228" s="47">
        <v>0</v>
      </c>
      <c r="X228" s="20">
        <v>0</v>
      </c>
      <c r="Y228" s="21">
        <v>0</v>
      </c>
      <c r="AB228" s="1"/>
    </row>
    <row r="229" spans="1:28" ht="13">
      <c r="A229" s="2" t="s">
        <v>291</v>
      </c>
      <c r="B229" s="2" t="s">
        <v>204</v>
      </c>
      <c r="C229" s="89" t="s">
        <v>297</v>
      </c>
      <c r="D229" s="129" t="s">
        <v>304</v>
      </c>
      <c r="E229" s="19">
        <v>27481.91</v>
      </c>
      <c r="F229" s="20">
        <v>870.54</v>
      </c>
      <c r="G229" s="21">
        <v>28352.45</v>
      </c>
      <c r="H229" s="19">
        <v>23454.93</v>
      </c>
      <c r="I229" s="20">
        <v>1665.67</v>
      </c>
      <c r="J229" s="21">
        <v>25120.6</v>
      </c>
      <c r="K229" s="19">
        <v>11262.77</v>
      </c>
      <c r="L229" s="20">
        <v>1031.18</v>
      </c>
      <c r="M229" s="21">
        <v>12293.95</v>
      </c>
      <c r="N229" s="19">
        <v>18563.09</v>
      </c>
      <c r="O229" s="20">
        <v>1153.1300000000001</v>
      </c>
      <c r="P229" s="21">
        <v>19716.22</v>
      </c>
      <c r="Q229" s="19">
        <v>11292.01</v>
      </c>
      <c r="R229" s="20">
        <v>166.55</v>
      </c>
      <c r="S229" s="21">
        <v>11458.56</v>
      </c>
      <c r="T229" s="19">
        <v>57342.64</v>
      </c>
      <c r="U229" s="20">
        <v>631.73</v>
      </c>
      <c r="V229" s="21">
        <v>57974.37</v>
      </c>
      <c r="W229" s="47">
        <v>149397.34999999998</v>
      </c>
      <c r="X229" s="20">
        <v>5518.8000000000011</v>
      </c>
      <c r="Y229" s="21">
        <v>154916.14999999997</v>
      </c>
      <c r="AB229" s="1"/>
    </row>
    <row r="230" spans="1:28" ht="13">
      <c r="A230" s="2" t="s">
        <v>291</v>
      </c>
      <c r="B230" s="2" t="s">
        <v>205</v>
      </c>
      <c r="C230" s="89" t="s">
        <v>297</v>
      </c>
      <c r="D230" s="129" t="s">
        <v>304</v>
      </c>
      <c r="E230" s="19">
        <v>0</v>
      </c>
      <c r="F230" s="20">
        <v>0</v>
      </c>
      <c r="G230" s="21">
        <v>0</v>
      </c>
      <c r="H230" s="19">
        <v>0</v>
      </c>
      <c r="I230" s="20">
        <v>0</v>
      </c>
      <c r="J230" s="21">
        <v>0</v>
      </c>
      <c r="K230" s="19">
        <v>0</v>
      </c>
      <c r="L230" s="20">
        <v>0</v>
      </c>
      <c r="M230" s="21">
        <v>0</v>
      </c>
      <c r="N230" s="19">
        <v>0</v>
      </c>
      <c r="O230" s="20">
        <v>0</v>
      </c>
      <c r="P230" s="21">
        <v>0</v>
      </c>
      <c r="Q230" s="19">
        <v>0</v>
      </c>
      <c r="R230" s="20">
        <v>0</v>
      </c>
      <c r="S230" s="21">
        <v>0</v>
      </c>
      <c r="T230" s="19">
        <v>0</v>
      </c>
      <c r="U230" s="20">
        <v>0</v>
      </c>
      <c r="V230" s="21">
        <v>0</v>
      </c>
      <c r="W230" s="47">
        <v>0</v>
      </c>
      <c r="X230" s="20">
        <v>0</v>
      </c>
      <c r="Y230" s="21">
        <v>0</v>
      </c>
      <c r="AB230" s="1"/>
    </row>
    <row r="231" spans="1:28" ht="13">
      <c r="A231" s="2" t="s">
        <v>291</v>
      </c>
      <c r="B231" s="2" t="s">
        <v>206</v>
      </c>
      <c r="C231" s="89" t="s">
        <v>297</v>
      </c>
      <c r="D231" s="129" t="s">
        <v>304</v>
      </c>
      <c r="E231" s="19">
        <v>734.03</v>
      </c>
      <c r="F231" s="20">
        <v>318.51</v>
      </c>
      <c r="G231" s="21">
        <v>1052.54</v>
      </c>
      <c r="H231" s="19">
        <v>682.62</v>
      </c>
      <c r="I231" s="20">
        <v>293.49</v>
      </c>
      <c r="J231" s="21">
        <v>976.11</v>
      </c>
      <c r="K231" s="19">
        <v>321.45999999999998</v>
      </c>
      <c r="L231" s="20">
        <v>77.72</v>
      </c>
      <c r="M231" s="21">
        <v>399.17999999999995</v>
      </c>
      <c r="N231" s="19">
        <v>769.33</v>
      </c>
      <c r="O231" s="20">
        <v>213.24</v>
      </c>
      <c r="P231" s="21">
        <v>982.57</v>
      </c>
      <c r="Q231" s="19">
        <v>354.57</v>
      </c>
      <c r="R231" s="20">
        <v>122.56</v>
      </c>
      <c r="S231" s="21">
        <v>477.13</v>
      </c>
      <c r="T231" s="19">
        <v>658.53</v>
      </c>
      <c r="U231" s="20">
        <v>232.83</v>
      </c>
      <c r="V231" s="21">
        <v>891.36</v>
      </c>
      <c r="W231" s="47">
        <v>3520.54</v>
      </c>
      <c r="X231" s="20">
        <v>1258.3499999999999</v>
      </c>
      <c r="Y231" s="21">
        <v>4778.8899999999994</v>
      </c>
      <c r="AB231" s="1"/>
    </row>
    <row r="232" spans="1:28" ht="13">
      <c r="A232" s="2" t="s">
        <v>291</v>
      </c>
      <c r="B232" s="2" t="s">
        <v>207</v>
      </c>
      <c r="C232" s="89" t="s">
        <v>297</v>
      </c>
      <c r="D232" s="129" t="s">
        <v>304</v>
      </c>
      <c r="E232" s="19">
        <v>0</v>
      </c>
      <c r="F232" s="20">
        <v>0</v>
      </c>
      <c r="G232" s="21">
        <v>0</v>
      </c>
      <c r="H232" s="19">
        <v>0</v>
      </c>
      <c r="I232" s="20">
        <v>0</v>
      </c>
      <c r="J232" s="21">
        <v>0</v>
      </c>
      <c r="K232" s="19">
        <v>0</v>
      </c>
      <c r="L232" s="20">
        <v>0</v>
      </c>
      <c r="M232" s="21">
        <v>0</v>
      </c>
      <c r="N232" s="19">
        <v>62.32</v>
      </c>
      <c r="O232" s="20">
        <v>63.85</v>
      </c>
      <c r="P232" s="21">
        <v>126.17</v>
      </c>
      <c r="Q232" s="19">
        <v>27.7</v>
      </c>
      <c r="R232" s="20">
        <v>93.34</v>
      </c>
      <c r="S232" s="21">
        <v>121.04</v>
      </c>
      <c r="T232" s="19">
        <v>33.17</v>
      </c>
      <c r="U232" s="20">
        <v>114.68</v>
      </c>
      <c r="V232" s="21">
        <v>147.85000000000002</v>
      </c>
      <c r="W232" s="47">
        <v>123.19</v>
      </c>
      <c r="X232" s="20">
        <v>271.87</v>
      </c>
      <c r="Y232" s="21">
        <v>395.06</v>
      </c>
      <c r="AB232" s="1"/>
    </row>
    <row r="233" spans="1:28" ht="13">
      <c r="A233" s="2" t="s">
        <v>291</v>
      </c>
      <c r="B233" s="2" t="s">
        <v>208</v>
      </c>
      <c r="C233" s="89" t="s">
        <v>297</v>
      </c>
      <c r="D233" s="129" t="s">
        <v>304</v>
      </c>
      <c r="E233" s="19">
        <v>0</v>
      </c>
      <c r="F233" s="20">
        <v>0</v>
      </c>
      <c r="G233" s="21">
        <v>0</v>
      </c>
      <c r="H233" s="19">
        <v>0</v>
      </c>
      <c r="I233" s="20">
        <v>0</v>
      </c>
      <c r="J233" s="21">
        <v>0</v>
      </c>
      <c r="K233" s="19">
        <v>0</v>
      </c>
      <c r="L233" s="20">
        <v>0</v>
      </c>
      <c r="M233" s="21">
        <v>0</v>
      </c>
      <c r="N233" s="19">
        <v>18.11</v>
      </c>
      <c r="O233" s="20">
        <v>158.51</v>
      </c>
      <c r="P233" s="21">
        <v>176.62</v>
      </c>
      <c r="Q233" s="19">
        <v>1.86</v>
      </c>
      <c r="R233" s="20">
        <v>202.37</v>
      </c>
      <c r="S233" s="21">
        <v>204.23000000000002</v>
      </c>
      <c r="T233" s="19">
        <v>1.3</v>
      </c>
      <c r="U233" s="20">
        <v>237.52</v>
      </c>
      <c r="V233" s="21">
        <v>238.82000000000002</v>
      </c>
      <c r="W233" s="47">
        <v>21.27</v>
      </c>
      <c r="X233" s="20">
        <v>598.4</v>
      </c>
      <c r="Y233" s="21">
        <v>619.66999999999996</v>
      </c>
      <c r="AB233" s="1"/>
    </row>
    <row r="234" spans="1:28" ht="13">
      <c r="A234" s="2" t="s">
        <v>291</v>
      </c>
      <c r="B234" s="2" t="s">
        <v>209</v>
      </c>
      <c r="C234" s="89" t="s">
        <v>297</v>
      </c>
      <c r="D234" s="129" t="s">
        <v>304</v>
      </c>
      <c r="E234" s="19">
        <v>0</v>
      </c>
      <c r="F234" s="20">
        <v>0</v>
      </c>
      <c r="G234" s="21">
        <v>0</v>
      </c>
      <c r="H234" s="19">
        <v>0</v>
      </c>
      <c r="I234" s="20">
        <v>0</v>
      </c>
      <c r="J234" s="21">
        <v>0</v>
      </c>
      <c r="K234" s="19">
        <v>0</v>
      </c>
      <c r="L234" s="20">
        <v>0</v>
      </c>
      <c r="M234" s="21">
        <v>0</v>
      </c>
      <c r="N234" s="19">
        <v>4.46</v>
      </c>
      <c r="O234" s="20">
        <v>1.91</v>
      </c>
      <c r="P234" s="21">
        <v>6.37</v>
      </c>
      <c r="Q234" s="19">
        <v>2.27</v>
      </c>
      <c r="R234" s="20">
        <v>4.4000000000000004</v>
      </c>
      <c r="S234" s="21">
        <v>6.67</v>
      </c>
      <c r="T234" s="19">
        <v>17.59</v>
      </c>
      <c r="U234" s="20">
        <v>2.36</v>
      </c>
      <c r="V234" s="21">
        <v>19.95</v>
      </c>
      <c r="W234" s="47">
        <v>24.32</v>
      </c>
      <c r="X234" s="20">
        <v>8.67</v>
      </c>
      <c r="Y234" s="21">
        <v>32.99</v>
      </c>
      <c r="AB234" s="1"/>
    </row>
    <row r="235" spans="1:28" ht="13">
      <c r="A235" s="2" t="s">
        <v>291</v>
      </c>
      <c r="B235" s="2" t="s">
        <v>210</v>
      </c>
      <c r="C235" s="89" t="s">
        <v>297</v>
      </c>
      <c r="D235" s="129" t="s">
        <v>304</v>
      </c>
      <c r="E235" s="19">
        <v>0</v>
      </c>
      <c r="F235" s="20">
        <v>0</v>
      </c>
      <c r="G235" s="21">
        <v>0</v>
      </c>
      <c r="H235" s="19">
        <v>0</v>
      </c>
      <c r="I235" s="20">
        <v>0</v>
      </c>
      <c r="J235" s="21">
        <v>0</v>
      </c>
      <c r="K235" s="19">
        <v>0</v>
      </c>
      <c r="L235" s="20">
        <v>0</v>
      </c>
      <c r="M235" s="21">
        <v>0</v>
      </c>
      <c r="N235" s="19">
        <v>164.26</v>
      </c>
      <c r="O235" s="20">
        <v>21.05</v>
      </c>
      <c r="P235" s="21">
        <v>185.31</v>
      </c>
      <c r="Q235" s="19">
        <v>128.85</v>
      </c>
      <c r="R235" s="20">
        <v>24.36</v>
      </c>
      <c r="S235" s="21">
        <v>153.20999999999998</v>
      </c>
      <c r="T235" s="19">
        <v>134.63</v>
      </c>
      <c r="U235" s="20">
        <v>30.83</v>
      </c>
      <c r="V235" s="21">
        <v>165.45999999999998</v>
      </c>
      <c r="W235" s="47">
        <v>427.74</v>
      </c>
      <c r="X235" s="20">
        <v>76.239999999999995</v>
      </c>
      <c r="Y235" s="21">
        <v>503.98</v>
      </c>
      <c r="AB235" s="1"/>
    </row>
    <row r="236" spans="1:28" ht="13">
      <c r="A236" s="2" t="s">
        <v>291</v>
      </c>
      <c r="B236" s="2" t="s">
        <v>211</v>
      </c>
      <c r="C236" s="89" t="s">
        <v>297</v>
      </c>
      <c r="D236" s="129" t="s">
        <v>304</v>
      </c>
      <c r="E236" s="19">
        <v>0</v>
      </c>
      <c r="F236" s="20">
        <v>0</v>
      </c>
      <c r="G236" s="21">
        <v>0</v>
      </c>
      <c r="H236" s="19">
        <v>0</v>
      </c>
      <c r="I236" s="20">
        <v>0</v>
      </c>
      <c r="J236" s="21">
        <v>0</v>
      </c>
      <c r="K236" s="19">
        <v>0</v>
      </c>
      <c r="L236" s="20">
        <v>0</v>
      </c>
      <c r="M236" s="21">
        <v>0</v>
      </c>
      <c r="N236" s="19">
        <v>0</v>
      </c>
      <c r="O236" s="20">
        <v>0</v>
      </c>
      <c r="P236" s="21">
        <v>0</v>
      </c>
      <c r="Q236" s="19">
        <v>0</v>
      </c>
      <c r="R236" s="20">
        <v>0</v>
      </c>
      <c r="S236" s="21">
        <v>0</v>
      </c>
      <c r="T236" s="19">
        <v>0</v>
      </c>
      <c r="U236" s="20">
        <v>0</v>
      </c>
      <c r="V236" s="21">
        <v>0</v>
      </c>
      <c r="W236" s="47">
        <v>0</v>
      </c>
      <c r="X236" s="20">
        <v>0</v>
      </c>
      <c r="Y236" s="21">
        <v>0</v>
      </c>
      <c r="AB236" s="1"/>
    </row>
    <row r="237" spans="1:28" ht="13">
      <c r="A237" s="2" t="s">
        <v>291</v>
      </c>
      <c r="B237" s="2" t="s">
        <v>212</v>
      </c>
      <c r="C237" s="89" t="s">
        <v>297</v>
      </c>
      <c r="D237" s="129" t="s">
        <v>304</v>
      </c>
      <c r="E237" s="19">
        <v>0</v>
      </c>
      <c r="F237" s="20">
        <v>0</v>
      </c>
      <c r="G237" s="21">
        <v>0</v>
      </c>
      <c r="H237" s="19">
        <v>0</v>
      </c>
      <c r="I237" s="20">
        <v>0</v>
      </c>
      <c r="J237" s="21">
        <v>0</v>
      </c>
      <c r="K237" s="19">
        <v>0</v>
      </c>
      <c r="L237" s="20">
        <v>0</v>
      </c>
      <c r="M237" s="21">
        <v>0</v>
      </c>
      <c r="N237" s="19">
        <v>0</v>
      </c>
      <c r="O237" s="20">
        <v>0</v>
      </c>
      <c r="P237" s="21">
        <v>0</v>
      </c>
      <c r="Q237" s="19">
        <v>0</v>
      </c>
      <c r="R237" s="20">
        <v>0</v>
      </c>
      <c r="S237" s="21">
        <v>0</v>
      </c>
      <c r="T237" s="19">
        <v>0</v>
      </c>
      <c r="U237" s="20">
        <v>0</v>
      </c>
      <c r="V237" s="21">
        <v>0</v>
      </c>
      <c r="W237" s="47">
        <v>0</v>
      </c>
      <c r="X237" s="20">
        <v>0</v>
      </c>
      <c r="Y237" s="21">
        <v>0</v>
      </c>
      <c r="AB237" s="1"/>
    </row>
    <row r="238" spans="1:28" ht="13">
      <c r="A238" s="2" t="s">
        <v>292</v>
      </c>
      <c r="B238" s="2" t="s">
        <v>213</v>
      </c>
      <c r="C238" s="89" t="s">
        <v>297</v>
      </c>
      <c r="D238" s="129" t="s">
        <v>298</v>
      </c>
      <c r="E238" s="19">
        <v>14028.1</v>
      </c>
      <c r="F238" s="20">
        <v>1660.9</v>
      </c>
      <c r="G238" s="21">
        <v>15689</v>
      </c>
      <c r="H238" s="19">
        <v>14003.4</v>
      </c>
      <c r="I238" s="20">
        <v>644.29999999999995</v>
      </c>
      <c r="J238" s="21">
        <v>14647.699999999999</v>
      </c>
      <c r="K238" s="19">
        <v>26442.400000000001</v>
      </c>
      <c r="L238" s="20">
        <v>3842.4</v>
      </c>
      <c r="M238" s="21">
        <v>30284.800000000003</v>
      </c>
      <c r="N238" s="19">
        <v>65615.199999999997</v>
      </c>
      <c r="O238" s="20">
        <v>1253.3</v>
      </c>
      <c r="P238" s="21">
        <v>66868.5</v>
      </c>
      <c r="Q238" s="19">
        <v>20665.599999999999</v>
      </c>
      <c r="R238" s="20">
        <v>855.1</v>
      </c>
      <c r="S238" s="21">
        <v>21520.699999999997</v>
      </c>
      <c r="T238" s="19">
        <v>15810.2</v>
      </c>
      <c r="U238" s="20">
        <v>1176</v>
      </c>
      <c r="V238" s="21">
        <v>16986.2</v>
      </c>
      <c r="W238" s="47">
        <v>156564.90000000002</v>
      </c>
      <c r="X238" s="20">
        <v>9432</v>
      </c>
      <c r="Y238" s="21">
        <v>165996.90000000002</v>
      </c>
      <c r="AB238" s="1"/>
    </row>
    <row r="239" spans="1:28" ht="13">
      <c r="A239" s="2" t="s">
        <v>332</v>
      </c>
      <c r="B239" s="2" t="s">
        <v>333</v>
      </c>
      <c r="C239" s="89" t="s">
        <v>297</v>
      </c>
      <c r="D239" s="129" t="s">
        <v>302</v>
      </c>
      <c r="E239" s="19">
        <v>10893.45</v>
      </c>
      <c r="F239" s="20">
        <v>3866.9</v>
      </c>
      <c r="G239" s="21">
        <v>14760.35</v>
      </c>
      <c r="H239" s="19">
        <v>4717.3999999999996</v>
      </c>
      <c r="I239" s="20">
        <v>6300.3</v>
      </c>
      <c r="J239" s="21">
        <v>11017.7</v>
      </c>
      <c r="K239" s="19">
        <v>8325.7000000000007</v>
      </c>
      <c r="L239" s="20">
        <v>2956.65</v>
      </c>
      <c r="M239" s="21">
        <v>11282.35</v>
      </c>
      <c r="N239" s="19">
        <v>5482.95</v>
      </c>
      <c r="O239" s="20">
        <v>5953.3</v>
      </c>
      <c r="P239" s="21">
        <v>11436.25</v>
      </c>
      <c r="Q239" s="19">
        <v>2396.0500000000002</v>
      </c>
      <c r="R239" s="20">
        <v>5088.5</v>
      </c>
      <c r="S239" s="21">
        <v>7484.55</v>
      </c>
      <c r="T239" s="19">
        <v>11110.9</v>
      </c>
      <c r="U239" s="20">
        <v>4610.7</v>
      </c>
      <c r="V239" s="21">
        <v>15721.599999999999</v>
      </c>
      <c r="W239" s="47">
        <v>42926.450000000004</v>
      </c>
      <c r="X239" s="20">
        <v>28776.350000000002</v>
      </c>
      <c r="Y239" s="21">
        <v>71702.8</v>
      </c>
      <c r="AB239" s="1"/>
    </row>
    <row r="240" spans="1:28" ht="13">
      <c r="A240" s="2" t="s">
        <v>332</v>
      </c>
      <c r="B240" s="2" t="s">
        <v>334</v>
      </c>
      <c r="C240" s="89" t="s">
        <v>297</v>
      </c>
      <c r="D240" s="129" t="s">
        <v>302</v>
      </c>
      <c r="E240" s="19">
        <v>8327.1</v>
      </c>
      <c r="F240" s="20">
        <v>3814.85</v>
      </c>
      <c r="G240" s="21">
        <v>12141.95</v>
      </c>
      <c r="H240" s="19">
        <v>3118.45</v>
      </c>
      <c r="I240" s="20">
        <v>2999.25</v>
      </c>
      <c r="J240" s="21">
        <v>6117.7</v>
      </c>
      <c r="K240" s="19">
        <v>9082.75</v>
      </c>
      <c r="L240" s="20">
        <v>3240.6</v>
      </c>
      <c r="M240" s="21">
        <v>12323.35</v>
      </c>
      <c r="N240" s="19">
        <v>4687.2</v>
      </c>
      <c r="O240" s="20">
        <v>5605.3</v>
      </c>
      <c r="P240" s="21">
        <v>10292.5</v>
      </c>
      <c r="Q240" s="19">
        <v>5462.15</v>
      </c>
      <c r="R240" s="20">
        <v>4002.95</v>
      </c>
      <c r="S240" s="21">
        <v>9465.0999999999985</v>
      </c>
      <c r="T240" s="19">
        <v>13662</v>
      </c>
      <c r="U240" s="20">
        <v>3797.25</v>
      </c>
      <c r="V240" s="21">
        <v>17459.25</v>
      </c>
      <c r="W240" s="47">
        <v>44339.65</v>
      </c>
      <c r="X240" s="20">
        <v>23460.2</v>
      </c>
      <c r="Y240" s="21">
        <v>67799.850000000006</v>
      </c>
      <c r="AB240" s="1"/>
    </row>
    <row r="241" spans="1:28" ht="13">
      <c r="A241" s="2" t="s">
        <v>293</v>
      </c>
      <c r="B241" s="2" t="s">
        <v>214</v>
      </c>
      <c r="C241" s="89" t="s">
        <v>297</v>
      </c>
      <c r="D241" s="129" t="s">
        <v>303</v>
      </c>
      <c r="E241" s="19">
        <v>0</v>
      </c>
      <c r="F241" s="20">
        <v>0</v>
      </c>
      <c r="G241" s="21">
        <v>0</v>
      </c>
      <c r="H241" s="19">
        <v>0</v>
      </c>
      <c r="I241" s="20">
        <v>0</v>
      </c>
      <c r="J241" s="21">
        <v>0</v>
      </c>
      <c r="K241" s="19">
        <v>0</v>
      </c>
      <c r="L241" s="20">
        <v>0</v>
      </c>
      <c r="M241" s="21">
        <v>0</v>
      </c>
      <c r="N241" s="19">
        <v>0</v>
      </c>
      <c r="O241" s="20">
        <v>0</v>
      </c>
      <c r="P241" s="21">
        <v>0</v>
      </c>
      <c r="Q241" s="19">
        <v>0</v>
      </c>
      <c r="R241" s="20">
        <v>0</v>
      </c>
      <c r="S241" s="21">
        <v>0</v>
      </c>
      <c r="T241" s="19">
        <v>0</v>
      </c>
      <c r="U241" s="20">
        <v>0</v>
      </c>
      <c r="V241" s="21">
        <v>0</v>
      </c>
      <c r="W241" s="47">
        <v>0</v>
      </c>
      <c r="X241" s="20">
        <v>0</v>
      </c>
      <c r="Y241" s="21">
        <v>0</v>
      </c>
      <c r="AB241" s="1"/>
    </row>
    <row r="242" spans="1:28" ht="13">
      <c r="A242" s="2" t="s">
        <v>293</v>
      </c>
      <c r="B242" s="2" t="s">
        <v>215</v>
      </c>
      <c r="C242" s="89" t="s">
        <v>297</v>
      </c>
      <c r="D242" s="129" t="s">
        <v>303</v>
      </c>
      <c r="E242" s="19">
        <v>0</v>
      </c>
      <c r="F242" s="20">
        <v>0</v>
      </c>
      <c r="G242" s="21">
        <v>0</v>
      </c>
      <c r="H242" s="19">
        <v>0</v>
      </c>
      <c r="I242" s="20">
        <v>0</v>
      </c>
      <c r="J242" s="21">
        <v>0</v>
      </c>
      <c r="K242" s="19">
        <v>0</v>
      </c>
      <c r="L242" s="20">
        <v>0</v>
      </c>
      <c r="M242" s="21">
        <v>0</v>
      </c>
      <c r="N242" s="19">
        <v>0</v>
      </c>
      <c r="O242" s="20">
        <v>0</v>
      </c>
      <c r="P242" s="21">
        <v>0</v>
      </c>
      <c r="Q242" s="19">
        <v>0</v>
      </c>
      <c r="R242" s="20">
        <v>0</v>
      </c>
      <c r="S242" s="21">
        <v>0</v>
      </c>
      <c r="T242" s="19">
        <v>0</v>
      </c>
      <c r="U242" s="20">
        <v>0</v>
      </c>
      <c r="V242" s="21">
        <v>0</v>
      </c>
      <c r="W242" s="47">
        <v>0</v>
      </c>
      <c r="X242" s="20">
        <v>0</v>
      </c>
      <c r="Y242" s="21">
        <v>0</v>
      </c>
      <c r="AB242" s="1"/>
    </row>
    <row r="243" spans="1:28" ht="13">
      <c r="A243" s="2" t="s">
        <v>294</v>
      </c>
      <c r="B243" s="2" t="s">
        <v>216</v>
      </c>
      <c r="C243" s="89" t="s">
        <v>297</v>
      </c>
      <c r="D243" s="129" t="s">
        <v>302</v>
      </c>
      <c r="E243" s="19">
        <v>827.1</v>
      </c>
      <c r="F243" s="20">
        <v>1011.6</v>
      </c>
      <c r="G243" s="21">
        <v>1838.7</v>
      </c>
      <c r="H243" s="19">
        <v>298.7</v>
      </c>
      <c r="I243" s="20">
        <v>418</v>
      </c>
      <c r="J243" s="21">
        <v>716.7</v>
      </c>
      <c r="K243" s="19">
        <v>352.6</v>
      </c>
      <c r="L243" s="20">
        <v>332.3</v>
      </c>
      <c r="M243" s="21">
        <v>684.90000000000009</v>
      </c>
      <c r="N243" s="19">
        <v>225.7</v>
      </c>
      <c r="O243" s="20">
        <v>346.7</v>
      </c>
      <c r="P243" s="21">
        <v>572.4</v>
      </c>
      <c r="Q243" s="19">
        <v>240.9</v>
      </c>
      <c r="R243" s="20">
        <v>316.39999999999998</v>
      </c>
      <c r="S243" s="21">
        <v>557.29999999999995</v>
      </c>
      <c r="T243" s="19">
        <v>305</v>
      </c>
      <c r="U243" s="20">
        <v>224.6</v>
      </c>
      <c r="V243" s="21">
        <v>529.6</v>
      </c>
      <c r="W243" s="47">
        <v>2250</v>
      </c>
      <c r="X243" s="20">
        <v>2649.6</v>
      </c>
      <c r="Y243" s="21">
        <v>4899.6000000000004</v>
      </c>
      <c r="AB243" s="1"/>
    </row>
    <row r="244" spans="1:28" ht="13">
      <c r="A244" s="2" t="s">
        <v>294</v>
      </c>
      <c r="B244" s="2" t="s">
        <v>217</v>
      </c>
      <c r="C244" s="89" t="s">
        <v>297</v>
      </c>
      <c r="D244" s="129" t="s">
        <v>302</v>
      </c>
      <c r="E244" s="19">
        <v>667.2</v>
      </c>
      <c r="F244" s="20">
        <v>1392.4</v>
      </c>
      <c r="G244" s="21">
        <v>2059.6000000000004</v>
      </c>
      <c r="H244" s="19">
        <v>240.5</v>
      </c>
      <c r="I244" s="20">
        <v>415.7</v>
      </c>
      <c r="J244" s="21">
        <v>656.2</v>
      </c>
      <c r="K244" s="19">
        <v>141.4</v>
      </c>
      <c r="L244" s="20">
        <v>102.2</v>
      </c>
      <c r="M244" s="21">
        <v>243.60000000000002</v>
      </c>
      <c r="N244" s="19">
        <v>122.1</v>
      </c>
      <c r="O244" s="20">
        <v>211.1</v>
      </c>
      <c r="P244" s="21">
        <v>333.2</v>
      </c>
      <c r="Q244" s="19">
        <v>198</v>
      </c>
      <c r="R244" s="20">
        <v>236.3</v>
      </c>
      <c r="S244" s="21">
        <v>434.3</v>
      </c>
      <c r="T244" s="19">
        <v>203.1</v>
      </c>
      <c r="U244" s="20">
        <v>222.2</v>
      </c>
      <c r="V244" s="21">
        <v>425.29999999999995</v>
      </c>
      <c r="W244" s="47">
        <v>1572.3</v>
      </c>
      <c r="X244" s="20">
        <v>2579.9</v>
      </c>
      <c r="Y244" s="21">
        <v>4152.2</v>
      </c>
      <c r="AB244" s="1"/>
    </row>
    <row r="245" spans="1:28" ht="13">
      <c r="A245" s="2" t="s">
        <v>294</v>
      </c>
      <c r="B245" s="2" t="s">
        <v>218</v>
      </c>
      <c r="C245" s="89" t="s">
        <v>297</v>
      </c>
      <c r="D245" s="129" t="s">
        <v>302</v>
      </c>
      <c r="E245" s="19">
        <v>0</v>
      </c>
      <c r="F245" s="20">
        <v>0</v>
      </c>
      <c r="G245" s="21">
        <v>0</v>
      </c>
      <c r="H245" s="19">
        <v>0</v>
      </c>
      <c r="I245" s="20">
        <v>0</v>
      </c>
      <c r="J245" s="21">
        <v>0</v>
      </c>
      <c r="K245" s="19">
        <v>0</v>
      </c>
      <c r="L245" s="20">
        <v>0</v>
      </c>
      <c r="M245" s="21">
        <v>0</v>
      </c>
      <c r="N245" s="19">
        <v>0</v>
      </c>
      <c r="O245" s="20">
        <v>0</v>
      </c>
      <c r="P245" s="21">
        <v>0</v>
      </c>
      <c r="Q245" s="19">
        <v>0</v>
      </c>
      <c r="R245" s="20">
        <v>0</v>
      </c>
      <c r="S245" s="21">
        <v>0</v>
      </c>
      <c r="T245" s="19">
        <v>0</v>
      </c>
      <c r="U245" s="20">
        <v>0</v>
      </c>
      <c r="V245" s="21">
        <v>0</v>
      </c>
      <c r="W245" s="47">
        <v>0</v>
      </c>
      <c r="X245" s="20">
        <v>0</v>
      </c>
      <c r="Y245" s="21">
        <v>0</v>
      </c>
      <c r="AB245" s="1"/>
    </row>
    <row r="246" spans="1:28" ht="13">
      <c r="A246" s="2" t="s">
        <v>366</v>
      </c>
      <c r="B246" s="2" t="s">
        <v>367</v>
      </c>
      <c r="C246" s="89" t="s">
        <v>297</v>
      </c>
      <c r="D246" s="129" t="s">
        <v>303</v>
      </c>
      <c r="E246" s="19">
        <v>2404.41</v>
      </c>
      <c r="F246" s="20">
        <v>4948.18</v>
      </c>
      <c r="G246" s="21">
        <v>7352.59</v>
      </c>
      <c r="H246" s="19">
        <v>2396.59</v>
      </c>
      <c r="I246" s="20">
        <v>6085.55</v>
      </c>
      <c r="J246" s="21">
        <v>8482.14</v>
      </c>
      <c r="K246" s="19">
        <v>3045.02</v>
      </c>
      <c r="L246" s="20">
        <v>6470.72</v>
      </c>
      <c r="M246" s="21">
        <v>9515.74</v>
      </c>
      <c r="N246" s="19">
        <v>3536.08</v>
      </c>
      <c r="O246" s="20">
        <v>6529.6</v>
      </c>
      <c r="P246" s="21">
        <v>10065.68</v>
      </c>
      <c r="Q246" s="19">
        <v>2298.79</v>
      </c>
      <c r="R246" s="20">
        <v>6944.71</v>
      </c>
      <c r="S246" s="21">
        <v>9243.5</v>
      </c>
      <c r="T246" s="19">
        <v>3853.81</v>
      </c>
      <c r="U246" s="20">
        <v>5072.47</v>
      </c>
      <c r="V246" s="21">
        <v>8926.2800000000007</v>
      </c>
      <c r="W246" s="47">
        <v>17534.7</v>
      </c>
      <c r="X246" s="20">
        <v>36051.230000000003</v>
      </c>
      <c r="Y246" s="21">
        <v>53585.930000000008</v>
      </c>
      <c r="AB246" s="1"/>
    </row>
    <row r="247" spans="1:28" ht="13">
      <c r="A247" s="2" t="s">
        <v>366</v>
      </c>
      <c r="B247" s="2" t="s">
        <v>368</v>
      </c>
      <c r="C247" s="89" t="s">
        <v>297</v>
      </c>
      <c r="D247" s="129" t="s">
        <v>303</v>
      </c>
      <c r="E247" s="19">
        <v>8068.57</v>
      </c>
      <c r="F247" s="20">
        <v>957.41</v>
      </c>
      <c r="G247" s="21">
        <v>9025.98</v>
      </c>
      <c r="H247" s="19">
        <v>4717.62</v>
      </c>
      <c r="I247" s="20">
        <v>3383.89</v>
      </c>
      <c r="J247" s="21">
        <v>8101.51</v>
      </c>
      <c r="K247" s="19">
        <v>4304.05</v>
      </c>
      <c r="L247" s="20">
        <v>4053.63</v>
      </c>
      <c r="M247" s="21">
        <v>8357.68</v>
      </c>
      <c r="N247" s="19">
        <v>5428.37</v>
      </c>
      <c r="O247" s="20">
        <v>3494.83</v>
      </c>
      <c r="P247" s="21">
        <v>8923.2000000000007</v>
      </c>
      <c r="Q247" s="19">
        <v>4805.1400000000003</v>
      </c>
      <c r="R247" s="20">
        <v>3714.6</v>
      </c>
      <c r="S247" s="21">
        <v>8519.74</v>
      </c>
      <c r="T247" s="19">
        <v>7548.08</v>
      </c>
      <c r="U247" s="20">
        <v>2121.69</v>
      </c>
      <c r="V247" s="21">
        <v>9669.77</v>
      </c>
      <c r="W247" s="47">
        <v>34871.829999999994</v>
      </c>
      <c r="X247" s="20">
        <v>17726.05</v>
      </c>
      <c r="Y247" s="21">
        <v>52597.87999999999</v>
      </c>
      <c r="AB247" s="1"/>
    </row>
    <row r="248" spans="1:28" ht="13">
      <c r="A248" s="2" t="s">
        <v>354</v>
      </c>
      <c r="B248" s="2" t="s">
        <v>363</v>
      </c>
      <c r="C248" s="89" t="s">
        <v>297</v>
      </c>
      <c r="D248" s="129" t="s">
        <v>303</v>
      </c>
      <c r="E248" s="19">
        <v>0</v>
      </c>
      <c r="F248" s="20">
        <v>0</v>
      </c>
      <c r="G248" s="21">
        <v>0</v>
      </c>
      <c r="H248" s="19">
        <v>4866.8900000000003</v>
      </c>
      <c r="I248" s="20">
        <v>1642.5</v>
      </c>
      <c r="J248" s="21">
        <v>6509.39</v>
      </c>
      <c r="K248" s="19">
        <v>22930.19</v>
      </c>
      <c r="L248" s="20">
        <v>2537.48</v>
      </c>
      <c r="M248" s="21">
        <v>25467.67</v>
      </c>
      <c r="N248" s="19">
        <v>14494.43</v>
      </c>
      <c r="O248" s="20">
        <v>3454.91</v>
      </c>
      <c r="P248" s="21">
        <v>17949.34</v>
      </c>
      <c r="Q248" s="19">
        <v>11541.07</v>
      </c>
      <c r="R248" s="20">
        <v>2644.94</v>
      </c>
      <c r="S248" s="21">
        <v>14186.01</v>
      </c>
      <c r="T248" s="19">
        <v>42447.14</v>
      </c>
      <c r="U248" s="20">
        <v>1712.5</v>
      </c>
      <c r="V248" s="21">
        <v>44159.64</v>
      </c>
      <c r="W248" s="47">
        <v>96279.72</v>
      </c>
      <c r="X248" s="20">
        <v>11992.33</v>
      </c>
      <c r="Y248" s="21">
        <v>108272.05</v>
      </c>
      <c r="AB248" s="1"/>
    </row>
    <row r="249" spans="1:28" ht="13">
      <c r="A249" s="2" t="s">
        <v>354</v>
      </c>
      <c r="B249" s="2" t="s">
        <v>355</v>
      </c>
      <c r="C249" s="89" t="s">
        <v>297</v>
      </c>
      <c r="D249" s="129" t="s">
        <v>303</v>
      </c>
      <c r="E249" s="19">
        <v>0</v>
      </c>
      <c r="F249" s="20">
        <v>0</v>
      </c>
      <c r="G249" s="21">
        <v>0</v>
      </c>
      <c r="H249" s="19">
        <v>9331.07</v>
      </c>
      <c r="I249" s="20">
        <v>1234.26</v>
      </c>
      <c r="J249" s="21">
        <v>10565.33</v>
      </c>
      <c r="K249" s="19">
        <v>13405.22</v>
      </c>
      <c r="L249" s="20">
        <v>2908.94</v>
      </c>
      <c r="M249" s="21">
        <v>16314.16</v>
      </c>
      <c r="N249" s="19">
        <v>16626.34</v>
      </c>
      <c r="O249" s="20">
        <v>3637.85</v>
      </c>
      <c r="P249" s="21">
        <v>20264.189999999999</v>
      </c>
      <c r="Q249" s="19">
        <v>19610.47</v>
      </c>
      <c r="R249" s="20">
        <v>3603.4</v>
      </c>
      <c r="S249" s="21">
        <v>23213.870000000003</v>
      </c>
      <c r="T249" s="19">
        <v>18842.990000000002</v>
      </c>
      <c r="U249" s="20">
        <v>1288.21</v>
      </c>
      <c r="V249" s="21">
        <v>20131.2</v>
      </c>
      <c r="W249" s="47">
        <v>77816.090000000011</v>
      </c>
      <c r="X249" s="20">
        <v>12672.66</v>
      </c>
      <c r="Y249" s="21">
        <v>90488.750000000015</v>
      </c>
      <c r="AB249" s="1"/>
    </row>
    <row r="250" spans="1:28" ht="13">
      <c r="A250" s="2" t="s">
        <v>354</v>
      </c>
      <c r="B250" s="2" t="s">
        <v>364</v>
      </c>
      <c r="C250" s="89" t="s">
        <v>297</v>
      </c>
      <c r="D250" s="129" t="s">
        <v>303</v>
      </c>
      <c r="E250" s="19">
        <v>0</v>
      </c>
      <c r="F250" s="20">
        <v>0</v>
      </c>
      <c r="G250" s="21">
        <v>0</v>
      </c>
      <c r="H250" s="19">
        <v>5353.56</v>
      </c>
      <c r="I250" s="20">
        <v>1044.95</v>
      </c>
      <c r="J250" s="21">
        <v>6398.51</v>
      </c>
      <c r="K250" s="19">
        <v>17578.03</v>
      </c>
      <c r="L250" s="20">
        <v>2273.2600000000002</v>
      </c>
      <c r="M250" s="21">
        <v>19851.29</v>
      </c>
      <c r="N250" s="19">
        <v>7441.91</v>
      </c>
      <c r="O250" s="20">
        <v>5332.93</v>
      </c>
      <c r="P250" s="21">
        <v>12774.84</v>
      </c>
      <c r="Q250" s="19">
        <v>13241.99</v>
      </c>
      <c r="R250" s="20">
        <v>2496.38</v>
      </c>
      <c r="S250" s="21">
        <v>15738.369999999999</v>
      </c>
      <c r="T250" s="19">
        <v>28270.03</v>
      </c>
      <c r="U250" s="20">
        <v>1345.14</v>
      </c>
      <c r="V250" s="21">
        <v>29615.17</v>
      </c>
      <c r="W250" s="47">
        <v>71885.51999999999</v>
      </c>
      <c r="X250" s="20">
        <v>12492.66</v>
      </c>
      <c r="Y250" s="21">
        <v>84378.18</v>
      </c>
      <c r="AB250" s="1"/>
    </row>
    <row r="251" spans="1:28" ht="13">
      <c r="A251" s="2" t="s">
        <v>295</v>
      </c>
      <c r="B251" s="2" t="s">
        <v>219</v>
      </c>
      <c r="C251" s="89" t="s">
        <v>297</v>
      </c>
      <c r="D251" s="129" t="s">
        <v>303</v>
      </c>
      <c r="E251" s="19">
        <v>2093.75</v>
      </c>
      <c r="F251" s="20">
        <v>1817.75</v>
      </c>
      <c r="G251" s="21">
        <v>3911.5</v>
      </c>
      <c r="H251" s="19">
        <v>2075.3000000000002</v>
      </c>
      <c r="I251" s="20">
        <v>2627.45</v>
      </c>
      <c r="J251" s="21">
        <v>4702.75</v>
      </c>
      <c r="K251" s="19">
        <v>5251.25</v>
      </c>
      <c r="L251" s="20">
        <v>1484.8</v>
      </c>
      <c r="M251" s="21">
        <v>6736.05</v>
      </c>
      <c r="N251" s="19">
        <v>4722.6000000000004</v>
      </c>
      <c r="O251" s="20">
        <v>4435.1499999999996</v>
      </c>
      <c r="P251" s="21">
        <v>9157.75</v>
      </c>
      <c r="Q251" s="19">
        <v>3349.05</v>
      </c>
      <c r="R251" s="20">
        <v>2210.4499999999998</v>
      </c>
      <c r="S251" s="21">
        <v>5559.5</v>
      </c>
      <c r="T251" s="19">
        <v>286.60000000000002</v>
      </c>
      <c r="U251" s="20">
        <v>15.35</v>
      </c>
      <c r="V251" s="21">
        <v>301.95000000000005</v>
      </c>
      <c r="W251" s="47">
        <v>17778.55</v>
      </c>
      <c r="X251" s="20">
        <v>12590.949999999999</v>
      </c>
      <c r="Y251" s="21">
        <v>30369.5</v>
      </c>
      <c r="AB251" s="1"/>
    </row>
    <row r="252" spans="1:28" ht="13">
      <c r="A252" s="2" t="s">
        <v>295</v>
      </c>
      <c r="B252" s="2" t="s">
        <v>220</v>
      </c>
      <c r="C252" s="89" t="s">
        <v>297</v>
      </c>
      <c r="D252" s="129" t="s">
        <v>303</v>
      </c>
      <c r="E252" s="19">
        <v>1556.95</v>
      </c>
      <c r="F252" s="20">
        <v>928.7</v>
      </c>
      <c r="G252" s="21">
        <v>2485.65</v>
      </c>
      <c r="H252" s="19">
        <v>2426.5</v>
      </c>
      <c r="I252" s="20">
        <v>1171.2</v>
      </c>
      <c r="J252" s="21">
        <v>3597.7</v>
      </c>
      <c r="K252" s="19">
        <v>2290.0500000000002</v>
      </c>
      <c r="L252" s="20">
        <v>998.9</v>
      </c>
      <c r="M252" s="21">
        <v>3288.9500000000003</v>
      </c>
      <c r="N252" s="19">
        <v>4087.4</v>
      </c>
      <c r="O252" s="20">
        <v>3138.05</v>
      </c>
      <c r="P252" s="21">
        <v>7225.4500000000007</v>
      </c>
      <c r="Q252" s="19">
        <v>4563.3999999999996</v>
      </c>
      <c r="R252" s="20">
        <v>1389.15</v>
      </c>
      <c r="S252" s="21">
        <v>5952.5499999999993</v>
      </c>
      <c r="T252" s="19">
        <v>258.8</v>
      </c>
      <c r="U252" s="20">
        <v>97.6</v>
      </c>
      <c r="V252" s="21">
        <v>356.4</v>
      </c>
      <c r="W252" s="47">
        <v>15183.099999999999</v>
      </c>
      <c r="X252" s="20">
        <v>7723.6</v>
      </c>
      <c r="Y252" s="21">
        <v>22906.699999999997</v>
      </c>
      <c r="AB252" s="1"/>
    </row>
    <row r="253" spans="1:28" ht="13">
      <c r="A253" s="2" t="s">
        <v>295</v>
      </c>
      <c r="B253" s="2" t="s">
        <v>221</v>
      </c>
      <c r="C253" s="89" t="s">
        <v>297</v>
      </c>
      <c r="D253" s="129" t="s">
        <v>303</v>
      </c>
      <c r="E253" s="19">
        <v>0</v>
      </c>
      <c r="F253" s="20">
        <v>0</v>
      </c>
      <c r="G253" s="21">
        <v>0</v>
      </c>
      <c r="H253" s="19">
        <v>0</v>
      </c>
      <c r="I253" s="20">
        <v>0</v>
      </c>
      <c r="J253" s="21">
        <v>0</v>
      </c>
      <c r="K253" s="19">
        <v>839.25</v>
      </c>
      <c r="L253" s="20">
        <v>2565.9499999999998</v>
      </c>
      <c r="M253" s="21">
        <v>3405.2</v>
      </c>
      <c r="N253" s="19">
        <v>1981.55</v>
      </c>
      <c r="O253" s="20">
        <v>1888.45</v>
      </c>
      <c r="P253" s="21">
        <v>3870</v>
      </c>
      <c r="Q253" s="19">
        <v>2602.1999999999998</v>
      </c>
      <c r="R253" s="20">
        <v>1037.0999999999999</v>
      </c>
      <c r="S253" s="21">
        <v>3639.2999999999997</v>
      </c>
      <c r="T253" s="19">
        <v>627.1</v>
      </c>
      <c r="U253" s="20">
        <v>22.4</v>
      </c>
      <c r="V253" s="21">
        <v>649.5</v>
      </c>
      <c r="W253" s="47">
        <v>6050.1</v>
      </c>
      <c r="X253" s="20">
        <v>5513.9</v>
      </c>
      <c r="Y253" s="21">
        <v>11564</v>
      </c>
      <c r="AB253" s="1"/>
    </row>
    <row r="254" spans="1:28" ht="13">
      <c r="A254" s="24" t="s">
        <v>295</v>
      </c>
      <c r="B254" s="145" t="s">
        <v>222</v>
      </c>
      <c r="C254" s="89" t="s">
        <v>297</v>
      </c>
      <c r="D254" s="129" t="s">
        <v>303</v>
      </c>
      <c r="E254" s="19">
        <v>169.5</v>
      </c>
      <c r="F254" s="20">
        <v>545.45000000000005</v>
      </c>
      <c r="G254" s="21">
        <v>714.95</v>
      </c>
      <c r="H254" s="19">
        <v>1305.7</v>
      </c>
      <c r="I254" s="20">
        <v>1738.35</v>
      </c>
      <c r="J254" s="21">
        <v>3044.05</v>
      </c>
      <c r="K254" s="19">
        <v>1387.05</v>
      </c>
      <c r="L254" s="20">
        <v>422.5</v>
      </c>
      <c r="M254" s="21">
        <v>1809.55</v>
      </c>
      <c r="N254" s="19">
        <v>1050.6500000000001</v>
      </c>
      <c r="O254" s="20">
        <v>1121.8</v>
      </c>
      <c r="P254" s="21">
        <v>2172.4499999999998</v>
      </c>
      <c r="Q254" s="19">
        <v>2366.3000000000002</v>
      </c>
      <c r="R254" s="20">
        <v>1191.95</v>
      </c>
      <c r="S254" s="21">
        <v>3558.25</v>
      </c>
      <c r="T254" s="19">
        <v>2.4500000000000002</v>
      </c>
      <c r="U254" s="20">
        <v>179.9</v>
      </c>
      <c r="V254" s="21">
        <v>182.35</v>
      </c>
      <c r="W254" s="47">
        <v>6281.6500000000005</v>
      </c>
      <c r="X254" s="20">
        <v>5199.95</v>
      </c>
      <c r="Y254" s="21">
        <v>11481.6</v>
      </c>
      <c r="AB254" s="1"/>
    </row>
    <row r="255" spans="1:28" ht="13">
      <c r="A255" s="24" t="s">
        <v>335</v>
      </c>
      <c r="B255" s="2" t="s">
        <v>340</v>
      </c>
      <c r="C255" s="89" t="s">
        <v>297</v>
      </c>
      <c r="D255" s="129" t="s">
        <v>304</v>
      </c>
      <c r="E255" s="19">
        <v>7676.59</v>
      </c>
      <c r="F255" s="20">
        <v>63.69</v>
      </c>
      <c r="G255" s="21">
        <v>7740.28</v>
      </c>
      <c r="H255" s="19">
        <v>5974.46</v>
      </c>
      <c r="I255" s="20">
        <v>101.91</v>
      </c>
      <c r="J255" s="21">
        <v>6076.37</v>
      </c>
      <c r="K255" s="19">
        <v>9224.2800000000007</v>
      </c>
      <c r="L255" s="20">
        <v>75.89</v>
      </c>
      <c r="M255" s="21">
        <v>9300.17</v>
      </c>
      <c r="N255" s="19">
        <v>6773.83</v>
      </c>
      <c r="O255" s="20">
        <v>2093.56</v>
      </c>
      <c r="P255" s="21">
        <v>8867.39</v>
      </c>
      <c r="Q255" s="19">
        <v>6012.02</v>
      </c>
      <c r="R255" s="20">
        <v>1092.52</v>
      </c>
      <c r="S255" s="21">
        <v>7104.5400000000009</v>
      </c>
      <c r="T255" s="19">
        <v>6617.77</v>
      </c>
      <c r="U255" s="20">
        <v>120.94</v>
      </c>
      <c r="V255" s="21">
        <v>6738.71</v>
      </c>
      <c r="W255" s="47">
        <v>42278.950000000012</v>
      </c>
      <c r="X255" s="20">
        <v>3548.51</v>
      </c>
      <c r="Y255" s="21">
        <v>45827.460000000014</v>
      </c>
      <c r="AB255" s="1"/>
    </row>
    <row r="256" spans="1:28" ht="13">
      <c r="A256" s="2" t="s">
        <v>335</v>
      </c>
      <c r="B256" s="2" t="s">
        <v>336</v>
      </c>
      <c r="C256" s="89" t="s">
        <v>297</v>
      </c>
      <c r="D256" s="129" t="s">
        <v>304</v>
      </c>
      <c r="E256" s="19">
        <v>16982.79</v>
      </c>
      <c r="F256" s="20">
        <v>469.58</v>
      </c>
      <c r="G256" s="21">
        <v>17452.370000000003</v>
      </c>
      <c r="H256" s="19">
        <v>5256.94</v>
      </c>
      <c r="I256" s="20">
        <v>1395.79</v>
      </c>
      <c r="J256" s="21">
        <v>6652.73</v>
      </c>
      <c r="K256" s="19">
        <v>16864.3</v>
      </c>
      <c r="L256" s="20">
        <v>0</v>
      </c>
      <c r="M256" s="21">
        <v>16864.3</v>
      </c>
      <c r="N256" s="19">
        <v>20545.57</v>
      </c>
      <c r="O256" s="20">
        <v>215.45</v>
      </c>
      <c r="P256" s="21">
        <v>20761.02</v>
      </c>
      <c r="Q256" s="19">
        <v>23073.91</v>
      </c>
      <c r="R256" s="20">
        <v>31.88</v>
      </c>
      <c r="S256" s="21">
        <v>23105.79</v>
      </c>
      <c r="T256" s="19">
        <v>27830.93</v>
      </c>
      <c r="U256" s="20">
        <v>0</v>
      </c>
      <c r="V256" s="21">
        <v>27830.93</v>
      </c>
      <c r="W256" s="47">
        <v>110554.44</v>
      </c>
      <c r="X256" s="20">
        <v>2112.6999999999998</v>
      </c>
      <c r="Y256" s="21">
        <v>112667.14</v>
      </c>
      <c r="AB256" s="1"/>
    </row>
    <row r="257" spans="1:25" ht="13.5" thickBot="1">
      <c r="A257" s="26" t="s">
        <v>335</v>
      </c>
      <c r="B257" s="26" t="s">
        <v>380</v>
      </c>
      <c r="C257" s="90" t="s">
        <v>297</v>
      </c>
      <c r="D257" s="130" t="s">
        <v>304</v>
      </c>
      <c r="E257" s="27">
        <v>11155.6</v>
      </c>
      <c r="F257" s="28">
        <v>271.64</v>
      </c>
      <c r="G257" s="29">
        <v>11427.24</v>
      </c>
      <c r="H257" s="27">
        <v>3577.74</v>
      </c>
      <c r="I257" s="28">
        <v>421.13</v>
      </c>
      <c r="J257" s="29">
        <v>3998.87</v>
      </c>
      <c r="K257" s="27">
        <v>8177.06</v>
      </c>
      <c r="L257" s="28">
        <v>172.18</v>
      </c>
      <c r="M257" s="29">
        <v>8349.24</v>
      </c>
      <c r="N257" s="27">
        <v>6147.32</v>
      </c>
      <c r="O257" s="28">
        <v>114.46</v>
      </c>
      <c r="P257" s="29">
        <v>6261.78</v>
      </c>
      <c r="Q257" s="27">
        <v>4625.25</v>
      </c>
      <c r="R257" s="28">
        <v>270.62</v>
      </c>
      <c r="S257" s="29">
        <v>4895.87</v>
      </c>
      <c r="T257" s="27">
        <v>2090.83</v>
      </c>
      <c r="U257" s="28">
        <v>274.51</v>
      </c>
      <c r="V257" s="29">
        <v>2365.34</v>
      </c>
      <c r="W257" s="72">
        <v>35773.800000000003</v>
      </c>
      <c r="X257" s="28">
        <v>1524.5400000000002</v>
      </c>
      <c r="Y257" s="29">
        <v>37298.340000000004</v>
      </c>
    </row>
    <row r="258" spans="1:25">
      <c r="A258" s="91"/>
      <c r="B258" s="91"/>
      <c r="C258" s="91"/>
      <c r="D258" s="91"/>
      <c r="E258" s="92"/>
      <c r="F258" s="92"/>
      <c r="G258" s="92"/>
      <c r="H258" s="92"/>
      <c r="I258" s="92"/>
      <c r="J258" s="92"/>
      <c r="K258" s="92"/>
      <c r="L258" s="92"/>
      <c r="M258" s="92"/>
      <c r="N258" s="92"/>
      <c r="O258" s="92"/>
      <c r="P258" s="92"/>
      <c r="Q258" s="92"/>
      <c r="R258" s="92"/>
      <c r="S258" s="92"/>
      <c r="T258" s="92"/>
      <c r="U258" s="92"/>
      <c r="V258" s="92"/>
      <c r="W258" s="92"/>
      <c r="X258" s="92"/>
      <c r="Y258" s="92"/>
    </row>
    <row r="259" spans="1:25">
      <c r="A259" s="91"/>
      <c r="B259" s="91"/>
      <c r="C259" s="91"/>
      <c r="D259" s="91"/>
      <c r="E259" s="92"/>
      <c r="F259" s="92"/>
      <c r="G259" s="92"/>
      <c r="H259" s="92"/>
      <c r="I259" s="92"/>
      <c r="J259" s="92"/>
      <c r="K259" s="92"/>
      <c r="L259" s="92"/>
      <c r="M259" s="92"/>
      <c r="N259" s="92"/>
      <c r="O259" s="92"/>
      <c r="P259" s="92"/>
      <c r="Q259" s="92"/>
      <c r="R259" s="92"/>
      <c r="S259" s="92"/>
      <c r="T259" s="92"/>
      <c r="U259" s="92"/>
      <c r="V259" s="92"/>
      <c r="W259" s="92"/>
      <c r="X259" s="92"/>
      <c r="Y259" s="92"/>
    </row>
    <row r="260" spans="1:25" ht="13" thickBot="1"/>
    <row r="261" spans="1:25">
      <c r="A261" s="93" t="s">
        <v>223</v>
      </c>
      <c r="B261" s="94"/>
      <c r="C261" s="94"/>
      <c r="D261" s="94"/>
      <c r="E261" s="95">
        <v>2383958.6200000015</v>
      </c>
      <c r="F261" s="96">
        <v>243621.69000000006</v>
      </c>
      <c r="G261" s="97">
        <v>2627580.31</v>
      </c>
      <c r="H261" s="95">
        <v>1927483.0399999998</v>
      </c>
      <c r="I261" s="96">
        <v>316978.93999999983</v>
      </c>
      <c r="J261" s="97">
        <v>2244461.9800000018</v>
      </c>
      <c r="K261" s="95">
        <v>2288013.3800000004</v>
      </c>
      <c r="L261" s="96">
        <v>300111.27</v>
      </c>
      <c r="M261" s="97">
        <v>2588124.65</v>
      </c>
      <c r="N261" s="95">
        <v>2157555.86</v>
      </c>
      <c r="O261" s="96">
        <v>391881.76</v>
      </c>
      <c r="P261" s="97">
        <v>2549437.620000002</v>
      </c>
      <c r="Q261" s="95">
        <v>1854792.1199999999</v>
      </c>
      <c r="R261" s="96">
        <v>322612.00000000029</v>
      </c>
      <c r="S261" s="97">
        <v>2177404.1199999996</v>
      </c>
      <c r="T261" s="95">
        <v>2379655.1800000006</v>
      </c>
      <c r="U261" s="96">
        <v>265719.55000000005</v>
      </c>
      <c r="V261" s="97">
        <v>2645374.7300000014</v>
      </c>
      <c r="W261" s="98">
        <v>12991458.199999996</v>
      </c>
      <c r="X261" s="96">
        <v>1840925.2100000002</v>
      </c>
      <c r="Y261" s="99">
        <v>14832383.410000006</v>
      </c>
    </row>
    <row r="262" spans="1:25" ht="13" thickBot="1">
      <c r="A262" s="100" t="s">
        <v>224</v>
      </c>
      <c r="B262" s="101"/>
      <c r="C262" s="101"/>
      <c r="D262" s="101"/>
      <c r="E262" s="102">
        <v>0</v>
      </c>
      <c r="F262" s="103">
        <v>0</v>
      </c>
      <c r="G262" s="104">
        <v>0</v>
      </c>
      <c r="H262" s="102">
        <v>0</v>
      </c>
      <c r="I262" s="103">
        <v>0</v>
      </c>
      <c r="J262" s="104">
        <v>0</v>
      </c>
      <c r="K262" s="102">
        <v>0</v>
      </c>
      <c r="L262" s="103">
        <v>0</v>
      </c>
      <c r="M262" s="104">
        <v>0</v>
      </c>
      <c r="N262" s="102">
        <v>0</v>
      </c>
      <c r="O262" s="103">
        <v>0</v>
      </c>
      <c r="P262" s="104">
        <v>0</v>
      </c>
      <c r="Q262" s="102">
        <v>0</v>
      </c>
      <c r="R262" s="103">
        <v>0</v>
      </c>
      <c r="S262" s="104">
        <v>0</v>
      </c>
      <c r="T262" s="102">
        <v>0</v>
      </c>
      <c r="U262" s="103">
        <v>0</v>
      </c>
      <c r="V262" s="104">
        <v>0</v>
      </c>
      <c r="W262" s="105">
        <v>0</v>
      </c>
      <c r="X262" s="103">
        <v>0</v>
      </c>
      <c r="Y262" s="106">
        <v>0</v>
      </c>
    </row>
    <row r="263" spans="1:25" ht="13" thickBot="1">
      <c r="A263" s="107" t="s">
        <v>5</v>
      </c>
      <c r="B263" s="108"/>
      <c r="C263" s="108"/>
      <c r="D263" s="108"/>
      <c r="E263" s="109">
        <v>2383958.6200000015</v>
      </c>
      <c r="F263" s="110">
        <v>243621.69000000006</v>
      </c>
      <c r="G263" s="111">
        <v>2627580.31</v>
      </c>
      <c r="H263" s="109">
        <v>1927483.0399999998</v>
      </c>
      <c r="I263" s="110">
        <v>316978.93999999983</v>
      </c>
      <c r="J263" s="111">
        <v>2244461.9800000018</v>
      </c>
      <c r="K263" s="109">
        <v>2288013.3800000004</v>
      </c>
      <c r="L263" s="110">
        <v>300111.27</v>
      </c>
      <c r="M263" s="111">
        <v>2588124.65</v>
      </c>
      <c r="N263" s="109">
        <v>2157555.86</v>
      </c>
      <c r="O263" s="110">
        <v>391881.76</v>
      </c>
      <c r="P263" s="111">
        <v>2549437.620000002</v>
      </c>
      <c r="Q263" s="109">
        <v>1854792.1199999999</v>
      </c>
      <c r="R263" s="110">
        <v>322612.00000000029</v>
      </c>
      <c r="S263" s="111">
        <v>2177404.1199999996</v>
      </c>
      <c r="T263" s="109">
        <v>2379655.1800000006</v>
      </c>
      <c r="U263" s="110">
        <v>265719.55000000005</v>
      </c>
      <c r="V263" s="111">
        <v>2645374.7300000014</v>
      </c>
      <c r="W263" s="112">
        <v>12991458.199999996</v>
      </c>
      <c r="X263" s="110">
        <v>1840925.2100000002</v>
      </c>
      <c r="Y263" s="113">
        <v>14832383.410000006</v>
      </c>
    </row>
    <row r="264" spans="1:25" ht="13" thickBot="1">
      <c r="E264" s="1"/>
    </row>
    <row r="265" spans="1:25" ht="13" thickBot="1">
      <c r="E265" s="1"/>
      <c r="F265" s="1"/>
      <c r="H265" s="1"/>
      <c r="I265" s="1"/>
      <c r="J265" s="1"/>
      <c r="K265" s="1"/>
      <c r="L265" s="1"/>
      <c r="M265" s="1"/>
      <c r="N265" s="1"/>
      <c r="O265" s="1"/>
      <c r="Q265" s="1"/>
      <c r="R265" s="1"/>
      <c r="T265" s="1"/>
      <c r="U265" s="1"/>
      <c r="V265" s="159" t="s">
        <v>356</v>
      </c>
      <c r="W265" s="160"/>
      <c r="X265" s="94"/>
      <c r="Y265" s="161"/>
    </row>
    <row r="266" spans="1:25">
      <c r="E266" s="1"/>
      <c r="F266" s="1"/>
      <c r="T266" s="101"/>
      <c r="U266" s="101"/>
      <c r="V266" s="159" t="s">
        <v>357</v>
      </c>
      <c r="W266" s="96">
        <v>5784680.7699999977</v>
      </c>
      <c r="X266" s="96">
        <v>753656.24000000011</v>
      </c>
      <c r="Y266" s="97">
        <v>6538337.0099999979</v>
      </c>
    </row>
    <row r="267" spans="1:25" ht="17.5">
      <c r="A267" s="114"/>
      <c r="E267" s="1"/>
      <c r="F267" s="1"/>
      <c r="T267" s="101"/>
      <c r="U267" s="101"/>
      <c r="V267" s="162" t="s">
        <v>358</v>
      </c>
      <c r="W267" s="103">
        <v>1234559.8900000001</v>
      </c>
      <c r="X267" s="103">
        <v>280111.07999999996</v>
      </c>
      <c r="Y267" s="104">
        <v>1514670.9700000002</v>
      </c>
    </row>
    <row r="268" spans="1:25">
      <c r="E268" s="1"/>
      <c r="F268" s="1"/>
      <c r="T268" s="101"/>
      <c r="U268" s="101"/>
      <c r="V268" s="162" t="s">
        <v>359</v>
      </c>
      <c r="W268" s="103">
        <v>3378647.4299999992</v>
      </c>
      <c r="X268" s="103">
        <v>641582.1399999999</v>
      </c>
      <c r="Y268" s="104">
        <v>4020229.57</v>
      </c>
    </row>
    <row r="269" spans="1:25" ht="13" thickBot="1">
      <c r="E269" s="1"/>
      <c r="F269" s="1"/>
      <c r="T269" s="101"/>
      <c r="U269" s="101"/>
      <c r="V269" s="162" t="s">
        <v>360</v>
      </c>
      <c r="W269" s="103">
        <v>2593570.11</v>
      </c>
      <c r="X269" s="103">
        <v>165575.75000000003</v>
      </c>
      <c r="Y269" s="104">
        <v>2759145.86</v>
      </c>
    </row>
    <row r="270" spans="1:25" ht="13" thickBot="1">
      <c r="E270" s="1"/>
      <c r="F270" s="1"/>
      <c r="T270" s="101"/>
      <c r="U270" s="101"/>
      <c r="V270" s="163" t="s">
        <v>361</v>
      </c>
      <c r="W270" s="110">
        <v>12991458.199999997</v>
      </c>
      <c r="X270" s="110">
        <v>1840925.21</v>
      </c>
      <c r="Y270" s="110">
        <v>14832383.409999998</v>
      </c>
    </row>
    <row r="271" spans="1:25">
      <c r="E271" s="1"/>
      <c r="F271" s="1"/>
      <c r="T271" s="101"/>
      <c r="U271" s="101"/>
    </row>
    <row r="272" spans="1:25">
      <c r="E272" s="1"/>
      <c r="F272" s="1"/>
      <c r="G272" s="1"/>
      <c r="T272" s="101"/>
      <c r="U272" s="101"/>
      <c r="V272" s="101"/>
      <c r="W272" s="101"/>
    </row>
    <row r="273" spans="7:23">
      <c r="G273" s="1"/>
      <c r="U273" s="101"/>
      <c r="V273" s="101"/>
      <c r="W273" s="101"/>
    </row>
    <row r="274" spans="7:23">
      <c r="U274" s="101"/>
      <c r="V274" s="101"/>
      <c r="W274" s="101"/>
    </row>
    <row r="275" spans="7:23">
      <c r="U275" s="101"/>
      <c r="V275" s="101"/>
      <c r="W275" s="101"/>
    </row>
    <row r="276" spans="7:23">
      <c r="U276" s="101"/>
      <c r="V276" s="101"/>
      <c r="W276" s="101"/>
    </row>
    <row r="277" spans="7:23">
      <c r="U277" s="101"/>
      <c r="V277" s="101"/>
      <c r="W277" s="101"/>
    </row>
    <row r="278" spans="7:23">
      <c r="U278" s="101"/>
      <c r="V278" s="101"/>
      <c r="W278" s="101"/>
    </row>
    <row r="279" spans="7:23">
      <c r="U279" s="101"/>
      <c r="V279" s="101"/>
      <c r="W279" s="101"/>
    </row>
  </sheetData>
  <pageMargins left="0.7" right="0.7" top="0.75" bottom="0.75" header="0.3" footer="0.3"/>
  <customProperties>
    <customPr name="EpmWorksheetKeyString_GUID" r:id="rId1"/>
  </customPropertie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AE290"/>
  <sheetViews>
    <sheetView topLeftCell="P1" workbookViewId="0">
      <selection activeCell="N10" sqref="N10"/>
    </sheetView>
  </sheetViews>
  <sheetFormatPr defaultRowHeight="12.5"/>
  <cols>
    <col min="1" max="1" width="10.7265625" customWidth="1"/>
    <col min="2" max="2" width="11.7265625" bestFit="1" customWidth="1"/>
    <col min="3" max="3" width="16" bestFit="1" customWidth="1"/>
    <col min="4" max="4" width="9.7265625" bestFit="1" customWidth="1"/>
    <col min="5" max="5" width="11.7265625" bestFit="1" customWidth="1"/>
    <col min="6" max="6" width="16" bestFit="1" customWidth="1"/>
    <col min="7" max="7" width="9.7265625" bestFit="1" customWidth="1"/>
    <col min="23" max="23" width="14" bestFit="1" customWidth="1"/>
    <col min="25" max="25" width="10.1796875" bestFit="1" customWidth="1"/>
    <col min="26" max="26" width="14" bestFit="1" customWidth="1"/>
    <col min="28" max="28" width="10.1796875" bestFit="1" customWidth="1"/>
  </cols>
  <sheetData>
    <row r="1" spans="1:31" ht="18">
      <c r="A1" s="81" t="s">
        <v>391</v>
      </c>
      <c r="D1" s="81" t="s">
        <v>391</v>
      </c>
    </row>
    <row r="2" spans="1:31" ht="13" thickBot="1"/>
    <row r="3" spans="1:31" ht="13" thickBot="1">
      <c r="H3" s="82">
        <v>42826</v>
      </c>
      <c r="I3" s="83"/>
      <c r="J3" s="84"/>
      <c r="K3" s="82">
        <v>42856</v>
      </c>
      <c r="L3" s="83"/>
      <c r="M3" s="84"/>
      <c r="N3" s="82">
        <v>42887</v>
      </c>
      <c r="O3" s="85"/>
      <c r="P3" s="84"/>
      <c r="Q3" s="82">
        <v>42917</v>
      </c>
      <c r="R3" s="85"/>
      <c r="S3" s="84"/>
      <c r="T3" s="82">
        <v>42948</v>
      </c>
      <c r="U3" s="85"/>
      <c r="V3" s="84"/>
      <c r="W3" s="82">
        <v>42979</v>
      </c>
      <c r="X3" s="83"/>
      <c r="Y3" s="84"/>
      <c r="Z3" s="85" t="s">
        <v>1</v>
      </c>
      <c r="AA3" s="83"/>
      <c r="AB3" s="84"/>
    </row>
    <row r="4" spans="1:31" ht="14">
      <c r="A4" s="164" t="s">
        <v>247</v>
      </c>
      <c r="B4" s="165" t="s">
        <v>2</v>
      </c>
      <c r="C4" s="165" t="s">
        <v>248</v>
      </c>
      <c r="D4" s="164" t="s">
        <v>247</v>
      </c>
      <c r="E4" s="165" t="s">
        <v>2</v>
      </c>
      <c r="F4" s="165" t="s">
        <v>248</v>
      </c>
      <c r="G4" s="166" t="s">
        <v>301</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67" t="s">
        <v>3</v>
      </c>
      <c r="X4" s="168" t="s">
        <v>4</v>
      </c>
      <c r="Y4" s="169" t="s">
        <v>5</v>
      </c>
      <c r="Z4" s="170" t="s">
        <v>3</v>
      </c>
      <c r="AA4" s="168" t="s">
        <v>4</v>
      </c>
      <c r="AB4" s="169" t="s">
        <v>5</v>
      </c>
    </row>
    <row r="5" spans="1:31" ht="13">
      <c r="A5" s="2" t="s">
        <v>249</v>
      </c>
      <c r="B5" s="2" t="s">
        <v>6</v>
      </c>
      <c r="C5" s="89" t="s">
        <v>297</v>
      </c>
      <c r="D5" s="2" t="s">
        <v>249</v>
      </c>
      <c r="E5" s="2" t="s">
        <v>6</v>
      </c>
      <c r="F5" s="89" t="s">
        <v>297</v>
      </c>
      <c r="G5" s="129" t="s">
        <v>302</v>
      </c>
      <c r="H5" s="19">
        <v>0</v>
      </c>
      <c r="I5" s="20">
        <v>0</v>
      </c>
      <c r="J5" s="21">
        <v>0</v>
      </c>
      <c r="K5" s="19">
        <v>0</v>
      </c>
      <c r="L5" s="20">
        <v>0</v>
      </c>
      <c r="M5" s="21">
        <v>0</v>
      </c>
      <c r="N5" s="19">
        <v>56.6</v>
      </c>
      <c r="O5" s="20">
        <v>47.65</v>
      </c>
      <c r="P5" s="21">
        <v>104.25</v>
      </c>
      <c r="Q5" s="19">
        <v>85.78</v>
      </c>
      <c r="R5" s="20">
        <v>1.34</v>
      </c>
      <c r="S5" s="21">
        <v>87.12</v>
      </c>
      <c r="T5" s="19">
        <v>11.71</v>
      </c>
      <c r="U5" s="20">
        <v>1.61</v>
      </c>
      <c r="V5" s="21">
        <v>13.32</v>
      </c>
      <c r="W5" s="19">
        <v>9.91</v>
      </c>
      <c r="X5" s="20">
        <v>39.26</v>
      </c>
      <c r="Y5" s="21">
        <v>49.17</v>
      </c>
      <c r="Z5" s="47">
        <v>164</v>
      </c>
      <c r="AA5" s="20">
        <v>89.86</v>
      </c>
      <c r="AB5" s="21">
        <v>253.86</v>
      </c>
      <c r="AE5" s="1"/>
    </row>
    <row r="6" spans="1:31" ht="13">
      <c r="A6" s="2" t="s">
        <v>250</v>
      </c>
      <c r="B6" s="2" t="s">
        <v>7</v>
      </c>
      <c r="C6" s="89" t="s">
        <v>297</v>
      </c>
      <c r="D6" s="2" t="s">
        <v>250</v>
      </c>
      <c r="E6" s="2" t="s">
        <v>7</v>
      </c>
      <c r="F6" s="89" t="s">
        <v>297</v>
      </c>
      <c r="G6" s="129" t="s">
        <v>298</v>
      </c>
      <c r="H6" s="19">
        <v>0</v>
      </c>
      <c r="I6" s="20">
        <v>0</v>
      </c>
      <c r="J6" s="21">
        <v>0</v>
      </c>
      <c r="K6" s="19">
        <v>0</v>
      </c>
      <c r="L6" s="20">
        <v>0</v>
      </c>
      <c r="M6" s="21">
        <v>0</v>
      </c>
      <c r="N6" s="19">
        <v>0</v>
      </c>
      <c r="O6" s="20">
        <v>0</v>
      </c>
      <c r="P6" s="21">
        <v>0</v>
      </c>
      <c r="Q6" s="19">
        <v>0</v>
      </c>
      <c r="R6" s="20">
        <v>0</v>
      </c>
      <c r="S6" s="21">
        <v>0</v>
      </c>
      <c r="T6" s="19">
        <v>0</v>
      </c>
      <c r="U6" s="20">
        <v>0</v>
      </c>
      <c r="V6" s="21">
        <v>0</v>
      </c>
      <c r="W6" s="19">
        <v>0</v>
      </c>
      <c r="X6" s="20">
        <v>0</v>
      </c>
      <c r="Y6" s="21">
        <v>0</v>
      </c>
      <c r="Z6" s="47">
        <v>0</v>
      </c>
      <c r="AA6" s="20">
        <v>0</v>
      </c>
      <c r="AB6" s="21">
        <v>0</v>
      </c>
      <c r="AE6" s="1"/>
    </row>
    <row r="7" spans="1:31" ht="13">
      <c r="A7" s="2" t="s">
        <v>251</v>
      </c>
      <c r="B7" s="2" t="s">
        <v>8</v>
      </c>
      <c r="C7" s="89" t="s">
        <v>297</v>
      </c>
      <c r="D7" s="2" t="s">
        <v>251</v>
      </c>
      <c r="E7" s="2" t="s">
        <v>8</v>
      </c>
      <c r="F7" s="89" t="s">
        <v>297</v>
      </c>
      <c r="G7" s="129" t="s">
        <v>302</v>
      </c>
      <c r="H7" s="19">
        <v>29249.78</v>
      </c>
      <c r="I7" s="20">
        <v>1469.4</v>
      </c>
      <c r="J7" s="21">
        <v>30719.18</v>
      </c>
      <c r="K7" s="19">
        <v>12390.31</v>
      </c>
      <c r="L7" s="20">
        <v>1724.1</v>
      </c>
      <c r="M7" s="21">
        <v>14114.41</v>
      </c>
      <c r="N7" s="19">
        <v>1244.71</v>
      </c>
      <c r="O7" s="20">
        <v>121.6</v>
      </c>
      <c r="P7" s="21">
        <v>1366.31</v>
      </c>
      <c r="Q7" s="19">
        <v>0</v>
      </c>
      <c r="R7" s="20">
        <v>0</v>
      </c>
      <c r="S7" s="21">
        <v>0</v>
      </c>
      <c r="T7" s="19">
        <v>0</v>
      </c>
      <c r="U7" s="20">
        <v>0</v>
      </c>
      <c r="V7" s="21">
        <v>0</v>
      </c>
      <c r="W7" s="19">
        <v>0</v>
      </c>
      <c r="X7" s="20">
        <v>0</v>
      </c>
      <c r="Y7" s="21">
        <v>0</v>
      </c>
      <c r="Z7" s="47">
        <v>42884.799999999996</v>
      </c>
      <c r="AA7" s="20">
        <v>3315.1</v>
      </c>
      <c r="AB7" s="21">
        <v>46199.899999999994</v>
      </c>
      <c r="AE7" s="1"/>
    </row>
    <row r="8" spans="1:31" ht="13">
      <c r="A8" s="2" t="s">
        <v>251</v>
      </c>
      <c r="B8" s="2" t="s">
        <v>9</v>
      </c>
      <c r="C8" s="89" t="s">
        <v>297</v>
      </c>
      <c r="D8" s="2" t="s">
        <v>251</v>
      </c>
      <c r="E8" s="2" t="s">
        <v>9</v>
      </c>
      <c r="F8" s="89" t="s">
        <v>297</v>
      </c>
      <c r="G8" s="129" t="s">
        <v>302</v>
      </c>
      <c r="H8" s="19">
        <v>0.52</v>
      </c>
      <c r="I8" s="20">
        <v>0.34</v>
      </c>
      <c r="J8" s="21">
        <v>0.8600000000000001</v>
      </c>
      <c r="K8" s="19">
        <v>24.18</v>
      </c>
      <c r="L8" s="20">
        <v>0.08</v>
      </c>
      <c r="M8" s="21">
        <v>24.259999999999998</v>
      </c>
      <c r="N8" s="19">
        <v>0.04</v>
      </c>
      <c r="O8" s="20">
        <v>0</v>
      </c>
      <c r="P8" s="21">
        <v>0.04</v>
      </c>
      <c r="Q8" s="19">
        <v>2.15</v>
      </c>
      <c r="R8" s="20">
        <v>0.49</v>
      </c>
      <c r="S8" s="21">
        <v>2.6399999999999997</v>
      </c>
      <c r="T8" s="19">
        <v>5.78</v>
      </c>
      <c r="U8" s="20">
        <v>0.27</v>
      </c>
      <c r="V8" s="21">
        <v>6.0500000000000007</v>
      </c>
      <c r="W8" s="19">
        <v>0.88</v>
      </c>
      <c r="X8" s="20">
        <v>0.73</v>
      </c>
      <c r="Y8" s="21">
        <v>1.6099999999999999</v>
      </c>
      <c r="Z8" s="47">
        <v>33.549999999999997</v>
      </c>
      <c r="AA8" s="20">
        <v>1.9100000000000001</v>
      </c>
      <c r="AB8" s="21">
        <v>35.459999999999994</v>
      </c>
      <c r="AE8" s="1"/>
    </row>
    <row r="9" spans="1:31" ht="13">
      <c r="A9" s="2" t="s">
        <v>252</v>
      </c>
      <c r="B9" s="2" t="s">
        <v>10</v>
      </c>
      <c r="C9" s="89" t="s">
        <v>297</v>
      </c>
      <c r="D9" s="2" t="s">
        <v>252</v>
      </c>
      <c r="E9" s="2" t="s">
        <v>10</v>
      </c>
      <c r="F9" s="89" t="s">
        <v>297</v>
      </c>
      <c r="G9" s="129" t="s">
        <v>302</v>
      </c>
      <c r="H9" s="19">
        <v>0</v>
      </c>
      <c r="I9" s="20">
        <v>0</v>
      </c>
      <c r="J9" s="21">
        <v>0</v>
      </c>
      <c r="K9" s="19">
        <v>0</v>
      </c>
      <c r="L9" s="20">
        <v>0</v>
      </c>
      <c r="M9" s="21">
        <v>0</v>
      </c>
      <c r="N9" s="19">
        <v>0</v>
      </c>
      <c r="O9" s="20">
        <v>0</v>
      </c>
      <c r="P9" s="21">
        <v>0</v>
      </c>
      <c r="Q9" s="19">
        <v>0</v>
      </c>
      <c r="R9" s="20">
        <v>0</v>
      </c>
      <c r="S9" s="21">
        <v>0</v>
      </c>
      <c r="T9" s="19">
        <v>0</v>
      </c>
      <c r="U9" s="20">
        <v>0</v>
      </c>
      <c r="V9" s="21">
        <v>0</v>
      </c>
      <c r="W9" s="19">
        <v>0</v>
      </c>
      <c r="X9" s="20">
        <v>0</v>
      </c>
      <c r="Y9" s="21">
        <v>0</v>
      </c>
      <c r="Z9" s="47">
        <v>0</v>
      </c>
      <c r="AA9" s="20">
        <v>0</v>
      </c>
      <c r="AB9" s="21">
        <v>0</v>
      </c>
      <c r="AE9" s="1"/>
    </row>
    <row r="10" spans="1:31" ht="13">
      <c r="A10" s="2" t="s">
        <v>252</v>
      </c>
      <c r="B10" s="2" t="s">
        <v>11</v>
      </c>
      <c r="C10" s="89" t="s">
        <v>297</v>
      </c>
      <c r="D10" s="2" t="s">
        <v>252</v>
      </c>
      <c r="E10" s="2" t="s">
        <v>11</v>
      </c>
      <c r="F10" s="89" t="s">
        <v>297</v>
      </c>
      <c r="G10" s="129" t="s">
        <v>302</v>
      </c>
      <c r="H10" s="19">
        <v>0</v>
      </c>
      <c r="I10" s="20">
        <v>0</v>
      </c>
      <c r="J10" s="21">
        <v>0</v>
      </c>
      <c r="K10" s="19">
        <v>0</v>
      </c>
      <c r="L10" s="20">
        <v>0</v>
      </c>
      <c r="M10" s="21">
        <v>0</v>
      </c>
      <c r="N10" s="19">
        <v>0</v>
      </c>
      <c r="O10" s="20">
        <v>0</v>
      </c>
      <c r="P10" s="21">
        <v>0</v>
      </c>
      <c r="Q10" s="19">
        <v>0</v>
      </c>
      <c r="R10" s="20">
        <v>0</v>
      </c>
      <c r="S10" s="21">
        <v>0</v>
      </c>
      <c r="T10" s="19">
        <v>0</v>
      </c>
      <c r="U10" s="20">
        <v>0</v>
      </c>
      <c r="V10" s="21">
        <v>0</v>
      </c>
      <c r="W10" s="19">
        <v>0</v>
      </c>
      <c r="X10" s="20">
        <v>0</v>
      </c>
      <c r="Y10" s="21">
        <v>0</v>
      </c>
      <c r="Z10" s="47">
        <v>0</v>
      </c>
      <c r="AA10" s="20">
        <v>0</v>
      </c>
      <c r="AB10" s="21">
        <v>0</v>
      </c>
      <c r="AE10" s="1"/>
    </row>
    <row r="11" spans="1:31" ht="13">
      <c r="A11" s="2" t="s">
        <v>253</v>
      </c>
      <c r="B11" s="2" t="s">
        <v>12</v>
      </c>
      <c r="C11" s="89" t="s">
        <v>297</v>
      </c>
      <c r="D11" s="2" t="s">
        <v>253</v>
      </c>
      <c r="E11" s="2" t="s">
        <v>12</v>
      </c>
      <c r="F11" s="89" t="s">
        <v>297</v>
      </c>
      <c r="G11" s="129" t="s">
        <v>303</v>
      </c>
      <c r="H11" s="19">
        <v>0</v>
      </c>
      <c r="I11" s="20">
        <v>0</v>
      </c>
      <c r="J11" s="21">
        <v>0</v>
      </c>
      <c r="K11" s="19">
        <v>0</v>
      </c>
      <c r="L11" s="20">
        <v>0</v>
      </c>
      <c r="M11" s="21">
        <v>0</v>
      </c>
      <c r="N11" s="19">
        <v>0</v>
      </c>
      <c r="O11" s="20">
        <v>0</v>
      </c>
      <c r="P11" s="21">
        <v>0</v>
      </c>
      <c r="Q11" s="19">
        <v>0</v>
      </c>
      <c r="R11" s="20">
        <v>0</v>
      </c>
      <c r="S11" s="21">
        <v>0</v>
      </c>
      <c r="T11" s="19">
        <v>0</v>
      </c>
      <c r="U11" s="20">
        <v>0</v>
      </c>
      <c r="V11" s="21">
        <v>0</v>
      </c>
      <c r="W11" s="19">
        <v>0</v>
      </c>
      <c r="X11" s="20">
        <v>0</v>
      </c>
      <c r="Y11" s="21">
        <v>0</v>
      </c>
      <c r="Z11" s="47">
        <v>0</v>
      </c>
      <c r="AA11" s="20">
        <v>0</v>
      </c>
      <c r="AB11" s="21">
        <v>0</v>
      </c>
      <c r="AE11" s="1"/>
    </row>
    <row r="12" spans="1:31" ht="13">
      <c r="A12" s="2" t="s">
        <v>253</v>
      </c>
      <c r="B12" s="2" t="s">
        <v>13</v>
      </c>
      <c r="C12" s="89" t="s">
        <v>297</v>
      </c>
      <c r="D12" s="2" t="s">
        <v>253</v>
      </c>
      <c r="E12" s="2" t="s">
        <v>13</v>
      </c>
      <c r="F12" s="89" t="s">
        <v>297</v>
      </c>
      <c r="G12" s="129" t="s">
        <v>303</v>
      </c>
      <c r="H12" s="19">
        <v>0</v>
      </c>
      <c r="I12" s="20">
        <v>0</v>
      </c>
      <c r="J12" s="21">
        <v>0</v>
      </c>
      <c r="K12" s="19">
        <v>0</v>
      </c>
      <c r="L12" s="20">
        <v>0</v>
      </c>
      <c r="M12" s="21">
        <v>0</v>
      </c>
      <c r="N12" s="19">
        <v>0</v>
      </c>
      <c r="O12" s="20">
        <v>0</v>
      </c>
      <c r="P12" s="21">
        <v>0</v>
      </c>
      <c r="Q12" s="19">
        <v>0</v>
      </c>
      <c r="R12" s="20">
        <v>0</v>
      </c>
      <c r="S12" s="21">
        <v>0</v>
      </c>
      <c r="T12" s="19">
        <v>0</v>
      </c>
      <c r="U12" s="20">
        <v>0</v>
      </c>
      <c r="V12" s="21">
        <v>0</v>
      </c>
      <c r="W12" s="19">
        <v>0</v>
      </c>
      <c r="X12" s="20">
        <v>0</v>
      </c>
      <c r="Y12" s="21">
        <v>0</v>
      </c>
      <c r="Z12" s="47">
        <v>0</v>
      </c>
      <c r="AA12" s="20">
        <v>0</v>
      </c>
      <c r="AB12" s="21">
        <v>0</v>
      </c>
      <c r="AE12" s="1"/>
    </row>
    <row r="13" spans="1:31" ht="13">
      <c r="A13" s="2" t="s">
        <v>253</v>
      </c>
      <c r="B13" s="2" t="s">
        <v>14</v>
      </c>
      <c r="C13" s="89" t="s">
        <v>297</v>
      </c>
      <c r="D13" s="2" t="s">
        <v>253</v>
      </c>
      <c r="E13" s="2" t="s">
        <v>14</v>
      </c>
      <c r="F13" s="89" t="s">
        <v>297</v>
      </c>
      <c r="G13" s="129" t="s">
        <v>303</v>
      </c>
      <c r="H13" s="19">
        <v>570.65</v>
      </c>
      <c r="I13" s="20">
        <v>63.95</v>
      </c>
      <c r="J13" s="21">
        <v>634.6</v>
      </c>
      <c r="K13" s="19">
        <v>0</v>
      </c>
      <c r="L13" s="20">
        <v>0</v>
      </c>
      <c r="M13" s="21">
        <v>0</v>
      </c>
      <c r="N13" s="19">
        <v>0</v>
      </c>
      <c r="O13" s="20">
        <v>0</v>
      </c>
      <c r="P13" s="21">
        <v>0</v>
      </c>
      <c r="Q13" s="19">
        <v>0</v>
      </c>
      <c r="R13" s="20">
        <v>0</v>
      </c>
      <c r="S13" s="21">
        <v>0</v>
      </c>
      <c r="T13" s="19">
        <v>0</v>
      </c>
      <c r="U13" s="20">
        <v>0</v>
      </c>
      <c r="V13" s="21">
        <v>0</v>
      </c>
      <c r="W13" s="19">
        <v>4314.6000000000004</v>
      </c>
      <c r="X13" s="20">
        <v>257.25</v>
      </c>
      <c r="Y13" s="21">
        <v>4571.8500000000004</v>
      </c>
      <c r="Z13" s="47">
        <v>4885.25</v>
      </c>
      <c r="AA13" s="20">
        <v>321.2</v>
      </c>
      <c r="AB13" s="21">
        <v>5206.45</v>
      </c>
      <c r="AE13" s="1"/>
    </row>
    <row r="14" spans="1:31" ht="13">
      <c r="A14" s="2" t="s">
        <v>253</v>
      </c>
      <c r="B14" s="2" t="s">
        <v>15</v>
      </c>
      <c r="C14" s="89" t="s">
        <v>297</v>
      </c>
      <c r="D14" s="2" t="s">
        <v>253</v>
      </c>
      <c r="E14" s="2" t="s">
        <v>15</v>
      </c>
      <c r="F14" s="89" t="s">
        <v>297</v>
      </c>
      <c r="G14" s="129" t="s">
        <v>303</v>
      </c>
      <c r="H14" s="19">
        <v>0</v>
      </c>
      <c r="I14" s="20">
        <v>0</v>
      </c>
      <c r="J14" s="21">
        <v>0</v>
      </c>
      <c r="K14" s="19">
        <v>0</v>
      </c>
      <c r="L14" s="20">
        <v>0</v>
      </c>
      <c r="M14" s="21">
        <v>0</v>
      </c>
      <c r="N14" s="19">
        <v>0</v>
      </c>
      <c r="O14" s="20">
        <v>0</v>
      </c>
      <c r="P14" s="21">
        <v>0</v>
      </c>
      <c r="Q14" s="19">
        <v>1181.9000000000001</v>
      </c>
      <c r="R14" s="20">
        <v>7.25</v>
      </c>
      <c r="S14" s="21">
        <v>1189.1500000000001</v>
      </c>
      <c r="T14" s="19">
        <v>85.7</v>
      </c>
      <c r="U14" s="20">
        <v>17.95</v>
      </c>
      <c r="V14" s="21">
        <v>103.65</v>
      </c>
      <c r="W14" s="19">
        <v>2686.75</v>
      </c>
      <c r="X14" s="20">
        <v>275.89999999999998</v>
      </c>
      <c r="Y14" s="21">
        <v>2962.65</v>
      </c>
      <c r="Z14" s="47">
        <v>3954.3500000000004</v>
      </c>
      <c r="AA14" s="20">
        <v>301.09999999999997</v>
      </c>
      <c r="AB14" s="21">
        <v>4255.4500000000007</v>
      </c>
      <c r="AE14" s="1"/>
    </row>
    <row r="15" spans="1:31" ht="13">
      <c r="A15" s="2" t="s">
        <v>389</v>
      </c>
      <c r="B15" s="2" t="s">
        <v>390</v>
      </c>
      <c r="C15" s="89" t="s">
        <v>297</v>
      </c>
      <c r="D15" s="2" t="s">
        <v>389</v>
      </c>
      <c r="E15" s="2" t="s">
        <v>390</v>
      </c>
      <c r="F15" s="89" t="s">
        <v>297</v>
      </c>
      <c r="G15" s="129" t="s">
        <v>304</v>
      </c>
      <c r="H15" s="19">
        <v>1003.93</v>
      </c>
      <c r="I15" s="20">
        <v>539.24</v>
      </c>
      <c r="J15" s="21">
        <v>1543.17</v>
      </c>
      <c r="K15" s="19">
        <v>830.42</v>
      </c>
      <c r="L15" s="20">
        <v>955.03</v>
      </c>
      <c r="M15" s="21">
        <v>1785.4499999999998</v>
      </c>
      <c r="N15" s="19">
        <v>734.52</v>
      </c>
      <c r="O15" s="20">
        <v>951.96</v>
      </c>
      <c r="P15" s="21">
        <v>1686.48</v>
      </c>
      <c r="Q15" s="19">
        <v>124.7</v>
      </c>
      <c r="R15" s="20">
        <v>1033.6400000000001</v>
      </c>
      <c r="S15" s="21">
        <v>1158.3400000000001</v>
      </c>
      <c r="T15" s="19">
        <v>304.45</v>
      </c>
      <c r="U15" s="20">
        <v>880.95</v>
      </c>
      <c r="V15" s="21">
        <v>1185.4000000000001</v>
      </c>
      <c r="W15" s="19">
        <v>311.13</v>
      </c>
      <c r="X15" s="20">
        <v>1216.94</v>
      </c>
      <c r="Y15" s="21">
        <v>1528.0700000000002</v>
      </c>
      <c r="Z15" s="47">
        <v>3309.1499999999996</v>
      </c>
      <c r="AA15" s="20">
        <v>5577.76</v>
      </c>
      <c r="AB15" s="21">
        <v>8886.91</v>
      </c>
      <c r="AE15" s="1"/>
    </row>
    <row r="16" spans="1:31" ht="13">
      <c r="A16" s="2" t="s">
        <v>396</v>
      </c>
      <c r="B16" s="2" t="s">
        <v>397</v>
      </c>
      <c r="C16" s="89" t="s">
        <v>297</v>
      </c>
      <c r="D16" s="2" t="s">
        <v>396</v>
      </c>
      <c r="E16" s="2" t="s">
        <v>397</v>
      </c>
      <c r="F16" s="89" t="s">
        <v>297</v>
      </c>
      <c r="G16" s="129" t="s">
        <v>304</v>
      </c>
      <c r="H16" s="19">
        <v>3209.04</v>
      </c>
      <c r="I16" s="20">
        <v>1438</v>
      </c>
      <c r="J16" s="21">
        <v>4647.04</v>
      </c>
      <c r="K16" s="19">
        <v>1143.3699999999999</v>
      </c>
      <c r="L16" s="20">
        <v>4226.08</v>
      </c>
      <c r="M16" s="21">
        <v>5369.45</v>
      </c>
      <c r="N16" s="19">
        <v>2654.83</v>
      </c>
      <c r="O16" s="20">
        <v>1474.09</v>
      </c>
      <c r="P16" s="21">
        <v>4128.92</v>
      </c>
      <c r="Q16" s="19">
        <v>1912.15</v>
      </c>
      <c r="R16" s="20">
        <v>2093.64</v>
      </c>
      <c r="S16" s="21">
        <v>4005.79</v>
      </c>
      <c r="T16" s="19">
        <v>1910.41</v>
      </c>
      <c r="U16" s="20">
        <v>1685.87</v>
      </c>
      <c r="V16" s="21">
        <v>3596.2799999999997</v>
      </c>
      <c r="W16" s="19">
        <v>4252.49</v>
      </c>
      <c r="X16" s="20">
        <v>1525.74</v>
      </c>
      <c r="Y16" s="21">
        <v>5778.23</v>
      </c>
      <c r="Z16" s="47">
        <v>15082.289999999999</v>
      </c>
      <c r="AA16" s="20">
        <v>12443.42</v>
      </c>
      <c r="AB16" s="21">
        <v>27525.71</v>
      </c>
      <c r="AE16" s="1"/>
    </row>
    <row r="17" spans="1:31" ht="13">
      <c r="A17" s="2" t="s">
        <v>392</v>
      </c>
      <c r="B17" s="2" t="s">
        <v>393</v>
      </c>
      <c r="C17" s="89" t="s">
        <v>297</v>
      </c>
      <c r="D17" s="2" t="s">
        <v>392</v>
      </c>
      <c r="E17" s="2" t="s">
        <v>393</v>
      </c>
      <c r="F17" s="89" t="s">
        <v>297</v>
      </c>
      <c r="G17" s="129" t="s">
        <v>303</v>
      </c>
      <c r="H17" s="19">
        <v>49652.6</v>
      </c>
      <c r="I17" s="20">
        <v>4706.3</v>
      </c>
      <c r="J17" s="21">
        <v>54358.9</v>
      </c>
      <c r="K17" s="19">
        <v>58939.3</v>
      </c>
      <c r="L17" s="20">
        <v>1790.3</v>
      </c>
      <c r="M17" s="21">
        <v>60729.600000000006</v>
      </c>
      <c r="N17" s="19">
        <v>39956.400000000001</v>
      </c>
      <c r="O17" s="20">
        <v>3248.4</v>
      </c>
      <c r="P17" s="21">
        <v>43204.800000000003</v>
      </c>
      <c r="Q17" s="19">
        <v>49135.9</v>
      </c>
      <c r="R17" s="20">
        <v>1154.8</v>
      </c>
      <c r="S17" s="21">
        <v>50290.700000000004</v>
      </c>
      <c r="T17" s="19">
        <v>97750.3</v>
      </c>
      <c r="U17" s="20">
        <v>3228.5</v>
      </c>
      <c r="V17" s="21">
        <v>100978.8</v>
      </c>
      <c r="W17" s="19">
        <v>69419.5</v>
      </c>
      <c r="X17" s="20">
        <v>4651.1000000000004</v>
      </c>
      <c r="Y17" s="21">
        <v>74070.600000000006</v>
      </c>
      <c r="Z17" s="47">
        <v>364854</v>
      </c>
      <c r="AA17" s="20">
        <v>18779.400000000001</v>
      </c>
      <c r="AB17" s="21">
        <v>383633.4</v>
      </c>
      <c r="AE17" s="1"/>
    </row>
    <row r="18" spans="1:31" ht="13">
      <c r="A18" s="2" t="s">
        <v>392</v>
      </c>
      <c r="B18" s="2" t="s">
        <v>394</v>
      </c>
      <c r="C18" s="89" t="s">
        <v>297</v>
      </c>
      <c r="D18" s="2" t="s">
        <v>392</v>
      </c>
      <c r="E18" s="2" t="s">
        <v>394</v>
      </c>
      <c r="F18" s="89" t="s">
        <v>297</v>
      </c>
      <c r="G18" s="129" t="s">
        <v>303</v>
      </c>
      <c r="H18" s="19">
        <v>55327.9</v>
      </c>
      <c r="I18" s="20">
        <v>2895.3</v>
      </c>
      <c r="J18" s="21">
        <v>58223.200000000004</v>
      </c>
      <c r="K18" s="19">
        <v>53724</v>
      </c>
      <c r="L18" s="20">
        <v>2428</v>
      </c>
      <c r="M18" s="21">
        <v>56152</v>
      </c>
      <c r="N18" s="19">
        <v>49623.1</v>
      </c>
      <c r="O18" s="20">
        <v>2459.6999999999998</v>
      </c>
      <c r="P18" s="21">
        <v>52082.799999999996</v>
      </c>
      <c r="Q18" s="19">
        <v>43931.9</v>
      </c>
      <c r="R18" s="20">
        <v>1140.9000000000001</v>
      </c>
      <c r="S18" s="21">
        <v>45072.800000000003</v>
      </c>
      <c r="T18" s="19">
        <v>45815.8</v>
      </c>
      <c r="U18" s="20">
        <v>2127.3000000000002</v>
      </c>
      <c r="V18" s="21">
        <v>47943.100000000006</v>
      </c>
      <c r="W18" s="19">
        <v>70970.7</v>
      </c>
      <c r="X18" s="20">
        <v>4895.8</v>
      </c>
      <c r="Y18" s="21">
        <v>75866.5</v>
      </c>
      <c r="Z18" s="47">
        <v>319393.40000000002</v>
      </c>
      <c r="AA18" s="20">
        <v>15947</v>
      </c>
      <c r="AB18" s="21">
        <v>335340.40000000002</v>
      </c>
      <c r="AE18" s="1"/>
    </row>
    <row r="19" spans="1:31" ht="13">
      <c r="A19" s="2" t="s">
        <v>254</v>
      </c>
      <c r="B19" s="2" t="s">
        <v>16</v>
      </c>
      <c r="C19" s="89" t="s">
        <v>297</v>
      </c>
      <c r="D19" s="2" t="s">
        <v>254</v>
      </c>
      <c r="E19" s="2" t="s">
        <v>16</v>
      </c>
      <c r="F19" s="89" t="s">
        <v>297</v>
      </c>
      <c r="G19" s="129" t="s">
        <v>303</v>
      </c>
      <c r="H19" s="19">
        <v>29728.62</v>
      </c>
      <c r="I19" s="20">
        <v>3193.92</v>
      </c>
      <c r="J19" s="21">
        <v>32922.54</v>
      </c>
      <c r="K19" s="19">
        <v>34338.6</v>
      </c>
      <c r="L19" s="20">
        <v>2596.14</v>
      </c>
      <c r="M19" s="21">
        <v>36934.74</v>
      </c>
      <c r="N19" s="19">
        <v>27696.240000000002</v>
      </c>
      <c r="O19" s="20">
        <v>2834.19</v>
      </c>
      <c r="P19" s="21">
        <v>30530.43</v>
      </c>
      <c r="Q19" s="19">
        <v>37533.51</v>
      </c>
      <c r="R19" s="20">
        <v>1472.31</v>
      </c>
      <c r="S19" s="21">
        <v>39005.82</v>
      </c>
      <c r="T19" s="19">
        <v>25535.43</v>
      </c>
      <c r="U19" s="20">
        <v>2153.16</v>
      </c>
      <c r="V19" s="21">
        <v>27688.59</v>
      </c>
      <c r="W19" s="19">
        <v>0</v>
      </c>
      <c r="X19" s="20">
        <v>0</v>
      </c>
      <c r="Y19" s="21">
        <v>0</v>
      </c>
      <c r="Z19" s="47">
        <v>154832.4</v>
      </c>
      <c r="AA19" s="20">
        <v>12249.72</v>
      </c>
      <c r="AB19" s="21">
        <v>167082.12</v>
      </c>
      <c r="AE19" s="1"/>
    </row>
    <row r="20" spans="1:31" ht="13">
      <c r="A20" s="2" t="s">
        <v>310</v>
      </c>
      <c r="B20" s="2" t="s">
        <v>311</v>
      </c>
      <c r="C20" s="89" t="s">
        <v>297</v>
      </c>
      <c r="D20" s="2" t="s">
        <v>310</v>
      </c>
      <c r="E20" s="2" t="s">
        <v>311</v>
      </c>
      <c r="F20" s="89" t="s">
        <v>297</v>
      </c>
      <c r="G20" s="129" t="s">
        <v>303</v>
      </c>
      <c r="H20" s="19">
        <v>0</v>
      </c>
      <c r="I20" s="20">
        <v>0</v>
      </c>
      <c r="J20" s="21">
        <v>0</v>
      </c>
      <c r="K20" s="19">
        <v>0</v>
      </c>
      <c r="L20" s="20">
        <v>0</v>
      </c>
      <c r="M20" s="21">
        <v>0</v>
      </c>
      <c r="N20" s="19">
        <v>10959.1</v>
      </c>
      <c r="O20" s="20">
        <v>1357.2</v>
      </c>
      <c r="P20" s="21">
        <v>12316.300000000001</v>
      </c>
      <c r="Q20" s="19">
        <v>28126.3</v>
      </c>
      <c r="R20" s="20">
        <v>2467.6999999999998</v>
      </c>
      <c r="S20" s="21">
        <v>30594</v>
      </c>
      <c r="T20" s="19">
        <v>28501</v>
      </c>
      <c r="U20" s="20">
        <v>2473.4</v>
      </c>
      <c r="V20" s="21">
        <v>30974.400000000001</v>
      </c>
      <c r="W20" s="19">
        <v>10961.9</v>
      </c>
      <c r="X20" s="20">
        <v>4468.7</v>
      </c>
      <c r="Y20" s="21">
        <v>15430.599999999999</v>
      </c>
      <c r="Z20" s="47">
        <v>78548.299999999988</v>
      </c>
      <c r="AA20" s="20">
        <v>10767</v>
      </c>
      <c r="AB20" s="21">
        <v>89315.299999999988</v>
      </c>
      <c r="AE20" s="1"/>
    </row>
    <row r="21" spans="1:31" ht="13">
      <c r="A21" s="2" t="s">
        <v>370</v>
      </c>
      <c r="B21" s="2" t="s">
        <v>371</v>
      </c>
      <c r="C21" s="89" t="s">
        <v>297</v>
      </c>
      <c r="D21" s="2" t="s">
        <v>370</v>
      </c>
      <c r="E21" s="2" t="s">
        <v>371</v>
      </c>
      <c r="F21" s="89" t="s">
        <v>297</v>
      </c>
      <c r="G21" s="129" t="s">
        <v>304</v>
      </c>
      <c r="H21" s="19">
        <v>5614.61</v>
      </c>
      <c r="I21" s="20">
        <v>733.69</v>
      </c>
      <c r="J21" s="21">
        <v>6348.2999999999993</v>
      </c>
      <c r="K21" s="19">
        <v>53.17</v>
      </c>
      <c r="L21" s="20">
        <v>1750.66</v>
      </c>
      <c r="M21" s="21">
        <v>1803.8300000000002</v>
      </c>
      <c r="N21" s="19">
        <v>54.4</v>
      </c>
      <c r="O21" s="20">
        <v>2167.8000000000002</v>
      </c>
      <c r="P21" s="21">
        <v>2222.2000000000003</v>
      </c>
      <c r="Q21" s="19">
        <v>23.83</v>
      </c>
      <c r="R21" s="20">
        <v>3259.03</v>
      </c>
      <c r="S21" s="21">
        <v>3282.86</v>
      </c>
      <c r="T21" s="19">
        <v>34.409999999999997</v>
      </c>
      <c r="U21" s="20">
        <v>3179.75</v>
      </c>
      <c r="V21" s="21">
        <v>3214.16</v>
      </c>
      <c r="W21" s="19">
        <v>2724.49</v>
      </c>
      <c r="X21" s="20">
        <v>2019.17</v>
      </c>
      <c r="Y21" s="21">
        <v>4743.66</v>
      </c>
      <c r="Z21" s="47">
        <v>8504.91</v>
      </c>
      <c r="AA21" s="20">
        <v>13110.1</v>
      </c>
      <c r="AB21" s="21">
        <v>21615.010000000002</v>
      </c>
      <c r="AE21" s="1"/>
    </row>
    <row r="22" spans="1:31" ht="13">
      <c r="A22" s="2" t="s">
        <v>370</v>
      </c>
      <c r="B22" s="2" t="s">
        <v>372</v>
      </c>
      <c r="C22" s="89" t="s">
        <v>297</v>
      </c>
      <c r="D22" s="2" t="s">
        <v>370</v>
      </c>
      <c r="E22" s="2" t="s">
        <v>372</v>
      </c>
      <c r="F22" s="89" t="s">
        <v>297</v>
      </c>
      <c r="G22" s="129" t="s">
        <v>304</v>
      </c>
      <c r="H22" s="19">
        <v>6594.58</v>
      </c>
      <c r="I22" s="20">
        <v>956.78</v>
      </c>
      <c r="J22" s="21">
        <v>7551.36</v>
      </c>
      <c r="K22" s="19">
        <v>63.9</v>
      </c>
      <c r="L22" s="20">
        <v>2101.2800000000002</v>
      </c>
      <c r="M22" s="21">
        <v>2165.1800000000003</v>
      </c>
      <c r="N22" s="19">
        <v>95.74</v>
      </c>
      <c r="O22" s="20">
        <v>3206.33</v>
      </c>
      <c r="P22" s="21">
        <v>3302.0699999999997</v>
      </c>
      <c r="Q22" s="19">
        <v>29.84</v>
      </c>
      <c r="R22" s="20">
        <v>3784.78</v>
      </c>
      <c r="S22" s="21">
        <v>3814.6200000000003</v>
      </c>
      <c r="T22" s="19">
        <v>38.19</v>
      </c>
      <c r="U22" s="20">
        <v>3350.2</v>
      </c>
      <c r="V22" s="21">
        <v>3388.39</v>
      </c>
      <c r="W22" s="19">
        <v>2838.51</v>
      </c>
      <c r="X22" s="20">
        <v>2117.0300000000002</v>
      </c>
      <c r="Y22" s="21">
        <v>4955.5400000000009</v>
      </c>
      <c r="Z22" s="47">
        <v>9660.7599999999984</v>
      </c>
      <c r="AA22" s="20">
        <v>15516.4</v>
      </c>
      <c r="AB22" s="21">
        <v>25177.159999999996</v>
      </c>
      <c r="AE22" s="1"/>
    </row>
    <row r="23" spans="1:31" ht="13">
      <c r="A23" s="2" t="s">
        <v>370</v>
      </c>
      <c r="B23" s="2" t="s">
        <v>373</v>
      </c>
      <c r="C23" s="89" t="s">
        <v>297</v>
      </c>
      <c r="D23" s="2" t="s">
        <v>370</v>
      </c>
      <c r="E23" s="2" t="s">
        <v>373</v>
      </c>
      <c r="F23" s="89" t="s">
        <v>297</v>
      </c>
      <c r="G23" s="129" t="s">
        <v>304</v>
      </c>
      <c r="H23" s="19">
        <v>52.75</v>
      </c>
      <c r="I23" s="20">
        <v>3854.25</v>
      </c>
      <c r="J23" s="21">
        <v>3907</v>
      </c>
      <c r="K23" s="19">
        <v>103.66</v>
      </c>
      <c r="L23" s="20">
        <v>2150.4899999999998</v>
      </c>
      <c r="M23" s="21">
        <v>2254.1499999999996</v>
      </c>
      <c r="N23" s="19">
        <v>103.22</v>
      </c>
      <c r="O23" s="20">
        <v>2538.41</v>
      </c>
      <c r="P23" s="21">
        <v>2641.6299999999997</v>
      </c>
      <c r="Q23" s="19">
        <v>39</v>
      </c>
      <c r="R23" s="20">
        <v>3105.91</v>
      </c>
      <c r="S23" s="21">
        <v>3144.91</v>
      </c>
      <c r="T23" s="19">
        <v>648.28</v>
      </c>
      <c r="U23" s="20">
        <v>1971.59</v>
      </c>
      <c r="V23" s="21">
        <v>2619.87</v>
      </c>
      <c r="W23" s="19">
        <v>4971.1000000000004</v>
      </c>
      <c r="X23" s="20">
        <v>851.17</v>
      </c>
      <c r="Y23" s="21">
        <v>5822.27</v>
      </c>
      <c r="Z23" s="47">
        <v>5918.01</v>
      </c>
      <c r="AA23" s="20">
        <v>14471.82</v>
      </c>
      <c r="AB23" s="21">
        <v>20389.830000000002</v>
      </c>
      <c r="AE23" s="1"/>
    </row>
    <row r="24" spans="1:31" ht="13">
      <c r="A24" s="2" t="s">
        <v>255</v>
      </c>
      <c r="B24" s="2" t="s">
        <v>17</v>
      </c>
      <c r="C24" s="89" t="s">
        <v>297</v>
      </c>
      <c r="D24" s="2" t="s">
        <v>255</v>
      </c>
      <c r="E24" s="2" t="s">
        <v>17</v>
      </c>
      <c r="F24" s="89" t="s">
        <v>297</v>
      </c>
      <c r="G24" s="129" t="s">
        <v>298</v>
      </c>
      <c r="H24" s="19">
        <v>0</v>
      </c>
      <c r="I24" s="20">
        <v>0</v>
      </c>
      <c r="J24" s="21">
        <v>0</v>
      </c>
      <c r="K24" s="19">
        <v>0</v>
      </c>
      <c r="L24" s="20">
        <v>0</v>
      </c>
      <c r="M24" s="21">
        <v>0</v>
      </c>
      <c r="N24" s="19">
        <v>0</v>
      </c>
      <c r="O24" s="20">
        <v>0</v>
      </c>
      <c r="P24" s="21">
        <v>0</v>
      </c>
      <c r="Q24" s="19">
        <v>0</v>
      </c>
      <c r="R24" s="20">
        <v>0</v>
      </c>
      <c r="S24" s="21">
        <v>0</v>
      </c>
      <c r="T24" s="19">
        <v>0</v>
      </c>
      <c r="U24" s="20">
        <v>0</v>
      </c>
      <c r="V24" s="21">
        <v>0</v>
      </c>
      <c r="W24" s="19">
        <v>0</v>
      </c>
      <c r="X24" s="20">
        <v>0</v>
      </c>
      <c r="Y24" s="21">
        <v>0</v>
      </c>
      <c r="Z24" s="47">
        <v>0</v>
      </c>
      <c r="AA24" s="20">
        <v>0</v>
      </c>
      <c r="AB24" s="21">
        <v>0</v>
      </c>
      <c r="AE24" s="1"/>
    </row>
    <row r="25" spans="1:31" ht="13">
      <c r="A25" s="2" t="s">
        <v>256</v>
      </c>
      <c r="B25" s="2" t="s">
        <v>18</v>
      </c>
      <c r="C25" s="89" t="s">
        <v>297</v>
      </c>
      <c r="D25" s="2" t="s">
        <v>256</v>
      </c>
      <c r="E25" s="2" t="s">
        <v>18</v>
      </c>
      <c r="F25" s="89" t="s">
        <v>297</v>
      </c>
      <c r="G25" s="129" t="s">
        <v>302</v>
      </c>
      <c r="H25" s="19">
        <v>30469.35</v>
      </c>
      <c r="I25" s="20">
        <v>1824.2</v>
      </c>
      <c r="J25" s="21">
        <v>32293.55</v>
      </c>
      <c r="K25" s="19">
        <v>31053.35</v>
      </c>
      <c r="L25" s="20">
        <v>1196.7</v>
      </c>
      <c r="M25" s="21">
        <v>32250.05</v>
      </c>
      <c r="N25" s="19">
        <v>30835</v>
      </c>
      <c r="O25" s="20">
        <v>1922.9</v>
      </c>
      <c r="P25" s="21">
        <v>32757.9</v>
      </c>
      <c r="Q25" s="19">
        <v>42844.7</v>
      </c>
      <c r="R25" s="20">
        <v>1555.7</v>
      </c>
      <c r="S25" s="21">
        <v>44400.399999999994</v>
      </c>
      <c r="T25" s="19">
        <v>0</v>
      </c>
      <c r="U25" s="20">
        <v>0</v>
      </c>
      <c r="V25" s="21">
        <v>0</v>
      </c>
      <c r="W25" s="19">
        <v>0</v>
      </c>
      <c r="X25" s="20">
        <v>0</v>
      </c>
      <c r="Y25" s="21">
        <v>0</v>
      </c>
      <c r="Z25" s="47">
        <v>135202.4</v>
      </c>
      <c r="AA25" s="20">
        <v>6499.5</v>
      </c>
      <c r="AB25" s="21">
        <v>141701.9</v>
      </c>
      <c r="AE25" s="1"/>
    </row>
    <row r="26" spans="1:31" ht="13">
      <c r="A26" s="2" t="s">
        <v>378</v>
      </c>
      <c r="B26" s="2" t="s">
        <v>379</v>
      </c>
      <c r="C26" s="89" t="s">
        <v>297</v>
      </c>
      <c r="D26" s="2" t="s">
        <v>378</v>
      </c>
      <c r="E26" s="2" t="s">
        <v>379</v>
      </c>
      <c r="F26" s="89" t="s">
        <v>297</v>
      </c>
      <c r="G26" s="129" t="s">
        <v>304</v>
      </c>
      <c r="H26" s="19">
        <v>9586.7800000000007</v>
      </c>
      <c r="I26" s="20">
        <v>389.25</v>
      </c>
      <c r="J26" s="21">
        <v>9976.0300000000007</v>
      </c>
      <c r="K26" s="19">
        <v>8813.86</v>
      </c>
      <c r="L26" s="20">
        <v>423.24</v>
      </c>
      <c r="M26" s="21">
        <v>9237.1</v>
      </c>
      <c r="N26" s="19">
        <v>17654.48</v>
      </c>
      <c r="O26" s="20">
        <v>406.49</v>
      </c>
      <c r="P26" s="21">
        <v>18060.97</v>
      </c>
      <c r="Q26" s="19">
        <v>17576.38</v>
      </c>
      <c r="R26" s="20">
        <v>345.07</v>
      </c>
      <c r="S26" s="21">
        <v>17921.45</v>
      </c>
      <c r="T26" s="19">
        <v>12017.46</v>
      </c>
      <c r="U26" s="20">
        <v>290.83999999999997</v>
      </c>
      <c r="V26" s="21">
        <v>12308.3</v>
      </c>
      <c r="W26" s="19">
        <v>11286.48</v>
      </c>
      <c r="X26" s="20">
        <v>234.09</v>
      </c>
      <c r="Y26" s="21">
        <v>11520.57</v>
      </c>
      <c r="Z26" s="47">
        <v>76935.439999999988</v>
      </c>
      <c r="AA26" s="20">
        <v>2088.98</v>
      </c>
      <c r="AB26" s="21">
        <v>79024.419999999984</v>
      </c>
      <c r="AE26" s="1"/>
    </row>
    <row r="27" spans="1:31" ht="13">
      <c r="A27" s="2" t="s">
        <v>257</v>
      </c>
      <c r="B27" s="2" t="s">
        <v>19</v>
      </c>
      <c r="C27" s="89" t="s">
        <v>297</v>
      </c>
      <c r="D27" s="2" t="s">
        <v>257</v>
      </c>
      <c r="E27" s="2" t="s">
        <v>19</v>
      </c>
      <c r="F27" s="89" t="s">
        <v>297</v>
      </c>
      <c r="G27" s="129" t="s">
        <v>302</v>
      </c>
      <c r="H27" s="19">
        <v>1481.63</v>
      </c>
      <c r="I27" s="20">
        <v>617.36</v>
      </c>
      <c r="J27" s="21">
        <v>2098.9900000000002</v>
      </c>
      <c r="K27" s="19">
        <v>65930.899999999994</v>
      </c>
      <c r="L27" s="20">
        <v>4322.7</v>
      </c>
      <c r="M27" s="21">
        <v>70253.599999999991</v>
      </c>
      <c r="N27" s="19">
        <v>61427.3</v>
      </c>
      <c r="O27" s="20">
        <v>6012.36</v>
      </c>
      <c r="P27" s="21">
        <v>67439.66</v>
      </c>
      <c r="Q27" s="19">
        <v>60473.66</v>
      </c>
      <c r="R27" s="20">
        <v>4921.97</v>
      </c>
      <c r="S27" s="21">
        <v>65395.630000000005</v>
      </c>
      <c r="T27" s="19">
        <v>55664.69</v>
      </c>
      <c r="U27" s="20">
        <v>6641.6</v>
      </c>
      <c r="V27" s="21">
        <v>62306.29</v>
      </c>
      <c r="W27" s="19">
        <v>48695.040000000001</v>
      </c>
      <c r="X27" s="20">
        <v>5770.98</v>
      </c>
      <c r="Y27" s="21">
        <v>54466.020000000004</v>
      </c>
      <c r="Z27" s="47">
        <v>293673.21999999997</v>
      </c>
      <c r="AA27" s="20">
        <v>28286.969999999998</v>
      </c>
      <c r="AB27" s="21">
        <v>321960.18999999994</v>
      </c>
      <c r="AE27" s="1"/>
    </row>
    <row r="28" spans="1:31" ht="13">
      <c r="A28" s="2" t="s">
        <v>258</v>
      </c>
      <c r="B28" s="2" t="s">
        <v>20</v>
      </c>
      <c r="C28" s="89" t="s">
        <v>297</v>
      </c>
      <c r="D28" s="2" t="s">
        <v>258</v>
      </c>
      <c r="E28" s="2" t="s">
        <v>20</v>
      </c>
      <c r="F28" s="89" t="s">
        <v>297</v>
      </c>
      <c r="G28" s="129" t="s">
        <v>303</v>
      </c>
      <c r="H28" s="19">
        <v>3616.27</v>
      </c>
      <c r="I28" s="20">
        <v>2586.2800000000002</v>
      </c>
      <c r="J28" s="21">
        <v>6202.55</v>
      </c>
      <c r="K28" s="19">
        <v>1486.69</v>
      </c>
      <c r="L28" s="20">
        <v>1449.21</v>
      </c>
      <c r="M28" s="21">
        <v>2935.9</v>
      </c>
      <c r="N28" s="19">
        <v>104.03</v>
      </c>
      <c r="O28" s="20">
        <v>701.62</v>
      </c>
      <c r="P28" s="21">
        <v>805.65</v>
      </c>
      <c r="Q28" s="19">
        <v>569.17999999999995</v>
      </c>
      <c r="R28" s="20">
        <v>1241.1199999999999</v>
      </c>
      <c r="S28" s="21">
        <v>1810.2999999999997</v>
      </c>
      <c r="T28" s="19">
        <v>0</v>
      </c>
      <c r="U28" s="20">
        <v>0</v>
      </c>
      <c r="V28" s="21">
        <v>0</v>
      </c>
      <c r="W28" s="19">
        <v>1623.46</v>
      </c>
      <c r="X28" s="20">
        <v>8486.7099999999991</v>
      </c>
      <c r="Y28" s="21">
        <v>10110.169999999998</v>
      </c>
      <c r="Z28" s="47">
        <v>7399.63</v>
      </c>
      <c r="AA28" s="20">
        <v>14464.939999999999</v>
      </c>
      <c r="AB28" s="21">
        <v>21864.57</v>
      </c>
      <c r="AE28" s="1"/>
    </row>
    <row r="29" spans="1:31" ht="13">
      <c r="A29" s="2" t="s">
        <v>259</v>
      </c>
      <c r="B29" s="2" t="s">
        <v>21</v>
      </c>
      <c r="C29" s="89" t="s">
        <v>297</v>
      </c>
      <c r="D29" s="2" t="s">
        <v>259</v>
      </c>
      <c r="E29" s="2" t="s">
        <v>21</v>
      </c>
      <c r="F29" s="89" t="s">
        <v>297</v>
      </c>
      <c r="G29" s="129" t="s">
        <v>298</v>
      </c>
      <c r="H29" s="19">
        <v>0</v>
      </c>
      <c r="I29" s="20">
        <v>0</v>
      </c>
      <c r="J29" s="21">
        <v>0</v>
      </c>
      <c r="K29" s="19">
        <v>0</v>
      </c>
      <c r="L29" s="20">
        <v>0</v>
      </c>
      <c r="M29" s="21">
        <v>0</v>
      </c>
      <c r="N29" s="19">
        <v>0</v>
      </c>
      <c r="O29" s="20">
        <v>0</v>
      </c>
      <c r="P29" s="21">
        <v>0</v>
      </c>
      <c r="Q29" s="19">
        <v>0</v>
      </c>
      <c r="R29" s="20">
        <v>0</v>
      </c>
      <c r="S29" s="21">
        <v>0</v>
      </c>
      <c r="T29" s="19">
        <v>0</v>
      </c>
      <c r="U29" s="20">
        <v>0</v>
      </c>
      <c r="V29" s="21">
        <v>0</v>
      </c>
      <c r="W29" s="19">
        <v>0</v>
      </c>
      <c r="X29" s="20">
        <v>0</v>
      </c>
      <c r="Y29" s="21">
        <v>0</v>
      </c>
      <c r="Z29" s="47">
        <v>0</v>
      </c>
      <c r="AA29" s="20">
        <v>0</v>
      </c>
      <c r="AB29" s="21">
        <v>0</v>
      </c>
      <c r="AE29" s="1"/>
    </row>
    <row r="30" spans="1:31" ht="13">
      <c r="A30" s="2" t="s">
        <v>260</v>
      </c>
      <c r="B30" s="2" t="s">
        <v>22</v>
      </c>
      <c r="C30" s="89" t="s">
        <v>297</v>
      </c>
      <c r="D30" s="2" t="s">
        <v>260</v>
      </c>
      <c r="E30" s="2" t="s">
        <v>22</v>
      </c>
      <c r="F30" s="89" t="s">
        <v>297</v>
      </c>
      <c r="G30" s="129" t="s">
        <v>303</v>
      </c>
      <c r="H30" s="19">
        <v>9185.4</v>
      </c>
      <c r="I30" s="20">
        <v>131.41999999999999</v>
      </c>
      <c r="J30" s="21">
        <v>9316.82</v>
      </c>
      <c r="K30" s="19">
        <v>8493.91</v>
      </c>
      <c r="L30" s="20">
        <v>62.69</v>
      </c>
      <c r="M30" s="21">
        <v>8556.6</v>
      </c>
      <c r="N30" s="19">
        <v>7284.31</v>
      </c>
      <c r="O30" s="20">
        <v>70.25</v>
      </c>
      <c r="P30" s="21">
        <v>7354.56</v>
      </c>
      <c r="Q30" s="19">
        <v>9399.4699999999993</v>
      </c>
      <c r="R30" s="20">
        <v>77.36</v>
      </c>
      <c r="S30" s="21">
        <v>9476.83</v>
      </c>
      <c r="T30" s="19">
        <v>5255.08</v>
      </c>
      <c r="U30" s="20">
        <v>121.21</v>
      </c>
      <c r="V30" s="21">
        <v>5376.29</v>
      </c>
      <c r="W30" s="19">
        <v>5136.1400000000003</v>
      </c>
      <c r="X30" s="20">
        <v>224.72</v>
      </c>
      <c r="Y30" s="21">
        <v>5360.8600000000006</v>
      </c>
      <c r="Z30" s="47">
        <v>44754.31</v>
      </c>
      <c r="AA30" s="20">
        <v>687.65</v>
      </c>
      <c r="AB30" s="21">
        <v>45441.96</v>
      </c>
      <c r="AE30" s="1"/>
    </row>
    <row r="31" spans="1:31" ht="13">
      <c r="A31" s="2" t="s">
        <v>260</v>
      </c>
      <c r="B31" s="2" t="s">
        <v>23</v>
      </c>
      <c r="C31" s="89" t="s">
        <v>297</v>
      </c>
      <c r="D31" s="2" t="s">
        <v>260</v>
      </c>
      <c r="E31" s="2" t="s">
        <v>23</v>
      </c>
      <c r="F31" s="89" t="s">
        <v>297</v>
      </c>
      <c r="G31" s="129" t="s">
        <v>303</v>
      </c>
      <c r="H31" s="19">
        <v>15020.46</v>
      </c>
      <c r="I31" s="20">
        <v>1011.65</v>
      </c>
      <c r="J31" s="21">
        <v>16032.109999999999</v>
      </c>
      <c r="K31" s="19">
        <v>9439.48</v>
      </c>
      <c r="L31" s="20">
        <v>700.69</v>
      </c>
      <c r="M31" s="21">
        <v>10140.17</v>
      </c>
      <c r="N31" s="19">
        <v>7619.66</v>
      </c>
      <c r="O31" s="20">
        <v>301.52</v>
      </c>
      <c r="P31" s="21">
        <v>7921.18</v>
      </c>
      <c r="Q31" s="19">
        <v>4539.28</v>
      </c>
      <c r="R31" s="20">
        <v>270.83999999999997</v>
      </c>
      <c r="S31" s="21">
        <v>4810.12</v>
      </c>
      <c r="T31" s="19">
        <v>10232.4</v>
      </c>
      <c r="U31" s="20">
        <v>1068.3499999999999</v>
      </c>
      <c r="V31" s="21">
        <v>11300.75</v>
      </c>
      <c r="W31" s="19">
        <v>9084.92</v>
      </c>
      <c r="X31" s="20">
        <v>1462.1</v>
      </c>
      <c r="Y31" s="21">
        <v>10547.02</v>
      </c>
      <c r="Z31" s="47">
        <v>55936.2</v>
      </c>
      <c r="AA31" s="20">
        <v>4815.1499999999996</v>
      </c>
      <c r="AB31" s="21">
        <v>60751.35</v>
      </c>
      <c r="AE31" s="1"/>
    </row>
    <row r="32" spans="1:31" ht="13">
      <c r="A32" s="2" t="s">
        <v>260</v>
      </c>
      <c r="B32" s="2" t="s">
        <v>24</v>
      </c>
      <c r="C32" s="89" t="s">
        <v>297</v>
      </c>
      <c r="D32" s="2" t="s">
        <v>260</v>
      </c>
      <c r="E32" s="2" t="s">
        <v>24</v>
      </c>
      <c r="F32" s="89" t="s">
        <v>297</v>
      </c>
      <c r="G32" s="129" t="s">
        <v>303</v>
      </c>
      <c r="H32" s="19">
        <v>6835.12</v>
      </c>
      <c r="I32" s="20">
        <v>136.77000000000001</v>
      </c>
      <c r="J32" s="21">
        <v>6971.89</v>
      </c>
      <c r="K32" s="19">
        <v>9092.2900000000009</v>
      </c>
      <c r="L32" s="20">
        <v>386.76</v>
      </c>
      <c r="M32" s="21">
        <v>9479.0500000000011</v>
      </c>
      <c r="N32" s="19">
        <v>8885.08</v>
      </c>
      <c r="O32" s="20">
        <v>116.74</v>
      </c>
      <c r="P32" s="21">
        <v>9001.82</v>
      </c>
      <c r="Q32" s="19">
        <v>7906.44</v>
      </c>
      <c r="R32" s="20">
        <v>363.89</v>
      </c>
      <c r="S32" s="21">
        <v>8270.33</v>
      </c>
      <c r="T32" s="19">
        <v>6071.25</v>
      </c>
      <c r="U32" s="20">
        <v>50.34</v>
      </c>
      <c r="V32" s="21">
        <v>6121.59</v>
      </c>
      <c r="W32" s="19">
        <v>7302.96</v>
      </c>
      <c r="X32" s="20">
        <v>69.239999999999995</v>
      </c>
      <c r="Y32" s="21">
        <v>7372.2</v>
      </c>
      <c r="Z32" s="47">
        <v>46093.139999999992</v>
      </c>
      <c r="AA32" s="20">
        <v>1123.74</v>
      </c>
      <c r="AB32" s="21">
        <v>47216.87999999999</v>
      </c>
      <c r="AE32" s="1"/>
    </row>
    <row r="33" spans="1:31" ht="13">
      <c r="A33" s="2" t="s">
        <v>260</v>
      </c>
      <c r="B33" s="2" t="s">
        <v>25</v>
      </c>
      <c r="C33" s="89" t="s">
        <v>297</v>
      </c>
      <c r="D33" s="2" t="s">
        <v>260</v>
      </c>
      <c r="E33" s="2" t="s">
        <v>25</v>
      </c>
      <c r="F33" s="89" t="s">
        <v>297</v>
      </c>
      <c r="G33" s="129" t="s">
        <v>303</v>
      </c>
      <c r="H33" s="19">
        <v>5.42</v>
      </c>
      <c r="I33" s="20">
        <v>0</v>
      </c>
      <c r="J33" s="21">
        <v>5.42</v>
      </c>
      <c r="K33" s="19">
        <v>0.76</v>
      </c>
      <c r="L33" s="20">
        <v>0</v>
      </c>
      <c r="M33" s="21">
        <v>0.76</v>
      </c>
      <c r="N33" s="19">
        <v>2.39</v>
      </c>
      <c r="O33" s="20">
        <v>0</v>
      </c>
      <c r="P33" s="21">
        <v>2.39</v>
      </c>
      <c r="Q33" s="19">
        <v>1370.25</v>
      </c>
      <c r="R33" s="20">
        <v>152.46</v>
      </c>
      <c r="S33" s="21">
        <v>1522.71</v>
      </c>
      <c r="T33" s="19">
        <v>8171.67</v>
      </c>
      <c r="U33" s="20">
        <v>528.19000000000005</v>
      </c>
      <c r="V33" s="21">
        <v>8699.86</v>
      </c>
      <c r="W33" s="19">
        <v>6116.73</v>
      </c>
      <c r="X33" s="20">
        <v>1928.37</v>
      </c>
      <c r="Y33" s="21">
        <v>8045.0999999999995</v>
      </c>
      <c r="Z33" s="47">
        <v>15667.22</v>
      </c>
      <c r="AA33" s="20">
        <v>2609.02</v>
      </c>
      <c r="AB33" s="21">
        <v>18276.239999999998</v>
      </c>
      <c r="AE33" s="1"/>
    </row>
    <row r="34" spans="1:31" ht="13">
      <c r="A34" s="2" t="s">
        <v>261</v>
      </c>
      <c r="B34" s="2" t="s">
        <v>26</v>
      </c>
      <c r="C34" s="89" t="s">
        <v>297</v>
      </c>
      <c r="D34" s="2" t="s">
        <v>261</v>
      </c>
      <c r="E34" s="2" t="s">
        <v>26</v>
      </c>
      <c r="F34" s="89" t="s">
        <v>297</v>
      </c>
      <c r="G34" s="129" t="s">
        <v>303</v>
      </c>
      <c r="H34" s="19">
        <v>58666</v>
      </c>
      <c r="I34" s="20">
        <v>2255.85</v>
      </c>
      <c r="J34" s="21">
        <v>60921.85</v>
      </c>
      <c r="K34" s="19">
        <v>66179.149999999994</v>
      </c>
      <c r="L34" s="20">
        <v>767.95</v>
      </c>
      <c r="M34" s="21">
        <v>66947.099999999991</v>
      </c>
      <c r="N34" s="19">
        <v>49781.9</v>
      </c>
      <c r="O34" s="20">
        <v>393.45</v>
      </c>
      <c r="P34" s="21">
        <v>50175.35</v>
      </c>
      <c r="Q34" s="19">
        <v>78472.75</v>
      </c>
      <c r="R34" s="20">
        <v>1005.9</v>
      </c>
      <c r="S34" s="21">
        <v>79478.649999999994</v>
      </c>
      <c r="T34" s="19">
        <v>54332.2</v>
      </c>
      <c r="U34" s="20">
        <v>684.95</v>
      </c>
      <c r="V34" s="21">
        <v>55017.149999999994</v>
      </c>
      <c r="W34" s="19">
        <v>0</v>
      </c>
      <c r="X34" s="20">
        <v>0</v>
      </c>
      <c r="Y34" s="21">
        <v>0</v>
      </c>
      <c r="Z34" s="47">
        <v>307432</v>
      </c>
      <c r="AA34" s="20">
        <v>5108.0999999999995</v>
      </c>
      <c r="AB34" s="21">
        <v>312540.09999999998</v>
      </c>
      <c r="AE34" s="1"/>
    </row>
    <row r="35" spans="1:31" ht="13">
      <c r="A35" s="2" t="s">
        <v>261</v>
      </c>
      <c r="B35" s="2" t="s">
        <v>27</v>
      </c>
      <c r="C35" s="89" t="s">
        <v>297</v>
      </c>
      <c r="D35" s="2" t="s">
        <v>261</v>
      </c>
      <c r="E35" s="2" t="s">
        <v>27</v>
      </c>
      <c r="F35" s="89" t="s">
        <v>297</v>
      </c>
      <c r="G35" s="129" t="s">
        <v>303</v>
      </c>
      <c r="H35" s="19">
        <v>30483.7</v>
      </c>
      <c r="I35" s="20">
        <v>2365.6999999999998</v>
      </c>
      <c r="J35" s="21">
        <v>32849.4</v>
      </c>
      <c r="K35" s="19">
        <v>57759.1</v>
      </c>
      <c r="L35" s="20">
        <v>947.2</v>
      </c>
      <c r="M35" s="21">
        <v>58706.299999999996</v>
      </c>
      <c r="N35" s="19">
        <v>35454.25</v>
      </c>
      <c r="O35" s="20">
        <v>254.75</v>
      </c>
      <c r="P35" s="21">
        <v>35709</v>
      </c>
      <c r="Q35" s="19">
        <v>51094.9</v>
      </c>
      <c r="R35" s="20">
        <v>429.8</v>
      </c>
      <c r="S35" s="21">
        <v>51524.700000000004</v>
      </c>
      <c r="T35" s="19">
        <v>54851</v>
      </c>
      <c r="U35" s="20">
        <v>1766.35</v>
      </c>
      <c r="V35" s="21">
        <v>56617.35</v>
      </c>
      <c r="W35" s="19">
        <v>35384.65</v>
      </c>
      <c r="X35" s="20">
        <v>1740.85</v>
      </c>
      <c r="Y35" s="21">
        <v>37125.5</v>
      </c>
      <c r="Z35" s="47">
        <v>265027.60000000003</v>
      </c>
      <c r="AA35" s="20">
        <v>7504.65</v>
      </c>
      <c r="AB35" s="21">
        <v>272532.25000000006</v>
      </c>
      <c r="AE35" s="1"/>
    </row>
    <row r="36" spans="1:31" ht="13">
      <c r="A36" s="2" t="s">
        <v>261</v>
      </c>
      <c r="B36" s="2" t="s">
        <v>28</v>
      </c>
      <c r="C36" s="89" t="s">
        <v>297</v>
      </c>
      <c r="D36" s="2" t="s">
        <v>261</v>
      </c>
      <c r="E36" s="2" t="s">
        <v>28</v>
      </c>
      <c r="F36" s="89" t="s">
        <v>297</v>
      </c>
      <c r="G36" s="129" t="s">
        <v>303</v>
      </c>
      <c r="H36" s="19">
        <v>19067.849999999999</v>
      </c>
      <c r="I36" s="20">
        <v>1430.85</v>
      </c>
      <c r="J36" s="21">
        <v>20498.699999999997</v>
      </c>
      <c r="K36" s="19">
        <v>31276.400000000001</v>
      </c>
      <c r="L36" s="20">
        <v>652.79999999999995</v>
      </c>
      <c r="M36" s="21">
        <v>31929.200000000001</v>
      </c>
      <c r="N36" s="19">
        <v>14585.95</v>
      </c>
      <c r="O36" s="20">
        <v>4836.8500000000004</v>
      </c>
      <c r="P36" s="21">
        <v>19422.800000000003</v>
      </c>
      <c r="Q36" s="19">
        <v>21298.3</v>
      </c>
      <c r="R36" s="20">
        <v>1454.8</v>
      </c>
      <c r="S36" s="21">
        <v>22753.1</v>
      </c>
      <c r="T36" s="19">
        <v>27939.98</v>
      </c>
      <c r="U36" s="20">
        <v>1764.8</v>
      </c>
      <c r="V36" s="21">
        <v>29704.78</v>
      </c>
      <c r="W36" s="19">
        <v>21303.3</v>
      </c>
      <c r="X36" s="20">
        <v>1776.9</v>
      </c>
      <c r="Y36" s="21">
        <v>23080.2</v>
      </c>
      <c r="Z36" s="47">
        <v>135471.78</v>
      </c>
      <c r="AA36" s="20">
        <v>11916.999999999998</v>
      </c>
      <c r="AB36" s="21">
        <v>147388.78</v>
      </c>
      <c r="AE36" s="1"/>
    </row>
    <row r="37" spans="1:31" ht="13">
      <c r="A37" s="2" t="s">
        <v>261</v>
      </c>
      <c r="B37" s="2" t="s">
        <v>29</v>
      </c>
      <c r="C37" s="89" t="s">
        <v>297</v>
      </c>
      <c r="D37" s="2" t="s">
        <v>261</v>
      </c>
      <c r="E37" s="2" t="s">
        <v>29</v>
      </c>
      <c r="F37" s="89" t="s">
        <v>297</v>
      </c>
      <c r="G37" s="129" t="s">
        <v>303</v>
      </c>
      <c r="H37" s="19">
        <v>572.70000000000005</v>
      </c>
      <c r="I37" s="20">
        <v>208.45</v>
      </c>
      <c r="J37" s="21">
        <v>781.15000000000009</v>
      </c>
      <c r="K37" s="19">
        <v>0</v>
      </c>
      <c r="L37" s="20">
        <v>0</v>
      </c>
      <c r="M37" s="21">
        <v>0</v>
      </c>
      <c r="N37" s="19">
        <v>6310.85</v>
      </c>
      <c r="O37" s="20">
        <v>272.60000000000002</v>
      </c>
      <c r="P37" s="21">
        <v>6583.4500000000007</v>
      </c>
      <c r="Q37" s="19">
        <v>8818.75</v>
      </c>
      <c r="R37" s="20">
        <v>1718.8</v>
      </c>
      <c r="S37" s="21">
        <v>10537.55</v>
      </c>
      <c r="T37" s="19">
        <v>3109.25</v>
      </c>
      <c r="U37" s="20">
        <v>1367.45</v>
      </c>
      <c r="V37" s="21">
        <v>4476.7</v>
      </c>
      <c r="W37" s="19">
        <v>47530.3</v>
      </c>
      <c r="X37" s="20">
        <v>2193.4499999999998</v>
      </c>
      <c r="Y37" s="21">
        <v>49723.75</v>
      </c>
      <c r="Z37" s="47">
        <v>66341.850000000006</v>
      </c>
      <c r="AA37" s="20">
        <v>5760.75</v>
      </c>
      <c r="AB37" s="21">
        <v>72102.600000000006</v>
      </c>
      <c r="AE37" s="1"/>
    </row>
    <row r="38" spans="1:31" ht="13">
      <c r="A38" s="2" t="s">
        <v>261</v>
      </c>
      <c r="B38" s="2" t="s">
        <v>30</v>
      </c>
      <c r="C38" s="89" t="s">
        <v>297</v>
      </c>
      <c r="D38" s="2" t="s">
        <v>261</v>
      </c>
      <c r="E38" s="2" t="s">
        <v>30</v>
      </c>
      <c r="F38" s="89" t="s">
        <v>297</v>
      </c>
      <c r="G38" s="129" t="s">
        <v>303</v>
      </c>
      <c r="H38" s="19">
        <v>21672.65</v>
      </c>
      <c r="I38" s="20">
        <v>1805.45</v>
      </c>
      <c r="J38" s="21">
        <v>23478.100000000002</v>
      </c>
      <c r="K38" s="19">
        <v>36509.699999999997</v>
      </c>
      <c r="L38" s="20">
        <v>1371</v>
      </c>
      <c r="M38" s="21">
        <v>37880.699999999997</v>
      </c>
      <c r="N38" s="19">
        <v>36322.35</v>
      </c>
      <c r="O38" s="20">
        <v>1377.95</v>
      </c>
      <c r="P38" s="21">
        <v>37700.299999999996</v>
      </c>
      <c r="Q38" s="19">
        <v>16029.35</v>
      </c>
      <c r="R38" s="20">
        <v>1796.35</v>
      </c>
      <c r="S38" s="21">
        <v>17825.7</v>
      </c>
      <c r="T38" s="19">
        <v>31200.3</v>
      </c>
      <c r="U38" s="20">
        <v>2576.5500000000002</v>
      </c>
      <c r="V38" s="21">
        <v>33776.85</v>
      </c>
      <c r="W38" s="19">
        <v>25945.8</v>
      </c>
      <c r="X38" s="20">
        <v>1282.8499999999999</v>
      </c>
      <c r="Y38" s="21">
        <v>27228.649999999998</v>
      </c>
      <c r="Z38" s="47">
        <v>167680.15</v>
      </c>
      <c r="AA38" s="20">
        <v>10210.15</v>
      </c>
      <c r="AB38" s="21">
        <v>177890.3</v>
      </c>
      <c r="AE38" s="1"/>
    </row>
    <row r="39" spans="1:31" ht="13">
      <c r="A39" s="2" t="s">
        <v>261</v>
      </c>
      <c r="B39" s="2" t="s">
        <v>31</v>
      </c>
      <c r="C39" s="89" t="s">
        <v>297</v>
      </c>
      <c r="D39" s="2" t="s">
        <v>261</v>
      </c>
      <c r="E39" s="2" t="s">
        <v>31</v>
      </c>
      <c r="F39" s="89" t="s">
        <v>297</v>
      </c>
      <c r="G39" s="129" t="s">
        <v>303</v>
      </c>
      <c r="H39" s="19">
        <v>11670.2</v>
      </c>
      <c r="I39" s="20">
        <v>1178.8599999999999</v>
      </c>
      <c r="J39" s="21">
        <v>12849.060000000001</v>
      </c>
      <c r="K39" s="19">
        <v>91.05</v>
      </c>
      <c r="L39" s="20">
        <v>20.45</v>
      </c>
      <c r="M39" s="21">
        <v>111.5</v>
      </c>
      <c r="N39" s="19">
        <v>0</v>
      </c>
      <c r="O39" s="20">
        <v>0</v>
      </c>
      <c r="P39" s="21">
        <v>0</v>
      </c>
      <c r="Q39" s="19">
        <v>0</v>
      </c>
      <c r="R39" s="20">
        <v>0</v>
      </c>
      <c r="S39" s="21">
        <v>0</v>
      </c>
      <c r="T39" s="19">
        <v>0</v>
      </c>
      <c r="U39" s="20">
        <v>0</v>
      </c>
      <c r="V39" s="21">
        <v>0</v>
      </c>
      <c r="W39" s="19">
        <v>0</v>
      </c>
      <c r="X39" s="20">
        <v>0</v>
      </c>
      <c r="Y39" s="21">
        <v>0</v>
      </c>
      <c r="Z39" s="47">
        <v>11761.25</v>
      </c>
      <c r="AA39" s="20">
        <v>1199.31</v>
      </c>
      <c r="AB39" s="21">
        <v>12960.56</v>
      </c>
      <c r="AE39" s="1"/>
    </row>
    <row r="40" spans="1:31" ht="13">
      <c r="A40" s="2" t="s">
        <v>261</v>
      </c>
      <c r="B40" s="2" t="s">
        <v>32</v>
      </c>
      <c r="C40" s="89" t="s">
        <v>297</v>
      </c>
      <c r="D40" s="2" t="s">
        <v>261</v>
      </c>
      <c r="E40" s="2" t="s">
        <v>32</v>
      </c>
      <c r="F40" s="89" t="s">
        <v>297</v>
      </c>
      <c r="G40" s="129" t="s">
        <v>303</v>
      </c>
      <c r="H40" s="19">
        <v>0</v>
      </c>
      <c r="I40" s="20">
        <v>0</v>
      </c>
      <c r="J40" s="21">
        <v>0</v>
      </c>
      <c r="K40" s="19">
        <v>0</v>
      </c>
      <c r="L40" s="20">
        <v>0</v>
      </c>
      <c r="M40" s="21">
        <v>0</v>
      </c>
      <c r="N40" s="19">
        <v>0</v>
      </c>
      <c r="O40" s="20">
        <v>0</v>
      </c>
      <c r="P40" s="21">
        <v>0</v>
      </c>
      <c r="Q40" s="19">
        <v>0</v>
      </c>
      <c r="R40" s="20">
        <v>0</v>
      </c>
      <c r="S40" s="21">
        <v>0</v>
      </c>
      <c r="T40" s="19">
        <v>0</v>
      </c>
      <c r="U40" s="20">
        <v>0</v>
      </c>
      <c r="V40" s="21">
        <v>0</v>
      </c>
      <c r="W40" s="19">
        <v>0</v>
      </c>
      <c r="X40" s="20">
        <v>0</v>
      </c>
      <c r="Y40" s="21">
        <v>0</v>
      </c>
      <c r="Z40" s="47">
        <v>0</v>
      </c>
      <c r="AA40" s="20">
        <v>0</v>
      </c>
      <c r="AB40" s="21">
        <v>0</v>
      </c>
      <c r="AE40" s="1"/>
    </row>
    <row r="41" spans="1:31" ht="13">
      <c r="A41" s="2" t="s">
        <v>261</v>
      </c>
      <c r="B41" s="2" t="s">
        <v>33</v>
      </c>
      <c r="C41" s="89" t="s">
        <v>297</v>
      </c>
      <c r="D41" s="2" t="s">
        <v>261</v>
      </c>
      <c r="E41" s="2" t="s">
        <v>33</v>
      </c>
      <c r="F41" s="89" t="s">
        <v>297</v>
      </c>
      <c r="G41" s="129" t="s">
        <v>303</v>
      </c>
      <c r="H41" s="19">
        <v>0</v>
      </c>
      <c r="I41" s="20">
        <v>22.7</v>
      </c>
      <c r="J41" s="21">
        <v>22.7</v>
      </c>
      <c r="K41" s="19">
        <v>0</v>
      </c>
      <c r="L41" s="20">
        <v>0</v>
      </c>
      <c r="M41" s="21">
        <v>0</v>
      </c>
      <c r="N41" s="19">
        <v>0</v>
      </c>
      <c r="O41" s="20">
        <v>0</v>
      </c>
      <c r="P41" s="21">
        <v>0</v>
      </c>
      <c r="Q41" s="19">
        <v>0</v>
      </c>
      <c r="R41" s="20">
        <v>0</v>
      </c>
      <c r="S41" s="21">
        <v>0</v>
      </c>
      <c r="T41" s="19">
        <v>0</v>
      </c>
      <c r="U41" s="20">
        <v>1.72</v>
      </c>
      <c r="V41" s="21">
        <v>1.72</v>
      </c>
      <c r="W41" s="19">
        <v>0</v>
      </c>
      <c r="X41" s="20">
        <v>0</v>
      </c>
      <c r="Y41" s="21">
        <v>0</v>
      </c>
      <c r="Z41" s="47">
        <v>0</v>
      </c>
      <c r="AA41" s="20">
        <v>24.419999999999998</v>
      </c>
      <c r="AB41" s="21">
        <v>24.419999999999998</v>
      </c>
      <c r="AE41" s="1"/>
    </row>
    <row r="42" spans="1:31" ht="13">
      <c r="A42" s="2" t="s">
        <v>261</v>
      </c>
      <c r="B42" s="2" t="s">
        <v>34</v>
      </c>
      <c r="C42" s="89" t="s">
        <v>297</v>
      </c>
      <c r="D42" s="2" t="s">
        <v>261</v>
      </c>
      <c r="E42" s="2" t="s">
        <v>34</v>
      </c>
      <c r="F42" s="89" t="s">
        <v>297</v>
      </c>
      <c r="G42" s="129" t="s">
        <v>303</v>
      </c>
      <c r="H42" s="19">
        <v>0</v>
      </c>
      <c r="I42" s="20">
        <v>3.14</v>
      </c>
      <c r="J42" s="21">
        <v>3.14</v>
      </c>
      <c r="K42" s="19">
        <v>0</v>
      </c>
      <c r="L42" s="20">
        <v>0</v>
      </c>
      <c r="M42" s="21">
        <v>0</v>
      </c>
      <c r="N42" s="19">
        <v>0</v>
      </c>
      <c r="O42" s="20">
        <v>0</v>
      </c>
      <c r="P42" s="21">
        <v>0</v>
      </c>
      <c r="Q42" s="19">
        <v>0</v>
      </c>
      <c r="R42" s="20">
        <v>0</v>
      </c>
      <c r="S42" s="21">
        <v>0</v>
      </c>
      <c r="T42" s="19">
        <v>0</v>
      </c>
      <c r="U42" s="20">
        <v>0</v>
      </c>
      <c r="V42" s="21">
        <v>0</v>
      </c>
      <c r="W42" s="19">
        <v>0</v>
      </c>
      <c r="X42" s="20">
        <v>0</v>
      </c>
      <c r="Y42" s="21">
        <v>0</v>
      </c>
      <c r="Z42" s="47">
        <v>0</v>
      </c>
      <c r="AA42" s="20">
        <v>3.14</v>
      </c>
      <c r="AB42" s="21">
        <v>3.14</v>
      </c>
      <c r="AE42" s="1"/>
    </row>
    <row r="43" spans="1:31" ht="13">
      <c r="A43" s="2" t="s">
        <v>262</v>
      </c>
      <c r="B43" s="2" t="s">
        <v>35</v>
      </c>
      <c r="C43" s="89" t="s">
        <v>297</v>
      </c>
      <c r="D43" s="2" t="s">
        <v>262</v>
      </c>
      <c r="E43" s="2" t="s">
        <v>35</v>
      </c>
      <c r="F43" s="89" t="s">
        <v>297</v>
      </c>
      <c r="G43" s="129" t="s">
        <v>302</v>
      </c>
      <c r="H43" s="19">
        <v>7248.6</v>
      </c>
      <c r="I43" s="20">
        <v>2052.79</v>
      </c>
      <c r="J43" s="21">
        <v>9301.39</v>
      </c>
      <c r="K43" s="19">
        <v>7750.01</v>
      </c>
      <c r="L43" s="20">
        <v>3302.5</v>
      </c>
      <c r="M43" s="21">
        <v>11052.51</v>
      </c>
      <c r="N43" s="19">
        <v>3649.03</v>
      </c>
      <c r="O43" s="20">
        <v>293.47000000000003</v>
      </c>
      <c r="P43" s="21">
        <v>3942.5</v>
      </c>
      <c r="Q43" s="19">
        <v>6081.19</v>
      </c>
      <c r="R43" s="20">
        <v>1222.3399999999999</v>
      </c>
      <c r="S43" s="21">
        <v>7303.53</v>
      </c>
      <c r="T43" s="19">
        <v>4452.4799999999996</v>
      </c>
      <c r="U43" s="20">
        <v>509.4</v>
      </c>
      <c r="V43" s="21">
        <v>4961.8799999999992</v>
      </c>
      <c r="W43" s="19">
        <v>8588.74</v>
      </c>
      <c r="X43" s="20">
        <v>1982.59</v>
      </c>
      <c r="Y43" s="21">
        <v>10571.33</v>
      </c>
      <c r="Z43" s="47">
        <v>37770.049999999996</v>
      </c>
      <c r="AA43" s="20">
        <v>9363.09</v>
      </c>
      <c r="AB43" s="21">
        <v>47133.14</v>
      </c>
      <c r="AE43" s="1"/>
    </row>
    <row r="44" spans="1:31" ht="13">
      <c r="A44" s="2" t="s">
        <v>263</v>
      </c>
      <c r="B44" s="2" t="s">
        <v>36</v>
      </c>
      <c r="C44" s="89" t="s">
        <v>297</v>
      </c>
      <c r="D44" s="2" t="s">
        <v>263</v>
      </c>
      <c r="E44" s="2" t="s">
        <v>36</v>
      </c>
      <c r="F44" s="89" t="s">
        <v>297</v>
      </c>
      <c r="G44" s="129" t="s">
        <v>303</v>
      </c>
      <c r="H44" s="19">
        <v>0</v>
      </c>
      <c r="I44" s="20">
        <v>0</v>
      </c>
      <c r="J44" s="21">
        <v>0</v>
      </c>
      <c r="K44" s="19">
        <v>0</v>
      </c>
      <c r="L44" s="20">
        <v>0</v>
      </c>
      <c r="M44" s="21">
        <v>0</v>
      </c>
      <c r="N44" s="19">
        <v>0</v>
      </c>
      <c r="O44" s="20">
        <v>0</v>
      </c>
      <c r="P44" s="21">
        <v>0</v>
      </c>
      <c r="Q44" s="19">
        <v>0</v>
      </c>
      <c r="R44" s="20">
        <v>0</v>
      </c>
      <c r="S44" s="21">
        <v>0</v>
      </c>
      <c r="T44" s="19">
        <v>0</v>
      </c>
      <c r="U44" s="20">
        <v>0</v>
      </c>
      <c r="V44" s="21">
        <v>0</v>
      </c>
      <c r="W44" s="19">
        <v>0</v>
      </c>
      <c r="X44" s="20">
        <v>0</v>
      </c>
      <c r="Y44" s="21">
        <v>0</v>
      </c>
      <c r="Z44" s="47">
        <v>0</v>
      </c>
      <c r="AA44" s="20">
        <v>0</v>
      </c>
      <c r="AB44" s="21">
        <v>0</v>
      </c>
      <c r="AE44" s="1"/>
    </row>
    <row r="45" spans="1:31" ht="13">
      <c r="A45" s="2" t="s">
        <v>263</v>
      </c>
      <c r="B45" s="2" t="s">
        <v>37</v>
      </c>
      <c r="C45" s="89" t="s">
        <v>297</v>
      </c>
      <c r="D45" s="2" t="s">
        <v>263</v>
      </c>
      <c r="E45" s="2" t="s">
        <v>37</v>
      </c>
      <c r="F45" s="89" t="s">
        <v>297</v>
      </c>
      <c r="G45" s="129" t="s">
        <v>303</v>
      </c>
      <c r="H45" s="19">
        <v>0</v>
      </c>
      <c r="I45" s="20">
        <v>0</v>
      </c>
      <c r="J45" s="21">
        <v>0</v>
      </c>
      <c r="K45" s="19">
        <v>0</v>
      </c>
      <c r="L45" s="20">
        <v>0</v>
      </c>
      <c r="M45" s="21">
        <v>0</v>
      </c>
      <c r="N45" s="19">
        <v>0</v>
      </c>
      <c r="O45" s="20">
        <v>0</v>
      </c>
      <c r="P45" s="21">
        <v>0</v>
      </c>
      <c r="Q45" s="19">
        <v>0</v>
      </c>
      <c r="R45" s="20">
        <v>0</v>
      </c>
      <c r="S45" s="21">
        <v>0</v>
      </c>
      <c r="T45" s="19">
        <v>0</v>
      </c>
      <c r="U45" s="20">
        <v>0</v>
      </c>
      <c r="V45" s="21">
        <v>0</v>
      </c>
      <c r="W45" s="19">
        <v>0</v>
      </c>
      <c r="X45" s="20">
        <v>0</v>
      </c>
      <c r="Y45" s="21">
        <v>0</v>
      </c>
      <c r="Z45" s="47">
        <v>0</v>
      </c>
      <c r="AA45" s="20">
        <v>0</v>
      </c>
      <c r="AB45" s="21">
        <v>0</v>
      </c>
      <c r="AE45" s="1"/>
    </row>
    <row r="46" spans="1:31" ht="13">
      <c r="A46" s="2" t="s">
        <v>263</v>
      </c>
      <c r="B46" s="2" t="s">
        <v>38</v>
      </c>
      <c r="C46" s="89" t="s">
        <v>297</v>
      </c>
      <c r="D46" s="2" t="s">
        <v>263</v>
      </c>
      <c r="E46" s="2" t="s">
        <v>38</v>
      </c>
      <c r="F46" s="89" t="s">
        <v>297</v>
      </c>
      <c r="G46" s="129" t="s">
        <v>303</v>
      </c>
      <c r="H46" s="19">
        <v>0</v>
      </c>
      <c r="I46" s="20">
        <v>0</v>
      </c>
      <c r="J46" s="21">
        <v>0</v>
      </c>
      <c r="K46" s="19">
        <v>0</v>
      </c>
      <c r="L46" s="20">
        <v>0</v>
      </c>
      <c r="M46" s="21">
        <v>0</v>
      </c>
      <c r="N46" s="19">
        <v>0</v>
      </c>
      <c r="O46" s="20">
        <v>0</v>
      </c>
      <c r="P46" s="21">
        <v>0</v>
      </c>
      <c r="Q46" s="19">
        <v>0</v>
      </c>
      <c r="R46" s="20">
        <v>0</v>
      </c>
      <c r="S46" s="21">
        <v>0</v>
      </c>
      <c r="T46" s="19">
        <v>0</v>
      </c>
      <c r="U46" s="20">
        <v>0</v>
      </c>
      <c r="V46" s="21">
        <v>0</v>
      </c>
      <c r="W46" s="19">
        <v>0</v>
      </c>
      <c r="X46" s="20">
        <v>0</v>
      </c>
      <c r="Y46" s="21">
        <v>0</v>
      </c>
      <c r="Z46" s="47">
        <v>0</v>
      </c>
      <c r="AA46" s="20">
        <v>0</v>
      </c>
      <c r="AB46" s="21">
        <v>0</v>
      </c>
      <c r="AE46" s="1"/>
    </row>
    <row r="47" spans="1:31" ht="13">
      <c r="A47" s="2" t="s">
        <v>263</v>
      </c>
      <c r="B47" s="2" t="s">
        <v>39</v>
      </c>
      <c r="C47" s="89" t="s">
        <v>297</v>
      </c>
      <c r="D47" s="2" t="s">
        <v>263</v>
      </c>
      <c r="E47" s="2" t="s">
        <v>39</v>
      </c>
      <c r="F47" s="89" t="s">
        <v>297</v>
      </c>
      <c r="G47" s="129" t="s">
        <v>303</v>
      </c>
      <c r="H47" s="19">
        <v>0</v>
      </c>
      <c r="I47" s="20">
        <v>0</v>
      </c>
      <c r="J47" s="21">
        <v>0</v>
      </c>
      <c r="K47" s="19">
        <v>0</v>
      </c>
      <c r="L47" s="20">
        <v>0</v>
      </c>
      <c r="M47" s="21">
        <v>0</v>
      </c>
      <c r="N47" s="19">
        <v>0</v>
      </c>
      <c r="O47" s="20">
        <v>0</v>
      </c>
      <c r="P47" s="21">
        <v>0</v>
      </c>
      <c r="Q47" s="19">
        <v>0</v>
      </c>
      <c r="R47" s="20">
        <v>0</v>
      </c>
      <c r="S47" s="21">
        <v>0</v>
      </c>
      <c r="T47" s="19">
        <v>0</v>
      </c>
      <c r="U47" s="20">
        <v>0</v>
      </c>
      <c r="V47" s="21">
        <v>0</v>
      </c>
      <c r="W47" s="19">
        <v>0</v>
      </c>
      <c r="X47" s="20">
        <v>0</v>
      </c>
      <c r="Y47" s="21">
        <v>0</v>
      </c>
      <c r="Z47" s="47">
        <v>0</v>
      </c>
      <c r="AA47" s="20">
        <v>0</v>
      </c>
      <c r="AB47" s="21">
        <v>0</v>
      </c>
      <c r="AE47" s="1"/>
    </row>
    <row r="48" spans="1:31" ht="13">
      <c r="A48" s="2" t="s">
        <v>263</v>
      </c>
      <c r="B48" s="2" t="s">
        <v>40</v>
      </c>
      <c r="C48" s="89" t="s">
        <v>297</v>
      </c>
      <c r="D48" s="2" t="s">
        <v>263</v>
      </c>
      <c r="E48" s="2" t="s">
        <v>40</v>
      </c>
      <c r="F48" s="89" t="s">
        <v>297</v>
      </c>
      <c r="G48" s="129" t="s">
        <v>303</v>
      </c>
      <c r="H48" s="19">
        <v>0</v>
      </c>
      <c r="I48" s="20">
        <v>0</v>
      </c>
      <c r="J48" s="21">
        <v>0</v>
      </c>
      <c r="K48" s="19">
        <v>0</v>
      </c>
      <c r="L48" s="20">
        <v>0</v>
      </c>
      <c r="M48" s="21">
        <v>0</v>
      </c>
      <c r="N48" s="19">
        <v>0</v>
      </c>
      <c r="O48" s="20">
        <v>0</v>
      </c>
      <c r="P48" s="21">
        <v>0</v>
      </c>
      <c r="Q48" s="19">
        <v>0</v>
      </c>
      <c r="R48" s="20">
        <v>0</v>
      </c>
      <c r="S48" s="21">
        <v>0</v>
      </c>
      <c r="T48" s="19">
        <v>0</v>
      </c>
      <c r="U48" s="20">
        <v>0</v>
      </c>
      <c r="V48" s="21">
        <v>0</v>
      </c>
      <c r="W48" s="19">
        <v>0</v>
      </c>
      <c r="X48" s="20">
        <v>0</v>
      </c>
      <c r="Y48" s="21">
        <v>0</v>
      </c>
      <c r="Z48" s="47">
        <v>0</v>
      </c>
      <c r="AA48" s="20">
        <v>0</v>
      </c>
      <c r="AB48" s="21">
        <v>0</v>
      </c>
      <c r="AE48" s="1"/>
    </row>
    <row r="49" spans="1:31" ht="13">
      <c r="A49" s="2" t="s">
        <v>263</v>
      </c>
      <c r="B49" s="2" t="s">
        <v>41</v>
      </c>
      <c r="C49" s="89" t="s">
        <v>297</v>
      </c>
      <c r="D49" s="2" t="s">
        <v>263</v>
      </c>
      <c r="E49" s="2" t="s">
        <v>41</v>
      </c>
      <c r="F49" s="89" t="s">
        <v>297</v>
      </c>
      <c r="G49" s="129" t="s">
        <v>303</v>
      </c>
      <c r="H49" s="19">
        <v>18.829999999999998</v>
      </c>
      <c r="I49" s="20">
        <v>23.85</v>
      </c>
      <c r="J49" s="21">
        <v>42.68</v>
      </c>
      <c r="K49" s="19">
        <v>0</v>
      </c>
      <c r="L49" s="20">
        <v>222.98</v>
      </c>
      <c r="M49" s="21">
        <v>222.98</v>
      </c>
      <c r="N49" s="19">
        <v>641.63</v>
      </c>
      <c r="O49" s="20">
        <v>34.5</v>
      </c>
      <c r="P49" s="21">
        <v>676.13</v>
      </c>
      <c r="Q49" s="19">
        <v>0</v>
      </c>
      <c r="R49" s="20">
        <v>0</v>
      </c>
      <c r="S49" s="21">
        <v>0</v>
      </c>
      <c r="T49" s="19">
        <v>215.18</v>
      </c>
      <c r="U49" s="20">
        <v>0</v>
      </c>
      <c r="V49" s="21">
        <v>215.18</v>
      </c>
      <c r="W49" s="19">
        <v>1352.48</v>
      </c>
      <c r="X49" s="20">
        <v>641.25</v>
      </c>
      <c r="Y49" s="21">
        <v>1993.73</v>
      </c>
      <c r="Z49" s="47">
        <v>2228.12</v>
      </c>
      <c r="AA49" s="20">
        <v>922.57999999999993</v>
      </c>
      <c r="AB49" s="21">
        <v>3150.7</v>
      </c>
      <c r="AE49" s="1"/>
    </row>
    <row r="50" spans="1:31" ht="13">
      <c r="A50" s="2" t="s">
        <v>263</v>
      </c>
      <c r="B50" s="2" t="s">
        <v>42</v>
      </c>
      <c r="C50" s="89" t="s">
        <v>297</v>
      </c>
      <c r="D50" s="2" t="s">
        <v>263</v>
      </c>
      <c r="E50" s="2" t="s">
        <v>42</v>
      </c>
      <c r="F50" s="89" t="s">
        <v>297</v>
      </c>
      <c r="G50" s="129" t="s">
        <v>303</v>
      </c>
      <c r="H50" s="19">
        <v>0</v>
      </c>
      <c r="I50" s="20">
        <v>0</v>
      </c>
      <c r="J50" s="21">
        <v>0</v>
      </c>
      <c r="K50" s="19">
        <v>0</v>
      </c>
      <c r="L50" s="20">
        <v>0</v>
      </c>
      <c r="M50" s="21">
        <v>0</v>
      </c>
      <c r="N50" s="19">
        <v>0</v>
      </c>
      <c r="O50" s="20">
        <v>0</v>
      </c>
      <c r="P50" s="21">
        <v>0</v>
      </c>
      <c r="Q50" s="19">
        <v>0</v>
      </c>
      <c r="R50" s="20">
        <v>0</v>
      </c>
      <c r="S50" s="21">
        <v>0</v>
      </c>
      <c r="T50" s="19">
        <v>330.08</v>
      </c>
      <c r="U50" s="20">
        <v>130.94999999999999</v>
      </c>
      <c r="V50" s="21">
        <v>461.03</v>
      </c>
      <c r="W50" s="19">
        <v>633.83000000000004</v>
      </c>
      <c r="X50" s="20">
        <v>411.75</v>
      </c>
      <c r="Y50" s="21">
        <v>1045.58</v>
      </c>
      <c r="Z50" s="47">
        <v>963.91000000000008</v>
      </c>
      <c r="AA50" s="20">
        <v>542.70000000000005</v>
      </c>
      <c r="AB50" s="21">
        <v>1506.6100000000001</v>
      </c>
      <c r="AE50" s="1"/>
    </row>
    <row r="51" spans="1:31" ht="13">
      <c r="A51" s="2" t="s">
        <v>263</v>
      </c>
      <c r="B51" s="2" t="s">
        <v>43</v>
      </c>
      <c r="C51" s="89" t="s">
        <v>297</v>
      </c>
      <c r="D51" s="2" t="s">
        <v>263</v>
      </c>
      <c r="E51" s="2" t="s">
        <v>43</v>
      </c>
      <c r="F51" s="89" t="s">
        <v>297</v>
      </c>
      <c r="G51" s="129" t="s">
        <v>303</v>
      </c>
      <c r="H51" s="19">
        <v>0</v>
      </c>
      <c r="I51" s="20">
        <v>0</v>
      </c>
      <c r="J51" s="21">
        <v>0</v>
      </c>
      <c r="K51" s="19">
        <v>0</v>
      </c>
      <c r="L51" s="20">
        <v>0</v>
      </c>
      <c r="M51" s="21">
        <v>0</v>
      </c>
      <c r="N51" s="19">
        <v>358.28</v>
      </c>
      <c r="O51" s="20">
        <v>0</v>
      </c>
      <c r="P51" s="21">
        <v>358.28</v>
      </c>
      <c r="Q51" s="19">
        <v>9.3800000000000008</v>
      </c>
      <c r="R51" s="20">
        <v>16.13</v>
      </c>
      <c r="S51" s="21">
        <v>25.509999999999998</v>
      </c>
      <c r="T51" s="19">
        <v>0</v>
      </c>
      <c r="U51" s="20">
        <v>0</v>
      </c>
      <c r="V51" s="21">
        <v>0</v>
      </c>
      <c r="W51" s="19">
        <v>3303.38</v>
      </c>
      <c r="X51" s="20">
        <v>1006.88</v>
      </c>
      <c r="Y51" s="21">
        <v>4310.26</v>
      </c>
      <c r="Z51" s="47">
        <v>3671.04</v>
      </c>
      <c r="AA51" s="20">
        <v>1023.01</v>
      </c>
      <c r="AB51" s="21">
        <v>4694.05</v>
      </c>
      <c r="AE51" s="1"/>
    </row>
    <row r="52" spans="1:31" ht="13">
      <c r="A52" s="2" t="s">
        <v>341</v>
      </c>
      <c r="B52" s="2" t="s">
        <v>342</v>
      </c>
      <c r="C52" s="89" t="s">
        <v>297</v>
      </c>
      <c r="D52" s="2" t="s">
        <v>341</v>
      </c>
      <c r="E52" s="2" t="s">
        <v>342</v>
      </c>
      <c r="F52" s="89" t="s">
        <v>297</v>
      </c>
      <c r="G52" s="129" t="s">
        <v>303</v>
      </c>
      <c r="H52" s="19">
        <v>46683.69</v>
      </c>
      <c r="I52" s="20">
        <v>55.86</v>
      </c>
      <c r="J52" s="21">
        <v>46739.55</v>
      </c>
      <c r="K52" s="19">
        <v>0</v>
      </c>
      <c r="L52" s="20">
        <v>0</v>
      </c>
      <c r="M52" s="21">
        <v>0</v>
      </c>
      <c r="N52" s="19">
        <v>0</v>
      </c>
      <c r="O52" s="20">
        <v>0</v>
      </c>
      <c r="P52" s="21">
        <v>0</v>
      </c>
      <c r="Q52" s="19">
        <v>0</v>
      </c>
      <c r="R52" s="20">
        <v>0</v>
      </c>
      <c r="S52" s="21">
        <v>0</v>
      </c>
      <c r="T52" s="19">
        <v>0</v>
      </c>
      <c r="U52" s="20">
        <v>0</v>
      </c>
      <c r="V52" s="21">
        <v>0</v>
      </c>
      <c r="W52" s="19">
        <v>0</v>
      </c>
      <c r="X52" s="20">
        <v>0</v>
      </c>
      <c r="Y52" s="21">
        <v>0</v>
      </c>
      <c r="Z52" s="47">
        <v>46683.69</v>
      </c>
      <c r="AA52" s="20">
        <v>55.86</v>
      </c>
      <c r="AB52" s="21">
        <v>46739.55</v>
      </c>
      <c r="AE52" s="1"/>
    </row>
    <row r="53" spans="1:31" ht="13">
      <c r="A53" s="2" t="s">
        <v>264</v>
      </c>
      <c r="B53" s="2" t="s">
        <v>44</v>
      </c>
      <c r="C53" s="89" t="s">
        <v>297</v>
      </c>
      <c r="D53" s="2" t="s">
        <v>264</v>
      </c>
      <c r="E53" s="2" t="s">
        <v>44</v>
      </c>
      <c r="F53" s="89" t="s">
        <v>297</v>
      </c>
      <c r="G53" s="129" t="s">
        <v>304</v>
      </c>
      <c r="H53" s="19">
        <v>0</v>
      </c>
      <c r="I53" s="20">
        <v>0</v>
      </c>
      <c r="J53" s="21">
        <v>0</v>
      </c>
      <c r="K53" s="19">
        <v>0</v>
      </c>
      <c r="L53" s="20">
        <v>0</v>
      </c>
      <c r="M53" s="21">
        <v>0</v>
      </c>
      <c r="N53" s="19">
        <v>0</v>
      </c>
      <c r="O53" s="20">
        <v>0</v>
      </c>
      <c r="P53" s="21">
        <v>0</v>
      </c>
      <c r="Q53" s="19">
        <v>0</v>
      </c>
      <c r="R53" s="20">
        <v>0</v>
      </c>
      <c r="S53" s="21">
        <v>0</v>
      </c>
      <c r="T53" s="19">
        <v>0</v>
      </c>
      <c r="U53" s="20">
        <v>0</v>
      </c>
      <c r="V53" s="21">
        <v>0</v>
      </c>
      <c r="W53" s="19">
        <v>0</v>
      </c>
      <c r="X53" s="20">
        <v>0</v>
      </c>
      <c r="Y53" s="21">
        <v>0</v>
      </c>
      <c r="Z53" s="47">
        <v>0</v>
      </c>
      <c r="AA53" s="20">
        <v>0</v>
      </c>
      <c r="AB53" s="21">
        <v>0</v>
      </c>
      <c r="AE53" s="1"/>
    </row>
    <row r="54" spans="1:31" ht="13">
      <c r="A54" s="2" t="s">
        <v>264</v>
      </c>
      <c r="B54" s="2" t="s">
        <v>45</v>
      </c>
      <c r="C54" s="89" t="s">
        <v>297</v>
      </c>
      <c r="D54" s="2" t="s">
        <v>264</v>
      </c>
      <c r="E54" s="2" t="s">
        <v>45</v>
      </c>
      <c r="F54" s="89" t="s">
        <v>297</v>
      </c>
      <c r="G54" s="129" t="s">
        <v>304</v>
      </c>
      <c r="H54" s="19">
        <v>0</v>
      </c>
      <c r="I54" s="20">
        <v>0</v>
      </c>
      <c r="J54" s="21">
        <v>0</v>
      </c>
      <c r="K54" s="19">
        <v>0</v>
      </c>
      <c r="L54" s="20">
        <v>0</v>
      </c>
      <c r="M54" s="21">
        <v>0</v>
      </c>
      <c r="N54" s="19">
        <v>0</v>
      </c>
      <c r="O54" s="20">
        <v>0</v>
      </c>
      <c r="P54" s="21">
        <v>0</v>
      </c>
      <c r="Q54" s="19">
        <v>0</v>
      </c>
      <c r="R54" s="20">
        <v>0</v>
      </c>
      <c r="S54" s="21">
        <v>0</v>
      </c>
      <c r="T54" s="19">
        <v>0</v>
      </c>
      <c r="U54" s="20">
        <v>0</v>
      </c>
      <c r="V54" s="21">
        <v>0</v>
      </c>
      <c r="W54" s="19">
        <v>0</v>
      </c>
      <c r="X54" s="20">
        <v>0</v>
      </c>
      <c r="Y54" s="21">
        <v>0</v>
      </c>
      <c r="Z54" s="47">
        <v>0</v>
      </c>
      <c r="AA54" s="20">
        <v>0</v>
      </c>
      <c r="AB54" s="21">
        <v>0</v>
      </c>
      <c r="AE54" s="1"/>
    </row>
    <row r="55" spans="1:31" ht="13">
      <c r="A55" s="2" t="s">
        <v>264</v>
      </c>
      <c r="B55" s="2" t="s">
        <v>46</v>
      </c>
      <c r="C55" s="89" t="s">
        <v>297</v>
      </c>
      <c r="D55" s="2" t="s">
        <v>264</v>
      </c>
      <c r="E55" s="2" t="s">
        <v>46</v>
      </c>
      <c r="F55" s="89" t="s">
        <v>297</v>
      </c>
      <c r="G55" s="129" t="s">
        <v>304</v>
      </c>
      <c r="H55" s="19">
        <v>0</v>
      </c>
      <c r="I55" s="20">
        <v>0</v>
      </c>
      <c r="J55" s="21">
        <v>0</v>
      </c>
      <c r="K55" s="19">
        <v>0</v>
      </c>
      <c r="L55" s="20">
        <v>0</v>
      </c>
      <c r="M55" s="21">
        <v>0</v>
      </c>
      <c r="N55" s="19">
        <v>0</v>
      </c>
      <c r="O55" s="20">
        <v>0</v>
      </c>
      <c r="P55" s="21">
        <v>0</v>
      </c>
      <c r="Q55" s="19">
        <v>0</v>
      </c>
      <c r="R55" s="20">
        <v>0</v>
      </c>
      <c r="S55" s="21">
        <v>0</v>
      </c>
      <c r="T55" s="19">
        <v>0</v>
      </c>
      <c r="U55" s="20">
        <v>0</v>
      </c>
      <c r="V55" s="21">
        <v>0</v>
      </c>
      <c r="W55" s="19">
        <v>0</v>
      </c>
      <c r="X55" s="20">
        <v>0</v>
      </c>
      <c r="Y55" s="21">
        <v>0</v>
      </c>
      <c r="Z55" s="47">
        <v>0</v>
      </c>
      <c r="AA55" s="20">
        <v>0</v>
      </c>
      <c r="AB55" s="21">
        <v>0</v>
      </c>
      <c r="AE55" s="1"/>
    </row>
    <row r="56" spans="1:31" ht="13">
      <c r="A56" s="2" t="s">
        <v>264</v>
      </c>
      <c r="B56" s="2" t="s">
        <v>47</v>
      </c>
      <c r="C56" s="89" t="s">
        <v>297</v>
      </c>
      <c r="D56" s="2" t="s">
        <v>264</v>
      </c>
      <c r="E56" s="2" t="s">
        <v>47</v>
      </c>
      <c r="F56" s="89" t="s">
        <v>297</v>
      </c>
      <c r="G56" s="129" t="s">
        <v>304</v>
      </c>
      <c r="H56" s="19">
        <v>0</v>
      </c>
      <c r="I56" s="20">
        <v>0</v>
      </c>
      <c r="J56" s="21">
        <v>0</v>
      </c>
      <c r="K56" s="19">
        <v>0</v>
      </c>
      <c r="L56" s="20">
        <v>0</v>
      </c>
      <c r="M56" s="21">
        <v>0</v>
      </c>
      <c r="N56" s="19">
        <v>0</v>
      </c>
      <c r="O56" s="20">
        <v>0</v>
      </c>
      <c r="P56" s="21">
        <v>0</v>
      </c>
      <c r="Q56" s="19">
        <v>0</v>
      </c>
      <c r="R56" s="20">
        <v>0</v>
      </c>
      <c r="S56" s="21">
        <v>0</v>
      </c>
      <c r="T56" s="19">
        <v>0</v>
      </c>
      <c r="U56" s="20">
        <v>0</v>
      </c>
      <c r="V56" s="21">
        <v>0</v>
      </c>
      <c r="W56" s="19">
        <v>0</v>
      </c>
      <c r="X56" s="20">
        <v>0</v>
      </c>
      <c r="Y56" s="21">
        <v>0</v>
      </c>
      <c r="Z56" s="47">
        <v>0</v>
      </c>
      <c r="AA56" s="20">
        <v>0</v>
      </c>
      <c r="AB56" s="21">
        <v>0</v>
      </c>
      <c r="AE56" s="1"/>
    </row>
    <row r="57" spans="1:31" ht="13">
      <c r="A57" s="2" t="s">
        <v>264</v>
      </c>
      <c r="B57" s="2" t="s">
        <v>48</v>
      </c>
      <c r="C57" s="89" t="s">
        <v>297</v>
      </c>
      <c r="D57" s="2" t="s">
        <v>264</v>
      </c>
      <c r="E57" s="2" t="s">
        <v>48</v>
      </c>
      <c r="F57" s="89" t="s">
        <v>297</v>
      </c>
      <c r="G57" s="129" t="s">
        <v>304</v>
      </c>
      <c r="H57" s="19">
        <v>0</v>
      </c>
      <c r="I57" s="20">
        <v>0</v>
      </c>
      <c r="J57" s="21">
        <v>0</v>
      </c>
      <c r="K57" s="19">
        <v>2411.94</v>
      </c>
      <c r="L57" s="20">
        <v>71</v>
      </c>
      <c r="M57" s="21">
        <v>2482.94</v>
      </c>
      <c r="N57" s="19">
        <v>3123.46</v>
      </c>
      <c r="O57" s="20">
        <v>63.86</v>
      </c>
      <c r="P57" s="21">
        <v>3187.32</v>
      </c>
      <c r="Q57" s="19">
        <v>3477.6</v>
      </c>
      <c r="R57" s="20">
        <v>79.260000000000005</v>
      </c>
      <c r="S57" s="21">
        <v>3556.86</v>
      </c>
      <c r="T57" s="19">
        <v>2469.14</v>
      </c>
      <c r="U57" s="20">
        <v>158.72</v>
      </c>
      <c r="V57" s="21">
        <v>2627.8599999999997</v>
      </c>
      <c r="W57" s="19">
        <v>3101.4</v>
      </c>
      <c r="X57" s="20">
        <v>69.98</v>
      </c>
      <c r="Y57" s="21">
        <v>3171.38</v>
      </c>
      <c r="Z57" s="47">
        <v>14583.539999999999</v>
      </c>
      <c r="AA57" s="20">
        <v>442.82000000000005</v>
      </c>
      <c r="AB57" s="21">
        <v>15026.359999999999</v>
      </c>
      <c r="AE57" s="1"/>
    </row>
    <row r="58" spans="1:31" ht="13">
      <c r="A58" s="2" t="s">
        <v>264</v>
      </c>
      <c r="B58" s="2" t="s">
        <v>49</v>
      </c>
      <c r="C58" s="89" t="s">
        <v>297</v>
      </c>
      <c r="D58" s="2" t="s">
        <v>264</v>
      </c>
      <c r="E58" s="2" t="s">
        <v>49</v>
      </c>
      <c r="F58" s="89" t="s">
        <v>297</v>
      </c>
      <c r="G58" s="129" t="s">
        <v>304</v>
      </c>
      <c r="H58" s="19">
        <v>0</v>
      </c>
      <c r="I58" s="20">
        <v>0</v>
      </c>
      <c r="J58" s="21">
        <v>0</v>
      </c>
      <c r="K58" s="19">
        <v>2623.71</v>
      </c>
      <c r="L58" s="20">
        <v>48.58</v>
      </c>
      <c r="M58" s="21">
        <v>2672.29</v>
      </c>
      <c r="N58" s="19">
        <v>1492.64</v>
      </c>
      <c r="O58" s="20">
        <v>5.64</v>
      </c>
      <c r="P58" s="21">
        <v>1498.2800000000002</v>
      </c>
      <c r="Q58" s="19">
        <v>2557.44</v>
      </c>
      <c r="R58" s="20">
        <v>37.94</v>
      </c>
      <c r="S58" s="21">
        <v>2595.38</v>
      </c>
      <c r="T58" s="19">
        <v>1706.8</v>
      </c>
      <c r="U58" s="20">
        <v>97.79</v>
      </c>
      <c r="V58" s="21">
        <v>1804.59</v>
      </c>
      <c r="W58" s="19">
        <v>2064.79</v>
      </c>
      <c r="X58" s="20">
        <v>11.93</v>
      </c>
      <c r="Y58" s="21">
        <v>2076.7199999999998</v>
      </c>
      <c r="Z58" s="47">
        <v>10445.380000000001</v>
      </c>
      <c r="AA58" s="20">
        <v>201.88</v>
      </c>
      <c r="AB58" s="21">
        <v>10647.26</v>
      </c>
      <c r="AE58" s="1"/>
    </row>
    <row r="59" spans="1:31" ht="13">
      <c r="A59" s="2" t="s">
        <v>264</v>
      </c>
      <c r="B59" s="2" t="s">
        <v>50</v>
      </c>
      <c r="C59" s="89" t="s">
        <v>297</v>
      </c>
      <c r="D59" s="2" t="s">
        <v>264</v>
      </c>
      <c r="E59" s="2" t="s">
        <v>50</v>
      </c>
      <c r="F59" s="89" t="s">
        <v>297</v>
      </c>
      <c r="G59" s="129" t="s">
        <v>304</v>
      </c>
      <c r="H59" s="19">
        <v>0</v>
      </c>
      <c r="I59" s="20">
        <v>0</v>
      </c>
      <c r="J59" s="21">
        <v>0</v>
      </c>
      <c r="K59" s="19">
        <v>1567.16</v>
      </c>
      <c r="L59" s="20">
        <v>190.26</v>
      </c>
      <c r="M59" s="21">
        <v>1757.42</v>
      </c>
      <c r="N59" s="19">
        <v>1331.26</v>
      </c>
      <c r="O59" s="20">
        <v>22.82</v>
      </c>
      <c r="P59" s="21">
        <v>1354.08</v>
      </c>
      <c r="Q59" s="19">
        <v>908.1</v>
      </c>
      <c r="R59" s="20">
        <v>21.94</v>
      </c>
      <c r="S59" s="21">
        <v>930.04000000000008</v>
      </c>
      <c r="T59" s="19">
        <v>720.08</v>
      </c>
      <c r="U59" s="20">
        <v>15.58</v>
      </c>
      <c r="V59" s="21">
        <v>735.66000000000008</v>
      </c>
      <c r="W59" s="19">
        <v>968.9</v>
      </c>
      <c r="X59" s="20">
        <v>14.06</v>
      </c>
      <c r="Y59" s="21">
        <v>982.95999999999992</v>
      </c>
      <c r="Z59" s="47">
        <v>5495.5</v>
      </c>
      <c r="AA59" s="20">
        <v>264.65999999999997</v>
      </c>
      <c r="AB59" s="21">
        <v>5760.16</v>
      </c>
      <c r="AE59" s="1"/>
    </row>
    <row r="60" spans="1:31" ht="13">
      <c r="A60" s="2" t="s">
        <v>264</v>
      </c>
      <c r="B60" s="2" t="s">
        <v>51</v>
      </c>
      <c r="C60" s="89" t="s">
        <v>297</v>
      </c>
      <c r="D60" s="2" t="s">
        <v>264</v>
      </c>
      <c r="E60" s="2" t="s">
        <v>51</v>
      </c>
      <c r="F60" s="89" t="s">
        <v>297</v>
      </c>
      <c r="G60" s="129" t="s">
        <v>304</v>
      </c>
      <c r="H60" s="19">
        <v>0</v>
      </c>
      <c r="I60" s="20">
        <v>0</v>
      </c>
      <c r="J60" s="21">
        <v>0</v>
      </c>
      <c r="K60" s="19">
        <v>333.32</v>
      </c>
      <c r="L60" s="20">
        <v>48.54</v>
      </c>
      <c r="M60" s="21">
        <v>381.86</v>
      </c>
      <c r="N60" s="19">
        <v>352.86</v>
      </c>
      <c r="O60" s="20">
        <v>3.52</v>
      </c>
      <c r="P60" s="21">
        <v>356.38</v>
      </c>
      <c r="Q60" s="19">
        <v>287.86</v>
      </c>
      <c r="R60" s="20">
        <v>3.04</v>
      </c>
      <c r="S60" s="21">
        <v>290.90000000000003</v>
      </c>
      <c r="T60" s="19">
        <v>1077.54</v>
      </c>
      <c r="U60" s="20">
        <v>31.46</v>
      </c>
      <c r="V60" s="21">
        <v>1109</v>
      </c>
      <c r="W60" s="19">
        <v>1038.6600000000001</v>
      </c>
      <c r="X60" s="20">
        <v>10.46</v>
      </c>
      <c r="Y60" s="21">
        <v>1049.1200000000001</v>
      </c>
      <c r="Z60" s="47">
        <v>3090.24</v>
      </c>
      <c r="AA60" s="20">
        <v>97.02000000000001</v>
      </c>
      <c r="AB60" s="21">
        <v>3187.2599999999998</v>
      </c>
      <c r="AE60" s="1"/>
    </row>
    <row r="61" spans="1:31" ht="13">
      <c r="A61" s="2" t="s">
        <v>264</v>
      </c>
      <c r="B61" s="2" t="s">
        <v>52</v>
      </c>
      <c r="C61" s="89" t="s">
        <v>297</v>
      </c>
      <c r="D61" s="2" t="s">
        <v>264</v>
      </c>
      <c r="E61" s="2" t="s">
        <v>52</v>
      </c>
      <c r="F61" s="89" t="s">
        <v>297</v>
      </c>
      <c r="G61" s="129" t="s">
        <v>304</v>
      </c>
      <c r="H61" s="19">
        <v>0</v>
      </c>
      <c r="I61" s="20">
        <v>0</v>
      </c>
      <c r="J61" s="21">
        <v>0</v>
      </c>
      <c r="K61" s="19">
        <v>0</v>
      </c>
      <c r="L61" s="20">
        <v>0</v>
      </c>
      <c r="M61" s="21">
        <v>0</v>
      </c>
      <c r="N61" s="19">
        <v>0</v>
      </c>
      <c r="O61" s="20">
        <v>0</v>
      </c>
      <c r="P61" s="21">
        <v>0</v>
      </c>
      <c r="Q61" s="19">
        <v>0</v>
      </c>
      <c r="R61" s="20">
        <v>0</v>
      </c>
      <c r="S61" s="21">
        <v>0</v>
      </c>
      <c r="T61" s="19">
        <v>0</v>
      </c>
      <c r="U61" s="20">
        <v>0</v>
      </c>
      <c r="V61" s="21">
        <v>0</v>
      </c>
      <c r="W61" s="19">
        <v>0</v>
      </c>
      <c r="X61" s="20">
        <v>0</v>
      </c>
      <c r="Y61" s="21">
        <v>0</v>
      </c>
      <c r="Z61" s="47">
        <v>0</v>
      </c>
      <c r="AA61" s="20">
        <v>0</v>
      </c>
      <c r="AB61" s="21">
        <v>0</v>
      </c>
      <c r="AE61" s="1"/>
    </row>
    <row r="62" spans="1:31" ht="13">
      <c r="A62" s="2" t="s">
        <v>264</v>
      </c>
      <c r="B62" s="2" t="s">
        <v>53</v>
      </c>
      <c r="C62" s="89" t="s">
        <v>297</v>
      </c>
      <c r="D62" s="2" t="s">
        <v>264</v>
      </c>
      <c r="E62" s="2" t="s">
        <v>53</v>
      </c>
      <c r="F62" s="89" t="s">
        <v>297</v>
      </c>
      <c r="G62" s="129" t="s">
        <v>304</v>
      </c>
      <c r="H62" s="19">
        <v>0</v>
      </c>
      <c r="I62" s="20">
        <v>0</v>
      </c>
      <c r="J62" s="21">
        <v>0</v>
      </c>
      <c r="K62" s="19">
        <v>0</v>
      </c>
      <c r="L62" s="20">
        <v>0</v>
      </c>
      <c r="M62" s="21">
        <v>0</v>
      </c>
      <c r="N62" s="19">
        <v>0</v>
      </c>
      <c r="O62" s="20">
        <v>0</v>
      </c>
      <c r="P62" s="21">
        <v>0</v>
      </c>
      <c r="Q62" s="19">
        <v>0</v>
      </c>
      <c r="R62" s="20">
        <v>0</v>
      </c>
      <c r="S62" s="21">
        <v>0</v>
      </c>
      <c r="T62" s="19">
        <v>0</v>
      </c>
      <c r="U62" s="20">
        <v>0</v>
      </c>
      <c r="V62" s="21">
        <v>0</v>
      </c>
      <c r="W62" s="19">
        <v>0</v>
      </c>
      <c r="X62" s="20">
        <v>0</v>
      </c>
      <c r="Y62" s="21">
        <v>0</v>
      </c>
      <c r="Z62" s="47">
        <v>0</v>
      </c>
      <c r="AA62" s="20">
        <v>0</v>
      </c>
      <c r="AB62" s="21">
        <v>0</v>
      </c>
      <c r="AE62" s="1"/>
    </row>
    <row r="63" spans="1:31" ht="13">
      <c r="A63" s="2" t="s">
        <v>264</v>
      </c>
      <c r="B63" s="2" t="s">
        <v>54</v>
      </c>
      <c r="C63" s="89" t="s">
        <v>297</v>
      </c>
      <c r="D63" s="2" t="s">
        <v>264</v>
      </c>
      <c r="E63" s="2" t="s">
        <v>54</v>
      </c>
      <c r="F63" s="89" t="s">
        <v>297</v>
      </c>
      <c r="G63" s="129" t="s">
        <v>304</v>
      </c>
      <c r="H63" s="19">
        <v>0</v>
      </c>
      <c r="I63" s="20">
        <v>0</v>
      </c>
      <c r="J63" s="21">
        <v>0</v>
      </c>
      <c r="K63" s="19">
        <v>0</v>
      </c>
      <c r="L63" s="20">
        <v>0</v>
      </c>
      <c r="M63" s="21">
        <v>0</v>
      </c>
      <c r="N63" s="19">
        <v>0</v>
      </c>
      <c r="O63" s="20">
        <v>0</v>
      </c>
      <c r="P63" s="21">
        <v>0</v>
      </c>
      <c r="Q63" s="19">
        <v>0</v>
      </c>
      <c r="R63" s="20">
        <v>0</v>
      </c>
      <c r="S63" s="21">
        <v>0</v>
      </c>
      <c r="T63" s="19">
        <v>0</v>
      </c>
      <c r="U63" s="20">
        <v>0</v>
      </c>
      <c r="V63" s="21">
        <v>0</v>
      </c>
      <c r="W63" s="19">
        <v>0</v>
      </c>
      <c r="X63" s="20">
        <v>0</v>
      </c>
      <c r="Y63" s="21">
        <v>0</v>
      </c>
      <c r="Z63" s="47">
        <v>0</v>
      </c>
      <c r="AA63" s="20">
        <v>0</v>
      </c>
      <c r="AB63" s="21">
        <v>0</v>
      </c>
      <c r="AE63" s="1"/>
    </row>
    <row r="64" spans="1:31" ht="13">
      <c r="A64" s="2" t="s">
        <v>264</v>
      </c>
      <c r="B64" s="2" t="s">
        <v>55</v>
      </c>
      <c r="C64" s="89" t="s">
        <v>297</v>
      </c>
      <c r="D64" s="2" t="s">
        <v>264</v>
      </c>
      <c r="E64" s="2" t="s">
        <v>55</v>
      </c>
      <c r="F64" s="89" t="s">
        <v>297</v>
      </c>
      <c r="G64" s="129" t="s">
        <v>304</v>
      </c>
      <c r="H64" s="19">
        <v>0</v>
      </c>
      <c r="I64" s="20">
        <v>0</v>
      </c>
      <c r="J64" s="21">
        <v>0</v>
      </c>
      <c r="K64" s="19">
        <v>0</v>
      </c>
      <c r="L64" s="20">
        <v>0</v>
      </c>
      <c r="M64" s="21">
        <v>0</v>
      </c>
      <c r="N64" s="19">
        <v>0</v>
      </c>
      <c r="O64" s="20">
        <v>0</v>
      </c>
      <c r="P64" s="21">
        <v>0</v>
      </c>
      <c r="Q64" s="19">
        <v>0</v>
      </c>
      <c r="R64" s="20">
        <v>0</v>
      </c>
      <c r="S64" s="21">
        <v>0</v>
      </c>
      <c r="T64" s="19">
        <v>0</v>
      </c>
      <c r="U64" s="20">
        <v>0</v>
      </c>
      <c r="V64" s="21">
        <v>0</v>
      </c>
      <c r="W64" s="19">
        <v>0</v>
      </c>
      <c r="X64" s="20">
        <v>0</v>
      </c>
      <c r="Y64" s="21">
        <v>0</v>
      </c>
      <c r="Z64" s="47">
        <v>0</v>
      </c>
      <c r="AA64" s="20">
        <v>0</v>
      </c>
      <c r="AB64" s="21">
        <v>0</v>
      </c>
      <c r="AE64" s="1"/>
    </row>
    <row r="65" spans="1:31" ht="13">
      <c r="A65" s="2" t="s">
        <v>264</v>
      </c>
      <c r="B65" s="2" t="s">
        <v>56</v>
      </c>
      <c r="C65" s="89" t="s">
        <v>297</v>
      </c>
      <c r="D65" s="2" t="s">
        <v>264</v>
      </c>
      <c r="E65" s="2" t="s">
        <v>56</v>
      </c>
      <c r="F65" s="89" t="s">
        <v>297</v>
      </c>
      <c r="G65" s="129" t="s">
        <v>302</v>
      </c>
      <c r="H65" s="19">
        <v>4588.1000000000004</v>
      </c>
      <c r="I65" s="20">
        <v>270.04000000000002</v>
      </c>
      <c r="J65" s="21">
        <v>4858.1400000000003</v>
      </c>
      <c r="K65" s="19">
        <v>606.91999999999996</v>
      </c>
      <c r="L65" s="20">
        <v>141.76</v>
      </c>
      <c r="M65" s="21">
        <v>748.68</v>
      </c>
      <c r="N65" s="19">
        <v>5330.03</v>
      </c>
      <c r="O65" s="20">
        <v>1522.91</v>
      </c>
      <c r="P65" s="21">
        <v>6852.94</v>
      </c>
      <c r="Q65" s="19">
        <v>12493.96</v>
      </c>
      <c r="R65" s="20">
        <v>2127.7399999999998</v>
      </c>
      <c r="S65" s="21">
        <v>14621.699999999999</v>
      </c>
      <c r="T65" s="19">
        <v>3864.09</v>
      </c>
      <c r="U65" s="20">
        <v>386.37</v>
      </c>
      <c r="V65" s="21">
        <v>4250.46</v>
      </c>
      <c r="W65" s="19">
        <v>2912.92</v>
      </c>
      <c r="X65" s="20">
        <v>508.51</v>
      </c>
      <c r="Y65" s="21">
        <v>3421.4300000000003</v>
      </c>
      <c r="Z65" s="47">
        <v>29796.019999999997</v>
      </c>
      <c r="AA65" s="20">
        <v>4957.33</v>
      </c>
      <c r="AB65" s="21">
        <v>34753.35</v>
      </c>
      <c r="AE65" s="1"/>
    </row>
    <row r="66" spans="1:31">
      <c r="A66" t="s">
        <v>381</v>
      </c>
      <c r="B66" t="s">
        <v>382</v>
      </c>
      <c r="C66" s="89" t="s">
        <v>297</v>
      </c>
      <c r="D66" t="s">
        <v>381</v>
      </c>
      <c r="E66" t="s">
        <v>382</v>
      </c>
      <c r="F66" s="89" t="s">
        <v>297</v>
      </c>
      <c r="G66" s="129" t="s">
        <v>304</v>
      </c>
      <c r="H66" s="19">
        <v>0</v>
      </c>
      <c r="I66" s="20">
        <v>0</v>
      </c>
      <c r="J66" s="21">
        <v>0</v>
      </c>
      <c r="K66" s="19">
        <v>12982.03</v>
      </c>
      <c r="L66" s="20">
        <v>0</v>
      </c>
      <c r="M66" s="21">
        <v>12982.03</v>
      </c>
      <c r="N66" s="19">
        <v>21901.31</v>
      </c>
      <c r="O66" s="20">
        <v>291.38</v>
      </c>
      <c r="P66" s="21">
        <v>22192.690000000002</v>
      </c>
      <c r="Q66" s="19">
        <v>32582.6</v>
      </c>
      <c r="R66" s="20">
        <v>0</v>
      </c>
      <c r="S66" s="21">
        <v>32582.6</v>
      </c>
      <c r="T66" s="19">
        <v>19803.07</v>
      </c>
      <c r="U66" s="20">
        <v>0.02</v>
      </c>
      <c r="V66" s="21">
        <v>19803.09</v>
      </c>
      <c r="W66" s="19">
        <v>20806.669999999998</v>
      </c>
      <c r="X66" s="20">
        <v>8.4</v>
      </c>
      <c r="Y66" s="21">
        <v>20815.07</v>
      </c>
      <c r="Z66" s="47">
        <v>108075.68000000001</v>
      </c>
      <c r="AA66" s="20">
        <v>299.79999999999995</v>
      </c>
      <c r="AB66" s="21">
        <v>108375.48000000001</v>
      </c>
      <c r="AE66" s="1"/>
    </row>
    <row r="67" spans="1:31" ht="13">
      <c r="A67" s="2" t="s">
        <v>265</v>
      </c>
      <c r="B67" s="2" t="s">
        <v>57</v>
      </c>
      <c r="C67" s="89" t="s">
        <v>297</v>
      </c>
      <c r="D67" s="2" t="s">
        <v>265</v>
      </c>
      <c r="E67" s="2" t="s">
        <v>57</v>
      </c>
      <c r="F67" s="89" t="s">
        <v>297</v>
      </c>
      <c r="G67" s="129" t="s">
        <v>303</v>
      </c>
      <c r="H67" s="19">
        <v>994.98</v>
      </c>
      <c r="I67" s="20">
        <v>3840.01</v>
      </c>
      <c r="J67" s="21">
        <v>4834.99</v>
      </c>
      <c r="K67" s="19">
        <v>2112.8000000000002</v>
      </c>
      <c r="L67" s="20">
        <v>2105.67</v>
      </c>
      <c r="M67" s="21">
        <v>4218.47</v>
      </c>
      <c r="N67" s="19">
        <v>474.59</v>
      </c>
      <c r="O67" s="20">
        <v>4493.1099999999997</v>
      </c>
      <c r="P67" s="21">
        <v>4967.7</v>
      </c>
      <c r="Q67" s="19">
        <v>1666.32</v>
      </c>
      <c r="R67" s="20">
        <v>1443.84</v>
      </c>
      <c r="S67" s="21">
        <v>3110.16</v>
      </c>
      <c r="T67" s="19">
        <v>866.61</v>
      </c>
      <c r="U67" s="20">
        <v>3943.59</v>
      </c>
      <c r="V67" s="21">
        <v>4810.2</v>
      </c>
      <c r="W67" s="19">
        <v>0.04</v>
      </c>
      <c r="X67" s="20">
        <v>5465.28</v>
      </c>
      <c r="Y67" s="21">
        <v>5465.32</v>
      </c>
      <c r="Z67" s="47">
        <v>6115.34</v>
      </c>
      <c r="AA67" s="20">
        <v>21291.5</v>
      </c>
      <c r="AB67" s="21">
        <v>27406.84</v>
      </c>
      <c r="AE67" s="1"/>
    </row>
    <row r="68" spans="1:31" ht="13">
      <c r="A68" s="2" t="s">
        <v>343</v>
      </c>
      <c r="B68" s="2" t="s">
        <v>344</v>
      </c>
      <c r="C68" s="89" t="s">
        <v>297</v>
      </c>
      <c r="D68" s="2" t="s">
        <v>343</v>
      </c>
      <c r="E68" s="2" t="s">
        <v>344</v>
      </c>
      <c r="F68" s="89" t="s">
        <v>297</v>
      </c>
      <c r="G68" s="129" t="s">
        <v>304</v>
      </c>
      <c r="H68" s="19">
        <v>657.43</v>
      </c>
      <c r="I68" s="20">
        <v>4290.03</v>
      </c>
      <c r="J68" s="21">
        <v>4947.46</v>
      </c>
      <c r="K68" s="19">
        <v>736.6</v>
      </c>
      <c r="L68" s="20">
        <v>5308.51</v>
      </c>
      <c r="M68" s="21">
        <v>6045.1100000000006</v>
      </c>
      <c r="N68" s="19">
        <v>809.15</v>
      </c>
      <c r="O68" s="20">
        <v>4848.1099999999997</v>
      </c>
      <c r="P68" s="21">
        <v>5657.2599999999993</v>
      </c>
      <c r="Q68" s="19">
        <v>1154.04</v>
      </c>
      <c r="R68" s="20">
        <v>3682.62</v>
      </c>
      <c r="S68" s="21">
        <v>4836.66</v>
      </c>
      <c r="T68" s="19">
        <v>1270.73</v>
      </c>
      <c r="U68" s="20">
        <v>2917.56</v>
      </c>
      <c r="V68" s="21">
        <v>4188.29</v>
      </c>
      <c r="W68" s="19">
        <v>965.75</v>
      </c>
      <c r="X68" s="20">
        <v>4490.6499999999996</v>
      </c>
      <c r="Y68" s="21">
        <v>5456.4</v>
      </c>
      <c r="Z68" s="47">
        <v>5593.7</v>
      </c>
      <c r="AA68" s="20">
        <v>25537.480000000003</v>
      </c>
      <c r="AB68" s="21">
        <v>31131.180000000004</v>
      </c>
      <c r="AE68" s="1"/>
    </row>
    <row r="69" spans="1:31" ht="13">
      <c r="A69" s="2" t="s">
        <v>374</v>
      </c>
      <c r="B69" s="2" t="s">
        <v>375</v>
      </c>
      <c r="C69" s="89" t="s">
        <v>297</v>
      </c>
      <c r="D69" s="2" t="s">
        <v>374</v>
      </c>
      <c r="E69" s="2" t="s">
        <v>375</v>
      </c>
      <c r="F69" s="89" t="s">
        <v>297</v>
      </c>
      <c r="G69" s="129" t="s">
        <v>304</v>
      </c>
      <c r="H69" s="19">
        <v>7394.48</v>
      </c>
      <c r="I69" s="20">
        <v>12.31</v>
      </c>
      <c r="J69" s="21">
        <v>7406.79</v>
      </c>
      <c r="K69" s="19">
        <v>8437.08</v>
      </c>
      <c r="L69" s="20">
        <v>51.89</v>
      </c>
      <c r="M69" s="21">
        <v>8488.9699999999993</v>
      </c>
      <c r="N69" s="19">
        <v>4154.3</v>
      </c>
      <c r="O69" s="20">
        <v>18.18</v>
      </c>
      <c r="P69" s="21">
        <v>4172.4800000000005</v>
      </c>
      <c r="Q69" s="19">
        <v>6033.48</v>
      </c>
      <c r="R69" s="20">
        <v>24.88</v>
      </c>
      <c r="S69" s="21">
        <v>6058.36</v>
      </c>
      <c r="T69" s="19">
        <v>2500.04</v>
      </c>
      <c r="U69" s="20">
        <v>12.4</v>
      </c>
      <c r="V69" s="21">
        <v>2512.44</v>
      </c>
      <c r="W69" s="19">
        <v>1940.76</v>
      </c>
      <c r="X69" s="20">
        <v>20.9</v>
      </c>
      <c r="Y69" s="21">
        <v>1961.66</v>
      </c>
      <c r="Z69" s="47">
        <v>30460.14</v>
      </c>
      <c r="AA69" s="20">
        <v>140.56</v>
      </c>
      <c r="AB69" s="21">
        <v>30600.7</v>
      </c>
      <c r="AE69" s="1"/>
    </row>
    <row r="70" spans="1:31" ht="13">
      <c r="A70" s="2" t="s">
        <v>266</v>
      </c>
      <c r="B70" s="2" t="s">
        <v>58</v>
      </c>
      <c r="C70" s="89" t="s">
        <v>297</v>
      </c>
      <c r="D70" s="2" t="s">
        <v>266</v>
      </c>
      <c r="E70" s="2" t="s">
        <v>58</v>
      </c>
      <c r="F70" s="89" t="s">
        <v>297</v>
      </c>
      <c r="G70" s="129" t="s">
        <v>304</v>
      </c>
      <c r="H70" s="19">
        <v>0</v>
      </c>
      <c r="I70" s="20">
        <v>1305.46</v>
      </c>
      <c r="J70" s="21">
        <v>1305.46</v>
      </c>
      <c r="K70" s="19">
        <v>2.82</v>
      </c>
      <c r="L70" s="20">
        <v>7581.52</v>
      </c>
      <c r="M70" s="21">
        <v>7584.34</v>
      </c>
      <c r="N70" s="19">
        <v>0</v>
      </c>
      <c r="O70" s="20">
        <v>6400.71</v>
      </c>
      <c r="P70" s="21">
        <v>6400.71</v>
      </c>
      <c r="Q70" s="19">
        <v>31.22</v>
      </c>
      <c r="R70" s="20">
        <v>2996.41</v>
      </c>
      <c r="S70" s="21">
        <v>3027.6299999999997</v>
      </c>
      <c r="T70" s="19">
        <v>35.200000000000003</v>
      </c>
      <c r="U70" s="20">
        <v>2544.0300000000002</v>
      </c>
      <c r="V70" s="21">
        <v>2579.23</v>
      </c>
      <c r="W70" s="19">
        <v>30.62</v>
      </c>
      <c r="X70" s="20">
        <v>2212.2800000000002</v>
      </c>
      <c r="Y70" s="21">
        <v>2242.9</v>
      </c>
      <c r="Z70" s="47">
        <v>99.860000000000014</v>
      </c>
      <c r="AA70" s="20">
        <v>23040.409999999996</v>
      </c>
      <c r="AB70" s="21">
        <v>23140.269999999997</v>
      </c>
      <c r="AE70" s="1"/>
    </row>
    <row r="71" spans="1:31" ht="13">
      <c r="A71" s="2" t="s">
        <v>345</v>
      </c>
      <c r="B71" s="2" t="s">
        <v>346</v>
      </c>
      <c r="C71" s="89" t="s">
        <v>297</v>
      </c>
      <c r="D71" s="2" t="s">
        <v>345</v>
      </c>
      <c r="E71" s="2" t="s">
        <v>346</v>
      </c>
      <c r="F71" s="89" t="s">
        <v>297</v>
      </c>
      <c r="G71" s="129" t="s">
        <v>304</v>
      </c>
      <c r="H71" s="19">
        <v>9093.07</v>
      </c>
      <c r="I71" s="20">
        <v>0.62</v>
      </c>
      <c r="J71" s="21">
        <v>9093.69</v>
      </c>
      <c r="K71" s="19">
        <v>14761.98</v>
      </c>
      <c r="L71" s="20">
        <v>299.83999999999997</v>
      </c>
      <c r="M71" s="21">
        <v>15061.82</v>
      </c>
      <c r="N71" s="19">
        <v>6236.74</v>
      </c>
      <c r="O71" s="20">
        <v>29.19</v>
      </c>
      <c r="P71" s="21">
        <v>6265.9299999999994</v>
      </c>
      <c r="Q71" s="19">
        <v>5157.74</v>
      </c>
      <c r="R71" s="20">
        <v>89</v>
      </c>
      <c r="S71" s="21">
        <v>5246.74</v>
      </c>
      <c r="T71" s="19">
        <v>1420.13</v>
      </c>
      <c r="U71" s="20">
        <v>1543.54</v>
      </c>
      <c r="V71" s="21">
        <v>2963.67</v>
      </c>
      <c r="W71" s="19">
        <v>1436.27</v>
      </c>
      <c r="X71" s="20">
        <v>268.02</v>
      </c>
      <c r="Y71" s="21">
        <v>1704.29</v>
      </c>
      <c r="Z71" s="47">
        <v>38105.929999999993</v>
      </c>
      <c r="AA71" s="20">
        <v>2230.21</v>
      </c>
      <c r="AB71" s="21">
        <v>40336.139999999992</v>
      </c>
      <c r="AE71" s="1"/>
    </row>
    <row r="72" spans="1:31" ht="13">
      <c r="A72" s="2" t="s">
        <v>345</v>
      </c>
      <c r="B72" s="2" t="s">
        <v>347</v>
      </c>
      <c r="C72" s="89" t="s">
        <v>297</v>
      </c>
      <c r="D72" s="2" t="s">
        <v>345</v>
      </c>
      <c r="E72" s="2" t="s">
        <v>347</v>
      </c>
      <c r="F72" s="89" t="s">
        <v>297</v>
      </c>
      <c r="G72" s="129" t="s">
        <v>304</v>
      </c>
      <c r="H72" s="19">
        <v>10152.58</v>
      </c>
      <c r="I72" s="20">
        <v>7.0000000000000007E-2</v>
      </c>
      <c r="J72" s="21">
        <v>10152.65</v>
      </c>
      <c r="K72" s="19">
        <v>15570.93</v>
      </c>
      <c r="L72" s="20">
        <v>275.38</v>
      </c>
      <c r="M72" s="21">
        <v>15846.31</v>
      </c>
      <c r="N72" s="19">
        <v>5748.94</v>
      </c>
      <c r="O72" s="20">
        <v>114.06</v>
      </c>
      <c r="P72" s="21">
        <v>5863</v>
      </c>
      <c r="Q72" s="19">
        <v>4004.82</v>
      </c>
      <c r="R72" s="20">
        <v>347.26</v>
      </c>
      <c r="S72" s="21">
        <v>4352.08</v>
      </c>
      <c r="T72" s="19">
        <v>2825.8</v>
      </c>
      <c r="U72" s="20">
        <v>756.82</v>
      </c>
      <c r="V72" s="21">
        <v>3582.6200000000003</v>
      </c>
      <c r="W72" s="19">
        <v>2018.62</v>
      </c>
      <c r="X72" s="20">
        <v>542.89</v>
      </c>
      <c r="Y72" s="21">
        <v>2561.5099999999998</v>
      </c>
      <c r="Z72" s="47">
        <v>40321.69000000001</v>
      </c>
      <c r="AA72" s="20">
        <v>2036.48</v>
      </c>
      <c r="AB72" s="21">
        <v>42358.170000000013</v>
      </c>
      <c r="AE72" s="1"/>
    </row>
    <row r="73" spans="1:31" ht="13">
      <c r="A73" s="25" t="s">
        <v>267</v>
      </c>
      <c r="B73" s="25" t="s">
        <v>59</v>
      </c>
      <c r="C73" s="89" t="s">
        <v>297</v>
      </c>
      <c r="D73" s="25" t="s">
        <v>267</v>
      </c>
      <c r="E73" s="25" t="s">
        <v>59</v>
      </c>
      <c r="F73" s="89" t="s">
        <v>297</v>
      </c>
      <c r="G73" s="129" t="s">
        <v>298</v>
      </c>
      <c r="H73" s="19">
        <v>14174.75</v>
      </c>
      <c r="I73" s="20">
        <v>220.85</v>
      </c>
      <c r="J73" s="21">
        <v>14395.6</v>
      </c>
      <c r="K73" s="19">
        <v>9078.2000000000007</v>
      </c>
      <c r="L73" s="20">
        <v>303.8</v>
      </c>
      <c r="M73" s="21">
        <v>9382</v>
      </c>
      <c r="N73" s="19">
        <v>7294.95</v>
      </c>
      <c r="O73" s="20">
        <v>572.15</v>
      </c>
      <c r="P73" s="21">
        <v>7867.0999999999995</v>
      </c>
      <c r="Q73" s="19">
        <v>15390.4</v>
      </c>
      <c r="R73" s="20">
        <v>674.25</v>
      </c>
      <c r="S73" s="21">
        <v>16064.65</v>
      </c>
      <c r="T73" s="19">
        <v>0</v>
      </c>
      <c r="U73" s="20">
        <v>0</v>
      </c>
      <c r="V73" s="21">
        <v>0</v>
      </c>
      <c r="W73" s="19">
        <v>4092.9</v>
      </c>
      <c r="X73" s="20">
        <v>467</v>
      </c>
      <c r="Y73" s="21">
        <v>4559.8999999999996</v>
      </c>
      <c r="Z73" s="47">
        <v>50031.200000000004</v>
      </c>
      <c r="AA73" s="20">
        <v>2238.0500000000002</v>
      </c>
      <c r="AB73" s="21">
        <v>52269.250000000007</v>
      </c>
      <c r="AE73" s="1"/>
    </row>
    <row r="74" spans="1:31" ht="13">
      <c r="A74" s="25" t="s">
        <v>348</v>
      </c>
      <c r="B74" s="25" t="s">
        <v>349</v>
      </c>
      <c r="C74" s="89" t="s">
        <v>297</v>
      </c>
      <c r="D74" s="25" t="s">
        <v>348</v>
      </c>
      <c r="E74" s="25" t="s">
        <v>349</v>
      </c>
      <c r="F74" s="89" t="s">
        <v>297</v>
      </c>
      <c r="G74" s="129" t="s">
        <v>304</v>
      </c>
      <c r="H74" s="19">
        <v>409.25</v>
      </c>
      <c r="I74" s="20">
        <v>3441.72</v>
      </c>
      <c r="J74" s="21">
        <v>3850.97</v>
      </c>
      <c r="K74" s="19">
        <v>462.25</v>
      </c>
      <c r="L74" s="20">
        <v>4118.54</v>
      </c>
      <c r="M74" s="21">
        <v>4580.79</v>
      </c>
      <c r="N74" s="19">
        <v>583.52</v>
      </c>
      <c r="O74" s="20">
        <v>3508.28</v>
      </c>
      <c r="P74" s="21">
        <v>4091.8</v>
      </c>
      <c r="Q74" s="19">
        <v>782.37</v>
      </c>
      <c r="R74" s="20">
        <v>2960.32</v>
      </c>
      <c r="S74" s="21">
        <v>3742.69</v>
      </c>
      <c r="T74" s="19">
        <v>776.03</v>
      </c>
      <c r="U74" s="20">
        <v>2498.33</v>
      </c>
      <c r="V74" s="21">
        <v>3274.3599999999997</v>
      </c>
      <c r="W74" s="19">
        <v>645.25</v>
      </c>
      <c r="X74" s="20">
        <v>3557.34</v>
      </c>
      <c r="Y74" s="21">
        <v>4202.59</v>
      </c>
      <c r="Z74" s="47">
        <v>3658.67</v>
      </c>
      <c r="AA74" s="20">
        <v>20084.530000000002</v>
      </c>
      <c r="AB74" s="21">
        <v>23743.200000000004</v>
      </c>
      <c r="AE74" s="1"/>
    </row>
    <row r="75" spans="1:31" ht="13">
      <c r="A75" s="2" t="s">
        <v>268</v>
      </c>
      <c r="B75" s="2" t="s">
        <v>60</v>
      </c>
      <c r="C75" s="89" t="s">
        <v>297</v>
      </c>
      <c r="D75" s="2" t="s">
        <v>268</v>
      </c>
      <c r="E75" s="2" t="s">
        <v>60</v>
      </c>
      <c r="F75" s="89" t="s">
        <v>297</v>
      </c>
      <c r="G75" s="129" t="s">
        <v>303</v>
      </c>
      <c r="H75" s="19">
        <v>0</v>
      </c>
      <c r="I75" s="20">
        <v>0</v>
      </c>
      <c r="J75" s="21">
        <v>0</v>
      </c>
      <c r="K75" s="19">
        <v>0</v>
      </c>
      <c r="L75" s="20">
        <v>0</v>
      </c>
      <c r="M75" s="21">
        <v>0</v>
      </c>
      <c r="N75" s="19">
        <v>0</v>
      </c>
      <c r="O75" s="20">
        <v>0</v>
      </c>
      <c r="P75" s="21">
        <v>0</v>
      </c>
      <c r="Q75" s="19">
        <v>0</v>
      </c>
      <c r="R75" s="20">
        <v>0</v>
      </c>
      <c r="S75" s="21">
        <v>0</v>
      </c>
      <c r="T75" s="19">
        <v>0</v>
      </c>
      <c r="U75" s="20">
        <v>223.42</v>
      </c>
      <c r="V75" s="21">
        <v>223.42</v>
      </c>
      <c r="W75" s="19">
        <v>14.67</v>
      </c>
      <c r="X75" s="20">
        <v>195.31</v>
      </c>
      <c r="Y75" s="21">
        <v>209.98</v>
      </c>
      <c r="Z75" s="47">
        <v>14.67</v>
      </c>
      <c r="AA75" s="20">
        <v>418.73</v>
      </c>
      <c r="AB75" s="21">
        <v>433.40000000000003</v>
      </c>
      <c r="AE75" s="1"/>
    </row>
    <row r="76" spans="1:31" ht="13">
      <c r="A76" s="2" t="s">
        <v>268</v>
      </c>
      <c r="B76" s="2" t="s">
        <v>61</v>
      </c>
      <c r="C76" s="89" t="s">
        <v>297</v>
      </c>
      <c r="D76" s="2" t="s">
        <v>268</v>
      </c>
      <c r="E76" s="2" t="s">
        <v>61</v>
      </c>
      <c r="F76" s="89" t="s">
        <v>297</v>
      </c>
      <c r="G76" s="129" t="s">
        <v>303</v>
      </c>
      <c r="H76" s="19">
        <v>38078.19</v>
      </c>
      <c r="I76" s="20">
        <v>1198.28</v>
      </c>
      <c r="J76" s="21">
        <v>39276.47</v>
      </c>
      <c r="K76" s="19">
        <v>31349.01</v>
      </c>
      <c r="L76" s="20">
        <v>1493.05</v>
      </c>
      <c r="M76" s="21">
        <v>32842.06</v>
      </c>
      <c r="N76" s="19">
        <v>10952.69</v>
      </c>
      <c r="O76" s="20">
        <v>342.91</v>
      </c>
      <c r="P76" s="21">
        <v>11295.6</v>
      </c>
      <c r="Q76" s="19">
        <v>9501.92</v>
      </c>
      <c r="R76" s="20">
        <v>1211.3499999999999</v>
      </c>
      <c r="S76" s="21">
        <v>10713.27</v>
      </c>
      <c r="T76" s="19">
        <v>25768.54</v>
      </c>
      <c r="U76" s="20">
        <v>1978.47</v>
      </c>
      <c r="V76" s="21">
        <v>27747.010000000002</v>
      </c>
      <c r="W76" s="19">
        <v>26713.33</v>
      </c>
      <c r="X76" s="20">
        <v>3508.27</v>
      </c>
      <c r="Y76" s="21">
        <v>30221.600000000002</v>
      </c>
      <c r="Z76" s="47">
        <v>142363.68</v>
      </c>
      <c r="AA76" s="20">
        <v>9732.33</v>
      </c>
      <c r="AB76" s="21">
        <v>152096.00999999998</v>
      </c>
      <c r="AE76" s="1"/>
    </row>
    <row r="77" spans="1:31" ht="13">
      <c r="A77" s="2" t="s">
        <v>269</v>
      </c>
      <c r="B77" s="2" t="s">
        <v>62</v>
      </c>
      <c r="C77" s="89" t="s">
        <v>297</v>
      </c>
      <c r="D77" s="2" t="s">
        <v>269</v>
      </c>
      <c r="E77" s="2" t="s">
        <v>62</v>
      </c>
      <c r="F77" s="89" t="s">
        <v>297</v>
      </c>
      <c r="G77" s="129" t="s">
        <v>303</v>
      </c>
      <c r="H77" s="19">
        <v>41335.449999999997</v>
      </c>
      <c r="I77" s="20">
        <v>2215.85</v>
      </c>
      <c r="J77" s="21">
        <v>43551.299999999996</v>
      </c>
      <c r="K77" s="19">
        <v>62996.9</v>
      </c>
      <c r="L77" s="20">
        <v>1547.65</v>
      </c>
      <c r="M77" s="21">
        <v>64544.55</v>
      </c>
      <c r="N77" s="19">
        <v>68426.25</v>
      </c>
      <c r="O77" s="20">
        <v>1531.8</v>
      </c>
      <c r="P77" s="21">
        <v>69958.05</v>
      </c>
      <c r="Q77" s="19">
        <v>57328.2</v>
      </c>
      <c r="R77" s="20">
        <v>3042.1</v>
      </c>
      <c r="S77" s="21">
        <v>60370.299999999996</v>
      </c>
      <c r="T77" s="19">
        <v>58173.9</v>
      </c>
      <c r="U77" s="20">
        <v>1893.8</v>
      </c>
      <c r="V77" s="21">
        <v>60067.700000000004</v>
      </c>
      <c r="W77" s="19">
        <v>47221.5</v>
      </c>
      <c r="X77" s="20">
        <v>2980.5</v>
      </c>
      <c r="Y77" s="21">
        <v>50202</v>
      </c>
      <c r="Z77" s="47">
        <v>335482.2</v>
      </c>
      <c r="AA77" s="20">
        <v>13211.699999999999</v>
      </c>
      <c r="AB77" s="21">
        <v>348693.9</v>
      </c>
      <c r="AE77" s="1"/>
    </row>
    <row r="78" spans="1:31" ht="13">
      <c r="A78" s="2" t="s">
        <v>270</v>
      </c>
      <c r="B78" s="2" t="s">
        <v>63</v>
      </c>
      <c r="C78" s="89" t="s">
        <v>297</v>
      </c>
      <c r="D78" s="2" t="s">
        <v>270</v>
      </c>
      <c r="E78" s="2" t="s">
        <v>63</v>
      </c>
      <c r="F78" s="89" t="s">
        <v>297</v>
      </c>
      <c r="G78" s="129" t="s">
        <v>298</v>
      </c>
      <c r="H78" s="19">
        <v>0</v>
      </c>
      <c r="I78" s="20">
        <v>0</v>
      </c>
      <c r="J78" s="21">
        <v>0</v>
      </c>
      <c r="K78" s="19">
        <v>0</v>
      </c>
      <c r="L78" s="20">
        <v>0</v>
      </c>
      <c r="M78" s="21">
        <v>0</v>
      </c>
      <c r="N78" s="19">
        <v>0</v>
      </c>
      <c r="O78" s="20">
        <v>0</v>
      </c>
      <c r="P78" s="21">
        <v>0</v>
      </c>
      <c r="Q78" s="19">
        <v>0</v>
      </c>
      <c r="R78" s="20">
        <v>0</v>
      </c>
      <c r="S78" s="21">
        <v>0</v>
      </c>
      <c r="T78" s="19">
        <v>0</v>
      </c>
      <c r="U78" s="20">
        <v>0</v>
      </c>
      <c r="V78" s="21">
        <v>0</v>
      </c>
      <c r="W78" s="19">
        <v>0</v>
      </c>
      <c r="X78" s="20">
        <v>0</v>
      </c>
      <c r="Y78" s="21">
        <v>0</v>
      </c>
      <c r="Z78" s="47">
        <v>0</v>
      </c>
      <c r="AA78" s="20">
        <v>0</v>
      </c>
      <c r="AB78" s="21">
        <v>0</v>
      </c>
      <c r="AE78" s="1"/>
    </row>
    <row r="79" spans="1:31" ht="13">
      <c r="A79" s="2" t="s">
        <v>270</v>
      </c>
      <c r="B79" s="2" t="s">
        <v>64</v>
      </c>
      <c r="C79" s="89" t="s">
        <v>297</v>
      </c>
      <c r="D79" s="2" t="s">
        <v>270</v>
      </c>
      <c r="E79" s="2" t="s">
        <v>64</v>
      </c>
      <c r="F79" s="89" t="s">
        <v>297</v>
      </c>
      <c r="G79" s="129" t="s">
        <v>298</v>
      </c>
      <c r="H79" s="19">
        <v>0</v>
      </c>
      <c r="I79" s="20">
        <v>0</v>
      </c>
      <c r="J79" s="21">
        <v>0</v>
      </c>
      <c r="K79" s="19">
        <v>0</v>
      </c>
      <c r="L79" s="20">
        <v>0</v>
      </c>
      <c r="M79" s="21">
        <v>0</v>
      </c>
      <c r="N79" s="19">
        <v>0</v>
      </c>
      <c r="O79" s="20">
        <v>0</v>
      </c>
      <c r="P79" s="21">
        <v>0</v>
      </c>
      <c r="Q79" s="19">
        <v>0</v>
      </c>
      <c r="R79" s="20">
        <v>0</v>
      </c>
      <c r="S79" s="21">
        <v>0</v>
      </c>
      <c r="T79" s="19">
        <v>0</v>
      </c>
      <c r="U79" s="20">
        <v>0</v>
      </c>
      <c r="V79" s="21">
        <v>0</v>
      </c>
      <c r="W79" s="19">
        <v>0</v>
      </c>
      <c r="X79" s="20">
        <v>0</v>
      </c>
      <c r="Y79" s="21">
        <v>0</v>
      </c>
      <c r="Z79" s="47">
        <v>0</v>
      </c>
      <c r="AA79" s="20">
        <v>0</v>
      </c>
      <c r="AB79" s="21">
        <v>0</v>
      </c>
      <c r="AE79" s="1"/>
    </row>
    <row r="80" spans="1:31" ht="13">
      <c r="A80" s="2" t="s">
        <v>271</v>
      </c>
      <c r="B80" s="2" t="s">
        <v>65</v>
      </c>
      <c r="C80" s="89" t="s">
        <v>297</v>
      </c>
      <c r="D80" s="2" t="s">
        <v>271</v>
      </c>
      <c r="E80" s="2" t="s">
        <v>65</v>
      </c>
      <c r="F80" s="89" t="s">
        <v>297</v>
      </c>
      <c r="G80" s="129" t="s">
        <v>303</v>
      </c>
      <c r="H80" s="19">
        <v>881.37</v>
      </c>
      <c r="I80" s="20">
        <v>63.54</v>
      </c>
      <c r="J80" s="21">
        <v>944.91</v>
      </c>
      <c r="K80" s="19">
        <v>849.78</v>
      </c>
      <c r="L80" s="20">
        <v>117.27</v>
      </c>
      <c r="M80" s="21">
        <v>967.05</v>
      </c>
      <c r="N80" s="19">
        <v>0</v>
      </c>
      <c r="O80" s="20">
        <v>0</v>
      </c>
      <c r="P80" s="21">
        <v>0</v>
      </c>
      <c r="Q80" s="19">
        <v>0</v>
      </c>
      <c r="R80" s="20">
        <v>0</v>
      </c>
      <c r="S80" s="21">
        <v>0</v>
      </c>
      <c r="T80" s="19">
        <v>0</v>
      </c>
      <c r="U80" s="20">
        <v>0</v>
      </c>
      <c r="V80" s="21">
        <v>0</v>
      </c>
      <c r="W80" s="19">
        <v>550.89</v>
      </c>
      <c r="X80" s="20">
        <v>325.98</v>
      </c>
      <c r="Y80" s="21">
        <v>876.87</v>
      </c>
      <c r="Z80" s="47">
        <v>2282.04</v>
      </c>
      <c r="AA80" s="20">
        <v>506.79</v>
      </c>
      <c r="AB80" s="21">
        <v>2788.83</v>
      </c>
      <c r="AE80" s="1"/>
    </row>
    <row r="81" spans="1:31" ht="13">
      <c r="A81" s="2" t="s">
        <v>271</v>
      </c>
      <c r="B81" s="2" t="s">
        <v>66</v>
      </c>
      <c r="C81" s="89" t="s">
        <v>297</v>
      </c>
      <c r="D81" s="2" t="s">
        <v>271</v>
      </c>
      <c r="E81" s="2" t="s">
        <v>66</v>
      </c>
      <c r="F81" s="89" t="s">
        <v>297</v>
      </c>
      <c r="G81" s="129" t="s">
        <v>303</v>
      </c>
      <c r="H81" s="19">
        <v>247.14</v>
      </c>
      <c r="I81" s="20">
        <v>38.340000000000003</v>
      </c>
      <c r="J81" s="21">
        <v>285.48</v>
      </c>
      <c r="K81" s="19">
        <v>833.04</v>
      </c>
      <c r="L81" s="20">
        <v>422.55</v>
      </c>
      <c r="M81" s="21">
        <v>1255.5899999999999</v>
      </c>
      <c r="N81" s="19">
        <v>557.91</v>
      </c>
      <c r="O81" s="20">
        <v>266.67</v>
      </c>
      <c r="P81" s="21">
        <v>824.57999999999993</v>
      </c>
      <c r="Q81" s="19">
        <v>2638.98</v>
      </c>
      <c r="R81" s="20">
        <v>101.97</v>
      </c>
      <c r="S81" s="21">
        <v>2740.95</v>
      </c>
      <c r="T81" s="19">
        <v>0</v>
      </c>
      <c r="U81" s="20">
        <v>0</v>
      </c>
      <c r="V81" s="21">
        <v>0</v>
      </c>
      <c r="W81" s="19">
        <v>1923.03</v>
      </c>
      <c r="X81" s="20">
        <v>873.99</v>
      </c>
      <c r="Y81" s="21">
        <v>2797.02</v>
      </c>
      <c r="Z81" s="47">
        <v>6200.0999999999995</v>
      </c>
      <c r="AA81" s="20">
        <v>1703.52</v>
      </c>
      <c r="AB81" s="21">
        <v>7903.619999999999</v>
      </c>
      <c r="AE81" s="1"/>
    </row>
    <row r="82" spans="1:31" ht="13">
      <c r="A82" s="2" t="s">
        <v>271</v>
      </c>
      <c r="B82" s="2" t="s">
        <v>67</v>
      </c>
      <c r="C82" s="89" t="s">
        <v>297</v>
      </c>
      <c r="D82" s="2" t="s">
        <v>271</v>
      </c>
      <c r="E82" s="2" t="s">
        <v>67</v>
      </c>
      <c r="F82" s="89" t="s">
        <v>297</v>
      </c>
      <c r="G82" s="129" t="s">
        <v>303</v>
      </c>
      <c r="H82" s="19">
        <v>0</v>
      </c>
      <c r="I82" s="20">
        <v>0</v>
      </c>
      <c r="J82" s="21">
        <v>0</v>
      </c>
      <c r="K82" s="19">
        <v>1259.46</v>
      </c>
      <c r="L82" s="20">
        <v>68.849999999999994</v>
      </c>
      <c r="M82" s="21">
        <v>1328.31</v>
      </c>
      <c r="N82" s="19">
        <v>0</v>
      </c>
      <c r="O82" s="20">
        <v>0</v>
      </c>
      <c r="P82" s="21">
        <v>0</v>
      </c>
      <c r="Q82" s="19">
        <v>102.06</v>
      </c>
      <c r="R82" s="20">
        <v>11.34</v>
      </c>
      <c r="S82" s="21">
        <v>113.4</v>
      </c>
      <c r="T82" s="19">
        <v>0</v>
      </c>
      <c r="U82" s="20">
        <v>0</v>
      </c>
      <c r="V82" s="21">
        <v>0</v>
      </c>
      <c r="W82" s="19">
        <v>82.17</v>
      </c>
      <c r="X82" s="20">
        <v>109.8</v>
      </c>
      <c r="Y82" s="21">
        <v>191.97</v>
      </c>
      <c r="Z82" s="47">
        <v>1443.69</v>
      </c>
      <c r="AA82" s="20">
        <v>189.99</v>
      </c>
      <c r="AB82" s="21">
        <v>1633.68</v>
      </c>
      <c r="AE82" s="1"/>
    </row>
    <row r="83" spans="1:31" ht="13">
      <c r="A83" s="2" t="s">
        <v>271</v>
      </c>
      <c r="B83" s="2" t="s">
        <v>68</v>
      </c>
      <c r="C83" s="89" t="s">
        <v>297</v>
      </c>
      <c r="D83" s="2" t="s">
        <v>271</v>
      </c>
      <c r="E83" s="2" t="s">
        <v>68</v>
      </c>
      <c r="F83" s="89" t="s">
        <v>297</v>
      </c>
      <c r="G83" s="129" t="s">
        <v>303</v>
      </c>
      <c r="H83" s="19">
        <v>333.99</v>
      </c>
      <c r="I83" s="20">
        <v>30.69</v>
      </c>
      <c r="J83" s="21">
        <v>364.68</v>
      </c>
      <c r="K83" s="19">
        <v>0</v>
      </c>
      <c r="L83" s="20">
        <v>0</v>
      </c>
      <c r="M83" s="21">
        <v>0</v>
      </c>
      <c r="N83" s="19">
        <v>0</v>
      </c>
      <c r="O83" s="20">
        <v>0</v>
      </c>
      <c r="P83" s="21">
        <v>0</v>
      </c>
      <c r="Q83" s="19">
        <v>0</v>
      </c>
      <c r="R83" s="20">
        <v>0</v>
      </c>
      <c r="S83" s="21">
        <v>0</v>
      </c>
      <c r="T83" s="19">
        <v>0</v>
      </c>
      <c r="U83" s="20">
        <v>0</v>
      </c>
      <c r="V83" s="21">
        <v>0</v>
      </c>
      <c r="W83" s="19">
        <v>2.79</v>
      </c>
      <c r="X83" s="20">
        <v>92.52</v>
      </c>
      <c r="Y83" s="21">
        <v>95.31</v>
      </c>
      <c r="Z83" s="47">
        <v>336.78000000000003</v>
      </c>
      <c r="AA83" s="20">
        <v>123.21</v>
      </c>
      <c r="AB83" s="21">
        <v>459.99</v>
      </c>
      <c r="AE83" s="1"/>
    </row>
    <row r="84" spans="1:31" ht="13">
      <c r="A84" s="2" t="s">
        <v>272</v>
      </c>
      <c r="B84" s="2" t="s">
        <v>69</v>
      </c>
      <c r="C84" s="89" t="s">
        <v>297</v>
      </c>
      <c r="D84" s="2" t="s">
        <v>272</v>
      </c>
      <c r="E84" s="2" t="s">
        <v>69</v>
      </c>
      <c r="F84" s="89" t="s">
        <v>297</v>
      </c>
      <c r="G84" s="129" t="s">
        <v>303</v>
      </c>
      <c r="H84" s="19">
        <v>9031.5</v>
      </c>
      <c r="I84" s="20">
        <v>7522.55</v>
      </c>
      <c r="J84" s="21">
        <v>16554.05</v>
      </c>
      <c r="K84" s="19">
        <v>22423.45</v>
      </c>
      <c r="L84" s="20">
        <v>6525.25</v>
      </c>
      <c r="M84" s="21">
        <v>28948.7</v>
      </c>
      <c r="N84" s="19">
        <v>4814.8500000000004</v>
      </c>
      <c r="O84" s="20">
        <v>2302.75</v>
      </c>
      <c r="P84" s="21">
        <v>7117.6</v>
      </c>
      <c r="Q84" s="19">
        <v>6329.9</v>
      </c>
      <c r="R84" s="20">
        <v>4519.3999999999996</v>
      </c>
      <c r="S84" s="21">
        <v>10849.3</v>
      </c>
      <c r="T84" s="19">
        <v>6307.55</v>
      </c>
      <c r="U84" s="20">
        <v>4703</v>
      </c>
      <c r="V84" s="21">
        <v>11010.55</v>
      </c>
      <c r="W84" s="19">
        <v>2589.1</v>
      </c>
      <c r="X84" s="20">
        <v>4441.2</v>
      </c>
      <c r="Y84" s="21">
        <v>7030.2999999999993</v>
      </c>
      <c r="Z84" s="47">
        <v>51496.350000000006</v>
      </c>
      <c r="AA84" s="20">
        <v>30014.149999999998</v>
      </c>
      <c r="AB84" s="21">
        <v>81510.5</v>
      </c>
      <c r="AE84" s="1"/>
    </row>
    <row r="85" spans="1:31" ht="13">
      <c r="A85" s="2" t="s">
        <v>322</v>
      </c>
      <c r="B85" s="2" t="s">
        <v>323</v>
      </c>
      <c r="C85" s="89" t="s">
        <v>297</v>
      </c>
      <c r="D85" s="2" t="s">
        <v>322</v>
      </c>
      <c r="E85" s="2" t="s">
        <v>323</v>
      </c>
      <c r="F85" s="89" t="s">
        <v>297</v>
      </c>
      <c r="G85" s="129" t="s">
        <v>304</v>
      </c>
      <c r="H85" s="19">
        <v>0</v>
      </c>
      <c r="I85" s="20">
        <v>0</v>
      </c>
      <c r="J85" s="21">
        <v>0</v>
      </c>
      <c r="K85" s="19">
        <v>0</v>
      </c>
      <c r="L85" s="20">
        <v>0</v>
      </c>
      <c r="M85" s="21">
        <v>0</v>
      </c>
      <c r="N85" s="19">
        <v>0</v>
      </c>
      <c r="O85" s="20">
        <v>0</v>
      </c>
      <c r="P85" s="21">
        <v>0</v>
      </c>
      <c r="Q85" s="19">
        <v>0</v>
      </c>
      <c r="R85" s="20">
        <v>0</v>
      </c>
      <c r="S85" s="21">
        <v>0</v>
      </c>
      <c r="T85" s="19">
        <v>0</v>
      </c>
      <c r="U85" s="20">
        <v>0</v>
      </c>
      <c r="V85" s="21">
        <v>0</v>
      </c>
      <c r="W85" s="19">
        <v>0</v>
      </c>
      <c r="X85" s="20">
        <v>0</v>
      </c>
      <c r="Y85" s="21">
        <v>0</v>
      </c>
      <c r="Z85" s="47">
        <v>0</v>
      </c>
      <c r="AA85" s="20">
        <v>0</v>
      </c>
      <c r="AB85" s="21">
        <v>0</v>
      </c>
      <c r="AE85" s="1"/>
    </row>
    <row r="86" spans="1:31" ht="13">
      <c r="A86" s="2" t="s">
        <v>322</v>
      </c>
      <c r="B86" s="2" t="s">
        <v>376</v>
      </c>
      <c r="C86" s="89" t="s">
        <v>297</v>
      </c>
      <c r="D86" s="2" t="s">
        <v>322</v>
      </c>
      <c r="E86" s="2" t="s">
        <v>376</v>
      </c>
      <c r="F86" s="89" t="s">
        <v>297</v>
      </c>
      <c r="G86" s="129" t="s">
        <v>304</v>
      </c>
      <c r="H86" s="19">
        <v>3380.96</v>
      </c>
      <c r="I86" s="20">
        <v>121.85</v>
      </c>
      <c r="J86" s="21">
        <v>3502.81</v>
      </c>
      <c r="K86" s="19">
        <v>5429.34</v>
      </c>
      <c r="L86" s="20">
        <v>599.95000000000005</v>
      </c>
      <c r="M86" s="21">
        <v>6029.29</v>
      </c>
      <c r="N86" s="19">
        <v>5265.35</v>
      </c>
      <c r="O86" s="20">
        <v>67.86</v>
      </c>
      <c r="P86" s="21">
        <v>5333.21</v>
      </c>
      <c r="Q86" s="19">
        <v>6639.18</v>
      </c>
      <c r="R86" s="20">
        <v>133.46</v>
      </c>
      <c r="S86" s="21">
        <v>6772.64</v>
      </c>
      <c r="T86" s="19">
        <v>313.89</v>
      </c>
      <c r="U86" s="20">
        <v>295.95</v>
      </c>
      <c r="V86" s="21">
        <v>609.83999999999992</v>
      </c>
      <c r="W86" s="19">
        <v>55.41</v>
      </c>
      <c r="X86" s="20">
        <v>180.03</v>
      </c>
      <c r="Y86" s="21">
        <v>235.44</v>
      </c>
      <c r="Z86" s="47">
        <v>21084.13</v>
      </c>
      <c r="AA86" s="20">
        <v>1399.1000000000001</v>
      </c>
      <c r="AB86" s="21">
        <v>22483.23</v>
      </c>
      <c r="AE86" s="1"/>
    </row>
    <row r="87" spans="1:31" ht="13">
      <c r="A87" s="2" t="s">
        <v>273</v>
      </c>
      <c r="B87" s="2" t="s">
        <v>70</v>
      </c>
      <c r="C87" s="89" t="s">
        <v>297</v>
      </c>
      <c r="D87" s="2" t="s">
        <v>273</v>
      </c>
      <c r="E87" s="2" t="s">
        <v>70</v>
      </c>
      <c r="F87" s="89" t="s">
        <v>297</v>
      </c>
      <c r="G87" s="129" t="s">
        <v>303</v>
      </c>
      <c r="H87" s="19">
        <v>0</v>
      </c>
      <c r="I87" s="20">
        <v>0</v>
      </c>
      <c r="J87" s="21">
        <v>0</v>
      </c>
      <c r="K87" s="19">
        <v>0</v>
      </c>
      <c r="L87" s="20">
        <v>0</v>
      </c>
      <c r="M87" s="21">
        <v>0</v>
      </c>
      <c r="N87" s="19">
        <v>0</v>
      </c>
      <c r="O87" s="20">
        <v>0</v>
      </c>
      <c r="P87" s="21">
        <v>0</v>
      </c>
      <c r="Q87" s="19">
        <v>0</v>
      </c>
      <c r="R87" s="20">
        <v>0</v>
      </c>
      <c r="S87" s="21">
        <v>0</v>
      </c>
      <c r="T87" s="19">
        <v>0</v>
      </c>
      <c r="U87" s="20">
        <v>0</v>
      </c>
      <c r="V87" s="21">
        <v>0</v>
      </c>
      <c r="W87" s="19">
        <v>0</v>
      </c>
      <c r="X87" s="20">
        <v>0</v>
      </c>
      <c r="Y87" s="21">
        <v>0</v>
      </c>
      <c r="Z87" s="47">
        <v>0</v>
      </c>
      <c r="AA87" s="20">
        <v>0</v>
      </c>
      <c r="AB87" s="21">
        <v>0</v>
      </c>
      <c r="AE87" s="1"/>
    </row>
    <row r="88" spans="1:31" ht="13">
      <c r="A88" s="2" t="s">
        <v>338</v>
      </c>
      <c r="B88" s="2" t="s">
        <v>339</v>
      </c>
      <c r="C88" s="89" t="s">
        <v>297</v>
      </c>
      <c r="D88" s="2" t="s">
        <v>338</v>
      </c>
      <c r="E88" s="2" t="s">
        <v>339</v>
      </c>
      <c r="F88" s="89" t="s">
        <v>297</v>
      </c>
      <c r="G88" s="129" t="s">
        <v>303</v>
      </c>
      <c r="H88" s="19">
        <v>0</v>
      </c>
      <c r="I88" s="20">
        <v>0</v>
      </c>
      <c r="J88" s="21">
        <v>0</v>
      </c>
      <c r="K88" s="19">
        <v>0</v>
      </c>
      <c r="L88" s="20">
        <v>0</v>
      </c>
      <c r="M88" s="21">
        <v>0</v>
      </c>
      <c r="N88" s="19">
        <v>0</v>
      </c>
      <c r="O88" s="20">
        <v>0</v>
      </c>
      <c r="P88" s="21">
        <v>0</v>
      </c>
      <c r="Q88" s="19">
        <v>0</v>
      </c>
      <c r="R88" s="20">
        <v>0</v>
      </c>
      <c r="S88" s="21">
        <v>0</v>
      </c>
      <c r="T88" s="19">
        <v>0</v>
      </c>
      <c r="U88" s="20">
        <v>0</v>
      </c>
      <c r="V88" s="21">
        <v>0</v>
      </c>
      <c r="W88" s="19">
        <v>0</v>
      </c>
      <c r="X88" s="20">
        <v>0</v>
      </c>
      <c r="Y88" s="21">
        <v>0</v>
      </c>
      <c r="Z88" s="47">
        <v>0</v>
      </c>
      <c r="AA88" s="20">
        <v>0</v>
      </c>
      <c r="AB88" s="21">
        <v>0</v>
      </c>
      <c r="AE88" s="1"/>
    </row>
    <row r="89" spans="1:31" ht="13">
      <c r="A89" s="2" t="s">
        <v>274</v>
      </c>
      <c r="B89" s="2" t="s">
        <v>71</v>
      </c>
      <c r="C89" s="89" t="s">
        <v>297</v>
      </c>
      <c r="D89" s="2" t="s">
        <v>274</v>
      </c>
      <c r="E89" s="2" t="s">
        <v>71</v>
      </c>
      <c r="F89" s="89" t="s">
        <v>297</v>
      </c>
      <c r="G89" s="129" t="s">
        <v>302</v>
      </c>
      <c r="H89" s="19">
        <v>28324.36</v>
      </c>
      <c r="I89" s="20">
        <v>6911.96</v>
      </c>
      <c r="J89" s="21">
        <v>35236.32</v>
      </c>
      <c r="K89" s="19">
        <v>10843.81</v>
      </c>
      <c r="L89" s="20">
        <v>6899.38</v>
      </c>
      <c r="M89" s="21">
        <v>17743.189999999999</v>
      </c>
      <c r="N89" s="19">
        <v>579.80999999999995</v>
      </c>
      <c r="O89" s="20">
        <v>181.13</v>
      </c>
      <c r="P89" s="21">
        <v>760.93999999999994</v>
      </c>
      <c r="Q89" s="19">
        <v>30931.8</v>
      </c>
      <c r="R89" s="20">
        <v>5911.37</v>
      </c>
      <c r="S89" s="21">
        <v>36843.17</v>
      </c>
      <c r="T89" s="19">
        <v>10665.06</v>
      </c>
      <c r="U89" s="20">
        <v>4631.5</v>
      </c>
      <c r="V89" s="21">
        <v>15296.56</v>
      </c>
      <c r="W89" s="19">
        <v>7971.78</v>
      </c>
      <c r="X89" s="20">
        <v>7781.69</v>
      </c>
      <c r="Y89" s="21">
        <v>15753.47</v>
      </c>
      <c r="Z89" s="47">
        <v>89316.62</v>
      </c>
      <c r="AA89" s="20">
        <v>32317.03</v>
      </c>
      <c r="AB89" s="21">
        <v>121633.65</v>
      </c>
      <c r="AE89" s="1"/>
    </row>
    <row r="90" spans="1:31" ht="13">
      <c r="A90" s="2" t="s">
        <v>324</v>
      </c>
      <c r="B90" s="2" t="s">
        <v>325</v>
      </c>
      <c r="C90" s="89" t="s">
        <v>297</v>
      </c>
      <c r="D90" s="2" t="s">
        <v>324</v>
      </c>
      <c r="E90" s="2" t="s">
        <v>325</v>
      </c>
      <c r="F90" s="89" t="s">
        <v>297</v>
      </c>
      <c r="G90" s="129" t="s">
        <v>304</v>
      </c>
      <c r="H90" s="19">
        <v>4638.67</v>
      </c>
      <c r="I90" s="20">
        <v>5.28</v>
      </c>
      <c r="J90" s="21">
        <v>4643.95</v>
      </c>
      <c r="K90" s="19">
        <v>7887.2</v>
      </c>
      <c r="L90" s="20">
        <v>37.01</v>
      </c>
      <c r="M90" s="21">
        <v>7924.21</v>
      </c>
      <c r="N90" s="19">
        <v>5393.36</v>
      </c>
      <c r="O90" s="20">
        <v>26.84</v>
      </c>
      <c r="P90" s="21">
        <v>5420.2</v>
      </c>
      <c r="Q90" s="19">
        <v>2589.35</v>
      </c>
      <c r="R90" s="20">
        <v>32.130000000000003</v>
      </c>
      <c r="S90" s="21">
        <v>2621.48</v>
      </c>
      <c r="T90" s="19">
        <v>3077.34</v>
      </c>
      <c r="U90" s="20">
        <v>31.38</v>
      </c>
      <c r="V90" s="21">
        <v>3108.7200000000003</v>
      </c>
      <c r="W90" s="19">
        <v>2985.03</v>
      </c>
      <c r="X90" s="20">
        <v>41.06</v>
      </c>
      <c r="Y90" s="21">
        <v>3026.09</v>
      </c>
      <c r="Z90" s="47">
        <v>26570.949999999997</v>
      </c>
      <c r="AA90" s="20">
        <v>173.7</v>
      </c>
      <c r="AB90" s="21">
        <v>26744.649999999998</v>
      </c>
      <c r="AE90" s="1"/>
    </row>
    <row r="91" spans="1:31">
      <c r="A91" t="s">
        <v>386</v>
      </c>
      <c r="B91" t="s">
        <v>388</v>
      </c>
      <c r="C91" s="89" t="s">
        <v>297</v>
      </c>
      <c r="D91" t="s">
        <v>386</v>
      </c>
      <c r="E91" t="s">
        <v>388</v>
      </c>
      <c r="F91" s="89" t="s">
        <v>297</v>
      </c>
      <c r="G91" s="129" t="s">
        <v>303</v>
      </c>
      <c r="H91" s="19">
        <v>8319.9</v>
      </c>
      <c r="I91" s="20">
        <v>1047.3</v>
      </c>
      <c r="J91" s="21">
        <v>9367.1999999999989</v>
      </c>
      <c r="K91" s="19">
        <v>6747.83</v>
      </c>
      <c r="L91" s="20">
        <v>996.8</v>
      </c>
      <c r="M91" s="21">
        <v>7744.63</v>
      </c>
      <c r="N91" s="19">
        <v>7113.74</v>
      </c>
      <c r="O91" s="20">
        <v>1459.74</v>
      </c>
      <c r="P91" s="21">
        <v>8573.48</v>
      </c>
      <c r="Q91" s="19">
        <v>6504.66</v>
      </c>
      <c r="R91" s="20">
        <v>1141.98</v>
      </c>
      <c r="S91" s="21">
        <v>7646.6399999999994</v>
      </c>
      <c r="T91" s="19">
        <v>5580.38</v>
      </c>
      <c r="U91" s="20">
        <v>1681.97</v>
      </c>
      <c r="V91" s="21">
        <v>7262.35</v>
      </c>
      <c r="W91" s="19">
        <v>1364.57</v>
      </c>
      <c r="X91" s="20">
        <v>9960.6</v>
      </c>
      <c r="Y91" s="21">
        <v>11325.17</v>
      </c>
      <c r="Z91" s="47">
        <v>35631.08</v>
      </c>
      <c r="AA91" s="20">
        <v>16288.39</v>
      </c>
      <c r="AB91" s="21">
        <v>51919.47</v>
      </c>
      <c r="AE91" s="1"/>
    </row>
    <row r="92" spans="1:31">
      <c r="A92" t="s">
        <v>386</v>
      </c>
      <c r="B92" t="s">
        <v>387</v>
      </c>
      <c r="C92" s="89" t="s">
        <v>297</v>
      </c>
      <c r="D92" t="s">
        <v>386</v>
      </c>
      <c r="E92" t="s">
        <v>387</v>
      </c>
      <c r="F92" s="89" t="s">
        <v>297</v>
      </c>
      <c r="G92" s="129" t="s">
        <v>303</v>
      </c>
      <c r="H92" s="19">
        <v>9434.31</v>
      </c>
      <c r="I92" s="20">
        <v>1268.3900000000001</v>
      </c>
      <c r="J92" s="21">
        <v>10702.699999999999</v>
      </c>
      <c r="K92" s="19">
        <v>5373.78</v>
      </c>
      <c r="L92" s="20">
        <v>1274.6099999999999</v>
      </c>
      <c r="M92" s="21">
        <v>6648.3899999999994</v>
      </c>
      <c r="N92" s="19">
        <v>6355.36</v>
      </c>
      <c r="O92" s="20">
        <v>1433.61</v>
      </c>
      <c r="P92" s="21">
        <v>7788.9699999999993</v>
      </c>
      <c r="Q92" s="19">
        <v>5893.61</v>
      </c>
      <c r="R92" s="20">
        <v>1187.25</v>
      </c>
      <c r="S92" s="21">
        <v>7080.86</v>
      </c>
      <c r="T92" s="19">
        <v>5029.95</v>
      </c>
      <c r="U92" s="20">
        <v>1213.6600000000001</v>
      </c>
      <c r="V92" s="21">
        <v>6243.61</v>
      </c>
      <c r="W92" s="19">
        <v>7794.16</v>
      </c>
      <c r="X92" s="20">
        <v>1079.78</v>
      </c>
      <c r="Y92" s="21">
        <v>8873.94</v>
      </c>
      <c r="Z92" s="47">
        <v>39881.17</v>
      </c>
      <c r="AA92" s="20">
        <v>7457.2999999999993</v>
      </c>
      <c r="AB92" s="21">
        <v>47338.47</v>
      </c>
      <c r="AE92" s="1"/>
    </row>
    <row r="93" spans="1:31" ht="13">
      <c r="A93" s="2" t="s">
        <v>308</v>
      </c>
      <c r="B93" s="2" t="s">
        <v>309</v>
      </c>
      <c r="C93" s="89" t="s">
        <v>297</v>
      </c>
      <c r="D93" s="2" t="s">
        <v>308</v>
      </c>
      <c r="E93" s="2" t="s">
        <v>309</v>
      </c>
      <c r="F93" s="89" t="s">
        <v>297</v>
      </c>
      <c r="G93" s="129" t="s">
        <v>302</v>
      </c>
      <c r="H93" s="19">
        <v>65253.4</v>
      </c>
      <c r="I93" s="20">
        <v>2492.6</v>
      </c>
      <c r="J93" s="21">
        <v>67746</v>
      </c>
      <c r="K93" s="19">
        <v>64073.3</v>
      </c>
      <c r="L93" s="20">
        <v>4719.7</v>
      </c>
      <c r="M93" s="21">
        <v>68793</v>
      </c>
      <c r="N93" s="19">
        <v>51391</v>
      </c>
      <c r="O93" s="20">
        <v>3827.9</v>
      </c>
      <c r="P93" s="21">
        <v>55218.9</v>
      </c>
      <c r="Q93" s="19">
        <v>67164.899999999994</v>
      </c>
      <c r="R93" s="20">
        <v>2729.4</v>
      </c>
      <c r="S93" s="21">
        <v>69894.299999999988</v>
      </c>
      <c r="T93" s="19">
        <v>47955.5</v>
      </c>
      <c r="U93" s="20">
        <v>4035.4</v>
      </c>
      <c r="V93" s="21">
        <v>51990.9</v>
      </c>
      <c r="W93" s="19">
        <v>26397.1</v>
      </c>
      <c r="X93" s="20">
        <v>4808.8</v>
      </c>
      <c r="Y93" s="21">
        <v>31205.899999999998</v>
      </c>
      <c r="Z93" s="47">
        <v>322235.19999999995</v>
      </c>
      <c r="AA93" s="20">
        <v>22613.8</v>
      </c>
      <c r="AB93" s="21">
        <v>344848.99999999994</v>
      </c>
      <c r="AE93" s="1"/>
    </row>
    <row r="94" spans="1:31" ht="13">
      <c r="A94" s="2" t="s">
        <v>275</v>
      </c>
      <c r="B94" s="2" t="s">
        <v>72</v>
      </c>
      <c r="C94" s="89" t="s">
        <v>297</v>
      </c>
      <c r="D94" s="2" t="s">
        <v>275</v>
      </c>
      <c r="E94" s="2" t="s">
        <v>72</v>
      </c>
      <c r="F94" s="89" t="s">
        <v>297</v>
      </c>
      <c r="G94" s="129" t="s">
        <v>302</v>
      </c>
      <c r="H94" s="19">
        <v>0</v>
      </c>
      <c r="I94" s="20">
        <v>0</v>
      </c>
      <c r="J94" s="21">
        <v>0</v>
      </c>
      <c r="K94" s="19">
        <v>0</v>
      </c>
      <c r="L94" s="20">
        <v>0</v>
      </c>
      <c r="M94" s="21">
        <v>0</v>
      </c>
      <c r="N94" s="19">
        <v>0</v>
      </c>
      <c r="O94" s="20">
        <v>0</v>
      </c>
      <c r="P94" s="21">
        <v>0</v>
      </c>
      <c r="Q94" s="19">
        <v>0</v>
      </c>
      <c r="R94" s="20">
        <v>0</v>
      </c>
      <c r="S94" s="21">
        <v>0</v>
      </c>
      <c r="T94" s="19">
        <v>0</v>
      </c>
      <c r="U94" s="20">
        <v>0</v>
      </c>
      <c r="V94" s="21">
        <v>0</v>
      </c>
      <c r="W94" s="19">
        <v>35.4</v>
      </c>
      <c r="X94" s="20">
        <v>137.94999999999999</v>
      </c>
      <c r="Y94" s="21">
        <v>173.35</v>
      </c>
      <c r="Z94" s="47">
        <v>35.4</v>
      </c>
      <c r="AA94" s="20">
        <v>137.94999999999999</v>
      </c>
      <c r="AB94" s="21">
        <v>173.35</v>
      </c>
      <c r="AE94" s="1"/>
    </row>
    <row r="95" spans="1:31" ht="13">
      <c r="A95" s="2" t="s">
        <v>275</v>
      </c>
      <c r="B95" s="2" t="s">
        <v>73</v>
      </c>
      <c r="C95" s="89" t="s">
        <v>297</v>
      </c>
      <c r="D95" s="2" t="s">
        <v>275</v>
      </c>
      <c r="E95" s="2" t="s">
        <v>73</v>
      </c>
      <c r="F95" s="89" t="s">
        <v>297</v>
      </c>
      <c r="G95" s="129" t="s">
        <v>302</v>
      </c>
      <c r="H95" s="19">
        <v>0</v>
      </c>
      <c r="I95" s="20">
        <v>0</v>
      </c>
      <c r="J95" s="21">
        <v>0</v>
      </c>
      <c r="K95" s="19">
        <v>0</v>
      </c>
      <c r="L95" s="20">
        <v>0</v>
      </c>
      <c r="M95" s="21">
        <v>0</v>
      </c>
      <c r="N95" s="19">
        <v>0</v>
      </c>
      <c r="O95" s="20">
        <v>0</v>
      </c>
      <c r="P95" s="21">
        <v>0</v>
      </c>
      <c r="Q95" s="19">
        <v>0</v>
      </c>
      <c r="R95" s="20">
        <v>0</v>
      </c>
      <c r="S95" s="21">
        <v>0</v>
      </c>
      <c r="T95" s="19">
        <v>0</v>
      </c>
      <c r="U95" s="20">
        <v>0</v>
      </c>
      <c r="V95" s="21">
        <v>0</v>
      </c>
      <c r="W95" s="19">
        <v>0</v>
      </c>
      <c r="X95" s="20">
        <v>0</v>
      </c>
      <c r="Y95" s="21">
        <v>0</v>
      </c>
      <c r="Z95" s="47">
        <v>0</v>
      </c>
      <c r="AA95" s="20">
        <v>0</v>
      </c>
      <c r="AB95" s="21">
        <v>0</v>
      </c>
      <c r="AE95" s="1"/>
    </row>
    <row r="96" spans="1:31" ht="13">
      <c r="A96" s="2" t="s">
        <v>275</v>
      </c>
      <c r="B96" s="2" t="s">
        <v>74</v>
      </c>
      <c r="C96" s="89" t="s">
        <v>297</v>
      </c>
      <c r="D96" s="2" t="s">
        <v>275</v>
      </c>
      <c r="E96" s="2" t="s">
        <v>74</v>
      </c>
      <c r="F96" s="89" t="s">
        <v>297</v>
      </c>
      <c r="G96" s="129" t="s">
        <v>302</v>
      </c>
      <c r="H96" s="19">
        <v>0</v>
      </c>
      <c r="I96" s="20">
        <v>0</v>
      </c>
      <c r="J96" s="21">
        <v>0</v>
      </c>
      <c r="K96" s="19">
        <v>0</v>
      </c>
      <c r="L96" s="20">
        <v>0</v>
      </c>
      <c r="M96" s="21">
        <v>0</v>
      </c>
      <c r="N96" s="19">
        <v>0</v>
      </c>
      <c r="O96" s="20">
        <v>0</v>
      </c>
      <c r="P96" s="21">
        <v>0</v>
      </c>
      <c r="Q96" s="19">
        <v>0</v>
      </c>
      <c r="R96" s="20">
        <v>0</v>
      </c>
      <c r="S96" s="21">
        <v>0</v>
      </c>
      <c r="T96" s="19">
        <v>0</v>
      </c>
      <c r="U96" s="20">
        <v>0</v>
      </c>
      <c r="V96" s="21">
        <v>0</v>
      </c>
      <c r="W96" s="19">
        <v>0</v>
      </c>
      <c r="X96" s="20">
        <v>0</v>
      </c>
      <c r="Y96" s="21">
        <v>0</v>
      </c>
      <c r="Z96" s="47">
        <v>0</v>
      </c>
      <c r="AA96" s="20">
        <v>0</v>
      </c>
      <c r="AB96" s="21">
        <v>0</v>
      </c>
      <c r="AE96" s="1"/>
    </row>
    <row r="97" spans="1:31" ht="13">
      <c r="A97" s="2" t="s">
        <v>275</v>
      </c>
      <c r="B97" s="2" t="s">
        <v>75</v>
      </c>
      <c r="C97" s="89" t="s">
        <v>297</v>
      </c>
      <c r="D97" s="2" t="s">
        <v>275</v>
      </c>
      <c r="E97" s="2" t="s">
        <v>75</v>
      </c>
      <c r="F97" s="89" t="s">
        <v>297</v>
      </c>
      <c r="G97" s="129" t="s">
        <v>302</v>
      </c>
      <c r="H97" s="19">
        <v>0</v>
      </c>
      <c r="I97" s="20">
        <v>0</v>
      </c>
      <c r="J97" s="21">
        <v>0</v>
      </c>
      <c r="K97" s="19">
        <v>0</v>
      </c>
      <c r="L97" s="20">
        <v>0</v>
      </c>
      <c r="M97" s="21">
        <v>0</v>
      </c>
      <c r="N97" s="19">
        <v>0</v>
      </c>
      <c r="O97" s="20">
        <v>0</v>
      </c>
      <c r="P97" s="21">
        <v>0</v>
      </c>
      <c r="Q97" s="19">
        <v>0</v>
      </c>
      <c r="R97" s="20">
        <v>0</v>
      </c>
      <c r="S97" s="21">
        <v>0</v>
      </c>
      <c r="T97" s="19">
        <v>0</v>
      </c>
      <c r="U97" s="20">
        <v>0</v>
      </c>
      <c r="V97" s="21">
        <v>0</v>
      </c>
      <c r="W97" s="19">
        <v>0</v>
      </c>
      <c r="X97" s="20">
        <v>0</v>
      </c>
      <c r="Y97" s="21">
        <v>0</v>
      </c>
      <c r="Z97" s="47">
        <v>0</v>
      </c>
      <c r="AA97" s="20">
        <v>0</v>
      </c>
      <c r="AB97" s="21">
        <v>0</v>
      </c>
      <c r="AE97" s="1"/>
    </row>
    <row r="98" spans="1:31" ht="13">
      <c r="A98" s="2" t="s">
        <v>275</v>
      </c>
      <c r="B98" s="2" t="s">
        <v>76</v>
      </c>
      <c r="C98" s="89" t="s">
        <v>297</v>
      </c>
      <c r="D98" s="2" t="s">
        <v>275</v>
      </c>
      <c r="E98" s="2" t="s">
        <v>76</v>
      </c>
      <c r="F98" s="89" t="s">
        <v>297</v>
      </c>
      <c r="G98" s="129" t="s">
        <v>302</v>
      </c>
      <c r="H98" s="19">
        <v>0</v>
      </c>
      <c r="I98" s="20">
        <v>0</v>
      </c>
      <c r="J98" s="21">
        <v>0</v>
      </c>
      <c r="K98" s="19">
        <v>0</v>
      </c>
      <c r="L98" s="20">
        <v>0</v>
      </c>
      <c r="M98" s="21">
        <v>0</v>
      </c>
      <c r="N98" s="19">
        <v>0</v>
      </c>
      <c r="O98" s="20">
        <v>0</v>
      </c>
      <c r="P98" s="21">
        <v>0</v>
      </c>
      <c r="Q98" s="19">
        <v>0</v>
      </c>
      <c r="R98" s="20">
        <v>0</v>
      </c>
      <c r="S98" s="21">
        <v>0</v>
      </c>
      <c r="T98" s="19">
        <v>0</v>
      </c>
      <c r="U98" s="20">
        <v>0</v>
      </c>
      <c r="V98" s="21">
        <v>0</v>
      </c>
      <c r="W98" s="19">
        <v>0</v>
      </c>
      <c r="X98" s="20">
        <v>0</v>
      </c>
      <c r="Y98" s="21">
        <v>0</v>
      </c>
      <c r="Z98" s="47">
        <v>0</v>
      </c>
      <c r="AA98" s="20">
        <v>0</v>
      </c>
      <c r="AB98" s="21">
        <v>0</v>
      </c>
      <c r="AE98" s="1"/>
    </row>
    <row r="99" spans="1:31" ht="13">
      <c r="A99" s="2" t="s">
        <v>275</v>
      </c>
      <c r="B99" s="2" t="s">
        <v>77</v>
      </c>
      <c r="C99" s="89" t="s">
        <v>297</v>
      </c>
      <c r="D99" s="2" t="s">
        <v>275</v>
      </c>
      <c r="E99" s="2" t="s">
        <v>77</v>
      </c>
      <c r="F99" s="89" t="s">
        <v>297</v>
      </c>
      <c r="G99" s="129" t="s">
        <v>302</v>
      </c>
      <c r="H99" s="19">
        <v>0</v>
      </c>
      <c r="I99" s="20">
        <v>0</v>
      </c>
      <c r="J99" s="21">
        <v>0</v>
      </c>
      <c r="K99" s="19">
        <v>0</v>
      </c>
      <c r="L99" s="20">
        <v>0</v>
      </c>
      <c r="M99" s="21">
        <v>0</v>
      </c>
      <c r="N99" s="19">
        <v>0</v>
      </c>
      <c r="O99" s="20">
        <v>0</v>
      </c>
      <c r="P99" s="21">
        <v>0</v>
      </c>
      <c r="Q99" s="19">
        <v>0</v>
      </c>
      <c r="R99" s="20">
        <v>0</v>
      </c>
      <c r="S99" s="21">
        <v>0</v>
      </c>
      <c r="T99" s="19">
        <v>0</v>
      </c>
      <c r="U99" s="20">
        <v>0</v>
      </c>
      <c r="V99" s="21">
        <v>0</v>
      </c>
      <c r="W99" s="19">
        <v>0</v>
      </c>
      <c r="X99" s="20">
        <v>0</v>
      </c>
      <c r="Y99" s="21">
        <v>0</v>
      </c>
      <c r="Z99" s="47">
        <v>0</v>
      </c>
      <c r="AA99" s="20">
        <v>0</v>
      </c>
      <c r="AB99" s="21">
        <v>0</v>
      </c>
      <c r="AE99" s="1"/>
    </row>
    <row r="100" spans="1:31" ht="13">
      <c r="A100" s="2" t="s">
        <v>275</v>
      </c>
      <c r="B100" s="2" t="s">
        <v>78</v>
      </c>
      <c r="C100" s="89" t="s">
        <v>297</v>
      </c>
      <c r="D100" s="2" t="s">
        <v>275</v>
      </c>
      <c r="E100" s="2" t="s">
        <v>78</v>
      </c>
      <c r="F100" s="89" t="s">
        <v>297</v>
      </c>
      <c r="G100" s="129" t="s">
        <v>302</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19">
        <v>0</v>
      </c>
      <c r="X100" s="20">
        <v>0</v>
      </c>
      <c r="Y100" s="21">
        <v>0</v>
      </c>
      <c r="Z100" s="47">
        <v>0</v>
      </c>
      <c r="AA100" s="20">
        <v>0</v>
      </c>
      <c r="AB100" s="21">
        <v>0</v>
      </c>
      <c r="AE100" s="1"/>
    </row>
    <row r="101" spans="1:31" ht="13">
      <c r="A101" s="2" t="s">
        <v>275</v>
      </c>
      <c r="B101" s="2" t="s">
        <v>79</v>
      </c>
      <c r="C101" s="89" t="s">
        <v>297</v>
      </c>
      <c r="D101" s="2" t="s">
        <v>275</v>
      </c>
      <c r="E101" s="2" t="s">
        <v>79</v>
      </c>
      <c r="F101" s="89" t="s">
        <v>297</v>
      </c>
      <c r="G101" s="129" t="s">
        <v>302</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19">
        <v>0</v>
      </c>
      <c r="X101" s="20">
        <v>0</v>
      </c>
      <c r="Y101" s="21">
        <v>0</v>
      </c>
      <c r="Z101" s="47">
        <v>0</v>
      </c>
      <c r="AA101" s="20">
        <v>0</v>
      </c>
      <c r="AB101" s="21">
        <v>0</v>
      </c>
      <c r="AE101" s="1"/>
    </row>
    <row r="102" spans="1:31" ht="13">
      <c r="A102" s="2" t="s">
        <v>275</v>
      </c>
      <c r="B102" s="2" t="s">
        <v>80</v>
      </c>
      <c r="C102" s="89" t="s">
        <v>297</v>
      </c>
      <c r="D102" s="2" t="s">
        <v>275</v>
      </c>
      <c r="E102" s="2" t="s">
        <v>80</v>
      </c>
      <c r="F102" s="89" t="s">
        <v>297</v>
      </c>
      <c r="G102" s="129" t="s">
        <v>302</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19">
        <v>0</v>
      </c>
      <c r="X102" s="20">
        <v>0</v>
      </c>
      <c r="Y102" s="21">
        <v>0</v>
      </c>
      <c r="Z102" s="47">
        <v>0</v>
      </c>
      <c r="AA102" s="20">
        <v>0</v>
      </c>
      <c r="AB102" s="21">
        <v>0</v>
      </c>
      <c r="AE102" s="1"/>
    </row>
    <row r="103" spans="1:31" ht="13">
      <c r="A103" s="2" t="s">
        <v>275</v>
      </c>
      <c r="B103" s="2" t="s">
        <v>81</v>
      </c>
      <c r="C103" s="89" t="s">
        <v>297</v>
      </c>
      <c r="D103" s="2" t="s">
        <v>275</v>
      </c>
      <c r="E103" s="2" t="s">
        <v>81</v>
      </c>
      <c r="F103" s="89" t="s">
        <v>297</v>
      </c>
      <c r="G103" s="129" t="s">
        <v>302</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19">
        <v>0</v>
      </c>
      <c r="X103" s="20">
        <v>0</v>
      </c>
      <c r="Y103" s="21">
        <v>0</v>
      </c>
      <c r="Z103" s="47">
        <v>0</v>
      </c>
      <c r="AA103" s="20">
        <v>0</v>
      </c>
      <c r="AB103" s="21">
        <v>0</v>
      </c>
      <c r="AE103" s="1"/>
    </row>
    <row r="104" spans="1:31" ht="13">
      <c r="A104" s="2" t="s">
        <v>275</v>
      </c>
      <c r="B104" s="2" t="s">
        <v>82</v>
      </c>
      <c r="C104" s="89" t="s">
        <v>297</v>
      </c>
      <c r="D104" s="2" t="s">
        <v>275</v>
      </c>
      <c r="E104" s="2" t="s">
        <v>82</v>
      </c>
      <c r="F104" s="89" t="s">
        <v>297</v>
      </c>
      <c r="G104" s="129" t="s">
        <v>302</v>
      </c>
      <c r="H104" s="19">
        <v>0</v>
      </c>
      <c r="I104" s="20">
        <v>0</v>
      </c>
      <c r="J104" s="21">
        <v>0</v>
      </c>
      <c r="K104" s="19">
        <v>0</v>
      </c>
      <c r="L104" s="20">
        <v>0</v>
      </c>
      <c r="M104" s="21">
        <v>0</v>
      </c>
      <c r="N104" s="19">
        <v>0</v>
      </c>
      <c r="O104" s="20">
        <v>0</v>
      </c>
      <c r="P104" s="21">
        <v>0</v>
      </c>
      <c r="Q104" s="19">
        <v>0</v>
      </c>
      <c r="R104" s="20">
        <v>0</v>
      </c>
      <c r="S104" s="21">
        <v>0</v>
      </c>
      <c r="T104" s="19">
        <v>0</v>
      </c>
      <c r="U104" s="20">
        <v>0</v>
      </c>
      <c r="V104" s="21">
        <v>0</v>
      </c>
      <c r="W104" s="19">
        <v>0</v>
      </c>
      <c r="X104" s="20">
        <v>0</v>
      </c>
      <c r="Y104" s="21">
        <v>0</v>
      </c>
      <c r="Z104" s="47">
        <v>0</v>
      </c>
      <c r="AA104" s="20">
        <v>0</v>
      </c>
      <c r="AB104" s="21">
        <v>0</v>
      </c>
      <c r="AE104" s="1"/>
    </row>
    <row r="105" spans="1:31" ht="13">
      <c r="A105" s="2" t="s">
        <v>275</v>
      </c>
      <c r="B105" s="2" t="s">
        <v>83</v>
      </c>
      <c r="C105" s="89" t="s">
        <v>297</v>
      </c>
      <c r="D105" s="2" t="s">
        <v>275</v>
      </c>
      <c r="E105" s="2" t="s">
        <v>83</v>
      </c>
      <c r="F105" s="89" t="s">
        <v>297</v>
      </c>
      <c r="G105" s="129" t="s">
        <v>302</v>
      </c>
      <c r="H105" s="19">
        <v>0</v>
      </c>
      <c r="I105" s="20">
        <v>0</v>
      </c>
      <c r="J105" s="21">
        <v>0</v>
      </c>
      <c r="K105" s="19">
        <v>0</v>
      </c>
      <c r="L105" s="20">
        <v>0</v>
      </c>
      <c r="M105" s="21">
        <v>0</v>
      </c>
      <c r="N105" s="19">
        <v>0</v>
      </c>
      <c r="O105" s="20">
        <v>0</v>
      </c>
      <c r="P105" s="21">
        <v>0</v>
      </c>
      <c r="Q105" s="19">
        <v>0</v>
      </c>
      <c r="R105" s="20">
        <v>0</v>
      </c>
      <c r="S105" s="21">
        <v>0</v>
      </c>
      <c r="T105" s="19">
        <v>0</v>
      </c>
      <c r="U105" s="20">
        <v>0</v>
      </c>
      <c r="V105" s="21">
        <v>0</v>
      </c>
      <c r="W105" s="19">
        <v>0</v>
      </c>
      <c r="X105" s="20">
        <v>0</v>
      </c>
      <c r="Y105" s="21">
        <v>0</v>
      </c>
      <c r="Z105" s="47">
        <v>0</v>
      </c>
      <c r="AA105" s="20">
        <v>0</v>
      </c>
      <c r="AB105" s="21">
        <v>0</v>
      </c>
      <c r="AE105" s="1"/>
    </row>
    <row r="106" spans="1:31" ht="13">
      <c r="A106" s="2" t="s">
        <v>275</v>
      </c>
      <c r="B106" s="2" t="s">
        <v>84</v>
      </c>
      <c r="C106" s="89" t="s">
        <v>297</v>
      </c>
      <c r="D106" s="2" t="s">
        <v>275</v>
      </c>
      <c r="E106" s="2" t="s">
        <v>84</v>
      </c>
      <c r="F106" s="89" t="s">
        <v>297</v>
      </c>
      <c r="G106" s="129" t="s">
        <v>302</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19">
        <v>0</v>
      </c>
      <c r="X106" s="20">
        <v>0</v>
      </c>
      <c r="Y106" s="21">
        <v>0</v>
      </c>
      <c r="Z106" s="47">
        <v>0</v>
      </c>
      <c r="AA106" s="20">
        <v>0</v>
      </c>
      <c r="AB106" s="21">
        <v>0</v>
      </c>
      <c r="AE106" s="1"/>
    </row>
    <row r="107" spans="1:31" ht="13">
      <c r="A107" s="2" t="s">
        <v>275</v>
      </c>
      <c r="B107" s="2" t="s">
        <v>85</v>
      </c>
      <c r="C107" s="89" t="s">
        <v>297</v>
      </c>
      <c r="D107" s="2" t="s">
        <v>275</v>
      </c>
      <c r="E107" s="2" t="s">
        <v>85</v>
      </c>
      <c r="F107" s="89" t="s">
        <v>297</v>
      </c>
      <c r="G107" s="129" t="s">
        <v>302</v>
      </c>
      <c r="H107" s="19">
        <v>26677.599999999999</v>
      </c>
      <c r="I107" s="20">
        <v>2588.15</v>
      </c>
      <c r="J107" s="21">
        <v>29265.75</v>
      </c>
      <c r="K107" s="19">
        <v>58797.7</v>
      </c>
      <c r="L107" s="20">
        <v>3448.3</v>
      </c>
      <c r="M107" s="21">
        <v>62246</v>
      </c>
      <c r="N107" s="19">
        <v>21311.25</v>
      </c>
      <c r="O107" s="20">
        <v>4520.8</v>
      </c>
      <c r="P107" s="21">
        <v>25832.05</v>
      </c>
      <c r="Q107" s="19">
        <v>944.3</v>
      </c>
      <c r="R107" s="20">
        <v>939.6</v>
      </c>
      <c r="S107" s="21">
        <v>1883.9</v>
      </c>
      <c r="T107" s="19">
        <v>12348.35</v>
      </c>
      <c r="U107" s="20">
        <v>7363.9</v>
      </c>
      <c r="V107" s="21">
        <v>19712.25</v>
      </c>
      <c r="W107" s="19">
        <v>6916.45</v>
      </c>
      <c r="X107" s="20">
        <v>2303.25</v>
      </c>
      <c r="Y107" s="21">
        <v>9219.7000000000007</v>
      </c>
      <c r="Z107" s="47">
        <v>126995.65</v>
      </c>
      <c r="AA107" s="20">
        <v>21164</v>
      </c>
      <c r="AB107" s="21">
        <v>148159.65</v>
      </c>
      <c r="AE107" s="1"/>
    </row>
    <row r="108" spans="1:31" ht="13">
      <c r="A108" s="2" t="s">
        <v>275</v>
      </c>
      <c r="B108" s="2" t="s">
        <v>86</v>
      </c>
      <c r="C108" s="89" t="s">
        <v>297</v>
      </c>
      <c r="D108" s="2" t="s">
        <v>275</v>
      </c>
      <c r="E108" s="2" t="s">
        <v>86</v>
      </c>
      <c r="F108" s="89" t="s">
        <v>297</v>
      </c>
      <c r="G108" s="129" t="s">
        <v>302</v>
      </c>
      <c r="H108" s="19">
        <v>62963.65</v>
      </c>
      <c r="I108" s="20">
        <v>2039.85</v>
      </c>
      <c r="J108" s="21">
        <v>65003.5</v>
      </c>
      <c r="K108" s="19">
        <v>42493.599999999999</v>
      </c>
      <c r="L108" s="20">
        <v>2743.85</v>
      </c>
      <c r="M108" s="21">
        <v>45237.45</v>
      </c>
      <c r="N108" s="19">
        <v>17046.75</v>
      </c>
      <c r="O108" s="20">
        <v>4007.3</v>
      </c>
      <c r="P108" s="21">
        <v>21054.05</v>
      </c>
      <c r="Q108" s="19">
        <v>151.55000000000001</v>
      </c>
      <c r="R108" s="20">
        <v>25.85</v>
      </c>
      <c r="S108" s="21">
        <v>177.4</v>
      </c>
      <c r="T108" s="19">
        <v>9125.6</v>
      </c>
      <c r="U108" s="20">
        <v>4951.5</v>
      </c>
      <c r="V108" s="21">
        <v>14077.1</v>
      </c>
      <c r="W108" s="19">
        <v>4184.3500000000004</v>
      </c>
      <c r="X108" s="20">
        <v>3305.2</v>
      </c>
      <c r="Y108" s="21">
        <v>7489.55</v>
      </c>
      <c r="Z108" s="47">
        <v>135965.5</v>
      </c>
      <c r="AA108" s="20">
        <v>17073.55</v>
      </c>
      <c r="AB108" s="21">
        <v>153039.04999999999</v>
      </c>
      <c r="AE108" s="1"/>
    </row>
    <row r="109" spans="1:31" ht="13">
      <c r="A109" s="2" t="s">
        <v>275</v>
      </c>
      <c r="B109" s="2" t="s">
        <v>87</v>
      </c>
      <c r="C109" s="89" t="s">
        <v>297</v>
      </c>
      <c r="D109" s="2" t="s">
        <v>275</v>
      </c>
      <c r="E109" s="2" t="s">
        <v>87</v>
      </c>
      <c r="F109" s="89" t="s">
        <v>297</v>
      </c>
      <c r="G109" s="129" t="s">
        <v>302</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19">
        <v>0</v>
      </c>
      <c r="X109" s="20">
        <v>0</v>
      </c>
      <c r="Y109" s="21">
        <v>0</v>
      </c>
      <c r="Z109" s="47">
        <v>0</v>
      </c>
      <c r="AA109" s="20">
        <v>0</v>
      </c>
      <c r="AB109" s="21">
        <v>0</v>
      </c>
      <c r="AE109" s="1"/>
    </row>
    <row r="110" spans="1:31" ht="13">
      <c r="A110" s="2" t="s">
        <v>275</v>
      </c>
      <c r="B110" s="2" t="s">
        <v>88</v>
      </c>
      <c r="C110" s="89" t="s">
        <v>297</v>
      </c>
      <c r="D110" s="2" t="s">
        <v>275</v>
      </c>
      <c r="E110" s="2" t="s">
        <v>88</v>
      </c>
      <c r="F110" s="89" t="s">
        <v>297</v>
      </c>
      <c r="G110" s="129" t="s">
        <v>302</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19">
        <v>0</v>
      </c>
      <c r="X110" s="20">
        <v>0</v>
      </c>
      <c r="Y110" s="21">
        <v>0</v>
      </c>
      <c r="Z110" s="47">
        <v>0</v>
      </c>
      <c r="AA110" s="20">
        <v>0</v>
      </c>
      <c r="AB110" s="21">
        <v>0</v>
      </c>
      <c r="AE110" s="1"/>
    </row>
    <row r="111" spans="1:31" ht="13">
      <c r="A111" s="2" t="s">
        <v>275</v>
      </c>
      <c r="B111" s="2" t="s">
        <v>89</v>
      </c>
      <c r="C111" s="89" t="s">
        <v>297</v>
      </c>
      <c r="D111" s="2" t="s">
        <v>275</v>
      </c>
      <c r="E111" s="2" t="s">
        <v>89</v>
      </c>
      <c r="F111" s="89" t="s">
        <v>297</v>
      </c>
      <c r="G111" s="129" t="s">
        <v>298</v>
      </c>
      <c r="H111" s="19">
        <v>34010.78</v>
      </c>
      <c r="I111" s="20">
        <v>8800.4500000000007</v>
      </c>
      <c r="J111" s="21">
        <v>42811.229999999996</v>
      </c>
      <c r="K111" s="19">
        <v>3266.94</v>
      </c>
      <c r="L111" s="20">
        <v>1447.1</v>
      </c>
      <c r="M111" s="21">
        <v>4714.04</v>
      </c>
      <c r="N111" s="19">
        <v>9931.6299999999992</v>
      </c>
      <c r="O111" s="20">
        <v>5160.83</v>
      </c>
      <c r="P111" s="21">
        <v>15092.46</v>
      </c>
      <c r="Q111" s="19">
        <v>36015.32</v>
      </c>
      <c r="R111" s="20">
        <v>11316.15</v>
      </c>
      <c r="S111" s="21">
        <v>47331.47</v>
      </c>
      <c r="T111" s="19">
        <v>29859.360000000001</v>
      </c>
      <c r="U111" s="20">
        <v>9686.5400000000009</v>
      </c>
      <c r="V111" s="21">
        <v>39545.9</v>
      </c>
      <c r="W111" s="19">
        <v>36744.589999999997</v>
      </c>
      <c r="X111" s="20">
        <v>8371.1200000000008</v>
      </c>
      <c r="Y111" s="21">
        <v>45115.71</v>
      </c>
      <c r="Z111" s="47">
        <v>149828.62</v>
      </c>
      <c r="AA111" s="20">
        <v>44782.19</v>
      </c>
      <c r="AB111" s="21">
        <v>194610.81</v>
      </c>
      <c r="AE111" s="1"/>
    </row>
    <row r="112" spans="1:31" ht="13">
      <c r="A112" s="2" t="s">
        <v>275</v>
      </c>
      <c r="B112" s="2" t="s">
        <v>90</v>
      </c>
      <c r="C112" s="89" t="s">
        <v>297</v>
      </c>
      <c r="D112" s="2" t="s">
        <v>275</v>
      </c>
      <c r="E112" s="2" t="s">
        <v>90</v>
      </c>
      <c r="F112" s="89" t="s">
        <v>297</v>
      </c>
      <c r="G112" s="129" t="s">
        <v>302</v>
      </c>
      <c r="H112" s="19">
        <v>0</v>
      </c>
      <c r="I112" s="20">
        <v>0</v>
      </c>
      <c r="J112" s="21">
        <v>0</v>
      </c>
      <c r="K112" s="19">
        <v>0</v>
      </c>
      <c r="L112" s="20">
        <v>0</v>
      </c>
      <c r="M112" s="21">
        <v>0</v>
      </c>
      <c r="N112" s="19">
        <v>0</v>
      </c>
      <c r="O112" s="20">
        <v>0</v>
      </c>
      <c r="P112" s="21">
        <v>0</v>
      </c>
      <c r="Q112" s="19">
        <v>0</v>
      </c>
      <c r="R112" s="20">
        <v>0</v>
      </c>
      <c r="S112" s="21">
        <v>0</v>
      </c>
      <c r="T112" s="19">
        <v>0</v>
      </c>
      <c r="U112" s="20">
        <v>0</v>
      </c>
      <c r="V112" s="21">
        <v>0</v>
      </c>
      <c r="W112" s="19">
        <v>0</v>
      </c>
      <c r="X112" s="20">
        <v>0</v>
      </c>
      <c r="Y112" s="21">
        <v>0</v>
      </c>
      <c r="Z112" s="47">
        <v>0</v>
      </c>
      <c r="AA112" s="20">
        <v>0</v>
      </c>
      <c r="AB112" s="21">
        <v>0</v>
      </c>
      <c r="AE112" s="1"/>
    </row>
    <row r="113" spans="1:31" ht="13">
      <c r="A113" s="2" t="s">
        <v>275</v>
      </c>
      <c r="B113" s="2" t="s">
        <v>91</v>
      </c>
      <c r="C113" s="89" t="s">
        <v>297</v>
      </c>
      <c r="D113" s="2" t="s">
        <v>275</v>
      </c>
      <c r="E113" s="2" t="s">
        <v>91</v>
      </c>
      <c r="F113" s="89" t="s">
        <v>297</v>
      </c>
      <c r="G113" s="129" t="s">
        <v>302</v>
      </c>
      <c r="H113" s="19">
        <v>0</v>
      </c>
      <c r="I113" s="20">
        <v>0</v>
      </c>
      <c r="J113" s="21">
        <v>0</v>
      </c>
      <c r="K113" s="19">
        <v>0</v>
      </c>
      <c r="L113" s="20">
        <v>0</v>
      </c>
      <c r="M113" s="21">
        <v>0</v>
      </c>
      <c r="N113" s="19">
        <v>0</v>
      </c>
      <c r="O113" s="20">
        <v>0</v>
      </c>
      <c r="P113" s="21">
        <v>0</v>
      </c>
      <c r="Q113" s="19">
        <v>0</v>
      </c>
      <c r="R113" s="20">
        <v>0</v>
      </c>
      <c r="S113" s="21">
        <v>0</v>
      </c>
      <c r="T113" s="19">
        <v>0</v>
      </c>
      <c r="U113" s="20">
        <v>0</v>
      </c>
      <c r="V113" s="21">
        <v>0</v>
      </c>
      <c r="W113" s="19">
        <v>0</v>
      </c>
      <c r="X113" s="20">
        <v>0</v>
      </c>
      <c r="Y113" s="21">
        <v>0</v>
      </c>
      <c r="Z113" s="47">
        <v>0</v>
      </c>
      <c r="AA113" s="20">
        <v>0</v>
      </c>
      <c r="AB113" s="21">
        <v>0</v>
      </c>
      <c r="AE113" s="1"/>
    </row>
    <row r="114" spans="1:31" ht="13">
      <c r="A114" s="2" t="s">
        <v>275</v>
      </c>
      <c r="B114" s="2" t="s">
        <v>92</v>
      </c>
      <c r="C114" s="89" t="s">
        <v>297</v>
      </c>
      <c r="D114" s="2" t="s">
        <v>275</v>
      </c>
      <c r="E114" s="2" t="s">
        <v>92</v>
      </c>
      <c r="F114" s="89" t="s">
        <v>297</v>
      </c>
      <c r="G114" s="129" t="s">
        <v>302</v>
      </c>
      <c r="H114" s="19">
        <v>0</v>
      </c>
      <c r="I114" s="20">
        <v>0</v>
      </c>
      <c r="J114" s="21">
        <v>0</v>
      </c>
      <c r="K114" s="19">
        <v>0</v>
      </c>
      <c r="L114" s="20">
        <v>0</v>
      </c>
      <c r="M114" s="21">
        <v>0</v>
      </c>
      <c r="N114" s="19">
        <v>0</v>
      </c>
      <c r="O114" s="20">
        <v>0</v>
      </c>
      <c r="P114" s="21">
        <v>0</v>
      </c>
      <c r="Q114" s="19">
        <v>0</v>
      </c>
      <c r="R114" s="20">
        <v>0</v>
      </c>
      <c r="S114" s="21">
        <v>0</v>
      </c>
      <c r="T114" s="19">
        <v>0</v>
      </c>
      <c r="U114" s="20">
        <v>0</v>
      </c>
      <c r="V114" s="21">
        <v>0</v>
      </c>
      <c r="W114" s="19">
        <v>0</v>
      </c>
      <c r="X114" s="20">
        <v>0</v>
      </c>
      <c r="Y114" s="21">
        <v>0</v>
      </c>
      <c r="Z114" s="47">
        <v>0</v>
      </c>
      <c r="AA114" s="20">
        <v>0</v>
      </c>
      <c r="AB114" s="21">
        <v>0</v>
      </c>
      <c r="AE114" s="1"/>
    </row>
    <row r="115" spans="1:31" ht="13">
      <c r="A115" s="2" t="s">
        <v>275</v>
      </c>
      <c r="B115" s="2" t="s">
        <v>93</v>
      </c>
      <c r="C115" s="89" t="s">
        <v>297</v>
      </c>
      <c r="D115" s="2" t="s">
        <v>275</v>
      </c>
      <c r="E115" s="2" t="s">
        <v>93</v>
      </c>
      <c r="F115" s="89" t="s">
        <v>297</v>
      </c>
      <c r="G115" s="129" t="s">
        <v>302</v>
      </c>
      <c r="H115" s="19">
        <v>0</v>
      </c>
      <c r="I115" s="20">
        <v>0</v>
      </c>
      <c r="J115" s="21">
        <v>0</v>
      </c>
      <c r="K115" s="19">
        <v>0</v>
      </c>
      <c r="L115" s="20">
        <v>0</v>
      </c>
      <c r="M115" s="21">
        <v>0</v>
      </c>
      <c r="N115" s="19">
        <v>0</v>
      </c>
      <c r="O115" s="20">
        <v>0</v>
      </c>
      <c r="P115" s="21">
        <v>0</v>
      </c>
      <c r="Q115" s="19">
        <v>0</v>
      </c>
      <c r="R115" s="20">
        <v>0</v>
      </c>
      <c r="S115" s="21">
        <v>0</v>
      </c>
      <c r="T115" s="19">
        <v>0</v>
      </c>
      <c r="U115" s="20">
        <v>0</v>
      </c>
      <c r="V115" s="21">
        <v>0</v>
      </c>
      <c r="W115" s="19">
        <v>0</v>
      </c>
      <c r="X115" s="20">
        <v>0</v>
      </c>
      <c r="Y115" s="21">
        <v>0</v>
      </c>
      <c r="Z115" s="47">
        <v>0</v>
      </c>
      <c r="AA115" s="20">
        <v>0</v>
      </c>
      <c r="AB115" s="21">
        <v>0</v>
      </c>
      <c r="AE115" s="1"/>
    </row>
    <row r="116" spans="1:31" ht="13">
      <c r="A116" s="2" t="s">
        <v>275</v>
      </c>
      <c r="B116" s="2" t="s">
        <v>94</v>
      </c>
      <c r="C116" s="89" t="s">
        <v>297</v>
      </c>
      <c r="D116" s="2" t="s">
        <v>275</v>
      </c>
      <c r="E116" s="2" t="s">
        <v>94</v>
      </c>
      <c r="F116" s="89" t="s">
        <v>297</v>
      </c>
      <c r="G116" s="129" t="s">
        <v>302</v>
      </c>
      <c r="H116" s="19">
        <v>0</v>
      </c>
      <c r="I116" s="20">
        <v>0</v>
      </c>
      <c r="J116" s="21">
        <v>0</v>
      </c>
      <c r="K116" s="19">
        <v>0</v>
      </c>
      <c r="L116" s="20">
        <v>0</v>
      </c>
      <c r="M116" s="21">
        <v>0</v>
      </c>
      <c r="N116" s="19">
        <v>0</v>
      </c>
      <c r="O116" s="20">
        <v>0</v>
      </c>
      <c r="P116" s="21">
        <v>0</v>
      </c>
      <c r="Q116" s="19">
        <v>0</v>
      </c>
      <c r="R116" s="20">
        <v>0</v>
      </c>
      <c r="S116" s="21">
        <v>0</v>
      </c>
      <c r="T116" s="19">
        <v>0</v>
      </c>
      <c r="U116" s="20">
        <v>0</v>
      </c>
      <c r="V116" s="21">
        <v>0</v>
      </c>
      <c r="W116" s="19">
        <v>0</v>
      </c>
      <c r="X116" s="20">
        <v>0</v>
      </c>
      <c r="Y116" s="21">
        <v>0</v>
      </c>
      <c r="Z116" s="47">
        <v>0</v>
      </c>
      <c r="AA116" s="20">
        <v>0</v>
      </c>
      <c r="AB116" s="21">
        <v>0</v>
      </c>
      <c r="AE116" s="1"/>
    </row>
    <row r="117" spans="1:31" ht="13">
      <c r="A117" s="2" t="s">
        <v>275</v>
      </c>
      <c r="B117" s="2" t="s">
        <v>327</v>
      </c>
      <c r="C117" s="89" t="s">
        <v>297</v>
      </c>
      <c r="D117" s="2" t="s">
        <v>275</v>
      </c>
      <c r="E117" s="2" t="s">
        <v>327</v>
      </c>
      <c r="F117" s="89" t="s">
        <v>297</v>
      </c>
      <c r="G117" s="129" t="s">
        <v>302</v>
      </c>
      <c r="H117" s="19">
        <v>18751.099999999999</v>
      </c>
      <c r="I117" s="20">
        <v>1170.0999999999999</v>
      </c>
      <c r="J117" s="21">
        <v>19921.199999999997</v>
      </c>
      <c r="K117" s="19">
        <v>9719.35</v>
      </c>
      <c r="L117" s="20">
        <v>2883.3</v>
      </c>
      <c r="M117" s="21">
        <v>12602.650000000001</v>
      </c>
      <c r="N117" s="19">
        <v>8175.75</v>
      </c>
      <c r="O117" s="20">
        <v>2667.25</v>
      </c>
      <c r="P117" s="21">
        <v>10843</v>
      </c>
      <c r="Q117" s="19">
        <v>3580.6</v>
      </c>
      <c r="R117" s="20">
        <v>3039.6</v>
      </c>
      <c r="S117" s="21">
        <v>6620.2</v>
      </c>
      <c r="T117" s="19">
        <v>4085.55</v>
      </c>
      <c r="U117" s="20">
        <v>4795.75</v>
      </c>
      <c r="V117" s="21">
        <v>8881.2999999999993</v>
      </c>
      <c r="W117" s="19">
        <v>9577.4</v>
      </c>
      <c r="X117" s="20">
        <v>4283.2</v>
      </c>
      <c r="Y117" s="21">
        <v>13860.599999999999</v>
      </c>
      <c r="Z117" s="47">
        <v>53889.75</v>
      </c>
      <c r="AA117" s="20">
        <v>18839.2</v>
      </c>
      <c r="AB117" s="21">
        <v>72728.95</v>
      </c>
      <c r="AE117" s="1"/>
    </row>
    <row r="118" spans="1:31" ht="13">
      <c r="A118" s="2" t="s">
        <v>275</v>
      </c>
      <c r="B118" s="2" t="s">
        <v>328</v>
      </c>
      <c r="C118" s="89" t="s">
        <v>297</v>
      </c>
      <c r="D118" s="2" t="s">
        <v>275</v>
      </c>
      <c r="E118" s="2" t="s">
        <v>328</v>
      </c>
      <c r="F118" s="89" t="s">
        <v>297</v>
      </c>
      <c r="G118" s="129" t="s">
        <v>302</v>
      </c>
      <c r="H118" s="19">
        <v>15742.55</v>
      </c>
      <c r="I118" s="20">
        <v>2029.8</v>
      </c>
      <c r="J118" s="21">
        <v>17772.349999999999</v>
      </c>
      <c r="K118" s="19">
        <v>11832.1</v>
      </c>
      <c r="L118" s="20">
        <v>2750.05</v>
      </c>
      <c r="M118" s="21">
        <v>14582.150000000001</v>
      </c>
      <c r="N118" s="19">
        <v>19022.45</v>
      </c>
      <c r="O118" s="20">
        <v>3243.85</v>
      </c>
      <c r="P118" s="21">
        <v>22266.3</v>
      </c>
      <c r="Q118" s="19">
        <v>16044.85</v>
      </c>
      <c r="R118" s="20">
        <v>3736.15</v>
      </c>
      <c r="S118" s="21">
        <v>19781</v>
      </c>
      <c r="T118" s="19">
        <v>8546.65</v>
      </c>
      <c r="U118" s="20">
        <v>3630.8</v>
      </c>
      <c r="V118" s="21">
        <v>12177.45</v>
      </c>
      <c r="W118" s="19">
        <v>10528.4</v>
      </c>
      <c r="X118" s="20">
        <v>4418.8999999999996</v>
      </c>
      <c r="Y118" s="21">
        <v>14947.3</v>
      </c>
      <c r="Z118" s="47">
        <v>81717</v>
      </c>
      <c r="AA118" s="20">
        <v>19809.550000000003</v>
      </c>
      <c r="AB118" s="21">
        <v>101526.55</v>
      </c>
      <c r="AE118" s="1"/>
    </row>
    <row r="119" spans="1:31" ht="13">
      <c r="A119" s="2" t="s">
        <v>275</v>
      </c>
      <c r="B119" s="2" t="s">
        <v>329</v>
      </c>
      <c r="C119" s="89" t="s">
        <v>297</v>
      </c>
      <c r="D119" s="2" t="s">
        <v>275</v>
      </c>
      <c r="E119" s="2" t="s">
        <v>329</v>
      </c>
      <c r="F119" s="89" t="s">
        <v>297</v>
      </c>
      <c r="G119" s="129" t="s">
        <v>302</v>
      </c>
      <c r="H119" s="19">
        <v>28548.15</v>
      </c>
      <c r="I119" s="20">
        <v>920.1</v>
      </c>
      <c r="J119" s="21">
        <v>29468.25</v>
      </c>
      <c r="K119" s="19">
        <v>23235.9</v>
      </c>
      <c r="L119" s="20">
        <v>1393.8</v>
      </c>
      <c r="M119" s="21">
        <v>24629.7</v>
      </c>
      <c r="N119" s="19">
        <v>6705</v>
      </c>
      <c r="O119" s="20">
        <v>5268.65</v>
      </c>
      <c r="P119" s="21">
        <v>11973.65</v>
      </c>
      <c r="Q119" s="19">
        <v>3425.5</v>
      </c>
      <c r="R119" s="20">
        <v>4281.8500000000004</v>
      </c>
      <c r="S119" s="21">
        <v>7707.35</v>
      </c>
      <c r="T119" s="19">
        <v>6055.85</v>
      </c>
      <c r="U119" s="20">
        <v>4968.6000000000004</v>
      </c>
      <c r="V119" s="21">
        <v>11024.45</v>
      </c>
      <c r="W119" s="19">
        <v>9350.2000000000007</v>
      </c>
      <c r="X119" s="20">
        <v>4979.75</v>
      </c>
      <c r="Y119" s="21">
        <v>14329.95</v>
      </c>
      <c r="Z119" s="47">
        <v>77320.600000000006</v>
      </c>
      <c r="AA119" s="20">
        <v>21812.75</v>
      </c>
      <c r="AB119" s="21">
        <v>99133.35</v>
      </c>
      <c r="AE119" s="1"/>
    </row>
    <row r="120" spans="1:31" ht="13">
      <c r="A120" s="2" t="s">
        <v>275</v>
      </c>
      <c r="B120" s="2" t="s">
        <v>330</v>
      </c>
      <c r="C120" s="89" t="s">
        <v>297</v>
      </c>
      <c r="D120" s="2" t="s">
        <v>275</v>
      </c>
      <c r="E120" s="2" t="s">
        <v>330</v>
      </c>
      <c r="F120" s="89" t="s">
        <v>297</v>
      </c>
      <c r="G120" s="129" t="s">
        <v>302</v>
      </c>
      <c r="H120" s="19">
        <v>21018.7</v>
      </c>
      <c r="I120" s="20">
        <v>1601.85</v>
      </c>
      <c r="J120" s="21">
        <v>22620.55</v>
      </c>
      <c r="K120" s="19">
        <v>24814.799999999999</v>
      </c>
      <c r="L120" s="20">
        <v>1716.8</v>
      </c>
      <c r="M120" s="21">
        <v>26531.599999999999</v>
      </c>
      <c r="N120" s="19">
        <v>11721.85</v>
      </c>
      <c r="O120" s="20">
        <v>4420.8500000000004</v>
      </c>
      <c r="P120" s="21">
        <v>16142.7</v>
      </c>
      <c r="Q120" s="19">
        <v>22318.9</v>
      </c>
      <c r="R120" s="20">
        <v>3616.95</v>
      </c>
      <c r="S120" s="21">
        <v>25935.850000000002</v>
      </c>
      <c r="T120" s="19">
        <v>39270.800000000003</v>
      </c>
      <c r="U120" s="20">
        <v>2814.9</v>
      </c>
      <c r="V120" s="21">
        <v>42085.700000000004</v>
      </c>
      <c r="W120" s="19">
        <v>12223.9</v>
      </c>
      <c r="X120" s="20">
        <v>4836.2</v>
      </c>
      <c r="Y120" s="21">
        <v>17060.099999999999</v>
      </c>
      <c r="Z120" s="47">
        <v>131368.95000000001</v>
      </c>
      <c r="AA120" s="20">
        <v>19007.55</v>
      </c>
      <c r="AB120" s="21">
        <v>150376.5</v>
      </c>
      <c r="AE120" s="1"/>
    </row>
    <row r="121" spans="1:31" ht="13">
      <c r="A121" s="2" t="s">
        <v>275</v>
      </c>
      <c r="B121" s="2" t="s">
        <v>331</v>
      </c>
      <c r="C121" s="89" t="s">
        <v>297</v>
      </c>
      <c r="D121" s="2" t="s">
        <v>275</v>
      </c>
      <c r="E121" s="2" t="s">
        <v>331</v>
      </c>
      <c r="F121" s="89" t="s">
        <v>297</v>
      </c>
      <c r="G121" s="129" t="s">
        <v>302</v>
      </c>
      <c r="H121" s="19">
        <v>22726.45</v>
      </c>
      <c r="I121" s="20">
        <v>1222.5999999999999</v>
      </c>
      <c r="J121" s="21">
        <v>23949.05</v>
      </c>
      <c r="K121" s="19">
        <v>16700.400000000001</v>
      </c>
      <c r="L121" s="20">
        <v>1994.45</v>
      </c>
      <c r="M121" s="21">
        <v>18694.850000000002</v>
      </c>
      <c r="N121" s="19">
        <v>21729.9</v>
      </c>
      <c r="O121" s="20">
        <v>3150.3</v>
      </c>
      <c r="P121" s="21">
        <v>24880.2</v>
      </c>
      <c r="Q121" s="19">
        <v>23183.25</v>
      </c>
      <c r="R121" s="20">
        <v>2714.7</v>
      </c>
      <c r="S121" s="21">
        <v>25897.95</v>
      </c>
      <c r="T121" s="19">
        <v>23038.799999999999</v>
      </c>
      <c r="U121" s="20">
        <v>2486.9</v>
      </c>
      <c r="V121" s="21">
        <v>25525.7</v>
      </c>
      <c r="W121" s="19">
        <v>17499.5</v>
      </c>
      <c r="X121" s="20">
        <v>3189.45</v>
      </c>
      <c r="Y121" s="21">
        <v>20688.95</v>
      </c>
      <c r="Z121" s="47">
        <v>124878.3</v>
      </c>
      <c r="AA121" s="20">
        <v>14758.399999999998</v>
      </c>
      <c r="AB121" s="21">
        <v>139636.70000000001</v>
      </c>
      <c r="AE121" s="1"/>
    </row>
    <row r="122" spans="1:31" ht="13">
      <c r="A122" s="2" t="s">
        <v>275</v>
      </c>
      <c r="B122" s="2" t="s">
        <v>313</v>
      </c>
      <c r="C122" s="89" t="s">
        <v>297</v>
      </c>
      <c r="D122" s="2" t="s">
        <v>275</v>
      </c>
      <c r="E122" s="2" t="s">
        <v>313</v>
      </c>
      <c r="F122" s="89" t="s">
        <v>297</v>
      </c>
      <c r="G122" s="129" t="s">
        <v>303</v>
      </c>
      <c r="H122" s="19">
        <v>8430.6</v>
      </c>
      <c r="I122" s="20">
        <v>2630.2</v>
      </c>
      <c r="J122" s="21">
        <v>11060.8</v>
      </c>
      <c r="K122" s="19">
        <v>14500.55</v>
      </c>
      <c r="L122" s="20">
        <v>3254.7</v>
      </c>
      <c r="M122" s="21">
        <v>17755.25</v>
      </c>
      <c r="N122" s="19">
        <v>17620.400000000001</v>
      </c>
      <c r="O122" s="20">
        <v>3446.5</v>
      </c>
      <c r="P122" s="21">
        <v>21066.9</v>
      </c>
      <c r="Q122" s="19">
        <v>5654.9</v>
      </c>
      <c r="R122" s="20">
        <v>3199.1</v>
      </c>
      <c r="S122" s="21">
        <v>8854</v>
      </c>
      <c r="T122" s="19">
        <v>16256.25</v>
      </c>
      <c r="U122" s="20">
        <v>3477.75</v>
      </c>
      <c r="V122" s="21">
        <v>19734</v>
      </c>
      <c r="W122" s="19">
        <v>15332.5</v>
      </c>
      <c r="X122" s="20">
        <v>3323.15</v>
      </c>
      <c r="Y122" s="21">
        <v>18655.650000000001</v>
      </c>
      <c r="Z122" s="47">
        <v>77795.200000000012</v>
      </c>
      <c r="AA122" s="20">
        <v>19331.400000000001</v>
      </c>
      <c r="AB122" s="21">
        <v>97126.6</v>
      </c>
      <c r="AE122" s="1"/>
    </row>
    <row r="123" spans="1:31" ht="13">
      <c r="A123" s="2" t="s">
        <v>275</v>
      </c>
      <c r="B123" s="2" t="s">
        <v>314</v>
      </c>
      <c r="C123" s="89" t="s">
        <v>297</v>
      </c>
      <c r="D123" s="2" t="s">
        <v>275</v>
      </c>
      <c r="E123" s="2" t="s">
        <v>314</v>
      </c>
      <c r="F123" s="89" t="s">
        <v>297</v>
      </c>
      <c r="G123" s="129" t="s">
        <v>303</v>
      </c>
      <c r="H123" s="19">
        <v>16046.25</v>
      </c>
      <c r="I123" s="20">
        <v>2965.5</v>
      </c>
      <c r="J123" s="21">
        <v>19011.75</v>
      </c>
      <c r="K123" s="19">
        <v>12186.65</v>
      </c>
      <c r="L123" s="20">
        <v>3178.8</v>
      </c>
      <c r="M123" s="21">
        <v>15365.45</v>
      </c>
      <c r="N123" s="19">
        <v>7776.1</v>
      </c>
      <c r="O123" s="20">
        <v>2674.7</v>
      </c>
      <c r="P123" s="21">
        <v>10450.799999999999</v>
      </c>
      <c r="Q123" s="19">
        <v>15399.65</v>
      </c>
      <c r="R123" s="20">
        <v>2058.35</v>
      </c>
      <c r="S123" s="21">
        <v>17458</v>
      </c>
      <c r="T123" s="19">
        <v>18889.599999999999</v>
      </c>
      <c r="U123" s="20">
        <v>2546.4</v>
      </c>
      <c r="V123" s="21">
        <v>21436</v>
      </c>
      <c r="W123" s="19">
        <v>405.1</v>
      </c>
      <c r="X123" s="20">
        <v>0.75</v>
      </c>
      <c r="Y123" s="21">
        <v>405.85</v>
      </c>
      <c r="Z123" s="47">
        <v>70703.350000000006</v>
      </c>
      <c r="AA123" s="20">
        <v>13424.5</v>
      </c>
      <c r="AB123" s="21">
        <v>84127.85</v>
      </c>
      <c r="AE123" s="1"/>
    </row>
    <row r="124" spans="1:31" ht="13">
      <c r="A124" s="2" t="s">
        <v>275</v>
      </c>
      <c r="B124" s="2" t="s">
        <v>315</v>
      </c>
      <c r="C124" s="89" t="s">
        <v>297</v>
      </c>
      <c r="D124" s="2" t="s">
        <v>275</v>
      </c>
      <c r="E124" s="2" t="s">
        <v>315</v>
      </c>
      <c r="F124" s="89" t="s">
        <v>297</v>
      </c>
      <c r="G124" s="129" t="s">
        <v>303</v>
      </c>
      <c r="H124" s="19">
        <v>11291.35</v>
      </c>
      <c r="I124" s="20">
        <v>4857.05</v>
      </c>
      <c r="J124" s="21">
        <v>16148.400000000001</v>
      </c>
      <c r="K124" s="19">
        <v>15242.35</v>
      </c>
      <c r="L124" s="20">
        <v>3969.95</v>
      </c>
      <c r="M124" s="21">
        <v>19212.3</v>
      </c>
      <c r="N124" s="19">
        <v>4880.8</v>
      </c>
      <c r="O124" s="20">
        <v>3435.95</v>
      </c>
      <c r="P124" s="21">
        <v>8316.75</v>
      </c>
      <c r="Q124" s="19">
        <v>13684.95</v>
      </c>
      <c r="R124" s="20">
        <v>3603.75</v>
      </c>
      <c r="S124" s="21">
        <v>17288.7</v>
      </c>
      <c r="T124" s="19">
        <v>20242.599999999999</v>
      </c>
      <c r="U124" s="20">
        <v>2576.6999999999998</v>
      </c>
      <c r="V124" s="21">
        <v>22819.3</v>
      </c>
      <c r="W124" s="19">
        <v>24596.55</v>
      </c>
      <c r="X124" s="20">
        <v>2634</v>
      </c>
      <c r="Y124" s="21">
        <v>27230.55</v>
      </c>
      <c r="Z124" s="47">
        <v>89938.599999999991</v>
      </c>
      <c r="AA124" s="20">
        <v>21077.4</v>
      </c>
      <c r="AB124" s="21">
        <v>111016</v>
      </c>
      <c r="AE124" s="1"/>
    </row>
    <row r="125" spans="1:31" ht="13">
      <c r="A125" s="2" t="s">
        <v>275</v>
      </c>
      <c r="B125" s="2" t="s">
        <v>316</v>
      </c>
      <c r="C125" s="89" t="s">
        <v>297</v>
      </c>
      <c r="D125" s="2" t="s">
        <v>275</v>
      </c>
      <c r="E125" s="2" t="s">
        <v>316</v>
      </c>
      <c r="F125" s="89" t="s">
        <v>297</v>
      </c>
      <c r="G125" s="129" t="s">
        <v>303</v>
      </c>
      <c r="H125" s="19">
        <v>12295.4</v>
      </c>
      <c r="I125" s="20">
        <v>3356.95</v>
      </c>
      <c r="J125" s="21">
        <v>15652.349999999999</v>
      </c>
      <c r="K125" s="19">
        <v>6167.85</v>
      </c>
      <c r="L125" s="20">
        <v>4081.3</v>
      </c>
      <c r="M125" s="21">
        <v>10249.150000000001</v>
      </c>
      <c r="N125" s="19">
        <v>5010.7</v>
      </c>
      <c r="O125" s="20">
        <v>3964.1</v>
      </c>
      <c r="P125" s="21">
        <v>8974.7999999999993</v>
      </c>
      <c r="Q125" s="19">
        <v>8390.9</v>
      </c>
      <c r="R125" s="20">
        <v>3639.9</v>
      </c>
      <c r="S125" s="21">
        <v>12030.8</v>
      </c>
      <c r="T125" s="19">
        <v>6382.55</v>
      </c>
      <c r="U125" s="20">
        <v>3746.35</v>
      </c>
      <c r="V125" s="21">
        <v>10128.9</v>
      </c>
      <c r="W125" s="19">
        <v>5345.35</v>
      </c>
      <c r="X125" s="20">
        <v>4416.45</v>
      </c>
      <c r="Y125" s="21">
        <v>9761.7999999999993</v>
      </c>
      <c r="Z125" s="47">
        <v>43592.75</v>
      </c>
      <c r="AA125" s="20">
        <v>23205.05</v>
      </c>
      <c r="AB125" s="21">
        <v>66797.8</v>
      </c>
      <c r="AE125" s="1"/>
    </row>
    <row r="126" spans="1:31" ht="13">
      <c r="A126" s="2" t="s">
        <v>275</v>
      </c>
      <c r="B126" s="2" t="s">
        <v>95</v>
      </c>
      <c r="C126" s="89" t="s">
        <v>297</v>
      </c>
      <c r="D126" s="2" t="s">
        <v>275</v>
      </c>
      <c r="E126" s="2" t="s">
        <v>95</v>
      </c>
      <c r="F126" s="89" t="s">
        <v>297</v>
      </c>
      <c r="G126" s="129" t="s">
        <v>302</v>
      </c>
      <c r="H126" s="19">
        <v>0</v>
      </c>
      <c r="I126" s="20">
        <v>0</v>
      </c>
      <c r="J126" s="21">
        <v>0</v>
      </c>
      <c r="K126" s="19">
        <v>0</v>
      </c>
      <c r="L126" s="20">
        <v>0</v>
      </c>
      <c r="M126" s="21">
        <v>0</v>
      </c>
      <c r="N126" s="19">
        <v>0</v>
      </c>
      <c r="O126" s="20">
        <v>0</v>
      </c>
      <c r="P126" s="21">
        <v>0</v>
      </c>
      <c r="Q126" s="19">
        <v>0</v>
      </c>
      <c r="R126" s="20">
        <v>0</v>
      </c>
      <c r="S126" s="21">
        <v>0</v>
      </c>
      <c r="T126" s="19">
        <v>0</v>
      </c>
      <c r="U126" s="20">
        <v>0</v>
      </c>
      <c r="V126" s="21">
        <v>0</v>
      </c>
      <c r="W126" s="19">
        <v>0</v>
      </c>
      <c r="X126" s="20">
        <v>0</v>
      </c>
      <c r="Y126" s="21">
        <v>0</v>
      </c>
      <c r="Z126" s="47">
        <v>0</v>
      </c>
      <c r="AA126" s="20">
        <v>0</v>
      </c>
      <c r="AB126" s="21">
        <v>0</v>
      </c>
      <c r="AE126" s="1"/>
    </row>
    <row r="127" spans="1:31" ht="13">
      <c r="A127" s="2" t="s">
        <v>275</v>
      </c>
      <c r="B127" s="2" t="s">
        <v>96</v>
      </c>
      <c r="C127" s="89" t="s">
        <v>297</v>
      </c>
      <c r="D127" s="2" t="s">
        <v>275</v>
      </c>
      <c r="E127" s="2" t="s">
        <v>96</v>
      </c>
      <c r="F127" s="89" t="s">
        <v>297</v>
      </c>
      <c r="G127" s="129" t="s">
        <v>302</v>
      </c>
      <c r="H127" s="19">
        <v>0</v>
      </c>
      <c r="I127" s="20">
        <v>0</v>
      </c>
      <c r="J127" s="21">
        <v>0</v>
      </c>
      <c r="K127" s="19">
        <v>0</v>
      </c>
      <c r="L127" s="20">
        <v>0</v>
      </c>
      <c r="M127" s="21">
        <v>0</v>
      </c>
      <c r="N127" s="19">
        <v>0</v>
      </c>
      <c r="O127" s="20">
        <v>0</v>
      </c>
      <c r="P127" s="21">
        <v>0</v>
      </c>
      <c r="Q127" s="19">
        <v>0</v>
      </c>
      <c r="R127" s="20">
        <v>0</v>
      </c>
      <c r="S127" s="21">
        <v>0</v>
      </c>
      <c r="T127" s="19">
        <v>0</v>
      </c>
      <c r="U127" s="20">
        <v>0</v>
      </c>
      <c r="V127" s="21">
        <v>0</v>
      </c>
      <c r="W127" s="19">
        <v>0</v>
      </c>
      <c r="X127" s="20">
        <v>0</v>
      </c>
      <c r="Y127" s="21">
        <v>0</v>
      </c>
      <c r="Z127" s="47">
        <v>0</v>
      </c>
      <c r="AA127" s="20">
        <v>0</v>
      </c>
      <c r="AB127" s="21">
        <v>0</v>
      </c>
      <c r="AE127" s="1"/>
    </row>
    <row r="128" spans="1:31" ht="13">
      <c r="A128" s="2" t="s">
        <v>275</v>
      </c>
      <c r="B128" s="2" t="s">
        <v>97</v>
      </c>
      <c r="C128" s="89" t="s">
        <v>297</v>
      </c>
      <c r="D128" s="2" t="s">
        <v>275</v>
      </c>
      <c r="E128" s="2" t="s">
        <v>97</v>
      </c>
      <c r="F128" s="89" t="s">
        <v>297</v>
      </c>
      <c r="G128" s="129" t="s">
        <v>302</v>
      </c>
      <c r="H128" s="19">
        <v>0</v>
      </c>
      <c r="I128" s="20">
        <v>0</v>
      </c>
      <c r="J128" s="21">
        <v>0</v>
      </c>
      <c r="K128" s="19">
        <v>0</v>
      </c>
      <c r="L128" s="20">
        <v>0</v>
      </c>
      <c r="M128" s="21">
        <v>0</v>
      </c>
      <c r="N128" s="19">
        <v>0</v>
      </c>
      <c r="O128" s="20">
        <v>0</v>
      </c>
      <c r="P128" s="21">
        <v>0</v>
      </c>
      <c r="Q128" s="19">
        <v>0</v>
      </c>
      <c r="R128" s="20">
        <v>0</v>
      </c>
      <c r="S128" s="21">
        <v>0</v>
      </c>
      <c r="T128" s="19">
        <v>0</v>
      </c>
      <c r="U128" s="20">
        <v>0</v>
      </c>
      <c r="V128" s="21">
        <v>0</v>
      </c>
      <c r="W128" s="19">
        <v>0</v>
      </c>
      <c r="X128" s="20">
        <v>0</v>
      </c>
      <c r="Y128" s="21">
        <v>0</v>
      </c>
      <c r="Z128" s="47">
        <v>0</v>
      </c>
      <c r="AA128" s="20">
        <v>0</v>
      </c>
      <c r="AB128" s="21">
        <v>0</v>
      </c>
      <c r="AE128" s="1"/>
    </row>
    <row r="129" spans="1:31" ht="13">
      <c r="A129" s="2" t="s">
        <v>276</v>
      </c>
      <c r="B129" s="2" t="s">
        <v>98</v>
      </c>
      <c r="C129" s="89" t="s">
        <v>297</v>
      </c>
      <c r="D129" s="2" t="s">
        <v>276</v>
      </c>
      <c r="E129" s="2" t="s">
        <v>98</v>
      </c>
      <c r="F129" s="89" t="s">
        <v>297</v>
      </c>
      <c r="G129" s="129" t="s">
        <v>302</v>
      </c>
      <c r="H129" s="19">
        <v>0</v>
      </c>
      <c r="I129" s="20">
        <v>0</v>
      </c>
      <c r="J129" s="21">
        <v>0</v>
      </c>
      <c r="K129" s="19">
        <v>0</v>
      </c>
      <c r="L129" s="20">
        <v>0</v>
      </c>
      <c r="M129" s="21">
        <v>0</v>
      </c>
      <c r="N129" s="19">
        <v>0</v>
      </c>
      <c r="O129" s="20">
        <v>0</v>
      </c>
      <c r="P129" s="21">
        <v>0</v>
      </c>
      <c r="Q129" s="19">
        <v>0</v>
      </c>
      <c r="R129" s="20">
        <v>0</v>
      </c>
      <c r="S129" s="21">
        <v>0</v>
      </c>
      <c r="T129" s="19">
        <v>0</v>
      </c>
      <c r="U129" s="20">
        <v>0</v>
      </c>
      <c r="V129" s="21">
        <v>0</v>
      </c>
      <c r="W129" s="19">
        <v>0</v>
      </c>
      <c r="X129" s="20">
        <v>0</v>
      </c>
      <c r="Y129" s="21">
        <v>0</v>
      </c>
      <c r="Z129" s="47">
        <v>0</v>
      </c>
      <c r="AA129" s="20">
        <v>0</v>
      </c>
      <c r="AB129" s="21">
        <v>0</v>
      </c>
      <c r="AE129" s="1"/>
    </row>
    <row r="130" spans="1:31" ht="13">
      <c r="A130" s="2" t="s">
        <v>277</v>
      </c>
      <c r="B130" s="2" t="s">
        <v>99</v>
      </c>
      <c r="C130" s="89" t="s">
        <v>297</v>
      </c>
      <c r="D130" s="2" t="s">
        <v>277</v>
      </c>
      <c r="E130" s="2" t="s">
        <v>99</v>
      </c>
      <c r="F130" s="89" t="s">
        <v>297</v>
      </c>
      <c r="G130" s="129" t="s">
        <v>302</v>
      </c>
      <c r="H130" s="19">
        <v>13233.75</v>
      </c>
      <c r="I130" s="20">
        <v>1641.1</v>
      </c>
      <c r="J130" s="21">
        <v>14874.85</v>
      </c>
      <c r="K130" s="19">
        <v>17740.3</v>
      </c>
      <c r="L130" s="20">
        <v>4636.05</v>
      </c>
      <c r="M130" s="21">
        <v>22376.35</v>
      </c>
      <c r="N130" s="19">
        <v>8326.65</v>
      </c>
      <c r="O130" s="20">
        <v>2223.85</v>
      </c>
      <c r="P130" s="21">
        <v>10550.5</v>
      </c>
      <c r="Q130" s="19">
        <v>0</v>
      </c>
      <c r="R130" s="20">
        <v>0</v>
      </c>
      <c r="S130" s="21">
        <v>0</v>
      </c>
      <c r="T130" s="19">
        <v>0</v>
      </c>
      <c r="U130" s="20">
        <v>0</v>
      </c>
      <c r="V130" s="21">
        <v>0</v>
      </c>
      <c r="W130" s="19">
        <v>1369</v>
      </c>
      <c r="X130" s="20">
        <v>0.1</v>
      </c>
      <c r="Y130" s="21">
        <v>1369.1</v>
      </c>
      <c r="Z130" s="47">
        <v>40669.699999999997</v>
      </c>
      <c r="AA130" s="20">
        <v>8501.1</v>
      </c>
      <c r="AB130" s="21">
        <v>49170.799999999996</v>
      </c>
      <c r="AE130" s="1"/>
    </row>
    <row r="131" spans="1:31" ht="13">
      <c r="A131" s="2" t="s">
        <v>277</v>
      </c>
      <c r="B131" s="2" t="s">
        <v>100</v>
      </c>
      <c r="C131" s="89" t="s">
        <v>297</v>
      </c>
      <c r="D131" s="2" t="s">
        <v>277</v>
      </c>
      <c r="E131" s="2" t="s">
        <v>100</v>
      </c>
      <c r="F131" s="89" t="s">
        <v>297</v>
      </c>
      <c r="G131" s="129" t="s">
        <v>302</v>
      </c>
      <c r="H131" s="19">
        <v>17327.05</v>
      </c>
      <c r="I131" s="20">
        <v>3197.4</v>
      </c>
      <c r="J131" s="21">
        <v>20524.45</v>
      </c>
      <c r="K131" s="19">
        <v>24980.35</v>
      </c>
      <c r="L131" s="20">
        <v>7510.4</v>
      </c>
      <c r="M131" s="21">
        <v>32490.75</v>
      </c>
      <c r="N131" s="19">
        <v>43278.5</v>
      </c>
      <c r="O131" s="20">
        <v>4754.8500000000004</v>
      </c>
      <c r="P131" s="21">
        <v>48033.35</v>
      </c>
      <c r="Q131" s="19">
        <v>8378.2000000000007</v>
      </c>
      <c r="R131" s="20">
        <v>895.55</v>
      </c>
      <c r="S131" s="21">
        <v>9273.75</v>
      </c>
      <c r="T131" s="19">
        <v>20592</v>
      </c>
      <c r="U131" s="20">
        <v>7420.7</v>
      </c>
      <c r="V131" s="21">
        <v>28012.7</v>
      </c>
      <c r="W131" s="19">
        <v>25859.35</v>
      </c>
      <c r="X131" s="20">
        <v>4471.3999999999996</v>
      </c>
      <c r="Y131" s="21">
        <v>30330.75</v>
      </c>
      <c r="Z131" s="47">
        <v>140415.44999999998</v>
      </c>
      <c r="AA131" s="20">
        <v>28250.299999999996</v>
      </c>
      <c r="AB131" s="21">
        <v>168665.74999999997</v>
      </c>
      <c r="AE131" s="1"/>
    </row>
    <row r="132" spans="1:31" ht="13">
      <c r="A132" s="2" t="s">
        <v>277</v>
      </c>
      <c r="B132" s="2" t="s">
        <v>101</v>
      </c>
      <c r="C132" s="89" t="s">
        <v>297</v>
      </c>
      <c r="D132" s="2" t="s">
        <v>277</v>
      </c>
      <c r="E132" s="2" t="s">
        <v>101</v>
      </c>
      <c r="F132" s="89" t="s">
        <v>297</v>
      </c>
      <c r="G132" s="129" t="s">
        <v>303</v>
      </c>
      <c r="H132" s="19">
        <v>11.15</v>
      </c>
      <c r="I132" s="20">
        <v>0</v>
      </c>
      <c r="J132" s="21">
        <v>11.15</v>
      </c>
      <c r="K132" s="19">
        <v>58963.4</v>
      </c>
      <c r="L132" s="20">
        <v>855.4</v>
      </c>
      <c r="M132" s="21">
        <v>59818.8</v>
      </c>
      <c r="N132" s="19">
        <v>38490.15</v>
      </c>
      <c r="O132" s="20">
        <v>2265.5</v>
      </c>
      <c r="P132" s="21">
        <v>40755.65</v>
      </c>
      <c r="Q132" s="19">
        <v>55489.65</v>
      </c>
      <c r="R132" s="20">
        <v>2438.9</v>
      </c>
      <c r="S132" s="21">
        <v>57928.55</v>
      </c>
      <c r="T132" s="19">
        <v>34857.85</v>
      </c>
      <c r="U132" s="20">
        <v>3312</v>
      </c>
      <c r="V132" s="21">
        <v>38169.85</v>
      </c>
      <c r="W132" s="19">
        <v>36152.75</v>
      </c>
      <c r="X132" s="20">
        <v>5679.1</v>
      </c>
      <c r="Y132" s="21">
        <v>41831.85</v>
      </c>
      <c r="Z132" s="47">
        <v>223964.95</v>
      </c>
      <c r="AA132" s="20">
        <v>14550.9</v>
      </c>
      <c r="AB132" s="21">
        <v>238515.85</v>
      </c>
      <c r="AE132" s="1"/>
    </row>
    <row r="133" spans="1:31" ht="13">
      <c r="A133" s="2" t="s">
        <v>277</v>
      </c>
      <c r="B133" s="2" t="s">
        <v>102</v>
      </c>
      <c r="C133" s="89" t="s">
        <v>297</v>
      </c>
      <c r="D133" s="2" t="s">
        <v>277</v>
      </c>
      <c r="E133" s="2" t="s">
        <v>102</v>
      </c>
      <c r="F133" s="89" t="s">
        <v>297</v>
      </c>
      <c r="G133" s="129" t="s">
        <v>303</v>
      </c>
      <c r="H133" s="19">
        <v>14767.2</v>
      </c>
      <c r="I133" s="20">
        <v>367.75</v>
      </c>
      <c r="J133" s="21">
        <v>15134.95</v>
      </c>
      <c r="K133" s="19">
        <v>61251.25</v>
      </c>
      <c r="L133" s="20">
        <v>625.85</v>
      </c>
      <c r="M133" s="21">
        <v>61877.1</v>
      </c>
      <c r="N133" s="19">
        <v>32788.400000000001</v>
      </c>
      <c r="O133" s="20">
        <v>2922.65</v>
      </c>
      <c r="P133" s="21">
        <v>35711.050000000003</v>
      </c>
      <c r="Q133" s="19">
        <v>29083.9</v>
      </c>
      <c r="R133" s="20">
        <v>2524.8000000000002</v>
      </c>
      <c r="S133" s="21">
        <v>31608.7</v>
      </c>
      <c r="T133" s="19">
        <v>34663.550000000003</v>
      </c>
      <c r="U133" s="20">
        <v>3562.4</v>
      </c>
      <c r="V133" s="21">
        <v>38225.950000000004</v>
      </c>
      <c r="W133" s="19">
        <v>40091.1</v>
      </c>
      <c r="X133" s="20">
        <v>3599.1</v>
      </c>
      <c r="Y133" s="21">
        <v>43690.2</v>
      </c>
      <c r="Z133" s="47">
        <v>212645.4</v>
      </c>
      <c r="AA133" s="20">
        <v>13602.550000000001</v>
      </c>
      <c r="AB133" s="21">
        <v>226247.94999999998</v>
      </c>
      <c r="AE133" s="1"/>
    </row>
    <row r="134" spans="1:31" ht="13">
      <c r="A134" s="2" t="s">
        <v>277</v>
      </c>
      <c r="B134" s="2" t="s">
        <v>103</v>
      </c>
      <c r="C134" s="89" t="s">
        <v>297</v>
      </c>
      <c r="D134" s="2" t="s">
        <v>277</v>
      </c>
      <c r="E134" s="2" t="s">
        <v>103</v>
      </c>
      <c r="F134" s="89" t="s">
        <v>297</v>
      </c>
      <c r="G134" s="129" t="s">
        <v>303</v>
      </c>
      <c r="H134" s="19">
        <v>79840.350000000006</v>
      </c>
      <c r="I134" s="20">
        <v>2871.3</v>
      </c>
      <c r="J134" s="21">
        <v>82711.650000000009</v>
      </c>
      <c r="K134" s="19">
        <v>62437.35</v>
      </c>
      <c r="L134" s="20">
        <v>380.75</v>
      </c>
      <c r="M134" s="21">
        <v>62818.1</v>
      </c>
      <c r="N134" s="19">
        <v>33787.300000000003</v>
      </c>
      <c r="O134" s="20">
        <v>3754.95</v>
      </c>
      <c r="P134" s="21">
        <v>37542.25</v>
      </c>
      <c r="Q134" s="19">
        <v>60843.35</v>
      </c>
      <c r="R134" s="20">
        <v>1735.8</v>
      </c>
      <c r="S134" s="21">
        <v>62579.15</v>
      </c>
      <c r="T134" s="19">
        <v>33341.65</v>
      </c>
      <c r="U134" s="20">
        <v>3920.2</v>
      </c>
      <c r="V134" s="21">
        <v>37261.85</v>
      </c>
      <c r="W134" s="19">
        <v>37564.25</v>
      </c>
      <c r="X134" s="20">
        <v>4700.6499999999996</v>
      </c>
      <c r="Y134" s="21">
        <v>42264.9</v>
      </c>
      <c r="Z134" s="47">
        <v>307814.25</v>
      </c>
      <c r="AA134" s="20">
        <v>17363.650000000001</v>
      </c>
      <c r="AB134" s="21">
        <v>325177.90000000002</v>
      </c>
      <c r="AE134" s="1"/>
    </row>
    <row r="135" spans="1:31" ht="13">
      <c r="A135" s="2" t="s">
        <v>277</v>
      </c>
      <c r="B135" s="2" t="s">
        <v>104</v>
      </c>
      <c r="C135" s="89" t="s">
        <v>297</v>
      </c>
      <c r="D135" s="2" t="s">
        <v>277</v>
      </c>
      <c r="E135" s="2" t="s">
        <v>104</v>
      </c>
      <c r="F135" s="89" t="s">
        <v>297</v>
      </c>
      <c r="G135" s="129" t="s">
        <v>303</v>
      </c>
      <c r="H135" s="19">
        <v>78892.75</v>
      </c>
      <c r="I135" s="20">
        <v>3190.45</v>
      </c>
      <c r="J135" s="21">
        <v>82083.199999999997</v>
      </c>
      <c r="K135" s="19">
        <v>67730</v>
      </c>
      <c r="L135" s="20">
        <v>553.15</v>
      </c>
      <c r="M135" s="21">
        <v>68283.149999999994</v>
      </c>
      <c r="N135" s="19">
        <v>34039.35</v>
      </c>
      <c r="O135" s="20">
        <v>3961.75</v>
      </c>
      <c r="P135" s="21">
        <v>38001.1</v>
      </c>
      <c r="Q135" s="19">
        <v>76398.25</v>
      </c>
      <c r="R135" s="20">
        <v>100.8</v>
      </c>
      <c r="S135" s="21">
        <v>76499.05</v>
      </c>
      <c r="T135" s="19">
        <v>49941.65</v>
      </c>
      <c r="U135" s="20">
        <v>872.85</v>
      </c>
      <c r="V135" s="21">
        <v>50814.5</v>
      </c>
      <c r="W135" s="19">
        <v>71625.75</v>
      </c>
      <c r="X135" s="20">
        <v>15.85</v>
      </c>
      <c r="Y135" s="21">
        <v>71641.600000000006</v>
      </c>
      <c r="Z135" s="47">
        <v>378627.75</v>
      </c>
      <c r="AA135" s="20">
        <v>8694.85</v>
      </c>
      <c r="AB135" s="21">
        <v>387322.6</v>
      </c>
      <c r="AE135" s="1"/>
    </row>
    <row r="136" spans="1:31" ht="13">
      <c r="A136" s="2" t="s">
        <v>277</v>
      </c>
      <c r="B136" s="2" t="s">
        <v>105</v>
      </c>
      <c r="C136" s="89" t="s">
        <v>297</v>
      </c>
      <c r="D136" s="2" t="s">
        <v>277</v>
      </c>
      <c r="E136" s="2" t="s">
        <v>105</v>
      </c>
      <c r="F136" s="89" t="s">
        <v>297</v>
      </c>
      <c r="G136" s="129" t="s">
        <v>302</v>
      </c>
      <c r="H136" s="19">
        <v>56310.1</v>
      </c>
      <c r="I136" s="20">
        <v>1835.95</v>
      </c>
      <c r="J136" s="21">
        <v>58146.049999999996</v>
      </c>
      <c r="K136" s="19">
        <v>28074.15</v>
      </c>
      <c r="L136" s="20">
        <v>684.9</v>
      </c>
      <c r="M136" s="21">
        <v>28759.050000000003</v>
      </c>
      <c r="N136" s="19">
        <v>51127.4</v>
      </c>
      <c r="O136" s="20">
        <v>2351.6999999999998</v>
      </c>
      <c r="P136" s="21">
        <v>53479.1</v>
      </c>
      <c r="Q136" s="19">
        <v>72496.350000000006</v>
      </c>
      <c r="R136" s="20">
        <v>1215.1500000000001</v>
      </c>
      <c r="S136" s="21">
        <v>73711.5</v>
      </c>
      <c r="T136" s="19">
        <v>75141.95</v>
      </c>
      <c r="U136" s="20">
        <v>1871.95</v>
      </c>
      <c r="V136" s="21">
        <v>77013.899999999994</v>
      </c>
      <c r="W136" s="19">
        <v>37440.85</v>
      </c>
      <c r="X136" s="20">
        <v>2955.25</v>
      </c>
      <c r="Y136" s="21">
        <v>40396.1</v>
      </c>
      <c r="Z136" s="47">
        <v>320590.8</v>
      </c>
      <c r="AA136" s="20">
        <v>10914.899999999998</v>
      </c>
      <c r="AB136" s="21">
        <v>331505.7</v>
      </c>
      <c r="AE136" s="1"/>
    </row>
    <row r="137" spans="1:31" ht="13">
      <c r="A137" s="2" t="s">
        <v>277</v>
      </c>
      <c r="B137" s="2" t="s">
        <v>106</v>
      </c>
      <c r="C137" s="89" t="s">
        <v>297</v>
      </c>
      <c r="D137" s="2" t="s">
        <v>277</v>
      </c>
      <c r="E137" s="2" t="s">
        <v>106</v>
      </c>
      <c r="F137" s="89" t="s">
        <v>297</v>
      </c>
      <c r="G137" s="129" t="s">
        <v>302</v>
      </c>
      <c r="H137" s="19">
        <v>43960.95</v>
      </c>
      <c r="I137" s="20">
        <v>1393.65</v>
      </c>
      <c r="J137" s="21">
        <v>45354.6</v>
      </c>
      <c r="K137" s="19">
        <v>68577.399999999994</v>
      </c>
      <c r="L137" s="20">
        <v>1961.7</v>
      </c>
      <c r="M137" s="21">
        <v>70539.099999999991</v>
      </c>
      <c r="N137" s="19">
        <v>52743.1</v>
      </c>
      <c r="O137" s="20">
        <v>1951.6</v>
      </c>
      <c r="P137" s="21">
        <v>54694.7</v>
      </c>
      <c r="Q137" s="19">
        <v>74105.7</v>
      </c>
      <c r="R137" s="20">
        <v>894.95</v>
      </c>
      <c r="S137" s="21">
        <v>75000.649999999994</v>
      </c>
      <c r="T137" s="19">
        <v>49001.3</v>
      </c>
      <c r="U137" s="20">
        <v>1210.8499999999999</v>
      </c>
      <c r="V137" s="21">
        <v>50212.15</v>
      </c>
      <c r="W137" s="19">
        <v>38874.15</v>
      </c>
      <c r="X137" s="20">
        <v>3072.9</v>
      </c>
      <c r="Y137" s="21">
        <v>41947.05</v>
      </c>
      <c r="Z137" s="47">
        <v>327262.59999999998</v>
      </c>
      <c r="AA137" s="20">
        <v>10485.65</v>
      </c>
      <c r="AB137" s="21">
        <v>337748.25</v>
      </c>
      <c r="AE137" s="1"/>
    </row>
    <row r="138" spans="1:31" ht="13">
      <c r="A138" s="2" t="s">
        <v>277</v>
      </c>
      <c r="B138" s="2" t="s">
        <v>107</v>
      </c>
      <c r="C138" s="89" t="s">
        <v>297</v>
      </c>
      <c r="D138" s="2" t="s">
        <v>277</v>
      </c>
      <c r="E138" s="2" t="s">
        <v>107</v>
      </c>
      <c r="F138" s="89" t="s">
        <v>297</v>
      </c>
      <c r="G138" s="129" t="s">
        <v>303</v>
      </c>
      <c r="H138" s="19">
        <v>72553.05</v>
      </c>
      <c r="I138" s="20">
        <v>655.6</v>
      </c>
      <c r="J138" s="21">
        <v>73208.650000000009</v>
      </c>
      <c r="K138" s="19">
        <v>46307.65</v>
      </c>
      <c r="L138" s="20">
        <v>584.15</v>
      </c>
      <c r="M138" s="21">
        <v>46891.8</v>
      </c>
      <c r="N138" s="19">
        <v>62636.95</v>
      </c>
      <c r="O138" s="20">
        <v>671.9</v>
      </c>
      <c r="P138" s="21">
        <v>63308.85</v>
      </c>
      <c r="Q138" s="19">
        <v>78135.55</v>
      </c>
      <c r="R138" s="20">
        <v>869.5</v>
      </c>
      <c r="S138" s="21">
        <v>79005.05</v>
      </c>
      <c r="T138" s="19">
        <v>49036.7</v>
      </c>
      <c r="U138" s="20">
        <v>2832.2</v>
      </c>
      <c r="V138" s="21">
        <v>51868.899999999994</v>
      </c>
      <c r="W138" s="19">
        <v>46960.2</v>
      </c>
      <c r="X138" s="20">
        <v>1093.8</v>
      </c>
      <c r="Y138" s="21">
        <v>48054</v>
      </c>
      <c r="Z138" s="47">
        <v>355630.10000000003</v>
      </c>
      <c r="AA138" s="20">
        <v>6707.1500000000005</v>
      </c>
      <c r="AB138" s="21">
        <v>362337.25000000006</v>
      </c>
      <c r="AE138" s="1"/>
    </row>
    <row r="139" spans="1:31" ht="13">
      <c r="A139" s="2" t="s">
        <v>277</v>
      </c>
      <c r="B139" s="2" t="s">
        <v>108</v>
      </c>
      <c r="C139" s="89" t="s">
        <v>297</v>
      </c>
      <c r="D139" s="2" t="s">
        <v>277</v>
      </c>
      <c r="E139" s="2" t="s">
        <v>108</v>
      </c>
      <c r="F139" s="89" t="s">
        <v>297</v>
      </c>
      <c r="G139" s="129" t="s">
        <v>303</v>
      </c>
      <c r="H139" s="19">
        <v>76630.45</v>
      </c>
      <c r="I139" s="20">
        <v>549.1</v>
      </c>
      <c r="J139" s="21">
        <v>77179.55</v>
      </c>
      <c r="K139" s="19">
        <v>95247.3</v>
      </c>
      <c r="L139" s="20">
        <v>429.95</v>
      </c>
      <c r="M139" s="21">
        <v>95677.25</v>
      </c>
      <c r="N139" s="19">
        <v>70196.149999999994</v>
      </c>
      <c r="O139" s="20">
        <v>372.4</v>
      </c>
      <c r="P139" s="21">
        <v>70568.549999999988</v>
      </c>
      <c r="Q139" s="19">
        <v>48949.45</v>
      </c>
      <c r="R139" s="20">
        <v>800.15</v>
      </c>
      <c r="S139" s="21">
        <v>49749.599999999999</v>
      </c>
      <c r="T139" s="19">
        <v>53826.05</v>
      </c>
      <c r="U139" s="20">
        <v>1184.5</v>
      </c>
      <c r="V139" s="21">
        <v>55010.55</v>
      </c>
      <c r="W139" s="19">
        <v>65325.9</v>
      </c>
      <c r="X139" s="20">
        <v>273.45</v>
      </c>
      <c r="Y139" s="21">
        <v>65599.350000000006</v>
      </c>
      <c r="Z139" s="47">
        <v>410175.3</v>
      </c>
      <c r="AA139" s="20">
        <v>3609.5499999999997</v>
      </c>
      <c r="AB139" s="21">
        <v>413784.85</v>
      </c>
      <c r="AE139" s="1"/>
    </row>
    <row r="140" spans="1:31" ht="13">
      <c r="A140" s="2" t="s">
        <v>277</v>
      </c>
      <c r="B140" s="2" t="s">
        <v>109</v>
      </c>
      <c r="C140" s="89" t="s">
        <v>297</v>
      </c>
      <c r="D140" s="2" t="s">
        <v>277</v>
      </c>
      <c r="E140" s="2" t="s">
        <v>109</v>
      </c>
      <c r="F140" s="89" t="s">
        <v>297</v>
      </c>
      <c r="G140" s="129" t="s">
        <v>304</v>
      </c>
      <c r="H140" s="19">
        <v>78262.45</v>
      </c>
      <c r="I140" s="20">
        <v>203.5</v>
      </c>
      <c r="J140" s="21">
        <v>78465.95</v>
      </c>
      <c r="K140" s="19">
        <v>106051.3</v>
      </c>
      <c r="L140" s="20">
        <v>0</v>
      </c>
      <c r="M140" s="21">
        <v>106051.3</v>
      </c>
      <c r="N140" s="19">
        <v>92198.05</v>
      </c>
      <c r="O140" s="20">
        <v>193.4</v>
      </c>
      <c r="P140" s="21">
        <v>92391.45</v>
      </c>
      <c r="Q140" s="19">
        <v>103600.8</v>
      </c>
      <c r="R140" s="20">
        <v>11.05</v>
      </c>
      <c r="S140" s="21">
        <v>103611.85</v>
      </c>
      <c r="T140" s="19">
        <v>96001.4</v>
      </c>
      <c r="U140" s="20">
        <v>1000.05</v>
      </c>
      <c r="V140" s="21">
        <v>97001.45</v>
      </c>
      <c r="W140" s="19">
        <v>109460.45</v>
      </c>
      <c r="X140" s="20">
        <v>259.8</v>
      </c>
      <c r="Y140" s="21">
        <v>109720.25</v>
      </c>
      <c r="Z140" s="47">
        <v>585574.44999999995</v>
      </c>
      <c r="AA140" s="20">
        <v>1667.8</v>
      </c>
      <c r="AB140" s="21">
        <v>587242.25</v>
      </c>
      <c r="AE140" s="1"/>
    </row>
    <row r="141" spans="1:31" ht="13">
      <c r="A141" s="2" t="s">
        <v>277</v>
      </c>
      <c r="B141" s="2" t="s">
        <v>110</v>
      </c>
      <c r="C141" s="89" t="s">
        <v>297</v>
      </c>
      <c r="D141" s="2" t="s">
        <v>277</v>
      </c>
      <c r="E141" s="2" t="s">
        <v>110</v>
      </c>
      <c r="F141" s="89" t="s">
        <v>297</v>
      </c>
      <c r="G141" s="129" t="s">
        <v>304</v>
      </c>
      <c r="H141" s="19">
        <v>77037.600000000006</v>
      </c>
      <c r="I141" s="20">
        <v>254.4</v>
      </c>
      <c r="J141" s="21">
        <v>77292</v>
      </c>
      <c r="K141" s="19">
        <v>113247.55</v>
      </c>
      <c r="L141" s="20">
        <v>0</v>
      </c>
      <c r="M141" s="21">
        <v>113247.55</v>
      </c>
      <c r="N141" s="19">
        <v>90114.25</v>
      </c>
      <c r="O141" s="20">
        <v>158.69999999999999</v>
      </c>
      <c r="P141" s="21">
        <v>90272.95</v>
      </c>
      <c r="Q141" s="19">
        <v>100774.75</v>
      </c>
      <c r="R141" s="20">
        <v>24.05</v>
      </c>
      <c r="S141" s="21">
        <v>100798.8</v>
      </c>
      <c r="T141" s="19">
        <v>95727.65</v>
      </c>
      <c r="U141" s="20">
        <v>929.7</v>
      </c>
      <c r="V141" s="21">
        <v>96657.349999999991</v>
      </c>
      <c r="W141" s="19">
        <v>22497.200000000001</v>
      </c>
      <c r="X141" s="20">
        <v>0</v>
      </c>
      <c r="Y141" s="21">
        <v>22497.200000000001</v>
      </c>
      <c r="Z141" s="47">
        <v>499399.00000000006</v>
      </c>
      <c r="AA141" s="20">
        <v>1366.8500000000001</v>
      </c>
      <c r="AB141" s="21">
        <v>500765.85000000003</v>
      </c>
      <c r="AE141" s="1"/>
    </row>
    <row r="142" spans="1:31" ht="13">
      <c r="A142" s="2" t="s">
        <v>277</v>
      </c>
      <c r="B142" s="2" t="s">
        <v>111</v>
      </c>
      <c r="C142" s="89" t="s">
        <v>297</v>
      </c>
      <c r="D142" s="2" t="s">
        <v>277</v>
      </c>
      <c r="E142" s="2" t="s">
        <v>111</v>
      </c>
      <c r="F142" s="89" t="s">
        <v>297</v>
      </c>
      <c r="G142" s="129" t="s">
        <v>298</v>
      </c>
      <c r="H142" s="19">
        <v>94325.55</v>
      </c>
      <c r="I142" s="20">
        <v>295</v>
      </c>
      <c r="J142" s="21">
        <v>94620.55</v>
      </c>
      <c r="K142" s="19">
        <v>97937.75</v>
      </c>
      <c r="L142" s="20">
        <v>812.85</v>
      </c>
      <c r="M142" s="21">
        <v>98750.6</v>
      </c>
      <c r="N142" s="19">
        <v>66766.75</v>
      </c>
      <c r="O142" s="20">
        <v>2005.1</v>
      </c>
      <c r="P142" s="21">
        <v>68771.850000000006</v>
      </c>
      <c r="Q142" s="19">
        <v>55672</v>
      </c>
      <c r="R142" s="20">
        <v>1705.85</v>
      </c>
      <c r="S142" s="21">
        <v>57377.85</v>
      </c>
      <c r="T142" s="19">
        <v>58735.199999999997</v>
      </c>
      <c r="U142" s="20">
        <v>1830.85</v>
      </c>
      <c r="V142" s="21">
        <v>60566.049999999996</v>
      </c>
      <c r="W142" s="19">
        <v>45797.75</v>
      </c>
      <c r="X142" s="20">
        <v>2744.75</v>
      </c>
      <c r="Y142" s="21">
        <v>48542.5</v>
      </c>
      <c r="Z142" s="47">
        <v>419235</v>
      </c>
      <c r="AA142" s="20">
        <v>9394.4</v>
      </c>
      <c r="AB142" s="21">
        <v>428629.4</v>
      </c>
      <c r="AE142" s="1"/>
    </row>
    <row r="143" spans="1:31" ht="13">
      <c r="A143" s="2" t="s">
        <v>277</v>
      </c>
      <c r="B143" s="2" t="s">
        <v>112</v>
      </c>
      <c r="C143" s="89" t="s">
        <v>297</v>
      </c>
      <c r="D143" s="2" t="s">
        <v>277</v>
      </c>
      <c r="E143" s="2" t="s">
        <v>112</v>
      </c>
      <c r="F143" s="89" t="s">
        <v>297</v>
      </c>
      <c r="G143" s="129" t="s">
        <v>298</v>
      </c>
      <c r="H143" s="19">
        <v>85739.45</v>
      </c>
      <c r="I143" s="20">
        <v>684.2</v>
      </c>
      <c r="J143" s="21">
        <v>86423.65</v>
      </c>
      <c r="K143" s="19">
        <v>92823.35</v>
      </c>
      <c r="L143" s="20">
        <v>1151.1500000000001</v>
      </c>
      <c r="M143" s="21">
        <v>93974.5</v>
      </c>
      <c r="N143" s="19">
        <v>63230.05</v>
      </c>
      <c r="O143" s="20">
        <v>2997.5</v>
      </c>
      <c r="P143" s="21">
        <v>66227.55</v>
      </c>
      <c r="Q143" s="19">
        <v>51071.95</v>
      </c>
      <c r="R143" s="20">
        <v>3454</v>
      </c>
      <c r="S143" s="21">
        <v>54525.95</v>
      </c>
      <c r="T143" s="19">
        <v>56400.35</v>
      </c>
      <c r="U143" s="20">
        <v>3573.3</v>
      </c>
      <c r="V143" s="21">
        <v>59973.65</v>
      </c>
      <c r="W143" s="19">
        <v>41855.300000000003</v>
      </c>
      <c r="X143" s="20">
        <v>4897.2</v>
      </c>
      <c r="Y143" s="21">
        <v>46752.5</v>
      </c>
      <c r="Z143" s="47">
        <v>391120.44999999995</v>
      </c>
      <c r="AA143" s="20">
        <v>16757.350000000002</v>
      </c>
      <c r="AB143" s="21">
        <v>407877.79999999993</v>
      </c>
      <c r="AE143" s="1"/>
    </row>
    <row r="144" spans="1:31" ht="13">
      <c r="A144" s="2" t="s">
        <v>277</v>
      </c>
      <c r="B144" s="2" t="s">
        <v>113</v>
      </c>
      <c r="C144" s="89" t="s">
        <v>297</v>
      </c>
      <c r="D144" s="2" t="s">
        <v>277</v>
      </c>
      <c r="E144" s="2" t="s">
        <v>113</v>
      </c>
      <c r="F144" s="89" t="s">
        <v>297</v>
      </c>
      <c r="G144" s="129" t="s">
        <v>304</v>
      </c>
      <c r="H144" s="19">
        <v>9088.9500000000007</v>
      </c>
      <c r="I144" s="20">
        <v>670.9</v>
      </c>
      <c r="J144" s="21">
        <v>9759.85</v>
      </c>
      <c r="K144" s="19">
        <v>0</v>
      </c>
      <c r="L144" s="20">
        <v>0</v>
      </c>
      <c r="M144" s="21">
        <v>0</v>
      </c>
      <c r="N144" s="19">
        <v>15994.9</v>
      </c>
      <c r="O144" s="20">
        <v>4548.6499999999996</v>
      </c>
      <c r="P144" s="21">
        <v>20543.55</v>
      </c>
      <c r="Q144" s="19">
        <v>30602</v>
      </c>
      <c r="R144" s="20">
        <v>4806.3</v>
      </c>
      <c r="S144" s="21">
        <v>35408.300000000003</v>
      </c>
      <c r="T144" s="19">
        <v>17038.8</v>
      </c>
      <c r="U144" s="20">
        <v>6472.4</v>
      </c>
      <c r="V144" s="21">
        <v>23511.199999999997</v>
      </c>
      <c r="W144" s="19">
        <v>52769.9</v>
      </c>
      <c r="X144" s="20">
        <v>5569.15</v>
      </c>
      <c r="Y144" s="21">
        <v>58339.05</v>
      </c>
      <c r="Z144" s="47">
        <v>125494.54999999999</v>
      </c>
      <c r="AA144" s="20">
        <v>22067.4</v>
      </c>
      <c r="AB144" s="21">
        <v>147561.94999999998</v>
      </c>
      <c r="AE144" s="1"/>
    </row>
    <row r="145" spans="1:31" ht="13">
      <c r="A145" s="2" t="s">
        <v>277</v>
      </c>
      <c r="B145" s="2" t="s">
        <v>114</v>
      </c>
      <c r="C145" s="89" t="s">
        <v>297</v>
      </c>
      <c r="D145" s="2" t="s">
        <v>277</v>
      </c>
      <c r="E145" s="2" t="s">
        <v>114</v>
      </c>
      <c r="F145" s="89" t="s">
        <v>297</v>
      </c>
      <c r="G145" s="129" t="s">
        <v>304</v>
      </c>
      <c r="H145" s="19">
        <v>49673.55</v>
      </c>
      <c r="I145" s="20">
        <v>6216</v>
      </c>
      <c r="J145" s="21">
        <v>55889.55</v>
      </c>
      <c r="K145" s="19">
        <v>81124.3</v>
      </c>
      <c r="L145" s="20">
        <v>821.7</v>
      </c>
      <c r="M145" s="21">
        <v>81946</v>
      </c>
      <c r="N145" s="19">
        <v>31133.95</v>
      </c>
      <c r="O145" s="20">
        <v>9993.5</v>
      </c>
      <c r="P145" s="21">
        <v>41127.449999999997</v>
      </c>
      <c r="Q145" s="19">
        <v>30649.4</v>
      </c>
      <c r="R145" s="20">
        <v>8651.35</v>
      </c>
      <c r="S145" s="21">
        <v>39300.75</v>
      </c>
      <c r="T145" s="19">
        <v>22832</v>
      </c>
      <c r="U145" s="20">
        <v>8195.35</v>
      </c>
      <c r="V145" s="21">
        <v>31027.35</v>
      </c>
      <c r="W145" s="19">
        <v>41446</v>
      </c>
      <c r="X145" s="20">
        <v>7021.75</v>
      </c>
      <c r="Y145" s="21">
        <v>48467.75</v>
      </c>
      <c r="Z145" s="47">
        <v>256859.2</v>
      </c>
      <c r="AA145" s="20">
        <v>40899.65</v>
      </c>
      <c r="AB145" s="21">
        <v>297758.85000000003</v>
      </c>
      <c r="AE145" s="1"/>
    </row>
    <row r="146" spans="1:31" ht="13">
      <c r="A146" s="2" t="s">
        <v>278</v>
      </c>
      <c r="B146" s="2" t="s">
        <v>115</v>
      </c>
      <c r="C146" s="89" t="s">
        <v>297</v>
      </c>
      <c r="D146" s="2" t="s">
        <v>278</v>
      </c>
      <c r="E146" s="2" t="s">
        <v>115</v>
      </c>
      <c r="F146" s="89" t="s">
        <v>297</v>
      </c>
      <c r="G146" s="129" t="s">
        <v>303</v>
      </c>
      <c r="H146" s="19">
        <v>21744.7</v>
      </c>
      <c r="I146" s="20">
        <v>1266.55</v>
      </c>
      <c r="J146" s="21">
        <v>23011.25</v>
      </c>
      <c r="K146" s="19">
        <v>31109.95</v>
      </c>
      <c r="L146" s="20">
        <v>207.65</v>
      </c>
      <c r="M146" s="21">
        <v>31317.600000000002</v>
      </c>
      <c r="N146" s="19">
        <v>29587.95</v>
      </c>
      <c r="O146" s="20">
        <v>274.7</v>
      </c>
      <c r="P146" s="21">
        <v>29862.65</v>
      </c>
      <c r="Q146" s="19">
        <v>19307.2</v>
      </c>
      <c r="R146" s="20">
        <v>496.9</v>
      </c>
      <c r="S146" s="21">
        <v>19804.100000000002</v>
      </c>
      <c r="T146" s="19">
        <v>19605.2</v>
      </c>
      <c r="U146" s="20">
        <v>378.55</v>
      </c>
      <c r="V146" s="21">
        <v>19983.75</v>
      </c>
      <c r="W146" s="19">
        <v>12317</v>
      </c>
      <c r="X146" s="20">
        <v>1191.1500000000001</v>
      </c>
      <c r="Y146" s="21">
        <v>13508.15</v>
      </c>
      <c r="Z146" s="47">
        <v>133672</v>
      </c>
      <c r="AA146" s="20">
        <v>3815.5000000000005</v>
      </c>
      <c r="AB146" s="21">
        <v>137487.5</v>
      </c>
      <c r="AE146" s="1"/>
    </row>
    <row r="147" spans="1:31" ht="13">
      <c r="A147" s="2" t="s">
        <v>278</v>
      </c>
      <c r="B147" s="2" t="s">
        <v>116</v>
      </c>
      <c r="C147" s="89" t="s">
        <v>297</v>
      </c>
      <c r="D147" s="2" t="s">
        <v>278</v>
      </c>
      <c r="E147" s="2" t="s">
        <v>116</v>
      </c>
      <c r="F147" s="89" t="s">
        <v>297</v>
      </c>
      <c r="G147" s="129" t="s">
        <v>303</v>
      </c>
      <c r="H147" s="19">
        <v>21151.15</v>
      </c>
      <c r="I147" s="20">
        <v>369.2</v>
      </c>
      <c r="J147" s="21">
        <v>21520.350000000002</v>
      </c>
      <c r="K147" s="19">
        <v>25251.3</v>
      </c>
      <c r="L147" s="20">
        <v>271.8</v>
      </c>
      <c r="M147" s="21">
        <v>25523.1</v>
      </c>
      <c r="N147" s="19">
        <v>18530.400000000001</v>
      </c>
      <c r="O147" s="20">
        <v>284.35000000000002</v>
      </c>
      <c r="P147" s="21">
        <v>18814.75</v>
      </c>
      <c r="Q147" s="19">
        <v>35403.1</v>
      </c>
      <c r="R147" s="20">
        <v>59.9</v>
      </c>
      <c r="S147" s="21">
        <v>35463</v>
      </c>
      <c r="T147" s="19">
        <v>34462</v>
      </c>
      <c r="U147" s="20">
        <v>85.25</v>
      </c>
      <c r="V147" s="21">
        <v>34547.25</v>
      </c>
      <c r="W147" s="19">
        <v>27398.2</v>
      </c>
      <c r="X147" s="20">
        <v>732.65</v>
      </c>
      <c r="Y147" s="21">
        <v>28130.850000000002</v>
      </c>
      <c r="Z147" s="47">
        <v>162196.15000000002</v>
      </c>
      <c r="AA147" s="20">
        <v>1803.15</v>
      </c>
      <c r="AB147" s="21">
        <v>163999.30000000002</v>
      </c>
      <c r="AE147" s="1"/>
    </row>
    <row r="148" spans="1:31" ht="13">
      <c r="A148" s="2" t="s">
        <v>278</v>
      </c>
      <c r="B148" s="2" t="s">
        <v>117</v>
      </c>
      <c r="C148" s="89" t="s">
        <v>297</v>
      </c>
      <c r="D148" s="2" t="s">
        <v>278</v>
      </c>
      <c r="E148" s="2" t="s">
        <v>117</v>
      </c>
      <c r="F148" s="89" t="s">
        <v>297</v>
      </c>
      <c r="G148" s="129" t="s">
        <v>303</v>
      </c>
      <c r="H148" s="19">
        <v>7897</v>
      </c>
      <c r="I148" s="20">
        <v>797.1</v>
      </c>
      <c r="J148" s="21">
        <v>8694.1</v>
      </c>
      <c r="K148" s="19">
        <v>8371.6</v>
      </c>
      <c r="L148" s="20">
        <v>512.35</v>
      </c>
      <c r="M148" s="21">
        <v>8883.9500000000007</v>
      </c>
      <c r="N148" s="19">
        <v>6971.8</v>
      </c>
      <c r="O148" s="20">
        <v>134.1</v>
      </c>
      <c r="P148" s="21">
        <v>7105.9000000000005</v>
      </c>
      <c r="Q148" s="19">
        <v>9459.7999999999993</v>
      </c>
      <c r="R148" s="20">
        <v>172.9</v>
      </c>
      <c r="S148" s="21">
        <v>9632.6999999999989</v>
      </c>
      <c r="T148" s="19">
        <v>9089.5</v>
      </c>
      <c r="U148" s="20">
        <v>68.349999999999994</v>
      </c>
      <c r="V148" s="21">
        <v>9157.85</v>
      </c>
      <c r="W148" s="19">
        <v>8697.85</v>
      </c>
      <c r="X148" s="20">
        <v>559.95000000000005</v>
      </c>
      <c r="Y148" s="21">
        <v>9257.8000000000011</v>
      </c>
      <c r="Z148" s="47">
        <v>50487.549999999996</v>
      </c>
      <c r="AA148" s="20">
        <v>2244.75</v>
      </c>
      <c r="AB148" s="21">
        <v>52732.299999999996</v>
      </c>
      <c r="AE148" s="1"/>
    </row>
    <row r="149" spans="1:31" ht="13">
      <c r="A149" s="2" t="s">
        <v>278</v>
      </c>
      <c r="B149" s="2" t="s">
        <v>118</v>
      </c>
      <c r="C149" s="89" t="s">
        <v>297</v>
      </c>
      <c r="D149" s="2" t="s">
        <v>278</v>
      </c>
      <c r="E149" s="2" t="s">
        <v>118</v>
      </c>
      <c r="F149" s="89" t="s">
        <v>297</v>
      </c>
      <c r="G149" s="129" t="s">
        <v>303</v>
      </c>
      <c r="H149" s="19">
        <v>2806.5</v>
      </c>
      <c r="I149" s="20">
        <v>447.1</v>
      </c>
      <c r="J149" s="21">
        <v>3253.6</v>
      </c>
      <c r="K149" s="19">
        <v>6792.45</v>
      </c>
      <c r="L149" s="20">
        <v>313.14999999999998</v>
      </c>
      <c r="M149" s="21">
        <v>7105.5999999999995</v>
      </c>
      <c r="N149" s="19">
        <v>12771.2</v>
      </c>
      <c r="O149" s="20">
        <v>213.85</v>
      </c>
      <c r="P149" s="21">
        <v>12985.050000000001</v>
      </c>
      <c r="Q149" s="19">
        <v>27863.8</v>
      </c>
      <c r="R149" s="20">
        <v>127.85</v>
      </c>
      <c r="S149" s="21">
        <v>27991.649999999998</v>
      </c>
      <c r="T149" s="19">
        <v>18975.8</v>
      </c>
      <c r="U149" s="20">
        <v>57.4</v>
      </c>
      <c r="V149" s="21">
        <v>19033.2</v>
      </c>
      <c r="W149" s="19">
        <v>8315</v>
      </c>
      <c r="X149" s="20">
        <v>618.45000000000005</v>
      </c>
      <c r="Y149" s="21">
        <v>8933.4500000000007</v>
      </c>
      <c r="Z149" s="47">
        <v>77524.75</v>
      </c>
      <c r="AA149" s="20">
        <v>1777.8000000000002</v>
      </c>
      <c r="AB149" s="21">
        <v>79302.55</v>
      </c>
      <c r="AE149" s="1"/>
    </row>
    <row r="150" spans="1:31" ht="13">
      <c r="A150" s="2" t="s">
        <v>278</v>
      </c>
      <c r="B150" s="2" t="s">
        <v>119</v>
      </c>
      <c r="C150" s="89" t="s">
        <v>297</v>
      </c>
      <c r="D150" s="2" t="s">
        <v>278</v>
      </c>
      <c r="E150" s="2" t="s">
        <v>119</v>
      </c>
      <c r="F150" s="89" t="s">
        <v>297</v>
      </c>
      <c r="G150" s="129" t="s">
        <v>303</v>
      </c>
      <c r="H150" s="19">
        <v>23436.9</v>
      </c>
      <c r="I150" s="20">
        <v>1468.7</v>
      </c>
      <c r="J150" s="21">
        <v>24905.600000000002</v>
      </c>
      <c r="K150" s="19">
        <v>39199.15</v>
      </c>
      <c r="L150" s="20">
        <v>131.6</v>
      </c>
      <c r="M150" s="21">
        <v>39330.75</v>
      </c>
      <c r="N150" s="19">
        <v>31065.1</v>
      </c>
      <c r="O150" s="20">
        <v>530.79999999999995</v>
      </c>
      <c r="P150" s="21">
        <v>31595.899999999998</v>
      </c>
      <c r="Q150" s="19">
        <v>16380.55</v>
      </c>
      <c r="R150" s="20">
        <v>86.1</v>
      </c>
      <c r="S150" s="21">
        <v>16466.649999999998</v>
      </c>
      <c r="T150" s="19">
        <v>0</v>
      </c>
      <c r="U150" s="20">
        <v>0</v>
      </c>
      <c r="V150" s="21">
        <v>0</v>
      </c>
      <c r="W150" s="19">
        <v>2942.4</v>
      </c>
      <c r="X150" s="20">
        <v>208.6</v>
      </c>
      <c r="Y150" s="21">
        <v>3151</v>
      </c>
      <c r="Z150" s="47">
        <v>113024.09999999999</v>
      </c>
      <c r="AA150" s="20">
        <v>2425.7999999999997</v>
      </c>
      <c r="AB150" s="21">
        <v>115449.9</v>
      </c>
      <c r="AE150" s="1"/>
    </row>
    <row r="151" spans="1:31" ht="13">
      <c r="A151" s="2" t="s">
        <v>278</v>
      </c>
      <c r="B151" s="2" t="s">
        <v>120</v>
      </c>
      <c r="C151" s="89" t="s">
        <v>297</v>
      </c>
      <c r="D151" s="2" t="s">
        <v>278</v>
      </c>
      <c r="E151" s="2" t="s">
        <v>120</v>
      </c>
      <c r="F151" s="89" t="s">
        <v>297</v>
      </c>
      <c r="G151" s="129" t="s">
        <v>303</v>
      </c>
      <c r="H151" s="19">
        <v>15658.25</v>
      </c>
      <c r="I151" s="20">
        <v>719.95</v>
      </c>
      <c r="J151" s="21">
        <v>16378.2</v>
      </c>
      <c r="K151" s="19">
        <v>22617.35</v>
      </c>
      <c r="L151" s="20">
        <v>530.15</v>
      </c>
      <c r="M151" s="21">
        <v>23147.5</v>
      </c>
      <c r="N151" s="19">
        <v>20705.650000000001</v>
      </c>
      <c r="O151" s="20">
        <v>627.75</v>
      </c>
      <c r="P151" s="21">
        <v>21333.4</v>
      </c>
      <c r="Q151" s="19">
        <v>13225.75</v>
      </c>
      <c r="R151" s="20">
        <v>179.8</v>
      </c>
      <c r="S151" s="21">
        <v>13405.55</v>
      </c>
      <c r="T151" s="19">
        <v>5840.15</v>
      </c>
      <c r="U151" s="20">
        <v>121.15</v>
      </c>
      <c r="V151" s="21">
        <v>5961.2999999999993</v>
      </c>
      <c r="W151" s="19">
        <v>0</v>
      </c>
      <c r="X151" s="20">
        <v>0</v>
      </c>
      <c r="Y151" s="21">
        <v>0</v>
      </c>
      <c r="Z151" s="47">
        <v>78047.149999999994</v>
      </c>
      <c r="AA151" s="20">
        <v>2178.8000000000002</v>
      </c>
      <c r="AB151" s="21">
        <v>80225.95</v>
      </c>
      <c r="AE151" s="1"/>
    </row>
    <row r="152" spans="1:31" ht="13">
      <c r="A152" s="2" t="s">
        <v>278</v>
      </c>
      <c r="B152" s="2" t="s">
        <v>121</v>
      </c>
      <c r="C152" s="89" t="s">
        <v>297</v>
      </c>
      <c r="D152" s="2" t="s">
        <v>278</v>
      </c>
      <c r="E152" s="2" t="s">
        <v>121</v>
      </c>
      <c r="F152" s="89" t="s">
        <v>297</v>
      </c>
      <c r="G152" s="129" t="s">
        <v>303</v>
      </c>
      <c r="H152" s="19">
        <v>254.87</v>
      </c>
      <c r="I152" s="20">
        <v>0.1</v>
      </c>
      <c r="J152" s="21">
        <v>254.97</v>
      </c>
      <c r="K152" s="19">
        <v>0</v>
      </c>
      <c r="L152" s="20">
        <v>0</v>
      </c>
      <c r="M152" s="21">
        <v>0</v>
      </c>
      <c r="N152" s="19">
        <v>241.02</v>
      </c>
      <c r="O152" s="20">
        <v>1.1000000000000001</v>
      </c>
      <c r="P152" s="21">
        <v>242.12</v>
      </c>
      <c r="Q152" s="19">
        <v>512.91999999999996</v>
      </c>
      <c r="R152" s="20">
        <v>0.26</v>
      </c>
      <c r="S152" s="21">
        <v>513.17999999999995</v>
      </c>
      <c r="T152" s="19">
        <v>332.88</v>
      </c>
      <c r="U152" s="20">
        <v>0.14000000000000001</v>
      </c>
      <c r="V152" s="21">
        <v>333.02</v>
      </c>
      <c r="W152" s="19">
        <v>1006.91</v>
      </c>
      <c r="X152" s="20">
        <v>4.91</v>
      </c>
      <c r="Y152" s="21">
        <v>1011.8199999999999</v>
      </c>
      <c r="Z152" s="47">
        <v>2348.6</v>
      </c>
      <c r="AA152" s="20">
        <v>6.51</v>
      </c>
      <c r="AB152" s="21">
        <v>2355.11</v>
      </c>
      <c r="AE152" s="1"/>
    </row>
    <row r="153" spans="1:31" ht="13">
      <c r="A153" s="2" t="s">
        <v>278</v>
      </c>
      <c r="B153" s="2" t="s">
        <v>122</v>
      </c>
      <c r="C153" s="89" t="s">
        <v>297</v>
      </c>
      <c r="D153" s="2" t="s">
        <v>278</v>
      </c>
      <c r="E153" s="2" t="s">
        <v>122</v>
      </c>
      <c r="F153" s="89" t="s">
        <v>297</v>
      </c>
      <c r="G153" s="129" t="s">
        <v>303</v>
      </c>
      <c r="H153" s="19">
        <v>3320.4</v>
      </c>
      <c r="I153" s="20">
        <v>155.21</v>
      </c>
      <c r="J153" s="21">
        <v>3475.61</v>
      </c>
      <c r="K153" s="19">
        <v>0</v>
      </c>
      <c r="L153" s="20">
        <v>0</v>
      </c>
      <c r="M153" s="21">
        <v>0</v>
      </c>
      <c r="N153" s="19">
        <v>277.25</v>
      </c>
      <c r="O153" s="20">
        <v>0.38</v>
      </c>
      <c r="P153" s="21">
        <v>277.63</v>
      </c>
      <c r="Q153" s="19">
        <v>4947.7</v>
      </c>
      <c r="R153" s="20">
        <v>265.58</v>
      </c>
      <c r="S153" s="21">
        <v>5213.28</v>
      </c>
      <c r="T153" s="19">
        <v>4452.34</v>
      </c>
      <c r="U153" s="20">
        <v>429.82</v>
      </c>
      <c r="V153" s="21">
        <v>4882.16</v>
      </c>
      <c r="W153" s="19">
        <v>5230.76</v>
      </c>
      <c r="X153" s="20">
        <v>330.26</v>
      </c>
      <c r="Y153" s="21">
        <v>5561.02</v>
      </c>
      <c r="Z153" s="47">
        <v>18228.45</v>
      </c>
      <c r="AA153" s="20">
        <v>1181.25</v>
      </c>
      <c r="AB153" s="21">
        <v>19409.7</v>
      </c>
      <c r="AE153" s="1"/>
    </row>
    <row r="154" spans="1:31" ht="13">
      <c r="A154" s="2" t="s">
        <v>278</v>
      </c>
      <c r="B154" s="2" t="s">
        <v>123</v>
      </c>
      <c r="C154" s="89" t="s">
        <v>297</v>
      </c>
      <c r="D154" s="2" t="s">
        <v>278</v>
      </c>
      <c r="E154" s="2" t="s">
        <v>123</v>
      </c>
      <c r="F154" s="89" t="s">
        <v>297</v>
      </c>
      <c r="G154" s="129" t="s">
        <v>303</v>
      </c>
      <c r="H154" s="19">
        <v>1962.44</v>
      </c>
      <c r="I154" s="20">
        <v>320.26</v>
      </c>
      <c r="J154" s="21">
        <v>2282.6999999999998</v>
      </c>
      <c r="K154" s="19">
        <v>2278.3000000000002</v>
      </c>
      <c r="L154" s="20">
        <v>428.32</v>
      </c>
      <c r="M154" s="21">
        <v>2706.6200000000003</v>
      </c>
      <c r="N154" s="19">
        <v>625.44000000000005</v>
      </c>
      <c r="O154" s="20">
        <v>51.37</v>
      </c>
      <c r="P154" s="21">
        <v>676.81000000000006</v>
      </c>
      <c r="Q154" s="19">
        <v>754.2</v>
      </c>
      <c r="R154" s="20">
        <v>56.75</v>
      </c>
      <c r="S154" s="21">
        <v>810.95</v>
      </c>
      <c r="T154" s="19">
        <v>659.82</v>
      </c>
      <c r="U154" s="20">
        <v>50.56</v>
      </c>
      <c r="V154" s="21">
        <v>710.38000000000011</v>
      </c>
      <c r="W154" s="19">
        <v>863.58</v>
      </c>
      <c r="X154" s="20">
        <v>99.7</v>
      </c>
      <c r="Y154" s="21">
        <v>963.28000000000009</v>
      </c>
      <c r="Z154" s="47">
        <v>7143.78</v>
      </c>
      <c r="AA154" s="20">
        <v>1006.96</v>
      </c>
      <c r="AB154" s="21">
        <v>8150.74</v>
      </c>
      <c r="AE154" s="1"/>
    </row>
    <row r="155" spans="1:31" ht="13">
      <c r="A155" s="2" t="s">
        <v>278</v>
      </c>
      <c r="B155" s="2" t="s">
        <v>124</v>
      </c>
      <c r="C155" s="89" t="s">
        <v>297</v>
      </c>
      <c r="D155" s="2" t="s">
        <v>278</v>
      </c>
      <c r="E155" s="2" t="s">
        <v>124</v>
      </c>
      <c r="F155" s="89" t="s">
        <v>297</v>
      </c>
      <c r="G155" s="129" t="s">
        <v>303</v>
      </c>
      <c r="H155" s="19">
        <v>869.34</v>
      </c>
      <c r="I155" s="20">
        <v>69.39</v>
      </c>
      <c r="J155" s="21">
        <v>938.73</v>
      </c>
      <c r="K155" s="19">
        <v>2202.17</v>
      </c>
      <c r="L155" s="20">
        <v>409.76</v>
      </c>
      <c r="M155" s="21">
        <v>2611.9300000000003</v>
      </c>
      <c r="N155" s="19">
        <v>3521.25</v>
      </c>
      <c r="O155" s="20">
        <v>814.76</v>
      </c>
      <c r="P155" s="21">
        <v>4336.01</v>
      </c>
      <c r="Q155" s="19">
        <v>2598.85</v>
      </c>
      <c r="R155" s="20">
        <v>120.86</v>
      </c>
      <c r="S155" s="21">
        <v>2719.71</v>
      </c>
      <c r="T155" s="19">
        <v>2113.36</v>
      </c>
      <c r="U155" s="20">
        <v>118.19</v>
      </c>
      <c r="V155" s="21">
        <v>2231.5500000000002</v>
      </c>
      <c r="W155" s="19">
        <v>3083.83</v>
      </c>
      <c r="X155" s="20">
        <v>78.97</v>
      </c>
      <c r="Y155" s="21">
        <v>3162.7999999999997</v>
      </c>
      <c r="Z155" s="47">
        <v>14388.800000000001</v>
      </c>
      <c r="AA155" s="20">
        <v>1611.9299999999998</v>
      </c>
      <c r="AB155" s="21">
        <v>16000.730000000001</v>
      </c>
      <c r="AE155" s="1"/>
    </row>
    <row r="156" spans="1:31" ht="13">
      <c r="A156" s="2" t="s">
        <v>279</v>
      </c>
      <c r="B156" s="2" t="s">
        <v>125</v>
      </c>
      <c r="C156" s="89" t="s">
        <v>297</v>
      </c>
      <c r="D156" s="2" t="s">
        <v>279</v>
      </c>
      <c r="E156" s="2" t="s">
        <v>125</v>
      </c>
      <c r="F156" s="89" t="s">
        <v>297</v>
      </c>
      <c r="G156" s="129" t="s">
        <v>303</v>
      </c>
      <c r="H156" s="19">
        <v>0</v>
      </c>
      <c r="I156" s="20">
        <v>0</v>
      </c>
      <c r="J156" s="21">
        <v>0</v>
      </c>
      <c r="K156" s="19">
        <v>0</v>
      </c>
      <c r="L156" s="20">
        <v>0</v>
      </c>
      <c r="M156" s="21">
        <v>0</v>
      </c>
      <c r="N156" s="19">
        <v>0</v>
      </c>
      <c r="O156" s="20">
        <v>0</v>
      </c>
      <c r="P156" s="21">
        <v>0</v>
      </c>
      <c r="Q156" s="19">
        <v>0</v>
      </c>
      <c r="R156" s="20">
        <v>0</v>
      </c>
      <c r="S156" s="21">
        <v>0</v>
      </c>
      <c r="T156" s="19">
        <v>0</v>
      </c>
      <c r="U156" s="20">
        <v>0</v>
      </c>
      <c r="V156" s="21">
        <v>0</v>
      </c>
      <c r="W156" s="19">
        <v>0</v>
      </c>
      <c r="X156" s="20">
        <v>0</v>
      </c>
      <c r="Y156" s="21">
        <v>0</v>
      </c>
      <c r="Z156" s="47">
        <v>0</v>
      </c>
      <c r="AA156" s="20">
        <v>0</v>
      </c>
      <c r="AB156" s="21">
        <v>0</v>
      </c>
      <c r="AE156" s="1"/>
    </row>
    <row r="157" spans="1:31" ht="13">
      <c r="A157" s="2" t="s">
        <v>280</v>
      </c>
      <c r="B157" s="2" t="s">
        <v>136</v>
      </c>
      <c r="C157" s="89" t="s">
        <v>297</v>
      </c>
      <c r="D157" s="2" t="s">
        <v>280</v>
      </c>
      <c r="E157" s="2" t="s">
        <v>136</v>
      </c>
      <c r="F157" s="89" t="s">
        <v>297</v>
      </c>
      <c r="G157" s="129" t="s">
        <v>302</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19">
        <v>0</v>
      </c>
      <c r="X157" s="20">
        <v>0</v>
      </c>
      <c r="Y157" s="21">
        <v>0</v>
      </c>
      <c r="Z157" s="47">
        <v>0</v>
      </c>
      <c r="AA157" s="20">
        <v>0</v>
      </c>
      <c r="AB157" s="21">
        <v>0</v>
      </c>
      <c r="AE157" s="1"/>
    </row>
    <row r="158" spans="1:31" ht="13">
      <c r="A158" s="2" t="s">
        <v>280</v>
      </c>
      <c r="B158" s="2" t="s">
        <v>137</v>
      </c>
      <c r="C158" s="89" t="s">
        <v>297</v>
      </c>
      <c r="D158" s="2" t="s">
        <v>280</v>
      </c>
      <c r="E158" s="2" t="s">
        <v>137</v>
      </c>
      <c r="F158" s="89" t="s">
        <v>297</v>
      </c>
      <c r="G158" s="129" t="s">
        <v>302</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19">
        <v>0</v>
      </c>
      <c r="X158" s="20">
        <v>0</v>
      </c>
      <c r="Y158" s="21">
        <v>0</v>
      </c>
      <c r="Z158" s="47">
        <v>0</v>
      </c>
      <c r="AA158" s="20">
        <v>0</v>
      </c>
      <c r="AB158" s="21">
        <v>0</v>
      </c>
      <c r="AE158" s="1"/>
    </row>
    <row r="159" spans="1:31" ht="13">
      <c r="A159" s="2" t="s">
        <v>280</v>
      </c>
      <c r="B159" s="2" t="s">
        <v>138</v>
      </c>
      <c r="C159" s="89" t="s">
        <v>297</v>
      </c>
      <c r="D159" s="2" t="s">
        <v>280</v>
      </c>
      <c r="E159" s="2" t="s">
        <v>138</v>
      </c>
      <c r="F159" s="89" t="s">
        <v>297</v>
      </c>
      <c r="G159" s="129" t="s">
        <v>298</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19">
        <v>0</v>
      </c>
      <c r="X159" s="20">
        <v>0</v>
      </c>
      <c r="Y159" s="21">
        <v>0</v>
      </c>
      <c r="Z159" s="47">
        <v>0</v>
      </c>
      <c r="AA159" s="20">
        <v>0</v>
      </c>
      <c r="AB159" s="21">
        <v>0</v>
      </c>
      <c r="AE159" s="1"/>
    </row>
    <row r="160" spans="1:31" ht="13">
      <c r="A160" s="2" t="s">
        <v>280</v>
      </c>
      <c r="B160" s="2" t="s">
        <v>139</v>
      </c>
      <c r="C160" s="89" t="s">
        <v>297</v>
      </c>
      <c r="D160" s="2" t="s">
        <v>280</v>
      </c>
      <c r="E160" s="2" t="s">
        <v>139</v>
      </c>
      <c r="F160" s="89" t="s">
        <v>297</v>
      </c>
      <c r="G160" s="129" t="s">
        <v>298</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19">
        <v>0</v>
      </c>
      <c r="X160" s="20">
        <v>0</v>
      </c>
      <c r="Y160" s="21">
        <v>0</v>
      </c>
      <c r="Z160" s="47">
        <v>0</v>
      </c>
      <c r="AA160" s="20">
        <v>0</v>
      </c>
      <c r="AB160" s="21">
        <v>0</v>
      </c>
      <c r="AE160" s="1"/>
    </row>
    <row r="161" spans="1:31" ht="13">
      <c r="A161" s="2" t="s">
        <v>280</v>
      </c>
      <c r="B161" s="2" t="s">
        <v>140</v>
      </c>
      <c r="C161" s="89" t="s">
        <v>297</v>
      </c>
      <c r="D161" s="2" t="s">
        <v>280</v>
      </c>
      <c r="E161" s="2" t="s">
        <v>140</v>
      </c>
      <c r="F161" s="89" t="s">
        <v>297</v>
      </c>
      <c r="G161" s="129" t="s">
        <v>303</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19">
        <v>0</v>
      </c>
      <c r="X161" s="20">
        <v>0</v>
      </c>
      <c r="Y161" s="21">
        <v>0</v>
      </c>
      <c r="Z161" s="47">
        <v>0</v>
      </c>
      <c r="AA161" s="20">
        <v>0</v>
      </c>
      <c r="AB161" s="21">
        <v>0</v>
      </c>
      <c r="AE161" s="1"/>
    </row>
    <row r="162" spans="1:31" ht="13">
      <c r="A162" s="2" t="s">
        <v>280</v>
      </c>
      <c r="B162" s="2" t="s">
        <v>141</v>
      </c>
      <c r="C162" s="89" t="s">
        <v>297</v>
      </c>
      <c r="D162" s="2" t="s">
        <v>280</v>
      </c>
      <c r="E162" s="2" t="s">
        <v>141</v>
      </c>
      <c r="F162" s="89" t="s">
        <v>297</v>
      </c>
      <c r="G162" s="129" t="s">
        <v>303</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19">
        <v>0</v>
      </c>
      <c r="X162" s="20">
        <v>0</v>
      </c>
      <c r="Y162" s="21">
        <v>0</v>
      </c>
      <c r="Z162" s="47">
        <v>0</v>
      </c>
      <c r="AA162" s="20">
        <v>0</v>
      </c>
      <c r="AB162" s="21">
        <v>0</v>
      </c>
      <c r="AE162" s="1"/>
    </row>
    <row r="163" spans="1:31" ht="13">
      <c r="A163" s="2" t="s">
        <v>280</v>
      </c>
      <c r="B163" s="2" t="s">
        <v>142</v>
      </c>
      <c r="C163" s="89" t="s">
        <v>297</v>
      </c>
      <c r="D163" s="2" t="s">
        <v>280</v>
      </c>
      <c r="E163" s="2" t="s">
        <v>142</v>
      </c>
      <c r="F163" s="89" t="s">
        <v>297</v>
      </c>
      <c r="G163" s="129" t="s">
        <v>303</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19">
        <v>0</v>
      </c>
      <c r="X163" s="20">
        <v>0</v>
      </c>
      <c r="Y163" s="21">
        <v>0</v>
      </c>
      <c r="Z163" s="47">
        <v>0</v>
      </c>
      <c r="AA163" s="20">
        <v>0</v>
      </c>
      <c r="AB163" s="21">
        <v>0</v>
      </c>
      <c r="AE163" s="1"/>
    </row>
    <row r="164" spans="1:31" ht="13">
      <c r="A164" s="2" t="s">
        <v>280</v>
      </c>
      <c r="B164" s="2" t="s">
        <v>143</v>
      </c>
      <c r="C164" s="89" t="s">
        <v>297</v>
      </c>
      <c r="D164" s="2" t="s">
        <v>280</v>
      </c>
      <c r="E164" s="2" t="s">
        <v>143</v>
      </c>
      <c r="F164" s="89" t="s">
        <v>297</v>
      </c>
      <c r="G164" s="129" t="s">
        <v>303</v>
      </c>
      <c r="H164" s="19">
        <v>0</v>
      </c>
      <c r="I164" s="20">
        <v>0</v>
      </c>
      <c r="J164" s="21">
        <v>0</v>
      </c>
      <c r="K164" s="19">
        <v>0</v>
      </c>
      <c r="L164" s="20">
        <v>0</v>
      </c>
      <c r="M164" s="21">
        <v>0</v>
      </c>
      <c r="N164" s="19">
        <v>0</v>
      </c>
      <c r="O164" s="20">
        <v>0</v>
      </c>
      <c r="P164" s="21">
        <v>0</v>
      </c>
      <c r="Q164" s="19">
        <v>0</v>
      </c>
      <c r="R164" s="20">
        <v>0</v>
      </c>
      <c r="S164" s="21">
        <v>0</v>
      </c>
      <c r="T164" s="19">
        <v>0</v>
      </c>
      <c r="U164" s="20">
        <v>0</v>
      </c>
      <c r="V164" s="21">
        <v>0</v>
      </c>
      <c r="W164" s="19">
        <v>0</v>
      </c>
      <c r="X164" s="20">
        <v>0</v>
      </c>
      <c r="Y164" s="21">
        <v>0</v>
      </c>
      <c r="Z164" s="47">
        <v>0</v>
      </c>
      <c r="AA164" s="20">
        <v>0</v>
      </c>
      <c r="AB164" s="21">
        <v>0</v>
      </c>
      <c r="AE164" s="1"/>
    </row>
    <row r="165" spans="1:31" ht="13">
      <c r="A165" s="2" t="s">
        <v>281</v>
      </c>
      <c r="B165" s="2" t="s">
        <v>144</v>
      </c>
      <c r="C165" s="89" t="s">
        <v>297</v>
      </c>
      <c r="D165" s="2" t="s">
        <v>281</v>
      </c>
      <c r="E165" s="2" t="s">
        <v>144</v>
      </c>
      <c r="F165" s="89" t="s">
        <v>297</v>
      </c>
      <c r="G165" s="129" t="s">
        <v>298</v>
      </c>
      <c r="H165" s="19">
        <v>123.02</v>
      </c>
      <c r="I165" s="20">
        <v>17.829999999999998</v>
      </c>
      <c r="J165" s="21">
        <v>140.85</v>
      </c>
      <c r="K165" s="19">
        <v>298.66000000000003</v>
      </c>
      <c r="L165" s="20">
        <v>2.78</v>
      </c>
      <c r="M165" s="21">
        <v>301.44</v>
      </c>
      <c r="N165" s="19">
        <v>15.1</v>
      </c>
      <c r="O165" s="20">
        <v>0</v>
      </c>
      <c r="P165" s="21">
        <v>15.1</v>
      </c>
      <c r="Q165" s="19">
        <v>71.33</v>
      </c>
      <c r="R165" s="20">
        <v>0</v>
      </c>
      <c r="S165" s="21">
        <v>71.33</v>
      </c>
      <c r="T165" s="19">
        <v>1.49</v>
      </c>
      <c r="U165" s="20">
        <v>0.72</v>
      </c>
      <c r="V165" s="21">
        <v>2.21</v>
      </c>
      <c r="W165" s="19">
        <v>7.78</v>
      </c>
      <c r="X165" s="20">
        <v>0</v>
      </c>
      <c r="Y165" s="21">
        <v>7.78</v>
      </c>
      <c r="Z165" s="47">
        <v>517.38</v>
      </c>
      <c r="AA165" s="20">
        <v>21.33</v>
      </c>
      <c r="AB165" s="21">
        <v>538.71</v>
      </c>
      <c r="AE165" s="1"/>
    </row>
    <row r="166" spans="1:31" ht="13">
      <c r="A166" s="2" t="s">
        <v>282</v>
      </c>
      <c r="B166" s="2" t="s">
        <v>145</v>
      </c>
      <c r="C166" s="89" t="s">
        <v>297</v>
      </c>
      <c r="D166" s="2" t="s">
        <v>282</v>
      </c>
      <c r="E166" s="2" t="s">
        <v>145</v>
      </c>
      <c r="F166" s="89" t="s">
        <v>297</v>
      </c>
      <c r="G166" s="129" t="s">
        <v>302</v>
      </c>
      <c r="H166" s="19">
        <v>0</v>
      </c>
      <c r="I166" s="20">
        <v>0</v>
      </c>
      <c r="J166" s="21">
        <v>0</v>
      </c>
      <c r="K166" s="19">
        <v>0</v>
      </c>
      <c r="L166" s="20">
        <v>0</v>
      </c>
      <c r="M166" s="21">
        <v>0</v>
      </c>
      <c r="N166" s="19">
        <v>0</v>
      </c>
      <c r="O166" s="20">
        <v>0</v>
      </c>
      <c r="P166" s="21">
        <v>0</v>
      </c>
      <c r="Q166" s="19">
        <v>0</v>
      </c>
      <c r="R166" s="20">
        <v>0</v>
      </c>
      <c r="S166" s="21">
        <v>0</v>
      </c>
      <c r="T166" s="19">
        <v>0</v>
      </c>
      <c r="U166" s="20">
        <v>0</v>
      </c>
      <c r="V166" s="21">
        <v>0</v>
      </c>
      <c r="W166" s="19">
        <v>0</v>
      </c>
      <c r="X166" s="20">
        <v>0</v>
      </c>
      <c r="Y166" s="21">
        <v>0</v>
      </c>
      <c r="Z166" s="47">
        <v>0</v>
      </c>
      <c r="AA166" s="20">
        <v>0</v>
      </c>
      <c r="AB166" s="21">
        <v>0</v>
      </c>
      <c r="AE166" s="1"/>
    </row>
    <row r="167" spans="1:31" ht="13">
      <c r="A167" s="2" t="s">
        <v>282</v>
      </c>
      <c r="B167" s="2" t="s">
        <v>146</v>
      </c>
      <c r="C167" s="89" t="s">
        <v>297</v>
      </c>
      <c r="D167" s="2" t="s">
        <v>282</v>
      </c>
      <c r="E167" s="2" t="s">
        <v>146</v>
      </c>
      <c r="F167" s="89" t="s">
        <v>297</v>
      </c>
      <c r="G167" s="129" t="s">
        <v>302</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19">
        <v>0</v>
      </c>
      <c r="X167" s="20">
        <v>0</v>
      </c>
      <c r="Y167" s="21">
        <v>0</v>
      </c>
      <c r="Z167" s="47">
        <v>0</v>
      </c>
      <c r="AA167" s="20">
        <v>0</v>
      </c>
      <c r="AB167" s="21">
        <v>0</v>
      </c>
      <c r="AE167" s="1"/>
    </row>
    <row r="168" spans="1:31" ht="13">
      <c r="A168" s="2" t="s">
        <v>282</v>
      </c>
      <c r="B168" s="2" t="s">
        <v>147</v>
      </c>
      <c r="C168" s="89" t="s">
        <v>297</v>
      </c>
      <c r="D168" s="2" t="s">
        <v>282</v>
      </c>
      <c r="E168" s="2" t="s">
        <v>147</v>
      </c>
      <c r="F168" s="89" t="s">
        <v>297</v>
      </c>
      <c r="G168" s="129" t="s">
        <v>302</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19">
        <v>0</v>
      </c>
      <c r="X168" s="20">
        <v>0</v>
      </c>
      <c r="Y168" s="21">
        <v>0</v>
      </c>
      <c r="Z168" s="47">
        <v>0</v>
      </c>
      <c r="AA168" s="20">
        <v>0</v>
      </c>
      <c r="AB168" s="21">
        <v>0</v>
      </c>
      <c r="AE168" s="1"/>
    </row>
    <row r="169" spans="1:31" ht="13">
      <c r="A169" s="2" t="s">
        <v>282</v>
      </c>
      <c r="B169" s="2" t="s">
        <v>317</v>
      </c>
      <c r="C169" s="89" t="s">
        <v>297</v>
      </c>
      <c r="D169" s="2" t="s">
        <v>282</v>
      </c>
      <c r="E169" s="2" t="s">
        <v>317</v>
      </c>
      <c r="F169" s="89" t="s">
        <v>297</v>
      </c>
      <c r="G169" s="129" t="s">
        <v>302</v>
      </c>
      <c r="H169" s="19">
        <v>14956.35</v>
      </c>
      <c r="I169" s="20">
        <v>2566.65</v>
      </c>
      <c r="J169" s="21">
        <v>17523</v>
      </c>
      <c r="K169" s="19">
        <v>14992.2</v>
      </c>
      <c r="L169" s="20">
        <v>4305.8500000000004</v>
      </c>
      <c r="M169" s="21">
        <v>19298.050000000003</v>
      </c>
      <c r="N169" s="19">
        <v>28228.799999999999</v>
      </c>
      <c r="O169" s="20">
        <v>3190.1</v>
      </c>
      <c r="P169" s="21">
        <v>31418.899999999998</v>
      </c>
      <c r="Q169" s="19">
        <v>26152.15</v>
      </c>
      <c r="R169" s="20">
        <v>2906.25</v>
      </c>
      <c r="S169" s="21">
        <v>29058.400000000001</v>
      </c>
      <c r="T169" s="19">
        <v>18931.3</v>
      </c>
      <c r="U169" s="20">
        <v>2572.0500000000002</v>
      </c>
      <c r="V169" s="21">
        <v>21503.35</v>
      </c>
      <c r="W169" s="19">
        <v>14888.1</v>
      </c>
      <c r="X169" s="20">
        <v>2487.6999999999998</v>
      </c>
      <c r="Y169" s="21">
        <v>17375.8</v>
      </c>
      <c r="Z169" s="47">
        <v>118148.90000000001</v>
      </c>
      <c r="AA169" s="20">
        <v>18028.600000000002</v>
      </c>
      <c r="AB169" s="21">
        <v>136177.5</v>
      </c>
      <c r="AE169" s="1"/>
    </row>
    <row r="170" spans="1:31" ht="13">
      <c r="A170" s="2" t="s">
        <v>282</v>
      </c>
      <c r="B170" s="2" t="s">
        <v>318</v>
      </c>
      <c r="C170" s="89" t="s">
        <v>297</v>
      </c>
      <c r="D170" s="2" t="s">
        <v>282</v>
      </c>
      <c r="E170" s="2" t="s">
        <v>318</v>
      </c>
      <c r="F170" s="89" t="s">
        <v>297</v>
      </c>
      <c r="G170" s="129" t="s">
        <v>302</v>
      </c>
      <c r="H170" s="19">
        <v>19403.5</v>
      </c>
      <c r="I170" s="20">
        <v>1451.7</v>
      </c>
      <c r="J170" s="21">
        <v>20855.2</v>
      </c>
      <c r="K170" s="19">
        <v>7551.4</v>
      </c>
      <c r="L170" s="20">
        <v>719.9</v>
      </c>
      <c r="M170" s="21">
        <v>8271.2999999999993</v>
      </c>
      <c r="N170" s="19">
        <v>0</v>
      </c>
      <c r="O170" s="20">
        <v>0</v>
      </c>
      <c r="P170" s="21">
        <v>0</v>
      </c>
      <c r="Q170" s="19">
        <v>215.6</v>
      </c>
      <c r="R170" s="20">
        <v>605.65</v>
      </c>
      <c r="S170" s="21">
        <v>821.25</v>
      </c>
      <c r="T170" s="19">
        <v>18408.3</v>
      </c>
      <c r="U170" s="20">
        <v>1941.6</v>
      </c>
      <c r="V170" s="21">
        <v>20349.899999999998</v>
      </c>
      <c r="W170" s="19">
        <v>20198.7</v>
      </c>
      <c r="X170" s="20">
        <v>3213.6</v>
      </c>
      <c r="Y170" s="21">
        <v>23412.3</v>
      </c>
      <c r="Z170" s="47">
        <v>65777.5</v>
      </c>
      <c r="AA170" s="20">
        <v>7932.4500000000007</v>
      </c>
      <c r="AB170" s="21">
        <v>73709.95</v>
      </c>
      <c r="AE170" s="1"/>
    </row>
    <row r="171" spans="1:31" ht="13">
      <c r="A171" s="2" t="s">
        <v>282</v>
      </c>
      <c r="B171" s="2" t="s">
        <v>319</v>
      </c>
      <c r="C171" s="89" t="s">
        <v>297</v>
      </c>
      <c r="D171" s="2" t="s">
        <v>282</v>
      </c>
      <c r="E171" s="2" t="s">
        <v>319</v>
      </c>
      <c r="F171" s="89" t="s">
        <v>297</v>
      </c>
      <c r="G171" s="129" t="s">
        <v>302</v>
      </c>
      <c r="H171" s="19">
        <v>7168.1</v>
      </c>
      <c r="I171" s="20">
        <v>1423.8</v>
      </c>
      <c r="J171" s="21">
        <v>8591.9</v>
      </c>
      <c r="K171" s="19">
        <v>2748.75</v>
      </c>
      <c r="L171" s="20">
        <v>1444.9</v>
      </c>
      <c r="M171" s="21">
        <v>4193.6499999999996</v>
      </c>
      <c r="N171" s="19">
        <v>8269.6</v>
      </c>
      <c r="O171" s="20">
        <v>1462.5</v>
      </c>
      <c r="P171" s="21">
        <v>9732.1</v>
      </c>
      <c r="Q171" s="19">
        <v>5562.8</v>
      </c>
      <c r="R171" s="20">
        <v>1675.75</v>
      </c>
      <c r="S171" s="21">
        <v>7238.55</v>
      </c>
      <c r="T171" s="19">
        <v>2446.1</v>
      </c>
      <c r="U171" s="20">
        <v>1533.05</v>
      </c>
      <c r="V171" s="21">
        <v>3979.1499999999996</v>
      </c>
      <c r="W171" s="19">
        <v>5869.5</v>
      </c>
      <c r="X171" s="20">
        <v>1738.3</v>
      </c>
      <c r="Y171" s="21">
        <v>7607.8</v>
      </c>
      <c r="Z171" s="47">
        <v>32064.85</v>
      </c>
      <c r="AA171" s="20">
        <v>9278.2999999999993</v>
      </c>
      <c r="AB171" s="21">
        <v>41343.149999999994</v>
      </c>
      <c r="AE171" s="1"/>
    </row>
    <row r="172" spans="1:31" ht="13">
      <c r="A172" s="2" t="s">
        <v>282</v>
      </c>
      <c r="B172" s="2" t="s">
        <v>148</v>
      </c>
      <c r="C172" s="89" t="s">
        <v>297</v>
      </c>
      <c r="D172" s="2" t="s">
        <v>282</v>
      </c>
      <c r="E172" s="2" t="s">
        <v>148</v>
      </c>
      <c r="F172" s="89" t="s">
        <v>297</v>
      </c>
      <c r="G172" s="129" t="s">
        <v>303</v>
      </c>
      <c r="H172" s="19">
        <v>0</v>
      </c>
      <c r="I172" s="20">
        <v>0</v>
      </c>
      <c r="J172" s="21">
        <v>0</v>
      </c>
      <c r="K172" s="19">
        <v>0</v>
      </c>
      <c r="L172" s="20">
        <v>0</v>
      </c>
      <c r="M172" s="21">
        <v>0</v>
      </c>
      <c r="N172" s="19">
        <v>0</v>
      </c>
      <c r="O172" s="20">
        <v>0</v>
      </c>
      <c r="P172" s="21">
        <v>0</v>
      </c>
      <c r="Q172" s="19">
        <v>0</v>
      </c>
      <c r="R172" s="20">
        <v>0</v>
      </c>
      <c r="S172" s="21">
        <v>0</v>
      </c>
      <c r="T172" s="19">
        <v>0</v>
      </c>
      <c r="U172" s="20">
        <v>0</v>
      </c>
      <c r="V172" s="21">
        <v>0</v>
      </c>
      <c r="W172" s="19">
        <v>2</v>
      </c>
      <c r="X172" s="20">
        <v>27.75</v>
      </c>
      <c r="Y172" s="21">
        <v>29.75</v>
      </c>
      <c r="Z172" s="47">
        <v>2</v>
      </c>
      <c r="AA172" s="20">
        <v>27.75</v>
      </c>
      <c r="AB172" s="21">
        <v>29.75</v>
      </c>
      <c r="AE172" s="1"/>
    </row>
    <row r="173" spans="1:31" ht="13">
      <c r="A173" s="2" t="s">
        <v>282</v>
      </c>
      <c r="B173" s="2" t="s">
        <v>149</v>
      </c>
      <c r="C173" s="89" t="s">
        <v>297</v>
      </c>
      <c r="D173" s="2" t="s">
        <v>282</v>
      </c>
      <c r="E173" s="2" t="s">
        <v>149</v>
      </c>
      <c r="F173" s="89" t="s">
        <v>297</v>
      </c>
      <c r="G173" s="129" t="s">
        <v>303</v>
      </c>
      <c r="H173" s="19">
        <v>0</v>
      </c>
      <c r="I173" s="20">
        <v>0</v>
      </c>
      <c r="J173" s="21">
        <v>0</v>
      </c>
      <c r="K173" s="19">
        <v>0</v>
      </c>
      <c r="L173" s="20">
        <v>0</v>
      </c>
      <c r="M173" s="21">
        <v>0</v>
      </c>
      <c r="N173" s="19">
        <v>0</v>
      </c>
      <c r="O173" s="20">
        <v>0</v>
      </c>
      <c r="P173" s="21">
        <v>0</v>
      </c>
      <c r="Q173" s="19">
        <v>0</v>
      </c>
      <c r="R173" s="20">
        <v>0</v>
      </c>
      <c r="S173" s="21">
        <v>0</v>
      </c>
      <c r="T173" s="19">
        <v>0</v>
      </c>
      <c r="U173" s="20">
        <v>0</v>
      </c>
      <c r="V173" s="21">
        <v>0</v>
      </c>
      <c r="W173" s="19">
        <v>1.95</v>
      </c>
      <c r="X173" s="20">
        <v>41.75</v>
      </c>
      <c r="Y173" s="21">
        <v>43.7</v>
      </c>
      <c r="Z173" s="47">
        <v>1.95</v>
      </c>
      <c r="AA173" s="20">
        <v>41.75</v>
      </c>
      <c r="AB173" s="21">
        <v>43.7</v>
      </c>
      <c r="AE173" s="1"/>
    </row>
    <row r="174" spans="1:31" ht="13">
      <c r="A174" s="2" t="s">
        <v>282</v>
      </c>
      <c r="B174" s="2" t="s">
        <v>150</v>
      </c>
      <c r="C174" s="89" t="s">
        <v>297</v>
      </c>
      <c r="D174" s="2" t="s">
        <v>282</v>
      </c>
      <c r="E174" s="2" t="s">
        <v>150</v>
      </c>
      <c r="F174" s="89" t="s">
        <v>297</v>
      </c>
      <c r="G174" s="129" t="s">
        <v>302</v>
      </c>
      <c r="H174" s="19">
        <v>0</v>
      </c>
      <c r="I174" s="20">
        <v>0</v>
      </c>
      <c r="J174" s="21">
        <v>0</v>
      </c>
      <c r="K174" s="19">
        <v>0</v>
      </c>
      <c r="L174" s="20">
        <v>0</v>
      </c>
      <c r="M174" s="21">
        <v>0</v>
      </c>
      <c r="N174" s="19">
        <v>0</v>
      </c>
      <c r="O174" s="20">
        <v>0</v>
      </c>
      <c r="P174" s="21">
        <v>0</v>
      </c>
      <c r="Q174" s="19">
        <v>0</v>
      </c>
      <c r="R174" s="20">
        <v>0</v>
      </c>
      <c r="S174" s="21">
        <v>0</v>
      </c>
      <c r="T174" s="19">
        <v>0</v>
      </c>
      <c r="U174" s="20">
        <v>0</v>
      </c>
      <c r="V174" s="21">
        <v>0</v>
      </c>
      <c r="W174" s="19">
        <v>0</v>
      </c>
      <c r="X174" s="20">
        <v>0</v>
      </c>
      <c r="Y174" s="21">
        <v>0</v>
      </c>
      <c r="Z174" s="47">
        <v>0</v>
      </c>
      <c r="AA174" s="20">
        <v>0</v>
      </c>
      <c r="AB174" s="21">
        <v>0</v>
      </c>
      <c r="AE174" s="1"/>
    </row>
    <row r="175" spans="1:31" ht="13">
      <c r="A175" s="2" t="s">
        <v>282</v>
      </c>
      <c r="B175" s="2" t="s">
        <v>151</v>
      </c>
      <c r="C175" s="89" t="s">
        <v>297</v>
      </c>
      <c r="D175" s="2" t="s">
        <v>282</v>
      </c>
      <c r="E175" s="2" t="s">
        <v>151</v>
      </c>
      <c r="F175" s="89" t="s">
        <v>297</v>
      </c>
      <c r="G175" s="129" t="s">
        <v>302</v>
      </c>
      <c r="H175" s="19">
        <v>0</v>
      </c>
      <c r="I175" s="20">
        <v>0</v>
      </c>
      <c r="J175" s="21">
        <v>0</v>
      </c>
      <c r="K175" s="19">
        <v>0</v>
      </c>
      <c r="L175" s="20">
        <v>0</v>
      </c>
      <c r="M175" s="21">
        <v>0</v>
      </c>
      <c r="N175" s="19">
        <v>0</v>
      </c>
      <c r="O175" s="20">
        <v>0</v>
      </c>
      <c r="P175" s="21">
        <v>0</v>
      </c>
      <c r="Q175" s="19">
        <v>0</v>
      </c>
      <c r="R175" s="20">
        <v>0</v>
      </c>
      <c r="S175" s="21">
        <v>0</v>
      </c>
      <c r="T175" s="19">
        <v>0</v>
      </c>
      <c r="U175" s="20">
        <v>0</v>
      </c>
      <c r="V175" s="21">
        <v>0</v>
      </c>
      <c r="W175" s="19">
        <v>0</v>
      </c>
      <c r="X175" s="20">
        <v>0</v>
      </c>
      <c r="Y175" s="21">
        <v>0</v>
      </c>
      <c r="Z175" s="47">
        <v>0</v>
      </c>
      <c r="AA175" s="20">
        <v>0</v>
      </c>
      <c r="AB175" s="21">
        <v>0</v>
      </c>
      <c r="AE175" s="1"/>
    </row>
    <row r="176" spans="1:31" ht="13">
      <c r="A176" s="2" t="s">
        <v>282</v>
      </c>
      <c r="B176" s="2" t="s">
        <v>152</v>
      </c>
      <c r="C176" s="89" t="s">
        <v>297</v>
      </c>
      <c r="D176" s="2" t="s">
        <v>282</v>
      </c>
      <c r="E176" s="2" t="s">
        <v>152</v>
      </c>
      <c r="F176" s="89" t="s">
        <v>297</v>
      </c>
      <c r="G176" s="129" t="s">
        <v>302</v>
      </c>
      <c r="H176" s="19">
        <v>0</v>
      </c>
      <c r="I176" s="20">
        <v>0</v>
      </c>
      <c r="J176" s="21">
        <v>0</v>
      </c>
      <c r="K176" s="19">
        <v>0</v>
      </c>
      <c r="L176" s="20">
        <v>0</v>
      </c>
      <c r="M176" s="21">
        <v>0</v>
      </c>
      <c r="N176" s="19">
        <v>0</v>
      </c>
      <c r="O176" s="20">
        <v>0</v>
      </c>
      <c r="P176" s="21">
        <v>0</v>
      </c>
      <c r="Q176" s="19">
        <v>0</v>
      </c>
      <c r="R176" s="20">
        <v>0</v>
      </c>
      <c r="S176" s="21">
        <v>0</v>
      </c>
      <c r="T176" s="19">
        <v>0</v>
      </c>
      <c r="U176" s="20">
        <v>0</v>
      </c>
      <c r="V176" s="21">
        <v>0</v>
      </c>
      <c r="W176" s="19">
        <v>0</v>
      </c>
      <c r="X176" s="20">
        <v>0</v>
      </c>
      <c r="Y176" s="21">
        <v>0</v>
      </c>
      <c r="Z176" s="47">
        <v>0</v>
      </c>
      <c r="AA176" s="20">
        <v>0</v>
      </c>
      <c r="AB176" s="21">
        <v>0</v>
      </c>
      <c r="AE176" s="1"/>
    </row>
    <row r="177" spans="1:31" ht="13">
      <c r="A177" s="2" t="s">
        <v>282</v>
      </c>
      <c r="B177" s="2" t="s">
        <v>153</v>
      </c>
      <c r="C177" s="89" t="s">
        <v>297</v>
      </c>
      <c r="D177" s="2" t="s">
        <v>282</v>
      </c>
      <c r="E177" s="2" t="s">
        <v>153</v>
      </c>
      <c r="F177" s="89" t="s">
        <v>297</v>
      </c>
      <c r="G177" s="129" t="s">
        <v>302</v>
      </c>
      <c r="H177" s="19">
        <v>0</v>
      </c>
      <c r="I177" s="20">
        <v>0</v>
      </c>
      <c r="J177" s="21">
        <v>0</v>
      </c>
      <c r="K177" s="19">
        <v>0</v>
      </c>
      <c r="L177" s="20">
        <v>0</v>
      </c>
      <c r="M177" s="21">
        <v>0</v>
      </c>
      <c r="N177" s="19">
        <v>0</v>
      </c>
      <c r="O177" s="20">
        <v>0</v>
      </c>
      <c r="P177" s="21">
        <v>0</v>
      </c>
      <c r="Q177" s="19">
        <v>0</v>
      </c>
      <c r="R177" s="20">
        <v>0</v>
      </c>
      <c r="S177" s="21">
        <v>0</v>
      </c>
      <c r="T177" s="19">
        <v>0</v>
      </c>
      <c r="U177" s="20">
        <v>0</v>
      </c>
      <c r="V177" s="21">
        <v>0</v>
      </c>
      <c r="W177" s="19">
        <v>0</v>
      </c>
      <c r="X177" s="20">
        <v>0</v>
      </c>
      <c r="Y177" s="21">
        <v>0</v>
      </c>
      <c r="Z177" s="47">
        <v>0</v>
      </c>
      <c r="AA177" s="20">
        <v>0</v>
      </c>
      <c r="AB177" s="21">
        <v>0</v>
      </c>
      <c r="AE177" s="1"/>
    </row>
    <row r="178" spans="1:31" ht="13">
      <c r="A178" s="2" t="s">
        <v>282</v>
      </c>
      <c r="B178" s="2" t="s">
        <v>154</v>
      </c>
      <c r="C178" s="89" t="s">
        <v>297</v>
      </c>
      <c r="D178" s="2" t="s">
        <v>282</v>
      </c>
      <c r="E178" s="2" t="s">
        <v>154</v>
      </c>
      <c r="F178" s="89" t="s">
        <v>297</v>
      </c>
      <c r="G178" s="129" t="s">
        <v>298</v>
      </c>
      <c r="H178" s="19">
        <v>10911.24</v>
      </c>
      <c r="I178" s="20">
        <v>1118.79</v>
      </c>
      <c r="J178" s="21">
        <v>12030.029999999999</v>
      </c>
      <c r="K178" s="19">
        <v>14305.32</v>
      </c>
      <c r="L178" s="20">
        <v>440.19</v>
      </c>
      <c r="M178" s="21">
        <v>14745.51</v>
      </c>
      <c r="N178" s="19">
        <v>19995.21</v>
      </c>
      <c r="O178" s="20">
        <v>1131.75</v>
      </c>
      <c r="P178" s="21">
        <v>21126.959999999999</v>
      </c>
      <c r="Q178" s="19">
        <v>0</v>
      </c>
      <c r="R178" s="20">
        <v>0</v>
      </c>
      <c r="S178" s="21">
        <v>0</v>
      </c>
      <c r="T178" s="19">
        <v>0</v>
      </c>
      <c r="U178" s="20">
        <v>0</v>
      </c>
      <c r="V178" s="21">
        <v>0</v>
      </c>
      <c r="W178" s="19">
        <v>1155.5999999999999</v>
      </c>
      <c r="X178" s="20">
        <v>226.44</v>
      </c>
      <c r="Y178" s="21">
        <v>1382.04</v>
      </c>
      <c r="Z178" s="47">
        <v>46367.369999999995</v>
      </c>
      <c r="AA178" s="20">
        <v>2917.17</v>
      </c>
      <c r="AB178" s="21">
        <v>49284.539999999994</v>
      </c>
      <c r="AE178" s="1"/>
    </row>
    <row r="179" spans="1:31" ht="13">
      <c r="A179" s="2" t="s">
        <v>282</v>
      </c>
      <c r="B179" s="2" t="s">
        <v>155</v>
      </c>
      <c r="C179" s="89" t="s">
        <v>297</v>
      </c>
      <c r="D179" s="2" t="s">
        <v>282</v>
      </c>
      <c r="E179" s="2" t="s">
        <v>155</v>
      </c>
      <c r="F179" s="89" t="s">
        <v>297</v>
      </c>
      <c r="G179" s="129" t="s">
        <v>298</v>
      </c>
      <c r="H179" s="19">
        <v>109.71</v>
      </c>
      <c r="I179" s="20">
        <v>0</v>
      </c>
      <c r="J179" s="21">
        <v>109.71</v>
      </c>
      <c r="K179" s="19">
        <v>7121.34</v>
      </c>
      <c r="L179" s="20">
        <v>276.66000000000003</v>
      </c>
      <c r="M179" s="21">
        <v>7398</v>
      </c>
      <c r="N179" s="19">
        <v>4071.69</v>
      </c>
      <c r="O179" s="20">
        <v>271.26</v>
      </c>
      <c r="P179" s="21">
        <v>4342.95</v>
      </c>
      <c r="Q179" s="19">
        <v>21047.13</v>
      </c>
      <c r="R179" s="20">
        <v>897.57</v>
      </c>
      <c r="S179" s="21">
        <v>21944.7</v>
      </c>
      <c r="T179" s="19">
        <v>2696.67</v>
      </c>
      <c r="U179" s="20">
        <v>101.52</v>
      </c>
      <c r="V179" s="21">
        <v>2798.19</v>
      </c>
      <c r="W179" s="19">
        <v>18772.02</v>
      </c>
      <c r="X179" s="20">
        <v>841.41</v>
      </c>
      <c r="Y179" s="21">
        <v>19613.43</v>
      </c>
      <c r="Z179" s="47">
        <v>53818.559999999998</v>
      </c>
      <c r="AA179" s="20">
        <v>2388.42</v>
      </c>
      <c r="AB179" s="21">
        <v>56206.979999999996</v>
      </c>
      <c r="AE179" s="1"/>
    </row>
    <row r="180" spans="1:31" ht="13">
      <c r="A180" s="2" t="s">
        <v>282</v>
      </c>
      <c r="B180" s="2" t="s">
        <v>156</v>
      </c>
      <c r="C180" s="89" t="s">
        <v>297</v>
      </c>
      <c r="D180" s="2" t="s">
        <v>282</v>
      </c>
      <c r="E180" s="2" t="s">
        <v>156</v>
      </c>
      <c r="F180" s="89" t="s">
        <v>297</v>
      </c>
      <c r="G180" s="129" t="s">
        <v>298</v>
      </c>
      <c r="H180" s="19">
        <v>188.1</v>
      </c>
      <c r="I180" s="20">
        <v>0</v>
      </c>
      <c r="J180" s="21">
        <v>188.1</v>
      </c>
      <c r="K180" s="19">
        <v>6653.97</v>
      </c>
      <c r="L180" s="20">
        <v>361.17</v>
      </c>
      <c r="M180" s="21">
        <v>7015.14</v>
      </c>
      <c r="N180" s="19">
        <v>6392.97</v>
      </c>
      <c r="O180" s="20">
        <v>229.68</v>
      </c>
      <c r="P180" s="21">
        <v>6622.6500000000005</v>
      </c>
      <c r="Q180" s="19">
        <v>10334.61</v>
      </c>
      <c r="R180" s="20">
        <v>506.16</v>
      </c>
      <c r="S180" s="21">
        <v>10840.77</v>
      </c>
      <c r="T180" s="19">
        <v>32635.62</v>
      </c>
      <c r="U180" s="20">
        <v>596.34</v>
      </c>
      <c r="V180" s="21">
        <v>33231.96</v>
      </c>
      <c r="W180" s="19">
        <v>7442.82</v>
      </c>
      <c r="X180" s="20">
        <v>973.35</v>
      </c>
      <c r="Y180" s="21">
        <v>8416.17</v>
      </c>
      <c r="Z180" s="47">
        <v>63648.090000000004</v>
      </c>
      <c r="AA180" s="20">
        <v>2666.7</v>
      </c>
      <c r="AB180" s="21">
        <v>66314.790000000008</v>
      </c>
      <c r="AE180" s="1"/>
    </row>
    <row r="181" spans="1:31" ht="13">
      <c r="A181" s="2" t="s">
        <v>282</v>
      </c>
      <c r="B181" s="2" t="s">
        <v>157</v>
      </c>
      <c r="C181" s="89" t="s">
        <v>297</v>
      </c>
      <c r="D181" s="2" t="s">
        <v>282</v>
      </c>
      <c r="E181" s="2" t="s">
        <v>157</v>
      </c>
      <c r="F181" s="89" t="s">
        <v>297</v>
      </c>
      <c r="G181" s="129" t="s">
        <v>298</v>
      </c>
      <c r="H181" s="19">
        <v>0</v>
      </c>
      <c r="I181" s="20">
        <v>2056.0500000000002</v>
      </c>
      <c r="J181" s="21">
        <v>2056.0500000000002</v>
      </c>
      <c r="K181" s="19">
        <v>17.82</v>
      </c>
      <c r="L181" s="20">
        <v>67.41</v>
      </c>
      <c r="M181" s="21">
        <v>85.22999999999999</v>
      </c>
      <c r="N181" s="19">
        <v>0</v>
      </c>
      <c r="O181" s="20">
        <v>0</v>
      </c>
      <c r="P181" s="21">
        <v>0</v>
      </c>
      <c r="Q181" s="19">
        <v>0</v>
      </c>
      <c r="R181" s="20">
        <v>0</v>
      </c>
      <c r="S181" s="21">
        <v>0</v>
      </c>
      <c r="T181" s="19">
        <v>1222.47</v>
      </c>
      <c r="U181" s="20">
        <v>114.75</v>
      </c>
      <c r="V181" s="21">
        <v>1337.22</v>
      </c>
      <c r="W181" s="19">
        <v>1714.23</v>
      </c>
      <c r="X181" s="20">
        <v>2122.7399999999998</v>
      </c>
      <c r="Y181" s="21">
        <v>3836.97</v>
      </c>
      <c r="Z181" s="47">
        <v>2954.52</v>
      </c>
      <c r="AA181" s="20">
        <v>4360.95</v>
      </c>
      <c r="AB181" s="21">
        <v>7315.4699999999993</v>
      </c>
      <c r="AE181" s="1"/>
    </row>
    <row r="182" spans="1:31" ht="13">
      <c r="A182" s="2" t="s">
        <v>282</v>
      </c>
      <c r="B182" s="2" t="s">
        <v>158</v>
      </c>
      <c r="C182" s="89" t="s">
        <v>297</v>
      </c>
      <c r="D182" s="2" t="s">
        <v>282</v>
      </c>
      <c r="E182" s="2" t="s">
        <v>158</v>
      </c>
      <c r="F182" s="89" t="s">
        <v>297</v>
      </c>
      <c r="G182" s="129" t="s">
        <v>302</v>
      </c>
      <c r="H182" s="19">
        <v>0</v>
      </c>
      <c r="I182" s="20">
        <v>0</v>
      </c>
      <c r="J182" s="21">
        <v>0</v>
      </c>
      <c r="K182" s="19">
        <v>0.52</v>
      </c>
      <c r="L182" s="20">
        <v>0.79</v>
      </c>
      <c r="M182" s="21">
        <v>1.31</v>
      </c>
      <c r="N182" s="19">
        <v>9.32</v>
      </c>
      <c r="O182" s="20">
        <v>4.74</v>
      </c>
      <c r="P182" s="21">
        <v>14.06</v>
      </c>
      <c r="Q182" s="19">
        <v>0</v>
      </c>
      <c r="R182" s="20">
        <v>0</v>
      </c>
      <c r="S182" s="21">
        <v>0</v>
      </c>
      <c r="T182" s="19">
        <v>28.88</v>
      </c>
      <c r="U182" s="20">
        <v>26.77</v>
      </c>
      <c r="V182" s="21">
        <v>55.65</v>
      </c>
      <c r="W182" s="19">
        <v>0.04</v>
      </c>
      <c r="X182" s="20">
        <v>3.54</v>
      </c>
      <c r="Y182" s="21">
        <v>3.58</v>
      </c>
      <c r="Z182" s="47">
        <v>38.76</v>
      </c>
      <c r="AA182" s="20">
        <v>35.839999999999996</v>
      </c>
      <c r="AB182" s="21">
        <v>74.599999999999994</v>
      </c>
      <c r="AE182" s="1"/>
    </row>
    <row r="183" spans="1:31" ht="13">
      <c r="A183" s="2" t="s">
        <v>282</v>
      </c>
      <c r="B183" s="2" t="s">
        <v>159</v>
      </c>
      <c r="C183" s="89" t="s">
        <v>297</v>
      </c>
      <c r="D183" s="2" t="s">
        <v>282</v>
      </c>
      <c r="E183" s="2" t="s">
        <v>159</v>
      </c>
      <c r="F183" s="89" t="s">
        <v>297</v>
      </c>
      <c r="G183" s="129" t="s">
        <v>302</v>
      </c>
      <c r="H183" s="19">
        <v>0</v>
      </c>
      <c r="I183" s="20">
        <v>0</v>
      </c>
      <c r="J183" s="21">
        <v>0</v>
      </c>
      <c r="K183" s="19">
        <v>0.78</v>
      </c>
      <c r="L183" s="20">
        <v>32.81</v>
      </c>
      <c r="M183" s="21">
        <v>33.590000000000003</v>
      </c>
      <c r="N183" s="19">
        <v>0.89</v>
      </c>
      <c r="O183" s="20">
        <v>3.62</v>
      </c>
      <c r="P183" s="21">
        <v>4.51</v>
      </c>
      <c r="Q183" s="19">
        <v>0</v>
      </c>
      <c r="R183" s="20">
        <v>0</v>
      </c>
      <c r="S183" s="21">
        <v>0</v>
      </c>
      <c r="T183" s="19">
        <v>5.62</v>
      </c>
      <c r="U183" s="20">
        <v>42.3</v>
      </c>
      <c r="V183" s="21">
        <v>47.919999999999995</v>
      </c>
      <c r="W183" s="19">
        <v>0</v>
      </c>
      <c r="X183" s="20">
        <v>0</v>
      </c>
      <c r="Y183" s="21">
        <v>0</v>
      </c>
      <c r="Z183" s="47">
        <v>7.29</v>
      </c>
      <c r="AA183" s="20">
        <v>78.72999999999999</v>
      </c>
      <c r="AB183" s="21">
        <v>86.02</v>
      </c>
      <c r="AE183" s="1"/>
    </row>
    <row r="184" spans="1:31" ht="13">
      <c r="A184" s="2" t="s">
        <v>398</v>
      </c>
      <c r="B184" s="2" t="s">
        <v>399</v>
      </c>
      <c r="C184" s="89" t="s">
        <v>297</v>
      </c>
      <c r="D184" s="2" t="s">
        <v>398</v>
      </c>
      <c r="E184" s="2" t="s">
        <v>399</v>
      </c>
      <c r="F184" s="89" t="s">
        <v>297</v>
      </c>
      <c r="G184" s="129" t="s">
        <v>304</v>
      </c>
      <c r="H184" s="19">
        <v>0</v>
      </c>
      <c r="I184" s="20">
        <v>0</v>
      </c>
      <c r="J184" s="21">
        <v>0</v>
      </c>
      <c r="K184" s="19">
        <v>0</v>
      </c>
      <c r="L184" s="20">
        <v>0</v>
      </c>
      <c r="M184" s="21">
        <v>0</v>
      </c>
      <c r="N184" s="19">
        <v>0</v>
      </c>
      <c r="O184" s="20">
        <v>0</v>
      </c>
      <c r="P184" s="21">
        <v>0</v>
      </c>
      <c r="Q184" s="19">
        <v>0</v>
      </c>
      <c r="R184" s="20">
        <v>2.5099999999999998</v>
      </c>
      <c r="S184" s="21">
        <v>2.5099999999999998</v>
      </c>
      <c r="T184" s="19">
        <v>1346.02</v>
      </c>
      <c r="U184" s="20">
        <v>1156.73</v>
      </c>
      <c r="V184" s="21">
        <v>2502.75</v>
      </c>
      <c r="W184" s="19">
        <v>10908.51</v>
      </c>
      <c r="X184" s="20">
        <v>1932.91</v>
      </c>
      <c r="Y184" s="21">
        <v>12841.42</v>
      </c>
      <c r="Z184" s="47">
        <v>12254.53</v>
      </c>
      <c r="AA184" s="20">
        <v>3092.15</v>
      </c>
      <c r="AB184" s="21">
        <v>15346.68</v>
      </c>
      <c r="AE184" s="1"/>
    </row>
    <row r="185" spans="1:31" ht="13">
      <c r="A185" s="2" t="s">
        <v>398</v>
      </c>
      <c r="B185" s="2" t="s">
        <v>400</v>
      </c>
      <c r="C185" s="89" t="s">
        <v>297</v>
      </c>
      <c r="D185" s="2" t="s">
        <v>398</v>
      </c>
      <c r="E185" s="2" t="s">
        <v>400</v>
      </c>
      <c r="F185" s="89" t="s">
        <v>297</v>
      </c>
      <c r="G185" s="129" t="s">
        <v>304</v>
      </c>
      <c r="H185" s="19">
        <v>0</v>
      </c>
      <c r="I185" s="20">
        <v>0</v>
      </c>
      <c r="J185" s="21">
        <v>0</v>
      </c>
      <c r="K185" s="19">
        <v>262.61</v>
      </c>
      <c r="L185" s="20">
        <v>394.6</v>
      </c>
      <c r="M185" s="21">
        <v>657.21</v>
      </c>
      <c r="N185" s="19">
        <v>7877.24</v>
      </c>
      <c r="O185" s="20">
        <v>428.92</v>
      </c>
      <c r="P185" s="21">
        <v>8306.16</v>
      </c>
      <c r="Q185" s="19">
        <v>8792.0300000000007</v>
      </c>
      <c r="R185" s="20">
        <v>857.59</v>
      </c>
      <c r="S185" s="21">
        <v>9649.6200000000008</v>
      </c>
      <c r="T185" s="19">
        <v>7446.85</v>
      </c>
      <c r="U185" s="20">
        <v>875.93</v>
      </c>
      <c r="V185" s="21">
        <v>8322.7800000000007</v>
      </c>
      <c r="W185" s="19">
        <v>6587.91</v>
      </c>
      <c r="X185" s="20">
        <v>795.12</v>
      </c>
      <c r="Y185" s="21">
        <v>7383.03</v>
      </c>
      <c r="Z185" s="47">
        <v>30966.640000000003</v>
      </c>
      <c r="AA185" s="20">
        <v>3352.16</v>
      </c>
      <c r="AB185" s="21">
        <v>34318.800000000003</v>
      </c>
      <c r="AE185" s="1"/>
    </row>
    <row r="186" spans="1:31" ht="13">
      <c r="A186" s="2" t="s">
        <v>283</v>
      </c>
      <c r="B186" s="2" t="s">
        <v>160</v>
      </c>
      <c r="C186" s="89" t="s">
        <v>297</v>
      </c>
      <c r="D186" s="2" t="s">
        <v>283</v>
      </c>
      <c r="E186" s="2" t="s">
        <v>160</v>
      </c>
      <c r="F186" s="89" t="s">
        <v>297</v>
      </c>
      <c r="G186" s="129" t="s">
        <v>303</v>
      </c>
      <c r="H186" s="19">
        <v>390.28</v>
      </c>
      <c r="I186" s="20">
        <v>4.68</v>
      </c>
      <c r="J186" s="21">
        <v>394.96</v>
      </c>
      <c r="K186" s="19">
        <v>645.94000000000005</v>
      </c>
      <c r="L186" s="20">
        <v>36.6</v>
      </c>
      <c r="M186" s="21">
        <v>682.54000000000008</v>
      </c>
      <c r="N186" s="19">
        <v>606.9</v>
      </c>
      <c r="O186" s="20">
        <v>3.36</v>
      </c>
      <c r="P186" s="21">
        <v>610.26</v>
      </c>
      <c r="Q186" s="19">
        <v>616.59</v>
      </c>
      <c r="R186" s="20">
        <v>14.29</v>
      </c>
      <c r="S186" s="21">
        <v>630.88</v>
      </c>
      <c r="T186" s="19">
        <v>662.89</v>
      </c>
      <c r="U186" s="20">
        <v>0</v>
      </c>
      <c r="V186" s="21">
        <v>662.89</v>
      </c>
      <c r="W186" s="19">
        <v>479.35</v>
      </c>
      <c r="X186" s="20">
        <v>11.65</v>
      </c>
      <c r="Y186" s="21">
        <v>491</v>
      </c>
      <c r="Z186" s="47">
        <v>3401.95</v>
      </c>
      <c r="AA186" s="20">
        <v>70.58</v>
      </c>
      <c r="AB186" s="21">
        <v>3472.5299999999997</v>
      </c>
      <c r="AE186" s="1"/>
    </row>
    <row r="187" spans="1:31" ht="13">
      <c r="A187" s="2" t="s">
        <v>284</v>
      </c>
      <c r="B187" s="2" t="s">
        <v>161</v>
      </c>
      <c r="C187" s="89" t="s">
        <v>297</v>
      </c>
      <c r="D187" s="2" t="s">
        <v>284</v>
      </c>
      <c r="E187" s="2" t="s">
        <v>161</v>
      </c>
      <c r="F187" s="89" t="s">
        <v>297</v>
      </c>
      <c r="G187" s="129" t="s">
        <v>303</v>
      </c>
      <c r="H187" s="19">
        <v>55154.9</v>
      </c>
      <c r="I187" s="20">
        <v>1223.0999999999999</v>
      </c>
      <c r="J187" s="21">
        <v>56378</v>
      </c>
      <c r="K187" s="19">
        <v>61346.400000000001</v>
      </c>
      <c r="L187" s="20">
        <v>625.29999999999995</v>
      </c>
      <c r="M187" s="21">
        <v>61971.700000000004</v>
      </c>
      <c r="N187" s="19">
        <v>20329.3</v>
      </c>
      <c r="O187" s="20">
        <v>1102.4000000000001</v>
      </c>
      <c r="P187" s="21">
        <v>21431.7</v>
      </c>
      <c r="Q187" s="19">
        <v>35711.699999999997</v>
      </c>
      <c r="R187" s="20">
        <v>1472.8</v>
      </c>
      <c r="S187" s="21">
        <v>37184.5</v>
      </c>
      <c r="T187" s="19">
        <v>28065.5</v>
      </c>
      <c r="U187" s="20">
        <v>1252.4000000000001</v>
      </c>
      <c r="V187" s="21">
        <v>29317.9</v>
      </c>
      <c r="W187" s="19">
        <v>24186.7</v>
      </c>
      <c r="X187" s="20">
        <v>1050.9000000000001</v>
      </c>
      <c r="Y187" s="21">
        <v>25237.600000000002</v>
      </c>
      <c r="Z187" s="47">
        <v>224794.5</v>
      </c>
      <c r="AA187" s="20">
        <v>6726.9</v>
      </c>
      <c r="AB187" s="21">
        <v>231521.4</v>
      </c>
      <c r="AE187" s="1"/>
    </row>
    <row r="188" spans="1:31" ht="13">
      <c r="A188" s="2" t="s">
        <v>285</v>
      </c>
      <c r="B188" s="2" t="s">
        <v>162</v>
      </c>
      <c r="C188" s="89" t="s">
        <v>297</v>
      </c>
      <c r="D188" s="2" t="s">
        <v>285</v>
      </c>
      <c r="E188" s="2" t="s">
        <v>162</v>
      </c>
      <c r="F188" s="89" t="s">
        <v>297</v>
      </c>
      <c r="G188" s="129" t="s">
        <v>298</v>
      </c>
      <c r="H188" s="19">
        <v>0</v>
      </c>
      <c r="I188" s="20">
        <v>0</v>
      </c>
      <c r="J188" s="21">
        <v>0</v>
      </c>
      <c r="K188" s="19">
        <v>0</v>
      </c>
      <c r="L188" s="20">
        <v>0</v>
      </c>
      <c r="M188" s="21">
        <v>0</v>
      </c>
      <c r="N188" s="19">
        <v>0</v>
      </c>
      <c r="O188" s="20">
        <v>0</v>
      </c>
      <c r="P188" s="21">
        <v>0</v>
      </c>
      <c r="Q188" s="19">
        <v>0</v>
      </c>
      <c r="R188" s="20">
        <v>0</v>
      </c>
      <c r="S188" s="21">
        <v>0</v>
      </c>
      <c r="T188" s="19">
        <v>0</v>
      </c>
      <c r="U188" s="20">
        <v>0</v>
      </c>
      <c r="V188" s="21">
        <v>0</v>
      </c>
      <c r="W188" s="19">
        <v>0</v>
      </c>
      <c r="X188" s="20">
        <v>0</v>
      </c>
      <c r="Y188" s="21">
        <v>0</v>
      </c>
      <c r="Z188" s="47">
        <v>0</v>
      </c>
      <c r="AA188" s="20">
        <v>0</v>
      </c>
      <c r="AB188" s="21">
        <v>0</v>
      </c>
      <c r="AE188" s="1"/>
    </row>
    <row r="189" spans="1:31" ht="13">
      <c r="A189" s="2" t="s">
        <v>285</v>
      </c>
      <c r="B189" s="2" t="s">
        <v>163</v>
      </c>
      <c r="C189" s="89" t="s">
        <v>297</v>
      </c>
      <c r="D189" s="2" t="s">
        <v>285</v>
      </c>
      <c r="E189" s="2" t="s">
        <v>163</v>
      </c>
      <c r="F189" s="89" t="s">
        <v>297</v>
      </c>
      <c r="G189" s="129" t="s">
        <v>298</v>
      </c>
      <c r="H189" s="19">
        <v>0</v>
      </c>
      <c r="I189" s="20">
        <v>0</v>
      </c>
      <c r="J189" s="21">
        <v>0</v>
      </c>
      <c r="K189" s="19">
        <v>0</v>
      </c>
      <c r="L189" s="20">
        <v>0</v>
      </c>
      <c r="M189" s="21">
        <v>0</v>
      </c>
      <c r="N189" s="19">
        <v>0</v>
      </c>
      <c r="O189" s="20">
        <v>0</v>
      </c>
      <c r="P189" s="21">
        <v>0</v>
      </c>
      <c r="Q189" s="19">
        <v>0</v>
      </c>
      <c r="R189" s="20">
        <v>0</v>
      </c>
      <c r="S189" s="21">
        <v>0</v>
      </c>
      <c r="T189" s="19">
        <v>0</v>
      </c>
      <c r="U189" s="20">
        <v>0</v>
      </c>
      <c r="V189" s="21">
        <v>0</v>
      </c>
      <c r="W189" s="19">
        <v>0</v>
      </c>
      <c r="X189" s="20">
        <v>0</v>
      </c>
      <c r="Y189" s="21">
        <v>0</v>
      </c>
      <c r="Z189" s="47">
        <v>0</v>
      </c>
      <c r="AA189" s="20">
        <v>0</v>
      </c>
      <c r="AB189" s="21">
        <v>0</v>
      </c>
      <c r="AE189" s="1"/>
    </row>
    <row r="190" spans="1:31" ht="13">
      <c r="A190" s="2" t="s">
        <v>285</v>
      </c>
      <c r="B190" s="2" t="s">
        <v>164</v>
      </c>
      <c r="C190" s="89" t="s">
        <v>297</v>
      </c>
      <c r="D190" s="2" t="s">
        <v>285</v>
      </c>
      <c r="E190" s="2" t="s">
        <v>164</v>
      </c>
      <c r="F190" s="89" t="s">
        <v>297</v>
      </c>
      <c r="G190" s="129" t="s">
        <v>298</v>
      </c>
      <c r="H190" s="19">
        <v>0</v>
      </c>
      <c r="I190" s="20">
        <v>0</v>
      </c>
      <c r="J190" s="21">
        <v>0</v>
      </c>
      <c r="K190" s="19">
        <v>0</v>
      </c>
      <c r="L190" s="20">
        <v>0</v>
      </c>
      <c r="M190" s="21">
        <v>0</v>
      </c>
      <c r="N190" s="19">
        <v>0</v>
      </c>
      <c r="O190" s="20">
        <v>0</v>
      </c>
      <c r="P190" s="21">
        <v>0</v>
      </c>
      <c r="Q190" s="19">
        <v>0</v>
      </c>
      <c r="R190" s="20">
        <v>0</v>
      </c>
      <c r="S190" s="21">
        <v>0</v>
      </c>
      <c r="T190" s="19">
        <v>0</v>
      </c>
      <c r="U190" s="20">
        <v>0</v>
      </c>
      <c r="V190" s="21">
        <v>0</v>
      </c>
      <c r="W190" s="19">
        <v>0</v>
      </c>
      <c r="X190" s="20">
        <v>0</v>
      </c>
      <c r="Y190" s="21">
        <v>0</v>
      </c>
      <c r="Z190" s="47">
        <v>0</v>
      </c>
      <c r="AA190" s="20">
        <v>0</v>
      </c>
      <c r="AB190" s="21">
        <v>0</v>
      </c>
      <c r="AE190" s="1"/>
    </row>
    <row r="191" spans="1:31" ht="13">
      <c r="A191" s="2" t="s">
        <v>285</v>
      </c>
      <c r="B191" s="2" t="s">
        <v>165</v>
      </c>
      <c r="C191" s="89" t="s">
        <v>297</v>
      </c>
      <c r="D191" s="2" t="s">
        <v>285</v>
      </c>
      <c r="E191" s="2" t="s">
        <v>165</v>
      </c>
      <c r="F191" s="89" t="s">
        <v>297</v>
      </c>
      <c r="G191" s="129" t="s">
        <v>298</v>
      </c>
      <c r="H191" s="19">
        <v>0</v>
      </c>
      <c r="I191" s="20">
        <v>0</v>
      </c>
      <c r="J191" s="21">
        <v>0</v>
      </c>
      <c r="K191" s="19">
        <v>0</v>
      </c>
      <c r="L191" s="20">
        <v>0</v>
      </c>
      <c r="M191" s="21">
        <v>0</v>
      </c>
      <c r="N191" s="19">
        <v>0</v>
      </c>
      <c r="O191" s="20">
        <v>0</v>
      </c>
      <c r="P191" s="21">
        <v>0</v>
      </c>
      <c r="Q191" s="19">
        <v>0</v>
      </c>
      <c r="R191" s="20">
        <v>0</v>
      </c>
      <c r="S191" s="21">
        <v>0</v>
      </c>
      <c r="T191" s="19">
        <v>0</v>
      </c>
      <c r="U191" s="20">
        <v>0</v>
      </c>
      <c r="V191" s="21">
        <v>0</v>
      </c>
      <c r="W191" s="19">
        <v>0</v>
      </c>
      <c r="X191" s="20">
        <v>0</v>
      </c>
      <c r="Y191" s="21">
        <v>0</v>
      </c>
      <c r="Z191" s="47">
        <v>0</v>
      </c>
      <c r="AA191" s="20">
        <v>0</v>
      </c>
      <c r="AB191" s="21">
        <v>0</v>
      </c>
      <c r="AE191" s="1"/>
    </row>
    <row r="192" spans="1:31" ht="13">
      <c r="A192" s="2" t="s">
        <v>286</v>
      </c>
      <c r="B192" s="2" t="s">
        <v>166</v>
      </c>
      <c r="C192" s="89" t="s">
        <v>297</v>
      </c>
      <c r="D192" s="2" t="s">
        <v>286</v>
      </c>
      <c r="E192" s="2" t="s">
        <v>166</v>
      </c>
      <c r="F192" s="89" t="s">
        <v>297</v>
      </c>
      <c r="G192" s="129" t="s">
        <v>303</v>
      </c>
      <c r="H192" s="19">
        <v>9900.7999999999993</v>
      </c>
      <c r="I192" s="20">
        <v>241.18</v>
      </c>
      <c r="J192" s="21">
        <v>10141.98</v>
      </c>
      <c r="K192" s="19">
        <v>12756.1</v>
      </c>
      <c r="L192" s="20">
        <v>32.619999999999997</v>
      </c>
      <c r="M192" s="21">
        <v>12788.720000000001</v>
      </c>
      <c r="N192" s="19">
        <v>19254.650000000001</v>
      </c>
      <c r="O192" s="20">
        <v>10.63</v>
      </c>
      <c r="P192" s="21">
        <v>19265.280000000002</v>
      </c>
      <c r="Q192" s="19">
        <v>17446.5</v>
      </c>
      <c r="R192" s="20">
        <v>175.41</v>
      </c>
      <c r="S192" s="21">
        <v>17621.91</v>
      </c>
      <c r="T192" s="19">
        <v>7234.6</v>
      </c>
      <c r="U192" s="20">
        <v>11.36</v>
      </c>
      <c r="V192" s="21">
        <v>7245.96</v>
      </c>
      <c r="W192" s="19">
        <v>7627.3</v>
      </c>
      <c r="X192" s="20">
        <v>64.64</v>
      </c>
      <c r="Y192" s="21">
        <v>7691.9400000000005</v>
      </c>
      <c r="Z192" s="47">
        <v>74219.950000000012</v>
      </c>
      <c r="AA192" s="20">
        <v>535.84</v>
      </c>
      <c r="AB192" s="21">
        <v>74755.790000000008</v>
      </c>
      <c r="AE192" s="1"/>
    </row>
    <row r="193" spans="1:31" ht="13">
      <c r="A193" s="2" t="s">
        <v>286</v>
      </c>
      <c r="B193" s="2" t="s">
        <v>167</v>
      </c>
      <c r="C193" s="89" t="s">
        <v>297</v>
      </c>
      <c r="D193" s="2" t="s">
        <v>286</v>
      </c>
      <c r="E193" s="2" t="s">
        <v>167</v>
      </c>
      <c r="F193" s="89" t="s">
        <v>297</v>
      </c>
      <c r="G193" s="129" t="s">
        <v>303</v>
      </c>
      <c r="H193" s="19">
        <v>6676.4</v>
      </c>
      <c r="I193" s="20">
        <v>2572.8000000000002</v>
      </c>
      <c r="J193" s="21">
        <v>9249.2000000000007</v>
      </c>
      <c r="K193" s="19">
        <v>8839.75</v>
      </c>
      <c r="L193" s="20">
        <v>1666.2</v>
      </c>
      <c r="M193" s="21">
        <v>10505.95</v>
      </c>
      <c r="N193" s="19">
        <v>17343</v>
      </c>
      <c r="O193" s="20">
        <v>1589.55</v>
      </c>
      <c r="P193" s="21">
        <v>18932.55</v>
      </c>
      <c r="Q193" s="19">
        <v>9401.2000000000007</v>
      </c>
      <c r="R193" s="20">
        <v>3512</v>
      </c>
      <c r="S193" s="21">
        <v>12913.2</v>
      </c>
      <c r="T193" s="19">
        <v>1875.8</v>
      </c>
      <c r="U193" s="20">
        <v>1228</v>
      </c>
      <c r="V193" s="21">
        <v>3103.8</v>
      </c>
      <c r="W193" s="19">
        <v>569.35</v>
      </c>
      <c r="X193" s="20">
        <v>2123</v>
      </c>
      <c r="Y193" s="21">
        <v>2692.35</v>
      </c>
      <c r="Z193" s="47">
        <v>44705.500000000007</v>
      </c>
      <c r="AA193" s="20">
        <v>12691.55</v>
      </c>
      <c r="AB193" s="21">
        <v>57397.05</v>
      </c>
      <c r="AE193" s="1"/>
    </row>
    <row r="194" spans="1:31" ht="13">
      <c r="A194" s="2" t="s">
        <v>286</v>
      </c>
      <c r="B194" s="2" t="s">
        <v>168</v>
      </c>
      <c r="C194" s="89" t="s">
        <v>297</v>
      </c>
      <c r="D194" s="2" t="s">
        <v>286</v>
      </c>
      <c r="E194" s="2" t="s">
        <v>168</v>
      </c>
      <c r="F194" s="89" t="s">
        <v>297</v>
      </c>
      <c r="G194" s="129" t="s">
        <v>303</v>
      </c>
      <c r="H194" s="19">
        <v>10085.549999999999</v>
      </c>
      <c r="I194" s="20">
        <v>413.57</v>
      </c>
      <c r="J194" s="21">
        <v>10499.119999999999</v>
      </c>
      <c r="K194" s="19">
        <v>2079.9</v>
      </c>
      <c r="L194" s="20">
        <v>12.07</v>
      </c>
      <c r="M194" s="21">
        <v>2091.9700000000003</v>
      </c>
      <c r="N194" s="19">
        <v>1758.75</v>
      </c>
      <c r="O194" s="20">
        <v>66.400000000000006</v>
      </c>
      <c r="P194" s="21">
        <v>1825.15</v>
      </c>
      <c r="Q194" s="19">
        <v>26636.45</v>
      </c>
      <c r="R194" s="20">
        <v>48.59</v>
      </c>
      <c r="S194" s="21">
        <v>26685.040000000001</v>
      </c>
      <c r="T194" s="19">
        <v>10968.1</v>
      </c>
      <c r="U194" s="20">
        <v>2004.15</v>
      </c>
      <c r="V194" s="21">
        <v>12972.25</v>
      </c>
      <c r="W194" s="19">
        <v>22499.3</v>
      </c>
      <c r="X194" s="20">
        <v>1328.8</v>
      </c>
      <c r="Y194" s="21">
        <v>23828.1</v>
      </c>
      <c r="Z194" s="47">
        <v>74028.05</v>
      </c>
      <c r="AA194" s="20">
        <v>3873.58</v>
      </c>
      <c r="AB194" s="21">
        <v>77901.63</v>
      </c>
      <c r="AE194" s="1"/>
    </row>
    <row r="195" spans="1:31" ht="13">
      <c r="A195" s="2" t="s">
        <v>287</v>
      </c>
      <c r="B195" s="2" t="s">
        <v>169</v>
      </c>
      <c r="C195" s="89" t="s">
        <v>297</v>
      </c>
      <c r="D195" s="2" t="s">
        <v>287</v>
      </c>
      <c r="E195" s="2" t="s">
        <v>169</v>
      </c>
      <c r="F195" s="89" t="s">
        <v>297</v>
      </c>
      <c r="G195" s="129" t="s">
        <v>302</v>
      </c>
      <c r="H195" s="19">
        <v>9170.4500000000007</v>
      </c>
      <c r="I195" s="20">
        <v>1659.8</v>
      </c>
      <c r="J195" s="21">
        <v>10830.25</v>
      </c>
      <c r="K195" s="19">
        <v>6931</v>
      </c>
      <c r="L195" s="20">
        <v>3120.3</v>
      </c>
      <c r="M195" s="21">
        <v>10051.299999999999</v>
      </c>
      <c r="N195" s="19">
        <v>7188.05</v>
      </c>
      <c r="O195" s="20">
        <v>3945.65</v>
      </c>
      <c r="P195" s="21">
        <v>11133.7</v>
      </c>
      <c r="Q195" s="19">
        <v>3808.85</v>
      </c>
      <c r="R195" s="20">
        <v>8127.25</v>
      </c>
      <c r="S195" s="21">
        <v>11936.1</v>
      </c>
      <c r="T195" s="19">
        <v>4008.35</v>
      </c>
      <c r="U195" s="20">
        <v>8151.7</v>
      </c>
      <c r="V195" s="21">
        <v>12160.05</v>
      </c>
      <c r="W195" s="19">
        <v>4831.3500000000004</v>
      </c>
      <c r="X195" s="20">
        <v>5908.9</v>
      </c>
      <c r="Y195" s="21">
        <v>10740.25</v>
      </c>
      <c r="Z195" s="47">
        <v>35938.049999999996</v>
      </c>
      <c r="AA195" s="20">
        <v>30913.599999999999</v>
      </c>
      <c r="AB195" s="21">
        <v>66851.649999999994</v>
      </c>
      <c r="AE195" s="1"/>
    </row>
    <row r="196" spans="1:31" ht="13">
      <c r="A196" s="2" t="s">
        <v>288</v>
      </c>
      <c r="B196" s="2" t="s">
        <v>170</v>
      </c>
      <c r="C196" s="89" t="s">
        <v>297</v>
      </c>
      <c r="D196" s="2" t="s">
        <v>288</v>
      </c>
      <c r="E196" s="2" t="s">
        <v>170</v>
      </c>
      <c r="F196" s="89" t="s">
        <v>297</v>
      </c>
      <c r="G196" s="129" t="s">
        <v>302</v>
      </c>
      <c r="H196" s="19">
        <v>35726.339999999997</v>
      </c>
      <c r="I196" s="20">
        <v>2194.87</v>
      </c>
      <c r="J196" s="21">
        <v>37921.21</v>
      </c>
      <c r="K196" s="19">
        <v>55190.92</v>
      </c>
      <c r="L196" s="20">
        <v>1639.06</v>
      </c>
      <c r="M196" s="21">
        <v>56829.979999999996</v>
      </c>
      <c r="N196" s="19">
        <v>34835.550000000003</v>
      </c>
      <c r="O196" s="20">
        <v>2791.34</v>
      </c>
      <c r="P196" s="21">
        <v>37626.89</v>
      </c>
      <c r="Q196" s="19">
        <v>52824.67</v>
      </c>
      <c r="R196" s="20">
        <v>2616.0500000000002</v>
      </c>
      <c r="S196" s="21">
        <v>55440.72</v>
      </c>
      <c r="T196" s="19">
        <v>51693.13</v>
      </c>
      <c r="U196" s="20">
        <v>1689.01</v>
      </c>
      <c r="V196" s="21">
        <v>53382.14</v>
      </c>
      <c r="W196" s="19">
        <v>25013.62</v>
      </c>
      <c r="X196" s="20">
        <v>3507.63</v>
      </c>
      <c r="Y196" s="21">
        <v>28521.25</v>
      </c>
      <c r="Z196" s="47">
        <v>255284.22999999998</v>
      </c>
      <c r="AA196" s="20">
        <v>14437.96</v>
      </c>
      <c r="AB196" s="21">
        <v>269722.19</v>
      </c>
      <c r="AE196" s="1"/>
    </row>
    <row r="197" spans="1:31" ht="13">
      <c r="A197" s="2" t="s">
        <v>288</v>
      </c>
      <c r="B197" s="2" t="s">
        <v>171</v>
      </c>
      <c r="C197" s="89" t="s">
        <v>297</v>
      </c>
      <c r="D197" s="2" t="s">
        <v>288</v>
      </c>
      <c r="E197" s="2" t="s">
        <v>171</v>
      </c>
      <c r="F197" s="89" t="s">
        <v>297</v>
      </c>
      <c r="G197" s="129" t="s">
        <v>302</v>
      </c>
      <c r="H197" s="19">
        <v>5776.94</v>
      </c>
      <c r="I197" s="20">
        <v>863.02</v>
      </c>
      <c r="J197" s="21">
        <v>6639.9599999999991</v>
      </c>
      <c r="K197" s="19">
        <v>13733.69</v>
      </c>
      <c r="L197" s="20">
        <v>610.1</v>
      </c>
      <c r="M197" s="21">
        <v>14343.79</v>
      </c>
      <c r="N197" s="19">
        <v>20327.87</v>
      </c>
      <c r="O197" s="20">
        <v>833.46</v>
      </c>
      <c r="P197" s="21">
        <v>21161.329999999998</v>
      </c>
      <c r="Q197" s="19">
        <v>30803.98</v>
      </c>
      <c r="R197" s="20">
        <v>1967.31</v>
      </c>
      <c r="S197" s="21">
        <v>32771.29</v>
      </c>
      <c r="T197" s="19">
        <v>31421.26</v>
      </c>
      <c r="U197" s="20">
        <v>991.91</v>
      </c>
      <c r="V197" s="21">
        <v>32413.17</v>
      </c>
      <c r="W197" s="19">
        <v>17932.63</v>
      </c>
      <c r="X197" s="20">
        <v>1458.86</v>
      </c>
      <c r="Y197" s="21">
        <v>19391.490000000002</v>
      </c>
      <c r="Z197" s="47">
        <v>119996.37</v>
      </c>
      <c r="AA197" s="20">
        <v>6724.6599999999989</v>
      </c>
      <c r="AB197" s="21">
        <v>126721.03</v>
      </c>
      <c r="AE197" s="1"/>
    </row>
    <row r="198" spans="1:31" ht="13">
      <c r="A198" s="2" t="s">
        <v>289</v>
      </c>
      <c r="B198" s="2" t="s">
        <v>172</v>
      </c>
      <c r="C198" s="89" t="s">
        <v>297</v>
      </c>
      <c r="D198" s="2" t="s">
        <v>289</v>
      </c>
      <c r="E198" s="2" t="s">
        <v>172</v>
      </c>
      <c r="F198" s="89" t="s">
        <v>297</v>
      </c>
      <c r="G198" s="129" t="s">
        <v>303</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19">
        <v>0</v>
      </c>
      <c r="X198" s="20">
        <v>0</v>
      </c>
      <c r="Y198" s="21">
        <v>0</v>
      </c>
      <c r="Z198" s="47">
        <v>0</v>
      </c>
      <c r="AA198" s="20">
        <v>0</v>
      </c>
      <c r="AB198" s="21">
        <v>0</v>
      </c>
      <c r="AE198" s="1"/>
    </row>
    <row r="199" spans="1:31" ht="13">
      <c r="A199" s="2" t="s">
        <v>290</v>
      </c>
      <c r="B199" s="2" t="s">
        <v>173</v>
      </c>
      <c r="C199" s="89" t="s">
        <v>297</v>
      </c>
      <c r="D199" s="2" t="s">
        <v>290</v>
      </c>
      <c r="E199" s="2" t="s">
        <v>173</v>
      </c>
      <c r="F199" s="89" t="s">
        <v>297</v>
      </c>
      <c r="G199" s="129" t="s">
        <v>298</v>
      </c>
      <c r="H199" s="19">
        <v>25984.7</v>
      </c>
      <c r="I199" s="20">
        <v>1685.15</v>
      </c>
      <c r="J199" s="21">
        <v>27669.850000000002</v>
      </c>
      <c r="K199" s="19">
        <v>11946.6</v>
      </c>
      <c r="L199" s="20">
        <v>4446.2</v>
      </c>
      <c r="M199" s="21">
        <v>16392.8</v>
      </c>
      <c r="N199" s="19">
        <v>16248.5</v>
      </c>
      <c r="O199" s="20">
        <v>5866.7</v>
      </c>
      <c r="P199" s="21">
        <v>22115.200000000001</v>
      </c>
      <c r="Q199" s="19">
        <v>21563</v>
      </c>
      <c r="R199" s="20">
        <v>5234.7</v>
      </c>
      <c r="S199" s="21">
        <v>26797.7</v>
      </c>
      <c r="T199" s="19">
        <v>16293.65</v>
      </c>
      <c r="U199" s="20">
        <v>8102.45</v>
      </c>
      <c r="V199" s="21">
        <v>24396.1</v>
      </c>
      <c r="W199" s="19">
        <v>15253.3</v>
      </c>
      <c r="X199" s="20">
        <v>4893.3999999999996</v>
      </c>
      <c r="Y199" s="21">
        <v>20146.699999999997</v>
      </c>
      <c r="Z199" s="47">
        <v>107289.75</v>
      </c>
      <c r="AA199" s="20">
        <v>30228.6</v>
      </c>
      <c r="AB199" s="21">
        <v>137518.35</v>
      </c>
      <c r="AE199" s="1"/>
    </row>
    <row r="200" spans="1:31" ht="13">
      <c r="A200" s="2" t="s">
        <v>350</v>
      </c>
      <c r="B200" s="2" t="s">
        <v>351</v>
      </c>
      <c r="C200" s="89" t="s">
        <v>297</v>
      </c>
      <c r="D200" s="2" t="s">
        <v>350</v>
      </c>
      <c r="E200" s="2" t="s">
        <v>351</v>
      </c>
      <c r="F200" s="89" t="s">
        <v>297</v>
      </c>
      <c r="G200" s="129" t="s">
        <v>304</v>
      </c>
      <c r="H200" s="19">
        <v>2725.07</v>
      </c>
      <c r="I200" s="20">
        <v>3012.59</v>
      </c>
      <c r="J200" s="21">
        <v>5737.66</v>
      </c>
      <c r="K200" s="19">
        <v>15392.22</v>
      </c>
      <c r="L200" s="20">
        <v>1.18</v>
      </c>
      <c r="M200" s="21">
        <v>15393.4</v>
      </c>
      <c r="N200" s="19">
        <v>13780.82</v>
      </c>
      <c r="O200" s="20">
        <v>0.33</v>
      </c>
      <c r="P200" s="21">
        <v>13781.15</v>
      </c>
      <c r="Q200" s="19">
        <v>15524.48</v>
      </c>
      <c r="R200" s="20">
        <v>0</v>
      </c>
      <c r="S200" s="21">
        <v>15524.48</v>
      </c>
      <c r="T200" s="19">
        <v>15553.51</v>
      </c>
      <c r="U200" s="20">
        <v>0</v>
      </c>
      <c r="V200" s="21">
        <v>15553.51</v>
      </c>
      <c r="W200" s="19">
        <v>12990.83</v>
      </c>
      <c r="X200" s="20">
        <v>0</v>
      </c>
      <c r="Y200" s="21">
        <v>12990.83</v>
      </c>
      <c r="Z200" s="47">
        <v>75966.929999999993</v>
      </c>
      <c r="AA200" s="20">
        <v>3014.1</v>
      </c>
      <c r="AB200" s="21">
        <v>78981.03</v>
      </c>
      <c r="AE200" s="1"/>
    </row>
    <row r="201" spans="1:31" ht="13">
      <c r="A201" s="2" t="s">
        <v>350</v>
      </c>
      <c r="B201" s="2" t="s">
        <v>352</v>
      </c>
      <c r="C201" s="89" t="s">
        <v>297</v>
      </c>
      <c r="D201" s="2" t="s">
        <v>350</v>
      </c>
      <c r="E201" s="2" t="s">
        <v>352</v>
      </c>
      <c r="F201" s="89" t="s">
        <v>297</v>
      </c>
      <c r="G201" s="129" t="s">
        <v>304</v>
      </c>
      <c r="H201" s="19">
        <v>301.27999999999997</v>
      </c>
      <c r="I201" s="20">
        <v>1998.1</v>
      </c>
      <c r="J201" s="21">
        <v>2299.38</v>
      </c>
      <c r="K201" s="19">
        <v>4.9400000000000004</v>
      </c>
      <c r="L201" s="20">
        <v>5839.41</v>
      </c>
      <c r="M201" s="21">
        <v>5844.3499999999995</v>
      </c>
      <c r="N201" s="19">
        <v>0.78</v>
      </c>
      <c r="O201" s="20">
        <v>7523.67</v>
      </c>
      <c r="P201" s="21">
        <v>7524.45</v>
      </c>
      <c r="Q201" s="19">
        <v>0</v>
      </c>
      <c r="R201" s="20">
        <v>7785.61</v>
      </c>
      <c r="S201" s="21">
        <v>7785.61</v>
      </c>
      <c r="T201" s="19">
        <v>263.47000000000003</v>
      </c>
      <c r="U201" s="20">
        <v>7044.49</v>
      </c>
      <c r="V201" s="21">
        <v>7307.96</v>
      </c>
      <c r="W201" s="19">
        <v>4697.1099999999997</v>
      </c>
      <c r="X201" s="20">
        <v>3.35</v>
      </c>
      <c r="Y201" s="21">
        <v>4700.46</v>
      </c>
      <c r="Z201" s="47">
        <v>5267.58</v>
      </c>
      <c r="AA201" s="20">
        <v>30194.629999999997</v>
      </c>
      <c r="AB201" s="21">
        <v>35462.21</v>
      </c>
      <c r="AE201" s="1"/>
    </row>
    <row r="202" spans="1:31" ht="13">
      <c r="A202" s="2" t="s">
        <v>291</v>
      </c>
      <c r="B202" s="2" t="s">
        <v>174</v>
      </c>
      <c r="C202" s="89" t="s">
        <v>297</v>
      </c>
      <c r="D202" s="2" t="s">
        <v>291</v>
      </c>
      <c r="E202" s="2" t="s">
        <v>174</v>
      </c>
      <c r="F202" s="89" t="s">
        <v>297</v>
      </c>
      <c r="G202" s="129" t="s">
        <v>304</v>
      </c>
      <c r="H202" s="19">
        <v>2.92</v>
      </c>
      <c r="I202" s="20">
        <v>5.07</v>
      </c>
      <c r="J202" s="21">
        <v>7.99</v>
      </c>
      <c r="K202" s="19">
        <v>0.35</v>
      </c>
      <c r="L202" s="20">
        <v>7.67</v>
      </c>
      <c r="M202" s="21">
        <v>8.02</v>
      </c>
      <c r="N202" s="19">
        <v>0.3</v>
      </c>
      <c r="O202" s="20">
        <v>8.34</v>
      </c>
      <c r="P202" s="21">
        <v>8.64</v>
      </c>
      <c r="Q202" s="19">
        <v>10.79</v>
      </c>
      <c r="R202" s="20">
        <v>0.01</v>
      </c>
      <c r="S202" s="21">
        <v>10.799999999999999</v>
      </c>
      <c r="T202" s="19">
        <v>13.41</v>
      </c>
      <c r="U202" s="20">
        <v>0.14000000000000001</v>
      </c>
      <c r="V202" s="21">
        <v>13.55</v>
      </c>
      <c r="W202" s="19">
        <v>3.69</v>
      </c>
      <c r="X202" s="20">
        <v>10.16</v>
      </c>
      <c r="Y202" s="21">
        <v>13.85</v>
      </c>
      <c r="Z202" s="47">
        <v>31.46</v>
      </c>
      <c r="AA202" s="20">
        <v>31.39</v>
      </c>
      <c r="AB202" s="21">
        <v>62.85</v>
      </c>
      <c r="AE202" s="1"/>
    </row>
    <row r="203" spans="1:31" ht="13">
      <c r="A203" s="2" t="s">
        <v>291</v>
      </c>
      <c r="B203" s="2" t="s">
        <v>175</v>
      </c>
      <c r="C203" s="89" t="s">
        <v>297</v>
      </c>
      <c r="D203" s="2" t="s">
        <v>291</v>
      </c>
      <c r="E203" s="2" t="s">
        <v>175</v>
      </c>
      <c r="F203" s="89" t="s">
        <v>297</v>
      </c>
      <c r="G203" s="129" t="s">
        <v>304</v>
      </c>
      <c r="H203" s="19">
        <v>91.08</v>
      </c>
      <c r="I203" s="20">
        <v>0.02</v>
      </c>
      <c r="J203" s="21">
        <v>91.1</v>
      </c>
      <c r="K203" s="19">
        <v>48.41</v>
      </c>
      <c r="L203" s="20">
        <v>0.02</v>
      </c>
      <c r="M203" s="21">
        <v>48.43</v>
      </c>
      <c r="N203" s="19">
        <v>93.78</v>
      </c>
      <c r="O203" s="20">
        <v>0.05</v>
      </c>
      <c r="P203" s="21">
        <v>93.83</v>
      </c>
      <c r="Q203" s="19">
        <v>176.62</v>
      </c>
      <c r="R203" s="20">
        <v>7.0000000000000007E-2</v>
      </c>
      <c r="S203" s="21">
        <v>176.69</v>
      </c>
      <c r="T203" s="19">
        <v>162.80000000000001</v>
      </c>
      <c r="U203" s="20">
        <v>0.06</v>
      </c>
      <c r="V203" s="21">
        <v>162.86000000000001</v>
      </c>
      <c r="W203" s="19">
        <v>249.51</v>
      </c>
      <c r="X203" s="20">
        <v>0.06</v>
      </c>
      <c r="Y203" s="21">
        <v>249.57</v>
      </c>
      <c r="Z203" s="47">
        <v>822.2</v>
      </c>
      <c r="AA203" s="20">
        <v>0.28000000000000003</v>
      </c>
      <c r="AB203" s="21">
        <v>822.48</v>
      </c>
      <c r="AE203" s="1"/>
    </row>
    <row r="204" spans="1:31" ht="13">
      <c r="A204" s="2" t="s">
        <v>291</v>
      </c>
      <c r="B204" s="2" t="s">
        <v>176</v>
      </c>
      <c r="C204" s="89" t="s">
        <v>297</v>
      </c>
      <c r="D204" s="2" t="s">
        <v>291</v>
      </c>
      <c r="E204" s="2" t="s">
        <v>176</v>
      </c>
      <c r="F204" s="89" t="s">
        <v>297</v>
      </c>
      <c r="G204" s="129" t="s">
        <v>304</v>
      </c>
      <c r="H204" s="19">
        <v>7.94</v>
      </c>
      <c r="I204" s="20">
        <v>31.75</v>
      </c>
      <c r="J204" s="21">
        <v>39.69</v>
      </c>
      <c r="K204" s="19">
        <v>1.83</v>
      </c>
      <c r="L204" s="20">
        <v>59</v>
      </c>
      <c r="M204" s="21">
        <v>60.83</v>
      </c>
      <c r="N204" s="19">
        <v>5.43</v>
      </c>
      <c r="O204" s="20">
        <v>41.81</v>
      </c>
      <c r="P204" s="21">
        <v>47.24</v>
      </c>
      <c r="Q204" s="19">
        <v>3.84</v>
      </c>
      <c r="R204" s="20">
        <v>16.18</v>
      </c>
      <c r="S204" s="21">
        <v>20.02</v>
      </c>
      <c r="T204" s="19">
        <v>81.93</v>
      </c>
      <c r="U204" s="20">
        <v>6.81</v>
      </c>
      <c r="V204" s="21">
        <v>88.740000000000009</v>
      </c>
      <c r="W204" s="19">
        <v>186.73</v>
      </c>
      <c r="X204" s="20">
        <v>3.15</v>
      </c>
      <c r="Y204" s="21">
        <v>189.88</v>
      </c>
      <c r="Z204" s="47">
        <v>287.7</v>
      </c>
      <c r="AA204" s="20">
        <v>158.70000000000002</v>
      </c>
      <c r="AB204" s="21">
        <v>446.4</v>
      </c>
      <c r="AE204" s="1"/>
    </row>
    <row r="205" spans="1:31" ht="13">
      <c r="A205" s="2" t="s">
        <v>291</v>
      </c>
      <c r="B205" s="2" t="s">
        <v>177</v>
      </c>
      <c r="C205" s="89" t="s">
        <v>297</v>
      </c>
      <c r="D205" s="2" t="s">
        <v>291</v>
      </c>
      <c r="E205" s="2" t="s">
        <v>177</v>
      </c>
      <c r="F205" s="89" t="s">
        <v>297</v>
      </c>
      <c r="G205" s="129" t="s">
        <v>303</v>
      </c>
      <c r="H205" s="19">
        <v>0</v>
      </c>
      <c r="I205" s="20">
        <v>0</v>
      </c>
      <c r="J205" s="21">
        <v>0</v>
      </c>
      <c r="K205" s="19">
        <v>0</v>
      </c>
      <c r="L205" s="20">
        <v>0</v>
      </c>
      <c r="M205" s="21">
        <v>0</v>
      </c>
      <c r="N205" s="19">
        <v>0</v>
      </c>
      <c r="O205" s="20">
        <v>0</v>
      </c>
      <c r="P205" s="21">
        <v>0</v>
      </c>
      <c r="Q205" s="19">
        <v>0</v>
      </c>
      <c r="R205" s="20">
        <v>0</v>
      </c>
      <c r="S205" s="21">
        <v>0</v>
      </c>
      <c r="T205" s="19">
        <v>0</v>
      </c>
      <c r="U205" s="20">
        <v>0</v>
      </c>
      <c r="V205" s="21">
        <v>0</v>
      </c>
      <c r="W205" s="19">
        <v>34.18</v>
      </c>
      <c r="X205" s="20">
        <v>33.35</v>
      </c>
      <c r="Y205" s="21">
        <v>67.53</v>
      </c>
      <c r="Z205" s="47">
        <v>34.18</v>
      </c>
      <c r="AA205" s="20">
        <v>33.35</v>
      </c>
      <c r="AB205" s="21">
        <v>67.53</v>
      </c>
      <c r="AE205" s="1"/>
    </row>
    <row r="206" spans="1:31" ht="13">
      <c r="A206" s="2" t="s">
        <v>291</v>
      </c>
      <c r="B206" s="2" t="s">
        <v>178</v>
      </c>
      <c r="C206" s="89" t="s">
        <v>297</v>
      </c>
      <c r="D206" s="2" t="s">
        <v>291</v>
      </c>
      <c r="E206" s="2" t="s">
        <v>178</v>
      </c>
      <c r="F206" s="89" t="s">
        <v>297</v>
      </c>
      <c r="G206" s="129" t="s">
        <v>304</v>
      </c>
      <c r="H206" s="19">
        <v>333.41</v>
      </c>
      <c r="I206" s="20">
        <v>163.09</v>
      </c>
      <c r="J206" s="21">
        <v>496.5</v>
      </c>
      <c r="K206" s="19">
        <v>112.51</v>
      </c>
      <c r="L206" s="20">
        <v>269.17</v>
      </c>
      <c r="M206" s="21">
        <v>381.68</v>
      </c>
      <c r="N206" s="19">
        <v>335.36</v>
      </c>
      <c r="O206" s="20">
        <v>134.30000000000001</v>
      </c>
      <c r="P206" s="21">
        <v>469.66</v>
      </c>
      <c r="Q206" s="19">
        <v>307.49</v>
      </c>
      <c r="R206" s="20">
        <v>114.09</v>
      </c>
      <c r="S206" s="21">
        <v>421.58000000000004</v>
      </c>
      <c r="T206" s="19">
        <v>647.30999999999995</v>
      </c>
      <c r="U206" s="20">
        <v>46.8</v>
      </c>
      <c r="V206" s="21">
        <v>694.1099999999999</v>
      </c>
      <c r="W206" s="19">
        <v>516.24</v>
      </c>
      <c r="X206" s="20">
        <v>152.4</v>
      </c>
      <c r="Y206" s="21">
        <v>668.64</v>
      </c>
      <c r="Z206" s="47">
        <v>2252.3199999999997</v>
      </c>
      <c r="AA206" s="20">
        <v>879.84999999999991</v>
      </c>
      <c r="AB206" s="21">
        <v>3132.1699999999996</v>
      </c>
      <c r="AE206" s="1"/>
    </row>
    <row r="207" spans="1:31" ht="13">
      <c r="A207" s="2" t="s">
        <v>291</v>
      </c>
      <c r="B207" s="2" t="s">
        <v>179</v>
      </c>
      <c r="C207" s="89" t="s">
        <v>297</v>
      </c>
      <c r="D207" s="2" t="s">
        <v>291</v>
      </c>
      <c r="E207" s="2" t="s">
        <v>179</v>
      </c>
      <c r="F207" s="89" t="s">
        <v>297</v>
      </c>
      <c r="G207" s="129" t="s">
        <v>304</v>
      </c>
      <c r="H207" s="19">
        <v>383.73</v>
      </c>
      <c r="I207" s="20">
        <v>128.77000000000001</v>
      </c>
      <c r="J207" s="21">
        <v>512.5</v>
      </c>
      <c r="K207" s="19">
        <v>411.74</v>
      </c>
      <c r="L207" s="20">
        <v>54.38</v>
      </c>
      <c r="M207" s="21">
        <v>466.12</v>
      </c>
      <c r="N207" s="19">
        <v>572.07000000000005</v>
      </c>
      <c r="O207" s="20">
        <v>43.78</v>
      </c>
      <c r="P207" s="21">
        <v>615.85</v>
      </c>
      <c r="Q207" s="19">
        <v>720.62</v>
      </c>
      <c r="R207" s="20">
        <v>16.149999999999999</v>
      </c>
      <c r="S207" s="21">
        <v>736.77</v>
      </c>
      <c r="T207" s="19">
        <v>863.79</v>
      </c>
      <c r="U207" s="20">
        <v>38.25</v>
      </c>
      <c r="V207" s="21">
        <v>902.04</v>
      </c>
      <c r="W207" s="19">
        <v>1242.0999999999999</v>
      </c>
      <c r="X207" s="20">
        <v>10.69</v>
      </c>
      <c r="Y207" s="21">
        <v>1252.79</v>
      </c>
      <c r="Z207" s="47">
        <v>4194.0499999999993</v>
      </c>
      <c r="AA207" s="20">
        <v>292.02000000000004</v>
      </c>
      <c r="AB207" s="21">
        <v>4486.07</v>
      </c>
      <c r="AE207" s="1"/>
    </row>
    <row r="208" spans="1:31" ht="13">
      <c r="A208" s="2" t="s">
        <v>291</v>
      </c>
      <c r="B208" s="2" t="s">
        <v>180</v>
      </c>
      <c r="C208" s="89" t="s">
        <v>297</v>
      </c>
      <c r="D208" s="2" t="s">
        <v>291</v>
      </c>
      <c r="E208" s="2" t="s">
        <v>180</v>
      </c>
      <c r="F208" s="89" t="s">
        <v>297</v>
      </c>
      <c r="G208" s="129" t="s">
        <v>304</v>
      </c>
      <c r="H208" s="19">
        <v>412.63</v>
      </c>
      <c r="I208" s="20">
        <v>0</v>
      </c>
      <c r="J208" s="21">
        <v>412.63</v>
      </c>
      <c r="K208" s="19">
        <v>0.14000000000000001</v>
      </c>
      <c r="L208" s="20">
        <v>0</v>
      </c>
      <c r="M208" s="21">
        <v>0.14000000000000001</v>
      </c>
      <c r="N208" s="19">
        <v>0</v>
      </c>
      <c r="O208" s="20">
        <v>0</v>
      </c>
      <c r="P208" s="21">
        <v>0</v>
      </c>
      <c r="Q208" s="19">
        <v>0</v>
      </c>
      <c r="R208" s="20">
        <v>0</v>
      </c>
      <c r="S208" s="21">
        <v>0</v>
      </c>
      <c r="T208" s="19">
        <v>407.82</v>
      </c>
      <c r="U208" s="20">
        <v>0</v>
      </c>
      <c r="V208" s="21">
        <v>407.82</v>
      </c>
      <c r="W208" s="19">
        <v>606.30999999999995</v>
      </c>
      <c r="X208" s="20">
        <v>0</v>
      </c>
      <c r="Y208" s="21">
        <v>606.30999999999995</v>
      </c>
      <c r="Z208" s="47">
        <v>1426.8999999999999</v>
      </c>
      <c r="AA208" s="20">
        <v>0</v>
      </c>
      <c r="AB208" s="21">
        <v>1426.8999999999999</v>
      </c>
      <c r="AE208" s="1"/>
    </row>
    <row r="209" spans="1:31" ht="13">
      <c r="A209" s="2" t="s">
        <v>291</v>
      </c>
      <c r="B209" s="2" t="s">
        <v>181</v>
      </c>
      <c r="C209" s="89" t="s">
        <v>297</v>
      </c>
      <c r="D209" s="2" t="s">
        <v>291</v>
      </c>
      <c r="E209" s="2" t="s">
        <v>181</v>
      </c>
      <c r="F209" s="89" t="s">
        <v>297</v>
      </c>
      <c r="G209" s="129" t="s">
        <v>304</v>
      </c>
      <c r="H209" s="19">
        <v>0</v>
      </c>
      <c r="I209" s="20">
        <v>543.19000000000005</v>
      </c>
      <c r="J209" s="21">
        <v>543.19000000000005</v>
      </c>
      <c r="K209" s="19">
        <v>0</v>
      </c>
      <c r="L209" s="20">
        <v>394.93</v>
      </c>
      <c r="M209" s="21">
        <v>394.93</v>
      </c>
      <c r="N209" s="19">
        <v>0</v>
      </c>
      <c r="O209" s="20">
        <v>0</v>
      </c>
      <c r="P209" s="21">
        <v>0</v>
      </c>
      <c r="Q209" s="19">
        <v>0</v>
      </c>
      <c r="R209" s="20">
        <v>0</v>
      </c>
      <c r="S209" s="21">
        <v>0</v>
      </c>
      <c r="T209" s="19">
        <v>0</v>
      </c>
      <c r="U209" s="20">
        <v>0</v>
      </c>
      <c r="V209" s="21">
        <v>0</v>
      </c>
      <c r="W209" s="19">
        <v>0</v>
      </c>
      <c r="X209" s="20">
        <v>0</v>
      </c>
      <c r="Y209" s="21">
        <v>0</v>
      </c>
      <c r="Z209" s="47">
        <v>0</v>
      </c>
      <c r="AA209" s="20">
        <v>938.12000000000012</v>
      </c>
      <c r="AB209" s="21">
        <v>938.12000000000012</v>
      </c>
      <c r="AE209" s="1"/>
    </row>
    <row r="210" spans="1:31" ht="13">
      <c r="A210" s="2" t="s">
        <v>291</v>
      </c>
      <c r="B210" s="2" t="s">
        <v>182</v>
      </c>
      <c r="C210" s="89" t="s">
        <v>297</v>
      </c>
      <c r="D210" s="2" t="s">
        <v>291</v>
      </c>
      <c r="E210" s="2" t="s">
        <v>182</v>
      </c>
      <c r="F210" s="89" t="s">
        <v>297</v>
      </c>
      <c r="G210" s="129" t="s">
        <v>304</v>
      </c>
      <c r="H210" s="19">
        <v>1.54</v>
      </c>
      <c r="I210" s="20">
        <v>7.39</v>
      </c>
      <c r="J210" s="21">
        <v>8.93</v>
      </c>
      <c r="K210" s="19">
        <v>1.05</v>
      </c>
      <c r="L210" s="20">
        <v>4.3499999999999996</v>
      </c>
      <c r="M210" s="21">
        <v>5.3999999999999995</v>
      </c>
      <c r="N210" s="19">
        <v>0.82</v>
      </c>
      <c r="O210" s="20">
        <v>4.0599999999999996</v>
      </c>
      <c r="P210" s="21">
        <v>4.88</v>
      </c>
      <c r="Q210" s="19">
        <v>1.23</v>
      </c>
      <c r="R210" s="20">
        <v>5.96</v>
      </c>
      <c r="S210" s="21">
        <v>7.1899999999999995</v>
      </c>
      <c r="T210" s="19">
        <v>1.72</v>
      </c>
      <c r="U210" s="20">
        <v>22.22</v>
      </c>
      <c r="V210" s="21">
        <v>23.939999999999998</v>
      </c>
      <c r="W210" s="19">
        <v>3.84</v>
      </c>
      <c r="X210" s="20">
        <v>21.53</v>
      </c>
      <c r="Y210" s="21">
        <v>25.37</v>
      </c>
      <c r="Z210" s="47">
        <v>10.199999999999999</v>
      </c>
      <c r="AA210" s="20">
        <v>65.509999999999991</v>
      </c>
      <c r="AB210" s="21">
        <v>75.709999999999994</v>
      </c>
      <c r="AE210" s="1"/>
    </row>
    <row r="211" spans="1:31" ht="13">
      <c r="A211" s="2" t="s">
        <v>291</v>
      </c>
      <c r="B211" s="2" t="s">
        <v>183</v>
      </c>
      <c r="C211" s="89" t="s">
        <v>297</v>
      </c>
      <c r="D211" s="2" t="s">
        <v>291</v>
      </c>
      <c r="E211" s="2" t="s">
        <v>183</v>
      </c>
      <c r="F211" s="89" t="s">
        <v>297</v>
      </c>
      <c r="G211" s="129" t="s">
        <v>304</v>
      </c>
      <c r="H211" s="19">
        <v>0.51</v>
      </c>
      <c r="I211" s="20">
        <v>1.21</v>
      </c>
      <c r="J211" s="21">
        <v>1.72</v>
      </c>
      <c r="K211" s="19">
        <v>0.6</v>
      </c>
      <c r="L211" s="20">
        <v>1.41</v>
      </c>
      <c r="M211" s="21">
        <v>2.0099999999999998</v>
      </c>
      <c r="N211" s="19">
        <v>0.35</v>
      </c>
      <c r="O211" s="20">
        <v>0.87</v>
      </c>
      <c r="P211" s="21">
        <v>1.22</v>
      </c>
      <c r="Q211" s="19">
        <v>0</v>
      </c>
      <c r="R211" s="20">
        <v>0.6</v>
      </c>
      <c r="S211" s="21">
        <v>0.6</v>
      </c>
      <c r="T211" s="19">
        <v>0</v>
      </c>
      <c r="U211" s="20">
        <v>0</v>
      </c>
      <c r="V211" s="21">
        <v>0</v>
      </c>
      <c r="W211" s="19">
        <v>0.02</v>
      </c>
      <c r="X211" s="20">
        <v>0.83</v>
      </c>
      <c r="Y211" s="21">
        <v>0.85</v>
      </c>
      <c r="Z211" s="47">
        <v>1.48</v>
      </c>
      <c r="AA211" s="20">
        <v>4.92</v>
      </c>
      <c r="AB211" s="21">
        <v>6.4</v>
      </c>
      <c r="AE211" s="1"/>
    </row>
    <row r="212" spans="1:31" ht="13">
      <c r="A212" s="2" t="s">
        <v>291</v>
      </c>
      <c r="B212" s="2" t="s">
        <v>184</v>
      </c>
      <c r="C212" s="89" t="s">
        <v>297</v>
      </c>
      <c r="D212" s="2" t="s">
        <v>291</v>
      </c>
      <c r="E212" s="2" t="s">
        <v>184</v>
      </c>
      <c r="F212" s="89" t="s">
        <v>297</v>
      </c>
      <c r="G212" s="129" t="s">
        <v>304</v>
      </c>
      <c r="H212" s="19">
        <v>0.69</v>
      </c>
      <c r="I212" s="20">
        <v>10.44</v>
      </c>
      <c r="J212" s="21">
        <v>11.129999999999999</v>
      </c>
      <c r="K212" s="19">
        <v>0</v>
      </c>
      <c r="L212" s="20">
        <v>0.83</v>
      </c>
      <c r="M212" s="21">
        <v>0.83</v>
      </c>
      <c r="N212" s="19">
        <v>0</v>
      </c>
      <c r="O212" s="20">
        <v>0</v>
      </c>
      <c r="P212" s="21">
        <v>0</v>
      </c>
      <c r="Q212" s="19">
        <v>0</v>
      </c>
      <c r="R212" s="20">
        <v>0</v>
      </c>
      <c r="S212" s="21">
        <v>0</v>
      </c>
      <c r="T212" s="19">
        <v>1.02</v>
      </c>
      <c r="U212" s="20">
        <v>21.49</v>
      </c>
      <c r="V212" s="21">
        <v>22.509999999999998</v>
      </c>
      <c r="W212" s="19">
        <v>2.6</v>
      </c>
      <c r="X212" s="20">
        <v>27.8</v>
      </c>
      <c r="Y212" s="21">
        <v>30.400000000000002</v>
      </c>
      <c r="Z212" s="47">
        <v>4.3100000000000005</v>
      </c>
      <c r="AA212" s="20">
        <v>60.56</v>
      </c>
      <c r="AB212" s="21">
        <v>64.87</v>
      </c>
      <c r="AE212" s="1"/>
    </row>
    <row r="213" spans="1:31" ht="13">
      <c r="A213" s="2" t="s">
        <v>291</v>
      </c>
      <c r="B213" s="2" t="s">
        <v>185</v>
      </c>
      <c r="C213" s="89" t="s">
        <v>297</v>
      </c>
      <c r="D213" s="2" t="s">
        <v>291</v>
      </c>
      <c r="E213" s="2" t="s">
        <v>185</v>
      </c>
      <c r="F213" s="89" t="s">
        <v>297</v>
      </c>
      <c r="G213" s="129" t="s">
        <v>304</v>
      </c>
      <c r="H213" s="19">
        <v>239.69</v>
      </c>
      <c r="I213" s="20">
        <v>4.97</v>
      </c>
      <c r="J213" s="21">
        <v>244.66</v>
      </c>
      <c r="K213" s="19">
        <v>252.09</v>
      </c>
      <c r="L213" s="20">
        <v>2.67</v>
      </c>
      <c r="M213" s="21">
        <v>254.76</v>
      </c>
      <c r="N213" s="19">
        <v>0</v>
      </c>
      <c r="O213" s="20">
        <v>0</v>
      </c>
      <c r="P213" s="21">
        <v>0</v>
      </c>
      <c r="Q213" s="19">
        <v>0</v>
      </c>
      <c r="R213" s="20">
        <v>0</v>
      </c>
      <c r="S213" s="21">
        <v>0</v>
      </c>
      <c r="T213" s="19">
        <v>393.67</v>
      </c>
      <c r="U213" s="20">
        <v>15.82</v>
      </c>
      <c r="V213" s="21">
        <v>409.49</v>
      </c>
      <c r="W213" s="19">
        <v>1547.3</v>
      </c>
      <c r="X213" s="20">
        <v>8.26</v>
      </c>
      <c r="Y213" s="21">
        <v>1555.56</v>
      </c>
      <c r="Z213" s="47">
        <v>2432.75</v>
      </c>
      <c r="AA213" s="20">
        <v>31.72</v>
      </c>
      <c r="AB213" s="21">
        <v>2464.4699999999998</v>
      </c>
      <c r="AE213" s="1"/>
    </row>
    <row r="214" spans="1:31" ht="13">
      <c r="A214" s="2" t="s">
        <v>291</v>
      </c>
      <c r="B214" s="2" t="s">
        <v>186</v>
      </c>
      <c r="C214" s="89" t="s">
        <v>297</v>
      </c>
      <c r="D214" s="2" t="s">
        <v>291</v>
      </c>
      <c r="E214" s="2" t="s">
        <v>186</v>
      </c>
      <c r="F214" s="89" t="s">
        <v>297</v>
      </c>
      <c r="G214" s="129" t="s">
        <v>304</v>
      </c>
      <c r="H214" s="19">
        <v>723.23</v>
      </c>
      <c r="I214" s="20">
        <v>0</v>
      </c>
      <c r="J214" s="21">
        <v>723.23</v>
      </c>
      <c r="K214" s="19">
        <v>42.41</v>
      </c>
      <c r="L214" s="20">
        <v>0</v>
      </c>
      <c r="M214" s="21">
        <v>42.41</v>
      </c>
      <c r="N214" s="19">
        <v>0</v>
      </c>
      <c r="O214" s="20">
        <v>0</v>
      </c>
      <c r="P214" s="21">
        <v>0</v>
      </c>
      <c r="Q214" s="19">
        <v>0</v>
      </c>
      <c r="R214" s="20">
        <v>0</v>
      </c>
      <c r="S214" s="21">
        <v>0</v>
      </c>
      <c r="T214" s="19">
        <v>436.44</v>
      </c>
      <c r="U214" s="20">
        <v>0</v>
      </c>
      <c r="V214" s="21">
        <v>436.44</v>
      </c>
      <c r="W214" s="19">
        <v>572.27</v>
      </c>
      <c r="X214" s="20">
        <v>0</v>
      </c>
      <c r="Y214" s="21">
        <v>572.27</v>
      </c>
      <c r="Z214" s="47">
        <v>1774.35</v>
      </c>
      <c r="AA214" s="20">
        <v>0</v>
      </c>
      <c r="AB214" s="21">
        <v>1774.35</v>
      </c>
      <c r="AE214" s="1"/>
    </row>
    <row r="215" spans="1:31" ht="13">
      <c r="A215" s="2" t="s">
        <v>291</v>
      </c>
      <c r="B215" s="2" t="s">
        <v>187</v>
      </c>
      <c r="C215" s="89" t="s">
        <v>297</v>
      </c>
      <c r="D215" s="2" t="s">
        <v>291</v>
      </c>
      <c r="E215" s="2" t="s">
        <v>187</v>
      </c>
      <c r="F215" s="89" t="s">
        <v>297</v>
      </c>
      <c r="G215" s="129" t="s">
        <v>304</v>
      </c>
      <c r="H215" s="19">
        <v>157.97999999999999</v>
      </c>
      <c r="I215" s="20">
        <v>294.45</v>
      </c>
      <c r="J215" s="21">
        <v>452.42999999999995</v>
      </c>
      <c r="K215" s="19">
        <v>545.30999999999995</v>
      </c>
      <c r="L215" s="20">
        <v>128.22</v>
      </c>
      <c r="M215" s="21">
        <v>673.53</v>
      </c>
      <c r="N215" s="19">
        <v>0</v>
      </c>
      <c r="O215" s="20">
        <v>0</v>
      </c>
      <c r="P215" s="21">
        <v>0</v>
      </c>
      <c r="Q215" s="19">
        <v>0</v>
      </c>
      <c r="R215" s="20">
        <v>0</v>
      </c>
      <c r="S215" s="21">
        <v>0</v>
      </c>
      <c r="T215" s="19">
        <v>6.21</v>
      </c>
      <c r="U215" s="20">
        <v>403.09</v>
      </c>
      <c r="V215" s="21">
        <v>409.29999999999995</v>
      </c>
      <c r="W215" s="19">
        <v>307.58999999999997</v>
      </c>
      <c r="X215" s="20">
        <v>588.51</v>
      </c>
      <c r="Y215" s="21">
        <v>896.09999999999991</v>
      </c>
      <c r="Z215" s="47">
        <v>1017.0899999999999</v>
      </c>
      <c r="AA215" s="20">
        <v>1414.27</v>
      </c>
      <c r="AB215" s="21">
        <v>2431.3599999999997</v>
      </c>
      <c r="AE215" s="1"/>
    </row>
    <row r="216" spans="1:31" ht="13">
      <c r="A216" s="2" t="s">
        <v>291</v>
      </c>
      <c r="B216" s="2" t="s">
        <v>395</v>
      </c>
      <c r="C216" s="89" t="s">
        <v>297</v>
      </c>
      <c r="D216" s="2" t="s">
        <v>291</v>
      </c>
      <c r="E216" s="2" t="s">
        <v>395</v>
      </c>
      <c r="F216" s="89" t="s">
        <v>297</v>
      </c>
      <c r="G216" s="129" t="s">
        <v>304</v>
      </c>
      <c r="H216" s="19">
        <v>614.20000000000005</v>
      </c>
      <c r="I216" s="20">
        <v>39.78</v>
      </c>
      <c r="J216" s="21">
        <v>653.98</v>
      </c>
      <c r="K216" s="19">
        <v>51.35</v>
      </c>
      <c r="L216" s="20">
        <v>204.67</v>
      </c>
      <c r="M216" s="21">
        <v>256.02</v>
      </c>
      <c r="N216" s="19">
        <v>0</v>
      </c>
      <c r="O216" s="20">
        <v>0</v>
      </c>
      <c r="P216" s="21">
        <v>0</v>
      </c>
      <c r="Q216" s="19">
        <v>0</v>
      </c>
      <c r="R216" s="20">
        <v>0</v>
      </c>
      <c r="S216" s="21">
        <v>0</v>
      </c>
      <c r="T216" s="19">
        <v>287.98</v>
      </c>
      <c r="U216" s="20">
        <v>178.69</v>
      </c>
      <c r="V216" s="21">
        <v>466.67</v>
      </c>
      <c r="W216" s="19">
        <v>0</v>
      </c>
      <c r="X216" s="20">
        <v>0</v>
      </c>
      <c r="Y216" s="21">
        <v>0</v>
      </c>
      <c r="Z216" s="47">
        <v>953.53000000000009</v>
      </c>
      <c r="AA216" s="20">
        <v>423.14</v>
      </c>
      <c r="AB216" s="21">
        <v>1376.67</v>
      </c>
      <c r="AE216" s="1"/>
    </row>
    <row r="217" spans="1:31" ht="13">
      <c r="A217" s="2" t="s">
        <v>291</v>
      </c>
      <c r="B217" s="2" t="s">
        <v>188</v>
      </c>
      <c r="C217" s="89" t="s">
        <v>297</v>
      </c>
      <c r="D217" s="2" t="s">
        <v>291</v>
      </c>
      <c r="E217" s="2" t="s">
        <v>188</v>
      </c>
      <c r="F217" s="89" t="s">
        <v>297</v>
      </c>
      <c r="G217" s="129" t="s">
        <v>304</v>
      </c>
      <c r="H217" s="19">
        <v>0</v>
      </c>
      <c r="I217" s="20">
        <v>0</v>
      </c>
      <c r="J217" s="21">
        <v>0</v>
      </c>
      <c r="K217" s="19">
        <v>0</v>
      </c>
      <c r="L217" s="20">
        <v>0</v>
      </c>
      <c r="M217" s="21">
        <v>0</v>
      </c>
      <c r="N217" s="19">
        <v>0</v>
      </c>
      <c r="O217" s="20">
        <v>0</v>
      </c>
      <c r="P217" s="21">
        <v>0</v>
      </c>
      <c r="Q217" s="19">
        <v>0</v>
      </c>
      <c r="R217" s="20">
        <v>0</v>
      </c>
      <c r="S217" s="21">
        <v>0</v>
      </c>
      <c r="T217" s="19">
        <v>0</v>
      </c>
      <c r="U217" s="20">
        <v>0</v>
      </c>
      <c r="V217" s="21">
        <v>0</v>
      </c>
      <c r="W217" s="19">
        <v>0</v>
      </c>
      <c r="X217" s="20">
        <v>0</v>
      </c>
      <c r="Y217" s="21">
        <v>0</v>
      </c>
      <c r="Z217" s="47">
        <v>0</v>
      </c>
      <c r="AA217" s="20">
        <v>0</v>
      </c>
      <c r="AB217" s="21">
        <v>0</v>
      </c>
      <c r="AE217" s="1"/>
    </row>
    <row r="218" spans="1:31" ht="13">
      <c r="A218" s="2" t="s">
        <v>291</v>
      </c>
      <c r="B218" s="2" t="s">
        <v>189</v>
      </c>
      <c r="C218" s="89" t="s">
        <v>297</v>
      </c>
      <c r="D218" s="2" t="s">
        <v>291</v>
      </c>
      <c r="E218" s="2" t="s">
        <v>189</v>
      </c>
      <c r="F218" s="89" t="s">
        <v>297</v>
      </c>
      <c r="G218" s="129" t="s">
        <v>304</v>
      </c>
      <c r="H218" s="19">
        <v>123.75</v>
      </c>
      <c r="I218" s="20">
        <v>36.85</v>
      </c>
      <c r="J218" s="21">
        <v>160.6</v>
      </c>
      <c r="K218" s="19">
        <v>142.58000000000001</v>
      </c>
      <c r="L218" s="20">
        <v>129.30000000000001</v>
      </c>
      <c r="M218" s="21">
        <v>271.88</v>
      </c>
      <c r="N218" s="19">
        <v>8.4600000000000009</v>
      </c>
      <c r="O218" s="20">
        <v>4.72</v>
      </c>
      <c r="P218" s="21">
        <v>13.18</v>
      </c>
      <c r="Q218" s="19">
        <v>454.54</v>
      </c>
      <c r="R218" s="20">
        <v>154.76</v>
      </c>
      <c r="S218" s="21">
        <v>609.29999999999995</v>
      </c>
      <c r="T218" s="19">
        <v>360.51</v>
      </c>
      <c r="U218" s="20">
        <v>109.37</v>
      </c>
      <c r="V218" s="21">
        <v>469.88</v>
      </c>
      <c r="W218" s="19">
        <v>236.17</v>
      </c>
      <c r="X218" s="20">
        <v>305.49</v>
      </c>
      <c r="Y218" s="21">
        <v>541.66</v>
      </c>
      <c r="Z218" s="47">
        <v>1326.0100000000002</v>
      </c>
      <c r="AA218" s="20">
        <v>740.49</v>
      </c>
      <c r="AB218" s="21">
        <v>2066.5</v>
      </c>
      <c r="AE218" s="1"/>
    </row>
    <row r="219" spans="1:31" ht="13">
      <c r="A219" s="2" t="s">
        <v>291</v>
      </c>
      <c r="B219" s="2" t="s">
        <v>190</v>
      </c>
      <c r="C219" s="89" t="s">
        <v>297</v>
      </c>
      <c r="D219" s="2" t="s">
        <v>291</v>
      </c>
      <c r="E219" s="2" t="s">
        <v>190</v>
      </c>
      <c r="F219" s="89" t="s">
        <v>297</v>
      </c>
      <c r="G219" s="129" t="s">
        <v>304</v>
      </c>
      <c r="H219" s="19">
        <v>2242.11</v>
      </c>
      <c r="I219" s="20">
        <v>495.67</v>
      </c>
      <c r="J219" s="21">
        <v>2737.78</v>
      </c>
      <c r="K219" s="19">
        <v>1928.54</v>
      </c>
      <c r="L219" s="20">
        <v>419.07</v>
      </c>
      <c r="M219" s="21">
        <v>2347.61</v>
      </c>
      <c r="N219" s="19">
        <v>1876.54</v>
      </c>
      <c r="O219" s="20">
        <v>346.98</v>
      </c>
      <c r="P219" s="21">
        <v>2223.52</v>
      </c>
      <c r="Q219" s="19">
        <v>733.26</v>
      </c>
      <c r="R219" s="20">
        <v>309.52999999999997</v>
      </c>
      <c r="S219" s="21">
        <v>1042.79</v>
      </c>
      <c r="T219" s="19">
        <v>849.02</v>
      </c>
      <c r="U219" s="20">
        <v>504.48</v>
      </c>
      <c r="V219" s="21">
        <v>1353.5</v>
      </c>
      <c r="W219" s="19">
        <v>993.89</v>
      </c>
      <c r="X219" s="20">
        <v>579.08000000000004</v>
      </c>
      <c r="Y219" s="21">
        <v>1572.97</v>
      </c>
      <c r="Z219" s="47">
        <v>8623.3599999999988</v>
      </c>
      <c r="AA219" s="20">
        <v>2654.81</v>
      </c>
      <c r="AB219" s="21">
        <v>11278.169999999998</v>
      </c>
      <c r="AE219" s="1"/>
    </row>
    <row r="220" spans="1:31" ht="13">
      <c r="A220" s="2" t="s">
        <v>291</v>
      </c>
      <c r="B220" s="2" t="s">
        <v>191</v>
      </c>
      <c r="C220" s="89" t="s">
        <v>297</v>
      </c>
      <c r="D220" s="2" t="s">
        <v>291</v>
      </c>
      <c r="E220" s="2" t="s">
        <v>191</v>
      </c>
      <c r="F220" s="89" t="s">
        <v>297</v>
      </c>
      <c r="G220" s="129" t="s">
        <v>304</v>
      </c>
      <c r="H220" s="19">
        <v>2051.61</v>
      </c>
      <c r="I220" s="20">
        <v>404.66</v>
      </c>
      <c r="J220" s="21">
        <v>2456.27</v>
      </c>
      <c r="K220" s="19">
        <v>2191.02</v>
      </c>
      <c r="L220" s="20">
        <v>361.53</v>
      </c>
      <c r="M220" s="21">
        <v>2552.5500000000002</v>
      </c>
      <c r="N220" s="19">
        <v>1744.56</v>
      </c>
      <c r="O220" s="20">
        <v>152.18</v>
      </c>
      <c r="P220" s="21">
        <v>1896.74</v>
      </c>
      <c r="Q220" s="19">
        <v>1426.22</v>
      </c>
      <c r="R220" s="20">
        <v>494.01</v>
      </c>
      <c r="S220" s="21">
        <v>1920.23</v>
      </c>
      <c r="T220" s="19">
        <v>1152.67</v>
      </c>
      <c r="U220" s="20">
        <v>735.02</v>
      </c>
      <c r="V220" s="21">
        <v>1887.69</v>
      </c>
      <c r="W220" s="19">
        <v>1050.45</v>
      </c>
      <c r="X220" s="20">
        <v>1083.6300000000001</v>
      </c>
      <c r="Y220" s="21">
        <v>2134.08</v>
      </c>
      <c r="Z220" s="47">
        <v>9616.5300000000025</v>
      </c>
      <c r="AA220" s="20">
        <v>3231.03</v>
      </c>
      <c r="AB220" s="21">
        <v>12847.560000000003</v>
      </c>
      <c r="AE220" s="1"/>
    </row>
    <row r="221" spans="1:31" ht="13">
      <c r="A221" s="2" t="s">
        <v>291</v>
      </c>
      <c r="B221" s="2" t="s">
        <v>377</v>
      </c>
      <c r="C221" s="89" t="s">
        <v>297</v>
      </c>
      <c r="D221" s="2" t="s">
        <v>291</v>
      </c>
      <c r="E221" s="2" t="s">
        <v>377</v>
      </c>
      <c r="F221" s="89" t="s">
        <v>297</v>
      </c>
      <c r="G221" s="129" t="s">
        <v>304</v>
      </c>
      <c r="H221" s="19">
        <v>340.21</v>
      </c>
      <c r="I221" s="20">
        <v>29.41</v>
      </c>
      <c r="J221" s="21">
        <v>369.62</v>
      </c>
      <c r="K221" s="19">
        <v>499.69</v>
      </c>
      <c r="L221" s="20">
        <v>1.66</v>
      </c>
      <c r="M221" s="21">
        <v>501.35</v>
      </c>
      <c r="N221" s="19">
        <v>615.73</v>
      </c>
      <c r="O221" s="20">
        <v>59.86</v>
      </c>
      <c r="P221" s="21">
        <v>675.59</v>
      </c>
      <c r="Q221" s="19">
        <v>604.54999999999995</v>
      </c>
      <c r="R221" s="20">
        <v>12.11</v>
      </c>
      <c r="S221" s="21">
        <v>616.66</v>
      </c>
      <c r="T221" s="19">
        <v>1419.07</v>
      </c>
      <c r="U221" s="20">
        <v>102.77</v>
      </c>
      <c r="V221" s="21">
        <v>1521.84</v>
      </c>
      <c r="W221" s="19">
        <v>1468.39</v>
      </c>
      <c r="X221" s="20">
        <v>49.57</v>
      </c>
      <c r="Y221" s="21">
        <v>1517.96</v>
      </c>
      <c r="Z221" s="47">
        <v>4947.6400000000003</v>
      </c>
      <c r="AA221" s="20">
        <v>255.38</v>
      </c>
      <c r="AB221" s="21">
        <v>5203.0200000000004</v>
      </c>
      <c r="AE221" s="1"/>
    </row>
    <row r="222" spans="1:31" ht="13">
      <c r="A222" s="2" t="s">
        <v>291</v>
      </c>
      <c r="B222" s="2" t="s">
        <v>192</v>
      </c>
      <c r="C222" s="89" t="s">
        <v>297</v>
      </c>
      <c r="D222" s="2" t="s">
        <v>291</v>
      </c>
      <c r="E222" s="2" t="s">
        <v>192</v>
      </c>
      <c r="F222" s="89" t="s">
        <v>297</v>
      </c>
      <c r="G222" s="129" t="s">
        <v>304</v>
      </c>
      <c r="H222" s="19">
        <v>118.74</v>
      </c>
      <c r="I222" s="20">
        <v>2.41</v>
      </c>
      <c r="J222" s="21">
        <v>121.14999999999999</v>
      </c>
      <c r="K222" s="19">
        <v>57.5</v>
      </c>
      <c r="L222" s="20">
        <v>2.44</v>
      </c>
      <c r="M222" s="21">
        <v>59.94</v>
      </c>
      <c r="N222" s="19">
        <v>123.82</v>
      </c>
      <c r="O222" s="20">
        <v>1.65</v>
      </c>
      <c r="P222" s="21">
        <v>125.47</v>
      </c>
      <c r="Q222" s="19">
        <v>54.55</v>
      </c>
      <c r="R222" s="20">
        <v>0.27</v>
      </c>
      <c r="S222" s="21">
        <v>54.82</v>
      </c>
      <c r="T222" s="19">
        <v>81.28</v>
      </c>
      <c r="U222" s="20">
        <v>0.53</v>
      </c>
      <c r="V222" s="21">
        <v>81.81</v>
      </c>
      <c r="W222" s="19">
        <v>198.57</v>
      </c>
      <c r="X222" s="20">
        <v>0.01</v>
      </c>
      <c r="Y222" s="21">
        <v>198.57999999999998</v>
      </c>
      <c r="Z222" s="47">
        <v>634.46</v>
      </c>
      <c r="AA222" s="20">
        <v>7.31</v>
      </c>
      <c r="AB222" s="21">
        <v>641.77</v>
      </c>
      <c r="AE222" s="1"/>
    </row>
    <row r="223" spans="1:31" ht="13">
      <c r="A223" s="2" t="s">
        <v>291</v>
      </c>
      <c r="B223" s="2" t="s">
        <v>353</v>
      </c>
      <c r="C223" s="89" t="s">
        <v>297</v>
      </c>
      <c r="D223" s="2" t="s">
        <v>291</v>
      </c>
      <c r="E223" s="2" t="s">
        <v>353</v>
      </c>
      <c r="F223" s="89" t="s">
        <v>297</v>
      </c>
      <c r="G223" s="129" t="s">
        <v>304</v>
      </c>
      <c r="H223" s="19">
        <v>303.74</v>
      </c>
      <c r="I223" s="20">
        <v>529.16</v>
      </c>
      <c r="J223" s="21">
        <v>832.9</v>
      </c>
      <c r="K223" s="19">
        <v>3.42</v>
      </c>
      <c r="L223" s="20">
        <v>1419.06</v>
      </c>
      <c r="M223" s="21">
        <v>1422.48</v>
      </c>
      <c r="N223" s="19">
        <v>139.83000000000001</v>
      </c>
      <c r="O223" s="20">
        <v>2393.42</v>
      </c>
      <c r="P223" s="21">
        <v>2533.25</v>
      </c>
      <c r="Q223" s="19">
        <v>0</v>
      </c>
      <c r="R223" s="20">
        <v>0</v>
      </c>
      <c r="S223" s="21">
        <v>0</v>
      </c>
      <c r="T223" s="19">
        <v>0</v>
      </c>
      <c r="U223" s="20">
        <v>0</v>
      </c>
      <c r="V223" s="21">
        <v>0</v>
      </c>
      <c r="W223" s="19">
        <v>0</v>
      </c>
      <c r="X223" s="20">
        <v>4996.29</v>
      </c>
      <c r="Y223" s="21">
        <v>4996.29</v>
      </c>
      <c r="Z223" s="47">
        <v>446.99</v>
      </c>
      <c r="AA223" s="20">
        <v>9337.93</v>
      </c>
      <c r="AB223" s="21">
        <v>9784.92</v>
      </c>
      <c r="AE223" s="1"/>
    </row>
    <row r="224" spans="1:31" ht="13">
      <c r="A224" s="2" t="s">
        <v>291</v>
      </c>
      <c r="B224" s="2" t="s">
        <v>193</v>
      </c>
      <c r="C224" s="89" t="s">
        <v>297</v>
      </c>
      <c r="D224" s="2" t="s">
        <v>291</v>
      </c>
      <c r="E224" s="2" t="s">
        <v>193</v>
      </c>
      <c r="F224" s="89" t="s">
        <v>297</v>
      </c>
      <c r="G224" s="129" t="s">
        <v>304</v>
      </c>
      <c r="H224" s="19">
        <v>0</v>
      </c>
      <c r="I224" s="20">
        <v>0</v>
      </c>
      <c r="J224" s="21">
        <v>0</v>
      </c>
      <c r="K224" s="19">
        <v>0</v>
      </c>
      <c r="L224" s="20">
        <v>0</v>
      </c>
      <c r="M224" s="21">
        <v>0</v>
      </c>
      <c r="N224" s="19">
        <v>0</v>
      </c>
      <c r="O224" s="20">
        <v>0</v>
      </c>
      <c r="P224" s="21">
        <v>0</v>
      </c>
      <c r="Q224" s="19">
        <v>0</v>
      </c>
      <c r="R224" s="20">
        <v>0</v>
      </c>
      <c r="S224" s="21">
        <v>0</v>
      </c>
      <c r="T224" s="19">
        <v>0</v>
      </c>
      <c r="U224" s="20">
        <v>0</v>
      </c>
      <c r="V224" s="21">
        <v>0</v>
      </c>
      <c r="W224" s="19">
        <v>0</v>
      </c>
      <c r="X224" s="20">
        <v>0</v>
      </c>
      <c r="Y224" s="21">
        <v>0</v>
      </c>
      <c r="Z224" s="47">
        <v>0</v>
      </c>
      <c r="AA224" s="20">
        <v>0</v>
      </c>
      <c r="AB224" s="21">
        <v>0</v>
      </c>
      <c r="AE224" s="1"/>
    </row>
    <row r="225" spans="1:31" ht="13">
      <c r="A225" s="2" t="s">
        <v>291</v>
      </c>
      <c r="B225" s="2" t="s">
        <v>194</v>
      </c>
      <c r="C225" s="89" t="s">
        <v>297</v>
      </c>
      <c r="D225" s="2" t="s">
        <v>291</v>
      </c>
      <c r="E225" s="2" t="s">
        <v>194</v>
      </c>
      <c r="F225" s="89" t="s">
        <v>297</v>
      </c>
      <c r="G225" s="129" t="s">
        <v>304</v>
      </c>
      <c r="H225" s="19">
        <v>0</v>
      </c>
      <c r="I225" s="20">
        <v>0</v>
      </c>
      <c r="J225" s="21">
        <v>0</v>
      </c>
      <c r="K225" s="19">
        <v>0</v>
      </c>
      <c r="L225" s="20">
        <v>0</v>
      </c>
      <c r="M225" s="21">
        <v>0</v>
      </c>
      <c r="N225" s="19">
        <v>0</v>
      </c>
      <c r="O225" s="20">
        <v>0</v>
      </c>
      <c r="P225" s="21">
        <v>0</v>
      </c>
      <c r="Q225" s="19">
        <v>0</v>
      </c>
      <c r="R225" s="20">
        <v>0</v>
      </c>
      <c r="S225" s="21">
        <v>0</v>
      </c>
      <c r="T225" s="19">
        <v>0</v>
      </c>
      <c r="U225" s="20">
        <v>0</v>
      </c>
      <c r="V225" s="21">
        <v>0</v>
      </c>
      <c r="W225" s="19">
        <v>0</v>
      </c>
      <c r="X225" s="20">
        <v>0</v>
      </c>
      <c r="Y225" s="21">
        <v>0</v>
      </c>
      <c r="Z225" s="47">
        <v>0</v>
      </c>
      <c r="AA225" s="20">
        <v>0</v>
      </c>
      <c r="AB225" s="21">
        <v>0</v>
      </c>
      <c r="AE225" s="1"/>
    </row>
    <row r="226" spans="1:31" ht="13">
      <c r="A226" s="2" t="s">
        <v>291</v>
      </c>
      <c r="B226" s="2" t="s">
        <v>401</v>
      </c>
      <c r="C226" s="89" t="s">
        <v>297</v>
      </c>
      <c r="D226" s="2" t="s">
        <v>291</v>
      </c>
      <c r="E226" s="2" t="s">
        <v>401</v>
      </c>
      <c r="F226" s="89" t="s">
        <v>297</v>
      </c>
      <c r="G226" s="129" t="s">
        <v>304</v>
      </c>
      <c r="H226" s="19">
        <v>1937.9</v>
      </c>
      <c r="I226" s="20">
        <v>4257.8500000000004</v>
      </c>
      <c r="J226" s="21">
        <v>6195.75</v>
      </c>
      <c r="K226" s="19">
        <v>1289.4100000000001</v>
      </c>
      <c r="L226" s="20">
        <v>5440.11</v>
      </c>
      <c r="M226" s="21">
        <v>6729.5199999999995</v>
      </c>
      <c r="N226" s="19">
        <v>1951.32</v>
      </c>
      <c r="O226" s="20">
        <v>3724.91</v>
      </c>
      <c r="P226" s="21">
        <v>5676.23</v>
      </c>
      <c r="Q226" s="19">
        <v>35.32</v>
      </c>
      <c r="R226" s="20">
        <v>234.13</v>
      </c>
      <c r="S226" s="21">
        <v>269.45</v>
      </c>
      <c r="T226" s="19">
        <v>0</v>
      </c>
      <c r="U226" s="20">
        <v>0</v>
      </c>
      <c r="V226" s="21">
        <v>0</v>
      </c>
      <c r="W226" s="19">
        <v>2196.34</v>
      </c>
      <c r="X226" s="20">
        <v>2674.06</v>
      </c>
      <c r="Y226" s="21">
        <v>4870.3999999999996</v>
      </c>
      <c r="Z226" s="47">
        <v>7410.29</v>
      </c>
      <c r="AA226" s="20">
        <v>16331.059999999998</v>
      </c>
      <c r="AB226" s="21">
        <v>23741.35</v>
      </c>
      <c r="AE226" s="1"/>
    </row>
    <row r="227" spans="1:31" ht="13">
      <c r="A227" s="2" t="s">
        <v>291</v>
      </c>
      <c r="B227" s="2" t="s">
        <v>195</v>
      </c>
      <c r="C227" s="89" t="s">
        <v>297</v>
      </c>
      <c r="D227" s="2" t="s">
        <v>291</v>
      </c>
      <c r="E227" s="2" t="s">
        <v>195</v>
      </c>
      <c r="F227" s="89" t="s">
        <v>297</v>
      </c>
      <c r="G227" s="129" t="s">
        <v>304</v>
      </c>
      <c r="H227" s="19">
        <v>6.69</v>
      </c>
      <c r="I227" s="20">
        <v>29.21</v>
      </c>
      <c r="J227" s="21">
        <v>35.9</v>
      </c>
      <c r="K227" s="19">
        <v>0.62</v>
      </c>
      <c r="L227" s="20">
        <v>22.24</v>
      </c>
      <c r="M227" s="21">
        <v>22.86</v>
      </c>
      <c r="N227" s="19">
        <v>6.56</v>
      </c>
      <c r="O227" s="20">
        <v>22.85</v>
      </c>
      <c r="P227" s="21">
        <v>29.41</v>
      </c>
      <c r="Q227" s="19">
        <v>4.1100000000000003</v>
      </c>
      <c r="R227" s="20">
        <v>26.2</v>
      </c>
      <c r="S227" s="21">
        <v>30.31</v>
      </c>
      <c r="T227" s="19">
        <v>5.53</v>
      </c>
      <c r="U227" s="20">
        <v>32.25</v>
      </c>
      <c r="V227" s="21">
        <v>37.78</v>
      </c>
      <c r="W227" s="19">
        <v>6.73</v>
      </c>
      <c r="X227" s="20">
        <v>23.36</v>
      </c>
      <c r="Y227" s="21">
        <v>30.09</v>
      </c>
      <c r="Z227" s="47">
        <v>30.240000000000002</v>
      </c>
      <c r="AA227" s="20">
        <v>156.11000000000001</v>
      </c>
      <c r="AB227" s="21">
        <v>186.35000000000002</v>
      </c>
      <c r="AE227" s="1"/>
    </row>
    <row r="228" spans="1:31" ht="13">
      <c r="A228" s="2" t="s">
        <v>291</v>
      </c>
      <c r="B228" s="2" t="s">
        <v>196</v>
      </c>
      <c r="C228" s="89" t="s">
        <v>297</v>
      </c>
      <c r="D228" s="2" t="s">
        <v>291</v>
      </c>
      <c r="E228" s="2" t="s">
        <v>196</v>
      </c>
      <c r="F228" s="89" t="s">
        <v>297</v>
      </c>
      <c r="G228" s="129" t="s">
        <v>304</v>
      </c>
      <c r="H228" s="19">
        <v>2.15</v>
      </c>
      <c r="I228" s="20">
        <v>3.53</v>
      </c>
      <c r="J228" s="21">
        <v>5.68</v>
      </c>
      <c r="K228" s="19">
        <v>1.31</v>
      </c>
      <c r="L228" s="20">
        <v>3.23</v>
      </c>
      <c r="M228" s="21">
        <v>4.54</v>
      </c>
      <c r="N228" s="19">
        <v>0.77</v>
      </c>
      <c r="O228" s="20">
        <v>4.3099999999999996</v>
      </c>
      <c r="P228" s="21">
        <v>5.08</v>
      </c>
      <c r="Q228" s="19">
        <v>0.2</v>
      </c>
      <c r="R228" s="20">
        <v>4.8</v>
      </c>
      <c r="S228" s="21">
        <v>5</v>
      </c>
      <c r="T228" s="19">
        <v>6.74</v>
      </c>
      <c r="U228" s="20">
        <v>1.17</v>
      </c>
      <c r="V228" s="21">
        <v>7.91</v>
      </c>
      <c r="W228" s="19">
        <v>1.7</v>
      </c>
      <c r="X228" s="20">
        <v>3.21</v>
      </c>
      <c r="Y228" s="21">
        <v>4.91</v>
      </c>
      <c r="Z228" s="47">
        <v>12.870000000000001</v>
      </c>
      <c r="AA228" s="20">
        <v>20.25</v>
      </c>
      <c r="AB228" s="21">
        <v>33.120000000000005</v>
      </c>
      <c r="AE228" s="1"/>
    </row>
    <row r="229" spans="1:31" ht="13">
      <c r="A229" s="2" t="s">
        <v>291</v>
      </c>
      <c r="B229" s="2" t="s">
        <v>197</v>
      </c>
      <c r="C229" s="89" t="s">
        <v>297</v>
      </c>
      <c r="D229" s="2" t="s">
        <v>291</v>
      </c>
      <c r="E229" s="2" t="s">
        <v>197</v>
      </c>
      <c r="F229" s="89" t="s">
        <v>297</v>
      </c>
      <c r="G229" s="129" t="s">
        <v>304</v>
      </c>
      <c r="H229" s="19">
        <v>91.62</v>
      </c>
      <c r="I229" s="20">
        <v>4.66</v>
      </c>
      <c r="J229" s="21">
        <v>96.28</v>
      </c>
      <c r="K229" s="19">
        <v>63.79</v>
      </c>
      <c r="L229" s="20">
        <v>2.42</v>
      </c>
      <c r="M229" s="21">
        <v>66.209999999999994</v>
      </c>
      <c r="N229" s="19">
        <v>210.66</v>
      </c>
      <c r="O229" s="20">
        <v>21.62</v>
      </c>
      <c r="P229" s="21">
        <v>232.28</v>
      </c>
      <c r="Q229" s="19">
        <v>189.4</v>
      </c>
      <c r="R229" s="20">
        <v>13.06</v>
      </c>
      <c r="S229" s="21">
        <v>202.46</v>
      </c>
      <c r="T229" s="19">
        <v>0</v>
      </c>
      <c r="U229" s="20">
        <v>0</v>
      </c>
      <c r="V229" s="21">
        <v>0</v>
      </c>
      <c r="W229" s="19">
        <v>0</v>
      </c>
      <c r="X229" s="20">
        <v>0.04</v>
      </c>
      <c r="Y229" s="21">
        <v>0.04</v>
      </c>
      <c r="Z229" s="47">
        <v>555.47</v>
      </c>
      <c r="AA229" s="20">
        <v>41.800000000000004</v>
      </c>
      <c r="AB229" s="21">
        <v>597.27</v>
      </c>
      <c r="AE229" s="1"/>
    </row>
    <row r="230" spans="1:31" ht="13">
      <c r="A230" s="2" t="s">
        <v>291</v>
      </c>
      <c r="B230" s="2" t="s">
        <v>198</v>
      </c>
      <c r="C230" s="89" t="s">
        <v>297</v>
      </c>
      <c r="D230" s="2" t="s">
        <v>291</v>
      </c>
      <c r="E230" s="2" t="s">
        <v>198</v>
      </c>
      <c r="F230" s="89" t="s">
        <v>297</v>
      </c>
      <c r="G230" s="129" t="s">
        <v>304</v>
      </c>
      <c r="H230" s="19">
        <v>106.19</v>
      </c>
      <c r="I230" s="20">
        <v>3.33</v>
      </c>
      <c r="J230" s="21">
        <v>109.52</v>
      </c>
      <c r="K230" s="19">
        <v>6.02</v>
      </c>
      <c r="L230" s="20">
        <v>0.04</v>
      </c>
      <c r="M230" s="21">
        <v>6.06</v>
      </c>
      <c r="N230" s="19">
        <v>289.83999999999997</v>
      </c>
      <c r="O230" s="20">
        <v>5.66</v>
      </c>
      <c r="P230" s="21">
        <v>295.5</v>
      </c>
      <c r="Q230" s="19">
        <v>602.6</v>
      </c>
      <c r="R230" s="20">
        <v>51.9</v>
      </c>
      <c r="S230" s="21">
        <v>654.5</v>
      </c>
      <c r="T230" s="19">
        <v>915.13</v>
      </c>
      <c r="U230" s="20">
        <v>76.25</v>
      </c>
      <c r="V230" s="21">
        <v>991.38</v>
      </c>
      <c r="W230" s="19">
        <v>267.63</v>
      </c>
      <c r="X230" s="20">
        <v>254.69</v>
      </c>
      <c r="Y230" s="21">
        <v>522.31999999999994</v>
      </c>
      <c r="Z230" s="47">
        <v>2187.41</v>
      </c>
      <c r="AA230" s="20">
        <v>391.87</v>
      </c>
      <c r="AB230" s="21">
        <v>2579.2799999999997</v>
      </c>
      <c r="AE230" s="1"/>
    </row>
    <row r="231" spans="1:31" ht="13">
      <c r="A231" s="2" t="s">
        <v>291</v>
      </c>
      <c r="B231" s="2" t="s">
        <v>199</v>
      </c>
      <c r="C231" s="89" t="s">
        <v>297</v>
      </c>
      <c r="D231" s="2" t="s">
        <v>291</v>
      </c>
      <c r="E231" s="2" t="s">
        <v>199</v>
      </c>
      <c r="F231" s="89" t="s">
        <v>297</v>
      </c>
      <c r="G231" s="129" t="s">
        <v>304</v>
      </c>
      <c r="H231" s="19">
        <v>18.920000000000002</v>
      </c>
      <c r="I231" s="20">
        <v>175.19</v>
      </c>
      <c r="J231" s="21">
        <v>194.11</v>
      </c>
      <c r="K231" s="19">
        <v>0</v>
      </c>
      <c r="L231" s="20">
        <v>27.53</v>
      </c>
      <c r="M231" s="21">
        <v>27.53</v>
      </c>
      <c r="N231" s="19">
        <v>10.46</v>
      </c>
      <c r="O231" s="20">
        <v>135.37</v>
      </c>
      <c r="P231" s="21">
        <v>145.83000000000001</v>
      </c>
      <c r="Q231" s="19">
        <v>23.27</v>
      </c>
      <c r="R231" s="20">
        <v>180.76</v>
      </c>
      <c r="S231" s="21">
        <v>204.03</v>
      </c>
      <c r="T231" s="19">
        <v>38.08</v>
      </c>
      <c r="U231" s="20">
        <v>209.98</v>
      </c>
      <c r="V231" s="21">
        <v>248.06</v>
      </c>
      <c r="W231" s="19">
        <v>30.42</v>
      </c>
      <c r="X231" s="20">
        <v>269.04000000000002</v>
      </c>
      <c r="Y231" s="21">
        <v>299.46000000000004</v>
      </c>
      <c r="Z231" s="47">
        <v>121.15</v>
      </c>
      <c r="AA231" s="20">
        <v>997.87000000000012</v>
      </c>
      <c r="AB231" s="21">
        <v>1119.0200000000002</v>
      </c>
      <c r="AE231" s="1"/>
    </row>
    <row r="232" spans="1:31" ht="13">
      <c r="A232" s="2" t="s">
        <v>291</v>
      </c>
      <c r="B232" s="2" t="s">
        <v>200</v>
      </c>
      <c r="C232" s="89" t="s">
        <v>297</v>
      </c>
      <c r="D232" s="2" t="s">
        <v>291</v>
      </c>
      <c r="E232" s="2" t="s">
        <v>200</v>
      </c>
      <c r="F232" s="89" t="s">
        <v>297</v>
      </c>
      <c r="G232" s="129" t="s">
        <v>304</v>
      </c>
      <c r="H232" s="19">
        <v>28.97</v>
      </c>
      <c r="I232" s="20">
        <v>155.99</v>
      </c>
      <c r="J232" s="21">
        <v>184.96</v>
      </c>
      <c r="K232" s="19">
        <v>20.6</v>
      </c>
      <c r="L232" s="20">
        <v>0.39</v>
      </c>
      <c r="M232" s="21">
        <v>20.990000000000002</v>
      </c>
      <c r="N232" s="19">
        <v>22.35</v>
      </c>
      <c r="O232" s="20">
        <v>116.26</v>
      </c>
      <c r="P232" s="21">
        <v>138.61000000000001</v>
      </c>
      <c r="Q232" s="19">
        <v>38.130000000000003</v>
      </c>
      <c r="R232" s="20">
        <v>166.48</v>
      </c>
      <c r="S232" s="21">
        <v>204.60999999999999</v>
      </c>
      <c r="T232" s="19">
        <v>45.33</v>
      </c>
      <c r="U232" s="20">
        <v>197.52</v>
      </c>
      <c r="V232" s="21">
        <v>242.85000000000002</v>
      </c>
      <c r="W232" s="19">
        <v>39.51</v>
      </c>
      <c r="X232" s="20">
        <v>247.41</v>
      </c>
      <c r="Y232" s="21">
        <v>286.92</v>
      </c>
      <c r="Z232" s="47">
        <v>194.89</v>
      </c>
      <c r="AA232" s="20">
        <v>884.05</v>
      </c>
      <c r="AB232" s="21">
        <v>1078.94</v>
      </c>
      <c r="AE232" s="1"/>
    </row>
    <row r="233" spans="1:31" ht="13">
      <c r="A233" s="2" t="s">
        <v>291</v>
      </c>
      <c r="B233" s="2" t="s">
        <v>201</v>
      </c>
      <c r="C233" s="89" t="s">
        <v>297</v>
      </c>
      <c r="D233" s="2" t="s">
        <v>291</v>
      </c>
      <c r="E233" s="2" t="s">
        <v>201</v>
      </c>
      <c r="F233" s="89" t="s">
        <v>297</v>
      </c>
      <c r="G233" s="129" t="s">
        <v>304</v>
      </c>
      <c r="H233" s="19">
        <v>816.55</v>
      </c>
      <c r="I233" s="20">
        <v>82.48</v>
      </c>
      <c r="J233" s="21">
        <v>899.03</v>
      </c>
      <c r="K233" s="19">
        <v>178.36</v>
      </c>
      <c r="L233" s="20">
        <v>500.72</v>
      </c>
      <c r="M233" s="21">
        <v>679.08</v>
      </c>
      <c r="N233" s="19">
        <v>12.69</v>
      </c>
      <c r="O233" s="20">
        <v>74.08</v>
      </c>
      <c r="P233" s="21">
        <v>86.77</v>
      </c>
      <c r="Q233" s="19">
        <v>34.47</v>
      </c>
      <c r="R233" s="20">
        <v>714.43</v>
      </c>
      <c r="S233" s="21">
        <v>748.9</v>
      </c>
      <c r="T233" s="19">
        <v>17.100000000000001</v>
      </c>
      <c r="U233" s="20">
        <v>612.76</v>
      </c>
      <c r="V233" s="21">
        <v>629.86</v>
      </c>
      <c r="W233" s="19">
        <v>62.34</v>
      </c>
      <c r="X233" s="20">
        <v>704.59</v>
      </c>
      <c r="Y233" s="21">
        <v>766.93000000000006</v>
      </c>
      <c r="Z233" s="47">
        <v>1121.5099999999998</v>
      </c>
      <c r="AA233" s="20">
        <v>2689.06</v>
      </c>
      <c r="AB233" s="21">
        <v>3810.5699999999997</v>
      </c>
      <c r="AE233" s="1"/>
    </row>
    <row r="234" spans="1:31" ht="13">
      <c r="A234" s="2" t="s">
        <v>291</v>
      </c>
      <c r="B234" s="2" t="s">
        <v>202</v>
      </c>
      <c r="C234" s="89" t="s">
        <v>297</v>
      </c>
      <c r="D234" s="2" t="s">
        <v>291</v>
      </c>
      <c r="E234" s="2" t="s">
        <v>202</v>
      </c>
      <c r="F234" s="89" t="s">
        <v>297</v>
      </c>
      <c r="G234" s="129" t="s">
        <v>304</v>
      </c>
      <c r="H234" s="19">
        <v>6.35</v>
      </c>
      <c r="I234" s="20">
        <v>10.08</v>
      </c>
      <c r="J234" s="21">
        <v>16.43</v>
      </c>
      <c r="K234" s="19">
        <v>1.6</v>
      </c>
      <c r="L234" s="20">
        <v>7.16</v>
      </c>
      <c r="M234" s="21">
        <v>8.76</v>
      </c>
      <c r="N234" s="19">
        <v>18.7</v>
      </c>
      <c r="O234" s="20">
        <v>18.899999999999999</v>
      </c>
      <c r="P234" s="21">
        <v>37.599999999999994</v>
      </c>
      <c r="Q234" s="19">
        <v>10.32</v>
      </c>
      <c r="R234" s="20">
        <v>20.6</v>
      </c>
      <c r="S234" s="21">
        <v>30.92</v>
      </c>
      <c r="T234" s="19">
        <v>15.29</v>
      </c>
      <c r="U234" s="20">
        <v>78.849999999999994</v>
      </c>
      <c r="V234" s="21">
        <v>94.139999999999986</v>
      </c>
      <c r="W234" s="19">
        <v>26.1</v>
      </c>
      <c r="X234" s="20">
        <v>68.290000000000006</v>
      </c>
      <c r="Y234" s="21">
        <v>94.390000000000015</v>
      </c>
      <c r="Z234" s="47">
        <v>78.36</v>
      </c>
      <c r="AA234" s="20">
        <v>203.88</v>
      </c>
      <c r="AB234" s="21">
        <v>282.24</v>
      </c>
      <c r="AE234" s="1"/>
    </row>
    <row r="235" spans="1:31" ht="13">
      <c r="A235" s="2" t="s">
        <v>291</v>
      </c>
      <c r="B235" s="2" t="s">
        <v>203</v>
      </c>
      <c r="C235" s="89" t="s">
        <v>297</v>
      </c>
      <c r="D235" s="2" t="s">
        <v>291</v>
      </c>
      <c r="E235" s="2" t="s">
        <v>203</v>
      </c>
      <c r="F235" s="89" t="s">
        <v>297</v>
      </c>
      <c r="G235" s="129" t="s">
        <v>304</v>
      </c>
      <c r="H235" s="19">
        <v>53.26</v>
      </c>
      <c r="I235" s="20">
        <v>138.34</v>
      </c>
      <c r="J235" s="21">
        <v>191.6</v>
      </c>
      <c r="K235" s="19">
        <v>546.6</v>
      </c>
      <c r="L235" s="20">
        <v>3.47</v>
      </c>
      <c r="M235" s="21">
        <v>550.07000000000005</v>
      </c>
      <c r="N235" s="19">
        <v>169.93</v>
      </c>
      <c r="O235" s="20">
        <v>1.88</v>
      </c>
      <c r="P235" s="21">
        <v>171.81</v>
      </c>
      <c r="Q235" s="19">
        <v>88.11</v>
      </c>
      <c r="R235" s="20">
        <v>0.6</v>
      </c>
      <c r="S235" s="21">
        <v>88.71</v>
      </c>
      <c r="T235" s="19">
        <v>92.04</v>
      </c>
      <c r="U235" s="20">
        <v>0.42</v>
      </c>
      <c r="V235" s="21">
        <v>92.460000000000008</v>
      </c>
      <c r="W235" s="19">
        <v>408.4</v>
      </c>
      <c r="X235" s="20">
        <v>0.93</v>
      </c>
      <c r="Y235" s="21">
        <v>409.33</v>
      </c>
      <c r="Z235" s="47">
        <v>1358.34</v>
      </c>
      <c r="AA235" s="20">
        <v>145.63999999999999</v>
      </c>
      <c r="AB235" s="21">
        <v>1503.98</v>
      </c>
      <c r="AE235" s="1"/>
    </row>
    <row r="236" spans="1:31" ht="13">
      <c r="A236" s="2" t="s">
        <v>291</v>
      </c>
      <c r="B236" s="2" t="s">
        <v>204</v>
      </c>
      <c r="C236" s="89" t="s">
        <v>297</v>
      </c>
      <c r="D236" s="2" t="s">
        <v>291</v>
      </c>
      <c r="E236" s="2" t="s">
        <v>204</v>
      </c>
      <c r="F236" s="89" t="s">
        <v>297</v>
      </c>
      <c r="G236" s="129" t="s">
        <v>304</v>
      </c>
      <c r="H236" s="19">
        <v>11453.87</v>
      </c>
      <c r="I236" s="20">
        <v>242.03</v>
      </c>
      <c r="J236" s="21">
        <v>11695.900000000001</v>
      </c>
      <c r="K236" s="19">
        <v>27050.32</v>
      </c>
      <c r="L236" s="20">
        <v>353.46</v>
      </c>
      <c r="M236" s="21">
        <v>27403.78</v>
      </c>
      <c r="N236" s="19">
        <v>13254.71</v>
      </c>
      <c r="O236" s="20">
        <v>1513.11</v>
      </c>
      <c r="P236" s="21">
        <v>14767.82</v>
      </c>
      <c r="Q236" s="19">
        <v>24959.85</v>
      </c>
      <c r="R236" s="20">
        <v>925.65</v>
      </c>
      <c r="S236" s="21">
        <v>25885.5</v>
      </c>
      <c r="T236" s="19">
        <v>12709.93</v>
      </c>
      <c r="U236" s="20">
        <v>1615.84</v>
      </c>
      <c r="V236" s="21">
        <v>14325.77</v>
      </c>
      <c r="W236" s="19">
        <v>19432.759999999998</v>
      </c>
      <c r="X236" s="20">
        <v>1425.12</v>
      </c>
      <c r="Y236" s="21">
        <v>20857.879999999997</v>
      </c>
      <c r="Z236" s="47">
        <v>108861.43999999999</v>
      </c>
      <c r="AA236" s="20">
        <v>6075.21</v>
      </c>
      <c r="AB236" s="21">
        <v>114936.65</v>
      </c>
      <c r="AE236" s="1"/>
    </row>
    <row r="237" spans="1:31" ht="13">
      <c r="A237" s="2" t="s">
        <v>291</v>
      </c>
      <c r="B237" s="2" t="s">
        <v>205</v>
      </c>
      <c r="C237" s="89" t="s">
        <v>297</v>
      </c>
      <c r="D237" s="2" t="s">
        <v>291</v>
      </c>
      <c r="E237" s="2" t="s">
        <v>205</v>
      </c>
      <c r="F237" s="89" t="s">
        <v>297</v>
      </c>
      <c r="G237" s="129" t="s">
        <v>304</v>
      </c>
      <c r="H237" s="19">
        <v>0</v>
      </c>
      <c r="I237" s="20">
        <v>0</v>
      </c>
      <c r="J237" s="21">
        <v>0</v>
      </c>
      <c r="K237" s="19">
        <v>0</v>
      </c>
      <c r="L237" s="20">
        <v>0</v>
      </c>
      <c r="M237" s="21">
        <v>0</v>
      </c>
      <c r="N237" s="19">
        <v>0</v>
      </c>
      <c r="O237" s="20">
        <v>0</v>
      </c>
      <c r="P237" s="21">
        <v>0</v>
      </c>
      <c r="Q237" s="19">
        <v>0</v>
      </c>
      <c r="R237" s="20">
        <v>0</v>
      </c>
      <c r="S237" s="21">
        <v>0</v>
      </c>
      <c r="T237" s="19">
        <v>0</v>
      </c>
      <c r="U237" s="20">
        <v>0</v>
      </c>
      <c r="V237" s="21">
        <v>0</v>
      </c>
      <c r="W237" s="19">
        <v>0</v>
      </c>
      <c r="X237" s="20">
        <v>0</v>
      </c>
      <c r="Y237" s="21">
        <v>0</v>
      </c>
      <c r="Z237" s="47">
        <v>0</v>
      </c>
      <c r="AA237" s="20">
        <v>0</v>
      </c>
      <c r="AB237" s="21">
        <v>0</v>
      </c>
      <c r="AE237" s="1"/>
    </row>
    <row r="238" spans="1:31" ht="13">
      <c r="A238" s="2" t="s">
        <v>291</v>
      </c>
      <c r="B238" s="2" t="s">
        <v>206</v>
      </c>
      <c r="C238" s="89" t="s">
        <v>297</v>
      </c>
      <c r="D238" s="2" t="s">
        <v>291</v>
      </c>
      <c r="E238" s="2" t="s">
        <v>206</v>
      </c>
      <c r="F238" s="89" t="s">
        <v>297</v>
      </c>
      <c r="G238" s="129" t="s">
        <v>304</v>
      </c>
      <c r="H238" s="19">
        <v>780.79</v>
      </c>
      <c r="I238" s="20">
        <v>269.11</v>
      </c>
      <c r="J238" s="21">
        <v>1049.9000000000001</v>
      </c>
      <c r="K238" s="19">
        <v>535.15</v>
      </c>
      <c r="L238" s="20">
        <v>229.93</v>
      </c>
      <c r="M238" s="21">
        <v>765.07999999999993</v>
      </c>
      <c r="N238" s="19">
        <v>554.52</v>
      </c>
      <c r="O238" s="20">
        <v>142.53</v>
      </c>
      <c r="P238" s="21">
        <v>697.05</v>
      </c>
      <c r="Q238" s="19">
        <v>543.98</v>
      </c>
      <c r="R238" s="20">
        <v>203.6</v>
      </c>
      <c r="S238" s="21">
        <v>747.58</v>
      </c>
      <c r="T238" s="19">
        <v>544.54999999999995</v>
      </c>
      <c r="U238" s="20">
        <v>168.62</v>
      </c>
      <c r="V238" s="21">
        <v>713.17</v>
      </c>
      <c r="W238" s="19">
        <v>426.81</v>
      </c>
      <c r="X238" s="20">
        <v>131.41999999999999</v>
      </c>
      <c r="Y238" s="21">
        <v>558.23</v>
      </c>
      <c r="Z238" s="47">
        <v>3385.7999999999997</v>
      </c>
      <c r="AA238" s="20">
        <v>1145.21</v>
      </c>
      <c r="AB238" s="21">
        <v>4531.01</v>
      </c>
      <c r="AE238" s="1"/>
    </row>
    <row r="239" spans="1:31" ht="13">
      <c r="A239" s="2" t="s">
        <v>291</v>
      </c>
      <c r="B239" s="2" t="s">
        <v>207</v>
      </c>
      <c r="C239" s="89" t="s">
        <v>297</v>
      </c>
      <c r="D239" s="2" t="s">
        <v>291</v>
      </c>
      <c r="E239" s="2" t="s">
        <v>207</v>
      </c>
      <c r="F239" s="89" t="s">
        <v>297</v>
      </c>
      <c r="G239" s="129" t="s">
        <v>304</v>
      </c>
      <c r="H239" s="19">
        <v>15.82</v>
      </c>
      <c r="I239" s="20">
        <v>20.36</v>
      </c>
      <c r="J239" s="21">
        <v>36.18</v>
      </c>
      <c r="K239" s="19">
        <v>0</v>
      </c>
      <c r="L239" s="20">
        <v>0</v>
      </c>
      <c r="M239" s="21">
        <v>0</v>
      </c>
      <c r="N239" s="19">
        <v>0</v>
      </c>
      <c r="O239" s="20">
        <v>0</v>
      </c>
      <c r="P239" s="21">
        <v>0</v>
      </c>
      <c r="Q239" s="19">
        <v>0</v>
      </c>
      <c r="R239" s="20">
        <v>0</v>
      </c>
      <c r="S239" s="21">
        <v>0</v>
      </c>
      <c r="T239" s="19">
        <v>0</v>
      </c>
      <c r="U239" s="20">
        <v>0</v>
      </c>
      <c r="V239" s="21">
        <v>0</v>
      </c>
      <c r="W239" s="19">
        <v>0</v>
      </c>
      <c r="X239" s="20">
        <v>0</v>
      </c>
      <c r="Y239" s="21">
        <v>0</v>
      </c>
      <c r="Z239" s="47">
        <v>15.82</v>
      </c>
      <c r="AA239" s="20">
        <v>20.36</v>
      </c>
      <c r="AB239" s="21">
        <v>36.18</v>
      </c>
      <c r="AE239" s="1"/>
    </row>
    <row r="240" spans="1:31" ht="13">
      <c r="A240" s="2" t="s">
        <v>291</v>
      </c>
      <c r="B240" s="2" t="s">
        <v>208</v>
      </c>
      <c r="C240" s="89" t="s">
        <v>297</v>
      </c>
      <c r="D240" s="2" t="s">
        <v>291</v>
      </c>
      <c r="E240" s="2" t="s">
        <v>208</v>
      </c>
      <c r="F240" s="89" t="s">
        <v>297</v>
      </c>
      <c r="G240" s="129" t="s">
        <v>304</v>
      </c>
      <c r="H240" s="19">
        <v>0.33</v>
      </c>
      <c r="I240" s="20">
        <v>62.91</v>
      </c>
      <c r="J240" s="21">
        <v>63.239999999999995</v>
      </c>
      <c r="K240" s="19">
        <v>9.9700000000000006</v>
      </c>
      <c r="L240" s="20">
        <v>25.63</v>
      </c>
      <c r="M240" s="21">
        <v>35.6</v>
      </c>
      <c r="N240" s="19">
        <v>0.31</v>
      </c>
      <c r="O240" s="20">
        <v>154.19</v>
      </c>
      <c r="P240" s="21">
        <v>154.5</v>
      </c>
      <c r="Q240" s="19">
        <v>4.22</v>
      </c>
      <c r="R240" s="20">
        <v>189.42</v>
      </c>
      <c r="S240" s="21">
        <v>193.64</v>
      </c>
      <c r="T240" s="19">
        <v>0.31</v>
      </c>
      <c r="U240" s="20">
        <v>488.07</v>
      </c>
      <c r="V240" s="21">
        <v>488.38</v>
      </c>
      <c r="W240" s="19">
        <v>5.8</v>
      </c>
      <c r="X240" s="20">
        <v>399.14</v>
      </c>
      <c r="Y240" s="21">
        <v>404.94</v>
      </c>
      <c r="Z240" s="47">
        <v>20.94</v>
      </c>
      <c r="AA240" s="20">
        <v>1319.3600000000001</v>
      </c>
      <c r="AB240" s="21">
        <v>1340.3000000000002</v>
      </c>
      <c r="AE240" s="1"/>
    </row>
    <row r="241" spans="1:31" ht="13">
      <c r="A241" s="2" t="s">
        <v>291</v>
      </c>
      <c r="B241" s="2" t="s">
        <v>209</v>
      </c>
      <c r="C241" s="89" t="s">
        <v>297</v>
      </c>
      <c r="D241" s="2" t="s">
        <v>291</v>
      </c>
      <c r="E241" s="2" t="s">
        <v>209</v>
      </c>
      <c r="F241" s="89" t="s">
        <v>297</v>
      </c>
      <c r="G241" s="129" t="s">
        <v>304</v>
      </c>
      <c r="H241" s="19">
        <v>2.58</v>
      </c>
      <c r="I241" s="20">
        <v>0.09</v>
      </c>
      <c r="J241" s="21">
        <v>2.67</v>
      </c>
      <c r="K241" s="19">
        <v>1.32</v>
      </c>
      <c r="L241" s="20">
        <v>1.9</v>
      </c>
      <c r="M241" s="21">
        <v>3.2199999999999998</v>
      </c>
      <c r="N241" s="19">
        <v>3.97</v>
      </c>
      <c r="O241" s="20">
        <v>0.4</v>
      </c>
      <c r="P241" s="21">
        <v>4.37</v>
      </c>
      <c r="Q241" s="19">
        <v>2.27</v>
      </c>
      <c r="R241" s="20">
        <v>0.01</v>
      </c>
      <c r="S241" s="21">
        <v>2.2799999999999998</v>
      </c>
      <c r="T241" s="19">
        <v>6.4</v>
      </c>
      <c r="U241" s="20">
        <v>0.01</v>
      </c>
      <c r="V241" s="21">
        <v>6.41</v>
      </c>
      <c r="W241" s="19">
        <v>0</v>
      </c>
      <c r="X241" s="20">
        <v>0</v>
      </c>
      <c r="Y241" s="21">
        <v>0</v>
      </c>
      <c r="Z241" s="47">
        <v>16.54</v>
      </c>
      <c r="AA241" s="20">
        <v>2.4099999999999997</v>
      </c>
      <c r="AB241" s="21">
        <v>18.95</v>
      </c>
      <c r="AE241" s="1"/>
    </row>
    <row r="242" spans="1:31" ht="13">
      <c r="A242" s="2" t="s">
        <v>291</v>
      </c>
      <c r="B242" s="2" t="s">
        <v>210</v>
      </c>
      <c r="C242" s="89" t="s">
        <v>297</v>
      </c>
      <c r="D242" s="2" t="s">
        <v>291</v>
      </c>
      <c r="E242" s="2" t="s">
        <v>210</v>
      </c>
      <c r="F242" s="89" t="s">
        <v>297</v>
      </c>
      <c r="G242" s="129" t="s">
        <v>304</v>
      </c>
      <c r="H242" s="19">
        <v>58.29</v>
      </c>
      <c r="I242" s="20">
        <v>2.84</v>
      </c>
      <c r="J242" s="21">
        <v>61.129999999999995</v>
      </c>
      <c r="K242" s="19">
        <v>50.01</v>
      </c>
      <c r="L242" s="20">
        <v>0.49</v>
      </c>
      <c r="M242" s="21">
        <v>50.5</v>
      </c>
      <c r="N242" s="19">
        <v>78.5</v>
      </c>
      <c r="O242" s="20">
        <v>30.29</v>
      </c>
      <c r="P242" s="21">
        <v>108.78999999999999</v>
      </c>
      <c r="Q242" s="19">
        <v>186.03</v>
      </c>
      <c r="R242" s="20">
        <v>16.420000000000002</v>
      </c>
      <c r="S242" s="21">
        <v>202.45</v>
      </c>
      <c r="T242" s="19">
        <v>183.3</v>
      </c>
      <c r="U242" s="20">
        <v>88.81</v>
      </c>
      <c r="V242" s="21">
        <v>272.11</v>
      </c>
      <c r="W242" s="19">
        <v>191.59</v>
      </c>
      <c r="X242" s="20">
        <v>127.07</v>
      </c>
      <c r="Y242" s="21">
        <v>318.65999999999997</v>
      </c>
      <c r="Z242" s="47">
        <v>747.72000000000014</v>
      </c>
      <c r="AA242" s="20">
        <v>265.91999999999996</v>
      </c>
      <c r="AB242" s="21">
        <v>1013.6400000000001</v>
      </c>
      <c r="AE242" s="1"/>
    </row>
    <row r="243" spans="1:31" ht="13">
      <c r="A243" s="2" t="s">
        <v>291</v>
      </c>
      <c r="B243" s="2" t="s">
        <v>402</v>
      </c>
      <c r="C243" s="89" t="s">
        <v>297</v>
      </c>
      <c r="D243" s="2" t="s">
        <v>291</v>
      </c>
      <c r="E243" s="2" t="s">
        <v>402</v>
      </c>
      <c r="F243" s="89" t="s">
        <v>297</v>
      </c>
      <c r="G243" s="129" t="s">
        <v>304</v>
      </c>
      <c r="H243" s="19">
        <v>314.08</v>
      </c>
      <c r="I243" s="20">
        <v>2235.29</v>
      </c>
      <c r="J243" s="21">
        <v>2549.37</v>
      </c>
      <c r="K243" s="19">
        <v>167.6</v>
      </c>
      <c r="L243" s="20">
        <v>1924.91</v>
      </c>
      <c r="M243" s="21">
        <v>2092.5100000000002</v>
      </c>
      <c r="N243" s="19">
        <v>1580.14</v>
      </c>
      <c r="O243" s="20">
        <v>248.44</v>
      </c>
      <c r="P243" s="21">
        <v>1828.5800000000002</v>
      </c>
      <c r="Q243" s="19">
        <v>505.02</v>
      </c>
      <c r="R243" s="20">
        <v>1590.5</v>
      </c>
      <c r="S243" s="21">
        <v>2095.52</v>
      </c>
      <c r="T243" s="19">
        <v>649.29</v>
      </c>
      <c r="U243" s="20">
        <v>1573.7</v>
      </c>
      <c r="V243" s="21">
        <v>2222.9899999999998</v>
      </c>
      <c r="W243" s="19">
        <v>446.99</v>
      </c>
      <c r="X243" s="20">
        <v>1773.62</v>
      </c>
      <c r="Y243" s="21">
        <v>2220.6099999999997</v>
      </c>
      <c r="Z243" s="47">
        <v>3663.12</v>
      </c>
      <c r="AA243" s="20">
        <v>9346.4599999999991</v>
      </c>
      <c r="AB243" s="21">
        <v>13009.579999999998</v>
      </c>
      <c r="AE243" s="1"/>
    </row>
    <row r="244" spans="1:31" ht="13">
      <c r="A244" s="2" t="s">
        <v>291</v>
      </c>
      <c r="B244" s="2" t="s">
        <v>211</v>
      </c>
      <c r="C244" s="89" t="s">
        <v>297</v>
      </c>
      <c r="D244" s="2" t="s">
        <v>291</v>
      </c>
      <c r="E244" s="2" t="s">
        <v>211</v>
      </c>
      <c r="F244" s="89" t="s">
        <v>297</v>
      </c>
      <c r="G244" s="129" t="s">
        <v>304</v>
      </c>
      <c r="H244" s="19">
        <v>0</v>
      </c>
      <c r="I244" s="20">
        <v>0</v>
      </c>
      <c r="J244" s="21">
        <v>0</v>
      </c>
      <c r="K244" s="19">
        <v>0</v>
      </c>
      <c r="L244" s="20">
        <v>0</v>
      </c>
      <c r="M244" s="21">
        <v>0</v>
      </c>
      <c r="N244" s="19">
        <v>0</v>
      </c>
      <c r="O244" s="20">
        <v>0</v>
      </c>
      <c r="P244" s="21">
        <v>0</v>
      </c>
      <c r="Q244" s="19">
        <v>0</v>
      </c>
      <c r="R244" s="20">
        <v>0</v>
      </c>
      <c r="S244" s="21">
        <v>0</v>
      </c>
      <c r="T244" s="19">
        <v>0</v>
      </c>
      <c r="U244" s="20">
        <v>0</v>
      </c>
      <c r="V244" s="21">
        <v>0</v>
      </c>
      <c r="W244" s="19">
        <v>0</v>
      </c>
      <c r="X244" s="20">
        <v>0</v>
      </c>
      <c r="Y244" s="21">
        <v>0</v>
      </c>
      <c r="Z244" s="47">
        <v>0</v>
      </c>
      <c r="AA244" s="20">
        <v>0</v>
      </c>
      <c r="AB244" s="21">
        <v>0</v>
      </c>
      <c r="AE244" s="1"/>
    </row>
    <row r="245" spans="1:31" ht="13">
      <c r="A245" s="2" t="s">
        <v>291</v>
      </c>
      <c r="B245" s="2" t="s">
        <v>212</v>
      </c>
      <c r="C245" s="89" t="s">
        <v>297</v>
      </c>
      <c r="D245" s="2" t="s">
        <v>291</v>
      </c>
      <c r="E245" s="2" t="s">
        <v>212</v>
      </c>
      <c r="F245" s="89" t="s">
        <v>297</v>
      </c>
      <c r="G245" s="129" t="s">
        <v>304</v>
      </c>
      <c r="H245" s="19">
        <v>0</v>
      </c>
      <c r="I245" s="20">
        <v>0</v>
      </c>
      <c r="J245" s="21">
        <v>0</v>
      </c>
      <c r="K245" s="19">
        <v>0</v>
      </c>
      <c r="L245" s="20">
        <v>0</v>
      </c>
      <c r="M245" s="21">
        <v>0</v>
      </c>
      <c r="N245" s="19">
        <v>0</v>
      </c>
      <c r="O245" s="20">
        <v>0</v>
      </c>
      <c r="P245" s="21">
        <v>0</v>
      </c>
      <c r="Q245" s="19">
        <v>0</v>
      </c>
      <c r="R245" s="20">
        <v>0</v>
      </c>
      <c r="S245" s="21">
        <v>0</v>
      </c>
      <c r="T245" s="19">
        <v>0</v>
      </c>
      <c r="U245" s="20">
        <v>0</v>
      </c>
      <c r="V245" s="21">
        <v>0</v>
      </c>
      <c r="W245" s="19">
        <v>272.25</v>
      </c>
      <c r="X245" s="20">
        <v>1.18</v>
      </c>
      <c r="Y245" s="21">
        <v>273.43</v>
      </c>
      <c r="Z245" s="47">
        <v>272.25</v>
      </c>
      <c r="AA245" s="20">
        <v>1.18</v>
      </c>
      <c r="AB245" s="21">
        <v>273.43</v>
      </c>
      <c r="AE245" s="1"/>
    </row>
    <row r="246" spans="1:31" ht="13">
      <c r="A246" s="2" t="s">
        <v>292</v>
      </c>
      <c r="B246" s="2" t="s">
        <v>213</v>
      </c>
      <c r="C246" s="89" t="s">
        <v>297</v>
      </c>
      <c r="D246" s="2" t="s">
        <v>292</v>
      </c>
      <c r="E246" s="2" t="s">
        <v>213</v>
      </c>
      <c r="F246" s="89" t="s">
        <v>297</v>
      </c>
      <c r="G246" s="129" t="s">
        <v>298</v>
      </c>
      <c r="H246" s="19">
        <v>17082</v>
      </c>
      <c r="I246" s="20">
        <v>614.70000000000005</v>
      </c>
      <c r="J246" s="21">
        <v>17696.7</v>
      </c>
      <c r="K246" s="19">
        <v>23397.200000000001</v>
      </c>
      <c r="L246" s="20">
        <v>1362.2</v>
      </c>
      <c r="M246" s="21">
        <v>24759.4</v>
      </c>
      <c r="N246" s="19">
        <v>10237.200000000001</v>
      </c>
      <c r="O246" s="20">
        <v>455</v>
      </c>
      <c r="P246" s="21">
        <v>10692.2</v>
      </c>
      <c r="Q246" s="19">
        <v>0</v>
      </c>
      <c r="R246" s="20">
        <v>0</v>
      </c>
      <c r="S246" s="21">
        <v>0</v>
      </c>
      <c r="T246" s="19">
        <v>0</v>
      </c>
      <c r="U246" s="20">
        <v>0</v>
      </c>
      <c r="V246" s="21">
        <v>0</v>
      </c>
      <c r="W246" s="19">
        <v>6321.4</v>
      </c>
      <c r="X246" s="20">
        <v>35.5</v>
      </c>
      <c r="Y246" s="21">
        <v>6356.9</v>
      </c>
      <c r="Z246" s="47">
        <v>57037.799999999996</v>
      </c>
      <c r="AA246" s="20">
        <v>2467.4</v>
      </c>
      <c r="AB246" s="21">
        <v>59505.2</v>
      </c>
      <c r="AE246" s="1"/>
    </row>
    <row r="247" spans="1:31" ht="13">
      <c r="A247" s="2" t="s">
        <v>332</v>
      </c>
      <c r="B247" s="2" t="s">
        <v>333</v>
      </c>
      <c r="C247" s="89" t="s">
        <v>297</v>
      </c>
      <c r="D247" s="2" t="s">
        <v>332</v>
      </c>
      <c r="E247" s="2" t="s">
        <v>333</v>
      </c>
      <c r="F247" s="89" t="s">
        <v>297</v>
      </c>
      <c r="G247" s="129" t="s">
        <v>302</v>
      </c>
      <c r="H247" s="19">
        <v>16575.8</v>
      </c>
      <c r="I247" s="20">
        <v>1634.4</v>
      </c>
      <c r="J247" s="21">
        <v>18210.2</v>
      </c>
      <c r="K247" s="19">
        <v>19903.8</v>
      </c>
      <c r="L247" s="20">
        <v>3857.4</v>
      </c>
      <c r="M247" s="21">
        <v>23761.200000000001</v>
      </c>
      <c r="N247" s="19">
        <v>21046.15</v>
      </c>
      <c r="O247" s="20">
        <v>2065.0500000000002</v>
      </c>
      <c r="P247" s="21">
        <v>23111.200000000001</v>
      </c>
      <c r="Q247" s="19">
        <v>23883.55</v>
      </c>
      <c r="R247" s="20">
        <v>2677.45</v>
      </c>
      <c r="S247" s="21">
        <v>26561</v>
      </c>
      <c r="T247" s="19">
        <v>14007.2</v>
      </c>
      <c r="U247" s="20">
        <v>3447.8</v>
      </c>
      <c r="V247" s="21">
        <v>17455</v>
      </c>
      <c r="W247" s="19">
        <v>17792.099999999999</v>
      </c>
      <c r="X247" s="20">
        <v>4377.55</v>
      </c>
      <c r="Y247" s="21">
        <v>22169.649999999998</v>
      </c>
      <c r="Z247" s="47">
        <v>113208.6</v>
      </c>
      <c r="AA247" s="20">
        <v>18059.649999999998</v>
      </c>
      <c r="AB247" s="21">
        <v>131268.25</v>
      </c>
      <c r="AE247" s="1"/>
    </row>
    <row r="248" spans="1:31" ht="13">
      <c r="A248" s="2" t="s">
        <v>332</v>
      </c>
      <c r="B248" s="2" t="s">
        <v>334</v>
      </c>
      <c r="C248" s="89" t="s">
        <v>297</v>
      </c>
      <c r="D248" s="2" t="s">
        <v>332</v>
      </c>
      <c r="E248" s="2" t="s">
        <v>334</v>
      </c>
      <c r="F248" s="89" t="s">
        <v>297</v>
      </c>
      <c r="G248" s="129" t="s">
        <v>302</v>
      </c>
      <c r="H248" s="19">
        <v>18883.8</v>
      </c>
      <c r="I248" s="20">
        <v>1280</v>
      </c>
      <c r="J248" s="21">
        <v>20163.8</v>
      </c>
      <c r="K248" s="19">
        <v>17264.150000000001</v>
      </c>
      <c r="L248" s="20">
        <v>2764.85</v>
      </c>
      <c r="M248" s="21">
        <v>20029</v>
      </c>
      <c r="N248" s="19">
        <v>15283.3</v>
      </c>
      <c r="O248" s="20">
        <v>2676.95</v>
      </c>
      <c r="P248" s="21">
        <v>17960.25</v>
      </c>
      <c r="Q248" s="19">
        <v>26445.200000000001</v>
      </c>
      <c r="R248" s="20">
        <v>2444.6999999999998</v>
      </c>
      <c r="S248" s="21">
        <v>28889.9</v>
      </c>
      <c r="T248" s="19">
        <v>13280</v>
      </c>
      <c r="U248" s="20">
        <v>2854</v>
      </c>
      <c r="V248" s="21">
        <v>16134</v>
      </c>
      <c r="W248" s="19">
        <v>22328.799999999999</v>
      </c>
      <c r="X248" s="20">
        <v>2260.75</v>
      </c>
      <c r="Y248" s="21">
        <v>24589.55</v>
      </c>
      <c r="Z248" s="47">
        <v>113485.25</v>
      </c>
      <c r="AA248" s="20">
        <v>14281.25</v>
      </c>
      <c r="AB248" s="21">
        <v>127766.5</v>
      </c>
      <c r="AE248" s="1"/>
    </row>
    <row r="249" spans="1:31" ht="13">
      <c r="A249" s="2" t="s">
        <v>293</v>
      </c>
      <c r="B249" s="2" t="s">
        <v>214</v>
      </c>
      <c r="C249" s="89" t="s">
        <v>297</v>
      </c>
      <c r="D249" s="2" t="s">
        <v>293</v>
      </c>
      <c r="E249" s="2" t="s">
        <v>214</v>
      </c>
      <c r="F249" s="89" t="s">
        <v>297</v>
      </c>
      <c r="G249" s="129" t="s">
        <v>303</v>
      </c>
      <c r="H249" s="19">
        <v>0</v>
      </c>
      <c r="I249" s="20">
        <v>0</v>
      </c>
      <c r="J249" s="21">
        <v>0</v>
      </c>
      <c r="K249" s="19">
        <v>0</v>
      </c>
      <c r="L249" s="20">
        <v>0</v>
      </c>
      <c r="M249" s="21">
        <v>0</v>
      </c>
      <c r="N249" s="19">
        <v>0</v>
      </c>
      <c r="O249" s="20">
        <v>0</v>
      </c>
      <c r="P249" s="21">
        <v>0</v>
      </c>
      <c r="Q249" s="19">
        <v>0</v>
      </c>
      <c r="R249" s="20">
        <v>0</v>
      </c>
      <c r="S249" s="21">
        <v>0</v>
      </c>
      <c r="T249" s="19">
        <v>0</v>
      </c>
      <c r="U249" s="20">
        <v>0</v>
      </c>
      <c r="V249" s="21">
        <v>0</v>
      </c>
      <c r="W249" s="19">
        <v>0</v>
      </c>
      <c r="X249" s="20">
        <v>0</v>
      </c>
      <c r="Y249" s="21">
        <v>0</v>
      </c>
      <c r="Z249" s="47">
        <v>0</v>
      </c>
      <c r="AA249" s="20">
        <v>0</v>
      </c>
      <c r="AB249" s="21">
        <v>0</v>
      </c>
      <c r="AE249" s="1"/>
    </row>
    <row r="250" spans="1:31" ht="13">
      <c r="A250" s="2" t="s">
        <v>293</v>
      </c>
      <c r="B250" s="2" t="s">
        <v>215</v>
      </c>
      <c r="C250" s="89" t="s">
        <v>297</v>
      </c>
      <c r="D250" s="2" t="s">
        <v>293</v>
      </c>
      <c r="E250" s="2" t="s">
        <v>215</v>
      </c>
      <c r="F250" s="89" t="s">
        <v>297</v>
      </c>
      <c r="G250" s="129" t="s">
        <v>303</v>
      </c>
      <c r="H250" s="19">
        <v>0</v>
      </c>
      <c r="I250" s="20">
        <v>0</v>
      </c>
      <c r="J250" s="21">
        <v>0</v>
      </c>
      <c r="K250" s="19">
        <v>0</v>
      </c>
      <c r="L250" s="20">
        <v>0</v>
      </c>
      <c r="M250" s="21">
        <v>0</v>
      </c>
      <c r="N250" s="19">
        <v>0</v>
      </c>
      <c r="O250" s="20">
        <v>0</v>
      </c>
      <c r="P250" s="21">
        <v>0</v>
      </c>
      <c r="Q250" s="19">
        <v>0</v>
      </c>
      <c r="R250" s="20">
        <v>0</v>
      </c>
      <c r="S250" s="21">
        <v>0</v>
      </c>
      <c r="T250" s="19">
        <v>0</v>
      </c>
      <c r="U250" s="20">
        <v>0</v>
      </c>
      <c r="V250" s="21">
        <v>0</v>
      </c>
      <c r="W250" s="19">
        <v>0</v>
      </c>
      <c r="X250" s="20">
        <v>0</v>
      </c>
      <c r="Y250" s="21">
        <v>0</v>
      </c>
      <c r="Z250" s="47">
        <v>0</v>
      </c>
      <c r="AA250" s="20">
        <v>0</v>
      </c>
      <c r="AB250" s="21">
        <v>0</v>
      </c>
      <c r="AE250" s="1"/>
    </row>
    <row r="251" spans="1:31" ht="13">
      <c r="A251" s="2" t="s">
        <v>294</v>
      </c>
      <c r="B251" s="2" t="s">
        <v>216</v>
      </c>
      <c r="C251" s="89" t="s">
        <v>297</v>
      </c>
      <c r="D251" s="2" t="s">
        <v>294</v>
      </c>
      <c r="E251" s="2" t="s">
        <v>216</v>
      </c>
      <c r="F251" s="89" t="s">
        <v>297</v>
      </c>
      <c r="G251" s="129" t="s">
        <v>302</v>
      </c>
      <c r="H251" s="19">
        <v>0.9</v>
      </c>
      <c r="I251" s="20">
        <v>93.7</v>
      </c>
      <c r="J251" s="21">
        <v>94.600000000000009</v>
      </c>
      <c r="K251" s="19">
        <v>0</v>
      </c>
      <c r="L251" s="20">
        <v>0</v>
      </c>
      <c r="M251" s="21">
        <v>0</v>
      </c>
      <c r="N251" s="19">
        <v>0</v>
      </c>
      <c r="O251" s="20">
        <v>0</v>
      </c>
      <c r="P251" s="21">
        <v>0</v>
      </c>
      <c r="Q251" s="19">
        <v>0</v>
      </c>
      <c r="R251" s="20">
        <v>0</v>
      </c>
      <c r="S251" s="21">
        <v>0</v>
      </c>
      <c r="T251" s="19">
        <v>0</v>
      </c>
      <c r="U251" s="20">
        <v>0</v>
      </c>
      <c r="V251" s="21">
        <v>0</v>
      </c>
      <c r="W251" s="19">
        <v>0</v>
      </c>
      <c r="X251" s="20">
        <v>0</v>
      </c>
      <c r="Y251" s="21">
        <v>0</v>
      </c>
      <c r="Z251" s="47">
        <v>0.9</v>
      </c>
      <c r="AA251" s="20">
        <v>93.7</v>
      </c>
      <c r="AB251" s="21">
        <v>94.600000000000009</v>
      </c>
      <c r="AE251" s="1"/>
    </row>
    <row r="252" spans="1:31" ht="13">
      <c r="A252" s="2" t="s">
        <v>294</v>
      </c>
      <c r="B252" s="2" t="s">
        <v>217</v>
      </c>
      <c r="C252" s="89" t="s">
        <v>297</v>
      </c>
      <c r="D252" s="2" t="s">
        <v>294</v>
      </c>
      <c r="E252" s="2" t="s">
        <v>217</v>
      </c>
      <c r="F252" s="89" t="s">
        <v>297</v>
      </c>
      <c r="G252" s="129" t="s">
        <v>302</v>
      </c>
      <c r="H252" s="19">
        <v>10</v>
      </c>
      <c r="I252" s="20">
        <v>5.4</v>
      </c>
      <c r="J252" s="21">
        <v>15.4</v>
      </c>
      <c r="K252" s="19">
        <v>0</v>
      </c>
      <c r="L252" s="20">
        <v>0</v>
      </c>
      <c r="M252" s="21">
        <v>0</v>
      </c>
      <c r="N252" s="19">
        <v>0</v>
      </c>
      <c r="O252" s="20">
        <v>0</v>
      </c>
      <c r="P252" s="21">
        <v>0</v>
      </c>
      <c r="Q252" s="19">
        <v>0</v>
      </c>
      <c r="R252" s="20">
        <v>0</v>
      </c>
      <c r="S252" s="21">
        <v>0</v>
      </c>
      <c r="T252" s="19">
        <v>0</v>
      </c>
      <c r="U252" s="20">
        <v>0</v>
      </c>
      <c r="V252" s="21">
        <v>0</v>
      </c>
      <c r="W252" s="19">
        <v>0</v>
      </c>
      <c r="X252" s="20">
        <v>0</v>
      </c>
      <c r="Y252" s="21">
        <v>0</v>
      </c>
      <c r="Z252" s="47">
        <v>10</v>
      </c>
      <c r="AA252" s="20">
        <v>5.4</v>
      </c>
      <c r="AB252" s="21">
        <v>15.4</v>
      </c>
      <c r="AE252" s="1"/>
    </row>
    <row r="253" spans="1:31" ht="13">
      <c r="A253" s="2" t="s">
        <v>294</v>
      </c>
      <c r="B253" s="2" t="s">
        <v>218</v>
      </c>
      <c r="C253" s="89" t="s">
        <v>297</v>
      </c>
      <c r="D253" s="2" t="s">
        <v>294</v>
      </c>
      <c r="E253" s="2" t="s">
        <v>218</v>
      </c>
      <c r="F253" s="89" t="s">
        <v>297</v>
      </c>
      <c r="G253" s="129" t="s">
        <v>302</v>
      </c>
      <c r="H253" s="19">
        <v>0</v>
      </c>
      <c r="I253" s="20">
        <v>0</v>
      </c>
      <c r="J253" s="21">
        <v>0</v>
      </c>
      <c r="K253" s="19">
        <v>0</v>
      </c>
      <c r="L253" s="20">
        <v>0</v>
      </c>
      <c r="M253" s="21">
        <v>0</v>
      </c>
      <c r="N253" s="19">
        <v>0.1</v>
      </c>
      <c r="O253" s="20">
        <v>0.1</v>
      </c>
      <c r="P253" s="21">
        <v>0.2</v>
      </c>
      <c r="Q253" s="19">
        <v>0.1</v>
      </c>
      <c r="R253" s="20">
        <v>0.1</v>
      </c>
      <c r="S253" s="21">
        <v>0.2</v>
      </c>
      <c r="T253" s="19">
        <v>0.1</v>
      </c>
      <c r="U253" s="20">
        <v>0</v>
      </c>
      <c r="V253" s="21">
        <v>0.1</v>
      </c>
      <c r="W253" s="19">
        <v>0</v>
      </c>
      <c r="X253" s="20">
        <v>0</v>
      </c>
      <c r="Y253" s="21">
        <v>0</v>
      </c>
      <c r="Z253" s="47">
        <v>0.30000000000000004</v>
      </c>
      <c r="AA253" s="20">
        <v>0.2</v>
      </c>
      <c r="AB253" s="21">
        <v>0.5</v>
      </c>
      <c r="AE253" s="1"/>
    </row>
    <row r="254" spans="1:31" ht="13">
      <c r="A254" s="2" t="s">
        <v>366</v>
      </c>
      <c r="B254" s="2" t="s">
        <v>367</v>
      </c>
      <c r="C254" s="89" t="s">
        <v>297</v>
      </c>
      <c r="D254" s="2" t="s">
        <v>366</v>
      </c>
      <c r="E254" s="2" t="s">
        <v>367</v>
      </c>
      <c r="F254" s="89" t="s">
        <v>297</v>
      </c>
      <c r="G254" s="129" t="s">
        <v>303</v>
      </c>
      <c r="H254" s="19">
        <v>4268.62</v>
      </c>
      <c r="I254" s="20">
        <v>3701.41</v>
      </c>
      <c r="J254" s="21">
        <v>7970.03</v>
      </c>
      <c r="K254" s="19">
        <v>4223.67</v>
      </c>
      <c r="L254" s="20">
        <v>3026.12</v>
      </c>
      <c r="M254" s="21">
        <v>7249.79</v>
      </c>
      <c r="N254" s="19">
        <v>1953.2</v>
      </c>
      <c r="O254" s="20">
        <v>7831.68</v>
      </c>
      <c r="P254" s="21">
        <v>9784.880000000001</v>
      </c>
      <c r="Q254" s="19">
        <v>4302.1400000000003</v>
      </c>
      <c r="R254" s="20">
        <v>4444.9799999999996</v>
      </c>
      <c r="S254" s="21">
        <v>8747.119999999999</v>
      </c>
      <c r="T254" s="19">
        <v>2464.89</v>
      </c>
      <c r="U254" s="20">
        <v>7022.97</v>
      </c>
      <c r="V254" s="21">
        <v>9487.86</v>
      </c>
      <c r="W254" s="19">
        <v>6319.53</v>
      </c>
      <c r="X254" s="20">
        <v>3292.41</v>
      </c>
      <c r="Y254" s="21">
        <v>9611.9399999999987</v>
      </c>
      <c r="Z254" s="47">
        <v>23532.05</v>
      </c>
      <c r="AA254" s="20">
        <v>29319.57</v>
      </c>
      <c r="AB254" s="21">
        <v>52851.619999999995</v>
      </c>
      <c r="AE254" s="1"/>
    </row>
    <row r="255" spans="1:31" ht="13">
      <c r="A255" s="2" t="s">
        <v>366</v>
      </c>
      <c r="B255" s="2" t="s">
        <v>368</v>
      </c>
      <c r="C255" s="89" t="s">
        <v>297</v>
      </c>
      <c r="D255" t="s">
        <v>366</v>
      </c>
      <c r="E255" t="s">
        <v>405</v>
      </c>
      <c r="F255" s="89" t="s">
        <v>297</v>
      </c>
      <c r="G255" s="129" t="s">
        <v>303</v>
      </c>
      <c r="H255" s="19">
        <v>0</v>
      </c>
      <c r="I255" s="20">
        <v>0</v>
      </c>
      <c r="J255" s="21">
        <v>0</v>
      </c>
      <c r="K255" s="19">
        <v>0</v>
      </c>
      <c r="L255" s="20">
        <v>0</v>
      </c>
      <c r="M255" s="21">
        <v>0</v>
      </c>
      <c r="N255" s="19">
        <v>0</v>
      </c>
      <c r="O255" s="20">
        <v>0</v>
      </c>
      <c r="P255" s="21">
        <v>0</v>
      </c>
      <c r="Q255" s="19">
        <v>0</v>
      </c>
      <c r="R255" s="20">
        <v>0</v>
      </c>
      <c r="S255" s="21">
        <v>0</v>
      </c>
      <c r="T255" s="19">
        <v>0</v>
      </c>
      <c r="U255" s="20">
        <v>0</v>
      </c>
      <c r="V255" s="21">
        <v>0</v>
      </c>
      <c r="W255" s="19">
        <v>27.54</v>
      </c>
      <c r="X255" s="20">
        <v>2766.87</v>
      </c>
      <c r="Y255" s="21">
        <v>2794.41</v>
      </c>
      <c r="Z255" s="47">
        <v>27.54</v>
      </c>
      <c r="AA255" s="20">
        <v>2766.87</v>
      </c>
      <c r="AB255" s="21">
        <v>2794.41</v>
      </c>
      <c r="AE255" s="1"/>
    </row>
    <row r="256" spans="1:31" ht="13">
      <c r="A256" s="2" t="s">
        <v>354</v>
      </c>
      <c r="B256" s="2" t="s">
        <v>363</v>
      </c>
      <c r="C256" s="89" t="s">
        <v>297</v>
      </c>
      <c r="D256" s="2" t="s">
        <v>366</v>
      </c>
      <c r="E256" s="2" t="s">
        <v>368</v>
      </c>
      <c r="F256" s="89" t="s">
        <v>297</v>
      </c>
      <c r="G256" s="129" t="s">
        <v>303</v>
      </c>
      <c r="H256" s="19">
        <v>7748.03</v>
      </c>
      <c r="I256" s="20">
        <v>1900.59</v>
      </c>
      <c r="J256" s="21">
        <v>9648.619999999999</v>
      </c>
      <c r="K256" s="19">
        <v>3020.3</v>
      </c>
      <c r="L256" s="20">
        <v>4175.16</v>
      </c>
      <c r="M256" s="21">
        <v>7195.46</v>
      </c>
      <c r="N256" s="19">
        <v>3471.77</v>
      </c>
      <c r="O256" s="20">
        <v>4740.33</v>
      </c>
      <c r="P256" s="21">
        <v>8212.1</v>
      </c>
      <c r="Q256" s="19">
        <v>5025.7</v>
      </c>
      <c r="R256" s="20">
        <v>3796.96</v>
      </c>
      <c r="S256" s="21">
        <v>8822.66</v>
      </c>
      <c r="T256" s="19">
        <v>2562.6999999999998</v>
      </c>
      <c r="U256" s="20">
        <v>4410.83</v>
      </c>
      <c r="V256" s="21">
        <v>6973.53</v>
      </c>
      <c r="W256" s="19">
        <v>2513.2399999999998</v>
      </c>
      <c r="X256" s="20">
        <v>5573.27</v>
      </c>
      <c r="Y256" s="21">
        <v>8086.51</v>
      </c>
      <c r="Z256" s="47">
        <v>24341.739999999998</v>
      </c>
      <c r="AA256" s="20">
        <v>24597.140000000003</v>
      </c>
      <c r="AB256" s="21">
        <v>48938.880000000005</v>
      </c>
      <c r="AE256" s="1"/>
    </row>
    <row r="257" spans="1:31" ht="13">
      <c r="A257" s="2" t="s">
        <v>354</v>
      </c>
      <c r="B257" s="2" t="s">
        <v>355</v>
      </c>
      <c r="C257" s="89" t="s">
        <v>297</v>
      </c>
      <c r="D257" s="2" t="s">
        <v>354</v>
      </c>
      <c r="E257" s="2" t="s">
        <v>363</v>
      </c>
      <c r="F257" s="89" t="s">
        <v>297</v>
      </c>
      <c r="G257" s="129" t="s">
        <v>303</v>
      </c>
      <c r="H257" s="19">
        <v>38057.769999999997</v>
      </c>
      <c r="I257" s="20">
        <v>1050.98</v>
      </c>
      <c r="J257" s="21">
        <v>39108.75</v>
      </c>
      <c r="K257" s="19">
        <v>33319.22</v>
      </c>
      <c r="L257" s="20">
        <v>1698.77</v>
      </c>
      <c r="M257" s="21">
        <v>35017.99</v>
      </c>
      <c r="N257" s="19">
        <v>26566.32</v>
      </c>
      <c r="O257" s="20">
        <v>1319.44</v>
      </c>
      <c r="P257" s="21">
        <v>27885.759999999998</v>
      </c>
      <c r="Q257" s="19">
        <v>28441.439999999999</v>
      </c>
      <c r="R257" s="20">
        <v>1261.73</v>
      </c>
      <c r="S257" s="21">
        <v>29703.17</v>
      </c>
      <c r="T257" s="19">
        <v>25596.93</v>
      </c>
      <c r="U257" s="20">
        <v>2721.77</v>
      </c>
      <c r="V257" s="21">
        <v>28318.7</v>
      </c>
      <c r="W257" s="19">
        <v>9889.9599999999991</v>
      </c>
      <c r="X257" s="20">
        <v>840.38</v>
      </c>
      <c r="Y257" s="21">
        <v>10730.339999999998</v>
      </c>
      <c r="Z257" s="47">
        <v>161871.63999999998</v>
      </c>
      <c r="AA257" s="20">
        <v>8893.07</v>
      </c>
      <c r="AB257" s="21">
        <v>170764.71</v>
      </c>
      <c r="AE257" s="1"/>
    </row>
    <row r="258" spans="1:31" ht="13">
      <c r="A258" s="2" t="s">
        <v>354</v>
      </c>
      <c r="B258" s="2" t="s">
        <v>364</v>
      </c>
      <c r="C258" s="89" t="s">
        <v>297</v>
      </c>
      <c r="D258" s="2" t="s">
        <v>354</v>
      </c>
      <c r="E258" s="2" t="s">
        <v>355</v>
      </c>
      <c r="F258" s="89" t="s">
        <v>297</v>
      </c>
      <c r="G258" s="129" t="s">
        <v>303</v>
      </c>
      <c r="H258" s="19">
        <v>31315.96</v>
      </c>
      <c r="I258" s="20">
        <v>1118.48</v>
      </c>
      <c r="J258" s="21">
        <v>32434.44</v>
      </c>
      <c r="K258" s="19">
        <v>15747.9</v>
      </c>
      <c r="L258" s="20">
        <v>1522.28</v>
      </c>
      <c r="M258" s="21">
        <v>17270.18</v>
      </c>
      <c r="N258" s="19">
        <v>7537.32</v>
      </c>
      <c r="O258" s="20">
        <v>1743.65</v>
      </c>
      <c r="P258" s="21">
        <v>9280.9699999999993</v>
      </c>
      <c r="Q258" s="19">
        <v>32498.87</v>
      </c>
      <c r="R258" s="20">
        <v>1916.48</v>
      </c>
      <c r="S258" s="21">
        <v>34415.35</v>
      </c>
      <c r="T258" s="19">
        <v>20679.009999999998</v>
      </c>
      <c r="U258" s="20">
        <v>2112.89</v>
      </c>
      <c r="V258" s="21">
        <v>22791.899999999998</v>
      </c>
      <c r="W258" s="19">
        <v>19610.95</v>
      </c>
      <c r="X258" s="20">
        <v>2502.4299999999998</v>
      </c>
      <c r="Y258" s="21">
        <v>22113.38</v>
      </c>
      <c r="Z258" s="47">
        <v>127390.01</v>
      </c>
      <c r="AA258" s="20">
        <v>10916.21</v>
      </c>
      <c r="AB258" s="21">
        <v>138306.22</v>
      </c>
      <c r="AE258" s="1"/>
    </row>
    <row r="259" spans="1:31" ht="13">
      <c r="A259" s="2" t="s">
        <v>295</v>
      </c>
      <c r="B259" s="2" t="s">
        <v>219</v>
      </c>
      <c r="C259" s="89" t="s">
        <v>297</v>
      </c>
      <c r="D259" s="2" t="s">
        <v>354</v>
      </c>
      <c r="E259" s="2" t="s">
        <v>364</v>
      </c>
      <c r="F259" s="89" t="s">
        <v>297</v>
      </c>
      <c r="G259" s="129" t="s">
        <v>303</v>
      </c>
      <c r="H259" s="19">
        <v>40375.89</v>
      </c>
      <c r="I259" s="20">
        <v>1155.3</v>
      </c>
      <c r="J259" s="21">
        <v>41531.19</v>
      </c>
      <c r="K259" s="19">
        <v>30099.4</v>
      </c>
      <c r="L259" s="20">
        <v>1333.72</v>
      </c>
      <c r="M259" s="21">
        <v>31433.120000000003</v>
      </c>
      <c r="N259" s="19">
        <v>17990.98</v>
      </c>
      <c r="O259" s="20">
        <v>1336.33</v>
      </c>
      <c r="P259" s="21">
        <v>19327.309999999998</v>
      </c>
      <c r="Q259" s="19">
        <v>0</v>
      </c>
      <c r="R259" s="20">
        <v>0</v>
      </c>
      <c r="S259" s="21">
        <v>0</v>
      </c>
      <c r="T259" s="19">
        <v>0</v>
      </c>
      <c r="U259" s="20">
        <v>0</v>
      </c>
      <c r="V259" s="21">
        <v>0</v>
      </c>
      <c r="W259" s="19">
        <v>15745.99</v>
      </c>
      <c r="X259" s="20">
        <v>3235.83</v>
      </c>
      <c r="Y259" s="21">
        <v>18981.82</v>
      </c>
      <c r="Z259" s="47">
        <v>104212.26000000001</v>
      </c>
      <c r="AA259" s="20">
        <v>7061.18</v>
      </c>
      <c r="AB259" s="21">
        <v>111273.44</v>
      </c>
      <c r="AE259" s="1"/>
    </row>
    <row r="260" spans="1:31" ht="13">
      <c r="A260" s="2" t="s">
        <v>295</v>
      </c>
      <c r="B260" s="2" t="s">
        <v>220</v>
      </c>
      <c r="C260" s="89" t="s">
        <v>297</v>
      </c>
      <c r="D260" s="2" t="s">
        <v>295</v>
      </c>
      <c r="E260" s="2" t="s">
        <v>219</v>
      </c>
      <c r="F260" s="89" t="s">
        <v>297</v>
      </c>
      <c r="G260" s="129" t="s">
        <v>303</v>
      </c>
      <c r="H260" s="19">
        <v>8433.35</v>
      </c>
      <c r="I260" s="20">
        <v>696.9</v>
      </c>
      <c r="J260" s="21">
        <v>9130.25</v>
      </c>
      <c r="K260" s="19">
        <v>1392.95</v>
      </c>
      <c r="L260" s="20">
        <v>936.8</v>
      </c>
      <c r="M260" s="21">
        <v>2329.75</v>
      </c>
      <c r="N260" s="19">
        <v>8208.7999999999993</v>
      </c>
      <c r="O260" s="20">
        <v>229.55</v>
      </c>
      <c r="P260" s="21">
        <v>8438.3499999999985</v>
      </c>
      <c r="Q260" s="19">
        <v>217.75</v>
      </c>
      <c r="R260" s="20">
        <v>613.04999999999995</v>
      </c>
      <c r="S260" s="21">
        <v>830.8</v>
      </c>
      <c r="T260" s="19">
        <v>0</v>
      </c>
      <c r="U260" s="20">
        <v>0</v>
      </c>
      <c r="V260" s="21">
        <v>0</v>
      </c>
      <c r="W260" s="19">
        <v>0</v>
      </c>
      <c r="X260" s="20">
        <v>0</v>
      </c>
      <c r="Y260" s="21">
        <v>0</v>
      </c>
      <c r="Z260" s="47">
        <v>18252.849999999999</v>
      </c>
      <c r="AA260" s="20">
        <v>2476.2999999999997</v>
      </c>
      <c r="AB260" s="21">
        <v>20729.149999999998</v>
      </c>
      <c r="AE260" s="1"/>
    </row>
    <row r="261" spans="1:31" ht="13">
      <c r="A261" s="2" t="s">
        <v>295</v>
      </c>
      <c r="B261" s="2" t="s">
        <v>221</v>
      </c>
      <c r="C261" s="89" t="s">
        <v>297</v>
      </c>
      <c r="D261" s="2" t="s">
        <v>295</v>
      </c>
      <c r="E261" s="2" t="s">
        <v>220</v>
      </c>
      <c r="F261" s="89" t="s">
        <v>297</v>
      </c>
      <c r="G261" s="129" t="s">
        <v>303</v>
      </c>
      <c r="H261" s="19">
        <v>126</v>
      </c>
      <c r="I261" s="20">
        <v>88.8</v>
      </c>
      <c r="J261" s="21">
        <v>214.8</v>
      </c>
      <c r="K261" s="19">
        <v>1864.8</v>
      </c>
      <c r="L261" s="20">
        <v>518.9</v>
      </c>
      <c r="M261" s="21">
        <v>2383.6999999999998</v>
      </c>
      <c r="N261" s="19">
        <v>3269.55</v>
      </c>
      <c r="O261" s="20">
        <v>679.05</v>
      </c>
      <c r="P261" s="21">
        <v>3948.6000000000004</v>
      </c>
      <c r="Q261" s="19">
        <v>5747.1</v>
      </c>
      <c r="R261" s="20">
        <v>265.55</v>
      </c>
      <c r="S261" s="21">
        <v>6012.6500000000005</v>
      </c>
      <c r="T261" s="19">
        <v>0</v>
      </c>
      <c r="U261" s="20">
        <v>0</v>
      </c>
      <c r="V261" s="21">
        <v>0</v>
      </c>
      <c r="W261" s="19">
        <v>748.95</v>
      </c>
      <c r="X261" s="20">
        <v>516.54999999999995</v>
      </c>
      <c r="Y261" s="21">
        <v>1265.5</v>
      </c>
      <c r="Z261" s="47">
        <v>11756.400000000001</v>
      </c>
      <c r="AA261" s="20">
        <v>2068.85</v>
      </c>
      <c r="AB261" s="21">
        <v>13825.250000000002</v>
      </c>
      <c r="AE261" s="1"/>
    </row>
    <row r="262" spans="1:31" ht="13">
      <c r="A262" s="24" t="s">
        <v>295</v>
      </c>
      <c r="B262" s="145" t="s">
        <v>222</v>
      </c>
      <c r="C262" s="89" t="s">
        <v>297</v>
      </c>
      <c r="D262" s="2" t="s">
        <v>295</v>
      </c>
      <c r="E262" s="2" t="s">
        <v>221</v>
      </c>
      <c r="F262" s="89" t="s">
        <v>297</v>
      </c>
      <c r="G262" s="129" t="s">
        <v>303</v>
      </c>
      <c r="H262" s="19">
        <v>1832.5</v>
      </c>
      <c r="I262" s="20">
        <v>40.950000000000003</v>
      </c>
      <c r="J262" s="21">
        <v>1873.45</v>
      </c>
      <c r="K262" s="19">
        <v>2137.8000000000002</v>
      </c>
      <c r="L262" s="20">
        <v>253.55</v>
      </c>
      <c r="M262" s="21">
        <v>2391.3500000000004</v>
      </c>
      <c r="N262" s="19">
        <v>1231.2</v>
      </c>
      <c r="O262" s="20">
        <v>37.75</v>
      </c>
      <c r="P262" s="21">
        <v>1268.95</v>
      </c>
      <c r="Q262" s="19">
        <v>1574.05</v>
      </c>
      <c r="R262" s="20">
        <v>381.8</v>
      </c>
      <c r="S262" s="21">
        <v>1955.85</v>
      </c>
      <c r="T262" s="19">
        <v>106.6</v>
      </c>
      <c r="U262" s="20">
        <v>67.25</v>
      </c>
      <c r="V262" s="21">
        <v>173.85</v>
      </c>
      <c r="W262" s="19">
        <v>517.75</v>
      </c>
      <c r="X262" s="20">
        <v>57.35</v>
      </c>
      <c r="Y262" s="21">
        <v>575.1</v>
      </c>
      <c r="Z262" s="47">
        <v>7399.9000000000005</v>
      </c>
      <c r="AA262" s="20">
        <v>838.65</v>
      </c>
      <c r="AB262" s="21">
        <v>8238.5500000000011</v>
      </c>
      <c r="AE262" s="1"/>
    </row>
    <row r="263" spans="1:31" ht="13">
      <c r="A263" s="2" t="s">
        <v>403</v>
      </c>
      <c r="B263" s="2" t="s">
        <v>404</v>
      </c>
      <c r="C263" s="89" t="s">
        <v>297</v>
      </c>
      <c r="D263" s="24" t="s">
        <v>295</v>
      </c>
      <c r="E263" s="145" t="s">
        <v>222</v>
      </c>
      <c r="F263" s="89" t="s">
        <v>297</v>
      </c>
      <c r="G263" s="129" t="s">
        <v>303</v>
      </c>
      <c r="H263" s="19">
        <v>785.5</v>
      </c>
      <c r="I263" s="20">
        <v>92.85</v>
      </c>
      <c r="J263" s="21">
        <v>878.35</v>
      </c>
      <c r="K263" s="19">
        <v>0</v>
      </c>
      <c r="L263" s="20">
        <v>0</v>
      </c>
      <c r="M263" s="21">
        <v>0</v>
      </c>
      <c r="N263" s="19">
        <v>0</v>
      </c>
      <c r="O263" s="20">
        <v>0</v>
      </c>
      <c r="P263" s="21">
        <v>0</v>
      </c>
      <c r="Q263" s="19">
        <v>0</v>
      </c>
      <c r="R263" s="20">
        <v>0</v>
      </c>
      <c r="S263" s="21">
        <v>0</v>
      </c>
      <c r="T263" s="19">
        <v>0</v>
      </c>
      <c r="U263" s="20">
        <v>0</v>
      </c>
      <c r="V263" s="21">
        <v>0</v>
      </c>
      <c r="W263" s="19">
        <v>232.7</v>
      </c>
      <c r="X263" s="20">
        <v>200.15</v>
      </c>
      <c r="Y263" s="21">
        <v>432.85</v>
      </c>
      <c r="Z263" s="47">
        <v>1018.2</v>
      </c>
      <c r="AA263" s="20">
        <v>293</v>
      </c>
      <c r="AB263" s="21">
        <v>1311.2</v>
      </c>
      <c r="AE263" s="1"/>
    </row>
    <row r="264" spans="1:31" ht="13">
      <c r="A264" s="24" t="s">
        <v>335</v>
      </c>
      <c r="B264" s="2" t="s">
        <v>340</v>
      </c>
      <c r="C264" s="89" t="s">
        <v>297</v>
      </c>
      <c r="D264" s="2" t="s">
        <v>403</v>
      </c>
      <c r="E264" s="2" t="s">
        <v>404</v>
      </c>
      <c r="F264" s="89" t="s">
        <v>297</v>
      </c>
      <c r="G264" s="129" t="s">
        <v>304</v>
      </c>
      <c r="H264" s="19">
        <v>11560.25</v>
      </c>
      <c r="I264" s="20">
        <v>1024.68</v>
      </c>
      <c r="J264" s="21">
        <v>12584.93</v>
      </c>
      <c r="K264" s="19">
        <v>11535.57</v>
      </c>
      <c r="L264" s="20">
        <v>1110.1300000000001</v>
      </c>
      <c r="M264" s="21">
        <v>12645.7</v>
      </c>
      <c r="N264" s="19">
        <v>11012.7</v>
      </c>
      <c r="O264" s="20">
        <v>1052.3</v>
      </c>
      <c r="P264" s="21">
        <v>12065</v>
      </c>
      <c r="Q264" s="19">
        <v>13528.13</v>
      </c>
      <c r="R264" s="20">
        <v>807.57</v>
      </c>
      <c r="S264" s="21">
        <v>14335.699999999999</v>
      </c>
      <c r="T264" s="19">
        <v>13327.86</v>
      </c>
      <c r="U264" s="20">
        <v>786.39</v>
      </c>
      <c r="V264" s="21">
        <v>14114.25</v>
      </c>
      <c r="W264" s="19">
        <v>10657.78</v>
      </c>
      <c r="X264" s="20">
        <v>1242.18</v>
      </c>
      <c r="Y264" s="21">
        <v>11899.960000000001</v>
      </c>
      <c r="Z264" s="47">
        <v>71622.290000000008</v>
      </c>
      <c r="AA264" s="20">
        <v>6023.2500000000009</v>
      </c>
      <c r="AB264" s="21">
        <v>77645.540000000008</v>
      </c>
      <c r="AE264" s="1"/>
    </row>
    <row r="265" spans="1:31" ht="13">
      <c r="A265" s="2" t="s">
        <v>335</v>
      </c>
      <c r="B265" s="2" t="s">
        <v>336</v>
      </c>
      <c r="C265" s="89" t="s">
        <v>297</v>
      </c>
      <c r="D265" s="24" t="s">
        <v>335</v>
      </c>
      <c r="E265" s="2" t="s">
        <v>340</v>
      </c>
      <c r="F265" s="89" t="s">
        <v>297</v>
      </c>
      <c r="G265" s="129" t="s">
        <v>304</v>
      </c>
      <c r="H265" s="19">
        <v>6887.85</v>
      </c>
      <c r="I265" s="20">
        <v>105.72</v>
      </c>
      <c r="J265" s="21">
        <v>6993.5700000000006</v>
      </c>
      <c r="K265" s="19">
        <v>4817.67</v>
      </c>
      <c r="L265" s="20">
        <v>86.13</v>
      </c>
      <c r="M265" s="21">
        <v>4903.8</v>
      </c>
      <c r="N265" s="19">
        <v>2558.08</v>
      </c>
      <c r="O265" s="20">
        <v>194.76</v>
      </c>
      <c r="P265" s="21">
        <v>2752.84</v>
      </c>
      <c r="Q265" s="19">
        <v>2377</v>
      </c>
      <c r="R265" s="20">
        <v>183.28</v>
      </c>
      <c r="S265" s="21">
        <v>2560.2800000000002</v>
      </c>
      <c r="T265" s="19">
        <v>2361.98</v>
      </c>
      <c r="U265" s="20">
        <v>203.88</v>
      </c>
      <c r="V265" s="21">
        <v>2565.86</v>
      </c>
      <c r="W265" s="19">
        <v>4389.43</v>
      </c>
      <c r="X265" s="20">
        <v>165.22</v>
      </c>
      <c r="Y265" s="21">
        <v>4554.6500000000005</v>
      </c>
      <c r="Z265" s="47">
        <v>23392.01</v>
      </c>
      <c r="AA265" s="20">
        <v>938.99</v>
      </c>
      <c r="AB265" s="21">
        <v>24331</v>
      </c>
      <c r="AE265" s="1"/>
    </row>
    <row r="266" spans="1:31" ht="13.5" thickBot="1">
      <c r="A266" s="26" t="s">
        <v>335</v>
      </c>
      <c r="B266" s="26" t="s">
        <v>380</v>
      </c>
      <c r="C266" s="90" t="s">
        <v>297</v>
      </c>
      <c r="D266" s="2" t="s">
        <v>335</v>
      </c>
      <c r="E266" s="2" t="s">
        <v>336</v>
      </c>
      <c r="F266" s="89" t="s">
        <v>297</v>
      </c>
      <c r="G266" s="129" t="s">
        <v>304</v>
      </c>
      <c r="H266" s="19">
        <v>23618</v>
      </c>
      <c r="I266" s="20">
        <v>305.67</v>
      </c>
      <c r="J266" s="21">
        <v>23923.67</v>
      </c>
      <c r="K266" s="19">
        <v>15758.79</v>
      </c>
      <c r="L266" s="20">
        <v>46.74</v>
      </c>
      <c r="M266" s="21">
        <v>15805.53</v>
      </c>
      <c r="N266" s="19">
        <v>29899.759999999998</v>
      </c>
      <c r="O266" s="20">
        <v>0.42</v>
      </c>
      <c r="P266" s="21">
        <v>29900.179999999997</v>
      </c>
      <c r="Q266" s="19">
        <v>23344.04</v>
      </c>
      <c r="R266" s="20">
        <v>68.84</v>
      </c>
      <c r="S266" s="21">
        <v>23412.880000000001</v>
      </c>
      <c r="T266" s="19">
        <v>19424.73</v>
      </c>
      <c r="U266" s="20">
        <v>0</v>
      </c>
      <c r="V266" s="21">
        <v>19424.73</v>
      </c>
      <c r="W266" s="19">
        <v>21709.4</v>
      </c>
      <c r="X266" s="20">
        <v>6.77</v>
      </c>
      <c r="Y266" s="21">
        <v>21716.170000000002</v>
      </c>
      <c r="Z266" s="47">
        <v>133754.72</v>
      </c>
      <c r="AA266" s="20">
        <v>428.44000000000005</v>
      </c>
      <c r="AB266" s="21">
        <v>134183.16</v>
      </c>
      <c r="AE266" s="1"/>
    </row>
    <row r="267" spans="1:31" ht="13.5" thickBot="1">
      <c r="A267" s="91"/>
      <c r="B267" s="91"/>
      <c r="C267" s="91"/>
      <c r="D267" s="26" t="s">
        <v>335</v>
      </c>
      <c r="E267" s="26" t="s">
        <v>380</v>
      </c>
      <c r="F267" s="90" t="s">
        <v>297</v>
      </c>
      <c r="G267" s="130" t="s">
        <v>304</v>
      </c>
      <c r="H267" s="27">
        <v>4437.21</v>
      </c>
      <c r="I267" s="28">
        <v>136.93</v>
      </c>
      <c r="J267" s="29">
        <v>4574.1400000000003</v>
      </c>
      <c r="K267" s="27">
        <v>6261.45</v>
      </c>
      <c r="L267" s="28">
        <v>731.38</v>
      </c>
      <c r="M267" s="29">
        <v>6992.83</v>
      </c>
      <c r="N267" s="27">
        <v>9101.99</v>
      </c>
      <c r="O267" s="28">
        <v>539.27</v>
      </c>
      <c r="P267" s="29">
        <v>9641.26</v>
      </c>
      <c r="Q267" s="27">
        <v>6830.54</v>
      </c>
      <c r="R267" s="28">
        <v>784.85</v>
      </c>
      <c r="S267" s="29">
        <v>7615.39</v>
      </c>
      <c r="T267" s="27">
        <v>5833.58</v>
      </c>
      <c r="U267" s="28">
        <v>390.53</v>
      </c>
      <c r="V267" s="29">
        <v>6224.11</v>
      </c>
      <c r="W267" s="27">
        <v>9401.1299999999992</v>
      </c>
      <c r="X267" s="28">
        <v>291.3</v>
      </c>
      <c r="Y267" s="29">
        <v>9692.4299999999985</v>
      </c>
      <c r="Z267" s="72">
        <v>41865.9</v>
      </c>
      <c r="AA267" s="28">
        <v>2874.26</v>
      </c>
      <c r="AB267" s="29">
        <v>44740.160000000003</v>
      </c>
      <c r="AE267" s="1"/>
    </row>
    <row r="268" spans="1:31">
      <c r="A268" s="91"/>
      <c r="B268" s="91"/>
      <c r="C268" s="91"/>
      <c r="D268" s="91"/>
      <c r="E268" s="91"/>
      <c r="F268" s="91"/>
      <c r="G268" s="91"/>
      <c r="H268" s="92"/>
      <c r="I268" s="92"/>
      <c r="J268" s="92"/>
      <c r="K268" s="92"/>
      <c r="L268" s="92"/>
      <c r="M268" s="92"/>
      <c r="N268" s="92"/>
      <c r="O268" s="92"/>
      <c r="P268" s="92"/>
      <c r="Q268" s="92"/>
      <c r="R268" s="92"/>
      <c r="S268" s="92"/>
      <c r="T268" s="92"/>
      <c r="U268" s="92"/>
      <c r="V268" s="92"/>
      <c r="W268" s="92"/>
      <c r="X268" s="92"/>
      <c r="Y268" s="92"/>
      <c r="Z268" s="92"/>
      <c r="AA268" s="92"/>
      <c r="AB268" s="92"/>
    </row>
    <row r="269" spans="1:31" ht="13" thickBot="1">
      <c r="D269" s="91"/>
      <c r="E269" s="91"/>
      <c r="F269" s="91"/>
      <c r="G269" s="91"/>
      <c r="H269" s="92"/>
      <c r="I269" s="92"/>
      <c r="J269" s="92"/>
      <c r="K269" s="92"/>
      <c r="L269" s="92"/>
      <c r="M269" s="92"/>
      <c r="N269" s="92"/>
      <c r="O269" s="92"/>
      <c r="P269" s="92"/>
      <c r="Q269" s="92"/>
      <c r="R269" s="92"/>
      <c r="S269" s="92"/>
      <c r="T269" s="92"/>
      <c r="U269" s="92"/>
      <c r="V269" s="92"/>
      <c r="W269" s="92"/>
      <c r="X269" s="92"/>
      <c r="Y269" s="92"/>
      <c r="Z269" s="92"/>
      <c r="AA269" s="92"/>
      <c r="AB269" s="92"/>
    </row>
    <row r="270" spans="1:31" ht="13" thickBot="1">
      <c r="A270" s="93" t="s">
        <v>223</v>
      </c>
      <c r="B270" s="94"/>
      <c r="C270" s="94"/>
    </row>
    <row r="271" spans="1:31" ht="13" thickBot="1">
      <c r="A271" s="100" t="s">
        <v>224</v>
      </c>
      <c r="B271" s="101"/>
      <c r="C271" s="101"/>
      <c r="D271" s="93" t="s">
        <v>223</v>
      </c>
      <c r="E271" s="94"/>
      <c r="F271" s="94"/>
      <c r="G271" s="94"/>
      <c r="H271" s="95">
        <v>2405868.2199999993</v>
      </c>
      <c r="I271" s="96">
        <v>188044.52</v>
      </c>
      <c r="J271" s="97">
        <v>2593912.7400000007</v>
      </c>
      <c r="K271" s="95">
        <v>2656294.7799999993</v>
      </c>
      <c r="L271" s="96">
        <v>198975.81000000008</v>
      </c>
      <c r="M271" s="97">
        <v>2855270.5900000012</v>
      </c>
      <c r="N271" s="95">
        <v>2115446.8900000011</v>
      </c>
      <c r="O271" s="96">
        <v>229524.65999999992</v>
      </c>
      <c r="P271" s="97">
        <v>2344971.5500000021</v>
      </c>
      <c r="Q271" s="95">
        <v>2418712.9800000004</v>
      </c>
      <c r="R271" s="96">
        <v>207986.75000000003</v>
      </c>
      <c r="S271" s="97">
        <v>2626699.7300000004</v>
      </c>
      <c r="T271" s="95">
        <v>2108713.790000001</v>
      </c>
      <c r="U271" s="96">
        <v>247498.14000000004</v>
      </c>
      <c r="V271" s="97">
        <v>2356211.9299999978</v>
      </c>
      <c r="W271" s="95">
        <v>1916996.2400000005</v>
      </c>
      <c r="X271" s="96">
        <v>280031.24000000005</v>
      </c>
      <c r="Y271" s="97">
        <v>2197027.48</v>
      </c>
      <c r="Z271" s="98">
        <v>13622032.899999995</v>
      </c>
      <c r="AA271" s="96">
        <v>1352061.1200000003</v>
      </c>
      <c r="AB271" s="99">
        <v>14974094.019999994</v>
      </c>
    </row>
    <row r="272" spans="1:31" ht="13" thickBot="1">
      <c r="A272" s="107" t="s">
        <v>5</v>
      </c>
      <c r="B272" s="108"/>
      <c r="C272" s="108"/>
      <c r="D272" s="100" t="s">
        <v>224</v>
      </c>
      <c r="E272" s="101"/>
      <c r="F272" s="101"/>
      <c r="G272" s="101"/>
      <c r="H272" s="102">
        <v>0</v>
      </c>
      <c r="I272" s="103">
        <v>0</v>
      </c>
      <c r="J272" s="104">
        <v>0</v>
      </c>
      <c r="K272" s="102">
        <v>0</v>
      </c>
      <c r="L272" s="103">
        <v>0</v>
      </c>
      <c r="M272" s="104">
        <v>0</v>
      </c>
      <c r="N272" s="102">
        <v>0</v>
      </c>
      <c r="O272" s="103">
        <v>0</v>
      </c>
      <c r="P272" s="104">
        <v>0</v>
      </c>
      <c r="Q272" s="102">
        <v>0</v>
      </c>
      <c r="R272" s="103">
        <v>0</v>
      </c>
      <c r="S272" s="104">
        <v>0</v>
      </c>
      <c r="T272" s="102">
        <v>0</v>
      </c>
      <c r="U272" s="103">
        <v>0</v>
      </c>
      <c r="V272" s="104">
        <v>0</v>
      </c>
      <c r="W272" s="102">
        <v>0</v>
      </c>
      <c r="X272" s="103">
        <v>0</v>
      </c>
      <c r="Y272" s="104">
        <v>0</v>
      </c>
      <c r="Z272" s="105">
        <v>0</v>
      </c>
      <c r="AA272" s="103">
        <v>0</v>
      </c>
      <c r="AB272" s="106">
        <v>0</v>
      </c>
    </row>
    <row r="273" spans="1:28" ht="13" thickBot="1">
      <c r="D273" s="107" t="s">
        <v>5</v>
      </c>
      <c r="E273" s="108"/>
      <c r="F273" s="108"/>
      <c r="G273" s="108"/>
      <c r="H273" s="109">
        <v>2405868.2199999993</v>
      </c>
      <c r="I273" s="110">
        <v>188044.52</v>
      </c>
      <c r="J273" s="111">
        <v>2593912.7400000007</v>
      </c>
      <c r="K273" s="109">
        <v>2656294.7799999993</v>
      </c>
      <c r="L273" s="110">
        <v>198975.81000000008</v>
      </c>
      <c r="M273" s="111">
        <v>2855270.5900000012</v>
      </c>
      <c r="N273" s="109">
        <v>2115446.8900000011</v>
      </c>
      <c r="O273" s="110">
        <v>229524.65999999992</v>
      </c>
      <c r="P273" s="111">
        <v>2344971.5500000021</v>
      </c>
      <c r="Q273" s="109">
        <v>2418712.9800000004</v>
      </c>
      <c r="R273" s="110">
        <v>207986.75000000003</v>
      </c>
      <c r="S273" s="111">
        <v>2626699.7300000004</v>
      </c>
      <c r="T273" s="109">
        <v>2108713.790000001</v>
      </c>
      <c r="U273" s="110">
        <v>247498.14000000004</v>
      </c>
      <c r="V273" s="111">
        <v>2356211.9299999978</v>
      </c>
      <c r="W273" s="109">
        <v>1916996.2400000005</v>
      </c>
      <c r="X273" s="110">
        <v>280031.24000000005</v>
      </c>
      <c r="Y273" s="111">
        <v>2197027.48</v>
      </c>
      <c r="Z273" s="112">
        <v>13622032.899999995</v>
      </c>
      <c r="AA273" s="110">
        <v>1352061.1200000003</v>
      </c>
      <c r="AB273" s="113">
        <v>14974094.019999994</v>
      </c>
    </row>
    <row r="274" spans="1:28" ht="13" thickBot="1">
      <c r="H274" s="1"/>
    </row>
    <row r="275" spans="1:28" ht="13" thickBot="1">
      <c r="H275" s="1"/>
      <c r="I275" s="1"/>
      <c r="K275" s="1"/>
      <c r="L275" s="1"/>
      <c r="M275" s="1"/>
      <c r="N275" s="1"/>
      <c r="O275" s="1"/>
      <c r="P275" s="1"/>
      <c r="Q275" s="1"/>
      <c r="R275" s="1"/>
      <c r="T275" s="1"/>
      <c r="U275" s="1"/>
      <c r="W275" s="1"/>
      <c r="X275" s="1"/>
      <c r="Y275" s="159" t="s">
        <v>406</v>
      </c>
      <c r="Z275" s="160"/>
      <c r="AA275" s="94"/>
      <c r="AB275" s="161"/>
    </row>
    <row r="276" spans="1:28" ht="17.5">
      <c r="A276" s="114"/>
      <c r="H276" s="1"/>
      <c r="I276" s="1"/>
      <c r="W276" s="101"/>
      <c r="X276" s="101"/>
      <c r="Y276" s="159" t="s">
        <v>357</v>
      </c>
      <c r="Z276" s="96">
        <v>6453766.3399999999</v>
      </c>
      <c r="AA276" s="96">
        <v>500126.79000000004</v>
      </c>
      <c r="AB276" s="97">
        <v>6953893.1300000027</v>
      </c>
    </row>
    <row r="277" spans="1:28" ht="17.5">
      <c r="D277" s="114"/>
      <c r="H277" s="1"/>
      <c r="I277" s="1"/>
      <c r="W277" s="101"/>
      <c r="X277" s="101"/>
      <c r="Y277" s="162" t="s">
        <v>358</v>
      </c>
      <c r="Z277" s="103">
        <v>1341848.7400000002</v>
      </c>
      <c r="AA277" s="103">
        <v>118222.56</v>
      </c>
      <c r="AB277" s="104">
        <v>1460071.2999999998</v>
      </c>
    </row>
    <row r="278" spans="1:28">
      <c r="H278" s="1"/>
      <c r="I278" s="1"/>
      <c r="W278" s="101"/>
      <c r="X278" s="101"/>
      <c r="Y278" s="162" t="s">
        <v>359</v>
      </c>
      <c r="Z278" s="103">
        <v>3366146.5599999996</v>
      </c>
      <c r="AA278" s="103">
        <v>418069.83000000007</v>
      </c>
      <c r="AB278" s="104">
        <v>3784216.39</v>
      </c>
    </row>
    <row r="279" spans="1:28" ht="13" thickBot="1">
      <c r="H279" s="1"/>
      <c r="I279" s="1"/>
      <c r="W279" s="101"/>
      <c r="X279" s="101"/>
      <c r="Y279" s="162" t="s">
        <v>360</v>
      </c>
      <c r="Z279" s="103">
        <v>2460271.2599999998</v>
      </c>
      <c r="AA279" s="103">
        <v>315641.94</v>
      </c>
      <c r="AB279" s="104">
        <v>2775913.2</v>
      </c>
    </row>
    <row r="280" spans="1:28" ht="13" thickBot="1">
      <c r="H280" s="1"/>
      <c r="I280" s="1"/>
      <c r="W280" s="101"/>
      <c r="X280" s="101"/>
      <c r="Y280" s="163" t="s">
        <v>361</v>
      </c>
      <c r="Z280" s="110">
        <v>13622032.9</v>
      </c>
      <c r="AA280" s="110">
        <v>1352061.12</v>
      </c>
      <c r="AB280" s="110">
        <v>14974094.020000003</v>
      </c>
    </row>
    <row r="281" spans="1:28">
      <c r="H281" s="1"/>
      <c r="I281" s="1"/>
      <c r="W281" s="101"/>
      <c r="X281" s="101"/>
    </row>
    <row r="282" spans="1:28">
      <c r="H282" s="1"/>
      <c r="I282" s="1"/>
      <c r="W282" s="101"/>
      <c r="X282" s="101"/>
    </row>
    <row r="283" spans="1:28">
      <c r="H283" s="1"/>
      <c r="I283" s="1"/>
      <c r="J283" s="1"/>
      <c r="W283" s="101"/>
      <c r="X283" s="101"/>
      <c r="Y283" s="101"/>
      <c r="Z283" s="101"/>
    </row>
    <row r="284" spans="1:28">
      <c r="J284" s="1"/>
      <c r="X284" s="101"/>
      <c r="Y284" s="101"/>
      <c r="Z284" s="101"/>
    </row>
    <row r="285" spans="1:28">
      <c r="X285" s="101"/>
      <c r="Y285" s="101"/>
      <c r="Z285" s="101"/>
    </row>
    <row r="286" spans="1:28">
      <c r="X286" s="101"/>
      <c r="Y286" s="101"/>
      <c r="Z286" s="101"/>
    </row>
    <row r="287" spans="1:28">
      <c r="X287" s="101"/>
      <c r="Y287" s="101"/>
      <c r="Z287" s="101"/>
    </row>
    <row r="288" spans="1:28">
      <c r="X288" s="101"/>
      <c r="Y288" s="101"/>
      <c r="Z288" s="101"/>
    </row>
    <row r="289" spans="21:26">
      <c r="U289" s="101"/>
      <c r="V289" s="101"/>
      <c r="W289" s="101"/>
      <c r="X289" s="101"/>
      <c r="Y289" s="101"/>
      <c r="Z289" s="101"/>
    </row>
    <row r="290" spans="21:26">
      <c r="X290" s="101"/>
      <c r="Y290" s="101"/>
      <c r="Z290" s="101"/>
    </row>
  </sheetData>
  <pageMargins left="0.7" right="0.7" top="0.75" bottom="0.75" header="0.3" footer="0.3"/>
  <customProperties>
    <customPr name="EpmWorksheetKeyString_GUID" r:id="rId1"/>
  </customPropertie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AB291"/>
  <sheetViews>
    <sheetView topLeftCell="G269" workbookViewId="0">
      <selection activeCell="Y279" sqref="Y279"/>
    </sheetView>
  </sheetViews>
  <sheetFormatPr defaultRowHeight="12.5"/>
  <cols>
    <col min="2" max="2" width="10.453125" customWidth="1"/>
    <col min="25" max="25" width="10.1796875" bestFit="1" customWidth="1"/>
  </cols>
  <sheetData>
    <row r="1" spans="1:28" ht="18">
      <c r="A1" s="81" t="s">
        <v>391</v>
      </c>
    </row>
    <row r="2" spans="1:28" ht="13" thickBot="1"/>
    <row r="3" spans="1:28" ht="13" thickBot="1">
      <c r="E3" s="82">
        <v>43009</v>
      </c>
      <c r="F3" s="83"/>
      <c r="G3" s="84"/>
      <c r="H3" s="82">
        <v>43040</v>
      </c>
      <c r="I3" s="83"/>
      <c r="J3" s="84"/>
      <c r="K3" s="82">
        <v>43070</v>
      </c>
      <c r="L3" s="85"/>
      <c r="M3" s="84"/>
      <c r="N3" s="82">
        <v>43101</v>
      </c>
      <c r="O3" s="85"/>
      <c r="P3" s="84"/>
      <c r="Q3" s="82">
        <v>43132</v>
      </c>
      <c r="R3" s="85"/>
      <c r="S3" s="84"/>
      <c r="T3" s="82">
        <v>43160</v>
      </c>
      <c r="U3" s="83"/>
      <c r="V3" s="84"/>
      <c r="W3" s="85" t="s">
        <v>1</v>
      </c>
      <c r="X3" s="83"/>
      <c r="Y3" s="84"/>
    </row>
    <row r="4" spans="1:28"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8" ht="13">
      <c r="A5" s="2" t="s">
        <v>249</v>
      </c>
      <c r="B5" s="2" t="s">
        <v>6</v>
      </c>
      <c r="C5" s="89" t="s">
        <v>297</v>
      </c>
      <c r="D5" s="129" t="s">
        <v>302</v>
      </c>
      <c r="E5" s="19">
        <v>58.93</v>
      </c>
      <c r="F5" s="20">
        <v>16.8</v>
      </c>
      <c r="G5" s="21">
        <v>75.73</v>
      </c>
      <c r="H5" s="19">
        <v>78.87</v>
      </c>
      <c r="I5" s="20">
        <v>24.77</v>
      </c>
      <c r="J5" s="21">
        <v>103.64</v>
      </c>
      <c r="K5" s="19">
        <v>74.41</v>
      </c>
      <c r="L5" s="20">
        <v>5.5</v>
      </c>
      <c r="M5" s="21">
        <v>79.91</v>
      </c>
      <c r="N5" s="19">
        <v>25.33</v>
      </c>
      <c r="O5" s="20">
        <v>15.98</v>
      </c>
      <c r="P5" s="21">
        <v>41.31</v>
      </c>
      <c r="Q5" s="19">
        <v>35.43</v>
      </c>
      <c r="R5" s="20">
        <v>5.36</v>
      </c>
      <c r="S5" s="21">
        <v>40.79</v>
      </c>
      <c r="T5" s="19">
        <v>5.76</v>
      </c>
      <c r="U5" s="20">
        <v>5.59</v>
      </c>
      <c r="V5" s="21">
        <v>11.35</v>
      </c>
      <c r="W5" s="47">
        <v>278.73</v>
      </c>
      <c r="X5" s="20">
        <v>74</v>
      </c>
      <c r="Y5" s="21">
        <v>352.73</v>
      </c>
      <c r="AB5" s="1"/>
    </row>
    <row r="6" spans="1:28" ht="13">
      <c r="A6" s="2" t="s">
        <v>250</v>
      </c>
      <c r="B6" s="2" t="s">
        <v>7</v>
      </c>
      <c r="C6" s="89" t="s">
        <v>297</v>
      </c>
      <c r="D6" s="129" t="s">
        <v>298</v>
      </c>
      <c r="E6" s="19">
        <v>0</v>
      </c>
      <c r="F6" s="20">
        <v>0</v>
      </c>
      <c r="G6" s="21">
        <v>0</v>
      </c>
      <c r="H6" s="19">
        <v>0</v>
      </c>
      <c r="I6" s="20">
        <v>0</v>
      </c>
      <c r="J6" s="21">
        <v>0</v>
      </c>
      <c r="K6" s="19">
        <v>0</v>
      </c>
      <c r="L6" s="20">
        <v>0</v>
      </c>
      <c r="M6" s="21">
        <v>0</v>
      </c>
      <c r="N6" s="19">
        <v>0</v>
      </c>
      <c r="O6" s="20">
        <v>0</v>
      </c>
      <c r="P6" s="21">
        <v>0</v>
      </c>
      <c r="Q6" s="19">
        <v>0</v>
      </c>
      <c r="R6" s="20">
        <v>0</v>
      </c>
      <c r="S6" s="21">
        <v>0</v>
      </c>
      <c r="T6" s="19">
        <v>0</v>
      </c>
      <c r="U6" s="20">
        <v>0</v>
      </c>
      <c r="V6" s="21">
        <v>0</v>
      </c>
      <c r="W6" s="47">
        <v>0</v>
      </c>
      <c r="X6" s="20">
        <v>0</v>
      </c>
      <c r="Y6" s="21">
        <v>0</v>
      </c>
      <c r="AB6" s="1"/>
    </row>
    <row r="7" spans="1:28" ht="13">
      <c r="A7" s="2" t="s">
        <v>251</v>
      </c>
      <c r="B7" s="2" t="s">
        <v>8</v>
      </c>
      <c r="C7" s="89" t="s">
        <v>297</v>
      </c>
      <c r="D7" s="129" t="s">
        <v>302</v>
      </c>
      <c r="E7" s="19">
        <v>0</v>
      </c>
      <c r="F7" s="20">
        <v>0</v>
      </c>
      <c r="G7" s="21">
        <v>0</v>
      </c>
      <c r="H7" s="19">
        <v>5368.47</v>
      </c>
      <c r="I7" s="20">
        <v>1116.5</v>
      </c>
      <c r="J7" s="21">
        <v>6484.97</v>
      </c>
      <c r="K7" s="19">
        <v>12087.56</v>
      </c>
      <c r="L7" s="20">
        <v>1139.2</v>
      </c>
      <c r="M7" s="21">
        <v>13226.76</v>
      </c>
      <c r="N7" s="19">
        <v>7335.19</v>
      </c>
      <c r="O7" s="20">
        <v>2439.4</v>
      </c>
      <c r="P7" s="21">
        <v>9774.59</v>
      </c>
      <c r="Q7" s="19">
        <v>4457.83</v>
      </c>
      <c r="R7" s="20">
        <v>2375.5</v>
      </c>
      <c r="S7" s="21">
        <v>6833.33</v>
      </c>
      <c r="T7" s="19">
        <v>3005.15</v>
      </c>
      <c r="U7" s="20">
        <v>820.9</v>
      </c>
      <c r="V7" s="21">
        <v>3826.05</v>
      </c>
      <c r="W7" s="47">
        <v>32254.199999999997</v>
      </c>
      <c r="X7" s="20">
        <v>7891.5</v>
      </c>
      <c r="Y7" s="21">
        <v>40145.699999999997</v>
      </c>
      <c r="AB7" s="1"/>
    </row>
    <row r="8" spans="1:28" ht="13">
      <c r="A8" s="2" t="s">
        <v>251</v>
      </c>
      <c r="B8" s="2" t="s">
        <v>9</v>
      </c>
      <c r="C8" s="89" t="s">
        <v>297</v>
      </c>
      <c r="D8" s="129" t="s">
        <v>302</v>
      </c>
      <c r="E8" s="19">
        <v>2.93</v>
      </c>
      <c r="F8" s="20">
        <v>0.98</v>
      </c>
      <c r="G8" s="21">
        <v>3.91</v>
      </c>
      <c r="H8" s="19">
        <v>19.88</v>
      </c>
      <c r="I8" s="20">
        <v>0.01</v>
      </c>
      <c r="J8" s="21">
        <v>19.89</v>
      </c>
      <c r="K8" s="19">
        <v>19.5</v>
      </c>
      <c r="L8" s="20">
        <v>0.13</v>
      </c>
      <c r="M8" s="21">
        <v>19.63</v>
      </c>
      <c r="N8" s="19">
        <v>0</v>
      </c>
      <c r="O8" s="20">
        <v>0</v>
      </c>
      <c r="P8" s="21">
        <v>0</v>
      </c>
      <c r="Q8" s="19">
        <v>0</v>
      </c>
      <c r="R8" s="20">
        <v>0.01</v>
      </c>
      <c r="S8" s="21">
        <v>0.01</v>
      </c>
      <c r="T8" s="19">
        <v>0.15</v>
      </c>
      <c r="U8" s="20">
        <v>13.51</v>
      </c>
      <c r="V8" s="21">
        <v>13.66</v>
      </c>
      <c r="W8" s="47">
        <v>42.46</v>
      </c>
      <c r="X8" s="20">
        <v>14.64</v>
      </c>
      <c r="Y8" s="21">
        <v>57.1</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0</v>
      </c>
      <c r="F11" s="20">
        <v>0</v>
      </c>
      <c r="G11" s="21">
        <v>0</v>
      </c>
      <c r="H11" s="19">
        <v>639.1</v>
      </c>
      <c r="I11" s="20">
        <v>261.55</v>
      </c>
      <c r="J11" s="21">
        <v>900.65000000000009</v>
      </c>
      <c r="K11" s="19">
        <v>1440.55</v>
      </c>
      <c r="L11" s="20">
        <v>1101.3499999999999</v>
      </c>
      <c r="M11" s="21">
        <v>2541.8999999999996</v>
      </c>
      <c r="N11" s="19">
        <v>301.3</v>
      </c>
      <c r="O11" s="20">
        <v>610.5</v>
      </c>
      <c r="P11" s="21">
        <v>911.8</v>
      </c>
      <c r="Q11" s="19">
        <v>1092.9000000000001</v>
      </c>
      <c r="R11" s="20">
        <v>89.3</v>
      </c>
      <c r="S11" s="21">
        <v>1182.2</v>
      </c>
      <c r="T11" s="19">
        <v>0</v>
      </c>
      <c r="U11" s="20">
        <v>0</v>
      </c>
      <c r="V11" s="21">
        <v>0</v>
      </c>
      <c r="W11" s="47">
        <v>3473.8500000000004</v>
      </c>
      <c r="X11" s="20">
        <v>2062.6999999999998</v>
      </c>
      <c r="Y11" s="21">
        <v>5536.55</v>
      </c>
      <c r="AB11" s="1"/>
    </row>
    <row r="12" spans="1:28" ht="13">
      <c r="A12" s="2" t="s">
        <v>253</v>
      </c>
      <c r="B12" s="2" t="s">
        <v>13</v>
      </c>
      <c r="C12" s="89" t="s">
        <v>297</v>
      </c>
      <c r="D12" s="129" t="s">
        <v>303</v>
      </c>
      <c r="E12" s="19">
        <v>0</v>
      </c>
      <c r="F12" s="20">
        <v>0</v>
      </c>
      <c r="G12" s="21">
        <v>0</v>
      </c>
      <c r="H12" s="19">
        <v>191.9</v>
      </c>
      <c r="I12" s="20">
        <v>78.45</v>
      </c>
      <c r="J12" s="21">
        <v>270.35000000000002</v>
      </c>
      <c r="K12" s="19">
        <v>501.85</v>
      </c>
      <c r="L12" s="20">
        <v>212.7</v>
      </c>
      <c r="M12" s="21">
        <v>714.55</v>
      </c>
      <c r="N12" s="19">
        <v>328.4</v>
      </c>
      <c r="O12" s="20">
        <v>137.80000000000001</v>
      </c>
      <c r="P12" s="21">
        <v>466.2</v>
      </c>
      <c r="Q12" s="19">
        <v>172.35</v>
      </c>
      <c r="R12" s="20">
        <v>79.95</v>
      </c>
      <c r="S12" s="21">
        <v>252.3</v>
      </c>
      <c r="T12" s="19">
        <v>0</v>
      </c>
      <c r="U12" s="20">
        <v>0</v>
      </c>
      <c r="V12" s="21">
        <v>0</v>
      </c>
      <c r="W12" s="47">
        <v>1194.5</v>
      </c>
      <c r="X12" s="20">
        <v>508.9</v>
      </c>
      <c r="Y12" s="21">
        <v>1703.4</v>
      </c>
      <c r="AB12" s="1"/>
    </row>
    <row r="13" spans="1:28" ht="13">
      <c r="A13" s="2" t="s">
        <v>253</v>
      </c>
      <c r="B13" s="2" t="s">
        <v>14</v>
      </c>
      <c r="C13" s="89" t="s">
        <v>297</v>
      </c>
      <c r="D13" s="129" t="s">
        <v>303</v>
      </c>
      <c r="E13" s="19">
        <v>7</v>
      </c>
      <c r="F13" s="20">
        <v>66.5</v>
      </c>
      <c r="G13" s="21">
        <v>73.5</v>
      </c>
      <c r="H13" s="19">
        <v>1923</v>
      </c>
      <c r="I13" s="20">
        <v>937.4</v>
      </c>
      <c r="J13" s="21">
        <v>2860.4</v>
      </c>
      <c r="K13" s="19">
        <v>4329.8999999999996</v>
      </c>
      <c r="L13" s="20">
        <v>2032</v>
      </c>
      <c r="M13" s="21">
        <v>6361.9</v>
      </c>
      <c r="N13" s="19">
        <v>3762.5</v>
      </c>
      <c r="O13" s="20">
        <v>1477.15</v>
      </c>
      <c r="P13" s="21">
        <v>5239.6499999999996</v>
      </c>
      <c r="Q13" s="19">
        <v>6742.9</v>
      </c>
      <c r="R13" s="20">
        <v>1655</v>
      </c>
      <c r="S13" s="21">
        <v>8397.9</v>
      </c>
      <c r="T13" s="19">
        <v>1796.5</v>
      </c>
      <c r="U13" s="20">
        <v>645.35</v>
      </c>
      <c r="V13" s="21">
        <v>2441.85</v>
      </c>
      <c r="W13" s="47">
        <v>18561.8</v>
      </c>
      <c r="X13" s="20">
        <v>6813.4000000000005</v>
      </c>
      <c r="Y13" s="21">
        <v>25375.200000000001</v>
      </c>
      <c r="AB13" s="1"/>
    </row>
    <row r="14" spans="1:28" ht="13">
      <c r="A14" s="2" t="s">
        <v>253</v>
      </c>
      <c r="B14" s="2" t="s">
        <v>15</v>
      </c>
      <c r="C14" s="89" t="s">
        <v>297</v>
      </c>
      <c r="D14" s="129" t="s">
        <v>303</v>
      </c>
      <c r="E14" s="19">
        <v>699.65</v>
      </c>
      <c r="F14" s="20">
        <v>410.1</v>
      </c>
      <c r="G14" s="21">
        <v>1109.75</v>
      </c>
      <c r="H14" s="19">
        <v>2637.55</v>
      </c>
      <c r="I14" s="20">
        <v>1776.05</v>
      </c>
      <c r="J14" s="21">
        <v>4413.6000000000004</v>
      </c>
      <c r="K14" s="19">
        <v>3424.9</v>
      </c>
      <c r="L14" s="20">
        <v>3867.25</v>
      </c>
      <c r="M14" s="21">
        <v>7292.15</v>
      </c>
      <c r="N14" s="19">
        <v>2870.45</v>
      </c>
      <c r="O14" s="20">
        <v>2071.4</v>
      </c>
      <c r="P14" s="21">
        <v>4941.8500000000004</v>
      </c>
      <c r="Q14" s="19">
        <v>3771.7</v>
      </c>
      <c r="R14" s="20">
        <v>1476.4</v>
      </c>
      <c r="S14" s="21">
        <v>5248.1</v>
      </c>
      <c r="T14" s="19">
        <v>2209.4</v>
      </c>
      <c r="U14" s="20">
        <v>1241</v>
      </c>
      <c r="V14" s="21">
        <v>3450.4</v>
      </c>
      <c r="W14" s="47">
        <v>15613.65</v>
      </c>
      <c r="X14" s="20">
        <v>10842.199999999999</v>
      </c>
      <c r="Y14" s="21">
        <v>26455.85</v>
      </c>
      <c r="AB14" s="1"/>
    </row>
    <row r="15" spans="1:28" ht="13">
      <c r="A15" s="2" t="s">
        <v>389</v>
      </c>
      <c r="B15" s="2" t="s">
        <v>390</v>
      </c>
      <c r="C15" s="89" t="s">
        <v>297</v>
      </c>
      <c r="D15" s="129" t="s">
        <v>304</v>
      </c>
      <c r="E15" s="19">
        <v>1507.48</v>
      </c>
      <c r="F15" s="20">
        <v>280.05</v>
      </c>
      <c r="G15" s="21">
        <v>1787.53</v>
      </c>
      <c r="H15" s="19">
        <v>1932.57</v>
      </c>
      <c r="I15" s="20">
        <v>488.8</v>
      </c>
      <c r="J15" s="21">
        <v>2421.37</v>
      </c>
      <c r="K15" s="19">
        <v>1063.98</v>
      </c>
      <c r="L15" s="20">
        <v>321.86</v>
      </c>
      <c r="M15" s="21">
        <v>1385.8400000000001</v>
      </c>
      <c r="N15" s="19">
        <v>662.08</v>
      </c>
      <c r="O15" s="20">
        <v>740.82</v>
      </c>
      <c r="P15" s="21">
        <v>1402.9</v>
      </c>
      <c r="Q15" s="19">
        <v>1468.83</v>
      </c>
      <c r="R15" s="20">
        <v>600.52</v>
      </c>
      <c r="S15" s="21">
        <v>2069.35</v>
      </c>
      <c r="T15" s="19">
        <v>841.95</v>
      </c>
      <c r="U15" s="20">
        <v>524.67999999999995</v>
      </c>
      <c r="V15" s="21">
        <v>1366.63</v>
      </c>
      <c r="W15" s="47">
        <v>7476.89</v>
      </c>
      <c r="X15" s="20">
        <v>2956.73</v>
      </c>
      <c r="Y15" s="21">
        <v>10433.620000000001</v>
      </c>
      <c r="AB15" s="1"/>
    </row>
    <row r="16" spans="1:28" ht="13">
      <c r="A16" s="2" t="s">
        <v>396</v>
      </c>
      <c r="B16" s="2" t="s">
        <v>397</v>
      </c>
      <c r="C16" s="89" t="s">
        <v>297</v>
      </c>
      <c r="D16" s="129" t="s">
        <v>304</v>
      </c>
      <c r="E16" s="19">
        <v>6358.91</v>
      </c>
      <c r="F16" s="20">
        <v>1133.42</v>
      </c>
      <c r="G16" s="21">
        <v>7492.33</v>
      </c>
      <c r="H16" s="19">
        <v>5779.36</v>
      </c>
      <c r="I16" s="20">
        <v>1145.1199999999999</v>
      </c>
      <c r="J16" s="21">
        <v>6924.48</v>
      </c>
      <c r="K16" s="19">
        <v>5552.18</v>
      </c>
      <c r="L16" s="20">
        <v>1196.94</v>
      </c>
      <c r="M16" s="21">
        <v>6749.1200000000008</v>
      </c>
      <c r="N16" s="19">
        <v>7257.85</v>
      </c>
      <c r="O16" s="20">
        <v>867.95</v>
      </c>
      <c r="P16" s="21">
        <v>8125.8</v>
      </c>
      <c r="Q16" s="19">
        <v>4095.99</v>
      </c>
      <c r="R16" s="20">
        <v>1044.54</v>
      </c>
      <c r="S16" s="21">
        <v>5140.53</v>
      </c>
      <c r="T16" s="19">
        <v>6498.73</v>
      </c>
      <c r="U16" s="20">
        <v>1302.97</v>
      </c>
      <c r="V16" s="21">
        <v>7801.7</v>
      </c>
      <c r="W16" s="47">
        <v>35543.020000000004</v>
      </c>
      <c r="X16" s="20">
        <v>6690.9400000000005</v>
      </c>
      <c r="Y16" s="21">
        <v>42233.960000000006</v>
      </c>
      <c r="AB16" s="1"/>
    </row>
    <row r="17" spans="1:28" ht="13">
      <c r="A17" s="2" t="s">
        <v>392</v>
      </c>
      <c r="B17" s="2" t="s">
        <v>393</v>
      </c>
      <c r="C17" s="89" t="s">
        <v>297</v>
      </c>
      <c r="D17" s="129" t="s">
        <v>303</v>
      </c>
      <c r="E17" s="19">
        <v>28781.599999999999</v>
      </c>
      <c r="F17" s="20">
        <v>9881</v>
      </c>
      <c r="G17" s="21">
        <v>38662.6</v>
      </c>
      <c r="H17" s="19">
        <v>13519</v>
      </c>
      <c r="I17" s="20">
        <v>9019.6</v>
      </c>
      <c r="J17" s="21">
        <v>22538.6</v>
      </c>
      <c r="K17" s="19">
        <v>21368.1</v>
      </c>
      <c r="L17" s="20">
        <v>7145.9</v>
      </c>
      <c r="M17" s="21">
        <v>28514</v>
      </c>
      <c r="N17" s="19">
        <v>24489.1</v>
      </c>
      <c r="O17" s="20">
        <v>8470.1</v>
      </c>
      <c r="P17" s="21">
        <v>32959.199999999997</v>
      </c>
      <c r="Q17" s="19">
        <v>16211.8</v>
      </c>
      <c r="R17" s="20">
        <v>11565.7</v>
      </c>
      <c r="S17" s="21">
        <v>27777.5</v>
      </c>
      <c r="T17" s="19">
        <v>26225.200000000001</v>
      </c>
      <c r="U17" s="20">
        <v>5920.3</v>
      </c>
      <c r="V17" s="21">
        <v>32145.5</v>
      </c>
      <c r="W17" s="47">
        <v>130594.79999999999</v>
      </c>
      <c r="X17" s="20">
        <v>52002.600000000006</v>
      </c>
      <c r="Y17" s="21">
        <v>182597.4</v>
      </c>
      <c r="AB17" s="1"/>
    </row>
    <row r="18" spans="1:28" ht="13">
      <c r="A18" s="2" t="s">
        <v>392</v>
      </c>
      <c r="B18" s="2" t="s">
        <v>394</v>
      </c>
      <c r="C18" s="89" t="s">
        <v>297</v>
      </c>
      <c r="D18" s="129" t="s">
        <v>303</v>
      </c>
      <c r="E18" s="19">
        <v>48614.3</v>
      </c>
      <c r="F18" s="20">
        <v>8414.5</v>
      </c>
      <c r="G18" s="21">
        <v>57028.800000000003</v>
      </c>
      <c r="H18" s="19">
        <v>19418.900000000001</v>
      </c>
      <c r="I18" s="20">
        <v>10428.9</v>
      </c>
      <c r="J18" s="21">
        <v>29847.800000000003</v>
      </c>
      <c r="K18" s="19">
        <v>30707.8</v>
      </c>
      <c r="L18" s="20">
        <v>7581.6</v>
      </c>
      <c r="M18" s="21">
        <v>38289.4</v>
      </c>
      <c r="N18" s="19">
        <v>17435.599999999999</v>
      </c>
      <c r="O18" s="20">
        <v>8199.4</v>
      </c>
      <c r="P18" s="21">
        <v>25635</v>
      </c>
      <c r="Q18" s="19">
        <v>13376.5</v>
      </c>
      <c r="R18" s="20">
        <v>11209.2</v>
      </c>
      <c r="S18" s="21">
        <v>24585.7</v>
      </c>
      <c r="T18" s="19">
        <v>41189.5</v>
      </c>
      <c r="U18" s="20">
        <v>5608.8</v>
      </c>
      <c r="V18" s="21">
        <v>46798.3</v>
      </c>
      <c r="W18" s="47">
        <v>170742.6</v>
      </c>
      <c r="X18" s="20">
        <v>51442.400000000009</v>
      </c>
      <c r="Y18" s="21">
        <v>222185</v>
      </c>
      <c r="AB18" s="1"/>
    </row>
    <row r="19" spans="1:28" ht="13">
      <c r="A19" s="2" t="s">
        <v>254</v>
      </c>
      <c r="B19" s="2" t="s">
        <v>16</v>
      </c>
      <c r="C19" s="89" t="s">
        <v>297</v>
      </c>
      <c r="D19" s="129" t="s">
        <v>303</v>
      </c>
      <c r="E19" s="19">
        <v>0</v>
      </c>
      <c r="F19" s="20">
        <v>0</v>
      </c>
      <c r="G19" s="21">
        <v>0</v>
      </c>
      <c r="H19" s="19">
        <v>699.66</v>
      </c>
      <c r="I19" s="20">
        <v>721.08</v>
      </c>
      <c r="J19" s="21">
        <v>1420.74</v>
      </c>
      <c r="K19" s="19">
        <v>6925.23</v>
      </c>
      <c r="L19" s="20">
        <v>6442.11</v>
      </c>
      <c r="M19" s="21">
        <v>13367.34</v>
      </c>
      <c r="N19" s="19">
        <v>6167.88</v>
      </c>
      <c r="O19" s="20">
        <v>8861.31</v>
      </c>
      <c r="P19" s="21">
        <v>15029.189999999999</v>
      </c>
      <c r="Q19" s="19">
        <v>8112.78</v>
      </c>
      <c r="R19" s="20">
        <v>5461.92</v>
      </c>
      <c r="S19" s="21">
        <v>13574.7</v>
      </c>
      <c r="T19" s="19">
        <v>10414.44</v>
      </c>
      <c r="U19" s="20">
        <v>3309.57</v>
      </c>
      <c r="V19" s="21">
        <v>13724.01</v>
      </c>
      <c r="W19" s="47">
        <v>32319.989999999998</v>
      </c>
      <c r="X19" s="20">
        <v>24795.989999999998</v>
      </c>
      <c r="Y19" s="21">
        <v>57115.979999999996</v>
      </c>
      <c r="AB19" s="1"/>
    </row>
    <row r="20" spans="1:28" ht="13">
      <c r="A20" s="2" t="s">
        <v>310</v>
      </c>
      <c r="B20" s="2" t="s">
        <v>311</v>
      </c>
      <c r="C20" s="89" t="s">
        <v>297</v>
      </c>
      <c r="D20" s="129" t="s">
        <v>303</v>
      </c>
      <c r="E20" s="19">
        <v>9002.2999999999993</v>
      </c>
      <c r="F20" s="20">
        <v>7830.3</v>
      </c>
      <c r="G20" s="21">
        <v>16832.599999999999</v>
      </c>
      <c r="H20" s="19">
        <v>6052.5</v>
      </c>
      <c r="I20" s="20">
        <v>4522.3999999999996</v>
      </c>
      <c r="J20" s="21">
        <v>10574.9</v>
      </c>
      <c r="K20" s="19">
        <v>6905.9</v>
      </c>
      <c r="L20" s="20">
        <v>5520.3</v>
      </c>
      <c r="M20" s="21">
        <v>12426.2</v>
      </c>
      <c r="N20" s="19">
        <v>14175.2</v>
      </c>
      <c r="O20" s="20">
        <v>2960.5</v>
      </c>
      <c r="P20" s="21">
        <v>17135.7</v>
      </c>
      <c r="Q20" s="19">
        <v>18539.2</v>
      </c>
      <c r="R20" s="20">
        <v>4733.8</v>
      </c>
      <c r="S20" s="21">
        <v>23273</v>
      </c>
      <c r="T20" s="19">
        <v>19697.5</v>
      </c>
      <c r="U20" s="20">
        <v>5712.8</v>
      </c>
      <c r="V20" s="21">
        <v>25410.3</v>
      </c>
      <c r="W20" s="47">
        <v>74372.599999999991</v>
      </c>
      <c r="X20" s="20">
        <v>31280.1</v>
      </c>
      <c r="Y20" s="21">
        <v>105652.69999999998</v>
      </c>
      <c r="AB20" s="1"/>
    </row>
    <row r="21" spans="1:28" ht="13">
      <c r="A21" s="2" t="s">
        <v>370</v>
      </c>
      <c r="B21" s="2" t="s">
        <v>371</v>
      </c>
      <c r="C21" s="89" t="s">
        <v>297</v>
      </c>
      <c r="D21" s="129" t="s">
        <v>304</v>
      </c>
      <c r="E21" s="19">
        <v>849.03</v>
      </c>
      <c r="F21" s="20">
        <v>2698.12</v>
      </c>
      <c r="G21" s="21">
        <v>3547.1499999999996</v>
      </c>
      <c r="H21" s="19">
        <v>685.43</v>
      </c>
      <c r="I21" s="20">
        <v>2386.6799999999998</v>
      </c>
      <c r="J21" s="21">
        <v>3072.1099999999997</v>
      </c>
      <c r="K21" s="19">
        <v>725.32</v>
      </c>
      <c r="L21" s="20">
        <v>2487.54</v>
      </c>
      <c r="M21" s="21">
        <v>3212.86</v>
      </c>
      <c r="N21" s="19">
        <v>2890.22</v>
      </c>
      <c r="O21" s="20">
        <v>3530.56</v>
      </c>
      <c r="P21" s="21">
        <v>6420.78</v>
      </c>
      <c r="Q21" s="19">
        <v>1971.95</v>
      </c>
      <c r="R21" s="20">
        <v>4889.6899999999996</v>
      </c>
      <c r="S21" s="21">
        <v>6861.6399999999994</v>
      </c>
      <c r="T21" s="19">
        <v>7914.3</v>
      </c>
      <c r="U21" s="20">
        <v>392.83</v>
      </c>
      <c r="V21" s="21">
        <v>8307.130000000001</v>
      </c>
      <c r="W21" s="47">
        <v>15036.25</v>
      </c>
      <c r="X21" s="20">
        <v>16385.420000000002</v>
      </c>
      <c r="Y21" s="21">
        <v>31421.670000000002</v>
      </c>
      <c r="AB21" s="1"/>
    </row>
    <row r="22" spans="1:28" ht="13">
      <c r="A22" s="2" t="s">
        <v>370</v>
      </c>
      <c r="B22" s="2" t="s">
        <v>372</v>
      </c>
      <c r="C22" s="89" t="s">
        <v>297</v>
      </c>
      <c r="D22" s="129" t="s">
        <v>304</v>
      </c>
      <c r="E22" s="19">
        <v>7919.62</v>
      </c>
      <c r="F22" s="20">
        <v>370.9</v>
      </c>
      <c r="G22" s="21">
        <v>8290.52</v>
      </c>
      <c r="H22" s="19">
        <v>8146.89</v>
      </c>
      <c r="I22" s="20">
        <v>95.76</v>
      </c>
      <c r="J22" s="21">
        <v>8242.65</v>
      </c>
      <c r="K22" s="19">
        <v>8544.25</v>
      </c>
      <c r="L22" s="20">
        <v>193.37</v>
      </c>
      <c r="M22" s="21">
        <v>8737.6200000000008</v>
      </c>
      <c r="N22" s="19">
        <v>2995.95</v>
      </c>
      <c r="O22" s="20">
        <v>3645.86</v>
      </c>
      <c r="P22" s="21">
        <v>6641.8099999999995</v>
      </c>
      <c r="Q22" s="19">
        <v>1953.43</v>
      </c>
      <c r="R22" s="20">
        <v>4868.49</v>
      </c>
      <c r="S22" s="21">
        <v>6821.92</v>
      </c>
      <c r="T22" s="19">
        <v>7777.02</v>
      </c>
      <c r="U22" s="20">
        <v>360.03</v>
      </c>
      <c r="V22" s="21">
        <v>8137.05</v>
      </c>
      <c r="W22" s="47">
        <v>37337.160000000003</v>
      </c>
      <c r="X22" s="20">
        <v>9534.4100000000017</v>
      </c>
      <c r="Y22" s="21">
        <v>46871.570000000007</v>
      </c>
      <c r="AB22" s="1"/>
    </row>
    <row r="23" spans="1:28" ht="13">
      <c r="A23" s="2" t="s">
        <v>370</v>
      </c>
      <c r="B23" s="2" t="s">
        <v>373</v>
      </c>
      <c r="C23" s="89" t="s">
        <v>297</v>
      </c>
      <c r="D23" s="129" t="s">
        <v>304</v>
      </c>
      <c r="E23" s="19">
        <v>11496.38</v>
      </c>
      <c r="F23" s="20">
        <v>14.67</v>
      </c>
      <c r="G23" s="21">
        <v>11511.05</v>
      </c>
      <c r="H23" s="19">
        <v>4162.7700000000004</v>
      </c>
      <c r="I23" s="20">
        <v>2093.8000000000002</v>
      </c>
      <c r="J23" s="21">
        <v>6256.5700000000006</v>
      </c>
      <c r="K23" s="19">
        <v>1738.67</v>
      </c>
      <c r="L23" s="20">
        <v>2959.22</v>
      </c>
      <c r="M23" s="21">
        <v>4697.8899999999994</v>
      </c>
      <c r="N23" s="19">
        <v>7377.88</v>
      </c>
      <c r="O23" s="20">
        <v>1314.81</v>
      </c>
      <c r="P23" s="21">
        <v>8692.69</v>
      </c>
      <c r="Q23" s="19">
        <v>4324.34</v>
      </c>
      <c r="R23" s="20">
        <v>2081.98</v>
      </c>
      <c r="S23" s="21">
        <v>6406.32</v>
      </c>
      <c r="T23" s="19">
        <v>17110.78</v>
      </c>
      <c r="U23" s="20">
        <v>0</v>
      </c>
      <c r="V23" s="21">
        <v>17110.78</v>
      </c>
      <c r="W23" s="47">
        <v>46210.82</v>
      </c>
      <c r="X23" s="20">
        <v>8464.48</v>
      </c>
      <c r="Y23" s="21">
        <v>54675.3</v>
      </c>
      <c r="AB23" s="1"/>
    </row>
    <row r="24" spans="1:28" ht="13">
      <c r="A24" s="2" t="s">
        <v>255</v>
      </c>
      <c r="B24" s="2" t="s">
        <v>17</v>
      </c>
      <c r="C24" s="89" t="s">
        <v>297</v>
      </c>
      <c r="D24" s="129" t="s">
        <v>298</v>
      </c>
      <c r="E24" s="19">
        <v>426.6</v>
      </c>
      <c r="F24" s="20">
        <v>486.34</v>
      </c>
      <c r="G24" s="21">
        <v>912.94</v>
      </c>
      <c r="H24" s="19">
        <v>36.17</v>
      </c>
      <c r="I24" s="20">
        <v>89.11</v>
      </c>
      <c r="J24" s="21">
        <v>125.28</v>
      </c>
      <c r="K24" s="19">
        <v>361.66</v>
      </c>
      <c r="L24" s="20">
        <v>56.62</v>
      </c>
      <c r="M24" s="21">
        <v>418.28000000000003</v>
      </c>
      <c r="N24" s="19">
        <v>210.77</v>
      </c>
      <c r="O24" s="20">
        <v>29.81</v>
      </c>
      <c r="P24" s="21">
        <v>240.58</v>
      </c>
      <c r="Q24" s="19">
        <v>728.95</v>
      </c>
      <c r="R24" s="20">
        <v>279.24</v>
      </c>
      <c r="S24" s="21">
        <v>1008.19</v>
      </c>
      <c r="T24" s="19">
        <v>258.86</v>
      </c>
      <c r="U24" s="20">
        <v>71.09</v>
      </c>
      <c r="V24" s="21">
        <v>329.95000000000005</v>
      </c>
      <c r="W24" s="47">
        <v>2023.0100000000002</v>
      </c>
      <c r="X24" s="20">
        <v>1012.2099999999999</v>
      </c>
      <c r="Y24" s="21">
        <v>3035.2200000000003</v>
      </c>
      <c r="AB24" s="1"/>
    </row>
    <row r="25" spans="1:28" ht="13">
      <c r="A25" s="2" t="s">
        <v>256</v>
      </c>
      <c r="B25" s="2" t="s">
        <v>18</v>
      </c>
      <c r="C25" s="89" t="s">
        <v>297</v>
      </c>
      <c r="D25" s="129" t="s">
        <v>302</v>
      </c>
      <c r="E25" s="19">
        <v>0</v>
      </c>
      <c r="F25" s="20">
        <v>0</v>
      </c>
      <c r="G25" s="21">
        <v>0</v>
      </c>
      <c r="H25" s="19">
        <v>0</v>
      </c>
      <c r="I25" s="20">
        <v>0</v>
      </c>
      <c r="J25" s="21">
        <v>0</v>
      </c>
      <c r="K25" s="19">
        <v>0</v>
      </c>
      <c r="L25" s="20">
        <v>0</v>
      </c>
      <c r="M25" s="21">
        <v>0</v>
      </c>
      <c r="N25" s="19">
        <v>2647.55</v>
      </c>
      <c r="O25" s="20">
        <v>222.8</v>
      </c>
      <c r="P25" s="21">
        <v>2870.3500000000004</v>
      </c>
      <c r="Q25" s="19">
        <v>6889.55</v>
      </c>
      <c r="R25" s="20">
        <v>1927.55</v>
      </c>
      <c r="S25" s="21">
        <v>8817.1</v>
      </c>
      <c r="T25" s="19">
        <v>5450.05</v>
      </c>
      <c r="U25" s="20">
        <v>1416.65</v>
      </c>
      <c r="V25" s="21">
        <v>6866.7000000000007</v>
      </c>
      <c r="W25" s="47">
        <v>14987.150000000001</v>
      </c>
      <c r="X25" s="20">
        <v>3567</v>
      </c>
      <c r="Y25" s="21">
        <v>18554.150000000001</v>
      </c>
      <c r="AB25" s="1"/>
    </row>
    <row r="26" spans="1:28" ht="13">
      <c r="A26" s="2" t="s">
        <v>378</v>
      </c>
      <c r="B26" s="2" t="s">
        <v>379</v>
      </c>
      <c r="C26" s="89" t="s">
        <v>297</v>
      </c>
      <c r="D26" s="129" t="s">
        <v>304</v>
      </c>
      <c r="E26" s="19">
        <v>8874.73</v>
      </c>
      <c r="F26" s="20">
        <v>260.99</v>
      </c>
      <c r="G26" s="21">
        <v>9135.7199999999993</v>
      </c>
      <c r="H26" s="19">
        <v>4304.74</v>
      </c>
      <c r="I26" s="20">
        <v>197.72</v>
      </c>
      <c r="J26" s="21">
        <v>4502.46</v>
      </c>
      <c r="K26" s="19">
        <v>4514.08</v>
      </c>
      <c r="L26" s="20">
        <v>483.24</v>
      </c>
      <c r="M26" s="21">
        <v>4997.32</v>
      </c>
      <c r="N26" s="19">
        <v>14392.86</v>
      </c>
      <c r="O26" s="20">
        <v>455.23</v>
      </c>
      <c r="P26" s="21">
        <v>14848.09</v>
      </c>
      <c r="Q26" s="19">
        <v>11503.62</v>
      </c>
      <c r="R26" s="20">
        <v>1808.9</v>
      </c>
      <c r="S26" s="21">
        <v>13312.52</v>
      </c>
      <c r="T26" s="19">
        <v>19342.5</v>
      </c>
      <c r="U26" s="20">
        <v>514.4</v>
      </c>
      <c r="V26" s="21">
        <v>19856.900000000001</v>
      </c>
      <c r="W26" s="47">
        <v>62932.53</v>
      </c>
      <c r="X26" s="20">
        <v>3720.48</v>
      </c>
      <c r="Y26" s="21">
        <v>66653.009999999995</v>
      </c>
      <c r="AB26" s="1"/>
    </row>
    <row r="27" spans="1:28" ht="13">
      <c r="A27" s="2" t="s">
        <v>257</v>
      </c>
      <c r="B27" s="2" t="s">
        <v>19</v>
      </c>
      <c r="C27" s="89" t="s">
        <v>297</v>
      </c>
      <c r="D27" s="129" t="s">
        <v>302</v>
      </c>
      <c r="E27" s="19">
        <v>31284.9</v>
      </c>
      <c r="F27" s="20">
        <v>8986.41</v>
      </c>
      <c r="G27" s="21">
        <v>40271.31</v>
      </c>
      <c r="H27" s="19">
        <v>32658.39</v>
      </c>
      <c r="I27" s="20">
        <v>9183.7800000000007</v>
      </c>
      <c r="J27" s="21">
        <v>41842.17</v>
      </c>
      <c r="K27" s="19">
        <v>24595.79</v>
      </c>
      <c r="L27" s="20">
        <v>6848.42</v>
      </c>
      <c r="M27" s="21">
        <v>31444.21</v>
      </c>
      <c r="N27" s="19">
        <v>32580.36</v>
      </c>
      <c r="O27" s="20">
        <v>7112.75</v>
      </c>
      <c r="P27" s="21">
        <v>39693.11</v>
      </c>
      <c r="Q27" s="19">
        <v>27731.84</v>
      </c>
      <c r="R27" s="20">
        <v>7294.32</v>
      </c>
      <c r="S27" s="21">
        <v>35026.160000000003</v>
      </c>
      <c r="T27" s="19">
        <v>39624.39</v>
      </c>
      <c r="U27" s="20">
        <v>7158.65</v>
      </c>
      <c r="V27" s="21">
        <v>46783.040000000001</v>
      </c>
      <c r="W27" s="47">
        <v>188475.66999999998</v>
      </c>
      <c r="X27" s="20">
        <v>46584.33</v>
      </c>
      <c r="Y27" s="21">
        <v>235060</v>
      </c>
      <c r="AB27" s="1"/>
    </row>
    <row r="28" spans="1:28" ht="13">
      <c r="A28" s="2" t="s">
        <v>258</v>
      </c>
      <c r="B28" s="2" t="s">
        <v>20</v>
      </c>
      <c r="C28" s="89" t="s">
        <v>297</v>
      </c>
      <c r="D28" s="129" t="s">
        <v>303</v>
      </c>
      <c r="E28" s="19">
        <v>2087.56</v>
      </c>
      <c r="F28" s="20">
        <v>6231.53</v>
      </c>
      <c r="G28" s="21">
        <v>8319.09</v>
      </c>
      <c r="H28" s="19">
        <v>1480.31</v>
      </c>
      <c r="I28" s="20">
        <v>6036.26</v>
      </c>
      <c r="J28" s="21">
        <v>7516.57</v>
      </c>
      <c r="K28" s="19">
        <v>2759.73</v>
      </c>
      <c r="L28" s="20">
        <v>6276.76</v>
      </c>
      <c r="M28" s="21">
        <v>9036.49</v>
      </c>
      <c r="N28" s="19">
        <v>1340.31</v>
      </c>
      <c r="O28" s="20">
        <v>7732.71</v>
      </c>
      <c r="P28" s="21">
        <v>9073.02</v>
      </c>
      <c r="Q28" s="19">
        <v>1128.01</v>
      </c>
      <c r="R28" s="20">
        <v>4983.37</v>
      </c>
      <c r="S28" s="21">
        <v>6111.38</v>
      </c>
      <c r="T28" s="19">
        <v>1151.1600000000001</v>
      </c>
      <c r="U28" s="20">
        <v>7572.37</v>
      </c>
      <c r="V28" s="21">
        <v>8723.5300000000007</v>
      </c>
      <c r="W28" s="47">
        <v>9947.08</v>
      </c>
      <c r="X28" s="20">
        <v>38833</v>
      </c>
      <c r="Y28" s="21">
        <v>48780.08</v>
      </c>
      <c r="AB28" s="1"/>
    </row>
    <row r="29" spans="1:28" ht="13">
      <c r="A29" s="2" t="s">
        <v>259</v>
      </c>
      <c r="B29" s="2" t="s">
        <v>21</v>
      </c>
      <c r="C29" s="89" t="s">
        <v>297</v>
      </c>
      <c r="D29" s="129" t="s">
        <v>298</v>
      </c>
      <c r="E29" s="19">
        <v>0</v>
      </c>
      <c r="F29" s="20">
        <v>0</v>
      </c>
      <c r="G29" s="21">
        <v>0</v>
      </c>
      <c r="H29" s="19">
        <v>0</v>
      </c>
      <c r="I29" s="20">
        <v>0</v>
      </c>
      <c r="J29" s="21">
        <v>0</v>
      </c>
      <c r="K29" s="19">
        <v>0</v>
      </c>
      <c r="L29" s="20">
        <v>0</v>
      </c>
      <c r="M29" s="21">
        <v>0</v>
      </c>
      <c r="N29" s="19">
        <v>0</v>
      </c>
      <c r="O29" s="20">
        <v>0</v>
      </c>
      <c r="P29" s="21">
        <v>0</v>
      </c>
      <c r="Q29" s="19">
        <v>0</v>
      </c>
      <c r="R29" s="20">
        <v>0</v>
      </c>
      <c r="S29" s="21">
        <v>0</v>
      </c>
      <c r="T29" s="19">
        <v>0</v>
      </c>
      <c r="U29" s="20">
        <v>0</v>
      </c>
      <c r="V29" s="21">
        <v>0</v>
      </c>
      <c r="W29" s="47">
        <v>0</v>
      </c>
      <c r="X29" s="20">
        <v>0</v>
      </c>
      <c r="Y29" s="21">
        <v>0</v>
      </c>
      <c r="AB29" s="1"/>
    </row>
    <row r="30" spans="1:28" ht="13">
      <c r="A30" s="2" t="s">
        <v>260</v>
      </c>
      <c r="B30" s="2" t="s">
        <v>22</v>
      </c>
      <c r="C30" s="89" t="s">
        <v>297</v>
      </c>
      <c r="D30" s="129" t="s">
        <v>303</v>
      </c>
      <c r="E30" s="19">
        <v>4145.78</v>
      </c>
      <c r="F30" s="20">
        <v>127.39</v>
      </c>
      <c r="G30" s="21">
        <v>4273.17</v>
      </c>
      <c r="H30" s="19">
        <v>7145.52</v>
      </c>
      <c r="I30" s="20">
        <v>283.5</v>
      </c>
      <c r="J30" s="21">
        <v>7429.02</v>
      </c>
      <c r="K30" s="19">
        <v>5572.98</v>
      </c>
      <c r="L30" s="20">
        <v>753.1</v>
      </c>
      <c r="M30" s="21">
        <v>6326.08</v>
      </c>
      <c r="N30" s="19">
        <v>6046.05</v>
      </c>
      <c r="O30" s="20">
        <v>357.46</v>
      </c>
      <c r="P30" s="21">
        <v>6403.51</v>
      </c>
      <c r="Q30" s="19">
        <v>3473.95</v>
      </c>
      <c r="R30" s="20">
        <v>354.31</v>
      </c>
      <c r="S30" s="21">
        <v>3828.2599999999998</v>
      </c>
      <c r="T30" s="19">
        <v>5476.34</v>
      </c>
      <c r="U30" s="20">
        <v>943.43</v>
      </c>
      <c r="V30" s="21">
        <v>6419.77</v>
      </c>
      <c r="W30" s="47">
        <v>31860.62</v>
      </c>
      <c r="X30" s="20">
        <v>2819.19</v>
      </c>
      <c r="Y30" s="21">
        <v>34679.81</v>
      </c>
      <c r="AB30" s="1"/>
    </row>
    <row r="31" spans="1:28" ht="13">
      <c r="A31" s="2" t="s">
        <v>260</v>
      </c>
      <c r="B31" s="2" t="s">
        <v>23</v>
      </c>
      <c r="C31" s="89" t="s">
        <v>297</v>
      </c>
      <c r="D31" s="129" t="s">
        <v>303</v>
      </c>
      <c r="E31" s="19">
        <v>5463.86</v>
      </c>
      <c r="F31" s="20">
        <v>386.32</v>
      </c>
      <c r="G31" s="21">
        <v>5850.1799999999994</v>
      </c>
      <c r="H31" s="19">
        <v>4362.12</v>
      </c>
      <c r="I31" s="20">
        <v>551.25</v>
      </c>
      <c r="J31" s="21">
        <v>4913.37</v>
      </c>
      <c r="K31" s="19">
        <v>6450.07</v>
      </c>
      <c r="L31" s="20">
        <v>2019.21</v>
      </c>
      <c r="M31" s="21">
        <v>8469.2799999999988</v>
      </c>
      <c r="N31" s="19">
        <v>7203.48</v>
      </c>
      <c r="O31" s="20">
        <v>613.04999999999995</v>
      </c>
      <c r="P31" s="21">
        <v>7816.53</v>
      </c>
      <c r="Q31" s="19">
        <v>6650.41</v>
      </c>
      <c r="R31" s="20">
        <v>552.64</v>
      </c>
      <c r="S31" s="21">
        <v>7203.05</v>
      </c>
      <c r="T31" s="19">
        <v>5272.16</v>
      </c>
      <c r="U31" s="20">
        <v>328.55</v>
      </c>
      <c r="V31" s="21">
        <v>5600.71</v>
      </c>
      <c r="W31" s="47">
        <v>35402.1</v>
      </c>
      <c r="X31" s="20">
        <v>4451.0200000000004</v>
      </c>
      <c r="Y31" s="21">
        <v>39853.119999999995</v>
      </c>
      <c r="AB31" s="1"/>
    </row>
    <row r="32" spans="1:28" ht="13">
      <c r="A32" s="2" t="s">
        <v>260</v>
      </c>
      <c r="B32" s="2" t="s">
        <v>24</v>
      </c>
      <c r="C32" s="89" t="s">
        <v>297</v>
      </c>
      <c r="D32" s="129" t="s">
        <v>303</v>
      </c>
      <c r="E32" s="19">
        <v>5253.57</v>
      </c>
      <c r="F32" s="20">
        <v>1203.17</v>
      </c>
      <c r="G32" s="21">
        <v>6456.74</v>
      </c>
      <c r="H32" s="19">
        <v>7561.76</v>
      </c>
      <c r="I32" s="20">
        <v>1334.84</v>
      </c>
      <c r="J32" s="21">
        <v>8896.6</v>
      </c>
      <c r="K32" s="19">
        <v>4993.88</v>
      </c>
      <c r="L32" s="20">
        <v>1275.31</v>
      </c>
      <c r="M32" s="21">
        <v>6269.1900000000005</v>
      </c>
      <c r="N32" s="19">
        <v>5204.49</v>
      </c>
      <c r="O32" s="20">
        <v>2231.02</v>
      </c>
      <c r="P32" s="21">
        <v>7435.51</v>
      </c>
      <c r="Q32" s="19">
        <v>5065.45</v>
      </c>
      <c r="R32" s="20">
        <v>1915.14</v>
      </c>
      <c r="S32" s="21">
        <v>6980.59</v>
      </c>
      <c r="T32" s="19">
        <v>7074.52</v>
      </c>
      <c r="U32" s="20">
        <v>817.99</v>
      </c>
      <c r="V32" s="21">
        <v>7892.51</v>
      </c>
      <c r="W32" s="47">
        <v>35153.67</v>
      </c>
      <c r="X32" s="20">
        <v>8777.4700000000012</v>
      </c>
      <c r="Y32" s="21">
        <v>43931.14</v>
      </c>
      <c r="AB32" s="1"/>
    </row>
    <row r="33" spans="1:28" ht="13">
      <c r="A33" s="2" t="s">
        <v>260</v>
      </c>
      <c r="B33" s="2" t="s">
        <v>25</v>
      </c>
      <c r="C33" s="89" t="s">
        <v>297</v>
      </c>
      <c r="D33" s="129" t="s">
        <v>303</v>
      </c>
      <c r="E33" s="19">
        <v>2870.72</v>
      </c>
      <c r="F33" s="20">
        <v>255.09</v>
      </c>
      <c r="G33" s="21">
        <v>3125.81</v>
      </c>
      <c r="H33" s="19">
        <v>3632.83</v>
      </c>
      <c r="I33" s="20">
        <v>1538.02</v>
      </c>
      <c r="J33" s="21">
        <v>5170.8500000000004</v>
      </c>
      <c r="K33" s="19">
        <v>3174.19</v>
      </c>
      <c r="L33" s="20">
        <v>1451.08</v>
      </c>
      <c r="M33" s="21">
        <v>4625.2700000000004</v>
      </c>
      <c r="N33" s="19">
        <v>4492.91</v>
      </c>
      <c r="O33" s="20">
        <v>1587.47</v>
      </c>
      <c r="P33" s="21">
        <v>6080.38</v>
      </c>
      <c r="Q33" s="19">
        <v>2213.88</v>
      </c>
      <c r="R33" s="20">
        <v>670.26</v>
      </c>
      <c r="S33" s="21">
        <v>2884.1400000000003</v>
      </c>
      <c r="T33" s="19">
        <v>2692.62</v>
      </c>
      <c r="U33" s="20">
        <v>418.45</v>
      </c>
      <c r="V33" s="21">
        <v>3111.0699999999997</v>
      </c>
      <c r="W33" s="47">
        <v>19077.149999999998</v>
      </c>
      <c r="X33" s="20">
        <v>5920.37</v>
      </c>
      <c r="Y33" s="21">
        <v>24997.519999999997</v>
      </c>
      <c r="AB33" s="1"/>
    </row>
    <row r="34" spans="1:28" ht="13">
      <c r="A34" s="2" t="s">
        <v>261</v>
      </c>
      <c r="B34" s="2" t="s">
        <v>26</v>
      </c>
      <c r="C34" s="89" t="s">
        <v>297</v>
      </c>
      <c r="D34" s="129" t="s">
        <v>303</v>
      </c>
      <c r="E34" s="19">
        <v>0</v>
      </c>
      <c r="F34" s="20">
        <v>0</v>
      </c>
      <c r="G34" s="21">
        <v>0</v>
      </c>
      <c r="H34" s="19">
        <v>18338.150000000001</v>
      </c>
      <c r="I34" s="20">
        <v>219.45</v>
      </c>
      <c r="J34" s="21">
        <v>18557.600000000002</v>
      </c>
      <c r="K34" s="19">
        <v>53052.25</v>
      </c>
      <c r="L34" s="20">
        <v>3700.3</v>
      </c>
      <c r="M34" s="21">
        <v>56752.55</v>
      </c>
      <c r="N34" s="19">
        <v>38975.1</v>
      </c>
      <c r="O34" s="20">
        <v>3412.25</v>
      </c>
      <c r="P34" s="21">
        <v>42387.35</v>
      </c>
      <c r="Q34" s="19">
        <v>29998.7</v>
      </c>
      <c r="R34" s="20">
        <v>3107.35</v>
      </c>
      <c r="S34" s="21">
        <v>33106.050000000003</v>
      </c>
      <c r="T34" s="19">
        <v>32712.400000000001</v>
      </c>
      <c r="U34" s="20">
        <v>1667.7</v>
      </c>
      <c r="V34" s="21">
        <v>34380.1</v>
      </c>
      <c r="W34" s="47">
        <v>173076.6</v>
      </c>
      <c r="X34" s="20">
        <v>12107.050000000001</v>
      </c>
      <c r="Y34" s="21">
        <v>185183.65</v>
      </c>
      <c r="AB34" s="1"/>
    </row>
    <row r="35" spans="1:28" ht="13">
      <c r="A35" s="2" t="s">
        <v>261</v>
      </c>
      <c r="B35" s="2" t="s">
        <v>27</v>
      </c>
      <c r="C35" s="89" t="s">
        <v>297</v>
      </c>
      <c r="D35" s="129" t="s">
        <v>303</v>
      </c>
      <c r="E35" s="19">
        <v>12225.1</v>
      </c>
      <c r="F35" s="20">
        <v>909.3</v>
      </c>
      <c r="G35" s="21">
        <v>13134.4</v>
      </c>
      <c r="H35" s="19">
        <v>21582.95</v>
      </c>
      <c r="I35" s="20">
        <v>3983.6</v>
      </c>
      <c r="J35" s="21">
        <v>25566.55</v>
      </c>
      <c r="K35" s="19">
        <v>9644.7999999999993</v>
      </c>
      <c r="L35" s="20">
        <v>5251.4</v>
      </c>
      <c r="M35" s="21">
        <v>14896.199999999999</v>
      </c>
      <c r="N35" s="19">
        <v>12641.2</v>
      </c>
      <c r="O35" s="20">
        <v>743.85</v>
      </c>
      <c r="P35" s="21">
        <v>13385.050000000001</v>
      </c>
      <c r="Q35" s="19">
        <v>853.2</v>
      </c>
      <c r="R35" s="20">
        <v>54.7</v>
      </c>
      <c r="S35" s="21">
        <v>907.90000000000009</v>
      </c>
      <c r="T35" s="19">
        <v>16557.349999999999</v>
      </c>
      <c r="U35" s="20">
        <v>733.75</v>
      </c>
      <c r="V35" s="21">
        <v>17291.099999999999</v>
      </c>
      <c r="W35" s="47">
        <v>73504.600000000006</v>
      </c>
      <c r="X35" s="20">
        <v>11676.6</v>
      </c>
      <c r="Y35" s="21">
        <v>85181.200000000012</v>
      </c>
      <c r="AB35" s="1"/>
    </row>
    <row r="36" spans="1:28" ht="13">
      <c r="A36" s="2" t="s">
        <v>261</v>
      </c>
      <c r="B36" s="2" t="s">
        <v>28</v>
      </c>
      <c r="C36" s="89" t="s">
        <v>297</v>
      </c>
      <c r="D36" s="129" t="s">
        <v>303</v>
      </c>
      <c r="E36" s="19">
        <v>52973.55</v>
      </c>
      <c r="F36" s="20">
        <v>3793.1</v>
      </c>
      <c r="G36" s="21">
        <v>56766.65</v>
      </c>
      <c r="H36" s="19">
        <v>22869.7</v>
      </c>
      <c r="I36" s="20">
        <v>2213.25</v>
      </c>
      <c r="J36" s="21">
        <v>25082.95</v>
      </c>
      <c r="K36" s="19">
        <v>10161.799999999999</v>
      </c>
      <c r="L36" s="20">
        <v>4317.95</v>
      </c>
      <c r="M36" s="21">
        <v>14479.75</v>
      </c>
      <c r="N36" s="19">
        <v>12349.9</v>
      </c>
      <c r="O36" s="20">
        <v>2230.92</v>
      </c>
      <c r="P36" s="21">
        <v>14580.82</v>
      </c>
      <c r="Q36" s="19">
        <v>27949.05</v>
      </c>
      <c r="R36" s="20">
        <v>2813.5</v>
      </c>
      <c r="S36" s="21">
        <v>30762.55</v>
      </c>
      <c r="T36" s="19">
        <v>30707.3</v>
      </c>
      <c r="U36" s="20">
        <v>1886.6</v>
      </c>
      <c r="V36" s="21">
        <v>32593.899999999998</v>
      </c>
      <c r="W36" s="47">
        <v>157011.29999999999</v>
      </c>
      <c r="X36" s="20">
        <v>17255.32</v>
      </c>
      <c r="Y36" s="21">
        <v>174266.62</v>
      </c>
      <c r="AB36" s="1"/>
    </row>
    <row r="37" spans="1:28" ht="13">
      <c r="A37" s="2" t="s">
        <v>261</v>
      </c>
      <c r="B37" s="2" t="s">
        <v>29</v>
      </c>
      <c r="C37" s="89" t="s">
        <v>297</v>
      </c>
      <c r="D37" s="129" t="s">
        <v>303</v>
      </c>
      <c r="E37" s="19">
        <v>9532.65</v>
      </c>
      <c r="F37" s="20">
        <v>2996.05</v>
      </c>
      <c r="G37" s="21">
        <v>12528.7</v>
      </c>
      <c r="H37" s="19">
        <v>15498.3</v>
      </c>
      <c r="I37" s="20">
        <v>5244.07</v>
      </c>
      <c r="J37" s="21">
        <v>20742.37</v>
      </c>
      <c r="K37" s="19">
        <v>21421.25</v>
      </c>
      <c r="L37" s="20">
        <v>6779.92</v>
      </c>
      <c r="M37" s="21">
        <v>28201.17</v>
      </c>
      <c r="N37" s="19">
        <v>18604.900000000001</v>
      </c>
      <c r="O37" s="20">
        <v>2079.6</v>
      </c>
      <c r="P37" s="21">
        <v>20684.5</v>
      </c>
      <c r="Q37" s="19">
        <v>8846.6</v>
      </c>
      <c r="R37" s="20">
        <v>1800.8</v>
      </c>
      <c r="S37" s="21">
        <v>10647.4</v>
      </c>
      <c r="T37" s="19">
        <v>28023.1</v>
      </c>
      <c r="U37" s="20">
        <v>3737.48</v>
      </c>
      <c r="V37" s="21">
        <v>31760.579999999998</v>
      </c>
      <c r="W37" s="47">
        <v>101926.79999999999</v>
      </c>
      <c r="X37" s="20">
        <v>22637.919999999998</v>
      </c>
      <c r="Y37" s="21">
        <v>124564.71999999999</v>
      </c>
      <c r="AB37" s="1"/>
    </row>
    <row r="38" spans="1:28" ht="13">
      <c r="A38" s="2" t="s">
        <v>261</v>
      </c>
      <c r="B38" s="2" t="s">
        <v>30</v>
      </c>
      <c r="C38" s="89" t="s">
        <v>297</v>
      </c>
      <c r="D38" s="129" t="s">
        <v>303</v>
      </c>
      <c r="E38" s="19">
        <v>4906</v>
      </c>
      <c r="F38" s="20">
        <v>2572.6</v>
      </c>
      <c r="G38" s="21">
        <v>7478.6</v>
      </c>
      <c r="H38" s="19">
        <v>7802.15</v>
      </c>
      <c r="I38" s="20">
        <v>4972.8500000000004</v>
      </c>
      <c r="J38" s="21">
        <v>12775</v>
      </c>
      <c r="K38" s="19">
        <v>9075.5</v>
      </c>
      <c r="L38" s="20">
        <v>6630.85</v>
      </c>
      <c r="M38" s="21">
        <v>15706.35</v>
      </c>
      <c r="N38" s="19">
        <v>3511.2</v>
      </c>
      <c r="O38" s="20">
        <v>1329.85</v>
      </c>
      <c r="P38" s="21">
        <v>4841.0499999999993</v>
      </c>
      <c r="Q38" s="19">
        <v>20251.849999999999</v>
      </c>
      <c r="R38" s="20">
        <v>3603.65</v>
      </c>
      <c r="S38" s="21">
        <v>23855.5</v>
      </c>
      <c r="T38" s="19">
        <v>15155.3</v>
      </c>
      <c r="U38" s="20">
        <v>4096.6499999999996</v>
      </c>
      <c r="V38" s="21">
        <v>19251.949999999997</v>
      </c>
      <c r="W38" s="47">
        <v>60702</v>
      </c>
      <c r="X38" s="20">
        <v>23206.450000000004</v>
      </c>
      <c r="Y38" s="21">
        <v>83908.450000000012</v>
      </c>
      <c r="AB38" s="1"/>
    </row>
    <row r="39" spans="1:28" ht="13">
      <c r="A39" s="2" t="s">
        <v>261</v>
      </c>
      <c r="B39" s="2" t="s">
        <v>31</v>
      </c>
      <c r="C39" s="89" t="s">
        <v>297</v>
      </c>
      <c r="D39" s="129" t="s">
        <v>303</v>
      </c>
      <c r="E39" s="19">
        <v>5251.4</v>
      </c>
      <c r="F39" s="20">
        <v>1097.5</v>
      </c>
      <c r="G39" s="21">
        <v>6348.9</v>
      </c>
      <c r="H39" s="19">
        <v>12969.35</v>
      </c>
      <c r="I39" s="20">
        <v>5699.75</v>
      </c>
      <c r="J39" s="21">
        <v>18669.099999999999</v>
      </c>
      <c r="K39" s="19">
        <v>14983.45</v>
      </c>
      <c r="L39" s="20">
        <v>7030.25</v>
      </c>
      <c r="M39" s="21">
        <v>22013.7</v>
      </c>
      <c r="N39" s="19">
        <v>22401.9</v>
      </c>
      <c r="O39" s="20">
        <v>1944.45</v>
      </c>
      <c r="P39" s="21">
        <v>24346.350000000002</v>
      </c>
      <c r="Q39" s="19">
        <v>18783.25</v>
      </c>
      <c r="R39" s="20">
        <v>3398.65</v>
      </c>
      <c r="S39" s="21">
        <v>22181.9</v>
      </c>
      <c r="T39" s="19">
        <v>14314.7</v>
      </c>
      <c r="U39" s="20">
        <v>3713.56</v>
      </c>
      <c r="V39" s="21">
        <v>18028.260000000002</v>
      </c>
      <c r="W39" s="47">
        <v>88704.05</v>
      </c>
      <c r="X39" s="20">
        <v>22884.160000000003</v>
      </c>
      <c r="Y39" s="21">
        <v>111588.21</v>
      </c>
      <c r="AB39" s="1"/>
    </row>
    <row r="40" spans="1:28" ht="13">
      <c r="A40" s="2" t="s">
        <v>261</v>
      </c>
      <c r="B40" s="2" t="s">
        <v>32</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261</v>
      </c>
      <c r="B41" s="2" t="s">
        <v>33</v>
      </c>
      <c r="C41" s="89" t="s">
        <v>297</v>
      </c>
      <c r="D41" s="129" t="s">
        <v>303</v>
      </c>
      <c r="E41" s="19">
        <v>0</v>
      </c>
      <c r="F41" s="20">
        <v>0</v>
      </c>
      <c r="G41" s="21">
        <v>0</v>
      </c>
      <c r="H41" s="19">
        <v>14.13</v>
      </c>
      <c r="I41" s="20">
        <v>10.19</v>
      </c>
      <c r="J41" s="21">
        <v>24.32</v>
      </c>
      <c r="K41" s="19">
        <v>0</v>
      </c>
      <c r="L41" s="20">
        <v>1.93</v>
      </c>
      <c r="M41" s="21">
        <v>1.93</v>
      </c>
      <c r="N41" s="19">
        <v>0</v>
      </c>
      <c r="O41" s="20">
        <v>20.399999999999999</v>
      </c>
      <c r="P41" s="21">
        <v>20.399999999999999</v>
      </c>
      <c r="Q41" s="19">
        <v>0</v>
      </c>
      <c r="R41" s="20">
        <v>0</v>
      </c>
      <c r="S41" s="21">
        <v>0</v>
      </c>
      <c r="T41" s="19">
        <v>0</v>
      </c>
      <c r="U41" s="20">
        <v>10.87</v>
      </c>
      <c r="V41" s="21">
        <v>10.87</v>
      </c>
      <c r="W41" s="47">
        <v>14.13</v>
      </c>
      <c r="X41" s="20">
        <v>43.389999999999993</v>
      </c>
      <c r="Y41" s="21">
        <v>57.519999999999996</v>
      </c>
      <c r="AB41" s="1"/>
    </row>
    <row r="42" spans="1:28" ht="13">
      <c r="A42" s="2" t="s">
        <v>261</v>
      </c>
      <c r="B42" s="2" t="s">
        <v>34</v>
      </c>
      <c r="C42" s="89" t="s">
        <v>297</v>
      </c>
      <c r="D42" s="129" t="s">
        <v>303</v>
      </c>
      <c r="E42" s="19">
        <v>0</v>
      </c>
      <c r="F42" s="20">
        <v>0</v>
      </c>
      <c r="G42" s="21">
        <v>0</v>
      </c>
      <c r="H42" s="19">
        <v>14.51</v>
      </c>
      <c r="I42" s="20">
        <v>5.31</v>
      </c>
      <c r="J42" s="21">
        <v>19.82</v>
      </c>
      <c r="K42" s="19">
        <v>0</v>
      </c>
      <c r="L42" s="20">
        <v>0</v>
      </c>
      <c r="M42" s="21">
        <v>0</v>
      </c>
      <c r="N42" s="19">
        <v>0</v>
      </c>
      <c r="O42" s="20">
        <v>1.78</v>
      </c>
      <c r="P42" s="21">
        <v>1.78</v>
      </c>
      <c r="Q42" s="19">
        <v>0</v>
      </c>
      <c r="R42" s="20">
        <v>6.65</v>
      </c>
      <c r="S42" s="21">
        <v>6.65</v>
      </c>
      <c r="T42" s="19">
        <v>0</v>
      </c>
      <c r="U42" s="20">
        <v>7.86</v>
      </c>
      <c r="V42" s="21">
        <v>7.86</v>
      </c>
      <c r="W42" s="47">
        <v>14.51</v>
      </c>
      <c r="X42" s="20">
        <v>21.6</v>
      </c>
      <c r="Y42" s="21">
        <v>36.11</v>
      </c>
      <c r="AB42" s="1"/>
    </row>
    <row r="43" spans="1:28" ht="13">
      <c r="A43" s="2" t="s">
        <v>262</v>
      </c>
      <c r="B43" s="2" t="s">
        <v>35</v>
      </c>
      <c r="C43" s="89" t="s">
        <v>297</v>
      </c>
      <c r="D43" s="129" t="s">
        <v>302</v>
      </c>
      <c r="E43" s="19">
        <v>3050.21</v>
      </c>
      <c r="F43" s="20">
        <v>1083.74</v>
      </c>
      <c r="G43" s="21">
        <v>4133.95</v>
      </c>
      <c r="H43" s="19">
        <v>6570.43</v>
      </c>
      <c r="I43" s="20">
        <v>564.19000000000005</v>
      </c>
      <c r="J43" s="21">
        <v>7134.6200000000008</v>
      </c>
      <c r="K43" s="19">
        <v>1950.19</v>
      </c>
      <c r="L43" s="20">
        <v>902.59</v>
      </c>
      <c r="M43" s="21">
        <v>2852.78</v>
      </c>
      <c r="N43" s="19">
        <v>7928.42</v>
      </c>
      <c r="O43" s="20">
        <v>2114.71</v>
      </c>
      <c r="P43" s="21">
        <v>10043.130000000001</v>
      </c>
      <c r="Q43" s="19">
        <v>4127.04</v>
      </c>
      <c r="R43" s="20">
        <v>2102.1799999999998</v>
      </c>
      <c r="S43" s="21">
        <v>6229.2199999999993</v>
      </c>
      <c r="T43" s="19">
        <v>2771.28</v>
      </c>
      <c r="U43" s="20">
        <v>712.01</v>
      </c>
      <c r="V43" s="21">
        <v>3483.29</v>
      </c>
      <c r="W43" s="47">
        <v>26397.57</v>
      </c>
      <c r="X43" s="20">
        <v>7479.42</v>
      </c>
      <c r="Y43" s="21">
        <v>33876.99</v>
      </c>
      <c r="AB43" s="1"/>
    </row>
    <row r="44" spans="1:28" ht="13">
      <c r="A44" s="2" t="s">
        <v>263</v>
      </c>
      <c r="B44" s="2" t="s">
        <v>36</v>
      </c>
      <c r="C44" s="89" t="s">
        <v>297</v>
      </c>
      <c r="D44" s="129" t="s">
        <v>303</v>
      </c>
      <c r="E44" s="19">
        <v>0</v>
      </c>
      <c r="F44" s="20">
        <v>0</v>
      </c>
      <c r="G44" s="21">
        <v>0</v>
      </c>
      <c r="H44" s="19">
        <v>0</v>
      </c>
      <c r="I44" s="20">
        <v>0</v>
      </c>
      <c r="J44" s="21">
        <v>0</v>
      </c>
      <c r="K44" s="19">
        <v>0</v>
      </c>
      <c r="L44" s="20">
        <v>0</v>
      </c>
      <c r="M44" s="21">
        <v>0</v>
      </c>
      <c r="N44" s="19">
        <v>0</v>
      </c>
      <c r="O44" s="20">
        <v>0</v>
      </c>
      <c r="P44" s="21">
        <v>0</v>
      </c>
      <c r="Q44" s="19">
        <v>0</v>
      </c>
      <c r="R44" s="20">
        <v>0</v>
      </c>
      <c r="S44" s="21">
        <v>0</v>
      </c>
      <c r="T44" s="19">
        <v>0</v>
      </c>
      <c r="U44" s="20">
        <v>0</v>
      </c>
      <c r="V44" s="21">
        <v>0</v>
      </c>
      <c r="W44" s="47">
        <v>0</v>
      </c>
      <c r="X44" s="20">
        <v>0</v>
      </c>
      <c r="Y44" s="21">
        <v>0</v>
      </c>
      <c r="AB44" s="1"/>
    </row>
    <row r="45" spans="1:28" ht="13">
      <c r="A45" s="2" t="s">
        <v>263</v>
      </c>
      <c r="B45" s="2" t="s">
        <v>37</v>
      </c>
      <c r="C45" s="89" t="s">
        <v>297</v>
      </c>
      <c r="D45" s="129" t="s">
        <v>303</v>
      </c>
      <c r="E45" s="19">
        <v>0</v>
      </c>
      <c r="F45" s="20">
        <v>0</v>
      </c>
      <c r="G45" s="21">
        <v>0</v>
      </c>
      <c r="H45" s="19">
        <v>0</v>
      </c>
      <c r="I45" s="20">
        <v>0</v>
      </c>
      <c r="J45" s="21">
        <v>0</v>
      </c>
      <c r="K45" s="19">
        <v>0</v>
      </c>
      <c r="L45" s="20">
        <v>0</v>
      </c>
      <c r="M45" s="21">
        <v>0</v>
      </c>
      <c r="N45" s="19">
        <v>0</v>
      </c>
      <c r="O45" s="20">
        <v>0</v>
      </c>
      <c r="P45" s="21">
        <v>0</v>
      </c>
      <c r="Q45" s="19">
        <v>0</v>
      </c>
      <c r="R45" s="20">
        <v>0</v>
      </c>
      <c r="S45" s="21">
        <v>0</v>
      </c>
      <c r="T45" s="19">
        <v>0</v>
      </c>
      <c r="U45" s="20">
        <v>0</v>
      </c>
      <c r="V45" s="21">
        <v>0</v>
      </c>
      <c r="W45" s="47">
        <v>0</v>
      </c>
      <c r="X45" s="20">
        <v>0</v>
      </c>
      <c r="Y45" s="21">
        <v>0</v>
      </c>
      <c r="AB45" s="1"/>
    </row>
    <row r="46" spans="1:28" ht="13">
      <c r="A46" s="2" t="s">
        <v>263</v>
      </c>
      <c r="B46" s="2" t="s">
        <v>38</v>
      </c>
      <c r="C46" s="89" t="s">
        <v>297</v>
      </c>
      <c r="D46" s="129" t="s">
        <v>303</v>
      </c>
      <c r="E46" s="19">
        <v>0</v>
      </c>
      <c r="F46" s="20">
        <v>0</v>
      </c>
      <c r="G46" s="21">
        <v>0</v>
      </c>
      <c r="H46" s="19">
        <v>0</v>
      </c>
      <c r="I46" s="20">
        <v>0</v>
      </c>
      <c r="J46" s="21">
        <v>0</v>
      </c>
      <c r="K46" s="19">
        <v>0</v>
      </c>
      <c r="L46" s="20">
        <v>0</v>
      </c>
      <c r="M46" s="21">
        <v>0</v>
      </c>
      <c r="N46" s="19">
        <v>0</v>
      </c>
      <c r="O46" s="20">
        <v>0</v>
      </c>
      <c r="P46" s="21">
        <v>0</v>
      </c>
      <c r="Q46" s="19">
        <v>0</v>
      </c>
      <c r="R46" s="20">
        <v>0</v>
      </c>
      <c r="S46" s="21">
        <v>0</v>
      </c>
      <c r="T46" s="19">
        <v>0</v>
      </c>
      <c r="U46" s="20">
        <v>0</v>
      </c>
      <c r="V46" s="21">
        <v>0</v>
      </c>
      <c r="W46" s="47">
        <v>0</v>
      </c>
      <c r="X46" s="20">
        <v>0</v>
      </c>
      <c r="Y46" s="21">
        <v>0</v>
      </c>
      <c r="AB46" s="1"/>
    </row>
    <row r="47" spans="1:28" ht="13">
      <c r="A47" s="2" t="s">
        <v>263</v>
      </c>
      <c r="B47" s="2" t="s">
        <v>39</v>
      </c>
      <c r="C47" s="89" t="s">
        <v>297</v>
      </c>
      <c r="D47" s="129" t="s">
        <v>303</v>
      </c>
      <c r="E47" s="19">
        <v>0</v>
      </c>
      <c r="F47" s="20">
        <v>0</v>
      </c>
      <c r="G47" s="21">
        <v>0</v>
      </c>
      <c r="H47" s="19">
        <v>0</v>
      </c>
      <c r="I47" s="20">
        <v>0</v>
      </c>
      <c r="J47" s="21">
        <v>0</v>
      </c>
      <c r="K47" s="19">
        <v>0</v>
      </c>
      <c r="L47" s="20">
        <v>0</v>
      </c>
      <c r="M47" s="21">
        <v>0</v>
      </c>
      <c r="N47" s="19">
        <v>0</v>
      </c>
      <c r="O47" s="20">
        <v>0</v>
      </c>
      <c r="P47" s="21">
        <v>0</v>
      </c>
      <c r="Q47" s="19">
        <v>0</v>
      </c>
      <c r="R47" s="20">
        <v>0</v>
      </c>
      <c r="S47" s="21">
        <v>0</v>
      </c>
      <c r="T47" s="19">
        <v>0</v>
      </c>
      <c r="U47" s="20">
        <v>0</v>
      </c>
      <c r="V47" s="21">
        <v>0</v>
      </c>
      <c r="W47" s="47">
        <v>0</v>
      </c>
      <c r="X47" s="20">
        <v>0</v>
      </c>
      <c r="Y47" s="21">
        <v>0</v>
      </c>
      <c r="AB47" s="1"/>
    </row>
    <row r="48" spans="1:28" ht="13">
      <c r="A48" s="2" t="s">
        <v>263</v>
      </c>
      <c r="B48" s="2" t="s">
        <v>40</v>
      </c>
      <c r="C48" s="89" t="s">
        <v>297</v>
      </c>
      <c r="D48" s="129" t="s">
        <v>303</v>
      </c>
      <c r="E48" s="19">
        <v>315.68</v>
      </c>
      <c r="F48" s="20">
        <v>58.88</v>
      </c>
      <c r="G48" s="21">
        <v>374.56</v>
      </c>
      <c r="H48" s="19">
        <v>221.33</v>
      </c>
      <c r="I48" s="20">
        <v>112.88</v>
      </c>
      <c r="J48" s="21">
        <v>334.21000000000004</v>
      </c>
      <c r="K48" s="19">
        <v>1015.65</v>
      </c>
      <c r="L48" s="20">
        <v>568.79999999999995</v>
      </c>
      <c r="M48" s="21">
        <v>1584.4499999999998</v>
      </c>
      <c r="N48" s="19">
        <v>0</v>
      </c>
      <c r="O48" s="20">
        <v>0</v>
      </c>
      <c r="P48" s="21">
        <v>0</v>
      </c>
      <c r="Q48" s="19">
        <v>435.83</v>
      </c>
      <c r="R48" s="20">
        <v>0</v>
      </c>
      <c r="S48" s="21">
        <v>435.83</v>
      </c>
      <c r="T48" s="19">
        <v>2190.5300000000002</v>
      </c>
      <c r="U48" s="20">
        <v>116.33</v>
      </c>
      <c r="V48" s="21">
        <v>2306.86</v>
      </c>
      <c r="W48" s="47">
        <v>4179.0200000000004</v>
      </c>
      <c r="X48" s="20">
        <v>856.89</v>
      </c>
      <c r="Y48" s="21">
        <v>5035.9100000000008</v>
      </c>
      <c r="AB48" s="1"/>
    </row>
    <row r="49" spans="1:28" ht="13">
      <c r="A49" s="2" t="s">
        <v>263</v>
      </c>
      <c r="B49" s="2" t="s">
        <v>41</v>
      </c>
      <c r="C49" s="89" t="s">
        <v>297</v>
      </c>
      <c r="D49" s="129" t="s">
        <v>303</v>
      </c>
      <c r="E49" s="19">
        <v>508.28</v>
      </c>
      <c r="F49" s="20">
        <v>309.3</v>
      </c>
      <c r="G49" s="21">
        <v>817.57999999999993</v>
      </c>
      <c r="H49" s="19">
        <v>2858.7</v>
      </c>
      <c r="I49" s="20">
        <v>3754.5</v>
      </c>
      <c r="J49" s="21">
        <v>6613.2</v>
      </c>
      <c r="K49" s="19">
        <v>5718.08</v>
      </c>
      <c r="L49" s="20">
        <v>2574.4499999999998</v>
      </c>
      <c r="M49" s="21">
        <v>8292.5299999999988</v>
      </c>
      <c r="N49" s="19">
        <v>782.33</v>
      </c>
      <c r="O49" s="20">
        <v>29.63</v>
      </c>
      <c r="P49" s="21">
        <v>811.96</v>
      </c>
      <c r="Q49" s="19">
        <v>1500.15</v>
      </c>
      <c r="R49" s="20">
        <v>875.1</v>
      </c>
      <c r="S49" s="21">
        <v>2375.25</v>
      </c>
      <c r="T49" s="19">
        <v>3525.9</v>
      </c>
      <c r="U49" s="20">
        <v>2188.8000000000002</v>
      </c>
      <c r="V49" s="21">
        <v>5714.7000000000007</v>
      </c>
      <c r="W49" s="47">
        <v>14893.439999999999</v>
      </c>
      <c r="X49" s="20">
        <v>9731.7800000000007</v>
      </c>
      <c r="Y49" s="21">
        <v>24625.22</v>
      </c>
      <c r="AB49" s="1"/>
    </row>
    <row r="50" spans="1:28" ht="13">
      <c r="A50" s="2" t="s">
        <v>263</v>
      </c>
      <c r="B50" s="2" t="s">
        <v>42</v>
      </c>
      <c r="C50" s="89" t="s">
        <v>297</v>
      </c>
      <c r="D50" s="129" t="s">
        <v>303</v>
      </c>
      <c r="E50" s="19">
        <v>104.93</v>
      </c>
      <c r="F50" s="20">
        <v>38.549999999999997</v>
      </c>
      <c r="G50" s="21">
        <v>143.48000000000002</v>
      </c>
      <c r="H50" s="19">
        <v>2491.2800000000002</v>
      </c>
      <c r="I50" s="20">
        <v>2762.48</v>
      </c>
      <c r="J50" s="21">
        <v>5253.76</v>
      </c>
      <c r="K50" s="19">
        <v>4073.93</v>
      </c>
      <c r="L50" s="20">
        <v>2645.7</v>
      </c>
      <c r="M50" s="21">
        <v>6719.6299999999992</v>
      </c>
      <c r="N50" s="19">
        <v>323.10000000000002</v>
      </c>
      <c r="O50" s="20">
        <v>32.33</v>
      </c>
      <c r="P50" s="21">
        <v>355.43</v>
      </c>
      <c r="Q50" s="19">
        <v>1886.4</v>
      </c>
      <c r="R50" s="20">
        <v>799.95</v>
      </c>
      <c r="S50" s="21">
        <v>2686.3500000000004</v>
      </c>
      <c r="T50" s="19">
        <v>3189.9</v>
      </c>
      <c r="U50" s="20">
        <v>1543.2</v>
      </c>
      <c r="V50" s="21">
        <v>4733.1000000000004</v>
      </c>
      <c r="W50" s="47">
        <v>12069.539999999999</v>
      </c>
      <c r="X50" s="20">
        <v>7822.2099999999991</v>
      </c>
      <c r="Y50" s="21">
        <v>19891.75</v>
      </c>
      <c r="AB50" s="1"/>
    </row>
    <row r="51" spans="1:28" ht="13">
      <c r="A51" s="2" t="s">
        <v>263</v>
      </c>
      <c r="B51" s="2" t="s">
        <v>43</v>
      </c>
      <c r="C51" s="89" t="s">
        <v>297</v>
      </c>
      <c r="D51" s="129" t="s">
        <v>303</v>
      </c>
      <c r="E51" s="19">
        <v>1151.8499999999999</v>
      </c>
      <c r="F51" s="20">
        <v>1328.63</v>
      </c>
      <c r="G51" s="21">
        <v>2480.48</v>
      </c>
      <c r="H51" s="19">
        <v>3392.03</v>
      </c>
      <c r="I51" s="20">
        <v>2122.35</v>
      </c>
      <c r="J51" s="21">
        <v>5514.38</v>
      </c>
      <c r="K51" s="19">
        <v>8138.33</v>
      </c>
      <c r="L51" s="20">
        <v>2724.15</v>
      </c>
      <c r="M51" s="21">
        <v>10862.48</v>
      </c>
      <c r="N51" s="19">
        <v>1110.83</v>
      </c>
      <c r="O51" s="20">
        <v>264</v>
      </c>
      <c r="P51" s="21">
        <v>1374.83</v>
      </c>
      <c r="Q51" s="19">
        <v>2817.9</v>
      </c>
      <c r="R51" s="20">
        <v>1260.9000000000001</v>
      </c>
      <c r="S51" s="21">
        <v>4078.8</v>
      </c>
      <c r="T51" s="19">
        <v>9720.98</v>
      </c>
      <c r="U51" s="20">
        <v>2573.5500000000002</v>
      </c>
      <c r="V51" s="21">
        <v>12294.529999999999</v>
      </c>
      <c r="W51" s="47">
        <v>26331.919999999998</v>
      </c>
      <c r="X51" s="20">
        <v>10273.580000000002</v>
      </c>
      <c r="Y51" s="21">
        <v>36605.5</v>
      </c>
      <c r="AB51" s="1"/>
    </row>
    <row r="52" spans="1:28" ht="13">
      <c r="A52" s="2" t="s">
        <v>341</v>
      </c>
      <c r="B52" s="2" t="s">
        <v>342</v>
      </c>
      <c r="C52" s="89" t="s">
        <v>297</v>
      </c>
      <c r="D52" s="129" t="s">
        <v>303</v>
      </c>
      <c r="E52" s="19">
        <v>76885.84</v>
      </c>
      <c r="F52" s="20">
        <v>0</v>
      </c>
      <c r="G52" s="21">
        <v>76885.84</v>
      </c>
      <c r="H52" s="19">
        <v>48031.12</v>
      </c>
      <c r="I52" s="20">
        <v>1679.79</v>
      </c>
      <c r="J52" s="21">
        <v>49710.91</v>
      </c>
      <c r="K52" s="19">
        <v>13766.7</v>
      </c>
      <c r="L52" s="20">
        <v>2647.07</v>
      </c>
      <c r="M52" s="21">
        <v>16413.77</v>
      </c>
      <c r="N52" s="19">
        <v>17878.150000000001</v>
      </c>
      <c r="O52" s="20">
        <v>1330.17</v>
      </c>
      <c r="P52" s="21">
        <v>19208.32</v>
      </c>
      <c r="Q52" s="19">
        <v>16222.14</v>
      </c>
      <c r="R52" s="20">
        <v>1998</v>
      </c>
      <c r="S52" s="21">
        <v>18220.14</v>
      </c>
      <c r="T52" s="19">
        <v>162.02000000000001</v>
      </c>
      <c r="U52" s="20">
        <v>4377.59</v>
      </c>
      <c r="V52" s="21">
        <v>4539.6100000000006</v>
      </c>
      <c r="W52" s="47">
        <v>172945.97</v>
      </c>
      <c r="X52" s="20">
        <v>12032.62</v>
      </c>
      <c r="Y52" s="21">
        <v>184978.59</v>
      </c>
      <c r="AB52" s="1"/>
    </row>
    <row r="53" spans="1:28" ht="13">
      <c r="A53" s="2" t="s">
        <v>264</v>
      </c>
      <c r="B53" s="2" t="s">
        <v>44</v>
      </c>
      <c r="C53" s="89" t="s">
        <v>297</v>
      </c>
      <c r="D53" s="129" t="s">
        <v>304</v>
      </c>
      <c r="E53" s="19">
        <v>0</v>
      </c>
      <c r="F53" s="20">
        <v>0</v>
      </c>
      <c r="G53" s="21">
        <v>0</v>
      </c>
      <c r="H53" s="19">
        <v>0</v>
      </c>
      <c r="I53" s="20">
        <v>0</v>
      </c>
      <c r="J53" s="21">
        <v>0</v>
      </c>
      <c r="K53" s="19">
        <v>0</v>
      </c>
      <c r="L53" s="20">
        <v>0</v>
      </c>
      <c r="M53" s="21">
        <v>0</v>
      </c>
      <c r="N53" s="19">
        <v>0</v>
      </c>
      <c r="O53" s="20">
        <v>0</v>
      </c>
      <c r="P53" s="21">
        <v>0</v>
      </c>
      <c r="Q53" s="19">
        <v>0</v>
      </c>
      <c r="R53" s="20">
        <v>0</v>
      </c>
      <c r="S53" s="21">
        <v>0</v>
      </c>
      <c r="T53" s="19">
        <v>0</v>
      </c>
      <c r="U53" s="20">
        <v>0</v>
      </c>
      <c r="V53" s="21">
        <v>0</v>
      </c>
      <c r="W53" s="47">
        <v>0</v>
      </c>
      <c r="X53" s="20">
        <v>0</v>
      </c>
      <c r="Y53" s="21">
        <v>0</v>
      </c>
      <c r="AB53" s="1"/>
    </row>
    <row r="54" spans="1:28" ht="13">
      <c r="A54" s="2" t="s">
        <v>264</v>
      </c>
      <c r="B54" s="2" t="s">
        <v>45</v>
      </c>
      <c r="C54" s="89" t="s">
        <v>297</v>
      </c>
      <c r="D54" s="129" t="s">
        <v>304</v>
      </c>
      <c r="E54" s="19">
        <v>0</v>
      </c>
      <c r="F54" s="20">
        <v>0</v>
      </c>
      <c r="G54" s="21">
        <v>0</v>
      </c>
      <c r="H54" s="19">
        <v>0</v>
      </c>
      <c r="I54" s="20">
        <v>0</v>
      </c>
      <c r="J54" s="21">
        <v>0</v>
      </c>
      <c r="K54" s="19">
        <v>0</v>
      </c>
      <c r="L54" s="20">
        <v>0</v>
      </c>
      <c r="M54" s="21">
        <v>0</v>
      </c>
      <c r="N54" s="19">
        <v>0</v>
      </c>
      <c r="O54" s="20">
        <v>0</v>
      </c>
      <c r="P54" s="21">
        <v>0</v>
      </c>
      <c r="Q54" s="19">
        <v>0</v>
      </c>
      <c r="R54" s="20">
        <v>0</v>
      </c>
      <c r="S54" s="21">
        <v>0</v>
      </c>
      <c r="T54" s="19">
        <v>0</v>
      </c>
      <c r="U54" s="20">
        <v>0</v>
      </c>
      <c r="V54" s="21">
        <v>0</v>
      </c>
      <c r="W54" s="47">
        <v>0</v>
      </c>
      <c r="X54" s="20">
        <v>0</v>
      </c>
      <c r="Y54" s="21">
        <v>0</v>
      </c>
      <c r="AB54" s="1"/>
    </row>
    <row r="55" spans="1:28" ht="13">
      <c r="A55" s="2" t="s">
        <v>264</v>
      </c>
      <c r="B55" s="2" t="s">
        <v>46</v>
      </c>
      <c r="C55" s="89" t="s">
        <v>297</v>
      </c>
      <c r="D55" s="129" t="s">
        <v>304</v>
      </c>
      <c r="E55" s="19">
        <v>0</v>
      </c>
      <c r="F55" s="20">
        <v>0</v>
      </c>
      <c r="G55" s="21">
        <v>0</v>
      </c>
      <c r="H55" s="19">
        <v>0</v>
      </c>
      <c r="I55" s="20">
        <v>0</v>
      </c>
      <c r="J55" s="21">
        <v>0</v>
      </c>
      <c r="K55" s="19">
        <v>0</v>
      </c>
      <c r="L55" s="20">
        <v>0</v>
      </c>
      <c r="M55" s="21">
        <v>0</v>
      </c>
      <c r="N55" s="19">
        <v>0</v>
      </c>
      <c r="O55" s="20">
        <v>0</v>
      </c>
      <c r="P55" s="21">
        <v>0</v>
      </c>
      <c r="Q55" s="19">
        <v>0</v>
      </c>
      <c r="R55" s="20">
        <v>0</v>
      </c>
      <c r="S55" s="21">
        <v>0</v>
      </c>
      <c r="T55" s="19">
        <v>0</v>
      </c>
      <c r="U55" s="20">
        <v>0</v>
      </c>
      <c r="V55" s="21">
        <v>0</v>
      </c>
      <c r="W55" s="47">
        <v>0</v>
      </c>
      <c r="X55" s="20">
        <v>0</v>
      </c>
      <c r="Y55" s="21">
        <v>0</v>
      </c>
      <c r="AB55" s="1"/>
    </row>
    <row r="56" spans="1:28" ht="13">
      <c r="A56" s="2" t="s">
        <v>264</v>
      </c>
      <c r="B56" s="2" t="s">
        <v>47</v>
      </c>
      <c r="C56" s="89" t="s">
        <v>297</v>
      </c>
      <c r="D56" s="129" t="s">
        <v>304</v>
      </c>
      <c r="E56" s="19">
        <v>0</v>
      </c>
      <c r="F56" s="20">
        <v>0</v>
      </c>
      <c r="G56" s="21">
        <v>0</v>
      </c>
      <c r="H56" s="19">
        <v>0</v>
      </c>
      <c r="I56" s="20">
        <v>0</v>
      </c>
      <c r="J56" s="21">
        <v>0</v>
      </c>
      <c r="K56" s="19">
        <v>0</v>
      </c>
      <c r="L56" s="20">
        <v>0</v>
      </c>
      <c r="M56" s="21">
        <v>0</v>
      </c>
      <c r="N56" s="19">
        <v>0</v>
      </c>
      <c r="O56" s="20">
        <v>0</v>
      </c>
      <c r="P56" s="21">
        <v>0</v>
      </c>
      <c r="Q56" s="19">
        <v>0</v>
      </c>
      <c r="R56" s="20">
        <v>0</v>
      </c>
      <c r="S56" s="21">
        <v>0</v>
      </c>
      <c r="T56" s="19">
        <v>0</v>
      </c>
      <c r="U56" s="20">
        <v>0</v>
      </c>
      <c r="V56" s="21">
        <v>0</v>
      </c>
      <c r="W56" s="47">
        <v>0</v>
      </c>
      <c r="X56" s="20">
        <v>0</v>
      </c>
      <c r="Y56" s="21">
        <v>0</v>
      </c>
      <c r="AB56" s="1"/>
    </row>
    <row r="57" spans="1:28" ht="13">
      <c r="A57" s="2" t="s">
        <v>264</v>
      </c>
      <c r="B57" s="2" t="s">
        <v>48</v>
      </c>
      <c r="C57" s="89" t="s">
        <v>297</v>
      </c>
      <c r="D57" s="129" t="s">
        <v>304</v>
      </c>
      <c r="E57" s="19">
        <v>4714.84</v>
      </c>
      <c r="F57" s="20">
        <v>109.44</v>
      </c>
      <c r="G57" s="21">
        <v>4824.28</v>
      </c>
      <c r="H57" s="19">
        <v>2855.44</v>
      </c>
      <c r="I57" s="20">
        <v>83.86</v>
      </c>
      <c r="J57" s="21">
        <v>2939.3</v>
      </c>
      <c r="K57" s="19">
        <v>2873.38</v>
      </c>
      <c r="L57" s="20">
        <v>276.38</v>
      </c>
      <c r="M57" s="21">
        <v>3149.76</v>
      </c>
      <c r="N57" s="19">
        <v>2755.84</v>
      </c>
      <c r="O57" s="20">
        <v>171.28</v>
      </c>
      <c r="P57" s="21">
        <v>2927.1200000000003</v>
      </c>
      <c r="Q57" s="19">
        <v>2710.72</v>
      </c>
      <c r="R57" s="20">
        <v>178.88</v>
      </c>
      <c r="S57" s="21">
        <v>2889.6</v>
      </c>
      <c r="T57" s="19">
        <v>3298.78</v>
      </c>
      <c r="U57" s="20">
        <v>250.32</v>
      </c>
      <c r="V57" s="21">
        <v>3549.1000000000004</v>
      </c>
      <c r="W57" s="47">
        <v>19209</v>
      </c>
      <c r="X57" s="20">
        <v>1070.1600000000001</v>
      </c>
      <c r="Y57" s="21">
        <v>20279.16</v>
      </c>
      <c r="AB57" s="1"/>
    </row>
    <row r="58" spans="1:28" ht="13">
      <c r="A58" s="2" t="s">
        <v>264</v>
      </c>
      <c r="B58" s="2" t="s">
        <v>49</v>
      </c>
      <c r="C58" s="89" t="s">
        <v>297</v>
      </c>
      <c r="D58" s="129" t="s">
        <v>304</v>
      </c>
      <c r="E58" s="19">
        <v>3051.27</v>
      </c>
      <c r="F58" s="20">
        <v>59.63</v>
      </c>
      <c r="G58" s="21">
        <v>3110.9</v>
      </c>
      <c r="H58" s="19">
        <v>2161.8200000000002</v>
      </c>
      <c r="I58" s="20">
        <v>45.59</v>
      </c>
      <c r="J58" s="21">
        <v>2207.4100000000003</v>
      </c>
      <c r="K58" s="19">
        <v>2200.0500000000002</v>
      </c>
      <c r="L58" s="20">
        <v>172.63</v>
      </c>
      <c r="M58" s="21">
        <v>2372.6800000000003</v>
      </c>
      <c r="N58" s="19">
        <v>2028.57</v>
      </c>
      <c r="O58" s="20">
        <v>35.159999999999997</v>
      </c>
      <c r="P58" s="21">
        <v>2063.73</v>
      </c>
      <c r="Q58" s="19">
        <v>1813.75</v>
      </c>
      <c r="R58" s="20">
        <v>48.02</v>
      </c>
      <c r="S58" s="21">
        <v>1861.77</v>
      </c>
      <c r="T58" s="19">
        <v>2205.81</v>
      </c>
      <c r="U58" s="20">
        <v>97.39</v>
      </c>
      <c r="V58" s="21">
        <v>2303.1999999999998</v>
      </c>
      <c r="W58" s="47">
        <v>13461.27</v>
      </c>
      <c r="X58" s="20">
        <v>458.41999999999996</v>
      </c>
      <c r="Y58" s="21">
        <v>13919.69</v>
      </c>
      <c r="AB58" s="1"/>
    </row>
    <row r="59" spans="1:28" ht="13">
      <c r="A59" s="2" t="s">
        <v>264</v>
      </c>
      <c r="B59" s="2" t="s">
        <v>50</v>
      </c>
      <c r="C59" s="89" t="s">
        <v>297</v>
      </c>
      <c r="D59" s="129" t="s">
        <v>304</v>
      </c>
      <c r="E59" s="19">
        <v>1275.3399999999999</v>
      </c>
      <c r="F59" s="20">
        <v>87</v>
      </c>
      <c r="G59" s="21">
        <v>1362.34</v>
      </c>
      <c r="H59" s="19">
        <v>875.26</v>
      </c>
      <c r="I59" s="20">
        <v>41.9</v>
      </c>
      <c r="J59" s="21">
        <v>917.16</v>
      </c>
      <c r="K59" s="19">
        <v>1190.48</v>
      </c>
      <c r="L59" s="20">
        <v>32.72</v>
      </c>
      <c r="M59" s="21">
        <v>1223.2</v>
      </c>
      <c r="N59" s="19">
        <v>1131.24</v>
      </c>
      <c r="O59" s="20">
        <v>94.82</v>
      </c>
      <c r="P59" s="21">
        <v>1226.06</v>
      </c>
      <c r="Q59" s="19">
        <v>904.76</v>
      </c>
      <c r="R59" s="20">
        <v>75.14</v>
      </c>
      <c r="S59" s="21">
        <v>979.9</v>
      </c>
      <c r="T59" s="19">
        <v>700.74</v>
      </c>
      <c r="U59" s="20">
        <v>42.08</v>
      </c>
      <c r="V59" s="21">
        <v>742.82</v>
      </c>
      <c r="W59" s="47">
        <v>6077.82</v>
      </c>
      <c r="X59" s="20">
        <v>373.65999999999997</v>
      </c>
      <c r="Y59" s="21">
        <v>6451.48</v>
      </c>
      <c r="AB59" s="1"/>
    </row>
    <row r="60" spans="1:28" ht="13">
      <c r="A60" s="2" t="s">
        <v>264</v>
      </c>
      <c r="B60" s="2" t="s">
        <v>51</v>
      </c>
      <c r="C60" s="89" t="s">
        <v>297</v>
      </c>
      <c r="D60" s="129" t="s">
        <v>304</v>
      </c>
      <c r="E60" s="19">
        <v>1383.22</v>
      </c>
      <c r="F60" s="20">
        <v>24.08</v>
      </c>
      <c r="G60" s="21">
        <v>1407.3</v>
      </c>
      <c r="H60" s="19">
        <v>1545.1</v>
      </c>
      <c r="I60" s="20">
        <v>453.18</v>
      </c>
      <c r="J60" s="21">
        <v>1998.28</v>
      </c>
      <c r="K60" s="19">
        <v>1810.58</v>
      </c>
      <c r="L60" s="20">
        <v>695.82</v>
      </c>
      <c r="M60" s="21">
        <v>2506.4</v>
      </c>
      <c r="N60" s="19">
        <v>1274.98</v>
      </c>
      <c r="O60" s="20">
        <v>635.46</v>
      </c>
      <c r="P60" s="21">
        <v>1910.44</v>
      </c>
      <c r="Q60" s="19">
        <v>1624.06</v>
      </c>
      <c r="R60" s="20">
        <v>487.68</v>
      </c>
      <c r="S60" s="21">
        <v>2111.7399999999998</v>
      </c>
      <c r="T60" s="19">
        <v>1656.06</v>
      </c>
      <c r="U60" s="20">
        <v>443.66</v>
      </c>
      <c r="V60" s="21">
        <v>2099.7199999999998</v>
      </c>
      <c r="W60" s="47">
        <v>9293.9999999999982</v>
      </c>
      <c r="X60" s="20">
        <v>2739.8799999999997</v>
      </c>
      <c r="Y60" s="21">
        <v>12033.879999999997</v>
      </c>
      <c r="AB60" s="1"/>
    </row>
    <row r="61" spans="1:28" ht="13">
      <c r="A61" s="2" t="s">
        <v>264</v>
      </c>
      <c r="B61" s="2" t="s">
        <v>52</v>
      </c>
      <c r="C61" s="89" t="s">
        <v>297</v>
      </c>
      <c r="D61" s="129" t="s">
        <v>304</v>
      </c>
      <c r="E61" s="19">
        <v>0</v>
      </c>
      <c r="F61" s="20">
        <v>0</v>
      </c>
      <c r="G61" s="21">
        <v>0</v>
      </c>
      <c r="H61" s="19">
        <v>0</v>
      </c>
      <c r="I61" s="20">
        <v>0</v>
      </c>
      <c r="J61" s="21">
        <v>0</v>
      </c>
      <c r="K61" s="19">
        <v>0</v>
      </c>
      <c r="L61" s="20">
        <v>0</v>
      </c>
      <c r="M61" s="21">
        <v>0</v>
      </c>
      <c r="N61" s="19">
        <v>0</v>
      </c>
      <c r="O61" s="20">
        <v>0</v>
      </c>
      <c r="P61" s="21">
        <v>0</v>
      </c>
      <c r="Q61" s="19">
        <v>0</v>
      </c>
      <c r="R61" s="20">
        <v>0</v>
      </c>
      <c r="S61" s="21">
        <v>0</v>
      </c>
      <c r="T61" s="19">
        <v>0</v>
      </c>
      <c r="U61" s="20">
        <v>0</v>
      </c>
      <c r="V61" s="21">
        <v>0</v>
      </c>
      <c r="W61" s="47">
        <v>0</v>
      </c>
      <c r="X61" s="20">
        <v>0</v>
      </c>
      <c r="Y61" s="21">
        <v>0</v>
      </c>
      <c r="AB61" s="1"/>
    </row>
    <row r="62" spans="1:28" ht="13">
      <c r="A62" s="2" t="s">
        <v>264</v>
      </c>
      <c r="B62" s="2" t="s">
        <v>53</v>
      </c>
      <c r="C62" s="89" t="s">
        <v>297</v>
      </c>
      <c r="D62" s="129" t="s">
        <v>304</v>
      </c>
      <c r="E62" s="19">
        <v>0</v>
      </c>
      <c r="F62" s="20">
        <v>0</v>
      </c>
      <c r="G62" s="21">
        <v>0</v>
      </c>
      <c r="H62" s="19">
        <v>0</v>
      </c>
      <c r="I62" s="20">
        <v>0</v>
      </c>
      <c r="J62" s="21">
        <v>0</v>
      </c>
      <c r="K62" s="19">
        <v>0</v>
      </c>
      <c r="L62" s="20">
        <v>0</v>
      </c>
      <c r="M62" s="21">
        <v>0</v>
      </c>
      <c r="N62" s="19">
        <v>0</v>
      </c>
      <c r="O62" s="20">
        <v>0</v>
      </c>
      <c r="P62" s="21">
        <v>0</v>
      </c>
      <c r="Q62" s="19">
        <v>0</v>
      </c>
      <c r="R62" s="20">
        <v>0</v>
      </c>
      <c r="S62" s="21">
        <v>0</v>
      </c>
      <c r="T62" s="19">
        <v>0</v>
      </c>
      <c r="U62" s="20">
        <v>0</v>
      </c>
      <c r="V62" s="21">
        <v>0</v>
      </c>
      <c r="W62" s="47">
        <v>0</v>
      </c>
      <c r="X62" s="20">
        <v>0</v>
      </c>
      <c r="Y62" s="21">
        <v>0</v>
      </c>
      <c r="AB62" s="1"/>
    </row>
    <row r="63" spans="1:28" ht="13">
      <c r="A63" s="2" t="s">
        <v>264</v>
      </c>
      <c r="B63" s="2" t="s">
        <v>54</v>
      </c>
      <c r="C63" s="89" t="s">
        <v>297</v>
      </c>
      <c r="D63" s="129" t="s">
        <v>304</v>
      </c>
      <c r="E63" s="19">
        <v>0</v>
      </c>
      <c r="F63" s="20">
        <v>0</v>
      </c>
      <c r="G63" s="21">
        <v>0</v>
      </c>
      <c r="H63" s="19">
        <v>0</v>
      </c>
      <c r="I63" s="20">
        <v>0</v>
      </c>
      <c r="J63" s="21">
        <v>0</v>
      </c>
      <c r="K63" s="19">
        <v>0</v>
      </c>
      <c r="L63" s="20">
        <v>0</v>
      </c>
      <c r="M63" s="21">
        <v>0</v>
      </c>
      <c r="N63" s="19">
        <v>0</v>
      </c>
      <c r="O63" s="20">
        <v>0</v>
      </c>
      <c r="P63" s="21">
        <v>0</v>
      </c>
      <c r="Q63" s="19">
        <v>0</v>
      </c>
      <c r="R63" s="20">
        <v>0</v>
      </c>
      <c r="S63" s="21">
        <v>0</v>
      </c>
      <c r="T63" s="19">
        <v>0</v>
      </c>
      <c r="U63" s="20">
        <v>0</v>
      </c>
      <c r="V63" s="21">
        <v>0</v>
      </c>
      <c r="W63" s="47">
        <v>0</v>
      </c>
      <c r="X63" s="20">
        <v>0</v>
      </c>
      <c r="Y63" s="21">
        <v>0</v>
      </c>
      <c r="AB63" s="1"/>
    </row>
    <row r="64" spans="1:28" ht="13">
      <c r="A64" s="2" t="s">
        <v>264</v>
      </c>
      <c r="B64" s="2" t="s">
        <v>55</v>
      </c>
      <c r="C64" s="89" t="s">
        <v>297</v>
      </c>
      <c r="D64" s="129" t="s">
        <v>304</v>
      </c>
      <c r="E64" s="19">
        <v>0</v>
      </c>
      <c r="F64" s="20">
        <v>0</v>
      </c>
      <c r="G64" s="21">
        <v>0</v>
      </c>
      <c r="H64" s="19">
        <v>0</v>
      </c>
      <c r="I64" s="20">
        <v>0</v>
      </c>
      <c r="J64" s="21">
        <v>0</v>
      </c>
      <c r="K64" s="19">
        <v>0</v>
      </c>
      <c r="L64" s="20">
        <v>0</v>
      </c>
      <c r="M64" s="21">
        <v>0</v>
      </c>
      <c r="N64" s="19">
        <v>0</v>
      </c>
      <c r="O64" s="20">
        <v>0</v>
      </c>
      <c r="P64" s="21">
        <v>0</v>
      </c>
      <c r="Q64" s="19">
        <v>0</v>
      </c>
      <c r="R64" s="20">
        <v>0</v>
      </c>
      <c r="S64" s="21">
        <v>0</v>
      </c>
      <c r="T64" s="19">
        <v>0</v>
      </c>
      <c r="U64" s="20">
        <v>0</v>
      </c>
      <c r="V64" s="21">
        <v>0</v>
      </c>
      <c r="W64" s="47">
        <v>0</v>
      </c>
      <c r="X64" s="20">
        <v>0</v>
      </c>
      <c r="Y64" s="21">
        <v>0</v>
      </c>
      <c r="AB64" s="1"/>
    </row>
    <row r="65" spans="1:28" ht="13">
      <c r="A65" s="2" t="s">
        <v>264</v>
      </c>
      <c r="B65" s="2" t="s">
        <v>56</v>
      </c>
      <c r="C65" s="89" t="s">
        <v>297</v>
      </c>
      <c r="D65" s="129" t="s">
        <v>302</v>
      </c>
      <c r="E65" s="19">
        <v>0</v>
      </c>
      <c r="F65" s="20">
        <v>0</v>
      </c>
      <c r="G65" s="21">
        <v>0</v>
      </c>
      <c r="H65" s="19">
        <v>7353.75</v>
      </c>
      <c r="I65" s="20">
        <v>2103.94</v>
      </c>
      <c r="J65" s="21">
        <v>9457.69</v>
      </c>
      <c r="K65" s="19">
        <v>3457.54</v>
      </c>
      <c r="L65" s="20">
        <v>2933.47</v>
      </c>
      <c r="M65" s="21">
        <v>6391.01</v>
      </c>
      <c r="N65" s="19">
        <v>4611.9799999999996</v>
      </c>
      <c r="O65" s="20">
        <v>1525.26</v>
      </c>
      <c r="P65" s="21">
        <v>6137.24</v>
      </c>
      <c r="Q65" s="19">
        <v>3450.7</v>
      </c>
      <c r="R65" s="20">
        <v>357.36</v>
      </c>
      <c r="S65" s="21">
        <v>3808.06</v>
      </c>
      <c r="T65" s="19">
        <v>1139.6600000000001</v>
      </c>
      <c r="U65" s="20">
        <v>586.54999999999995</v>
      </c>
      <c r="V65" s="21">
        <v>1726.21</v>
      </c>
      <c r="W65" s="47">
        <v>20013.63</v>
      </c>
      <c r="X65" s="20">
        <v>7506.58</v>
      </c>
      <c r="Y65" s="21">
        <v>27520.21</v>
      </c>
      <c r="AB65" s="1"/>
    </row>
    <row r="66" spans="1:28">
      <c r="A66" t="s">
        <v>381</v>
      </c>
      <c r="B66" t="s">
        <v>382</v>
      </c>
      <c r="C66" s="89" t="s">
        <v>297</v>
      </c>
      <c r="D66" s="129" t="s">
        <v>304</v>
      </c>
      <c r="E66" s="19">
        <v>13540.02</v>
      </c>
      <c r="F66" s="20">
        <v>0.23</v>
      </c>
      <c r="G66" s="21">
        <v>13540.25</v>
      </c>
      <c r="H66" s="19">
        <v>7359.33</v>
      </c>
      <c r="I66" s="20">
        <v>1845.69</v>
      </c>
      <c r="J66" s="21">
        <v>9205.02</v>
      </c>
      <c r="K66" s="19">
        <v>34344.699999999997</v>
      </c>
      <c r="L66" s="20">
        <v>624.92999999999995</v>
      </c>
      <c r="M66" s="21">
        <v>34969.629999999997</v>
      </c>
      <c r="N66" s="19">
        <v>34009.86</v>
      </c>
      <c r="O66" s="20">
        <v>0</v>
      </c>
      <c r="P66" s="21">
        <v>34009.86</v>
      </c>
      <c r="Q66" s="19">
        <v>21998.639999999999</v>
      </c>
      <c r="R66" s="20">
        <v>2409.5100000000002</v>
      </c>
      <c r="S66" s="21">
        <v>24408.15</v>
      </c>
      <c r="T66" s="19">
        <v>15364.91</v>
      </c>
      <c r="U66" s="20">
        <v>30.48</v>
      </c>
      <c r="V66" s="21">
        <v>15395.39</v>
      </c>
      <c r="W66" s="47">
        <v>126617.46</v>
      </c>
      <c r="X66" s="20">
        <v>4910.84</v>
      </c>
      <c r="Y66" s="21">
        <v>131528.30000000002</v>
      </c>
      <c r="AB66" s="1"/>
    </row>
    <row r="67" spans="1:28" ht="13">
      <c r="A67" s="2" t="s">
        <v>265</v>
      </c>
      <c r="B67" s="2" t="s">
        <v>57</v>
      </c>
      <c r="C67" s="89" t="s">
        <v>297</v>
      </c>
      <c r="D67" s="129" t="s">
        <v>303</v>
      </c>
      <c r="E67" s="19">
        <v>0</v>
      </c>
      <c r="F67" s="20">
        <v>2007.29</v>
      </c>
      <c r="G67" s="21">
        <v>2007.29</v>
      </c>
      <c r="H67" s="19">
        <v>4.66</v>
      </c>
      <c r="I67" s="20">
        <v>3494.49</v>
      </c>
      <c r="J67" s="21">
        <v>3499.1499999999996</v>
      </c>
      <c r="K67" s="19">
        <v>17.43</v>
      </c>
      <c r="L67" s="20">
        <v>6351.2</v>
      </c>
      <c r="M67" s="21">
        <v>6368.63</v>
      </c>
      <c r="N67" s="19">
        <v>601.36</v>
      </c>
      <c r="O67" s="20">
        <v>5888.08</v>
      </c>
      <c r="P67" s="21">
        <v>6489.44</v>
      </c>
      <c r="Q67" s="19">
        <v>2668.77</v>
      </c>
      <c r="R67" s="20">
        <v>1423.77</v>
      </c>
      <c r="S67" s="21">
        <v>4092.54</v>
      </c>
      <c r="T67" s="19">
        <v>519.64</v>
      </c>
      <c r="U67" s="20">
        <v>3869.62</v>
      </c>
      <c r="V67" s="21">
        <v>4389.26</v>
      </c>
      <c r="W67" s="47">
        <v>3811.86</v>
      </c>
      <c r="X67" s="20">
        <v>23034.449999999997</v>
      </c>
      <c r="Y67" s="21">
        <v>26846.309999999998</v>
      </c>
      <c r="AB67" s="1"/>
    </row>
    <row r="68" spans="1:28" ht="13">
      <c r="A68" s="2" t="s">
        <v>343</v>
      </c>
      <c r="B68" s="2" t="s">
        <v>344</v>
      </c>
      <c r="C68" s="89" t="s">
        <v>297</v>
      </c>
      <c r="D68" s="129" t="s">
        <v>304</v>
      </c>
      <c r="E68" s="19">
        <v>200.8</v>
      </c>
      <c r="F68" s="20">
        <v>8475.68</v>
      </c>
      <c r="G68" s="21">
        <v>8676.48</v>
      </c>
      <c r="H68" s="19">
        <v>831.28</v>
      </c>
      <c r="I68" s="20">
        <v>6948.28</v>
      </c>
      <c r="J68" s="21">
        <v>7779.5599999999995</v>
      </c>
      <c r="K68" s="19">
        <v>1966.29</v>
      </c>
      <c r="L68" s="20">
        <v>3098.18</v>
      </c>
      <c r="M68" s="21">
        <v>5064.4699999999993</v>
      </c>
      <c r="N68" s="19">
        <v>2838.11</v>
      </c>
      <c r="O68" s="20">
        <v>2796.41</v>
      </c>
      <c r="P68" s="21">
        <v>5634.52</v>
      </c>
      <c r="Q68" s="19">
        <v>2327.5700000000002</v>
      </c>
      <c r="R68" s="20">
        <v>2372.1</v>
      </c>
      <c r="S68" s="21">
        <v>4699.67</v>
      </c>
      <c r="T68" s="19">
        <v>1888.96</v>
      </c>
      <c r="U68" s="20">
        <v>2507.29</v>
      </c>
      <c r="V68" s="21">
        <v>4396.25</v>
      </c>
      <c r="W68" s="47">
        <v>10053.009999999998</v>
      </c>
      <c r="X68" s="20">
        <v>26197.94</v>
      </c>
      <c r="Y68" s="21">
        <v>36250.949999999997</v>
      </c>
      <c r="AB68" s="1"/>
    </row>
    <row r="69" spans="1:28" ht="13">
      <c r="A69" s="2" t="s">
        <v>374</v>
      </c>
      <c r="B69" s="2" t="s">
        <v>375</v>
      </c>
      <c r="C69" s="89" t="s">
        <v>297</v>
      </c>
      <c r="D69" s="129" t="s">
        <v>304</v>
      </c>
      <c r="E69" s="19">
        <v>2562.85</v>
      </c>
      <c r="F69" s="20">
        <v>19.09</v>
      </c>
      <c r="G69" s="21">
        <v>2581.94</v>
      </c>
      <c r="H69" s="19">
        <v>252.16</v>
      </c>
      <c r="I69" s="20">
        <v>462.07</v>
      </c>
      <c r="J69" s="21">
        <v>714.23</v>
      </c>
      <c r="K69" s="19">
        <v>285.63</v>
      </c>
      <c r="L69" s="20">
        <v>651.75</v>
      </c>
      <c r="M69" s="21">
        <v>937.38</v>
      </c>
      <c r="N69" s="19">
        <v>6455.67</v>
      </c>
      <c r="O69" s="20">
        <v>35.35</v>
      </c>
      <c r="P69" s="21">
        <v>6491.02</v>
      </c>
      <c r="Q69" s="19">
        <v>3179.99</v>
      </c>
      <c r="R69" s="20">
        <v>31.16</v>
      </c>
      <c r="S69" s="21">
        <v>3211.1499999999996</v>
      </c>
      <c r="T69" s="19">
        <v>1476.94</v>
      </c>
      <c r="U69" s="20">
        <v>72.7</v>
      </c>
      <c r="V69" s="21">
        <v>1549.64</v>
      </c>
      <c r="W69" s="47">
        <v>14213.24</v>
      </c>
      <c r="X69" s="20">
        <v>1272.1199999999999</v>
      </c>
      <c r="Y69" s="21">
        <v>15485.36</v>
      </c>
      <c r="AB69" s="1"/>
    </row>
    <row r="70" spans="1:28" ht="13">
      <c r="A70" s="2" t="s">
        <v>266</v>
      </c>
      <c r="B70" s="2" t="s">
        <v>58</v>
      </c>
      <c r="C70" s="89" t="s">
        <v>297</v>
      </c>
      <c r="D70" s="129" t="s">
        <v>304</v>
      </c>
      <c r="E70" s="19">
        <v>2.23</v>
      </c>
      <c r="F70" s="20">
        <v>8466.7000000000007</v>
      </c>
      <c r="G70" s="21">
        <v>8468.93</v>
      </c>
      <c r="H70" s="19">
        <v>5.69</v>
      </c>
      <c r="I70" s="20">
        <v>6861.02</v>
      </c>
      <c r="J70" s="21">
        <v>6866.71</v>
      </c>
      <c r="K70" s="19">
        <v>7.91</v>
      </c>
      <c r="L70" s="20">
        <v>7895.87</v>
      </c>
      <c r="M70" s="21">
        <v>7903.78</v>
      </c>
      <c r="N70" s="19">
        <v>0</v>
      </c>
      <c r="O70" s="20">
        <v>10177.39</v>
      </c>
      <c r="P70" s="21">
        <v>10177.39</v>
      </c>
      <c r="Q70" s="19">
        <v>0</v>
      </c>
      <c r="R70" s="20">
        <v>11309.86</v>
      </c>
      <c r="S70" s="21">
        <v>11309.86</v>
      </c>
      <c r="T70" s="19">
        <v>1.66</v>
      </c>
      <c r="U70" s="20">
        <v>9106.7999999999993</v>
      </c>
      <c r="V70" s="21">
        <v>9108.4599999999991</v>
      </c>
      <c r="W70" s="47">
        <v>17.489999999999998</v>
      </c>
      <c r="X70" s="20">
        <v>53817.64</v>
      </c>
      <c r="Y70" s="21">
        <v>53835.13</v>
      </c>
      <c r="AB70" s="1"/>
    </row>
    <row r="71" spans="1:28" ht="13">
      <c r="A71" s="2" t="s">
        <v>345</v>
      </c>
      <c r="B71" s="2" t="s">
        <v>346</v>
      </c>
      <c r="C71" s="89" t="s">
        <v>297</v>
      </c>
      <c r="D71" s="129" t="s">
        <v>304</v>
      </c>
      <c r="E71" s="19">
        <v>682.8</v>
      </c>
      <c r="F71" s="20">
        <v>1969.25</v>
      </c>
      <c r="G71" s="21">
        <v>2652.05</v>
      </c>
      <c r="H71" s="19">
        <v>7531.77</v>
      </c>
      <c r="I71" s="20">
        <v>483.78</v>
      </c>
      <c r="J71" s="21">
        <v>8015.55</v>
      </c>
      <c r="K71" s="19">
        <v>5333.83</v>
      </c>
      <c r="L71" s="20">
        <v>14.54</v>
      </c>
      <c r="M71" s="21">
        <v>5348.37</v>
      </c>
      <c r="N71" s="19">
        <v>4129.1899999999996</v>
      </c>
      <c r="O71" s="20">
        <v>250.67</v>
      </c>
      <c r="P71" s="21">
        <v>4379.8599999999997</v>
      </c>
      <c r="Q71" s="19">
        <v>1630.84</v>
      </c>
      <c r="R71" s="20">
        <v>112.04</v>
      </c>
      <c r="S71" s="21">
        <v>1742.8799999999999</v>
      </c>
      <c r="T71" s="19">
        <v>2190.13</v>
      </c>
      <c r="U71" s="20">
        <v>105.93</v>
      </c>
      <c r="V71" s="21">
        <v>2296.06</v>
      </c>
      <c r="W71" s="47">
        <v>21498.560000000001</v>
      </c>
      <c r="X71" s="20">
        <v>2936.2099999999996</v>
      </c>
      <c r="Y71" s="21">
        <v>24434.77</v>
      </c>
      <c r="AB71" s="1"/>
    </row>
    <row r="72" spans="1:28" ht="13">
      <c r="A72" s="2" t="s">
        <v>345</v>
      </c>
      <c r="B72" s="2" t="s">
        <v>347</v>
      </c>
      <c r="C72" s="89" t="s">
        <v>297</v>
      </c>
      <c r="D72" s="129" t="s">
        <v>304</v>
      </c>
      <c r="E72" s="19">
        <v>875.25</v>
      </c>
      <c r="F72" s="20">
        <v>1576.96</v>
      </c>
      <c r="G72" s="21">
        <v>2452.21</v>
      </c>
      <c r="H72" s="19">
        <v>9591.94</v>
      </c>
      <c r="I72" s="20">
        <v>405.15</v>
      </c>
      <c r="J72" s="21">
        <v>9997.09</v>
      </c>
      <c r="K72" s="19">
        <v>5905.9</v>
      </c>
      <c r="L72" s="20">
        <v>6.25</v>
      </c>
      <c r="M72" s="21">
        <v>5912.15</v>
      </c>
      <c r="N72" s="19">
        <v>6253.17</v>
      </c>
      <c r="O72" s="20">
        <v>86.27</v>
      </c>
      <c r="P72" s="21">
        <v>6339.4400000000005</v>
      </c>
      <c r="Q72" s="19">
        <v>1081.6099999999999</v>
      </c>
      <c r="R72" s="20">
        <v>763.48</v>
      </c>
      <c r="S72" s="21">
        <v>1845.09</v>
      </c>
      <c r="T72" s="19">
        <v>2592.9299999999998</v>
      </c>
      <c r="U72" s="20">
        <v>34.79</v>
      </c>
      <c r="V72" s="21">
        <v>2627.72</v>
      </c>
      <c r="W72" s="47">
        <v>26300.800000000003</v>
      </c>
      <c r="X72" s="20">
        <v>2872.9</v>
      </c>
      <c r="Y72" s="21">
        <v>29173.700000000004</v>
      </c>
      <c r="AB72" s="1"/>
    </row>
    <row r="73" spans="1:28" ht="13">
      <c r="A73" s="25" t="s">
        <v>267</v>
      </c>
      <c r="B73" s="25" t="s">
        <v>59</v>
      </c>
      <c r="C73" s="89" t="s">
        <v>297</v>
      </c>
      <c r="D73" s="129" t="s">
        <v>298</v>
      </c>
      <c r="E73" s="19">
        <v>12386.6</v>
      </c>
      <c r="F73" s="20">
        <v>204.15</v>
      </c>
      <c r="G73" s="21">
        <v>12590.75</v>
      </c>
      <c r="H73" s="19">
        <v>6171.8</v>
      </c>
      <c r="I73" s="20">
        <v>1861.6</v>
      </c>
      <c r="J73" s="21">
        <v>8033.4</v>
      </c>
      <c r="K73" s="19">
        <v>8046.9</v>
      </c>
      <c r="L73" s="20">
        <v>2686</v>
      </c>
      <c r="M73" s="21">
        <v>10732.9</v>
      </c>
      <c r="N73" s="19">
        <v>3368.6</v>
      </c>
      <c r="O73" s="20">
        <v>1324.25</v>
      </c>
      <c r="P73" s="21">
        <v>4692.8500000000004</v>
      </c>
      <c r="Q73" s="19">
        <v>4280.5</v>
      </c>
      <c r="R73" s="20">
        <v>2120.3000000000002</v>
      </c>
      <c r="S73" s="21">
        <v>6400.8</v>
      </c>
      <c r="T73" s="19">
        <v>7116.3</v>
      </c>
      <c r="U73" s="20">
        <v>750.65</v>
      </c>
      <c r="V73" s="21">
        <v>7866.95</v>
      </c>
      <c r="W73" s="47">
        <v>41370.700000000004</v>
      </c>
      <c r="X73" s="20">
        <v>8946.9499999999989</v>
      </c>
      <c r="Y73" s="21">
        <v>50317.65</v>
      </c>
      <c r="AB73" s="1"/>
    </row>
    <row r="74" spans="1:28" ht="13">
      <c r="A74" s="25" t="s">
        <v>348</v>
      </c>
      <c r="B74" s="25" t="s">
        <v>349</v>
      </c>
      <c r="C74" s="89" t="s">
        <v>297</v>
      </c>
      <c r="D74" s="129" t="s">
        <v>304</v>
      </c>
      <c r="E74" s="19">
        <v>125.97</v>
      </c>
      <c r="F74" s="20">
        <v>7092.06</v>
      </c>
      <c r="G74" s="21">
        <v>7218.0300000000007</v>
      </c>
      <c r="H74" s="19">
        <v>665.26</v>
      </c>
      <c r="I74" s="20">
        <v>5504.25</v>
      </c>
      <c r="J74" s="21">
        <v>6169.51</v>
      </c>
      <c r="K74" s="19">
        <v>1510.23</v>
      </c>
      <c r="L74" s="20">
        <v>2367.69</v>
      </c>
      <c r="M74" s="21">
        <v>3877.92</v>
      </c>
      <c r="N74" s="19">
        <v>1995.38</v>
      </c>
      <c r="O74" s="20">
        <v>2535.1999999999998</v>
      </c>
      <c r="P74" s="21">
        <v>4530.58</v>
      </c>
      <c r="Q74" s="19">
        <v>1640.19</v>
      </c>
      <c r="R74" s="20">
        <v>2054.1999999999998</v>
      </c>
      <c r="S74" s="21">
        <v>3694.39</v>
      </c>
      <c r="T74" s="19">
        <v>1341.74</v>
      </c>
      <c r="U74" s="20">
        <v>2439.14</v>
      </c>
      <c r="V74" s="21">
        <v>3780.88</v>
      </c>
      <c r="W74" s="47">
        <v>7278.77</v>
      </c>
      <c r="X74" s="20">
        <v>21992.54</v>
      </c>
      <c r="Y74" s="21">
        <v>29271.31</v>
      </c>
      <c r="AB74" s="1"/>
    </row>
    <row r="75" spans="1:28" ht="13">
      <c r="A75" s="2" t="s">
        <v>268</v>
      </c>
      <c r="B75" s="2" t="s">
        <v>60</v>
      </c>
      <c r="C75" s="89" t="s">
        <v>297</v>
      </c>
      <c r="D75" s="129" t="s">
        <v>303</v>
      </c>
      <c r="E75" s="19">
        <v>8145.79</v>
      </c>
      <c r="F75" s="20">
        <v>6138.76</v>
      </c>
      <c r="G75" s="21">
        <v>14284.55</v>
      </c>
      <c r="H75" s="19">
        <v>6950</v>
      </c>
      <c r="I75" s="20">
        <v>6178.4</v>
      </c>
      <c r="J75" s="21">
        <v>13128.4</v>
      </c>
      <c r="K75" s="19">
        <v>9598.52</v>
      </c>
      <c r="L75" s="20">
        <v>6469.75</v>
      </c>
      <c r="M75" s="21">
        <v>16068.27</v>
      </c>
      <c r="N75" s="19">
        <v>8325.4</v>
      </c>
      <c r="O75" s="20">
        <v>3642.5</v>
      </c>
      <c r="P75" s="21">
        <v>11967.9</v>
      </c>
      <c r="Q75" s="19">
        <v>4686.75</v>
      </c>
      <c r="R75" s="20">
        <v>4349.7700000000004</v>
      </c>
      <c r="S75" s="21">
        <v>9036.52</v>
      </c>
      <c r="T75" s="19">
        <v>8162.82</v>
      </c>
      <c r="U75" s="20">
        <v>4607.1000000000004</v>
      </c>
      <c r="V75" s="21">
        <v>12769.92</v>
      </c>
      <c r="W75" s="47">
        <v>45869.279999999999</v>
      </c>
      <c r="X75" s="20">
        <v>31386.28</v>
      </c>
      <c r="Y75" s="21">
        <v>77255.56</v>
      </c>
      <c r="AB75" s="1"/>
    </row>
    <row r="76" spans="1:28" ht="13">
      <c r="A76" s="2" t="s">
        <v>268</v>
      </c>
      <c r="B76" s="2" t="s">
        <v>61</v>
      </c>
      <c r="C76" s="89" t="s">
        <v>297</v>
      </c>
      <c r="D76" s="129" t="s">
        <v>303</v>
      </c>
      <c r="E76" s="19">
        <v>15486.95</v>
      </c>
      <c r="F76" s="20">
        <v>5544.95</v>
      </c>
      <c r="G76" s="21">
        <v>21031.9</v>
      </c>
      <c r="H76" s="19">
        <v>1573.85</v>
      </c>
      <c r="I76" s="20">
        <v>6002.94</v>
      </c>
      <c r="J76" s="21">
        <v>7576.7899999999991</v>
      </c>
      <c r="K76" s="19">
        <v>1393.39</v>
      </c>
      <c r="L76" s="20">
        <v>3425.14</v>
      </c>
      <c r="M76" s="21">
        <v>4818.53</v>
      </c>
      <c r="N76" s="19">
        <v>7152.57</v>
      </c>
      <c r="O76" s="20">
        <v>4313.78</v>
      </c>
      <c r="P76" s="21">
        <v>11466.349999999999</v>
      </c>
      <c r="Q76" s="19">
        <v>3379.8</v>
      </c>
      <c r="R76" s="20">
        <v>2299.9299999999998</v>
      </c>
      <c r="S76" s="21">
        <v>5679.73</v>
      </c>
      <c r="T76" s="19">
        <v>3005.4</v>
      </c>
      <c r="U76" s="20">
        <v>2387.17</v>
      </c>
      <c r="V76" s="21">
        <v>5392.57</v>
      </c>
      <c r="W76" s="47">
        <v>31991.96</v>
      </c>
      <c r="X76" s="20">
        <v>23973.909999999996</v>
      </c>
      <c r="Y76" s="21">
        <v>55965.869999999995</v>
      </c>
      <c r="AB76" s="1"/>
    </row>
    <row r="77" spans="1:28" ht="13">
      <c r="A77" s="2" t="s">
        <v>269</v>
      </c>
      <c r="B77" s="2" t="s">
        <v>62</v>
      </c>
      <c r="C77" s="89" t="s">
        <v>297</v>
      </c>
      <c r="D77" s="129" t="s">
        <v>303</v>
      </c>
      <c r="E77" s="19">
        <v>50994.400000000001</v>
      </c>
      <c r="F77" s="20">
        <v>3175.8</v>
      </c>
      <c r="G77" s="21">
        <v>54170.200000000004</v>
      </c>
      <c r="H77" s="19">
        <v>30674.7</v>
      </c>
      <c r="I77" s="20">
        <v>5021.55</v>
      </c>
      <c r="J77" s="21">
        <v>35696.25</v>
      </c>
      <c r="K77" s="19">
        <v>34247.85</v>
      </c>
      <c r="L77" s="20">
        <v>5204.3500000000004</v>
      </c>
      <c r="M77" s="21">
        <v>39452.199999999997</v>
      </c>
      <c r="N77" s="19">
        <v>50104.65</v>
      </c>
      <c r="O77" s="20">
        <v>5627.4</v>
      </c>
      <c r="P77" s="21">
        <v>55732.05</v>
      </c>
      <c r="Q77" s="19">
        <v>34455.1</v>
      </c>
      <c r="R77" s="20">
        <v>3819.25</v>
      </c>
      <c r="S77" s="21">
        <v>38274.35</v>
      </c>
      <c r="T77" s="19">
        <v>3725.65</v>
      </c>
      <c r="U77" s="20">
        <v>642.95000000000005</v>
      </c>
      <c r="V77" s="21">
        <v>4368.6000000000004</v>
      </c>
      <c r="W77" s="47">
        <v>204202.35</v>
      </c>
      <c r="X77" s="20">
        <v>23491.3</v>
      </c>
      <c r="Y77" s="21">
        <v>227693.65</v>
      </c>
      <c r="AB77" s="1"/>
    </row>
    <row r="78" spans="1:28" ht="13">
      <c r="A78" s="2" t="s">
        <v>270</v>
      </c>
      <c r="B78" s="2" t="s">
        <v>63</v>
      </c>
      <c r="C78" s="89" t="s">
        <v>297</v>
      </c>
      <c r="D78" s="129" t="s">
        <v>298</v>
      </c>
      <c r="E78" s="19">
        <v>0</v>
      </c>
      <c r="F78" s="20">
        <v>0</v>
      </c>
      <c r="G78" s="21">
        <v>0</v>
      </c>
      <c r="H78" s="19">
        <v>0</v>
      </c>
      <c r="I78" s="20">
        <v>0</v>
      </c>
      <c r="J78" s="21">
        <v>0</v>
      </c>
      <c r="K78" s="19">
        <v>0</v>
      </c>
      <c r="L78" s="20">
        <v>0</v>
      </c>
      <c r="M78" s="21">
        <v>0</v>
      </c>
      <c r="N78" s="19">
        <v>0</v>
      </c>
      <c r="O78" s="20">
        <v>0</v>
      </c>
      <c r="P78" s="21">
        <v>0</v>
      </c>
      <c r="Q78" s="19">
        <v>0</v>
      </c>
      <c r="R78" s="20">
        <v>0</v>
      </c>
      <c r="S78" s="21">
        <v>0</v>
      </c>
      <c r="T78" s="19">
        <v>0</v>
      </c>
      <c r="U78" s="20">
        <v>0</v>
      </c>
      <c r="V78" s="21">
        <v>0</v>
      </c>
      <c r="W78" s="47">
        <v>0</v>
      </c>
      <c r="X78" s="20">
        <v>0</v>
      </c>
      <c r="Y78" s="21">
        <v>0</v>
      </c>
      <c r="AB78" s="1"/>
    </row>
    <row r="79" spans="1:28" ht="13">
      <c r="A79" s="2" t="s">
        <v>270</v>
      </c>
      <c r="B79" s="2" t="s">
        <v>64</v>
      </c>
      <c r="C79" s="89" t="s">
        <v>297</v>
      </c>
      <c r="D79" s="129" t="s">
        <v>298</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c r="AB79" s="1"/>
    </row>
    <row r="80" spans="1:28" ht="13">
      <c r="A80" s="2" t="s">
        <v>271</v>
      </c>
      <c r="B80" s="2" t="s">
        <v>65</v>
      </c>
      <c r="C80" s="89" t="s">
        <v>297</v>
      </c>
      <c r="D80" s="129" t="s">
        <v>303</v>
      </c>
      <c r="E80" s="19">
        <v>609.39</v>
      </c>
      <c r="F80" s="20">
        <v>733.77</v>
      </c>
      <c r="G80" s="21">
        <v>1343.1599999999999</v>
      </c>
      <c r="H80" s="19">
        <v>5848.65</v>
      </c>
      <c r="I80" s="20">
        <v>5732.46</v>
      </c>
      <c r="J80" s="21">
        <v>11581.11</v>
      </c>
      <c r="K80" s="19">
        <v>3111.93</v>
      </c>
      <c r="L80" s="20">
        <v>5103.8999999999996</v>
      </c>
      <c r="M80" s="21">
        <v>8215.83</v>
      </c>
      <c r="N80" s="19">
        <v>226.89</v>
      </c>
      <c r="O80" s="20">
        <v>212.94</v>
      </c>
      <c r="P80" s="21">
        <v>439.83</v>
      </c>
      <c r="Q80" s="19">
        <v>5948.82</v>
      </c>
      <c r="R80" s="20">
        <v>1278.99</v>
      </c>
      <c r="S80" s="21">
        <v>7227.8099999999995</v>
      </c>
      <c r="T80" s="19">
        <v>12362.4</v>
      </c>
      <c r="U80" s="20">
        <v>3852.36</v>
      </c>
      <c r="V80" s="21">
        <v>16214.76</v>
      </c>
      <c r="W80" s="47">
        <v>28108.079999999998</v>
      </c>
      <c r="X80" s="20">
        <v>16914.419999999998</v>
      </c>
      <c r="Y80" s="21">
        <v>45022.5</v>
      </c>
      <c r="AB80" s="1"/>
    </row>
    <row r="81" spans="1:28" ht="13">
      <c r="A81" s="2" t="s">
        <v>271</v>
      </c>
      <c r="B81" s="2" t="s">
        <v>66</v>
      </c>
      <c r="C81" s="89" t="s">
        <v>297</v>
      </c>
      <c r="D81" s="129" t="s">
        <v>303</v>
      </c>
      <c r="E81" s="19">
        <v>5245.2</v>
      </c>
      <c r="F81" s="20">
        <v>2276.46</v>
      </c>
      <c r="G81" s="21">
        <v>7521.66</v>
      </c>
      <c r="H81" s="19">
        <v>7361.1</v>
      </c>
      <c r="I81" s="20">
        <v>7638.21</v>
      </c>
      <c r="J81" s="21">
        <v>14999.310000000001</v>
      </c>
      <c r="K81" s="19">
        <v>3751.2</v>
      </c>
      <c r="L81" s="20">
        <v>4558.05</v>
      </c>
      <c r="M81" s="21">
        <v>8309.25</v>
      </c>
      <c r="N81" s="19">
        <v>5424.03</v>
      </c>
      <c r="O81" s="20">
        <v>911.07</v>
      </c>
      <c r="P81" s="21">
        <v>6335.0999999999995</v>
      </c>
      <c r="Q81" s="19">
        <v>7472.88</v>
      </c>
      <c r="R81" s="20">
        <v>1474.11</v>
      </c>
      <c r="S81" s="21">
        <v>8946.99</v>
      </c>
      <c r="T81" s="19">
        <v>6451.83</v>
      </c>
      <c r="U81" s="20">
        <v>3515.94</v>
      </c>
      <c r="V81" s="21">
        <v>9967.77</v>
      </c>
      <c r="W81" s="47">
        <v>35706.239999999998</v>
      </c>
      <c r="X81" s="20">
        <v>20373.84</v>
      </c>
      <c r="Y81" s="21">
        <v>56080.08</v>
      </c>
      <c r="AB81" s="1"/>
    </row>
    <row r="82" spans="1:28" ht="13">
      <c r="A82" s="2" t="s">
        <v>271</v>
      </c>
      <c r="B82" s="2" t="s">
        <v>67</v>
      </c>
      <c r="C82" s="89" t="s">
        <v>297</v>
      </c>
      <c r="D82" s="129" t="s">
        <v>303</v>
      </c>
      <c r="E82" s="19">
        <v>2797.29</v>
      </c>
      <c r="F82" s="20">
        <v>1263.06</v>
      </c>
      <c r="G82" s="21">
        <v>4060.35</v>
      </c>
      <c r="H82" s="19">
        <v>3701.43</v>
      </c>
      <c r="I82" s="20">
        <v>5567.22</v>
      </c>
      <c r="J82" s="21">
        <v>9268.65</v>
      </c>
      <c r="K82" s="19">
        <v>3059.37</v>
      </c>
      <c r="L82" s="20">
        <v>4558.5</v>
      </c>
      <c r="M82" s="21">
        <v>7617.87</v>
      </c>
      <c r="N82" s="19">
        <v>3297.78</v>
      </c>
      <c r="O82" s="20">
        <v>2156.4</v>
      </c>
      <c r="P82" s="21">
        <v>5454.18</v>
      </c>
      <c r="Q82" s="19">
        <v>5650.74</v>
      </c>
      <c r="R82" s="20">
        <v>2502.7199999999998</v>
      </c>
      <c r="S82" s="21">
        <v>8153.4599999999991</v>
      </c>
      <c r="T82" s="19">
        <v>3943.89</v>
      </c>
      <c r="U82" s="20">
        <v>2166.21</v>
      </c>
      <c r="V82" s="21">
        <v>6110.1</v>
      </c>
      <c r="W82" s="47">
        <v>22450.5</v>
      </c>
      <c r="X82" s="20">
        <v>18214.11</v>
      </c>
      <c r="Y82" s="21">
        <v>40664.61</v>
      </c>
      <c r="AB82" s="1"/>
    </row>
    <row r="83" spans="1:28" ht="13">
      <c r="A83" s="2" t="s">
        <v>271</v>
      </c>
      <c r="B83" s="2" t="s">
        <v>68</v>
      </c>
      <c r="C83" s="89" t="s">
        <v>297</v>
      </c>
      <c r="D83" s="129" t="s">
        <v>303</v>
      </c>
      <c r="E83" s="19">
        <v>1599.48</v>
      </c>
      <c r="F83" s="20">
        <v>861.39</v>
      </c>
      <c r="G83" s="21">
        <v>2460.87</v>
      </c>
      <c r="H83" s="19">
        <v>4717.3500000000004</v>
      </c>
      <c r="I83" s="20">
        <v>7440.66</v>
      </c>
      <c r="J83" s="21">
        <v>12158.01</v>
      </c>
      <c r="K83" s="19">
        <v>1243.17</v>
      </c>
      <c r="L83" s="20">
        <v>3580.2</v>
      </c>
      <c r="M83" s="21">
        <v>4823.37</v>
      </c>
      <c r="N83" s="19">
        <v>2834.01</v>
      </c>
      <c r="O83" s="20">
        <v>1243.3499999999999</v>
      </c>
      <c r="P83" s="21">
        <v>4077.36</v>
      </c>
      <c r="Q83" s="19">
        <v>1834.29</v>
      </c>
      <c r="R83" s="20">
        <v>2180.9699999999998</v>
      </c>
      <c r="S83" s="21">
        <v>4015.2599999999998</v>
      </c>
      <c r="T83" s="19">
        <v>7775.55</v>
      </c>
      <c r="U83" s="20">
        <v>3682.62</v>
      </c>
      <c r="V83" s="21">
        <v>11458.17</v>
      </c>
      <c r="W83" s="47">
        <v>20003.849999999999</v>
      </c>
      <c r="X83" s="20">
        <v>18989.189999999999</v>
      </c>
      <c r="Y83" s="21">
        <v>38993.039999999994</v>
      </c>
      <c r="AB83" s="1"/>
    </row>
    <row r="84" spans="1:28" ht="13">
      <c r="A84" s="2" t="s">
        <v>272</v>
      </c>
      <c r="B84" s="2" t="s">
        <v>69</v>
      </c>
      <c r="C84" s="89" t="s">
        <v>297</v>
      </c>
      <c r="D84" s="129" t="s">
        <v>303</v>
      </c>
      <c r="E84" s="19">
        <v>3461.7</v>
      </c>
      <c r="F84" s="20">
        <v>5270</v>
      </c>
      <c r="G84" s="21">
        <v>8731.7000000000007</v>
      </c>
      <c r="H84" s="19">
        <v>4830.1499999999996</v>
      </c>
      <c r="I84" s="20">
        <v>8283.5</v>
      </c>
      <c r="J84" s="21">
        <v>13113.65</v>
      </c>
      <c r="K84" s="19">
        <v>30126.05</v>
      </c>
      <c r="L84" s="20">
        <v>7275.3</v>
      </c>
      <c r="M84" s="21">
        <v>37401.35</v>
      </c>
      <c r="N84" s="19">
        <v>12636.2</v>
      </c>
      <c r="O84" s="20">
        <v>6401.05</v>
      </c>
      <c r="P84" s="21">
        <v>19037.25</v>
      </c>
      <c r="Q84" s="19">
        <v>9316.65</v>
      </c>
      <c r="R84" s="20">
        <v>6237.05</v>
      </c>
      <c r="S84" s="21">
        <v>15553.7</v>
      </c>
      <c r="T84" s="19">
        <v>17180.05</v>
      </c>
      <c r="U84" s="20">
        <v>8109.2</v>
      </c>
      <c r="V84" s="21">
        <v>25289.25</v>
      </c>
      <c r="W84" s="47">
        <v>77550.799999999988</v>
      </c>
      <c r="X84" s="20">
        <v>41576.1</v>
      </c>
      <c r="Y84" s="21">
        <v>119126.9</v>
      </c>
      <c r="AB84" s="1"/>
    </row>
    <row r="85" spans="1:28" ht="13">
      <c r="A85" s="2" t="s">
        <v>322</v>
      </c>
      <c r="B85" s="2" t="s">
        <v>323</v>
      </c>
      <c r="C85" s="89" t="s">
        <v>297</v>
      </c>
      <c r="D85" s="129" t="s">
        <v>304</v>
      </c>
      <c r="E85" s="19">
        <v>0</v>
      </c>
      <c r="F85" s="20">
        <v>0</v>
      </c>
      <c r="G85" s="21">
        <v>0</v>
      </c>
      <c r="H85" s="19">
        <v>0</v>
      </c>
      <c r="I85" s="20">
        <v>0</v>
      </c>
      <c r="J85" s="21">
        <v>0</v>
      </c>
      <c r="K85" s="19">
        <v>0</v>
      </c>
      <c r="L85" s="20">
        <v>0</v>
      </c>
      <c r="M85" s="21">
        <v>0</v>
      </c>
      <c r="N85" s="19">
        <v>0</v>
      </c>
      <c r="O85" s="20">
        <v>0</v>
      </c>
      <c r="P85" s="21">
        <v>0</v>
      </c>
      <c r="Q85" s="19">
        <v>0</v>
      </c>
      <c r="R85" s="20">
        <v>0</v>
      </c>
      <c r="S85" s="21">
        <v>0</v>
      </c>
      <c r="T85" s="19">
        <v>0</v>
      </c>
      <c r="U85" s="20">
        <v>0</v>
      </c>
      <c r="V85" s="21">
        <v>0</v>
      </c>
      <c r="W85" s="47">
        <v>0</v>
      </c>
      <c r="X85" s="20">
        <v>0</v>
      </c>
      <c r="Y85" s="21">
        <v>0</v>
      </c>
      <c r="AB85" s="1"/>
    </row>
    <row r="86" spans="1:28" ht="13">
      <c r="A86" s="2" t="s">
        <v>322</v>
      </c>
      <c r="B86" s="2" t="s">
        <v>376</v>
      </c>
      <c r="C86" s="89" t="s">
        <v>297</v>
      </c>
      <c r="D86" s="129" t="s">
        <v>304</v>
      </c>
      <c r="E86" s="19">
        <v>0</v>
      </c>
      <c r="F86" s="20">
        <v>0</v>
      </c>
      <c r="G86" s="21">
        <v>0</v>
      </c>
      <c r="H86" s="19">
        <v>0</v>
      </c>
      <c r="I86" s="20">
        <v>0</v>
      </c>
      <c r="J86" s="21">
        <v>0</v>
      </c>
      <c r="K86" s="19">
        <v>0</v>
      </c>
      <c r="L86" s="20">
        <v>0</v>
      </c>
      <c r="M86" s="21">
        <v>0</v>
      </c>
      <c r="N86" s="19">
        <v>0</v>
      </c>
      <c r="O86" s="20">
        <v>0</v>
      </c>
      <c r="P86" s="21">
        <v>0</v>
      </c>
      <c r="Q86" s="19">
        <v>0</v>
      </c>
      <c r="R86" s="20">
        <v>0</v>
      </c>
      <c r="S86" s="21">
        <v>0</v>
      </c>
      <c r="T86" s="19">
        <v>0</v>
      </c>
      <c r="U86" s="20">
        <v>0</v>
      </c>
      <c r="V86" s="21">
        <v>0</v>
      </c>
      <c r="W86" s="47">
        <v>0</v>
      </c>
      <c r="X86" s="20">
        <v>0</v>
      </c>
      <c r="Y86" s="21">
        <v>0</v>
      </c>
      <c r="AB86" s="1"/>
    </row>
    <row r="87" spans="1:28" ht="13">
      <c r="A87" s="2" t="s">
        <v>273</v>
      </c>
      <c r="B87" s="2" t="s">
        <v>70</v>
      </c>
      <c r="C87" s="89" t="s">
        <v>297</v>
      </c>
      <c r="D87" s="129" t="s">
        <v>303</v>
      </c>
      <c r="E87" s="19">
        <v>0</v>
      </c>
      <c r="F87" s="20">
        <v>0</v>
      </c>
      <c r="G87" s="21">
        <v>0</v>
      </c>
      <c r="H87" s="19">
        <v>0</v>
      </c>
      <c r="I87" s="20">
        <v>0</v>
      </c>
      <c r="J87" s="21">
        <v>0</v>
      </c>
      <c r="K87" s="19">
        <v>0</v>
      </c>
      <c r="L87" s="20">
        <v>0</v>
      </c>
      <c r="M87" s="21">
        <v>0</v>
      </c>
      <c r="N87" s="19">
        <v>0</v>
      </c>
      <c r="O87" s="20">
        <v>0</v>
      </c>
      <c r="P87" s="21">
        <v>0</v>
      </c>
      <c r="Q87" s="19">
        <v>0</v>
      </c>
      <c r="R87" s="20">
        <v>0</v>
      </c>
      <c r="S87" s="21">
        <v>0</v>
      </c>
      <c r="T87" s="19">
        <v>0</v>
      </c>
      <c r="U87" s="20">
        <v>0</v>
      </c>
      <c r="V87" s="21">
        <v>0</v>
      </c>
      <c r="W87" s="47">
        <v>0</v>
      </c>
      <c r="X87" s="20">
        <v>0</v>
      </c>
      <c r="Y87" s="21">
        <v>0</v>
      </c>
      <c r="AB87" s="1"/>
    </row>
    <row r="88" spans="1:28" ht="13">
      <c r="A88" s="2" t="s">
        <v>338</v>
      </c>
      <c r="B88" s="2" t="s">
        <v>339</v>
      </c>
      <c r="C88" s="89" t="s">
        <v>297</v>
      </c>
      <c r="D88" s="129" t="s">
        <v>303</v>
      </c>
      <c r="E88" s="19">
        <v>0</v>
      </c>
      <c r="F88" s="20">
        <v>0</v>
      </c>
      <c r="G88" s="21">
        <v>0</v>
      </c>
      <c r="H88" s="19">
        <v>0</v>
      </c>
      <c r="I88" s="20">
        <v>0</v>
      </c>
      <c r="J88" s="21">
        <v>0</v>
      </c>
      <c r="K88" s="19">
        <v>0</v>
      </c>
      <c r="L88" s="20">
        <v>0</v>
      </c>
      <c r="M88" s="21">
        <v>0</v>
      </c>
      <c r="N88" s="19">
        <v>0</v>
      </c>
      <c r="O88" s="20">
        <v>0</v>
      </c>
      <c r="P88" s="21">
        <v>0</v>
      </c>
      <c r="Q88" s="19">
        <v>0</v>
      </c>
      <c r="R88" s="20">
        <v>0</v>
      </c>
      <c r="S88" s="21">
        <v>0</v>
      </c>
      <c r="T88" s="19">
        <v>0</v>
      </c>
      <c r="U88" s="20">
        <v>0</v>
      </c>
      <c r="V88" s="21">
        <v>0</v>
      </c>
      <c r="W88" s="47">
        <v>0</v>
      </c>
      <c r="X88" s="20">
        <v>0</v>
      </c>
      <c r="Y88" s="21">
        <v>0</v>
      </c>
      <c r="AB88" s="1"/>
    </row>
    <row r="89" spans="1:28" ht="13">
      <c r="A89" s="2" t="s">
        <v>274</v>
      </c>
      <c r="B89" s="2" t="s">
        <v>71</v>
      </c>
      <c r="C89" s="89" t="s">
        <v>297</v>
      </c>
      <c r="D89" s="129" t="s">
        <v>302</v>
      </c>
      <c r="E89" s="19">
        <v>12259.8</v>
      </c>
      <c r="F89" s="20">
        <v>9803.2099999999991</v>
      </c>
      <c r="G89" s="21">
        <v>22063.01</v>
      </c>
      <c r="H89" s="19">
        <v>7536.38</v>
      </c>
      <c r="I89" s="20">
        <v>7161.74</v>
      </c>
      <c r="J89" s="21">
        <v>14698.119999999999</v>
      </c>
      <c r="K89" s="19">
        <v>5949.27</v>
      </c>
      <c r="L89" s="20">
        <v>5719.13</v>
      </c>
      <c r="M89" s="21">
        <v>11668.400000000001</v>
      </c>
      <c r="N89" s="19">
        <v>5008.76</v>
      </c>
      <c r="O89" s="20">
        <v>6307.63</v>
      </c>
      <c r="P89" s="21">
        <v>11316.39</v>
      </c>
      <c r="Q89" s="19">
        <v>4706.8900000000003</v>
      </c>
      <c r="R89" s="20">
        <v>4716.6499999999996</v>
      </c>
      <c r="S89" s="21">
        <v>9423.5400000000009</v>
      </c>
      <c r="T89" s="19">
        <v>7021.54</v>
      </c>
      <c r="U89" s="20">
        <v>7440.53</v>
      </c>
      <c r="V89" s="21">
        <v>14462.07</v>
      </c>
      <c r="W89" s="47">
        <v>42482.64</v>
      </c>
      <c r="X89" s="20">
        <v>41148.89</v>
      </c>
      <c r="Y89" s="21">
        <v>83631.53</v>
      </c>
      <c r="AB89" s="1"/>
    </row>
    <row r="90" spans="1:28" ht="13">
      <c r="A90" s="2" t="s">
        <v>324</v>
      </c>
      <c r="B90" s="2" t="s">
        <v>325</v>
      </c>
      <c r="C90" s="89" t="s">
        <v>297</v>
      </c>
      <c r="D90" s="129" t="s">
        <v>304</v>
      </c>
      <c r="E90" s="19">
        <v>3017.83</v>
      </c>
      <c r="F90" s="20">
        <v>38.33</v>
      </c>
      <c r="G90" s="21">
        <v>3056.16</v>
      </c>
      <c r="H90" s="19">
        <v>3008.18</v>
      </c>
      <c r="I90" s="20">
        <v>29.07</v>
      </c>
      <c r="J90" s="21">
        <v>3037.25</v>
      </c>
      <c r="K90" s="19">
        <v>3051.64</v>
      </c>
      <c r="L90" s="20">
        <v>29.73</v>
      </c>
      <c r="M90" s="21">
        <v>3081.37</v>
      </c>
      <c r="N90" s="19">
        <v>3540.49</v>
      </c>
      <c r="O90" s="20">
        <v>18.05</v>
      </c>
      <c r="P90" s="21">
        <v>3558.54</v>
      </c>
      <c r="Q90" s="19">
        <v>3207.69</v>
      </c>
      <c r="R90" s="20">
        <v>15.26</v>
      </c>
      <c r="S90" s="21">
        <v>3222.9500000000003</v>
      </c>
      <c r="T90" s="19">
        <v>3377.07</v>
      </c>
      <c r="U90" s="20">
        <v>28.67</v>
      </c>
      <c r="V90" s="21">
        <v>3405.7400000000002</v>
      </c>
      <c r="W90" s="47">
        <v>19202.900000000001</v>
      </c>
      <c r="X90" s="20">
        <v>159.11000000000001</v>
      </c>
      <c r="Y90" s="21">
        <v>19362.010000000002</v>
      </c>
      <c r="AB90" s="1"/>
    </row>
    <row r="91" spans="1:28">
      <c r="A91" t="s">
        <v>386</v>
      </c>
      <c r="B91" t="s">
        <v>388</v>
      </c>
      <c r="C91" s="89" t="s">
        <v>297</v>
      </c>
      <c r="D91" s="129" t="s">
        <v>303</v>
      </c>
      <c r="E91" s="19">
        <v>3859.85</v>
      </c>
      <c r="F91" s="20">
        <v>10045.969999999999</v>
      </c>
      <c r="G91" s="21">
        <v>13905.82</v>
      </c>
      <c r="H91" s="19">
        <v>9584.3799999999992</v>
      </c>
      <c r="I91" s="20">
        <v>1203.0999999999999</v>
      </c>
      <c r="J91" s="21">
        <v>10787.48</v>
      </c>
      <c r="K91" s="19">
        <v>9421.65</v>
      </c>
      <c r="L91" s="20">
        <v>1119.98</v>
      </c>
      <c r="M91" s="21">
        <v>10541.63</v>
      </c>
      <c r="N91" s="19">
        <v>12495.93</v>
      </c>
      <c r="O91" s="20">
        <v>583.80999999999995</v>
      </c>
      <c r="P91" s="21">
        <v>13079.74</v>
      </c>
      <c r="Q91" s="19">
        <v>8967.14</v>
      </c>
      <c r="R91" s="20">
        <v>726.2</v>
      </c>
      <c r="S91" s="21">
        <v>9693.34</v>
      </c>
      <c r="T91" s="19">
        <v>10949.84</v>
      </c>
      <c r="U91" s="20">
        <v>664.87</v>
      </c>
      <c r="V91" s="21">
        <v>11614.710000000001</v>
      </c>
      <c r="W91" s="47">
        <v>55278.789999999994</v>
      </c>
      <c r="X91" s="20">
        <v>14343.93</v>
      </c>
      <c r="Y91" s="21">
        <v>69622.720000000001</v>
      </c>
      <c r="AB91" s="1"/>
    </row>
    <row r="92" spans="1:28">
      <c r="A92" t="s">
        <v>386</v>
      </c>
      <c r="B92" t="s">
        <v>387</v>
      </c>
      <c r="C92" s="89" t="s">
        <v>297</v>
      </c>
      <c r="D92" s="129" t="s">
        <v>303</v>
      </c>
      <c r="E92" s="19">
        <v>9069.1299999999992</v>
      </c>
      <c r="F92" s="20">
        <v>1101.24</v>
      </c>
      <c r="G92" s="21">
        <v>10170.369999999999</v>
      </c>
      <c r="H92" s="19">
        <v>9867.42</v>
      </c>
      <c r="I92" s="20">
        <v>1072.6099999999999</v>
      </c>
      <c r="J92" s="21">
        <v>10940.03</v>
      </c>
      <c r="K92" s="19">
        <v>9554.64</v>
      </c>
      <c r="L92" s="20">
        <v>1078.73</v>
      </c>
      <c r="M92" s="21">
        <v>10633.369999999999</v>
      </c>
      <c r="N92" s="19">
        <v>13066.33</v>
      </c>
      <c r="O92" s="20">
        <v>609.45000000000005</v>
      </c>
      <c r="P92" s="21">
        <v>13675.78</v>
      </c>
      <c r="Q92" s="19">
        <v>9687.5300000000007</v>
      </c>
      <c r="R92" s="20">
        <v>733.86</v>
      </c>
      <c r="S92" s="21">
        <v>10421.390000000001</v>
      </c>
      <c r="T92" s="19">
        <v>10936.15</v>
      </c>
      <c r="U92" s="20">
        <v>670.77</v>
      </c>
      <c r="V92" s="21">
        <v>11606.92</v>
      </c>
      <c r="W92" s="47">
        <v>62181.2</v>
      </c>
      <c r="X92" s="20">
        <v>5266.66</v>
      </c>
      <c r="Y92" s="21">
        <v>67447.86</v>
      </c>
      <c r="AB92" s="1"/>
    </row>
    <row r="93" spans="1:28" ht="13">
      <c r="A93" s="2" t="s">
        <v>308</v>
      </c>
      <c r="B93" s="2" t="s">
        <v>309</v>
      </c>
      <c r="C93" s="89" t="s">
        <v>297</v>
      </c>
      <c r="D93" s="129" t="s">
        <v>302</v>
      </c>
      <c r="E93" s="19">
        <v>32953.800000000003</v>
      </c>
      <c r="F93" s="20">
        <v>5005.8</v>
      </c>
      <c r="G93" s="21">
        <v>37959.600000000006</v>
      </c>
      <c r="H93" s="19">
        <v>32538.6</v>
      </c>
      <c r="I93" s="20">
        <v>5723.8</v>
      </c>
      <c r="J93" s="21">
        <v>38262.400000000001</v>
      </c>
      <c r="K93" s="19">
        <v>25270.9</v>
      </c>
      <c r="L93" s="20">
        <v>6090.8</v>
      </c>
      <c r="M93" s="21">
        <v>31361.7</v>
      </c>
      <c r="N93" s="19">
        <v>21859.7</v>
      </c>
      <c r="O93" s="20">
        <v>4437.2</v>
      </c>
      <c r="P93" s="21">
        <v>26296.9</v>
      </c>
      <c r="Q93" s="19">
        <v>16840.900000000001</v>
      </c>
      <c r="R93" s="20">
        <v>4022.4</v>
      </c>
      <c r="S93" s="21">
        <v>20863.300000000003</v>
      </c>
      <c r="T93" s="19">
        <v>14851.8</v>
      </c>
      <c r="U93" s="20">
        <v>1561.1</v>
      </c>
      <c r="V93" s="21">
        <v>16412.899999999998</v>
      </c>
      <c r="W93" s="47">
        <v>144315.69999999998</v>
      </c>
      <c r="X93" s="20">
        <v>26841.100000000002</v>
      </c>
      <c r="Y93" s="21">
        <v>171156.8</v>
      </c>
      <c r="AB93" s="1"/>
    </row>
    <row r="94" spans="1:28" ht="13">
      <c r="A94" s="2" t="s">
        <v>275</v>
      </c>
      <c r="B94" s="2" t="s">
        <v>72</v>
      </c>
      <c r="C94" s="89" t="s">
        <v>297</v>
      </c>
      <c r="D94" s="129" t="s">
        <v>302</v>
      </c>
      <c r="E94" s="19">
        <v>355.3</v>
      </c>
      <c r="F94" s="20">
        <v>414.65</v>
      </c>
      <c r="G94" s="21">
        <v>769.95</v>
      </c>
      <c r="H94" s="19">
        <v>12.65</v>
      </c>
      <c r="I94" s="20">
        <v>867.95</v>
      </c>
      <c r="J94" s="21">
        <v>880.6</v>
      </c>
      <c r="K94" s="19">
        <v>179.1</v>
      </c>
      <c r="L94" s="20">
        <v>140.35</v>
      </c>
      <c r="M94" s="21">
        <v>319.45</v>
      </c>
      <c r="N94" s="19">
        <v>1133.75</v>
      </c>
      <c r="O94" s="20">
        <v>1654.3</v>
      </c>
      <c r="P94" s="21">
        <v>2788.05</v>
      </c>
      <c r="Q94" s="19">
        <v>1010.05</v>
      </c>
      <c r="R94" s="20">
        <v>242.6</v>
      </c>
      <c r="S94" s="21">
        <v>1252.6499999999999</v>
      </c>
      <c r="T94" s="19">
        <v>2272.15</v>
      </c>
      <c r="U94" s="20">
        <v>1225.8499999999999</v>
      </c>
      <c r="V94" s="21">
        <v>3498</v>
      </c>
      <c r="W94" s="47">
        <v>4963</v>
      </c>
      <c r="X94" s="20">
        <v>4545.7</v>
      </c>
      <c r="Y94" s="21">
        <v>9508.7000000000007</v>
      </c>
      <c r="AB94" s="1"/>
    </row>
    <row r="95" spans="1:28" ht="13">
      <c r="A95" s="2" t="s">
        <v>275</v>
      </c>
      <c r="B95" s="2" t="s">
        <v>73</v>
      </c>
      <c r="C95" s="89" t="s">
        <v>297</v>
      </c>
      <c r="D95" s="129" t="s">
        <v>302</v>
      </c>
      <c r="E95" s="19">
        <v>28.7</v>
      </c>
      <c r="F95" s="20">
        <v>114.55</v>
      </c>
      <c r="G95" s="21">
        <v>143.25</v>
      </c>
      <c r="H95" s="19">
        <v>3771.05</v>
      </c>
      <c r="I95" s="20">
        <v>442.15</v>
      </c>
      <c r="J95" s="21">
        <v>4213.2</v>
      </c>
      <c r="K95" s="19">
        <v>362.95</v>
      </c>
      <c r="L95" s="20">
        <v>979.3</v>
      </c>
      <c r="M95" s="21">
        <v>1342.25</v>
      </c>
      <c r="N95" s="19">
        <v>1552.55</v>
      </c>
      <c r="O95" s="20">
        <v>542.5</v>
      </c>
      <c r="P95" s="21">
        <v>2095.0500000000002</v>
      </c>
      <c r="Q95" s="19">
        <v>3425.15</v>
      </c>
      <c r="R95" s="20">
        <v>923.85</v>
      </c>
      <c r="S95" s="21">
        <v>4349</v>
      </c>
      <c r="T95" s="19">
        <v>2324.25</v>
      </c>
      <c r="U95" s="20">
        <v>750.65</v>
      </c>
      <c r="V95" s="21">
        <v>3074.9</v>
      </c>
      <c r="W95" s="47">
        <v>11464.65</v>
      </c>
      <c r="X95" s="20">
        <v>3753</v>
      </c>
      <c r="Y95" s="21">
        <v>15217.65</v>
      </c>
      <c r="AB95" s="1"/>
    </row>
    <row r="96" spans="1:28" ht="13">
      <c r="A96" s="2" t="s">
        <v>275</v>
      </c>
      <c r="B96" s="2" t="s">
        <v>74</v>
      </c>
      <c r="C96" s="89" t="s">
        <v>297</v>
      </c>
      <c r="D96" s="129" t="s">
        <v>302</v>
      </c>
      <c r="E96" s="19">
        <v>0</v>
      </c>
      <c r="F96" s="20">
        <v>0</v>
      </c>
      <c r="G96" s="21">
        <v>0</v>
      </c>
      <c r="H96" s="19">
        <v>183.5</v>
      </c>
      <c r="I96" s="20">
        <v>0.9</v>
      </c>
      <c r="J96" s="21">
        <v>184.4</v>
      </c>
      <c r="K96" s="19">
        <v>1246.8</v>
      </c>
      <c r="L96" s="20">
        <v>890.65</v>
      </c>
      <c r="M96" s="21">
        <v>2137.4499999999998</v>
      </c>
      <c r="N96" s="19">
        <v>1077.8499999999999</v>
      </c>
      <c r="O96" s="20">
        <v>403.35</v>
      </c>
      <c r="P96" s="21">
        <v>1481.1999999999998</v>
      </c>
      <c r="Q96" s="19">
        <v>1609</v>
      </c>
      <c r="R96" s="20">
        <v>233.1</v>
      </c>
      <c r="S96" s="21">
        <v>1842.1</v>
      </c>
      <c r="T96" s="19">
        <v>2262.8000000000002</v>
      </c>
      <c r="U96" s="20">
        <v>2234.35</v>
      </c>
      <c r="V96" s="21">
        <v>4497.1499999999996</v>
      </c>
      <c r="W96" s="47">
        <v>6379.95</v>
      </c>
      <c r="X96" s="20">
        <v>3762.35</v>
      </c>
      <c r="Y96" s="21">
        <v>10142.299999999999</v>
      </c>
      <c r="AB96" s="1"/>
    </row>
    <row r="97" spans="1:28" ht="13">
      <c r="A97" s="2" t="s">
        <v>275</v>
      </c>
      <c r="B97" s="2" t="s">
        <v>75</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0</v>
      </c>
      <c r="U97" s="20">
        <v>0</v>
      </c>
      <c r="V97" s="21">
        <v>0</v>
      </c>
      <c r="W97" s="47">
        <v>0</v>
      </c>
      <c r="X97" s="20">
        <v>0</v>
      </c>
      <c r="Y97" s="21">
        <v>0</v>
      </c>
      <c r="AB97" s="1"/>
    </row>
    <row r="98" spans="1:28" ht="13">
      <c r="A98" s="2" t="s">
        <v>275</v>
      </c>
      <c r="B98" s="2" t="s">
        <v>76</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77</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78</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79</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c r="AB101" s="1"/>
    </row>
    <row r="102" spans="1:28" ht="13">
      <c r="A102" s="2" t="s">
        <v>275</v>
      </c>
      <c r="B102" s="2" t="s">
        <v>80</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c r="AB102" s="1"/>
    </row>
    <row r="103" spans="1:28" ht="13">
      <c r="A103" s="2" t="s">
        <v>275</v>
      </c>
      <c r="B103" s="2" t="s">
        <v>81</v>
      </c>
      <c r="C103" s="89" t="s">
        <v>297</v>
      </c>
      <c r="D103" s="129" t="s">
        <v>302</v>
      </c>
      <c r="E103" s="19">
        <v>0</v>
      </c>
      <c r="F103" s="20">
        <v>0</v>
      </c>
      <c r="G103" s="21">
        <v>0</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47">
        <v>0</v>
      </c>
      <c r="X103" s="20">
        <v>0</v>
      </c>
      <c r="Y103" s="21">
        <v>0</v>
      </c>
      <c r="AB103" s="1"/>
    </row>
    <row r="104" spans="1:28" ht="13">
      <c r="A104" s="2" t="s">
        <v>275</v>
      </c>
      <c r="B104" s="2" t="s">
        <v>82</v>
      </c>
      <c r="C104" s="89" t="s">
        <v>297</v>
      </c>
      <c r="D104" s="129" t="s">
        <v>302</v>
      </c>
      <c r="E104" s="19">
        <v>0</v>
      </c>
      <c r="F104" s="20">
        <v>0</v>
      </c>
      <c r="G104" s="21">
        <v>0</v>
      </c>
      <c r="H104" s="19">
        <v>0</v>
      </c>
      <c r="I104" s="20">
        <v>0</v>
      </c>
      <c r="J104" s="21">
        <v>0</v>
      </c>
      <c r="K104" s="19">
        <v>0</v>
      </c>
      <c r="L104" s="20">
        <v>0</v>
      </c>
      <c r="M104" s="21">
        <v>0</v>
      </c>
      <c r="N104" s="19">
        <v>0</v>
      </c>
      <c r="O104" s="20">
        <v>0</v>
      </c>
      <c r="P104" s="21">
        <v>0</v>
      </c>
      <c r="Q104" s="19">
        <v>0</v>
      </c>
      <c r="R104" s="20">
        <v>0</v>
      </c>
      <c r="S104" s="21">
        <v>0</v>
      </c>
      <c r="T104" s="19">
        <v>0</v>
      </c>
      <c r="U104" s="20">
        <v>0</v>
      </c>
      <c r="V104" s="21">
        <v>0</v>
      </c>
      <c r="W104" s="47">
        <v>0</v>
      </c>
      <c r="X104" s="20">
        <v>0</v>
      </c>
      <c r="Y104" s="21">
        <v>0</v>
      </c>
      <c r="AB104" s="1"/>
    </row>
    <row r="105" spans="1:28" ht="13">
      <c r="A105" s="2" t="s">
        <v>275</v>
      </c>
      <c r="B105" s="2" t="s">
        <v>83</v>
      </c>
      <c r="C105" s="89" t="s">
        <v>297</v>
      </c>
      <c r="D105" s="129" t="s">
        <v>302</v>
      </c>
      <c r="E105" s="19">
        <v>0</v>
      </c>
      <c r="F105" s="20">
        <v>0</v>
      </c>
      <c r="G105" s="21">
        <v>0</v>
      </c>
      <c r="H105" s="19">
        <v>0</v>
      </c>
      <c r="I105" s="20">
        <v>0</v>
      </c>
      <c r="J105" s="21">
        <v>0</v>
      </c>
      <c r="K105" s="19">
        <v>0</v>
      </c>
      <c r="L105" s="20">
        <v>0</v>
      </c>
      <c r="M105" s="21">
        <v>0</v>
      </c>
      <c r="N105" s="19">
        <v>0</v>
      </c>
      <c r="O105" s="20">
        <v>0</v>
      </c>
      <c r="P105" s="21">
        <v>0</v>
      </c>
      <c r="Q105" s="19">
        <v>0</v>
      </c>
      <c r="R105" s="20">
        <v>0</v>
      </c>
      <c r="S105" s="21">
        <v>0</v>
      </c>
      <c r="T105" s="19">
        <v>0</v>
      </c>
      <c r="U105" s="20">
        <v>0</v>
      </c>
      <c r="V105" s="21">
        <v>0</v>
      </c>
      <c r="W105" s="47">
        <v>0</v>
      </c>
      <c r="X105" s="20">
        <v>0</v>
      </c>
      <c r="Y105" s="21">
        <v>0</v>
      </c>
      <c r="AB105" s="1"/>
    </row>
    <row r="106" spans="1:28" ht="13">
      <c r="A106" s="2" t="s">
        <v>275</v>
      </c>
      <c r="B106" s="2" t="s">
        <v>84</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85</v>
      </c>
      <c r="C107" s="89" t="s">
        <v>297</v>
      </c>
      <c r="D107" s="129" t="s">
        <v>302</v>
      </c>
      <c r="E107" s="19">
        <v>33070.85</v>
      </c>
      <c r="F107" s="20">
        <v>6154.3</v>
      </c>
      <c r="G107" s="21">
        <v>39225.15</v>
      </c>
      <c r="H107" s="19">
        <v>34317.9</v>
      </c>
      <c r="I107" s="20">
        <v>5873.05</v>
      </c>
      <c r="J107" s="21">
        <v>40190.950000000004</v>
      </c>
      <c r="K107" s="19">
        <v>28445</v>
      </c>
      <c r="L107" s="20">
        <v>5522.5</v>
      </c>
      <c r="M107" s="21">
        <v>33967.5</v>
      </c>
      <c r="N107" s="19">
        <v>20500.5</v>
      </c>
      <c r="O107" s="20">
        <v>5796.4</v>
      </c>
      <c r="P107" s="21">
        <v>26296.9</v>
      </c>
      <c r="Q107" s="19">
        <v>8662.65</v>
      </c>
      <c r="R107" s="20">
        <v>3894.8</v>
      </c>
      <c r="S107" s="21">
        <v>12557.45</v>
      </c>
      <c r="T107" s="19">
        <v>19549.599999999999</v>
      </c>
      <c r="U107" s="20">
        <v>5908.5</v>
      </c>
      <c r="V107" s="21">
        <v>25458.1</v>
      </c>
      <c r="W107" s="47">
        <v>144546.5</v>
      </c>
      <c r="X107" s="20">
        <v>33149.550000000003</v>
      </c>
      <c r="Y107" s="21">
        <v>177696.05</v>
      </c>
      <c r="AB107" s="1"/>
    </row>
    <row r="108" spans="1:28" ht="13">
      <c r="A108" s="2" t="s">
        <v>275</v>
      </c>
      <c r="B108" s="2" t="s">
        <v>86</v>
      </c>
      <c r="C108" s="89" t="s">
        <v>297</v>
      </c>
      <c r="D108" s="129" t="s">
        <v>302</v>
      </c>
      <c r="E108" s="19">
        <v>12031.85</v>
      </c>
      <c r="F108" s="20">
        <v>6943.9</v>
      </c>
      <c r="G108" s="21">
        <v>18975.75</v>
      </c>
      <c r="H108" s="19">
        <v>12864.2</v>
      </c>
      <c r="I108" s="20">
        <v>5253.95</v>
      </c>
      <c r="J108" s="21">
        <v>18118.150000000001</v>
      </c>
      <c r="K108" s="19">
        <v>8631.0499999999993</v>
      </c>
      <c r="L108" s="20">
        <v>5526.6</v>
      </c>
      <c r="M108" s="21">
        <v>14157.65</v>
      </c>
      <c r="N108" s="19">
        <v>18338.75</v>
      </c>
      <c r="O108" s="20">
        <v>5580.45</v>
      </c>
      <c r="P108" s="21">
        <v>23919.200000000001</v>
      </c>
      <c r="Q108" s="19">
        <v>7522.6</v>
      </c>
      <c r="R108" s="20">
        <v>3632.3</v>
      </c>
      <c r="S108" s="21">
        <v>11154.900000000001</v>
      </c>
      <c r="T108" s="19">
        <v>11388.45</v>
      </c>
      <c r="U108" s="20">
        <v>4417.6499999999996</v>
      </c>
      <c r="V108" s="21">
        <v>15806.1</v>
      </c>
      <c r="W108" s="47">
        <v>70776.900000000009</v>
      </c>
      <c r="X108" s="20">
        <v>31354.85</v>
      </c>
      <c r="Y108" s="21">
        <v>102131.75</v>
      </c>
      <c r="AB108" s="1"/>
    </row>
    <row r="109" spans="1:28" ht="13">
      <c r="A109" s="2" t="s">
        <v>275</v>
      </c>
      <c r="B109" s="2" t="s">
        <v>87</v>
      </c>
      <c r="C109" s="89" t="s">
        <v>297</v>
      </c>
      <c r="D109" s="129" t="s">
        <v>302</v>
      </c>
      <c r="E109" s="19">
        <v>0</v>
      </c>
      <c r="F109" s="20">
        <v>0</v>
      </c>
      <c r="G109" s="21">
        <v>0</v>
      </c>
      <c r="H109" s="19">
        <v>0</v>
      </c>
      <c r="I109" s="20">
        <v>0</v>
      </c>
      <c r="J109" s="21">
        <v>0</v>
      </c>
      <c r="K109" s="19">
        <v>0</v>
      </c>
      <c r="L109" s="20">
        <v>0</v>
      </c>
      <c r="M109" s="21">
        <v>0</v>
      </c>
      <c r="N109" s="19">
        <v>0</v>
      </c>
      <c r="O109" s="20">
        <v>0</v>
      </c>
      <c r="P109" s="21">
        <v>0</v>
      </c>
      <c r="Q109" s="19">
        <v>0</v>
      </c>
      <c r="R109" s="20">
        <v>0</v>
      </c>
      <c r="S109" s="21">
        <v>0</v>
      </c>
      <c r="T109" s="19">
        <v>0</v>
      </c>
      <c r="U109" s="20">
        <v>0</v>
      </c>
      <c r="V109" s="21">
        <v>0</v>
      </c>
      <c r="W109" s="47">
        <v>0</v>
      </c>
      <c r="X109" s="20">
        <v>0</v>
      </c>
      <c r="Y109" s="21">
        <v>0</v>
      </c>
      <c r="AB109" s="1"/>
    </row>
    <row r="110" spans="1:28" ht="13">
      <c r="A110" s="2" t="s">
        <v>275</v>
      </c>
      <c r="B110" s="2" t="s">
        <v>88</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89</v>
      </c>
      <c r="C111" s="89" t="s">
        <v>297</v>
      </c>
      <c r="D111" s="129" t="s">
        <v>298</v>
      </c>
      <c r="E111" s="19">
        <v>38211.620000000003</v>
      </c>
      <c r="F111" s="20">
        <v>9175.44</v>
      </c>
      <c r="G111" s="21">
        <v>47387.060000000005</v>
      </c>
      <c r="H111" s="19">
        <v>41654.92</v>
      </c>
      <c r="I111" s="20">
        <v>10271.02</v>
      </c>
      <c r="J111" s="21">
        <v>51925.94</v>
      </c>
      <c r="K111" s="19">
        <v>17302.689999999999</v>
      </c>
      <c r="L111" s="20">
        <v>22385.18</v>
      </c>
      <c r="M111" s="21">
        <v>39687.869999999995</v>
      </c>
      <c r="N111" s="19">
        <v>45155.51</v>
      </c>
      <c r="O111" s="20">
        <v>9795.48</v>
      </c>
      <c r="P111" s="21">
        <v>54950.990000000005</v>
      </c>
      <c r="Q111" s="19">
        <v>22663.22</v>
      </c>
      <c r="R111" s="20">
        <v>12191.2</v>
      </c>
      <c r="S111" s="21">
        <v>34854.42</v>
      </c>
      <c r="T111" s="19">
        <v>25069.73</v>
      </c>
      <c r="U111" s="20">
        <v>14509.45</v>
      </c>
      <c r="V111" s="21">
        <v>39579.18</v>
      </c>
      <c r="W111" s="47">
        <v>190057.69000000003</v>
      </c>
      <c r="X111" s="20">
        <v>78327.76999999999</v>
      </c>
      <c r="Y111" s="21">
        <v>268385.46000000002</v>
      </c>
      <c r="AB111" s="1"/>
    </row>
    <row r="112" spans="1:28" ht="13">
      <c r="A112" s="2" t="s">
        <v>275</v>
      </c>
      <c r="B112" s="2" t="s">
        <v>90</v>
      </c>
      <c r="C112" s="89" t="s">
        <v>297</v>
      </c>
      <c r="D112" s="129" t="s">
        <v>302</v>
      </c>
      <c r="E112" s="19">
        <v>0</v>
      </c>
      <c r="F112" s="20">
        <v>0</v>
      </c>
      <c r="G112" s="21">
        <v>0</v>
      </c>
      <c r="H112" s="19">
        <v>0</v>
      </c>
      <c r="I112" s="20">
        <v>0</v>
      </c>
      <c r="J112" s="21">
        <v>0</v>
      </c>
      <c r="K112" s="19">
        <v>0</v>
      </c>
      <c r="L112" s="20">
        <v>0</v>
      </c>
      <c r="M112" s="21">
        <v>0</v>
      </c>
      <c r="N112" s="19">
        <v>0</v>
      </c>
      <c r="O112" s="20">
        <v>0</v>
      </c>
      <c r="P112" s="21">
        <v>0</v>
      </c>
      <c r="Q112" s="19">
        <v>0</v>
      </c>
      <c r="R112" s="20">
        <v>0</v>
      </c>
      <c r="S112" s="21">
        <v>0</v>
      </c>
      <c r="T112" s="19">
        <v>0</v>
      </c>
      <c r="U112" s="20">
        <v>0</v>
      </c>
      <c r="V112" s="21">
        <v>0</v>
      </c>
      <c r="W112" s="47">
        <v>0</v>
      </c>
      <c r="X112" s="20">
        <v>0</v>
      </c>
      <c r="Y112" s="21">
        <v>0</v>
      </c>
      <c r="AB112" s="1"/>
    </row>
    <row r="113" spans="1:28" ht="13">
      <c r="A113" s="2" t="s">
        <v>275</v>
      </c>
      <c r="B113" s="2" t="s">
        <v>91</v>
      </c>
      <c r="C113" s="89" t="s">
        <v>297</v>
      </c>
      <c r="D113" s="129" t="s">
        <v>302</v>
      </c>
      <c r="E113" s="19">
        <v>0</v>
      </c>
      <c r="F113" s="20">
        <v>0</v>
      </c>
      <c r="G113" s="21">
        <v>0</v>
      </c>
      <c r="H113" s="19">
        <v>0</v>
      </c>
      <c r="I113" s="20">
        <v>0</v>
      </c>
      <c r="J113" s="21">
        <v>0</v>
      </c>
      <c r="K113" s="19">
        <v>0</v>
      </c>
      <c r="L113" s="20">
        <v>0</v>
      </c>
      <c r="M113" s="21">
        <v>0</v>
      </c>
      <c r="N113" s="19">
        <v>0</v>
      </c>
      <c r="O113" s="20">
        <v>0</v>
      </c>
      <c r="P113" s="21">
        <v>0</v>
      </c>
      <c r="Q113" s="19">
        <v>0</v>
      </c>
      <c r="R113" s="20">
        <v>0</v>
      </c>
      <c r="S113" s="21">
        <v>0</v>
      </c>
      <c r="T113" s="19">
        <v>0</v>
      </c>
      <c r="U113" s="20">
        <v>0</v>
      </c>
      <c r="V113" s="21">
        <v>0</v>
      </c>
      <c r="W113" s="47">
        <v>0</v>
      </c>
      <c r="X113" s="20">
        <v>0</v>
      </c>
      <c r="Y113" s="21">
        <v>0</v>
      </c>
      <c r="AB113" s="1"/>
    </row>
    <row r="114" spans="1:28" ht="13">
      <c r="A114" s="2" t="s">
        <v>275</v>
      </c>
      <c r="B114" s="2" t="s">
        <v>92</v>
      </c>
      <c r="C114" s="89" t="s">
        <v>297</v>
      </c>
      <c r="D114" s="129" t="s">
        <v>302</v>
      </c>
      <c r="E114" s="19">
        <v>0</v>
      </c>
      <c r="F114" s="20">
        <v>0</v>
      </c>
      <c r="G114" s="21">
        <v>0</v>
      </c>
      <c r="H114" s="19">
        <v>0</v>
      </c>
      <c r="I114" s="20">
        <v>0</v>
      </c>
      <c r="J114" s="21">
        <v>0</v>
      </c>
      <c r="K114" s="19">
        <v>0</v>
      </c>
      <c r="L114" s="20">
        <v>0</v>
      </c>
      <c r="M114" s="21">
        <v>0</v>
      </c>
      <c r="N114" s="19">
        <v>0</v>
      </c>
      <c r="O114" s="20">
        <v>0</v>
      </c>
      <c r="P114" s="21">
        <v>0</v>
      </c>
      <c r="Q114" s="19">
        <v>0</v>
      </c>
      <c r="R114" s="20">
        <v>0</v>
      </c>
      <c r="S114" s="21">
        <v>0</v>
      </c>
      <c r="T114" s="19">
        <v>0</v>
      </c>
      <c r="U114" s="20">
        <v>0</v>
      </c>
      <c r="V114" s="21">
        <v>0</v>
      </c>
      <c r="W114" s="47">
        <v>0</v>
      </c>
      <c r="X114" s="20">
        <v>0</v>
      </c>
      <c r="Y114" s="21">
        <v>0</v>
      </c>
      <c r="AB114" s="1"/>
    </row>
    <row r="115" spans="1:28" ht="13">
      <c r="A115" s="2" t="s">
        <v>275</v>
      </c>
      <c r="B115" s="2" t="s">
        <v>93</v>
      </c>
      <c r="C115" s="89" t="s">
        <v>297</v>
      </c>
      <c r="D115" s="129" t="s">
        <v>302</v>
      </c>
      <c r="E115" s="19">
        <v>0</v>
      </c>
      <c r="F115" s="20">
        <v>0</v>
      </c>
      <c r="G115" s="21">
        <v>0</v>
      </c>
      <c r="H115" s="19">
        <v>0</v>
      </c>
      <c r="I115" s="20">
        <v>0</v>
      </c>
      <c r="J115" s="21">
        <v>0</v>
      </c>
      <c r="K115" s="19">
        <v>0</v>
      </c>
      <c r="L115" s="20">
        <v>0</v>
      </c>
      <c r="M115" s="21">
        <v>0</v>
      </c>
      <c r="N115" s="19">
        <v>0</v>
      </c>
      <c r="O115" s="20">
        <v>0</v>
      </c>
      <c r="P115" s="21">
        <v>0</v>
      </c>
      <c r="Q115" s="19">
        <v>0</v>
      </c>
      <c r="R115" s="20">
        <v>0</v>
      </c>
      <c r="S115" s="21">
        <v>0</v>
      </c>
      <c r="T115" s="19">
        <v>0</v>
      </c>
      <c r="U115" s="20">
        <v>0</v>
      </c>
      <c r="V115" s="21">
        <v>0</v>
      </c>
      <c r="W115" s="47">
        <v>0</v>
      </c>
      <c r="X115" s="20">
        <v>0</v>
      </c>
      <c r="Y115" s="21">
        <v>0</v>
      </c>
      <c r="AB115" s="1"/>
    </row>
    <row r="116" spans="1:28" ht="13">
      <c r="A116" s="2" t="s">
        <v>275</v>
      </c>
      <c r="B116" s="2" t="s">
        <v>94</v>
      </c>
      <c r="C116" s="89" t="s">
        <v>297</v>
      </c>
      <c r="D116" s="129" t="s">
        <v>302</v>
      </c>
      <c r="E116" s="19">
        <v>0</v>
      </c>
      <c r="F116" s="20">
        <v>0</v>
      </c>
      <c r="G116" s="21">
        <v>0</v>
      </c>
      <c r="H116" s="19">
        <v>0</v>
      </c>
      <c r="I116" s="20">
        <v>0</v>
      </c>
      <c r="J116" s="21">
        <v>0</v>
      </c>
      <c r="K116" s="19">
        <v>0</v>
      </c>
      <c r="L116" s="20">
        <v>0</v>
      </c>
      <c r="M116" s="21">
        <v>0</v>
      </c>
      <c r="N116" s="19">
        <v>0</v>
      </c>
      <c r="O116" s="20">
        <v>0</v>
      </c>
      <c r="P116" s="21">
        <v>0</v>
      </c>
      <c r="Q116" s="19">
        <v>0</v>
      </c>
      <c r="R116" s="20">
        <v>0</v>
      </c>
      <c r="S116" s="21">
        <v>0</v>
      </c>
      <c r="T116" s="19">
        <v>0</v>
      </c>
      <c r="U116" s="20">
        <v>0</v>
      </c>
      <c r="V116" s="21">
        <v>0</v>
      </c>
      <c r="W116" s="47">
        <v>0</v>
      </c>
      <c r="X116" s="20">
        <v>0</v>
      </c>
      <c r="Y116" s="21">
        <v>0</v>
      </c>
      <c r="AB116" s="1"/>
    </row>
    <row r="117" spans="1:28" ht="13">
      <c r="A117" s="2" t="s">
        <v>275</v>
      </c>
      <c r="B117" s="2" t="s">
        <v>327</v>
      </c>
      <c r="C117" s="89" t="s">
        <v>297</v>
      </c>
      <c r="D117" s="129" t="s">
        <v>302</v>
      </c>
      <c r="E117" s="19">
        <v>10002.6</v>
      </c>
      <c r="F117" s="20">
        <v>4630.3500000000004</v>
      </c>
      <c r="G117" s="21">
        <v>14632.95</v>
      </c>
      <c r="H117" s="19">
        <v>18348.2</v>
      </c>
      <c r="I117" s="20">
        <v>2635</v>
      </c>
      <c r="J117" s="21">
        <v>20983.200000000001</v>
      </c>
      <c r="K117" s="19">
        <v>7422.8</v>
      </c>
      <c r="L117" s="20">
        <v>3756.35</v>
      </c>
      <c r="M117" s="21">
        <v>11179.15</v>
      </c>
      <c r="N117" s="19">
        <v>7981.55</v>
      </c>
      <c r="O117" s="20">
        <v>3271.45</v>
      </c>
      <c r="P117" s="21">
        <v>11253</v>
      </c>
      <c r="Q117" s="19">
        <v>6896.5</v>
      </c>
      <c r="R117" s="20">
        <v>4789.5</v>
      </c>
      <c r="S117" s="21">
        <v>11686</v>
      </c>
      <c r="T117" s="19">
        <v>5990.7</v>
      </c>
      <c r="U117" s="20">
        <v>4293.45</v>
      </c>
      <c r="V117" s="21">
        <v>10284.15</v>
      </c>
      <c r="W117" s="47">
        <v>56642.350000000006</v>
      </c>
      <c r="X117" s="20">
        <v>23376.100000000002</v>
      </c>
      <c r="Y117" s="21">
        <v>80018.450000000012</v>
      </c>
      <c r="AB117" s="1"/>
    </row>
    <row r="118" spans="1:28" ht="13">
      <c r="A118" s="2" t="s">
        <v>275</v>
      </c>
      <c r="B118" s="2" t="s">
        <v>328</v>
      </c>
      <c r="C118" s="89" t="s">
        <v>297</v>
      </c>
      <c r="D118" s="129" t="s">
        <v>302</v>
      </c>
      <c r="E118" s="19">
        <v>5167.8</v>
      </c>
      <c r="F118" s="20">
        <v>6611.5</v>
      </c>
      <c r="G118" s="21">
        <v>11779.3</v>
      </c>
      <c r="H118" s="19">
        <v>19687.900000000001</v>
      </c>
      <c r="I118" s="20">
        <v>2767.4</v>
      </c>
      <c r="J118" s="21">
        <v>22455.300000000003</v>
      </c>
      <c r="K118" s="19">
        <v>7255.45</v>
      </c>
      <c r="L118" s="20">
        <v>3956.6</v>
      </c>
      <c r="M118" s="21">
        <v>11212.05</v>
      </c>
      <c r="N118" s="19">
        <v>9343.75</v>
      </c>
      <c r="O118" s="20">
        <v>3009.3</v>
      </c>
      <c r="P118" s="21">
        <v>12353.05</v>
      </c>
      <c r="Q118" s="19">
        <v>5677.75</v>
      </c>
      <c r="R118" s="20">
        <v>5454.6</v>
      </c>
      <c r="S118" s="21">
        <v>11132.35</v>
      </c>
      <c r="T118" s="19">
        <v>6507.75</v>
      </c>
      <c r="U118" s="20">
        <v>4833.75</v>
      </c>
      <c r="V118" s="21">
        <v>11341.5</v>
      </c>
      <c r="W118" s="47">
        <v>53640.4</v>
      </c>
      <c r="X118" s="20">
        <v>26633.15</v>
      </c>
      <c r="Y118" s="21">
        <v>80273.55</v>
      </c>
      <c r="AB118" s="1"/>
    </row>
    <row r="119" spans="1:28" ht="13">
      <c r="A119" s="2" t="s">
        <v>275</v>
      </c>
      <c r="B119" s="2" t="s">
        <v>329</v>
      </c>
      <c r="C119" s="89" t="s">
        <v>297</v>
      </c>
      <c r="D119" s="129" t="s">
        <v>302</v>
      </c>
      <c r="E119" s="19">
        <v>3154.1</v>
      </c>
      <c r="F119" s="20">
        <v>7208.85</v>
      </c>
      <c r="G119" s="21">
        <v>10362.950000000001</v>
      </c>
      <c r="H119" s="19">
        <v>9075.4500000000007</v>
      </c>
      <c r="I119" s="20">
        <v>3181.5</v>
      </c>
      <c r="J119" s="21">
        <v>12256.95</v>
      </c>
      <c r="K119" s="19">
        <v>16610.55</v>
      </c>
      <c r="L119" s="20">
        <v>6437.8</v>
      </c>
      <c r="M119" s="21">
        <v>23048.35</v>
      </c>
      <c r="N119" s="19">
        <v>7114.2</v>
      </c>
      <c r="O119" s="20">
        <v>4304.05</v>
      </c>
      <c r="P119" s="21">
        <v>11418.25</v>
      </c>
      <c r="Q119" s="19">
        <v>4405.45</v>
      </c>
      <c r="R119" s="20">
        <v>6242.7</v>
      </c>
      <c r="S119" s="21">
        <v>10648.15</v>
      </c>
      <c r="T119" s="19">
        <v>3564.45</v>
      </c>
      <c r="U119" s="20">
        <v>4257.7</v>
      </c>
      <c r="V119" s="21">
        <v>7822.15</v>
      </c>
      <c r="W119" s="47">
        <v>43924.19999999999</v>
      </c>
      <c r="X119" s="20">
        <v>31632.600000000002</v>
      </c>
      <c r="Y119" s="21">
        <v>75556.799999999988</v>
      </c>
      <c r="AB119" s="1"/>
    </row>
    <row r="120" spans="1:28" ht="13">
      <c r="A120" s="2" t="s">
        <v>275</v>
      </c>
      <c r="B120" s="2" t="s">
        <v>330</v>
      </c>
      <c r="C120" s="89" t="s">
        <v>297</v>
      </c>
      <c r="D120" s="129" t="s">
        <v>302</v>
      </c>
      <c r="E120" s="19">
        <v>20388.900000000001</v>
      </c>
      <c r="F120" s="20">
        <v>9141.25</v>
      </c>
      <c r="G120" s="21">
        <v>29530.15</v>
      </c>
      <c r="H120" s="19">
        <v>14229.35</v>
      </c>
      <c r="I120" s="20">
        <v>3375.35</v>
      </c>
      <c r="J120" s="21">
        <v>17604.7</v>
      </c>
      <c r="K120" s="19">
        <v>10498.6</v>
      </c>
      <c r="L120" s="20">
        <v>3041.5</v>
      </c>
      <c r="M120" s="21">
        <v>13540.1</v>
      </c>
      <c r="N120" s="19">
        <v>12937.75</v>
      </c>
      <c r="O120" s="20">
        <v>2834.6</v>
      </c>
      <c r="P120" s="21">
        <v>15772.35</v>
      </c>
      <c r="Q120" s="19">
        <v>5703.95</v>
      </c>
      <c r="R120" s="20">
        <v>4443.05</v>
      </c>
      <c r="S120" s="21">
        <v>10147</v>
      </c>
      <c r="T120" s="19">
        <v>5884.1</v>
      </c>
      <c r="U120" s="20">
        <v>4134.3</v>
      </c>
      <c r="V120" s="21">
        <v>10018.400000000001</v>
      </c>
      <c r="W120" s="47">
        <v>69642.649999999994</v>
      </c>
      <c r="X120" s="20">
        <v>26970.05</v>
      </c>
      <c r="Y120" s="21">
        <v>96612.7</v>
      </c>
      <c r="AB120" s="1"/>
    </row>
    <row r="121" spans="1:28" ht="13">
      <c r="A121" s="2" t="s">
        <v>275</v>
      </c>
      <c r="B121" s="2" t="s">
        <v>331</v>
      </c>
      <c r="C121" s="89" t="s">
        <v>297</v>
      </c>
      <c r="D121" s="129" t="s">
        <v>302</v>
      </c>
      <c r="E121" s="19">
        <v>10462.75</v>
      </c>
      <c r="F121" s="20">
        <v>2828.25</v>
      </c>
      <c r="G121" s="21">
        <v>13291</v>
      </c>
      <c r="H121" s="19">
        <v>27991.85</v>
      </c>
      <c r="I121" s="20">
        <v>2006.45</v>
      </c>
      <c r="J121" s="21">
        <v>29998.3</v>
      </c>
      <c r="K121" s="19">
        <v>16736.599999999999</v>
      </c>
      <c r="L121" s="20">
        <v>6440.6</v>
      </c>
      <c r="M121" s="21">
        <v>23177.199999999997</v>
      </c>
      <c r="N121" s="19">
        <v>13405.6</v>
      </c>
      <c r="O121" s="20">
        <v>2673.9</v>
      </c>
      <c r="P121" s="21">
        <v>16079.5</v>
      </c>
      <c r="Q121" s="19">
        <v>9730</v>
      </c>
      <c r="R121" s="20">
        <v>4202.75</v>
      </c>
      <c r="S121" s="21">
        <v>13932.75</v>
      </c>
      <c r="T121" s="19">
        <v>8614.9500000000007</v>
      </c>
      <c r="U121" s="20">
        <v>3278.35</v>
      </c>
      <c r="V121" s="21">
        <v>11893.300000000001</v>
      </c>
      <c r="W121" s="47">
        <v>86941.75</v>
      </c>
      <c r="X121" s="20">
        <v>21430.299999999996</v>
      </c>
      <c r="Y121" s="21">
        <v>108372.04999999999</v>
      </c>
      <c r="AB121" s="1"/>
    </row>
    <row r="122" spans="1:28" ht="13">
      <c r="A122" s="2" t="s">
        <v>275</v>
      </c>
      <c r="B122" s="2" t="s">
        <v>313</v>
      </c>
      <c r="C122" s="89" t="s">
        <v>297</v>
      </c>
      <c r="D122" s="129" t="s">
        <v>303</v>
      </c>
      <c r="E122" s="19">
        <v>12411.75</v>
      </c>
      <c r="F122" s="20">
        <v>4519.2</v>
      </c>
      <c r="G122" s="21">
        <v>16930.95</v>
      </c>
      <c r="H122" s="19">
        <v>8479.0499999999993</v>
      </c>
      <c r="I122" s="20">
        <v>5884.3</v>
      </c>
      <c r="J122" s="21">
        <v>14363.349999999999</v>
      </c>
      <c r="K122" s="19">
        <v>6732.45</v>
      </c>
      <c r="L122" s="20">
        <v>6189.05</v>
      </c>
      <c r="M122" s="21">
        <v>12921.5</v>
      </c>
      <c r="N122" s="19">
        <v>6526</v>
      </c>
      <c r="O122" s="20">
        <v>5452.55</v>
      </c>
      <c r="P122" s="21">
        <v>11978.55</v>
      </c>
      <c r="Q122" s="19">
        <v>2965.95</v>
      </c>
      <c r="R122" s="20">
        <v>6129.8</v>
      </c>
      <c r="S122" s="21">
        <v>9095.75</v>
      </c>
      <c r="T122" s="19">
        <v>3875.2</v>
      </c>
      <c r="U122" s="20">
        <v>6181.55</v>
      </c>
      <c r="V122" s="21">
        <v>10056.75</v>
      </c>
      <c r="W122" s="47">
        <v>40990.399999999994</v>
      </c>
      <c r="X122" s="20">
        <v>34356.449999999997</v>
      </c>
      <c r="Y122" s="21">
        <v>75346.849999999991</v>
      </c>
      <c r="AB122" s="1"/>
    </row>
    <row r="123" spans="1:28" ht="13">
      <c r="A123" s="2" t="s">
        <v>275</v>
      </c>
      <c r="B123" s="2" t="s">
        <v>314</v>
      </c>
      <c r="C123" s="89" t="s">
        <v>297</v>
      </c>
      <c r="D123" s="129" t="s">
        <v>303</v>
      </c>
      <c r="E123" s="19">
        <v>873.1</v>
      </c>
      <c r="F123" s="20">
        <v>1893</v>
      </c>
      <c r="G123" s="21">
        <v>2766.1</v>
      </c>
      <c r="H123" s="19">
        <v>5351.25</v>
      </c>
      <c r="I123" s="20">
        <v>6088.9</v>
      </c>
      <c r="J123" s="21">
        <v>11440.15</v>
      </c>
      <c r="K123" s="19">
        <v>4417.1000000000004</v>
      </c>
      <c r="L123" s="20">
        <v>4961.7</v>
      </c>
      <c r="M123" s="21">
        <v>9378.7999999999993</v>
      </c>
      <c r="N123" s="19">
        <v>18407.95</v>
      </c>
      <c r="O123" s="20">
        <v>4523.95</v>
      </c>
      <c r="P123" s="21">
        <v>22931.9</v>
      </c>
      <c r="Q123" s="19">
        <v>15768.3</v>
      </c>
      <c r="R123" s="20">
        <v>3734.95</v>
      </c>
      <c r="S123" s="21">
        <v>19503.25</v>
      </c>
      <c r="T123" s="19">
        <v>8822.15</v>
      </c>
      <c r="U123" s="20">
        <v>3634.55</v>
      </c>
      <c r="V123" s="21">
        <v>12456.7</v>
      </c>
      <c r="W123" s="47">
        <v>53639.85</v>
      </c>
      <c r="X123" s="20">
        <v>24837.05</v>
      </c>
      <c r="Y123" s="21">
        <v>78476.899999999994</v>
      </c>
      <c r="AB123" s="1"/>
    </row>
    <row r="124" spans="1:28" ht="13">
      <c r="A124" s="2" t="s">
        <v>275</v>
      </c>
      <c r="B124" s="2" t="s">
        <v>315</v>
      </c>
      <c r="C124" s="89" t="s">
        <v>297</v>
      </c>
      <c r="D124" s="129" t="s">
        <v>303</v>
      </c>
      <c r="E124" s="19">
        <v>12929.6</v>
      </c>
      <c r="F124" s="20">
        <v>5429.7</v>
      </c>
      <c r="G124" s="21">
        <v>18359.3</v>
      </c>
      <c r="H124" s="19">
        <v>7165.05</v>
      </c>
      <c r="I124" s="20">
        <v>6736.25</v>
      </c>
      <c r="J124" s="21">
        <v>13901.3</v>
      </c>
      <c r="K124" s="19">
        <v>7429</v>
      </c>
      <c r="L124" s="20">
        <v>6524.9</v>
      </c>
      <c r="M124" s="21">
        <v>13953.9</v>
      </c>
      <c r="N124" s="19">
        <v>7966.8</v>
      </c>
      <c r="O124" s="20">
        <v>6379.95</v>
      </c>
      <c r="P124" s="21">
        <v>14346.75</v>
      </c>
      <c r="Q124" s="19">
        <v>6429.4</v>
      </c>
      <c r="R124" s="20">
        <v>4216.25</v>
      </c>
      <c r="S124" s="21">
        <v>10645.65</v>
      </c>
      <c r="T124" s="19">
        <v>5170.6499999999996</v>
      </c>
      <c r="U124" s="20">
        <v>2631.6</v>
      </c>
      <c r="V124" s="21">
        <v>7802.25</v>
      </c>
      <c r="W124" s="47">
        <v>47090.500000000007</v>
      </c>
      <c r="X124" s="20">
        <v>31918.649999999998</v>
      </c>
      <c r="Y124" s="21">
        <v>79009.150000000009</v>
      </c>
      <c r="AB124" s="1"/>
    </row>
    <row r="125" spans="1:28" ht="13">
      <c r="A125" s="2" t="s">
        <v>275</v>
      </c>
      <c r="B125" s="2" t="s">
        <v>316</v>
      </c>
      <c r="C125" s="89" t="s">
        <v>297</v>
      </c>
      <c r="D125" s="129" t="s">
        <v>303</v>
      </c>
      <c r="E125" s="19">
        <v>1982.05</v>
      </c>
      <c r="F125" s="20">
        <v>5720</v>
      </c>
      <c r="G125" s="21">
        <v>7702.05</v>
      </c>
      <c r="H125" s="19">
        <v>582.4</v>
      </c>
      <c r="I125" s="20">
        <v>3429.85</v>
      </c>
      <c r="J125" s="21">
        <v>4012.25</v>
      </c>
      <c r="K125" s="19">
        <v>6688.85</v>
      </c>
      <c r="L125" s="20">
        <v>2688.25</v>
      </c>
      <c r="M125" s="21">
        <v>9377.1</v>
      </c>
      <c r="N125" s="19">
        <v>4264.25</v>
      </c>
      <c r="O125" s="20">
        <v>5512.85</v>
      </c>
      <c r="P125" s="21">
        <v>9777.1</v>
      </c>
      <c r="Q125" s="19">
        <v>11024.25</v>
      </c>
      <c r="R125" s="20">
        <v>4311.45</v>
      </c>
      <c r="S125" s="21">
        <v>15335.7</v>
      </c>
      <c r="T125" s="19">
        <v>7617.75</v>
      </c>
      <c r="U125" s="20">
        <v>5667.6</v>
      </c>
      <c r="V125" s="21">
        <v>13285.35</v>
      </c>
      <c r="W125" s="47">
        <v>32159.55</v>
      </c>
      <c r="X125" s="20">
        <v>27330</v>
      </c>
      <c r="Y125" s="21">
        <v>59489.55</v>
      </c>
      <c r="AB125" s="1"/>
    </row>
    <row r="126" spans="1:28" ht="13">
      <c r="A126" s="2" t="s">
        <v>275</v>
      </c>
      <c r="B126" s="2" t="s">
        <v>95</v>
      </c>
      <c r="C126" s="89" t="s">
        <v>297</v>
      </c>
      <c r="D126" s="129" t="s">
        <v>302</v>
      </c>
      <c r="E126" s="19">
        <v>0</v>
      </c>
      <c r="F126" s="20">
        <v>0</v>
      </c>
      <c r="G126" s="21">
        <v>0</v>
      </c>
      <c r="H126" s="19">
        <v>0</v>
      </c>
      <c r="I126" s="20">
        <v>0</v>
      </c>
      <c r="J126" s="21">
        <v>0</v>
      </c>
      <c r="K126" s="19">
        <v>0</v>
      </c>
      <c r="L126" s="20">
        <v>0</v>
      </c>
      <c r="M126" s="21">
        <v>0</v>
      </c>
      <c r="N126" s="19">
        <v>0</v>
      </c>
      <c r="O126" s="20">
        <v>0</v>
      </c>
      <c r="P126" s="21">
        <v>0</v>
      </c>
      <c r="Q126" s="19">
        <v>0</v>
      </c>
      <c r="R126" s="20">
        <v>0</v>
      </c>
      <c r="S126" s="21">
        <v>0</v>
      </c>
      <c r="T126" s="19">
        <v>0</v>
      </c>
      <c r="U126" s="20">
        <v>0</v>
      </c>
      <c r="V126" s="21">
        <v>0</v>
      </c>
      <c r="W126" s="47">
        <v>0</v>
      </c>
      <c r="X126" s="20">
        <v>0</v>
      </c>
      <c r="Y126" s="21">
        <v>0</v>
      </c>
      <c r="AB126" s="1"/>
    </row>
    <row r="127" spans="1:28" ht="13">
      <c r="A127" s="2" t="s">
        <v>275</v>
      </c>
      <c r="B127" s="2" t="s">
        <v>96</v>
      </c>
      <c r="C127" s="89" t="s">
        <v>297</v>
      </c>
      <c r="D127" s="129" t="s">
        <v>302</v>
      </c>
      <c r="E127" s="19">
        <v>0</v>
      </c>
      <c r="F127" s="20">
        <v>0</v>
      </c>
      <c r="G127" s="21">
        <v>0</v>
      </c>
      <c r="H127" s="19">
        <v>0</v>
      </c>
      <c r="I127" s="20">
        <v>0</v>
      </c>
      <c r="J127" s="21">
        <v>0</v>
      </c>
      <c r="K127" s="19">
        <v>0</v>
      </c>
      <c r="L127" s="20">
        <v>0</v>
      </c>
      <c r="M127" s="21">
        <v>0</v>
      </c>
      <c r="N127" s="19">
        <v>0</v>
      </c>
      <c r="O127" s="20">
        <v>0</v>
      </c>
      <c r="P127" s="21">
        <v>0</v>
      </c>
      <c r="Q127" s="19">
        <v>0</v>
      </c>
      <c r="R127" s="20">
        <v>0</v>
      </c>
      <c r="S127" s="21">
        <v>0</v>
      </c>
      <c r="T127" s="19">
        <v>0</v>
      </c>
      <c r="U127" s="20">
        <v>0</v>
      </c>
      <c r="V127" s="21">
        <v>0</v>
      </c>
      <c r="W127" s="47">
        <v>0</v>
      </c>
      <c r="X127" s="20">
        <v>0</v>
      </c>
      <c r="Y127" s="21">
        <v>0</v>
      </c>
      <c r="AB127" s="1"/>
    </row>
    <row r="128" spans="1:28" ht="13">
      <c r="A128" s="2" t="s">
        <v>275</v>
      </c>
      <c r="B128" s="2" t="s">
        <v>97</v>
      </c>
      <c r="C128" s="89" t="s">
        <v>297</v>
      </c>
      <c r="D128" s="129" t="s">
        <v>302</v>
      </c>
      <c r="E128" s="19">
        <v>0</v>
      </c>
      <c r="F128" s="20">
        <v>0</v>
      </c>
      <c r="G128" s="21">
        <v>0</v>
      </c>
      <c r="H128" s="19">
        <v>0</v>
      </c>
      <c r="I128" s="20">
        <v>0</v>
      </c>
      <c r="J128" s="21">
        <v>0</v>
      </c>
      <c r="K128" s="19">
        <v>0</v>
      </c>
      <c r="L128" s="20">
        <v>0</v>
      </c>
      <c r="M128" s="21">
        <v>0</v>
      </c>
      <c r="N128" s="19">
        <v>0</v>
      </c>
      <c r="O128" s="20">
        <v>0</v>
      </c>
      <c r="P128" s="21">
        <v>0</v>
      </c>
      <c r="Q128" s="19">
        <v>0</v>
      </c>
      <c r="R128" s="20">
        <v>0</v>
      </c>
      <c r="S128" s="21">
        <v>0</v>
      </c>
      <c r="T128" s="19">
        <v>0</v>
      </c>
      <c r="U128" s="20">
        <v>0</v>
      </c>
      <c r="V128" s="21">
        <v>0</v>
      </c>
      <c r="W128" s="47">
        <v>0</v>
      </c>
      <c r="X128" s="20">
        <v>0</v>
      </c>
      <c r="Y128" s="21">
        <v>0</v>
      </c>
      <c r="AB128" s="1"/>
    </row>
    <row r="129" spans="1:28" ht="13">
      <c r="A129" s="2" t="s">
        <v>276</v>
      </c>
      <c r="B129" s="2" t="s">
        <v>98</v>
      </c>
      <c r="C129" s="89" t="s">
        <v>297</v>
      </c>
      <c r="D129" s="129" t="s">
        <v>302</v>
      </c>
      <c r="E129" s="19">
        <v>0</v>
      </c>
      <c r="F129" s="20">
        <v>0</v>
      </c>
      <c r="G129" s="21">
        <v>0</v>
      </c>
      <c r="H129" s="19">
        <v>0</v>
      </c>
      <c r="I129" s="20">
        <v>0</v>
      </c>
      <c r="J129" s="21">
        <v>0</v>
      </c>
      <c r="K129" s="19">
        <v>0</v>
      </c>
      <c r="L129" s="20">
        <v>0</v>
      </c>
      <c r="M129" s="21">
        <v>0</v>
      </c>
      <c r="N129" s="19">
        <v>0</v>
      </c>
      <c r="O129" s="20">
        <v>0</v>
      </c>
      <c r="P129" s="21">
        <v>0</v>
      </c>
      <c r="Q129" s="19">
        <v>0</v>
      </c>
      <c r="R129" s="20">
        <v>0</v>
      </c>
      <c r="S129" s="21">
        <v>0</v>
      </c>
      <c r="T129" s="19">
        <v>0</v>
      </c>
      <c r="U129" s="20">
        <v>0</v>
      </c>
      <c r="V129" s="21">
        <v>0</v>
      </c>
      <c r="W129" s="47">
        <v>0</v>
      </c>
      <c r="X129" s="20">
        <v>0</v>
      </c>
      <c r="Y129" s="21">
        <v>0</v>
      </c>
      <c r="AB129" s="1"/>
    </row>
    <row r="130" spans="1:28" ht="13">
      <c r="A130" s="2" t="s">
        <v>277</v>
      </c>
      <c r="B130" s="2" t="s">
        <v>99</v>
      </c>
      <c r="C130" s="89" t="s">
        <v>297</v>
      </c>
      <c r="D130" s="129" t="s">
        <v>302</v>
      </c>
      <c r="E130" s="19">
        <v>14634.85</v>
      </c>
      <c r="F130" s="20">
        <v>2964.7</v>
      </c>
      <c r="G130" s="21">
        <v>17599.55</v>
      </c>
      <c r="H130" s="19">
        <v>15888.6</v>
      </c>
      <c r="I130" s="20">
        <v>3632.8</v>
      </c>
      <c r="J130" s="21">
        <v>19521.400000000001</v>
      </c>
      <c r="K130" s="19">
        <v>7898.8</v>
      </c>
      <c r="L130" s="20">
        <v>3320.2</v>
      </c>
      <c r="M130" s="21">
        <v>11219</v>
      </c>
      <c r="N130" s="19">
        <v>5339.75</v>
      </c>
      <c r="O130" s="20">
        <v>3978.25</v>
      </c>
      <c r="P130" s="21">
        <v>9318</v>
      </c>
      <c r="Q130" s="19">
        <v>4001.45</v>
      </c>
      <c r="R130" s="20">
        <v>3269.35</v>
      </c>
      <c r="S130" s="21">
        <v>7270.7999999999993</v>
      </c>
      <c r="T130" s="19">
        <v>10328.549999999999</v>
      </c>
      <c r="U130" s="20">
        <v>3619.8</v>
      </c>
      <c r="V130" s="21">
        <v>13948.349999999999</v>
      </c>
      <c r="W130" s="47">
        <v>58092</v>
      </c>
      <c r="X130" s="20">
        <v>20785.099999999999</v>
      </c>
      <c r="Y130" s="21">
        <v>78877.100000000006</v>
      </c>
      <c r="AB130" s="1"/>
    </row>
    <row r="131" spans="1:28" ht="13">
      <c r="A131" s="2" t="s">
        <v>277</v>
      </c>
      <c r="B131" s="2" t="s">
        <v>100</v>
      </c>
      <c r="C131" s="89" t="s">
        <v>297</v>
      </c>
      <c r="D131" s="129" t="s">
        <v>302</v>
      </c>
      <c r="E131" s="19">
        <v>34091.75</v>
      </c>
      <c r="F131" s="20">
        <v>8351.2999999999993</v>
      </c>
      <c r="G131" s="21">
        <v>42443.05</v>
      </c>
      <c r="H131" s="19">
        <v>15247.35</v>
      </c>
      <c r="I131" s="20">
        <v>2862.9</v>
      </c>
      <c r="J131" s="21">
        <v>18110.25</v>
      </c>
      <c r="K131" s="19">
        <v>14967.4</v>
      </c>
      <c r="L131" s="20">
        <v>7584.35</v>
      </c>
      <c r="M131" s="21">
        <v>22551.75</v>
      </c>
      <c r="N131" s="19">
        <v>11939.95</v>
      </c>
      <c r="O131" s="20">
        <v>8287.6</v>
      </c>
      <c r="P131" s="21">
        <v>20227.550000000003</v>
      </c>
      <c r="Q131" s="19">
        <v>10045.15</v>
      </c>
      <c r="R131" s="20">
        <v>11787.2</v>
      </c>
      <c r="S131" s="21">
        <v>21832.35</v>
      </c>
      <c r="T131" s="19">
        <v>9733.65</v>
      </c>
      <c r="U131" s="20">
        <v>4408.3999999999996</v>
      </c>
      <c r="V131" s="21">
        <v>14142.05</v>
      </c>
      <c r="W131" s="47">
        <v>96025.249999999985</v>
      </c>
      <c r="X131" s="20">
        <v>43281.750000000007</v>
      </c>
      <c r="Y131" s="21">
        <v>139307</v>
      </c>
      <c r="AB131" s="1"/>
    </row>
    <row r="132" spans="1:28" ht="13">
      <c r="A132" s="2" t="s">
        <v>277</v>
      </c>
      <c r="B132" s="2" t="s">
        <v>101</v>
      </c>
      <c r="C132" s="89" t="s">
        <v>297</v>
      </c>
      <c r="D132" s="129" t="s">
        <v>303</v>
      </c>
      <c r="E132" s="19">
        <v>10668.5</v>
      </c>
      <c r="F132" s="20">
        <v>10178.65</v>
      </c>
      <c r="G132" s="21">
        <v>20847.150000000001</v>
      </c>
      <c r="H132" s="19">
        <v>13947.3</v>
      </c>
      <c r="I132" s="20">
        <v>11820.75</v>
      </c>
      <c r="J132" s="21">
        <v>25768.05</v>
      </c>
      <c r="K132" s="19">
        <v>25374.55</v>
      </c>
      <c r="L132" s="20">
        <v>8893.4</v>
      </c>
      <c r="M132" s="21">
        <v>34267.949999999997</v>
      </c>
      <c r="N132" s="19">
        <v>21036.7</v>
      </c>
      <c r="O132" s="20">
        <v>8418.35</v>
      </c>
      <c r="P132" s="21">
        <v>29455.050000000003</v>
      </c>
      <c r="Q132" s="19">
        <v>13494.25</v>
      </c>
      <c r="R132" s="20">
        <v>7627.6</v>
      </c>
      <c r="S132" s="21">
        <v>21121.85</v>
      </c>
      <c r="T132" s="19">
        <v>26054.45</v>
      </c>
      <c r="U132" s="20">
        <v>4726.3</v>
      </c>
      <c r="V132" s="21">
        <v>30780.75</v>
      </c>
      <c r="W132" s="47">
        <v>110575.75</v>
      </c>
      <c r="X132" s="20">
        <v>51665.05</v>
      </c>
      <c r="Y132" s="21">
        <v>162240.79999999999</v>
      </c>
      <c r="AB132" s="1"/>
    </row>
    <row r="133" spans="1:28" ht="13">
      <c r="A133" s="2" t="s">
        <v>277</v>
      </c>
      <c r="B133" s="2" t="s">
        <v>102</v>
      </c>
      <c r="C133" s="89" t="s">
        <v>297</v>
      </c>
      <c r="D133" s="129" t="s">
        <v>303</v>
      </c>
      <c r="E133" s="19">
        <v>20132</v>
      </c>
      <c r="F133" s="20">
        <v>13690.9</v>
      </c>
      <c r="G133" s="21">
        <v>33822.9</v>
      </c>
      <c r="H133" s="19">
        <v>12801.95</v>
      </c>
      <c r="I133" s="20">
        <v>9713.0499999999993</v>
      </c>
      <c r="J133" s="21">
        <v>22515</v>
      </c>
      <c r="K133" s="19">
        <v>13632</v>
      </c>
      <c r="L133" s="20">
        <v>2585.15</v>
      </c>
      <c r="M133" s="21">
        <v>16217.15</v>
      </c>
      <c r="N133" s="19">
        <v>19643.55</v>
      </c>
      <c r="O133" s="20">
        <v>8541.35</v>
      </c>
      <c r="P133" s="21">
        <v>28184.9</v>
      </c>
      <c r="Q133" s="19">
        <v>13577.1</v>
      </c>
      <c r="R133" s="20">
        <v>7236.55</v>
      </c>
      <c r="S133" s="21">
        <v>20813.650000000001</v>
      </c>
      <c r="T133" s="19">
        <v>25554.15</v>
      </c>
      <c r="U133" s="20">
        <v>4247.1000000000004</v>
      </c>
      <c r="V133" s="21">
        <v>29801.25</v>
      </c>
      <c r="W133" s="47">
        <v>105340.75</v>
      </c>
      <c r="X133" s="20">
        <v>46014.1</v>
      </c>
      <c r="Y133" s="21">
        <v>151354.85</v>
      </c>
      <c r="AB133" s="1"/>
    </row>
    <row r="134" spans="1:28" ht="13">
      <c r="A134" s="2" t="s">
        <v>277</v>
      </c>
      <c r="B134" s="2" t="s">
        <v>103</v>
      </c>
      <c r="C134" s="89" t="s">
        <v>297</v>
      </c>
      <c r="D134" s="129" t="s">
        <v>303</v>
      </c>
      <c r="E134" s="19">
        <v>21336.3</v>
      </c>
      <c r="F134" s="20">
        <v>15576.45</v>
      </c>
      <c r="G134" s="21">
        <v>36912.75</v>
      </c>
      <c r="H134" s="19">
        <v>14245.05</v>
      </c>
      <c r="I134" s="20">
        <v>8818.4</v>
      </c>
      <c r="J134" s="21">
        <v>23063.449999999997</v>
      </c>
      <c r="K134" s="19">
        <v>24264.15</v>
      </c>
      <c r="L134" s="20">
        <v>8621.2000000000007</v>
      </c>
      <c r="M134" s="21">
        <v>32885.350000000006</v>
      </c>
      <c r="N134" s="19">
        <v>21734.55</v>
      </c>
      <c r="O134" s="20">
        <v>9994</v>
      </c>
      <c r="P134" s="21">
        <v>31728.55</v>
      </c>
      <c r="Q134" s="19">
        <v>14387.75</v>
      </c>
      <c r="R134" s="20">
        <v>6160.15</v>
      </c>
      <c r="S134" s="21">
        <v>20547.900000000001</v>
      </c>
      <c r="T134" s="19">
        <v>29771.9</v>
      </c>
      <c r="U134" s="20">
        <v>5435.55</v>
      </c>
      <c r="V134" s="21">
        <v>35207.450000000004</v>
      </c>
      <c r="W134" s="47">
        <v>125739.70000000001</v>
      </c>
      <c r="X134" s="20">
        <v>54605.750000000007</v>
      </c>
      <c r="Y134" s="21">
        <v>180345.45</v>
      </c>
      <c r="AB134" s="1"/>
    </row>
    <row r="135" spans="1:28" ht="13">
      <c r="A135" s="2" t="s">
        <v>277</v>
      </c>
      <c r="B135" s="2" t="s">
        <v>104</v>
      </c>
      <c r="C135" s="89" t="s">
        <v>297</v>
      </c>
      <c r="D135" s="129" t="s">
        <v>303</v>
      </c>
      <c r="E135" s="19">
        <v>113133.7</v>
      </c>
      <c r="F135" s="20">
        <v>0</v>
      </c>
      <c r="G135" s="21">
        <v>113133.7</v>
      </c>
      <c r="H135" s="19">
        <v>94386.4</v>
      </c>
      <c r="I135" s="20">
        <v>0</v>
      </c>
      <c r="J135" s="21">
        <v>94386.4</v>
      </c>
      <c r="K135" s="19">
        <v>84319.6</v>
      </c>
      <c r="L135" s="20">
        <v>0</v>
      </c>
      <c r="M135" s="21">
        <v>84319.6</v>
      </c>
      <c r="N135" s="19">
        <v>84014.399999999994</v>
      </c>
      <c r="O135" s="20">
        <v>0</v>
      </c>
      <c r="P135" s="21">
        <v>84014.399999999994</v>
      </c>
      <c r="Q135" s="19">
        <v>80775.899999999994</v>
      </c>
      <c r="R135" s="20">
        <v>0</v>
      </c>
      <c r="S135" s="21">
        <v>80775.899999999994</v>
      </c>
      <c r="T135" s="19">
        <v>68337.149999999994</v>
      </c>
      <c r="U135" s="20">
        <v>573.29999999999995</v>
      </c>
      <c r="V135" s="21">
        <v>68910.45</v>
      </c>
      <c r="W135" s="47">
        <v>524967.15</v>
      </c>
      <c r="X135" s="20">
        <v>573.29999999999995</v>
      </c>
      <c r="Y135" s="21">
        <v>525540.45000000007</v>
      </c>
      <c r="AB135" s="1"/>
    </row>
    <row r="136" spans="1:28" ht="13">
      <c r="A136" s="2" t="s">
        <v>277</v>
      </c>
      <c r="B136" s="2" t="s">
        <v>105</v>
      </c>
      <c r="C136" s="89" t="s">
        <v>297</v>
      </c>
      <c r="D136" s="129" t="s">
        <v>302</v>
      </c>
      <c r="E136" s="19">
        <v>34536.75</v>
      </c>
      <c r="F136" s="20">
        <v>3121.35</v>
      </c>
      <c r="G136" s="21">
        <v>37658.1</v>
      </c>
      <c r="H136" s="19">
        <v>40261.550000000003</v>
      </c>
      <c r="I136" s="20">
        <v>4675.5</v>
      </c>
      <c r="J136" s="21">
        <v>44937.05</v>
      </c>
      <c r="K136" s="19">
        <v>24886.1</v>
      </c>
      <c r="L136" s="20">
        <v>5455.8</v>
      </c>
      <c r="M136" s="21">
        <v>30341.899999999998</v>
      </c>
      <c r="N136" s="19">
        <v>34601.15</v>
      </c>
      <c r="O136" s="20">
        <v>4580.25</v>
      </c>
      <c r="P136" s="21">
        <v>39181.4</v>
      </c>
      <c r="Q136" s="19">
        <v>13359.15</v>
      </c>
      <c r="R136" s="20">
        <v>1943.05</v>
      </c>
      <c r="S136" s="21">
        <v>15302.199999999999</v>
      </c>
      <c r="T136" s="19">
        <v>41538.550000000003</v>
      </c>
      <c r="U136" s="20">
        <v>3557.3</v>
      </c>
      <c r="V136" s="21">
        <v>45095.850000000006</v>
      </c>
      <c r="W136" s="47">
        <v>189183.25</v>
      </c>
      <c r="X136" s="20">
        <v>23333.25</v>
      </c>
      <c r="Y136" s="21">
        <v>212516.5</v>
      </c>
      <c r="AB136" s="1"/>
    </row>
    <row r="137" spans="1:28" ht="13">
      <c r="A137" s="2" t="s">
        <v>277</v>
      </c>
      <c r="B137" s="2" t="s">
        <v>106</v>
      </c>
      <c r="C137" s="89" t="s">
        <v>297</v>
      </c>
      <c r="D137" s="129" t="s">
        <v>302</v>
      </c>
      <c r="E137" s="19">
        <v>45543.15</v>
      </c>
      <c r="F137" s="20">
        <v>4871.8500000000004</v>
      </c>
      <c r="G137" s="21">
        <v>50415</v>
      </c>
      <c r="H137" s="19">
        <v>38177.699999999997</v>
      </c>
      <c r="I137" s="20">
        <v>5550.75</v>
      </c>
      <c r="J137" s="21">
        <v>43728.45</v>
      </c>
      <c r="K137" s="19">
        <v>25559.25</v>
      </c>
      <c r="L137" s="20">
        <v>5874.2</v>
      </c>
      <c r="M137" s="21">
        <v>31433.45</v>
      </c>
      <c r="N137" s="19">
        <v>32343.8</v>
      </c>
      <c r="O137" s="20">
        <v>6125.95</v>
      </c>
      <c r="P137" s="21">
        <v>38469.75</v>
      </c>
      <c r="Q137" s="19">
        <v>34816.6</v>
      </c>
      <c r="R137" s="20">
        <v>5276.95</v>
      </c>
      <c r="S137" s="21">
        <v>40093.549999999996</v>
      </c>
      <c r="T137" s="19">
        <v>37297.25</v>
      </c>
      <c r="U137" s="20">
        <v>1776.2</v>
      </c>
      <c r="V137" s="21">
        <v>39073.449999999997</v>
      </c>
      <c r="W137" s="47">
        <v>213737.75</v>
      </c>
      <c r="X137" s="20">
        <v>29475.9</v>
      </c>
      <c r="Y137" s="21">
        <v>243213.65</v>
      </c>
      <c r="AB137" s="1"/>
    </row>
    <row r="138" spans="1:28" ht="13">
      <c r="A138" s="2" t="s">
        <v>277</v>
      </c>
      <c r="B138" s="2" t="s">
        <v>107</v>
      </c>
      <c r="C138" s="89" t="s">
        <v>297</v>
      </c>
      <c r="D138" s="129" t="s">
        <v>303</v>
      </c>
      <c r="E138" s="19">
        <v>37463.4</v>
      </c>
      <c r="F138" s="20">
        <v>834.4</v>
      </c>
      <c r="G138" s="21">
        <v>38297.800000000003</v>
      </c>
      <c r="H138" s="19">
        <v>51829.45</v>
      </c>
      <c r="I138" s="20">
        <v>1190.6500000000001</v>
      </c>
      <c r="J138" s="21">
        <v>53020.1</v>
      </c>
      <c r="K138" s="19">
        <v>59826.8</v>
      </c>
      <c r="L138" s="20">
        <v>1977.5</v>
      </c>
      <c r="M138" s="21">
        <v>61804.3</v>
      </c>
      <c r="N138" s="19">
        <v>37929.300000000003</v>
      </c>
      <c r="O138" s="20">
        <v>1586.75</v>
      </c>
      <c r="P138" s="21">
        <v>39516.050000000003</v>
      </c>
      <c r="Q138" s="19">
        <v>0</v>
      </c>
      <c r="R138" s="20">
        <v>0</v>
      </c>
      <c r="S138" s="21">
        <v>0</v>
      </c>
      <c r="T138" s="19">
        <v>2.9</v>
      </c>
      <c r="U138" s="20">
        <v>0</v>
      </c>
      <c r="V138" s="21">
        <v>2.9</v>
      </c>
      <c r="W138" s="47">
        <v>187051.85</v>
      </c>
      <c r="X138" s="20">
        <v>5589.3</v>
      </c>
      <c r="Y138" s="21">
        <v>192641.15</v>
      </c>
      <c r="AB138" s="1"/>
    </row>
    <row r="139" spans="1:28" ht="13">
      <c r="A139" s="2" t="s">
        <v>277</v>
      </c>
      <c r="B139" s="2" t="s">
        <v>108</v>
      </c>
      <c r="C139" s="89" t="s">
        <v>297</v>
      </c>
      <c r="D139" s="129" t="s">
        <v>303</v>
      </c>
      <c r="E139" s="19">
        <v>60822.15</v>
      </c>
      <c r="F139" s="20">
        <v>1081.5999999999999</v>
      </c>
      <c r="G139" s="21">
        <v>61903.75</v>
      </c>
      <c r="H139" s="19">
        <v>48076.2</v>
      </c>
      <c r="I139" s="20">
        <v>200.5</v>
      </c>
      <c r="J139" s="21">
        <v>48276.7</v>
      </c>
      <c r="K139" s="19">
        <v>43115.25</v>
      </c>
      <c r="L139" s="20">
        <v>563.9</v>
      </c>
      <c r="M139" s="21">
        <v>43679.15</v>
      </c>
      <c r="N139" s="19">
        <v>39892.65</v>
      </c>
      <c r="O139" s="20">
        <v>3260.45</v>
      </c>
      <c r="P139" s="21">
        <v>43153.1</v>
      </c>
      <c r="Q139" s="19">
        <v>40473.75</v>
      </c>
      <c r="R139" s="20">
        <v>3106.35</v>
      </c>
      <c r="S139" s="21">
        <v>43580.1</v>
      </c>
      <c r="T139" s="19">
        <v>61939.199999999997</v>
      </c>
      <c r="U139" s="20">
        <v>2360.75</v>
      </c>
      <c r="V139" s="21">
        <v>64299.95</v>
      </c>
      <c r="W139" s="47">
        <v>294319.2</v>
      </c>
      <c r="X139" s="20">
        <v>10573.55</v>
      </c>
      <c r="Y139" s="21">
        <v>304892.75</v>
      </c>
      <c r="AB139" s="1"/>
    </row>
    <row r="140" spans="1:28" ht="13">
      <c r="A140" s="2" t="s">
        <v>277</v>
      </c>
      <c r="B140" s="2" t="s">
        <v>109</v>
      </c>
      <c r="C140" s="89" t="s">
        <v>297</v>
      </c>
      <c r="D140" s="129" t="s">
        <v>304</v>
      </c>
      <c r="E140" s="19">
        <v>95224.6</v>
      </c>
      <c r="F140" s="20">
        <v>654.65</v>
      </c>
      <c r="G140" s="21">
        <v>95879.25</v>
      </c>
      <c r="H140" s="19">
        <v>90553.75</v>
      </c>
      <c r="I140" s="20">
        <v>1090.6500000000001</v>
      </c>
      <c r="J140" s="21">
        <v>91644.4</v>
      </c>
      <c r="K140" s="19">
        <v>102922.25</v>
      </c>
      <c r="L140" s="20">
        <v>47.05</v>
      </c>
      <c r="M140" s="21">
        <v>102969.3</v>
      </c>
      <c r="N140" s="19">
        <v>65163.55</v>
      </c>
      <c r="O140" s="20">
        <v>610.9</v>
      </c>
      <c r="P140" s="21">
        <v>65774.45</v>
      </c>
      <c r="Q140" s="19">
        <v>26912.2</v>
      </c>
      <c r="R140" s="20">
        <v>38064.1</v>
      </c>
      <c r="S140" s="21">
        <v>64976.3</v>
      </c>
      <c r="T140" s="19">
        <v>0</v>
      </c>
      <c r="U140" s="20">
        <v>30335.35</v>
      </c>
      <c r="V140" s="21">
        <v>30335.35</v>
      </c>
      <c r="W140" s="47">
        <v>380776.35</v>
      </c>
      <c r="X140" s="20">
        <v>70802.7</v>
      </c>
      <c r="Y140" s="21">
        <v>451579.05</v>
      </c>
      <c r="AB140" s="1"/>
    </row>
    <row r="141" spans="1:28" ht="13">
      <c r="A141" s="2" t="s">
        <v>277</v>
      </c>
      <c r="B141" s="2" t="s">
        <v>110</v>
      </c>
      <c r="C141" s="89" t="s">
        <v>297</v>
      </c>
      <c r="D141" s="129" t="s">
        <v>304</v>
      </c>
      <c r="E141" s="19">
        <v>0</v>
      </c>
      <c r="F141" s="20">
        <v>0</v>
      </c>
      <c r="G141" s="21">
        <v>0</v>
      </c>
      <c r="H141" s="19">
        <v>57908.95</v>
      </c>
      <c r="I141" s="20">
        <v>470.25</v>
      </c>
      <c r="J141" s="21">
        <v>58379.199999999997</v>
      </c>
      <c r="K141" s="19">
        <v>111121.4</v>
      </c>
      <c r="L141" s="20">
        <v>4.5999999999999996</v>
      </c>
      <c r="M141" s="21">
        <v>111126</v>
      </c>
      <c r="N141" s="19">
        <v>87609.9</v>
      </c>
      <c r="O141" s="20">
        <v>137.5</v>
      </c>
      <c r="P141" s="21">
        <v>87747.4</v>
      </c>
      <c r="Q141" s="19">
        <v>56063.35</v>
      </c>
      <c r="R141" s="20">
        <v>2747.15</v>
      </c>
      <c r="S141" s="21">
        <v>58810.5</v>
      </c>
      <c r="T141" s="19">
        <v>46016.05</v>
      </c>
      <c r="U141" s="20">
        <v>4811.55</v>
      </c>
      <c r="V141" s="21">
        <v>50827.600000000006</v>
      </c>
      <c r="W141" s="47">
        <v>358719.64999999997</v>
      </c>
      <c r="X141" s="20">
        <v>8171.05</v>
      </c>
      <c r="Y141" s="21">
        <v>366890.69999999995</v>
      </c>
      <c r="AB141" s="1"/>
    </row>
    <row r="142" spans="1:28" ht="13">
      <c r="A142" s="2" t="s">
        <v>277</v>
      </c>
      <c r="B142" s="2" t="s">
        <v>111</v>
      </c>
      <c r="C142" s="89" t="s">
        <v>297</v>
      </c>
      <c r="D142" s="129" t="s">
        <v>298</v>
      </c>
      <c r="E142" s="19">
        <v>47622.3</v>
      </c>
      <c r="F142" s="20">
        <v>5538.35</v>
      </c>
      <c r="G142" s="21">
        <v>53160.65</v>
      </c>
      <c r="H142" s="19">
        <v>3018.75</v>
      </c>
      <c r="I142" s="20">
        <v>311</v>
      </c>
      <c r="J142" s="21">
        <v>3329.75</v>
      </c>
      <c r="K142" s="19">
        <v>28.3</v>
      </c>
      <c r="L142" s="20">
        <v>1365.3</v>
      </c>
      <c r="M142" s="21">
        <v>1393.6</v>
      </c>
      <c r="N142" s="19">
        <v>0.45</v>
      </c>
      <c r="O142" s="20">
        <v>289.14999999999998</v>
      </c>
      <c r="P142" s="21">
        <v>289.59999999999997</v>
      </c>
      <c r="Q142" s="19">
        <v>26620.05</v>
      </c>
      <c r="R142" s="20">
        <v>4658.25</v>
      </c>
      <c r="S142" s="21">
        <v>31278.3</v>
      </c>
      <c r="T142" s="19">
        <v>46565.7</v>
      </c>
      <c r="U142" s="20">
        <v>3387.85</v>
      </c>
      <c r="V142" s="21">
        <v>49953.549999999996</v>
      </c>
      <c r="W142" s="47">
        <v>123855.55</v>
      </c>
      <c r="X142" s="20">
        <v>15549.9</v>
      </c>
      <c r="Y142" s="21">
        <v>139405.45000000001</v>
      </c>
      <c r="AB142" s="1"/>
    </row>
    <row r="143" spans="1:28" ht="13">
      <c r="A143" s="2" t="s">
        <v>277</v>
      </c>
      <c r="B143" s="2" t="s">
        <v>112</v>
      </c>
      <c r="C143" s="89" t="s">
        <v>297</v>
      </c>
      <c r="D143" s="129" t="s">
        <v>298</v>
      </c>
      <c r="E143" s="19">
        <v>44816.05</v>
      </c>
      <c r="F143" s="20">
        <v>6337.5</v>
      </c>
      <c r="G143" s="21">
        <v>51153.55</v>
      </c>
      <c r="H143" s="19">
        <v>2735.65</v>
      </c>
      <c r="I143" s="20">
        <v>753.85</v>
      </c>
      <c r="J143" s="21">
        <v>3489.5</v>
      </c>
      <c r="K143" s="19">
        <v>0</v>
      </c>
      <c r="L143" s="20">
        <v>0</v>
      </c>
      <c r="M143" s="21">
        <v>0</v>
      </c>
      <c r="N143" s="19">
        <v>326.10000000000002</v>
      </c>
      <c r="O143" s="20">
        <v>134.15</v>
      </c>
      <c r="P143" s="21">
        <v>460.25</v>
      </c>
      <c r="Q143" s="19">
        <v>17969.8</v>
      </c>
      <c r="R143" s="20">
        <v>4267.6000000000004</v>
      </c>
      <c r="S143" s="21">
        <v>22237.4</v>
      </c>
      <c r="T143" s="19">
        <v>30140</v>
      </c>
      <c r="U143" s="20">
        <v>4394.3500000000004</v>
      </c>
      <c r="V143" s="21">
        <v>34534.35</v>
      </c>
      <c r="W143" s="47">
        <v>95987.6</v>
      </c>
      <c r="X143" s="20">
        <v>15887.45</v>
      </c>
      <c r="Y143" s="21">
        <v>111875.05</v>
      </c>
      <c r="AB143" s="1"/>
    </row>
    <row r="144" spans="1:28" ht="13">
      <c r="A144" s="2" t="s">
        <v>277</v>
      </c>
      <c r="B144" s="2" t="s">
        <v>113</v>
      </c>
      <c r="C144" s="89" t="s">
        <v>297</v>
      </c>
      <c r="D144" s="129" t="s">
        <v>304</v>
      </c>
      <c r="E144" s="19">
        <v>42792.4</v>
      </c>
      <c r="F144" s="20">
        <v>2718.45</v>
      </c>
      <c r="G144" s="21">
        <v>45510.85</v>
      </c>
      <c r="H144" s="19">
        <v>39142.65</v>
      </c>
      <c r="I144" s="20">
        <v>4416.3</v>
      </c>
      <c r="J144" s="21">
        <v>43558.950000000004</v>
      </c>
      <c r="K144" s="19">
        <v>23103</v>
      </c>
      <c r="L144" s="20">
        <v>6610.5</v>
      </c>
      <c r="M144" s="21">
        <v>29713.5</v>
      </c>
      <c r="N144" s="19">
        <v>29982.7</v>
      </c>
      <c r="O144" s="20">
        <v>5104.95</v>
      </c>
      <c r="P144" s="21">
        <v>35087.65</v>
      </c>
      <c r="Q144" s="19">
        <v>53964.5</v>
      </c>
      <c r="R144" s="20">
        <v>1399.65</v>
      </c>
      <c r="S144" s="21">
        <v>55364.15</v>
      </c>
      <c r="T144" s="19">
        <v>40046.65</v>
      </c>
      <c r="U144" s="20">
        <v>2756.4</v>
      </c>
      <c r="V144" s="21">
        <v>42803.05</v>
      </c>
      <c r="W144" s="47">
        <v>229031.9</v>
      </c>
      <c r="X144" s="20">
        <v>23006.250000000004</v>
      </c>
      <c r="Y144" s="21">
        <v>252038.15</v>
      </c>
      <c r="AB144" s="1"/>
    </row>
    <row r="145" spans="1:28" ht="13">
      <c r="A145" s="2" t="s">
        <v>277</v>
      </c>
      <c r="B145" s="2" t="s">
        <v>114</v>
      </c>
      <c r="C145" s="89" t="s">
        <v>297</v>
      </c>
      <c r="D145" s="129" t="s">
        <v>304</v>
      </c>
      <c r="E145" s="19">
        <v>47919.4</v>
      </c>
      <c r="F145" s="20">
        <v>4863.8500000000004</v>
      </c>
      <c r="G145" s="21">
        <v>52783.25</v>
      </c>
      <c r="H145" s="19">
        <v>40245</v>
      </c>
      <c r="I145" s="20">
        <v>4034.3</v>
      </c>
      <c r="J145" s="21">
        <v>44279.3</v>
      </c>
      <c r="K145" s="19">
        <v>32122.1</v>
      </c>
      <c r="L145" s="20">
        <v>6691.3</v>
      </c>
      <c r="M145" s="21">
        <v>38813.4</v>
      </c>
      <c r="N145" s="19">
        <v>28339.3</v>
      </c>
      <c r="O145" s="20">
        <v>4394.6499999999996</v>
      </c>
      <c r="P145" s="21">
        <v>32733.949999999997</v>
      </c>
      <c r="Q145" s="19">
        <v>45441.25</v>
      </c>
      <c r="R145" s="20">
        <v>1318.2</v>
      </c>
      <c r="S145" s="21">
        <v>46759.45</v>
      </c>
      <c r="T145" s="19">
        <v>44081.85</v>
      </c>
      <c r="U145" s="20">
        <v>2433.85</v>
      </c>
      <c r="V145" s="21">
        <v>46515.7</v>
      </c>
      <c r="W145" s="47">
        <v>238148.9</v>
      </c>
      <c r="X145" s="20">
        <v>23736.149999999998</v>
      </c>
      <c r="Y145" s="21">
        <v>261885.05</v>
      </c>
      <c r="AB145" s="1"/>
    </row>
    <row r="146" spans="1:28" ht="13">
      <c r="A146" s="2" t="s">
        <v>278</v>
      </c>
      <c r="B146" s="2" t="s">
        <v>115</v>
      </c>
      <c r="C146" s="89" t="s">
        <v>297</v>
      </c>
      <c r="D146" s="129" t="s">
        <v>303</v>
      </c>
      <c r="E146" s="19">
        <v>15499.05</v>
      </c>
      <c r="F146" s="20">
        <v>2652.2</v>
      </c>
      <c r="G146" s="21">
        <v>18151.25</v>
      </c>
      <c r="H146" s="19">
        <v>17347.8</v>
      </c>
      <c r="I146" s="20">
        <v>3857.55</v>
      </c>
      <c r="J146" s="21">
        <v>21205.35</v>
      </c>
      <c r="K146" s="19">
        <v>14426</v>
      </c>
      <c r="L146" s="20">
        <v>2673.85</v>
      </c>
      <c r="M146" s="21">
        <v>17099.849999999999</v>
      </c>
      <c r="N146" s="19">
        <v>9983.0499999999993</v>
      </c>
      <c r="O146" s="20">
        <v>641.79999999999995</v>
      </c>
      <c r="P146" s="21">
        <v>10624.849999999999</v>
      </c>
      <c r="Q146" s="19">
        <v>12853.25</v>
      </c>
      <c r="R146" s="20">
        <v>1524</v>
      </c>
      <c r="S146" s="21">
        <v>14377.25</v>
      </c>
      <c r="T146" s="19">
        <v>11902.3</v>
      </c>
      <c r="U146" s="20">
        <v>3321.9</v>
      </c>
      <c r="V146" s="21">
        <v>15224.199999999999</v>
      </c>
      <c r="W146" s="47">
        <v>82011.45</v>
      </c>
      <c r="X146" s="20">
        <v>14671.3</v>
      </c>
      <c r="Y146" s="21">
        <v>96682.75</v>
      </c>
      <c r="AB146" s="1"/>
    </row>
    <row r="147" spans="1:28" ht="13">
      <c r="A147" s="2" t="s">
        <v>278</v>
      </c>
      <c r="B147" s="2" t="s">
        <v>116</v>
      </c>
      <c r="C147" s="89" t="s">
        <v>297</v>
      </c>
      <c r="D147" s="129" t="s">
        <v>303</v>
      </c>
      <c r="E147" s="19">
        <v>7031.75</v>
      </c>
      <c r="F147" s="20">
        <v>824.7</v>
      </c>
      <c r="G147" s="21">
        <v>7856.45</v>
      </c>
      <c r="H147" s="19">
        <v>6042.9</v>
      </c>
      <c r="I147" s="20">
        <v>1661.8</v>
      </c>
      <c r="J147" s="21">
        <v>7704.7</v>
      </c>
      <c r="K147" s="19">
        <v>5928.55</v>
      </c>
      <c r="L147" s="20">
        <v>1220.45</v>
      </c>
      <c r="M147" s="21">
        <v>7149</v>
      </c>
      <c r="N147" s="19">
        <v>8268.1</v>
      </c>
      <c r="O147" s="20">
        <v>415.3</v>
      </c>
      <c r="P147" s="21">
        <v>8683.4</v>
      </c>
      <c r="Q147" s="19">
        <v>7603.05</v>
      </c>
      <c r="R147" s="20">
        <v>531.65</v>
      </c>
      <c r="S147" s="21">
        <v>8134.7</v>
      </c>
      <c r="T147" s="19">
        <v>3170.95</v>
      </c>
      <c r="U147" s="20">
        <v>524.54999999999995</v>
      </c>
      <c r="V147" s="21">
        <v>3695.5</v>
      </c>
      <c r="W147" s="47">
        <v>38045.300000000003</v>
      </c>
      <c r="X147" s="20">
        <v>5178.45</v>
      </c>
      <c r="Y147" s="21">
        <v>43223.75</v>
      </c>
      <c r="AB147" s="1"/>
    </row>
    <row r="148" spans="1:28" ht="13">
      <c r="A148" s="2" t="s">
        <v>278</v>
      </c>
      <c r="B148" s="2" t="s">
        <v>117</v>
      </c>
      <c r="C148" s="89" t="s">
        <v>297</v>
      </c>
      <c r="D148" s="129" t="s">
        <v>303</v>
      </c>
      <c r="E148" s="19">
        <v>11546.75</v>
      </c>
      <c r="F148" s="20">
        <v>1127.45</v>
      </c>
      <c r="G148" s="21">
        <v>12674.2</v>
      </c>
      <c r="H148" s="19">
        <v>6995.25</v>
      </c>
      <c r="I148" s="20">
        <v>955.05</v>
      </c>
      <c r="J148" s="21">
        <v>7950.3</v>
      </c>
      <c r="K148" s="19">
        <v>6381.1</v>
      </c>
      <c r="L148" s="20">
        <v>726.2</v>
      </c>
      <c r="M148" s="21">
        <v>7107.3</v>
      </c>
      <c r="N148" s="19">
        <v>17627.45</v>
      </c>
      <c r="O148" s="20">
        <v>389.7</v>
      </c>
      <c r="P148" s="21">
        <v>18017.150000000001</v>
      </c>
      <c r="Q148" s="19">
        <v>4601.6000000000004</v>
      </c>
      <c r="R148" s="20">
        <v>646</v>
      </c>
      <c r="S148" s="21">
        <v>5247.6</v>
      </c>
      <c r="T148" s="19">
        <v>3949.9</v>
      </c>
      <c r="U148" s="20">
        <v>1203.9000000000001</v>
      </c>
      <c r="V148" s="21">
        <v>5153.8</v>
      </c>
      <c r="W148" s="47">
        <v>51102.05</v>
      </c>
      <c r="X148" s="20">
        <v>5048.2999999999993</v>
      </c>
      <c r="Y148" s="21">
        <v>56150.350000000006</v>
      </c>
      <c r="AB148" s="1"/>
    </row>
    <row r="149" spans="1:28" ht="13">
      <c r="A149" s="2" t="s">
        <v>278</v>
      </c>
      <c r="B149" s="2" t="s">
        <v>118</v>
      </c>
      <c r="C149" s="89" t="s">
        <v>297</v>
      </c>
      <c r="D149" s="129" t="s">
        <v>303</v>
      </c>
      <c r="E149" s="19">
        <v>10988.15</v>
      </c>
      <c r="F149" s="20">
        <v>1760.7</v>
      </c>
      <c r="G149" s="21">
        <v>12748.85</v>
      </c>
      <c r="H149" s="19">
        <v>3648.6</v>
      </c>
      <c r="I149" s="20">
        <v>1274.5</v>
      </c>
      <c r="J149" s="21">
        <v>4923.1000000000004</v>
      </c>
      <c r="K149" s="19">
        <v>5179.8500000000004</v>
      </c>
      <c r="L149" s="20">
        <v>2099.1999999999998</v>
      </c>
      <c r="M149" s="21">
        <v>7279.05</v>
      </c>
      <c r="N149" s="19">
        <v>4904.25</v>
      </c>
      <c r="O149" s="20">
        <v>805.5</v>
      </c>
      <c r="P149" s="21">
        <v>5709.75</v>
      </c>
      <c r="Q149" s="19">
        <v>5363.4</v>
      </c>
      <c r="R149" s="20">
        <v>1169.5</v>
      </c>
      <c r="S149" s="21">
        <v>6532.9</v>
      </c>
      <c r="T149" s="19">
        <v>7307.9</v>
      </c>
      <c r="U149" s="20">
        <v>2262.75</v>
      </c>
      <c r="V149" s="21">
        <v>9570.65</v>
      </c>
      <c r="W149" s="47">
        <v>37392.15</v>
      </c>
      <c r="X149" s="20">
        <v>9372.15</v>
      </c>
      <c r="Y149" s="21">
        <v>46764.3</v>
      </c>
      <c r="AB149" s="1"/>
    </row>
    <row r="150" spans="1:28" ht="13">
      <c r="A150" s="2" t="s">
        <v>278</v>
      </c>
      <c r="B150" s="2" t="s">
        <v>119</v>
      </c>
      <c r="C150" s="89" t="s">
        <v>297</v>
      </c>
      <c r="D150" s="129" t="s">
        <v>303</v>
      </c>
      <c r="E150" s="19">
        <v>5118.7</v>
      </c>
      <c r="F150" s="20">
        <v>834.9</v>
      </c>
      <c r="G150" s="21">
        <v>5953.5999999999995</v>
      </c>
      <c r="H150" s="19">
        <v>7136.6</v>
      </c>
      <c r="I150" s="20">
        <v>2390.15</v>
      </c>
      <c r="J150" s="21">
        <v>9526.75</v>
      </c>
      <c r="K150" s="19">
        <v>9578.9500000000007</v>
      </c>
      <c r="L150" s="20">
        <v>440.75</v>
      </c>
      <c r="M150" s="21">
        <v>10019.700000000001</v>
      </c>
      <c r="N150" s="19">
        <v>21381.7</v>
      </c>
      <c r="O150" s="20">
        <v>297.7</v>
      </c>
      <c r="P150" s="21">
        <v>21679.4</v>
      </c>
      <c r="Q150" s="19">
        <v>8960</v>
      </c>
      <c r="R150" s="20">
        <v>693.95</v>
      </c>
      <c r="S150" s="21">
        <v>9653.9500000000007</v>
      </c>
      <c r="T150" s="19">
        <v>8428.9</v>
      </c>
      <c r="U150" s="20">
        <v>3116.9</v>
      </c>
      <c r="V150" s="21">
        <v>11545.8</v>
      </c>
      <c r="W150" s="47">
        <v>60604.85</v>
      </c>
      <c r="X150" s="20">
        <v>7774.35</v>
      </c>
      <c r="Y150" s="21">
        <v>68379.199999999997</v>
      </c>
      <c r="AB150" s="1"/>
    </row>
    <row r="151" spans="1:28" ht="13">
      <c r="A151" s="2" t="s">
        <v>278</v>
      </c>
      <c r="B151" s="2" t="s">
        <v>120</v>
      </c>
      <c r="C151" s="89" t="s">
        <v>297</v>
      </c>
      <c r="D151" s="129" t="s">
        <v>303</v>
      </c>
      <c r="E151" s="19">
        <v>1908.15</v>
      </c>
      <c r="F151" s="20">
        <v>1014.65</v>
      </c>
      <c r="G151" s="21">
        <v>2922.8</v>
      </c>
      <c r="H151" s="19">
        <v>12426.95</v>
      </c>
      <c r="I151" s="20">
        <v>3715.85</v>
      </c>
      <c r="J151" s="21">
        <v>16142.800000000001</v>
      </c>
      <c r="K151" s="19">
        <v>19776.3</v>
      </c>
      <c r="L151" s="20">
        <v>2012.65</v>
      </c>
      <c r="M151" s="21">
        <v>21788.95</v>
      </c>
      <c r="N151" s="19">
        <v>13913.6</v>
      </c>
      <c r="O151" s="20">
        <v>831.7</v>
      </c>
      <c r="P151" s="21">
        <v>14745.300000000001</v>
      </c>
      <c r="Q151" s="19">
        <v>15582.35</v>
      </c>
      <c r="R151" s="20">
        <v>949.45</v>
      </c>
      <c r="S151" s="21">
        <v>16531.8</v>
      </c>
      <c r="T151" s="19">
        <v>8155.6</v>
      </c>
      <c r="U151" s="20">
        <v>1818.65</v>
      </c>
      <c r="V151" s="21">
        <v>9974.25</v>
      </c>
      <c r="W151" s="47">
        <v>71762.95</v>
      </c>
      <c r="X151" s="20">
        <v>10342.949999999999</v>
      </c>
      <c r="Y151" s="21">
        <v>82105.899999999994</v>
      </c>
      <c r="AB151" s="1"/>
    </row>
    <row r="152" spans="1:28" ht="13">
      <c r="A152" s="2" t="s">
        <v>278</v>
      </c>
      <c r="B152" s="2" t="s">
        <v>121</v>
      </c>
      <c r="C152" s="89" t="s">
        <v>297</v>
      </c>
      <c r="D152" s="129" t="s">
        <v>303</v>
      </c>
      <c r="E152" s="19">
        <v>782.38</v>
      </c>
      <c r="F152" s="20">
        <v>14.35</v>
      </c>
      <c r="G152" s="21">
        <v>796.73</v>
      </c>
      <c r="H152" s="19">
        <v>1152.82</v>
      </c>
      <c r="I152" s="20">
        <v>2.39</v>
      </c>
      <c r="J152" s="21">
        <v>1155.21</v>
      </c>
      <c r="K152" s="19">
        <v>1218.24</v>
      </c>
      <c r="L152" s="20">
        <v>0.5</v>
      </c>
      <c r="M152" s="21">
        <v>1218.74</v>
      </c>
      <c r="N152" s="19">
        <v>1050.7</v>
      </c>
      <c r="O152" s="20">
        <v>3.25</v>
      </c>
      <c r="P152" s="21">
        <v>1053.95</v>
      </c>
      <c r="Q152" s="19">
        <v>663.56</v>
      </c>
      <c r="R152" s="20">
        <v>0.37</v>
      </c>
      <c r="S152" s="21">
        <v>663.93</v>
      </c>
      <c r="T152" s="19">
        <v>1523.13</v>
      </c>
      <c r="U152" s="20">
        <v>4.37</v>
      </c>
      <c r="V152" s="21">
        <v>1527.5</v>
      </c>
      <c r="W152" s="47">
        <v>6390.829999999999</v>
      </c>
      <c r="X152" s="20">
        <v>25.23</v>
      </c>
      <c r="Y152" s="21">
        <v>6416.0599999999986</v>
      </c>
      <c r="AB152" s="1"/>
    </row>
    <row r="153" spans="1:28" ht="13">
      <c r="A153" s="2" t="s">
        <v>278</v>
      </c>
      <c r="B153" s="2" t="s">
        <v>122</v>
      </c>
      <c r="C153" s="89" t="s">
        <v>297</v>
      </c>
      <c r="D153" s="129" t="s">
        <v>303</v>
      </c>
      <c r="E153" s="19">
        <v>5685.65</v>
      </c>
      <c r="F153" s="20">
        <v>248.31</v>
      </c>
      <c r="G153" s="21">
        <v>5933.96</v>
      </c>
      <c r="H153" s="19">
        <v>4498.32</v>
      </c>
      <c r="I153" s="20">
        <v>192.5</v>
      </c>
      <c r="J153" s="21">
        <v>4690.82</v>
      </c>
      <c r="K153" s="19">
        <v>4425.12</v>
      </c>
      <c r="L153" s="20">
        <v>300.26</v>
      </c>
      <c r="M153" s="21">
        <v>4725.38</v>
      </c>
      <c r="N153" s="19">
        <v>4214.72</v>
      </c>
      <c r="O153" s="20">
        <v>383.54</v>
      </c>
      <c r="P153" s="21">
        <v>4598.26</v>
      </c>
      <c r="Q153" s="19">
        <v>5023.18</v>
      </c>
      <c r="R153" s="20">
        <v>191.29</v>
      </c>
      <c r="S153" s="21">
        <v>5214.47</v>
      </c>
      <c r="T153" s="19">
        <v>6631.1</v>
      </c>
      <c r="U153" s="20">
        <v>200.54</v>
      </c>
      <c r="V153" s="21">
        <v>6831.64</v>
      </c>
      <c r="W153" s="47">
        <v>30478.090000000004</v>
      </c>
      <c r="X153" s="20">
        <v>1516.4399999999998</v>
      </c>
      <c r="Y153" s="21">
        <v>31994.530000000002</v>
      </c>
      <c r="AB153" s="1"/>
    </row>
    <row r="154" spans="1:28" ht="13">
      <c r="A154" s="2" t="s">
        <v>278</v>
      </c>
      <c r="B154" s="2" t="s">
        <v>123</v>
      </c>
      <c r="C154" s="89" t="s">
        <v>297</v>
      </c>
      <c r="D154" s="129" t="s">
        <v>303</v>
      </c>
      <c r="E154" s="19">
        <v>846.34</v>
      </c>
      <c r="F154" s="20">
        <v>116.88</v>
      </c>
      <c r="G154" s="21">
        <v>963.22</v>
      </c>
      <c r="H154" s="19">
        <v>1577.07</v>
      </c>
      <c r="I154" s="20">
        <v>127.18</v>
      </c>
      <c r="J154" s="21">
        <v>1704.25</v>
      </c>
      <c r="K154" s="19">
        <v>923.69</v>
      </c>
      <c r="L154" s="20">
        <v>154.33000000000001</v>
      </c>
      <c r="M154" s="21">
        <v>1078.02</v>
      </c>
      <c r="N154" s="19">
        <v>1585.03</v>
      </c>
      <c r="O154" s="20">
        <v>133.81</v>
      </c>
      <c r="P154" s="21">
        <v>1718.84</v>
      </c>
      <c r="Q154" s="19">
        <v>2508.08</v>
      </c>
      <c r="R154" s="20">
        <v>450.46</v>
      </c>
      <c r="S154" s="21">
        <v>2958.54</v>
      </c>
      <c r="T154" s="19">
        <v>2706.92</v>
      </c>
      <c r="U154" s="20">
        <v>405.61</v>
      </c>
      <c r="V154" s="21">
        <v>3112.53</v>
      </c>
      <c r="W154" s="47">
        <v>10147.130000000001</v>
      </c>
      <c r="X154" s="20">
        <v>1388.27</v>
      </c>
      <c r="Y154" s="21">
        <v>11535.400000000001</v>
      </c>
      <c r="AB154" s="1"/>
    </row>
    <row r="155" spans="1:28" ht="13">
      <c r="A155" s="2" t="s">
        <v>278</v>
      </c>
      <c r="B155" s="2" t="s">
        <v>124</v>
      </c>
      <c r="C155" s="89" t="s">
        <v>297</v>
      </c>
      <c r="D155" s="129" t="s">
        <v>303</v>
      </c>
      <c r="E155" s="19">
        <v>3367.67</v>
      </c>
      <c r="F155" s="20">
        <v>97.9</v>
      </c>
      <c r="G155" s="21">
        <v>3465.57</v>
      </c>
      <c r="H155" s="19">
        <v>4780.47</v>
      </c>
      <c r="I155" s="20">
        <v>351.51</v>
      </c>
      <c r="J155" s="21">
        <v>5131.9800000000005</v>
      </c>
      <c r="K155" s="19">
        <v>4464.75</v>
      </c>
      <c r="L155" s="20">
        <v>473.46</v>
      </c>
      <c r="M155" s="21">
        <v>4938.21</v>
      </c>
      <c r="N155" s="19">
        <v>3119.21</v>
      </c>
      <c r="O155" s="20">
        <v>821.79</v>
      </c>
      <c r="P155" s="21">
        <v>3941</v>
      </c>
      <c r="Q155" s="19">
        <v>1601.28</v>
      </c>
      <c r="R155" s="20">
        <v>160.28</v>
      </c>
      <c r="S155" s="21">
        <v>1761.56</v>
      </c>
      <c r="T155" s="19">
        <v>1746.3</v>
      </c>
      <c r="U155" s="20">
        <v>121.22</v>
      </c>
      <c r="V155" s="21">
        <v>1867.52</v>
      </c>
      <c r="W155" s="47">
        <v>19079.679999999997</v>
      </c>
      <c r="X155" s="20">
        <v>2026.1599999999999</v>
      </c>
      <c r="Y155" s="21">
        <v>21105.839999999997</v>
      </c>
      <c r="AB155" s="1"/>
    </row>
    <row r="156" spans="1:28" ht="13">
      <c r="A156" s="2" t="s">
        <v>279</v>
      </c>
      <c r="B156" s="2" t="s">
        <v>125</v>
      </c>
      <c r="C156" s="89" t="s">
        <v>297</v>
      </c>
      <c r="D156" s="129" t="s">
        <v>303</v>
      </c>
      <c r="E156" s="19">
        <v>0</v>
      </c>
      <c r="F156" s="20">
        <v>0</v>
      </c>
      <c r="G156" s="21">
        <v>0</v>
      </c>
      <c r="H156" s="19">
        <v>0</v>
      </c>
      <c r="I156" s="20">
        <v>0</v>
      </c>
      <c r="J156" s="21">
        <v>0</v>
      </c>
      <c r="K156" s="19">
        <v>0</v>
      </c>
      <c r="L156" s="20">
        <v>0</v>
      </c>
      <c r="M156" s="21">
        <v>0</v>
      </c>
      <c r="N156" s="19">
        <v>0</v>
      </c>
      <c r="O156" s="20">
        <v>0</v>
      </c>
      <c r="P156" s="21">
        <v>0</v>
      </c>
      <c r="Q156" s="19">
        <v>0</v>
      </c>
      <c r="R156" s="20">
        <v>0</v>
      </c>
      <c r="S156" s="21">
        <v>0</v>
      </c>
      <c r="T156" s="19">
        <v>0</v>
      </c>
      <c r="U156" s="20">
        <v>0</v>
      </c>
      <c r="V156" s="21">
        <v>0</v>
      </c>
      <c r="W156" s="47">
        <v>0</v>
      </c>
      <c r="X156" s="20">
        <v>0</v>
      </c>
      <c r="Y156" s="21">
        <v>0</v>
      </c>
      <c r="AB156" s="1"/>
    </row>
    <row r="157" spans="1:28" ht="13">
      <c r="A157" s="2" t="s">
        <v>280</v>
      </c>
      <c r="B157" s="2" t="s">
        <v>136</v>
      </c>
      <c r="C157" s="89" t="s">
        <v>297</v>
      </c>
      <c r="D157" s="129" t="s">
        <v>302</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280</v>
      </c>
      <c r="B158" s="2" t="s">
        <v>137</v>
      </c>
      <c r="C158" s="89" t="s">
        <v>297</v>
      </c>
      <c r="D158" s="129" t="s">
        <v>302</v>
      </c>
      <c r="E158" s="19">
        <v>0</v>
      </c>
      <c r="F158" s="20">
        <v>0</v>
      </c>
      <c r="G158" s="21">
        <v>0</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47">
        <v>0</v>
      </c>
      <c r="X158" s="20">
        <v>0</v>
      </c>
      <c r="Y158" s="21">
        <v>0</v>
      </c>
      <c r="AB158" s="1"/>
    </row>
    <row r="159" spans="1:28" ht="13">
      <c r="A159" s="2" t="s">
        <v>280</v>
      </c>
      <c r="B159" s="2" t="s">
        <v>138</v>
      </c>
      <c r="C159" s="89" t="s">
        <v>297</v>
      </c>
      <c r="D159" s="129" t="s">
        <v>298</v>
      </c>
      <c r="E159" s="19">
        <v>0</v>
      </c>
      <c r="F159" s="20">
        <v>0</v>
      </c>
      <c r="G159" s="21">
        <v>0</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47">
        <v>0</v>
      </c>
      <c r="X159" s="20">
        <v>0</v>
      </c>
      <c r="Y159" s="21">
        <v>0</v>
      </c>
      <c r="AB159" s="1"/>
    </row>
    <row r="160" spans="1:28" ht="13">
      <c r="A160" s="2" t="s">
        <v>280</v>
      </c>
      <c r="B160" s="2" t="s">
        <v>139</v>
      </c>
      <c r="C160" s="89" t="s">
        <v>297</v>
      </c>
      <c r="D160" s="129" t="s">
        <v>298</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280</v>
      </c>
      <c r="B161" s="2" t="s">
        <v>140</v>
      </c>
      <c r="C161" s="89" t="s">
        <v>297</v>
      </c>
      <c r="D161" s="129" t="s">
        <v>303</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280</v>
      </c>
      <c r="B162" s="2" t="s">
        <v>141</v>
      </c>
      <c r="C162" s="89" t="s">
        <v>297</v>
      </c>
      <c r="D162" s="129" t="s">
        <v>303</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280</v>
      </c>
      <c r="B163" s="2" t="s">
        <v>142</v>
      </c>
      <c r="C163" s="89" t="s">
        <v>297</v>
      </c>
      <c r="D163" s="129" t="s">
        <v>303</v>
      </c>
      <c r="E163" s="19">
        <v>0</v>
      </c>
      <c r="F163" s="20">
        <v>0</v>
      </c>
      <c r="G163" s="21">
        <v>0</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47">
        <v>0</v>
      </c>
      <c r="X163" s="20">
        <v>0</v>
      </c>
      <c r="Y163" s="21">
        <v>0</v>
      </c>
      <c r="AB163" s="1"/>
    </row>
    <row r="164" spans="1:28" ht="13">
      <c r="A164" s="2" t="s">
        <v>280</v>
      </c>
      <c r="B164" s="2" t="s">
        <v>143</v>
      </c>
      <c r="C164" s="89" t="s">
        <v>297</v>
      </c>
      <c r="D164" s="129" t="s">
        <v>303</v>
      </c>
      <c r="E164" s="19">
        <v>0</v>
      </c>
      <c r="F164" s="20">
        <v>0</v>
      </c>
      <c r="G164" s="21">
        <v>0</v>
      </c>
      <c r="H164" s="19">
        <v>0</v>
      </c>
      <c r="I164" s="20">
        <v>0</v>
      </c>
      <c r="J164" s="21">
        <v>0</v>
      </c>
      <c r="K164" s="19">
        <v>0</v>
      </c>
      <c r="L164" s="20">
        <v>0</v>
      </c>
      <c r="M164" s="21">
        <v>0</v>
      </c>
      <c r="N164" s="19">
        <v>0</v>
      </c>
      <c r="O164" s="20">
        <v>0</v>
      </c>
      <c r="P164" s="21">
        <v>0</v>
      </c>
      <c r="Q164" s="19">
        <v>0</v>
      </c>
      <c r="R164" s="20">
        <v>0</v>
      </c>
      <c r="S164" s="21">
        <v>0</v>
      </c>
      <c r="T164" s="19">
        <v>0</v>
      </c>
      <c r="U164" s="20">
        <v>0</v>
      </c>
      <c r="V164" s="21">
        <v>0</v>
      </c>
      <c r="W164" s="47">
        <v>0</v>
      </c>
      <c r="X164" s="20">
        <v>0</v>
      </c>
      <c r="Y164" s="21">
        <v>0</v>
      </c>
      <c r="AB164" s="1"/>
    </row>
    <row r="165" spans="1:28" ht="13">
      <c r="A165" s="2" t="s">
        <v>281</v>
      </c>
      <c r="B165" s="2" t="s">
        <v>144</v>
      </c>
      <c r="C165" s="89" t="s">
        <v>297</v>
      </c>
      <c r="D165" s="129" t="s">
        <v>298</v>
      </c>
      <c r="E165" s="19">
        <v>151.97</v>
      </c>
      <c r="F165" s="20">
        <v>6.84</v>
      </c>
      <c r="G165" s="21">
        <v>158.81</v>
      </c>
      <c r="H165" s="19">
        <v>13.15</v>
      </c>
      <c r="I165" s="20">
        <v>0</v>
      </c>
      <c r="J165" s="21">
        <v>13.15</v>
      </c>
      <c r="K165" s="19">
        <v>21.38</v>
      </c>
      <c r="L165" s="20">
        <v>0</v>
      </c>
      <c r="M165" s="21">
        <v>21.38</v>
      </c>
      <c r="N165" s="19">
        <v>19.66</v>
      </c>
      <c r="O165" s="20">
        <v>0</v>
      </c>
      <c r="P165" s="21">
        <v>19.66</v>
      </c>
      <c r="Q165" s="19">
        <v>67.92</v>
      </c>
      <c r="R165" s="20">
        <v>0</v>
      </c>
      <c r="S165" s="21">
        <v>67.92</v>
      </c>
      <c r="T165" s="19">
        <v>220.08</v>
      </c>
      <c r="U165" s="20">
        <v>0</v>
      </c>
      <c r="V165" s="21">
        <v>220.08</v>
      </c>
      <c r="W165" s="47">
        <v>494.15999999999997</v>
      </c>
      <c r="X165" s="20">
        <v>6.84</v>
      </c>
      <c r="Y165" s="21">
        <v>500.99999999999994</v>
      </c>
      <c r="AB165" s="1"/>
    </row>
    <row r="166" spans="1:28" ht="13">
      <c r="A166" s="2" t="s">
        <v>282</v>
      </c>
      <c r="B166" s="2" t="s">
        <v>145</v>
      </c>
      <c r="C166" s="89" t="s">
        <v>297</v>
      </c>
      <c r="D166" s="129" t="s">
        <v>302</v>
      </c>
      <c r="E166" s="19">
        <v>0</v>
      </c>
      <c r="F166" s="20">
        <v>0</v>
      </c>
      <c r="G166" s="21">
        <v>0</v>
      </c>
      <c r="H166" s="19">
        <v>0</v>
      </c>
      <c r="I166" s="20">
        <v>0</v>
      </c>
      <c r="J166" s="21">
        <v>0</v>
      </c>
      <c r="K166" s="19">
        <v>0</v>
      </c>
      <c r="L166" s="20">
        <v>0</v>
      </c>
      <c r="M166" s="21">
        <v>0</v>
      </c>
      <c r="N166" s="19">
        <v>0</v>
      </c>
      <c r="O166" s="20">
        <v>0</v>
      </c>
      <c r="P166" s="21">
        <v>0</v>
      </c>
      <c r="Q166" s="19">
        <v>0</v>
      </c>
      <c r="R166" s="20">
        <v>0</v>
      </c>
      <c r="S166" s="21">
        <v>0</v>
      </c>
      <c r="T166" s="19">
        <v>0</v>
      </c>
      <c r="U166" s="20">
        <v>0</v>
      </c>
      <c r="V166" s="21">
        <v>0</v>
      </c>
      <c r="W166" s="47">
        <v>0</v>
      </c>
      <c r="X166" s="20">
        <v>0</v>
      </c>
      <c r="Y166" s="21">
        <v>0</v>
      </c>
      <c r="AB166" s="1"/>
    </row>
    <row r="167" spans="1:28" ht="13">
      <c r="A167" s="2" t="s">
        <v>282</v>
      </c>
      <c r="B167" s="2" t="s">
        <v>146</v>
      </c>
      <c r="C167" s="89" t="s">
        <v>297</v>
      </c>
      <c r="D167" s="129" t="s">
        <v>302</v>
      </c>
      <c r="E167" s="19">
        <v>0</v>
      </c>
      <c r="F167" s="20">
        <v>0</v>
      </c>
      <c r="G167" s="21">
        <v>0</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47">
        <v>0</v>
      </c>
      <c r="X167" s="20">
        <v>0</v>
      </c>
      <c r="Y167" s="21">
        <v>0</v>
      </c>
      <c r="AB167" s="1"/>
    </row>
    <row r="168" spans="1:28" ht="13">
      <c r="A168" s="2" t="s">
        <v>282</v>
      </c>
      <c r="B168" s="2" t="s">
        <v>147</v>
      </c>
      <c r="C168" s="89" t="s">
        <v>297</v>
      </c>
      <c r="D168" s="129" t="s">
        <v>302</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c r="AB168" s="1"/>
    </row>
    <row r="169" spans="1:28" ht="13">
      <c r="A169" s="2" t="s">
        <v>282</v>
      </c>
      <c r="B169" s="2" t="s">
        <v>317</v>
      </c>
      <c r="C169" s="89" t="s">
        <v>297</v>
      </c>
      <c r="D169" s="129" t="s">
        <v>302</v>
      </c>
      <c r="E169" s="19">
        <v>19500.099999999999</v>
      </c>
      <c r="F169" s="20">
        <v>2419</v>
      </c>
      <c r="G169" s="21">
        <v>21919.1</v>
      </c>
      <c r="H169" s="19">
        <v>18778.150000000001</v>
      </c>
      <c r="I169" s="20">
        <v>4172.3999999999996</v>
      </c>
      <c r="J169" s="21">
        <v>22950.550000000003</v>
      </c>
      <c r="K169" s="19">
        <v>10780.75</v>
      </c>
      <c r="L169" s="20">
        <v>4345.05</v>
      </c>
      <c r="M169" s="21">
        <v>15125.8</v>
      </c>
      <c r="N169" s="19">
        <v>10780.05</v>
      </c>
      <c r="O169" s="20">
        <v>3902.4</v>
      </c>
      <c r="P169" s="21">
        <v>14682.449999999999</v>
      </c>
      <c r="Q169" s="19">
        <v>9727.5499999999993</v>
      </c>
      <c r="R169" s="20">
        <v>3509.15</v>
      </c>
      <c r="S169" s="21">
        <v>13236.699999999999</v>
      </c>
      <c r="T169" s="19">
        <v>11628.55</v>
      </c>
      <c r="U169" s="20">
        <v>3395.35</v>
      </c>
      <c r="V169" s="21">
        <v>15023.9</v>
      </c>
      <c r="W169" s="47">
        <v>81195.150000000009</v>
      </c>
      <c r="X169" s="20">
        <v>21743.35</v>
      </c>
      <c r="Y169" s="21">
        <v>102938.5</v>
      </c>
      <c r="AB169" s="1"/>
    </row>
    <row r="170" spans="1:28" ht="13">
      <c r="A170" s="2" t="s">
        <v>282</v>
      </c>
      <c r="B170" s="2" t="s">
        <v>318</v>
      </c>
      <c r="C170" s="89" t="s">
        <v>297</v>
      </c>
      <c r="D170" s="129" t="s">
        <v>302</v>
      </c>
      <c r="E170" s="19">
        <v>13201.05</v>
      </c>
      <c r="F170" s="20">
        <v>2201.8000000000002</v>
      </c>
      <c r="G170" s="21">
        <v>15402.849999999999</v>
      </c>
      <c r="H170" s="19">
        <v>11601.25</v>
      </c>
      <c r="I170" s="20">
        <v>1355.65</v>
      </c>
      <c r="J170" s="21">
        <v>12956.9</v>
      </c>
      <c r="K170" s="19">
        <v>9103.5</v>
      </c>
      <c r="L170" s="20">
        <v>3313.1</v>
      </c>
      <c r="M170" s="21">
        <v>12416.6</v>
      </c>
      <c r="N170" s="19">
        <v>14955.7</v>
      </c>
      <c r="O170" s="20">
        <v>1983.4</v>
      </c>
      <c r="P170" s="21">
        <v>16939.100000000002</v>
      </c>
      <c r="Q170" s="19">
        <v>13108.7</v>
      </c>
      <c r="R170" s="20">
        <v>1861.2</v>
      </c>
      <c r="S170" s="21">
        <v>14969.900000000001</v>
      </c>
      <c r="T170" s="19">
        <v>9131.6</v>
      </c>
      <c r="U170" s="20">
        <v>429.75</v>
      </c>
      <c r="V170" s="21">
        <v>9561.35</v>
      </c>
      <c r="W170" s="47">
        <v>71101.8</v>
      </c>
      <c r="X170" s="20">
        <v>11144.900000000001</v>
      </c>
      <c r="Y170" s="21">
        <v>82246.700000000012</v>
      </c>
      <c r="AB170" s="1"/>
    </row>
    <row r="171" spans="1:28" ht="13">
      <c r="A171" s="2" t="s">
        <v>282</v>
      </c>
      <c r="B171" s="2" t="s">
        <v>319</v>
      </c>
      <c r="C171" s="89" t="s">
        <v>297</v>
      </c>
      <c r="D171" s="129" t="s">
        <v>302</v>
      </c>
      <c r="E171" s="19">
        <v>6573.6</v>
      </c>
      <c r="F171" s="20">
        <v>2529.15</v>
      </c>
      <c r="G171" s="21">
        <v>9102.75</v>
      </c>
      <c r="H171" s="19">
        <v>9150.5499999999993</v>
      </c>
      <c r="I171" s="20">
        <v>2408.85</v>
      </c>
      <c r="J171" s="21">
        <v>11559.4</v>
      </c>
      <c r="K171" s="19">
        <v>5803.6</v>
      </c>
      <c r="L171" s="20">
        <v>2148.85</v>
      </c>
      <c r="M171" s="21">
        <v>7952.4500000000007</v>
      </c>
      <c r="N171" s="19">
        <v>18165.3</v>
      </c>
      <c r="O171" s="20">
        <v>3392.7</v>
      </c>
      <c r="P171" s="21">
        <v>21558</v>
      </c>
      <c r="Q171" s="19">
        <v>1865.3</v>
      </c>
      <c r="R171" s="20">
        <v>1992</v>
      </c>
      <c r="S171" s="21">
        <v>3857.3</v>
      </c>
      <c r="T171" s="19">
        <v>6473.1</v>
      </c>
      <c r="U171" s="20">
        <v>2618.5500000000002</v>
      </c>
      <c r="V171" s="21">
        <v>9091.6500000000015</v>
      </c>
      <c r="W171" s="47">
        <v>48031.450000000004</v>
      </c>
      <c r="X171" s="20">
        <v>15090.099999999999</v>
      </c>
      <c r="Y171" s="21">
        <v>63121.55</v>
      </c>
      <c r="AB171" s="1"/>
    </row>
    <row r="172" spans="1:28" ht="13">
      <c r="A172" s="2" t="s">
        <v>282</v>
      </c>
      <c r="B172" s="2" t="s">
        <v>148</v>
      </c>
      <c r="C172" s="89" t="s">
        <v>297</v>
      </c>
      <c r="D172" s="129" t="s">
        <v>303</v>
      </c>
      <c r="E172" s="19">
        <v>543.75</v>
      </c>
      <c r="F172" s="20">
        <v>1186.1500000000001</v>
      </c>
      <c r="G172" s="21">
        <v>1729.9</v>
      </c>
      <c r="H172" s="19">
        <v>816.75</v>
      </c>
      <c r="I172" s="20">
        <v>366.15</v>
      </c>
      <c r="J172" s="21">
        <v>1182.9000000000001</v>
      </c>
      <c r="K172" s="19">
        <v>915.75</v>
      </c>
      <c r="L172" s="20">
        <v>23.65</v>
      </c>
      <c r="M172" s="21">
        <v>939.4</v>
      </c>
      <c r="N172" s="19">
        <v>617.95000000000005</v>
      </c>
      <c r="O172" s="20">
        <v>148.85</v>
      </c>
      <c r="P172" s="21">
        <v>766.80000000000007</v>
      </c>
      <c r="Q172" s="19">
        <v>277.25</v>
      </c>
      <c r="R172" s="20">
        <v>154.75</v>
      </c>
      <c r="S172" s="21">
        <v>432</v>
      </c>
      <c r="T172" s="19">
        <v>553.75</v>
      </c>
      <c r="U172" s="20">
        <v>718.5</v>
      </c>
      <c r="V172" s="21">
        <v>1272.25</v>
      </c>
      <c r="W172" s="47">
        <v>3725.2</v>
      </c>
      <c r="X172" s="20">
        <v>2598.0500000000002</v>
      </c>
      <c r="Y172" s="21">
        <v>6323.25</v>
      </c>
      <c r="AB172" s="1"/>
    </row>
    <row r="173" spans="1:28" ht="13">
      <c r="A173" s="2" t="s">
        <v>282</v>
      </c>
      <c r="B173" s="2" t="s">
        <v>149</v>
      </c>
      <c r="C173" s="89" t="s">
        <v>297</v>
      </c>
      <c r="D173" s="129" t="s">
        <v>303</v>
      </c>
      <c r="E173" s="19">
        <v>336.15</v>
      </c>
      <c r="F173" s="20">
        <v>1105.55</v>
      </c>
      <c r="G173" s="21">
        <v>1441.6999999999998</v>
      </c>
      <c r="H173" s="19">
        <v>753.55</v>
      </c>
      <c r="I173" s="20">
        <v>325.85000000000002</v>
      </c>
      <c r="J173" s="21">
        <v>1079.4000000000001</v>
      </c>
      <c r="K173" s="19">
        <v>753.25</v>
      </c>
      <c r="L173" s="20">
        <v>26.45</v>
      </c>
      <c r="M173" s="21">
        <v>779.7</v>
      </c>
      <c r="N173" s="19">
        <v>572.75</v>
      </c>
      <c r="O173" s="20">
        <v>61.65</v>
      </c>
      <c r="P173" s="21">
        <v>634.4</v>
      </c>
      <c r="Q173" s="19">
        <v>211.35</v>
      </c>
      <c r="R173" s="20">
        <v>133.35</v>
      </c>
      <c r="S173" s="21">
        <v>344.7</v>
      </c>
      <c r="T173" s="19">
        <v>293.35000000000002</v>
      </c>
      <c r="U173" s="20">
        <v>668.85</v>
      </c>
      <c r="V173" s="21">
        <v>962.2</v>
      </c>
      <c r="W173" s="47">
        <v>2920.3999999999996</v>
      </c>
      <c r="X173" s="20">
        <v>2321.7000000000003</v>
      </c>
      <c r="Y173" s="21">
        <v>5242.1000000000004</v>
      </c>
      <c r="AB173" s="1"/>
    </row>
    <row r="174" spans="1:28" ht="13">
      <c r="A174" s="2" t="s">
        <v>282</v>
      </c>
      <c r="B174" s="2" t="s">
        <v>150</v>
      </c>
      <c r="C174" s="89" t="s">
        <v>297</v>
      </c>
      <c r="D174" s="129" t="s">
        <v>302</v>
      </c>
      <c r="E174" s="19">
        <v>0</v>
      </c>
      <c r="F174" s="20">
        <v>0</v>
      </c>
      <c r="G174" s="21">
        <v>0</v>
      </c>
      <c r="H174" s="19">
        <v>0</v>
      </c>
      <c r="I174" s="20">
        <v>0</v>
      </c>
      <c r="J174" s="21">
        <v>0</v>
      </c>
      <c r="K174" s="19">
        <v>0</v>
      </c>
      <c r="L174" s="20">
        <v>0</v>
      </c>
      <c r="M174" s="21">
        <v>0</v>
      </c>
      <c r="N174" s="19">
        <v>0</v>
      </c>
      <c r="O174" s="20">
        <v>0</v>
      </c>
      <c r="P174" s="21">
        <v>0</v>
      </c>
      <c r="Q174" s="19">
        <v>0</v>
      </c>
      <c r="R174" s="20">
        <v>0</v>
      </c>
      <c r="S174" s="21">
        <v>0</v>
      </c>
      <c r="T174" s="19">
        <v>0</v>
      </c>
      <c r="U174" s="20">
        <v>0</v>
      </c>
      <c r="V174" s="21">
        <v>0</v>
      </c>
      <c r="W174" s="47">
        <v>0</v>
      </c>
      <c r="X174" s="20">
        <v>0</v>
      </c>
      <c r="Y174" s="21">
        <v>0</v>
      </c>
      <c r="AB174" s="1"/>
    </row>
    <row r="175" spans="1:28" ht="13">
      <c r="A175" s="2" t="s">
        <v>282</v>
      </c>
      <c r="B175" s="2" t="s">
        <v>151</v>
      </c>
      <c r="C175" s="89" t="s">
        <v>297</v>
      </c>
      <c r="D175" s="129" t="s">
        <v>302</v>
      </c>
      <c r="E175" s="19">
        <v>0</v>
      </c>
      <c r="F175" s="20">
        <v>0</v>
      </c>
      <c r="G175" s="21">
        <v>0</v>
      </c>
      <c r="H175" s="19">
        <v>0</v>
      </c>
      <c r="I175" s="20">
        <v>0</v>
      </c>
      <c r="J175" s="21">
        <v>0</v>
      </c>
      <c r="K175" s="19">
        <v>0</v>
      </c>
      <c r="L175" s="20">
        <v>0</v>
      </c>
      <c r="M175" s="21">
        <v>0</v>
      </c>
      <c r="N175" s="19">
        <v>0</v>
      </c>
      <c r="O175" s="20">
        <v>0</v>
      </c>
      <c r="P175" s="21">
        <v>0</v>
      </c>
      <c r="Q175" s="19">
        <v>0</v>
      </c>
      <c r="R175" s="20">
        <v>0</v>
      </c>
      <c r="S175" s="21">
        <v>0</v>
      </c>
      <c r="T175" s="19">
        <v>0</v>
      </c>
      <c r="U175" s="20">
        <v>0</v>
      </c>
      <c r="V175" s="21">
        <v>0</v>
      </c>
      <c r="W175" s="47">
        <v>0</v>
      </c>
      <c r="X175" s="20">
        <v>0</v>
      </c>
      <c r="Y175" s="21">
        <v>0</v>
      </c>
      <c r="AB175" s="1"/>
    </row>
    <row r="176" spans="1:28" ht="13">
      <c r="A176" s="2" t="s">
        <v>282</v>
      </c>
      <c r="B176" s="2" t="s">
        <v>152</v>
      </c>
      <c r="C176" s="89" t="s">
        <v>297</v>
      </c>
      <c r="D176" s="129" t="s">
        <v>302</v>
      </c>
      <c r="E176" s="19">
        <v>0</v>
      </c>
      <c r="F176" s="20">
        <v>0</v>
      </c>
      <c r="G176" s="21">
        <v>0</v>
      </c>
      <c r="H176" s="19">
        <v>0</v>
      </c>
      <c r="I176" s="20">
        <v>0</v>
      </c>
      <c r="J176" s="21">
        <v>0</v>
      </c>
      <c r="K176" s="19">
        <v>0</v>
      </c>
      <c r="L176" s="20">
        <v>0</v>
      </c>
      <c r="M176" s="21">
        <v>0</v>
      </c>
      <c r="N176" s="19">
        <v>0</v>
      </c>
      <c r="O176" s="20">
        <v>0</v>
      </c>
      <c r="P176" s="21">
        <v>0</v>
      </c>
      <c r="Q176" s="19">
        <v>0</v>
      </c>
      <c r="R176" s="20">
        <v>0</v>
      </c>
      <c r="S176" s="21">
        <v>0</v>
      </c>
      <c r="T176" s="19">
        <v>0</v>
      </c>
      <c r="U176" s="20">
        <v>0</v>
      </c>
      <c r="V176" s="21">
        <v>0</v>
      </c>
      <c r="W176" s="47">
        <v>0</v>
      </c>
      <c r="X176" s="20">
        <v>0</v>
      </c>
      <c r="Y176" s="21">
        <v>0</v>
      </c>
      <c r="AB176" s="1"/>
    </row>
    <row r="177" spans="1:28" ht="13">
      <c r="A177" s="2" t="s">
        <v>282</v>
      </c>
      <c r="B177" s="2" t="s">
        <v>153</v>
      </c>
      <c r="C177" s="89" t="s">
        <v>297</v>
      </c>
      <c r="D177" s="129" t="s">
        <v>302</v>
      </c>
      <c r="E177" s="19">
        <v>0</v>
      </c>
      <c r="F177" s="20">
        <v>0</v>
      </c>
      <c r="G177" s="21">
        <v>0</v>
      </c>
      <c r="H177" s="19">
        <v>0</v>
      </c>
      <c r="I177" s="20">
        <v>0</v>
      </c>
      <c r="J177" s="21">
        <v>0</v>
      </c>
      <c r="K177" s="19">
        <v>0</v>
      </c>
      <c r="L177" s="20">
        <v>0</v>
      </c>
      <c r="M177" s="21">
        <v>0</v>
      </c>
      <c r="N177" s="19">
        <v>0</v>
      </c>
      <c r="O177" s="20">
        <v>0</v>
      </c>
      <c r="P177" s="21">
        <v>0</v>
      </c>
      <c r="Q177" s="19">
        <v>0</v>
      </c>
      <c r="R177" s="20">
        <v>0</v>
      </c>
      <c r="S177" s="21">
        <v>0</v>
      </c>
      <c r="T177" s="19">
        <v>0</v>
      </c>
      <c r="U177" s="20">
        <v>0</v>
      </c>
      <c r="V177" s="21">
        <v>0</v>
      </c>
      <c r="W177" s="47">
        <v>0</v>
      </c>
      <c r="X177" s="20">
        <v>0</v>
      </c>
      <c r="Y177" s="21">
        <v>0</v>
      </c>
      <c r="AB177" s="1"/>
    </row>
    <row r="178" spans="1:28" ht="13">
      <c r="A178" s="2" t="s">
        <v>282</v>
      </c>
      <c r="B178" s="2" t="s">
        <v>154</v>
      </c>
      <c r="C178" s="89" t="s">
        <v>297</v>
      </c>
      <c r="D178" s="129" t="s">
        <v>298</v>
      </c>
      <c r="E178" s="19">
        <v>636.75</v>
      </c>
      <c r="F178" s="20">
        <v>879.93</v>
      </c>
      <c r="G178" s="21">
        <v>1516.6799999999998</v>
      </c>
      <c r="H178" s="19">
        <v>7222.86</v>
      </c>
      <c r="I178" s="20">
        <v>4313.6099999999997</v>
      </c>
      <c r="J178" s="21">
        <v>11536.47</v>
      </c>
      <c r="K178" s="19">
        <v>4585.5</v>
      </c>
      <c r="L178" s="20">
        <v>4897.62</v>
      </c>
      <c r="M178" s="21">
        <v>9483.119999999999</v>
      </c>
      <c r="N178" s="19">
        <v>708.12</v>
      </c>
      <c r="O178" s="20">
        <v>2697.48</v>
      </c>
      <c r="P178" s="21">
        <v>3405.6</v>
      </c>
      <c r="Q178" s="19">
        <v>3065.49</v>
      </c>
      <c r="R178" s="20">
        <v>2556.54</v>
      </c>
      <c r="S178" s="21">
        <v>5622.03</v>
      </c>
      <c r="T178" s="19">
        <v>3863.7</v>
      </c>
      <c r="U178" s="20">
        <v>3555.63</v>
      </c>
      <c r="V178" s="21">
        <v>7419.33</v>
      </c>
      <c r="W178" s="47">
        <v>20082.420000000002</v>
      </c>
      <c r="X178" s="20">
        <v>18900.810000000001</v>
      </c>
      <c r="Y178" s="21">
        <v>38983.230000000003</v>
      </c>
      <c r="AB178" s="1"/>
    </row>
    <row r="179" spans="1:28" ht="13">
      <c r="A179" s="2" t="s">
        <v>282</v>
      </c>
      <c r="B179" s="2" t="s">
        <v>155</v>
      </c>
      <c r="C179" s="89" t="s">
        <v>297</v>
      </c>
      <c r="D179" s="129" t="s">
        <v>298</v>
      </c>
      <c r="E179" s="19">
        <v>932.58</v>
      </c>
      <c r="F179" s="20">
        <v>63.45</v>
      </c>
      <c r="G179" s="21">
        <v>996.03000000000009</v>
      </c>
      <c r="H179" s="19">
        <v>2667.6</v>
      </c>
      <c r="I179" s="20">
        <v>2942.01</v>
      </c>
      <c r="J179" s="21">
        <v>5609.6100000000006</v>
      </c>
      <c r="K179" s="19">
        <v>4075.65</v>
      </c>
      <c r="L179" s="20">
        <v>2707.83</v>
      </c>
      <c r="M179" s="21">
        <v>6783.48</v>
      </c>
      <c r="N179" s="19">
        <v>1538.64</v>
      </c>
      <c r="O179" s="20">
        <v>706.59</v>
      </c>
      <c r="P179" s="21">
        <v>2245.23</v>
      </c>
      <c r="Q179" s="19">
        <v>2795.13</v>
      </c>
      <c r="R179" s="20">
        <v>1185.93</v>
      </c>
      <c r="S179" s="21">
        <v>3981.0600000000004</v>
      </c>
      <c r="T179" s="19">
        <v>6107.04</v>
      </c>
      <c r="U179" s="20">
        <v>3995.37</v>
      </c>
      <c r="V179" s="21">
        <v>10102.41</v>
      </c>
      <c r="W179" s="47">
        <v>18116.64</v>
      </c>
      <c r="X179" s="20">
        <v>11601.18</v>
      </c>
      <c r="Y179" s="21">
        <v>29717.82</v>
      </c>
      <c r="AB179" s="1"/>
    </row>
    <row r="180" spans="1:28" ht="13">
      <c r="A180" s="2" t="s">
        <v>282</v>
      </c>
      <c r="B180" s="2" t="s">
        <v>156</v>
      </c>
      <c r="C180" s="89" t="s">
        <v>297</v>
      </c>
      <c r="D180" s="129" t="s">
        <v>298</v>
      </c>
      <c r="E180" s="19">
        <v>384.57</v>
      </c>
      <c r="F180" s="20">
        <v>75.42</v>
      </c>
      <c r="G180" s="21">
        <v>459.99</v>
      </c>
      <c r="H180" s="19">
        <v>5016.6000000000004</v>
      </c>
      <c r="I180" s="20">
        <v>4103.1000000000004</v>
      </c>
      <c r="J180" s="21">
        <v>9119.7000000000007</v>
      </c>
      <c r="K180" s="19">
        <v>15386.04</v>
      </c>
      <c r="L180" s="20">
        <v>5134.95</v>
      </c>
      <c r="M180" s="21">
        <v>20520.990000000002</v>
      </c>
      <c r="N180" s="19">
        <v>6948.45</v>
      </c>
      <c r="O180" s="20">
        <v>1229.67</v>
      </c>
      <c r="P180" s="21">
        <v>8178.12</v>
      </c>
      <c r="Q180" s="19">
        <v>8673.0300000000007</v>
      </c>
      <c r="R180" s="20">
        <v>4078.89</v>
      </c>
      <c r="S180" s="21">
        <v>12751.92</v>
      </c>
      <c r="T180" s="19">
        <v>8058.6</v>
      </c>
      <c r="U180" s="20">
        <v>4976.28</v>
      </c>
      <c r="V180" s="21">
        <v>13034.880000000001</v>
      </c>
      <c r="W180" s="47">
        <v>44467.29</v>
      </c>
      <c r="X180" s="20">
        <v>19598.310000000001</v>
      </c>
      <c r="Y180" s="21">
        <v>64065.600000000006</v>
      </c>
      <c r="AB180" s="1"/>
    </row>
    <row r="181" spans="1:28" ht="13">
      <c r="A181" s="2" t="s">
        <v>282</v>
      </c>
      <c r="B181" s="2" t="s">
        <v>157</v>
      </c>
      <c r="C181" s="89" t="s">
        <v>297</v>
      </c>
      <c r="D181" s="129" t="s">
        <v>298</v>
      </c>
      <c r="E181" s="19">
        <v>5303.07</v>
      </c>
      <c r="F181" s="20">
        <v>1569.06</v>
      </c>
      <c r="G181" s="21">
        <v>6872.1299999999992</v>
      </c>
      <c r="H181" s="19">
        <v>6741.45</v>
      </c>
      <c r="I181" s="20">
        <v>5170.1400000000003</v>
      </c>
      <c r="J181" s="21">
        <v>11911.59</v>
      </c>
      <c r="K181" s="19">
        <v>9350.1</v>
      </c>
      <c r="L181" s="20">
        <v>4359.0600000000004</v>
      </c>
      <c r="M181" s="21">
        <v>13709.16</v>
      </c>
      <c r="N181" s="19">
        <v>5285.34</v>
      </c>
      <c r="O181" s="20">
        <v>3375.81</v>
      </c>
      <c r="P181" s="21">
        <v>8661.15</v>
      </c>
      <c r="Q181" s="19">
        <v>8794.98</v>
      </c>
      <c r="R181" s="20">
        <v>4759.92</v>
      </c>
      <c r="S181" s="21">
        <v>13554.9</v>
      </c>
      <c r="T181" s="19">
        <v>5193</v>
      </c>
      <c r="U181" s="20">
        <v>4793.8500000000004</v>
      </c>
      <c r="V181" s="21">
        <v>9986.85</v>
      </c>
      <c r="W181" s="47">
        <v>40667.94</v>
      </c>
      <c r="X181" s="20">
        <v>24027.840000000004</v>
      </c>
      <c r="Y181" s="21">
        <v>64695.780000000006</v>
      </c>
      <c r="AB181" s="1"/>
    </row>
    <row r="182" spans="1:28" ht="13">
      <c r="A182" s="2" t="s">
        <v>282</v>
      </c>
      <c r="B182" s="2" t="s">
        <v>158</v>
      </c>
      <c r="C182" s="89" t="s">
        <v>297</v>
      </c>
      <c r="D182" s="129" t="s">
        <v>302</v>
      </c>
      <c r="E182" s="19">
        <v>0</v>
      </c>
      <c r="F182" s="20">
        <v>0</v>
      </c>
      <c r="G182" s="21">
        <v>0</v>
      </c>
      <c r="H182" s="19">
        <v>0.17</v>
      </c>
      <c r="I182" s="20">
        <v>294.45999999999998</v>
      </c>
      <c r="J182" s="21">
        <v>294.63</v>
      </c>
      <c r="K182" s="19">
        <v>0.05</v>
      </c>
      <c r="L182" s="20">
        <v>82.21</v>
      </c>
      <c r="M182" s="21">
        <v>82.259999999999991</v>
      </c>
      <c r="N182" s="19">
        <v>0.13</v>
      </c>
      <c r="O182" s="20">
        <v>302.45</v>
      </c>
      <c r="P182" s="21">
        <v>302.58</v>
      </c>
      <c r="Q182" s="19">
        <v>10.33</v>
      </c>
      <c r="R182" s="20">
        <v>480.34</v>
      </c>
      <c r="S182" s="21">
        <v>490.66999999999996</v>
      </c>
      <c r="T182" s="19">
        <v>0.01</v>
      </c>
      <c r="U182" s="20">
        <v>99.12</v>
      </c>
      <c r="V182" s="21">
        <v>99.13000000000001</v>
      </c>
      <c r="W182" s="47">
        <v>10.69</v>
      </c>
      <c r="X182" s="20">
        <v>1258.58</v>
      </c>
      <c r="Y182" s="21">
        <v>1269.27</v>
      </c>
      <c r="AB182" s="1"/>
    </row>
    <row r="183" spans="1:28" ht="13">
      <c r="A183" s="2" t="s">
        <v>282</v>
      </c>
      <c r="B183" s="2" t="s">
        <v>159</v>
      </c>
      <c r="C183" s="89" t="s">
        <v>297</v>
      </c>
      <c r="D183" s="129" t="s">
        <v>302</v>
      </c>
      <c r="E183" s="19">
        <v>0</v>
      </c>
      <c r="F183" s="20">
        <v>0</v>
      </c>
      <c r="G183" s="21">
        <v>0</v>
      </c>
      <c r="H183" s="19">
        <v>24.55</v>
      </c>
      <c r="I183" s="20">
        <v>101.69</v>
      </c>
      <c r="J183" s="21">
        <v>126.24</v>
      </c>
      <c r="K183" s="19">
        <v>0.04</v>
      </c>
      <c r="L183" s="20">
        <v>27.98</v>
      </c>
      <c r="M183" s="21">
        <v>28.02</v>
      </c>
      <c r="N183" s="19">
        <v>0.35</v>
      </c>
      <c r="O183" s="20">
        <v>212.54</v>
      </c>
      <c r="P183" s="21">
        <v>212.89</v>
      </c>
      <c r="Q183" s="19">
        <v>41.78</v>
      </c>
      <c r="R183" s="20">
        <v>171.48</v>
      </c>
      <c r="S183" s="21">
        <v>213.26</v>
      </c>
      <c r="T183" s="19">
        <v>1.1000000000000001</v>
      </c>
      <c r="U183" s="20">
        <v>28.87</v>
      </c>
      <c r="V183" s="21">
        <v>29.970000000000002</v>
      </c>
      <c r="W183" s="47">
        <v>67.819999999999993</v>
      </c>
      <c r="X183" s="20">
        <v>542.55999999999995</v>
      </c>
      <c r="Y183" s="21">
        <v>610.37999999999988</v>
      </c>
      <c r="AB183" s="1"/>
    </row>
    <row r="184" spans="1:28" ht="13">
      <c r="A184" s="2" t="s">
        <v>398</v>
      </c>
      <c r="B184" s="2" t="s">
        <v>399</v>
      </c>
      <c r="C184" s="89" t="s">
        <v>297</v>
      </c>
      <c r="D184" s="129" t="s">
        <v>304</v>
      </c>
      <c r="E184" s="19">
        <v>9408.98</v>
      </c>
      <c r="F184" s="20">
        <v>948.88</v>
      </c>
      <c r="G184" s="21">
        <v>10357.859999999999</v>
      </c>
      <c r="H184" s="19">
        <v>6459.47</v>
      </c>
      <c r="I184" s="20">
        <v>476.71</v>
      </c>
      <c r="J184" s="21">
        <v>6936.18</v>
      </c>
      <c r="K184" s="19">
        <v>4067.24</v>
      </c>
      <c r="L184" s="20">
        <v>547.07000000000005</v>
      </c>
      <c r="M184" s="21">
        <v>4614.3099999999995</v>
      </c>
      <c r="N184" s="19">
        <v>1711.02</v>
      </c>
      <c r="O184" s="20">
        <v>2157.7600000000002</v>
      </c>
      <c r="P184" s="21">
        <v>3868.78</v>
      </c>
      <c r="Q184" s="19">
        <v>4607.7</v>
      </c>
      <c r="R184" s="20">
        <v>2894.03</v>
      </c>
      <c r="S184" s="21">
        <v>7501.73</v>
      </c>
      <c r="T184" s="19">
        <v>5872.73</v>
      </c>
      <c r="U184" s="20">
        <v>2444.6</v>
      </c>
      <c r="V184" s="21">
        <v>8317.33</v>
      </c>
      <c r="W184" s="47">
        <v>32127.140000000003</v>
      </c>
      <c r="X184" s="20">
        <v>9469.0500000000011</v>
      </c>
      <c r="Y184" s="21">
        <v>41596.19</v>
      </c>
      <c r="AB184" s="1"/>
    </row>
    <row r="185" spans="1:28" ht="13">
      <c r="A185" s="2" t="s">
        <v>398</v>
      </c>
      <c r="B185" s="2" t="s">
        <v>400</v>
      </c>
      <c r="C185" s="89" t="s">
        <v>297</v>
      </c>
      <c r="D185" s="129" t="s">
        <v>304</v>
      </c>
      <c r="E185" s="19">
        <v>3898.84</v>
      </c>
      <c r="F185" s="20">
        <v>2970.35</v>
      </c>
      <c r="G185" s="21">
        <v>6869.1900000000005</v>
      </c>
      <c r="H185" s="19">
        <v>4306.3900000000003</v>
      </c>
      <c r="I185" s="20">
        <v>2736.93</v>
      </c>
      <c r="J185" s="21">
        <v>7043.32</v>
      </c>
      <c r="K185" s="19">
        <v>3635.2</v>
      </c>
      <c r="L185" s="20">
        <v>1711.27</v>
      </c>
      <c r="M185" s="21">
        <v>5346.4699999999993</v>
      </c>
      <c r="N185" s="19">
        <v>2797.02</v>
      </c>
      <c r="O185" s="20">
        <v>2578.75</v>
      </c>
      <c r="P185" s="21">
        <v>5375.77</v>
      </c>
      <c r="Q185" s="19">
        <v>4256.1499999999996</v>
      </c>
      <c r="R185" s="20">
        <v>2737.32</v>
      </c>
      <c r="S185" s="21">
        <v>6993.4699999999993</v>
      </c>
      <c r="T185" s="19">
        <v>5177.1000000000004</v>
      </c>
      <c r="U185" s="20">
        <v>1672.75</v>
      </c>
      <c r="V185" s="21">
        <v>6849.85</v>
      </c>
      <c r="W185" s="47">
        <v>24070.699999999997</v>
      </c>
      <c r="X185" s="20">
        <v>14407.369999999999</v>
      </c>
      <c r="Y185" s="21">
        <v>38478.069999999992</v>
      </c>
      <c r="AB185" s="1"/>
    </row>
    <row r="186" spans="1:28" ht="13">
      <c r="A186" s="2" t="s">
        <v>283</v>
      </c>
      <c r="B186" s="2" t="s">
        <v>160</v>
      </c>
      <c r="C186" s="89" t="s">
        <v>297</v>
      </c>
      <c r="D186" s="129" t="s">
        <v>303</v>
      </c>
      <c r="E186" s="19">
        <v>255.26</v>
      </c>
      <c r="F186" s="20">
        <v>24.32</v>
      </c>
      <c r="G186" s="21">
        <v>279.58</v>
      </c>
      <c r="H186" s="19">
        <v>577.62</v>
      </c>
      <c r="I186" s="20">
        <v>11.99</v>
      </c>
      <c r="J186" s="21">
        <v>589.61</v>
      </c>
      <c r="K186" s="19">
        <v>574.57000000000005</v>
      </c>
      <c r="L186" s="20">
        <v>10.41</v>
      </c>
      <c r="M186" s="21">
        <v>584.98</v>
      </c>
      <c r="N186" s="19">
        <v>544.54999999999995</v>
      </c>
      <c r="O186" s="20">
        <v>57.98</v>
      </c>
      <c r="P186" s="21">
        <v>602.53</v>
      </c>
      <c r="Q186" s="19">
        <v>498.7</v>
      </c>
      <c r="R186" s="20">
        <v>16.47</v>
      </c>
      <c r="S186" s="21">
        <v>515.16999999999996</v>
      </c>
      <c r="T186" s="19">
        <v>526.41</v>
      </c>
      <c r="U186" s="20">
        <v>4.32</v>
      </c>
      <c r="V186" s="21">
        <v>530.73</v>
      </c>
      <c r="W186" s="47">
        <v>2977.1099999999997</v>
      </c>
      <c r="X186" s="20">
        <v>125.48999999999998</v>
      </c>
      <c r="Y186" s="21">
        <v>3102.5999999999995</v>
      </c>
      <c r="AB186" s="1"/>
    </row>
    <row r="187" spans="1:28" ht="13">
      <c r="A187" s="2" t="s">
        <v>284</v>
      </c>
      <c r="B187" s="2" t="s">
        <v>161</v>
      </c>
      <c r="C187" s="89" t="s">
        <v>297</v>
      </c>
      <c r="D187" s="129" t="s">
        <v>303</v>
      </c>
      <c r="E187" s="19">
        <v>14199.5</v>
      </c>
      <c r="F187" s="20">
        <v>1400.4</v>
      </c>
      <c r="G187" s="21">
        <v>15599.9</v>
      </c>
      <c r="H187" s="19">
        <v>22706.2</v>
      </c>
      <c r="I187" s="20">
        <v>3821.2</v>
      </c>
      <c r="J187" s="21">
        <v>26527.4</v>
      </c>
      <c r="K187" s="19">
        <v>14494.7</v>
      </c>
      <c r="L187" s="20">
        <v>3215.2</v>
      </c>
      <c r="M187" s="21">
        <v>17709.900000000001</v>
      </c>
      <c r="N187" s="19">
        <v>21227.3</v>
      </c>
      <c r="O187" s="20">
        <v>1611.2</v>
      </c>
      <c r="P187" s="21">
        <v>22838.5</v>
      </c>
      <c r="Q187" s="19">
        <v>5579.2</v>
      </c>
      <c r="R187" s="20">
        <v>1652.3</v>
      </c>
      <c r="S187" s="21">
        <v>7231.5</v>
      </c>
      <c r="T187" s="19">
        <v>3205.1</v>
      </c>
      <c r="U187" s="20">
        <v>369</v>
      </c>
      <c r="V187" s="21">
        <v>3574.1</v>
      </c>
      <c r="W187" s="47">
        <v>81412</v>
      </c>
      <c r="X187" s="20">
        <v>12069.3</v>
      </c>
      <c r="Y187" s="21">
        <v>93481.3</v>
      </c>
      <c r="AB187" s="1"/>
    </row>
    <row r="188" spans="1:28" ht="13">
      <c r="A188" s="2" t="s">
        <v>285</v>
      </c>
      <c r="B188" s="2" t="s">
        <v>162</v>
      </c>
      <c r="C188" s="89" t="s">
        <v>297</v>
      </c>
      <c r="D188" s="129" t="s">
        <v>298</v>
      </c>
      <c r="E188" s="19">
        <v>0</v>
      </c>
      <c r="F188" s="20">
        <v>0</v>
      </c>
      <c r="G188" s="21">
        <v>0</v>
      </c>
      <c r="H188" s="19">
        <v>0</v>
      </c>
      <c r="I188" s="20">
        <v>0</v>
      </c>
      <c r="J188" s="21">
        <v>0</v>
      </c>
      <c r="K188" s="19">
        <v>0</v>
      </c>
      <c r="L188" s="20">
        <v>0</v>
      </c>
      <c r="M188" s="21">
        <v>0</v>
      </c>
      <c r="N188" s="19">
        <v>0</v>
      </c>
      <c r="O188" s="20">
        <v>0</v>
      </c>
      <c r="P188" s="21">
        <v>0</v>
      </c>
      <c r="Q188" s="19">
        <v>0</v>
      </c>
      <c r="R188" s="20">
        <v>0</v>
      </c>
      <c r="S188" s="21">
        <v>0</v>
      </c>
      <c r="T188" s="19">
        <v>0</v>
      </c>
      <c r="U188" s="20">
        <v>0</v>
      </c>
      <c r="V188" s="21">
        <v>0</v>
      </c>
      <c r="W188" s="47">
        <v>0</v>
      </c>
      <c r="X188" s="20">
        <v>0</v>
      </c>
      <c r="Y188" s="21">
        <v>0</v>
      </c>
      <c r="AB188" s="1"/>
    </row>
    <row r="189" spans="1:28" ht="13">
      <c r="A189" s="2" t="s">
        <v>285</v>
      </c>
      <c r="B189" s="2" t="s">
        <v>163</v>
      </c>
      <c r="C189" s="89" t="s">
        <v>297</v>
      </c>
      <c r="D189" s="129" t="s">
        <v>298</v>
      </c>
      <c r="E189" s="19">
        <v>0</v>
      </c>
      <c r="F189" s="20">
        <v>0</v>
      </c>
      <c r="G189" s="21">
        <v>0</v>
      </c>
      <c r="H189" s="19">
        <v>0</v>
      </c>
      <c r="I189" s="20">
        <v>0</v>
      </c>
      <c r="J189" s="21">
        <v>0</v>
      </c>
      <c r="K189" s="19">
        <v>0</v>
      </c>
      <c r="L189" s="20">
        <v>0</v>
      </c>
      <c r="M189" s="21">
        <v>0</v>
      </c>
      <c r="N189" s="19">
        <v>0</v>
      </c>
      <c r="O189" s="20">
        <v>0</v>
      </c>
      <c r="P189" s="21">
        <v>0</v>
      </c>
      <c r="Q189" s="19">
        <v>0</v>
      </c>
      <c r="R189" s="20">
        <v>0</v>
      </c>
      <c r="S189" s="21">
        <v>0</v>
      </c>
      <c r="T189" s="19">
        <v>0</v>
      </c>
      <c r="U189" s="20">
        <v>0</v>
      </c>
      <c r="V189" s="21">
        <v>0</v>
      </c>
      <c r="W189" s="47">
        <v>0</v>
      </c>
      <c r="X189" s="20">
        <v>0</v>
      </c>
      <c r="Y189" s="21">
        <v>0</v>
      </c>
      <c r="AB189" s="1"/>
    </row>
    <row r="190" spans="1:28" ht="13">
      <c r="A190" s="2" t="s">
        <v>285</v>
      </c>
      <c r="B190" s="2" t="s">
        <v>164</v>
      </c>
      <c r="C190" s="89" t="s">
        <v>297</v>
      </c>
      <c r="D190" s="129" t="s">
        <v>298</v>
      </c>
      <c r="E190" s="19">
        <v>0</v>
      </c>
      <c r="F190" s="20">
        <v>0</v>
      </c>
      <c r="G190" s="21">
        <v>0</v>
      </c>
      <c r="H190" s="19">
        <v>0</v>
      </c>
      <c r="I190" s="20">
        <v>0</v>
      </c>
      <c r="J190" s="21">
        <v>0</v>
      </c>
      <c r="K190" s="19">
        <v>0</v>
      </c>
      <c r="L190" s="20">
        <v>0</v>
      </c>
      <c r="M190" s="21">
        <v>0</v>
      </c>
      <c r="N190" s="19">
        <v>0</v>
      </c>
      <c r="O190" s="20">
        <v>0</v>
      </c>
      <c r="P190" s="21">
        <v>0</v>
      </c>
      <c r="Q190" s="19">
        <v>0</v>
      </c>
      <c r="R190" s="20">
        <v>0</v>
      </c>
      <c r="S190" s="21">
        <v>0</v>
      </c>
      <c r="T190" s="19">
        <v>0</v>
      </c>
      <c r="U190" s="20">
        <v>0</v>
      </c>
      <c r="V190" s="21">
        <v>0</v>
      </c>
      <c r="W190" s="47">
        <v>0</v>
      </c>
      <c r="X190" s="20">
        <v>0</v>
      </c>
      <c r="Y190" s="21">
        <v>0</v>
      </c>
      <c r="AB190" s="1"/>
    </row>
    <row r="191" spans="1:28" ht="13">
      <c r="A191" s="2" t="s">
        <v>285</v>
      </c>
      <c r="B191" s="2" t="s">
        <v>165</v>
      </c>
      <c r="C191" s="89" t="s">
        <v>297</v>
      </c>
      <c r="D191" s="129" t="s">
        <v>298</v>
      </c>
      <c r="E191" s="19">
        <v>0</v>
      </c>
      <c r="F191" s="20">
        <v>0</v>
      </c>
      <c r="G191" s="21">
        <v>0</v>
      </c>
      <c r="H191" s="19">
        <v>0</v>
      </c>
      <c r="I191" s="20">
        <v>0</v>
      </c>
      <c r="J191" s="21">
        <v>0</v>
      </c>
      <c r="K191" s="19">
        <v>0</v>
      </c>
      <c r="L191" s="20">
        <v>0</v>
      </c>
      <c r="M191" s="21">
        <v>0</v>
      </c>
      <c r="N191" s="19">
        <v>0</v>
      </c>
      <c r="O191" s="20">
        <v>0</v>
      </c>
      <c r="P191" s="21">
        <v>0</v>
      </c>
      <c r="Q191" s="19">
        <v>0</v>
      </c>
      <c r="R191" s="20">
        <v>0</v>
      </c>
      <c r="S191" s="21">
        <v>0</v>
      </c>
      <c r="T191" s="19">
        <v>0</v>
      </c>
      <c r="U191" s="20">
        <v>0</v>
      </c>
      <c r="V191" s="21">
        <v>0</v>
      </c>
      <c r="W191" s="47">
        <v>0</v>
      </c>
      <c r="X191" s="20">
        <v>0</v>
      </c>
      <c r="Y191" s="21">
        <v>0</v>
      </c>
      <c r="AB191" s="1"/>
    </row>
    <row r="192" spans="1:28" ht="13">
      <c r="A192" s="2" t="s">
        <v>286</v>
      </c>
      <c r="B192" s="2" t="s">
        <v>166</v>
      </c>
      <c r="C192" s="89" t="s">
        <v>297</v>
      </c>
      <c r="D192" s="129" t="s">
        <v>303</v>
      </c>
      <c r="E192" s="19">
        <v>6680.35</v>
      </c>
      <c r="F192" s="20">
        <v>1083.98</v>
      </c>
      <c r="G192" s="21">
        <v>7764.33</v>
      </c>
      <c r="H192" s="19">
        <v>7289.1</v>
      </c>
      <c r="I192" s="20">
        <v>383.73</v>
      </c>
      <c r="J192" s="21">
        <v>7672.83</v>
      </c>
      <c r="K192" s="19">
        <v>6236.15</v>
      </c>
      <c r="L192" s="20">
        <v>532.16</v>
      </c>
      <c r="M192" s="21">
        <v>6768.3099999999995</v>
      </c>
      <c r="N192" s="19">
        <v>8183.75</v>
      </c>
      <c r="O192" s="20">
        <v>3454.76</v>
      </c>
      <c r="P192" s="21">
        <v>11638.51</v>
      </c>
      <c r="Q192" s="19">
        <v>3358.4</v>
      </c>
      <c r="R192" s="20">
        <v>1108.8699999999999</v>
      </c>
      <c r="S192" s="21">
        <v>4467.2700000000004</v>
      </c>
      <c r="T192" s="19">
        <v>1616.05</v>
      </c>
      <c r="U192" s="20">
        <v>162.15</v>
      </c>
      <c r="V192" s="21">
        <v>1778.2</v>
      </c>
      <c r="W192" s="47">
        <v>33363.800000000003</v>
      </c>
      <c r="X192" s="20">
        <v>6725.65</v>
      </c>
      <c r="Y192" s="21">
        <v>40089.450000000004</v>
      </c>
      <c r="AB192" s="1"/>
    </row>
    <row r="193" spans="1:28" ht="13">
      <c r="A193" s="2" t="s">
        <v>286</v>
      </c>
      <c r="B193" s="2" t="s">
        <v>167</v>
      </c>
      <c r="C193" s="89" t="s">
        <v>297</v>
      </c>
      <c r="D193" s="129" t="s">
        <v>303</v>
      </c>
      <c r="E193" s="19">
        <v>6964.5</v>
      </c>
      <c r="F193" s="20">
        <v>4670.45</v>
      </c>
      <c r="G193" s="21">
        <v>11634.95</v>
      </c>
      <c r="H193" s="19">
        <v>5394.45</v>
      </c>
      <c r="I193" s="20">
        <v>4236.3999999999996</v>
      </c>
      <c r="J193" s="21">
        <v>9630.8499999999985</v>
      </c>
      <c r="K193" s="19">
        <v>6763.9</v>
      </c>
      <c r="L193" s="20">
        <v>4066.35</v>
      </c>
      <c r="M193" s="21">
        <v>10830.25</v>
      </c>
      <c r="N193" s="19">
        <v>10907.75</v>
      </c>
      <c r="O193" s="20">
        <v>3786.95</v>
      </c>
      <c r="P193" s="21">
        <v>14694.7</v>
      </c>
      <c r="Q193" s="19">
        <v>4880.2</v>
      </c>
      <c r="R193" s="20">
        <v>2310.9499999999998</v>
      </c>
      <c r="S193" s="21">
        <v>7191.15</v>
      </c>
      <c r="T193" s="19">
        <v>4529.6000000000004</v>
      </c>
      <c r="U193" s="20">
        <v>3354.15</v>
      </c>
      <c r="V193" s="21">
        <v>7883.75</v>
      </c>
      <c r="W193" s="47">
        <v>39440.399999999994</v>
      </c>
      <c r="X193" s="20">
        <v>22425.25</v>
      </c>
      <c r="Y193" s="21">
        <v>61865.649999999994</v>
      </c>
      <c r="AB193" s="1"/>
    </row>
    <row r="194" spans="1:28" ht="13">
      <c r="A194" s="2" t="s">
        <v>286</v>
      </c>
      <c r="B194" s="2" t="s">
        <v>168</v>
      </c>
      <c r="C194" s="89" t="s">
        <v>297</v>
      </c>
      <c r="D194" s="129" t="s">
        <v>303</v>
      </c>
      <c r="E194" s="19">
        <v>4812.3999999999996</v>
      </c>
      <c r="F194" s="20">
        <v>698.12</v>
      </c>
      <c r="G194" s="21">
        <v>5510.5199999999995</v>
      </c>
      <c r="H194" s="19">
        <v>393.7</v>
      </c>
      <c r="I194" s="20">
        <v>4109.42</v>
      </c>
      <c r="J194" s="21">
        <v>4503.12</v>
      </c>
      <c r="K194" s="19">
        <v>1104.8</v>
      </c>
      <c r="L194" s="20">
        <v>2558.63</v>
      </c>
      <c r="M194" s="21">
        <v>3663.4300000000003</v>
      </c>
      <c r="N194" s="19">
        <v>1925.55</v>
      </c>
      <c r="O194" s="20">
        <v>1029.9100000000001</v>
      </c>
      <c r="P194" s="21">
        <v>2955.46</v>
      </c>
      <c r="Q194" s="19">
        <v>3577.7</v>
      </c>
      <c r="R194" s="20">
        <v>520.89</v>
      </c>
      <c r="S194" s="21">
        <v>4098.59</v>
      </c>
      <c r="T194" s="19">
        <v>1404.2</v>
      </c>
      <c r="U194" s="20">
        <v>865.92</v>
      </c>
      <c r="V194" s="21">
        <v>2270.12</v>
      </c>
      <c r="W194" s="47">
        <v>13218.349999999999</v>
      </c>
      <c r="X194" s="20">
        <v>9782.89</v>
      </c>
      <c r="Y194" s="21">
        <v>23001.239999999998</v>
      </c>
      <c r="AB194" s="1"/>
    </row>
    <row r="195" spans="1:28" ht="13">
      <c r="A195" s="2" t="s">
        <v>287</v>
      </c>
      <c r="B195" s="2" t="s">
        <v>169</v>
      </c>
      <c r="C195" s="89" t="s">
        <v>297</v>
      </c>
      <c r="D195" s="129" t="s">
        <v>302</v>
      </c>
      <c r="E195" s="19">
        <v>8062</v>
      </c>
      <c r="F195" s="20">
        <v>3307.25</v>
      </c>
      <c r="G195" s="21">
        <v>11369.25</v>
      </c>
      <c r="H195" s="19">
        <v>7790.15</v>
      </c>
      <c r="I195" s="20">
        <v>5679.25</v>
      </c>
      <c r="J195" s="21">
        <v>13469.4</v>
      </c>
      <c r="K195" s="19">
        <v>6746.75</v>
      </c>
      <c r="L195" s="20">
        <v>3954.15</v>
      </c>
      <c r="M195" s="21">
        <v>10700.9</v>
      </c>
      <c r="N195" s="19">
        <v>6451.2</v>
      </c>
      <c r="O195" s="20">
        <v>5725.35</v>
      </c>
      <c r="P195" s="21">
        <v>12176.55</v>
      </c>
      <c r="Q195" s="19">
        <v>7501.95</v>
      </c>
      <c r="R195" s="20">
        <v>5582.95</v>
      </c>
      <c r="S195" s="21">
        <v>13084.9</v>
      </c>
      <c r="T195" s="19">
        <v>6387.55</v>
      </c>
      <c r="U195" s="20">
        <v>4251.45</v>
      </c>
      <c r="V195" s="21">
        <v>10639</v>
      </c>
      <c r="W195" s="47">
        <v>42939.600000000006</v>
      </c>
      <c r="X195" s="20">
        <v>28500.400000000001</v>
      </c>
      <c r="Y195" s="21">
        <v>71440</v>
      </c>
      <c r="AB195" s="1"/>
    </row>
    <row r="196" spans="1:28" ht="13">
      <c r="A196" s="2" t="s">
        <v>288</v>
      </c>
      <c r="B196" s="2" t="s">
        <v>170</v>
      </c>
      <c r="C196" s="89" t="s">
        <v>297</v>
      </c>
      <c r="D196" s="129" t="s">
        <v>302</v>
      </c>
      <c r="E196" s="19">
        <v>15936.05</v>
      </c>
      <c r="F196" s="20">
        <v>3706.01</v>
      </c>
      <c r="G196" s="21">
        <v>19642.059999999998</v>
      </c>
      <c r="H196" s="19">
        <v>20165.22</v>
      </c>
      <c r="I196" s="20">
        <v>4319.3500000000004</v>
      </c>
      <c r="J196" s="21">
        <v>24484.57</v>
      </c>
      <c r="K196" s="19">
        <v>17440.66</v>
      </c>
      <c r="L196" s="20">
        <v>3608.47</v>
      </c>
      <c r="M196" s="21">
        <v>21049.13</v>
      </c>
      <c r="N196" s="19">
        <v>10279.049999999999</v>
      </c>
      <c r="O196" s="20">
        <v>3248.38</v>
      </c>
      <c r="P196" s="21">
        <v>13527.43</v>
      </c>
      <c r="Q196" s="19">
        <v>6421.79</v>
      </c>
      <c r="R196" s="20">
        <v>1978.58</v>
      </c>
      <c r="S196" s="21">
        <v>8400.369999999999</v>
      </c>
      <c r="T196" s="19">
        <v>12994.97</v>
      </c>
      <c r="U196" s="20">
        <v>3358.85</v>
      </c>
      <c r="V196" s="21">
        <v>16353.82</v>
      </c>
      <c r="W196" s="47">
        <v>83237.740000000005</v>
      </c>
      <c r="X196" s="20">
        <v>20219.64</v>
      </c>
      <c r="Y196" s="21">
        <v>103457.38</v>
      </c>
      <c r="AB196" s="1"/>
    </row>
    <row r="197" spans="1:28" ht="13">
      <c r="A197" s="2" t="s">
        <v>288</v>
      </c>
      <c r="B197" s="2" t="s">
        <v>171</v>
      </c>
      <c r="C197" s="89" t="s">
        <v>297</v>
      </c>
      <c r="D197" s="129" t="s">
        <v>302</v>
      </c>
      <c r="E197" s="19">
        <v>19417.23</v>
      </c>
      <c r="F197" s="20">
        <v>1234.8800000000001</v>
      </c>
      <c r="G197" s="21">
        <v>20652.11</v>
      </c>
      <c r="H197" s="19">
        <v>11183.66</v>
      </c>
      <c r="I197" s="20">
        <v>1567.22</v>
      </c>
      <c r="J197" s="21">
        <v>12750.88</v>
      </c>
      <c r="K197" s="19">
        <v>5314.56</v>
      </c>
      <c r="L197" s="20">
        <v>873.21</v>
      </c>
      <c r="M197" s="21">
        <v>6187.77</v>
      </c>
      <c r="N197" s="19">
        <v>8829.68</v>
      </c>
      <c r="O197" s="20">
        <v>1264.42</v>
      </c>
      <c r="P197" s="21">
        <v>10094.1</v>
      </c>
      <c r="Q197" s="19">
        <v>4464.2700000000004</v>
      </c>
      <c r="R197" s="20">
        <v>883.26</v>
      </c>
      <c r="S197" s="21">
        <v>5347.5300000000007</v>
      </c>
      <c r="T197" s="19">
        <v>6866.97</v>
      </c>
      <c r="U197" s="20">
        <v>1328.71</v>
      </c>
      <c r="V197" s="21">
        <v>8195.68</v>
      </c>
      <c r="W197" s="47">
        <v>56076.369999999995</v>
      </c>
      <c r="X197" s="20">
        <v>7151.7000000000007</v>
      </c>
      <c r="Y197" s="21">
        <v>63228.069999999992</v>
      </c>
      <c r="AB197" s="1"/>
    </row>
    <row r="198" spans="1:28" ht="13">
      <c r="A198" s="2" t="s">
        <v>289</v>
      </c>
      <c r="B198" s="2" t="s">
        <v>172</v>
      </c>
      <c r="C198" s="89" t="s">
        <v>297</v>
      </c>
      <c r="D198" s="129" t="s">
        <v>303</v>
      </c>
      <c r="E198" s="19">
        <v>0</v>
      </c>
      <c r="F198" s="20">
        <v>0</v>
      </c>
      <c r="G198" s="21">
        <v>0</v>
      </c>
      <c r="H198" s="19">
        <v>0</v>
      </c>
      <c r="I198" s="20">
        <v>0</v>
      </c>
      <c r="J198" s="21">
        <v>0</v>
      </c>
      <c r="K198" s="19">
        <v>0</v>
      </c>
      <c r="L198" s="20">
        <v>0</v>
      </c>
      <c r="M198" s="21">
        <v>0</v>
      </c>
      <c r="N198" s="19">
        <v>0</v>
      </c>
      <c r="O198" s="20">
        <v>0</v>
      </c>
      <c r="P198" s="21">
        <v>0</v>
      </c>
      <c r="Q198" s="19">
        <v>0</v>
      </c>
      <c r="R198" s="20">
        <v>0</v>
      </c>
      <c r="S198" s="21">
        <v>0</v>
      </c>
      <c r="T198" s="19">
        <v>0</v>
      </c>
      <c r="U198" s="20">
        <v>0</v>
      </c>
      <c r="V198" s="21">
        <v>0</v>
      </c>
      <c r="W198" s="47">
        <v>0</v>
      </c>
      <c r="X198" s="20">
        <v>0</v>
      </c>
      <c r="Y198" s="21">
        <v>0</v>
      </c>
      <c r="AB198" s="1"/>
    </row>
    <row r="199" spans="1:28" ht="13">
      <c r="A199" s="2" t="s">
        <v>290</v>
      </c>
      <c r="B199" s="2" t="s">
        <v>173</v>
      </c>
      <c r="C199" s="89" t="s">
        <v>297</v>
      </c>
      <c r="D199" s="129" t="s">
        <v>298</v>
      </c>
      <c r="E199" s="19">
        <v>11887.45</v>
      </c>
      <c r="F199" s="20">
        <v>6950.4</v>
      </c>
      <c r="G199" s="21">
        <v>18837.849999999999</v>
      </c>
      <c r="H199" s="19">
        <v>31298.15</v>
      </c>
      <c r="I199" s="20">
        <v>14440.55</v>
      </c>
      <c r="J199" s="21">
        <v>45738.7</v>
      </c>
      <c r="K199" s="19">
        <v>28072</v>
      </c>
      <c r="L199" s="20">
        <v>27248.3</v>
      </c>
      <c r="M199" s="21">
        <v>55320.3</v>
      </c>
      <c r="N199" s="19">
        <v>29981.45</v>
      </c>
      <c r="O199" s="20">
        <v>7581.95</v>
      </c>
      <c r="P199" s="21">
        <v>37563.4</v>
      </c>
      <c r="Q199" s="19">
        <v>16238.1</v>
      </c>
      <c r="R199" s="20">
        <v>7992.45</v>
      </c>
      <c r="S199" s="21">
        <v>24230.55</v>
      </c>
      <c r="T199" s="19">
        <v>24079.45</v>
      </c>
      <c r="U199" s="20">
        <v>8563.5</v>
      </c>
      <c r="V199" s="21">
        <v>32642.95</v>
      </c>
      <c r="W199" s="47">
        <v>141556.6</v>
      </c>
      <c r="X199" s="20">
        <v>72777.149999999994</v>
      </c>
      <c r="Y199" s="21">
        <v>214333.75</v>
      </c>
      <c r="AB199" s="1"/>
    </row>
    <row r="200" spans="1:28" ht="13">
      <c r="A200" s="2" t="s">
        <v>350</v>
      </c>
      <c r="B200" s="2" t="s">
        <v>351</v>
      </c>
      <c r="C200" s="89" t="s">
        <v>297</v>
      </c>
      <c r="D200" s="129" t="s">
        <v>304</v>
      </c>
      <c r="E200" s="19">
        <v>13897.43</v>
      </c>
      <c r="F200" s="20">
        <v>0.74</v>
      </c>
      <c r="G200" s="21">
        <v>13898.17</v>
      </c>
      <c r="H200" s="19">
        <v>14339.44</v>
      </c>
      <c r="I200" s="20">
        <v>0</v>
      </c>
      <c r="J200" s="21">
        <v>14339.44</v>
      </c>
      <c r="K200" s="19">
        <v>14505.69</v>
      </c>
      <c r="L200" s="20">
        <v>0</v>
      </c>
      <c r="M200" s="21">
        <v>14505.69</v>
      </c>
      <c r="N200" s="19">
        <v>13649.59</v>
      </c>
      <c r="O200" s="20">
        <v>0</v>
      </c>
      <c r="P200" s="21">
        <v>13649.59</v>
      </c>
      <c r="Q200" s="19">
        <v>12628.71</v>
      </c>
      <c r="R200" s="20">
        <v>0</v>
      </c>
      <c r="S200" s="21">
        <v>12628.71</v>
      </c>
      <c r="T200" s="19">
        <v>12556.35</v>
      </c>
      <c r="U200" s="20">
        <v>0</v>
      </c>
      <c r="V200" s="21">
        <v>12556.35</v>
      </c>
      <c r="W200" s="47">
        <v>81577.210000000021</v>
      </c>
      <c r="X200" s="20">
        <v>0.74</v>
      </c>
      <c r="Y200" s="21">
        <v>81577.950000000026</v>
      </c>
      <c r="AB200" s="1"/>
    </row>
    <row r="201" spans="1:28" ht="13">
      <c r="A201" s="2" t="s">
        <v>350</v>
      </c>
      <c r="B201" s="2" t="s">
        <v>410</v>
      </c>
      <c r="C201" s="89" t="s">
        <v>297</v>
      </c>
      <c r="D201" s="129" t="s">
        <v>304</v>
      </c>
      <c r="E201" s="19">
        <v>0</v>
      </c>
      <c r="F201" s="20">
        <v>0</v>
      </c>
      <c r="G201" s="21">
        <v>0</v>
      </c>
      <c r="H201" s="19">
        <v>0</v>
      </c>
      <c r="I201" s="20">
        <v>0</v>
      </c>
      <c r="J201" s="21">
        <v>0</v>
      </c>
      <c r="K201" s="19">
        <v>0</v>
      </c>
      <c r="L201" s="20">
        <v>0</v>
      </c>
      <c r="M201" s="21">
        <v>0</v>
      </c>
      <c r="N201" s="19">
        <v>0</v>
      </c>
      <c r="O201" s="20">
        <v>0</v>
      </c>
      <c r="P201" s="21">
        <v>0</v>
      </c>
      <c r="Q201" s="19">
        <v>176.64</v>
      </c>
      <c r="R201" s="20">
        <v>1110.97</v>
      </c>
      <c r="S201" s="21">
        <v>1287.6100000000001</v>
      </c>
      <c r="T201" s="19">
        <v>427.04</v>
      </c>
      <c r="U201" s="20">
        <v>1019.06</v>
      </c>
      <c r="V201" s="21">
        <v>1446.1</v>
      </c>
      <c r="W201" s="47">
        <v>603.68000000000006</v>
      </c>
      <c r="X201" s="20">
        <v>2130.0299999999997</v>
      </c>
      <c r="Y201" s="21">
        <v>2733.71</v>
      </c>
      <c r="AB201" s="1"/>
    </row>
    <row r="202" spans="1:28" ht="13">
      <c r="A202" s="2" t="s">
        <v>350</v>
      </c>
      <c r="B202" s="2" t="s">
        <v>352</v>
      </c>
      <c r="C202" s="89" t="s">
        <v>297</v>
      </c>
      <c r="D202" s="129" t="s">
        <v>304</v>
      </c>
      <c r="E202" s="19">
        <v>6486.05</v>
      </c>
      <c r="F202" s="20">
        <v>1.07</v>
      </c>
      <c r="G202" s="21">
        <v>6487.12</v>
      </c>
      <c r="H202" s="19">
        <v>1394.24</v>
      </c>
      <c r="I202" s="20">
        <v>0</v>
      </c>
      <c r="J202" s="21">
        <v>1394.24</v>
      </c>
      <c r="K202" s="19">
        <v>0</v>
      </c>
      <c r="L202" s="20">
        <v>0</v>
      </c>
      <c r="M202" s="21">
        <v>0</v>
      </c>
      <c r="N202" s="19">
        <v>0</v>
      </c>
      <c r="O202" s="20">
        <v>0</v>
      </c>
      <c r="P202" s="21">
        <v>0</v>
      </c>
      <c r="Q202" s="19">
        <v>0</v>
      </c>
      <c r="R202" s="20">
        <v>0</v>
      </c>
      <c r="S202" s="21">
        <v>0</v>
      </c>
      <c r="T202" s="19">
        <v>0</v>
      </c>
      <c r="U202" s="20">
        <v>0</v>
      </c>
      <c r="V202" s="21">
        <v>0</v>
      </c>
      <c r="W202" s="47">
        <v>7880.29</v>
      </c>
      <c r="X202" s="20">
        <v>1.07</v>
      </c>
      <c r="Y202" s="21">
        <v>7881.36</v>
      </c>
      <c r="AB202" s="1"/>
    </row>
    <row r="203" spans="1:28" ht="13">
      <c r="A203" s="2" t="s">
        <v>291</v>
      </c>
      <c r="B203" s="2" t="s">
        <v>174</v>
      </c>
      <c r="C203" s="89" t="s">
        <v>297</v>
      </c>
      <c r="D203" s="129" t="s">
        <v>304</v>
      </c>
      <c r="E203" s="19">
        <v>1.82</v>
      </c>
      <c r="F203" s="20">
        <v>6.2</v>
      </c>
      <c r="G203" s="21">
        <v>8.02</v>
      </c>
      <c r="H203" s="19">
        <v>3.3</v>
      </c>
      <c r="I203" s="20">
        <v>2.58</v>
      </c>
      <c r="J203" s="21">
        <v>5.88</v>
      </c>
      <c r="K203" s="19">
        <v>18.93</v>
      </c>
      <c r="L203" s="20">
        <v>0.54</v>
      </c>
      <c r="M203" s="21">
        <v>19.47</v>
      </c>
      <c r="N203" s="19">
        <v>16.989999999999998</v>
      </c>
      <c r="O203" s="20">
        <v>0.91</v>
      </c>
      <c r="P203" s="21">
        <v>17.899999999999999</v>
      </c>
      <c r="Q203" s="19">
        <v>8.1199999999999992</v>
      </c>
      <c r="R203" s="20">
        <v>4.1100000000000003</v>
      </c>
      <c r="S203" s="21">
        <v>12.23</v>
      </c>
      <c r="T203" s="19">
        <v>1.35</v>
      </c>
      <c r="U203" s="20">
        <v>13.75</v>
      </c>
      <c r="V203" s="21">
        <v>15.1</v>
      </c>
      <c r="W203" s="47">
        <v>50.51</v>
      </c>
      <c r="X203" s="20">
        <v>28.09</v>
      </c>
      <c r="Y203" s="21">
        <v>78.599999999999994</v>
      </c>
      <c r="AB203" s="1"/>
    </row>
    <row r="204" spans="1:28" ht="13">
      <c r="A204" s="2" t="s">
        <v>291</v>
      </c>
      <c r="B204" s="2" t="s">
        <v>175</v>
      </c>
      <c r="C204" s="89" t="s">
        <v>297</v>
      </c>
      <c r="D204" s="129" t="s">
        <v>304</v>
      </c>
      <c r="E204" s="19">
        <v>410.47</v>
      </c>
      <c r="F204" s="20">
        <v>7.0000000000000007E-2</v>
      </c>
      <c r="G204" s="21">
        <v>410.54</v>
      </c>
      <c r="H204" s="19">
        <v>259.02999999999997</v>
      </c>
      <c r="I204" s="20">
        <v>0.04</v>
      </c>
      <c r="J204" s="21">
        <v>259.07</v>
      </c>
      <c r="K204" s="19">
        <v>257.08</v>
      </c>
      <c r="L204" s="20">
        <v>0.03</v>
      </c>
      <c r="M204" s="21">
        <v>257.10999999999996</v>
      </c>
      <c r="N204" s="19">
        <v>210.7</v>
      </c>
      <c r="O204" s="20">
        <v>0.03</v>
      </c>
      <c r="P204" s="21">
        <v>210.73</v>
      </c>
      <c r="Q204" s="19">
        <v>240.36</v>
      </c>
      <c r="R204" s="20">
        <v>0.04</v>
      </c>
      <c r="S204" s="21">
        <v>240.4</v>
      </c>
      <c r="T204" s="19">
        <v>118.65</v>
      </c>
      <c r="U204" s="20">
        <v>0.05</v>
      </c>
      <c r="V204" s="21">
        <v>118.7</v>
      </c>
      <c r="W204" s="47">
        <v>1496.29</v>
      </c>
      <c r="X204" s="20">
        <v>0.26</v>
      </c>
      <c r="Y204" s="21">
        <v>1496.55</v>
      </c>
      <c r="AB204" s="1"/>
    </row>
    <row r="205" spans="1:28" ht="13">
      <c r="A205" s="2" t="s">
        <v>291</v>
      </c>
      <c r="B205" s="2" t="s">
        <v>176</v>
      </c>
      <c r="C205" s="89" t="s">
        <v>297</v>
      </c>
      <c r="D205" s="129" t="s">
        <v>304</v>
      </c>
      <c r="E205" s="19">
        <v>280.49</v>
      </c>
      <c r="F205" s="20">
        <v>0.21</v>
      </c>
      <c r="G205" s="21">
        <v>280.7</v>
      </c>
      <c r="H205" s="19">
        <v>285.33999999999997</v>
      </c>
      <c r="I205" s="20">
        <v>0.3</v>
      </c>
      <c r="J205" s="21">
        <v>285.64</v>
      </c>
      <c r="K205" s="19">
        <v>287.16000000000003</v>
      </c>
      <c r="L205" s="20">
        <v>0.08</v>
      </c>
      <c r="M205" s="21">
        <v>287.24</v>
      </c>
      <c r="N205" s="19">
        <v>33.659999999999997</v>
      </c>
      <c r="O205" s="20">
        <v>193.49</v>
      </c>
      <c r="P205" s="21">
        <v>227.15</v>
      </c>
      <c r="Q205" s="19">
        <v>13.3</v>
      </c>
      <c r="R205" s="20">
        <v>126.8</v>
      </c>
      <c r="S205" s="21">
        <v>140.1</v>
      </c>
      <c r="T205" s="19">
        <v>6.57</v>
      </c>
      <c r="U205" s="20">
        <v>247.93</v>
      </c>
      <c r="V205" s="21">
        <v>254.5</v>
      </c>
      <c r="W205" s="47">
        <v>906.52</v>
      </c>
      <c r="X205" s="20">
        <v>568.80999999999995</v>
      </c>
      <c r="Y205" s="21">
        <v>1475.33</v>
      </c>
      <c r="AB205" s="1"/>
    </row>
    <row r="206" spans="1:28" ht="13">
      <c r="A206" s="2" t="s">
        <v>291</v>
      </c>
      <c r="B206" s="2" t="s">
        <v>177</v>
      </c>
      <c r="C206" s="89" t="s">
        <v>297</v>
      </c>
      <c r="D206" s="129" t="s">
        <v>303</v>
      </c>
      <c r="E206" s="19">
        <v>52.51</v>
      </c>
      <c r="F206" s="20">
        <v>78.34</v>
      </c>
      <c r="G206" s="21">
        <v>130.85</v>
      </c>
      <c r="H206" s="19">
        <v>25.95</v>
      </c>
      <c r="I206" s="20">
        <v>65.900000000000006</v>
      </c>
      <c r="J206" s="21">
        <v>91.850000000000009</v>
      </c>
      <c r="K206" s="19">
        <v>27.34</v>
      </c>
      <c r="L206" s="20">
        <v>50.71</v>
      </c>
      <c r="M206" s="21">
        <v>78.05</v>
      </c>
      <c r="N206" s="19">
        <v>33.71</v>
      </c>
      <c r="O206" s="20">
        <v>61.65</v>
      </c>
      <c r="P206" s="21">
        <v>95.36</v>
      </c>
      <c r="Q206" s="19">
        <v>18.93</v>
      </c>
      <c r="R206" s="20">
        <v>38.450000000000003</v>
      </c>
      <c r="S206" s="21">
        <v>57.38</v>
      </c>
      <c r="T206" s="19">
        <v>15.52</v>
      </c>
      <c r="U206" s="20">
        <v>29.72</v>
      </c>
      <c r="V206" s="21">
        <v>45.239999999999995</v>
      </c>
      <c r="W206" s="47">
        <v>173.96</v>
      </c>
      <c r="X206" s="20">
        <v>324.77</v>
      </c>
      <c r="Y206" s="21">
        <v>498.73</v>
      </c>
      <c r="AB206" s="1"/>
    </row>
    <row r="207" spans="1:28" ht="13">
      <c r="A207" s="2" t="s">
        <v>291</v>
      </c>
      <c r="B207" s="2" t="s">
        <v>178</v>
      </c>
      <c r="C207" s="89" t="s">
        <v>297</v>
      </c>
      <c r="D207" s="129" t="s">
        <v>304</v>
      </c>
      <c r="E207" s="19">
        <v>552.09</v>
      </c>
      <c r="F207" s="20">
        <v>217.86</v>
      </c>
      <c r="G207" s="21">
        <v>769.95</v>
      </c>
      <c r="H207" s="19">
        <v>404.18</v>
      </c>
      <c r="I207" s="20">
        <v>371.57</v>
      </c>
      <c r="J207" s="21">
        <v>775.75</v>
      </c>
      <c r="K207" s="19">
        <v>1117.06</v>
      </c>
      <c r="L207" s="20">
        <v>62.96</v>
      </c>
      <c r="M207" s="21">
        <v>1180.02</v>
      </c>
      <c r="N207" s="19">
        <v>911.98</v>
      </c>
      <c r="O207" s="20">
        <v>62.02</v>
      </c>
      <c r="P207" s="21">
        <v>974</v>
      </c>
      <c r="Q207" s="19">
        <v>666.97</v>
      </c>
      <c r="R207" s="20">
        <v>97.8</v>
      </c>
      <c r="S207" s="21">
        <v>764.77</v>
      </c>
      <c r="T207" s="19">
        <v>565.20000000000005</v>
      </c>
      <c r="U207" s="20">
        <v>96.45</v>
      </c>
      <c r="V207" s="21">
        <v>661.65000000000009</v>
      </c>
      <c r="W207" s="47">
        <v>4217.4799999999996</v>
      </c>
      <c r="X207" s="20">
        <v>908.66000000000008</v>
      </c>
      <c r="Y207" s="21">
        <v>5126.1399999999994</v>
      </c>
      <c r="AB207" s="1"/>
    </row>
    <row r="208" spans="1:28" ht="13">
      <c r="A208" s="2" t="s">
        <v>291</v>
      </c>
      <c r="B208" s="2" t="s">
        <v>179</v>
      </c>
      <c r="C208" s="89" t="s">
        <v>297</v>
      </c>
      <c r="D208" s="129" t="s">
        <v>304</v>
      </c>
      <c r="E208" s="19">
        <v>566.39</v>
      </c>
      <c r="F208" s="20">
        <v>69.52</v>
      </c>
      <c r="G208" s="21">
        <v>635.91</v>
      </c>
      <c r="H208" s="19">
        <v>837.45</v>
      </c>
      <c r="I208" s="20">
        <v>191.38</v>
      </c>
      <c r="J208" s="21">
        <v>1028.83</v>
      </c>
      <c r="K208" s="19">
        <v>834.09</v>
      </c>
      <c r="L208" s="20">
        <v>94.22</v>
      </c>
      <c r="M208" s="21">
        <v>928.31000000000006</v>
      </c>
      <c r="N208" s="19">
        <v>883.35</v>
      </c>
      <c r="O208" s="20">
        <v>35.19</v>
      </c>
      <c r="P208" s="21">
        <v>918.54</v>
      </c>
      <c r="Q208" s="19">
        <v>774.97</v>
      </c>
      <c r="R208" s="20">
        <v>117.45</v>
      </c>
      <c r="S208" s="21">
        <v>892.42000000000007</v>
      </c>
      <c r="T208" s="19">
        <v>407.69</v>
      </c>
      <c r="U208" s="20">
        <v>89.31</v>
      </c>
      <c r="V208" s="21">
        <v>497</v>
      </c>
      <c r="W208" s="47">
        <v>4303.9399999999996</v>
      </c>
      <c r="X208" s="20">
        <v>597.06999999999994</v>
      </c>
      <c r="Y208" s="21">
        <v>4901.0099999999993</v>
      </c>
      <c r="AB208" s="1"/>
    </row>
    <row r="209" spans="1:28" ht="13">
      <c r="A209" s="2" t="s">
        <v>291</v>
      </c>
      <c r="B209" s="2" t="s">
        <v>180</v>
      </c>
      <c r="C209" s="89" t="s">
        <v>297</v>
      </c>
      <c r="D209" s="129" t="s">
        <v>304</v>
      </c>
      <c r="E209" s="19">
        <v>660.29</v>
      </c>
      <c r="F209" s="20">
        <v>0</v>
      </c>
      <c r="G209" s="21">
        <v>660.29</v>
      </c>
      <c r="H209" s="19">
        <v>538.69000000000005</v>
      </c>
      <c r="I209" s="20">
        <v>0</v>
      </c>
      <c r="J209" s="21">
        <v>538.69000000000005</v>
      </c>
      <c r="K209" s="19">
        <v>279.81</v>
      </c>
      <c r="L209" s="20">
        <v>0</v>
      </c>
      <c r="M209" s="21">
        <v>279.81</v>
      </c>
      <c r="N209" s="19">
        <v>759.2</v>
      </c>
      <c r="O209" s="20">
        <v>0</v>
      </c>
      <c r="P209" s="21">
        <v>759.2</v>
      </c>
      <c r="Q209" s="19">
        <v>692.12</v>
      </c>
      <c r="R209" s="20">
        <v>0</v>
      </c>
      <c r="S209" s="21">
        <v>692.12</v>
      </c>
      <c r="T209" s="19">
        <v>757.01</v>
      </c>
      <c r="U209" s="20">
        <v>0</v>
      </c>
      <c r="V209" s="21">
        <v>757.01</v>
      </c>
      <c r="W209" s="47">
        <v>3687.12</v>
      </c>
      <c r="X209" s="20">
        <v>0</v>
      </c>
      <c r="Y209" s="21">
        <v>3687.12</v>
      </c>
      <c r="AB209" s="1"/>
    </row>
    <row r="210" spans="1:28" ht="13">
      <c r="A210" s="2" t="s">
        <v>291</v>
      </c>
      <c r="B210" s="2" t="s">
        <v>181</v>
      </c>
      <c r="C210" s="89" t="s">
        <v>297</v>
      </c>
      <c r="D210" s="129" t="s">
        <v>304</v>
      </c>
      <c r="E210" s="19">
        <v>0</v>
      </c>
      <c r="F210" s="20">
        <v>0</v>
      </c>
      <c r="G210" s="21">
        <v>0</v>
      </c>
      <c r="H210" s="19">
        <v>0</v>
      </c>
      <c r="I210" s="20">
        <v>0</v>
      </c>
      <c r="J210" s="21">
        <v>0</v>
      </c>
      <c r="K210" s="19">
        <v>0</v>
      </c>
      <c r="L210" s="20">
        <v>0</v>
      </c>
      <c r="M210" s="21">
        <v>0</v>
      </c>
      <c r="N210" s="19">
        <v>0</v>
      </c>
      <c r="O210" s="20">
        <v>0</v>
      </c>
      <c r="P210" s="21">
        <v>0</v>
      </c>
      <c r="Q210" s="19">
        <v>0</v>
      </c>
      <c r="R210" s="20">
        <v>0</v>
      </c>
      <c r="S210" s="21">
        <v>0</v>
      </c>
      <c r="T210" s="19">
        <v>0</v>
      </c>
      <c r="U210" s="20">
        <v>0</v>
      </c>
      <c r="V210" s="21">
        <v>0</v>
      </c>
      <c r="W210" s="47">
        <v>0</v>
      </c>
      <c r="X210" s="20">
        <v>0</v>
      </c>
      <c r="Y210" s="21">
        <v>0</v>
      </c>
      <c r="AB210" s="1"/>
    </row>
    <row r="211" spans="1:28" ht="13">
      <c r="A211" s="2" t="s">
        <v>291</v>
      </c>
      <c r="B211" s="2" t="s">
        <v>182</v>
      </c>
      <c r="C211" s="89" t="s">
        <v>297</v>
      </c>
      <c r="D211" s="129" t="s">
        <v>304</v>
      </c>
      <c r="E211" s="19">
        <v>17.3</v>
      </c>
      <c r="F211" s="20">
        <v>93.33</v>
      </c>
      <c r="G211" s="21">
        <v>110.63</v>
      </c>
      <c r="H211" s="19">
        <v>10.46</v>
      </c>
      <c r="I211" s="20">
        <v>60.73</v>
      </c>
      <c r="J211" s="21">
        <v>71.19</v>
      </c>
      <c r="K211" s="19">
        <v>13.59</v>
      </c>
      <c r="L211" s="20">
        <v>52.56</v>
      </c>
      <c r="M211" s="21">
        <v>66.150000000000006</v>
      </c>
      <c r="N211" s="19">
        <v>11.46</v>
      </c>
      <c r="O211" s="20">
        <v>65.91</v>
      </c>
      <c r="P211" s="21">
        <v>77.37</v>
      </c>
      <c r="Q211" s="19">
        <v>12.41</v>
      </c>
      <c r="R211" s="20">
        <v>71.010000000000005</v>
      </c>
      <c r="S211" s="21">
        <v>83.42</v>
      </c>
      <c r="T211" s="19">
        <v>13.72</v>
      </c>
      <c r="U211" s="20">
        <v>67.849999999999994</v>
      </c>
      <c r="V211" s="21">
        <v>81.569999999999993</v>
      </c>
      <c r="W211" s="47">
        <v>78.94</v>
      </c>
      <c r="X211" s="20">
        <v>411.39</v>
      </c>
      <c r="Y211" s="21">
        <v>490.33</v>
      </c>
      <c r="AB211" s="1"/>
    </row>
    <row r="212" spans="1:28" ht="13">
      <c r="A212" s="2" t="s">
        <v>291</v>
      </c>
      <c r="B212" s="2" t="s">
        <v>183</v>
      </c>
      <c r="C212" s="89" t="s">
        <v>297</v>
      </c>
      <c r="D212" s="129" t="s">
        <v>304</v>
      </c>
      <c r="E212" s="19">
        <v>0.01</v>
      </c>
      <c r="F212" s="20">
        <v>0.18</v>
      </c>
      <c r="G212" s="21">
        <v>0.19</v>
      </c>
      <c r="H212" s="19">
        <v>0.4</v>
      </c>
      <c r="I212" s="20">
        <v>2.4700000000000002</v>
      </c>
      <c r="J212" s="21">
        <v>2.87</v>
      </c>
      <c r="K212" s="19">
        <v>0</v>
      </c>
      <c r="L212" s="20">
        <v>0</v>
      </c>
      <c r="M212" s="21">
        <v>0</v>
      </c>
      <c r="N212" s="19">
        <v>0.84</v>
      </c>
      <c r="O212" s="20">
        <v>11.51</v>
      </c>
      <c r="P212" s="21">
        <v>12.35</v>
      </c>
      <c r="Q212" s="19">
        <v>0.55000000000000004</v>
      </c>
      <c r="R212" s="20">
        <v>2.69</v>
      </c>
      <c r="S212" s="21">
        <v>3.24</v>
      </c>
      <c r="T212" s="19">
        <v>0.41</v>
      </c>
      <c r="U212" s="20">
        <v>4.21</v>
      </c>
      <c r="V212" s="21">
        <v>4.62</v>
      </c>
      <c r="W212" s="47">
        <v>2.21</v>
      </c>
      <c r="X212" s="20">
        <v>21.060000000000002</v>
      </c>
      <c r="Y212" s="21">
        <v>23.270000000000003</v>
      </c>
      <c r="AB212" s="1"/>
    </row>
    <row r="213" spans="1:28" ht="13">
      <c r="A213" s="2" t="s">
        <v>291</v>
      </c>
      <c r="B213" s="2" t="s">
        <v>184</v>
      </c>
      <c r="C213" s="89" t="s">
        <v>297</v>
      </c>
      <c r="D213" s="129" t="s">
        <v>304</v>
      </c>
      <c r="E213" s="19">
        <v>11.57</v>
      </c>
      <c r="F213" s="20">
        <v>107.69</v>
      </c>
      <c r="G213" s="21">
        <v>119.25999999999999</v>
      </c>
      <c r="H213" s="19">
        <v>7.54</v>
      </c>
      <c r="I213" s="20">
        <v>70.45</v>
      </c>
      <c r="J213" s="21">
        <v>77.990000000000009</v>
      </c>
      <c r="K213" s="19">
        <v>8.39</v>
      </c>
      <c r="L213" s="20">
        <v>65.39</v>
      </c>
      <c r="M213" s="21">
        <v>73.78</v>
      </c>
      <c r="N213" s="19">
        <v>8.02</v>
      </c>
      <c r="O213" s="20">
        <v>74.66</v>
      </c>
      <c r="P213" s="21">
        <v>82.679999999999993</v>
      </c>
      <c r="Q213" s="19">
        <v>8.89</v>
      </c>
      <c r="R213" s="20">
        <v>83.37</v>
      </c>
      <c r="S213" s="21">
        <v>92.26</v>
      </c>
      <c r="T213" s="19">
        <v>8.82</v>
      </c>
      <c r="U213" s="20">
        <v>81.75</v>
      </c>
      <c r="V213" s="21">
        <v>90.57</v>
      </c>
      <c r="W213" s="47">
        <v>53.23</v>
      </c>
      <c r="X213" s="20">
        <v>483.30999999999995</v>
      </c>
      <c r="Y213" s="21">
        <v>536.54</v>
      </c>
      <c r="AB213" s="1"/>
    </row>
    <row r="214" spans="1:28" ht="13">
      <c r="A214" s="2" t="s">
        <v>291</v>
      </c>
      <c r="B214" s="2" t="s">
        <v>185</v>
      </c>
      <c r="C214" s="89" t="s">
        <v>297</v>
      </c>
      <c r="D214" s="129" t="s">
        <v>304</v>
      </c>
      <c r="E214" s="19">
        <v>1579.61</v>
      </c>
      <c r="F214" s="20">
        <v>17.829999999999998</v>
      </c>
      <c r="G214" s="21">
        <v>1597.4399999999998</v>
      </c>
      <c r="H214" s="19">
        <v>2122.87</v>
      </c>
      <c r="I214" s="20">
        <v>11.85</v>
      </c>
      <c r="J214" s="21">
        <v>2134.7199999999998</v>
      </c>
      <c r="K214" s="19">
        <v>2564.36</v>
      </c>
      <c r="L214" s="20">
        <v>12.93</v>
      </c>
      <c r="M214" s="21">
        <v>2577.29</v>
      </c>
      <c r="N214" s="19">
        <v>1828.44</v>
      </c>
      <c r="O214" s="20">
        <v>3.92</v>
      </c>
      <c r="P214" s="21">
        <v>1832.3600000000001</v>
      </c>
      <c r="Q214" s="19">
        <v>994.07</v>
      </c>
      <c r="R214" s="20">
        <v>2.96</v>
      </c>
      <c r="S214" s="21">
        <v>997.03000000000009</v>
      </c>
      <c r="T214" s="19">
        <v>208.62</v>
      </c>
      <c r="U214" s="20">
        <v>0.42</v>
      </c>
      <c r="V214" s="21">
        <v>209.04</v>
      </c>
      <c r="W214" s="47">
        <v>9297.9700000000012</v>
      </c>
      <c r="X214" s="20">
        <v>49.910000000000004</v>
      </c>
      <c r="Y214" s="21">
        <v>9347.880000000001</v>
      </c>
      <c r="AB214" s="1"/>
    </row>
    <row r="215" spans="1:28" ht="13">
      <c r="A215" s="2" t="s">
        <v>291</v>
      </c>
      <c r="B215" s="2" t="s">
        <v>186</v>
      </c>
      <c r="C215" s="89" t="s">
        <v>297</v>
      </c>
      <c r="D215" s="129" t="s">
        <v>304</v>
      </c>
      <c r="E215" s="19">
        <v>872.23</v>
      </c>
      <c r="F215" s="20">
        <v>0</v>
      </c>
      <c r="G215" s="21">
        <v>872.23</v>
      </c>
      <c r="H215" s="19">
        <v>1162.1600000000001</v>
      </c>
      <c r="I215" s="20">
        <v>0</v>
      </c>
      <c r="J215" s="21">
        <v>1162.1600000000001</v>
      </c>
      <c r="K215" s="19">
        <v>1384.58</v>
      </c>
      <c r="L215" s="20">
        <v>0</v>
      </c>
      <c r="M215" s="21">
        <v>1384.58</v>
      </c>
      <c r="N215" s="19">
        <v>850.51</v>
      </c>
      <c r="O215" s="20">
        <v>0</v>
      </c>
      <c r="P215" s="21">
        <v>850.51</v>
      </c>
      <c r="Q215" s="19">
        <v>1096.51</v>
      </c>
      <c r="R215" s="20">
        <v>0.39</v>
      </c>
      <c r="S215" s="21">
        <v>1096.9000000000001</v>
      </c>
      <c r="T215" s="19">
        <v>967.71</v>
      </c>
      <c r="U215" s="20">
        <v>0.92</v>
      </c>
      <c r="V215" s="21">
        <v>968.63</v>
      </c>
      <c r="W215" s="47">
        <v>6333.7000000000007</v>
      </c>
      <c r="X215" s="20">
        <v>1.31</v>
      </c>
      <c r="Y215" s="21">
        <v>6335.0100000000011</v>
      </c>
      <c r="AB215" s="1"/>
    </row>
    <row r="216" spans="1:28" ht="13">
      <c r="A216" s="2" t="s">
        <v>291</v>
      </c>
      <c r="B216" s="2" t="s">
        <v>187</v>
      </c>
      <c r="C216" s="89" t="s">
        <v>297</v>
      </c>
      <c r="D216" s="129" t="s">
        <v>304</v>
      </c>
      <c r="E216" s="19">
        <v>203.92</v>
      </c>
      <c r="F216" s="20">
        <v>576.79999999999995</v>
      </c>
      <c r="G216" s="21">
        <v>780.71999999999991</v>
      </c>
      <c r="H216" s="19">
        <v>136.03</v>
      </c>
      <c r="I216" s="20">
        <v>412.52</v>
      </c>
      <c r="J216" s="21">
        <v>548.54999999999995</v>
      </c>
      <c r="K216" s="19">
        <v>237.68</v>
      </c>
      <c r="L216" s="20">
        <v>448.46</v>
      </c>
      <c r="M216" s="21">
        <v>686.14</v>
      </c>
      <c r="N216" s="19">
        <v>58.49</v>
      </c>
      <c r="O216" s="20">
        <v>161.77000000000001</v>
      </c>
      <c r="P216" s="21">
        <v>220.26000000000002</v>
      </c>
      <c r="Q216" s="19">
        <v>20.96</v>
      </c>
      <c r="R216" s="20">
        <v>163.97</v>
      </c>
      <c r="S216" s="21">
        <v>184.93</v>
      </c>
      <c r="T216" s="19">
        <v>23.42</v>
      </c>
      <c r="U216" s="20">
        <v>114.48</v>
      </c>
      <c r="V216" s="21">
        <v>137.9</v>
      </c>
      <c r="W216" s="47">
        <v>680.5</v>
      </c>
      <c r="X216" s="20">
        <v>1878</v>
      </c>
      <c r="Y216" s="21">
        <v>2558.5</v>
      </c>
      <c r="AB216" s="1"/>
    </row>
    <row r="217" spans="1:28" ht="13">
      <c r="A217" s="2" t="s">
        <v>291</v>
      </c>
      <c r="B217" s="2" t="s">
        <v>395</v>
      </c>
      <c r="C217" s="89" t="s">
        <v>297</v>
      </c>
      <c r="D217" s="129" t="s">
        <v>304</v>
      </c>
      <c r="E217" s="19">
        <v>78.680000000000007</v>
      </c>
      <c r="F217" s="20">
        <v>204.47</v>
      </c>
      <c r="G217" s="21">
        <v>283.14999999999998</v>
      </c>
      <c r="H217" s="19">
        <v>173.75</v>
      </c>
      <c r="I217" s="20">
        <v>360.17</v>
      </c>
      <c r="J217" s="21">
        <v>533.92000000000007</v>
      </c>
      <c r="K217" s="19">
        <v>179.16</v>
      </c>
      <c r="L217" s="20">
        <v>341.71</v>
      </c>
      <c r="M217" s="21">
        <v>520.87</v>
      </c>
      <c r="N217" s="19">
        <v>210.29</v>
      </c>
      <c r="O217" s="20">
        <v>211.94</v>
      </c>
      <c r="P217" s="21">
        <v>422.23</v>
      </c>
      <c r="Q217" s="19">
        <v>201.71</v>
      </c>
      <c r="R217" s="20">
        <v>206.43</v>
      </c>
      <c r="S217" s="21">
        <v>408.14</v>
      </c>
      <c r="T217" s="19">
        <v>250.34</v>
      </c>
      <c r="U217" s="20">
        <v>129.24</v>
      </c>
      <c r="V217" s="21">
        <v>379.58000000000004</v>
      </c>
      <c r="W217" s="47">
        <v>1093.93</v>
      </c>
      <c r="X217" s="20">
        <v>1453.96</v>
      </c>
      <c r="Y217" s="21">
        <v>2547.8900000000003</v>
      </c>
      <c r="AB217" s="1"/>
    </row>
    <row r="218" spans="1:28" ht="13">
      <c r="A218" s="2" t="s">
        <v>291</v>
      </c>
      <c r="B218" s="2" t="s">
        <v>188</v>
      </c>
      <c r="C218" s="89" t="s">
        <v>297</v>
      </c>
      <c r="D218" s="129" t="s">
        <v>304</v>
      </c>
      <c r="E218" s="19">
        <v>0</v>
      </c>
      <c r="F218" s="20">
        <v>0</v>
      </c>
      <c r="G218" s="21">
        <v>0</v>
      </c>
      <c r="H218" s="19">
        <v>0</v>
      </c>
      <c r="I218" s="20">
        <v>0</v>
      </c>
      <c r="J218" s="21">
        <v>0</v>
      </c>
      <c r="K218" s="19">
        <v>0</v>
      </c>
      <c r="L218" s="20">
        <v>0</v>
      </c>
      <c r="M218" s="21">
        <v>0</v>
      </c>
      <c r="N218" s="19">
        <v>0</v>
      </c>
      <c r="O218" s="20">
        <v>0</v>
      </c>
      <c r="P218" s="21">
        <v>0</v>
      </c>
      <c r="Q218" s="19">
        <v>0</v>
      </c>
      <c r="R218" s="20">
        <v>0</v>
      </c>
      <c r="S218" s="21">
        <v>0</v>
      </c>
      <c r="T218" s="19">
        <v>0</v>
      </c>
      <c r="U218" s="20">
        <v>0</v>
      </c>
      <c r="V218" s="21">
        <v>0</v>
      </c>
      <c r="W218" s="47">
        <v>0</v>
      </c>
      <c r="X218" s="20">
        <v>0</v>
      </c>
      <c r="Y218" s="21">
        <v>0</v>
      </c>
      <c r="AB218" s="1"/>
    </row>
    <row r="219" spans="1:28" ht="13">
      <c r="A219" s="2" t="s">
        <v>291</v>
      </c>
      <c r="B219" s="2" t="s">
        <v>189</v>
      </c>
      <c r="C219" s="89" t="s">
        <v>297</v>
      </c>
      <c r="D219" s="129" t="s">
        <v>304</v>
      </c>
      <c r="E219" s="19">
        <v>784.23</v>
      </c>
      <c r="F219" s="20">
        <v>58.06</v>
      </c>
      <c r="G219" s="21">
        <v>842.29</v>
      </c>
      <c r="H219" s="19">
        <v>287.55</v>
      </c>
      <c r="I219" s="20">
        <v>142.69999999999999</v>
      </c>
      <c r="J219" s="21">
        <v>430.25</v>
      </c>
      <c r="K219" s="19">
        <v>150.94</v>
      </c>
      <c r="L219" s="20">
        <v>224.32</v>
      </c>
      <c r="M219" s="21">
        <v>375.26</v>
      </c>
      <c r="N219" s="19">
        <v>114.39</v>
      </c>
      <c r="O219" s="20">
        <v>138.51</v>
      </c>
      <c r="P219" s="21">
        <v>252.89999999999998</v>
      </c>
      <c r="Q219" s="19">
        <v>139.74</v>
      </c>
      <c r="R219" s="20">
        <v>172.91</v>
      </c>
      <c r="S219" s="21">
        <v>312.64999999999998</v>
      </c>
      <c r="T219" s="19">
        <v>56.72</v>
      </c>
      <c r="U219" s="20">
        <v>88.97</v>
      </c>
      <c r="V219" s="21">
        <v>145.69</v>
      </c>
      <c r="W219" s="47">
        <v>1533.5700000000002</v>
      </c>
      <c r="X219" s="20">
        <v>825.46999999999991</v>
      </c>
      <c r="Y219" s="21">
        <v>2359.04</v>
      </c>
      <c r="AB219" s="1"/>
    </row>
    <row r="220" spans="1:28" ht="13">
      <c r="A220" s="2" t="s">
        <v>291</v>
      </c>
      <c r="B220" s="2" t="s">
        <v>190</v>
      </c>
      <c r="C220" s="89" t="s">
        <v>297</v>
      </c>
      <c r="D220" s="129" t="s">
        <v>304</v>
      </c>
      <c r="E220" s="19">
        <v>398.76</v>
      </c>
      <c r="F220" s="20">
        <v>456.06</v>
      </c>
      <c r="G220" s="21">
        <v>854.81999999999994</v>
      </c>
      <c r="H220" s="19">
        <v>1051.44</v>
      </c>
      <c r="I220" s="20">
        <v>696.25</v>
      </c>
      <c r="J220" s="21">
        <v>1747.69</v>
      </c>
      <c r="K220" s="19">
        <v>1465.83</v>
      </c>
      <c r="L220" s="20">
        <v>491.53</v>
      </c>
      <c r="M220" s="21">
        <v>1957.36</v>
      </c>
      <c r="N220" s="19">
        <v>665.61</v>
      </c>
      <c r="O220" s="20">
        <v>704.09</v>
      </c>
      <c r="P220" s="21">
        <v>1369.7</v>
      </c>
      <c r="Q220" s="19">
        <v>861.58</v>
      </c>
      <c r="R220" s="20">
        <v>721.36</v>
      </c>
      <c r="S220" s="21">
        <v>1582.94</v>
      </c>
      <c r="T220" s="19">
        <v>1056.74</v>
      </c>
      <c r="U220" s="20">
        <v>884.34</v>
      </c>
      <c r="V220" s="21">
        <v>1941.08</v>
      </c>
      <c r="W220" s="47">
        <v>5499.96</v>
      </c>
      <c r="X220" s="20">
        <v>3953.63</v>
      </c>
      <c r="Y220" s="21">
        <v>9453.59</v>
      </c>
      <c r="AB220" s="1"/>
    </row>
    <row r="221" spans="1:28" ht="13">
      <c r="A221" s="2" t="s">
        <v>291</v>
      </c>
      <c r="B221" s="2" t="s">
        <v>191</v>
      </c>
      <c r="C221" s="89" t="s">
        <v>297</v>
      </c>
      <c r="D221" s="129" t="s">
        <v>304</v>
      </c>
      <c r="E221" s="19">
        <v>1629.65</v>
      </c>
      <c r="F221" s="20">
        <v>395.3</v>
      </c>
      <c r="G221" s="21">
        <v>2024.95</v>
      </c>
      <c r="H221" s="19">
        <v>1022.84</v>
      </c>
      <c r="I221" s="20">
        <v>645.75</v>
      </c>
      <c r="J221" s="21">
        <v>1668.5900000000001</v>
      </c>
      <c r="K221" s="19">
        <v>1264.8399999999999</v>
      </c>
      <c r="L221" s="20">
        <v>627.61</v>
      </c>
      <c r="M221" s="21">
        <v>1892.4499999999998</v>
      </c>
      <c r="N221" s="19">
        <v>1624.13</v>
      </c>
      <c r="O221" s="20">
        <v>576.13</v>
      </c>
      <c r="P221" s="21">
        <v>2200.2600000000002</v>
      </c>
      <c r="Q221" s="19">
        <v>1253.97</v>
      </c>
      <c r="R221" s="20">
        <v>661.24</v>
      </c>
      <c r="S221" s="21">
        <v>1915.21</v>
      </c>
      <c r="T221" s="19">
        <v>1303.52</v>
      </c>
      <c r="U221" s="20">
        <v>877.21</v>
      </c>
      <c r="V221" s="21">
        <v>2180.73</v>
      </c>
      <c r="W221" s="47">
        <v>8098.9500000000007</v>
      </c>
      <c r="X221" s="20">
        <v>3783.24</v>
      </c>
      <c r="Y221" s="21">
        <v>11882.19</v>
      </c>
      <c r="AB221" s="1"/>
    </row>
    <row r="222" spans="1:28" ht="13">
      <c r="A222" s="2" t="s">
        <v>291</v>
      </c>
      <c r="B222" s="2" t="s">
        <v>377</v>
      </c>
      <c r="C222" s="89" t="s">
        <v>297</v>
      </c>
      <c r="D222" s="129" t="s">
        <v>304</v>
      </c>
      <c r="E222" s="19">
        <v>2261.38</v>
      </c>
      <c r="F222" s="20">
        <v>227.58</v>
      </c>
      <c r="G222" s="21">
        <v>2488.96</v>
      </c>
      <c r="H222" s="19">
        <v>1931.74</v>
      </c>
      <c r="I222" s="20">
        <v>94.31</v>
      </c>
      <c r="J222" s="21">
        <v>2026.05</v>
      </c>
      <c r="K222" s="19">
        <v>2768.39</v>
      </c>
      <c r="L222" s="20">
        <v>78.430000000000007</v>
      </c>
      <c r="M222" s="21">
        <v>2846.8199999999997</v>
      </c>
      <c r="N222" s="19">
        <v>2399.5300000000002</v>
      </c>
      <c r="O222" s="20">
        <v>398.08</v>
      </c>
      <c r="P222" s="21">
        <v>2797.61</v>
      </c>
      <c r="Q222" s="19">
        <v>927.67</v>
      </c>
      <c r="R222" s="20">
        <v>374.89</v>
      </c>
      <c r="S222" s="21">
        <v>1302.56</v>
      </c>
      <c r="T222" s="19">
        <v>646.6</v>
      </c>
      <c r="U222" s="20">
        <v>59.39</v>
      </c>
      <c r="V222" s="21">
        <v>705.99</v>
      </c>
      <c r="W222" s="47">
        <v>10935.310000000001</v>
      </c>
      <c r="X222" s="20">
        <v>1232.68</v>
      </c>
      <c r="Y222" s="21">
        <v>12167.990000000002</v>
      </c>
      <c r="AB222" s="1"/>
    </row>
    <row r="223" spans="1:28" ht="13">
      <c r="A223" s="2" t="s">
        <v>291</v>
      </c>
      <c r="B223" s="2" t="s">
        <v>192</v>
      </c>
      <c r="C223" s="89" t="s">
        <v>297</v>
      </c>
      <c r="D223" s="129" t="s">
        <v>304</v>
      </c>
      <c r="E223" s="19">
        <v>373.8</v>
      </c>
      <c r="F223" s="20">
        <v>0</v>
      </c>
      <c r="G223" s="21">
        <v>373.8</v>
      </c>
      <c r="H223" s="19">
        <v>343.16</v>
      </c>
      <c r="I223" s="20">
        <v>0</v>
      </c>
      <c r="J223" s="21">
        <v>343.16</v>
      </c>
      <c r="K223" s="19">
        <v>310.88</v>
      </c>
      <c r="L223" s="20">
        <v>0</v>
      </c>
      <c r="M223" s="21">
        <v>310.88</v>
      </c>
      <c r="N223" s="19">
        <v>212.56</v>
      </c>
      <c r="O223" s="20">
        <v>0.03</v>
      </c>
      <c r="P223" s="21">
        <v>212.59</v>
      </c>
      <c r="Q223" s="19">
        <v>217.79</v>
      </c>
      <c r="R223" s="20">
        <v>0.05</v>
      </c>
      <c r="S223" s="21">
        <v>217.84</v>
      </c>
      <c r="T223" s="19">
        <v>160.69999999999999</v>
      </c>
      <c r="U223" s="20">
        <v>0.69</v>
      </c>
      <c r="V223" s="21">
        <v>161.38999999999999</v>
      </c>
      <c r="W223" s="47">
        <v>1618.89</v>
      </c>
      <c r="X223" s="20">
        <v>0.76999999999999991</v>
      </c>
      <c r="Y223" s="21">
        <v>1619.66</v>
      </c>
      <c r="AB223" s="1"/>
    </row>
    <row r="224" spans="1:28" ht="13">
      <c r="A224" s="2" t="s">
        <v>291</v>
      </c>
      <c r="B224" s="2" t="s">
        <v>353</v>
      </c>
      <c r="C224" s="89" t="s">
        <v>297</v>
      </c>
      <c r="D224" s="129" t="s">
        <v>304</v>
      </c>
      <c r="E224" s="19">
        <v>1.38</v>
      </c>
      <c r="F224" s="20">
        <v>4134.57</v>
      </c>
      <c r="G224" s="21">
        <v>4135.95</v>
      </c>
      <c r="H224" s="19">
        <v>11.63</v>
      </c>
      <c r="I224" s="20">
        <v>4276.13</v>
      </c>
      <c r="J224" s="21">
        <v>4287.76</v>
      </c>
      <c r="K224" s="19">
        <v>9.98</v>
      </c>
      <c r="L224" s="20">
        <v>3962.19</v>
      </c>
      <c r="M224" s="21">
        <v>3972.17</v>
      </c>
      <c r="N224" s="19">
        <v>5.94</v>
      </c>
      <c r="O224" s="20">
        <v>4456.47</v>
      </c>
      <c r="P224" s="21">
        <v>4462.41</v>
      </c>
      <c r="Q224" s="19">
        <v>0</v>
      </c>
      <c r="R224" s="20">
        <v>5335.7</v>
      </c>
      <c r="S224" s="21">
        <v>5335.7</v>
      </c>
      <c r="T224" s="19">
        <v>0</v>
      </c>
      <c r="U224" s="20">
        <v>5774.98</v>
      </c>
      <c r="V224" s="21">
        <v>5774.98</v>
      </c>
      <c r="W224" s="47">
        <v>28.930000000000003</v>
      </c>
      <c r="X224" s="20">
        <v>27940.04</v>
      </c>
      <c r="Y224" s="21">
        <v>27968.97</v>
      </c>
      <c r="AB224" s="1"/>
    </row>
    <row r="225" spans="1:28" ht="13">
      <c r="A225" s="2" t="s">
        <v>291</v>
      </c>
      <c r="B225" s="2" t="s">
        <v>193</v>
      </c>
      <c r="C225" s="89" t="s">
        <v>297</v>
      </c>
      <c r="D225" s="129" t="s">
        <v>304</v>
      </c>
      <c r="E225" s="19">
        <v>0</v>
      </c>
      <c r="F225" s="20">
        <v>0</v>
      </c>
      <c r="G225" s="21">
        <v>0</v>
      </c>
      <c r="H225" s="19">
        <v>0</v>
      </c>
      <c r="I225" s="20">
        <v>0</v>
      </c>
      <c r="J225" s="21">
        <v>0</v>
      </c>
      <c r="K225" s="19">
        <v>0</v>
      </c>
      <c r="L225" s="20">
        <v>0</v>
      </c>
      <c r="M225" s="21">
        <v>0</v>
      </c>
      <c r="N225" s="19">
        <v>0</v>
      </c>
      <c r="O225" s="20">
        <v>0</v>
      </c>
      <c r="P225" s="21">
        <v>0</v>
      </c>
      <c r="Q225" s="19">
        <v>0</v>
      </c>
      <c r="R225" s="20">
        <v>0</v>
      </c>
      <c r="S225" s="21">
        <v>0</v>
      </c>
      <c r="T225" s="19">
        <v>0</v>
      </c>
      <c r="U225" s="20">
        <v>0</v>
      </c>
      <c r="V225" s="21">
        <v>0</v>
      </c>
      <c r="W225" s="47">
        <v>0</v>
      </c>
      <c r="X225" s="20">
        <v>0</v>
      </c>
      <c r="Y225" s="21">
        <v>0</v>
      </c>
      <c r="AB225" s="1"/>
    </row>
    <row r="226" spans="1:28" ht="13">
      <c r="A226" s="2" t="s">
        <v>291</v>
      </c>
      <c r="B226" s="2" t="s">
        <v>194</v>
      </c>
      <c r="C226" s="89" t="s">
        <v>297</v>
      </c>
      <c r="D226" s="129" t="s">
        <v>304</v>
      </c>
      <c r="E226" s="19">
        <v>0</v>
      </c>
      <c r="F226" s="20">
        <v>0</v>
      </c>
      <c r="G226" s="21">
        <v>0</v>
      </c>
      <c r="H226" s="19">
        <v>0</v>
      </c>
      <c r="I226" s="20">
        <v>0</v>
      </c>
      <c r="J226" s="21">
        <v>0</v>
      </c>
      <c r="K226" s="19">
        <v>0</v>
      </c>
      <c r="L226" s="20">
        <v>0</v>
      </c>
      <c r="M226" s="21">
        <v>0</v>
      </c>
      <c r="N226" s="19">
        <v>0</v>
      </c>
      <c r="O226" s="20">
        <v>0</v>
      </c>
      <c r="P226" s="21">
        <v>0</v>
      </c>
      <c r="Q226" s="19">
        <v>0</v>
      </c>
      <c r="R226" s="20">
        <v>0</v>
      </c>
      <c r="S226" s="21">
        <v>0</v>
      </c>
      <c r="T226" s="19">
        <v>0</v>
      </c>
      <c r="U226" s="20">
        <v>0</v>
      </c>
      <c r="V226" s="21">
        <v>0</v>
      </c>
      <c r="W226" s="47">
        <v>0</v>
      </c>
      <c r="X226" s="20">
        <v>0</v>
      </c>
      <c r="Y226" s="21">
        <v>0</v>
      </c>
      <c r="AB226" s="1"/>
    </row>
    <row r="227" spans="1:28" ht="13">
      <c r="A227" s="2" t="s">
        <v>291</v>
      </c>
      <c r="B227" s="2" t="s">
        <v>401</v>
      </c>
      <c r="C227" s="89" t="s">
        <v>297</v>
      </c>
      <c r="D227" s="129" t="s">
        <v>304</v>
      </c>
      <c r="E227" s="19">
        <v>715.99</v>
      </c>
      <c r="F227" s="20">
        <v>3542.01</v>
      </c>
      <c r="G227" s="21">
        <v>4258</v>
      </c>
      <c r="H227" s="19">
        <v>444.85</v>
      </c>
      <c r="I227" s="20">
        <v>3839.26</v>
      </c>
      <c r="J227" s="21">
        <v>4284.1100000000006</v>
      </c>
      <c r="K227" s="19">
        <v>403.67</v>
      </c>
      <c r="L227" s="20">
        <v>4703.99</v>
      </c>
      <c r="M227" s="21">
        <v>5107.66</v>
      </c>
      <c r="N227" s="19">
        <v>1972.25</v>
      </c>
      <c r="O227" s="20">
        <v>3029.6</v>
      </c>
      <c r="P227" s="21">
        <v>5001.8500000000004</v>
      </c>
      <c r="Q227" s="19">
        <v>2663.81</v>
      </c>
      <c r="R227" s="20">
        <v>2233.48</v>
      </c>
      <c r="S227" s="21">
        <v>4897.29</v>
      </c>
      <c r="T227" s="19">
        <v>2904.64</v>
      </c>
      <c r="U227" s="20">
        <v>3099.13</v>
      </c>
      <c r="V227" s="21">
        <v>6003.77</v>
      </c>
      <c r="W227" s="47">
        <v>9105.2099999999991</v>
      </c>
      <c r="X227" s="20">
        <v>20447.47</v>
      </c>
      <c r="Y227" s="21">
        <v>29552.68</v>
      </c>
      <c r="AB227" s="1"/>
    </row>
    <row r="228" spans="1:28" ht="13">
      <c r="A228" s="2" t="s">
        <v>291</v>
      </c>
      <c r="B228" s="2" t="s">
        <v>195</v>
      </c>
      <c r="C228" s="89" t="s">
        <v>297</v>
      </c>
      <c r="D228" s="129" t="s">
        <v>304</v>
      </c>
      <c r="E228" s="19">
        <v>30.85</v>
      </c>
      <c r="F228" s="20">
        <v>15.12</v>
      </c>
      <c r="G228" s="21">
        <v>45.97</v>
      </c>
      <c r="H228" s="19">
        <v>13.32</v>
      </c>
      <c r="I228" s="20">
        <v>23.82</v>
      </c>
      <c r="J228" s="21">
        <v>37.14</v>
      </c>
      <c r="K228" s="19">
        <v>14.98</v>
      </c>
      <c r="L228" s="20">
        <v>30.03</v>
      </c>
      <c r="M228" s="21">
        <v>45.010000000000005</v>
      </c>
      <c r="N228" s="19">
        <v>14.51</v>
      </c>
      <c r="O228" s="20">
        <v>27.92</v>
      </c>
      <c r="P228" s="21">
        <v>42.43</v>
      </c>
      <c r="Q228" s="19">
        <v>11.43</v>
      </c>
      <c r="R228" s="20">
        <v>27.78</v>
      </c>
      <c r="S228" s="21">
        <v>39.21</v>
      </c>
      <c r="T228" s="19">
        <v>12.02</v>
      </c>
      <c r="U228" s="20">
        <v>24.12</v>
      </c>
      <c r="V228" s="21">
        <v>36.14</v>
      </c>
      <c r="W228" s="47">
        <v>97.11</v>
      </c>
      <c r="X228" s="20">
        <v>148.79</v>
      </c>
      <c r="Y228" s="21">
        <v>245.89999999999998</v>
      </c>
      <c r="AB228" s="1"/>
    </row>
    <row r="229" spans="1:28" ht="13">
      <c r="A229" s="2" t="s">
        <v>291</v>
      </c>
      <c r="B229" s="2" t="s">
        <v>196</v>
      </c>
      <c r="C229" s="89" t="s">
        <v>297</v>
      </c>
      <c r="D229" s="129" t="s">
        <v>304</v>
      </c>
      <c r="E229" s="19">
        <v>2.1800000000000002</v>
      </c>
      <c r="F229" s="20">
        <v>2.8</v>
      </c>
      <c r="G229" s="21">
        <v>4.9800000000000004</v>
      </c>
      <c r="H229" s="19">
        <v>3.14</v>
      </c>
      <c r="I229" s="20">
        <v>2.3199999999999998</v>
      </c>
      <c r="J229" s="21">
        <v>5.46</v>
      </c>
      <c r="K229" s="19">
        <v>13.65</v>
      </c>
      <c r="L229" s="20">
        <v>0.05</v>
      </c>
      <c r="M229" s="21">
        <v>13.700000000000001</v>
      </c>
      <c r="N229" s="19">
        <v>11.88</v>
      </c>
      <c r="O229" s="20">
        <v>0.44</v>
      </c>
      <c r="P229" s="21">
        <v>12.32</v>
      </c>
      <c r="Q229" s="19">
        <v>6.67</v>
      </c>
      <c r="R229" s="20">
        <v>1.18</v>
      </c>
      <c r="S229" s="21">
        <v>7.85</v>
      </c>
      <c r="T229" s="19">
        <v>0.01</v>
      </c>
      <c r="U229" s="20">
        <v>27.38</v>
      </c>
      <c r="V229" s="21">
        <v>27.39</v>
      </c>
      <c r="W229" s="47">
        <v>37.53</v>
      </c>
      <c r="X229" s="20">
        <v>34.17</v>
      </c>
      <c r="Y229" s="21">
        <v>71.7</v>
      </c>
      <c r="AB229" s="1"/>
    </row>
    <row r="230" spans="1:28" ht="13">
      <c r="A230" s="2" t="s">
        <v>291</v>
      </c>
      <c r="B230" s="2" t="s">
        <v>197</v>
      </c>
      <c r="C230" s="89" t="s">
        <v>297</v>
      </c>
      <c r="D230" s="129" t="s">
        <v>304</v>
      </c>
      <c r="E230" s="19">
        <v>457.83</v>
      </c>
      <c r="F230" s="20">
        <v>19.34</v>
      </c>
      <c r="G230" s="21">
        <v>477.16999999999996</v>
      </c>
      <c r="H230" s="19">
        <v>293.83</v>
      </c>
      <c r="I230" s="20">
        <v>24.23</v>
      </c>
      <c r="J230" s="21">
        <v>318.06</v>
      </c>
      <c r="K230" s="19">
        <v>338.68</v>
      </c>
      <c r="L230" s="20">
        <v>21.62</v>
      </c>
      <c r="M230" s="21">
        <v>360.3</v>
      </c>
      <c r="N230" s="19">
        <v>426.26</v>
      </c>
      <c r="O230" s="20">
        <v>17.96</v>
      </c>
      <c r="P230" s="21">
        <v>444.21999999999997</v>
      </c>
      <c r="Q230" s="19">
        <v>214.28</v>
      </c>
      <c r="R230" s="20">
        <v>11.12</v>
      </c>
      <c r="S230" s="21">
        <v>225.4</v>
      </c>
      <c r="T230" s="19">
        <v>129.85</v>
      </c>
      <c r="U230" s="20">
        <v>20.3</v>
      </c>
      <c r="V230" s="21">
        <v>150.15</v>
      </c>
      <c r="W230" s="47">
        <v>1860.7299999999998</v>
      </c>
      <c r="X230" s="20">
        <v>114.57000000000001</v>
      </c>
      <c r="Y230" s="21">
        <v>1975.2999999999997</v>
      </c>
      <c r="AB230" s="1"/>
    </row>
    <row r="231" spans="1:28" ht="13">
      <c r="A231" s="2" t="s">
        <v>291</v>
      </c>
      <c r="B231" s="2" t="s">
        <v>198</v>
      </c>
      <c r="C231" s="89" t="s">
        <v>297</v>
      </c>
      <c r="D231" s="129" t="s">
        <v>304</v>
      </c>
      <c r="E231" s="19">
        <v>428</v>
      </c>
      <c r="F231" s="20">
        <v>185.06</v>
      </c>
      <c r="G231" s="21">
        <v>613.05999999999995</v>
      </c>
      <c r="H231" s="19">
        <v>629.65</v>
      </c>
      <c r="I231" s="20">
        <v>133.5</v>
      </c>
      <c r="J231" s="21">
        <v>763.15</v>
      </c>
      <c r="K231" s="19">
        <v>1367.24</v>
      </c>
      <c r="L231" s="20">
        <v>36.68</v>
      </c>
      <c r="M231" s="21">
        <v>1403.92</v>
      </c>
      <c r="N231" s="19">
        <v>925.68</v>
      </c>
      <c r="O231" s="20">
        <v>15.69</v>
      </c>
      <c r="P231" s="21">
        <v>941.37</v>
      </c>
      <c r="Q231" s="19">
        <v>558.57000000000005</v>
      </c>
      <c r="R231" s="20">
        <v>38.19</v>
      </c>
      <c r="S231" s="21">
        <v>596.76</v>
      </c>
      <c r="T231" s="19">
        <v>160.52000000000001</v>
      </c>
      <c r="U231" s="20">
        <v>0.64</v>
      </c>
      <c r="V231" s="21">
        <v>161.16</v>
      </c>
      <c r="W231" s="47">
        <v>4069.6600000000003</v>
      </c>
      <c r="X231" s="20">
        <v>409.76</v>
      </c>
      <c r="Y231" s="21">
        <v>4479.42</v>
      </c>
      <c r="AB231" s="1"/>
    </row>
    <row r="232" spans="1:28" ht="13">
      <c r="A232" s="2" t="s">
        <v>291</v>
      </c>
      <c r="B232" s="2" t="s">
        <v>199</v>
      </c>
      <c r="C232" s="89" t="s">
        <v>297</v>
      </c>
      <c r="D232" s="129" t="s">
        <v>304</v>
      </c>
      <c r="E232" s="19">
        <v>76.56</v>
      </c>
      <c r="F232" s="20">
        <v>401.54</v>
      </c>
      <c r="G232" s="21">
        <v>478.1</v>
      </c>
      <c r="H232" s="19">
        <v>56.68</v>
      </c>
      <c r="I232" s="20">
        <v>515.75</v>
      </c>
      <c r="J232" s="21">
        <v>572.42999999999995</v>
      </c>
      <c r="K232" s="19">
        <v>42.51</v>
      </c>
      <c r="L232" s="20">
        <v>766.18</v>
      </c>
      <c r="M232" s="21">
        <v>808.68999999999994</v>
      </c>
      <c r="N232" s="19">
        <v>29.28</v>
      </c>
      <c r="O232" s="20">
        <v>506.81</v>
      </c>
      <c r="P232" s="21">
        <v>536.09</v>
      </c>
      <c r="Q232" s="19">
        <v>8.9499999999999993</v>
      </c>
      <c r="R232" s="20">
        <v>484.87</v>
      </c>
      <c r="S232" s="21">
        <v>493.82</v>
      </c>
      <c r="T232" s="19">
        <v>17.86</v>
      </c>
      <c r="U232" s="20">
        <v>331.98</v>
      </c>
      <c r="V232" s="21">
        <v>349.84000000000003</v>
      </c>
      <c r="W232" s="47">
        <v>231.83999999999997</v>
      </c>
      <c r="X232" s="20">
        <v>3007.1299999999997</v>
      </c>
      <c r="Y232" s="21">
        <v>3238.97</v>
      </c>
      <c r="AB232" s="1"/>
    </row>
    <row r="233" spans="1:28" ht="13">
      <c r="A233" s="2" t="s">
        <v>291</v>
      </c>
      <c r="B233" s="2" t="s">
        <v>200</v>
      </c>
      <c r="C233" s="89" t="s">
        <v>297</v>
      </c>
      <c r="D233" s="129" t="s">
        <v>304</v>
      </c>
      <c r="E233" s="19">
        <v>89.97</v>
      </c>
      <c r="F233" s="20">
        <v>367.6</v>
      </c>
      <c r="G233" s="21">
        <v>457.57000000000005</v>
      </c>
      <c r="H233" s="19">
        <v>65.319999999999993</v>
      </c>
      <c r="I233" s="20">
        <v>480.28</v>
      </c>
      <c r="J233" s="21">
        <v>545.59999999999991</v>
      </c>
      <c r="K233" s="19">
        <v>48.83</v>
      </c>
      <c r="L233" s="20">
        <v>728.37</v>
      </c>
      <c r="M233" s="21">
        <v>777.2</v>
      </c>
      <c r="N233" s="19">
        <v>31.68</v>
      </c>
      <c r="O233" s="20">
        <v>506.41</v>
      </c>
      <c r="P233" s="21">
        <v>538.09</v>
      </c>
      <c r="Q233" s="19">
        <v>8.35</v>
      </c>
      <c r="R233" s="20">
        <v>489.08</v>
      </c>
      <c r="S233" s="21">
        <v>497.43</v>
      </c>
      <c r="T233" s="19">
        <v>23.89</v>
      </c>
      <c r="U233" s="20">
        <v>315.29000000000002</v>
      </c>
      <c r="V233" s="21">
        <v>339.18</v>
      </c>
      <c r="W233" s="47">
        <v>268.04000000000002</v>
      </c>
      <c r="X233" s="20">
        <v>2887.0299999999997</v>
      </c>
      <c r="Y233" s="21">
        <v>3155.0699999999997</v>
      </c>
      <c r="AB233" s="1"/>
    </row>
    <row r="234" spans="1:28" ht="13">
      <c r="A234" s="2" t="s">
        <v>291</v>
      </c>
      <c r="B234" s="2" t="s">
        <v>201</v>
      </c>
      <c r="C234" s="89" t="s">
        <v>297</v>
      </c>
      <c r="D234" s="129" t="s">
        <v>304</v>
      </c>
      <c r="E234" s="19">
        <v>186.05</v>
      </c>
      <c r="F234" s="20">
        <v>598.33000000000004</v>
      </c>
      <c r="G234" s="21">
        <v>784.38000000000011</v>
      </c>
      <c r="H234" s="19">
        <v>127.68</v>
      </c>
      <c r="I234" s="20">
        <v>750.06</v>
      </c>
      <c r="J234" s="21">
        <v>877.74</v>
      </c>
      <c r="K234" s="19">
        <v>79.94</v>
      </c>
      <c r="L234" s="20">
        <v>1186.2</v>
      </c>
      <c r="M234" s="21">
        <v>1266.1400000000001</v>
      </c>
      <c r="N234" s="19">
        <v>382.4</v>
      </c>
      <c r="O234" s="20">
        <v>404.5</v>
      </c>
      <c r="P234" s="21">
        <v>786.9</v>
      </c>
      <c r="Q234" s="19">
        <v>196.86</v>
      </c>
      <c r="R234" s="20">
        <v>367.94</v>
      </c>
      <c r="S234" s="21">
        <v>564.79999999999995</v>
      </c>
      <c r="T234" s="19">
        <v>225.9</v>
      </c>
      <c r="U234" s="20">
        <v>562.98</v>
      </c>
      <c r="V234" s="21">
        <v>788.88</v>
      </c>
      <c r="W234" s="47">
        <v>1198.83</v>
      </c>
      <c r="X234" s="20">
        <v>3870.01</v>
      </c>
      <c r="Y234" s="21">
        <v>5068.84</v>
      </c>
      <c r="AB234" s="1"/>
    </row>
    <row r="235" spans="1:28" ht="13">
      <c r="A235" s="2" t="s">
        <v>291</v>
      </c>
      <c r="B235" s="2" t="s">
        <v>202</v>
      </c>
      <c r="C235" s="89" t="s">
        <v>297</v>
      </c>
      <c r="D235" s="129" t="s">
        <v>304</v>
      </c>
      <c r="E235" s="19">
        <v>0</v>
      </c>
      <c r="F235" s="20">
        <v>0</v>
      </c>
      <c r="G235" s="21">
        <v>0</v>
      </c>
      <c r="H235" s="19">
        <v>89.87</v>
      </c>
      <c r="I235" s="20">
        <v>40.44</v>
      </c>
      <c r="J235" s="21">
        <v>130.31</v>
      </c>
      <c r="K235" s="19">
        <v>352.66</v>
      </c>
      <c r="L235" s="20">
        <v>66.349999999999994</v>
      </c>
      <c r="M235" s="21">
        <v>419.01</v>
      </c>
      <c r="N235" s="19">
        <v>418.52</v>
      </c>
      <c r="O235" s="20">
        <v>8.98</v>
      </c>
      <c r="P235" s="21">
        <v>427.5</v>
      </c>
      <c r="Q235" s="19">
        <v>344.83</v>
      </c>
      <c r="R235" s="20">
        <v>14.74</v>
      </c>
      <c r="S235" s="21">
        <v>359.57</v>
      </c>
      <c r="T235" s="19">
        <v>308.04000000000002</v>
      </c>
      <c r="U235" s="20">
        <v>3.55</v>
      </c>
      <c r="V235" s="21">
        <v>311.59000000000003</v>
      </c>
      <c r="W235" s="47">
        <v>1513.9199999999998</v>
      </c>
      <c r="X235" s="20">
        <v>134.06</v>
      </c>
      <c r="Y235" s="21">
        <v>1647.9799999999998</v>
      </c>
      <c r="AB235" s="1"/>
    </row>
    <row r="236" spans="1:28" ht="13">
      <c r="A236" s="2" t="s">
        <v>291</v>
      </c>
      <c r="B236" s="2" t="s">
        <v>203</v>
      </c>
      <c r="C236" s="89" t="s">
        <v>297</v>
      </c>
      <c r="D236" s="129" t="s">
        <v>304</v>
      </c>
      <c r="E236" s="19">
        <v>654.26</v>
      </c>
      <c r="F236" s="20">
        <v>0.18</v>
      </c>
      <c r="G236" s="21">
        <v>654.43999999999994</v>
      </c>
      <c r="H236" s="19">
        <v>637.16999999999996</v>
      </c>
      <c r="I236" s="20">
        <v>0.14000000000000001</v>
      </c>
      <c r="J236" s="21">
        <v>637.30999999999995</v>
      </c>
      <c r="K236" s="19">
        <v>542.70000000000005</v>
      </c>
      <c r="L236" s="20">
        <v>7.0000000000000007E-2</v>
      </c>
      <c r="M236" s="21">
        <v>542.7700000000001</v>
      </c>
      <c r="N236" s="19">
        <v>101.71</v>
      </c>
      <c r="O236" s="20">
        <v>1606.34</v>
      </c>
      <c r="P236" s="21">
        <v>1708.05</v>
      </c>
      <c r="Q236" s="19">
        <v>0</v>
      </c>
      <c r="R236" s="20">
        <v>1700.77</v>
      </c>
      <c r="S236" s="21">
        <v>1700.77</v>
      </c>
      <c r="T236" s="19">
        <v>47.29</v>
      </c>
      <c r="U236" s="20">
        <v>438.92</v>
      </c>
      <c r="V236" s="21">
        <v>486.21000000000004</v>
      </c>
      <c r="W236" s="47">
        <v>1983.1299999999999</v>
      </c>
      <c r="X236" s="20">
        <v>3746.42</v>
      </c>
      <c r="Y236" s="21">
        <v>5729.55</v>
      </c>
      <c r="AB236" s="1"/>
    </row>
    <row r="237" spans="1:28" ht="13">
      <c r="A237" s="2" t="s">
        <v>291</v>
      </c>
      <c r="B237" s="2" t="s">
        <v>204</v>
      </c>
      <c r="C237" s="89" t="s">
        <v>297</v>
      </c>
      <c r="D237" s="129" t="s">
        <v>304</v>
      </c>
      <c r="E237" s="19">
        <v>6402.53</v>
      </c>
      <c r="F237" s="20">
        <v>6421.36</v>
      </c>
      <c r="G237" s="21">
        <v>12823.89</v>
      </c>
      <c r="H237" s="19">
        <v>4252.9399999999996</v>
      </c>
      <c r="I237" s="20">
        <v>12627.92</v>
      </c>
      <c r="J237" s="21">
        <v>16880.86</v>
      </c>
      <c r="K237" s="19">
        <v>5283.24</v>
      </c>
      <c r="L237" s="20">
        <v>12496.04</v>
      </c>
      <c r="M237" s="21">
        <v>17779.28</v>
      </c>
      <c r="N237" s="19">
        <v>7689.23</v>
      </c>
      <c r="O237" s="20">
        <v>7769.12</v>
      </c>
      <c r="P237" s="21">
        <v>15458.349999999999</v>
      </c>
      <c r="Q237" s="19">
        <v>11018.67</v>
      </c>
      <c r="R237" s="20">
        <v>2810.69</v>
      </c>
      <c r="S237" s="21">
        <v>13829.36</v>
      </c>
      <c r="T237" s="19">
        <v>9706.24</v>
      </c>
      <c r="U237" s="20">
        <v>3738.42</v>
      </c>
      <c r="V237" s="21">
        <v>13444.66</v>
      </c>
      <c r="W237" s="47">
        <v>44352.85</v>
      </c>
      <c r="X237" s="20">
        <v>45863.55</v>
      </c>
      <c r="Y237" s="21">
        <v>90216.4</v>
      </c>
      <c r="AB237" s="1"/>
    </row>
    <row r="238" spans="1:28" ht="13">
      <c r="A238" s="2" t="s">
        <v>291</v>
      </c>
      <c r="B238" s="2" t="s">
        <v>205</v>
      </c>
      <c r="C238" s="89" t="s">
        <v>297</v>
      </c>
      <c r="D238" s="129" t="s">
        <v>304</v>
      </c>
      <c r="E238" s="19">
        <v>0</v>
      </c>
      <c r="F238" s="20">
        <v>0</v>
      </c>
      <c r="G238" s="21">
        <v>0</v>
      </c>
      <c r="H238" s="19">
        <v>0</v>
      </c>
      <c r="I238" s="20">
        <v>0</v>
      </c>
      <c r="J238" s="21">
        <v>0</v>
      </c>
      <c r="K238" s="19">
        <v>0</v>
      </c>
      <c r="L238" s="20">
        <v>0</v>
      </c>
      <c r="M238" s="21">
        <v>0</v>
      </c>
      <c r="N238" s="19">
        <v>0</v>
      </c>
      <c r="O238" s="20">
        <v>0</v>
      </c>
      <c r="P238" s="21">
        <v>0</v>
      </c>
      <c r="Q238" s="19">
        <v>0</v>
      </c>
      <c r="R238" s="20">
        <v>0</v>
      </c>
      <c r="S238" s="21">
        <v>0</v>
      </c>
      <c r="T238" s="19">
        <v>0</v>
      </c>
      <c r="U238" s="20">
        <v>0</v>
      </c>
      <c r="V238" s="21">
        <v>0</v>
      </c>
      <c r="W238" s="47">
        <v>0</v>
      </c>
      <c r="X238" s="20">
        <v>0</v>
      </c>
      <c r="Y238" s="21">
        <v>0</v>
      </c>
      <c r="AB238" s="1"/>
    </row>
    <row r="239" spans="1:28" ht="13">
      <c r="A239" s="2" t="s">
        <v>291</v>
      </c>
      <c r="B239" s="2" t="s">
        <v>206</v>
      </c>
      <c r="C239" s="89" t="s">
        <v>297</v>
      </c>
      <c r="D239" s="129" t="s">
        <v>304</v>
      </c>
      <c r="E239" s="19">
        <v>464.02</v>
      </c>
      <c r="F239" s="20">
        <v>133.93</v>
      </c>
      <c r="G239" s="21">
        <v>597.95000000000005</v>
      </c>
      <c r="H239" s="19">
        <v>473.96</v>
      </c>
      <c r="I239" s="20">
        <v>163.76</v>
      </c>
      <c r="J239" s="21">
        <v>637.72</v>
      </c>
      <c r="K239" s="19">
        <v>453.8</v>
      </c>
      <c r="L239" s="20">
        <v>207.67</v>
      </c>
      <c r="M239" s="21">
        <v>661.47</v>
      </c>
      <c r="N239" s="19">
        <v>366.07</v>
      </c>
      <c r="O239" s="20">
        <v>152.84</v>
      </c>
      <c r="P239" s="21">
        <v>518.91</v>
      </c>
      <c r="Q239" s="19">
        <v>394.95</v>
      </c>
      <c r="R239" s="20">
        <v>277.23</v>
      </c>
      <c r="S239" s="21">
        <v>672.18000000000006</v>
      </c>
      <c r="T239" s="19">
        <v>420.68</v>
      </c>
      <c r="U239" s="20">
        <v>166.85</v>
      </c>
      <c r="V239" s="21">
        <v>587.53</v>
      </c>
      <c r="W239" s="47">
        <v>2573.4799999999996</v>
      </c>
      <c r="X239" s="20">
        <v>1102.28</v>
      </c>
      <c r="Y239" s="21">
        <v>3675.7599999999993</v>
      </c>
      <c r="AB239" s="1"/>
    </row>
    <row r="240" spans="1:28" ht="13">
      <c r="A240" s="2" t="s">
        <v>291</v>
      </c>
      <c r="B240" s="2" t="s">
        <v>207</v>
      </c>
      <c r="C240" s="89" t="s">
        <v>297</v>
      </c>
      <c r="D240" s="129" t="s">
        <v>304</v>
      </c>
      <c r="E240" s="19">
        <v>0</v>
      </c>
      <c r="F240" s="20">
        <v>0</v>
      </c>
      <c r="G240" s="21">
        <v>0</v>
      </c>
      <c r="H240" s="19">
        <v>0</v>
      </c>
      <c r="I240" s="20">
        <v>0</v>
      </c>
      <c r="J240" s="21">
        <v>0</v>
      </c>
      <c r="K240" s="19">
        <v>23.47</v>
      </c>
      <c r="L240" s="20">
        <v>63.23</v>
      </c>
      <c r="M240" s="21">
        <v>86.699999999999989</v>
      </c>
      <c r="N240" s="19">
        <v>34.909999999999997</v>
      </c>
      <c r="O240" s="20">
        <v>146.72999999999999</v>
      </c>
      <c r="P240" s="21">
        <v>181.64</v>
      </c>
      <c r="Q240" s="19">
        <v>7.19</v>
      </c>
      <c r="R240" s="20">
        <v>62.58</v>
      </c>
      <c r="S240" s="21">
        <v>69.77</v>
      </c>
      <c r="T240" s="19">
        <v>6.86</v>
      </c>
      <c r="U240" s="20">
        <v>85.77</v>
      </c>
      <c r="V240" s="21">
        <v>92.63</v>
      </c>
      <c r="W240" s="47">
        <v>72.429999999999993</v>
      </c>
      <c r="X240" s="20">
        <v>358.30999999999995</v>
      </c>
      <c r="Y240" s="21">
        <v>430.73999999999995</v>
      </c>
      <c r="AB240" s="1"/>
    </row>
    <row r="241" spans="1:28" ht="13">
      <c r="A241" s="2" t="s">
        <v>291</v>
      </c>
      <c r="B241" s="2" t="s">
        <v>208</v>
      </c>
      <c r="C241" s="89" t="s">
        <v>297</v>
      </c>
      <c r="D241" s="129" t="s">
        <v>304</v>
      </c>
      <c r="E241" s="19">
        <v>34.119999999999997</v>
      </c>
      <c r="F241" s="20">
        <v>494.69</v>
      </c>
      <c r="G241" s="21">
        <v>528.80999999999995</v>
      </c>
      <c r="H241" s="19">
        <v>2.08</v>
      </c>
      <c r="I241" s="20">
        <v>632.96</v>
      </c>
      <c r="J241" s="21">
        <v>635.04000000000008</v>
      </c>
      <c r="K241" s="19">
        <v>10.19</v>
      </c>
      <c r="L241" s="20">
        <v>195.38</v>
      </c>
      <c r="M241" s="21">
        <v>205.57</v>
      </c>
      <c r="N241" s="19">
        <v>3.76</v>
      </c>
      <c r="O241" s="20">
        <v>182.45</v>
      </c>
      <c r="P241" s="21">
        <v>186.20999999999998</v>
      </c>
      <c r="Q241" s="19">
        <v>0.21</v>
      </c>
      <c r="R241" s="20">
        <v>84.56</v>
      </c>
      <c r="S241" s="21">
        <v>84.77</v>
      </c>
      <c r="T241" s="19">
        <v>0.1</v>
      </c>
      <c r="U241" s="20">
        <v>64.28</v>
      </c>
      <c r="V241" s="21">
        <v>64.38</v>
      </c>
      <c r="W241" s="47">
        <v>50.459999999999994</v>
      </c>
      <c r="X241" s="20">
        <v>1654.3200000000002</v>
      </c>
      <c r="Y241" s="21">
        <v>1704.7800000000002</v>
      </c>
      <c r="AB241" s="1"/>
    </row>
    <row r="242" spans="1:28" ht="13">
      <c r="A242" s="2" t="s">
        <v>291</v>
      </c>
      <c r="B242" s="2" t="s">
        <v>209</v>
      </c>
      <c r="C242" s="89" t="s">
        <v>297</v>
      </c>
      <c r="D242" s="129" t="s">
        <v>304</v>
      </c>
      <c r="E242" s="19">
        <v>0.12</v>
      </c>
      <c r="F242" s="20">
        <v>0.17</v>
      </c>
      <c r="G242" s="21">
        <v>0.29000000000000004</v>
      </c>
      <c r="H242" s="19">
        <v>10.08</v>
      </c>
      <c r="I242" s="20">
        <v>0.72</v>
      </c>
      <c r="J242" s="21">
        <v>10.8</v>
      </c>
      <c r="K242" s="19">
        <v>0</v>
      </c>
      <c r="L242" s="20">
        <v>0</v>
      </c>
      <c r="M242" s="21">
        <v>0</v>
      </c>
      <c r="N242" s="19">
        <v>2.2599999999999998</v>
      </c>
      <c r="O242" s="20">
        <v>0.17</v>
      </c>
      <c r="P242" s="21">
        <v>2.4299999999999997</v>
      </c>
      <c r="Q242" s="19">
        <v>5.93</v>
      </c>
      <c r="R242" s="20">
        <v>0.31</v>
      </c>
      <c r="S242" s="21">
        <v>6.2399999999999993</v>
      </c>
      <c r="T242" s="19">
        <v>1.76</v>
      </c>
      <c r="U242" s="20">
        <v>4.22</v>
      </c>
      <c r="V242" s="21">
        <v>5.9799999999999995</v>
      </c>
      <c r="W242" s="47">
        <v>20.150000000000002</v>
      </c>
      <c r="X242" s="20">
        <v>5.59</v>
      </c>
      <c r="Y242" s="21">
        <v>25.740000000000002</v>
      </c>
      <c r="AB242" s="1"/>
    </row>
    <row r="243" spans="1:28" ht="13">
      <c r="A243" s="2" t="s">
        <v>291</v>
      </c>
      <c r="B243" s="2" t="s">
        <v>210</v>
      </c>
      <c r="C243" s="89" t="s">
        <v>297</v>
      </c>
      <c r="D243" s="129" t="s">
        <v>304</v>
      </c>
      <c r="E243" s="19">
        <v>387.8</v>
      </c>
      <c r="F243" s="20">
        <v>150.24</v>
      </c>
      <c r="G243" s="21">
        <v>538.04</v>
      </c>
      <c r="H243" s="19">
        <v>151.59</v>
      </c>
      <c r="I243" s="20">
        <v>151.35</v>
      </c>
      <c r="J243" s="21">
        <v>302.94</v>
      </c>
      <c r="K243" s="19">
        <v>165.31</v>
      </c>
      <c r="L243" s="20">
        <v>23.46</v>
      </c>
      <c r="M243" s="21">
        <v>188.77</v>
      </c>
      <c r="N243" s="19">
        <v>249.46</v>
      </c>
      <c r="O243" s="20">
        <v>43.67</v>
      </c>
      <c r="P243" s="21">
        <v>293.13</v>
      </c>
      <c r="Q243" s="19">
        <v>122.03</v>
      </c>
      <c r="R243" s="20">
        <v>3.08</v>
      </c>
      <c r="S243" s="21">
        <v>125.11</v>
      </c>
      <c r="T243" s="19">
        <v>69.89</v>
      </c>
      <c r="U243" s="20">
        <v>15.79</v>
      </c>
      <c r="V243" s="21">
        <v>85.68</v>
      </c>
      <c r="W243" s="47">
        <v>1146.0800000000002</v>
      </c>
      <c r="X243" s="20">
        <v>387.59000000000003</v>
      </c>
      <c r="Y243" s="21">
        <v>1533.67</v>
      </c>
      <c r="AB243" s="1"/>
    </row>
    <row r="244" spans="1:28" ht="13">
      <c r="A244" s="2" t="s">
        <v>291</v>
      </c>
      <c r="B244" s="2" t="s">
        <v>402</v>
      </c>
      <c r="C244" s="89" t="s">
        <v>297</v>
      </c>
      <c r="D244" s="129" t="s">
        <v>304</v>
      </c>
      <c r="E244" s="19">
        <v>210.06</v>
      </c>
      <c r="F244" s="20">
        <v>2540.31</v>
      </c>
      <c r="G244" s="21">
        <v>2750.37</v>
      </c>
      <c r="H244" s="19">
        <v>155.47999999999999</v>
      </c>
      <c r="I244" s="20">
        <v>2583.64</v>
      </c>
      <c r="J244" s="21">
        <v>2739.12</v>
      </c>
      <c r="K244" s="19">
        <v>112.72</v>
      </c>
      <c r="L244" s="20">
        <v>2514.87</v>
      </c>
      <c r="M244" s="21">
        <v>2627.5899999999997</v>
      </c>
      <c r="N244" s="19">
        <v>174.17</v>
      </c>
      <c r="O244" s="20">
        <v>2358.62</v>
      </c>
      <c r="P244" s="21">
        <v>2532.79</v>
      </c>
      <c r="Q244" s="19">
        <v>166.68</v>
      </c>
      <c r="R244" s="20">
        <v>1787.88</v>
      </c>
      <c r="S244" s="21">
        <v>1954.5600000000002</v>
      </c>
      <c r="T244" s="19">
        <v>30.94</v>
      </c>
      <c r="U244" s="20">
        <v>931.18</v>
      </c>
      <c r="V244" s="21">
        <v>962.12</v>
      </c>
      <c r="W244" s="47">
        <v>850.05</v>
      </c>
      <c r="X244" s="20">
        <v>12716.5</v>
      </c>
      <c r="Y244" s="21">
        <v>13566.55</v>
      </c>
      <c r="AB244" s="1"/>
    </row>
    <row r="245" spans="1:28" ht="13">
      <c r="A245" s="2" t="s">
        <v>291</v>
      </c>
      <c r="B245" s="2" t="s">
        <v>211</v>
      </c>
      <c r="C245" s="89" t="s">
        <v>297</v>
      </c>
      <c r="D245" s="129" t="s">
        <v>304</v>
      </c>
      <c r="E245" s="19">
        <v>0</v>
      </c>
      <c r="F245" s="20">
        <v>0</v>
      </c>
      <c r="G245" s="21">
        <v>0</v>
      </c>
      <c r="H245" s="19">
        <v>0</v>
      </c>
      <c r="I245" s="20">
        <v>0</v>
      </c>
      <c r="J245" s="21">
        <v>0</v>
      </c>
      <c r="K245" s="19">
        <v>0</v>
      </c>
      <c r="L245" s="20">
        <v>0</v>
      </c>
      <c r="M245" s="21">
        <v>0</v>
      </c>
      <c r="N245" s="19">
        <v>0</v>
      </c>
      <c r="O245" s="20">
        <v>0</v>
      </c>
      <c r="P245" s="21">
        <v>0</v>
      </c>
      <c r="Q245" s="19">
        <v>0</v>
      </c>
      <c r="R245" s="20">
        <v>0</v>
      </c>
      <c r="S245" s="21">
        <v>0</v>
      </c>
      <c r="T245" s="19">
        <v>0</v>
      </c>
      <c r="U245" s="20">
        <v>0</v>
      </c>
      <c r="V245" s="21">
        <v>0</v>
      </c>
      <c r="W245" s="47">
        <v>0</v>
      </c>
      <c r="X245" s="20">
        <v>0</v>
      </c>
      <c r="Y245" s="21">
        <v>0</v>
      </c>
      <c r="AB245" s="1"/>
    </row>
    <row r="246" spans="1:28" ht="13">
      <c r="A246" s="2" t="s">
        <v>291</v>
      </c>
      <c r="B246" s="2" t="s">
        <v>212</v>
      </c>
      <c r="C246" s="89" t="s">
        <v>297</v>
      </c>
      <c r="D246" s="129" t="s">
        <v>304</v>
      </c>
      <c r="E246" s="19">
        <v>240.71</v>
      </c>
      <c r="F246" s="20">
        <v>0.04</v>
      </c>
      <c r="G246" s="21">
        <v>240.75</v>
      </c>
      <c r="H246" s="19">
        <v>233.94</v>
      </c>
      <c r="I246" s="20">
        <v>1.1499999999999999</v>
      </c>
      <c r="J246" s="21">
        <v>235.09</v>
      </c>
      <c r="K246" s="19">
        <v>179.6</v>
      </c>
      <c r="L246" s="20">
        <v>2.52</v>
      </c>
      <c r="M246" s="21">
        <v>182.12</v>
      </c>
      <c r="N246" s="19">
        <v>72.98</v>
      </c>
      <c r="O246" s="20">
        <v>273.3</v>
      </c>
      <c r="P246" s="21">
        <v>346.28000000000003</v>
      </c>
      <c r="Q246" s="19">
        <v>0.02</v>
      </c>
      <c r="R246" s="20">
        <v>541.72</v>
      </c>
      <c r="S246" s="21">
        <v>541.74</v>
      </c>
      <c r="T246" s="19">
        <v>0.01</v>
      </c>
      <c r="U246" s="20">
        <v>603.97</v>
      </c>
      <c r="V246" s="21">
        <v>603.98</v>
      </c>
      <c r="W246" s="47">
        <v>727.26</v>
      </c>
      <c r="X246" s="20">
        <v>1422.7</v>
      </c>
      <c r="Y246" s="21">
        <v>2149.96</v>
      </c>
      <c r="AB246" s="1"/>
    </row>
    <row r="247" spans="1:28" ht="13">
      <c r="A247" s="2" t="s">
        <v>292</v>
      </c>
      <c r="B247" s="2" t="s">
        <v>213</v>
      </c>
      <c r="C247" s="89" t="s">
        <v>297</v>
      </c>
      <c r="D247" s="129" t="s">
        <v>298</v>
      </c>
      <c r="E247" s="19">
        <v>16953.3</v>
      </c>
      <c r="F247" s="20">
        <v>2444.1</v>
      </c>
      <c r="G247" s="21">
        <v>19397.399999999998</v>
      </c>
      <c r="H247" s="19">
        <v>7184</v>
      </c>
      <c r="I247" s="20">
        <v>5443.7</v>
      </c>
      <c r="J247" s="21">
        <v>12627.7</v>
      </c>
      <c r="K247" s="19">
        <v>12715</v>
      </c>
      <c r="L247" s="20">
        <v>7401.2</v>
      </c>
      <c r="M247" s="21">
        <v>20116.2</v>
      </c>
      <c r="N247" s="19">
        <v>11180.9</v>
      </c>
      <c r="O247" s="20">
        <v>4455.2</v>
      </c>
      <c r="P247" s="21">
        <v>15636.099999999999</v>
      </c>
      <c r="Q247" s="19">
        <v>7198.2</v>
      </c>
      <c r="R247" s="20">
        <v>1780.1</v>
      </c>
      <c r="S247" s="21">
        <v>8978.2999999999993</v>
      </c>
      <c r="T247" s="19">
        <v>4601.6000000000004</v>
      </c>
      <c r="U247" s="20">
        <v>2567.1999999999998</v>
      </c>
      <c r="V247" s="21">
        <v>7168.8</v>
      </c>
      <c r="W247" s="47">
        <v>59833</v>
      </c>
      <c r="X247" s="20">
        <v>24091.5</v>
      </c>
      <c r="Y247" s="21">
        <v>83924.5</v>
      </c>
      <c r="AB247" s="1"/>
    </row>
    <row r="248" spans="1:28" ht="13">
      <c r="A248" s="2" t="s">
        <v>332</v>
      </c>
      <c r="B248" s="2" t="s">
        <v>333</v>
      </c>
      <c r="C248" s="89" t="s">
        <v>297</v>
      </c>
      <c r="D248" s="129" t="s">
        <v>302</v>
      </c>
      <c r="E248" s="19">
        <v>11235.15</v>
      </c>
      <c r="F248" s="20">
        <v>4502.6499999999996</v>
      </c>
      <c r="G248" s="21">
        <v>15737.8</v>
      </c>
      <c r="H248" s="19">
        <v>10143.9</v>
      </c>
      <c r="I248" s="20">
        <v>4586.45</v>
      </c>
      <c r="J248" s="21">
        <v>14730.349999999999</v>
      </c>
      <c r="K248" s="19">
        <v>11122.25</v>
      </c>
      <c r="L248" s="20">
        <v>4117</v>
      </c>
      <c r="M248" s="21">
        <v>15239.25</v>
      </c>
      <c r="N248" s="19">
        <v>11065.6</v>
      </c>
      <c r="O248" s="20">
        <v>5587.65</v>
      </c>
      <c r="P248" s="21">
        <v>16653.25</v>
      </c>
      <c r="Q248" s="19">
        <v>5857.25</v>
      </c>
      <c r="R248" s="20">
        <v>4203.7</v>
      </c>
      <c r="S248" s="21">
        <v>10060.950000000001</v>
      </c>
      <c r="T248" s="19">
        <v>6073.5</v>
      </c>
      <c r="U248" s="20">
        <v>3837.55</v>
      </c>
      <c r="V248" s="21">
        <v>9911.0499999999993</v>
      </c>
      <c r="W248" s="47">
        <v>55497.65</v>
      </c>
      <c r="X248" s="20">
        <v>26835</v>
      </c>
      <c r="Y248" s="21">
        <v>82332.649999999994</v>
      </c>
      <c r="AB248" s="1"/>
    </row>
    <row r="249" spans="1:28" ht="13">
      <c r="A249" s="2" t="s">
        <v>332</v>
      </c>
      <c r="B249" s="2" t="s">
        <v>334</v>
      </c>
      <c r="C249" s="89" t="s">
        <v>297</v>
      </c>
      <c r="D249" s="129" t="s">
        <v>302</v>
      </c>
      <c r="E249" s="19">
        <v>21538.6</v>
      </c>
      <c r="F249" s="20">
        <v>3456.7</v>
      </c>
      <c r="G249" s="21">
        <v>24995.3</v>
      </c>
      <c r="H249" s="19">
        <v>10043.4</v>
      </c>
      <c r="I249" s="20">
        <v>3941.8</v>
      </c>
      <c r="J249" s="21">
        <v>13985.2</v>
      </c>
      <c r="K249" s="19">
        <v>8420.15</v>
      </c>
      <c r="L249" s="20">
        <v>3005.7</v>
      </c>
      <c r="M249" s="21">
        <v>11425.849999999999</v>
      </c>
      <c r="N249" s="19">
        <v>6991.5</v>
      </c>
      <c r="O249" s="20">
        <v>5998.25</v>
      </c>
      <c r="P249" s="21">
        <v>12989.75</v>
      </c>
      <c r="Q249" s="19">
        <v>5099.95</v>
      </c>
      <c r="R249" s="20">
        <v>4281.05</v>
      </c>
      <c r="S249" s="21">
        <v>9381</v>
      </c>
      <c r="T249" s="19">
        <v>4337.3999999999996</v>
      </c>
      <c r="U249" s="20">
        <v>3302.65</v>
      </c>
      <c r="V249" s="21">
        <v>7640.0499999999993</v>
      </c>
      <c r="W249" s="47">
        <v>56431</v>
      </c>
      <c r="X249" s="20">
        <v>23986.15</v>
      </c>
      <c r="Y249" s="21">
        <v>80417.149999999994</v>
      </c>
      <c r="AB249" s="1"/>
    </row>
    <row r="250" spans="1:28" ht="13">
      <c r="A250" s="2" t="s">
        <v>293</v>
      </c>
      <c r="B250" s="2" t="s">
        <v>214</v>
      </c>
      <c r="C250" s="89" t="s">
        <v>297</v>
      </c>
      <c r="D250" s="129" t="s">
        <v>303</v>
      </c>
      <c r="E250" s="19">
        <v>0</v>
      </c>
      <c r="F250" s="20">
        <v>0</v>
      </c>
      <c r="G250" s="21">
        <v>0</v>
      </c>
      <c r="H250" s="19">
        <v>0</v>
      </c>
      <c r="I250" s="20">
        <v>0</v>
      </c>
      <c r="J250" s="21">
        <v>0</v>
      </c>
      <c r="K250" s="19">
        <v>0</v>
      </c>
      <c r="L250" s="20">
        <v>0</v>
      </c>
      <c r="M250" s="21">
        <v>0</v>
      </c>
      <c r="N250" s="19">
        <v>0</v>
      </c>
      <c r="O250" s="20">
        <v>0</v>
      </c>
      <c r="P250" s="21">
        <v>0</v>
      </c>
      <c r="Q250" s="19">
        <v>0</v>
      </c>
      <c r="R250" s="20">
        <v>0</v>
      </c>
      <c r="S250" s="21">
        <v>0</v>
      </c>
      <c r="T250" s="19">
        <v>0</v>
      </c>
      <c r="U250" s="20">
        <v>0</v>
      </c>
      <c r="V250" s="21">
        <v>0</v>
      </c>
      <c r="W250" s="47">
        <v>0</v>
      </c>
      <c r="X250" s="20">
        <v>0</v>
      </c>
      <c r="Y250" s="21">
        <v>0</v>
      </c>
      <c r="AB250" s="1"/>
    </row>
    <row r="251" spans="1:28" ht="13">
      <c r="A251" s="2" t="s">
        <v>293</v>
      </c>
      <c r="B251" s="2" t="s">
        <v>215</v>
      </c>
      <c r="C251" s="89" t="s">
        <v>297</v>
      </c>
      <c r="D251" s="129" t="s">
        <v>303</v>
      </c>
      <c r="E251" s="19">
        <v>0</v>
      </c>
      <c r="F251" s="20">
        <v>0</v>
      </c>
      <c r="G251" s="21">
        <v>0</v>
      </c>
      <c r="H251" s="19">
        <v>0</v>
      </c>
      <c r="I251" s="20">
        <v>0</v>
      </c>
      <c r="J251" s="21">
        <v>0</v>
      </c>
      <c r="K251" s="19">
        <v>0</v>
      </c>
      <c r="L251" s="20">
        <v>0</v>
      </c>
      <c r="M251" s="21">
        <v>0</v>
      </c>
      <c r="N251" s="19">
        <v>0</v>
      </c>
      <c r="O251" s="20">
        <v>0</v>
      </c>
      <c r="P251" s="21">
        <v>0</v>
      </c>
      <c r="Q251" s="19">
        <v>0</v>
      </c>
      <c r="R251" s="20">
        <v>0</v>
      </c>
      <c r="S251" s="21">
        <v>0</v>
      </c>
      <c r="T251" s="19">
        <v>0</v>
      </c>
      <c r="U251" s="20">
        <v>0</v>
      </c>
      <c r="V251" s="21">
        <v>0</v>
      </c>
      <c r="W251" s="47">
        <v>0</v>
      </c>
      <c r="X251" s="20">
        <v>0</v>
      </c>
      <c r="Y251" s="21">
        <v>0</v>
      </c>
      <c r="AB251" s="1"/>
    </row>
    <row r="252" spans="1:28" ht="13">
      <c r="A252" s="2" t="s">
        <v>294</v>
      </c>
      <c r="B252" s="2" t="s">
        <v>216</v>
      </c>
      <c r="C252" s="89" t="s">
        <v>297</v>
      </c>
      <c r="D252" s="129" t="s">
        <v>302</v>
      </c>
      <c r="E252" s="19">
        <v>0</v>
      </c>
      <c r="F252" s="20">
        <v>0</v>
      </c>
      <c r="G252" s="21">
        <v>0</v>
      </c>
      <c r="H252" s="19">
        <v>0</v>
      </c>
      <c r="I252" s="20">
        <v>0</v>
      </c>
      <c r="J252" s="21">
        <v>0</v>
      </c>
      <c r="K252" s="19">
        <v>0</v>
      </c>
      <c r="L252" s="20">
        <v>0</v>
      </c>
      <c r="M252" s="21">
        <v>0</v>
      </c>
      <c r="N252" s="19">
        <v>0</v>
      </c>
      <c r="O252" s="20">
        <v>0</v>
      </c>
      <c r="P252" s="21">
        <v>0</v>
      </c>
      <c r="Q252" s="19">
        <v>0</v>
      </c>
      <c r="R252" s="20">
        <v>0</v>
      </c>
      <c r="S252" s="21">
        <v>0</v>
      </c>
      <c r="T252" s="19">
        <v>0</v>
      </c>
      <c r="U252" s="20">
        <v>0</v>
      </c>
      <c r="V252" s="21">
        <v>0</v>
      </c>
      <c r="W252" s="47">
        <v>0</v>
      </c>
      <c r="X252" s="20">
        <v>0</v>
      </c>
      <c r="Y252" s="21">
        <v>0</v>
      </c>
      <c r="AB252" s="1"/>
    </row>
    <row r="253" spans="1:28" ht="13">
      <c r="A253" s="2" t="s">
        <v>294</v>
      </c>
      <c r="B253" s="2" t="s">
        <v>217</v>
      </c>
      <c r="C253" s="89" t="s">
        <v>297</v>
      </c>
      <c r="D253" s="129" t="s">
        <v>302</v>
      </c>
      <c r="E253" s="19">
        <v>0</v>
      </c>
      <c r="F253" s="20">
        <v>0</v>
      </c>
      <c r="G253" s="21">
        <v>0</v>
      </c>
      <c r="H253" s="19">
        <v>0</v>
      </c>
      <c r="I253" s="20">
        <v>0</v>
      </c>
      <c r="J253" s="21">
        <v>0</v>
      </c>
      <c r="K253" s="19">
        <v>0</v>
      </c>
      <c r="L253" s="20">
        <v>0</v>
      </c>
      <c r="M253" s="21">
        <v>0</v>
      </c>
      <c r="N253" s="19">
        <v>0</v>
      </c>
      <c r="O253" s="20">
        <v>0</v>
      </c>
      <c r="P253" s="21">
        <v>0</v>
      </c>
      <c r="Q253" s="19">
        <v>0</v>
      </c>
      <c r="R253" s="20">
        <v>0</v>
      </c>
      <c r="S253" s="21">
        <v>0</v>
      </c>
      <c r="T253" s="19">
        <v>0</v>
      </c>
      <c r="U253" s="20">
        <v>0</v>
      </c>
      <c r="V253" s="21">
        <v>0</v>
      </c>
      <c r="W253" s="47">
        <v>0</v>
      </c>
      <c r="X253" s="20">
        <v>0</v>
      </c>
      <c r="Y253" s="21">
        <v>0</v>
      </c>
      <c r="AB253" s="1"/>
    </row>
    <row r="254" spans="1:28" ht="13">
      <c r="A254" s="2" t="s">
        <v>294</v>
      </c>
      <c r="B254" s="2" t="s">
        <v>218</v>
      </c>
      <c r="C254" s="89" t="s">
        <v>297</v>
      </c>
      <c r="D254" s="129" t="s">
        <v>302</v>
      </c>
      <c r="E254" s="19">
        <v>0</v>
      </c>
      <c r="F254" s="20">
        <v>0</v>
      </c>
      <c r="G254" s="21">
        <v>0</v>
      </c>
      <c r="H254" s="19">
        <v>0</v>
      </c>
      <c r="I254" s="20">
        <v>0</v>
      </c>
      <c r="J254" s="21">
        <v>0</v>
      </c>
      <c r="K254" s="19">
        <v>0</v>
      </c>
      <c r="L254" s="20">
        <v>0</v>
      </c>
      <c r="M254" s="21">
        <v>0</v>
      </c>
      <c r="N254" s="19">
        <v>0.1</v>
      </c>
      <c r="O254" s="20">
        <v>0</v>
      </c>
      <c r="P254" s="21">
        <v>0.1</v>
      </c>
      <c r="Q254" s="19">
        <v>0</v>
      </c>
      <c r="R254" s="20">
        <v>0</v>
      </c>
      <c r="S254" s="21">
        <v>0</v>
      </c>
      <c r="T254" s="19">
        <v>0</v>
      </c>
      <c r="U254" s="20">
        <v>0</v>
      </c>
      <c r="V254" s="21">
        <v>0</v>
      </c>
      <c r="W254" s="47">
        <v>0.1</v>
      </c>
      <c r="X254" s="20">
        <v>0</v>
      </c>
      <c r="Y254" s="21">
        <v>0.1</v>
      </c>
      <c r="AB254" s="1"/>
    </row>
    <row r="255" spans="1:28" ht="13">
      <c r="A255" s="2" t="s">
        <v>366</v>
      </c>
      <c r="B255" s="2" t="s">
        <v>367</v>
      </c>
      <c r="C255" s="89" t="s">
        <v>297</v>
      </c>
      <c r="D255" s="129" t="s">
        <v>303</v>
      </c>
      <c r="E255" s="19">
        <v>5239.82</v>
      </c>
      <c r="F255" s="20">
        <v>4629.21</v>
      </c>
      <c r="G255" s="21">
        <v>9869.0299999999988</v>
      </c>
      <c r="H255" s="19">
        <v>10472.969999999999</v>
      </c>
      <c r="I255" s="20">
        <v>1330.66</v>
      </c>
      <c r="J255" s="21">
        <v>11803.63</v>
      </c>
      <c r="K255" s="19">
        <v>10804.96</v>
      </c>
      <c r="L255" s="20">
        <v>2111.91</v>
      </c>
      <c r="M255" s="21">
        <v>12916.869999999999</v>
      </c>
      <c r="N255" s="19">
        <v>5680.07</v>
      </c>
      <c r="O255" s="20">
        <v>4520.74</v>
      </c>
      <c r="P255" s="21">
        <v>10200.81</v>
      </c>
      <c r="Q255" s="19">
        <v>7470.81</v>
      </c>
      <c r="R255" s="20">
        <v>3060.01</v>
      </c>
      <c r="S255" s="21">
        <v>10530.82</v>
      </c>
      <c r="T255" s="19">
        <v>9776.2099999999991</v>
      </c>
      <c r="U255" s="20">
        <v>1872.22</v>
      </c>
      <c r="V255" s="21">
        <v>11648.429999999998</v>
      </c>
      <c r="W255" s="47">
        <v>49444.84</v>
      </c>
      <c r="X255" s="20">
        <v>17524.75</v>
      </c>
      <c r="Y255" s="21">
        <v>66969.59</v>
      </c>
      <c r="AB255" s="1"/>
    </row>
    <row r="256" spans="1:28">
      <c r="A256" t="s">
        <v>366</v>
      </c>
      <c r="B256" t="s">
        <v>405</v>
      </c>
      <c r="C256" s="89" t="s">
        <v>297</v>
      </c>
      <c r="D256" s="129" t="s">
        <v>303</v>
      </c>
      <c r="E256" s="19">
        <v>452.19</v>
      </c>
      <c r="F256" s="20">
        <v>3150.5</v>
      </c>
      <c r="G256" s="21">
        <v>3602.69</v>
      </c>
      <c r="H256" s="19">
        <v>4168.8100000000004</v>
      </c>
      <c r="I256" s="20">
        <v>1675.03</v>
      </c>
      <c r="J256" s="21">
        <v>5843.84</v>
      </c>
      <c r="K256" s="19">
        <v>1497.89</v>
      </c>
      <c r="L256" s="20">
        <v>446.11</v>
      </c>
      <c r="M256" s="21">
        <v>1944</v>
      </c>
      <c r="N256" s="19">
        <v>0</v>
      </c>
      <c r="O256" s="20">
        <v>0</v>
      </c>
      <c r="P256" s="21">
        <v>0</v>
      </c>
      <c r="Q256" s="19">
        <v>0</v>
      </c>
      <c r="R256" s="20">
        <v>0</v>
      </c>
      <c r="S256" s="21">
        <v>0</v>
      </c>
      <c r="T256" s="19">
        <v>0</v>
      </c>
      <c r="U256" s="20">
        <v>0</v>
      </c>
      <c r="V256" s="21">
        <v>0</v>
      </c>
      <c r="W256" s="47">
        <v>6118.89</v>
      </c>
      <c r="X256" s="20">
        <v>5271.6399999999994</v>
      </c>
      <c r="Y256" s="21">
        <v>11390.529999999999</v>
      </c>
      <c r="AB256" s="1"/>
    </row>
    <row r="257" spans="1:28" ht="13">
      <c r="A257" s="2" t="s">
        <v>366</v>
      </c>
      <c r="B257" s="2" t="s">
        <v>368</v>
      </c>
      <c r="C257" s="89" t="s">
        <v>297</v>
      </c>
      <c r="D257" s="129" t="s">
        <v>303</v>
      </c>
      <c r="E257" s="19">
        <v>1472.11</v>
      </c>
      <c r="F257" s="20">
        <v>9337.4599999999991</v>
      </c>
      <c r="G257" s="21">
        <v>10809.57</v>
      </c>
      <c r="H257" s="19">
        <v>1696.83</v>
      </c>
      <c r="I257" s="20">
        <v>6844.96</v>
      </c>
      <c r="J257" s="21">
        <v>8541.7900000000009</v>
      </c>
      <c r="K257" s="19">
        <v>5890.27</v>
      </c>
      <c r="L257" s="20">
        <v>3382.17</v>
      </c>
      <c r="M257" s="21">
        <v>9272.44</v>
      </c>
      <c r="N257" s="19">
        <v>2869.54</v>
      </c>
      <c r="O257" s="20">
        <v>4932.5200000000004</v>
      </c>
      <c r="P257" s="21">
        <v>7802.06</v>
      </c>
      <c r="Q257" s="19">
        <v>4940.03</v>
      </c>
      <c r="R257" s="20">
        <v>3078.71</v>
      </c>
      <c r="S257" s="21">
        <v>8018.74</v>
      </c>
      <c r="T257" s="19">
        <v>6507.55</v>
      </c>
      <c r="U257" s="20">
        <v>2718.22</v>
      </c>
      <c r="V257" s="21">
        <v>9225.77</v>
      </c>
      <c r="W257" s="47">
        <v>23376.329999999998</v>
      </c>
      <c r="X257" s="20">
        <v>30294.039999999997</v>
      </c>
      <c r="Y257" s="21">
        <v>53670.369999999995</v>
      </c>
      <c r="AB257" s="1"/>
    </row>
    <row r="258" spans="1:28" ht="13">
      <c r="A258" s="2" t="s">
        <v>354</v>
      </c>
      <c r="B258" s="2" t="s">
        <v>363</v>
      </c>
      <c r="C258" s="89" t="s">
        <v>297</v>
      </c>
      <c r="D258" s="129" t="s">
        <v>303</v>
      </c>
      <c r="E258" s="19">
        <v>21528.09</v>
      </c>
      <c r="F258" s="20">
        <v>2364.56</v>
      </c>
      <c r="G258" s="21">
        <v>23892.65</v>
      </c>
      <c r="H258" s="19">
        <v>11029.27</v>
      </c>
      <c r="I258" s="20">
        <v>6893.29</v>
      </c>
      <c r="J258" s="21">
        <v>17922.560000000001</v>
      </c>
      <c r="K258" s="19">
        <v>14301.23</v>
      </c>
      <c r="L258" s="20">
        <v>4757.05</v>
      </c>
      <c r="M258" s="21">
        <v>19058.28</v>
      </c>
      <c r="N258" s="19">
        <v>20341.02</v>
      </c>
      <c r="O258" s="20">
        <v>2841.01</v>
      </c>
      <c r="P258" s="21">
        <v>23182.03</v>
      </c>
      <c r="Q258" s="19">
        <v>11372.84</v>
      </c>
      <c r="R258" s="20">
        <v>3581.9</v>
      </c>
      <c r="S258" s="21">
        <v>14954.74</v>
      </c>
      <c r="T258" s="19">
        <v>7420.82</v>
      </c>
      <c r="U258" s="20">
        <v>4469.1099999999997</v>
      </c>
      <c r="V258" s="21">
        <v>11889.93</v>
      </c>
      <c r="W258" s="47">
        <v>85993.26999999999</v>
      </c>
      <c r="X258" s="20">
        <v>24906.920000000006</v>
      </c>
      <c r="Y258" s="21">
        <v>110900.19</v>
      </c>
      <c r="AB258" s="1"/>
    </row>
    <row r="259" spans="1:28" ht="13">
      <c r="A259" s="2" t="s">
        <v>354</v>
      </c>
      <c r="B259" s="2" t="s">
        <v>355</v>
      </c>
      <c r="C259" s="89" t="s">
        <v>297</v>
      </c>
      <c r="D259" s="129" t="s">
        <v>303</v>
      </c>
      <c r="E259" s="19">
        <v>14415.34</v>
      </c>
      <c r="F259" s="20">
        <v>4001</v>
      </c>
      <c r="G259" s="21">
        <v>18416.34</v>
      </c>
      <c r="H259" s="19">
        <v>8355.1200000000008</v>
      </c>
      <c r="I259" s="20">
        <v>6115.01</v>
      </c>
      <c r="J259" s="21">
        <v>14470.130000000001</v>
      </c>
      <c r="K259" s="19">
        <v>11698.52</v>
      </c>
      <c r="L259" s="20">
        <v>5377.5</v>
      </c>
      <c r="M259" s="21">
        <v>17076.02</v>
      </c>
      <c r="N259" s="19">
        <v>14577.86</v>
      </c>
      <c r="O259" s="20">
        <v>2868.5</v>
      </c>
      <c r="P259" s="21">
        <v>17446.36</v>
      </c>
      <c r="Q259" s="19">
        <v>9144.0499999999993</v>
      </c>
      <c r="R259" s="20">
        <v>3403.95</v>
      </c>
      <c r="S259" s="21">
        <v>12548</v>
      </c>
      <c r="T259" s="19">
        <v>6182.31</v>
      </c>
      <c r="U259" s="20">
        <v>3468.63</v>
      </c>
      <c r="V259" s="21">
        <v>9650.94</v>
      </c>
      <c r="W259" s="47">
        <v>64373.2</v>
      </c>
      <c r="X259" s="20">
        <v>25234.590000000004</v>
      </c>
      <c r="Y259" s="21">
        <v>89607.790000000008</v>
      </c>
      <c r="AB259" s="1"/>
    </row>
    <row r="260" spans="1:28" ht="13">
      <c r="A260" s="2" t="s">
        <v>354</v>
      </c>
      <c r="B260" s="2" t="s">
        <v>364</v>
      </c>
      <c r="C260" s="89" t="s">
        <v>297</v>
      </c>
      <c r="D260" s="129" t="s">
        <v>303</v>
      </c>
      <c r="E260" s="19">
        <v>12708.94</v>
      </c>
      <c r="F260" s="20">
        <v>3022.69</v>
      </c>
      <c r="G260" s="21">
        <v>15731.630000000001</v>
      </c>
      <c r="H260" s="19">
        <v>9338.5400000000009</v>
      </c>
      <c r="I260" s="20">
        <v>7797.41</v>
      </c>
      <c r="J260" s="21">
        <v>17135.95</v>
      </c>
      <c r="K260" s="19">
        <v>14295.22</v>
      </c>
      <c r="L260" s="20">
        <v>4456.33</v>
      </c>
      <c r="M260" s="21">
        <v>18751.55</v>
      </c>
      <c r="N260" s="19">
        <v>17512.189999999999</v>
      </c>
      <c r="O260" s="20">
        <v>4125.05</v>
      </c>
      <c r="P260" s="21">
        <v>21637.239999999998</v>
      </c>
      <c r="Q260" s="19">
        <v>9041.99</v>
      </c>
      <c r="R260" s="20">
        <v>3899.62</v>
      </c>
      <c r="S260" s="21">
        <v>12941.61</v>
      </c>
      <c r="T260" s="19">
        <v>7998.3</v>
      </c>
      <c r="U260" s="20">
        <v>3421.12</v>
      </c>
      <c r="V260" s="21">
        <v>11419.42</v>
      </c>
      <c r="W260" s="47">
        <v>70895.179999999993</v>
      </c>
      <c r="X260" s="20">
        <v>26722.219999999998</v>
      </c>
      <c r="Y260" s="21">
        <v>97617.4</v>
      </c>
      <c r="AB260" s="1"/>
    </row>
    <row r="261" spans="1:28" ht="13">
      <c r="A261" s="2" t="s">
        <v>295</v>
      </c>
      <c r="B261" s="2" t="s">
        <v>219</v>
      </c>
      <c r="C261" s="89" t="s">
        <v>297</v>
      </c>
      <c r="D261" s="129" t="s">
        <v>303</v>
      </c>
      <c r="E261" s="19">
        <v>0</v>
      </c>
      <c r="F261" s="20">
        <v>0</v>
      </c>
      <c r="G261" s="21">
        <v>0</v>
      </c>
      <c r="H261" s="19">
        <v>272.35000000000002</v>
      </c>
      <c r="I261" s="20">
        <v>504.3</v>
      </c>
      <c r="J261" s="21">
        <v>776.65000000000009</v>
      </c>
      <c r="K261" s="19">
        <v>0</v>
      </c>
      <c r="L261" s="20">
        <v>0</v>
      </c>
      <c r="M261" s="21">
        <v>0</v>
      </c>
      <c r="N261" s="19">
        <v>0</v>
      </c>
      <c r="O261" s="20">
        <v>0</v>
      </c>
      <c r="P261" s="21">
        <v>0</v>
      </c>
      <c r="Q261" s="19">
        <v>1723.15</v>
      </c>
      <c r="R261" s="20">
        <v>909.3</v>
      </c>
      <c r="S261" s="21">
        <v>2632.45</v>
      </c>
      <c r="T261" s="19">
        <v>2575.9</v>
      </c>
      <c r="U261" s="20">
        <v>5508.45</v>
      </c>
      <c r="V261" s="21">
        <v>8084.35</v>
      </c>
      <c r="W261" s="47">
        <v>4571.3999999999996</v>
      </c>
      <c r="X261" s="20">
        <v>6922.0499999999993</v>
      </c>
      <c r="Y261" s="21">
        <v>11493.449999999999</v>
      </c>
      <c r="AB261" s="1"/>
    </row>
    <row r="262" spans="1:28" ht="13">
      <c r="A262" s="2" t="s">
        <v>295</v>
      </c>
      <c r="B262" s="2" t="s">
        <v>220</v>
      </c>
      <c r="C262" s="89" t="s">
        <v>297</v>
      </c>
      <c r="D262" s="129" t="s">
        <v>303</v>
      </c>
      <c r="E262" s="19">
        <v>4651.45</v>
      </c>
      <c r="F262" s="20">
        <v>28.8</v>
      </c>
      <c r="G262" s="21">
        <v>4680.25</v>
      </c>
      <c r="H262" s="19">
        <v>2040.2</v>
      </c>
      <c r="I262" s="20">
        <v>3784.5</v>
      </c>
      <c r="J262" s="21">
        <v>5824.7</v>
      </c>
      <c r="K262" s="19">
        <v>4928.8500000000004</v>
      </c>
      <c r="L262" s="20">
        <v>5196.45</v>
      </c>
      <c r="M262" s="21">
        <v>10125.299999999999</v>
      </c>
      <c r="N262" s="19">
        <v>1588.05</v>
      </c>
      <c r="O262" s="20">
        <v>334.55</v>
      </c>
      <c r="P262" s="21">
        <v>1922.6</v>
      </c>
      <c r="Q262" s="19">
        <v>3239.4</v>
      </c>
      <c r="R262" s="20">
        <v>1277.9000000000001</v>
      </c>
      <c r="S262" s="21">
        <v>4517.3</v>
      </c>
      <c r="T262" s="19">
        <v>4985.25</v>
      </c>
      <c r="U262" s="20">
        <v>4488.3</v>
      </c>
      <c r="V262" s="21">
        <v>9473.5499999999993</v>
      </c>
      <c r="W262" s="47">
        <v>21433.200000000001</v>
      </c>
      <c r="X262" s="20">
        <v>15110.5</v>
      </c>
      <c r="Y262" s="21">
        <v>36543.699999999997</v>
      </c>
      <c r="AB262" s="1"/>
    </row>
    <row r="263" spans="1:28" ht="13">
      <c r="A263" s="2" t="s">
        <v>295</v>
      </c>
      <c r="B263" s="2" t="s">
        <v>221</v>
      </c>
      <c r="C263" s="89" t="s">
        <v>297</v>
      </c>
      <c r="D263" s="129" t="s">
        <v>303</v>
      </c>
      <c r="E263" s="19">
        <v>172.05</v>
      </c>
      <c r="F263" s="20">
        <v>8.15</v>
      </c>
      <c r="G263" s="21">
        <v>180.20000000000002</v>
      </c>
      <c r="H263" s="19">
        <v>366</v>
      </c>
      <c r="I263" s="20">
        <v>956.1</v>
      </c>
      <c r="J263" s="21">
        <v>1322.1</v>
      </c>
      <c r="K263" s="19">
        <v>1.55</v>
      </c>
      <c r="L263" s="20">
        <v>458.7</v>
      </c>
      <c r="M263" s="21">
        <v>460.25</v>
      </c>
      <c r="N263" s="19">
        <v>605.1</v>
      </c>
      <c r="O263" s="20">
        <v>312.60000000000002</v>
      </c>
      <c r="P263" s="21">
        <v>917.7</v>
      </c>
      <c r="Q263" s="19">
        <v>2050.65</v>
      </c>
      <c r="R263" s="20">
        <v>639.20000000000005</v>
      </c>
      <c r="S263" s="21">
        <v>2689.8500000000004</v>
      </c>
      <c r="T263" s="19">
        <v>1447.6</v>
      </c>
      <c r="U263" s="20">
        <v>3312.2</v>
      </c>
      <c r="V263" s="21">
        <v>4759.7999999999993</v>
      </c>
      <c r="W263" s="47">
        <v>4642.95</v>
      </c>
      <c r="X263" s="20">
        <v>5686.95</v>
      </c>
      <c r="Y263" s="21">
        <v>10329.9</v>
      </c>
      <c r="AB263" s="1"/>
    </row>
    <row r="264" spans="1:28" ht="13">
      <c r="A264" s="24" t="s">
        <v>295</v>
      </c>
      <c r="B264" s="145" t="s">
        <v>222</v>
      </c>
      <c r="C264" s="89" t="s">
        <v>297</v>
      </c>
      <c r="D264" s="129" t="s">
        <v>303</v>
      </c>
      <c r="E264" s="19">
        <v>578.4</v>
      </c>
      <c r="F264" s="20">
        <v>509.8</v>
      </c>
      <c r="G264" s="21">
        <v>1088.2</v>
      </c>
      <c r="H264" s="19">
        <v>1143.2</v>
      </c>
      <c r="I264" s="20">
        <v>2464.5</v>
      </c>
      <c r="J264" s="21">
        <v>3607.7</v>
      </c>
      <c r="K264" s="19">
        <v>4058.7</v>
      </c>
      <c r="L264" s="20">
        <v>3423.55</v>
      </c>
      <c r="M264" s="21">
        <v>7482.25</v>
      </c>
      <c r="N264" s="19">
        <v>840.75</v>
      </c>
      <c r="O264" s="20">
        <v>438.3</v>
      </c>
      <c r="P264" s="21">
        <v>1279.05</v>
      </c>
      <c r="Q264" s="19">
        <v>1101.8499999999999</v>
      </c>
      <c r="R264" s="20">
        <v>996.6</v>
      </c>
      <c r="S264" s="21">
        <v>2098.4499999999998</v>
      </c>
      <c r="T264" s="19">
        <v>2777.3</v>
      </c>
      <c r="U264" s="20">
        <v>4343.8500000000004</v>
      </c>
      <c r="V264" s="21">
        <v>7121.1500000000005</v>
      </c>
      <c r="W264" s="47">
        <v>10500.2</v>
      </c>
      <c r="X264" s="20">
        <v>12176.600000000002</v>
      </c>
      <c r="Y264" s="21">
        <v>22676.800000000003</v>
      </c>
      <c r="AB264" s="1"/>
    </row>
    <row r="265" spans="1:28" ht="13">
      <c r="A265" s="2" t="s">
        <v>403</v>
      </c>
      <c r="B265" s="2" t="s">
        <v>404</v>
      </c>
      <c r="C265" s="89" t="s">
        <v>297</v>
      </c>
      <c r="D265" s="129" t="s">
        <v>304</v>
      </c>
      <c r="E265" s="19">
        <v>7357.55</v>
      </c>
      <c r="F265" s="20">
        <v>2599.0100000000002</v>
      </c>
      <c r="G265" s="21">
        <v>9956.5600000000013</v>
      </c>
      <c r="H265" s="19">
        <v>7327.22</v>
      </c>
      <c r="I265" s="20">
        <v>2130.34</v>
      </c>
      <c r="J265" s="21">
        <v>9457.5600000000013</v>
      </c>
      <c r="K265" s="19">
        <v>8104.14</v>
      </c>
      <c r="L265" s="20">
        <v>2111.73</v>
      </c>
      <c r="M265" s="21">
        <v>10215.870000000001</v>
      </c>
      <c r="N265" s="19">
        <v>6863.04</v>
      </c>
      <c r="O265" s="20">
        <v>2364.15</v>
      </c>
      <c r="P265" s="21">
        <v>9227.19</v>
      </c>
      <c r="Q265" s="19">
        <v>8504.36</v>
      </c>
      <c r="R265" s="20">
        <v>1491.2</v>
      </c>
      <c r="S265" s="21">
        <v>9995.5600000000013</v>
      </c>
      <c r="T265" s="19">
        <v>10412.08</v>
      </c>
      <c r="U265" s="20">
        <v>1524.82</v>
      </c>
      <c r="V265" s="21">
        <v>11936.9</v>
      </c>
      <c r="W265" s="47">
        <v>48568.39</v>
      </c>
      <c r="X265" s="20">
        <v>12221.25</v>
      </c>
      <c r="Y265" s="21">
        <v>60789.64</v>
      </c>
      <c r="AB265" s="1"/>
    </row>
    <row r="266" spans="1:28" ht="13">
      <c r="A266" s="24" t="s">
        <v>335</v>
      </c>
      <c r="B266" s="2" t="s">
        <v>340</v>
      </c>
      <c r="C266" s="89" t="s">
        <v>297</v>
      </c>
      <c r="D266" s="129" t="s">
        <v>304</v>
      </c>
      <c r="E266" s="19">
        <v>0</v>
      </c>
      <c r="F266" s="20">
        <v>15.82</v>
      </c>
      <c r="G266" s="21">
        <v>15.82</v>
      </c>
      <c r="H266" s="19">
        <v>3205.61</v>
      </c>
      <c r="I266" s="20">
        <v>127.65</v>
      </c>
      <c r="J266" s="21">
        <v>3333.26</v>
      </c>
      <c r="K266" s="19">
        <v>2280.48</v>
      </c>
      <c r="L266" s="20">
        <v>240.66</v>
      </c>
      <c r="M266" s="21">
        <v>2521.14</v>
      </c>
      <c r="N266" s="19">
        <v>7466.01</v>
      </c>
      <c r="O266" s="20">
        <v>126.86</v>
      </c>
      <c r="P266" s="21">
        <v>7592.87</v>
      </c>
      <c r="Q266" s="19">
        <v>5364.81</v>
      </c>
      <c r="R266" s="20">
        <v>178.39</v>
      </c>
      <c r="S266" s="21">
        <v>5543.2000000000007</v>
      </c>
      <c r="T266" s="19">
        <v>1073.96</v>
      </c>
      <c r="U266" s="20">
        <v>4381.2</v>
      </c>
      <c r="V266" s="21">
        <v>5455.16</v>
      </c>
      <c r="W266" s="47">
        <v>19390.87</v>
      </c>
      <c r="X266" s="20">
        <v>5070.58</v>
      </c>
      <c r="Y266" s="21">
        <v>24461.449999999997</v>
      </c>
      <c r="AB266" s="1"/>
    </row>
    <row r="267" spans="1:28" ht="13">
      <c r="A267" s="2" t="s">
        <v>335</v>
      </c>
      <c r="B267" s="2" t="s">
        <v>336</v>
      </c>
      <c r="C267" s="89" t="s">
        <v>297</v>
      </c>
      <c r="D267" s="129" t="s">
        <v>304</v>
      </c>
      <c r="E267" s="19">
        <v>24087.51</v>
      </c>
      <c r="F267" s="20">
        <v>137.09</v>
      </c>
      <c r="G267" s="21">
        <v>24224.6</v>
      </c>
      <c r="H267" s="19">
        <v>14394.67</v>
      </c>
      <c r="I267" s="20">
        <v>591.79</v>
      </c>
      <c r="J267" s="21">
        <v>14986.46</v>
      </c>
      <c r="K267" s="19">
        <v>28974.45</v>
      </c>
      <c r="L267" s="20">
        <v>513.49</v>
      </c>
      <c r="M267" s="21">
        <v>29487.940000000002</v>
      </c>
      <c r="N267" s="19">
        <v>26752.28</v>
      </c>
      <c r="O267" s="20">
        <v>0</v>
      </c>
      <c r="P267" s="21">
        <v>26752.28</v>
      </c>
      <c r="Q267" s="19">
        <v>17622.169999999998</v>
      </c>
      <c r="R267" s="20">
        <v>5756.69</v>
      </c>
      <c r="S267" s="21">
        <v>23378.859999999997</v>
      </c>
      <c r="T267" s="19">
        <v>30618.1</v>
      </c>
      <c r="U267" s="20">
        <v>0</v>
      </c>
      <c r="V267" s="21">
        <v>30618.1</v>
      </c>
      <c r="W267" s="47">
        <v>142449.18</v>
      </c>
      <c r="X267" s="20">
        <v>6999.0599999999995</v>
      </c>
      <c r="Y267" s="21">
        <v>149448.24</v>
      </c>
      <c r="AB267" s="1"/>
    </row>
    <row r="268" spans="1:28" ht="13.5" thickBot="1">
      <c r="A268" s="26" t="s">
        <v>335</v>
      </c>
      <c r="B268" s="26" t="s">
        <v>380</v>
      </c>
      <c r="C268" s="90" t="s">
        <v>297</v>
      </c>
      <c r="D268" s="130" t="s">
        <v>304</v>
      </c>
      <c r="E268" s="27">
        <v>10102.040000000001</v>
      </c>
      <c r="F268" s="28">
        <v>365.06</v>
      </c>
      <c r="G268" s="29">
        <v>10467.1</v>
      </c>
      <c r="H268" s="27">
        <v>3853.99</v>
      </c>
      <c r="I268" s="28">
        <v>134.27000000000001</v>
      </c>
      <c r="J268" s="29">
        <v>3988.2599999999998</v>
      </c>
      <c r="K268" s="27">
        <v>1020.1</v>
      </c>
      <c r="L268" s="28">
        <v>701.4</v>
      </c>
      <c r="M268" s="29">
        <v>1721.5</v>
      </c>
      <c r="N268" s="27">
        <v>19694.93</v>
      </c>
      <c r="O268" s="28">
        <v>237</v>
      </c>
      <c r="P268" s="29">
        <v>19931.93</v>
      </c>
      <c r="Q268" s="27">
        <v>8779.64</v>
      </c>
      <c r="R268" s="28">
        <v>931.93</v>
      </c>
      <c r="S268" s="29">
        <v>9711.57</v>
      </c>
      <c r="T268" s="27">
        <v>23400.3</v>
      </c>
      <c r="U268" s="28">
        <v>393.26</v>
      </c>
      <c r="V268" s="29">
        <v>23793.559999999998</v>
      </c>
      <c r="W268" s="72">
        <v>66851</v>
      </c>
      <c r="X268" s="28">
        <v>2762.92</v>
      </c>
      <c r="Y268" s="29">
        <v>69613.919999999998</v>
      </c>
      <c r="AB268" s="1"/>
    </row>
    <row r="269" spans="1:28">
      <c r="A269" s="91"/>
      <c r="B269" s="91"/>
      <c r="C269" s="91"/>
      <c r="D269" s="91"/>
      <c r="E269" s="92"/>
      <c r="F269" s="92"/>
      <c r="G269" s="92"/>
      <c r="H269" s="92"/>
      <c r="I269" s="92"/>
      <c r="J269" s="92"/>
      <c r="K269" s="92"/>
      <c r="L269" s="92"/>
      <c r="M269" s="92"/>
      <c r="N269" s="92"/>
      <c r="O269" s="92"/>
      <c r="P269" s="92"/>
      <c r="Q269" s="92"/>
      <c r="R269" s="92"/>
      <c r="S269" s="92"/>
      <c r="T269" s="92"/>
      <c r="U269" s="92"/>
      <c r="V269" s="92"/>
      <c r="W269" s="92"/>
      <c r="X269" s="92"/>
      <c r="Y269" s="92"/>
    </row>
    <row r="270" spans="1:28">
      <c r="A270" s="91"/>
      <c r="B270" s="91"/>
      <c r="C270" s="91"/>
      <c r="D270" s="91"/>
      <c r="E270" s="92"/>
      <c r="F270" s="92"/>
      <c r="G270" s="92"/>
      <c r="H270" s="92"/>
      <c r="I270" s="92"/>
      <c r="J270" s="92"/>
      <c r="K270" s="92"/>
      <c r="L270" s="92"/>
      <c r="M270" s="92"/>
      <c r="N270" s="92"/>
      <c r="O270" s="92"/>
      <c r="P270" s="92"/>
      <c r="Q270" s="92"/>
      <c r="R270" s="92"/>
      <c r="S270" s="92"/>
      <c r="T270" s="92"/>
      <c r="U270" s="92"/>
      <c r="V270" s="92"/>
      <c r="W270" s="92"/>
      <c r="X270" s="92"/>
      <c r="Y270" s="92"/>
    </row>
    <row r="271" spans="1:28" ht="13" thickBot="1"/>
    <row r="272" spans="1:28">
      <c r="A272" s="93" t="s">
        <v>223</v>
      </c>
      <c r="B272" s="94"/>
      <c r="C272" s="94"/>
      <c r="D272" s="94"/>
      <c r="E272" s="95">
        <v>1770575.8000000005</v>
      </c>
      <c r="F272" s="96">
        <v>405976.10000000015</v>
      </c>
      <c r="G272" s="97">
        <v>2176551.9000000004</v>
      </c>
      <c r="H272" s="95">
        <v>1637654.6599999997</v>
      </c>
      <c r="I272" s="96">
        <v>470225.03999999992</v>
      </c>
      <c r="J272" s="97">
        <v>2107879.7000000002</v>
      </c>
      <c r="K272" s="95">
        <v>1657426.2</v>
      </c>
      <c r="L272" s="96">
        <v>490953.7900000001</v>
      </c>
      <c r="M272" s="97">
        <v>2148379.9899999998</v>
      </c>
      <c r="N272" s="95">
        <v>1661635.9000000001</v>
      </c>
      <c r="O272" s="96">
        <v>389004.62000000005</v>
      </c>
      <c r="P272" s="97">
        <v>2050640.5200000007</v>
      </c>
      <c r="Q272" s="95">
        <v>1336228.7200000002</v>
      </c>
      <c r="R272" s="96">
        <v>429928.84000000008</v>
      </c>
      <c r="S272" s="97">
        <v>1766157.5599999998</v>
      </c>
      <c r="T272" s="95">
        <v>1521135.0600000012</v>
      </c>
      <c r="U272" s="96">
        <v>413176.27999999962</v>
      </c>
      <c r="V272" s="97">
        <v>1934311.3399999996</v>
      </c>
      <c r="W272" s="98">
        <v>9584656.3399999999</v>
      </c>
      <c r="X272" s="96">
        <v>2599264.67</v>
      </c>
      <c r="Y272" s="99">
        <v>12183921.010000002</v>
      </c>
    </row>
    <row r="273" spans="1:25" ht="13" thickBot="1">
      <c r="A273" s="100" t="s">
        <v>224</v>
      </c>
      <c r="B273" s="101"/>
      <c r="C273" s="101"/>
      <c r="D273" s="101"/>
      <c r="E273" s="102">
        <v>0</v>
      </c>
      <c r="F273" s="103">
        <v>0</v>
      </c>
      <c r="G273" s="104">
        <v>0</v>
      </c>
      <c r="H273" s="102">
        <v>0</v>
      </c>
      <c r="I273" s="103">
        <v>0</v>
      </c>
      <c r="J273" s="104">
        <v>0</v>
      </c>
      <c r="K273" s="102">
        <v>0</v>
      </c>
      <c r="L273" s="103">
        <v>0</v>
      </c>
      <c r="M273" s="104">
        <v>0</v>
      </c>
      <c r="N273" s="102">
        <v>0</v>
      </c>
      <c r="O273" s="103">
        <v>0</v>
      </c>
      <c r="P273" s="104">
        <v>0</v>
      </c>
      <c r="Q273" s="102">
        <v>0</v>
      </c>
      <c r="R273" s="103">
        <v>0</v>
      </c>
      <c r="S273" s="104">
        <v>0</v>
      </c>
      <c r="T273" s="102">
        <v>0</v>
      </c>
      <c r="U273" s="103">
        <v>0</v>
      </c>
      <c r="V273" s="104">
        <v>0</v>
      </c>
      <c r="W273" s="105">
        <v>0</v>
      </c>
      <c r="X273" s="103">
        <v>0</v>
      </c>
      <c r="Y273" s="106">
        <v>0</v>
      </c>
    </row>
    <row r="274" spans="1:25" ht="13" thickBot="1">
      <c r="A274" s="107" t="s">
        <v>5</v>
      </c>
      <c r="B274" s="108"/>
      <c r="C274" s="108"/>
      <c r="D274" s="108"/>
      <c r="E274" s="109">
        <v>1770575.8000000005</v>
      </c>
      <c r="F274" s="110">
        <v>405976.10000000015</v>
      </c>
      <c r="G274" s="111">
        <v>2176551.9000000004</v>
      </c>
      <c r="H274" s="109">
        <v>1637654.6599999997</v>
      </c>
      <c r="I274" s="110">
        <v>470225.03999999992</v>
      </c>
      <c r="J274" s="111">
        <v>2107879.7000000002</v>
      </c>
      <c r="K274" s="109">
        <v>1657426.2</v>
      </c>
      <c r="L274" s="110">
        <v>490953.7900000001</v>
      </c>
      <c r="M274" s="111">
        <v>2148379.9899999998</v>
      </c>
      <c r="N274" s="109">
        <v>1661635.9000000001</v>
      </c>
      <c r="O274" s="110">
        <v>389004.62000000005</v>
      </c>
      <c r="P274" s="111">
        <v>2050640.5200000007</v>
      </c>
      <c r="Q274" s="109">
        <v>1336228.7200000002</v>
      </c>
      <c r="R274" s="110">
        <v>429928.84000000008</v>
      </c>
      <c r="S274" s="111">
        <v>1766157.5599999998</v>
      </c>
      <c r="T274" s="109">
        <v>1521135.0600000012</v>
      </c>
      <c r="U274" s="110">
        <v>413176.27999999962</v>
      </c>
      <c r="V274" s="111">
        <v>1934311.3399999996</v>
      </c>
      <c r="W274" s="112">
        <v>9584656.3399999999</v>
      </c>
      <c r="X274" s="110">
        <v>2599264.67</v>
      </c>
      <c r="Y274" s="113">
        <v>12183921.010000002</v>
      </c>
    </row>
    <row r="275" spans="1:25" ht="13" thickBot="1">
      <c r="E275" s="1"/>
    </row>
    <row r="276" spans="1:25" ht="13" thickBot="1">
      <c r="E276" s="1"/>
      <c r="F276" s="1"/>
      <c r="H276" s="1"/>
      <c r="I276" s="1"/>
      <c r="J276" s="1"/>
      <c r="K276" s="1"/>
      <c r="L276" s="1"/>
      <c r="M276" s="1"/>
      <c r="N276" s="1"/>
      <c r="O276" s="1"/>
      <c r="Q276" s="1"/>
      <c r="R276" s="1"/>
      <c r="T276" s="1"/>
      <c r="U276" s="1"/>
      <c r="V276" s="159" t="s">
        <v>411</v>
      </c>
      <c r="W276" s="160"/>
      <c r="X276" s="94"/>
      <c r="Y276" s="161"/>
    </row>
    <row r="277" spans="1:25">
      <c r="E277" s="1"/>
      <c r="F277" s="1"/>
      <c r="T277" s="101"/>
      <c r="U277" s="101"/>
      <c r="V277" s="159" t="s">
        <v>357</v>
      </c>
      <c r="W277" s="96">
        <v>4498313.0600000005</v>
      </c>
      <c r="X277" s="96">
        <v>1199693.2600000002</v>
      </c>
      <c r="Y277" s="97">
        <v>5698006.3200000022</v>
      </c>
    </row>
    <row r="278" spans="1:25" ht="17.5">
      <c r="A278" s="114"/>
      <c r="E278" s="1"/>
      <c r="F278" s="1"/>
      <c r="T278" s="101"/>
      <c r="U278" s="101"/>
      <c r="V278" s="162" t="s">
        <v>358</v>
      </c>
      <c r="W278" s="103">
        <v>778512.6</v>
      </c>
      <c r="X278" s="103">
        <v>290727.90999999997</v>
      </c>
      <c r="Y278" s="104">
        <v>1069240.51</v>
      </c>
    </row>
    <row r="279" spans="1:25">
      <c r="E279" s="1"/>
      <c r="F279" s="1"/>
      <c r="T279" s="101"/>
      <c r="U279" s="101"/>
      <c r="V279" s="162" t="s">
        <v>359</v>
      </c>
      <c r="W279" s="103">
        <v>2069797.7200000002</v>
      </c>
      <c r="X279" s="103">
        <v>621063.49</v>
      </c>
      <c r="Y279" s="104">
        <v>2690861.2099999995</v>
      </c>
    </row>
    <row r="280" spans="1:25" ht="13" thickBot="1">
      <c r="E280" s="1"/>
      <c r="F280" s="1"/>
      <c r="T280" s="101"/>
      <c r="U280" s="101"/>
      <c r="V280" s="162" t="s">
        <v>360</v>
      </c>
      <c r="W280" s="103">
        <v>2238032.9599999995</v>
      </c>
      <c r="X280" s="103">
        <v>487780.01</v>
      </c>
      <c r="Y280" s="104">
        <v>2725812.9699999997</v>
      </c>
    </row>
    <row r="281" spans="1:25" ht="13" thickBot="1">
      <c r="E281" s="1"/>
      <c r="F281" s="1"/>
      <c r="T281" s="101"/>
      <c r="U281" s="101"/>
      <c r="V281" s="163" t="s">
        <v>361</v>
      </c>
      <c r="W281" s="110">
        <v>9584656.3399999999</v>
      </c>
      <c r="X281" s="110">
        <v>2599264.67</v>
      </c>
      <c r="Y281" s="110">
        <v>12183921.010000002</v>
      </c>
    </row>
    <row r="282" spans="1:25">
      <c r="E282" s="1"/>
      <c r="F282" s="1"/>
      <c r="T282" s="101"/>
      <c r="U282" s="101"/>
    </row>
    <row r="283" spans="1:25">
      <c r="E283" s="1"/>
      <c r="F283" s="1"/>
      <c r="T283" s="101"/>
      <c r="U283" s="101"/>
    </row>
    <row r="284" spans="1:25">
      <c r="E284" s="1"/>
      <c r="F284" s="1"/>
      <c r="G284" s="1"/>
      <c r="T284" s="101"/>
      <c r="U284" s="101"/>
      <c r="V284" s="101"/>
      <c r="W284" s="101"/>
    </row>
    <row r="285" spans="1:25">
      <c r="G285" s="1"/>
      <c r="U285" s="101"/>
      <c r="V285" s="101"/>
      <c r="W285" s="101"/>
    </row>
    <row r="286" spans="1:25">
      <c r="U286" s="101"/>
      <c r="V286" s="101"/>
      <c r="W286" s="101"/>
    </row>
    <row r="287" spans="1:25">
      <c r="U287" s="101"/>
      <c r="V287" s="101"/>
      <c r="W287" s="101"/>
    </row>
    <row r="288" spans="1:25">
      <c r="U288" s="101"/>
      <c r="V288" s="101"/>
      <c r="W288" s="101"/>
    </row>
    <row r="289" spans="21:23">
      <c r="U289" s="101"/>
      <c r="V289" s="101"/>
      <c r="W289" s="101"/>
    </row>
    <row r="290" spans="21:23">
      <c r="U290" s="101"/>
      <c r="V290" s="101"/>
      <c r="W290" s="101"/>
    </row>
    <row r="291" spans="21:23">
      <c r="U291" s="101"/>
      <c r="V291" s="101"/>
      <c r="W291" s="101"/>
    </row>
  </sheetData>
  <pageMargins left="0.7" right="0.7" top="0.75" bottom="0.75" header="0.3" footer="0.3"/>
  <customProperties>
    <customPr name="EpmWorksheetKeyString_GUID" r:id="rId1"/>
  </customPropertie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B288"/>
  <sheetViews>
    <sheetView zoomScale="80" zoomScaleNormal="80" workbookViewId="0">
      <selection activeCell="W284" sqref="W284"/>
    </sheetView>
  </sheetViews>
  <sheetFormatPr defaultColWidth="9.1796875" defaultRowHeight="12.5"/>
  <cols>
    <col min="2" max="2" width="10.453125" customWidth="1"/>
    <col min="23" max="23" width="14" bestFit="1" customWidth="1"/>
    <col min="25" max="25" width="10.1796875" customWidth="1"/>
  </cols>
  <sheetData>
    <row r="1" spans="1:28" ht="18">
      <c r="A1" s="81" t="s">
        <v>412</v>
      </c>
    </row>
    <row r="2" spans="1:28" ht="13" thickBot="1"/>
    <row r="3" spans="1:28" ht="13" thickBot="1">
      <c r="E3" s="82">
        <v>43191</v>
      </c>
      <c r="F3" s="85"/>
      <c r="G3" s="84"/>
      <c r="H3" s="82">
        <v>43221</v>
      </c>
      <c r="I3" s="85"/>
      <c r="J3" s="84"/>
      <c r="K3" s="82">
        <v>43252</v>
      </c>
      <c r="L3" s="85"/>
      <c r="M3" s="84"/>
      <c r="N3" s="82">
        <v>43282</v>
      </c>
      <c r="O3" s="83"/>
      <c r="P3" s="84"/>
      <c r="Q3" s="82">
        <v>43313</v>
      </c>
      <c r="R3" s="83"/>
      <c r="S3" s="84"/>
      <c r="T3" s="82">
        <v>43344</v>
      </c>
      <c r="U3" s="83"/>
      <c r="V3" s="84"/>
      <c r="W3" s="85" t="s">
        <v>1</v>
      </c>
      <c r="X3" s="83"/>
      <c r="Y3" s="84"/>
    </row>
    <row r="4" spans="1:28"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8" ht="13">
      <c r="A5" s="2" t="s">
        <v>249</v>
      </c>
      <c r="B5" s="2" t="s">
        <v>6</v>
      </c>
      <c r="C5" s="89" t="s">
        <v>297</v>
      </c>
      <c r="D5" s="129" t="s">
        <v>302</v>
      </c>
      <c r="E5" s="19">
        <v>0</v>
      </c>
      <c r="F5" s="20">
        <v>0</v>
      </c>
      <c r="G5" s="21">
        <v>0</v>
      </c>
      <c r="H5" s="19">
        <v>0</v>
      </c>
      <c r="I5" s="20">
        <v>0</v>
      </c>
      <c r="J5" s="21">
        <v>0</v>
      </c>
      <c r="K5" s="19">
        <v>0</v>
      </c>
      <c r="L5" s="20">
        <v>0</v>
      </c>
      <c r="M5" s="21">
        <v>0</v>
      </c>
      <c r="N5" s="19">
        <v>0</v>
      </c>
      <c r="O5" s="20">
        <v>0</v>
      </c>
      <c r="P5" s="21">
        <v>0</v>
      </c>
      <c r="Q5" s="19">
        <v>0</v>
      </c>
      <c r="R5" s="20">
        <v>0</v>
      </c>
      <c r="S5" s="21">
        <v>0</v>
      </c>
      <c r="T5" s="19">
        <v>0</v>
      </c>
      <c r="U5" s="20">
        <v>0</v>
      </c>
      <c r="V5" s="21">
        <v>0</v>
      </c>
      <c r="W5" s="47">
        <v>0</v>
      </c>
      <c r="X5" s="20">
        <v>0</v>
      </c>
      <c r="Y5" s="21">
        <v>0</v>
      </c>
      <c r="AB5" s="1"/>
    </row>
    <row r="6" spans="1:28" ht="13">
      <c r="A6" s="2" t="s">
        <v>250</v>
      </c>
      <c r="B6" s="2" t="s">
        <v>7</v>
      </c>
      <c r="C6" s="89" t="s">
        <v>297</v>
      </c>
      <c r="D6" s="129" t="s">
        <v>298</v>
      </c>
      <c r="E6" s="19">
        <v>0</v>
      </c>
      <c r="F6" s="20">
        <v>0</v>
      </c>
      <c r="G6" s="21">
        <v>0</v>
      </c>
      <c r="H6" s="19">
        <v>0</v>
      </c>
      <c r="I6" s="20">
        <v>0</v>
      </c>
      <c r="J6" s="21">
        <v>0</v>
      </c>
      <c r="K6" s="19">
        <v>0</v>
      </c>
      <c r="L6" s="20">
        <v>0</v>
      </c>
      <c r="M6" s="21">
        <v>0</v>
      </c>
      <c r="N6" s="19">
        <v>0</v>
      </c>
      <c r="O6" s="20">
        <v>0</v>
      </c>
      <c r="P6" s="21">
        <v>0</v>
      </c>
      <c r="Q6" s="19">
        <v>0</v>
      </c>
      <c r="R6" s="20">
        <v>0</v>
      </c>
      <c r="S6" s="21">
        <v>0</v>
      </c>
      <c r="T6" s="19">
        <v>0</v>
      </c>
      <c r="U6" s="20">
        <v>0</v>
      </c>
      <c r="V6" s="21">
        <v>0</v>
      </c>
      <c r="W6" s="47">
        <v>0</v>
      </c>
      <c r="X6" s="20">
        <v>0</v>
      </c>
      <c r="Y6" s="21">
        <v>0</v>
      </c>
      <c r="AB6" s="1"/>
    </row>
    <row r="7" spans="1:28" ht="13">
      <c r="A7" s="2" t="s">
        <v>251</v>
      </c>
      <c r="B7" s="2" t="s">
        <v>8</v>
      </c>
      <c r="C7" s="89" t="s">
        <v>297</v>
      </c>
      <c r="D7" s="129" t="s">
        <v>302</v>
      </c>
      <c r="E7" s="19">
        <v>6178.8</v>
      </c>
      <c r="F7" s="20">
        <v>1609</v>
      </c>
      <c r="G7" s="21">
        <v>7787.8</v>
      </c>
      <c r="H7" s="19">
        <v>5548.68</v>
      </c>
      <c r="I7" s="20">
        <v>697.3</v>
      </c>
      <c r="J7" s="21">
        <v>6245.9800000000005</v>
      </c>
      <c r="K7" s="19">
        <v>1855.81</v>
      </c>
      <c r="L7" s="20">
        <v>746.4</v>
      </c>
      <c r="M7" s="21">
        <v>2602.21</v>
      </c>
      <c r="N7" s="19">
        <v>4015.95</v>
      </c>
      <c r="O7" s="20">
        <v>1508.9</v>
      </c>
      <c r="P7" s="21">
        <v>5524.85</v>
      </c>
      <c r="Q7" s="19">
        <v>1348.6</v>
      </c>
      <c r="R7" s="20">
        <v>162.9</v>
      </c>
      <c r="S7" s="21">
        <v>1511.5</v>
      </c>
      <c r="T7" s="19">
        <v>693.84</v>
      </c>
      <c r="U7" s="20">
        <v>30.2</v>
      </c>
      <c r="V7" s="21">
        <v>724.04000000000008</v>
      </c>
      <c r="W7" s="47">
        <v>19641.679999999997</v>
      </c>
      <c r="X7" s="20">
        <v>4754.7</v>
      </c>
      <c r="Y7" s="21">
        <v>24396.379999999997</v>
      </c>
      <c r="AB7" s="1"/>
    </row>
    <row r="8" spans="1:28" ht="13">
      <c r="A8" s="2" t="s">
        <v>251</v>
      </c>
      <c r="B8" s="2" t="s">
        <v>9</v>
      </c>
      <c r="C8" s="89" t="s">
        <v>297</v>
      </c>
      <c r="D8" s="129" t="s">
        <v>302</v>
      </c>
      <c r="E8" s="19">
        <v>27.78</v>
      </c>
      <c r="F8" s="20">
        <v>0.55000000000000004</v>
      </c>
      <c r="G8" s="21">
        <v>28.330000000000002</v>
      </c>
      <c r="H8" s="19">
        <v>2.4500000000000002</v>
      </c>
      <c r="I8" s="20">
        <v>0.39</v>
      </c>
      <c r="J8" s="21">
        <v>2.8400000000000003</v>
      </c>
      <c r="K8" s="19">
        <v>0.02</v>
      </c>
      <c r="L8" s="20">
        <v>0.01</v>
      </c>
      <c r="M8" s="21">
        <v>0.03</v>
      </c>
      <c r="N8" s="19">
        <v>0</v>
      </c>
      <c r="O8" s="20">
        <v>0</v>
      </c>
      <c r="P8" s="21">
        <v>0</v>
      </c>
      <c r="Q8" s="19">
        <v>14.75</v>
      </c>
      <c r="R8" s="20">
        <v>2.54</v>
      </c>
      <c r="S8" s="21">
        <v>17.29</v>
      </c>
      <c r="T8" s="19">
        <v>0</v>
      </c>
      <c r="U8" s="20">
        <v>0.52</v>
      </c>
      <c r="V8" s="21">
        <v>0.52</v>
      </c>
      <c r="W8" s="47">
        <v>45</v>
      </c>
      <c r="X8" s="20">
        <v>4.01</v>
      </c>
      <c r="Y8" s="21">
        <v>49.01</v>
      </c>
      <c r="AB8" s="1"/>
    </row>
    <row r="9" spans="1:28" ht="13">
      <c r="A9" s="2" t="s">
        <v>252</v>
      </c>
      <c r="B9" s="2" t="s">
        <v>10</v>
      </c>
      <c r="C9" s="89" t="s">
        <v>297</v>
      </c>
      <c r="D9" s="129" t="s">
        <v>302</v>
      </c>
      <c r="E9" s="19">
        <v>0</v>
      </c>
      <c r="F9" s="20">
        <v>0</v>
      </c>
      <c r="G9" s="21">
        <v>0</v>
      </c>
      <c r="H9" s="19">
        <v>0</v>
      </c>
      <c r="I9" s="20">
        <v>0</v>
      </c>
      <c r="J9" s="21">
        <v>0</v>
      </c>
      <c r="K9" s="19">
        <v>0</v>
      </c>
      <c r="L9" s="20">
        <v>0</v>
      </c>
      <c r="M9" s="21">
        <v>0</v>
      </c>
      <c r="N9" s="19">
        <v>0</v>
      </c>
      <c r="O9" s="20">
        <v>0</v>
      </c>
      <c r="P9" s="21">
        <v>0</v>
      </c>
      <c r="Q9" s="19">
        <v>0</v>
      </c>
      <c r="R9" s="20">
        <v>0</v>
      </c>
      <c r="S9" s="21">
        <v>0</v>
      </c>
      <c r="T9" s="19">
        <v>0</v>
      </c>
      <c r="U9" s="20">
        <v>0</v>
      </c>
      <c r="V9" s="21">
        <v>0</v>
      </c>
      <c r="W9" s="47">
        <v>0</v>
      </c>
      <c r="X9" s="20">
        <v>0</v>
      </c>
      <c r="Y9" s="21">
        <v>0</v>
      </c>
      <c r="AB9" s="1"/>
    </row>
    <row r="10" spans="1:28" ht="13">
      <c r="A10" s="2" t="s">
        <v>252</v>
      </c>
      <c r="B10" s="2" t="s">
        <v>11</v>
      </c>
      <c r="C10" s="89" t="s">
        <v>297</v>
      </c>
      <c r="D10" s="129" t="s">
        <v>302</v>
      </c>
      <c r="E10" s="19">
        <v>0</v>
      </c>
      <c r="F10" s="20">
        <v>0</v>
      </c>
      <c r="G10" s="21">
        <v>0</v>
      </c>
      <c r="H10" s="19">
        <v>0</v>
      </c>
      <c r="I10" s="20">
        <v>0</v>
      </c>
      <c r="J10" s="21">
        <v>0</v>
      </c>
      <c r="K10" s="19">
        <v>0</v>
      </c>
      <c r="L10" s="20">
        <v>0</v>
      </c>
      <c r="M10" s="21">
        <v>0</v>
      </c>
      <c r="N10" s="19">
        <v>0</v>
      </c>
      <c r="O10" s="20">
        <v>0</v>
      </c>
      <c r="P10" s="21">
        <v>0</v>
      </c>
      <c r="Q10" s="19">
        <v>0</v>
      </c>
      <c r="R10" s="20">
        <v>0</v>
      </c>
      <c r="S10" s="21">
        <v>0</v>
      </c>
      <c r="T10" s="19">
        <v>0</v>
      </c>
      <c r="U10" s="20">
        <v>0</v>
      </c>
      <c r="V10" s="21">
        <v>0</v>
      </c>
      <c r="W10" s="47">
        <v>0</v>
      </c>
      <c r="X10" s="20">
        <v>0</v>
      </c>
      <c r="Y10" s="21">
        <v>0</v>
      </c>
      <c r="AB10" s="1"/>
    </row>
    <row r="11" spans="1:28" ht="13">
      <c r="A11" s="2" t="s">
        <v>253</v>
      </c>
      <c r="B11" s="2" t="s">
        <v>12</v>
      </c>
      <c r="C11" s="89" t="s">
        <v>297</v>
      </c>
      <c r="D11" s="129" t="s">
        <v>303</v>
      </c>
      <c r="E11" s="19">
        <v>0</v>
      </c>
      <c r="F11" s="20">
        <v>0</v>
      </c>
      <c r="G11" s="21">
        <v>0</v>
      </c>
      <c r="H11" s="19">
        <v>0</v>
      </c>
      <c r="I11" s="20">
        <v>0</v>
      </c>
      <c r="J11" s="21">
        <v>0</v>
      </c>
      <c r="K11" s="19">
        <v>0</v>
      </c>
      <c r="L11" s="20">
        <v>0</v>
      </c>
      <c r="M11" s="21">
        <v>0</v>
      </c>
      <c r="N11" s="19">
        <v>0</v>
      </c>
      <c r="O11" s="20">
        <v>0</v>
      </c>
      <c r="P11" s="21">
        <v>0</v>
      </c>
      <c r="Q11" s="19">
        <v>0</v>
      </c>
      <c r="R11" s="20">
        <v>0</v>
      </c>
      <c r="S11" s="21">
        <v>0</v>
      </c>
      <c r="T11" s="19">
        <v>0</v>
      </c>
      <c r="U11" s="20">
        <v>0</v>
      </c>
      <c r="V11" s="21">
        <v>0</v>
      </c>
      <c r="W11" s="47">
        <v>0</v>
      </c>
      <c r="X11" s="20">
        <v>0</v>
      </c>
      <c r="Y11" s="21">
        <v>0</v>
      </c>
      <c r="AB11" s="1"/>
    </row>
    <row r="12" spans="1:28" ht="13">
      <c r="A12" s="2" t="s">
        <v>253</v>
      </c>
      <c r="B12" s="2" t="s">
        <v>13</v>
      </c>
      <c r="C12" s="89" t="s">
        <v>297</v>
      </c>
      <c r="D12" s="129" t="s">
        <v>303</v>
      </c>
      <c r="E12" s="19">
        <v>0</v>
      </c>
      <c r="F12" s="20">
        <v>0</v>
      </c>
      <c r="G12" s="21">
        <v>0</v>
      </c>
      <c r="H12" s="19">
        <v>0</v>
      </c>
      <c r="I12" s="20">
        <v>0</v>
      </c>
      <c r="J12" s="21">
        <v>0</v>
      </c>
      <c r="K12" s="19">
        <v>0</v>
      </c>
      <c r="L12" s="20">
        <v>0</v>
      </c>
      <c r="M12" s="21">
        <v>0</v>
      </c>
      <c r="N12" s="19">
        <v>0</v>
      </c>
      <c r="O12" s="20">
        <v>0</v>
      </c>
      <c r="P12" s="21">
        <v>0</v>
      </c>
      <c r="Q12" s="19">
        <v>0</v>
      </c>
      <c r="R12" s="20">
        <v>0</v>
      </c>
      <c r="S12" s="21">
        <v>0</v>
      </c>
      <c r="T12" s="19">
        <v>0</v>
      </c>
      <c r="U12" s="20">
        <v>0</v>
      </c>
      <c r="V12" s="21">
        <v>0</v>
      </c>
      <c r="W12" s="47">
        <v>0</v>
      </c>
      <c r="X12" s="20">
        <v>0</v>
      </c>
      <c r="Y12" s="21">
        <v>0</v>
      </c>
      <c r="AB12" s="1"/>
    </row>
    <row r="13" spans="1:28" ht="13">
      <c r="A13" s="2" t="s">
        <v>253</v>
      </c>
      <c r="B13" s="2" t="s">
        <v>14</v>
      </c>
      <c r="C13" s="89" t="s">
        <v>297</v>
      </c>
      <c r="D13" s="129" t="s">
        <v>303</v>
      </c>
      <c r="E13" s="19">
        <v>0</v>
      </c>
      <c r="F13" s="20">
        <v>0</v>
      </c>
      <c r="G13" s="21">
        <v>0</v>
      </c>
      <c r="H13" s="19">
        <v>0</v>
      </c>
      <c r="I13" s="20">
        <v>0</v>
      </c>
      <c r="J13" s="21">
        <v>0</v>
      </c>
      <c r="K13" s="19">
        <v>0</v>
      </c>
      <c r="L13" s="20">
        <v>0</v>
      </c>
      <c r="M13" s="21">
        <v>0</v>
      </c>
      <c r="N13" s="19">
        <v>0</v>
      </c>
      <c r="O13" s="20">
        <v>0</v>
      </c>
      <c r="P13" s="21">
        <v>0</v>
      </c>
      <c r="Q13" s="19">
        <v>0</v>
      </c>
      <c r="R13" s="20">
        <v>0</v>
      </c>
      <c r="S13" s="21">
        <v>0</v>
      </c>
      <c r="T13" s="19">
        <v>0</v>
      </c>
      <c r="U13" s="20">
        <v>0</v>
      </c>
      <c r="V13" s="21">
        <v>0</v>
      </c>
      <c r="W13" s="47">
        <v>0</v>
      </c>
      <c r="X13" s="20">
        <v>0</v>
      </c>
      <c r="Y13" s="21">
        <v>0</v>
      </c>
      <c r="AB13" s="1"/>
    </row>
    <row r="14" spans="1:28" ht="13">
      <c r="A14" s="2" t="s">
        <v>253</v>
      </c>
      <c r="B14" s="2" t="s">
        <v>15</v>
      </c>
      <c r="C14" s="89" t="s">
        <v>297</v>
      </c>
      <c r="D14" s="129" t="s">
        <v>303</v>
      </c>
      <c r="E14" s="19">
        <v>0</v>
      </c>
      <c r="F14" s="20">
        <v>0</v>
      </c>
      <c r="G14" s="21">
        <v>0</v>
      </c>
      <c r="H14" s="19">
        <v>0</v>
      </c>
      <c r="I14" s="20">
        <v>0</v>
      </c>
      <c r="J14" s="21">
        <v>0</v>
      </c>
      <c r="K14" s="19">
        <v>0</v>
      </c>
      <c r="L14" s="20">
        <v>0</v>
      </c>
      <c r="M14" s="21">
        <v>0</v>
      </c>
      <c r="N14" s="19">
        <v>0</v>
      </c>
      <c r="O14" s="20">
        <v>0</v>
      </c>
      <c r="P14" s="21">
        <v>0</v>
      </c>
      <c r="Q14" s="19">
        <v>0</v>
      </c>
      <c r="R14" s="20">
        <v>0</v>
      </c>
      <c r="S14" s="21">
        <v>0</v>
      </c>
      <c r="T14" s="19">
        <v>0</v>
      </c>
      <c r="U14" s="20">
        <v>0</v>
      </c>
      <c r="V14" s="21">
        <v>0</v>
      </c>
      <c r="W14" s="47">
        <v>0</v>
      </c>
      <c r="X14" s="20">
        <v>0</v>
      </c>
      <c r="Y14" s="21">
        <v>0</v>
      </c>
      <c r="AB14" s="1"/>
    </row>
    <row r="15" spans="1:28" ht="13">
      <c r="A15" s="2" t="s">
        <v>389</v>
      </c>
      <c r="B15" s="2" t="s">
        <v>390</v>
      </c>
      <c r="C15" s="89" t="s">
        <v>297</v>
      </c>
      <c r="D15" s="129" t="s">
        <v>304</v>
      </c>
      <c r="E15" s="19">
        <v>863.94</v>
      </c>
      <c r="F15" s="20">
        <v>502.06</v>
      </c>
      <c r="G15" s="21">
        <v>1366</v>
      </c>
      <c r="H15" s="19">
        <v>547.19000000000005</v>
      </c>
      <c r="I15" s="20">
        <v>666.73</v>
      </c>
      <c r="J15" s="21">
        <v>1213.92</v>
      </c>
      <c r="K15" s="19">
        <v>572.52</v>
      </c>
      <c r="L15" s="20">
        <v>805.56</v>
      </c>
      <c r="M15" s="21">
        <v>1378.08</v>
      </c>
      <c r="N15" s="19">
        <v>48.51</v>
      </c>
      <c r="O15" s="20">
        <v>1065.8399999999999</v>
      </c>
      <c r="P15" s="21">
        <v>1114.3499999999999</v>
      </c>
      <c r="Q15" s="19">
        <v>422.63</v>
      </c>
      <c r="R15" s="20">
        <v>394.52</v>
      </c>
      <c r="S15" s="21">
        <v>817.15</v>
      </c>
      <c r="T15" s="19">
        <v>0</v>
      </c>
      <c r="U15" s="20">
        <v>0</v>
      </c>
      <c r="V15" s="21">
        <v>0</v>
      </c>
      <c r="W15" s="47">
        <v>2454.79</v>
      </c>
      <c r="X15" s="20">
        <v>3434.7099999999996</v>
      </c>
      <c r="Y15" s="21">
        <v>5889.5</v>
      </c>
      <c r="AB15" s="1"/>
    </row>
    <row r="16" spans="1:28" ht="13">
      <c r="A16" s="2" t="s">
        <v>396</v>
      </c>
      <c r="B16" s="2" t="s">
        <v>397</v>
      </c>
      <c r="C16" s="89" t="s">
        <v>297</v>
      </c>
      <c r="D16" s="129" t="s">
        <v>304</v>
      </c>
      <c r="E16" s="19">
        <v>4765.87</v>
      </c>
      <c r="F16" s="20">
        <v>954.35</v>
      </c>
      <c r="G16" s="21">
        <v>5720.22</v>
      </c>
      <c r="H16" s="19">
        <v>875.29</v>
      </c>
      <c r="I16" s="20">
        <v>2384.5</v>
      </c>
      <c r="J16" s="21">
        <v>3259.79</v>
      </c>
      <c r="K16" s="19">
        <v>1987.87</v>
      </c>
      <c r="L16" s="20">
        <v>2372.4499999999998</v>
      </c>
      <c r="M16" s="21">
        <v>4360.32</v>
      </c>
      <c r="N16" s="19">
        <v>1338.3</v>
      </c>
      <c r="O16" s="20">
        <v>2779.52</v>
      </c>
      <c r="P16" s="21">
        <v>4117.82</v>
      </c>
      <c r="Q16" s="19">
        <v>4537.16</v>
      </c>
      <c r="R16" s="20">
        <v>1375.91</v>
      </c>
      <c r="S16" s="21">
        <v>5913.07</v>
      </c>
      <c r="T16" s="19">
        <v>5470.11</v>
      </c>
      <c r="U16" s="20">
        <v>1052.5899999999999</v>
      </c>
      <c r="V16" s="21">
        <v>6522.7</v>
      </c>
      <c r="W16" s="47">
        <v>18974.599999999999</v>
      </c>
      <c r="X16" s="20">
        <v>10919.32</v>
      </c>
      <c r="Y16" s="21">
        <v>29893.919999999998</v>
      </c>
      <c r="AB16" s="1"/>
    </row>
    <row r="17" spans="1:28" ht="13">
      <c r="A17" s="2" t="s">
        <v>392</v>
      </c>
      <c r="B17" s="2" t="s">
        <v>393</v>
      </c>
      <c r="C17" s="89" t="s">
        <v>297</v>
      </c>
      <c r="D17" s="129" t="s">
        <v>303</v>
      </c>
      <c r="E17" s="19">
        <v>67001.899999999994</v>
      </c>
      <c r="F17" s="20">
        <v>7305.6</v>
      </c>
      <c r="G17" s="21">
        <v>74307.5</v>
      </c>
      <c r="H17" s="19">
        <v>80318.399999999994</v>
      </c>
      <c r="I17" s="20">
        <v>2637.5</v>
      </c>
      <c r="J17" s="21">
        <v>82955.899999999994</v>
      </c>
      <c r="K17" s="19">
        <v>47573.9</v>
      </c>
      <c r="L17" s="20">
        <v>1751.2</v>
      </c>
      <c r="M17" s="21">
        <v>49325.1</v>
      </c>
      <c r="N17" s="19">
        <v>63830.400000000001</v>
      </c>
      <c r="O17" s="20">
        <v>3473.1</v>
      </c>
      <c r="P17" s="21">
        <v>67303.5</v>
      </c>
      <c r="Q17" s="19">
        <v>69692</v>
      </c>
      <c r="R17" s="20">
        <v>2943.5</v>
      </c>
      <c r="S17" s="21">
        <v>72635.5</v>
      </c>
      <c r="T17" s="19">
        <v>53522</v>
      </c>
      <c r="U17" s="20">
        <v>3893.1</v>
      </c>
      <c r="V17" s="21">
        <v>57415.1</v>
      </c>
      <c r="W17" s="47">
        <v>381938.6</v>
      </c>
      <c r="X17" s="20">
        <v>22004</v>
      </c>
      <c r="Y17" s="21">
        <v>403942.6</v>
      </c>
      <c r="AB17" s="1"/>
    </row>
    <row r="18" spans="1:28" ht="13">
      <c r="A18" s="2" t="s">
        <v>392</v>
      </c>
      <c r="B18" s="2" t="s">
        <v>394</v>
      </c>
      <c r="C18" s="89" t="s">
        <v>297</v>
      </c>
      <c r="D18" s="129" t="s">
        <v>303</v>
      </c>
      <c r="E18" s="19">
        <v>69712.100000000006</v>
      </c>
      <c r="F18" s="20">
        <v>5023.8999999999996</v>
      </c>
      <c r="G18" s="21">
        <v>74736</v>
      </c>
      <c r="H18" s="19">
        <v>68929.8</v>
      </c>
      <c r="I18" s="20">
        <v>1782.7</v>
      </c>
      <c r="J18" s="21">
        <v>70712.5</v>
      </c>
      <c r="K18" s="19">
        <v>40260.800000000003</v>
      </c>
      <c r="L18" s="20">
        <v>2174.6999999999998</v>
      </c>
      <c r="M18" s="21">
        <v>42435.5</v>
      </c>
      <c r="N18" s="19">
        <v>41470.800000000003</v>
      </c>
      <c r="O18" s="20">
        <v>2785.9</v>
      </c>
      <c r="P18" s="21">
        <v>44256.700000000004</v>
      </c>
      <c r="Q18" s="19">
        <v>86098.9</v>
      </c>
      <c r="R18" s="20">
        <v>2127.5</v>
      </c>
      <c r="S18" s="21">
        <v>88226.4</v>
      </c>
      <c r="T18" s="19">
        <v>29081.599999999999</v>
      </c>
      <c r="U18" s="20">
        <v>790.3</v>
      </c>
      <c r="V18" s="21">
        <v>29871.899999999998</v>
      </c>
      <c r="W18" s="47">
        <v>335554</v>
      </c>
      <c r="X18" s="20">
        <v>14684.999999999998</v>
      </c>
      <c r="Y18" s="21">
        <v>350239</v>
      </c>
      <c r="AB18" s="1"/>
    </row>
    <row r="19" spans="1:28" ht="13">
      <c r="A19" s="2" t="s">
        <v>254</v>
      </c>
      <c r="B19" s="2" t="s">
        <v>16</v>
      </c>
      <c r="C19" s="89" t="s">
        <v>297</v>
      </c>
      <c r="D19" s="129" t="s">
        <v>303</v>
      </c>
      <c r="E19" s="19">
        <v>33160.230000000003</v>
      </c>
      <c r="F19" s="20">
        <v>3054.6</v>
      </c>
      <c r="G19" s="21">
        <v>36214.83</v>
      </c>
      <c r="H19" s="19">
        <v>34145.64</v>
      </c>
      <c r="I19" s="20">
        <v>2000.34</v>
      </c>
      <c r="J19" s="21">
        <v>36145.979999999996</v>
      </c>
      <c r="K19" s="19">
        <v>31693.41</v>
      </c>
      <c r="L19" s="20">
        <v>1894.23</v>
      </c>
      <c r="M19" s="21">
        <v>33587.64</v>
      </c>
      <c r="N19" s="19">
        <v>26374.68</v>
      </c>
      <c r="O19" s="20">
        <v>1756.35</v>
      </c>
      <c r="P19" s="21">
        <v>28131.03</v>
      </c>
      <c r="Q19" s="19">
        <v>48306.69</v>
      </c>
      <c r="R19" s="20">
        <v>2444.94</v>
      </c>
      <c r="S19" s="21">
        <v>50751.630000000005</v>
      </c>
      <c r="T19" s="19">
        <v>37310.94</v>
      </c>
      <c r="U19" s="20">
        <v>4284.18</v>
      </c>
      <c r="V19" s="21">
        <v>41595.120000000003</v>
      </c>
      <c r="W19" s="47">
        <v>210991.59</v>
      </c>
      <c r="X19" s="20">
        <v>15434.640000000001</v>
      </c>
      <c r="Y19" s="21">
        <v>226426.23</v>
      </c>
      <c r="AB19" s="1"/>
    </row>
    <row r="20" spans="1:28" ht="13">
      <c r="A20" s="2" t="s">
        <v>310</v>
      </c>
      <c r="B20" s="2" t="s">
        <v>311</v>
      </c>
      <c r="C20" s="89" t="s">
        <v>297</v>
      </c>
      <c r="D20" s="129" t="s">
        <v>303</v>
      </c>
      <c r="E20" s="19">
        <v>6658.5</v>
      </c>
      <c r="F20" s="20">
        <v>2220.9</v>
      </c>
      <c r="G20" s="21">
        <v>8879.4</v>
      </c>
      <c r="H20" s="19">
        <v>1067.0999999999999</v>
      </c>
      <c r="I20" s="20">
        <v>978</v>
      </c>
      <c r="J20" s="21">
        <v>2045.1</v>
      </c>
      <c r="K20" s="19">
        <v>6102</v>
      </c>
      <c r="L20" s="20">
        <v>3859.8</v>
      </c>
      <c r="M20" s="21">
        <v>9961.7999999999993</v>
      </c>
      <c r="N20" s="19">
        <v>5855.3</v>
      </c>
      <c r="O20" s="20">
        <v>5287.4</v>
      </c>
      <c r="P20" s="21">
        <v>11142.7</v>
      </c>
      <c r="Q20" s="19">
        <v>5276.5</v>
      </c>
      <c r="R20" s="20">
        <v>3074.8</v>
      </c>
      <c r="S20" s="21">
        <v>8351.2999999999993</v>
      </c>
      <c r="T20" s="19">
        <v>4499.7</v>
      </c>
      <c r="U20" s="20">
        <v>2796.8</v>
      </c>
      <c r="V20" s="21">
        <v>7296.5</v>
      </c>
      <c r="W20" s="47">
        <v>29459.100000000002</v>
      </c>
      <c r="X20" s="20">
        <v>18217.7</v>
      </c>
      <c r="Y20" s="21">
        <v>47676.800000000003</v>
      </c>
      <c r="AB20" s="1"/>
    </row>
    <row r="21" spans="1:28" ht="13">
      <c r="A21" s="2" t="s">
        <v>370</v>
      </c>
      <c r="B21" s="2" t="s">
        <v>371</v>
      </c>
      <c r="C21" s="89" t="s">
        <v>297</v>
      </c>
      <c r="D21" s="129" t="s">
        <v>304</v>
      </c>
      <c r="E21" s="19">
        <v>4134.28</v>
      </c>
      <c r="F21" s="20">
        <v>1082.94</v>
      </c>
      <c r="G21" s="21">
        <v>5217.2199999999993</v>
      </c>
      <c r="H21" s="19">
        <v>3609.05</v>
      </c>
      <c r="I21" s="20">
        <v>971.29</v>
      </c>
      <c r="J21" s="21">
        <v>4580.34</v>
      </c>
      <c r="K21" s="19">
        <v>8116.96</v>
      </c>
      <c r="L21" s="20">
        <v>307.66000000000003</v>
      </c>
      <c r="M21" s="21">
        <v>8424.6200000000008</v>
      </c>
      <c r="N21" s="19">
        <v>14913.77</v>
      </c>
      <c r="O21" s="20">
        <v>4.96</v>
      </c>
      <c r="P21" s="21">
        <v>14918.73</v>
      </c>
      <c r="Q21" s="19">
        <v>12983.11</v>
      </c>
      <c r="R21" s="20">
        <v>22.34</v>
      </c>
      <c r="S21" s="21">
        <v>13005.45</v>
      </c>
      <c r="T21" s="19">
        <v>3861.73</v>
      </c>
      <c r="U21" s="20">
        <v>4404.5600000000004</v>
      </c>
      <c r="V21" s="21">
        <v>8266.2900000000009</v>
      </c>
      <c r="W21" s="47">
        <v>47618.9</v>
      </c>
      <c r="X21" s="20">
        <v>6793.75</v>
      </c>
      <c r="Y21" s="21">
        <v>54412.65</v>
      </c>
      <c r="AB21" s="1"/>
    </row>
    <row r="22" spans="1:28" ht="13">
      <c r="A22" s="2" t="s">
        <v>370</v>
      </c>
      <c r="B22" s="2" t="s">
        <v>372</v>
      </c>
      <c r="C22" s="89" t="s">
        <v>297</v>
      </c>
      <c r="D22" s="129" t="s">
        <v>304</v>
      </c>
      <c r="E22" s="19">
        <v>4762.3900000000003</v>
      </c>
      <c r="F22" s="20">
        <v>916.9</v>
      </c>
      <c r="G22" s="21">
        <v>5679.29</v>
      </c>
      <c r="H22" s="19">
        <v>2031.4</v>
      </c>
      <c r="I22" s="20">
        <v>1584.14</v>
      </c>
      <c r="J22" s="21">
        <v>3615.54</v>
      </c>
      <c r="K22" s="19">
        <v>8055.43</v>
      </c>
      <c r="L22" s="20">
        <v>420.49</v>
      </c>
      <c r="M22" s="21">
        <v>8475.92</v>
      </c>
      <c r="N22" s="19">
        <v>15291.54</v>
      </c>
      <c r="O22" s="20">
        <v>0</v>
      </c>
      <c r="P22" s="21">
        <v>15291.54</v>
      </c>
      <c r="Q22" s="19">
        <v>14816.06</v>
      </c>
      <c r="R22" s="20">
        <v>21.42</v>
      </c>
      <c r="S22" s="21">
        <v>14837.48</v>
      </c>
      <c r="T22" s="19">
        <v>3825.78</v>
      </c>
      <c r="U22" s="20">
        <v>4371.58</v>
      </c>
      <c r="V22" s="21">
        <v>8197.36</v>
      </c>
      <c r="W22" s="47">
        <v>48782.6</v>
      </c>
      <c r="X22" s="20">
        <v>7314.53</v>
      </c>
      <c r="Y22" s="21">
        <v>56097.13</v>
      </c>
      <c r="AB22" s="1"/>
    </row>
    <row r="23" spans="1:28" ht="13">
      <c r="A23" s="2" t="s">
        <v>370</v>
      </c>
      <c r="B23" s="2" t="s">
        <v>373</v>
      </c>
      <c r="C23" s="89" t="s">
        <v>297</v>
      </c>
      <c r="D23" s="129" t="s">
        <v>304</v>
      </c>
      <c r="E23" s="19">
        <v>12405.82</v>
      </c>
      <c r="F23" s="20">
        <v>130.24</v>
      </c>
      <c r="G23" s="21">
        <v>12536.06</v>
      </c>
      <c r="H23" s="19">
        <v>7024.29</v>
      </c>
      <c r="I23" s="20">
        <v>180.61</v>
      </c>
      <c r="J23" s="21">
        <v>7204.9</v>
      </c>
      <c r="K23" s="19">
        <v>11885.7</v>
      </c>
      <c r="L23" s="20">
        <v>37.729999999999997</v>
      </c>
      <c r="M23" s="21">
        <v>11923.43</v>
      </c>
      <c r="N23" s="19">
        <v>18182.169999999998</v>
      </c>
      <c r="O23" s="20">
        <v>8.24</v>
      </c>
      <c r="P23" s="21">
        <v>18190.41</v>
      </c>
      <c r="Q23" s="19">
        <v>18672.7</v>
      </c>
      <c r="R23" s="20">
        <v>1.28</v>
      </c>
      <c r="S23" s="21">
        <v>18673.98</v>
      </c>
      <c r="T23" s="19">
        <v>6255.4</v>
      </c>
      <c r="U23" s="20">
        <v>2125.52</v>
      </c>
      <c r="V23" s="21">
        <v>8380.92</v>
      </c>
      <c r="W23" s="47">
        <v>74426.079999999987</v>
      </c>
      <c r="X23" s="20">
        <v>2483.62</v>
      </c>
      <c r="Y23" s="21">
        <v>76909.699999999983</v>
      </c>
      <c r="AB23" s="1"/>
    </row>
    <row r="24" spans="1:28" ht="13">
      <c r="A24" s="2" t="s">
        <v>255</v>
      </c>
      <c r="B24" s="2" t="s">
        <v>17</v>
      </c>
      <c r="C24" s="89" t="s">
        <v>297</v>
      </c>
      <c r="D24" s="129" t="s">
        <v>298</v>
      </c>
      <c r="E24" s="19">
        <v>177.41</v>
      </c>
      <c r="F24" s="20">
        <v>6.72</v>
      </c>
      <c r="G24" s="21">
        <v>184.13</v>
      </c>
      <c r="H24" s="19">
        <v>94.97</v>
      </c>
      <c r="I24" s="20">
        <v>159.24</v>
      </c>
      <c r="J24" s="21">
        <v>254.21</v>
      </c>
      <c r="K24" s="19">
        <v>71.739999999999995</v>
      </c>
      <c r="L24" s="20">
        <v>15.6</v>
      </c>
      <c r="M24" s="21">
        <v>87.339999999999989</v>
      </c>
      <c r="N24" s="19">
        <v>166.15</v>
      </c>
      <c r="O24" s="20">
        <v>4.4400000000000004</v>
      </c>
      <c r="P24" s="21">
        <v>170.59</v>
      </c>
      <c r="Q24" s="19">
        <v>84.84</v>
      </c>
      <c r="R24" s="20">
        <v>3.55</v>
      </c>
      <c r="S24" s="21">
        <v>88.39</v>
      </c>
      <c r="T24" s="19">
        <v>71.88</v>
      </c>
      <c r="U24" s="20">
        <v>0.62</v>
      </c>
      <c r="V24" s="21">
        <v>72.5</v>
      </c>
      <c r="W24" s="47">
        <v>666.99</v>
      </c>
      <c r="X24" s="20">
        <v>190.17000000000002</v>
      </c>
      <c r="Y24" s="21">
        <v>857.16000000000008</v>
      </c>
      <c r="AB24" s="1"/>
    </row>
    <row r="25" spans="1:28" ht="13">
      <c r="A25" s="2" t="s">
        <v>256</v>
      </c>
      <c r="B25" s="2" t="s">
        <v>18</v>
      </c>
      <c r="C25" s="89" t="s">
        <v>297</v>
      </c>
      <c r="D25" s="129" t="s">
        <v>302</v>
      </c>
      <c r="E25" s="19">
        <v>18144.8</v>
      </c>
      <c r="F25" s="20">
        <v>1997.55</v>
      </c>
      <c r="G25" s="21">
        <v>20142.349999999999</v>
      </c>
      <c r="H25" s="19">
        <v>11711.05</v>
      </c>
      <c r="I25" s="20">
        <v>634.95000000000005</v>
      </c>
      <c r="J25" s="21">
        <v>12346</v>
      </c>
      <c r="K25" s="19">
        <v>17212.400000000001</v>
      </c>
      <c r="L25" s="20">
        <v>1883.9</v>
      </c>
      <c r="M25" s="21">
        <v>19096.300000000003</v>
      </c>
      <c r="N25" s="19">
        <v>15530.3</v>
      </c>
      <c r="O25" s="20">
        <v>1975.15</v>
      </c>
      <c r="P25" s="21">
        <v>17505.45</v>
      </c>
      <c r="Q25" s="19">
        <v>23396.85</v>
      </c>
      <c r="R25" s="20">
        <v>2059.0500000000002</v>
      </c>
      <c r="S25" s="21">
        <v>25455.899999999998</v>
      </c>
      <c r="T25" s="19">
        <v>37605.1</v>
      </c>
      <c r="U25" s="20">
        <v>3054.6</v>
      </c>
      <c r="V25" s="21">
        <v>40659.699999999997</v>
      </c>
      <c r="W25" s="47">
        <v>123600.5</v>
      </c>
      <c r="X25" s="20">
        <v>11605.199999999999</v>
      </c>
      <c r="Y25" s="21">
        <v>135205.70000000001</v>
      </c>
      <c r="AB25" s="1"/>
    </row>
    <row r="26" spans="1:28" ht="13">
      <c r="A26" s="2" t="s">
        <v>378</v>
      </c>
      <c r="B26" s="2" t="s">
        <v>379</v>
      </c>
      <c r="C26" s="89" t="s">
        <v>297</v>
      </c>
      <c r="D26" s="129" t="s">
        <v>304</v>
      </c>
      <c r="E26" s="19">
        <v>18285.79</v>
      </c>
      <c r="F26" s="20">
        <v>796.66</v>
      </c>
      <c r="G26" s="21">
        <v>19082.45</v>
      </c>
      <c r="H26" s="19">
        <v>7419.95</v>
      </c>
      <c r="I26" s="20">
        <v>1728.16</v>
      </c>
      <c r="J26" s="21">
        <v>9148.11</v>
      </c>
      <c r="K26" s="19">
        <v>11851.92</v>
      </c>
      <c r="L26" s="20">
        <v>483.04</v>
      </c>
      <c r="M26" s="21">
        <v>12334.960000000001</v>
      </c>
      <c r="N26" s="19">
        <v>17407.11</v>
      </c>
      <c r="O26" s="20">
        <v>758.81</v>
      </c>
      <c r="P26" s="21">
        <v>18165.920000000002</v>
      </c>
      <c r="Q26" s="19">
        <v>17159.64</v>
      </c>
      <c r="R26" s="20">
        <v>521.85</v>
      </c>
      <c r="S26" s="21">
        <v>17681.489999999998</v>
      </c>
      <c r="T26" s="19">
        <v>6286.71</v>
      </c>
      <c r="U26" s="20">
        <v>2077.6</v>
      </c>
      <c r="V26" s="21">
        <v>8364.31</v>
      </c>
      <c r="W26" s="47">
        <v>78411.12000000001</v>
      </c>
      <c r="X26" s="20">
        <v>6366.1200000000008</v>
      </c>
      <c r="Y26" s="21">
        <v>84777.24</v>
      </c>
      <c r="AB26" s="1"/>
    </row>
    <row r="27" spans="1:28" ht="13">
      <c r="A27" s="2" t="s">
        <v>257</v>
      </c>
      <c r="B27" s="2" t="s">
        <v>19</v>
      </c>
      <c r="C27" s="89" t="s">
        <v>297</v>
      </c>
      <c r="D27" s="129" t="s">
        <v>302</v>
      </c>
      <c r="E27" s="19">
        <v>49832.959999999999</v>
      </c>
      <c r="F27" s="20">
        <v>7725.24</v>
      </c>
      <c r="G27" s="21">
        <v>57558.2</v>
      </c>
      <c r="H27" s="19">
        <v>42465.33</v>
      </c>
      <c r="I27" s="20">
        <v>8095.82</v>
      </c>
      <c r="J27" s="21">
        <v>50561.15</v>
      </c>
      <c r="K27" s="19">
        <v>50626.35</v>
      </c>
      <c r="L27" s="20">
        <v>6431.94</v>
      </c>
      <c r="M27" s="21">
        <v>57058.29</v>
      </c>
      <c r="N27" s="19">
        <v>13784.45</v>
      </c>
      <c r="O27" s="20">
        <v>2471.9899999999998</v>
      </c>
      <c r="P27" s="21">
        <v>16256.44</v>
      </c>
      <c r="Q27" s="19">
        <v>9580.5499999999993</v>
      </c>
      <c r="R27" s="20">
        <v>2584.98</v>
      </c>
      <c r="S27" s="21">
        <v>12165.529999999999</v>
      </c>
      <c r="T27" s="19">
        <v>16379.15</v>
      </c>
      <c r="U27" s="20">
        <v>4675.32</v>
      </c>
      <c r="V27" s="21">
        <v>21054.47</v>
      </c>
      <c r="W27" s="47">
        <v>182668.79</v>
      </c>
      <c r="X27" s="20">
        <v>31985.289999999997</v>
      </c>
      <c r="Y27" s="21">
        <v>214654.08000000002</v>
      </c>
      <c r="AB27" s="1"/>
    </row>
    <row r="28" spans="1:28" ht="13">
      <c r="A28" s="2" t="s">
        <v>258</v>
      </c>
      <c r="B28" s="2" t="s">
        <v>20</v>
      </c>
      <c r="C28" s="89" t="s">
        <v>297</v>
      </c>
      <c r="D28" s="129" t="s">
        <v>303</v>
      </c>
      <c r="E28" s="19">
        <v>0</v>
      </c>
      <c r="F28" s="20">
        <v>0</v>
      </c>
      <c r="G28" s="21">
        <v>0</v>
      </c>
      <c r="H28" s="19">
        <v>0</v>
      </c>
      <c r="I28" s="20">
        <v>0</v>
      </c>
      <c r="J28" s="21">
        <v>0</v>
      </c>
      <c r="K28" s="19">
        <v>0</v>
      </c>
      <c r="L28" s="20">
        <v>0</v>
      </c>
      <c r="M28" s="21">
        <v>0</v>
      </c>
      <c r="N28" s="19">
        <v>0</v>
      </c>
      <c r="O28" s="20">
        <v>0</v>
      </c>
      <c r="P28" s="21">
        <v>0</v>
      </c>
      <c r="Q28" s="19">
        <v>0</v>
      </c>
      <c r="R28" s="20">
        <v>0</v>
      </c>
      <c r="S28" s="21">
        <v>0</v>
      </c>
      <c r="T28" s="19">
        <v>0</v>
      </c>
      <c r="U28" s="20">
        <v>0</v>
      </c>
      <c r="V28" s="21">
        <v>0</v>
      </c>
      <c r="W28" s="47">
        <v>0</v>
      </c>
      <c r="X28" s="20">
        <v>0</v>
      </c>
      <c r="Y28" s="21">
        <v>0</v>
      </c>
      <c r="AB28" s="1"/>
    </row>
    <row r="29" spans="1:28" ht="13">
      <c r="A29" s="2" t="s">
        <v>259</v>
      </c>
      <c r="B29" s="2" t="s">
        <v>21</v>
      </c>
      <c r="C29" s="89" t="s">
        <v>297</v>
      </c>
      <c r="D29" s="129" t="s">
        <v>298</v>
      </c>
      <c r="E29" s="19">
        <v>0</v>
      </c>
      <c r="F29" s="20">
        <v>0</v>
      </c>
      <c r="G29" s="21">
        <v>0</v>
      </c>
      <c r="H29" s="19">
        <v>0</v>
      </c>
      <c r="I29" s="20">
        <v>0</v>
      </c>
      <c r="J29" s="21">
        <v>0</v>
      </c>
      <c r="K29" s="19">
        <v>0</v>
      </c>
      <c r="L29" s="20">
        <v>0</v>
      </c>
      <c r="M29" s="21">
        <v>0</v>
      </c>
      <c r="N29" s="19">
        <v>0</v>
      </c>
      <c r="O29" s="20">
        <v>0</v>
      </c>
      <c r="P29" s="21">
        <v>0</v>
      </c>
      <c r="Q29" s="19">
        <v>0</v>
      </c>
      <c r="R29" s="20">
        <v>0</v>
      </c>
      <c r="S29" s="21">
        <v>0</v>
      </c>
      <c r="T29" s="19">
        <v>0</v>
      </c>
      <c r="U29" s="20">
        <v>0</v>
      </c>
      <c r="V29" s="21">
        <v>0</v>
      </c>
      <c r="W29" s="47">
        <v>0</v>
      </c>
      <c r="X29" s="20">
        <v>0</v>
      </c>
      <c r="Y29" s="21">
        <v>0</v>
      </c>
      <c r="AB29" s="1"/>
    </row>
    <row r="30" spans="1:28" ht="13">
      <c r="A30" s="2" t="s">
        <v>260</v>
      </c>
      <c r="B30" s="2" t="s">
        <v>22</v>
      </c>
      <c r="C30" s="89" t="s">
        <v>297</v>
      </c>
      <c r="D30" s="129" t="s">
        <v>303</v>
      </c>
      <c r="E30" s="19">
        <v>8784.34</v>
      </c>
      <c r="F30" s="20">
        <v>16.440000000000001</v>
      </c>
      <c r="G30" s="21">
        <v>8800.7800000000007</v>
      </c>
      <c r="H30" s="19">
        <v>3722.67</v>
      </c>
      <c r="I30" s="20">
        <v>96.71</v>
      </c>
      <c r="J30" s="21">
        <v>3819.38</v>
      </c>
      <c r="K30" s="19">
        <v>7478.42</v>
      </c>
      <c r="L30" s="20">
        <v>546.97</v>
      </c>
      <c r="M30" s="21">
        <v>8025.39</v>
      </c>
      <c r="N30" s="19">
        <v>7321.17</v>
      </c>
      <c r="O30" s="20">
        <v>240.03</v>
      </c>
      <c r="P30" s="21">
        <v>7561.2</v>
      </c>
      <c r="Q30" s="19">
        <v>3059.41</v>
      </c>
      <c r="R30" s="20">
        <v>367.73</v>
      </c>
      <c r="S30" s="21">
        <v>3427.14</v>
      </c>
      <c r="T30" s="19">
        <v>5475.83</v>
      </c>
      <c r="U30" s="20">
        <v>349.21</v>
      </c>
      <c r="V30" s="21">
        <v>5825.04</v>
      </c>
      <c r="W30" s="47">
        <v>35841.839999999997</v>
      </c>
      <c r="X30" s="20">
        <v>1617.0900000000001</v>
      </c>
      <c r="Y30" s="21">
        <v>37458.929999999993</v>
      </c>
      <c r="AB30" s="1"/>
    </row>
    <row r="31" spans="1:28" ht="13">
      <c r="A31" s="2" t="s">
        <v>260</v>
      </c>
      <c r="B31" s="2" t="s">
        <v>23</v>
      </c>
      <c r="C31" s="89" t="s">
        <v>297</v>
      </c>
      <c r="D31" s="129" t="s">
        <v>303</v>
      </c>
      <c r="E31" s="19">
        <v>6905.81</v>
      </c>
      <c r="F31" s="20">
        <v>247.53</v>
      </c>
      <c r="G31" s="21">
        <v>7153.34</v>
      </c>
      <c r="H31" s="19">
        <v>4977.1899999999996</v>
      </c>
      <c r="I31" s="20">
        <v>44.35</v>
      </c>
      <c r="J31" s="21">
        <v>5021.54</v>
      </c>
      <c r="K31" s="19">
        <v>5528.63</v>
      </c>
      <c r="L31" s="20">
        <v>10.9</v>
      </c>
      <c r="M31" s="21">
        <v>5539.53</v>
      </c>
      <c r="N31" s="19">
        <v>6857.68</v>
      </c>
      <c r="O31" s="20">
        <v>583.63</v>
      </c>
      <c r="P31" s="21">
        <v>7441.31</v>
      </c>
      <c r="Q31" s="19">
        <v>2940.27</v>
      </c>
      <c r="R31" s="20">
        <v>295.33999999999997</v>
      </c>
      <c r="S31" s="21">
        <v>3235.61</v>
      </c>
      <c r="T31" s="19">
        <v>0</v>
      </c>
      <c r="U31" s="20">
        <v>0</v>
      </c>
      <c r="V31" s="21">
        <v>0</v>
      </c>
      <c r="W31" s="47">
        <v>27209.58</v>
      </c>
      <c r="X31" s="20">
        <v>1181.75</v>
      </c>
      <c r="Y31" s="21">
        <v>28391.33</v>
      </c>
      <c r="AB31" s="1"/>
    </row>
    <row r="32" spans="1:28" ht="13">
      <c r="A32" s="2" t="s">
        <v>260</v>
      </c>
      <c r="B32" s="2" t="s">
        <v>24</v>
      </c>
      <c r="C32" s="89" t="s">
        <v>297</v>
      </c>
      <c r="D32" s="129" t="s">
        <v>303</v>
      </c>
      <c r="E32" s="19">
        <v>5659.48</v>
      </c>
      <c r="F32" s="20">
        <v>397.85</v>
      </c>
      <c r="G32" s="21">
        <v>6057.33</v>
      </c>
      <c r="H32" s="19">
        <v>8075.91</v>
      </c>
      <c r="I32" s="20">
        <v>84.17</v>
      </c>
      <c r="J32" s="21">
        <v>8160.08</v>
      </c>
      <c r="K32" s="19">
        <v>6590.87</v>
      </c>
      <c r="L32" s="20">
        <v>629.69000000000005</v>
      </c>
      <c r="M32" s="21">
        <v>7220.5599999999995</v>
      </c>
      <c r="N32" s="19">
        <v>7935.1</v>
      </c>
      <c r="O32" s="20">
        <v>272.22000000000003</v>
      </c>
      <c r="P32" s="21">
        <v>8207.32</v>
      </c>
      <c r="Q32" s="19">
        <v>4288.22</v>
      </c>
      <c r="R32" s="20">
        <v>67.16</v>
      </c>
      <c r="S32" s="21">
        <v>4355.38</v>
      </c>
      <c r="T32" s="19">
        <v>2708.75</v>
      </c>
      <c r="U32" s="20">
        <v>0</v>
      </c>
      <c r="V32" s="21">
        <v>2708.75</v>
      </c>
      <c r="W32" s="47">
        <v>35258.33</v>
      </c>
      <c r="X32" s="20">
        <v>1451.0900000000001</v>
      </c>
      <c r="Y32" s="21">
        <v>36709.42</v>
      </c>
      <c r="AB32" s="1"/>
    </row>
    <row r="33" spans="1:28" ht="13">
      <c r="A33" s="2" t="s">
        <v>260</v>
      </c>
      <c r="B33" s="2" t="s">
        <v>25</v>
      </c>
      <c r="C33" s="89" t="s">
        <v>297</v>
      </c>
      <c r="D33" s="129" t="s">
        <v>303</v>
      </c>
      <c r="E33" s="19">
        <v>4388.5200000000004</v>
      </c>
      <c r="F33" s="20">
        <v>870.6</v>
      </c>
      <c r="G33" s="21">
        <v>5259.1200000000008</v>
      </c>
      <c r="H33" s="19">
        <v>0</v>
      </c>
      <c r="I33" s="20">
        <v>0</v>
      </c>
      <c r="J33" s="21">
        <v>0</v>
      </c>
      <c r="K33" s="19">
        <v>0</v>
      </c>
      <c r="L33" s="20">
        <v>0</v>
      </c>
      <c r="M33" s="21">
        <v>0</v>
      </c>
      <c r="N33" s="19">
        <v>2317.39</v>
      </c>
      <c r="O33" s="20">
        <v>11.15</v>
      </c>
      <c r="P33" s="21">
        <v>2328.54</v>
      </c>
      <c r="Q33" s="19">
        <v>7950.41</v>
      </c>
      <c r="R33" s="20">
        <v>563.16</v>
      </c>
      <c r="S33" s="21">
        <v>8513.57</v>
      </c>
      <c r="T33" s="19">
        <v>4847.22</v>
      </c>
      <c r="U33" s="20">
        <v>955.46</v>
      </c>
      <c r="V33" s="21">
        <v>5802.68</v>
      </c>
      <c r="W33" s="47">
        <v>19503.54</v>
      </c>
      <c r="X33" s="20">
        <v>2400.37</v>
      </c>
      <c r="Y33" s="21">
        <v>21903.91</v>
      </c>
      <c r="AB33" s="1"/>
    </row>
    <row r="34" spans="1:28" ht="13">
      <c r="A34" s="2" t="s">
        <v>261</v>
      </c>
      <c r="B34" s="2" t="s">
        <v>26</v>
      </c>
      <c r="C34" s="89" t="s">
        <v>297</v>
      </c>
      <c r="D34" s="129" t="s">
        <v>303</v>
      </c>
      <c r="E34" s="19">
        <v>33563.949999999997</v>
      </c>
      <c r="F34" s="20">
        <v>1856.25</v>
      </c>
      <c r="G34" s="21">
        <v>35420.199999999997</v>
      </c>
      <c r="H34" s="19">
        <v>54412.85</v>
      </c>
      <c r="I34" s="20">
        <v>562.79999999999995</v>
      </c>
      <c r="J34" s="21">
        <v>54975.65</v>
      </c>
      <c r="K34" s="19">
        <v>63438.6</v>
      </c>
      <c r="L34" s="20">
        <v>905.85</v>
      </c>
      <c r="M34" s="21">
        <v>64344.45</v>
      </c>
      <c r="N34" s="19">
        <v>48376.25</v>
      </c>
      <c r="O34" s="20">
        <v>984.05</v>
      </c>
      <c r="P34" s="21">
        <v>49360.3</v>
      </c>
      <c r="Q34" s="19">
        <v>47494.5</v>
      </c>
      <c r="R34" s="20">
        <v>1873.35</v>
      </c>
      <c r="S34" s="21">
        <v>49367.85</v>
      </c>
      <c r="T34" s="19">
        <v>39947.199999999997</v>
      </c>
      <c r="U34" s="20">
        <v>1309.55</v>
      </c>
      <c r="V34" s="21">
        <v>41256.75</v>
      </c>
      <c r="W34" s="47">
        <v>287233.34999999998</v>
      </c>
      <c r="X34" s="20">
        <v>7491.8499999999995</v>
      </c>
      <c r="Y34" s="21">
        <v>294725.19999999995</v>
      </c>
      <c r="AB34" s="1"/>
    </row>
    <row r="35" spans="1:28" ht="13">
      <c r="A35" s="2" t="s">
        <v>261</v>
      </c>
      <c r="B35" s="2" t="s">
        <v>27</v>
      </c>
      <c r="C35" s="89" t="s">
        <v>297</v>
      </c>
      <c r="D35" s="129" t="s">
        <v>303</v>
      </c>
      <c r="E35" s="19">
        <v>34567</v>
      </c>
      <c r="F35" s="20">
        <v>2821.35</v>
      </c>
      <c r="G35" s="21">
        <v>37388.35</v>
      </c>
      <c r="H35" s="19">
        <v>46058.55</v>
      </c>
      <c r="I35" s="20">
        <v>1645</v>
      </c>
      <c r="J35" s="21">
        <v>47703.55</v>
      </c>
      <c r="K35" s="19">
        <v>30831.15</v>
      </c>
      <c r="L35" s="20">
        <v>995.05</v>
      </c>
      <c r="M35" s="21">
        <v>31826.2</v>
      </c>
      <c r="N35" s="19">
        <v>22291.200000000001</v>
      </c>
      <c r="O35" s="20">
        <v>2394.75</v>
      </c>
      <c r="P35" s="21">
        <v>24685.95</v>
      </c>
      <c r="Q35" s="19">
        <v>24516.65</v>
      </c>
      <c r="R35" s="20">
        <v>3002.4</v>
      </c>
      <c r="S35" s="21">
        <v>27519.050000000003</v>
      </c>
      <c r="T35" s="19">
        <v>29767.200000000001</v>
      </c>
      <c r="U35" s="20">
        <v>2522</v>
      </c>
      <c r="V35" s="21">
        <v>32289.200000000001</v>
      </c>
      <c r="W35" s="47">
        <v>188031.75000000003</v>
      </c>
      <c r="X35" s="20">
        <v>13380.550000000001</v>
      </c>
      <c r="Y35" s="21">
        <v>201412.30000000002</v>
      </c>
      <c r="AB35" s="1"/>
    </row>
    <row r="36" spans="1:28" ht="13">
      <c r="A36" s="2" t="s">
        <v>261</v>
      </c>
      <c r="B36" s="2" t="s">
        <v>28</v>
      </c>
      <c r="C36" s="89" t="s">
        <v>297</v>
      </c>
      <c r="D36" s="129" t="s">
        <v>303</v>
      </c>
      <c r="E36" s="19">
        <v>36503.949999999997</v>
      </c>
      <c r="F36" s="20">
        <v>1734.4</v>
      </c>
      <c r="G36" s="21">
        <v>38238.35</v>
      </c>
      <c r="H36" s="19">
        <v>44614.15</v>
      </c>
      <c r="I36" s="20">
        <v>727.1</v>
      </c>
      <c r="J36" s="21">
        <v>45341.25</v>
      </c>
      <c r="K36" s="19">
        <v>36468.050000000003</v>
      </c>
      <c r="L36" s="20">
        <v>1191.8499999999999</v>
      </c>
      <c r="M36" s="21">
        <v>37659.9</v>
      </c>
      <c r="N36" s="19">
        <v>16161.75</v>
      </c>
      <c r="O36" s="20">
        <v>928.9</v>
      </c>
      <c r="P36" s="21">
        <v>17090.650000000001</v>
      </c>
      <c r="Q36" s="19">
        <v>24697.7</v>
      </c>
      <c r="R36" s="20">
        <v>1658.5</v>
      </c>
      <c r="S36" s="21">
        <v>26356.2</v>
      </c>
      <c r="T36" s="19">
        <v>9555.75</v>
      </c>
      <c r="U36" s="20">
        <v>1435.65</v>
      </c>
      <c r="V36" s="21">
        <v>10991.4</v>
      </c>
      <c r="W36" s="47">
        <v>168001.35000000003</v>
      </c>
      <c r="X36" s="20">
        <v>7676.4</v>
      </c>
      <c r="Y36" s="21">
        <v>175677.75000000003</v>
      </c>
      <c r="AB36" s="1"/>
    </row>
    <row r="37" spans="1:28" ht="13">
      <c r="A37" s="2" t="s">
        <v>261</v>
      </c>
      <c r="B37" s="2" t="s">
        <v>29</v>
      </c>
      <c r="C37" s="89" t="s">
        <v>297</v>
      </c>
      <c r="D37" s="129" t="s">
        <v>303</v>
      </c>
      <c r="E37" s="19">
        <v>2892.85</v>
      </c>
      <c r="F37" s="20">
        <v>2431.6</v>
      </c>
      <c r="G37" s="21">
        <v>5324.45</v>
      </c>
      <c r="H37" s="19">
        <v>4740.8</v>
      </c>
      <c r="I37" s="20">
        <v>984.15</v>
      </c>
      <c r="J37" s="21">
        <v>5724.95</v>
      </c>
      <c r="K37" s="19">
        <v>240.95</v>
      </c>
      <c r="L37" s="20">
        <v>73.5</v>
      </c>
      <c r="M37" s="21">
        <v>314.45</v>
      </c>
      <c r="N37" s="19">
        <v>0</v>
      </c>
      <c r="O37" s="20">
        <v>0</v>
      </c>
      <c r="P37" s="21">
        <v>0</v>
      </c>
      <c r="Q37" s="19">
        <v>7895.8</v>
      </c>
      <c r="R37" s="20">
        <v>1482.7</v>
      </c>
      <c r="S37" s="21">
        <v>9378.5</v>
      </c>
      <c r="T37" s="19">
        <v>8363.9</v>
      </c>
      <c r="U37" s="20">
        <v>2786.95</v>
      </c>
      <c r="V37" s="21">
        <v>11150.849999999999</v>
      </c>
      <c r="W37" s="47">
        <v>24134.3</v>
      </c>
      <c r="X37" s="20">
        <v>7758.9</v>
      </c>
      <c r="Y37" s="21">
        <v>31893.199999999997</v>
      </c>
      <c r="AB37" s="1"/>
    </row>
    <row r="38" spans="1:28" ht="13">
      <c r="A38" s="2" t="s">
        <v>261</v>
      </c>
      <c r="B38" s="2" t="s">
        <v>30</v>
      </c>
      <c r="C38" s="89" t="s">
        <v>297</v>
      </c>
      <c r="D38" s="129" t="s">
        <v>303</v>
      </c>
      <c r="E38" s="19">
        <v>968.8</v>
      </c>
      <c r="F38" s="20">
        <v>990.35</v>
      </c>
      <c r="G38" s="21">
        <v>1959.15</v>
      </c>
      <c r="H38" s="19">
        <v>0</v>
      </c>
      <c r="I38" s="20">
        <v>0</v>
      </c>
      <c r="J38" s="21">
        <v>0</v>
      </c>
      <c r="K38" s="19">
        <v>0</v>
      </c>
      <c r="L38" s="20">
        <v>0</v>
      </c>
      <c r="M38" s="21">
        <v>0</v>
      </c>
      <c r="N38" s="19">
        <v>0</v>
      </c>
      <c r="O38" s="20">
        <v>0</v>
      </c>
      <c r="P38" s="21">
        <v>0</v>
      </c>
      <c r="Q38" s="19">
        <v>0</v>
      </c>
      <c r="R38" s="20">
        <v>0</v>
      </c>
      <c r="S38" s="21">
        <v>0</v>
      </c>
      <c r="T38" s="19">
        <v>17934.55</v>
      </c>
      <c r="U38" s="20">
        <v>2717.55</v>
      </c>
      <c r="V38" s="21">
        <v>20652.099999999999</v>
      </c>
      <c r="W38" s="47">
        <v>18903.349999999999</v>
      </c>
      <c r="X38" s="20">
        <v>3707.9</v>
      </c>
      <c r="Y38" s="21">
        <v>22611.25</v>
      </c>
      <c r="AB38" s="1"/>
    </row>
    <row r="39" spans="1:28" ht="13">
      <c r="A39" s="2" t="s">
        <v>261</v>
      </c>
      <c r="B39" s="2" t="s">
        <v>31</v>
      </c>
      <c r="C39" s="89" t="s">
        <v>297</v>
      </c>
      <c r="D39" s="129" t="s">
        <v>303</v>
      </c>
      <c r="E39" s="19">
        <v>0</v>
      </c>
      <c r="F39" s="20">
        <v>0</v>
      </c>
      <c r="G39" s="21">
        <v>0</v>
      </c>
      <c r="H39" s="19">
        <v>0</v>
      </c>
      <c r="I39" s="20">
        <v>0</v>
      </c>
      <c r="J39" s="21">
        <v>0</v>
      </c>
      <c r="K39" s="19">
        <v>1273.05</v>
      </c>
      <c r="L39" s="20">
        <v>63.3</v>
      </c>
      <c r="M39" s="21">
        <v>1336.35</v>
      </c>
      <c r="N39" s="19">
        <v>1443.15</v>
      </c>
      <c r="O39" s="20">
        <v>318.45</v>
      </c>
      <c r="P39" s="21">
        <v>1761.6000000000001</v>
      </c>
      <c r="Q39" s="19">
        <v>3153.9</v>
      </c>
      <c r="R39" s="20">
        <v>639.35</v>
      </c>
      <c r="S39" s="21">
        <v>3793.25</v>
      </c>
      <c r="T39" s="19">
        <v>23008.35</v>
      </c>
      <c r="U39" s="20">
        <v>2110.15</v>
      </c>
      <c r="V39" s="21">
        <v>25118.5</v>
      </c>
      <c r="W39" s="47">
        <v>28878.449999999997</v>
      </c>
      <c r="X39" s="20">
        <v>3131.25</v>
      </c>
      <c r="Y39" s="21">
        <v>32009.699999999997</v>
      </c>
      <c r="AB39" s="1"/>
    </row>
    <row r="40" spans="1:28" ht="13">
      <c r="A40" s="2" t="s">
        <v>261</v>
      </c>
      <c r="B40" s="2" t="s">
        <v>32</v>
      </c>
      <c r="C40" s="89" t="s">
        <v>297</v>
      </c>
      <c r="D40" s="129" t="s">
        <v>303</v>
      </c>
      <c r="E40" s="19">
        <v>0</v>
      </c>
      <c r="F40" s="20">
        <v>0</v>
      </c>
      <c r="G40" s="21">
        <v>0</v>
      </c>
      <c r="H40" s="19">
        <v>0</v>
      </c>
      <c r="I40" s="20">
        <v>0</v>
      </c>
      <c r="J40" s="21">
        <v>0</v>
      </c>
      <c r="K40" s="19">
        <v>0</v>
      </c>
      <c r="L40" s="20">
        <v>0</v>
      </c>
      <c r="M40" s="21">
        <v>0</v>
      </c>
      <c r="N40" s="19">
        <v>0</v>
      </c>
      <c r="O40" s="20">
        <v>0</v>
      </c>
      <c r="P40" s="21">
        <v>0</v>
      </c>
      <c r="Q40" s="19">
        <v>0</v>
      </c>
      <c r="R40" s="20">
        <v>0</v>
      </c>
      <c r="S40" s="21">
        <v>0</v>
      </c>
      <c r="T40" s="19">
        <v>0</v>
      </c>
      <c r="U40" s="20">
        <v>0</v>
      </c>
      <c r="V40" s="21">
        <v>0</v>
      </c>
      <c r="W40" s="47">
        <v>0</v>
      </c>
      <c r="X40" s="20">
        <v>0</v>
      </c>
      <c r="Y40" s="21">
        <v>0</v>
      </c>
      <c r="AB40" s="1"/>
    </row>
    <row r="41" spans="1:28" ht="13">
      <c r="A41" s="2" t="s">
        <v>261</v>
      </c>
      <c r="B41" s="2" t="s">
        <v>33</v>
      </c>
      <c r="C41" s="89" t="s">
        <v>297</v>
      </c>
      <c r="D41" s="129" t="s">
        <v>303</v>
      </c>
      <c r="E41" s="19">
        <v>0</v>
      </c>
      <c r="F41" s="20">
        <v>0</v>
      </c>
      <c r="G41" s="21">
        <v>0</v>
      </c>
      <c r="H41" s="19">
        <v>0</v>
      </c>
      <c r="I41" s="20">
        <v>0</v>
      </c>
      <c r="J41" s="21">
        <v>0</v>
      </c>
      <c r="K41" s="19">
        <v>0</v>
      </c>
      <c r="L41" s="20">
        <v>0</v>
      </c>
      <c r="M41" s="21">
        <v>0</v>
      </c>
      <c r="N41" s="19">
        <v>0</v>
      </c>
      <c r="O41" s="20">
        <v>31.91</v>
      </c>
      <c r="P41" s="21">
        <v>31.91</v>
      </c>
      <c r="Q41" s="19">
        <v>0</v>
      </c>
      <c r="R41" s="20">
        <v>0</v>
      </c>
      <c r="S41" s="21">
        <v>0</v>
      </c>
      <c r="T41" s="19">
        <v>0</v>
      </c>
      <c r="U41" s="20">
        <v>0</v>
      </c>
      <c r="V41" s="21">
        <v>0</v>
      </c>
      <c r="W41" s="47">
        <v>0</v>
      </c>
      <c r="X41" s="20">
        <v>31.91</v>
      </c>
      <c r="Y41" s="21">
        <v>31.91</v>
      </c>
      <c r="AB41" s="1"/>
    </row>
    <row r="42" spans="1:28" ht="13">
      <c r="A42" s="2" t="s">
        <v>261</v>
      </c>
      <c r="B42" s="2" t="s">
        <v>34</v>
      </c>
      <c r="C42" s="89" t="s">
        <v>297</v>
      </c>
      <c r="D42" s="129" t="s">
        <v>303</v>
      </c>
      <c r="E42" s="19">
        <v>0</v>
      </c>
      <c r="F42" s="20">
        <v>0</v>
      </c>
      <c r="G42" s="21">
        <v>0</v>
      </c>
      <c r="H42" s="19">
        <v>0</v>
      </c>
      <c r="I42" s="20">
        <v>0</v>
      </c>
      <c r="J42" s="21">
        <v>0</v>
      </c>
      <c r="K42" s="19">
        <v>0</v>
      </c>
      <c r="L42" s="20">
        <v>0</v>
      </c>
      <c r="M42" s="21">
        <v>0</v>
      </c>
      <c r="N42" s="19">
        <v>0</v>
      </c>
      <c r="O42" s="20">
        <v>0</v>
      </c>
      <c r="P42" s="21">
        <v>0</v>
      </c>
      <c r="Q42" s="19">
        <v>0</v>
      </c>
      <c r="R42" s="20">
        <v>0</v>
      </c>
      <c r="S42" s="21">
        <v>0</v>
      </c>
      <c r="T42" s="19">
        <v>0</v>
      </c>
      <c r="U42" s="20">
        <v>0</v>
      </c>
      <c r="V42" s="21">
        <v>0</v>
      </c>
      <c r="W42" s="47">
        <v>0</v>
      </c>
      <c r="X42" s="20">
        <v>0</v>
      </c>
      <c r="Y42" s="21">
        <v>0</v>
      </c>
      <c r="AB42" s="1"/>
    </row>
    <row r="43" spans="1:28" ht="13">
      <c r="A43" s="2" t="s">
        <v>262</v>
      </c>
      <c r="B43" s="2" t="s">
        <v>35</v>
      </c>
      <c r="C43" s="89" t="s">
        <v>297</v>
      </c>
      <c r="D43" s="129" t="s">
        <v>302</v>
      </c>
      <c r="E43" s="19">
        <v>6697.66</v>
      </c>
      <c r="F43" s="20">
        <v>720.5</v>
      </c>
      <c r="G43" s="21">
        <v>7418.16</v>
      </c>
      <c r="H43" s="19">
        <v>4164.1899999999996</v>
      </c>
      <c r="I43" s="20">
        <v>484.63</v>
      </c>
      <c r="J43" s="21">
        <v>4648.82</v>
      </c>
      <c r="K43" s="19">
        <v>9591.48</v>
      </c>
      <c r="L43" s="20">
        <v>692.35</v>
      </c>
      <c r="M43" s="21">
        <v>10283.83</v>
      </c>
      <c r="N43" s="19">
        <v>7269.84</v>
      </c>
      <c r="O43" s="20">
        <v>2914.06</v>
      </c>
      <c r="P43" s="21">
        <v>10183.9</v>
      </c>
      <c r="Q43" s="19">
        <v>9912.74</v>
      </c>
      <c r="R43" s="20">
        <v>1637.14</v>
      </c>
      <c r="S43" s="21">
        <v>11549.88</v>
      </c>
      <c r="T43" s="19">
        <v>4533.26</v>
      </c>
      <c r="U43" s="20">
        <v>546.04999999999995</v>
      </c>
      <c r="V43" s="21">
        <v>5079.3100000000004</v>
      </c>
      <c r="W43" s="47">
        <v>42169.17</v>
      </c>
      <c r="X43" s="20">
        <v>6994.7300000000005</v>
      </c>
      <c r="Y43" s="21">
        <v>49163.9</v>
      </c>
      <c r="AB43" s="1"/>
    </row>
    <row r="44" spans="1:28" ht="13">
      <c r="A44" s="2" t="s">
        <v>263</v>
      </c>
      <c r="B44" s="2" t="s">
        <v>36</v>
      </c>
      <c r="C44" s="89" t="s">
        <v>297</v>
      </c>
      <c r="D44" s="129" t="s">
        <v>303</v>
      </c>
      <c r="E44" s="19">
        <v>0</v>
      </c>
      <c r="F44" s="20">
        <v>0</v>
      </c>
      <c r="G44" s="21">
        <v>0</v>
      </c>
      <c r="H44" s="19">
        <v>0</v>
      </c>
      <c r="I44" s="20">
        <v>0</v>
      </c>
      <c r="J44" s="21">
        <v>0</v>
      </c>
      <c r="K44" s="19">
        <v>0</v>
      </c>
      <c r="L44" s="20">
        <v>0</v>
      </c>
      <c r="M44" s="21">
        <v>0</v>
      </c>
      <c r="N44" s="19">
        <v>0</v>
      </c>
      <c r="O44" s="20">
        <v>0</v>
      </c>
      <c r="P44" s="21">
        <v>0</v>
      </c>
      <c r="Q44" s="19">
        <v>0</v>
      </c>
      <c r="R44" s="20">
        <v>0</v>
      </c>
      <c r="S44" s="21">
        <v>0</v>
      </c>
      <c r="T44" s="19">
        <v>0</v>
      </c>
      <c r="U44" s="20">
        <v>0</v>
      </c>
      <c r="V44" s="21">
        <v>0</v>
      </c>
      <c r="W44" s="47">
        <v>0</v>
      </c>
      <c r="X44" s="20">
        <v>0</v>
      </c>
      <c r="Y44" s="21">
        <v>0</v>
      </c>
      <c r="AB44" s="1"/>
    </row>
    <row r="45" spans="1:28" ht="13">
      <c r="A45" s="2" t="s">
        <v>263</v>
      </c>
      <c r="B45" s="2" t="s">
        <v>37</v>
      </c>
      <c r="C45" s="89" t="s">
        <v>297</v>
      </c>
      <c r="D45" s="129" t="s">
        <v>303</v>
      </c>
      <c r="E45" s="19">
        <v>0</v>
      </c>
      <c r="F45" s="20">
        <v>0</v>
      </c>
      <c r="G45" s="21">
        <v>0</v>
      </c>
      <c r="H45" s="19">
        <v>0</v>
      </c>
      <c r="I45" s="20">
        <v>0</v>
      </c>
      <c r="J45" s="21">
        <v>0</v>
      </c>
      <c r="K45" s="19">
        <v>0</v>
      </c>
      <c r="L45" s="20">
        <v>0</v>
      </c>
      <c r="M45" s="21">
        <v>0</v>
      </c>
      <c r="N45" s="19">
        <v>0</v>
      </c>
      <c r="O45" s="20">
        <v>0</v>
      </c>
      <c r="P45" s="21">
        <v>0</v>
      </c>
      <c r="Q45" s="19">
        <v>0</v>
      </c>
      <c r="R45" s="20">
        <v>0</v>
      </c>
      <c r="S45" s="21">
        <v>0</v>
      </c>
      <c r="T45" s="19">
        <v>0</v>
      </c>
      <c r="U45" s="20">
        <v>0</v>
      </c>
      <c r="V45" s="21">
        <v>0</v>
      </c>
      <c r="W45" s="47">
        <v>0</v>
      </c>
      <c r="X45" s="20">
        <v>0</v>
      </c>
      <c r="Y45" s="21">
        <v>0</v>
      </c>
      <c r="AB45" s="1"/>
    </row>
    <row r="46" spans="1:28" ht="13">
      <c r="A46" s="2" t="s">
        <v>263</v>
      </c>
      <c r="B46" s="2" t="s">
        <v>38</v>
      </c>
      <c r="C46" s="89" t="s">
        <v>297</v>
      </c>
      <c r="D46" s="129" t="s">
        <v>303</v>
      </c>
      <c r="E46" s="19">
        <v>0</v>
      </c>
      <c r="F46" s="20">
        <v>0</v>
      </c>
      <c r="G46" s="21">
        <v>0</v>
      </c>
      <c r="H46" s="19">
        <v>0</v>
      </c>
      <c r="I46" s="20">
        <v>0</v>
      </c>
      <c r="J46" s="21">
        <v>0</v>
      </c>
      <c r="K46" s="19">
        <v>0</v>
      </c>
      <c r="L46" s="20">
        <v>0</v>
      </c>
      <c r="M46" s="21">
        <v>0</v>
      </c>
      <c r="N46" s="19">
        <v>0</v>
      </c>
      <c r="O46" s="20">
        <v>0</v>
      </c>
      <c r="P46" s="21">
        <v>0</v>
      </c>
      <c r="Q46" s="19">
        <v>0</v>
      </c>
      <c r="R46" s="20">
        <v>0</v>
      </c>
      <c r="S46" s="21">
        <v>0</v>
      </c>
      <c r="T46" s="19">
        <v>0</v>
      </c>
      <c r="U46" s="20">
        <v>0</v>
      </c>
      <c r="V46" s="21">
        <v>0</v>
      </c>
      <c r="W46" s="47">
        <v>0</v>
      </c>
      <c r="X46" s="20">
        <v>0</v>
      </c>
      <c r="Y46" s="21">
        <v>0</v>
      </c>
      <c r="AB46" s="1"/>
    </row>
    <row r="47" spans="1:28" ht="13">
      <c r="A47" s="2" t="s">
        <v>263</v>
      </c>
      <c r="B47" s="2" t="s">
        <v>39</v>
      </c>
      <c r="C47" s="89" t="s">
        <v>297</v>
      </c>
      <c r="D47" s="129" t="s">
        <v>303</v>
      </c>
      <c r="E47" s="19">
        <v>0</v>
      </c>
      <c r="F47" s="20">
        <v>0</v>
      </c>
      <c r="G47" s="21">
        <v>0</v>
      </c>
      <c r="H47" s="19">
        <v>0</v>
      </c>
      <c r="I47" s="20">
        <v>0</v>
      </c>
      <c r="J47" s="21">
        <v>0</v>
      </c>
      <c r="K47" s="19">
        <v>0</v>
      </c>
      <c r="L47" s="20">
        <v>0</v>
      </c>
      <c r="M47" s="21">
        <v>0</v>
      </c>
      <c r="N47" s="19">
        <v>0</v>
      </c>
      <c r="O47" s="20">
        <v>0</v>
      </c>
      <c r="P47" s="21">
        <v>0</v>
      </c>
      <c r="Q47" s="19">
        <v>0</v>
      </c>
      <c r="R47" s="20">
        <v>0</v>
      </c>
      <c r="S47" s="21">
        <v>0</v>
      </c>
      <c r="T47" s="19">
        <v>0</v>
      </c>
      <c r="U47" s="20">
        <v>0</v>
      </c>
      <c r="V47" s="21">
        <v>0</v>
      </c>
      <c r="W47" s="47">
        <v>0</v>
      </c>
      <c r="X47" s="20">
        <v>0</v>
      </c>
      <c r="Y47" s="21">
        <v>0</v>
      </c>
      <c r="AB47" s="1"/>
    </row>
    <row r="48" spans="1:28" ht="13">
      <c r="A48" s="2" t="s">
        <v>263</v>
      </c>
      <c r="B48" s="2" t="s">
        <v>40</v>
      </c>
      <c r="C48" s="89" t="s">
        <v>297</v>
      </c>
      <c r="D48" s="129" t="s">
        <v>303</v>
      </c>
      <c r="E48" s="19">
        <v>0</v>
      </c>
      <c r="F48" s="20">
        <v>0</v>
      </c>
      <c r="G48" s="21">
        <v>0</v>
      </c>
      <c r="H48" s="19">
        <v>0</v>
      </c>
      <c r="I48" s="20">
        <v>0</v>
      </c>
      <c r="J48" s="21">
        <v>0</v>
      </c>
      <c r="K48" s="19">
        <v>0</v>
      </c>
      <c r="L48" s="20">
        <v>0</v>
      </c>
      <c r="M48" s="21">
        <v>0</v>
      </c>
      <c r="N48" s="19">
        <v>0</v>
      </c>
      <c r="O48" s="20">
        <v>0</v>
      </c>
      <c r="P48" s="21">
        <v>0</v>
      </c>
      <c r="Q48" s="19">
        <v>0</v>
      </c>
      <c r="R48" s="20">
        <v>0</v>
      </c>
      <c r="S48" s="21">
        <v>0</v>
      </c>
      <c r="T48" s="19">
        <v>0</v>
      </c>
      <c r="U48" s="20">
        <v>0</v>
      </c>
      <c r="V48" s="21">
        <v>0</v>
      </c>
      <c r="W48" s="47">
        <v>0</v>
      </c>
      <c r="X48" s="20">
        <v>0</v>
      </c>
      <c r="Y48" s="21">
        <v>0</v>
      </c>
      <c r="AB48" s="1"/>
    </row>
    <row r="49" spans="1:28" ht="13">
      <c r="A49" s="2" t="s">
        <v>263</v>
      </c>
      <c r="B49" s="2" t="s">
        <v>41</v>
      </c>
      <c r="C49" s="89" t="s">
        <v>297</v>
      </c>
      <c r="D49" s="129" t="s">
        <v>303</v>
      </c>
      <c r="E49" s="19">
        <v>3821.03</v>
      </c>
      <c r="F49" s="20">
        <v>277.73</v>
      </c>
      <c r="G49" s="21">
        <v>4098.76</v>
      </c>
      <c r="H49" s="19">
        <v>0</v>
      </c>
      <c r="I49" s="20">
        <v>0</v>
      </c>
      <c r="J49" s="21">
        <v>0</v>
      </c>
      <c r="K49" s="19">
        <v>0</v>
      </c>
      <c r="L49" s="20">
        <v>0</v>
      </c>
      <c r="M49" s="21">
        <v>0</v>
      </c>
      <c r="N49" s="19">
        <v>85.8</v>
      </c>
      <c r="O49" s="20">
        <v>37.200000000000003</v>
      </c>
      <c r="P49" s="21">
        <v>123</v>
      </c>
      <c r="Q49" s="19">
        <v>594.75</v>
      </c>
      <c r="R49" s="20">
        <v>222.9</v>
      </c>
      <c r="S49" s="21">
        <v>817.65</v>
      </c>
      <c r="T49" s="19">
        <v>6079.43</v>
      </c>
      <c r="U49" s="20">
        <v>1181.25</v>
      </c>
      <c r="V49" s="21">
        <v>7260.68</v>
      </c>
      <c r="W49" s="47">
        <v>10581.01</v>
      </c>
      <c r="X49" s="20">
        <v>1719.08</v>
      </c>
      <c r="Y49" s="21">
        <v>12300.09</v>
      </c>
      <c r="AB49" s="1"/>
    </row>
    <row r="50" spans="1:28" ht="13">
      <c r="A50" s="2" t="s">
        <v>263</v>
      </c>
      <c r="B50" s="2" t="s">
        <v>42</v>
      </c>
      <c r="C50" s="89" t="s">
        <v>297</v>
      </c>
      <c r="D50" s="129" t="s">
        <v>303</v>
      </c>
      <c r="E50" s="19">
        <v>5167.43</v>
      </c>
      <c r="F50" s="20">
        <v>306.45</v>
      </c>
      <c r="G50" s="21">
        <v>5473.88</v>
      </c>
      <c r="H50" s="19">
        <v>17143.2</v>
      </c>
      <c r="I50" s="20">
        <v>74.099999999999994</v>
      </c>
      <c r="J50" s="21">
        <v>17217.3</v>
      </c>
      <c r="K50" s="19">
        <v>17808.53</v>
      </c>
      <c r="L50" s="20">
        <v>270.38</v>
      </c>
      <c r="M50" s="21">
        <v>18078.91</v>
      </c>
      <c r="N50" s="19">
        <v>7887.15</v>
      </c>
      <c r="O50" s="20">
        <v>28.5</v>
      </c>
      <c r="P50" s="21">
        <v>7915.65</v>
      </c>
      <c r="Q50" s="19">
        <v>0</v>
      </c>
      <c r="R50" s="20">
        <v>0</v>
      </c>
      <c r="S50" s="21">
        <v>0</v>
      </c>
      <c r="T50" s="19">
        <v>1333.35</v>
      </c>
      <c r="U50" s="20">
        <v>892.88</v>
      </c>
      <c r="V50" s="21">
        <v>2226.23</v>
      </c>
      <c r="W50" s="47">
        <v>49339.66</v>
      </c>
      <c r="X50" s="20">
        <v>1572.31</v>
      </c>
      <c r="Y50" s="21">
        <v>50911.97</v>
      </c>
      <c r="AB50" s="1"/>
    </row>
    <row r="51" spans="1:28" ht="13">
      <c r="A51" s="2" t="s">
        <v>263</v>
      </c>
      <c r="B51" s="2" t="s">
        <v>43</v>
      </c>
      <c r="C51" s="89" t="s">
        <v>297</v>
      </c>
      <c r="D51" s="129" t="s">
        <v>303</v>
      </c>
      <c r="E51" s="19">
        <v>3036.08</v>
      </c>
      <c r="F51" s="20">
        <v>67.13</v>
      </c>
      <c r="G51" s="21">
        <v>3103.21</v>
      </c>
      <c r="H51" s="19">
        <v>598.5</v>
      </c>
      <c r="I51" s="20">
        <v>51.9</v>
      </c>
      <c r="J51" s="21">
        <v>650.4</v>
      </c>
      <c r="K51" s="19">
        <v>9387.3799999999992</v>
      </c>
      <c r="L51" s="20">
        <v>44.78</v>
      </c>
      <c r="M51" s="21">
        <v>9432.16</v>
      </c>
      <c r="N51" s="19">
        <v>684.3</v>
      </c>
      <c r="O51" s="20">
        <v>0.3</v>
      </c>
      <c r="P51" s="21">
        <v>684.59999999999991</v>
      </c>
      <c r="Q51" s="19">
        <v>0</v>
      </c>
      <c r="R51" s="20">
        <v>0</v>
      </c>
      <c r="S51" s="21">
        <v>0</v>
      </c>
      <c r="T51" s="19">
        <v>96.23</v>
      </c>
      <c r="U51" s="20">
        <v>93.83</v>
      </c>
      <c r="V51" s="21">
        <v>190.06</v>
      </c>
      <c r="W51" s="47">
        <v>13802.489999999998</v>
      </c>
      <c r="X51" s="20">
        <v>257.94</v>
      </c>
      <c r="Y51" s="21">
        <v>14060.429999999998</v>
      </c>
      <c r="AB51" s="1"/>
    </row>
    <row r="52" spans="1:28" ht="13">
      <c r="A52" s="2" t="s">
        <v>341</v>
      </c>
      <c r="B52" s="2" t="s">
        <v>342</v>
      </c>
      <c r="C52" s="89" t="s">
        <v>297</v>
      </c>
      <c r="D52" s="129" t="s">
        <v>303</v>
      </c>
      <c r="E52" s="19">
        <v>196.23</v>
      </c>
      <c r="F52" s="20">
        <v>36581.57</v>
      </c>
      <c r="G52" s="21">
        <v>36777.800000000003</v>
      </c>
      <c r="H52" s="19">
        <v>5829.94</v>
      </c>
      <c r="I52" s="20">
        <v>4540.5600000000004</v>
      </c>
      <c r="J52" s="21">
        <v>10370.5</v>
      </c>
      <c r="K52" s="19">
        <v>57367.43</v>
      </c>
      <c r="L52" s="20">
        <v>280.29000000000002</v>
      </c>
      <c r="M52" s="21">
        <v>57647.72</v>
      </c>
      <c r="N52" s="19">
        <v>41765.839999999997</v>
      </c>
      <c r="O52" s="20">
        <v>1777.8</v>
      </c>
      <c r="P52" s="21">
        <v>43543.64</v>
      </c>
      <c r="Q52" s="19">
        <v>9171.7199999999993</v>
      </c>
      <c r="R52" s="20">
        <v>9820.4699999999993</v>
      </c>
      <c r="S52" s="21">
        <v>18992.189999999999</v>
      </c>
      <c r="T52" s="19">
        <v>5842.59</v>
      </c>
      <c r="U52" s="20">
        <v>11039.81</v>
      </c>
      <c r="V52" s="21">
        <v>16882.400000000001</v>
      </c>
      <c r="W52" s="47">
        <v>120173.75</v>
      </c>
      <c r="X52" s="20">
        <v>64040.5</v>
      </c>
      <c r="Y52" s="21">
        <v>184214.25</v>
      </c>
      <c r="AB52" s="1"/>
    </row>
    <row r="53" spans="1:28" ht="13">
      <c r="A53" s="2" t="s">
        <v>264</v>
      </c>
      <c r="B53" s="2" t="s">
        <v>44</v>
      </c>
      <c r="C53" s="89" t="s">
        <v>297</v>
      </c>
      <c r="D53" s="129" t="s">
        <v>304</v>
      </c>
      <c r="E53" s="19">
        <v>0</v>
      </c>
      <c r="F53" s="20">
        <v>0</v>
      </c>
      <c r="G53" s="21">
        <v>0</v>
      </c>
      <c r="H53" s="19">
        <v>0</v>
      </c>
      <c r="I53" s="20">
        <v>0</v>
      </c>
      <c r="J53" s="21">
        <v>0</v>
      </c>
      <c r="K53" s="19">
        <v>0</v>
      </c>
      <c r="L53" s="20">
        <v>0</v>
      </c>
      <c r="M53" s="21">
        <v>0</v>
      </c>
      <c r="N53" s="19">
        <v>0</v>
      </c>
      <c r="O53" s="20">
        <v>0</v>
      </c>
      <c r="P53" s="21">
        <v>0</v>
      </c>
      <c r="Q53" s="19">
        <v>0</v>
      </c>
      <c r="R53" s="20">
        <v>0</v>
      </c>
      <c r="S53" s="21">
        <v>0</v>
      </c>
      <c r="T53" s="19">
        <v>0</v>
      </c>
      <c r="U53" s="20">
        <v>0</v>
      </c>
      <c r="V53" s="21">
        <v>0</v>
      </c>
      <c r="W53" s="47">
        <v>0</v>
      </c>
      <c r="X53" s="20">
        <v>0</v>
      </c>
      <c r="Y53" s="21">
        <v>0</v>
      </c>
      <c r="AB53" s="1"/>
    </row>
    <row r="54" spans="1:28" ht="13">
      <c r="A54" s="2" t="s">
        <v>264</v>
      </c>
      <c r="B54" s="2" t="s">
        <v>45</v>
      </c>
      <c r="C54" s="89" t="s">
        <v>297</v>
      </c>
      <c r="D54" s="129" t="s">
        <v>304</v>
      </c>
      <c r="E54" s="19">
        <v>0</v>
      </c>
      <c r="F54" s="20">
        <v>0</v>
      </c>
      <c r="G54" s="21">
        <v>0</v>
      </c>
      <c r="H54" s="19">
        <v>0</v>
      </c>
      <c r="I54" s="20">
        <v>0</v>
      </c>
      <c r="J54" s="21">
        <v>0</v>
      </c>
      <c r="K54" s="19">
        <v>0</v>
      </c>
      <c r="L54" s="20">
        <v>0</v>
      </c>
      <c r="M54" s="21">
        <v>0</v>
      </c>
      <c r="N54" s="19">
        <v>0</v>
      </c>
      <c r="O54" s="20">
        <v>0</v>
      </c>
      <c r="P54" s="21">
        <v>0</v>
      </c>
      <c r="Q54" s="19">
        <v>0</v>
      </c>
      <c r="R54" s="20">
        <v>0</v>
      </c>
      <c r="S54" s="21">
        <v>0</v>
      </c>
      <c r="T54" s="19">
        <v>0</v>
      </c>
      <c r="U54" s="20">
        <v>0</v>
      </c>
      <c r="V54" s="21">
        <v>0</v>
      </c>
      <c r="W54" s="47">
        <v>0</v>
      </c>
      <c r="X54" s="20">
        <v>0</v>
      </c>
      <c r="Y54" s="21">
        <v>0</v>
      </c>
      <c r="AB54" s="1"/>
    </row>
    <row r="55" spans="1:28" ht="13">
      <c r="A55" s="2" t="s">
        <v>264</v>
      </c>
      <c r="B55" s="2" t="s">
        <v>46</v>
      </c>
      <c r="C55" s="89" t="s">
        <v>297</v>
      </c>
      <c r="D55" s="129" t="s">
        <v>304</v>
      </c>
      <c r="E55" s="19">
        <v>0</v>
      </c>
      <c r="F55" s="20">
        <v>0</v>
      </c>
      <c r="G55" s="21">
        <v>0</v>
      </c>
      <c r="H55" s="19">
        <v>0</v>
      </c>
      <c r="I55" s="20">
        <v>0</v>
      </c>
      <c r="J55" s="21">
        <v>0</v>
      </c>
      <c r="K55" s="19">
        <v>0</v>
      </c>
      <c r="L55" s="20">
        <v>0</v>
      </c>
      <c r="M55" s="21">
        <v>0</v>
      </c>
      <c r="N55" s="19">
        <v>0</v>
      </c>
      <c r="O55" s="20">
        <v>0</v>
      </c>
      <c r="P55" s="21">
        <v>0</v>
      </c>
      <c r="Q55" s="19">
        <v>0</v>
      </c>
      <c r="R55" s="20">
        <v>0</v>
      </c>
      <c r="S55" s="21">
        <v>0</v>
      </c>
      <c r="T55" s="19">
        <v>0</v>
      </c>
      <c r="U55" s="20">
        <v>0</v>
      </c>
      <c r="V55" s="21">
        <v>0</v>
      </c>
      <c r="W55" s="47">
        <v>0</v>
      </c>
      <c r="X55" s="20">
        <v>0</v>
      </c>
      <c r="Y55" s="21">
        <v>0</v>
      </c>
      <c r="AB55" s="1"/>
    </row>
    <row r="56" spans="1:28" ht="13">
      <c r="A56" s="2" t="s">
        <v>264</v>
      </c>
      <c r="B56" s="2" t="s">
        <v>47</v>
      </c>
      <c r="C56" s="89" t="s">
        <v>297</v>
      </c>
      <c r="D56" s="129" t="s">
        <v>304</v>
      </c>
      <c r="E56" s="19">
        <v>0</v>
      </c>
      <c r="F56" s="20">
        <v>0</v>
      </c>
      <c r="G56" s="21">
        <v>0</v>
      </c>
      <c r="H56" s="19">
        <v>0</v>
      </c>
      <c r="I56" s="20">
        <v>0</v>
      </c>
      <c r="J56" s="21">
        <v>0</v>
      </c>
      <c r="K56" s="19">
        <v>0</v>
      </c>
      <c r="L56" s="20">
        <v>0</v>
      </c>
      <c r="M56" s="21">
        <v>0</v>
      </c>
      <c r="N56" s="19">
        <v>0</v>
      </c>
      <c r="O56" s="20">
        <v>0</v>
      </c>
      <c r="P56" s="21">
        <v>0</v>
      </c>
      <c r="Q56" s="19">
        <v>0</v>
      </c>
      <c r="R56" s="20">
        <v>0</v>
      </c>
      <c r="S56" s="21">
        <v>0</v>
      </c>
      <c r="T56" s="19">
        <v>0</v>
      </c>
      <c r="U56" s="20">
        <v>0</v>
      </c>
      <c r="V56" s="21">
        <v>0</v>
      </c>
      <c r="W56" s="47">
        <v>0</v>
      </c>
      <c r="X56" s="20">
        <v>0</v>
      </c>
      <c r="Y56" s="21">
        <v>0</v>
      </c>
      <c r="AB56" s="1"/>
    </row>
    <row r="57" spans="1:28" ht="13">
      <c r="A57" s="2" t="s">
        <v>264</v>
      </c>
      <c r="B57" s="2" t="s">
        <v>48</v>
      </c>
      <c r="C57" s="89" t="s">
        <v>297</v>
      </c>
      <c r="D57" s="129" t="s">
        <v>304</v>
      </c>
      <c r="E57" s="19">
        <v>2309.96</v>
      </c>
      <c r="F57" s="20">
        <v>303.33999999999997</v>
      </c>
      <c r="G57" s="21">
        <v>2613.3000000000002</v>
      </c>
      <c r="H57" s="19">
        <v>2516.16</v>
      </c>
      <c r="I57" s="20">
        <v>201.64</v>
      </c>
      <c r="J57" s="21">
        <v>2717.7999999999997</v>
      </c>
      <c r="K57" s="19">
        <v>3322.72</v>
      </c>
      <c r="L57" s="20">
        <v>203.16</v>
      </c>
      <c r="M57" s="21">
        <v>3525.8799999999997</v>
      </c>
      <c r="N57" s="19">
        <v>3037.44</v>
      </c>
      <c r="O57" s="20">
        <v>235.32</v>
      </c>
      <c r="P57" s="21">
        <v>3272.76</v>
      </c>
      <c r="Q57" s="19">
        <v>2584.08</v>
      </c>
      <c r="R57" s="20">
        <v>174.22</v>
      </c>
      <c r="S57" s="21">
        <v>2758.2999999999997</v>
      </c>
      <c r="T57" s="19">
        <v>2216.7600000000002</v>
      </c>
      <c r="U57" s="20">
        <v>374.42</v>
      </c>
      <c r="V57" s="21">
        <v>2591.1800000000003</v>
      </c>
      <c r="W57" s="47">
        <v>15987.12</v>
      </c>
      <c r="X57" s="20">
        <v>1492.1000000000001</v>
      </c>
      <c r="Y57" s="21">
        <v>17479.22</v>
      </c>
      <c r="AB57" s="1"/>
    </row>
    <row r="58" spans="1:28" ht="13">
      <c r="A58" s="2" t="s">
        <v>264</v>
      </c>
      <c r="B58" s="2" t="s">
        <v>49</v>
      </c>
      <c r="C58" s="89" t="s">
        <v>297</v>
      </c>
      <c r="D58" s="129" t="s">
        <v>304</v>
      </c>
      <c r="E58" s="19">
        <v>1314.37</v>
      </c>
      <c r="F58" s="20">
        <v>63.77</v>
      </c>
      <c r="G58" s="21">
        <v>1378.1399999999999</v>
      </c>
      <c r="H58" s="19">
        <v>2059.21</v>
      </c>
      <c r="I58" s="20">
        <v>69.34</v>
      </c>
      <c r="J58" s="21">
        <v>2128.5500000000002</v>
      </c>
      <c r="K58" s="19">
        <v>1905.21</v>
      </c>
      <c r="L58" s="20">
        <v>30.86</v>
      </c>
      <c r="M58" s="21">
        <v>1936.07</v>
      </c>
      <c r="N58" s="19">
        <v>2034.36</v>
      </c>
      <c r="O58" s="20">
        <v>119.19</v>
      </c>
      <c r="P58" s="21">
        <v>2153.5499999999997</v>
      </c>
      <c r="Q58" s="19">
        <v>2656.65</v>
      </c>
      <c r="R58" s="20">
        <v>50.73</v>
      </c>
      <c r="S58" s="21">
        <v>2707.38</v>
      </c>
      <c r="T58" s="19">
        <v>2306.81</v>
      </c>
      <c r="U58" s="20">
        <v>31.15</v>
      </c>
      <c r="V58" s="21">
        <v>2337.96</v>
      </c>
      <c r="W58" s="47">
        <v>12276.609999999999</v>
      </c>
      <c r="X58" s="20">
        <v>365.04</v>
      </c>
      <c r="Y58" s="21">
        <v>12641.65</v>
      </c>
      <c r="AB58" s="1"/>
    </row>
    <row r="59" spans="1:28" ht="13">
      <c r="A59" s="2" t="s">
        <v>264</v>
      </c>
      <c r="B59" s="2" t="s">
        <v>50</v>
      </c>
      <c r="C59" s="89" t="s">
        <v>297</v>
      </c>
      <c r="D59" s="129" t="s">
        <v>304</v>
      </c>
      <c r="E59" s="19">
        <v>23.5</v>
      </c>
      <c r="F59" s="20">
        <v>0</v>
      </c>
      <c r="G59" s="21">
        <v>23.5</v>
      </c>
      <c r="H59" s="19">
        <v>0</v>
      </c>
      <c r="I59" s="20">
        <v>0</v>
      </c>
      <c r="J59" s="21">
        <v>0</v>
      </c>
      <c r="K59" s="19">
        <v>0</v>
      </c>
      <c r="L59" s="20">
        <v>0</v>
      </c>
      <c r="M59" s="21">
        <v>0</v>
      </c>
      <c r="N59" s="19">
        <v>0</v>
      </c>
      <c r="O59" s="20">
        <v>0</v>
      </c>
      <c r="P59" s="21">
        <v>0</v>
      </c>
      <c r="Q59" s="19">
        <v>0</v>
      </c>
      <c r="R59" s="20">
        <v>0</v>
      </c>
      <c r="S59" s="21">
        <v>0</v>
      </c>
      <c r="T59" s="19">
        <v>0</v>
      </c>
      <c r="U59" s="20">
        <v>0</v>
      </c>
      <c r="V59" s="21">
        <v>0</v>
      </c>
      <c r="W59" s="47">
        <v>23.5</v>
      </c>
      <c r="X59" s="20">
        <v>0</v>
      </c>
      <c r="Y59" s="21">
        <v>23.5</v>
      </c>
      <c r="AB59" s="1"/>
    </row>
    <row r="60" spans="1:28" ht="13">
      <c r="A60" s="2" t="s">
        <v>264</v>
      </c>
      <c r="B60" s="2" t="s">
        <v>51</v>
      </c>
      <c r="C60" s="89" t="s">
        <v>297</v>
      </c>
      <c r="D60" s="129" t="s">
        <v>304</v>
      </c>
      <c r="E60" s="19">
        <v>665.16</v>
      </c>
      <c r="F60" s="20">
        <v>18.18</v>
      </c>
      <c r="G60" s="21">
        <v>683.33999999999992</v>
      </c>
      <c r="H60" s="19">
        <v>1201</v>
      </c>
      <c r="I60" s="20">
        <v>36.68</v>
      </c>
      <c r="J60" s="21">
        <v>1237.68</v>
      </c>
      <c r="K60" s="19">
        <v>1348.88</v>
      </c>
      <c r="L60" s="20">
        <v>75.8</v>
      </c>
      <c r="M60" s="21">
        <v>1424.68</v>
      </c>
      <c r="N60" s="19">
        <v>1191.72</v>
      </c>
      <c r="O60" s="20">
        <v>23.66</v>
      </c>
      <c r="P60" s="21">
        <v>1215.3800000000001</v>
      </c>
      <c r="Q60" s="19">
        <v>1246.02</v>
      </c>
      <c r="R60" s="20">
        <v>24.96</v>
      </c>
      <c r="S60" s="21">
        <v>1270.98</v>
      </c>
      <c r="T60" s="19">
        <v>1435.16</v>
      </c>
      <c r="U60" s="20">
        <v>74.34</v>
      </c>
      <c r="V60" s="21">
        <v>1509.5</v>
      </c>
      <c r="W60" s="47">
        <v>7087.9400000000005</v>
      </c>
      <c r="X60" s="20">
        <v>253.62</v>
      </c>
      <c r="Y60" s="21">
        <v>7341.56</v>
      </c>
      <c r="AB60" s="1"/>
    </row>
    <row r="61" spans="1:28" ht="13">
      <c r="A61" s="2" t="s">
        <v>264</v>
      </c>
      <c r="B61" s="2" t="s">
        <v>52</v>
      </c>
      <c r="C61" s="89" t="s">
        <v>297</v>
      </c>
      <c r="D61" s="129" t="s">
        <v>304</v>
      </c>
      <c r="E61" s="19">
        <v>0</v>
      </c>
      <c r="F61" s="20">
        <v>0</v>
      </c>
      <c r="G61" s="21">
        <v>0</v>
      </c>
      <c r="H61" s="19">
        <v>0</v>
      </c>
      <c r="I61" s="20">
        <v>0</v>
      </c>
      <c r="J61" s="21">
        <v>0</v>
      </c>
      <c r="K61" s="19">
        <v>0</v>
      </c>
      <c r="L61" s="20">
        <v>0</v>
      </c>
      <c r="M61" s="21">
        <v>0</v>
      </c>
      <c r="N61" s="19">
        <v>0</v>
      </c>
      <c r="O61" s="20">
        <v>0</v>
      </c>
      <c r="P61" s="21">
        <v>0</v>
      </c>
      <c r="Q61" s="19">
        <v>0</v>
      </c>
      <c r="R61" s="20">
        <v>0</v>
      </c>
      <c r="S61" s="21">
        <v>0</v>
      </c>
      <c r="T61" s="19">
        <v>0</v>
      </c>
      <c r="U61" s="20">
        <v>0</v>
      </c>
      <c r="V61" s="21">
        <v>0</v>
      </c>
      <c r="W61" s="47">
        <v>0</v>
      </c>
      <c r="X61" s="20">
        <v>0</v>
      </c>
      <c r="Y61" s="21">
        <v>0</v>
      </c>
      <c r="AB61" s="1"/>
    </row>
    <row r="62" spans="1:28" ht="13">
      <c r="A62" s="2" t="s">
        <v>264</v>
      </c>
      <c r="B62" s="2" t="s">
        <v>53</v>
      </c>
      <c r="C62" s="89" t="s">
        <v>297</v>
      </c>
      <c r="D62" s="129" t="s">
        <v>304</v>
      </c>
      <c r="E62" s="19">
        <v>0</v>
      </c>
      <c r="F62" s="20">
        <v>0</v>
      </c>
      <c r="G62" s="21">
        <v>0</v>
      </c>
      <c r="H62" s="19">
        <v>0</v>
      </c>
      <c r="I62" s="20">
        <v>0</v>
      </c>
      <c r="J62" s="21">
        <v>0</v>
      </c>
      <c r="K62" s="19">
        <v>0</v>
      </c>
      <c r="L62" s="20">
        <v>0</v>
      </c>
      <c r="M62" s="21">
        <v>0</v>
      </c>
      <c r="N62" s="19">
        <v>0</v>
      </c>
      <c r="O62" s="20">
        <v>0</v>
      </c>
      <c r="P62" s="21">
        <v>0</v>
      </c>
      <c r="Q62" s="19">
        <v>0</v>
      </c>
      <c r="R62" s="20">
        <v>0</v>
      </c>
      <c r="S62" s="21">
        <v>0</v>
      </c>
      <c r="T62" s="19">
        <v>0</v>
      </c>
      <c r="U62" s="20">
        <v>0</v>
      </c>
      <c r="V62" s="21">
        <v>0</v>
      </c>
      <c r="W62" s="47">
        <v>0</v>
      </c>
      <c r="X62" s="20">
        <v>0</v>
      </c>
      <c r="Y62" s="21">
        <v>0</v>
      </c>
      <c r="AB62" s="1"/>
    </row>
    <row r="63" spans="1:28" ht="13">
      <c r="A63" s="2" t="s">
        <v>264</v>
      </c>
      <c r="B63" s="2" t="s">
        <v>54</v>
      </c>
      <c r="C63" s="89" t="s">
        <v>297</v>
      </c>
      <c r="D63" s="129" t="s">
        <v>304</v>
      </c>
      <c r="E63" s="19">
        <v>0</v>
      </c>
      <c r="F63" s="20">
        <v>0</v>
      </c>
      <c r="G63" s="21">
        <v>0</v>
      </c>
      <c r="H63" s="19">
        <v>0</v>
      </c>
      <c r="I63" s="20">
        <v>0</v>
      </c>
      <c r="J63" s="21">
        <v>0</v>
      </c>
      <c r="K63" s="19">
        <v>0</v>
      </c>
      <c r="L63" s="20">
        <v>0</v>
      </c>
      <c r="M63" s="21">
        <v>0</v>
      </c>
      <c r="N63" s="19">
        <v>0</v>
      </c>
      <c r="O63" s="20">
        <v>0</v>
      </c>
      <c r="P63" s="21">
        <v>0</v>
      </c>
      <c r="Q63" s="19">
        <v>0</v>
      </c>
      <c r="R63" s="20">
        <v>0</v>
      </c>
      <c r="S63" s="21">
        <v>0</v>
      </c>
      <c r="T63" s="19">
        <v>0</v>
      </c>
      <c r="U63" s="20">
        <v>0</v>
      </c>
      <c r="V63" s="21">
        <v>0</v>
      </c>
      <c r="W63" s="47">
        <v>0</v>
      </c>
      <c r="X63" s="20">
        <v>0</v>
      </c>
      <c r="Y63" s="21">
        <v>0</v>
      </c>
      <c r="AB63" s="1"/>
    </row>
    <row r="64" spans="1:28" ht="13">
      <c r="A64" s="2" t="s">
        <v>264</v>
      </c>
      <c r="B64" s="2" t="s">
        <v>55</v>
      </c>
      <c r="C64" s="89" t="s">
        <v>297</v>
      </c>
      <c r="D64" s="129" t="s">
        <v>304</v>
      </c>
      <c r="E64" s="19">
        <v>0</v>
      </c>
      <c r="F64" s="20">
        <v>0</v>
      </c>
      <c r="G64" s="21">
        <v>0</v>
      </c>
      <c r="H64" s="19">
        <v>0</v>
      </c>
      <c r="I64" s="20">
        <v>0</v>
      </c>
      <c r="J64" s="21">
        <v>0</v>
      </c>
      <c r="K64" s="19">
        <v>0</v>
      </c>
      <c r="L64" s="20">
        <v>0</v>
      </c>
      <c r="M64" s="21">
        <v>0</v>
      </c>
      <c r="N64" s="19">
        <v>0</v>
      </c>
      <c r="O64" s="20">
        <v>0</v>
      </c>
      <c r="P64" s="21">
        <v>0</v>
      </c>
      <c r="Q64" s="19">
        <v>0</v>
      </c>
      <c r="R64" s="20">
        <v>0</v>
      </c>
      <c r="S64" s="21">
        <v>0</v>
      </c>
      <c r="T64" s="19">
        <v>0</v>
      </c>
      <c r="U64" s="20">
        <v>0</v>
      </c>
      <c r="V64" s="21">
        <v>0</v>
      </c>
      <c r="W64" s="47">
        <v>0</v>
      </c>
      <c r="X64" s="20">
        <v>0</v>
      </c>
      <c r="Y64" s="21">
        <v>0</v>
      </c>
      <c r="AB64" s="1"/>
    </row>
    <row r="65" spans="1:28" ht="13">
      <c r="A65" s="2" t="s">
        <v>264</v>
      </c>
      <c r="B65" s="2" t="s">
        <v>56</v>
      </c>
      <c r="C65" s="89" t="s">
        <v>297</v>
      </c>
      <c r="D65" s="129" t="s">
        <v>302</v>
      </c>
      <c r="E65" s="19">
        <v>2955.01</v>
      </c>
      <c r="F65" s="20">
        <v>87.47</v>
      </c>
      <c r="G65" s="21">
        <v>3042.48</v>
      </c>
      <c r="H65" s="19">
        <v>1779.38</v>
      </c>
      <c r="I65" s="20">
        <v>13.72</v>
      </c>
      <c r="J65" s="21">
        <v>1793.1000000000001</v>
      </c>
      <c r="K65" s="19">
        <v>2787.65</v>
      </c>
      <c r="L65" s="20">
        <v>8.1</v>
      </c>
      <c r="M65" s="21">
        <v>2795.75</v>
      </c>
      <c r="N65" s="19">
        <v>2498.77</v>
      </c>
      <c r="O65" s="20">
        <v>139.83000000000001</v>
      </c>
      <c r="P65" s="21">
        <v>2638.6</v>
      </c>
      <c r="Q65" s="19">
        <v>1612.37</v>
      </c>
      <c r="R65" s="20">
        <v>188.51</v>
      </c>
      <c r="S65" s="21">
        <v>1800.8799999999999</v>
      </c>
      <c r="T65" s="19">
        <v>577.95000000000005</v>
      </c>
      <c r="U65" s="20">
        <v>44.98</v>
      </c>
      <c r="V65" s="21">
        <v>622.93000000000006</v>
      </c>
      <c r="W65" s="47">
        <v>12211.130000000001</v>
      </c>
      <c r="X65" s="20">
        <v>482.61</v>
      </c>
      <c r="Y65" s="21">
        <v>12693.740000000002</v>
      </c>
      <c r="AB65" s="1"/>
    </row>
    <row r="66" spans="1:28">
      <c r="A66" t="s">
        <v>381</v>
      </c>
      <c r="B66" t="s">
        <v>382</v>
      </c>
      <c r="C66" s="89" t="s">
        <v>297</v>
      </c>
      <c r="D66" s="129" t="s">
        <v>304</v>
      </c>
      <c r="E66" s="19">
        <v>14074.12</v>
      </c>
      <c r="F66" s="20">
        <v>606.69000000000005</v>
      </c>
      <c r="G66" s="21">
        <v>14680.810000000001</v>
      </c>
      <c r="H66" s="19">
        <v>22928.68</v>
      </c>
      <c r="I66" s="20">
        <v>2354.71</v>
      </c>
      <c r="J66" s="21">
        <v>25283.39</v>
      </c>
      <c r="K66" s="19">
        <v>18225.91</v>
      </c>
      <c r="L66" s="20">
        <v>453.99</v>
      </c>
      <c r="M66" s="21">
        <v>18679.900000000001</v>
      </c>
      <c r="N66" s="19">
        <v>30087.57</v>
      </c>
      <c r="O66" s="20">
        <v>0</v>
      </c>
      <c r="P66" s="21">
        <v>30087.57</v>
      </c>
      <c r="Q66" s="19">
        <v>31884.7</v>
      </c>
      <c r="R66" s="20">
        <v>0</v>
      </c>
      <c r="S66" s="21">
        <v>31884.7</v>
      </c>
      <c r="T66" s="19">
        <v>10069.82</v>
      </c>
      <c r="U66" s="20">
        <v>1418.76</v>
      </c>
      <c r="V66" s="21">
        <v>11488.58</v>
      </c>
      <c r="W66" s="47">
        <v>127270.79999999999</v>
      </c>
      <c r="X66" s="20">
        <v>4834.1500000000005</v>
      </c>
      <c r="Y66" s="21">
        <v>132104.94999999998</v>
      </c>
      <c r="AB66" s="1"/>
    </row>
    <row r="67" spans="1:28" ht="13">
      <c r="A67" s="2" t="s">
        <v>265</v>
      </c>
      <c r="B67" s="2" t="s">
        <v>57</v>
      </c>
      <c r="C67" s="89" t="s">
        <v>297</v>
      </c>
      <c r="D67" s="129" t="s">
        <v>303</v>
      </c>
      <c r="E67" s="19">
        <v>927.58</v>
      </c>
      <c r="F67" s="20">
        <v>2319.54</v>
      </c>
      <c r="G67" s="21">
        <v>3247.12</v>
      </c>
      <c r="H67" s="19">
        <v>1650.48</v>
      </c>
      <c r="I67" s="20">
        <v>1386.46</v>
      </c>
      <c r="J67" s="21">
        <v>3036.94</v>
      </c>
      <c r="K67" s="19">
        <v>1816.32</v>
      </c>
      <c r="L67" s="20">
        <v>270.47000000000003</v>
      </c>
      <c r="M67" s="21">
        <v>2086.79</v>
      </c>
      <c r="N67" s="19">
        <v>3442.95</v>
      </c>
      <c r="O67" s="20">
        <v>754.6</v>
      </c>
      <c r="P67" s="21">
        <v>4197.55</v>
      </c>
      <c r="Q67" s="19">
        <v>1009.85</v>
      </c>
      <c r="R67" s="20">
        <v>294.64999999999998</v>
      </c>
      <c r="S67" s="21">
        <v>1304.5</v>
      </c>
      <c r="T67" s="19">
        <v>71.52</v>
      </c>
      <c r="U67" s="20">
        <v>399.2</v>
      </c>
      <c r="V67" s="21">
        <v>470.71999999999997</v>
      </c>
      <c r="W67" s="47">
        <v>8918.7000000000007</v>
      </c>
      <c r="X67" s="20">
        <v>5424.92</v>
      </c>
      <c r="Y67" s="21">
        <v>14343.62</v>
      </c>
      <c r="AB67" s="1"/>
    </row>
    <row r="68" spans="1:28" ht="13">
      <c r="A68" s="2" t="s">
        <v>343</v>
      </c>
      <c r="B68" s="2" t="s">
        <v>344</v>
      </c>
      <c r="C68" s="89" t="s">
        <v>297</v>
      </c>
      <c r="D68" s="129" t="s">
        <v>304</v>
      </c>
      <c r="E68" s="19">
        <v>2963.26</v>
      </c>
      <c r="F68" s="20">
        <v>1761.69</v>
      </c>
      <c r="G68" s="21">
        <v>4724.9500000000007</v>
      </c>
      <c r="H68" s="19">
        <v>3217.15</v>
      </c>
      <c r="I68" s="20">
        <v>652.51</v>
      </c>
      <c r="J68" s="21">
        <v>3869.66</v>
      </c>
      <c r="K68" s="19">
        <v>2440.13</v>
      </c>
      <c r="L68" s="20">
        <v>1189.29</v>
      </c>
      <c r="M68" s="21">
        <v>3629.42</v>
      </c>
      <c r="N68" s="19">
        <v>1456.54</v>
      </c>
      <c r="O68" s="20">
        <v>3017.08</v>
      </c>
      <c r="P68" s="21">
        <v>4473.62</v>
      </c>
      <c r="Q68" s="19">
        <v>2910.06</v>
      </c>
      <c r="R68" s="20">
        <v>1671.64</v>
      </c>
      <c r="S68" s="21">
        <v>4581.7</v>
      </c>
      <c r="T68" s="19">
        <v>3574.71</v>
      </c>
      <c r="U68" s="20">
        <v>1102</v>
      </c>
      <c r="V68" s="21">
        <v>4676.71</v>
      </c>
      <c r="W68" s="47">
        <v>16561.850000000002</v>
      </c>
      <c r="X68" s="20">
        <v>9394.2099999999991</v>
      </c>
      <c r="Y68" s="21">
        <v>25956.06</v>
      </c>
      <c r="AB68" s="1"/>
    </row>
    <row r="69" spans="1:28" ht="13">
      <c r="A69" s="2" t="s">
        <v>374</v>
      </c>
      <c r="B69" s="2" t="s">
        <v>375</v>
      </c>
      <c r="C69" s="89" t="s">
        <v>297</v>
      </c>
      <c r="D69" s="129" t="s">
        <v>304</v>
      </c>
      <c r="E69" s="19">
        <v>1292.48</v>
      </c>
      <c r="F69" s="20">
        <v>46.47</v>
      </c>
      <c r="G69" s="21">
        <v>1338.95</v>
      </c>
      <c r="H69" s="19">
        <v>1041.72</v>
      </c>
      <c r="I69" s="20">
        <v>56.61</v>
      </c>
      <c r="J69" s="21">
        <v>1098.33</v>
      </c>
      <c r="K69" s="19">
        <v>828.03</v>
      </c>
      <c r="L69" s="20">
        <v>105.23</v>
      </c>
      <c r="M69" s="21">
        <v>933.26</v>
      </c>
      <c r="N69" s="19">
        <v>763.83</v>
      </c>
      <c r="O69" s="20">
        <v>112.38</v>
      </c>
      <c r="P69" s="21">
        <v>876.21</v>
      </c>
      <c r="Q69" s="19">
        <v>980.36</v>
      </c>
      <c r="R69" s="20">
        <v>69</v>
      </c>
      <c r="S69" s="21">
        <v>1049.3600000000001</v>
      </c>
      <c r="T69" s="19">
        <v>1599.84</v>
      </c>
      <c r="U69" s="20">
        <v>45.8</v>
      </c>
      <c r="V69" s="21">
        <v>1645.6399999999999</v>
      </c>
      <c r="W69" s="47">
        <v>6506.2599999999993</v>
      </c>
      <c r="X69" s="20">
        <v>435.49</v>
      </c>
      <c r="Y69" s="21">
        <v>6941.7499999999991</v>
      </c>
      <c r="AB69" s="1"/>
    </row>
    <row r="70" spans="1:28" ht="13">
      <c r="A70" s="2" t="s">
        <v>266</v>
      </c>
      <c r="B70" s="2" t="s">
        <v>58</v>
      </c>
      <c r="C70" s="89" t="s">
        <v>297</v>
      </c>
      <c r="D70" s="129" t="s">
        <v>304</v>
      </c>
      <c r="E70" s="19">
        <v>0.03</v>
      </c>
      <c r="F70" s="20">
        <v>8967.32</v>
      </c>
      <c r="G70" s="21">
        <v>8967.35</v>
      </c>
      <c r="H70" s="19">
        <v>0</v>
      </c>
      <c r="I70" s="20">
        <v>14472.32</v>
      </c>
      <c r="J70" s="21">
        <v>14472.32</v>
      </c>
      <c r="K70" s="19">
        <v>0.06</v>
      </c>
      <c r="L70" s="20">
        <v>10298.94</v>
      </c>
      <c r="M70" s="21">
        <v>10299</v>
      </c>
      <c r="N70" s="19">
        <v>0</v>
      </c>
      <c r="O70" s="20">
        <v>16072.6</v>
      </c>
      <c r="P70" s="21">
        <v>16072.6</v>
      </c>
      <c r="Q70" s="19">
        <v>23.75</v>
      </c>
      <c r="R70" s="20">
        <v>3741.67</v>
      </c>
      <c r="S70" s="21">
        <v>3765.42</v>
      </c>
      <c r="T70" s="19">
        <v>7.34</v>
      </c>
      <c r="U70" s="20">
        <v>8185.8</v>
      </c>
      <c r="V70" s="21">
        <v>8193.14</v>
      </c>
      <c r="W70" s="47">
        <v>31.18</v>
      </c>
      <c r="X70" s="20">
        <v>61738.65</v>
      </c>
      <c r="Y70" s="21">
        <v>61769.83</v>
      </c>
      <c r="AB70" s="1"/>
    </row>
    <row r="71" spans="1:28" ht="13">
      <c r="A71" s="2" t="s">
        <v>345</v>
      </c>
      <c r="B71" s="2" t="s">
        <v>346</v>
      </c>
      <c r="C71" s="89" t="s">
        <v>297</v>
      </c>
      <c r="D71" s="129" t="s">
        <v>304</v>
      </c>
      <c r="E71" s="19">
        <v>2530.79</v>
      </c>
      <c r="F71" s="20">
        <v>407.54</v>
      </c>
      <c r="G71" s="21">
        <v>2938.33</v>
      </c>
      <c r="H71" s="19">
        <v>2100.5700000000002</v>
      </c>
      <c r="I71" s="20">
        <v>56.12</v>
      </c>
      <c r="J71" s="21">
        <v>2156.69</v>
      </c>
      <c r="K71" s="19">
        <v>737.99</v>
      </c>
      <c r="L71" s="20">
        <v>1013.15</v>
      </c>
      <c r="M71" s="21">
        <v>1751.1399999999999</v>
      </c>
      <c r="N71" s="19">
        <v>1029.6300000000001</v>
      </c>
      <c r="O71" s="20">
        <v>915.73</v>
      </c>
      <c r="P71" s="21">
        <v>1945.3600000000001</v>
      </c>
      <c r="Q71" s="19">
        <v>310.56</v>
      </c>
      <c r="R71" s="20">
        <v>2040.22</v>
      </c>
      <c r="S71" s="21">
        <v>2350.7800000000002</v>
      </c>
      <c r="T71" s="19">
        <v>474.26</v>
      </c>
      <c r="U71" s="20">
        <v>1339.96</v>
      </c>
      <c r="V71" s="21">
        <v>1814.22</v>
      </c>
      <c r="W71" s="47">
        <v>7183.8000000000011</v>
      </c>
      <c r="X71" s="20">
        <v>5772.72</v>
      </c>
      <c r="Y71" s="21">
        <v>12956.52</v>
      </c>
      <c r="AB71" s="1"/>
    </row>
    <row r="72" spans="1:28" ht="13">
      <c r="A72" s="2" t="s">
        <v>345</v>
      </c>
      <c r="B72" s="2" t="s">
        <v>347</v>
      </c>
      <c r="C72" s="89" t="s">
        <v>297</v>
      </c>
      <c r="D72" s="129" t="s">
        <v>304</v>
      </c>
      <c r="E72" s="19">
        <v>2410.83</v>
      </c>
      <c r="F72" s="20">
        <v>49.89</v>
      </c>
      <c r="G72" s="21">
        <v>2460.7199999999998</v>
      </c>
      <c r="H72" s="19">
        <v>1669.74</v>
      </c>
      <c r="I72" s="20">
        <v>1610.95</v>
      </c>
      <c r="J72" s="21">
        <v>3280.69</v>
      </c>
      <c r="K72" s="19">
        <v>2295.96</v>
      </c>
      <c r="L72" s="20">
        <v>38.76</v>
      </c>
      <c r="M72" s="21">
        <v>2334.7200000000003</v>
      </c>
      <c r="N72" s="19">
        <v>1449.78</v>
      </c>
      <c r="O72" s="20">
        <v>445.81</v>
      </c>
      <c r="P72" s="21">
        <v>1895.59</v>
      </c>
      <c r="Q72" s="19">
        <v>200.06</v>
      </c>
      <c r="R72" s="20">
        <v>799.65</v>
      </c>
      <c r="S72" s="21">
        <v>999.71</v>
      </c>
      <c r="T72" s="19">
        <v>937.79</v>
      </c>
      <c r="U72" s="20">
        <v>911.72</v>
      </c>
      <c r="V72" s="21">
        <v>1849.51</v>
      </c>
      <c r="W72" s="47">
        <v>8964.16</v>
      </c>
      <c r="X72" s="20">
        <v>3856.7800000000007</v>
      </c>
      <c r="Y72" s="21">
        <v>12820.94</v>
      </c>
      <c r="AB72" s="1"/>
    </row>
    <row r="73" spans="1:28" ht="13">
      <c r="A73" s="25" t="s">
        <v>267</v>
      </c>
      <c r="B73" s="25" t="s">
        <v>59</v>
      </c>
      <c r="C73" s="89" t="s">
        <v>297</v>
      </c>
      <c r="D73" s="129" t="s">
        <v>298</v>
      </c>
      <c r="E73" s="19">
        <v>6684.4</v>
      </c>
      <c r="F73" s="20">
        <v>742.6</v>
      </c>
      <c r="G73" s="21">
        <v>7427</v>
      </c>
      <c r="H73" s="19">
        <v>546</v>
      </c>
      <c r="I73" s="20">
        <v>136.69999999999999</v>
      </c>
      <c r="J73" s="21">
        <v>682.7</v>
      </c>
      <c r="K73" s="19">
        <v>0</v>
      </c>
      <c r="L73" s="20">
        <v>0</v>
      </c>
      <c r="M73" s="21">
        <v>0</v>
      </c>
      <c r="N73" s="19">
        <v>0</v>
      </c>
      <c r="O73" s="20">
        <v>0</v>
      </c>
      <c r="P73" s="21">
        <v>0</v>
      </c>
      <c r="Q73" s="19">
        <v>0</v>
      </c>
      <c r="R73" s="20">
        <v>0</v>
      </c>
      <c r="S73" s="21">
        <v>0</v>
      </c>
      <c r="T73" s="19">
        <v>0</v>
      </c>
      <c r="U73" s="20">
        <v>0</v>
      </c>
      <c r="V73" s="21">
        <v>0</v>
      </c>
      <c r="W73" s="47">
        <v>7230.4</v>
      </c>
      <c r="X73" s="20">
        <v>879.3</v>
      </c>
      <c r="Y73" s="21">
        <v>8109.7</v>
      </c>
      <c r="AB73" s="1"/>
    </row>
    <row r="74" spans="1:28" ht="13">
      <c r="A74" s="25" t="s">
        <v>348</v>
      </c>
      <c r="B74" s="25" t="s">
        <v>349</v>
      </c>
      <c r="C74" s="89" t="s">
        <v>297</v>
      </c>
      <c r="D74" s="129" t="s">
        <v>304</v>
      </c>
      <c r="E74" s="19">
        <v>1002.44</v>
      </c>
      <c r="F74" s="20">
        <v>2214.67</v>
      </c>
      <c r="G74" s="21">
        <v>3217.11</v>
      </c>
      <c r="H74" s="19">
        <v>1235.1199999999999</v>
      </c>
      <c r="I74" s="20">
        <v>1543.72</v>
      </c>
      <c r="J74" s="21">
        <v>2778.84</v>
      </c>
      <c r="K74" s="19">
        <v>1065.55</v>
      </c>
      <c r="L74" s="20">
        <v>1642</v>
      </c>
      <c r="M74" s="21">
        <v>2707.55</v>
      </c>
      <c r="N74" s="19">
        <v>1482.01</v>
      </c>
      <c r="O74" s="20">
        <v>1720.68</v>
      </c>
      <c r="P74" s="21">
        <v>3202.69</v>
      </c>
      <c r="Q74" s="19">
        <v>1270.6099999999999</v>
      </c>
      <c r="R74" s="20">
        <v>2384.85</v>
      </c>
      <c r="S74" s="21">
        <v>3655.46</v>
      </c>
      <c r="T74" s="19">
        <v>777.13</v>
      </c>
      <c r="U74" s="20">
        <v>2318.75</v>
      </c>
      <c r="V74" s="21">
        <v>3095.88</v>
      </c>
      <c r="W74" s="47">
        <v>6832.86</v>
      </c>
      <c r="X74" s="20">
        <v>11824.67</v>
      </c>
      <c r="Y74" s="21">
        <v>18657.53</v>
      </c>
      <c r="AB74" s="1"/>
    </row>
    <row r="75" spans="1:28" ht="13">
      <c r="A75" s="2" t="s">
        <v>268</v>
      </c>
      <c r="B75" s="2" t="s">
        <v>60</v>
      </c>
      <c r="C75" s="89" t="s">
        <v>297</v>
      </c>
      <c r="D75" s="129" t="s">
        <v>303</v>
      </c>
      <c r="E75" s="19">
        <v>3930.43</v>
      </c>
      <c r="F75" s="20">
        <v>5203.24</v>
      </c>
      <c r="G75" s="21">
        <v>9133.67</v>
      </c>
      <c r="H75" s="19">
        <v>4630.34</v>
      </c>
      <c r="I75" s="20">
        <v>2391.87</v>
      </c>
      <c r="J75" s="21">
        <v>7022.21</v>
      </c>
      <c r="K75" s="19">
        <v>1553.33</v>
      </c>
      <c r="L75" s="20">
        <v>1230.44</v>
      </c>
      <c r="M75" s="21">
        <v>2783.77</v>
      </c>
      <c r="N75" s="19">
        <v>6488.79</v>
      </c>
      <c r="O75" s="20">
        <v>5315.27</v>
      </c>
      <c r="P75" s="21">
        <v>11804.060000000001</v>
      </c>
      <c r="Q75" s="19">
        <v>5754.77</v>
      </c>
      <c r="R75" s="20">
        <v>4813.6400000000003</v>
      </c>
      <c r="S75" s="21">
        <v>10568.41</v>
      </c>
      <c r="T75" s="19">
        <v>2395.46</v>
      </c>
      <c r="U75" s="20">
        <v>0</v>
      </c>
      <c r="V75" s="21">
        <v>2395.46</v>
      </c>
      <c r="W75" s="47">
        <v>24753.119999999999</v>
      </c>
      <c r="X75" s="20">
        <v>18954.46</v>
      </c>
      <c r="Y75" s="21">
        <v>43707.58</v>
      </c>
      <c r="AB75" s="1"/>
    </row>
    <row r="76" spans="1:28" ht="13">
      <c r="A76" s="2" t="s">
        <v>268</v>
      </c>
      <c r="B76" s="2" t="s">
        <v>61</v>
      </c>
      <c r="C76" s="89" t="s">
        <v>297</v>
      </c>
      <c r="D76" s="129" t="s">
        <v>303</v>
      </c>
      <c r="E76" s="19">
        <v>8520.0400000000009</v>
      </c>
      <c r="F76" s="20">
        <v>1481.84</v>
      </c>
      <c r="G76" s="21">
        <v>10001.880000000001</v>
      </c>
      <c r="H76" s="19">
        <v>6176.24</v>
      </c>
      <c r="I76" s="20">
        <v>1647.09</v>
      </c>
      <c r="J76" s="21">
        <v>7823.33</v>
      </c>
      <c r="K76" s="19">
        <v>5669.06</v>
      </c>
      <c r="L76" s="20">
        <v>1746.09</v>
      </c>
      <c r="M76" s="21">
        <v>7415.1500000000005</v>
      </c>
      <c r="N76" s="19">
        <v>2903.16</v>
      </c>
      <c r="O76" s="20">
        <v>1548.21</v>
      </c>
      <c r="P76" s="21">
        <v>4451.37</v>
      </c>
      <c r="Q76" s="19">
        <v>1685.46</v>
      </c>
      <c r="R76" s="20">
        <v>515.69000000000005</v>
      </c>
      <c r="S76" s="21">
        <v>2201.15</v>
      </c>
      <c r="T76" s="19">
        <v>1663.44</v>
      </c>
      <c r="U76" s="20">
        <v>853.36</v>
      </c>
      <c r="V76" s="21">
        <v>2516.8000000000002</v>
      </c>
      <c r="W76" s="47">
        <v>26617.399999999998</v>
      </c>
      <c r="X76" s="20">
        <v>7792.28</v>
      </c>
      <c r="Y76" s="21">
        <v>34409.68</v>
      </c>
      <c r="AB76" s="1"/>
    </row>
    <row r="77" spans="1:28" ht="13">
      <c r="A77" s="2" t="s">
        <v>269</v>
      </c>
      <c r="B77" s="2" t="s">
        <v>62</v>
      </c>
      <c r="C77" s="89" t="s">
        <v>297</v>
      </c>
      <c r="D77" s="129" t="s">
        <v>303</v>
      </c>
      <c r="E77" s="19">
        <v>36686.67</v>
      </c>
      <c r="F77" s="20">
        <v>3199.3</v>
      </c>
      <c r="G77" s="21">
        <v>39885.97</v>
      </c>
      <c r="H77" s="19">
        <v>59406.239999999998</v>
      </c>
      <c r="I77" s="20">
        <v>2087.54</v>
      </c>
      <c r="J77" s="21">
        <v>61493.78</v>
      </c>
      <c r="K77" s="19">
        <v>55131.43</v>
      </c>
      <c r="L77" s="20">
        <v>2201.09</v>
      </c>
      <c r="M77" s="21">
        <v>57332.520000000004</v>
      </c>
      <c r="N77" s="19">
        <v>51873.02</v>
      </c>
      <c r="O77" s="20">
        <v>4702.57</v>
      </c>
      <c r="P77" s="21">
        <v>56575.59</v>
      </c>
      <c r="Q77" s="19">
        <v>53268.89</v>
      </c>
      <c r="R77" s="20">
        <v>3517.42</v>
      </c>
      <c r="S77" s="21">
        <v>56786.31</v>
      </c>
      <c r="T77" s="19">
        <v>44430.03</v>
      </c>
      <c r="U77" s="20">
        <v>2405.4699999999998</v>
      </c>
      <c r="V77" s="21">
        <v>46835.5</v>
      </c>
      <c r="W77" s="47">
        <v>300796.28000000003</v>
      </c>
      <c r="X77" s="20">
        <v>18113.39</v>
      </c>
      <c r="Y77" s="21">
        <v>318909.67000000004</v>
      </c>
      <c r="AB77" s="1"/>
    </row>
    <row r="78" spans="1:28" ht="13">
      <c r="A78" s="2" t="s">
        <v>270</v>
      </c>
      <c r="B78" s="2" t="s">
        <v>63</v>
      </c>
      <c r="C78" s="89" t="s">
        <v>297</v>
      </c>
      <c r="D78" s="129" t="s">
        <v>298</v>
      </c>
      <c r="E78" s="19">
        <v>0</v>
      </c>
      <c r="F78" s="20">
        <v>0</v>
      </c>
      <c r="G78" s="21">
        <v>0</v>
      </c>
      <c r="H78" s="19">
        <v>0</v>
      </c>
      <c r="I78" s="20">
        <v>0</v>
      </c>
      <c r="J78" s="21">
        <v>0</v>
      </c>
      <c r="K78" s="19">
        <v>0</v>
      </c>
      <c r="L78" s="20">
        <v>0</v>
      </c>
      <c r="M78" s="21">
        <v>0</v>
      </c>
      <c r="N78" s="19">
        <v>0</v>
      </c>
      <c r="O78" s="20">
        <v>0</v>
      </c>
      <c r="P78" s="21">
        <v>0</v>
      </c>
      <c r="Q78" s="19">
        <v>0</v>
      </c>
      <c r="R78" s="20">
        <v>0</v>
      </c>
      <c r="S78" s="21">
        <v>0</v>
      </c>
      <c r="T78" s="19">
        <v>0</v>
      </c>
      <c r="U78" s="20">
        <v>0</v>
      </c>
      <c r="V78" s="21">
        <v>0</v>
      </c>
      <c r="W78" s="47">
        <v>0</v>
      </c>
      <c r="X78" s="20">
        <v>0</v>
      </c>
      <c r="Y78" s="21">
        <v>0</v>
      </c>
      <c r="AB78" s="1"/>
    </row>
    <row r="79" spans="1:28" ht="13">
      <c r="A79" s="2" t="s">
        <v>270</v>
      </c>
      <c r="B79" s="2" t="s">
        <v>64</v>
      </c>
      <c r="C79" s="89" t="s">
        <v>297</v>
      </c>
      <c r="D79" s="129" t="s">
        <v>298</v>
      </c>
      <c r="E79" s="19">
        <v>0</v>
      </c>
      <c r="F79" s="20">
        <v>0</v>
      </c>
      <c r="G79" s="21">
        <v>0</v>
      </c>
      <c r="H79" s="19">
        <v>0</v>
      </c>
      <c r="I79" s="20">
        <v>0</v>
      </c>
      <c r="J79" s="21">
        <v>0</v>
      </c>
      <c r="K79" s="19">
        <v>0</v>
      </c>
      <c r="L79" s="20">
        <v>0</v>
      </c>
      <c r="M79" s="21">
        <v>0</v>
      </c>
      <c r="N79" s="19">
        <v>0</v>
      </c>
      <c r="O79" s="20">
        <v>0</v>
      </c>
      <c r="P79" s="21">
        <v>0</v>
      </c>
      <c r="Q79" s="19">
        <v>0</v>
      </c>
      <c r="R79" s="20">
        <v>0</v>
      </c>
      <c r="S79" s="21">
        <v>0</v>
      </c>
      <c r="T79" s="19">
        <v>0</v>
      </c>
      <c r="U79" s="20">
        <v>0</v>
      </c>
      <c r="V79" s="21">
        <v>0</v>
      </c>
      <c r="W79" s="47">
        <v>0</v>
      </c>
      <c r="X79" s="20">
        <v>0</v>
      </c>
      <c r="Y79" s="21">
        <v>0</v>
      </c>
      <c r="AB79" s="1"/>
    </row>
    <row r="80" spans="1:28" ht="13">
      <c r="A80" s="2" t="s">
        <v>271</v>
      </c>
      <c r="B80" s="2" t="s">
        <v>65</v>
      </c>
      <c r="C80" s="89" t="s">
        <v>297</v>
      </c>
      <c r="D80" s="129" t="s">
        <v>303</v>
      </c>
      <c r="E80" s="19">
        <v>333.45</v>
      </c>
      <c r="F80" s="20">
        <v>318.24</v>
      </c>
      <c r="G80" s="21">
        <v>651.69000000000005</v>
      </c>
      <c r="H80" s="19">
        <v>0</v>
      </c>
      <c r="I80" s="20">
        <v>0</v>
      </c>
      <c r="J80" s="21">
        <v>0</v>
      </c>
      <c r="K80" s="19">
        <v>182.7</v>
      </c>
      <c r="L80" s="20">
        <v>95.31</v>
      </c>
      <c r="M80" s="21">
        <v>278.01</v>
      </c>
      <c r="N80" s="19">
        <v>0</v>
      </c>
      <c r="O80" s="20">
        <v>0</v>
      </c>
      <c r="P80" s="21">
        <v>0</v>
      </c>
      <c r="Q80" s="19">
        <v>284.04000000000002</v>
      </c>
      <c r="R80" s="20">
        <v>393.39</v>
      </c>
      <c r="S80" s="21">
        <v>677.43000000000006</v>
      </c>
      <c r="T80" s="19">
        <v>746.1</v>
      </c>
      <c r="U80" s="20">
        <v>802.71</v>
      </c>
      <c r="V80" s="21">
        <v>1548.81</v>
      </c>
      <c r="W80" s="47">
        <v>1546.29</v>
      </c>
      <c r="X80" s="20">
        <v>1609.65</v>
      </c>
      <c r="Y80" s="21">
        <v>3155.94</v>
      </c>
      <c r="AB80" s="1"/>
    </row>
    <row r="81" spans="1:28" ht="13">
      <c r="A81" s="2" t="s">
        <v>271</v>
      </c>
      <c r="B81" s="2" t="s">
        <v>66</v>
      </c>
      <c r="C81" s="89" t="s">
        <v>297</v>
      </c>
      <c r="D81" s="129" t="s">
        <v>303</v>
      </c>
      <c r="E81" s="19">
        <v>393.03</v>
      </c>
      <c r="F81" s="20">
        <v>651.05999999999995</v>
      </c>
      <c r="G81" s="21">
        <v>1044.0899999999999</v>
      </c>
      <c r="H81" s="19">
        <v>0</v>
      </c>
      <c r="I81" s="20">
        <v>0</v>
      </c>
      <c r="J81" s="21">
        <v>0</v>
      </c>
      <c r="K81" s="19">
        <v>0</v>
      </c>
      <c r="L81" s="20">
        <v>0</v>
      </c>
      <c r="M81" s="21">
        <v>0</v>
      </c>
      <c r="N81" s="19">
        <v>0</v>
      </c>
      <c r="O81" s="20">
        <v>0</v>
      </c>
      <c r="P81" s="21">
        <v>0</v>
      </c>
      <c r="Q81" s="19">
        <v>0</v>
      </c>
      <c r="R81" s="20">
        <v>0</v>
      </c>
      <c r="S81" s="21">
        <v>0</v>
      </c>
      <c r="T81" s="19">
        <v>4765.2299999999996</v>
      </c>
      <c r="U81" s="20">
        <v>807.21</v>
      </c>
      <c r="V81" s="21">
        <v>5572.44</v>
      </c>
      <c r="W81" s="47">
        <v>5158.2599999999993</v>
      </c>
      <c r="X81" s="20">
        <v>1458.27</v>
      </c>
      <c r="Y81" s="21">
        <v>6616.5299999999988</v>
      </c>
      <c r="AB81" s="1"/>
    </row>
    <row r="82" spans="1:28" ht="13">
      <c r="A82" s="2" t="s">
        <v>271</v>
      </c>
      <c r="B82" s="2" t="s">
        <v>67</v>
      </c>
      <c r="C82" s="89" t="s">
        <v>297</v>
      </c>
      <c r="D82" s="129" t="s">
        <v>303</v>
      </c>
      <c r="E82" s="19">
        <v>0</v>
      </c>
      <c r="F82" s="20">
        <v>0</v>
      </c>
      <c r="G82" s="21">
        <v>0</v>
      </c>
      <c r="H82" s="19">
        <v>0</v>
      </c>
      <c r="I82" s="20">
        <v>0</v>
      </c>
      <c r="J82" s="21">
        <v>0</v>
      </c>
      <c r="K82" s="19">
        <v>0</v>
      </c>
      <c r="L82" s="20">
        <v>0</v>
      </c>
      <c r="M82" s="21">
        <v>0</v>
      </c>
      <c r="N82" s="19">
        <v>0</v>
      </c>
      <c r="O82" s="20">
        <v>0</v>
      </c>
      <c r="P82" s="21">
        <v>0</v>
      </c>
      <c r="Q82" s="19">
        <v>0</v>
      </c>
      <c r="R82" s="20">
        <v>0</v>
      </c>
      <c r="S82" s="21">
        <v>0</v>
      </c>
      <c r="T82" s="19">
        <v>1699.83</v>
      </c>
      <c r="U82" s="20">
        <v>93.51</v>
      </c>
      <c r="V82" s="21">
        <v>1793.34</v>
      </c>
      <c r="W82" s="47">
        <v>1699.83</v>
      </c>
      <c r="X82" s="20">
        <v>93.51</v>
      </c>
      <c r="Y82" s="21">
        <v>1793.34</v>
      </c>
      <c r="AB82" s="1"/>
    </row>
    <row r="83" spans="1:28" ht="13">
      <c r="A83" s="2" t="s">
        <v>271</v>
      </c>
      <c r="B83" s="2" t="s">
        <v>68</v>
      </c>
      <c r="C83" s="89" t="s">
        <v>297</v>
      </c>
      <c r="D83" s="129" t="s">
        <v>303</v>
      </c>
      <c r="E83" s="19">
        <v>1354.23</v>
      </c>
      <c r="F83" s="20">
        <v>514.26</v>
      </c>
      <c r="G83" s="21">
        <v>1868.49</v>
      </c>
      <c r="H83" s="19">
        <v>0</v>
      </c>
      <c r="I83" s="20">
        <v>0</v>
      </c>
      <c r="J83" s="21">
        <v>0</v>
      </c>
      <c r="K83" s="19">
        <v>0</v>
      </c>
      <c r="L83" s="20">
        <v>0</v>
      </c>
      <c r="M83" s="21">
        <v>0</v>
      </c>
      <c r="N83" s="19">
        <v>0</v>
      </c>
      <c r="O83" s="20">
        <v>0</v>
      </c>
      <c r="P83" s="21">
        <v>0</v>
      </c>
      <c r="Q83" s="19">
        <v>2340.1799999999998</v>
      </c>
      <c r="R83" s="20">
        <v>7.47</v>
      </c>
      <c r="S83" s="21">
        <v>2347.6499999999996</v>
      </c>
      <c r="T83" s="19">
        <v>119.43</v>
      </c>
      <c r="U83" s="20">
        <v>583.02</v>
      </c>
      <c r="V83" s="21">
        <v>702.45</v>
      </c>
      <c r="W83" s="47">
        <v>3813.8399999999997</v>
      </c>
      <c r="X83" s="20">
        <v>1104.75</v>
      </c>
      <c r="Y83" s="21">
        <v>4918.59</v>
      </c>
      <c r="AB83" s="1"/>
    </row>
    <row r="84" spans="1:28" ht="13">
      <c r="A84" s="2" t="s">
        <v>272</v>
      </c>
      <c r="B84" s="2" t="s">
        <v>69</v>
      </c>
      <c r="C84" s="89" t="s">
        <v>297</v>
      </c>
      <c r="D84" s="129" t="s">
        <v>303</v>
      </c>
      <c r="E84" s="19">
        <v>9725.9500000000007</v>
      </c>
      <c r="F84" s="20">
        <v>4286.2</v>
      </c>
      <c r="G84" s="21">
        <v>14012.150000000001</v>
      </c>
      <c r="H84" s="19">
        <v>21939.1</v>
      </c>
      <c r="I84" s="20">
        <v>5025.2</v>
      </c>
      <c r="J84" s="21">
        <v>26964.3</v>
      </c>
      <c r="K84" s="19">
        <v>26710.799999999999</v>
      </c>
      <c r="L84" s="20">
        <v>4364.55</v>
      </c>
      <c r="M84" s="21">
        <v>31075.35</v>
      </c>
      <c r="N84" s="19">
        <v>4781.3</v>
      </c>
      <c r="O84" s="20">
        <v>1473.7</v>
      </c>
      <c r="P84" s="21">
        <v>6255</v>
      </c>
      <c r="Q84" s="19">
        <v>19898.45</v>
      </c>
      <c r="R84" s="20">
        <v>5958.4</v>
      </c>
      <c r="S84" s="21">
        <v>25856.85</v>
      </c>
      <c r="T84" s="19">
        <v>5711.5</v>
      </c>
      <c r="U84" s="20">
        <v>6353.45</v>
      </c>
      <c r="V84" s="21">
        <v>12064.95</v>
      </c>
      <c r="W84" s="47">
        <v>88767.1</v>
      </c>
      <c r="X84" s="20">
        <v>27461.500000000004</v>
      </c>
      <c r="Y84" s="21">
        <v>116228.6</v>
      </c>
      <c r="AB84" s="1"/>
    </row>
    <row r="85" spans="1:28" ht="13">
      <c r="A85" s="2" t="s">
        <v>322</v>
      </c>
      <c r="B85" s="2" t="s">
        <v>323</v>
      </c>
      <c r="C85" s="89" t="s">
        <v>297</v>
      </c>
      <c r="D85" s="129" t="s">
        <v>304</v>
      </c>
      <c r="E85" s="19">
        <v>0</v>
      </c>
      <c r="F85" s="20">
        <v>0</v>
      </c>
      <c r="G85" s="21">
        <v>0</v>
      </c>
      <c r="H85" s="19">
        <v>0</v>
      </c>
      <c r="I85" s="20">
        <v>0</v>
      </c>
      <c r="J85" s="21">
        <v>0</v>
      </c>
      <c r="K85" s="19">
        <v>0</v>
      </c>
      <c r="L85" s="20">
        <v>0</v>
      </c>
      <c r="M85" s="21">
        <v>0</v>
      </c>
      <c r="N85" s="19">
        <v>0</v>
      </c>
      <c r="O85" s="20">
        <v>0</v>
      </c>
      <c r="P85" s="21">
        <v>0</v>
      </c>
      <c r="Q85" s="19">
        <v>0</v>
      </c>
      <c r="R85" s="20">
        <v>0</v>
      </c>
      <c r="S85" s="21">
        <v>0</v>
      </c>
      <c r="T85" s="19">
        <v>0</v>
      </c>
      <c r="U85" s="20">
        <v>0</v>
      </c>
      <c r="V85" s="21">
        <v>0</v>
      </c>
      <c r="W85" s="47">
        <v>0</v>
      </c>
      <c r="X85" s="20">
        <v>0</v>
      </c>
      <c r="Y85" s="21">
        <v>0</v>
      </c>
      <c r="AB85" s="1"/>
    </row>
    <row r="86" spans="1:28" ht="13">
      <c r="A86" s="2" t="s">
        <v>322</v>
      </c>
      <c r="B86" s="2" t="s">
        <v>376</v>
      </c>
      <c r="C86" s="89" t="s">
        <v>297</v>
      </c>
      <c r="D86" s="129" t="s">
        <v>304</v>
      </c>
      <c r="E86" s="19">
        <v>0</v>
      </c>
      <c r="F86" s="20">
        <v>0</v>
      </c>
      <c r="G86" s="21">
        <v>0</v>
      </c>
      <c r="H86" s="19">
        <v>0</v>
      </c>
      <c r="I86" s="20">
        <v>0</v>
      </c>
      <c r="J86" s="21">
        <v>0</v>
      </c>
      <c r="K86" s="19">
        <v>0</v>
      </c>
      <c r="L86" s="20">
        <v>0</v>
      </c>
      <c r="M86" s="21">
        <v>0</v>
      </c>
      <c r="N86" s="19">
        <v>0</v>
      </c>
      <c r="O86" s="20">
        <v>0</v>
      </c>
      <c r="P86" s="21">
        <v>0</v>
      </c>
      <c r="Q86" s="19">
        <v>0</v>
      </c>
      <c r="R86" s="20">
        <v>0</v>
      </c>
      <c r="S86" s="21">
        <v>0</v>
      </c>
      <c r="T86" s="19">
        <v>0</v>
      </c>
      <c r="U86" s="20">
        <v>0</v>
      </c>
      <c r="V86" s="21">
        <v>0</v>
      </c>
      <c r="W86" s="47">
        <v>0</v>
      </c>
      <c r="X86" s="20">
        <v>0</v>
      </c>
      <c r="Y86" s="21">
        <v>0</v>
      </c>
      <c r="AB86" s="1"/>
    </row>
    <row r="87" spans="1:28" ht="13">
      <c r="A87" s="2" t="s">
        <v>273</v>
      </c>
      <c r="B87" s="2" t="s">
        <v>70</v>
      </c>
      <c r="C87" s="89" t="s">
        <v>297</v>
      </c>
      <c r="D87" s="129" t="s">
        <v>303</v>
      </c>
      <c r="E87" s="19">
        <v>0</v>
      </c>
      <c r="F87" s="20">
        <v>0</v>
      </c>
      <c r="G87" s="21">
        <v>0</v>
      </c>
      <c r="H87" s="19">
        <v>0</v>
      </c>
      <c r="I87" s="20">
        <v>0</v>
      </c>
      <c r="J87" s="21">
        <v>0</v>
      </c>
      <c r="K87" s="19">
        <v>0</v>
      </c>
      <c r="L87" s="20">
        <v>0</v>
      </c>
      <c r="M87" s="21">
        <v>0</v>
      </c>
      <c r="N87" s="19">
        <v>0</v>
      </c>
      <c r="O87" s="20">
        <v>0</v>
      </c>
      <c r="P87" s="21">
        <v>0</v>
      </c>
      <c r="Q87" s="19">
        <v>0</v>
      </c>
      <c r="R87" s="20">
        <v>0</v>
      </c>
      <c r="S87" s="21">
        <v>0</v>
      </c>
      <c r="T87" s="19">
        <v>0</v>
      </c>
      <c r="U87" s="20">
        <v>0</v>
      </c>
      <c r="V87" s="21">
        <v>0</v>
      </c>
      <c r="W87" s="47">
        <v>0</v>
      </c>
      <c r="X87" s="20">
        <v>0</v>
      </c>
      <c r="Y87" s="21">
        <v>0</v>
      </c>
      <c r="AB87" s="1"/>
    </row>
    <row r="88" spans="1:28" ht="13">
      <c r="A88" s="2" t="s">
        <v>338</v>
      </c>
      <c r="B88" s="2" t="s">
        <v>339</v>
      </c>
      <c r="C88" s="89" t="s">
        <v>297</v>
      </c>
      <c r="D88" s="129" t="s">
        <v>303</v>
      </c>
      <c r="E88" s="19">
        <v>0</v>
      </c>
      <c r="F88" s="20">
        <v>0</v>
      </c>
      <c r="G88" s="21">
        <v>0</v>
      </c>
      <c r="H88" s="19">
        <v>0</v>
      </c>
      <c r="I88" s="20">
        <v>0</v>
      </c>
      <c r="J88" s="21">
        <v>0</v>
      </c>
      <c r="K88" s="19">
        <v>0</v>
      </c>
      <c r="L88" s="20">
        <v>0</v>
      </c>
      <c r="M88" s="21">
        <v>0</v>
      </c>
      <c r="N88" s="19">
        <v>0</v>
      </c>
      <c r="O88" s="20">
        <v>0</v>
      </c>
      <c r="P88" s="21">
        <v>0</v>
      </c>
      <c r="Q88" s="19">
        <v>0</v>
      </c>
      <c r="R88" s="20">
        <v>0</v>
      </c>
      <c r="S88" s="21">
        <v>0</v>
      </c>
      <c r="T88" s="19">
        <v>0</v>
      </c>
      <c r="U88" s="20">
        <v>0</v>
      </c>
      <c r="V88" s="21">
        <v>0</v>
      </c>
      <c r="W88" s="47">
        <v>0</v>
      </c>
      <c r="X88" s="20">
        <v>0</v>
      </c>
      <c r="Y88" s="21">
        <v>0</v>
      </c>
      <c r="AB88" s="1"/>
    </row>
    <row r="89" spans="1:28">
      <c r="A89" t="s">
        <v>418</v>
      </c>
      <c r="B89" t="s">
        <v>419</v>
      </c>
      <c r="C89" s="89" t="s">
        <v>297</v>
      </c>
      <c r="D89" s="129" t="s">
        <v>304</v>
      </c>
      <c r="E89" s="19">
        <v>0</v>
      </c>
      <c r="F89" s="20">
        <v>0</v>
      </c>
      <c r="G89" s="21">
        <v>0</v>
      </c>
      <c r="H89" s="19">
        <v>0</v>
      </c>
      <c r="I89" s="20">
        <v>0</v>
      </c>
      <c r="J89" s="21">
        <v>0</v>
      </c>
      <c r="K89" s="19">
        <v>0</v>
      </c>
      <c r="L89" s="20">
        <v>0</v>
      </c>
      <c r="M89" s="21">
        <v>0</v>
      </c>
      <c r="N89" s="19">
        <v>613.57000000000005</v>
      </c>
      <c r="O89" s="20">
        <v>275.36</v>
      </c>
      <c r="P89" s="21">
        <v>888.93000000000006</v>
      </c>
      <c r="Q89" s="19">
        <v>1255.48</v>
      </c>
      <c r="R89" s="20">
        <v>267.89</v>
      </c>
      <c r="S89" s="21">
        <v>1523.37</v>
      </c>
      <c r="T89" s="19">
        <v>1242.0999999999999</v>
      </c>
      <c r="U89" s="20">
        <v>452.02</v>
      </c>
      <c r="V89" s="21">
        <v>1694.12</v>
      </c>
      <c r="W89" s="47">
        <v>3111.15</v>
      </c>
      <c r="X89" s="20">
        <v>995.27</v>
      </c>
      <c r="Y89" s="21">
        <v>4106.42</v>
      </c>
      <c r="AB89" s="1"/>
    </row>
    <row r="90" spans="1:28" ht="13">
      <c r="A90" s="2" t="s">
        <v>274</v>
      </c>
      <c r="B90" s="2" t="s">
        <v>71</v>
      </c>
      <c r="C90" s="89" t="s">
        <v>297</v>
      </c>
      <c r="D90" s="129" t="s">
        <v>302</v>
      </c>
      <c r="E90" s="19">
        <v>11603.44</v>
      </c>
      <c r="F90" s="20">
        <v>7164.3</v>
      </c>
      <c r="G90" s="21">
        <v>18767.740000000002</v>
      </c>
      <c r="H90" s="19">
        <v>3438.77</v>
      </c>
      <c r="I90" s="20">
        <v>1218.4000000000001</v>
      </c>
      <c r="J90" s="21">
        <v>4657.17</v>
      </c>
      <c r="K90" s="19">
        <v>2118.2199999999998</v>
      </c>
      <c r="L90" s="20">
        <v>365.53</v>
      </c>
      <c r="M90" s="21">
        <v>2483.75</v>
      </c>
      <c r="N90" s="19">
        <v>20393.57</v>
      </c>
      <c r="O90" s="20">
        <v>3742.03</v>
      </c>
      <c r="P90" s="21">
        <v>24135.599999999999</v>
      </c>
      <c r="Q90" s="19">
        <v>5594.11</v>
      </c>
      <c r="R90" s="20">
        <v>1844.89</v>
      </c>
      <c r="S90" s="21">
        <v>7439</v>
      </c>
      <c r="T90" s="19">
        <v>4761.1400000000003</v>
      </c>
      <c r="U90" s="20">
        <v>2153.34</v>
      </c>
      <c r="V90" s="21">
        <v>6914.4800000000005</v>
      </c>
      <c r="W90" s="47">
        <v>47909.25</v>
      </c>
      <c r="X90" s="20">
        <v>16488.490000000002</v>
      </c>
      <c r="Y90" s="21">
        <v>64397.740000000005</v>
      </c>
      <c r="AB90" s="1"/>
    </row>
    <row r="91" spans="1:28" ht="13">
      <c r="A91" s="2" t="s">
        <v>324</v>
      </c>
      <c r="B91" s="2" t="s">
        <v>325</v>
      </c>
      <c r="C91" s="89" t="s">
        <v>297</v>
      </c>
      <c r="D91" s="129" t="s">
        <v>304</v>
      </c>
      <c r="E91" s="19">
        <v>3120.78</v>
      </c>
      <c r="F91" s="20">
        <v>22.37</v>
      </c>
      <c r="G91" s="21">
        <v>3143.15</v>
      </c>
      <c r="H91" s="19">
        <v>2980.72</v>
      </c>
      <c r="I91" s="20">
        <v>13.17</v>
      </c>
      <c r="J91" s="21">
        <v>2993.89</v>
      </c>
      <c r="K91" s="19">
        <v>1989.62</v>
      </c>
      <c r="L91" s="20">
        <v>43.65</v>
      </c>
      <c r="M91" s="21">
        <v>2033.27</v>
      </c>
      <c r="N91" s="19">
        <v>2367.56</v>
      </c>
      <c r="O91" s="20">
        <v>37.83</v>
      </c>
      <c r="P91" s="21">
        <v>2405.39</v>
      </c>
      <c r="Q91" s="19">
        <v>2912.7</v>
      </c>
      <c r="R91" s="20">
        <v>20.9</v>
      </c>
      <c r="S91" s="21">
        <v>2933.6</v>
      </c>
      <c r="T91" s="19">
        <v>2359.85</v>
      </c>
      <c r="U91" s="20">
        <v>33.049999999999997</v>
      </c>
      <c r="V91" s="21">
        <v>2392.9</v>
      </c>
      <c r="W91" s="47">
        <v>15731.230000000001</v>
      </c>
      <c r="X91" s="20">
        <v>170.96999999999997</v>
      </c>
      <c r="Y91" s="21">
        <v>15902.2</v>
      </c>
      <c r="AB91" s="1"/>
    </row>
    <row r="92" spans="1:28">
      <c r="A92" t="s">
        <v>386</v>
      </c>
      <c r="B92" t="s">
        <v>388</v>
      </c>
      <c r="C92" s="89" t="s">
        <v>297</v>
      </c>
      <c r="D92" s="129" t="s">
        <v>303</v>
      </c>
      <c r="E92" s="19">
        <v>7455.3</v>
      </c>
      <c r="F92" s="20">
        <v>796.99</v>
      </c>
      <c r="G92" s="21">
        <v>8252.2900000000009</v>
      </c>
      <c r="H92" s="19">
        <v>6213.11</v>
      </c>
      <c r="I92" s="20">
        <v>677.36</v>
      </c>
      <c r="J92" s="21">
        <v>6890.4699999999993</v>
      </c>
      <c r="K92" s="19">
        <v>6043.43</v>
      </c>
      <c r="L92" s="20">
        <v>601.16999999999996</v>
      </c>
      <c r="M92" s="21">
        <v>6644.6</v>
      </c>
      <c r="N92" s="19">
        <v>5288.79</v>
      </c>
      <c r="O92" s="20">
        <v>342.65</v>
      </c>
      <c r="P92" s="21">
        <v>5631.44</v>
      </c>
      <c r="Q92" s="19">
        <v>7529.22</v>
      </c>
      <c r="R92" s="20">
        <v>656.82</v>
      </c>
      <c r="S92" s="21">
        <v>8186.04</v>
      </c>
      <c r="T92" s="19">
        <v>8759.3799999999992</v>
      </c>
      <c r="U92" s="20">
        <v>971.66</v>
      </c>
      <c r="V92" s="21">
        <v>9731.0399999999991</v>
      </c>
      <c r="W92" s="47">
        <v>41289.230000000003</v>
      </c>
      <c r="X92" s="20">
        <v>4046.65</v>
      </c>
      <c r="Y92" s="21">
        <v>45335.880000000005</v>
      </c>
      <c r="AB92" s="1"/>
    </row>
    <row r="93" spans="1:28">
      <c r="A93" t="s">
        <v>386</v>
      </c>
      <c r="B93" t="s">
        <v>387</v>
      </c>
      <c r="C93" s="89" t="s">
        <v>297</v>
      </c>
      <c r="D93" s="129" t="s">
        <v>303</v>
      </c>
      <c r="E93" s="19">
        <v>7257.26</v>
      </c>
      <c r="F93" s="20">
        <v>802.62</v>
      </c>
      <c r="G93" s="21">
        <v>8059.88</v>
      </c>
      <c r="H93" s="19">
        <v>5733.52</v>
      </c>
      <c r="I93" s="20">
        <v>694.28</v>
      </c>
      <c r="J93" s="21">
        <v>6427.8</v>
      </c>
      <c r="K93" s="19">
        <v>5578.68</v>
      </c>
      <c r="L93" s="20">
        <v>549.52</v>
      </c>
      <c r="M93" s="21">
        <v>6128.2000000000007</v>
      </c>
      <c r="N93" s="19">
        <v>5143.1000000000004</v>
      </c>
      <c r="O93" s="20">
        <v>374.89</v>
      </c>
      <c r="P93" s="21">
        <v>5517.9900000000007</v>
      </c>
      <c r="Q93" s="19">
        <v>7058.02</v>
      </c>
      <c r="R93" s="20">
        <v>646.91</v>
      </c>
      <c r="S93" s="21">
        <v>7704.93</v>
      </c>
      <c r="T93" s="19">
        <v>8740.27</v>
      </c>
      <c r="U93" s="20">
        <v>920.76</v>
      </c>
      <c r="V93" s="21">
        <v>9661.0300000000007</v>
      </c>
      <c r="W93" s="47">
        <v>39510.85</v>
      </c>
      <c r="X93" s="20">
        <v>3988.9799999999996</v>
      </c>
      <c r="Y93" s="21">
        <v>43499.83</v>
      </c>
      <c r="AB93" s="1"/>
    </row>
    <row r="94" spans="1:28" ht="13">
      <c r="A94" s="2" t="s">
        <v>308</v>
      </c>
      <c r="B94" s="2" t="s">
        <v>309</v>
      </c>
      <c r="C94" s="89" t="s">
        <v>297</v>
      </c>
      <c r="D94" s="129" t="s">
        <v>302</v>
      </c>
      <c r="E94" s="19">
        <v>36283.599999999999</v>
      </c>
      <c r="F94" s="20">
        <v>4586</v>
      </c>
      <c r="G94" s="21">
        <v>40869.599999999999</v>
      </c>
      <c r="H94" s="19">
        <v>56494.400000000001</v>
      </c>
      <c r="I94" s="20">
        <v>3053.5</v>
      </c>
      <c r="J94" s="21">
        <v>59547.9</v>
      </c>
      <c r="K94" s="19">
        <v>64825.8</v>
      </c>
      <c r="L94" s="20">
        <v>2680.5</v>
      </c>
      <c r="M94" s="21">
        <v>67506.3</v>
      </c>
      <c r="N94" s="19">
        <v>32889.4</v>
      </c>
      <c r="O94" s="20">
        <v>2780.2</v>
      </c>
      <c r="P94" s="21">
        <v>35669.599999999999</v>
      </c>
      <c r="Q94" s="19">
        <v>29572.7</v>
      </c>
      <c r="R94" s="20">
        <v>2558</v>
      </c>
      <c r="S94" s="21">
        <v>32130.7</v>
      </c>
      <c r="T94" s="19">
        <v>46178</v>
      </c>
      <c r="U94" s="20">
        <v>4081.2</v>
      </c>
      <c r="V94" s="21">
        <v>50259.199999999997</v>
      </c>
      <c r="W94" s="47">
        <v>266243.90000000002</v>
      </c>
      <c r="X94" s="20">
        <v>19739.400000000001</v>
      </c>
      <c r="Y94" s="21">
        <v>285983.30000000005</v>
      </c>
      <c r="AB94" s="1"/>
    </row>
    <row r="95" spans="1:28" ht="13">
      <c r="A95" s="2" t="s">
        <v>275</v>
      </c>
      <c r="B95" s="2" t="s">
        <v>72</v>
      </c>
      <c r="C95" s="89" t="s">
        <v>297</v>
      </c>
      <c r="D95" s="129" t="s">
        <v>302</v>
      </c>
      <c r="E95" s="19">
        <v>0</v>
      </c>
      <c r="F95" s="20">
        <v>0</v>
      </c>
      <c r="G95" s="21">
        <v>0</v>
      </c>
      <c r="H95" s="19">
        <v>0</v>
      </c>
      <c r="I95" s="20">
        <v>0</v>
      </c>
      <c r="J95" s="21">
        <v>0</v>
      </c>
      <c r="K95" s="19">
        <v>0</v>
      </c>
      <c r="L95" s="20">
        <v>0</v>
      </c>
      <c r="M95" s="21">
        <v>0</v>
      </c>
      <c r="N95" s="19">
        <v>0</v>
      </c>
      <c r="O95" s="20">
        <v>0</v>
      </c>
      <c r="P95" s="21">
        <v>0</v>
      </c>
      <c r="Q95" s="19">
        <v>0</v>
      </c>
      <c r="R95" s="20">
        <v>0</v>
      </c>
      <c r="S95" s="21">
        <v>0</v>
      </c>
      <c r="T95" s="19">
        <v>458.95</v>
      </c>
      <c r="U95" s="20">
        <v>328.75</v>
      </c>
      <c r="V95" s="21">
        <v>787.7</v>
      </c>
      <c r="W95" s="47">
        <v>458.95</v>
      </c>
      <c r="X95" s="20">
        <v>328.75</v>
      </c>
      <c r="Y95" s="21">
        <v>787.7</v>
      </c>
      <c r="AB95" s="1"/>
    </row>
    <row r="96" spans="1:28" ht="13">
      <c r="A96" s="2" t="s">
        <v>275</v>
      </c>
      <c r="B96" s="2" t="s">
        <v>73</v>
      </c>
      <c r="C96" s="89" t="s">
        <v>297</v>
      </c>
      <c r="D96" s="129" t="s">
        <v>302</v>
      </c>
      <c r="E96" s="19">
        <v>0</v>
      </c>
      <c r="F96" s="20">
        <v>0</v>
      </c>
      <c r="G96" s="21">
        <v>0</v>
      </c>
      <c r="H96" s="19">
        <v>0</v>
      </c>
      <c r="I96" s="20">
        <v>0</v>
      </c>
      <c r="J96" s="21">
        <v>0</v>
      </c>
      <c r="K96" s="19">
        <v>0</v>
      </c>
      <c r="L96" s="20">
        <v>0</v>
      </c>
      <c r="M96" s="21">
        <v>0</v>
      </c>
      <c r="N96" s="19">
        <v>0</v>
      </c>
      <c r="O96" s="20">
        <v>0</v>
      </c>
      <c r="P96" s="21">
        <v>0</v>
      </c>
      <c r="Q96" s="19">
        <v>0</v>
      </c>
      <c r="R96" s="20">
        <v>0</v>
      </c>
      <c r="S96" s="21">
        <v>0</v>
      </c>
      <c r="T96" s="19">
        <v>0</v>
      </c>
      <c r="U96" s="20">
        <v>0</v>
      </c>
      <c r="V96" s="21">
        <v>0</v>
      </c>
      <c r="W96" s="47">
        <v>0</v>
      </c>
      <c r="X96" s="20">
        <v>0</v>
      </c>
      <c r="Y96" s="21">
        <v>0</v>
      </c>
      <c r="AB96" s="1"/>
    </row>
    <row r="97" spans="1:28" ht="13">
      <c r="A97" s="2" t="s">
        <v>275</v>
      </c>
      <c r="B97" s="2" t="s">
        <v>74</v>
      </c>
      <c r="C97" s="89" t="s">
        <v>297</v>
      </c>
      <c r="D97" s="129" t="s">
        <v>302</v>
      </c>
      <c r="E97" s="19">
        <v>0</v>
      </c>
      <c r="F97" s="20">
        <v>0</v>
      </c>
      <c r="G97" s="21">
        <v>0</v>
      </c>
      <c r="H97" s="19">
        <v>0</v>
      </c>
      <c r="I97" s="20">
        <v>0</v>
      </c>
      <c r="J97" s="21">
        <v>0</v>
      </c>
      <c r="K97" s="19">
        <v>0</v>
      </c>
      <c r="L97" s="20">
        <v>0</v>
      </c>
      <c r="M97" s="21">
        <v>0</v>
      </c>
      <c r="N97" s="19">
        <v>0</v>
      </c>
      <c r="O97" s="20">
        <v>0</v>
      </c>
      <c r="P97" s="21">
        <v>0</v>
      </c>
      <c r="Q97" s="19">
        <v>0</v>
      </c>
      <c r="R97" s="20">
        <v>0</v>
      </c>
      <c r="S97" s="21">
        <v>0</v>
      </c>
      <c r="T97" s="19">
        <v>553.70000000000005</v>
      </c>
      <c r="U97" s="20">
        <v>94.25</v>
      </c>
      <c r="V97" s="21">
        <v>647.95000000000005</v>
      </c>
      <c r="W97" s="47">
        <v>553.70000000000005</v>
      </c>
      <c r="X97" s="20">
        <v>94.25</v>
      </c>
      <c r="Y97" s="21">
        <v>647.95000000000005</v>
      </c>
      <c r="AB97" s="1"/>
    </row>
    <row r="98" spans="1:28" ht="13">
      <c r="A98" s="2" t="s">
        <v>275</v>
      </c>
      <c r="B98" s="2" t="s">
        <v>75</v>
      </c>
      <c r="C98" s="89" t="s">
        <v>297</v>
      </c>
      <c r="D98" s="129" t="s">
        <v>302</v>
      </c>
      <c r="E98" s="19">
        <v>0</v>
      </c>
      <c r="F98" s="20">
        <v>0</v>
      </c>
      <c r="G98" s="21">
        <v>0</v>
      </c>
      <c r="H98" s="19">
        <v>0</v>
      </c>
      <c r="I98" s="20">
        <v>0</v>
      </c>
      <c r="J98" s="21">
        <v>0</v>
      </c>
      <c r="K98" s="19">
        <v>0</v>
      </c>
      <c r="L98" s="20">
        <v>0</v>
      </c>
      <c r="M98" s="21">
        <v>0</v>
      </c>
      <c r="N98" s="19">
        <v>0</v>
      </c>
      <c r="O98" s="20">
        <v>0</v>
      </c>
      <c r="P98" s="21">
        <v>0</v>
      </c>
      <c r="Q98" s="19">
        <v>0</v>
      </c>
      <c r="R98" s="20">
        <v>0</v>
      </c>
      <c r="S98" s="21">
        <v>0</v>
      </c>
      <c r="T98" s="19">
        <v>0</v>
      </c>
      <c r="U98" s="20">
        <v>0</v>
      </c>
      <c r="V98" s="21">
        <v>0</v>
      </c>
      <c r="W98" s="47">
        <v>0</v>
      </c>
      <c r="X98" s="20">
        <v>0</v>
      </c>
      <c r="Y98" s="21">
        <v>0</v>
      </c>
      <c r="AB98" s="1"/>
    </row>
    <row r="99" spans="1:28" ht="13">
      <c r="A99" s="2" t="s">
        <v>275</v>
      </c>
      <c r="B99" s="2" t="s">
        <v>76</v>
      </c>
      <c r="C99" s="89" t="s">
        <v>297</v>
      </c>
      <c r="D99" s="129" t="s">
        <v>302</v>
      </c>
      <c r="E99" s="19">
        <v>0</v>
      </c>
      <c r="F99" s="20">
        <v>0</v>
      </c>
      <c r="G99" s="21">
        <v>0</v>
      </c>
      <c r="H99" s="19">
        <v>0</v>
      </c>
      <c r="I99" s="20">
        <v>0</v>
      </c>
      <c r="J99" s="21">
        <v>0</v>
      </c>
      <c r="K99" s="19">
        <v>0</v>
      </c>
      <c r="L99" s="20">
        <v>0</v>
      </c>
      <c r="M99" s="21">
        <v>0</v>
      </c>
      <c r="N99" s="19">
        <v>0</v>
      </c>
      <c r="O99" s="20">
        <v>0</v>
      </c>
      <c r="P99" s="21">
        <v>0</v>
      </c>
      <c r="Q99" s="19">
        <v>0</v>
      </c>
      <c r="R99" s="20">
        <v>0</v>
      </c>
      <c r="S99" s="21">
        <v>0</v>
      </c>
      <c r="T99" s="19">
        <v>0</v>
      </c>
      <c r="U99" s="20">
        <v>0</v>
      </c>
      <c r="V99" s="21">
        <v>0</v>
      </c>
      <c r="W99" s="47">
        <v>0</v>
      </c>
      <c r="X99" s="20">
        <v>0</v>
      </c>
      <c r="Y99" s="21">
        <v>0</v>
      </c>
      <c r="AB99" s="1"/>
    </row>
    <row r="100" spans="1:28" ht="13">
      <c r="A100" s="2" t="s">
        <v>275</v>
      </c>
      <c r="B100" s="2" t="s">
        <v>77</v>
      </c>
      <c r="C100" s="89" t="s">
        <v>297</v>
      </c>
      <c r="D100" s="129" t="s">
        <v>302</v>
      </c>
      <c r="E100" s="19">
        <v>0</v>
      </c>
      <c r="F100" s="20">
        <v>0</v>
      </c>
      <c r="G100" s="21">
        <v>0</v>
      </c>
      <c r="H100" s="19">
        <v>0</v>
      </c>
      <c r="I100" s="20">
        <v>0</v>
      </c>
      <c r="J100" s="21">
        <v>0</v>
      </c>
      <c r="K100" s="19">
        <v>0</v>
      </c>
      <c r="L100" s="20">
        <v>0</v>
      </c>
      <c r="M100" s="21">
        <v>0</v>
      </c>
      <c r="N100" s="19">
        <v>0</v>
      </c>
      <c r="O100" s="20">
        <v>0</v>
      </c>
      <c r="P100" s="21">
        <v>0</v>
      </c>
      <c r="Q100" s="19">
        <v>0</v>
      </c>
      <c r="R100" s="20">
        <v>0</v>
      </c>
      <c r="S100" s="21">
        <v>0</v>
      </c>
      <c r="T100" s="19">
        <v>0</v>
      </c>
      <c r="U100" s="20">
        <v>0</v>
      </c>
      <c r="V100" s="21">
        <v>0</v>
      </c>
      <c r="W100" s="47">
        <v>0</v>
      </c>
      <c r="X100" s="20">
        <v>0</v>
      </c>
      <c r="Y100" s="21">
        <v>0</v>
      </c>
      <c r="AB100" s="1"/>
    </row>
    <row r="101" spans="1:28" ht="13">
      <c r="A101" s="2" t="s">
        <v>275</v>
      </c>
      <c r="B101" s="2" t="s">
        <v>78</v>
      </c>
      <c r="C101" s="89" t="s">
        <v>297</v>
      </c>
      <c r="D101" s="129" t="s">
        <v>302</v>
      </c>
      <c r="E101" s="19">
        <v>0</v>
      </c>
      <c r="F101" s="20">
        <v>0</v>
      </c>
      <c r="G101" s="21">
        <v>0</v>
      </c>
      <c r="H101" s="19">
        <v>0</v>
      </c>
      <c r="I101" s="20">
        <v>0</v>
      </c>
      <c r="J101" s="21">
        <v>0</v>
      </c>
      <c r="K101" s="19">
        <v>0</v>
      </c>
      <c r="L101" s="20">
        <v>0</v>
      </c>
      <c r="M101" s="21">
        <v>0</v>
      </c>
      <c r="N101" s="19">
        <v>0</v>
      </c>
      <c r="O101" s="20">
        <v>0</v>
      </c>
      <c r="P101" s="21">
        <v>0</v>
      </c>
      <c r="Q101" s="19">
        <v>0</v>
      </c>
      <c r="R101" s="20">
        <v>0</v>
      </c>
      <c r="S101" s="21">
        <v>0</v>
      </c>
      <c r="T101" s="19">
        <v>0</v>
      </c>
      <c r="U101" s="20">
        <v>0</v>
      </c>
      <c r="V101" s="21">
        <v>0</v>
      </c>
      <c r="W101" s="47">
        <v>0</v>
      </c>
      <c r="X101" s="20">
        <v>0</v>
      </c>
      <c r="Y101" s="21">
        <v>0</v>
      </c>
      <c r="AB101" s="1"/>
    </row>
    <row r="102" spans="1:28" ht="13">
      <c r="A102" s="2" t="s">
        <v>275</v>
      </c>
      <c r="B102" s="2" t="s">
        <v>79</v>
      </c>
      <c r="C102" s="89" t="s">
        <v>297</v>
      </c>
      <c r="D102" s="129" t="s">
        <v>302</v>
      </c>
      <c r="E102" s="19">
        <v>0</v>
      </c>
      <c r="F102" s="20">
        <v>0</v>
      </c>
      <c r="G102" s="21">
        <v>0</v>
      </c>
      <c r="H102" s="19">
        <v>0</v>
      </c>
      <c r="I102" s="20">
        <v>0</v>
      </c>
      <c r="J102" s="21">
        <v>0</v>
      </c>
      <c r="K102" s="19">
        <v>0</v>
      </c>
      <c r="L102" s="20">
        <v>0</v>
      </c>
      <c r="M102" s="21">
        <v>0</v>
      </c>
      <c r="N102" s="19">
        <v>0</v>
      </c>
      <c r="O102" s="20">
        <v>0</v>
      </c>
      <c r="P102" s="21">
        <v>0</v>
      </c>
      <c r="Q102" s="19">
        <v>0</v>
      </c>
      <c r="R102" s="20">
        <v>0</v>
      </c>
      <c r="S102" s="21">
        <v>0</v>
      </c>
      <c r="T102" s="19">
        <v>0</v>
      </c>
      <c r="U102" s="20">
        <v>0</v>
      </c>
      <c r="V102" s="21">
        <v>0</v>
      </c>
      <c r="W102" s="47">
        <v>0</v>
      </c>
      <c r="X102" s="20">
        <v>0</v>
      </c>
      <c r="Y102" s="21">
        <v>0</v>
      </c>
      <c r="AB102" s="1"/>
    </row>
    <row r="103" spans="1:28" ht="13">
      <c r="A103" s="2" t="s">
        <v>275</v>
      </c>
      <c r="B103" s="2" t="s">
        <v>80</v>
      </c>
      <c r="C103" s="89" t="s">
        <v>297</v>
      </c>
      <c r="D103" s="129" t="s">
        <v>302</v>
      </c>
      <c r="E103" s="19">
        <v>0</v>
      </c>
      <c r="F103" s="20">
        <v>0</v>
      </c>
      <c r="G103" s="21">
        <v>0</v>
      </c>
      <c r="H103" s="19">
        <v>0</v>
      </c>
      <c r="I103" s="20">
        <v>0</v>
      </c>
      <c r="J103" s="21">
        <v>0</v>
      </c>
      <c r="K103" s="19">
        <v>0</v>
      </c>
      <c r="L103" s="20">
        <v>0</v>
      </c>
      <c r="M103" s="21">
        <v>0</v>
      </c>
      <c r="N103" s="19">
        <v>0</v>
      </c>
      <c r="O103" s="20">
        <v>0</v>
      </c>
      <c r="P103" s="21">
        <v>0</v>
      </c>
      <c r="Q103" s="19">
        <v>0</v>
      </c>
      <c r="R103" s="20">
        <v>0</v>
      </c>
      <c r="S103" s="21">
        <v>0</v>
      </c>
      <c r="T103" s="19">
        <v>0</v>
      </c>
      <c r="U103" s="20">
        <v>0</v>
      </c>
      <c r="V103" s="21">
        <v>0</v>
      </c>
      <c r="W103" s="47">
        <v>0</v>
      </c>
      <c r="X103" s="20">
        <v>0</v>
      </c>
      <c r="Y103" s="21">
        <v>0</v>
      </c>
      <c r="AB103" s="1"/>
    </row>
    <row r="104" spans="1:28" ht="13">
      <c r="A104" s="2" t="s">
        <v>275</v>
      </c>
      <c r="B104" s="2" t="s">
        <v>81</v>
      </c>
      <c r="C104" s="89" t="s">
        <v>297</v>
      </c>
      <c r="D104" s="129" t="s">
        <v>302</v>
      </c>
      <c r="E104" s="19">
        <v>0</v>
      </c>
      <c r="F104" s="20">
        <v>0</v>
      </c>
      <c r="G104" s="21">
        <v>0</v>
      </c>
      <c r="H104" s="19">
        <v>0</v>
      </c>
      <c r="I104" s="20">
        <v>0</v>
      </c>
      <c r="J104" s="21">
        <v>0</v>
      </c>
      <c r="K104" s="19">
        <v>0</v>
      </c>
      <c r="L104" s="20">
        <v>0</v>
      </c>
      <c r="M104" s="21">
        <v>0</v>
      </c>
      <c r="N104" s="19">
        <v>0</v>
      </c>
      <c r="O104" s="20">
        <v>0</v>
      </c>
      <c r="P104" s="21">
        <v>0</v>
      </c>
      <c r="Q104" s="19">
        <v>0</v>
      </c>
      <c r="R104" s="20">
        <v>0</v>
      </c>
      <c r="S104" s="21">
        <v>0</v>
      </c>
      <c r="T104" s="19">
        <v>0</v>
      </c>
      <c r="U104" s="20">
        <v>0</v>
      </c>
      <c r="V104" s="21">
        <v>0</v>
      </c>
      <c r="W104" s="47">
        <v>0</v>
      </c>
      <c r="X104" s="20">
        <v>0</v>
      </c>
      <c r="Y104" s="21">
        <v>0</v>
      </c>
      <c r="AB104" s="1"/>
    </row>
    <row r="105" spans="1:28" ht="13">
      <c r="A105" s="2" t="s">
        <v>275</v>
      </c>
      <c r="B105" s="2" t="s">
        <v>82</v>
      </c>
      <c r="C105" s="89" t="s">
        <v>297</v>
      </c>
      <c r="D105" s="129" t="s">
        <v>302</v>
      </c>
      <c r="E105" s="19">
        <v>0</v>
      </c>
      <c r="F105" s="20">
        <v>0</v>
      </c>
      <c r="G105" s="21">
        <v>0</v>
      </c>
      <c r="H105" s="19">
        <v>0</v>
      </c>
      <c r="I105" s="20">
        <v>0</v>
      </c>
      <c r="J105" s="21">
        <v>0</v>
      </c>
      <c r="K105" s="19">
        <v>0</v>
      </c>
      <c r="L105" s="20">
        <v>0</v>
      </c>
      <c r="M105" s="21">
        <v>0</v>
      </c>
      <c r="N105" s="19">
        <v>0</v>
      </c>
      <c r="O105" s="20">
        <v>0</v>
      </c>
      <c r="P105" s="21">
        <v>0</v>
      </c>
      <c r="Q105" s="19">
        <v>0</v>
      </c>
      <c r="R105" s="20">
        <v>0</v>
      </c>
      <c r="S105" s="21">
        <v>0</v>
      </c>
      <c r="T105" s="19">
        <v>0</v>
      </c>
      <c r="U105" s="20">
        <v>0</v>
      </c>
      <c r="V105" s="21">
        <v>0</v>
      </c>
      <c r="W105" s="47">
        <v>0</v>
      </c>
      <c r="X105" s="20">
        <v>0</v>
      </c>
      <c r="Y105" s="21">
        <v>0</v>
      </c>
      <c r="AB105" s="1"/>
    </row>
    <row r="106" spans="1:28" ht="13">
      <c r="A106" s="2" t="s">
        <v>275</v>
      </c>
      <c r="B106" s="2" t="s">
        <v>83</v>
      </c>
      <c r="C106" s="89" t="s">
        <v>297</v>
      </c>
      <c r="D106" s="129" t="s">
        <v>302</v>
      </c>
      <c r="E106" s="19">
        <v>0</v>
      </c>
      <c r="F106" s="20">
        <v>0</v>
      </c>
      <c r="G106" s="21">
        <v>0</v>
      </c>
      <c r="H106" s="19">
        <v>0</v>
      </c>
      <c r="I106" s="20">
        <v>0</v>
      </c>
      <c r="J106" s="21">
        <v>0</v>
      </c>
      <c r="K106" s="19">
        <v>0</v>
      </c>
      <c r="L106" s="20">
        <v>0</v>
      </c>
      <c r="M106" s="21">
        <v>0</v>
      </c>
      <c r="N106" s="19">
        <v>0</v>
      </c>
      <c r="O106" s="20">
        <v>0</v>
      </c>
      <c r="P106" s="21">
        <v>0</v>
      </c>
      <c r="Q106" s="19">
        <v>0</v>
      </c>
      <c r="R106" s="20">
        <v>0</v>
      </c>
      <c r="S106" s="21">
        <v>0</v>
      </c>
      <c r="T106" s="19">
        <v>0</v>
      </c>
      <c r="U106" s="20">
        <v>0</v>
      </c>
      <c r="V106" s="21">
        <v>0</v>
      </c>
      <c r="W106" s="47">
        <v>0</v>
      </c>
      <c r="X106" s="20">
        <v>0</v>
      </c>
      <c r="Y106" s="21">
        <v>0</v>
      </c>
      <c r="AB106" s="1"/>
    </row>
    <row r="107" spans="1:28" ht="13">
      <c r="A107" s="2" t="s">
        <v>275</v>
      </c>
      <c r="B107" s="2" t="s">
        <v>84</v>
      </c>
      <c r="C107" s="89" t="s">
        <v>297</v>
      </c>
      <c r="D107" s="129" t="s">
        <v>302</v>
      </c>
      <c r="E107" s="19">
        <v>0</v>
      </c>
      <c r="F107" s="20">
        <v>0</v>
      </c>
      <c r="G107" s="21">
        <v>0</v>
      </c>
      <c r="H107" s="19">
        <v>0</v>
      </c>
      <c r="I107" s="20">
        <v>0</v>
      </c>
      <c r="J107" s="21">
        <v>0</v>
      </c>
      <c r="K107" s="19">
        <v>0</v>
      </c>
      <c r="L107" s="20">
        <v>0</v>
      </c>
      <c r="M107" s="21">
        <v>0</v>
      </c>
      <c r="N107" s="19">
        <v>0</v>
      </c>
      <c r="O107" s="20">
        <v>0</v>
      </c>
      <c r="P107" s="21">
        <v>0</v>
      </c>
      <c r="Q107" s="19">
        <v>0</v>
      </c>
      <c r="R107" s="20">
        <v>0</v>
      </c>
      <c r="S107" s="21">
        <v>0</v>
      </c>
      <c r="T107" s="19">
        <v>0</v>
      </c>
      <c r="U107" s="20">
        <v>0</v>
      </c>
      <c r="V107" s="21">
        <v>0</v>
      </c>
      <c r="W107" s="47">
        <v>0</v>
      </c>
      <c r="X107" s="20">
        <v>0</v>
      </c>
      <c r="Y107" s="21">
        <v>0</v>
      </c>
      <c r="AB107" s="1"/>
    </row>
    <row r="108" spans="1:28" ht="13">
      <c r="A108" s="2" t="s">
        <v>275</v>
      </c>
      <c r="B108" s="2" t="s">
        <v>85</v>
      </c>
      <c r="C108" s="89" t="s">
        <v>297</v>
      </c>
      <c r="D108" s="129" t="s">
        <v>302</v>
      </c>
      <c r="E108" s="19">
        <v>21439.7</v>
      </c>
      <c r="F108" s="20">
        <v>8481</v>
      </c>
      <c r="G108" s="21">
        <v>29920.7</v>
      </c>
      <c r="H108" s="19">
        <v>16879.05</v>
      </c>
      <c r="I108" s="20">
        <v>7708.75</v>
      </c>
      <c r="J108" s="21">
        <v>24587.8</v>
      </c>
      <c r="K108" s="19">
        <v>22.65</v>
      </c>
      <c r="L108" s="20">
        <v>645.29999999999995</v>
      </c>
      <c r="M108" s="21">
        <v>667.94999999999993</v>
      </c>
      <c r="N108" s="19">
        <v>0</v>
      </c>
      <c r="O108" s="20">
        <v>0</v>
      </c>
      <c r="P108" s="21">
        <v>0</v>
      </c>
      <c r="Q108" s="19">
        <v>6149.2</v>
      </c>
      <c r="R108" s="20">
        <v>845.35</v>
      </c>
      <c r="S108" s="21">
        <v>6994.55</v>
      </c>
      <c r="T108" s="19">
        <v>38943.699999999997</v>
      </c>
      <c r="U108" s="20">
        <v>4638</v>
      </c>
      <c r="V108" s="21">
        <v>43581.7</v>
      </c>
      <c r="W108" s="47">
        <v>83434.299999999988</v>
      </c>
      <c r="X108" s="20">
        <v>22318.399999999998</v>
      </c>
      <c r="Y108" s="21">
        <v>105752.69999999998</v>
      </c>
      <c r="AB108" s="1"/>
    </row>
    <row r="109" spans="1:28" ht="13">
      <c r="A109" s="2" t="s">
        <v>275</v>
      </c>
      <c r="B109" s="2" t="s">
        <v>86</v>
      </c>
      <c r="C109" s="89" t="s">
        <v>297</v>
      </c>
      <c r="D109" s="129" t="s">
        <v>302</v>
      </c>
      <c r="E109" s="19">
        <v>17401.55</v>
      </c>
      <c r="F109" s="20">
        <v>5262.15</v>
      </c>
      <c r="G109" s="21">
        <v>22663.699999999997</v>
      </c>
      <c r="H109" s="19">
        <v>20257.75</v>
      </c>
      <c r="I109" s="20">
        <v>4289.8999999999996</v>
      </c>
      <c r="J109" s="21">
        <v>24547.65</v>
      </c>
      <c r="K109" s="19">
        <v>24498.25</v>
      </c>
      <c r="L109" s="20">
        <v>4771.3</v>
      </c>
      <c r="M109" s="21">
        <v>29269.55</v>
      </c>
      <c r="N109" s="19">
        <v>9206.0499999999993</v>
      </c>
      <c r="O109" s="20">
        <v>4796.1000000000004</v>
      </c>
      <c r="P109" s="21">
        <v>14002.15</v>
      </c>
      <c r="Q109" s="19">
        <v>32015.599999999999</v>
      </c>
      <c r="R109" s="20">
        <v>2938.9</v>
      </c>
      <c r="S109" s="21">
        <v>34954.5</v>
      </c>
      <c r="T109" s="19">
        <v>8920.35</v>
      </c>
      <c r="U109" s="20">
        <v>4026.3</v>
      </c>
      <c r="V109" s="21">
        <v>12946.650000000001</v>
      </c>
      <c r="W109" s="47">
        <v>112299.55000000002</v>
      </c>
      <c r="X109" s="20">
        <v>26084.649999999998</v>
      </c>
      <c r="Y109" s="21">
        <v>138384.20000000001</v>
      </c>
      <c r="AB109" s="1"/>
    </row>
    <row r="110" spans="1:28" ht="13">
      <c r="A110" s="2" t="s">
        <v>275</v>
      </c>
      <c r="B110" s="2" t="s">
        <v>87</v>
      </c>
      <c r="C110" s="89" t="s">
        <v>297</v>
      </c>
      <c r="D110" s="129" t="s">
        <v>302</v>
      </c>
      <c r="E110" s="19">
        <v>0</v>
      </c>
      <c r="F110" s="20">
        <v>0</v>
      </c>
      <c r="G110" s="21">
        <v>0</v>
      </c>
      <c r="H110" s="19">
        <v>0</v>
      </c>
      <c r="I110" s="20">
        <v>0</v>
      </c>
      <c r="J110" s="21">
        <v>0</v>
      </c>
      <c r="K110" s="19">
        <v>0</v>
      </c>
      <c r="L110" s="20">
        <v>0</v>
      </c>
      <c r="M110" s="21">
        <v>0</v>
      </c>
      <c r="N110" s="19">
        <v>0</v>
      </c>
      <c r="O110" s="20">
        <v>0</v>
      </c>
      <c r="P110" s="21">
        <v>0</v>
      </c>
      <c r="Q110" s="19">
        <v>0</v>
      </c>
      <c r="R110" s="20">
        <v>0</v>
      </c>
      <c r="S110" s="21">
        <v>0</v>
      </c>
      <c r="T110" s="19">
        <v>0</v>
      </c>
      <c r="U110" s="20">
        <v>0</v>
      </c>
      <c r="V110" s="21">
        <v>0</v>
      </c>
      <c r="W110" s="47">
        <v>0</v>
      </c>
      <c r="X110" s="20">
        <v>0</v>
      </c>
      <c r="Y110" s="21">
        <v>0</v>
      </c>
      <c r="AB110" s="1"/>
    </row>
    <row r="111" spans="1:28" ht="13">
      <c r="A111" s="2" t="s">
        <v>275</v>
      </c>
      <c r="B111" s="2" t="s">
        <v>88</v>
      </c>
      <c r="C111" s="89" t="s">
        <v>297</v>
      </c>
      <c r="D111" s="129" t="s">
        <v>302</v>
      </c>
      <c r="E111" s="19">
        <v>0</v>
      </c>
      <c r="F111" s="20">
        <v>0</v>
      </c>
      <c r="G111" s="21">
        <v>0</v>
      </c>
      <c r="H111" s="19">
        <v>0</v>
      </c>
      <c r="I111" s="20">
        <v>0</v>
      </c>
      <c r="J111" s="21">
        <v>0</v>
      </c>
      <c r="K111" s="19">
        <v>0</v>
      </c>
      <c r="L111" s="20">
        <v>0</v>
      </c>
      <c r="M111" s="21">
        <v>0</v>
      </c>
      <c r="N111" s="19">
        <v>0</v>
      </c>
      <c r="O111" s="20">
        <v>0</v>
      </c>
      <c r="P111" s="21">
        <v>0</v>
      </c>
      <c r="Q111" s="19">
        <v>0</v>
      </c>
      <c r="R111" s="20">
        <v>0</v>
      </c>
      <c r="S111" s="21">
        <v>0</v>
      </c>
      <c r="T111" s="19">
        <v>0</v>
      </c>
      <c r="U111" s="20">
        <v>0</v>
      </c>
      <c r="V111" s="21">
        <v>0</v>
      </c>
      <c r="W111" s="47">
        <v>0</v>
      </c>
      <c r="X111" s="20">
        <v>0</v>
      </c>
      <c r="Y111" s="21">
        <v>0</v>
      </c>
      <c r="AB111" s="1"/>
    </row>
    <row r="112" spans="1:28" ht="13">
      <c r="A112" s="2" t="s">
        <v>275</v>
      </c>
      <c r="B112" s="2" t="s">
        <v>89</v>
      </c>
      <c r="C112" s="89" t="s">
        <v>297</v>
      </c>
      <c r="D112" s="129" t="s">
        <v>298</v>
      </c>
      <c r="E112" s="19">
        <v>52428.55</v>
      </c>
      <c r="F112" s="20">
        <v>8204.9500000000007</v>
      </c>
      <c r="G112" s="21">
        <v>60633.5</v>
      </c>
      <c r="H112" s="19">
        <v>51892.46</v>
      </c>
      <c r="I112" s="20">
        <v>6653.98</v>
      </c>
      <c r="J112" s="21">
        <v>58546.44</v>
      </c>
      <c r="K112" s="19">
        <v>38059.79</v>
      </c>
      <c r="L112" s="20">
        <v>8403.9500000000007</v>
      </c>
      <c r="M112" s="21">
        <v>46463.740000000005</v>
      </c>
      <c r="N112" s="19">
        <v>35391.480000000003</v>
      </c>
      <c r="O112" s="20">
        <v>7454.86</v>
      </c>
      <c r="P112" s="21">
        <v>42846.340000000004</v>
      </c>
      <c r="Q112" s="19">
        <v>36199.379999999997</v>
      </c>
      <c r="R112" s="20">
        <v>7917.11</v>
      </c>
      <c r="S112" s="21">
        <v>44116.49</v>
      </c>
      <c r="T112" s="19">
        <v>1163.6300000000001</v>
      </c>
      <c r="U112" s="20">
        <v>2059.9499999999998</v>
      </c>
      <c r="V112" s="21">
        <v>3223.58</v>
      </c>
      <c r="W112" s="47">
        <v>215135.29000000004</v>
      </c>
      <c r="X112" s="20">
        <v>40694.799999999996</v>
      </c>
      <c r="Y112" s="21">
        <v>255830.09000000003</v>
      </c>
      <c r="AB112" s="1"/>
    </row>
    <row r="113" spans="1:28" ht="13">
      <c r="A113" s="2" t="s">
        <v>275</v>
      </c>
      <c r="B113" s="2" t="s">
        <v>90</v>
      </c>
      <c r="C113" s="89" t="s">
        <v>297</v>
      </c>
      <c r="D113" s="129" t="s">
        <v>302</v>
      </c>
      <c r="E113" s="19">
        <v>0</v>
      </c>
      <c r="F113" s="20">
        <v>0</v>
      </c>
      <c r="G113" s="21">
        <v>0</v>
      </c>
      <c r="H113" s="19">
        <v>0</v>
      </c>
      <c r="I113" s="20">
        <v>0</v>
      </c>
      <c r="J113" s="21">
        <v>0</v>
      </c>
      <c r="K113" s="19">
        <v>0</v>
      </c>
      <c r="L113" s="20">
        <v>0</v>
      </c>
      <c r="M113" s="21">
        <v>0</v>
      </c>
      <c r="N113" s="19">
        <v>0</v>
      </c>
      <c r="O113" s="20">
        <v>0</v>
      </c>
      <c r="P113" s="21">
        <v>0</v>
      </c>
      <c r="Q113" s="19">
        <v>0</v>
      </c>
      <c r="R113" s="20">
        <v>0</v>
      </c>
      <c r="S113" s="21">
        <v>0</v>
      </c>
      <c r="T113" s="19">
        <v>0</v>
      </c>
      <c r="U113" s="20">
        <v>0</v>
      </c>
      <c r="V113" s="21">
        <v>0</v>
      </c>
      <c r="W113" s="47">
        <v>0</v>
      </c>
      <c r="X113" s="20">
        <v>0</v>
      </c>
      <c r="Y113" s="21">
        <v>0</v>
      </c>
      <c r="AB113" s="1"/>
    </row>
    <row r="114" spans="1:28" ht="13">
      <c r="A114" s="2" t="s">
        <v>275</v>
      </c>
      <c r="B114" s="2" t="s">
        <v>91</v>
      </c>
      <c r="C114" s="89" t="s">
        <v>297</v>
      </c>
      <c r="D114" s="129" t="s">
        <v>302</v>
      </c>
      <c r="E114" s="19">
        <v>0</v>
      </c>
      <c r="F114" s="20">
        <v>0</v>
      </c>
      <c r="G114" s="21">
        <v>0</v>
      </c>
      <c r="H114" s="19">
        <v>0</v>
      </c>
      <c r="I114" s="20">
        <v>0</v>
      </c>
      <c r="J114" s="21">
        <v>0</v>
      </c>
      <c r="K114" s="19">
        <v>0</v>
      </c>
      <c r="L114" s="20">
        <v>0</v>
      </c>
      <c r="M114" s="21">
        <v>0</v>
      </c>
      <c r="N114" s="19">
        <v>0</v>
      </c>
      <c r="O114" s="20">
        <v>0</v>
      </c>
      <c r="P114" s="21">
        <v>0</v>
      </c>
      <c r="Q114" s="19">
        <v>0</v>
      </c>
      <c r="R114" s="20">
        <v>0</v>
      </c>
      <c r="S114" s="21">
        <v>0</v>
      </c>
      <c r="T114" s="19">
        <v>0</v>
      </c>
      <c r="U114" s="20">
        <v>0</v>
      </c>
      <c r="V114" s="21">
        <v>0</v>
      </c>
      <c r="W114" s="47">
        <v>0</v>
      </c>
      <c r="X114" s="20">
        <v>0</v>
      </c>
      <c r="Y114" s="21">
        <v>0</v>
      </c>
      <c r="AB114" s="1"/>
    </row>
    <row r="115" spans="1:28" ht="13">
      <c r="A115" s="2" t="s">
        <v>275</v>
      </c>
      <c r="B115" s="2" t="s">
        <v>92</v>
      </c>
      <c r="C115" s="89" t="s">
        <v>297</v>
      </c>
      <c r="D115" s="129" t="s">
        <v>302</v>
      </c>
      <c r="E115" s="19">
        <v>0</v>
      </c>
      <c r="F115" s="20">
        <v>0</v>
      </c>
      <c r="G115" s="21">
        <v>0</v>
      </c>
      <c r="H115" s="19">
        <v>0</v>
      </c>
      <c r="I115" s="20">
        <v>0</v>
      </c>
      <c r="J115" s="21">
        <v>0</v>
      </c>
      <c r="K115" s="19">
        <v>0</v>
      </c>
      <c r="L115" s="20">
        <v>0</v>
      </c>
      <c r="M115" s="21">
        <v>0</v>
      </c>
      <c r="N115" s="19">
        <v>0</v>
      </c>
      <c r="O115" s="20">
        <v>0</v>
      </c>
      <c r="P115" s="21">
        <v>0</v>
      </c>
      <c r="Q115" s="19">
        <v>0</v>
      </c>
      <c r="R115" s="20">
        <v>0</v>
      </c>
      <c r="S115" s="21">
        <v>0</v>
      </c>
      <c r="T115" s="19">
        <v>0</v>
      </c>
      <c r="U115" s="20">
        <v>0</v>
      </c>
      <c r="V115" s="21">
        <v>0</v>
      </c>
      <c r="W115" s="47">
        <v>0</v>
      </c>
      <c r="X115" s="20">
        <v>0</v>
      </c>
      <c r="Y115" s="21">
        <v>0</v>
      </c>
      <c r="AB115" s="1"/>
    </row>
    <row r="116" spans="1:28" ht="13">
      <c r="A116" s="2" t="s">
        <v>275</v>
      </c>
      <c r="B116" s="2" t="s">
        <v>93</v>
      </c>
      <c r="C116" s="89" t="s">
        <v>297</v>
      </c>
      <c r="D116" s="129" t="s">
        <v>302</v>
      </c>
      <c r="E116" s="19">
        <v>0</v>
      </c>
      <c r="F116" s="20">
        <v>0</v>
      </c>
      <c r="G116" s="21">
        <v>0</v>
      </c>
      <c r="H116" s="19">
        <v>0</v>
      </c>
      <c r="I116" s="20">
        <v>0</v>
      </c>
      <c r="J116" s="21">
        <v>0</v>
      </c>
      <c r="K116" s="19">
        <v>0</v>
      </c>
      <c r="L116" s="20">
        <v>0</v>
      </c>
      <c r="M116" s="21">
        <v>0</v>
      </c>
      <c r="N116" s="19">
        <v>0</v>
      </c>
      <c r="O116" s="20">
        <v>0</v>
      </c>
      <c r="P116" s="21">
        <v>0</v>
      </c>
      <c r="Q116" s="19">
        <v>0</v>
      </c>
      <c r="R116" s="20">
        <v>0</v>
      </c>
      <c r="S116" s="21">
        <v>0</v>
      </c>
      <c r="T116" s="19">
        <v>0</v>
      </c>
      <c r="U116" s="20">
        <v>0</v>
      </c>
      <c r="V116" s="21">
        <v>0</v>
      </c>
      <c r="W116" s="47">
        <v>0</v>
      </c>
      <c r="X116" s="20">
        <v>0</v>
      </c>
      <c r="Y116" s="21">
        <v>0</v>
      </c>
      <c r="AB116" s="1"/>
    </row>
    <row r="117" spans="1:28" ht="13">
      <c r="A117" s="2" t="s">
        <v>275</v>
      </c>
      <c r="B117" s="2" t="s">
        <v>94</v>
      </c>
      <c r="C117" s="89" t="s">
        <v>297</v>
      </c>
      <c r="D117" s="129" t="s">
        <v>302</v>
      </c>
      <c r="E117" s="19">
        <v>0</v>
      </c>
      <c r="F117" s="20">
        <v>0</v>
      </c>
      <c r="G117" s="21">
        <v>0</v>
      </c>
      <c r="H117" s="19">
        <v>0</v>
      </c>
      <c r="I117" s="20">
        <v>0</v>
      </c>
      <c r="J117" s="21">
        <v>0</v>
      </c>
      <c r="K117" s="19">
        <v>0</v>
      </c>
      <c r="L117" s="20">
        <v>0</v>
      </c>
      <c r="M117" s="21">
        <v>0</v>
      </c>
      <c r="N117" s="19">
        <v>0</v>
      </c>
      <c r="O117" s="20">
        <v>0</v>
      </c>
      <c r="P117" s="21">
        <v>0</v>
      </c>
      <c r="Q117" s="19">
        <v>0</v>
      </c>
      <c r="R117" s="20">
        <v>0</v>
      </c>
      <c r="S117" s="21">
        <v>0</v>
      </c>
      <c r="T117" s="19">
        <v>0</v>
      </c>
      <c r="U117" s="20">
        <v>0</v>
      </c>
      <c r="V117" s="21">
        <v>0</v>
      </c>
      <c r="W117" s="47">
        <v>0</v>
      </c>
      <c r="X117" s="20">
        <v>0</v>
      </c>
      <c r="Y117" s="21">
        <v>0</v>
      </c>
      <c r="AB117" s="1"/>
    </row>
    <row r="118" spans="1:28" ht="13">
      <c r="A118" s="2" t="s">
        <v>275</v>
      </c>
      <c r="B118" s="2" t="s">
        <v>327</v>
      </c>
      <c r="C118" s="89" t="s">
        <v>297</v>
      </c>
      <c r="D118" s="129" t="s">
        <v>302</v>
      </c>
      <c r="E118" s="19">
        <v>4936.3500000000004</v>
      </c>
      <c r="F118" s="20">
        <v>2860.35</v>
      </c>
      <c r="G118" s="21">
        <v>7796.7000000000007</v>
      </c>
      <c r="H118" s="19">
        <v>8700.1</v>
      </c>
      <c r="I118" s="20">
        <v>5824.95</v>
      </c>
      <c r="J118" s="21">
        <v>14525.05</v>
      </c>
      <c r="K118" s="19">
        <v>4496.55</v>
      </c>
      <c r="L118" s="20">
        <v>2933.95</v>
      </c>
      <c r="M118" s="21">
        <v>7430.5</v>
      </c>
      <c r="N118" s="19">
        <v>4911.5</v>
      </c>
      <c r="O118" s="20">
        <v>6451.8</v>
      </c>
      <c r="P118" s="21">
        <v>11363.3</v>
      </c>
      <c r="Q118" s="19">
        <v>2975.75</v>
      </c>
      <c r="R118" s="20">
        <v>6742.95</v>
      </c>
      <c r="S118" s="21">
        <v>9718.7000000000007</v>
      </c>
      <c r="T118" s="19">
        <v>3791.75</v>
      </c>
      <c r="U118" s="20">
        <v>7664.3</v>
      </c>
      <c r="V118" s="21">
        <v>11456.05</v>
      </c>
      <c r="W118" s="47">
        <v>29812</v>
      </c>
      <c r="X118" s="20">
        <v>32478.3</v>
      </c>
      <c r="Y118" s="21">
        <v>62290.3</v>
      </c>
      <c r="AB118" s="1"/>
    </row>
    <row r="119" spans="1:28" ht="13">
      <c r="A119" s="2" t="s">
        <v>275</v>
      </c>
      <c r="B119" s="2" t="s">
        <v>328</v>
      </c>
      <c r="C119" s="89" t="s">
        <v>297</v>
      </c>
      <c r="D119" s="129" t="s">
        <v>302</v>
      </c>
      <c r="E119" s="19">
        <v>4125.1000000000004</v>
      </c>
      <c r="F119" s="20">
        <v>2683.95</v>
      </c>
      <c r="G119" s="21">
        <v>6809.05</v>
      </c>
      <c r="H119" s="19">
        <v>9063.7000000000007</v>
      </c>
      <c r="I119" s="20">
        <v>4838.7</v>
      </c>
      <c r="J119" s="21">
        <v>13902.400000000001</v>
      </c>
      <c r="K119" s="19">
        <v>4178.1499999999996</v>
      </c>
      <c r="L119" s="20">
        <v>4889.55</v>
      </c>
      <c r="M119" s="21">
        <v>9067.7000000000007</v>
      </c>
      <c r="N119" s="19">
        <v>4060.9</v>
      </c>
      <c r="O119" s="20">
        <v>5194.3999999999996</v>
      </c>
      <c r="P119" s="21">
        <v>9255.2999999999993</v>
      </c>
      <c r="Q119" s="19">
        <v>3949.5</v>
      </c>
      <c r="R119" s="20">
        <v>4213.3500000000004</v>
      </c>
      <c r="S119" s="21">
        <v>8162.85</v>
      </c>
      <c r="T119" s="19">
        <v>9550.9500000000007</v>
      </c>
      <c r="U119" s="20">
        <v>5436.05</v>
      </c>
      <c r="V119" s="21">
        <v>14987</v>
      </c>
      <c r="W119" s="47">
        <v>34928.300000000003</v>
      </c>
      <c r="X119" s="20">
        <v>27255.999999999996</v>
      </c>
      <c r="Y119" s="21">
        <v>62184.3</v>
      </c>
      <c r="AB119" s="1"/>
    </row>
    <row r="120" spans="1:28" ht="13">
      <c r="A120" s="2" t="s">
        <v>275</v>
      </c>
      <c r="B120" s="2" t="s">
        <v>329</v>
      </c>
      <c r="C120" s="89" t="s">
        <v>297</v>
      </c>
      <c r="D120" s="129" t="s">
        <v>302</v>
      </c>
      <c r="E120" s="19">
        <v>5439.65</v>
      </c>
      <c r="F120" s="20">
        <v>3884.6</v>
      </c>
      <c r="G120" s="21">
        <v>9324.25</v>
      </c>
      <c r="H120" s="19">
        <v>4794.55</v>
      </c>
      <c r="I120" s="20">
        <v>3244</v>
      </c>
      <c r="J120" s="21">
        <v>8038.55</v>
      </c>
      <c r="K120" s="19">
        <v>5173.8999999999996</v>
      </c>
      <c r="L120" s="20">
        <v>4528.8500000000004</v>
      </c>
      <c r="M120" s="21">
        <v>9702.75</v>
      </c>
      <c r="N120" s="19">
        <v>7599.45</v>
      </c>
      <c r="O120" s="20">
        <v>2551.9499999999998</v>
      </c>
      <c r="P120" s="21">
        <v>10151.4</v>
      </c>
      <c r="Q120" s="19">
        <v>3281.05</v>
      </c>
      <c r="R120" s="20">
        <v>5427.6</v>
      </c>
      <c r="S120" s="21">
        <v>8708.6500000000015</v>
      </c>
      <c r="T120" s="19">
        <v>1475.45</v>
      </c>
      <c r="U120" s="20">
        <v>6945.45</v>
      </c>
      <c r="V120" s="21">
        <v>8420.9</v>
      </c>
      <c r="W120" s="47">
        <v>27764.05</v>
      </c>
      <c r="X120" s="20">
        <v>26582.45</v>
      </c>
      <c r="Y120" s="21">
        <v>54346.5</v>
      </c>
      <c r="AB120" s="1"/>
    </row>
    <row r="121" spans="1:28" ht="13">
      <c r="A121" s="2" t="s">
        <v>275</v>
      </c>
      <c r="B121" s="2" t="s">
        <v>330</v>
      </c>
      <c r="C121" s="89" t="s">
        <v>297</v>
      </c>
      <c r="D121" s="129" t="s">
        <v>302</v>
      </c>
      <c r="E121" s="19">
        <v>6760.35</v>
      </c>
      <c r="F121" s="20">
        <v>3390.3</v>
      </c>
      <c r="G121" s="21">
        <v>10150.650000000001</v>
      </c>
      <c r="H121" s="19">
        <v>4882.1000000000004</v>
      </c>
      <c r="I121" s="20">
        <v>5002.45</v>
      </c>
      <c r="J121" s="21">
        <v>9884.5499999999993</v>
      </c>
      <c r="K121" s="19">
        <v>11424.75</v>
      </c>
      <c r="L121" s="20">
        <v>4255.1000000000004</v>
      </c>
      <c r="M121" s="21">
        <v>15679.85</v>
      </c>
      <c r="N121" s="19">
        <v>6606.8</v>
      </c>
      <c r="O121" s="20">
        <v>3237.55</v>
      </c>
      <c r="P121" s="21">
        <v>9844.35</v>
      </c>
      <c r="Q121" s="19">
        <v>4548.1499999999996</v>
      </c>
      <c r="R121" s="20">
        <v>4123.3</v>
      </c>
      <c r="S121" s="21">
        <v>8671.4500000000007</v>
      </c>
      <c r="T121" s="19">
        <v>2377.25</v>
      </c>
      <c r="U121" s="20">
        <v>6019.65</v>
      </c>
      <c r="V121" s="21">
        <v>8396.9</v>
      </c>
      <c r="W121" s="47">
        <v>36599.4</v>
      </c>
      <c r="X121" s="20">
        <v>26028.35</v>
      </c>
      <c r="Y121" s="21">
        <v>62627.75</v>
      </c>
      <c r="AB121" s="1"/>
    </row>
    <row r="122" spans="1:28" ht="13">
      <c r="A122" s="2" t="s">
        <v>275</v>
      </c>
      <c r="B122" s="2" t="s">
        <v>331</v>
      </c>
      <c r="C122" s="89" t="s">
        <v>297</v>
      </c>
      <c r="D122" s="129" t="s">
        <v>302</v>
      </c>
      <c r="E122" s="19">
        <v>8165.95</v>
      </c>
      <c r="F122" s="20">
        <v>2587.8000000000002</v>
      </c>
      <c r="G122" s="21">
        <v>10753.75</v>
      </c>
      <c r="H122" s="19">
        <v>11390.7</v>
      </c>
      <c r="I122" s="20">
        <v>4395.05</v>
      </c>
      <c r="J122" s="21">
        <v>15785.75</v>
      </c>
      <c r="K122" s="19">
        <v>7440.55</v>
      </c>
      <c r="L122" s="20">
        <v>4129.1499999999996</v>
      </c>
      <c r="M122" s="21">
        <v>11569.7</v>
      </c>
      <c r="N122" s="19">
        <v>11611</v>
      </c>
      <c r="O122" s="20">
        <v>2626.55</v>
      </c>
      <c r="P122" s="21">
        <v>14237.55</v>
      </c>
      <c r="Q122" s="19">
        <v>5257.65</v>
      </c>
      <c r="R122" s="20">
        <v>3621.95</v>
      </c>
      <c r="S122" s="21">
        <v>8879.5999999999985</v>
      </c>
      <c r="T122" s="19">
        <v>6854.5</v>
      </c>
      <c r="U122" s="20">
        <v>5113</v>
      </c>
      <c r="V122" s="21">
        <v>11967.5</v>
      </c>
      <c r="W122" s="47">
        <v>50720.35</v>
      </c>
      <c r="X122" s="20">
        <v>22473.5</v>
      </c>
      <c r="Y122" s="21">
        <v>73193.850000000006</v>
      </c>
      <c r="AB122" s="1"/>
    </row>
    <row r="123" spans="1:28" ht="13">
      <c r="A123" s="2" t="s">
        <v>275</v>
      </c>
      <c r="B123" s="2" t="s">
        <v>313</v>
      </c>
      <c r="C123" s="89" t="s">
        <v>297</v>
      </c>
      <c r="D123" s="129" t="s">
        <v>303</v>
      </c>
      <c r="E123" s="19">
        <v>8000.4</v>
      </c>
      <c r="F123" s="20">
        <v>4551.1000000000004</v>
      </c>
      <c r="G123" s="21">
        <v>12551.5</v>
      </c>
      <c r="H123" s="19">
        <v>10778</v>
      </c>
      <c r="I123" s="20">
        <v>5175.6000000000004</v>
      </c>
      <c r="J123" s="21">
        <v>15953.6</v>
      </c>
      <c r="K123" s="19">
        <v>2924.15</v>
      </c>
      <c r="L123" s="20">
        <v>3186.7</v>
      </c>
      <c r="M123" s="21">
        <v>6110.85</v>
      </c>
      <c r="N123" s="19">
        <v>0</v>
      </c>
      <c r="O123" s="20">
        <v>0</v>
      </c>
      <c r="P123" s="21">
        <v>0</v>
      </c>
      <c r="Q123" s="19">
        <v>0</v>
      </c>
      <c r="R123" s="20">
        <v>0</v>
      </c>
      <c r="S123" s="21">
        <v>0</v>
      </c>
      <c r="T123" s="19">
        <v>7126</v>
      </c>
      <c r="U123" s="20">
        <v>2157.9499999999998</v>
      </c>
      <c r="V123" s="21">
        <v>9283.9500000000007</v>
      </c>
      <c r="W123" s="47">
        <v>28828.550000000003</v>
      </c>
      <c r="X123" s="20">
        <v>15071.350000000002</v>
      </c>
      <c r="Y123" s="21">
        <v>43899.900000000009</v>
      </c>
      <c r="AB123" s="1"/>
    </row>
    <row r="124" spans="1:28" ht="13">
      <c r="A124" s="2" t="s">
        <v>275</v>
      </c>
      <c r="B124" s="2" t="s">
        <v>314</v>
      </c>
      <c r="C124" s="89" t="s">
        <v>297</v>
      </c>
      <c r="D124" s="129" t="s">
        <v>303</v>
      </c>
      <c r="E124" s="19">
        <v>19308.05</v>
      </c>
      <c r="F124" s="20">
        <v>3163.75</v>
      </c>
      <c r="G124" s="21">
        <v>22471.8</v>
      </c>
      <c r="H124" s="19">
        <v>9737.75</v>
      </c>
      <c r="I124" s="20">
        <v>3524.3</v>
      </c>
      <c r="J124" s="21">
        <v>13262.05</v>
      </c>
      <c r="K124" s="19">
        <v>17717.05</v>
      </c>
      <c r="L124" s="20">
        <v>781.15</v>
      </c>
      <c r="M124" s="21">
        <v>18498.2</v>
      </c>
      <c r="N124" s="19">
        <v>21341</v>
      </c>
      <c r="O124" s="20">
        <v>1741.3</v>
      </c>
      <c r="P124" s="21">
        <v>23082.3</v>
      </c>
      <c r="Q124" s="19">
        <v>16723.400000000001</v>
      </c>
      <c r="R124" s="20">
        <v>2544.6</v>
      </c>
      <c r="S124" s="21">
        <v>19268</v>
      </c>
      <c r="T124" s="19">
        <v>10476.200000000001</v>
      </c>
      <c r="U124" s="20">
        <v>4164.25</v>
      </c>
      <c r="V124" s="21">
        <v>14640.45</v>
      </c>
      <c r="W124" s="47">
        <v>95303.45</v>
      </c>
      <c r="X124" s="20">
        <v>15919.35</v>
      </c>
      <c r="Y124" s="21">
        <v>111222.8</v>
      </c>
      <c r="AB124" s="1"/>
    </row>
    <row r="125" spans="1:28" ht="13">
      <c r="A125" s="2" t="s">
        <v>275</v>
      </c>
      <c r="B125" s="2" t="s">
        <v>315</v>
      </c>
      <c r="C125" s="89" t="s">
        <v>297</v>
      </c>
      <c r="D125" s="129" t="s">
        <v>303</v>
      </c>
      <c r="E125" s="19">
        <v>0</v>
      </c>
      <c r="F125" s="20">
        <v>0</v>
      </c>
      <c r="G125" s="21">
        <v>0</v>
      </c>
      <c r="H125" s="19">
        <v>6619.15</v>
      </c>
      <c r="I125" s="20">
        <v>4006.15</v>
      </c>
      <c r="J125" s="21">
        <v>10625.3</v>
      </c>
      <c r="K125" s="19">
        <v>28002.05</v>
      </c>
      <c r="L125" s="20">
        <v>1341.4</v>
      </c>
      <c r="M125" s="21">
        <v>29343.45</v>
      </c>
      <c r="N125" s="19">
        <v>22151.5</v>
      </c>
      <c r="O125" s="20">
        <v>2657.65</v>
      </c>
      <c r="P125" s="21">
        <v>24809.15</v>
      </c>
      <c r="Q125" s="19">
        <v>22116.5</v>
      </c>
      <c r="R125" s="20">
        <v>2898.8</v>
      </c>
      <c r="S125" s="21">
        <v>25015.3</v>
      </c>
      <c r="T125" s="19">
        <v>25136.799999999999</v>
      </c>
      <c r="U125" s="20">
        <v>2675.2</v>
      </c>
      <c r="V125" s="21">
        <v>27812</v>
      </c>
      <c r="W125" s="47">
        <v>104026</v>
      </c>
      <c r="X125" s="20">
        <v>13579.2</v>
      </c>
      <c r="Y125" s="21">
        <v>117605.2</v>
      </c>
      <c r="AB125" s="1"/>
    </row>
    <row r="126" spans="1:28" ht="13">
      <c r="A126" s="2" t="s">
        <v>275</v>
      </c>
      <c r="B126" s="2" t="s">
        <v>316</v>
      </c>
      <c r="C126" s="89" t="s">
        <v>297</v>
      </c>
      <c r="D126" s="129" t="s">
        <v>303</v>
      </c>
      <c r="E126" s="19">
        <v>8928.6</v>
      </c>
      <c r="F126" s="20">
        <v>3870.85</v>
      </c>
      <c r="G126" s="21">
        <v>12799.45</v>
      </c>
      <c r="H126" s="19">
        <v>2667.05</v>
      </c>
      <c r="I126" s="20">
        <v>2624.9</v>
      </c>
      <c r="J126" s="21">
        <v>5291.9500000000007</v>
      </c>
      <c r="K126" s="19">
        <v>10551.4</v>
      </c>
      <c r="L126" s="20">
        <v>3082.45</v>
      </c>
      <c r="M126" s="21">
        <v>13633.849999999999</v>
      </c>
      <c r="N126" s="19">
        <v>13031.45</v>
      </c>
      <c r="O126" s="20">
        <v>2677.1</v>
      </c>
      <c r="P126" s="21">
        <v>15708.550000000001</v>
      </c>
      <c r="Q126" s="19">
        <v>12064.2</v>
      </c>
      <c r="R126" s="20">
        <v>4000.95</v>
      </c>
      <c r="S126" s="21">
        <v>16065.150000000001</v>
      </c>
      <c r="T126" s="19">
        <v>3770.7</v>
      </c>
      <c r="U126" s="20">
        <v>706.65</v>
      </c>
      <c r="V126" s="21">
        <v>4477.3499999999995</v>
      </c>
      <c r="W126" s="47">
        <v>51013.399999999994</v>
      </c>
      <c r="X126" s="20">
        <v>16962.900000000001</v>
      </c>
      <c r="Y126" s="21">
        <v>67976.299999999988</v>
      </c>
      <c r="AB126" s="1"/>
    </row>
    <row r="127" spans="1:28" ht="13">
      <c r="A127" s="2" t="s">
        <v>275</v>
      </c>
      <c r="B127" s="2" t="s">
        <v>95</v>
      </c>
      <c r="C127" s="89" t="s">
        <v>297</v>
      </c>
      <c r="D127" s="129" t="s">
        <v>302</v>
      </c>
      <c r="E127" s="19">
        <v>0</v>
      </c>
      <c r="F127" s="20">
        <v>0</v>
      </c>
      <c r="G127" s="21">
        <v>0</v>
      </c>
      <c r="H127" s="19">
        <v>0</v>
      </c>
      <c r="I127" s="20">
        <v>0</v>
      </c>
      <c r="J127" s="21">
        <v>0</v>
      </c>
      <c r="K127" s="19">
        <v>0</v>
      </c>
      <c r="L127" s="20">
        <v>0</v>
      </c>
      <c r="M127" s="21">
        <v>0</v>
      </c>
      <c r="N127" s="19">
        <v>0</v>
      </c>
      <c r="O127" s="20">
        <v>0</v>
      </c>
      <c r="P127" s="21">
        <v>0</v>
      </c>
      <c r="Q127" s="19">
        <v>0</v>
      </c>
      <c r="R127" s="20">
        <v>0</v>
      </c>
      <c r="S127" s="21">
        <v>0</v>
      </c>
      <c r="T127" s="19">
        <v>0</v>
      </c>
      <c r="U127" s="20">
        <v>0</v>
      </c>
      <c r="V127" s="21">
        <v>0</v>
      </c>
      <c r="W127" s="47">
        <v>0</v>
      </c>
      <c r="X127" s="20">
        <v>0</v>
      </c>
      <c r="Y127" s="21">
        <v>0</v>
      </c>
      <c r="AB127" s="1"/>
    </row>
    <row r="128" spans="1:28" ht="13">
      <c r="A128" s="2" t="s">
        <v>275</v>
      </c>
      <c r="B128" s="2" t="s">
        <v>96</v>
      </c>
      <c r="C128" s="89" t="s">
        <v>297</v>
      </c>
      <c r="D128" s="129" t="s">
        <v>302</v>
      </c>
      <c r="E128" s="19">
        <v>0</v>
      </c>
      <c r="F128" s="20">
        <v>0</v>
      </c>
      <c r="G128" s="21">
        <v>0</v>
      </c>
      <c r="H128" s="19">
        <v>0</v>
      </c>
      <c r="I128" s="20">
        <v>0</v>
      </c>
      <c r="J128" s="21">
        <v>0</v>
      </c>
      <c r="K128" s="19">
        <v>0</v>
      </c>
      <c r="L128" s="20">
        <v>0</v>
      </c>
      <c r="M128" s="21">
        <v>0</v>
      </c>
      <c r="N128" s="19">
        <v>0</v>
      </c>
      <c r="O128" s="20">
        <v>0</v>
      </c>
      <c r="P128" s="21">
        <v>0</v>
      </c>
      <c r="Q128" s="19">
        <v>0</v>
      </c>
      <c r="R128" s="20">
        <v>0</v>
      </c>
      <c r="S128" s="21">
        <v>0</v>
      </c>
      <c r="T128" s="19">
        <v>0</v>
      </c>
      <c r="U128" s="20">
        <v>0</v>
      </c>
      <c r="V128" s="21">
        <v>0</v>
      </c>
      <c r="W128" s="47">
        <v>0</v>
      </c>
      <c r="X128" s="20">
        <v>0</v>
      </c>
      <c r="Y128" s="21">
        <v>0</v>
      </c>
      <c r="AB128" s="1"/>
    </row>
    <row r="129" spans="1:28" ht="13">
      <c r="A129" s="2" t="s">
        <v>275</v>
      </c>
      <c r="B129" s="2" t="s">
        <v>97</v>
      </c>
      <c r="C129" s="89" t="s">
        <v>297</v>
      </c>
      <c r="D129" s="129" t="s">
        <v>302</v>
      </c>
      <c r="E129" s="19">
        <v>0</v>
      </c>
      <c r="F129" s="20">
        <v>0</v>
      </c>
      <c r="G129" s="21">
        <v>0</v>
      </c>
      <c r="H129" s="19">
        <v>0</v>
      </c>
      <c r="I129" s="20">
        <v>0</v>
      </c>
      <c r="J129" s="21">
        <v>0</v>
      </c>
      <c r="K129" s="19">
        <v>0</v>
      </c>
      <c r="L129" s="20">
        <v>0</v>
      </c>
      <c r="M129" s="21">
        <v>0</v>
      </c>
      <c r="N129" s="19">
        <v>0</v>
      </c>
      <c r="O129" s="20">
        <v>0</v>
      </c>
      <c r="P129" s="21">
        <v>0</v>
      </c>
      <c r="Q129" s="19">
        <v>0</v>
      </c>
      <c r="R129" s="20">
        <v>0</v>
      </c>
      <c r="S129" s="21">
        <v>0</v>
      </c>
      <c r="T129" s="19">
        <v>0</v>
      </c>
      <c r="U129" s="20">
        <v>0</v>
      </c>
      <c r="V129" s="21">
        <v>0</v>
      </c>
      <c r="W129" s="47">
        <v>0</v>
      </c>
      <c r="X129" s="20">
        <v>0</v>
      </c>
      <c r="Y129" s="21">
        <v>0</v>
      </c>
      <c r="AB129" s="1"/>
    </row>
    <row r="130" spans="1:28" ht="13">
      <c r="A130" s="2" t="s">
        <v>276</v>
      </c>
      <c r="B130" s="2" t="s">
        <v>98</v>
      </c>
      <c r="C130" s="89" t="s">
        <v>297</v>
      </c>
      <c r="D130" s="129" t="s">
        <v>302</v>
      </c>
      <c r="E130" s="19">
        <v>0</v>
      </c>
      <c r="F130" s="20">
        <v>0</v>
      </c>
      <c r="G130" s="21">
        <v>0</v>
      </c>
      <c r="H130" s="19">
        <v>0</v>
      </c>
      <c r="I130" s="20">
        <v>0</v>
      </c>
      <c r="J130" s="21">
        <v>0</v>
      </c>
      <c r="K130" s="19">
        <v>0</v>
      </c>
      <c r="L130" s="20">
        <v>0</v>
      </c>
      <c r="M130" s="21">
        <v>0</v>
      </c>
      <c r="N130" s="19">
        <v>0</v>
      </c>
      <c r="O130" s="20">
        <v>0</v>
      </c>
      <c r="P130" s="21">
        <v>0</v>
      </c>
      <c r="Q130" s="19">
        <v>0</v>
      </c>
      <c r="R130" s="20">
        <v>0</v>
      </c>
      <c r="S130" s="21">
        <v>0</v>
      </c>
      <c r="T130" s="19">
        <v>0</v>
      </c>
      <c r="U130" s="20">
        <v>0</v>
      </c>
      <c r="V130" s="21">
        <v>0</v>
      </c>
      <c r="W130" s="47">
        <v>0</v>
      </c>
      <c r="X130" s="20">
        <v>0</v>
      </c>
      <c r="Y130" s="21">
        <v>0</v>
      </c>
      <c r="AB130" s="1"/>
    </row>
    <row r="131" spans="1:28" ht="13">
      <c r="A131" s="2" t="s">
        <v>277</v>
      </c>
      <c r="B131" s="2" t="s">
        <v>99</v>
      </c>
      <c r="C131" s="89" t="s">
        <v>297</v>
      </c>
      <c r="D131" s="129" t="s">
        <v>302</v>
      </c>
      <c r="E131" s="19">
        <v>14697.1</v>
      </c>
      <c r="F131" s="20">
        <v>2464.6</v>
      </c>
      <c r="G131" s="21">
        <v>17161.7</v>
      </c>
      <c r="H131" s="19">
        <v>5914.15</v>
      </c>
      <c r="I131" s="20">
        <v>4071.35</v>
      </c>
      <c r="J131" s="21">
        <v>9985.5</v>
      </c>
      <c r="K131" s="19">
        <v>10972.85</v>
      </c>
      <c r="L131" s="20">
        <v>2173</v>
      </c>
      <c r="M131" s="21">
        <v>13145.85</v>
      </c>
      <c r="N131" s="19">
        <v>10303.75</v>
      </c>
      <c r="O131" s="20">
        <v>5497.15</v>
      </c>
      <c r="P131" s="21">
        <v>15800.9</v>
      </c>
      <c r="Q131" s="19">
        <v>15852.4</v>
      </c>
      <c r="R131" s="20">
        <v>4043.85</v>
      </c>
      <c r="S131" s="21">
        <v>19896.25</v>
      </c>
      <c r="T131" s="19">
        <v>13637.45</v>
      </c>
      <c r="U131" s="20">
        <v>2718.3</v>
      </c>
      <c r="V131" s="21">
        <v>16355.75</v>
      </c>
      <c r="W131" s="47">
        <v>71377.7</v>
      </c>
      <c r="X131" s="20">
        <v>20968.25</v>
      </c>
      <c r="Y131" s="21">
        <v>92345.95</v>
      </c>
      <c r="AB131" s="1"/>
    </row>
    <row r="132" spans="1:28" ht="13">
      <c r="A132" s="2" t="s">
        <v>277</v>
      </c>
      <c r="B132" s="2" t="s">
        <v>100</v>
      </c>
      <c r="C132" s="89" t="s">
        <v>297</v>
      </c>
      <c r="D132" s="129" t="s">
        <v>302</v>
      </c>
      <c r="E132" s="19">
        <v>25977.7</v>
      </c>
      <c r="F132" s="20">
        <v>4703.05</v>
      </c>
      <c r="G132" s="21">
        <v>30680.75</v>
      </c>
      <c r="H132" s="19">
        <v>18088.599999999999</v>
      </c>
      <c r="I132" s="20">
        <v>4779.95</v>
      </c>
      <c r="J132" s="21">
        <v>22868.55</v>
      </c>
      <c r="K132" s="19">
        <v>12794.65</v>
      </c>
      <c r="L132" s="20">
        <v>3411.5</v>
      </c>
      <c r="M132" s="21">
        <v>16206.15</v>
      </c>
      <c r="N132" s="19">
        <v>18135.05</v>
      </c>
      <c r="O132" s="20">
        <v>6955.75</v>
      </c>
      <c r="P132" s="21">
        <v>25090.799999999999</v>
      </c>
      <c r="Q132" s="19">
        <v>28000.95</v>
      </c>
      <c r="R132" s="20">
        <v>5201.05</v>
      </c>
      <c r="S132" s="21">
        <v>33202</v>
      </c>
      <c r="T132" s="19">
        <v>0</v>
      </c>
      <c r="U132" s="20">
        <v>0</v>
      </c>
      <c r="V132" s="21">
        <v>0</v>
      </c>
      <c r="W132" s="47">
        <v>102996.95</v>
      </c>
      <c r="X132" s="20">
        <v>25051.3</v>
      </c>
      <c r="Y132" s="21">
        <v>128048.25</v>
      </c>
      <c r="AB132" s="1"/>
    </row>
    <row r="133" spans="1:28" ht="13">
      <c r="A133" s="2" t="s">
        <v>277</v>
      </c>
      <c r="B133" s="2" t="s">
        <v>101</v>
      </c>
      <c r="C133" s="89" t="s">
        <v>297</v>
      </c>
      <c r="D133" s="129" t="s">
        <v>303</v>
      </c>
      <c r="E133" s="19">
        <v>19994.3</v>
      </c>
      <c r="F133" s="20">
        <v>1308.3</v>
      </c>
      <c r="G133" s="21">
        <v>21302.6</v>
      </c>
      <c r="H133" s="19">
        <v>68911.149999999994</v>
      </c>
      <c r="I133" s="20">
        <v>1205.75</v>
      </c>
      <c r="J133" s="21">
        <v>70116.899999999994</v>
      </c>
      <c r="K133" s="19">
        <v>72894.100000000006</v>
      </c>
      <c r="L133" s="20">
        <v>972.45</v>
      </c>
      <c r="M133" s="21">
        <v>73866.55</v>
      </c>
      <c r="N133" s="19">
        <v>50482.400000000001</v>
      </c>
      <c r="O133" s="20">
        <v>2041.35</v>
      </c>
      <c r="P133" s="21">
        <v>52523.75</v>
      </c>
      <c r="Q133" s="19">
        <v>43375.55</v>
      </c>
      <c r="R133" s="20">
        <v>2308.65</v>
      </c>
      <c r="S133" s="21">
        <v>45684.200000000004</v>
      </c>
      <c r="T133" s="19">
        <v>21690.55</v>
      </c>
      <c r="U133" s="20">
        <v>12840.55</v>
      </c>
      <c r="V133" s="21">
        <v>34531.1</v>
      </c>
      <c r="W133" s="47">
        <v>277348.05</v>
      </c>
      <c r="X133" s="20">
        <v>20677.05</v>
      </c>
      <c r="Y133" s="21">
        <v>298025.09999999998</v>
      </c>
      <c r="AB133" s="1"/>
    </row>
    <row r="134" spans="1:28" ht="13">
      <c r="A134" s="2" t="s">
        <v>277</v>
      </c>
      <c r="B134" s="2" t="s">
        <v>102</v>
      </c>
      <c r="C134" s="89" t="s">
        <v>297</v>
      </c>
      <c r="D134" s="129" t="s">
        <v>303</v>
      </c>
      <c r="E134" s="19">
        <v>35690.85</v>
      </c>
      <c r="F134" s="20">
        <v>6443.2</v>
      </c>
      <c r="G134" s="21">
        <v>42134.049999999996</v>
      </c>
      <c r="H134" s="19">
        <v>72809.95</v>
      </c>
      <c r="I134" s="20">
        <v>1187.5999999999999</v>
      </c>
      <c r="J134" s="21">
        <v>73997.55</v>
      </c>
      <c r="K134" s="19">
        <v>41089.5</v>
      </c>
      <c r="L134" s="20">
        <v>419.65</v>
      </c>
      <c r="M134" s="21">
        <v>41509.15</v>
      </c>
      <c r="N134" s="19">
        <v>0</v>
      </c>
      <c r="O134" s="20">
        <v>0</v>
      </c>
      <c r="P134" s="21">
        <v>0</v>
      </c>
      <c r="Q134" s="19">
        <v>4049.5</v>
      </c>
      <c r="R134" s="20">
        <v>2.1</v>
      </c>
      <c r="S134" s="21">
        <v>4051.6</v>
      </c>
      <c r="T134" s="19">
        <v>23225.200000000001</v>
      </c>
      <c r="U134" s="20">
        <v>9751.85</v>
      </c>
      <c r="V134" s="21">
        <v>32977.050000000003</v>
      </c>
      <c r="W134" s="47">
        <v>176865</v>
      </c>
      <c r="X134" s="20">
        <v>17804.400000000001</v>
      </c>
      <c r="Y134" s="21">
        <v>194669.4</v>
      </c>
      <c r="AB134" s="1"/>
    </row>
    <row r="135" spans="1:28" ht="13">
      <c r="A135" s="2" t="s">
        <v>277</v>
      </c>
      <c r="B135" s="2" t="s">
        <v>103</v>
      </c>
      <c r="C135" s="89" t="s">
        <v>297</v>
      </c>
      <c r="D135" s="129" t="s">
        <v>303</v>
      </c>
      <c r="E135" s="19">
        <v>37338.5</v>
      </c>
      <c r="F135" s="20">
        <v>6175.35</v>
      </c>
      <c r="G135" s="21">
        <v>43513.85</v>
      </c>
      <c r="H135" s="19">
        <v>3327</v>
      </c>
      <c r="I135" s="20">
        <v>832.4</v>
      </c>
      <c r="J135" s="21">
        <v>4159.3999999999996</v>
      </c>
      <c r="K135" s="19">
        <v>0</v>
      </c>
      <c r="L135" s="20">
        <v>0</v>
      </c>
      <c r="M135" s="21">
        <v>0</v>
      </c>
      <c r="N135" s="19">
        <v>0</v>
      </c>
      <c r="O135" s="20">
        <v>2243.9</v>
      </c>
      <c r="P135" s="21">
        <v>2243.9</v>
      </c>
      <c r="Q135" s="19">
        <v>0</v>
      </c>
      <c r="R135" s="20">
        <v>3347.5</v>
      </c>
      <c r="S135" s="21">
        <v>3347.5</v>
      </c>
      <c r="T135" s="19">
        <v>0</v>
      </c>
      <c r="U135" s="20">
        <v>6113.8</v>
      </c>
      <c r="V135" s="21">
        <v>6113.8</v>
      </c>
      <c r="W135" s="47">
        <v>40665.5</v>
      </c>
      <c r="X135" s="20">
        <v>18712.95</v>
      </c>
      <c r="Y135" s="21">
        <v>59378.45</v>
      </c>
      <c r="AB135" s="1"/>
    </row>
    <row r="136" spans="1:28" ht="13">
      <c r="A136" s="2" t="s">
        <v>277</v>
      </c>
      <c r="B136" s="2" t="s">
        <v>104</v>
      </c>
      <c r="C136" s="89" t="s">
        <v>297</v>
      </c>
      <c r="D136" s="129" t="s">
        <v>303</v>
      </c>
      <c r="E136" s="19">
        <v>79879.45</v>
      </c>
      <c r="F136" s="20">
        <v>0</v>
      </c>
      <c r="G136" s="21">
        <v>79879.45</v>
      </c>
      <c r="H136" s="19">
        <v>91809.9</v>
      </c>
      <c r="I136" s="20">
        <v>0</v>
      </c>
      <c r="J136" s="21">
        <v>91809.9</v>
      </c>
      <c r="K136" s="19">
        <v>95221.05</v>
      </c>
      <c r="L136" s="20">
        <v>0</v>
      </c>
      <c r="M136" s="21">
        <v>95221.05</v>
      </c>
      <c r="N136" s="19">
        <v>90692.1</v>
      </c>
      <c r="O136" s="20">
        <v>0</v>
      </c>
      <c r="P136" s="21">
        <v>90692.1</v>
      </c>
      <c r="Q136" s="19">
        <v>80309.55</v>
      </c>
      <c r="R136" s="20">
        <v>0.1</v>
      </c>
      <c r="S136" s="21">
        <v>80309.650000000009</v>
      </c>
      <c r="T136" s="19">
        <v>65474.45</v>
      </c>
      <c r="U136" s="20">
        <v>0</v>
      </c>
      <c r="V136" s="21">
        <v>65474.45</v>
      </c>
      <c r="W136" s="47">
        <v>503386.5</v>
      </c>
      <c r="X136" s="20">
        <v>0.1</v>
      </c>
      <c r="Y136" s="21">
        <v>503386.6</v>
      </c>
      <c r="AB136" s="1"/>
    </row>
    <row r="137" spans="1:28" ht="13">
      <c r="A137" s="2" t="s">
        <v>277</v>
      </c>
      <c r="B137" s="2" t="s">
        <v>105</v>
      </c>
      <c r="C137" s="89" t="s">
        <v>297</v>
      </c>
      <c r="D137" s="129" t="s">
        <v>302</v>
      </c>
      <c r="E137" s="19">
        <v>60454.7</v>
      </c>
      <c r="F137" s="20">
        <v>2479.0500000000002</v>
      </c>
      <c r="G137" s="21">
        <v>62933.75</v>
      </c>
      <c r="H137" s="19">
        <v>45790.2</v>
      </c>
      <c r="I137" s="20">
        <v>5491.75</v>
      </c>
      <c r="J137" s="21">
        <v>51281.95</v>
      </c>
      <c r="K137" s="19">
        <v>34516.35</v>
      </c>
      <c r="L137" s="20">
        <v>2836.45</v>
      </c>
      <c r="M137" s="21">
        <v>37352.799999999996</v>
      </c>
      <c r="N137" s="19">
        <v>29672.3</v>
      </c>
      <c r="O137" s="20">
        <v>2464.4</v>
      </c>
      <c r="P137" s="21">
        <v>32136.7</v>
      </c>
      <c r="Q137" s="19">
        <v>42305.45</v>
      </c>
      <c r="R137" s="20">
        <v>1912.7</v>
      </c>
      <c r="S137" s="21">
        <v>44218.149999999994</v>
      </c>
      <c r="T137" s="19">
        <v>51468.85</v>
      </c>
      <c r="U137" s="20">
        <v>2694.3</v>
      </c>
      <c r="V137" s="21">
        <v>54163.15</v>
      </c>
      <c r="W137" s="47">
        <v>264207.84999999998</v>
      </c>
      <c r="X137" s="20">
        <v>17878.650000000001</v>
      </c>
      <c r="Y137" s="21">
        <v>282086.5</v>
      </c>
      <c r="AB137" s="1"/>
    </row>
    <row r="138" spans="1:28" ht="13">
      <c r="A138" s="2" t="s">
        <v>277</v>
      </c>
      <c r="B138" s="2" t="s">
        <v>106</v>
      </c>
      <c r="C138" s="89" t="s">
        <v>297</v>
      </c>
      <c r="D138" s="129" t="s">
        <v>302</v>
      </c>
      <c r="E138" s="19">
        <v>0</v>
      </c>
      <c r="F138" s="20">
        <v>0</v>
      </c>
      <c r="G138" s="21">
        <v>0</v>
      </c>
      <c r="H138" s="19">
        <v>1088</v>
      </c>
      <c r="I138" s="20">
        <v>337</v>
      </c>
      <c r="J138" s="21">
        <v>1425</v>
      </c>
      <c r="K138" s="19">
        <v>39718.85</v>
      </c>
      <c r="L138" s="20">
        <v>3565.6</v>
      </c>
      <c r="M138" s="21">
        <v>43284.45</v>
      </c>
      <c r="N138" s="19">
        <v>26948.400000000001</v>
      </c>
      <c r="O138" s="20">
        <v>3391.65</v>
      </c>
      <c r="P138" s="21">
        <v>30340.050000000003</v>
      </c>
      <c r="Q138" s="19">
        <v>40705.25</v>
      </c>
      <c r="R138" s="20">
        <v>2251</v>
      </c>
      <c r="S138" s="21">
        <v>42956.25</v>
      </c>
      <c r="T138" s="19">
        <v>50288.85</v>
      </c>
      <c r="U138" s="20">
        <v>2753.65</v>
      </c>
      <c r="V138" s="21">
        <v>53042.5</v>
      </c>
      <c r="W138" s="47">
        <v>158749.35</v>
      </c>
      <c r="X138" s="20">
        <v>12298.9</v>
      </c>
      <c r="Y138" s="21">
        <v>171048.25</v>
      </c>
      <c r="AB138" s="1"/>
    </row>
    <row r="139" spans="1:28" ht="13">
      <c r="A139" s="2" t="s">
        <v>277</v>
      </c>
      <c r="B139" s="2" t="s">
        <v>107</v>
      </c>
      <c r="C139" s="89" t="s">
        <v>297</v>
      </c>
      <c r="D139" s="129" t="s">
        <v>303</v>
      </c>
      <c r="E139" s="19">
        <v>0</v>
      </c>
      <c r="F139" s="20">
        <v>0</v>
      </c>
      <c r="G139" s="21">
        <v>0</v>
      </c>
      <c r="H139" s="19">
        <v>71115.55</v>
      </c>
      <c r="I139" s="20">
        <v>285.10000000000002</v>
      </c>
      <c r="J139" s="21">
        <v>71400.650000000009</v>
      </c>
      <c r="K139" s="19">
        <v>61449.75</v>
      </c>
      <c r="L139" s="20">
        <v>280.55</v>
      </c>
      <c r="M139" s="21">
        <v>61730.3</v>
      </c>
      <c r="N139" s="19">
        <v>53792.15</v>
      </c>
      <c r="O139" s="20">
        <v>786.15</v>
      </c>
      <c r="P139" s="21">
        <v>54578.3</v>
      </c>
      <c r="Q139" s="19">
        <v>42772.55</v>
      </c>
      <c r="R139" s="20">
        <v>419.6</v>
      </c>
      <c r="S139" s="21">
        <v>43192.15</v>
      </c>
      <c r="T139" s="19">
        <v>55411.6</v>
      </c>
      <c r="U139" s="20">
        <v>323.75</v>
      </c>
      <c r="V139" s="21">
        <v>55735.35</v>
      </c>
      <c r="W139" s="47">
        <v>284541.59999999998</v>
      </c>
      <c r="X139" s="20">
        <v>2095.15</v>
      </c>
      <c r="Y139" s="21">
        <v>286636.75</v>
      </c>
      <c r="AB139" s="1"/>
    </row>
    <row r="140" spans="1:28" ht="13">
      <c r="A140" s="2" t="s">
        <v>277</v>
      </c>
      <c r="B140" s="2" t="s">
        <v>108</v>
      </c>
      <c r="C140" s="89" t="s">
        <v>297</v>
      </c>
      <c r="D140" s="129" t="s">
        <v>303</v>
      </c>
      <c r="E140" s="19">
        <v>72431.649999999994</v>
      </c>
      <c r="F140" s="20">
        <v>1842.35</v>
      </c>
      <c r="G140" s="21">
        <v>74274</v>
      </c>
      <c r="H140" s="19">
        <v>40465.199999999997</v>
      </c>
      <c r="I140" s="20">
        <v>487.4</v>
      </c>
      <c r="J140" s="21">
        <v>40952.6</v>
      </c>
      <c r="K140" s="19">
        <v>63379.25</v>
      </c>
      <c r="L140" s="20">
        <v>110.65</v>
      </c>
      <c r="M140" s="21">
        <v>63489.9</v>
      </c>
      <c r="N140" s="19">
        <v>58765.2</v>
      </c>
      <c r="O140" s="20">
        <v>476.3</v>
      </c>
      <c r="P140" s="21">
        <v>59241.5</v>
      </c>
      <c r="Q140" s="19">
        <v>75036.149999999994</v>
      </c>
      <c r="R140" s="20">
        <v>359.7</v>
      </c>
      <c r="S140" s="21">
        <v>75395.849999999991</v>
      </c>
      <c r="T140" s="19">
        <v>56507.55</v>
      </c>
      <c r="U140" s="20">
        <v>309.39999999999998</v>
      </c>
      <c r="V140" s="21">
        <v>56816.950000000004</v>
      </c>
      <c r="W140" s="47">
        <v>366584.99999999994</v>
      </c>
      <c r="X140" s="20">
        <v>3585.8</v>
      </c>
      <c r="Y140" s="21">
        <v>370170.79999999993</v>
      </c>
      <c r="AB140" s="1"/>
    </row>
    <row r="141" spans="1:28" ht="13">
      <c r="A141" s="2" t="s">
        <v>277</v>
      </c>
      <c r="B141" s="2" t="s">
        <v>109</v>
      </c>
      <c r="C141" s="89" t="s">
        <v>297</v>
      </c>
      <c r="D141" s="129" t="s">
        <v>304</v>
      </c>
      <c r="E141" s="19">
        <v>0</v>
      </c>
      <c r="F141" s="20">
        <v>0</v>
      </c>
      <c r="G141" s="21">
        <v>0</v>
      </c>
      <c r="H141" s="19">
        <v>0</v>
      </c>
      <c r="I141" s="20">
        <v>0</v>
      </c>
      <c r="J141" s="21">
        <v>0</v>
      </c>
      <c r="K141" s="19">
        <v>0</v>
      </c>
      <c r="L141" s="20">
        <v>0</v>
      </c>
      <c r="M141" s="21">
        <v>0</v>
      </c>
      <c r="N141" s="19">
        <v>0</v>
      </c>
      <c r="O141" s="20">
        <v>0</v>
      </c>
      <c r="P141" s="21">
        <v>0</v>
      </c>
      <c r="Q141" s="19">
        <v>0</v>
      </c>
      <c r="R141" s="20">
        <v>0</v>
      </c>
      <c r="S141" s="21">
        <v>0</v>
      </c>
      <c r="T141" s="19">
        <v>0</v>
      </c>
      <c r="U141" s="20">
        <v>0</v>
      </c>
      <c r="V141" s="21">
        <v>0</v>
      </c>
      <c r="W141" s="47">
        <v>0</v>
      </c>
      <c r="X141" s="20">
        <v>0</v>
      </c>
      <c r="Y141" s="21">
        <v>0</v>
      </c>
      <c r="AB141" s="1"/>
    </row>
    <row r="142" spans="1:28" ht="13">
      <c r="A142" s="2" t="s">
        <v>277</v>
      </c>
      <c r="B142" s="2" t="s">
        <v>110</v>
      </c>
      <c r="C142" s="89" t="s">
        <v>297</v>
      </c>
      <c r="D142" s="129" t="s">
        <v>304</v>
      </c>
      <c r="E142" s="19">
        <v>74341.899999999994</v>
      </c>
      <c r="F142" s="20">
        <v>3087.05</v>
      </c>
      <c r="G142" s="21">
        <v>77428.95</v>
      </c>
      <c r="H142" s="19">
        <v>115930.5</v>
      </c>
      <c r="I142" s="20">
        <v>675.3</v>
      </c>
      <c r="J142" s="21">
        <v>116605.8</v>
      </c>
      <c r="K142" s="19">
        <v>95599.65</v>
      </c>
      <c r="L142" s="20">
        <v>264.8</v>
      </c>
      <c r="M142" s="21">
        <v>95864.45</v>
      </c>
      <c r="N142" s="19">
        <v>59382</v>
      </c>
      <c r="O142" s="20">
        <v>3490.75</v>
      </c>
      <c r="P142" s="21">
        <v>62872.75</v>
      </c>
      <c r="Q142" s="19">
        <v>22589.7</v>
      </c>
      <c r="R142" s="20">
        <v>4595.25</v>
      </c>
      <c r="S142" s="21">
        <v>27184.95</v>
      </c>
      <c r="T142" s="19">
        <v>26367.3</v>
      </c>
      <c r="U142" s="20">
        <v>8705.9500000000007</v>
      </c>
      <c r="V142" s="21">
        <v>35073.25</v>
      </c>
      <c r="W142" s="47">
        <v>394211.05</v>
      </c>
      <c r="X142" s="20">
        <v>20819.100000000002</v>
      </c>
      <c r="Y142" s="21">
        <v>415030.14999999997</v>
      </c>
      <c r="AB142" s="1"/>
    </row>
    <row r="143" spans="1:28" ht="13">
      <c r="A143" s="2" t="s">
        <v>277</v>
      </c>
      <c r="B143" s="2" t="s">
        <v>111</v>
      </c>
      <c r="C143" s="89" t="s">
        <v>297</v>
      </c>
      <c r="D143" s="129" t="s">
        <v>298</v>
      </c>
      <c r="E143" s="19">
        <v>52617</v>
      </c>
      <c r="F143" s="20">
        <v>2142.3000000000002</v>
      </c>
      <c r="G143" s="21">
        <v>54759.3</v>
      </c>
      <c r="H143" s="19">
        <v>56228.5</v>
      </c>
      <c r="I143" s="20">
        <v>2596.5500000000002</v>
      </c>
      <c r="J143" s="21">
        <v>58825.05</v>
      </c>
      <c r="K143" s="19">
        <v>73201.100000000006</v>
      </c>
      <c r="L143" s="20">
        <v>1076.2</v>
      </c>
      <c r="M143" s="21">
        <v>74277.3</v>
      </c>
      <c r="N143" s="19">
        <v>56163.85</v>
      </c>
      <c r="O143" s="20">
        <v>2361.5</v>
      </c>
      <c r="P143" s="21">
        <v>58525.35</v>
      </c>
      <c r="Q143" s="19">
        <v>49596.55</v>
      </c>
      <c r="R143" s="20">
        <v>2542.75</v>
      </c>
      <c r="S143" s="21">
        <v>52139.3</v>
      </c>
      <c r="T143" s="19">
        <v>45821.7</v>
      </c>
      <c r="U143" s="20">
        <v>4213.05</v>
      </c>
      <c r="V143" s="21">
        <v>50034.75</v>
      </c>
      <c r="W143" s="47">
        <v>333628.7</v>
      </c>
      <c r="X143" s="20">
        <v>14932.349999999999</v>
      </c>
      <c r="Y143" s="21">
        <v>348561.05</v>
      </c>
      <c r="AB143" s="1"/>
    </row>
    <row r="144" spans="1:28" ht="13">
      <c r="A144" s="2" t="s">
        <v>277</v>
      </c>
      <c r="B144" s="2" t="s">
        <v>112</v>
      </c>
      <c r="C144" s="89" t="s">
        <v>297</v>
      </c>
      <c r="D144" s="129" t="s">
        <v>298</v>
      </c>
      <c r="E144" s="19">
        <v>48021.9</v>
      </c>
      <c r="F144" s="20">
        <v>3719.35</v>
      </c>
      <c r="G144" s="21">
        <v>51741.25</v>
      </c>
      <c r="H144" s="19">
        <v>51200.25</v>
      </c>
      <c r="I144" s="20">
        <v>2526.8000000000002</v>
      </c>
      <c r="J144" s="21">
        <v>53727.05</v>
      </c>
      <c r="K144" s="19">
        <v>69783.95</v>
      </c>
      <c r="L144" s="20">
        <v>2141.4</v>
      </c>
      <c r="M144" s="21">
        <v>71925.349999999991</v>
      </c>
      <c r="N144" s="19">
        <v>54583.85</v>
      </c>
      <c r="O144" s="20">
        <v>1833.9</v>
      </c>
      <c r="P144" s="21">
        <v>56417.75</v>
      </c>
      <c r="Q144" s="19">
        <v>52188.65</v>
      </c>
      <c r="R144" s="20">
        <v>2941.75</v>
      </c>
      <c r="S144" s="21">
        <v>55130.400000000001</v>
      </c>
      <c r="T144" s="19">
        <v>45529.75</v>
      </c>
      <c r="U144" s="20">
        <v>2782.65</v>
      </c>
      <c r="V144" s="21">
        <v>48312.4</v>
      </c>
      <c r="W144" s="47">
        <v>321308.34999999998</v>
      </c>
      <c r="X144" s="20">
        <v>15945.849999999999</v>
      </c>
      <c r="Y144" s="21">
        <v>337254.19999999995</v>
      </c>
      <c r="AB144" s="1"/>
    </row>
    <row r="145" spans="1:28" ht="13">
      <c r="A145" s="2" t="s">
        <v>277</v>
      </c>
      <c r="B145" s="2" t="s">
        <v>113</v>
      </c>
      <c r="C145" s="89" t="s">
        <v>297</v>
      </c>
      <c r="D145" s="129" t="s">
        <v>304</v>
      </c>
      <c r="E145" s="19">
        <v>49842.1</v>
      </c>
      <c r="F145" s="20">
        <v>1120.25</v>
      </c>
      <c r="G145" s="21">
        <v>50962.35</v>
      </c>
      <c r="H145" s="19">
        <v>98261.9</v>
      </c>
      <c r="I145" s="20">
        <v>219.95</v>
      </c>
      <c r="J145" s="21">
        <v>98481.849999999991</v>
      </c>
      <c r="K145" s="19">
        <v>118150.15</v>
      </c>
      <c r="L145" s="20">
        <v>6.25</v>
      </c>
      <c r="M145" s="21">
        <v>118156.4</v>
      </c>
      <c r="N145" s="19">
        <v>94662.35</v>
      </c>
      <c r="O145" s="20">
        <v>50.4</v>
      </c>
      <c r="P145" s="21">
        <v>94712.75</v>
      </c>
      <c r="Q145" s="19">
        <v>72591.199999999997</v>
      </c>
      <c r="R145" s="20">
        <v>825.4</v>
      </c>
      <c r="S145" s="21">
        <v>73416.599999999991</v>
      </c>
      <c r="T145" s="19">
        <v>56072.25</v>
      </c>
      <c r="U145" s="20">
        <v>6579.45</v>
      </c>
      <c r="V145" s="21">
        <v>62651.7</v>
      </c>
      <c r="W145" s="47">
        <v>489579.95</v>
      </c>
      <c r="X145" s="20">
        <v>8801.7000000000007</v>
      </c>
      <c r="Y145" s="21">
        <v>498381.65</v>
      </c>
      <c r="AB145" s="1"/>
    </row>
    <row r="146" spans="1:28" ht="13">
      <c r="A146" s="2" t="s">
        <v>277</v>
      </c>
      <c r="B146" s="2" t="s">
        <v>114</v>
      </c>
      <c r="C146" s="89" t="s">
        <v>297</v>
      </c>
      <c r="D146" s="129" t="s">
        <v>304</v>
      </c>
      <c r="E146" s="19">
        <v>49093.1</v>
      </c>
      <c r="F146" s="20">
        <v>2124.6</v>
      </c>
      <c r="G146" s="21">
        <v>51217.7</v>
      </c>
      <c r="H146" s="19">
        <v>101267.05</v>
      </c>
      <c r="I146" s="20">
        <v>1119.3</v>
      </c>
      <c r="J146" s="21">
        <v>102386.35</v>
      </c>
      <c r="K146" s="19">
        <v>121382.25</v>
      </c>
      <c r="L146" s="20">
        <v>8.85</v>
      </c>
      <c r="M146" s="21">
        <v>121391.1</v>
      </c>
      <c r="N146" s="19">
        <v>85048.9</v>
      </c>
      <c r="O146" s="20">
        <v>22.75</v>
      </c>
      <c r="P146" s="21">
        <v>85071.65</v>
      </c>
      <c r="Q146" s="19">
        <v>77971.05</v>
      </c>
      <c r="R146" s="20">
        <v>346.85</v>
      </c>
      <c r="S146" s="21">
        <v>78317.900000000009</v>
      </c>
      <c r="T146" s="19">
        <v>14155.25</v>
      </c>
      <c r="U146" s="20">
        <v>714.55</v>
      </c>
      <c r="V146" s="21">
        <v>14869.8</v>
      </c>
      <c r="W146" s="47">
        <v>448917.60000000003</v>
      </c>
      <c r="X146" s="20">
        <v>4336.8999999999996</v>
      </c>
      <c r="Y146" s="21">
        <v>453254.50000000006</v>
      </c>
      <c r="AB146" s="1"/>
    </row>
    <row r="147" spans="1:28" ht="13">
      <c r="A147" s="2" t="s">
        <v>278</v>
      </c>
      <c r="B147" s="2" t="s">
        <v>115</v>
      </c>
      <c r="C147" s="89" t="s">
        <v>297</v>
      </c>
      <c r="D147" s="129" t="s">
        <v>303</v>
      </c>
      <c r="E147" s="19">
        <v>26855.75</v>
      </c>
      <c r="F147" s="20">
        <v>320.95</v>
      </c>
      <c r="G147" s="21">
        <v>27176.7</v>
      </c>
      <c r="H147" s="19">
        <v>18202.900000000001</v>
      </c>
      <c r="I147" s="20">
        <v>285.64999999999998</v>
      </c>
      <c r="J147" s="21">
        <v>18488.550000000003</v>
      </c>
      <c r="K147" s="19">
        <v>0</v>
      </c>
      <c r="L147" s="20">
        <v>0</v>
      </c>
      <c r="M147" s="21">
        <v>0</v>
      </c>
      <c r="N147" s="19">
        <v>613.20000000000005</v>
      </c>
      <c r="O147" s="20">
        <v>4.5</v>
      </c>
      <c r="P147" s="21">
        <v>617.70000000000005</v>
      </c>
      <c r="Q147" s="19">
        <v>5639.25</v>
      </c>
      <c r="R147" s="20">
        <v>220.35</v>
      </c>
      <c r="S147" s="21">
        <v>5859.6</v>
      </c>
      <c r="T147" s="19">
        <v>19670.599999999999</v>
      </c>
      <c r="U147" s="20">
        <v>351.4</v>
      </c>
      <c r="V147" s="21">
        <v>20022</v>
      </c>
      <c r="W147" s="47">
        <v>70981.7</v>
      </c>
      <c r="X147" s="20">
        <v>1182.8499999999999</v>
      </c>
      <c r="Y147" s="21">
        <v>72164.55</v>
      </c>
      <c r="AB147" s="1"/>
    </row>
    <row r="148" spans="1:28" ht="13">
      <c r="A148" s="2" t="s">
        <v>278</v>
      </c>
      <c r="B148" s="2" t="s">
        <v>116</v>
      </c>
      <c r="C148" s="89" t="s">
        <v>297</v>
      </c>
      <c r="D148" s="129" t="s">
        <v>303</v>
      </c>
      <c r="E148" s="19">
        <v>7219.9</v>
      </c>
      <c r="F148" s="20">
        <v>105.65</v>
      </c>
      <c r="G148" s="21">
        <v>7325.5499999999993</v>
      </c>
      <c r="H148" s="19">
        <v>0</v>
      </c>
      <c r="I148" s="20">
        <v>0</v>
      </c>
      <c r="J148" s="21">
        <v>0</v>
      </c>
      <c r="K148" s="19">
        <v>15277.3</v>
      </c>
      <c r="L148" s="20">
        <v>172</v>
      </c>
      <c r="M148" s="21">
        <v>15449.3</v>
      </c>
      <c r="N148" s="19">
        <v>11891.55</v>
      </c>
      <c r="O148" s="20">
        <v>746.5</v>
      </c>
      <c r="P148" s="21">
        <v>12638.05</v>
      </c>
      <c r="Q148" s="19">
        <v>22636.45</v>
      </c>
      <c r="R148" s="20">
        <v>495.95</v>
      </c>
      <c r="S148" s="21">
        <v>23132.400000000001</v>
      </c>
      <c r="T148" s="19">
        <v>11642.15</v>
      </c>
      <c r="U148" s="20">
        <v>421.05</v>
      </c>
      <c r="V148" s="21">
        <v>12063.199999999999</v>
      </c>
      <c r="W148" s="47">
        <v>68667.349999999991</v>
      </c>
      <c r="X148" s="20">
        <v>1941.15</v>
      </c>
      <c r="Y148" s="21">
        <v>70608.499999999985</v>
      </c>
      <c r="AB148" s="1"/>
    </row>
    <row r="149" spans="1:28" ht="13">
      <c r="A149" s="2" t="s">
        <v>278</v>
      </c>
      <c r="B149" s="2" t="s">
        <v>117</v>
      </c>
      <c r="C149" s="89" t="s">
        <v>297</v>
      </c>
      <c r="D149" s="129" t="s">
        <v>303</v>
      </c>
      <c r="E149" s="19">
        <v>10753.6</v>
      </c>
      <c r="F149" s="20">
        <v>400.3</v>
      </c>
      <c r="G149" s="21">
        <v>11153.9</v>
      </c>
      <c r="H149" s="19">
        <v>26159.200000000001</v>
      </c>
      <c r="I149" s="20">
        <v>321</v>
      </c>
      <c r="J149" s="21">
        <v>26480.2</v>
      </c>
      <c r="K149" s="19">
        <v>38610.699999999997</v>
      </c>
      <c r="L149" s="20">
        <v>170.35</v>
      </c>
      <c r="M149" s="21">
        <v>38781.049999999996</v>
      </c>
      <c r="N149" s="19">
        <v>7507.2</v>
      </c>
      <c r="O149" s="20">
        <v>124.3</v>
      </c>
      <c r="P149" s="21">
        <v>7631.5</v>
      </c>
      <c r="Q149" s="19">
        <v>5149.2</v>
      </c>
      <c r="R149" s="20">
        <v>2005.7</v>
      </c>
      <c r="S149" s="21">
        <v>7154.9</v>
      </c>
      <c r="T149" s="19">
        <v>4029</v>
      </c>
      <c r="U149" s="20">
        <v>600.79999999999995</v>
      </c>
      <c r="V149" s="21">
        <v>4629.8</v>
      </c>
      <c r="W149" s="47">
        <v>92208.9</v>
      </c>
      <c r="X149" s="20">
        <v>3622.45</v>
      </c>
      <c r="Y149" s="21">
        <v>95831.349999999991</v>
      </c>
      <c r="AB149" s="1"/>
    </row>
    <row r="150" spans="1:28" ht="13">
      <c r="A150" s="2" t="s">
        <v>278</v>
      </c>
      <c r="B150" s="2" t="s">
        <v>118</v>
      </c>
      <c r="C150" s="89" t="s">
        <v>297</v>
      </c>
      <c r="D150" s="129" t="s">
        <v>303</v>
      </c>
      <c r="E150" s="19">
        <v>6022.9</v>
      </c>
      <c r="F150" s="20">
        <v>182.2</v>
      </c>
      <c r="G150" s="21">
        <v>6205.0999999999995</v>
      </c>
      <c r="H150" s="19">
        <v>15423.35</v>
      </c>
      <c r="I150" s="20">
        <v>342.55</v>
      </c>
      <c r="J150" s="21">
        <v>15765.9</v>
      </c>
      <c r="K150" s="19">
        <v>20632.8</v>
      </c>
      <c r="L150" s="20">
        <v>113.3</v>
      </c>
      <c r="M150" s="21">
        <v>20746.099999999999</v>
      </c>
      <c r="N150" s="19">
        <v>7850.65</v>
      </c>
      <c r="O150" s="20">
        <v>474.4</v>
      </c>
      <c r="P150" s="21">
        <v>8325.0499999999993</v>
      </c>
      <c r="Q150" s="19">
        <v>14931.25</v>
      </c>
      <c r="R150" s="20">
        <v>234.5</v>
      </c>
      <c r="S150" s="21">
        <v>15165.75</v>
      </c>
      <c r="T150" s="19">
        <v>15932.75</v>
      </c>
      <c r="U150" s="20">
        <v>442.25</v>
      </c>
      <c r="V150" s="21">
        <v>16375</v>
      </c>
      <c r="W150" s="47">
        <v>80793.700000000012</v>
      </c>
      <c r="X150" s="20">
        <v>1789.1999999999998</v>
      </c>
      <c r="Y150" s="21">
        <v>82582.900000000009</v>
      </c>
      <c r="AB150" s="1"/>
    </row>
    <row r="151" spans="1:28" ht="13">
      <c r="A151" s="2" t="s">
        <v>278</v>
      </c>
      <c r="B151" s="2" t="s">
        <v>119</v>
      </c>
      <c r="C151" s="89" t="s">
        <v>297</v>
      </c>
      <c r="D151" s="129" t="s">
        <v>303</v>
      </c>
      <c r="E151" s="19">
        <v>30859.8</v>
      </c>
      <c r="F151" s="20">
        <v>190.25</v>
      </c>
      <c r="G151" s="21">
        <v>31050.05</v>
      </c>
      <c r="H151" s="19">
        <v>30328.1</v>
      </c>
      <c r="I151" s="20">
        <v>151.15</v>
      </c>
      <c r="J151" s="21">
        <v>30479.25</v>
      </c>
      <c r="K151" s="19">
        <v>20432.3</v>
      </c>
      <c r="L151" s="20">
        <v>190.4</v>
      </c>
      <c r="M151" s="21">
        <v>20622.7</v>
      </c>
      <c r="N151" s="19">
        <v>10072.9</v>
      </c>
      <c r="O151" s="20">
        <v>462.15</v>
      </c>
      <c r="P151" s="21">
        <v>10535.05</v>
      </c>
      <c r="Q151" s="19">
        <v>4106.8</v>
      </c>
      <c r="R151" s="20">
        <v>75.599999999999994</v>
      </c>
      <c r="S151" s="21">
        <v>4182.4000000000005</v>
      </c>
      <c r="T151" s="19">
        <v>6364.35</v>
      </c>
      <c r="U151" s="20">
        <v>186.5</v>
      </c>
      <c r="V151" s="21">
        <v>6550.85</v>
      </c>
      <c r="W151" s="47">
        <v>102164.25</v>
      </c>
      <c r="X151" s="20">
        <v>1256.05</v>
      </c>
      <c r="Y151" s="21">
        <v>103420.3</v>
      </c>
      <c r="AB151" s="1"/>
    </row>
    <row r="152" spans="1:28" ht="13">
      <c r="A152" s="2" t="s">
        <v>278</v>
      </c>
      <c r="B152" s="2" t="s">
        <v>120</v>
      </c>
      <c r="C152" s="89" t="s">
        <v>297</v>
      </c>
      <c r="D152" s="129" t="s">
        <v>303</v>
      </c>
      <c r="E152" s="19">
        <v>14455.25</v>
      </c>
      <c r="F152" s="20">
        <v>235.55</v>
      </c>
      <c r="G152" s="21">
        <v>14690.8</v>
      </c>
      <c r="H152" s="19">
        <v>24838.799999999999</v>
      </c>
      <c r="I152" s="20">
        <v>243.75</v>
      </c>
      <c r="J152" s="21">
        <v>25082.55</v>
      </c>
      <c r="K152" s="19">
        <v>37143.300000000003</v>
      </c>
      <c r="L152" s="20">
        <v>88.1</v>
      </c>
      <c r="M152" s="21">
        <v>37231.4</v>
      </c>
      <c r="N152" s="19">
        <v>13920.8</v>
      </c>
      <c r="O152" s="20">
        <v>588.65</v>
      </c>
      <c r="P152" s="21">
        <v>14509.449999999999</v>
      </c>
      <c r="Q152" s="19">
        <v>31798.400000000001</v>
      </c>
      <c r="R152" s="20">
        <v>176.55</v>
      </c>
      <c r="S152" s="21">
        <v>31974.95</v>
      </c>
      <c r="T152" s="19">
        <v>17704.2</v>
      </c>
      <c r="U152" s="20">
        <v>340.9</v>
      </c>
      <c r="V152" s="21">
        <v>18045.100000000002</v>
      </c>
      <c r="W152" s="47">
        <v>139860.75000000003</v>
      </c>
      <c r="X152" s="20">
        <v>1673.5</v>
      </c>
      <c r="Y152" s="21">
        <v>141534.25000000003</v>
      </c>
      <c r="AB152" s="1"/>
    </row>
    <row r="153" spans="1:28" ht="13">
      <c r="A153" s="2" t="s">
        <v>278</v>
      </c>
      <c r="B153" s="2" t="s">
        <v>121</v>
      </c>
      <c r="C153" s="89" t="s">
        <v>297</v>
      </c>
      <c r="D153" s="129" t="s">
        <v>303</v>
      </c>
      <c r="E153" s="19">
        <v>742.06</v>
      </c>
      <c r="F153" s="20">
        <v>0.72</v>
      </c>
      <c r="G153" s="21">
        <v>742.78</v>
      </c>
      <c r="H153" s="19">
        <v>1215.5899999999999</v>
      </c>
      <c r="I153" s="20">
        <v>111.97</v>
      </c>
      <c r="J153" s="21">
        <v>1327.56</v>
      </c>
      <c r="K153" s="19">
        <v>649.58000000000004</v>
      </c>
      <c r="L153" s="20">
        <v>88.89</v>
      </c>
      <c r="M153" s="21">
        <v>738.47</v>
      </c>
      <c r="N153" s="19">
        <v>556.24</v>
      </c>
      <c r="O153" s="20">
        <v>381.59</v>
      </c>
      <c r="P153" s="21">
        <v>937.82999999999993</v>
      </c>
      <c r="Q153" s="19">
        <v>1406.51</v>
      </c>
      <c r="R153" s="20">
        <v>481.62</v>
      </c>
      <c r="S153" s="21">
        <v>1888.13</v>
      </c>
      <c r="T153" s="19">
        <v>310.66000000000003</v>
      </c>
      <c r="U153" s="20">
        <v>828.81</v>
      </c>
      <c r="V153" s="21">
        <v>1139.47</v>
      </c>
      <c r="W153" s="47">
        <v>4880.6400000000003</v>
      </c>
      <c r="X153" s="20">
        <v>1893.6</v>
      </c>
      <c r="Y153" s="21">
        <v>6774.24</v>
      </c>
      <c r="AB153" s="1"/>
    </row>
    <row r="154" spans="1:28" ht="13">
      <c r="A154" s="2" t="s">
        <v>278</v>
      </c>
      <c r="B154" s="2" t="s">
        <v>122</v>
      </c>
      <c r="C154" s="89" t="s">
        <v>297</v>
      </c>
      <c r="D154" s="129" t="s">
        <v>303</v>
      </c>
      <c r="E154" s="19">
        <v>3328.38</v>
      </c>
      <c r="F154" s="20">
        <v>3.25</v>
      </c>
      <c r="G154" s="21">
        <v>3331.63</v>
      </c>
      <c r="H154" s="19">
        <v>3047.71</v>
      </c>
      <c r="I154" s="20">
        <v>163.4</v>
      </c>
      <c r="J154" s="21">
        <v>3211.11</v>
      </c>
      <c r="K154" s="19">
        <v>1243.28</v>
      </c>
      <c r="L154" s="20">
        <v>38.43</v>
      </c>
      <c r="M154" s="21">
        <v>1281.71</v>
      </c>
      <c r="N154" s="19">
        <v>1800.57</v>
      </c>
      <c r="O154" s="20">
        <v>86.06</v>
      </c>
      <c r="P154" s="21">
        <v>1886.6299999999999</v>
      </c>
      <c r="Q154" s="19">
        <v>2924.45</v>
      </c>
      <c r="R154" s="20">
        <v>340.12</v>
      </c>
      <c r="S154" s="21">
        <v>3264.5699999999997</v>
      </c>
      <c r="T154" s="19">
        <v>1927.23</v>
      </c>
      <c r="U154" s="20">
        <v>51.12</v>
      </c>
      <c r="V154" s="21">
        <v>1978.35</v>
      </c>
      <c r="W154" s="47">
        <v>14271.619999999999</v>
      </c>
      <c r="X154" s="20">
        <v>682.38</v>
      </c>
      <c r="Y154" s="21">
        <v>14953.999999999998</v>
      </c>
      <c r="AB154" s="1"/>
    </row>
    <row r="155" spans="1:28" ht="13">
      <c r="A155" s="2" t="s">
        <v>278</v>
      </c>
      <c r="B155" s="2" t="s">
        <v>123</v>
      </c>
      <c r="C155" s="89" t="s">
        <v>297</v>
      </c>
      <c r="D155" s="129" t="s">
        <v>303</v>
      </c>
      <c r="E155" s="19">
        <v>3136.36</v>
      </c>
      <c r="F155" s="20">
        <v>390.5</v>
      </c>
      <c r="G155" s="21">
        <v>3526.86</v>
      </c>
      <c r="H155" s="19">
        <v>2325.65</v>
      </c>
      <c r="I155" s="20">
        <v>459.33</v>
      </c>
      <c r="J155" s="21">
        <v>2784.98</v>
      </c>
      <c r="K155" s="19">
        <v>1372.76</v>
      </c>
      <c r="L155" s="20">
        <v>554.5</v>
      </c>
      <c r="M155" s="21">
        <v>1927.26</v>
      </c>
      <c r="N155" s="19">
        <v>1903.41</v>
      </c>
      <c r="O155" s="20">
        <v>440.62</v>
      </c>
      <c r="P155" s="21">
        <v>2344.0300000000002</v>
      </c>
      <c r="Q155" s="19">
        <v>900.67</v>
      </c>
      <c r="R155" s="20">
        <v>329.3</v>
      </c>
      <c r="S155" s="21">
        <v>1229.97</v>
      </c>
      <c r="T155" s="19">
        <v>230.28</v>
      </c>
      <c r="U155" s="20">
        <v>0.31</v>
      </c>
      <c r="V155" s="21">
        <v>230.59</v>
      </c>
      <c r="W155" s="47">
        <v>9869.130000000001</v>
      </c>
      <c r="X155" s="20">
        <v>2174.56</v>
      </c>
      <c r="Y155" s="21">
        <v>12043.69</v>
      </c>
      <c r="AB155" s="1"/>
    </row>
    <row r="156" spans="1:28" ht="13">
      <c r="A156" s="2" t="s">
        <v>278</v>
      </c>
      <c r="B156" s="2" t="s">
        <v>124</v>
      </c>
      <c r="C156" s="89" t="s">
        <v>297</v>
      </c>
      <c r="D156" s="129" t="s">
        <v>303</v>
      </c>
      <c r="E156" s="19">
        <v>2707.13</v>
      </c>
      <c r="F156" s="20">
        <v>388.09</v>
      </c>
      <c r="G156" s="21">
        <v>3095.2200000000003</v>
      </c>
      <c r="H156" s="19">
        <v>2489.87</v>
      </c>
      <c r="I156" s="20">
        <v>267.16000000000003</v>
      </c>
      <c r="J156" s="21">
        <v>2757.0299999999997</v>
      </c>
      <c r="K156" s="19">
        <v>3301.18</v>
      </c>
      <c r="L156" s="20">
        <v>344.19</v>
      </c>
      <c r="M156" s="21">
        <v>3645.37</v>
      </c>
      <c r="N156" s="19">
        <v>1868.07</v>
      </c>
      <c r="O156" s="20">
        <v>212.33</v>
      </c>
      <c r="P156" s="21">
        <v>2080.4</v>
      </c>
      <c r="Q156" s="19">
        <v>1265.1400000000001</v>
      </c>
      <c r="R156" s="20">
        <v>97.52</v>
      </c>
      <c r="S156" s="21">
        <v>1362.66</v>
      </c>
      <c r="T156" s="19">
        <v>0</v>
      </c>
      <c r="U156" s="20">
        <v>0</v>
      </c>
      <c r="V156" s="21">
        <v>0</v>
      </c>
      <c r="W156" s="47">
        <v>11631.39</v>
      </c>
      <c r="X156" s="20">
        <v>1309.29</v>
      </c>
      <c r="Y156" s="21">
        <v>12940.68</v>
      </c>
      <c r="AB156" s="1"/>
    </row>
    <row r="157" spans="1:28" ht="13">
      <c r="A157" s="2" t="s">
        <v>279</v>
      </c>
      <c r="B157" s="2" t="s">
        <v>125</v>
      </c>
      <c r="C157" s="89" t="s">
        <v>297</v>
      </c>
      <c r="D157" s="129" t="s">
        <v>303</v>
      </c>
      <c r="E157" s="19">
        <v>0</v>
      </c>
      <c r="F157" s="20">
        <v>0</v>
      </c>
      <c r="G157" s="21">
        <v>0</v>
      </c>
      <c r="H157" s="19">
        <v>0</v>
      </c>
      <c r="I157" s="20">
        <v>0</v>
      </c>
      <c r="J157" s="21">
        <v>0</v>
      </c>
      <c r="K157" s="19">
        <v>0</v>
      </c>
      <c r="L157" s="20">
        <v>0</v>
      </c>
      <c r="M157" s="21">
        <v>0</v>
      </c>
      <c r="N157" s="19">
        <v>0</v>
      </c>
      <c r="O157" s="20">
        <v>0</v>
      </c>
      <c r="P157" s="21">
        <v>0</v>
      </c>
      <c r="Q157" s="19">
        <v>0</v>
      </c>
      <c r="R157" s="20">
        <v>0</v>
      </c>
      <c r="S157" s="21">
        <v>0</v>
      </c>
      <c r="T157" s="19">
        <v>0</v>
      </c>
      <c r="U157" s="20">
        <v>0</v>
      </c>
      <c r="V157" s="21">
        <v>0</v>
      </c>
      <c r="W157" s="47">
        <v>0</v>
      </c>
      <c r="X157" s="20">
        <v>0</v>
      </c>
      <c r="Y157" s="21">
        <v>0</v>
      </c>
      <c r="AB157" s="1"/>
    </row>
    <row r="158" spans="1:28" ht="13">
      <c r="A158" s="2" t="s">
        <v>280</v>
      </c>
      <c r="B158" s="2" t="s">
        <v>136</v>
      </c>
      <c r="C158" s="89" t="s">
        <v>297</v>
      </c>
      <c r="D158" s="129" t="s">
        <v>302</v>
      </c>
      <c r="E158" s="19">
        <v>0</v>
      </c>
      <c r="F158" s="20">
        <v>0</v>
      </c>
      <c r="G158" s="21">
        <v>0</v>
      </c>
      <c r="H158" s="19">
        <v>0</v>
      </c>
      <c r="I158" s="20">
        <v>0</v>
      </c>
      <c r="J158" s="21">
        <v>0</v>
      </c>
      <c r="K158" s="19">
        <v>0</v>
      </c>
      <c r="L158" s="20">
        <v>0</v>
      </c>
      <c r="M158" s="21">
        <v>0</v>
      </c>
      <c r="N158" s="19">
        <v>0</v>
      </c>
      <c r="O158" s="20">
        <v>0</v>
      </c>
      <c r="P158" s="21">
        <v>0</v>
      </c>
      <c r="Q158" s="19">
        <v>0</v>
      </c>
      <c r="R158" s="20">
        <v>0</v>
      </c>
      <c r="S158" s="21">
        <v>0</v>
      </c>
      <c r="T158" s="19">
        <v>0</v>
      </c>
      <c r="U158" s="20">
        <v>0</v>
      </c>
      <c r="V158" s="21">
        <v>0</v>
      </c>
      <c r="W158" s="47">
        <v>0</v>
      </c>
      <c r="X158" s="20">
        <v>0</v>
      </c>
      <c r="Y158" s="21">
        <v>0</v>
      </c>
      <c r="AB158" s="1"/>
    </row>
    <row r="159" spans="1:28" ht="13">
      <c r="A159" s="2" t="s">
        <v>280</v>
      </c>
      <c r="B159" s="2" t="s">
        <v>137</v>
      </c>
      <c r="C159" s="89" t="s">
        <v>297</v>
      </c>
      <c r="D159" s="129" t="s">
        <v>302</v>
      </c>
      <c r="E159" s="19">
        <v>0</v>
      </c>
      <c r="F159" s="20">
        <v>0</v>
      </c>
      <c r="G159" s="21">
        <v>0</v>
      </c>
      <c r="H159" s="19">
        <v>0</v>
      </c>
      <c r="I159" s="20">
        <v>0</v>
      </c>
      <c r="J159" s="21">
        <v>0</v>
      </c>
      <c r="K159" s="19">
        <v>0</v>
      </c>
      <c r="L159" s="20">
        <v>0</v>
      </c>
      <c r="M159" s="21">
        <v>0</v>
      </c>
      <c r="N159" s="19">
        <v>0</v>
      </c>
      <c r="O159" s="20">
        <v>0</v>
      </c>
      <c r="P159" s="21">
        <v>0</v>
      </c>
      <c r="Q159" s="19">
        <v>0</v>
      </c>
      <c r="R159" s="20">
        <v>0</v>
      </c>
      <c r="S159" s="21">
        <v>0</v>
      </c>
      <c r="T159" s="19">
        <v>0</v>
      </c>
      <c r="U159" s="20">
        <v>0</v>
      </c>
      <c r="V159" s="21">
        <v>0</v>
      </c>
      <c r="W159" s="47">
        <v>0</v>
      </c>
      <c r="X159" s="20">
        <v>0</v>
      </c>
      <c r="Y159" s="21">
        <v>0</v>
      </c>
      <c r="AB159" s="1"/>
    </row>
    <row r="160" spans="1:28" ht="13">
      <c r="A160" s="2" t="s">
        <v>280</v>
      </c>
      <c r="B160" s="2" t="s">
        <v>138</v>
      </c>
      <c r="C160" s="89" t="s">
        <v>297</v>
      </c>
      <c r="D160" s="129" t="s">
        <v>298</v>
      </c>
      <c r="E160" s="19">
        <v>0</v>
      </c>
      <c r="F160" s="20">
        <v>0</v>
      </c>
      <c r="G160" s="21">
        <v>0</v>
      </c>
      <c r="H160" s="19">
        <v>0</v>
      </c>
      <c r="I160" s="20">
        <v>0</v>
      </c>
      <c r="J160" s="21">
        <v>0</v>
      </c>
      <c r="K160" s="19">
        <v>0</v>
      </c>
      <c r="L160" s="20">
        <v>0</v>
      </c>
      <c r="M160" s="21">
        <v>0</v>
      </c>
      <c r="N160" s="19">
        <v>0</v>
      </c>
      <c r="O160" s="20">
        <v>0</v>
      </c>
      <c r="P160" s="21">
        <v>0</v>
      </c>
      <c r="Q160" s="19">
        <v>0</v>
      </c>
      <c r="R160" s="20">
        <v>0</v>
      </c>
      <c r="S160" s="21">
        <v>0</v>
      </c>
      <c r="T160" s="19">
        <v>0</v>
      </c>
      <c r="U160" s="20">
        <v>0</v>
      </c>
      <c r="V160" s="21">
        <v>0</v>
      </c>
      <c r="W160" s="47">
        <v>0</v>
      </c>
      <c r="X160" s="20">
        <v>0</v>
      </c>
      <c r="Y160" s="21">
        <v>0</v>
      </c>
      <c r="AB160" s="1"/>
    </row>
    <row r="161" spans="1:28" ht="13">
      <c r="A161" s="2" t="s">
        <v>280</v>
      </c>
      <c r="B161" s="2" t="s">
        <v>139</v>
      </c>
      <c r="C161" s="89" t="s">
        <v>297</v>
      </c>
      <c r="D161" s="129" t="s">
        <v>298</v>
      </c>
      <c r="E161" s="19">
        <v>0</v>
      </c>
      <c r="F161" s="20">
        <v>0</v>
      </c>
      <c r="G161" s="21">
        <v>0</v>
      </c>
      <c r="H161" s="19">
        <v>0</v>
      </c>
      <c r="I161" s="20">
        <v>0</v>
      </c>
      <c r="J161" s="21">
        <v>0</v>
      </c>
      <c r="K161" s="19">
        <v>0</v>
      </c>
      <c r="L161" s="20">
        <v>0</v>
      </c>
      <c r="M161" s="21">
        <v>0</v>
      </c>
      <c r="N161" s="19">
        <v>0</v>
      </c>
      <c r="O161" s="20">
        <v>0</v>
      </c>
      <c r="P161" s="21">
        <v>0</v>
      </c>
      <c r="Q161" s="19">
        <v>0</v>
      </c>
      <c r="R161" s="20">
        <v>0</v>
      </c>
      <c r="S161" s="21">
        <v>0</v>
      </c>
      <c r="T161" s="19">
        <v>0</v>
      </c>
      <c r="U161" s="20">
        <v>0</v>
      </c>
      <c r="V161" s="21">
        <v>0</v>
      </c>
      <c r="W161" s="47">
        <v>0</v>
      </c>
      <c r="X161" s="20">
        <v>0</v>
      </c>
      <c r="Y161" s="21">
        <v>0</v>
      </c>
      <c r="AB161" s="1"/>
    </row>
    <row r="162" spans="1:28" ht="13">
      <c r="A162" s="2" t="s">
        <v>280</v>
      </c>
      <c r="B162" s="2" t="s">
        <v>140</v>
      </c>
      <c r="C162" s="89" t="s">
        <v>297</v>
      </c>
      <c r="D162" s="129" t="s">
        <v>303</v>
      </c>
      <c r="E162" s="19">
        <v>0</v>
      </c>
      <c r="F162" s="20">
        <v>0</v>
      </c>
      <c r="G162" s="21">
        <v>0</v>
      </c>
      <c r="H162" s="19">
        <v>0</v>
      </c>
      <c r="I162" s="20">
        <v>0</v>
      </c>
      <c r="J162" s="21">
        <v>0</v>
      </c>
      <c r="K162" s="19">
        <v>0</v>
      </c>
      <c r="L162" s="20">
        <v>0</v>
      </c>
      <c r="M162" s="21">
        <v>0</v>
      </c>
      <c r="N162" s="19">
        <v>0</v>
      </c>
      <c r="O162" s="20">
        <v>0</v>
      </c>
      <c r="P162" s="21">
        <v>0</v>
      </c>
      <c r="Q162" s="19">
        <v>0</v>
      </c>
      <c r="R162" s="20">
        <v>0</v>
      </c>
      <c r="S162" s="21">
        <v>0</v>
      </c>
      <c r="T162" s="19">
        <v>0</v>
      </c>
      <c r="U162" s="20">
        <v>0</v>
      </c>
      <c r="V162" s="21">
        <v>0</v>
      </c>
      <c r="W162" s="47">
        <v>0</v>
      </c>
      <c r="X162" s="20">
        <v>0</v>
      </c>
      <c r="Y162" s="21">
        <v>0</v>
      </c>
      <c r="AB162" s="1"/>
    </row>
    <row r="163" spans="1:28" ht="13">
      <c r="A163" s="2" t="s">
        <v>280</v>
      </c>
      <c r="B163" s="2" t="s">
        <v>141</v>
      </c>
      <c r="C163" s="89" t="s">
        <v>297</v>
      </c>
      <c r="D163" s="129" t="s">
        <v>303</v>
      </c>
      <c r="E163" s="19">
        <v>0</v>
      </c>
      <c r="F163" s="20">
        <v>0</v>
      </c>
      <c r="G163" s="21">
        <v>0</v>
      </c>
      <c r="H163" s="19">
        <v>0</v>
      </c>
      <c r="I163" s="20">
        <v>0</v>
      </c>
      <c r="J163" s="21">
        <v>0</v>
      </c>
      <c r="K163" s="19">
        <v>0</v>
      </c>
      <c r="L163" s="20">
        <v>0</v>
      </c>
      <c r="M163" s="21">
        <v>0</v>
      </c>
      <c r="N163" s="19">
        <v>0</v>
      </c>
      <c r="O163" s="20">
        <v>0</v>
      </c>
      <c r="P163" s="21">
        <v>0</v>
      </c>
      <c r="Q163" s="19">
        <v>0</v>
      </c>
      <c r="R163" s="20">
        <v>0</v>
      </c>
      <c r="S163" s="21">
        <v>0</v>
      </c>
      <c r="T163" s="19">
        <v>0</v>
      </c>
      <c r="U163" s="20">
        <v>0</v>
      </c>
      <c r="V163" s="21">
        <v>0</v>
      </c>
      <c r="W163" s="47">
        <v>0</v>
      </c>
      <c r="X163" s="20">
        <v>0</v>
      </c>
      <c r="Y163" s="21">
        <v>0</v>
      </c>
      <c r="AB163" s="1"/>
    </row>
    <row r="164" spans="1:28" ht="13">
      <c r="A164" s="2" t="s">
        <v>280</v>
      </c>
      <c r="B164" s="2" t="s">
        <v>142</v>
      </c>
      <c r="C164" s="89" t="s">
        <v>297</v>
      </c>
      <c r="D164" s="129" t="s">
        <v>303</v>
      </c>
      <c r="E164" s="19">
        <v>0</v>
      </c>
      <c r="F164" s="20">
        <v>0</v>
      </c>
      <c r="G164" s="21">
        <v>0</v>
      </c>
      <c r="H164" s="19">
        <v>0</v>
      </c>
      <c r="I164" s="20">
        <v>0</v>
      </c>
      <c r="J164" s="21">
        <v>0</v>
      </c>
      <c r="K164" s="19">
        <v>0</v>
      </c>
      <c r="L164" s="20">
        <v>0</v>
      </c>
      <c r="M164" s="21">
        <v>0</v>
      </c>
      <c r="N164" s="19">
        <v>0</v>
      </c>
      <c r="O164" s="20">
        <v>0</v>
      </c>
      <c r="P164" s="21">
        <v>0</v>
      </c>
      <c r="Q164" s="19">
        <v>0</v>
      </c>
      <c r="R164" s="20">
        <v>0</v>
      </c>
      <c r="S164" s="21">
        <v>0</v>
      </c>
      <c r="T164" s="19">
        <v>0</v>
      </c>
      <c r="U164" s="20">
        <v>0</v>
      </c>
      <c r="V164" s="21">
        <v>0</v>
      </c>
      <c r="W164" s="47">
        <v>0</v>
      </c>
      <c r="X164" s="20">
        <v>0</v>
      </c>
      <c r="Y164" s="21">
        <v>0</v>
      </c>
      <c r="AB164" s="1"/>
    </row>
    <row r="165" spans="1:28" ht="13">
      <c r="A165" s="2" t="s">
        <v>280</v>
      </c>
      <c r="B165" s="2" t="s">
        <v>143</v>
      </c>
      <c r="C165" s="89" t="s">
        <v>297</v>
      </c>
      <c r="D165" s="129" t="s">
        <v>303</v>
      </c>
      <c r="E165" s="19">
        <v>0</v>
      </c>
      <c r="F165" s="20">
        <v>0</v>
      </c>
      <c r="G165" s="21">
        <v>0</v>
      </c>
      <c r="H165" s="19">
        <v>0</v>
      </c>
      <c r="I165" s="20">
        <v>0</v>
      </c>
      <c r="J165" s="21">
        <v>0</v>
      </c>
      <c r="K165" s="19">
        <v>0</v>
      </c>
      <c r="L165" s="20">
        <v>0</v>
      </c>
      <c r="M165" s="21">
        <v>0</v>
      </c>
      <c r="N165" s="19">
        <v>0</v>
      </c>
      <c r="O165" s="20">
        <v>0</v>
      </c>
      <c r="P165" s="21">
        <v>0</v>
      </c>
      <c r="Q165" s="19">
        <v>0</v>
      </c>
      <c r="R165" s="20">
        <v>0</v>
      </c>
      <c r="S165" s="21">
        <v>0</v>
      </c>
      <c r="T165" s="19">
        <v>0</v>
      </c>
      <c r="U165" s="20">
        <v>0</v>
      </c>
      <c r="V165" s="21">
        <v>0</v>
      </c>
      <c r="W165" s="47">
        <v>0</v>
      </c>
      <c r="X165" s="20">
        <v>0</v>
      </c>
      <c r="Y165" s="21">
        <v>0</v>
      </c>
      <c r="AB165" s="1"/>
    </row>
    <row r="166" spans="1:28" ht="13">
      <c r="A166" s="2" t="s">
        <v>281</v>
      </c>
      <c r="B166" s="2" t="s">
        <v>144</v>
      </c>
      <c r="C166" s="89" t="s">
        <v>297</v>
      </c>
      <c r="D166" s="129" t="s">
        <v>298</v>
      </c>
      <c r="E166" s="19">
        <v>31.27</v>
      </c>
      <c r="F166" s="20">
        <v>0</v>
      </c>
      <c r="G166" s="21">
        <v>31.27</v>
      </c>
      <c r="H166" s="19">
        <v>0</v>
      </c>
      <c r="I166" s="20">
        <v>0</v>
      </c>
      <c r="J166" s="21">
        <v>0</v>
      </c>
      <c r="K166" s="19">
        <v>0</v>
      </c>
      <c r="L166" s="20">
        <v>0.36</v>
      </c>
      <c r="M166" s="21">
        <v>0.36</v>
      </c>
      <c r="N166" s="19">
        <v>0</v>
      </c>
      <c r="O166" s="20">
        <v>0</v>
      </c>
      <c r="P166" s="21">
        <v>0</v>
      </c>
      <c r="Q166" s="19">
        <v>0</v>
      </c>
      <c r="R166" s="20">
        <v>9.4</v>
      </c>
      <c r="S166" s="21">
        <v>9.4</v>
      </c>
      <c r="T166" s="19">
        <v>0</v>
      </c>
      <c r="U166" s="20">
        <v>0.38</v>
      </c>
      <c r="V166" s="21">
        <v>0.38</v>
      </c>
      <c r="W166" s="47">
        <v>31.27</v>
      </c>
      <c r="X166" s="20">
        <v>10.14</v>
      </c>
      <c r="Y166" s="21">
        <v>41.41</v>
      </c>
      <c r="AB166" s="1"/>
    </row>
    <row r="167" spans="1:28" ht="13">
      <c r="A167" s="2" t="s">
        <v>282</v>
      </c>
      <c r="B167" s="2" t="s">
        <v>145</v>
      </c>
      <c r="C167" s="89" t="s">
        <v>297</v>
      </c>
      <c r="D167" s="129" t="s">
        <v>302</v>
      </c>
      <c r="E167" s="19">
        <v>0</v>
      </c>
      <c r="F167" s="20">
        <v>0</v>
      </c>
      <c r="G167" s="21">
        <v>0</v>
      </c>
      <c r="H167" s="19">
        <v>0</v>
      </c>
      <c r="I167" s="20">
        <v>0</v>
      </c>
      <c r="J167" s="21">
        <v>0</v>
      </c>
      <c r="K167" s="19">
        <v>0</v>
      </c>
      <c r="L167" s="20">
        <v>0</v>
      </c>
      <c r="M167" s="21">
        <v>0</v>
      </c>
      <c r="N167" s="19">
        <v>0</v>
      </c>
      <c r="O167" s="20">
        <v>0</v>
      </c>
      <c r="P167" s="21">
        <v>0</v>
      </c>
      <c r="Q167" s="19">
        <v>0</v>
      </c>
      <c r="R167" s="20">
        <v>0</v>
      </c>
      <c r="S167" s="21">
        <v>0</v>
      </c>
      <c r="T167" s="19">
        <v>0</v>
      </c>
      <c r="U167" s="20">
        <v>0</v>
      </c>
      <c r="V167" s="21">
        <v>0</v>
      </c>
      <c r="W167" s="47">
        <v>0</v>
      </c>
      <c r="X167" s="20">
        <v>0</v>
      </c>
      <c r="Y167" s="21">
        <v>0</v>
      </c>
      <c r="AB167" s="1"/>
    </row>
    <row r="168" spans="1:28" ht="13">
      <c r="A168" s="2" t="s">
        <v>282</v>
      </c>
      <c r="B168" s="2" t="s">
        <v>146</v>
      </c>
      <c r="C168" s="89" t="s">
        <v>297</v>
      </c>
      <c r="D168" s="129" t="s">
        <v>302</v>
      </c>
      <c r="E168" s="19">
        <v>0</v>
      </c>
      <c r="F168" s="20">
        <v>0</v>
      </c>
      <c r="G168" s="21">
        <v>0</v>
      </c>
      <c r="H168" s="19">
        <v>0</v>
      </c>
      <c r="I168" s="20">
        <v>0</v>
      </c>
      <c r="J168" s="21">
        <v>0</v>
      </c>
      <c r="K168" s="19">
        <v>0</v>
      </c>
      <c r="L168" s="20">
        <v>0</v>
      </c>
      <c r="M168" s="21">
        <v>0</v>
      </c>
      <c r="N168" s="19">
        <v>0</v>
      </c>
      <c r="O168" s="20">
        <v>0</v>
      </c>
      <c r="P168" s="21">
        <v>0</v>
      </c>
      <c r="Q168" s="19">
        <v>0</v>
      </c>
      <c r="R168" s="20">
        <v>0</v>
      </c>
      <c r="S168" s="21">
        <v>0</v>
      </c>
      <c r="T168" s="19">
        <v>0</v>
      </c>
      <c r="U168" s="20">
        <v>0</v>
      </c>
      <c r="V168" s="21">
        <v>0</v>
      </c>
      <c r="W168" s="47">
        <v>0</v>
      </c>
      <c r="X168" s="20">
        <v>0</v>
      </c>
      <c r="Y168" s="21">
        <v>0</v>
      </c>
      <c r="AB168" s="1"/>
    </row>
    <row r="169" spans="1:28" ht="13">
      <c r="A169" s="2" t="s">
        <v>282</v>
      </c>
      <c r="B169" s="2" t="s">
        <v>147</v>
      </c>
      <c r="C169" s="89" t="s">
        <v>297</v>
      </c>
      <c r="D169" s="129" t="s">
        <v>302</v>
      </c>
      <c r="E169" s="19">
        <v>0</v>
      </c>
      <c r="F169" s="20">
        <v>0</v>
      </c>
      <c r="G169" s="21">
        <v>0</v>
      </c>
      <c r="H169" s="19">
        <v>0</v>
      </c>
      <c r="I169" s="20">
        <v>0</v>
      </c>
      <c r="J169" s="21">
        <v>0</v>
      </c>
      <c r="K169" s="19">
        <v>0</v>
      </c>
      <c r="L169" s="20">
        <v>0</v>
      </c>
      <c r="M169" s="21">
        <v>0</v>
      </c>
      <c r="N169" s="19">
        <v>0</v>
      </c>
      <c r="O169" s="20">
        <v>0</v>
      </c>
      <c r="P169" s="21">
        <v>0</v>
      </c>
      <c r="Q169" s="19">
        <v>0</v>
      </c>
      <c r="R169" s="20">
        <v>0</v>
      </c>
      <c r="S169" s="21">
        <v>0</v>
      </c>
      <c r="T169" s="19">
        <v>0</v>
      </c>
      <c r="U169" s="20">
        <v>0</v>
      </c>
      <c r="V169" s="21">
        <v>0</v>
      </c>
      <c r="W169" s="47">
        <v>0</v>
      </c>
      <c r="X169" s="20">
        <v>0</v>
      </c>
      <c r="Y169" s="21">
        <v>0</v>
      </c>
      <c r="AB169" s="1"/>
    </row>
    <row r="170" spans="1:28" ht="13">
      <c r="A170" s="2" t="s">
        <v>282</v>
      </c>
      <c r="B170" s="2" t="s">
        <v>317</v>
      </c>
      <c r="C170" s="89" t="s">
        <v>297</v>
      </c>
      <c r="D170" s="129" t="s">
        <v>302</v>
      </c>
      <c r="E170" s="19">
        <v>6838.15</v>
      </c>
      <c r="F170" s="20">
        <v>3665.45</v>
      </c>
      <c r="G170" s="21">
        <v>10503.599999999999</v>
      </c>
      <c r="H170" s="19">
        <v>6368.1</v>
      </c>
      <c r="I170" s="20">
        <v>3088.7</v>
      </c>
      <c r="J170" s="21">
        <v>9456.7999999999993</v>
      </c>
      <c r="K170" s="19">
        <v>3015.7</v>
      </c>
      <c r="L170" s="20">
        <v>3408.35</v>
      </c>
      <c r="M170" s="21">
        <v>6424.0499999999993</v>
      </c>
      <c r="N170" s="19">
        <v>0</v>
      </c>
      <c r="O170" s="20">
        <v>0</v>
      </c>
      <c r="P170" s="21">
        <v>0</v>
      </c>
      <c r="Q170" s="19">
        <v>2537.25</v>
      </c>
      <c r="R170" s="20">
        <v>153.1</v>
      </c>
      <c r="S170" s="21">
        <v>2690.35</v>
      </c>
      <c r="T170" s="19">
        <v>12550.75</v>
      </c>
      <c r="U170" s="20">
        <v>2112.35</v>
      </c>
      <c r="V170" s="21">
        <v>14663.1</v>
      </c>
      <c r="W170" s="47">
        <v>31309.95</v>
      </c>
      <c r="X170" s="20">
        <v>12427.95</v>
      </c>
      <c r="Y170" s="21">
        <v>43737.9</v>
      </c>
      <c r="AB170" s="1"/>
    </row>
    <row r="171" spans="1:28" ht="13">
      <c r="A171" s="2" t="s">
        <v>282</v>
      </c>
      <c r="B171" s="2" t="s">
        <v>318</v>
      </c>
      <c r="C171" s="89" t="s">
        <v>297</v>
      </c>
      <c r="D171" s="129" t="s">
        <v>302</v>
      </c>
      <c r="E171" s="19">
        <v>21027.75</v>
      </c>
      <c r="F171" s="20">
        <v>369.65</v>
      </c>
      <c r="G171" s="21">
        <v>21397.4</v>
      </c>
      <c r="H171" s="19">
        <v>11350.2</v>
      </c>
      <c r="I171" s="20">
        <v>2829.3</v>
      </c>
      <c r="J171" s="21">
        <v>14179.5</v>
      </c>
      <c r="K171" s="19">
        <v>13876.75</v>
      </c>
      <c r="L171" s="20">
        <v>2391</v>
      </c>
      <c r="M171" s="21">
        <v>16267.75</v>
      </c>
      <c r="N171" s="19">
        <v>15091.75</v>
      </c>
      <c r="O171" s="20">
        <v>1219.25</v>
      </c>
      <c r="P171" s="21">
        <v>16311</v>
      </c>
      <c r="Q171" s="19">
        <v>10783</v>
      </c>
      <c r="R171" s="20">
        <v>2158.85</v>
      </c>
      <c r="S171" s="21">
        <v>12941.85</v>
      </c>
      <c r="T171" s="19">
        <v>10581.45</v>
      </c>
      <c r="U171" s="20">
        <v>2046.8</v>
      </c>
      <c r="V171" s="21">
        <v>12628.25</v>
      </c>
      <c r="W171" s="47">
        <v>82710.899999999994</v>
      </c>
      <c r="X171" s="20">
        <v>11014.85</v>
      </c>
      <c r="Y171" s="21">
        <v>93725.75</v>
      </c>
      <c r="AB171" s="1"/>
    </row>
    <row r="172" spans="1:28" ht="13">
      <c r="A172" s="2" t="s">
        <v>282</v>
      </c>
      <c r="B172" s="2" t="s">
        <v>319</v>
      </c>
      <c r="C172" s="89" t="s">
        <v>297</v>
      </c>
      <c r="D172" s="129" t="s">
        <v>302</v>
      </c>
      <c r="E172" s="19">
        <v>0</v>
      </c>
      <c r="F172" s="20">
        <v>0</v>
      </c>
      <c r="G172" s="21">
        <v>0</v>
      </c>
      <c r="H172" s="19">
        <v>0</v>
      </c>
      <c r="I172" s="20">
        <v>0</v>
      </c>
      <c r="J172" s="21">
        <v>0</v>
      </c>
      <c r="K172" s="19">
        <v>860.2</v>
      </c>
      <c r="L172" s="20">
        <v>359.6</v>
      </c>
      <c r="M172" s="21">
        <v>1219.8000000000002</v>
      </c>
      <c r="N172" s="19">
        <v>19239.25</v>
      </c>
      <c r="O172" s="20">
        <v>2351.8000000000002</v>
      </c>
      <c r="P172" s="21">
        <v>21591.05</v>
      </c>
      <c r="Q172" s="19">
        <v>23772.5</v>
      </c>
      <c r="R172" s="20">
        <v>3261.75</v>
      </c>
      <c r="S172" s="21">
        <v>27034.25</v>
      </c>
      <c r="T172" s="19">
        <v>15661.7</v>
      </c>
      <c r="U172" s="20">
        <v>2893.1</v>
      </c>
      <c r="V172" s="21">
        <v>18554.8</v>
      </c>
      <c r="W172" s="47">
        <v>59533.649999999994</v>
      </c>
      <c r="X172" s="20">
        <v>8866.25</v>
      </c>
      <c r="Y172" s="21">
        <v>68399.899999999994</v>
      </c>
      <c r="AB172" s="1"/>
    </row>
    <row r="173" spans="1:28" ht="13">
      <c r="A173" s="2" t="s">
        <v>282</v>
      </c>
      <c r="B173" s="2" t="s">
        <v>148</v>
      </c>
      <c r="C173" s="89" t="s">
        <v>297</v>
      </c>
      <c r="D173" s="129" t="s">
        <v>303</v>
      </c>
      <c r="E173" s="19">
        <v>695.45</v>
      </c>
      <c r="F173" s="20">
        <v>115.2</v>
      </c>
      <c r="G173" s="21">
        <v>810.65000000000009</v>
      </c>
      <c r="H173" s="19">
        <v>192.6</v>
      </c>
      <c r="I173" s="20">
        <v>788.45</v>
      </c>
      <c r="J173" s="21">
        <v>981.05000000000007</v>
      </c>
      <c r="K173" s="19">
        <v>108.75</v>
      </c>
      <c r="L173" s="20">
        <v>1063</v>
      </c>
      <c r="M173" s="21">
        <v>1171.75</v>
      </c>
      <c r="N173" s="19">
        <v>187.3</v>
      </c>
      <c r="O173" s="20">
        <v>597.1</v>
      </c>
      <c r="P173" s="21">
        <v>784.40000000000009</v>
      </c>
      <c r="Q173" s="19">
        <v>16.8</v>
      </c>
      <c r="R173" s="20">
        <v>405.05</v>
      </c>
      <c r="S173" s="21">
        <v>421.85</v>
      </c>
      <c r="T173" s="19">
        <v>106.35</v>
      </c>
      <c r="U173" s="20">
        <v>951.35</v>
      </c>
      <c r="V173" s="21">
        <v>1057.7</v>
      </c>
      <c r="W173" s="47">
        <v>1307.25</v>
      </c>
      <c r="X173" s="20">
        <v>3920.15</v>
      </c>
      <c r="Y173" s="21">
        <v>5227.3999999999996</v>
      </c>
      <c r="AB173" s="1"/>
    </row>
    <row r="174" spans="1:28" ht="13">
      <c r="A174" s="2" t="s">
        <v>282</v>
      </c>
      <c r="B174" s="2" t="s">
        <v>149</v>
      </c>
      <c r="C174" s="89" t="s">
        <v>297</v>
      </c>
      <c r="D174" s="129" t="s">
        <v>303</v>
      </c>
      <c r="E174" s="19">
        <v>747.25</v>
      </c>
      <c r="F174" s="20">
        <v>236.9</v>
      </c>
      <c r="G174" s="21">
        <v>984.15</v>
      </c>
      <c r="H174" s="19">
        <v>121.55</v>
      </c>
      <c r="I174" s="20">
        <v>542.5</v>
      </c>
      <c r="J174" s="21">
        <v>664.05</v>
      </c>
      <c r="K174" s="19">
        <v>60.85</v>
      </c>
      <c r="L174" s="20">
        <v>856.2</v>
      </c>
      <c r="M174" s="21">
        <v>917.05000000000007</v>
      </c>
      <c r="N174" s="19">
        <v>152.35</v>
      </c>
      <c r="O174" s="20">
        <v>452.55</v>
      </c>
      <c r="P174" s="21">
        <v>604.9</v>
      </c>
      <c r="Q174" s="19">
        <v>67.3</v>
      </c>
      <c r="R174" s="20">
        <v>544.6</v>
      </c>
      <c r="S174" s="21">
        <v>611.9</v>
      </c>
      <c r="T174" s="19">
        <v>15.45</v>
      </c>
      <c r="U174" s="20">
        <v>723.4</v>
      </c>
      <c r="V174" s="21">
        <v>738.85</v>
      </c>
      <c r="W174" s="47">
        <v>1164.75</v>
      </c>
      <c r="X174" s="20">
        <v>3356.15</v>
      </c>
      <c r="Y174" s="21">
        <v>4520.8999999999996</v>
      </c>
      <c r="AB174" s="1"/>
    </row>
    <row r="175" spans="1:28" ht="13">
      <c r="A175" s="2" t="s">
        <v>282</v>
      </c>
      <c r="B175" s="2" t="s">
        <v>150</v>
      </c>
      <c r="C175" s="89" t="s">
        <v>297</v>
      </c>
      <c r="D175" s="129" t="s">
        <v>302</v>
      </c>
      <c r="E175" s="19">
        <v>0</v>
      </c>
      <c r="F175" s="20">
        <v>0</v>
      </c>
      <c r="G175" s="21">
        <v>0</v>
      </c>
      <c r="H175" s="19">
        <v>0</v>
      </c>
      <c r="I175" s="20">
        <v>0</v>
      </c>
      <c r="J175" s="21">
        <v>0</v>
      </c>
      <c r="K175" s="19">
        <v>0</v>
      </c>
      <c r="L175" s="20">
        <v>0</v>
      </c>
      <c r="M175" s="21">
        <v>0</v>
      </c>
      <c r="N175" s="19">
        <v>0</v>
      </c>
      <c r="O175" s="20">
        <v>0</v>
      </c>
      <c r="P175" s="21">
        <v>0</v>
      </c>
      <c r="Q175" s="19">
        <v>0</v>
      </c>
      <c r="R175" s="20">
        <v>0</v>
      </c>
      <c r="S175" s="21">
        <v>0</v>
      </c>
      <c r="T175" s="19">
        <v>0</v>
      </c>
      <c r="U175" s="20">
        <v>0</v>
      </c>
      <c r="V175" s="21">
        <v>0</v>
      </c>
      <c r="W175" s="47">
        <v>0</v>
      </c>
      <c r="X175" s="20">
        <v>0</v>
      </c>
      <c r="Y175" s="21">
        <v>0</v>
      </c>
      <c r="AB175" s="1"/>
    </row>
    <row r="176" spans="1:28" ht="13">
      <c r="A176" s="2" t="s">
        <v>282</v>
      </c>
      <c r="B176" s="2" t="s">
        <v>151</v>
      </c>
      <c r="C176" s="89" t="s">
        <v>297</v>
      </c>
      <c r="D176" s="129" t="s">
        <v>302</v>
      </c>
      <c r="E176" s="19">
        <v>0</v>
      </c>
      <c r="F176" s="20">
        <v>0</v>
      </c>
      <c r="G176" s="21">
        <v>0</v>
      </c>
      <c r="H176" s="19">
        <v>0</v>
      </c>
      <c r="I176" s="20">
        <v>0</v>
      </c>
      <c r="J176" s="21">
        <v>0</v>
      </c>
      <c r="K176" s="19">
        <v>0</v>
      </c>
      <c r="L176" s="20">
        <v>0</v>
      </c>
      <c r="M176" s="21">
        <v>0</v>
      </c>
      <c r="N176" s="19">
        <v>0</v>
      </c>
      <c r="O176" s="20">
        <v>0</v>
      </c>
      <c r="P176" s="21">
        <v>0</v>
      </c>
      <c r="Q176" s="19">
        <v>0</v>
      </c>
      <c r="R176" s="20">
        <v>0</v>
      </c>
      <c r="S176" s="21">
        <v>0</v>
      </c>
      <c r="T176" s="19">
        <v>0</v>
      </c>
      <c r="U176" s="20">
        <v>0</v>
      </c>
      <c r="V176" s="21">
        <v>0</v>
      </c>
      <c r="W176" s="47">
        <v>0</v>
      </c>
      <c r="X176" s="20">
        <v>0</v>
      </c>
      <c r="Y176" s="21">
        <v>0</v>
      </c>
      <c r="AB176" s="1"/>
    </row>
    <row r="177" spans="1:28" ht="13">
      <c r="A177" s="2" t="s">
        <v>282</v>
      </c>
      <c r="B177" s="2" t="s">
        <v>152</v>
      </c>
      <c r="C177" s="89" t="s">
        <v>297</v>
      </c>
      <c r="D177" s="129" t="s">
        <v>302</v>
      </c>
      <c r="E177" s="19">
        <v>0</v>
      </c>
      <c r="F177" s="20">
        <v>0</v>
      </c>
      <c r="G177" s="21">
        <v>0</v>
      </c>
      <c r="H177" s="19">
        <v>0</v>
      </c>
      <c r="I177" s="20">
        <v>0</v>
      </c>
      <c r="J177" s="21">
        <v>0</v>
      </c>
      <c r="K177" s="19">
        <v>0</v>
      </c>
      <c r="L177" s="20">
        <v>0</v>
      </c>
      <c r="M177" s="21">
        <v>0</v>
      </c>
      <c r="N177" s="19">
        <v>0</v>
      </c>
      <c r="O177" s="20">
        <v>0</v>
      </c>
      <c r="P177" s="21">
        <v>0</v>
      </c>
      <c r="Q177" s="19">
        <v>0</v>
      </c>
      <c r="R177" s="20">
        <v>0</v>
      </c>
      <c r="S177" s="21">
        <v>0</v>
      </c>
      <c r="T177" s="19">
        <v>0</v>
      </c>
      <c r="U177" s="20">
        <v>0</v>
      </c>
      <c r="V177" s="21">
        <v>0</v>
      </c>
      <c r="W177" s="47">
        <v>0</v>
      </c>
      <c r="X177" s="20">
        <v>0</v>
      </c>
      <c r="Y177" s="21">
        <v>0</v>
      </c>
      <c r="AB177" s="1"/>
    </row>
    <row r="178" spans="1:28" ht="13">
      <c r="A178" s="2" t="s">
        <v>282</v>
      </c>
      <c r="B178" s="2" t="s">
        <v>153</v>
      </c>
      <c r="C178" s="89" t="s">
        <v>297</v>
      </c>
      <c r="D178" s="129" t="s">
        <v>302</v>
      </c>
      <c r="E178" s="19">
        <v>0</v>
      </c>
      <c r="F178" s="20">
        <v>0</v>
      </c>
      <c r="G178" s="21">
        <v>0</v>
      </c>
      <c r="H178" s="19">
        <v>0</v>
      </c>
      <c r="I178" s="20">
        <v>0</v>
      </c>
      <c r="J178" s="21">
        <v>0</v>
      </c>
      <c r="K178" s="19">
        <v>0</v>
      </c>
      <c r="L178" s="20">
        <v>0</v>
      </c>
      <c r="M178" s="21">
        <v>0</v>
      </c>
      <c r="N178" s="19">
        <v>0</v>
      </c>
      <c r="O178" s="20">
        <v>0</v>
      </c>
      <c r="P178" s="21">
        <v>0</v>
      </c>
      <c r="Q178" s="19">
        <v>0</v>
      </c>
      <c r="R178" s="20">
        <v>0</v>
      </c>
      <c r="S178" s="21">
        <v>0</v>
      </c>
      <c r="T178" s="19">
        <v>0</v>
      </c>
      <c r="U178" s="20">
        <v>0</v>
      </c>
      <c r="V178" s="21">
        <v>0</v>
      </c>
      <c r="W178" s="47">
        <v>0</v>
      </c>
      <c r="X178" s="20">
        <v>0</v>
      </c>
      <c r="Y178" s="21">
        <v>0</v>
      </c>
      <c r="AB178" s="1"/>
    </row>
    <row r="179" spans="1:28" ht="13">
      <c r="A179" s="2" t="s">
        <v>282</v>
      </c>
      <c r="B179" s="2" t="s">
        <v>154</v>
      </c>
      <c r="C179" s="89" t="s">
        <v>297</v>
      </c>
      <c r="D179" s="129" t="s">
        <v>298</v>
      </c>
      <c r="E179" s="19">
        <v>243.36</v>
      </c>
      <c r="F179" s="20">
        <v>1337.04</v>
      </c>
      <c r="G179" s="21">
        <v>1580.4</v>
      </c>
      <c r="H179" s="19">
        <v>3236.76</v>
      </c>
      <c r="I179" s="20">
        <v>1196.0999999999999</v>
      </c>
      <c r="J179" s="21">
        <v>4432.8600000000006</v>
      </c>
      <c r="K179" s="19">
        <v>14.94</v>
      </c>
      <c r="L179" s="20">
        <v>858.78</v>
      </c>
      <c r="M179" s="21">
        <v>873.72</v>
      </c>
      <c r="N179" s="19">
        <v>650.61</v>
      </c>
      <c r="O179" s="20">
        <v>1029.69</v>
      </c>
      <c r="P179" s="21">
        <v>1680.3000000000002</v>
      </c>
      <c r="Q179" s="19">
        <v>0</v>
      </c>
      <c r="R179" s="20">
        <v>23.49</v>
      </c>
      <c r="S179" s="21">
        <v>23.49</v>
      </c>
      <c r="T179" s="19">
        <v>0</v>
      </c>
      <c r="U179" s="20">
        <v>0</v>
      </c>
      <c r="V179" s="21">
        <v>0</v>
      </c>
      <c r="W179" s="47">
        <v>4145.67</v>
      </c>
      <c r="X179" s="20">
        <v>4445.1000000000004</v>
      </c>
      <c r="Y179" s="21">
        <v>8590.77</v>
      </c>
      <c r="AB179" s="1"/>
    </row>
    <row r="180" spans="1:28" ht="13">
      <c r="A180" s="2" t="s">
        <v>282</v>
      </c>
      <c r="B180" s="2" t="s">
        <v>155</v>
      </c>
      <c r="C180" s="89" t="s">
        <v>297</v>
      </c>
      <c r="D180" s="129" t="s">
        <v>298</v>
      </c>
      <c r="E180" s="19">
        <v>2179.44</v>
      </c>
      <c r="F180" s="20">
        <v>1995.57</v>
      </c>
      <c r="G180" s="21">
        <v>4175.01</v>
      </c>
      <c r="H180" s="19">
        <v>4247.46</v>
      </c>
      <c r="I180" s="20">
        <v>989.37</v>
      </c>
      <c r="J180" s="21">
        <v>5236.83</v>
      </c>
      <c r="K180" s="19">
        <v>1785.69</v>
      </c>
      <c r="L180" s="20">
        <v>654.39</v>
      </c>
      <c r="M180" s="21">
        <v>2440.08</v>
      </c>
      <c r="N180" s="19">
        <v>5129.91</v>
      </c>
      <c r="O180" s="20">
        <v>833.85</v>
      </c>
      <c r="P180" s="21">
        <v>5963.76</v>
      </c>
      <c r="Q180" s="19">
        <v>604.89</v>
      </c>
      <c r="R180" s="20">
        <v>0</v>
      </c>
      <c r="S180" s="21">
        <v>604.89</v>
      </c>
      <c r="T180" s="19">
        <v>1018.26</v>
      </c>
      <c r="U180" s="20">
        <v>1196.82</v>
      </c>
      <c r="V180" s="21">
        <v>2215.08</v>
      </c>
      <c r="W180" s="47">
        <v>14965.65</v>
      </c>
      <c r="X180" s="20">
        <v>5670</v>
      </c>
      <c r="Y180" s="21">
        <v>20635.650000000001</v>
      </c>
      <c r="AB180" s="1"/>
    </row>
    <row r="181" spans="1:28" ht="13">
      <c r="A181" s="2" t="s">
        <v>282</v>
      </c>
      <c r="B181" s="2" t="s">
        <v>156</v>
      </c>
      <c r="C181" s="89" t="s">
        <v>297</v>
      </c>
      <c r="D181" s="129" t="s">
        <v>298</v>
      </c>
      <c r="E181" s="19">
        <v>4802.3999999999996</v>
      </c>
      <c r="F181" s="20">
        <v>1980.36</v>
      </c>
      <c r="G181" s="21">
        <v>6782.7599999999993</v>
      </c>
      <c r="H181" s="19">
        <v>1701.54</v>
      </c>
      <c r="I181" s="20">
        <v>391.86</v>
      </c>
      <c r="J181" s="21">
        <v>2093.4</v>
      </c>
      <c r="K181" s="19">
        <v>616.95000000000005</v>
      </c>
      <c r="L181" s="20">
        <v>5.76</v>
      </c>
      <c r="M181" s="21">
        <v>622.71</v>
      </c>
      <c r="N181" s="19">
        <v>70.47</v>
      </c>
      <c r="O181" s="20">
        <v>0</v>
      </c>
      <c r="P181" s="21">
        <v>70.47</v>
      </c>
      <c r="Q181" s="19">
        <v>9898.3799999999992</v>
      </c>
      <c r="R181" s="20">
        <v>1544.94</v>
      </c>
      <c r="S181" s="21">
        <v>11443.32</v>
      </c>
      <c r="T181" s="19">
        <v>15984.18</v>
      </c>
      <c r="U181" s="20">
        <v>3290.49</v>
      </c>
      <c r="V181" s="21">
        <v>19274.669999999998</v>
      </c>
      <c r="W181" s="47">
        <v>33073.919999999998</v>
      </c>
      <c r="X181" s="20">
        <v>7213.41</v>
      </c>
      <c r="Y181" s="21">
        <v>40287.33</v>
      </c>
      <c r="AB181" s="1"/>
    </row>
    <row r="182" spans="1:28" ht="13">
      <c r="A182" s="2" t="s">
        <v>282</v>
      </c>
      <c r="B182" s="2" t="s">
        <v>157</v>
      </c>
      <c r="C182" s="89" t="s">
        <v>297</v>
      </c>
      <c r="D182" s="129" t="s">
        <v>298</v>
      </c>
      <c r="E182" s="19">
        <v>0</v>
      </c>
      <c r="F182" s="20">
        <v>243.9</v>
      </c>
      <c r="G182" s="21">
        <v>243.9</v>
      </c>
      <c r="H182" s="19">
        <v>0</v>
      </c>
      <c r="I182" s="20">
        <v>0</v>
      </c>
      <c r="J182" s="21">
        <v>0</v>
      </c>
      <c r="K182" s="19">
        <v>0</v>
      </c>
      <c r="L182" s="20">
        <v>0</v>
      </c>
      <c r="M182" s="21">
        <v>0</v>
      </c>
      <c r="N182" s="19">
        <v>0</v>
      </c>
      <c r="O182" s="20">
        <v>0</v>
      </c>
      <c r="P182" s="21">
        <v>0</v>
      </c>
      <c r="Q182" s="19">
        <v>1792.35</v>
      </c>
      <c r="R182" s="20">
        <v>1051.6500000000001</v>
      </c>
      <c r="S182" s="21">
        <v>2844</v>
      </c>
      <c r="T182" s="19">
        <v>13095.27</v>
      </c>
      <c r="U182" s="20">
        <v>3000.24</v>
      </c>
      <c r="V182" s="21">
        <v>16095.51</v>
      </c>
      <c r="W182" s="47">
        <v>14887.62</v>
      </c>
      <c r="X182" s="20">
        <v>4295.79</v>
      </c>
      <c r="Y182" s="21">
        <v>19183.41</v>
      </c>
      <c r="AB182" s="1"/>
    </row>
    <row r="183" spans="1:28" ht="13">
      <c r="A183" s="2" t="s">
        <v>282</v>
      </c>
      <c r="B183" s="2" t="s">
        <v>158</v>
      </c>
      <c r="C183" s="89" t="s">
        <v>297</v>
      </c>
      <c r="D183" s="129" t="s">
        <v>302</v>
      </c>
      <c r="E183" s="19">
        <v>0</v>
      </c>
      <c r="F183" s="20">
        <v>0</v>
      </c>
      <c r="G183" s="21">
        <v>0</v>
      </c>
      <c r="H183" s="19">
        <v>0</v>
      </c>
      <c r="I183" s="20">
        <v>0</v>
      </c>
      <c r="J183" s="21">
        <v>0</v>
      </c>
      <c r="K183" s="19">
        <v>1.6</v>
      </c>
      <c r="L183" s="20">
        <v>2.5299999999999998</v>
      </c>
      <c r="M183" s="21">
        <v>4.13</v>
      </c>
      <c r="N183" s="19">
        <v>0</v>
      </c>
      <c r="O183" s="20">
        <v>0</v>
      </c>
      <c r="P183" s="21">
        <v>0</v>
      </c>
      <c r="Q183" s="19">
        <v>0</v>
      </c>
      <c r="R183" s="20">
        <v>0</v>
      </c>
      <c r="S183" s="21">
        <v>0</v>
      </c>
      <c r="T183" s="19">
        <v>0</v>
      </c>
      <c r="U183" s="20">
        <v>0</v>
      </c>
      <c r="V183" s="21">
        <v>0</v>
      </c>
      <c r="W183" s="47">
        <v>1.6</v>
      </c>
      <c r="X183" s="20">
        <v>2.5299999999999998</v>
      </c>
      <c r="Y183" s="21">
        <v>4.13</v>
      </c>
      <c r="AB183" s="1"/>
    </row>
    <row r="184" spans="1:28" ht="13">
      <c r="A184" s="2" t="s">
        <v>282</v>
      </c>
      <c r="B184" s="2" t="s">
        <v>159</v>
      </c>
      <c r="C184" s="89" t="s">
        <v>297</v>
      </c>
      <c r="D184" s="129" t="s">
        <v>302</v>
      </c>
      <c r="E184" s="19">
        <v>0</v>
      </c>
      <c r="F184" s="20">
        <v>0</v>
      </c>
      <c r="G184" s="21">
        <v>0</v>
      </c>
      <c r="H184" s="19">
        <v>0</v>
      </c>
      <c r="I184" s="20">
        <v>0</v>
      </c>
      <c r="J184" s="21">
        <v>0</v>
      </c>
      <c r="K184" s="19">
        <v>0</v>
      </c>
      <c r="L184" s="20">
        <v>0</v>
      </c>
      <c r="M184" s="21">
        <v>0</v>
      </c>
      <c r="N184" s="19">
        <v>0</v>
      </c>
      <c r="O184" s="20">
        <v>0</v>
      </c>
      <c r="P184" s="21">
        <v>0</v>
      </c>
      <c r="Q184" s="19">
        <v>0</v>
      </c>
      <c r="R184" s="20">
        <v>0</v>
      </c>
      <c r="S184" s="21">
        <v>0</v>
      </c>
      <c r="T184" s="19">
        <v>2.11</v>
      </c>
      <c r="U184" s="20">
        <v>4.97</v>
      </c>
      <c r="V184" s="21">
        <v>7.08</v>
      </c>
      <c r="W184" s="47">
        <v>2.11</v>
      </c>
      <c r="X184" s="20">
        <v>4.97</v>
      </c>
      <c r="Y184" s="21">
        <v>7.08</v>
      </c>
      <c r="AB184" s="1"/>
    </row>
    <row r="185" spans="1:28" ht="13">
      <c r="A185" s="2" t="s">
        <v>398</v>
      </c>
      <c r="B185" s="2" t="s">
        <v>399</v>
      </c>
      <c r="C185" s="89" t="s">
        <v>297</v>
      </c>
      <c r="D185" s="129" t="s">
        <v>304</v>
      </c>
      <c r="E185" s="19">
        <v>5915.62</v>
      </c>
      <c r="F185" s="20">
        <v>2247.21</v>
      </c>
      <c r="G185" s="21">
        <v>8162.83</v>
      </c>
      <c r="H185" s="19">
        <v>7983.73</v>
      </c>
      <c r="I185" s="20">
        <v>2584.59</v>
      </c>
      <c r="J185" s="21">
        <v>10568.32</v>
      </c>
      <c r="K185" s="19">
        <v>6763.84</v>
      </c>
      <c r="L185" s="20">
        <v>2553.9499999999998</v>
      </c>
      <c r="M185" s="21">
        <v>9317.7900000000009</v>
      </c>
      <c r="N185" s="19">
        <v>7828.12</v>
      </c>
      <c r="O185" s="20">
        <v>2099.0300000000002</v>
      </c>
      <c r="P185" s="21">
        <v>9927.15</v>
      </c>
      <c r="Q185" s="19">
        <v>7353.21</v>
      </c>
      <c r="R185" s="20">
        <v>1985.98</v>
      </c>
      <c r="S185" s="21">
        <v>9339.19</v>
      </c>
      <c r="T185" s="19">
        <v>6405.46</v>
      </c>
      <c r="U185" s="20">
        <v>2260.7199999999998</v>
      </c>
      <c r="V185" s="21">
        <v>8666.18</v>
      </c>
      <c r="W185" s="47">
        <v>42249.979999999996</v>
      </c>
      <c r="X185" s="20">
        <v>13731.48</v>
      </c>
      <c r="Y185" s="21">
        <v>55981.459999999992</v>
      </c>
      <c r="AB185" s="1"/>
    </row>
    <row r="186" spans="1:28" ht="13">
      <c r="A186" s="2" t="s">
        <v>398</v>
      </c>
      <c r="B186" s="2" t="s">
        <v>400</v>
      </c>
      <c r="C186" s="89" t="s">
        <v>297</v>
      </c>
      <c r="D186" s="129" t="s">
        <v>304</v>
      </c>
      <c r="E186" s="19">
        <v>5786.38</v>
      </c>
      <c r="F186" s="20">
        <v>2240</v>
      </c>
      <c r="G186" s="21">
        <v>8026.38</v>
      </c>
      <c r="H186" s="19">
        <v>6926.42</v>
      </c>
      <c r="I186" s="20">
        <v>2009.8</v>
      </c>
      <c r="J186" s="21">
        <v>8936.2199999999993</v>
      </c>
      <c r="K186" s="19">
        <v>6719.41</v>
      </c>
      <c r="L186" s="20">
        <v>2527.77</v>
      </c>
      <c r="M186" s="21">
        <v>9247.18</v>
      </c>
      <c r="N186" s="19">
        <v>7579.26</v>
      </c>
      <c r="O186" s="20">
        <v>2024.02</v>
      </c>
      <c r="P186" s="21">
        <v>9603.2800000000007</v>
      </c>
      <c r="Q186" s="19">
        <v>7291.83</v>
      </c>
      <c r="R186" s="20">
        <v>1920.35</v>
      </c>
      <c r="S186" s="21">
        <v>9212.18</v>
      </c>
      <c r="T186" s="19">
        <v>10243.209999999999</v>
      </c>
      <c r="U186" s="20">
        <v>6272.56</v>
      </c>
      <c r="V186" s="21">
        <v>16515.77</v>
      </c>
      <c r="W186" s="47">
        <v>44546.51</v>
      </c>
      <c r="X186" s="20">
        <v>16994.5</v>
      </c>
      <c r="Y186" s="21">
        <v>61541.01</v>
      </c>
      <c r="AB186" s="1"/>
    </row>
    <row r="187" spans="1:28" ht="13">
      <c r="A187" s="2" t="s">
        <v>283</v>
      </c>
      <c r="B187" s="2" t="s">
        <v>160</v>
      </c>
      <c r="C187" s="89" t="s">
        <v>297</v>
      </c>
      <c r="D187" s="129" t="s">
        <v>303</v>
      </c>
      <c r="E187" s="19">
        <v>523.53</v>
      </c>
      <c r="F187" s="20">
        <v>10.25</v>
      </c>
      <c r="G187" s="21">
        <v>533.78</v>
      </c>
      <c r="H187" s="19">
        <v>557.28</v>
      </c>
      <c r="I187" s="20">
        <v>0</v>
      </c>
      <c r="J187" s="21">
        <v>557.28</v>
      </c>
      <c r="K187" s="19">
        <v>536.64</v>
      </c>
      <c r="L187" s="20">
        <v>1.37</v>
      </c>
      <c r="M187" s="21">
        <v>538.01</v>
      </c>
      <c r="N187" s="19">
        <v>519.15</v>
      </c>
      <c r="O187" s="20">
        <v>30.6</v>
      </c>
      <c r="P187" s="21">
        <v>549.75</v>
      </c>
      <c r="Q187" s="19">
        <v>98.42</v>
      </c>
      <c r="R187" s="20">
        <v>0</v>
      </c>
      <c r="S187" s="21">
        <v>98.42</v>
      </c>
      <c r="T187" s="19">
        <v>363.02</v>
      </c>
      <c r="U187" s="20">
        <v>0</v>
      </c>
      <c r="V187" s="21">
        <v>363.02</v>
      </c>
      <c r="W187" s="47">
        <v>2598.04</v>
      </c>
      <c r="X187" s="20">
        <v>42.22</v>
      </c>
      <c r="Y187" s="21">
        <v>2640.2599999999998</v>
      </c>
      <c r="AB187" s="1"/>
    </row>
    <row r="188" spans="1:28" ht="13">
      <c r="A188" s="2" t="s">
        <v>284</v>
      </c>
      <c r="B188" s="2" t="s">
        <v>161</v>
      </c>
      <c r="C188" s="89" t="s">
        <v>297</v>
      </c>
      <c r="D188" s="129" t="s">
        <v>303</v>
      </c>
      <c r="E188" s="19">
        <v>4015.8</v>
      </c>
      <c r="F188" s="20">
        <v>58.7</v>
      </c>
      <c r="G188" s="21">
        <v>4074.5</v>
      </c>
      <c r="H188" s="19">
        <v>0</v>
      </c>
      <c r="I188" s="20">
        <v>0.1</v>
      </c>
      <c r="J188" s="21">
        <v>0.1</v>
      </c>
      <c r="K188" s="19">
        <v>1394.2</v>
      </c>
      <c r="L188" s="20">
        <v>78</v>
      </c>
      <c r="M188" s="21">
        <v>1472.2</v>
      </c>
      <c r="N188" s="19">
        <v>47020</v>
      </c>
      <c r="O188" s="20">
        <v>1380.7</v>
      </c>
      <c r="P188" s="21">
        <v>48400.7</v>
      </c>
      <c r="Q188" s="19">
        <v>34012.400000000001</v>
      </c>
      <c r="R188" s="20">
        <v>2517.8000000000002</v>
      </c>
      <c r="S188" s="21">
        <v>36530.200000000004</v>
      </c>
      <c r="T188" s="19">
        <v>12461.3</v>
      </c>
      <c r="U188" s="20">
        <v>1696.4</v>
      </c>
      <c r="V188" s="21">
        <v>14157.699999999999</v>
      </c>
      <c r="W188" s="47">
        <v>98903.7</v>
      </c>
      <c r="X188" s="20">
        <v>5731.7000000000007</v>
      </c>
      <c r="Y188" s="21">
        <v>104635.4</v>
      </c>
      <c r="AB188" s="1"/>
    </row>
    <row r="189" spans="1:28" ht="13">
      <c r="A189" s="2" t="s">
        <v>285</v>
      </c>
      <c r="B189" s="2" t="s">
        <v>162</v>
      </c>
      <c r="C189" s="89" t="s">
        <v>297</v>
      </c>
      <c r="D189" s="129" t="s">
        <v>298</v>
      </c>
      <c r="E189" s="19">
        <v>0</v>
      </c>
      <c r="F189" s="20">
        <v>0</v>
      </c>
      <c r="G189" s="21">
        <v>0</v>
      </c>
      <c r="H189" s="19">
        <v>0</v>
      </c>
      <c r="I189" s="20">
        <v>0</v>
      </c>
      <c r="J189" s="21">
        <v>0</v>
      </c>
      <c r="K189" s="19">
        <v>0</v>
      </c>
      <c r="L189" s="20">
        <v>0</v>
      </c>
      <c r="M189" s="21">
        <v>0</v>
      </c>
      <c r="N189" s="19">
        <v>0</v>
      </c>
      <c r="O189" s="20">
        <v>0</v>
      </c>
      <c r="P189" s="21">
        <v>0</v>
      </c>
      <c r="Q189" s="19">
        <v>0</v>
      </c>
      <c r="R189" s="20">
        <v>0</v>
      </c>
      <c r="S189" s="21">
        <v>0</v>
      </c>
      <c r="T189" s="19">
        <v>0</v>
      </c>
      <c r="U189" s="20">
        <v>0</v>
      </c>
      <c r="V189" s="21">
        <v>0</v>
      </c>
      <c r="W189" s="47">
        <v>0</v>
      </c>
      <c r="X189" s="20">
        <v>0</v>
      </c>
      <c r="Y189" s="21">
        <v>0</v>
      </c>
      <c r="AB189" s="1"/>
    </row>
    <row r="190" spans="1:28" ht="13">
      <c r="A190" s="2" t="s">
        <v>285</v>
      </c>
      <c r="B190" s="2" t="s">
        <v>163</v>
      </c>
      <c r="C190" s="89" t="s">
        <v>297</v>
      </c>
      <c r="D190" s="129" t="s">
        <v>298</v>
      </c>
      <c r="E190" s="19">
        <v>0</v>
      </c>
      <c r="F190" s="20">
        <v>0</v>
      </c>
      <c r="G190" s="21">
        <v>0</v>
      </c>
      <c r="H190" s="19">
        <v>0</v>
      </c>
      <c r="I190" s="20">
        <v>0</v>
      </c>
      <c r="J190" s="21">
        <v>0</v>
      </c>
      <c r="K190" s="19">
        <v>0</v>
      </c>
      <c r="L190" s="20">
        <v>0</v>
      </c>
      <c r="M190" s="21">
        <v>0</v>
      </c>
      <c r="N190" s="19">
        <v>0</v>
      </c>
      <c r="O190" s="20">
        <v>0</v>
      </c>
      <c r="P190" s="21">
        <v>0</v>
      </c>
      <c r="Q190" s="19">
        <v>0</v>
      </c>
      <c r="R190" s="20">
        <v>0</v>
      </c>
      <c r="S190" s="21">
        <v>0</v>
      </c>
      <c r="T190" s="19">
        <v>0</v>
      </c>
      <c r="U190" s="20">
        <v>0</v>
      </c>
      <c r="V190" s="21">
        <v>0</v>
      </c>
      <c r="W190" s="47">
        <v>0</v>
      </c>
      <c r="X190" s="20">
        <v>0</v>
      </c>
      <c r="Y190" s="21">
        <v>0</v>
      </c>
      <c r="AB190" s="1"/>
    </row>
    <row r="191" spans="1:28" ht="13">
      <c r="A191" s="2" t="s">
        <v>285</v>
      </c>
      <c r="B191" s="2" t="s">
        <v>164</v>
      </c>
      <c r="C191" s="89" t="s">
        <v>297</v>
      </c>
      <c r="D191" s="129" t="s">
        <v>298</v>
      </c>
      <c r="E191" s="19">
        <v>0</v>
      </c>
      <c r="F191" s="20">
        <v>0</v>
      </c>
      <c r="G191" s="21">
        <v>0</v>
      </c>
      <c r="H191" s="19">
        <v>0</v>
      </c>
      <c r="I191" s="20">
        <v>0</v>
      </c>
      <c r="J191" s="21">
        <v>0</v>
      </c>
      <c r="K191" s="19">
        <v>0</v>
      </c>
      <c r="L191" s="20">
        <v>0</v>
      </c>
      <c r="M191" s="21">
        <v>0</v>
      </c>
      <c r="N191" s="19">
        <v>0</v>
      </c>
      <c r="O191" s="20">
        <v>0</v>
      </c>
      <c r="P191" s="21">
        <v>0</v>
      </c>
      <c r="Q191" s="19">
        <v>0</v>
      </c>
      <c r="R191" s="20">
        <v>0</v>
      </c>
      <c r="S191" s="21">
        <v>0</v>
      </c>
      <c r="T191" s="19">
        <v>0</v>
      </c>
      <c r="U191" s="20">
        <v>0</v>
      </c>
      <c r="V191" s="21">
        <v>0</v>
      </c>
      <c r="W191" s="47">
        <v>0</v>
      </c>
      <c r="X191" s="20">
        <v>0</v>
      </c>
      <c r="Y191" s="21">
        <v>0</v>
      </c>
      <c r="AB191" s="1"/>
    </row>
    <row r="192" spans="1:28" ht="13">
      <c r="A192" s="2" t="s">
        <v>285</v>
      </c>
      <c r="B192" s="2" t="s">
        <v>165</v>
      </c>
      <c r="C192" s="89" t="s">
        <v>297</v>
      </c>
      <c r="D192" s="129" t="s">
        <v>298</v>
      </c>
      <c r="E192" s="19">
        <v>0</v>
      </c>
      <c r="F192" s="20">
        <v>0</v>
      </c>
      <c r="G192" s="21">
        <v>0</v>
      </c>
      <c r="H192" s="19">
        <v>0</v>
      </c>
      <c r="I192" s="20">
        <v>0</v>
      </c>
      <c r="J192" s="21">
        <v>0</v>
      </c>
      <c r="K192" s="19">
        <v>0</v>
      </c>
      <c r="L192" s="20">
        <v>0</v>
      </c>
      <c r="M192" s="21">
        <v>0</v>
      </c>
      <c r="N192" s="19">
        <v>0</v>
      </c>
      <c r="O192" s="20">
        <v>0</v>
      </c>
      <c r="P192" s="21">
        <v>0</v>
      </c>
      <c r="Q192" s="19">
        <v>0</v>
      </c>
      <c r="R192" s="20">
        <v>0</v>
      </c>
      <c r="S192" s="21">
        <v>0</v>
      </c>
      <c r="T192" s="19">
        <v>0</v>
      </c>
      <c r="U192" s="20">
        <v>0</v>
      </c>
      <c r="V192" s="21">
        <v>0</v>
      </c>
      <c r="W192" s="47">
        <v>0</v>
      </c>
      <c r="X192" s="20">
        <v>0</v>
      </c>
      <c r="Y192" s="21">
        <v>0</v>
      </c>
      <c r="AB192" s="1"/>
    </row>
    <row r="193" spans="1:28" ht="13">
      <c r="A193" s="2" t="s">
        <v>286</v>
      </c>
      <c r="B193" s="2" t="s">
        <v>166</v>
      </c>
      <c r="C193" s="89" t="s">
        <v>297</v>
      </c>
      <c r="D193" s="129" t="s">
        <v>303</v>
      </c>
      <c r="E193" s="19">
        <v>3270</v>
      </c>
      <c r="F193" s="20">
        <v>290.32</v>
      </c>
      <c r="G193" s="21">
        <v>3560.32</v>
      </c>
      <c r="H193" s="19">
        <v>11875.9</v>
      </c>
      <c r="I193" s="20">
        <v>293.77</v>
      </c>
      <c r="J193" s="21">
        <v>12169.67</v>
      </c>
      <c r="K193" s="19">
        <v>77.55</v>
      </c>
      <c r="L193" s="20">
        <v>48.11</v>
      </c>
      <c r="M193" s="21">
        <v>125.66</v>
      </c>
      <c r="N193" s="19">
        <v>8540.15</v>
      </c>
      <c r="O193" s="20">
        <v>166.2</v>
      </c>
      <c r="P193" s="21">
        <v>8706.35</v>
      </c>
      <c r="Q193" s="19">
        <v>14857.15</v>
      </c>
      <c r="R193" s="20">
        <v>5.84</v>
      </c>
      <c r="S193" s="21">
        <v>14862.99</v>
      </c>
      <c r="T193" s="19">
        <v>10859.45</v>
      </c>
      <c r="U193" s="20">
        <v>49.64</v>
      </c>
      <c r="V193" s="21">
        <v>10909.09</v>
      </c>
      <c r="W193" s="47">
        <v>49480.2</v>
      </c>
      <c r="X193" s="20">
        <v>853.87999999999988</v>
      </c>
      <c r="Y193" s="21">
        <v>50334.079999999994</v>
      </c>
      <c r="AB193" s="1"/>
    </row>
    <row r="194" spans="1:28" ht="13">
      <c r="A194" s="2" t="s">
        <v>286</v>
      </c>
      <c r="B194" s="2" t="s">
        <v>167</v>
      </c>
      <c r="C194" s="89" t="s">
        <v>297</v>
      </c>
      <c r="D194" s="129" t="s">
        <v>303</v>
      </c>
      <c r="E194" s="19">
        <v>9258.5</v>
      </c>
      <c r="F194" s="20">
        <v>2898.55</v>
      </c>
      <c r="G194" s="21">
        <v>12157.05</v>
      </c>
      <c r="H194" s="19">
        <v>12655.95</v>
      </c>
      <c r="I194" s="20">
        <v>3334.25</v>
      </c>
      <c r="J194" s="21">
        <v>15990.2</v>
      </c>
      <c r="K194" s="19">
        <v>11483.4</v>
      </c>
      <c r="L194" s="20">
        <v>2101.85</v>
      </c>
      <c r="M194" s="21">
        <v>13585.25</v>
      </c>
      <c r="N194" s="19">
        <v>15216.15</v>
      </c>
      <c r="O194" s="20">
        <v>2822.9</v>
      </c>
      <c r="P194" s="21">
        <v>18039.05</v>
      </c>
      <c r="Q194" s="19">
        <v>4017.95</v>
      </c>
      <c r="R194" s="20">
        <v>1937.3</v>
      </c>
      <c r="S194" s="21">
        <v>5955.25</v>
      </c>
      <c r="T194" s="19">
        <v>2815.15</v>
      </c>
      <c r="U194" s="20">
        <v>1700.55</v>
      </c>
      <c r="V194" s="21">
        <v>4515.7</v>
      </c>
      <c r="W194" s="47">
        <v>55447.1</v>
      </c>
      <c r="X194" s="20">
        <v>14795.399999999998</v>
      </c>
      <c r="Y194" s="21">
        <v>70242.5</v>
      </c>
      <c r="AB194" s="1"/>
    </row>
    <row r="195" spans="1:28" ht="13">
      <c r="A195" s="2" t="s">
        <v>286</v>
      </c>
      <c r="B195" s="2" t="s">
        <v>168</v>
      </c>
      <c r="C195" s="89" t="s">
        <v>297</v>
      </c>
      <c r="D195" s="129" t="s">
        <v>303</v>
      </c>
      <c r="E195" s="19">
        <v>1145.5</v>
      </c>
      <c r="F195" s="20">
        <v>803.43</v>
      </c>
      <c r="G195" s="21">
        <v>1948.9299999999998</v>
      </c>
      <c r="H195" s="19">
        <v>9982.75</v>
      </c>
      <c r="I195" s="20">
        <v>627.99</v>
      </c>
      <c r="J195" s="21">
        <v>10610.74</v>
      </c>
      <c r="K195" s="19">
        <v>17419</v>
      </c>
      <c r="L195" s="20">
        <v>0</v>
      </c>
      <c r="M195" s="21">
        <v>17419</v>
      </c>
      <c r="N195" s="19">
        <v>11231.9</v>
      </c>
      <c r="O195" s="20">
        <v>218.99</v>
      </c>
      <c r="P195" s="21">
        <v>11450.89</v>
      </c>
      <c r="Q195" s="19">
        <v>6357.55</v>
      </c>
      <c r="R195" s="20">
        <v>341.29</v>
      </c>
      <c r="S195" s="21">
        <v>6698.84</v>
      </c>
      <c r="T195" s="19">
        <v>3273.4</v>
      </c>
      <c r="U195" s="20">
        <v>140.30000000000001</v>
      </c>
      <c r="V195" s="21">
        <v>3413.7000000000003</v>
      </c>
      <c r="W195" s="47">
        <v>49410.100000000006</v>
      </c>
      <c r="X195" s="20">
        <v>2132</v>
      </c>
      <c r="Y195" s="21">
        <v>51542.100000000006</v>
      </c>
      <c r="AB195" s="1"/>
    </row>
    <row r="196" spans="1:28" ht="13">
      <c r="A196" s="2" t="s">
        <v>287</v>
      </c>
      <c r="B196" s="2" t="s">
        <v>169</v>
      </c>
      <c r="C196" s="89" t="s">
        <v>297</v>
      </c>
      <c r="D196" s="129" t="s">
        <v>302</v>
      </c>
      <c r="E196" s="19">
        <v>4797.25</v>
      </c>
      <c r="F196" s="20">
        <v>897.95</v>
      </c>
      <c r="G196" s="21">
        <v>5695.2</v>
      </c>
      <c r="H196" s="19">
        <v>1122.4000000000001</v>
      </c>
      <c r="I196" s="20">
        <v>0</v>
      </c>
      <c r="J196" s="21">
        <v>1122.4000000000001</v>
      </c>
      <c r="K196" s="19">
        <v>730.75</v>
      </c>
      <c r="L196" s="20">
        <v>0</v>
      </c>
      <c r="M196" s="21">
        <v>730.75</v>
      </c>
      <c r="N196" s="19">
        <v>326.45</v>
      </c>
      <c r="O196" s="20">
        <v>5.85</v>
      </c>
      <c r="P196" s="21">
        <v>332.3</v>
      </c>
      <c r="Q196" s="19">
        <v>1057.2</v>
      </c>
      <c r="R196" s="20">
        <v>71.650000000000006</v>
      </c>
      <c r="S196" s="21">
        <v>1128.8500000000001</v>
      </c>
      <c r="T196" s="19">
        <v>1218.0999999999999</v>
      </c>
      <c r="U196" s="20">
        <v>267.75</v>
      </c>
      <c r="V196" s="21">
        <v>1485.85</v>
      </c>
      <c r="W196" s="47">
        <v>9252.15</v>
      </c>
      <c r="X196" s="20">
        <v>1243.2</v>
      </c>
      <c r="Y196" s="21">
        <v>10495.35</v>
      </c>
      <c r="AB196" s="1"/>
    </row>
    <row r="197" spans="1:28" ht="13">
      <c r="A197" s="2" t="s">
        <v>288</v>
      </c>
      <c r="B197" s="2" t="s">
        <v>170</v>
      </c>
      <c r="C197" s="89" t="s">
        <v>297</v>
      </c>
      <c r="D197" s="129" t="s">
        <v>302</v>
      </c>
      <c r="E197" s="19">
        <v>6647.3</v>
      </c>
      <c r="F197" s="20">
        <v>2303.7399999999998</v>
      </c>
      <c r="G197" s="21">
        <v>8951.0400000000009</v>
      </c>
      <c r="H197" s="19">
        <v>14083.8</v>
      </c>
      <c r="I197" s="20">
        <v>3507.03</v>
      </c>
      <c r="J197" s="21">
        <v>17590.829999999998</v>
      </c>
      <c r="K197" s="19">
        <v>5130.37</v>
      </c>
      <c r="L197" s="20">
        <v>3344.5</v>
      </c>
      <c r="M197" s="21">
        <v>8474.869999999999</v>
      </c>
      <c r="N197" s="19">
        <v>6794.2</v>
      </c>
      <c r="O197" s="20">
        <v>6078.47</v>
      </c>
      <c r="P197" s="21">
        <v>12872.67</v>
      </c>
      <c r="Q197" s="19">
        <v>5992.34</v>
      </c>
      <c r="R197" s="20">
        <v>1915.82</v>
      </c>
      <c r="S197" s="21">
        <v>7908.16</v>
      </c>
      <c r="T197" s="19">
        <v>4016.7</v>
      </c>
      <c r="U197" s="20">
        <v>2190.35</v>
      </c>
      <c r="V197" s="21">
        <v>6207.0499999999993</v>
      </c>
      <c r="W197" s="47">
        <v>42664.709999999992</v>
      </c>
      <c r="X197" s="20">
        <v>19339.91</v>
      </c>
      <c r="Y197" s="21">
        <v>62004.619999999995</v>
      </c>
      <c r="AB197" s="1"/>
    </row>
    <row r="198" spans="1:28" ht="13">
      <c r="A198" s="2" t="s">
        <v>288</v>
      </c>
      <c r="B198" s="2" t="s">
        <v>171</v>
      </c>
      <c r="C198" s="89" t="s">
        <v>297</v>
      </c>
      <c r="D198" s="129" t="s">
        <v>302</v>
      </c>
      <c r="E198" s="19">
        <v>3070.53</v>
      </c>
      <c r="F198" s="20">
        <v>848.63</v>
      </c>
      <c r="G198" s="21">
        <v>3919.1600000000003</v>
      </c>
      <c r="H198" s="19">
        <v>9644.83</v>
      </c>
      <c r="I198" s="20">
        <v>668.27</v>
      </c>
      <c r="J198" s="21">
        <v>10313.1</v>
      </c>
      <c r="K198" s="19">
        <v>4298.67</v>
      </c>
      <c r="L198" s="20">
        <v>827.17</v>
      </c>
      <c r="M198" s="21">
        <v>5125.84</v>
      </c>
      <c r="N198" s="19">
        <v>4717.1899999999996</v>
      </c>
      <c r="O198" s="20">
        <v>1647.12</v>
      </c>
      <c r="P198" s="21">
        <v>6364.3099999999995</v>
      </c>
      <c r="Q198" s="19">
        <v>4486.4799999999996</v>
      </c>
      <c r="R198" s="20">
        <v>1810.93</v>
      </c>
      <c r="S198" s="21">
        <v>6297.41</v>
      </c>
      <c r="T198" s="19">
        <v>6429.78</v>
      </c>
      <c r="U198" s="20">
        <v>618.71</v>
      </c>
      <c r="V198" s="21">
        <v>7048.49</v>
      </c>
      <c r="W198" s="47">
        <v>32647.479999999996</v>
      </c>
      <c r="X198" s="20">
        <v>6420.83</v>
      </c>
      <c r="Y198" s="21">
        <v>39068.31</v>
      </c>
      <c r="AB198" s="1"/>
    </row>
    <row r="199" spans="1:28" ht="13">
      <c r="A199" s="2" t="s">
        <v>289</v>
      </c>
      <c r="B199" s="2" t="s">
        <v>172</v>
      </c>
      <c r="C199" s="89" t="s">
        <v>297</v>
      </c>
      <c r="D199" s="129" t="s">
        <v>303</v>
      </c>
      <c r="E199" s="19">
        <v>0</v>
      </c>
      <c r="F199" s="20">
        <v>0</v>
      </c>
      <c r="G199" s="21">
        <v>0</v>
      </c>
      <c r="H199" s="19">
        <v>0</v>
      </c>
      <c r="I199" s="20">
        <v>0</v>
      </c>
      <c r="J199" s="21">
        <v>0</v>
      </c>
      <c r="K199" s="19">
        <v>0</v>
      </c>
      <c r="L199" s="20">
        <v>0</v>
      </c>
      <c r="M199" s="21">
        <v>0</v>
      </c>
      <c r="N199" s="19">
        <v>0</v>
      </c>
      <c r="O199" s="20">
        <v>0</v>
      </c>
      <c r="P199" s="21">
        <v>0</v>
      </c>
      <c r="Q199" s="19">
        <v>0</v>
      </c>
      <c r="R199" s="20">
        <v>0</v>
      </c>
      <c r="S199" s="21">
        <v>0</v>
      </c>
      <c r="T199" s="19">
        <v>0</v>
      </c>
      <c r="U199" s="20">
        <v>0</v>
      </c>
      <c r="V199" s="21">
        <v>0</v>
      </c>
      <c r="W199" s="47">
        <v>0</v>
      </c>
      <c r="X199" s="20">
        <v>0</v>
      </c>
      <c r="Y199" s="21">
        <v>0</v>
      </c>
      <c r="AB199" s="1"/>
    </row>
    <row r="200" spans="1:28" ht="13">
      <c r="A200" s="2" t="s">
        <v>290</v>
      </c>
      <c r="B200" s="2" t="s">
        <v>173</v>
      </c>
      <c r="C200" s="89" t="s">
        <v>297</v>
      </c>
      <c r="D200" s="129" t="s">
        <v>298</v>
      </c>
      <c r="E200" s="19">
        <v>23513.75</v>
      </c>
      <c r="F200" s="20">
        <v>5946.3</v>
      </c>
      <c r="G200" s="21">
        <v>29460.05</v>
      </c>
      <c r="H200" s="19">
        <v>25173.15</v>
      </c>
      <c r="I200" s="20">
        <v>4318.1000000000004</v>
      </c>
      <c r="J200" s="21">
        <v>29491.25</v>
      </c>
      <c r="K200" s="19">
        <v>30093.85</v>
      </c>
      <c r="L200" s="20">
        <v>2907.05</v>
      </c>
      <c r="M200" s="21">
        <v>33000.9</v>
      </c>
      <c r="N200" s="19">
        <v>16853.05</v>
      </c>
      <c r="O200" s="20">
        <v>5423.35</v>
      </c>
      <c r="P200" s="21">
        <v>22276.400000000001</v>
      </c>
      <c r="Q200" s="19">
        <v>16082.3</v>
      </c>
      <c r="R200" s="20">
        <v>3821.4</v>
      </c>
      <c r="S200" s="21">
        <v>19903.7</v>
      </c>
      <c r="T200" s="19">
        <v>19039.099999999999</v>
      </c>
      <c r="U200" s="20">
        <v>4963.75</v>
      </c>
      <c r="V200" s="21">
        <v>24002.85</v>
      </c>
      <c r="W200" s="47">
        <v>130755.20000000001</v>
      </c>
      <c r="X200" s="20">
        <v>27379.950000000004</v>
      </c>
      <c r="Y200" s="21">
        <v>158135.15000000002</v>
      </c>
      <c r="AB200" s="1"/>
    </row>
    <row r="201" spans="1:28" ht="13">
      <c r="A201" s="2" t="s">
        <v>350</v>
      </c>
      <c r="B201" s="2" t="s">
        <v>351</v>
      </c>
      <c r="C201" s="89" t="s">
        <v>297</v>
      </c>
      <c r="D201" s="129" t="s">
        <v>304</v>
      </c>
      <c r="E201" s="19">
        <v>14487.6</v>
      </c>
      <c r="F201" s="20">
        <v>0</v>
      </c>
      <c r="G201" s="21">
        <v>14487.6</v>
      </c>
      <c r="H201" s="19">
        <v>15127.87</v>
      </c>
      <c r="I201" s="20">
        <v>0</v>
      </c>
      <c r="J201" s="21">
        <v>15127.87</v>
      </c>
      <c r="K201" s="19">
        <v>15159.86</v>
      </c>
      <c r="L201" s="20">
        <v>0</v>
      </c>
      <c r="M201" s="21">
        <v>15159.86</v>
      </c>
      <c r="N201" s="19">
        <v>15702.08</v>
      </c>
      <c r="O201" s="20">
        <v>0</v>
      </c>
      <c r="P201" s="21">
        <v>15702.08</v>
      </c>
      <c r="Q201" s="19">
        <v>1983.25</v>
      </c>
      <c r="R201" s="20">
        <v>2.2000000000000002</v>
      </c>
      <c r="S201" s="21">
        <v>1985.45</v>
      </c>
      <c r="T201" s="19">
        <v>2659.44</v>
      </c>
      <c r="U201" s="20">
        <v>0.2</v>
      </c>
      <c r="V201" s="21">
        <v>2659.64</v>
      </c>
      <c r="W201" s="47">
        <v>65120.100000000006</v>
      </c>
      <c r="X201" s="20">
        <v>2.4000000000000004</v>
      </c>
      <c r="Y201" s="21">
        <v>65122.500000000007</v>
      </c>
      <c r="AB201" s="1"/>
    </row>
    <row r="202" spans="1:28" ht="13">
      <c r="A202" s="2" t="s">
        <v>350</v>
      </c>
      <c r="B202" s="2" t="s">
        <v>416</v>
      </c>
      <c r="C202" s="89" t="s">
        <v>297</v>
      </c>
      <c r="D202" s="129" t="s">
        <v>304</v>
      </c>
      <c r="E202" s="19">
        <v>373.94</v>
      </c>
      <c r="F202" s="20">
        <v>102.64</v>
      </c>
      <c r="G202" s="21">
        <v>476.58</v>
      </c>
      <c r="H202" s="19">
        <v>2.42</v>
      </c>
      <c r="I202" s="20">
        <v>158.08000000000001</v>
      </c>
      <c r="J202" s="21">
        <v>160.5</v>
      </c>
      <c r="K202" s="19">
        <v>75.19</v>
      </c>
      <c r="L202" s="20">
        <v>166.11</v>
      </c>
      <c r="M202" s="21">
        <v>241.3</v>
      </c>
      <c r="N202" s="19">
        <v>187.6</v>
      </c>
      <c r="O202" s="20">
        <v>183.3</v>
      </c>
      <c r="P202" s="21">
        <v>370.9</v>
      </c>
      <c r="Q202" s="19">
        <v>451.24</v>
      </c>
      <c r="R202" s="20">
        <v>137.19999999999999</v>
      </c>
      <c r="S202" s="21">
        <v>588.44000000000005</v>
      </c>
      <c r="T202" s="19">
        <v>184.7</v>
      </c>
      <c r="U202" s="20">
        <v>60.89</v>
      </c>
      <c r="V202" s="21">
        <v>245.58999999999997</v>
      </c>
      <c r="W202" s="47">
        <v>1275.0899999999999</v>
      </c>
      <c r="X202" s="20">
        <v>808.22000000000014</v>
      </c>
      <c r="Y202" s="21">
        <v>2083.31</v>
      </c>
      <c r="AB202" s="1"/>
    </row>
    <row r="203" spans="1:28" ht="13">
      <c r="A203" s="2" t="s">
        <v>350</v>
      </c>
      <c r="B203" s="2" t="s">
        <v>410</v>
      </c>
      <c r="C203" s="89" t="s">
        <v>297</v>
      </c>
      <c r="D203" s="129" t="s">
        <v>304</v>
      </c>
      <c r="E203" s="19">
        <v>826.38</v>
      </c>
      <c r="F203" s="20">
        <v>516.44000000000005</v>
      </c>
      <c r="G203" s="21">
        <v>1342.8200000000002</v>
      </c>
      <c r="H203" s="19">
        <v>1065.33</v>
      </c>
      <c r="I203" s="20">
        <v>401.89</v>
      </c>
      <c r="J203" s="21">
        <v>1467.2199999999998</v>
      </c>
      <c r="K203" s="19">
        <v>1109.99</v>
      </c>
      <c r="L203" s="20">
        <v>212.29</v>
      </c>
      <c r="M203" s="21">
        <v>1322.28</v>
      </c>
      <c r="N203" s="19">
        <v>789.89</v>
      </c>
      <c r="O203" s="20">
        <v>215.82</v>
      </c>
      <c r="P203" s="21">
        <v>1005.71</v>
      </c>
      <c r="Q203" s="19">
        <v>785.22</v>
      </c>
      <c r="R203" s="20">
        <v>329.46</v>
      </c>
      <c r="S203" s="21">
        <v>1114.68</v>
      </c>
      <c r="T203" s="19">
        <v>382.35</v>
      </c>
      <c r="U203" s="20">
        <v>674.45</v>
      </c>
      <c r="V203" s="21">
        <v>1056.8000000000002</v>
      </c>
      <c r="W203" s="47">
        <v>4959.16</v>
      </c>
      <c r="X203" s="20">
        <v>2350.3500000000004</v>
      </c>
      <c r="Y203" s="21">
        <v>7309.51</v>
      </c>
      <c r="AB203" s="1"/>
    </row>
    <row r="204" spans="1:28" ht="13">
      <c r="A204" s="2" t="s">
        <v>350</v>
      </c>
      <c r="B204" s="2" t="s">
        <v>352</v>
      </c>
      <c r="C204" s="89" t="s">
        <v>297</v>
      </c>
      <c r="D204" s="129" t="s">
        <v>304</v>
      </c>
      <c r="E204" s="19">
        <v>7271.29</v>
      </c>
      <c r="F204" s="20">
        <v>0</v>
      </c>
      <c r="G204" s="21">
        <v>7271.29</v>
      </c>
      <c r="H204" s="19">
        <v>7534.52</v>
      </c>
      <c r="I204" s="20">
        <v>0</v>
      </c>
      <c r="J204" s="21">
        <v>7534.52</v>
      </c>
      <c r="K204" s="19">
        <v>10915.25</v>
      </c>
      <c r="L204" s="20">
        <v>0</v>
      </c>
      <c r="M204" s="21">
        <v>10915.25</v>
      </c>
      <c r="N204" s="19">
        <v>15222.96</v>
      </c>
      <c r="O204" s="20">
        <v>0</v>
      </c>
      <c r="P204" s="21">
        <v>15222.96</v>
      </c>
      <c r="Q204" s="19">
        <v>15050.91</v>
      </c>
      <c r="R204" s="20">
        <v>0</v>
      </c>
      <c r="S204" s="21">
        <v>15050.91</v>
      </c>
      <c r="T204" s="19">
        <v>13084.66</v>
      </c>
      <c r="U204" s="20">
        <v>14.99</v>
      </c>
      <c r="V204" s="21">
        <v>13099.65</v>
      </c>
      <c r="W204" s="47">
        <v>69079.590000000011</v>
      </c>
      <c r="X204" s="20">
        <v>14.99</v>
      </c>
      <c r="Y204" s="21">
        <v>69094.580000000016</v>
      </c>
      <c r="AB204" s="1"/>
    </row>
    <row r="205" spans="1:28" ht="13">
      <c r="A205" s="2" t="s">
        <v>291</v>
      </c>
      <c r="B205" s="2" t="s">
        <v>174</v>
      </c>
      <c r="C205" s="89" t="s">
        <v>297</v>
      </c>
      <c r="D205" s="129" t="s">
        <v>304</v>
      </c>
      <c r="E205" s="19">
        <v>0.13</v>
      </c>
      <c r="F205" s="20">
        <v>17.27</v>
      </c>
      <c r="G205" s="21">
        <v>17.399999999999999</v>
      </c>
      <c r="H205" s="19">
        <v>0.13</v>
      </c>
      <c r="I205" s="20">
        <v>18.64</v>
      </c>
      <c r="J205" s="21">
        <v>18.77</v>
      </c>
      <c r="K205" s="19">
        <v>6.84</v>
      </c>
      <c r="L205" s="20">
        <v>5.04</v>
      </c>
      <c r="M205" s="21">
        <v>11.879999999999999</v>
      </c>
      <c r="N205" s="19">
        <v>10.119999999999999</v>
      </c>
      <c r="O205" s="20">
        <v>0.23</v>
      </c>
      <c r="P205" s="21">
        <v>10.35</v>
      </c>
      <c r="Q205" s="19">
        <v>10.25</v>
      </c>
      <c r="R205" s="20">
        <v>8.09</v>
      </c>
      <c r="S205" s="21">
        <v>18.34</v>
      </c>
      <c r="T205" s="19">
        <v>10.77</v>
      </c>
      <c r="U205" s="20">
        <v>2.34</v>
      </c>
      <c r="V205" s="21">
        <v>13.11</v>
      </c>
      <c r="W205" s="47">
        <v>38.239999999999995</v>
      </c>
      <c r="X205" s="20">
        <v>51.61</v>
      </c>
      <c r="Y205" s="21">
        <v>89.85</v>
      </c>
      <c r="AB205" s="1"/>
    </row>
    <row r="206" spans="1:28" ht="13">
      <c r="A206" s="2" t="s">
        <v>291</v>
      </c>
      <c r="B206" s="2" t="s">
        <v>417</v>
      </c>
      <c r="C206" s="89" t="s">
        <v>297</v>
      </c>
      <c r="D206" s="129" t="s">
        <v>304</v>
      </c>
      <c r="E206" s="19">
        <v>2849.94</v>
      </c>
      <c r="F206" s="20">
        <v>629.22</v>
      </c>
      <c r="G206" s="21">
        <v>3479.16</v>
      </c>
      <c r="H206" s="19">
        <v>3208.53</v>
      </c>
      <c r="I206" s="20">
        <v>98.27</v>
      </c>
      <c r="J206" s="21">
        <v>3306.8</v>
      </c>
      <c r="K206" s="19">
        <v>2844.94</v>
      </c>
      <c r="L206" s="20">
        <v>55.72</v>
      </c>
      <c r="M206" s="21">
        <v>2900.66</v>
      </c>
      <c r="N206" s="19">
        <v>955.14</v>
      </c>
      <c r="O206" s="20">
        <v>1478.52</v>
      </c>
      <c r="P206" s="21">
        <v>2433.66</v>
      </c>
      <c r="Q206" s="19">
        <v>296.51</v>
      </c>
      <c r="R206" s="20">
        <v>2192.87</v>
      </c>
      <c r="S206" s="21">
        <v>2489.38</v>
      </c>
      <c r="T206" s="19">
        <v>3117.05</v>
      </c>
      <c r="U206" s="20">
        <v>350.44</v>
      </c>
      <c r="V206" s="21">
        <v>3467.4900000000002</v>
      </c>
      <c r="W206" s="47">
        <v>13272.11</v>
      </c>
      <c r="X206" s="20">
        <v>4805.04</v>
      </c>
      <c r="Y206" s="21">
        <v>18077.150000000001</v>
      </c>
      <c r="AB206" s="1"/>
    </row>
    <row r="207" spans="1:28" ht="13">
      <c r="A207" s="2" t="s">
        <v>291</v>
      </c>
      <c r="B207" s="2" t="s">
        <v>175</v>
      </c>
      <c r="C207" s="89" t="s">
        <v>297</v>
      </c>
      <c r="D207" s="129" t="s">
        <v>304</v>
      </c>
      <c r="E207" s="19">
        <v>180.36</v>
      </c>
      <c r="F207" s="20">
        <v>0.08</v>
      </c>
      <c r="G207" s="21">
        <v>180.44000000000003</v>
      </c>
      <c r="H207" s="19">
        <v>214.8</v>
      </c>
      <c r="I207" s="20">
        <v>0.04</v>
      </c>
      <c r="J207" s="21">
        <v>214.84</v>
      </c>
      <c r="K207" s="19">
        <v>182.43</v>
      </c>
      <c r="L207" s="20">
        <v>0.05</v>
      </c>
      <c r="M207" s="21">
        <v>182.48000000000002</v>
      </c>
      <c r="N207" s="19">
        <v>112.68</v>
      </c>
      <c r="O207" s="20">
        <v>0.09</v>
      </c>
      <c r="P207" s="21">
        <v>112.77000000000001</v>
      </c>
      <c r="Q207" s="19">
        <v>154.6</v>
      </c>
      <c r="R207" s="20">
        <v>0.04</v>
      </c>
      <c r="S207" s="21">
        <v>154.63999999999999</v>
      </c>
      <c r="T207" s="19">
        <v>189.89</v>
      </c>
      <c r="U207" s="20">
        <v>0.08</v>
      </c>
      <c r="V207" s="21">
        <v>189.97</v>
      </c>
      <c r="W207" s="47">
        <v>1034.76</v>
      </c>
      <c r="X207" s="20">
        <v>0.38</v>
      </c>
      <c r="Y207" s="21">
        <v>1035.1400000000001</v>
      </c>
      <c r="AB207" s="1"/>
    </row>
    <row r="208" spans="1:28" ht="13">
      <c r="A208" s="2" t="s">
        <v>291</v>
      </c>
      <c r="B208" s="2" t="s">
        <v>176</v>
      </c>
      <c r="C208" s="89" t="s">
        <v>297</v>
      </c>
      <c r="D208" s="129" t="s">
        <v>304</v>
      </c>
      <c r="E208" s="19">
        <v>0</v>
      </c>
      <c r="F208" s="20">
        <v>300.8</v>
      </c>
      <c r="G208" s="21">
        <v>300.8</v>
      </c>
      <c r="H208" s="19">
        <v>5.3</v>
      </c>
      <c r="I208" s="20">
        <v>239.91</v>
      </c>
      <c r="J208" s="21">
        <v>245.21</v>
      </c>
      <c r="K208" s="19">
        <v>0</v>
      </c>
      <c r="L208" s="20">
        <v>310.39</v>
      </c>
      <c r="M208" s="21">
        <v>310.39</v>
      </c>
      <c r="N208" s="19">
        <v>0.6</v>
      </c>
      <c r="O208" s="20">
        <v>282.92</v>
      </c>
      <c r="P208" s="21">
        <v>283.52000000000004</v>
      </c>
      <c r="Q208" s="19">
        <v>8.43</v>
      </c>
      <c r="R208" s="20">
        <v>67.95</v>
      </c>
      <c r="S208" s="21">
        <v>76.38</v>
      </c>
      <c r="T208" s="19">
        <v>33.42</v>
      </c>
      <c r="U208" s="20">
        <v>43.09</v>
      </c>
      <c r="V208" s="21">
        <v>76.510000000000005</v>
      </c>
      <c r="W208" s="47">
        <v>47.75</v>
      </c>
      <c r="X208" s="20">
        <v>1245.06</v>
      </c>
      <c r="Y208" s="21">
        <v>1292.81</v>
      </c>
      <c r="AB208" s="1"/>
    </row>
    <row r="209" spans="1:28" ht="13">
      <c r="A209" s="2" t="s">
        <v>291</v>
      </c>
      <c r="B209" s="2" t="s">
        <v>177</v>
      </c>
      <c r="C209" s="89" t="s">
        <v>297</v>
      </c>
      <c r="D209" s="129" t="s">
        <v>303</v>
      </c>
      <c r="E209" s="19">
        <v>21.55</v>
      </c>
      <c r="F209" s="20">
        <v>30.58</v>
      </c>
      <c r="G209" s="21">
        <v>52.129999999999995</v>
      </c>
      <c r="H209" s="19">
        <v>12.91</v>
      </c>
      <c r="I209" s="20">
        <v>15.36</v>
      </c>
      <c r="J209" s="21">
        <v>28.27</v>
      </c>
      <c r="K209" s="19">
        <v>9.06</v>
      </c>
      <c r="L209" s="20">
        <v>10.96</v>
      </c>
      <c r="M209" s="21">
        <v>20.020000000000003</v>
      </c>
      <c r="N209" s="19">
        <v>4.1100000000000003</v>
      </c>
      <c r="O209" s="20">
        <v>6.27</v>
      </c>
      <c r="P209" s="21">
        <v>10.379999999999999</v>
      </c>
      <c r="Q209" s="19">
        <v>32.43</v>
      </c>
      <c r="R209" s="20">
        <v>30.32</v>
      </c>
      <c r="S209" s="21">
        <v>62.75</v>
      </c>
      <c r="T209" s="19">
        <v>31.08</v>
      </c>
      <c r="U209" s="20">
        <v>60.53</v>
      </c>
      <c r="V209" s="21">
        <v>91.61</v>
      </c>
      <c r="W209" s="47">
        <v>111.14</v>
      </c>
      <c r="X209" s="20">
        <v>154.02000000000001</v>
      </c>
      <c r="Y209" s="21">
        <v>265.16000000000003</v>
      </c>
      <c r="AB209" s="1"/>
    </row>
    <row r="210" spans="1:28" ht="13">
      <c r="A210" s="2" t="s">
        <v>291</v>
      </c>
      <c r="B210" s="2" t="s">
        <v>178</v>
      </c>
      <c r="C210" s="89" t="s">
        <v>297</v>
      </c>
      <c r="D210" s="129" t="s">
        <v>304</v>
      </c>
      <c r="E210" s="19">
        <v>510.01</v>
      </c>
      <c r="F210" s="20">
        <v>115.62</v>
      </c>
      <c r="G210" s="21">
        <v>625.63</v>
      </c>
      <c r="H210" s="19">
        <v>861.75</v>
      </c>
      <c r="I210" s="20">
        <v>28.4</v>
      </c>
      <c r="J210" s="21">
        <v>890.15</v>
      </c>
      <c r="K210" s="19">
        <v>594.11</v>
      </c>
      <c r="L210" s="20">
        <v>48.57</v>
      </c>
      <c r="M210" s="21">
        <v>642.68000000000006</v>
      </c>
      <c r="N210" s="19">
        <v>384.32</v>
      </c>
      <c r="O210" s="20">
        <v>223.95</v>
      </c>
      <c r="P210" s="21">
        <v>608.27</v>
      </c>
      <c r="Q210" s="19">
        <v>278.88</v>
      </c>
      <c r="R210" s="20">
        <v>162.13999999999999</v>
      </c>
      <c r="S210" s="21">
        <v>441.02</v>
      </c>
      <c r="T210" s="19">
        <v>521.02</v>
      </c>
      <c r="U210" s="20">
        <v>122.51</v>
      </c>
      <c r="V210" s="21">
        <v>643.53</v>
      </c>
      <c r="W210" s="47">
        <v>3150.09</v>
      </c>
      <c r="X210" s="20">
        <v>701.18999999999994</v>
      </c>
      <c r="Y210" s="21">
        <v>3851.28</v>
      </c>
      <c r="AB210" s="1"/>
    </row>
    <row r="211" spans="1:28" ht="13">
      <c r="A211" s="2" t="s">
        <v>291</v>
      </c>
      <c r="B211" s="2" t="s">
        <v>179</v>
      </c>
      <c r="C211" s="89" t="s">
        <v>297</v>
      </c>
      <c r="D211" s="129" t="s">
        <v>304</v>
      </c>
      <c r="E211" s="19">
        <v>555.79999999999995</v>
      </c>
      <c r="F211" s="20">
        <v>34.82</v>
      </c>
      <c r="G211" s="21">
        <v>590.62</v>
      </c>
      <c r="H211" s="19">
        <v>678.05</v>
      </c>
      <c r="I211" s="20">
        <v>32.909999999999997</v>
      </c>
      <c r="J211" s="21">
        <v>710.95999999999992</v>
      </c>
      <c r="K211" s="19">
        <v>145.28</v>
      </c>
      <c r="L211" s="20">
        <v>41.47</v>
      </c>
      <c r="M211" s="21">
        <v>186.75</v>
      </c>
      <c r="N211" s="19">
        <v>349.46</v>
      </c>
      <c r="O211" s="20">
        <v>26.09</v>
      </c>
      <c r="P211" s="21">
        <v>375.54999999999995</v>
      </c>
      <c r="Q211" s="19">
        <v>447.96</v>
      </c>
      <c r="R211" s="20">
        <v>32.409999999999997</v>
      </c>
      <c r="S211" s="21">
        <v>480.37</v>
      </c>
      <c r="T211" s="19">
        <v>1314.47</v>
      </c>
      <c r="U211" s="20">
        <v>34.69</v>
      </c>
      <c r="V211" s="21">
        <v>1349.16</v>
      </c>
      <c r="W211" s="47">
        <v>3491.0199999999995</v>
      </c>
      <c r="X211" s="20">
        <v>202.39</v>
      </c>
      <c r="Y211" s="21">
        <v>3693.4099999999994</v>
      </c>
      <c r="AB211" s="1"/>
    </row>
    <row r="212" spans="1:28" ht="13">
      <c r="A212" s="2" t="s">
        <v>291</v>
      </c>
      <c r="B212" s="2" t="s">
        <v>180</v>
      </c>
      <c r="C212" s="89" t="s">
        <v>297</v>
      </c>
      <c r="D212" s="129" t="s">
        <v>304</v>
      </c>
      <c r="E212" s="19">
        <v>504.93</v>
      </c>
      <c r="F212" s="20">
        <v>0</v>
      </c>
      <c r="G212" s="21">
        <v>504.93</v>
      </c>
      <c r="H212" s="19">
        <v>798.38</v>
      </c>
      <c r="I212" s="20">
        <v>0</v>
      </c>
      <c r="J212" s="21">
        <v>798.38</v>
      </c>
      <c r="K212" s="19">
        <v>745.29</v>
      </c>
      <c r="L212" s="20">
        <v>0</v>
      </c>
      <c r="M212" s="21">
        <v>745.29</v>
      </c>
      <c r="N212" s="19">
        <v>492.81</v>
      </c>
      <c r="O212" s="20">
        <v>0</v>
      </c>
      <c r="P212" s="21">
        <v>492.81</v>
      </c>
      <c r="Q212" s="19">
        <v>602.01</v>
      </c>
      <c r="R212" s="20">
        <v>0</v>
      </c>
      <c r="S212" s="21">
        <v>602.01</v>
      </c>
      <c r="T212" s="19">
        <v>601.37</v>
      </c>
      <c r="U212" s="20">
        <v>0</v>
      </c>
      <c r="V212" s="21">
        <v>601.37</v>
      </c>
      <c r="W212" s="47">
        <v>3744.79</v>
      </c>
      <c r="X212" s="20">
        <v>0</v>
      </c>
      <c r="Y212" s="21">
        <v>3744.79</v>
      </c>
      <c r="AB212" s="1"/>
    </row>
    <row r="213" spans="1:28" ht="13">
      <c r="A213" s="2" t="s">
        <v>291</v>
      </c>
      <c r="B213" s="2" t="s">
        <v>181</v>
      </c>
      <c r="C213" s="89" t="s">
        <v>297</v>
      </c>
      <c r="D213" s="129" t="s">
        <v>304</v>
      </c>
      <c r="E213" s="19">
        <v>0</v>
      </c>
      <c r="F213" s="20">
        <v>0</v>
      </c>
      <c r="G213" s="21">
        <v>0</v>
      </c>
      <c r="H213" s="19">
        <v>0</v>
      </c>
      <c r="I213" s="20">
        <v>0</v>
      </c>
      <c r="J213" s="21">
        <v>0</v>
      </c>
      <c r="K213" s="19">
        <v>0</v>
      </c>
      <c r="L213" s="20">
        <v>0</v>
      </c>
      <c r="M213" s="21">
        <v>0</v>
      </c>
      <c r="N213" s="19">
        <v>0</v>
      </c>
      <c r="O213" s="20">
        <v>0</v>
      </c>
      <c r="P213" s="21">
        <v>0</v>
      </c>
      <c r="Q213" s="19">
        <v>0</v>
      </c>
      <c r="R213" s="20">
        <v>0</v>
      </c>
      <c r="S213" s="21">
        <v>0</v>
      </c>
      <c r="T213" s="19">
        <v>0</v>
      </c>
      <c r="U213" s="20">
        <v>0</v>
      </c>
      <c r="V213" s="21">
        <v>0</v>
      </c>
      <c r="W213" s="47">
        <v>0</v>
      </c>
      <c r="X213" s="20">
        <v>0</v>
      </c>
      <c r="Y213" s="21">
        <v>0</v>
      </c>
      <c r="AB213" s="1"/>
    </row>
    <row r="214" spans="1:28" ht="13">
      <c r="A214" s="2" t="s">
        <v>291</v>
      </c>
      <c r="B214" s="2" t="s">
        <v>182</v>
      </c>
      <c r="C214" s="89" t="s">
        <v>297</v>
      </c>
      <c r="D214" s="129" t="s">
        <v>304</v>
      </c>
      <c r="E214" s="19">
        <v>0.43</v>
      </c>
      <c r="F214" s="20">
        <v>3.57</v>
      </c>
      <c r="G214" s="21">
        <v>4</v>
      </c>
      <c r="H214" s="19">
        <v>0</v>
      </c>
      <c r="I214" s="20">
        <v>0</v>
      </c>
      <c r="J214" s="21">
        <v>0</v>
      </c>
      <c r="K214" s="19">
        <v>0.01</v>
      </c>
      <c r="L214" s="20">
        <v>2.82</v>
      </c>
      <c r="M214" s="21">
        <v>2.8299999999999996</v>
      </c>
      <c r="N214" s="19">
        <v>1.56</v>
      </c>
      <c r="O214" s="20">
        <v>8.48</v>
      </c>
      <c r="P214" s="21">
        <v>10.040000000000001</v>
      </c>
      <c r="Q214" s="19">
        <v>0.55000000000000004</v>
      </c>
      <c r="R214" s="20">
        <v>6.54</v>
      </c>
      <c r="S214" s="21">
        <v>7.09</v>
      </c>
      <c r="T214" s="19">
        <v>3.09</v>
      </c>
      <c r="U214" s="20">
        <v>34.119999999999997</v>
      </c>
      <c r="V214" s="21">
        <v>37.209999999999994</v>
      </c>
      <c r="W214" s="47">
        <v>5.64</v>
      </c>
      <c r="X214" s="20">
        <v>55.53</v>
      </c>
      <c r="Y214" s="21">
        <v>61.17</v>
      </c>
      <c r="AB214" s="1"/>
    </row>
    <row r="215" spans="1:28" ht="13">
      <c r="A215" s="2" t="s">
        <v>291</v>
      </c>
      <c r="B215" s="2" t="s">
        <v>183</v>
      </c>
      <c r="C215" s="89" t="s">
        <v>297</v>
      </c>
      <c r="D215" s="129" t="s">
        <v>304</v>
      </c>
      <c r="E215" s="19">
        <v>0.01</v>
      </c>
      <c r="F215" s="20">
        <v>1.83</v>
      </c>
      <c r="G215" s="21">
        <v>1.84</v>
      </c>
      <c r="H215" s="19">
        <v>0.89</v>
      </c>
      <c r="I215" s="20">
        <v>20.260000000000002</v>
      </c>
      <c r="J215" s="21">
        <v>21.150000000000002</v>
      </c>
      <c r="K215" s="19">
        <v>2.08</v>
      </c>
      <c r="L215" s="20">
        <v>15.27</v>
      </c>
      <c r="M215" s="21">
        <v>17.350000000000001</v>
      </c>
      <c r="N215" s="19">
        <v>0.93</v>
      </c>
      <c r="O215" s="20">
        <v>9.75</v>
      </c>
      <c r="P215" s="21">
        <v>10.68</v>
      </c>
      <c r="Q215" s="19">
        <v>1.1599999999999999</v>
      </c>
      <c r="R215" s="20">
        <v>8.51</v>
      </c>
      <c r="S215" s="21">
        <v>9.67</v>
      </c>
      <c r="T215" s="19">
        <v>2.84</v>
      </c>
      <c r="U215" s="20">
        <v>32.83</v>
      </c>
      <c r="V215" s="21">
        <v>35.67</v>
      </c>
      <c r="W215" s="47">
        <v>7.91</v>
      </c>
      <c r="X215" s="20">
        <v>88.449999999999989</v>
      </c>
      <c r="Y215" s="21">
        <v>96.359999999999985</v>
      </c>
      <c r="AB215" s="1"/>
    </row>
    <row r="216" spans="1:28" ht="13">
      <c r="A216" s="2" t="s">
        <v>291</v>
      </c>
      <c r="B216" s="2" t="s">
        <v>184</v>
      </c>
      <c r="C216" s="89" t="s">
        <v>297</v>
      </c>
      <c r="D216" s="129" t="s">
        <v>304</v>
      </c>
      <c r="E216" s="19">
        <v>0.22</v>
      </c>
      <c r="F216" s="20">
        <v>3.82</v>
      </c>
      <c r="G216" s="21">
        <v>4.04</v>
      </c>
      <c r="H216" s="19">
        <v>0.77</v>
      </c>
      <c r="I216" s="20">
        <v>17.77</v>
      </c>
      <c r="J216" s="21">
        <v>18.54</v>
      </c>
      <c r="K216" s="19">
        <v>1.67</v>
      </c>
      <c r="L216" s="20">
        <v>16.61</v>
      </c>
      <c r="M216" s="21">
        <v>18.28</v>
      </c>
      <c r="N216" s="19">
        <v>1.39</v>
      </c>
      <c r="O216" s="20">
        <v>5.79</v>
      </c>
      <c r="P216" s="21">
        <v>7.18</v>
      </c>
      <c r="Q216" s="19">
        <v>0.97</v>
      </c>
      <c r="R216" s="20">
        <v>9.6199999999999992</v>
      </c>
      <c r="S216" s="21">
        <v>10.59</v>
      </c>
      <c r="T216" s="19">
        <v>2.71</v>
      </c>
      <c r="U216" s="20">
        <v>26.69</v>
      </c>
      <c r="V216" s="21">
        <v>29.400000000000002</v>
      </c>
      <c r="W216" s="47">
        <v>7.7299999999999995</v>
      </c>
      <c r="X216" s="20">
        <v>80.3</v>
      </c>
      <c r="Y216" s="21">
        <v>88.03</v>
      </c>
      <c r="AB216" s="1"/>
    </row>
    <row r="217" spans="1:28" ht="13">
      <c r="A217" s="2" t="s">
        <v>291</v>
      </c>
      <c r="B217" s="2" t="s">
        <v>185</v>
      </c>
      <c r="C217" s="89" t="s">
        <v>297</v>
      </c>
      <c r="D217" s="129" t="s">
        <v>304</v>
      </c>
      <c r="E217" s="19">
        <v>106.1</v>
      </c>
      <c r="F217" s="20">
        <v>0</v>
      </c>
      <c r="G217" s="21">
        <v>106.1</v>
      </c>
      <c r="H217" s="19">
        <v>662.07</v>
      </c>
      <c r="I217" s="20">
        <v>0.12</v>
      </c>
      <c r="J217" s="21">
        <v>662.19</v>
      </c>
      <c r="K217" s="19">
        <v>0</v>
      </c>
      <c r="L217" s="20">
        <v>0</v>
      </c>
      <c r="M217" s="21">
        <v>0</v>
      </c>
      <c r="N217" s="19">
        <v>0</v>
      </c>
      <c r="O217" s="20">
        <v>0</v>
      </c>
      <c r="P217" s="21">
        <v>0</v>
      </c>
      <c r="Q217" s="19">
        <v>48.99</v>
      </c>
      <c r="R217" s="20">
        <v>0</v>
      </c>
      <c r="S217" s="21">
        <v>48.99</v>
      </c>
      <c r="T217" s="19">
        <v>1559.44</v>
      </c>
      <c r="U217" s="20">
        <v>1.23</v>
      </c>
      <c r="V217" s="21">
        <v>1560.67</v>
      </c>
      <c r="W217" s="47">
        <v>2376.6000000000004</v>
      </c>
      <c r="X217" s="20">
        <v>1.35</v>
      </c>
      <c r="Y217" s="21">
        <v>2377.9500000000003</v>
      </c>
      <c r="AB217" s="1"/>
    </row>
    <row r="218" spans="1:28" ht="13">
      <c r="A218" s="2" t="s">
        <v>291</v>
      </c>
      <c r="B218" s="2" t="s">
        <v>186</v>
      </c>
      <c r="C218" s="89" t="s">
        <v>297</v>
      </c>
      <c r="D218" s="129" t="s">
        <v>304</v>
      </c>
      <c r="E218" s="19">
        <v>1373.45</v>
      </c>
      <c r="F218" s="20">
        <v>2.19</v>
      </c>
      <c r="G218" s="21">
        <v>1375.64</v>
      </c>
      <c r="H218" s="19">
        <v>1339.49</v>
      </c>
      <c r="I218" s="20">
        <v>0.4</v>
      </c>
      <c r="J218" s="21">
        <v>1339.89</v>
      </c>
      <c r="K218" s="19">
        <v>862.07</v>
      </c>
      <c r="L218" s="20">
        <v>0.98</v>
      </c>
      <c r="M218" s="21">
        <v>863.05000000000007</v>
      </c>
      <c r="N218" s="19">
        <v>591.54</v>
      </c>
      <c r="O218" s="20">
        <v>0.12</v>
      </c>
      <c r="P218" s="21">
        <v>591.66</v>
      </c>
      <c r="Q218" s="19">
        <v>157.9</v>
      </c>
      <c r="R218" s="20">
        <v>0.1</v>
      </c>
      <c r="S218" s="21">
        <v>158</v>
      </c>
      <c r="T218" s="19">
        <v>1120.9000000000001</v>
      </c>
      <c r="U218" s="20">
        <v>8.93</v>
      </c>
      <c r="V218" s="21">
        <v>1129.8300000000002</v>
      </c>
      <c r="W218" s="47">
        <v>5445.35</v>
      </c>
      <c r="X218" s="20">
        <v>12.719999999999999</v>
      </c>
      <c r="Y218" s="21">
        <v>5458.0700000000006</v>
      </c>
      <c r="AB218" s="1"/>
    </row>
    <row r="219" spans="1:28" ht="13">
      <c r="A219" s="2" t="s">
        <v>291</v>
      </c>
      <c r="B219" s="2" t="s">
        <v>187</v>
      </c>
      <c r="C219" s="89" t="s">
        <v>297</v>
      </c>
      <c r="D219" s="129" t="s">
        <v>304</v>
      </c>
      <c r="E219" s="19">
        <v>29.3</v>
      </c>
      <c r="F219" s="20">
        <v>217.55</v>
      </c>
      <c r="G219" s="21">
        <v>246.85000000000002</v>
      </c>
      <c r="H219" s="19">
        <v>37.979999999999997</v>
      </c>
      <c r="I219" s="20">
        <v>154.54</v>
      </c>
      <c r="J219" s="21">
        <v>192.51999999999998</v>
      </c>
      <c r="K219" s="19">
        <v>82.24</v>
      </c>
      <c r="L219" s="20">
        <v>113.74</v>
      </c>
      <c r="M219" s="21">
        <v>195.98</v>
      </c>
      <c r="N219" s="19">
        <v>8.26</v>
      </c>
      <c r="O219" s="20">
        <v>28.24</v>
      </c>
      <c r="P219" s="21">
        <v>36.5</v>
      </c>
      <c r="Q219" s="19">
        <v>10.24</v>
      </c>
      <c r="R219" s="20">
        <v>11.76</v>
      </c>
      <c r="S219" s="21">
        <v>22</v>
      </c>
      <c r="T219" s="19">
        <v>83.92</v>
      </c>
      <c r="U219" s="20">
        <v>212.18</v>
      </c>
      <c r="V219" s="21">
        <v>296.10000000000002</v>
      </c>
      <c r="W219" s="47">
        <v>251.94</v>
      </c>
      <c r="X219" s="20">
        <v>738.01</v>
      </c>
      <c r="Y219" s="21">
        <v>989.95</v>
      </c>
      <c r="AB219" s="1"/>
    </row>
    <row r="220" spans="1:28" ht="13">
      <c r="A220" s="2" t="s">
        <v>291</v>
      </c>
      <c r="B220" s="2" t="s">
        <v>395</v>
      </c>
      <c r="C220" s="89" t="s">
        <v>297</v>
      </c>
      <c r="D220" s="129" t="s">
        <v>304</v>
      </c>
      <c r="E220" s="19">
        <v>211.48</v>
      </c>
      <c r="F220" s="20">
        <v>188.52</v>
      </c>
      <c r="G220" s="21">
        <v>400</v>
      </c>
      <c r="H220" s="19">
        <v>230.72</v>
      </c>
      <c r="I220" s="20">
        <v>182.95</v>
      </c>
      <c r="J220" s="21">
        <v>413.66999999999996</v>
      </c>
      <c r="K220" s="19">
        <v>256.89999999999998</v>
      </c>
      <c r="L220" s="20">
        <v>123.88</v>
      </c>
      <c r="M220" s="21">
        <v>380.78</v>
      </c>
      <c r="N220" s="19">
        <v>336.65</v>
      </c>
      <c r="O220" s="20">
        <v>31.16</v>
      </c>
      <c r="P220" s="21">
        <v>367.81</v>
      </c>
      <c r="Q220" s="19">
        <v>353.02</v>
      </c>
      <c r="R220" s="20">
        <v>32.42</v>
      </c>
      <c r="S220" s="21">
        <v>385.44</v>
      </c>
      <c r="T220" s="19">
        <v>333.88</v>
      </c>
      <c r="U220" s="20">
        <v>27.93</v>
      </c>
      <c r="V220" s="21">
        <v>361.81</v>
      </c>
      <c r="W220" s="47">
        <v>1722.65</v>
      </c>
      <c r="X220" s="20">
        <v>586.8599999999999</v>
      </c>
      <c r="Y220" s="21">
        <v>2309.5100000000002</v>
      </c>
      <c r="AB220" s="1"/>
    </row>
    <row r="221" spans="1:28" ht="13">
      <c r="A221" s="2" t="s">
        <v>291</v>
      </c>
      <c r="B221" s="2" t="s">
        <v>188</v>
      </c>
      <c r="C221" s="89" t="s">
        <v>297</v>
      </c>
      <c r="D221" s="129" t="s">
        <v>304</v>
      </c>
      <c r="E221" s="19">
        <v>0</v>
      </c>
      <c r="F221" s="20">
        <v>0</v>
      </c>
      <c r="G221" s="21">
        <v>0</v>
      </c>
      <c r="H221" s="19">
        <v>0</v>
      </c>
      <c r="I221" s="20">
        <v>0</v>
      </c>
      <c r="J221" s="21">
        <v>0</v>
      </c>
      <c r="K221" s="19">
        <v>0</v>
      </c>
      <c r="L221" s="20">
        <v>0</v>
      </c>
      <c r="M221" s="21">
        <v>0</v>
      </c>
      <c r="N221" s="19">
        <v>0</v>
      </c>
      <c r="O221" s="20">
        <v>0</v>
      </c>
      <c r="P221" s="21">
        <v>0</v>
      </c>
      <c r="Q221" s="19">
        <v>0</v>
      </c>
      <c r="R221" s="20">
        <v>0</v>
      </c>
      <c r="S221" s="21">
        <v>0</v>
      </c>
      <c r="T221" s="19">
        <v>0</v>
      </c>
      <c r="U221" s="20">
        <v>0</v>
      </c>
      <c r="V221" s="21">
        <v>0</v>
      </c>
      <c r="W221" s="47">
        <v>0</v>
      </c>
      <c r="X221" s="20">
        <v>0</v>
      </c>
      <c r="Y221" s="21">
        <v>0</v>
      </c>
      <c r="AB221" s="1"/>
    </row>
    <row r="222" spans="1:28" ht="13">
      <c r="A222" s="2" t="s">
        <v>291</v>
      </c>
      <c r="B222" s="2" t="s">
        <v>189</v>
      </c>
      <c r="C222" s="89" t="s">
        <v>297</v>
      </c>
      <c r="D222" s="129" t="s">
        <v>304</v>
      </c>
      <c r="E222" s="19">
        <v>0.09</v>
      </c>
      <c r="F222" s="20">
        <v>659.45</v>
      </c>
      <c r="G222" s="21">
        <v>659.54000000000008</v>
      </c>
      <c r="H222" s="19">
        <v>0.19</v>
      </c>
      <c r="I222" s="20">
        <v>649.79</v>
      </c>
      <c r="J222" s="21">
        <v>649.98</v>
      </c>
      <c r="K222" s="19">
        <v>0.24</v>
      </c>
      <c r="L222" s="20">
        <v>243.77</v>
      </c>
      <c r="M222" s="21">
        <v>244.01000000000002</v>
      </c>
      <c r="N222" s="19">
        <v>0.18</v>
      </c>
      <c r="O222" s="20">
        <v>125.03</v>
      </c>
      <c r="P222" s="21">
        <v>125.21000000000001</v>
      </c>
      <c r="Q222" s="19">
        <v>0.31</v>
      </c>
      <c r="R222" s="20">
        <v>297.22000000000003</v>
      </c>
      <c r="S222" s="21">
        <v>297.53000000000003</v>
      </c>
      <c r="T222" s="19">
        <v>0.2</v>
      </c>
      <c r="U222" s="20">
        <v>601.96</v>
      </c>
      <c r="V222" s="21">
        <v>602.16000000000008</v>
      </c>
      <c r="W222" s="47">
        <v>1.21</v>
      </c>
      <c r="X222" s="20">
        <v>2577.2200000000003</v>
      </c>
      <c r="Y222" s="21">
        <v>2578.4300000000003</v>
      </c>
      <c r="AB222" s="1"/>
    </row>
    <row r="223" spans="1:28" ht="13">
      <c r="A223" s="2" t="s">
        <v>291</v>
      </c>
      <c r="B223" s="2" t="s">
        <v>190</v>
      </c>
      <c r="C223" s="89" t="s">
        <v>297</v>
      </c>
      <c r="D223" s="129" t="s">
        <v>304</v>
      </c>
      <c r="E223" s="19">
        <v>1202.67</v>
      </c>
      <c r="F223" s="20">
        <v>832.9</v>
      </c>
      <c r="G223" s="21">
        <v>2035.5700000000002</v>
      </c>
      <c r="H223" s="19">
        <v>636.58000000000004</v>
      </c>
      <c r="I223" s="20">
        <v>269.66000000000003</v>
      </c>
      <c r="J223" s="21">
        <v>906.24</v>
      </c>
      <c r="K223" s="19">
        <v>1630.02</v>
      </c>
      <c r="L223" s="20">
        <v>440.13</v>
      </c>
      <c r="M223" s="21">
        <v>2070.15</v>
      </c>
      <c r="N223" s="19">
        <v>1549.22</v>
      </c>
      <c r="O223" s="20">
        <v>997.1</v>
      </c>
      <c r="P223" s="21">
        <v>2546.3200000000002</v>
      </c>
      <c r="Q223" s="19">
        <v>3239.26</v>
      </c>
      <c r="R223" s="20">
        <v>754.21</v>
      </c>
      <c r="S223" s="21">
        <v>3993.4700000000003</v>
      </c>
      <c r="T223" s="19">
        <v>1046.47</v>
      </c>
      <c r="U223" s="20">
        <v>722.16</v>
      </c>
      <c r="V223" s="21">
        <v>1768.63</v>
      </c>
      <c r="W223" s="47">
        <v>9304.2199999999993</v>
      </c>
      <c r="X223" s="20">
        <v>4016.16</v>
      </c>
      <c r="Y223" s="21">
        <v>13320.38</v>
      </c>
      <c r="AB223" s="1"/>
    </row>
    <row r="224" spans="1:28" ht="13">
      <c r="A224" s="2" t="s">
        <v>291</v>
      </c>
      <c r="B224" s="2" t="s">
        <v>191</v>
      </c>
      <c r="C224" s="89" t="s">
        <v>297</v>
      </c>
      <c r="D224" s="129" t="s">
        <v>304</v>
      </c>
      <c r="E224" s="19">
        <v>1015.89</v>
      </c>
      <c r="F224" s="20">
        <v>541.86</v>
      </c>
      <c r="G224" s="21">
        <v>1557.75</v>
      </c>
      <c r="H224" s="19">
        <v>700.77</v>
      </c>
      <c r="I224" s="20">
        <v>321.02</v>
      </c>
      <c r="J224" s="21">
        <v>1021.79</v>
      </c>
      <c r="K224" s="19">
        <v>1713.18</v>
      </c>
      <c r="L224" s="20">
        <v>586.64</v>
      </c>
      <c r="M224" s="21">
        <v>2299.8200000000002</v>
      </c>
      <c r="N224" s="19">
        <v>1274.21</v>
      </c>
      <c r="O224" s="20">
        <v>449.93</v>
      </c>
      <c r="P224" s="21">
        <v>1724.14</v>
      </c>
      <c r="Q224" s="19">
        <v>1726.75</v>
      </c>
      <c r="R224" s="20">
        <v>674.25</v>
      </c>
      <c r="S224" s="21">
        <v>2401</v>
      </c>
      <c r="T224" s="19">
        <v>1067.24</v>
      </c>
      <c r="U224" s="20">
        <v>767.85</v>
      </c>
      <c r="V224" s="21">
        <v>1835.0900000000001</v>
      </c>
      <c r="W224" s="47">
        <v>7498.04</v>
      </c>
      <c r="X224" s="20">
        <v>3341.5499999999997</v>
      </c>
      <c r="Y224" s="21">
        <v>10839.59</v>
      </c>
      <c r="AB224" s="1"/>
    </row>
    <row r="225" spans="1:28" ht="13">
      <c r="A225" s="2" t="s">
        <v>291</v>
      </c>
      <c r="B225" s="2" t="s">
        <v>377</v>
      </c>
      <c r="C225" s="89" t="s">
        <v>297</v>
      </c>
      <c r="D225" s="129" t="s">
        <v>304</v>
      </c>
      <c r="E225" s="19">
        <v>4216.6099999999997</v>
      </c>
      <c r="F225" s="20">
        <v>365.17</v>
      </c>
      <c r="G225" s="21">
        <v>4581.78</v>
      </c>
      <c r="H225" s="19">
        <v>618.47</v>
      </c>
      <c r="I225" s="20">
        <v>24.35</v>
      </c>
      <c r="J225" s="21">
        <v>642.82000000000005</v>
      </c>
      <c r="K225" s="19">
        <v>548.49</v>
      </c>
      <c r="L225" s="20">
        <v>90.6</v>
      </c>
      <c r="M225" s="21">
        <v>639.09</v>
      </c>
      <c r="N225" s="19">
        <v>8.94</v>
      </c>
      <c r="O225" s="20">
        <v>0</v>
      </c>
      <c r="P225" s="21">
        <v>8.94</v>
      </c>
      <c r="Q225" s="19">
        <v>269.83</v>
      </c>
      <c r="R225" s="20">
        <v>3.01</v>
      </c>
      <c r="S225" s="21">
        <v>272.83999999999997</v>
      </c>
      <c r="T225" s="19">
        <v>2268.83</v>
      </c>
      <c r="U225" s="20">
        <v>134.25</v>
      </c>
      <c r="V225" s="21">
        <v>2403.08</v>
      </c>
      <c r="W225" s="47">
        <v>7931.1699999999992</v>
      </c>
      <c r="X225" s="20">
        <v>617.38</v>
      </c>
      <c r="Y225" s="21">
        <v>8548.5499999999993</v>
      </c>
      <c r="AB225" s="1"/>
    </row>
    <row r="226" spans="1:28" ht="13">
      <c r="A226" s="2" t="s">
        <v>291</v>
      </c>
      <c r="B226" s="2" t="s">
        <v>192</v>
      </c>
      <c r="C226" s="89" t="s">
        <v>297</v>
      </c>
      <c r="D226" s="129" t="s">
        <v>304</v>
      </c>
      <c r="E226" s="19">
        <v>99.68</v>
      </c>
      <c r="F226" s="20">
        <v>0.12</v>
      </c>
      <c r="G226" s="21">
        <v>99.800000000000011</v>
      </c>
      <c r="H226" s="19">
        <v>105.47</v>
      </c>
      <c r="I226" s="20">
        <v>0.05</v>
      </c>
      <c r="J226" s="21">
        <v>105.52</v>
      </c>
      <c r="K226" s="19">
        <v>45.03</v>
      </c>
      <c r="L226" s="20">
        <v>0.05</v>
      </c>
      <c r="M226" s="21">
        <v>45.08</v>
      </c>
      <c r="N226" s="19">
        <v>44.63</v>
      </c>
      <c r="O226" s="20">
        <v>0.17</v>
      </c>
      <c r="P226" s="21">
        <v>44.800000000000004</v>
      </c>
      <c r="Q226" s="19">
        <v>132.28</v>
      </c>
      <c r="R226" s="20">
        <v>0.17</v>
      </c>
      <c r="S226" s="21">
        <v>132.44999999999999</v>
      </c>
      <c r="T226" s="19">
        <v>268.52</v>
      </c>
      <c r="U226" s="20">
        <v>7.0000000000000007E-2</v>
      </c>
      <c r="V226" s="21">
        <v>268.58999999999997</v>
      </c>
      <c r="W226" s="47">
        <v>695.61</v>
      </c>
      <c r="X226" s="20">
        <v>0.63000000000000012</v>
      </c>
      <c r="Y226" s="21">
        <v>696.24</v>
      </c>
      <c r="AB226" s="1"/>
    </row>
    <row r="227" spans="1:28" ht="13">
      <c r="A227" s="2" t="s">
        <v>291</v>
      </c>
      <c r="B227" s="2" t="s">
        <v>353</v>
      </c>
      <c r="C227" s="89" t="s">
        <v>297</v>
      </c>
      <c r="D227" s="129" t="s">
        <v>304</v>
      </c>
      <c r="E227" s="19">
        <v>0</v>
      </c>
      <c r="F227" s="20">
        <v>4837.5</v>
      </c>
      <c r="G227" s="21">
        <v>4837.5</v>
      </c>
      <c r="H227" s="19">
        <v>285.43</v>
      </c>
      <c r="I227" s="20">
        <v>1568.64</v>
      </c>
      <c r="J227" s="21">
        <v>1854.0700000000002</v>
      </c>
      <c r="K227" s="19">
        <v>0.51</v>
      </c>
      <c r="L227" s="20">
        <v>1431.41</v>
      </c>
      <c r="M227" s="21">
        <v>1431.92</v>
      </c>
      <c r="N227" s="19">
        <v>0</v>
      </c>
      <c r="O227" s="20">
        <v>0</v>
      </c>
      <c r="P227" s="21">
        <v>0</v>
      </c>
      <c r="Q227" s="19">
        <v>107.57</v>
      </c>
      <c r="R227" s="20">
        <v>1519.49</v>
      </c>
      <c r="S227" s="21">
        <v>1627.06</v>
      </c>
      <c r="T227" s="19">
        <v>37.76</v>
      </c>
      <c r="U227" s="20">
        <v>3024.58</v>
      </c>
      <c r="V227" s="21">
        <v>3062.34</v>
      </c>
      <c r="W227" s="47">
        <v>431.27</v>
      </c>
      <c r="X227" s="20">
        <v>12381.62</v>
      </c>
      <c r="Y227" s="21">
        <v>12812.890000000001</v>
      </c>
      <c r="AB227" s="1"/>
    </row>
    <row r="228" spans="1:28" ht="13">
      <c r="A228" s="2" t="s">
        <v>291</v>
      </c>
      <c r="B228" s="2" t="s">
        <v>193</v>
      </c>
      <c r="C228" s="89" t="s">
        <v>297</v>
      </c>
      <c r="D228" s="129" t="s">
        <v>304</v>
      </c>
      <c r="E228" s="19">
        <v>0</v>
      </c>
      <c r="F228" s="20">
        <v>0</v>
      </c>
      <c r="G228" s="21">
        <v>0</v>
      </c>
      <c r="H228" s="19">
        <v>0</v>
      </c>
      <c r="I228" s="20">
        <v>0</v>
      </c>
      <c r="J228" s="21">
        <v>0</v>
      </c>
      <c r="K228" s="19">
        <v>0</v>
      </c>
      <c r="L228" s="20">
        <v>0</v>
      </c>
      <c r="M228" s="21">
        <v>0</v>
      </c>
      <c r="N228" s="19">
        <v>0</v>
      </c>
      <c r="O228" s="20">
        <v>0</v>
      </c>
      <c r="P228" s="21">
        <v>0</v>
      </c>
      <c r="Q228" s="19">
        <v>0</v>
      </c>
      <c r="R228" s="20">
        <v>0</v>
      </c>
      <c r="S228" s="21">
        <v>0</v>
      </c>
      <c r="T228" s="19">
        <v>0</v>
      </c>
      <c r="U228" s="20">
        <v>0</v>
      </c>
      <c r="V228" s="21">
        <v>0</v>
      </c>
      <c r="W228" s="47">
        <v>0</v>
      </c>
      <c r="X228" s="20">
        <v>0</v>
      </c>
      <c r="Y228" s="21">
        <v>0</v>
      </c>
      <c r="AB228" s="1"/>
    </row>
    <row r="229" spans="1:28" ht="13">
      <c r="A229" s="2" t="s">
        <v>291</v>
      </c>
      <c r="B229" s="2" t="s">
        <v>194</v>
      </c>
      <c r="C229" s="89" t="s">
        <v>297</v>
      </c>
      <c r="D229" s="129" t="s">
        <v>304</v>
      </c>
      <c r="E229" s="19">
        <v>0</v>
      </c>
      <c r="F229" s="20">
        <v>0</v>
      </c>
      <c r="G229" s="21">
        <v>0</v>
      </c>
      <c r="H229" s="19">
        <v>0</v>
      </c>
      <c r="I229" s="20">
        <v>0</v>
      </c>
      <c r="J229" s="21">
        <v>0</v>
      </c>
      <c r="K229" s="19">
        <v>0</v>
      </c>
      <c r="L229" s="20">
        <v>0</v>
      </c>
      <c r="M229" s="21">
        <v>0</v>
      </c>
      <c r="N229" s="19">
        <v>0</v>
      </c>
      <c r="O229" s="20">
        <v>0</v>
      </c>
      <c r="P229" s="21">
        <v>0</v>
      </c>
      <c r="Q229" s="19">
        <v>0</v>
      </c>
      <c r="R229" s="20">
        <v>0</v>
      </c>
      <c r="S229" s="21">
        <v>0</v>
      </c>
      <c r="T229" s="19">
        <v>0</v>
      </c>
      <c r="U229" s="20">
        <v>0</v>
      </c>
      <c r="V229" s="21">
        <v>0</v>
      </c>
      <c r="W229" s="47">
        <v>0</v>
      </c>
      <c r="X229" s="20">
        <v>0</v>
      </c>
      <c r="Y229" s="21">
        <v>0</v>
      </c>
      <c r="AB229" s="1"/>
    </row>
    <row r="230" spans="1:28" ht="13">
      <c r="A230" s="2" t="s">
        <v>291</v>
      </c>
      <c r="B230" s="2" t="s">
        <v>401</v>
      </c>
      <c r="C230" s="89" t="s">
        <v>297</v>
      </c>
      <c r="D230" s="129" t="s">
        <v>304</v>
      </c>
      <c r="E230" s="19">
        <v>1640.54</v>
      </c>
      <c r="F230" s="20">
        <v>3454.74</v>
      </c>
      <c r="G230" s="21">
        <v>5095.28</v>
      </c>
      <c r="H230" s="19">
        <v>1299.82</v>
      </c>
      <c r="I230" s="20">
        <v>3933.18</v>
      </c>
      <c r="J230" s="21">
        <v>5233</v>
      </c>
      <c r="K230" s="19">
        <v>527.44000000000005</v>
      </c>
      <c r="L230" s="20">
        <v>7568.08</v>
      </c>
      <c r="M230" s="21">
        <v>8095.52</v>
      </c>
      <c r="N230" s="19">
        <v>217.05</v>
      </c>
      <c r="O230" s="20">
        <v>6873.4</v>
      </c>
      <c r="P230" s="21">
        <v>7090.45</v>
      </c>
      <c r="Q230" s="19">
        <v>925.69</v>
      </c>
      <c r="R230" s="20">
        <v>4440</v>
      </c>
      <c r="S230" s="21">
        <v>5365.6900000000005</v>
      </c>
      <c r="T230" s="19">
        <v>1586.09</v>
      </c>
      <c r="U230" s="20">
        <v>3650.35</v>
      </c>
      <c r="V230" s="21">
        <v>5236.4399999999996</v>
      </c>
      <c r="W230" s="47">
        <v>6196.63</v>
      </c>
      <c r="X230" s="20">
        <v>29919.75</v>
      </c>
      <c r="Y230" s="21">
        <v>36116.379999999997</v>
      </c>
      <c r="AB230" s="1"/>
    </row>
    <row r="231" spans="1:28" ht="13">
      <c r="A231" s="2" t="s">
        <v>291</v>
      </c>
      <c r="B231" s="2" t="s">
        <v>195</v>
      </c>
      <c r="C231" s="89" t="s">
        <v>297</v>
      </c>
      <c r="D231" s="129" t="s">
        <v>304</v>
      </c>
      <c r="E231" s="19">
        <v>0</v>
      </c>
      <c r="F231" s="20">
        <v>0</v>
      </c>
      <c r="G231" s="21">
        <v>0</v>
      </c>
      <c r="H231" s="19">
        <v>0</v>
      </c>
      <c r="I231" s="20">
        <v>0</v>
      </c>
      <c r="J231" s="21">
        <v>0</v>
      </c>
      <c r="K231" s="19">
        <v>0</v>
      </c>
      <c r="L231" s="20">
        <v>0</v>
      </c>
      <c r="M231" s="21">
        <v>0</v>
      </c>
      <c r="N231" s="19">
        <v>1.56</v>
      </c>
      <c r="O231" s="20">
        <v>11.37</v>
      </c>
      <c r="P231" s="21">
        <v>12.93</v>
      </c>
      <c r="Q231" s="19">
        <v>6.83</v>
      </c>
      <c r="R231" s="20">
        <v>15.49</v>
      </c>
      <c r="S231" s="21">
        <v>22.32</v>
      </c>
      <c r="T231" s="19">
        <v>28.84</v>
      </c>
      <c r="U231" s="20">
        <v>8.43</v>
      </c>
      <c r="V231" s="21">
        <v>37.269999999999996</v>
      </c>
      <c r="W231" s="47">
        <v>37.230000000000004</v>
      </c>
      <c r="X231" s="20">
        <v>35.29</v>
      </c>
      <c r="Y231" s="21">
        <v>72.52000000000001</v>
      </c>
      <c r="AB231" s="1"/>
    </row>
    <row r="232" spans="1:28" ht="13">
      <c r="A232" s="2" t="s">
        <v>291</v>
      </c>
      <c r="B232" s="2" t="s">
        <v>196</v>
      </c>
      <c r="C232" s="89" t="s">
        <v>297</v>
      </c>
      <c r="D232" s="129" t="s">
        <v>304</v>
      </c>
      <c r="E232" s="19">
        <v>0</v>
      </c>
      <c r="F232" s="20">
        <v>29.3</v>
      </c>
      <c r="G232" s="21">
        <v>29.3</v>
      </c>
      <c r="H232" s="19">
        <v>0</v>
      </c>
      <c r="I232" s="20">
        <v>30.73</v>
      </c>
      <c r="J232" s="21">
        <v>30.73</v>
      </c>
      <c r="K232" s="19">
        <v>0.67</v>
      </c>
      <c r="L232" s="20">
        <v>8.3699999999999992</v>
      </c>
      <c r="M232" s="21">
        <v>9.0399999999999991</v>
      </c>
      <c r="N232" s="19">
        <v>0.51</v>
      </c>
      <c r="O232" s="20">
        <v>3.5</v>
      </c>
      <c r="P232" s="21">
        <v>4.01</v>
      </c>
      <c r="Q232" s="19">
        <v>0.11</v>
      </c>
      <c r="R232" s="20">
        <v>18.52</v>
      </c>
      <c r="S232" s="21">
        <v>18.63</v>
      </c>
      <c r="T232" s="19">
        <v>2.35</v>
      </c>
      <c r="U232" s="20">
        <v>4.66</v>
      </c>
      <c r="V232" s="21">
        <v>7.01</v>
      </c>
      <c r="W232" s="47">
        <v>3.6400000000000006</v>
      </c>
      <c r="X232" s="20">
        <v>95.08</v>
      </c>
      <c r="Y232" s="21">
        <v>98.72</v>
      </c>
      <c r="AB232" s="1"/>
    </row>
    <row r="233" spans="1:28" ht="13">
      <c r="A233" s="2" t="s">
        <v>291</v>
      </c>
      <c r="B233" s="2" t="s">
        <v>197</v>
      </c>
      <c r="C233" s="89" t="s">
        <v>297</v>
      </c>
      <c r="D233" s="129" t="s">
        <v>304</v>
      </c>
      <c r="E233" s="19">
        <v>201.91</v>
      </c>
      <c r="F233" s="20">
        <v>26.71</v>
      </c>
      <c r="G233" s="21">
        <v>228.62</v>
      </c>
      <c r="H233" s="19">
        <v>444.89</v>
      </c>
      <c r="I233" s="20">
        <v>36.450000000000003</v>
      </c>
      <c r="J233" s="21">
        <v>481.34</v>
      </c>
      <c r="K233" s="19">
        <v>196.98</v>
      </c>
      <c r="L233" s="20">
        <v>11.15</v>
      </c>
      <c r="M233" s="21">
        <v>208.13</v>
      </c>
      <c r="N233" s="19">
        <v>72.94</v>
      </c>
      <c r="O233" s="20">
        <v>1.47</v>
      </c>
      <c r="P233" s="21">
        <v>74.41</v>
      </c>
      <c r="Q233" s="19">
        <v>149.13999999999999</v>
      </c>
      <c r="R233" s="20">
        <v>6.4</v>
      </c>
      <c r="S233" s="21">
        <v>155.54</v>
      </c>
      <c r="T233" s="19">
        <v>465.23</v>
      </c>
      <c r="U233" s="20">
        <v>11.63</v>
      </c>
      <c r="V233" s="21">
        <v>476.86</v>
      </c>
      <c r="W233" s="47">
        <v>1531.0900000000001</v>
      </c>
      <c r="X233" s="20">
        <v>93.81</v>
      </c>
      <c r="Y233" s="21">
        <v>1624.9</v>
      </c>
      <c r="AB233" s="1"/>
    </row>
    <row r="234" spans="1:28" ht="13">
      <c r="A234" s="2" t="s">
        <v>291</v>
      </c>
      <c r="B234" s="2" t="s">
        <v>198</v>
      </c>
      <c r="C234" s="89" t="s">
        <v>297</v>
      </c>
      <c r="D234" s="129" t="s">
        <v>304</v>
      </c>
      <c r="E234" s="19">
        <v>371.22</v>
      </c>
      <c r="F234" s="20">
        <v>10.93</v>
      </c>
      <c r="G234" s="21">
        <v>382.15000000000003</v>
      </c>
      <c r="H234" s="19">
        <v>464.99</v>
      </c>
      <c r="I234" s="20">
        <v>10.65</v>
      </c>
      <c r="J234" s="21">
        <v>475.64</v>
      </c>
      <c r="K234" s="19">
        <v>308.14999999999998</v>
      </c>
      <c r="L234" s="20">
        <v>2</v>
      </c>
      <c r="M234" s="21">
        <v>310.14999999999998</v>
      </c>
      <c r="N234" s="19">
        <v>100.22</v>
      </c>
      <c r="O234" s="20">
        <v>3.47</v>
      </c>
      <c r="P234" s="21">
        <v>103.69</v>
      </c>
      <c r="Q234" s="19">
        <v>215.03</v>
      </c>
      <c r="R234" s="20">
        <v>2.2599999999999998</v>
      </c>
      <c r="S234" s="21">
        <v>217.29</v>
      </c>
      <c r="T234" s="19">
        <v>708.17</v>
      </c>
      <c r="U234" s="20">
        <v>32.56</v>
      </c>
      <c r="V234" s="21">
        <v>740.73</v>
      </c>
      <c r="W234" s="47">
        <v>2167.7800000000002</v>
      </c>
      <c r="X234" s="20">
        <v>61.87</v>
      </c>
      <c r="Y234" s="21">
        <v>2229.65</v>
      </c>
      <c r="AB234" s="1"/>
    </row>
    <row r="235" spans="1:28" ht="13">
      <c r="A235" s="2" t="s">
        <v>291</v>
      </c>
      <c r="B235" s="2" t="s">
        <v>199</v>
      </c>
      <c r="C235" s="89" t="s">
        <v>297</v>
      </c>
      <c r="D235" s="129" t="s">
        <v>304</v>
      </c>
      <c r="E235" s="19">
        <v>11.59</v>
      </c>
      <c r="F235" s="20">
        <v>297.08999999999997</v>
      </c>
      <c r="G235" s="21">
        <v>308.67999999999995</v>
      </c>
      <c r="H235" s="19">
        <v>21.81</v>
      </c>
      <c r="I235" s="20">
        <v>178.76</v>
      </c>
      <c r="J235" s="21">
        <v>200.57</v>
      </c>
      <c r="K235" s="19">
        <v>12.35</v>
      </c>
      <c r="L235" s="20">
        <v>65.349999999999994</v>
      </c>
      <c r="M235" s="21">
        <v>77.699999999999989</v>
      </c>
      <c r="N235" s="19">
        <v>9.75</v>
      </c>
      <c r="O235" s="20">
        <v>72.290000000000006</v>
      </c>
      <c r="P235" s="21">
        <v>82.04</v>
      </c>
      <c r="Q235" s="19">
        <v>5.33</v>
      </c>
      <c r="R235" s="20">
        <v>146.22999999999999</v>
      </c>
      <c r="S235" s="21">
        <v>151.56</v>
      </c>
      <c r="T235" s="19">
        <v>3.52</v>
      </c>
      <c r="U235" s="20">
        <v>643.87</v>
      </c>
      <c r="V235" s="21">
        <v>647.39</v>
      </c>
      <c r="W235" s="47">
        <v>64.349999999999994</v>
      </c>
      <c r="X235" s="20">
        <v>1403.59</v>
      </c>
      <c r="Y235" s="21">
        <v>1467.9399999999998</v>
      </c>
      <c r="AB235" s="1"/>
    </row>
    <row r="236" spans="1:28" ht="13">
      <c r="A236" s="2" t="s">
        <v>291</v>
      </c>
      <c r="B236" s="2" t="s">
        <v>200</v>
      </c>
      <c r="C236" s="89" t="s">
        <v>297</v>
      </c>
      <c r="D236" s="129" t="s">
        <v>304</v>
      </c>
      <c r="E236" s="19">
        <v>18</v>
      </c>
      <c r="F236" s="20">
        <v>280.06</v>
      </c>
      <c r="G236" s="21">
        <v>298.06</v>
      </c>
      <c r="H236" s="19">
        <v>31.22</v>
      </c>
      <c r="I236" s="20">
        <v>162.97</v>
      </c>
      <c r="J236" s="21">
        <v>194.19</v>
      </c>
      <c r="K236" s="19">
        <v>17.61</v>
      </c>
      <c r="L236" s="20">
        <v>56.12</v>
      </c>
      <c r="M236" s="21">
        <v>73.72999999999999</v>
      </c>
      <c r="N236" s="19">
        <v>15.15</v>
      </c>
      <c r="O236" s="20">
        <v>62.5</v>
      </c>
      <c r="P236" s="21">
        <v>77.650000000000006</v>
      </c>
      <c r="Q236" s="19">
        <v>12.7</v>
      </c>
      <c r="R236" s="20">
        <v>130.65</v>
      </c>
      <c r="S236" s="21">
        <v>143.35</v>
      </c>
      <c r="T236" s="19">
        <v>7.28</v>
      </c>
      <c r="U236" s="20">
        <v>623.49</v>
      </c>
      <c r="V236" s="21">
        <v>630.77</v>
      </c>
      <c r="W236" s="47">
        <v>101.96000000000001</v>
      </c>
      <c r="X236" s="20">
        <v>1315.79</v>
      </c>
      <c r="Y236" s="21">
        <v>1417.75</v>
      </c>
      <c r="AB236" s="1"/>
    </row>
    <row r="237" spans="1:28" ht="13">
      <c r="A237" s="2" t="s">
        <v>291</v>
      </c>
      <c r="B237" s="2" t="s">
        <v>201</v>
      </c>
      <c r="C237" s="89" t="s">
        <v>297</v>
      </c>
      <c r="D237" s="129" t="s">
        <v>304</v>
      </c>
      <c r="E237" s="19">
        <v>453.04</v>
      </c>
      <c r="F237" s="20">
        <v>402.82</v>
      </c>
      <c r="G237" s="21">
        <v>855.86</v>
      </c>
      <c r="H237" s="19">
        <v>572.84</v>
      </c>
      <c r="I237" s="20">
        <v>148.87</v>
      </c>
      <c r="J237" s="21">
        <v>721.71</v>
      </c>
      <c r="K237" s="19">
        <v>66.86</v>
      </c>
      <c r="L237" s="20">
        <v>46.61</v>
      </c>
      <c r="M237" s="21">
        <v>113.47</v>
      </c>
      <c r="N237" s="19">
        <v>20.78</v>
      </c>
      <c r="O237" s="20">
        <v>4.4400000000000004</v>
      </c>
      <c r="P237" s="21">
        <v>25.220000000000002</v>
      </c>
      <c r="Q237" s="19">
        <v>70.59</v>
      </c>
      <c r="R237" s="20">
        <v>30.68</v>
      </c>
      <c r="S237" s="21">
        <v>101.27000000000001</v>
      </c>
      <c r="T237" s="19">
        <v>427.35</v>
      </c>
      <c r="U237" s="20">
        <v>178.91</v>
      </c>
      <c r="V237" s="21">
        <v>606.26</v>
      </c>
      <c r="W237" s="47">
        <v>1611.46</v>
      </c>
      <c r="X237" s="20">
        <v>812.33</v>
      </c>
      <c r="Y237" s="21">
        <v>2423.79</v>
      </c>
      <c r="AB237" s="1"/>
    </row>
    <row r="238" spans="1:28" ht="13">
      <c r="A238" s="2" t="s">
        <v>291</v>
      </c>
      <c r="B238" s="2" t="s">
        <v>202</v>
      </c>
      <c r="C238" s="89" t="s">
        <v>297</v>
      </c>
      <c r="D238" s="129" t="s">
        <v>304</v>
      </c>
      <c r="E238" s="19">
        <v>241.71</v>
      </c>
      <c r="F238" s="20">
        <v>1.65</v>
      </c>
      <c r="G238" s="21">
        <v>243.36</v>
      </c>
      <c r="H238" s="19">
        <v>0</v>
      </c>
      <c r="I238" s="20">
        <v>0</v>
      </c>
      <c r="J238" s="21">
        <v>0</v>
      </c>
      <c r="K238" s="19">
        <v>23.4</v>
      </c>
      <c r="L238" s="20">
        <v>0.52</v>
      </c>
      <c r="M238" s="21">
        <v>23.919999999999998</v>
      </c>
      <c r="N238" s="19">
        <v>161.13999999999999</v>
      </c>
      <c r="O238" s="20">
        <v>1.6</v>
      </c>
      <c r="P238" s="21">
        <v>162.73999999999998</v>
      </c>
      <c r="Q238" s="19">
        <v>220.45</v>
      </c>
      <c r="R238" s="20">
        <v>2.84</v>
      </c>
      <c r="S238" s="21">
        <v>223.29</v>
      </c>
      <c r="T238" s="19">
        <v>253.99</v>
      </c>
      <c r="U238" s="20">
        <v>3.84</v>
      </c>
      <c r="V238" s="21">
        <v>257.83</v>
      </c>
      <c r="W238" s="47">
        <v>900.69</v>
      </c>
      <c r="X238" s="20">
        <v>10.45</v>
      </c>
      <c r="Y238" s="21">
        <v>911.1400000000001</v>
      </c>
      <c r="AB238" s="1"/>
    </row>
    <row r="239" spans="1:28" ht="13">
      <c r="A239" s="2" t="s">
        <v>291</v>
      </c>
      <c r="B239" s="2" t="s">
        <v>203</v>
      </c>
      <c r="C239" s="89" t="s">
        <v>297</v>
      </c>
      <c r="D239" s="129" t="s">
        <v>304</v>
      </c>
      <c r="E239" s="19">
        <v>0</v>
      </c>
      <c r="F239" s="20">
        <v>201.59</v>
      </c>
      <c r="G239" s="21">
        <v>201.59</v>
      </c>
      <c r="H239" s="19">
        <v>0</v>
      </c>
      <c r="I239" s="20">
        <v>218.3</v>
      </c>
      <c r="J239" s="21">
        <v>218.3</v>
      </c>
      <c r="K239" s="19">
        <v>0</v>
      </c>
      <c r="L239" s="20">
        <v>49.43</v>
      </c>
      <c r="M239" s="21">
        <v>49.43</v>
      </c>
      <c r="N239" s="19">
        <v>0</v>
      </c>
      <c r="O239" s="20">
        <v>36.64</v>
      </c>
      <c r="P239" s="21">
        <v>36.64</v>
      </c>
      <c r="Q239" s="19">
        <v>0</v>
      </c>
      <c r="R239" s="20">
        <v>1.98</v>
      </c>
      <c r="S239" s="21">
        <v>1.98</v>
      </c>
      <c r="T239" s="19">
        <v>0</v>
      </c>
      <c r="U239" s="20">
        <v>191.73</v>
      </c>
      <c r="V239" s="21">
        <v>191.73</v>
      </c>
      <c r="W239" s="47">
        <v>0</v>
      </c>
      <c r="X239" s="20">
        <v>699.67</v>
      </c>
      <c r="Y239" s="21">
        <v>699.67</v>
      </c>
      <c r="AB239" s="1"/>
    </row>
    <row r="240" spans="1:28" ht="13">
      <c r="A240" s="2" t="s">
        <v>291</v>
      </c>
      <c r="B240" s="2" t="s">
        <v>204</v>
      </c>
      <c r="C240" s="89" t="s">
        <v>297</v>
      </c>
      <c r="D240" s="129" t="s">
        <v>304</v>
      </c>
      <c r="E240" s="19">
        <v>35793.64</v>
      </c>
      <c r="F240" s="20">
        <v>4088.37</v>
      </c>
      <c r="G240" s="21">
        <v>39882.01</v>
      </c>
      <c r="H240" s="19">
        <v>26898.21</v>
      </c>
      <c r="I240" s="20">
        <v>4838.84</v>
      </c>
      <c r="J240" s="21">
        <v>31737.05</v>
      </c>
      <c r="K240" s="19">
        <v>35005.86</v>
      </c>
      <c r="L240" s="20">
        <v>1948.45</v>
      </c>
      <c r="M240" s="21">
        <v>36954.31</v>
      </c>
      <c r="N240" s="19">
        <v>16839.060000000001</v>
      </c>
      <c r="O240" s="20">
        <v>5483.26</v>
      </c>
      <c r="P240" s="21">
        <v>22322.32</v>
      </c>
      <c r="Q240" s="19">
        <v>5995.29</v>
      </c>
      <c r="R240" s="20">
        <v>2670</v>
      </c>
      <c r="S240" s="21">
        <v>8665.2900000000009</v>
      </c>
      <c r="T240" s="19">
        <v>2841.16</v>
      </c>
      <c r="U240" s="20">
        <v>7998.38</v>
      </c>
      <c r="V240" s="21">
        <v>10839.54</v>
      </c>
      <c r="W240" s="47">
        <v>123373.21999999999</v>
      </c>
      <c r="X240" s="20">
        <v>27027.3</v>
      </c>
      <c r="Y240" s="21">
        <v>150400.51999999999</v>
      </c>
      <c r="AB240" s="1"/>
    </row>
    <row r="241" spans="1:28" ht="13">
      <c r="A241" s="2" t="s">
        <v>291</v>
      </c>
      <c r="B241" s="2" t="s">
        <v>205</v>
      </c>
      <c r="C241" s="89" t="s">
        <v>297</v>
      </c>
      <c r="D241" s="129" t="s">
        <v>304</v>
      </c>
      <c r="E241" s="19">
        <v>0</v>
      </c>
      <c r="F241" s="20">
        <v>0</v>
      </c>
      <c r="G241" s="21">
        <v>0</v>
      </c>
      <c r="H241" s="19">
        <v>0</v>
      </c>
      <c r="I241" s="20">
        <v>0</v>
      </c>
      <c r="J241" s="21">
        <v>0</v>
      </c>
      <c r="K241" s="19">
        <v>0</v>
      </c>
      <c r="L241" s="20">
        <v>0</v>
      </c>
      <c r="M241" s="21">
        <v>0</v>
      </c>
      <c r="N241" s="19">
        <v>0</v>
      </c>
      <c r="O241" s="20">
        <v>0</v>
      </c>
      <c r="P241" s="21">
        <v>0</v>
      </c>
      <c r="Q241" s="19">
        <v>0</v>
      </c>
      <c r="R241" s="20">
        <v>0</v>
      </c>
      <c r="S241" s="21">
        <v>0</v>
      </c>
      <c r="T241" s="19">
        <v>0</v>
      </c>
      <c r="U241" s="20">
        <v>0</v>
      </c>
      <c r="V241" s="21">
        <v>0</v>
      </c>
      <c r="W241" s="47">
        <v>0</v>
      </c>
      <c r="X241" s="20">
        <v>0</v>
      </c>
      <c r="Y241" s="21">
        <v>0</v>
      </c>
      <c r="AB241" s="1"/>
    </row>
    <row r="242" spans="1:28" ht="13">
      <c r="A242" s="2" t="s">
        <v>291</v>
      </c>
      <c r="B242" s="2" t="s">
        <v>206</v>
      </c>
      <c r="C242" s="89" t="s">
        <v>297</v>
      </c>
      <c r="D242" s="129" t="s">
        <v>304</v>
      </c>
      <c r="E242" s="19">
        <v>103.83</v>
      </c>
      <c r="F242" s="20">
        <v>11.8</v>
      </c>
      <c r="G242" s="21">
        <v>115.63</v>
      </c>
      <c r="H242" s="19">
        <v>86.1</v>
      </c>
      <c r="I242" s="20">
        <v>24.45</v>
      </c>
      <c r="J242" s="21">
        <v>110.55</v>
      </c>
      <c r="K242" s="19">
        <v>0</v>
      </c>
      <c r="L242" s="20">
        <v>0</v>
      </c>
      <c r="M242" s="21">
        <v>0</v>
      </c>
      <c r="N242" s="19">
        <v>0</v>
      </c>
      <c r="O242" s="20">
        <v>0</v>
      </c>
      <c r="P242" s="21">
        <v>0</v>
      </c>
      <c r="Q242" s="19">
        <v>337.3</v>
      </c>
      <c r="R242" s="20">
        <v>59.5</v>
      </c>
      <c r="S242" s="21">
        <v>396.8</v>
      </c>
      <c r="T242" s="19">
        <v>211.68</v>
      </c>
      <c r="U242" s="20">
        <v>64.06</v>
      </c>
      <c r="V242" s="21">
        <v>275.74</v>
      </c>
      <c r="W242" s="47">
        <v>738.91000000000008</v>
      </c>
      <c r="X242" s="20">
        <v>159.81</v>
      </c>
      <c r="Y242" s="21">
        <v>898.72</v>
      </c>
      <c r="AB242" s="1"/>
    </row>
    <row r="243" spans="1:28" ht="13">
      <c r="A243" s="2" t="s">
        <v>291</v>
      </c>
      <c r="B243" s="2" t="s">
        <v>207</v>
      </c>
      <c r="C243" s="89" t="s">
        <v>297</v>
      </c>
      <c r="D243" s="129" t="s">
        <v>304</v>
      </c>
      <c r="E243" s="19">
        <v>32.1</v>
      </c>
      <c r="F243" s="20">
        <v>80.650000000000006</v>
      </c>
      <c r="G243" s="21">
        <v>112.75</v>
      </c>
      <c r="H243" s="19">
        <v>33.36</v>
      </c>
      <c r="I243" s="20">
        <v>49.9</v>
      </c>
      <c r="J243" s="21">
        <v>83.259999999999991</v>
      </c>
      <c r="K243" s="19">
        <v>13.62</v>
      </c>
      <c r="L243" s="20">
        <v>17.36</v>
      </c>
      <c r="M243" s="21">
        <v>30.979999999999997</v>
      </c>
      <c r="N243" s="19">
        <v>3.89</v>
      </c>
      <c r="O243" s="20">
        <v>6.77</v>
      </c>
      <c r="P243" s="21">
        <v>10.66</v>
      </c>
      <c r="Q243" s="19">
        <v>43.98</v>
      </c>
      <c r="R243" s="20">
        <v>46.63</v>
      </c>
      <c r="S243" s="21">
        <v>90.61</v>
      </c>
      <c r="T243" s="19">
        <v>45.21</v>
      </c>
      <c r="U243" s="20">
        <v>76.67</v>
      </c>
      <c r="V243" s="21">
        <v>121.88</v>
      </c>
      <c r="W243" s="47">
        <v>172.16000000000003</v>
      </c>
      <c r="X243" s="20">
        <v>277.98</v>
      </c>
      <c r="Y243" s="21">
        <v>450.14000000000004</v>
      </c>
      <c r="AB243" s="1"/>
    </row>
    <row r="244" spans="1:28" ht="13">
      <c r="A244" s="2" t="s">
        <v>291</v>
      </c>
      <c r="B244" s="2" t="s">
        <v>208</v>
      </c>
      <c r="C244" s="89" t="s">
        <v>297</v>
      </c>
      <c r="D244" s="129" t="s">
        <v>304</v>
      </c>
      <c r="E244" s="19">
        <v>0</v>
      </c>
      <c r="F244" s="20">
        <v>0</v>
      </c>
      <c r="G244" s="21">
        <v>0</v>
      </c>
      <c r="H244" s="19">
        <v>0</v>
      </c>
      <c r="I244" s="20">
        <v>0</v>
      </c>
      <c r="J244" s="21">
        <v>0</v>
      </c>
      <c r="K244" s="19">
        <v>0</v>
      </c>
      <c r="L244" s="20">
        <v>0</v>
      </c>
      <c r="M244" s="21">
        <v>0</v>
      </c>
      <c r="N244" s="19">
        <v>0</v>
      </c>
      <c r="O244" s="20">
        <v>0</v>
      </c>
      <c r="P244" s="21">
        <v>0</v>
      </c>
      <c r="Q244" s="19">
        <v>0</v>
      </c>
      <c r="R244" s="20">
        <v>0</v>
      </c>
      <c r="S244" s="21">
        <v>0</v>
      </c>
      <c r="T244" s="19">
        <v>0</v>
      </c>
      <c r="U244" s="20">
        <v>0</v>
      </c>
      <c r="V244" s="21">
        <v>0</v>
      </c>
      <c r="W244" s="47">
        <v>0</v>
      </c>
      <c r="X244" s="20">
        <v>0</v>
      </c>
      <c r="Y244" s="21">
        <v>0</v>
      </c>
      <c r="AB244" s="1"/>
    </row>
    <row r="245" spans="1:28" ht="13">
      <c r="A245" s="2" t="s">
        <v>291</v>
      </c>
      <c r="B245" s="2" t="s">
        <v>209</v>
      </c>
      <c r="C245" s="89" t="s">
        <v>297</v>
      </c>
      <c r="D245" s="129" t="s">
        <v>304</v>
      </c>
      <c r="E245" s="19">
        <v>91.88</v>
      </c>
      <c r="F245" s="20">
        <v>35.14</v>
      </c>
      <c r="G245" s="21">
        <v>127.02</v>
      </c>
      <c r="H245" s="19">
        <v>62.41</v>
      </c>
      <c r="I245" s="20">
        <v>13.58</v>
      </c>
      <c r="J245" s="21">
        <v>75.989999999999995</v>
      </c>
      <c r="K245" s="19">
        <v>32.369999999999997</v>
      </c>
      <c r="L245" s="20">
        <v>7.09</v>
      </c>
      <c r="M245" s="21">
        <v>39.459999999999994</v>
      </c>
      <c r="N245" s="19">
        <v>20.58</v>
      </c>
      <c r="O245" s="20">
        <v>1.38</v>
      </c>
      <c r="P245" s="21">
        <v>21.959999999999997</v>
      </c>
      <c r="Q245" s="19">
        <v>93.46</v>
      </c>
      <c r="R245" s="20">
        <v>22.12</v>
      </c>
      <c r="S245" s="21">
        <v>115.58</v>
      </c>
      <c r="T245" s="19">
        <v>107.94</v>
      </c>
      <c r="U245" s="20">
        <v>44.71</v>
      </c>
      <c r="V245" s="21">
        <v>152.65</v>
      </c>
      <c r="W245" s="47">
        <v>408.64</v>
      </c>
      <c r="X245" s="20">
        <v>124.02000000000001</v>
      </c>
      <c r="Y245" s="21">
        <v>532.66</v>
      </c>
      <c r="AB245" s="1"/>
    </row>
    <row r="246" spans="1:28" ht="13">
      <c r="A246" s="2" t="s">
        <v>291</v>
      </c>
      <c r="B246" s="2" t="s">
        <v>210</v>
      </c>
      <c r="C246" s="89" t="s">
        <v>297</v>
      </c>
      <c r="D246" s="129" t="s">
        <v>304</v>
      </c>
      <c r="E246" s="19">
        <v>181.79</v>
      </c>
      <c r="F246" s="20">
        <v>8.3000000000000007</v>
      </c>
      <c r="G246" s="21">
        <v>190.09</v>
      </c>
      <c r="H246" s="19">
        <v>134.91999999999999</v>
      </c>
      <c r="I246" s="20">
        <v>9.4600000000000009</v>
      </c>
      <c r="J246" s="21">
        <v>144.38</v>
      </c>
      <c r="K246" s="19">
        <v>45.58</v>
      </c>
      <c r="L246" s="20">
        <v>3.46</v>
      </c>
      <c r="M246" s="21">
        <v>49.04</v>
      </c>
      <c r="N246" s="19">
        <v>26.98</v>
      </c>
      <c r="O246" s="20">
        <v>0.25</v>
      </c>
      <c r="P246" s="21">
        <v>27.23</v>
      </c>
      <c r="Q246" s="19">
        <v>174.87</v>
      </c>
      <c r="R246" s="20">
        <v>8.23</v>
      </c>
      <c r="S246" s="21">
        <v>183.1</v>
      </c>
      <c r="T246" s="19">
        <v>180.14</v>
      </c>
      <c r="U246" s="20">
        <v>21.23</v>
      </c>
      <c r="V246" s="21">
        <v>201.36999999999998</v>
      </c>
      <c r="W246" s="47">
        <v>744.28</v>
      </c>
      <c r="X246" s="20">
        <v>50.930000000000007</v>
      </c>
      <c r="Y246" s="21">
        <v>795.21</v>
      </c>
      <c r="AB246" s="1"/>
    </row>
    <row r="247" spans="1:28" ht="13">
      <c r="A247" s="2" t="s">
        <v>291</v>
      </c>
      <c r="B247" s="2" t="s">
        <v>402</v>
      </c>
      <c r="C247" s="89" t="s">
        <v>297</v>
      </c>
      <c r="D247" s="129" t="s">
        <v>304</v>
      </c>
      <c r="E247" s="19">
        <v>360.74</v>
      </c>
      <c r="F247" s="20">
        <v>1659.2</v>
      </c>
      <c r="G247" s="21">
        <v>2019.94</v>
      </c>
      <c r="H247" s="19">
        <v>0</v>
      </c>
      <c r="I247" s="20">
        <v>0</v>
      </c>
      <c r="J247" s="21">
        <v>0</v>
      </c>
      <c r="K247" s="19">
        <v>742.53</v>
      </c>
      <c r="L247" s="20">
        <v>460.71</v>
      </c>
      <c r="M247" s="21">
        <v>1203.24</v>
      </c>
      <c r="N247" s="19">
        <v>2066.7600000000002</v>
      </c>
      <c r="O247" s="20">
        <v>50.83</v>
      </c>
      <c r="P247" s="21">
        <v>2117.59</v>
      </c>
      <c r="Q247" s="19">
        <v>2905.35</v>
      </c>
      <c r="R247" s="20">
        <v>19.55</v>
      </c>
      <c r="S247" s="21">
        <v>2924.9</v>
      </c>
      <c r="T247" s="19">
        <v>1335.45</v>
      </c>
      <c r="U247" s="20">
        <v>48.34</v>
      </c>
      <c r="V247" s="21">
        <v>1383.79</v>
      </c>
      <c r="W247" s="47">
        <v>7410.83</v>
      </c>
      <c r="X247" s="20">
        <v>2238.63</v>
      </c>
      <c r="Y247" s="21">
        <v>9649.4599999999991</v>
      </c>
      <c r="AB247" s="1"/>
    </row>
    <row r="248" spans="1:28" ht="13">
      <c r="A248" s="2" t="s">
        <v>291</v>
      </c>
      <c r="B248" s="2" t="s">
        <v>211</v>
      </c>
      <c r="C248" s="89" t="s">
        <v>297</v>
      </c>
      <c r="D248" s="129" t="s">
        <v>304</v>
      </c>
      <c r="E248" s="19">
        <v>146.36000000000001</v>
      </c>
      <c r="F248" s="20">
        <v>0.02</v>
      </c>
      <c r="G248" s="21">
        <v>146.38000000000002</v>
      </c>
      <c r="H248" s="19">
        <v>88.5</v>
      </c>
      <c r="I248" s="20">
        <v>0.06</v>
      </c>
      <c r="J248" s="21">
        <v>88.56</v>
      </c>
      <c r="K248" s="19">
        <v>0.67</v>
      </c>
      <c r="L248" s="20">
        <v>20.72</v>
      </c>
      <c r="M248" s="21">
        <v>21.39</v>
      </c>
      <c r="N248" s="19">
        <v>0.09</v>
      </c>
      <c r="O248" s="20">
        <v>36.99</v>
      </c>
      <c r="P248" s="21">
        <v>37.080000000000005</v>
      </c>
      <c r="Q248" s="19">
        <v>13.5</v>
      </c>
      <c r="R248" s="20">
        <v>31.97</v>
      </c>
      <c r="S248" s="21">
        <v>45.47</v>
      </c>
      <c r="T248" s="19">
        <v>63.32</v>
      </c>
      <c r="U248" s="20">
        <v>0.79</v>
      </c>
      <c r="V248" s="21">
        <v>64.11</v>
      </c>
      <c r="W248" s="47">
        <v>312.44</v>
      </c>
      <c r="X248" s="20">
        <v>90.55</v>
      </c>
      <c r="Y248" s="21">
        <v>402.99</v>
      </c>
      <c r="AB248" s="1"/>
    </row>
    <row r="249" spans="1:28" ht="13">
      <c r="A249" s="2" t="s">
        <v>291</v>
      </c>
      <c r="B249" s="2" t="s">
        <v>212</v>
      </c>
      <c r="C249" s="89" t="s">
        <v>297</v>
      </c>
      <c r="D249" s="129" t="s">
        <v>304</v>
      </c>
      <c r="E249" s="19">
        <v>0</v>
      </c>
      <c r="F249" s="20">
        <v>0</v>
      </c>
      <c r="G249" s="21">
        <v>0</v>
      </c>
      <c r="H249" s="19">
        <v>0.02</v>
      </c>
      <c r="I249" s="20">
        <v>52.39</v>
      </c>
      <c r="J249" s="21">
        <v>52.410000000000004</v>
      </c>
      <c r="K249" s="19">
        <v>0.01</v>
      </c>
      <c r="L249" s="20">
        <v>208.32</v>
      </c>
      <c r="M249" s="21">
        <v>208.32999999999998</v>
      </c>
      <c r="N249" s="19">
        <v>0</v>
      </c>
      <c r="O249" s="20">
        <v>55.89</v>
      </c>
      <c r="P249" s="21">
        <v>55.89</v>
      </c>
      <c r="Q249" s="19">
        <v>0</v>
      </c>
      <c r="R249" s="20">
        <v>147.57</v>
      </c>
      <c r="S249" s="21">
        <v>147.57</v>
      </c>
      <c r="T249" s="19">
        <v>0.01</v>
      </c>
      <c r="U249" s="20">
        <v>1189.56</v>
      </c>
      <c r="V249" s="21">
        <v>1189.57</v>
      </c>
      <c r="W249" s="47">
        <v>0.04</v>
      </c>
      <c r="X249" s="20">
        <v>1653.73</v>
      </c>
      <c r="Y249" s="21">
        <v>1653.77</v>
      </c>
      <c r="AB249" s="1"/>
    </row>
    <row r="250" spans="1:28" ht="13">
      <c r="A250" s="2" t="s">
        <v>292</v>
      </c>
      <c r="B250" s="2" t="s">
        <v>213</v>
      </c>
      <c r="C250" s="89" t="s">
        <v>297</v>
      </c>
      <c r="D250" s="129" t="s">
        <v>298</v>
      </c>
      <c r="E250" s="19">
        <v>11420.2</v>
      </c>
      <c r="F250" s="20">
        <v>2770.7</v>
      </c>
      <c r="G250" s="21">
        <v>14190.900000000001</v>
      </c>
      <c r="H250" s="19">
        <v>7905.1</v>
      </c>
      <c r="I250" s="20">
        <v>2311.1999999999998</v>
      </c>
      <c r="J250" s="21">
        <v>10216.299999999999</v>
      </c>
      <c r="K250" s="19">
        <v>17845.8</v>
      </c>
      <c r="L250" s="20">
        <v>2053.3000000000002</v>
      </c>
      <c r="M250" s="21">
        <v>19899.099999999999</v>
      </c>
      <c r="N250" s="19">
        <v>11477.4</v>
      </c>
      <c r="O250" s="20">
        <v>4012.4</v>
      </c>
      <c r="P250" s="21">
        <v>15489.8</v>
      </c>
      <c r="Q250" s="19">
        <v>10277.700000000001</v>
      </c>
      <c r="R250" s="20">
        <v>2323.1</v>
      </c>
      <c r="S250" s="21">
        <v>12600.800000000001</v>
      </c>
      <c r="T250" s="19">
        <v>0</v>
      </c>
      <c r="U250" s="20">
        <v>0</v>
      </c>
      <c r="V250" s="21">
        <v>0</v>
      </c>
      <c r="W250" s="47">
        <v>58926.200000000012</v>
      </c>
      <c r="X250" s="20">
        <v>13470.7</v>
      </c>
      <c r="Y250" s="21">
        <v>72396.900000000009</v>
      </c>
      <c r="AB250" s="1"/>
    </row>
    <row r="251" spans="1:28" ht="13">
      <c r="A251" s="2" t="s">
        <v>332</v>
      </c>
      <c r="B251" s="2" t="s">
        <v>333</v>
      </c>
      <c r="C251" s="89" t="s">
        <v>297</v>
      </c>
      <c r="D251" s="129" t="s">
        <v>302</v>
      </c>
      <c r="E251" s="19">
        <v>7793.35</v>
      </c>
      <c r="F251" s="20">
        <v>4700.6499999999996</v>
      </c>
      <c r="G251" s="21">
        <v>12494</v>
      </c>
      <c r="H251" s="19">
        <v>6483.1</v>
      </c>
      <c r="I251" s="20">
        <v>5876.25</v>
      </c>
      <c r="J251" s="21">
        <v>12359.35</v>
      </c>
      <c r="K251" s="19">
        <v>6486.05</v>
      </c>
      <c r="L251" s="20">
        <v>3801.1</v>
      </c>
      <c r="M251" s="21">
        <v>10287.15</v>
      </c>
      <c r="N251" s="19">
        <v>10844.95</v>
      </c>
      <c r="O251" s="20">
        <v>3234.5</v>
      </c>
      <c r="P251" s="21">
        <v>14079.45</v>
      </c>
      <c r="Q251" s="19">
        <v>5669.3</v>
      </c>
      <c r="R251" s="20">
        <v>2429.5</v>
      </c>
      <c r="S251" s="21">
        <v>8098.8</v>
      </c>
      <c r="T251" s="19">
        <v>6165</v>
      </c>
      <c r="U251" s="20">
        <v>4296.6499999999996</v>
      </c>
      <c r="V251" s="21">
        <v>10461.65</v>
      </c>
      <c r="W251" s="47">
        <v>43441.75</v>
      </c>
      <c r="X251" s="20">
        <v>24338.65</v>
      </c>
      <c r="Y251" s="21">
        <v>67780.399999999994</v>
      </c>
      <c r="AB251" s="1"/>
    </row>
    <row r="252" spans="1:28" ht="13">
      <c r="A252" s="2" t="s">
        <v>332</v>
      </c>
      <c r="B252" s="2" t="s">
        <v>334</v>
      </c>
      <c r="C252" s="89" t="s">
        <v>297</v>
      </c>
      <c r="D252" s="129" t="s">
        <v>302</v>
      </c>
      <c r="E252" s="19">
        <v>5934</v>
      </c>
      <c r="F252" s="20">
        <v>5072.25</v>
      </c>
      <c r="G252" s="21">
        <v>11006.25</v>
      </c>
      <c r="H252" s="19">
        <v>4577.3</v>
      </c>
      <c r="I252" s="20">
        <v>3786.8</v>
      </c>
      <c r="J252" s="21">
        <v>8364.1</v>
      </c>
      <c r="K252" s="19">
        <v>4036.75</v>
      </c>
      <c r="L252" s="20">
        <v>4354.7</v>
      </c>
      <c r="M252" s="21">
        <v>8391.4500000000007</v>
      </c>
      <c r="N252" s="19">
        <v>8726.4</v>
      </c>
      <c r="O252" s="20">
        <v>5153.25</v>
      </c>
      <c r="P252" s="21">
        <v>13879.65</v>
      </c>
      <c r="Q252" s="19">
        <v>4420.75</v>
      </c>
      <c r="R252" s="20">
        <v>2600.35</v>
      </c>
      <c r="S252" s="21">
        <v>7021.1</v>
      </c>
      <c r="T252" s="19">
        <v>4854.8999999999996</v>
      </c>
      <c r="U252" s="20">
        <v>2357.35</v>
      </c>
      <c r="V252" s="21">
        <v>7212.25</v>
      </c>
      <c r="W252" s="47">
        <v>32550.1</v>
      </c>
      <c r="X252" s="20">
        <v>23324.699999999997</v>
      </c>
      <c r="Y252" s="21">
        <v>55874.799999999996</v>
      </c>
      <c r="AB252" s="1"/>
    </row>
    <row r="253" spans="1:28" ht="13">
      <c r="A253" s="2" t="s">
        <v>293</v>
      </c>
      <c r="B253" s="2" t="s">
        <v>214</v>
      </c>
      <c r="C253" s="89" t="s">
        <v>297</v>
      </c>
      <c r="D253" s="129" t="s">
        <v>303</v>
      </c>
      <c r="E253" s="19">
        <v>0</v>
      </c>
      <c r="F253" s="20">
        <v>0</v>
      </c>
      <c r="G253" s="21">
        <v>0</v>
      </c>
      <c r="H253" s="19">
        <v>0</v>
      </c>
      <c r="I253" s="20">
        <v>0</v>
      </c>
      <c r="J253" s="21">
        <v>0</v>
      </c>
      <c r="K253" s="19">
        <v>0</v>
      </c>
      <c r="L253" s="20">
        <v>0</v>
      </c>
      <c r="M253" s="21">
        <v>0</v>
      </c>
      <c r="N253" s="19">
        <v>0</v>
      </c>
      <c r="O253" s="20">
        <v>0</v>
      </c>
      <c r="P253" s="21">
        <v>0</v>
      </c>
      <c r="Q253" s="19">
        <v>0</v>
      </c>
      <c r="R253" s="20">
        <v>0</v>
      </c>
      <c r="S253" s="21">
        <v>0</v>
      </c>
      <c r="T253" s="19">
        <v>0</v>
      </c>
      <c r="U253" s="20">
        <v>0</v>
      </c>
      <c r="V253" s="21">
        <v>0</v>
      </c>
      <c r="W253" s="47">
        <v>0</v>
      </c>
      <c r="X253" s="20">
        <v>0</v>
      </c>
      <c r="Y253" s="21">
        <v>0</v>
      </c>
      <c r="AB253" s="1"/>
    </row>
    <row r="254" spans="1:28" ht="13">
      <c r="A254" s="2" t="s">
        <v>293</v>
      </c>
      <c r="B254" s="2" t="s">
        <v>215</v>
      </c>
      <c r="C254" s="89" t="s">
        <v>297</v>
      </c>
      <c r="D254" s="129" t="s">
        <v>303</v>
      </c>
      <c r="E254" s="19">
        <v>0</v>
      </c>
      <c r="F254" s="20">
        <v>0</v>
      </c>
      <c r="G254" s="21">
        <v>0</v>
      </c>
      <c r="H254" s="19">
        <v>0</v>
      </c>
      <c r="I254" s="20">
        <v>0</v>
      </c>
      <c r="J254" s="21">
        <v>0</v>
      </c>
      <c r="K254" s="19">
        <v>0</v>
      </c>
      <c r="L254" s="20">
        <v>0</v>
      </c>
      <c r="M254" s="21">
        <v>0</v>
      </c>
      <c r="N254" s="19">
        <v>0</v>
      </c>
      <c r="O254" s="20">
        <v>0</v>
      </c>
      <c r="P254" s="21">
        <v>0</v>
      </c>
      <c r="Q254" s="19">
        <v>0</v>
      </c>
      <c r="R254" s="20">
        <v>0</v>
      </c>
      <c r="S254" s="21">
        <v>0</v>
      </c>
      <c r="T254" s="19">
        <v>0</v>
      </c>
      <c r="U254" s="20">
        <v>0</v>
      </c>
      <c r="V254" s="21">
        <v>0</v>
      </c>
      <c r="W254" s="47">
        <v>0</v>
      </c>
      <c r="X254" s="20">
        <v>0</v>
      </c>
      <c r="Y254" s="21">
        <v>0</v>
      </c>
      <c r="AB254" s="1"/>
    </row>
    <row r="255" spans="1:28" ht="13">
      <c r="A255" s="2" t="s">
        <v>294</v>
      </c>
      <c r="B255" s="2" t="s">
        <v>216</v>
      </c>
      <c r="C255" s="89" t="s">
        <v>297</v>
      </c>
      <c r="D255" s="129" t="s">
        <v>302</v>
      </c>
      <c r="E255" s="19">
        <v>0</v>
      </c>
      <c r="F255" s="20">
        <v>0</v>
      </c>
      <c r="G255" s="21">
        <v>0</v>
      </c>
      <c r="H255" s="19">
        <v>0</v>
      </c>
      <c r="I255" s="20">
        <v>0</v>
      </c>
      <c r="J255" s="21">
        <v>0</v>
      </c>
      <c r="K255" s="19">
        <v>0</v>
      </c>
      <c r="L255" s="20">
        <v>0</v>
      </c>
      <c r="M255" s="21">
        <v>0</v>
      </c>
      <c r="N255" s="19">
        <v>0</v>
      </c>
      <c r="O255" s="20">
        <v>0</v>
      </c>
      <c r="P255" s="21">
        <v>0</v>
      </c>
      <c r="Q255" s="19">
        <v>0</v>
      </c>
      <c r="R255" s="20">
        <v>0</v>
      </c>
      <c r="S255" s="21">
        <v>0</v>
      </c>
      <c r="T255" s="19">
        <v>0</v>
      </c>
      <c r="U255" s="20">
        <v>0</v>
      </c>
      <c r="V255" s="21">
        <v>0</v>
      </c>
      <c r="W255" s="47">
        <v>0</v>
      </c>
      <c r="X255" s="20">
        <v>0</v>
      </c>
      <c r="Y255" s="21">
        <v>0</v>
      </c>
      <c r="AB255" s="1"/>
    </row>
    <row r="256" spans="1:28" ht="13">
      <c r="A256" s="2" t="s">
        <v>294</v>
      </c>
      <c r="B256" s="2" t="s">
        <v>217</v>
      </c>
      <c r="C256" s="89" t="s">
        <v>297</v>
      </c>
      <c r="D256" s="129" t="s">
        <v>302</v>
      </c>
      <c r="E256" s="19">
        <v>0</v>
      </c>
      <c r="F256" s="20">
        <v>0</v>
      </c>
      <c r="G256" s="21">
        <v>0</v>
      </c>
      <c r="H256" s="19">
        <v>0</v>
      </c>
      <c r="I256" s="20">
        <v>0</v>
      </c>
      <c r="J256" s="21">
        <v>0</v>
      </c>
      <c r="K256" s="19">
        <v>0</v>
      </c>
      <c r="L256" s="20">
        <v>0</v>
      </c>
      <c r="M256" s="21">
        <v>0</v>
      </c>
      <c r="N256" s="19">
        <v>0</v>
      </c>
      <c r="O256" s="20">
        <v>0</v>
      </c>
      <c r="P256" s="21">
        <v>0</v>
      </c>
      <c r="Q256" s="19">
        <v>0</v>
      </c>
      <c r="R256" s="20">
        <v>0</v>
      </c>
      <c r="S256" s="21">
        <v>0</v>
      </c>
      <c r="T256" s="19">
        <v>0</v>
      </c>
      <c r="U256" s="20">
        <v>0</v>
      </c>
      <c r="V256" s="21">
        <v>0</v>
      </c>
      <c r="W256" s="47">
        <v>0</v>
      </c>
      <c r="X256" s="20">
        <v>0</v>
      </c>
      <c r="Y256" s="21">
        <v>0</v>
      </c>
      <c r="AB256" s="1"/>
    </row>
    <row r="257" spans="1:28" ht="13">
      <c r="A257" s="2" t="s">
        <v>294</v>
      </c>
      <c r="B257" s="2" t="s">
        <v>218</v>
      </c>
      <c r="C257" s="89" t="s">
        <v>297</v>
      </c>
      <c r="D257" s="129" t="s">
        <v>302</v>
      </c>
      <c r="E257" s="19">
        <v>0</v>
      </c>
      <c r="F257" s="20">
        <v>0</v>
      </c>
      <c r="G257" s="21">
        <v>0</v>
      </c>
      <c r="H257" s="19">
        <v>0</v>
      </c>
      <c r="I257" s="20">
        <v>0</v>
      </c>
      <c r="J257" s="21">
        <v>0</v>
      </c>
      <c r="K257" s="19">
        <v>0</v>
      </c>
      <c r="L257" s="20">
        <v>0</v>
      </c>
      <c r="M257" s="21">
        <v>0</v>
      </c>
      <c r="N257" s="19">
        <v>0</v>
      </c>
      <c r="O257" s="20">
        <v>0</v>
      </c>
      <c r="P257" s="21">
        <v>0</v>
      </c>
      <c r="Q257" s="19">
        <v>0</v>
      </c>
      <c r="R257" s="20">
        <v>0</v>
      </c>
      <c r="S257" s="21">
        <v>0</v>
      </c>
      <c r="T257" s="19">
        <v>0</v>
      </c>
      <c r="U257" s="20">
        <v>0</v>
      </c>
      <c r="V257" s="21">
        <v>0</v>
      </c>
      <c r="W257" s="47">
        <v>0</v>
      </c>
      <c r="X257" s="20">
        <v>0</v>
      </c>
      <c r="Y257" s="21">
        <v>0</v>
      </c>
      <c r="AB257" s="1"/>
    </row>
    <row r="258" spans="1:28" ht="13">
      <c r="A258" s="2" t="s">
        <v>366</v>
      </c>
      <c r="B258" s="2" t="s">
        <v>367</v>
      </c>
      <c r="C258" s="89" t="s">
        <v>297</v>
      </c>
      <c r="D258" s="129" t="s">
        <v>303</v>
      </c>
      <c r="E258" s="19">
        <v>9725.0300000000007</v>
      </c>
      <c r="F258" s="20">
        <v>1951.86</v>
      </c>
      <c r="G258" s="21">
        <v>11676.890000000001</v>
      </c>
      <c r="H258" s="19">
        <v>3163.69</v>
      </c>
      <c r="I258" s="20">
        <v>194.97</v>
      </c>
      <c r="J258" s="21">
        <v>3358.66</v>
      </c>
      <c r="K258" s="19">
        <v>7888.67</v>
      </c>
      <c r="L258" s="20">
        <v>431.7</v>
      </c>
      <c r="M258" s="21">
        <v>8320.3700000000008</v>
      </c>
      <c r="N258" s="19">
        <v>16059.25</v>
      </c>
      <c r="O258" s="20">
        <v>349.56</v>
      </c>
      <c r="P258" s="21">
        <v>16408.810000000001</v>
      </c>
      <c r="Q258" s="19">
        <v>9092.4699999999993</v>
      </c>
      <c r="R258" s="20">
        <v>1736.17</v>
      </c>
      <c r="S258" s="21">
        <v>10828.64</v>
      </c>
      <c r="T258" s="19">
        <v>6724.5</v>
      </c>
      <c r="U258" s="20">
        <v>3464.51</v>
      </c>
      <c r="V258" s="21">
        <v>10189.01</v>
      </c>
      <c r="W258" s="47">
        <v>52653.61</v>
      </c>
      <c r="X258" s="20">
        <v>8128.77</v>
      </c>
      <c r="Y258" s="21">
        <v>60782.380000000005</v>
      </c>
      <c r="AB258" s="1"/>
    </row>
    <row r="259" spans="1:28">
      <c r="A259" t="s">
        <v>366</v>
      </c>
      <c r="B259" t="s">
        <v>405</v>
      </c>
      <c r="C259" s="89" t="s">
        <v>297</v>
      </c>
      <c r="D259" s="129" t="s">
        <v>303</v>
      </c>
      <c r="E259" s="19">
        <v>0</v>
      </c>
      <c r="F259" s="20">
        <v>0</v>
      </c>
      <c r="G259" s="21">
        <v>0</v>
      </c>
      <c r="H259" s="19">
        <v>0</v>
      </c>
      <c r="I259" s="20">
        <v>0</v>
      </c>
      <c r="J259" s="21">
        <v>0</v>
      </c>
      <c r="K259" s="19">
        <v>0</v>
      </c>
      <c r="L259" s="20">
        <v>0</v>
      </c>
      <c r="M259" s="21">
        <v>0</v>
      </c>
      <c r="N259" s="19">
        <v>0</v>
      </c>
      <c r="O259" s="20">
        <v>0</v>
      </c>
      <c r="P259" s="21">
        <v>0</v>
      </c>
      <c r="Q259" s="19">
        <v>0</v>
      </c>
      <c r="R259" s="20">
        <v>0</v>
      </c>
      <c r="S259" s="21">
        <v>0</v>
      </c>
      <c r="T259" s="19">
        <v>0</v>
      </c>
      <c r="U259" s="20">
        <v>0</v>
      </c>
      <c r="V259" s="21">
        <v>0</v>
      </c>
      <c r="W259" s="47">
        <v>0</v>
      </c>
      <c r="X259" s="20">
        <v>0</v>
      </c>
      <c r="Y259" s="21">
        <v>0</v>
      </c>
      <c r="AB259" s="1"/>
    </row>
    <row r="260" spans="1:28" ht="13">
      <c r="A260" s="2" t="s">
        <v>366</v>
      </c>
      <c r="B260" s="2" t="s">
        <v>368</v>
      </c>
      <c r="C260" s="89" t="s">
        <v>297</v>
      </c>
      <c r="D260" s="129" t="s">
        <v>303</v>
      </c>
      <c r="E260" s="19">
        <v>4061.24</v>
      </c>
      <c r="F260" s="20">
        <v>3729.87</v>
      </c>
      <c r="G260" s="21">
        <v>7791.11</v>
      </c>
      <c r="H260" s="19">
        <v>5694.85</v>
      </c>
      <c r="I260" s="20">
        <v>497.64</v>
      </c>
      <c r="J260" s="21">
        <v>6192.4900000000007</v>
      </c>
      <c r="K260" s="19">
        <v>5806.84</v>
      </c>
      <c r="L260" s="20">
        <v>809.88</v>
      </c>
      <c r="M260" s="21">
        <v>6616.72</v>
      </c>
      <c r="N260" s="19">
        <v>3529.95</v>
      </c>
      <c r="O260" s="20">
        <v>2725.3</v>
      </c>
      <c r="P260" s="21">
        <v>6255.25</v>
      </c>
      <c r="Q260" s="19">
        <v>862.41</v>
      </c>
      <c r="R260" s="20">
        <v>7351.2</v>
      </c>
      <c r="S260" s="21">
        <v>8213.61</v>
      </c>
      <c r="T260" s="19">
        <v>201.37</v>
      </c>
      <c r="U260" s="20">
        <v>11890.27</v>
      </c>
      <c r="V260" s="21">
        <v>12091.640000000001</v>
      </c>
      <c r="W260" s="47">
        <v>20156.66</v>
      </c>
      <c r="X260" s="20">
        <v>27004.16</v>
      </c>
      <c r="Y260" s="21">
        <v>47160.82</v>
      </c>
      <c r="AB260" s="1"/>
    </row>
    <row r="261" spans="1:28" ht="13">
      <c r="A261" s="2" t="s">
        <v>413</v>
      </c>
      <c r="B261" s="2" t="s">
        <v>414</v>
      </c>
      <c r="C261" s="89" t="s">
        <v>297</v>
      </c>
      <c r="D261" s="129" t="s">
        <v>303</v>
      </c>
      <c r="E261" s="19">
        <v>4405.46</v>
      </c>
      <c r="F261" s="20">
        <v>2376.4699999999998</v>
      </c>
      <c r="G261" s="21">
        <v>6781.93</v>
      </c>
      <c r="H261" s="19">
        <v>5444.19</v>
      </c>
      <c r="I261" s="20">
        <v>2034.76</v>
      </c>
      <c r="J261" s="21">
        <v>7478.95</v>
      </c>
      <c r="K261" s="19">
        <v>4393.4399999999996</v>
      </c>
      <c r="L261" s="20">
        <v>2796.54</v>
      </c>
      <c r="M261" s="21">
        <v>7189.98</v>
      </c>
      <c r="N261" s="19">
        <v>3575.56</v>
      </c>
      <c r="O261" s="20">
        <v>1680.4</v>
      </c>
      <c r="P261" s="21">
        <v>5255.96</v>
      </c>
      <c r="Q261" s="19">
        <v>5277.92</v>
      </c>
      <c r="R261" s="20">
        <v>1295.3599999999999</v>
      </c>
      <c r="S261" s="21">
        <v>6573.28</v>
      </c>
      <c r="T261" s="19">
        <v>1458.59</v>
      </c>
      <c r="U261" s="20">
        <v>7208.06</v>
      </c>
      <c r="V261" s="21">
        <v>8666.65</v>
      </c>
      <c r="W261" s="47">
        <v>24555.16</v>
      </c>
      <c r="X261" s="20">
        <v>17391.59</v>
      </c>
      <c r="Y261" s="21">
        <v>41946.75</v>
      </c>
      <c r="AB261" s="1"/>
    </row>
    <row r="262" spans="1:28" ht="13">
      <c r="A262" s="2" t="s">
        <v>413</v>
      </c>
      <c r="B262" s="2" t="s">
        <v>415</v>
      </c>
      <c r="C262" s="89" t="s">
        <v>297</v>
      </c>
      <c r="D262" s="129" t="s">
        <v>303</v>
      </c>
      <c r="E262" s="19">
        <v>279.67</v>
      </c>
      <c r="F262" s="20">
        <v>3809.58</v>
      </c>
      <c r="G262" s="21">
        <v>4089.25</v>
      </c>
      <c r="H262" s="19">
        <v>501.64</v>
      </c>
      <c r="I262" s="20">
        <v>2716.01</v>
      </c>
      <c r="J262" s="21">
        <v>3217.65</v>
      </c>
      <c r="K262" s="19">
        <v>2213.7199999999998</v>
      </c>
      <c r="L262" s="20">
        <v>2468.15</v>
      </c>
      <c r="M262" s="21">
        <v>4681.87</v>
      </c>
      <c r="N262" s="19">
        <v>1306.8399999999999</v>
      </c>
      <c r="O262" s="20">
        <v>1929.88</v>
      </c>
      <c r="P262" s="21">
        <v>3236.7200000000003</v>
      </c>
      <c r="Q262" s="19">
        <v>384.35</v>
      </c>
      <c r="R262" s="20">
        <v>4159.59</v>
      </c>
      <c r="S262" s="21">
        <v>4543.9400000000005</v>
      </c>
      <c r="T262" s="19">
        <v>216.8</v>
      </c>
      <c r="U262" s="20">
        <v>5820.05</v>
      </c>
      <c r="V262" s="21">
        <v>6036.85</v>
      </c>
      <c r="W262" s="47">
        <v>4903.0200000000004</v>
      </c>
      <c r="X262" s="20">
        <v>20903.259999999998</v>
      </c>
      <c r="Y262" s="21">
        <v>25806.28</v>
      </c>
      <c r="AB262" s="1"/>
    </row>
    <row r="263" spans="1:28" ht="13">
      <c r="A263" s="2" t="s">
        <v>354</v>
      </c>
      <c r="B263" s="2" t="s">
        <v>363</v>
      </c>
      <c r="C263" s="89" t="s">
        <v>297</v>
      </c>
      <c r="D263" s="129" t="s">
        <v>303</v>
      </c>
      <c r="E263" s="19">
        <v>15169.28</v>
      </c>
      <c r="F263" s="20">
        <v>1626.94</v>
      </c>
      <c r="G263" s="21">
        <v>16796.22</v>
      </c>
      <c r="H263" s="19">
        <v>16606</v>
      </c>
      <c r="I263" s="20">
        <v>1082.01</v>
      </c>
      <c r="J263" s="21">
        <v>17688.009999999998</v>
      </c>
      <c r="K263" s="19">
        <v>14372.96</v>
      </c>
      <c r="L263" s="20">
        <v>1424.05</v>
      </c>
      <c r="M263" s="21">
        <v>15797.009999999998</v>
      </c>
      <c r="N263" s="19">
        <v>28958</v>
      </c>
      <c r="O263" s="20">
        <v>893</v>
      </c>
      <c r="P263" s="21">
        <v>29851</v>
      </c>
      <c r="Q263" s="19">
        <v>27704.53</v>
      </c>
      <c r="R263" s="20">
        <v>1510.02</v>
      </c>
      <c r="S263" s="21">
        <v>29214.55</v>
      </c>
      <c r="T263" s="19">
        <v>9165.84</v>
      </c>
      <c r="U263" s="20">
        <v>247.35</v>
      </c>
      <c r="V263" s="21">
        <v>9413.19</v>
      </c>
      <c r="W263" s="47">
        <v>111976.60999999999</v>
      </c>
      <c r="X263" s="20">
        <v>6783.3700000000008</v>
      </c>
      <c r="Y263" s="21">
        <v>118759.97999999998</v>
      </c>
      <c r="AB263" s="1"/>
    </row>
    <row r="264" spans="1:28" ht="13">
      <c r="A264" s="2" t="s">
        <v>354</v>
      </c>
      <c r="B264" s="2" t="s">
        <v>355</v>
      </c>
      <c r="C264" s="89" t="s">
        <v>297</v>
      </c>
      <c r="D264" s="129" t="s">
        <v>303</v>
      </c>
      <c r="E264" s="19">
        <v>8266.36</v>
      </c>
      <c r="F264" s="20">
        <v>1506.4</v>
      </c>
      <c r="G264" s="21">
        <v>9772.76</v>
      </c>
      <c r="H264" s="19">
        <v>30251.96</v>
      </c>
      <c r="I264" s="20">
        <v>885.13</v>
      </c>
      <c r="J264" s="21">
        <v>31137.09</v>
      </c>
      <c r="K264" s="19">
        <v>16795.41</v>
      </c>
      <c r="L264" s="20">
        <v>786.9</v>
      </c>
      <c r="M264" s="21">
        <v>17582.310000000001</v>
      </c>
      <c r="N264" s="19">
        <v>28566.07</v>
      </c>
      <c r="O264" s="20">
        <v>1078.96</v>
      </c>
      <c r="P264" s="21">
        <v>29645.03</v>
      </c>
      <c r="Q264" s="19">
        <v>22776.98</v>
      </c>
      <c r="R264" s="20">
        <v>501.79</v>
      </c>
      <c r="S264" s="21">
        <v>23278.77</v>
      </c>
      <c r="T264" s="19">
        <v>17572.82</v>
      </c>
      <c r="U264" s="20">
        <v>1229.1500000000001</v>
      </c>
      <c r="V264" s="21">
        <v>18801.97</v>
      </c>
      <c r="W264" s="47">
        <v>124229.59999999998</v>
      </c>
      <c r="X264" s="20">
        <v>5988.33</v>
      </c>
      <c r="Y264" s="21">
        <v>130217.92999999998</v>
      </c>
      <c r="AB264" s="1"/>
    </row>
    <row r="265" spans="1:28" ht="13">
      <c r="A265" s="2" t="s">
        <v>354</v>
      </c>
      <c r="B265" s="2" t="s">
        <v>364</v>
      </c>
      <c r="C265" s="89" t="s">
        <v>297</v>
      </c>
      <c r="D265" s="129" t="s">
        <v>303</v>
      </c>
      <c r="E265" s="19">
        <v>14475.88</v>
      </c>
      <c r="F265" s="20">
        <v>1687.09</v>
      </c>
      <c r="G265" s="21">
        <v>16162.97</v>
      </c>
      <c r="H265" s="19">
        <v>19550.330000000002</v>
      </c>
      <c r="I265" s="20">
        <v>1171.06</v>
      </c>
      <c r="J265" s="21">
        <v>20721.390000000003</v>
      </c>
      <c r="K265" s="19">
        <v>24367.74</v>
      </c>
      <c r="L265" s="20">
        <v>934.56</v>
      </c>
      <c r="M265" s="21">
        <v>25302.300000000003</v>
      </c>
      <c r="N265" s="19">
        <v>8159.34</v>
      </c>
      <c r="O265" s="20">
        <v>22.67</v>
      </c>
      <c r="P265" s="21">
        <v>8182.01</v>
      </c>
      <c r="Q265" s="19">
        <v>24179.21</v>
      </c>
      <c r="R265" s="20">
        <v>1608.03</v>
      </c>
      <c r="S265" s="21">
        <v>25787.239999999998</v>
      </c>
      <c r="T265" s="19">
        <v>22237.19</v>
      </c>
      <c r="U265" s="20">
        <v>1952.37</v>
      </c>
      <c r="V265" s="21">
        <v>24189.559999999998</v>
      </c>
      <c r="W265" s="47">
        <v>112969.69</v>
      </c>
      <c r="X265" s="20">
        <v>7375.78</v>
      </c>
      <c r="Y265" s="21">
        <v>120345.47</v>
      </c>
      <c r="AB265" s="1"/>
    </row>
    <row r="266" spans="1:28" ht="13">
      <c r="A266" s="2" t="s">
        <v>295</v>
      </c>
      <c r="B266" s="2" t="s">
        <v>219</v>
      </c>
      <c r="C266" s="89" t="s">
        <v>297</v>
      </c>
      <c r="D266" s="129" t="s">
        <v>303</v>
      </c>
      <c r="E266" s="19">
        <v>0</v>
      </c>
      <c r="F266" s="20">
        <v>0</v>
      </c>
      <c r="G266" s="21">
        <v>0</v>
      </c>
      <c r="H266" s="19">
        <v>0</v>
      </c>
      <c r="I266" s="20">
        <v>0</v>
      </c>
      <c r="J266" s="21">
        <v>0</v>
      </c>
      <c r="K266" s="19">
        <v>0</v>
      </c>
      <c r="L266" s="20">
        <v>0</v>
      </c>
      <c r="M266" s="21">
        <v>0</v>
      </c>
      <c r="N266" s="19">
        <v>1013.7</v>
      </c>
      <c r="O266" s="20">
        <v>680.45</v>
      </c>
      <c r="P266" s="21">
        <v>1694.15</v>
      </c>
      <c r="Q266" s="19">
        <v>228.3</v>
      </c>
      <c r="R266" s="20">
        <v>207.35</v>
      </c>
      <c r="S266" s="21">
        <v>435.65</v>
      </c>
      <c r="T266" s="19">
        <v>312.75</v>
      </c>
      <c r="U266" s="20">
        <v>0</v>
      </c>
      <c r="V266" s="21">
        <v>312.75</v>
      </c>
      <c r="W266" s="47">
        <v>1554.75</v>
      </c>
      <c r="X266" s="20">
        <v>887.80000000000007</v>
      </c>
      <c r="Y266" s="21">
        <v>2442.5500000000002</v>
      </c>
      <c r="AB266" s="1"/>
    </row>
    <row r="267" spans="1:28" ht="13">
      <c r="A267" s="2" t="s">
        <v>295</v>
      </c>
      <c r="B267" s="2" t="s">
        <v>220</v>
      </c>
      <c r="C267" s="89" t="s">
        <v>297</v>
      </c>
      <c r="D267" s="129" t="s">
        <v>303</v>
      </c>
      <c r="E267" s="19">
        <v>0</v>
      </c>
      <c r="F267" s="20">
        <v>0</v>
      </c>
      <c r="G267" s="21">
        <v>0</v>
      </c>
      <c r="H267" s="19">
        <v>0</v>
      </c>
      <c r="I267" s="20">
        <v>0</v>
      </c>
      <c r="J267" s="21">
        <v>0</v>
      </c>
      <c r="K267" s="19">
        <v>265.39999999999998</v>
      </c>
      <c r="L267" s="20">
        <v>106.6</v>
      </c>
      <c r="M267" s="21">
        <v>372</v>
      </c>
      <c r="N267" s="19">
        <v>0</v>
      </c>
      <c r="O267" s="20">
        <v>0</v>
      </c>
      <c r="P267" s="21">
        <v>0</v>
      </c>
      <c r="Q267" s="19">
        <v>0</v>
      </c>
      <c r="R267" s="20">
        <v>0</v>
      </c>
      <c r="S267" s="21">
        <v>0</v>
      </c>
      <c r="T267" s="19">
        <v>914.05</v>
      </c>
      <c r="U267" s="20">
        <v>10.15</v>
      </c>
      <c r="V267" s="21">
        <v>924.19999999999993</v>
      </c>
      <c r="W267" s="47">
        <v>1179.4499999999998</v>
      </c>
      <c r="X267" s="20">
        <v>116.75</v>
      </c>
      <c r="Y267" s="21">
        <v>1296.1999999999998</v>
      </c>
      <c r="AB267" s="1"/>
    </row>
    <row r="268" spans="1:28" ht="13">
      <c r="A268" s="2" t="s">
        <v>295</v>
      </c>
      <c r="B268" s="2" t="s">
        <v>221</v>
      </c>
      <c r="C268" s="89" t="s">
        <v>297</v>
      </c>
      <c r="D268" s="129" t="s">
        <v>303</v>
      </c>
      <c r="E268" s="19">
        <v>0</v>
      </c>
      <c r="F268" s="20">
        <v>0</v>
      </c>
      <c r="G268" s="21">
        <v>0</v>
      </c>
      <c r="H268" s="19">
        <v>0</v>
      </c>
      <c r="I268" s="20">
        <v>0</v>
      </c>
      <c r="J268" s="21">
        <v>0</v>
      </c>
      <c r="K268" s="19">
        <v>0</v>
      </c>
      <c r="L268" s="20">
        <v>0</v>
      </c>
      <c r="M268" s="21">
        <v>0</v>
      </c>
      <c r="N268" s="19">
        <v>393.95</v>
      </c>
      <c r="O268" s="20">
        <v>5.9</v>
      </c>
      <c r="P268" s="21">
        <v>399.84999999999997</v>
      </c>
      <c r="Q268" s="19">
        <v>22.6</v>
      </c>
      <c r="R268" s="20">
        <v>0</v>
      </c>
      <c r="S268" s="21">
        <v>22.6</v>
      </c>
      <c r="T268" s="19">
        <v>1270.3499999999999</v>
      </c>
      <c r="U268" s="20">
        <v>193.7</v>
      </c>
      <c r="V268" s="21">
        <v>1464.05</v>
      </c>
      <c r="W268" s="47">
        <v>1686.8999999999999</v>
      </c>
      <c r="X268" s="20">
        <v>199.6</v>
      </c>
      <c r="Y268" s="21">
        <v>1886.4999999999998</v>
      </c>
      <c r="AB268" s="1"/>
    </row>
    <row r="269" spans="1:28" ht="13">
      <c r="A269" s="24" t="s">
        <v>295</v>
      </c>
      <c r="B269" s="145" t="s">
        <v>222</v>
      </c>
      <c r="C269" s="89" t="s">
        <v>297</v>
      </c>
      <c r="D269" s="129" t="s">
        <v>303</v>
      </c>
      <c r="E269" s="19">
        <v>0</v>
      </c>
      <c r="F269" s="20">
        <v>0</v>
      </c>
      <c r="G269" s="21">
        <v>0</v>
      </c>
      <c r="H269" s="19">
        <v>284.8</v>
      </c>
      <c r="I269" s="20">
        <v>142.69999999999999</v>
      </c>
      <c r="J269" s="21">
        <v>427.5</v>
      </c>
      <c r="K269" s="19">
        <v>4820.5</v>
      </c>
      <c r="L269" s="20">
        <v>272.3</v>
      </c>
      <c r="M269" s="21">
        <v>5092.8</v>
      </c>
      <c r="N269" s="19">
        <v>0</v>
      </c>
      <c r="O269" s="20">
        <v>0</v>
      </c>
      <c r="P269" s="21">
        <v>0</v>
      </c>
      <c r="Q269" s="19">
        <v>0</v>
      </c>
      <c r="R269" s="20">
        <v>0</v>
      </c>
      <c r="S269" s="21">
        <v>0</v>
      </c>
      <c r="T269" s="19">
        <v>0</v>
      </c>
      <c r="U269" s="20">
        <v>0</v>
      </c>
      <c r="V269" s="21">
        <v>0</v>
      </c>
      <c r="W269" s="47">
        <v>5105.3</v>
      </c>
      <c r="X269" s="20">
        <v>415</v>
      </c>
      <c r="Y269" s="21">
        <v>5520.3</v>
      </c>
    </row>
    <row r="270" spans="1:28" ht="13">
      <c r="A270" s="2" t="s">
        <v>403</v>
      </c>
      <c r="B270" s="2" t="s">
        <v>404</v>
      </c>
      <c r="C270" s="89" t="s">
        <v>297</v>
      </c>
      <c r="D270" s="129" t="s">
        <v>304</v>
      </c>
      <c r="E270" s="19">
        <v>11522.97</v>
      </c>
      <c r="F270" s="20">
        <v>1147.8499999999999</v>
      </c>
      <c r="G270" s="21">
        <v>12670.82</v>
      </c>
      <c r="H270" s="19">
        <v>12808.27</v>
      </c>
      <c r="I270" s="20">
        <v>985.98</v>
      </c>
      <c r="J270" s="21">
        <v>13794.25</v>
      </c>
      <c r="K270" s="19">
        <v>15451.43</v>
      </c>
      <c r="L270" s="20">
        <v>413.42</v>
      </c>
      <c r="M270" s="21">
        <v>15864.85</v>
      </c>
      <c r="N270" s="19">
        <v>14316.37</v>
      </c>
      <c r="O270" s="20">
        <v>466.64</v>
      </c>
      <c r="P270" s="21">
        <v>14783.01</v>
      </c>
      <c r="Q270" s="19">
        <v>15222.39</v>
      </c>
      <c r="R270" s="20">
        <v>157.44</v>
      </c>
      <c r="S270" s="21">
        <v>15379.83</v>
      </c>
      <c r="T270" s="19">
        <v>10629.71</v>
      </c>
      <c r="U270" s="20">
        <v>807.57</v>
      </c>
      <c r="V270" s="21">
        <v>11437.279999999999</v>
      </c>
      <c r="W270" s="47">
        <v>79951.139999999985</v>
      </c>
      <c r="X270" s="20">
        <v>3978.9</v>
      </c>
      <c r="Y270" s="21">
        <v>83930.039999999979</v>
      </c>
    </row>
    <row r="271" spans="1:28" ht="13">
      <c r="A271" s="24" t="s">
        <v>335</v>
      </c>
      <c r="B271" s="2" t="s">
        <v>340</v>
      </c>
      <c r="C271" s="89" t="s">
        <v>297</v>
      </c>
      <c r="D271" s="129" t="s">
        <v>304</v>
      </c>
      <c r="E271" s="19">
        <v>4203.97</v>
      </c>
      <c r="F271" s="20">
        <v>151.37</v>
      </c>
      <c r="G271" s="21">
        <v>4355.34</v>
      </c>
      <c r="H271" s="19">
        <v>1436.52</v>
      </c>
      <c r="I271" s="20">
        <v>1268.7</v>
      </c>
      <c r="J271" s="21">
        <v>2705.2200000000003</v>
      </c>
      <c r="K271" s="19">
        <v>4999.2299999999996</v>
      </c>
      <c r="L271" s="20">
        <v>273.54000000000002</v>
      </c>
      <c r="M271" s="21">
        <v>5272.7699999999995</v>
      </c>
      <c r="N271" s="19">
        <v>5171.03</v>
      </c>
      <c r="O271" s="20">
        <v>176.71</v>
      </c>
      <c r="P271" s="21">
        <v>5347.74</v>
      </c>
      <c r="Q271" s="19">
        <v>7252.73</v>
      </c>
      <c r="R271" s="20">
        <v>122.32</v>
      </c>
      <c r="S271" s="21">
        <v>7375.0499999999993</v>
      </c>
      <c r="T271" s="19">
        <v>2088.9</v>
      </c>
      <c r="U271" s="20">
        <v>94.33</v>
      </c>
      <c r="V271" s="21">
        <v>2183.23</v>
      </c>
      <c r="W271" s="47">
        <v>25152.38</v>
      </c>
      <c r="X271" s="20">
        <v>2086.9700000000003</v>
      </c>
      <c r="Y271" s="21">
        <v>27239.350000000002</v>
      </c>
    </row>
    <row r="272" spans="1:28" ht="13">
      <c r="A272" s="2" t="s">
        <v>335</v>
      </c>
      <c r="B272" s="2" t="s">
        <v>336</v>
      </c>
      <c r="C272" s="89" t="s">
        <v>297</v>
      </c>
      <c r="D272" s="129" t="s">
        <v>304</v>
      </c>
      <c r="E272" s="19">
        <v>25901.68</v>
      </c>
      <c r="F272" s="20">
        <v>2622.61</v>
      </c>
      <c r="G272" s="21">
        <v>28524.29</v>
      </c>
      <c r="H272" s="19">
        <v>28401.599999999999</v>
      </c>
      <c r="I272" s="20">
        <v>2139.91</v>
      </c>
      <c r="J272" s="21">
        <v>30541.51</v>
      </c>
      <c r="K272" s="19">
        <v>25197.360000000001</v>
      </c>
      <c r="L272" s="20">
        <v>1.77</v>
      </c>
      <c r="M272" s="21">
        <v>25199.13</v>
      </c>
      <c r="N272" s="19">
        <v>25686.89</v>
      </c>
      <c r="O272" s="20">
        <v>23.2</v>
      </c>
      <c r="P272" s="21">
        <v>25710.09</v>
      </c>
      <c r="Q272" s="19">
        <v>29954.32</v>
      </c>
      <c r="R272" s="20">
        <v>0</v>
      </c>
      <c r="S272" s="21">
        <v>29954.32</v>
      </c>
      <c r="T272" s="19">
        <v>22996.240000000002</v>
      </c>
      <c r="U272" s="20">
        <v>300.82</v>
      </c>
      <c r="V272" s="21">
        <v>23297.06</v>
      </c>
      <c r="W272" s="47">
        <v>158138.09</v>
      </c>
      <c r="X272" s="20">
        <v>5088.3100000000004</v>
      </c>
      <c r="Y272" s="21">
        <v>163226.4</v>
      </c>
    </row>
    <row r="273" spans="1:25" ht="13.5" thickBot="1">
      <c r="A273" s="26" t="s">
        <v>335</v>
      </c>
      <c r="B273" s="26" t="s">
        <v>380</v>
      </c>
      <c r="C273" s="90" t="s">
        <v>297</v>
      </c>
      <c r="D273" s="130" t="s">
        <v>304</v>
      </c>
      <c r="E273" s="27">
        <v>13340.33</v>
      </c>
      <c r="F273" s="28">
        <v>800.28</v>
      </c>
      <c r="G273" s="29">
        <v>14140.61</v>
      </c>
      <c r="H273" s="27">
        <v>11503.2</v>
      </c>
      <c r="I273" s="28">
        <v>322.07</v>
      </c>
      <c r="J273" s="29">
        <v>11825.27</v>
      </c>
      <c r="K273" s="27">
        <v>4763.17</v>
      </c>
      <c r="L273" s="28">
        <v>384.28</v>
      </c>
      <c r="M273" s="29">
        <v>5147.45</v>
      </c>
      <c r="N273" s="27">
        <v>2242.17</v>
      </c>
      <c r="O273" s="28">
        <v>96.26</v>
      </c>
      <c r="P273" s="29">
        <v>2338.4300000000003</v>
      </c>
      <c r="Q273" s="27">
        <v>10038.08</v>
      </c>
      <c r="R273" s="28">
        <v>47.46</v>
      </c>
      <c r="S273" s="29">
        <v>10085.539999999999</v>
      </c>
      <c r="T273" s="27">
        <v>6466.04</v>
      </c>
      <c r="U273" s="28">
        <v>126.83</v>
      </c>
      <c r="V273" s="29">
        <v>6592.87</v>
      </c>
      <c r="W273" s="72">
        <v>48352.99</v>
      </c>
      <c r="X273" s="28">
        <v>1777.1799999999998</v>
      </c>
      <c r="Y273" s="29">
        <v>50130.17</v>
      </c>
    </row>
    <row r="274" spans="1:25">
      <c r="A274" s="91"/>
      <c r="B274" s="91"/>
      <c r="C274" s="91"/>
      <c r="D274" s="91"/>
      <c r="E274" s="92"/>
      <c r="F274" s="92"/>
      <c r="G274" s="92"/>
      <c r="H274" s="92"/>
      <c r="I274" s="92"/>
      <c r="J274" s="92"/>
      <c r="K274" s="92"/>
      <c r="L274" s="92"/>
      <c r="M274" s="92"/>
      <c r="N274" s="92"/>
      <c r="O274" s="92"/>
      <c r="P274" s="92"/>
      <c r="Q274" s="92"/>
      <c r="R274" s="92"/>
      <c r="S274" s="92"/>
      <c r="T274" s="92"/>
      <c r="U274" s="92"/>
      <c r="V274" s="92"/>
      <c r="W274" s="92"/>
      <c r="X274" s="92"/>
      <c r="Y274" s="92"/>
    </row>
    <row r="275" spans="1:25">
      <c r="A275" s="91"/>
      <c r="B275" s="91"/>
      <c r="C275" s="91"/>
      <c r="D275" s="91"/>
      <c r="E275" s="92"/>
      <c r="F275" s="92"/>
      <c r="G275" s="92"/>
      <c r="H275" s="92"/>
      <c r="I275" s="92"/>
      <c r="J275" s="92"/>
      <c r="K275" s="92"/>
      <c r="L275" s="92"/>
      <c r="M275" s="92"/>
      <c r="N275" s="92"/>
      <c r="O275" s="92"/>
      <c r="P275" s="92"/>
      <c r="Q275" s="92"/>
      <c r="R275" s="92"/>
      <c r="S275" s="92"/>
      <c r="T275" s="92"/>
      <c r="U275" s="92"/>
      <c r="V275" s="92"/>
      <c r="W275" s="92"/>
      <c r="X275" s="92"/>
      <c r="Y275" s="92"/>
    </row>
    <row r="276" spans="1:25" ht="13" thickBot="1"/>
    <row r="277" spans="1:25" s="172" customFormat="1">
      <c r="A277" s="93" t="s">
        <v>223</v>
      </c>
      <c r="B277" s="94"/>
      <c r="C277" s="94"/>
      <c r="D277" s="94"/>
      <c r="E277" s="95">
        <v>1814974.2999999996</v>
      </c>
      <c r="F277" s="96">
        <v>300463.64999999997</v>
      </c>
      <c r="G277" s="97">
        <v>2115437.9499999997</v>
      </c>
      <c r="H277" s="95">
        <v>2139092.5</v>
      </c>
      <c r="I277" s="96">
        <v>225144.92999999996</v>
      </c>
      <c r="J277" s="97">
        <v>2364237.4299999997</v>
      </c>
      <c r="K277" s="95">
        <v>2232373.1000000015</v>
      </c>
      <c r="L277" s="96">
        <v>179766.34999999989</v>
      </c>
      <c r="M277" s="97">
        <v>2412139.4499999997</v>
      </c>
      <c r="N277" s="95">
        <v>1867111.7999999998</v>
      </c>
      <c r="O277" s="96">
        <v>220769.00999999995</v>
      </c>
      <c r="P277" s="97">
        <v>2087880.8099999994</v>
      </c>
      <c r="Q277" s="95">
        <v>1887056.6199999994</v>
      </c>
      <c r="R277" s="96">
        <v>218454.59000000014</v>
      </c>
      <c r="S277" s="97">
        <v>2105511.21</v>
      </c>
      <c r="T277" s="95">
        <v>1543649.2899999998</v>
      </c>
      <c r="U277" s="96">
        <v>312141.59999999998</v>
      </c>
      <c r="V277" s="97">
        <v>1855790.8900000006</v>
      </c>
      <c r="W277" s="98">
        <v>11484257.609999992</v>
      </c>
      <c r="X277" s="96">
        <v>1456740.1299999997</v>
      </c>
      <c r="Y277" s="99">
        <v>12940997.74000001</v>
      </c>
    </row>
    <row r="278" spans="1:25" ht="13" thickBot="1">
      <c r="A278" s="100" t="s">
        <v>224</v>
      </c>
      <c r="B278" s="101"/>
      <c r="C278" s="101"/>
      <c r="D278" s="101"/>
      <c r="E278" s="102">
        <v>0</v>
      </c>
      <c r="F278" s="103">
        <v>0</v>
      </c>
      <c r="G278" s="104">
        <v>0</v>
      </c>
      <c r="H278" s="102">
        <v>0</v>
      </c>
      <c r="I278" s="103">
        <v>0</v>
      </c>
      <c r="J278" s="104">
        <v>0</v>
      </c>
      <c r="K278" s="102">
        <v>0</v>
      </c>
      <c r="L278" s="103">
        <v>0</v>
      </c>
      <c r="M278" s="104">
        <v>0</v>
      </c>
      <c r="N278" s="102">
        <v>0</v>
      </c>
      <c r="O278" s="103">
        <v>0</v>
      </c>
      <c r="P278" s="104">
        <v>0</v>
      </c>
      <c r="Q278" s="102">
        <v>0</v>
      </c>
      <c r="R278" s="103">
        <v>0</v>
      </c>
      <c r="S278" s="104">
        <v>0</v>
      </c>
      <c r="T278" s="102">
        <v>0</v>
      </c>
      <c r="U278" s="103">
        <v>0</v>
      </c>
      <c r="V278" s="104">
        <v>0</v>
      </c>
      <c r="W278" s="105">
        <v>0</v>
      </c>
      <c r="X278" s="103">
        <v>0</v>
      </c>
      <c r="Y278" s="106">
        <v>0</v>
      </c>
    </row>
    <row r="279" spans="1:25" s="138" customFormat="1" ht="13" thickBot="1">
      <c r="A279" s="107" t="s">
        <v>5</v>
      </c>
      <c r="B279" s="108"/>
      <c r="C279" s="108"/>
      <c r="D279" s="108"/>
      <c r="E279" s="109">
        <v>1814974.2999999996</v>
      </c>
      <c r="F279" s="110">
        <v>300463.64999999997</v>
      </c>
      <c r="G279" s="111">
        <v>2115437.9499999997</v>
      </c>
      <c r="H279" s="109">
        <v>2139092.5</v>
      </c>
      <c r="I279" s="110">
        <v>225144.92999999996</v>
      </c>
      <c r="J279" s="111">
        <v>2364237.4299999997</v>
      </c>
      <c r="K279" s="109">
        <v>2232373.1000000015</v>
      </c>
      <c r="L279" s="110">
        <v>179766.34999999989</v>
      </c>
      <c r="M279" s="111">
        <v>2412139.4499999997</v>
      </c>
      <c r="N279" s="109">
        <v>1867111.7999999998</v>
      </c>
      <c r="O279" s="110">
        <v>220769.00999999995</v>
      </c>
      <c r="P279" s="111">
        <v>2087880.8099999994</v>
      </c>
      <c r="Q279" s="109">
        <v>1887056.6199999994</v>
      </c>
      <c r="R279" s="110">
        <v>218454.59000000014</v>
      </c>
      <c r="S279" s="111">
        <v>2105511.21</v>
      </c>
      <c r="T279" s="109">
        <v>1543649.2899999998</v>
      </c>
      <c r="U279" s="110">
        <v>312141.59999999998</v>
      </c>
      <c r="V279" s="111">
        <v>1855790.8900000006</v>
      </c>
      <c r="W279" s="112">
        <v>11484257.609999992</v>
      </c>
      <c r="X279" s="110">
        <v>1456740.1299999997</v>
      </c>
      <c r="Y279" s="113">
        <v>12940997.74000001</v>
      </c>
    </row>
    <row r="280" spans="1:25" ht="13" thickBot="1">
      <c r="E280" s="1"/>
    </row>
    <row r="281" spans="1:25" ht="13" thickBot="1">
      <c r="E281" s="1"/>
      <c r="F281" s="1"/>
      <c r="H281" s="1"/>
      <c r="I281" s="1"/>
      <c r="J281" s="1"/>
      <c r="K281" s="1"/>
      <c r="L281" s="1"/>
      <c r="M281" s="1"/>
      <c r="N281" s="1"/>
      <c r="O281" s="1"/>
      <c r="Q281" s="1"/>
      <c r="R281" s="1"/>
      <c r="T281" s="1"/>
      <c r="U281" s="1"/>
      <c r="V281" s="159" t="s">
        <v>411</v>
      </c>
      <c r="W281" s="160"/>
      <c r="X281" s="94"/>
      <c r="Y281" s="161"/>
    </row>
    <row r="282" spans="1:25">
      <c r="E282" s="1"/>
      <c r="F282" s="1"/>
      <c r="T282" s="101"/>
      <c r="U282" s="101"/>
      <c r="V282" s="159" t="s">
        <v>357</v>
      </c>
      <c r="W282" s="96">
        <v>5770992.4499999993</v>
      </c>
      <c r="X282" s="96">
        <v>545921.80000000005</v>
      </c>
      <c r="Y282" s="97">
        <v>6316914.25</v>
      </c>
    </row>
    <row r="283" spans="1:25" ht="17.5">
      <c r="A283" s="114"/>
      <c r="E283" s="1"/>
      <c r="F283" s="1"/>
      <c r="T283" s="101"/>
      <c r="U283" s="101"/>
      <c r="V283" s="162" t="s">
        <v>358</v>
      </c>
      <c r="W283" s="103">
        <v>1134755.26</v>
      </c>
      <c r="X283" s="103">
        <v>135127.56000000003</v>
      </c>
      <c r="Y283" s="104">
        <v>1269882.8199999998</v>
      </c>
    </row>
    <row r="284" spans="1:25" ht="20.149999999999999" customHeight="1">
      <c r="E284" s="1"/>
      <c r="F284" s="1"/>
      <c r="T284" s="101"/>
      <c r="U284" s="101"/>
      <c r="V284" s="162" t="s">
        <v>359</v>
      </c>
      <c r="W284" s="103">
        <v>2002506.27</v>
      </c>
      <c r="X284" s="103">
        <v>458880.02</v>
      </c>
      <c r="Y284" s="104">
        <v>2461386.29</v>
      </c>
    </row>
    <row r="285" spans="1:25" ht="13" thickBot="1">
      <c r="E285" s="1"/>
      <c r="F285" s="1"/>
      <c r="T285" s="101"/>
      <c r="U285" s="101"/>
      <c r="V285" s="162" t="s">
        <v>360</v>
      </c>
      <c r="W285" s="103">
        <v>2576003.6300000004</v>
      </c>
      <c r="X285" s="103">
        <v>316810.75</v>
      </c>
      <c r="Y285" s="104">
        <v>2892814.38</v>
      </c>
    </row>
    <row r="286" spans="1:25" ht="13" thickBot="1">
      <c r="E286" s="1"/>
      <c r="F286" s="1"/>
      <c r="T286" s="101"/>
      <c r="U286" s="101"/>
      <c r="V286" s="163" t="s">
        <v>361</v>
      </c>
      <c r="W286" s="110">
        <v>11484257.609999999</v>
      </c>
      <c r="X286" s="110">
        <v>1456740.1300000001</v>
      </c>
      <c r="Y286" s="110">
        <v>12940997.739999998</v>
      </c>
    </row>
    <row r="287" spans="1:25">
      <c r="O287" s="101"/>
      <c r="P287" s="101"/>
      <c r="R287" s="101"/>
      <c r="S287" s="101"/>
      <c r="U287" s="101"/>
      <c r="V287" s="101"/>
      <c r="W287" s="101"/>
    </row>
    <row r="288" spans="1:25">
      <c r="O288" s="101"/>
      <c r="P288" s="101"/>
      <c r="R288" s="101"/>
      <c r="S288" s="101"/>
      <c r="U288" s="101"/>
      <c r="V288" s="101"/>
      <c r="W288" s="101"/>
    </row>
  </sheetData>
  <pageMargins left="0.7" right="0.7" top="0.75" bottom="0.75" header="0.3" footer="0.3"/>
  <customProperties>
    <customPr name="EpmWorksheetKeyString_GUID" r:id="rId1"/>
  </customPropertie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Y231"/>
  <sheetViews>
    <sheetView topLeftCell="B1" zoomScale="70" zoomScaleNormal="70" workbookViewId="0">
      <selection activeCell="L221" sqref="L221"/>
    </sheetView>
  </sheetViews>
  <sheetFormatPr defaultRowHeight="12.5"/>
  <cols>
    <col min="1" max="1" width="13.26953125" customWidth="1"/>
    <col min="2" max="2" width="11.7265625" bestFit="1" customWidth="1"/>
    <col min="5" max="5" width="14.81640625" customWidth="1"/>
    <col min="7" max="7" width="11.81640625" customWidth="1"/>
    <col min="8" max="8" width="10.26953125" customWidth="1"/>
    <col min="10" max="10" width="11.81640625" customWidth="1"/>
    <col min="11" max="11" width="11" customWidth="1"/>
    <col min="13" max="13" width="11.7265625" customWidth="1"/>
    <col min="14" max="14" width="12.453125" customWidth="1"/>
    <col min="16" max="16" width="11" customWidth="1"/>
    <col min="17" max="17" width="11.1796875" customWidth="1"/>
    <col min="19" max="19" width="11.26953125" customWidth="1"/>
    <col min="20" max="20" width="10" customWidth="1"/>
    <col min="21" max="21" width="11.81640625" customWidth="1"/>
    <col min="22" max="22" width="10.54296875" customWidth="1"/>
    <col min="23" max="23" width="14" customWidth="1"/>
    <col min="24" max="24" width="11.26953125" customWidth="1"/>
    <col min="25" max="25" width="11.7265625" customWidth="1"/>
  </cols>
  <sheetData>
    <row r="1" spans="1:25" ht="18">
      <c r="A1" s="81" t="s">
        <v>412</v>
      </c>
    </row>
    <row r="2" spans="1:25" ht="13" thickBot="1"/>
    <row r="3" spans="1:25" ht="13" thickBot="1">
      <c r="E3" s="171">
        <v>43374</v>
      </c>
      <c r="F3" s="83"/>
      <c r="G3" s="84"/>
      <c r="H3" s="82">
        <v>43405</v>
      </c>
      <c r="I3" s="83"/>
      <c r="J3" s="84"/>
      <c r="K3" s="82">
        <v>43435</v>
      </c>
      <c r="L3" s="85"/>
      <c r="M3" s="84"/>
      <c r="N3" s="82">
        <v>43466</v>
      </c>
      <c r="O3" s="85"/>
      <c r="P3" s="84"/>
      <c r="Q3" s="82">
        <v>43497</v>
      </c>
      <c r="R3" s="85"/>
      <c r="S3" s="84"/>
      <c r="T3" s="82">
        <v>43525</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19">
        <v>0.96</v>
      </c>
      <c r="F5" s="20">
        <v>0</v>
      </c>
      <c r="G5" s="21">
        <v>0.96</v>
      </c>
      <c r="H5" s="19">
        <v>0</v>
      </c>
      <c r="I5" s="20">
        <v>0</v>
      </c>
      <c r="J5" s="21">
        <v>0</v>
      </c>
      <c r="K5" s="19">
        <v>0</v>
      </c>
      <c r="L5" s="20">
        <v>0</v>
      </c>
      <c r="M5" s="21">
        <v>0</v>
      </c>
      <c r="N5" s="19">
        <f>IF(ISERROR([1]WORKSHEET!N5="TRUE"),0,+[1]WORKSHEET!N5)</f>
        <v>6</v>
      </c>
      <c r="O5" s="20">
        <f>IF(ISERROR([1]WORKSHEET!O5="TRUE"),0,+[1]WORKSHEET!O5)</f>
        <v>0</v>
      </c>
      <c r="P5" s="21">
        <f>+N5+O5</f>
        <v>6</v>
      </c>
      <c r="Q5">
        <v>0</v>
      </c>
      <c r="R5">
        <v>0</v>
      </c>
      <c r="S5" s="21">
        <f>(Q5+R5)</f>
        <v>0</v>
      </c>
      <c r="T5">
        <v>0</v>
      </c>
      <c r="U5">
        <v>0</v>
      </c>
      <c r="V5" s="21">
        <f>(T5+U5)</f>
        <v>0</v>
      </c>
      <c r="W5" s="47">
        <f>SUM(E5,H5,K5,N5,Q5,T5)</f>
        <v>6.96</v>
      </c>
      <c r="X5" s="47">
        <f>SUM(F5,I5,L5,O5,R5,U5)</f>
        <v>0</v>
      </c>
      <c r="Y5" s="47">
        <f>SUM(G5,J5,M5,P5,S5,V5)</f>
        <v>6.96</v>
      </c>
    </row>
    <row r="6" spans="1:25" ht="13">
      <c r="A6" s="2" t="s">
        <v>250</v>
      </c>
      <c r="B6" s="2" t="s">
        <v>7</v>
      </c>
      <c r="C6" s="89" t="s">
        <v>297</v>
      </c>
      <c r="D6" s="129" t="s">
        <v>298</v>
      </c>
      <c r="E6" s="19">
        <v>0</v>
      </c>
      <c r="F6" s="20">
        <v>0.1</v>
      </c>
      <c r="G6" s="21">
        <v>0.1</v>
      </c>
      <c r="H6" s="19">
        <v>0</v>
      </c>
      <c r="I6" s="20">
        <v>0</v>
      </c>
      <c r="J6" s="21">
        <v>0</v>
      </c>
      <c r="K6" s="19">
        <v>0</v>
      </c>
      <c r="L6" s="20">
        <v>0</v>
      </c>
      <c r="M6" s="21">
        <v>0</v>
      </c>
      <c r="N6" s="19">
        <f>IF(ISERROR([1]WORKSHEET!N6="TRUE"),0,+[1]WORKSHEET!N6)</f>
        <v>0</v>
      </c>
      <c r="O6" s="20">
        <f>IF(ISERROR([1]WORKSHEET!O6="TRUE"),0,+[1]WORKSHEET!O6)</f>
        <v>0</v>
      </c>
      <c r="P6" s="21">
        <f t="shared" ref="P6:P57" si="0">+N6+O6</f>
        <v>0</v>
      </c>
      <c r="Q6">
        <v>249.9</v>
      </c>
      <c r="R6">
        <v>40.200000000000003</v>
      </c>
      <c r="S6" s="21">
        <f t="shared" ref="S6:S69" si="1">(Q6+R6)</f>
        <v>290.10000000000002</v>
      </c>
      <c r="T6">
        <v>32.6</v>
      </c>
      <c r="U6">
        <v>11.1</v>
      </c>
      <c r="V6" s="21">
        <f t="shared" ref="V6:V69" si="2">(T6+U6)</f>
        <v>43.7</v>
      </c>
      <c r="W6" s="47">
        <f t="shared" ref="W6:W69" si="3">SUM(E6,H6,K6,N6,Q6,T6)</f>
        <v>282.5</v>
      </c>
      <c r="X6" s="47">
        <f t="shared" ref="X6:X69" si="4">SUM(F6,I6,L6,O6,R6,U6)</f>
        <v>51.400000000000006</v>
      </c>
      <c r="Y6" s="47">
        <f t="shared" ref="Y6:Y69" si="5">SUM(G6,J6,M6,P6,S6,V6)</f>
        <v>333.90000000000003</v>
      </c>
    </row>
    <row r="7" spans="1:25" ht="13">
      <c r="A7" s="2" t="s">
        <v>251</v>
      </c>
      <c r="B7" s="2" t="s">
        <v>8</v>
      </c>
      <c r="C7" s="89" t="s">
        <v>297</v>
      </c>
      <c r="D7" s="129" t="s">
        <v>302</v>
      </c>
      <c r="E7" s="19">
        <v>0.16</v>
      </c>
      <c r="F7" s="20">
        <v>0</v>
      </c>
      <c r="G7" s="21">
        <v>0.16</v>
      </c>
      <c r="H7" s="19">
        <v>0</v>
      </c>
      <c r="I7" s="20">
        <v>0</v>
      </c>
      <c r="J7" s="21">
        <v>0</v>
      </c>
      <c r="K7" s="19">
        <v>3006.5549999999998</v>
      </c>
      <c r="L7" s="20">
        <v>1031.2</v>
      </c>
      <c r="M7" s="21">
        <v>4037.7550000000001</v>
      </c>
      <c r="N7" s="19">
        <f>IF(ISERROR([1]WORKSHEET!N7="TRUE"),0,+[1]WORKSHEET!N7)</f>
        <v>8119.66</v>
      </c>
      <c r="O7" s="20">
        <f>IF(ISERROR([1]WORKSHEET!O7="TRUE"),0,+[1]WORKSHEET!O7)</f>
        <v>1893.2</v>
      </c>
      <c r="P7" s="21">
        <f t="shared" si="0"/>
        <v>10012.86</v>
      </c>
      <c r="Q7">
        <v>4899.18</v>
      </c>
      <c r="R7">
        <v>809.1</v>
      </c>
      <c r="S7" s="21">
        <f t="shared" si="1"/>
        <v>5708.2800000000007</v>
      </c>
      <c r="T7">
        <v>3021.7649999999999</v>
      </c>
      <c r="U7">
        <v>644.9</v>
      </c>
      <c r="V7" s="21">
        <f t="shared" si="2"/>
        <v>3666.665</v>
      </c>
      <c r="W7" s="47">
        <f t="shared" si="3"/>
        <v>19047.32</v>
      </c>
      <c r="X7" s="47">
        <f t="shared" si="4"/>
        <v>4378.3999999999996</v>
      </c>
      <c r="Y7" s="47">
        <f t="shared" si="5"/>
        <v>23425.72</v>
      </c>
    </row>
    <row r="8" spans="1:25" ht="13">
      <c r="A8" s="2" t="s">
        <v>251</v>
      </c>
      <c r="B8" s="2" t="s">
        <v>9</v>
      </c>
      <c r="C8" s="89" t="s">
        <v>297</v>
      </c>
      <c r="D8" s="129" t="s">
        <v>302</v>
      </c>
      <c r="E8" s="19">
        <v>1.1499999999999999</v>
      </c>
      <c r="F8" s="20">
        <v>0</v>
      </c>
      <c r="G8" s="21">
        <v>1.1499999999999999</v>
      </c>
      <c r="H8" s="19">
        <v>0.21</v>
      </c>
      <c r="I8" s="20">
        <v>1.74</v>
      </c>
      <c r="J8" s="21">
        <v>1.95</v>
      </c>
      <c r="K8" s="19">
        <v>3.6150000000000002</v>
      </c>
      <c r="L8" s="20">
        <v>0</v>
      </c>
      <c r="M8" s="21">
        <v>3.6150000000000002</v>
      </c>
      <c r="N8" s="19">
        <f>IF(ISERROR([1]WORKSHEET!N8="TRUE"),0,+[1]WORKSHEET!N8)</f>
        <v>67.17</v>
      </c>
      <c r="O8" s="20">
        <f>IF(ISERROR([1]WORKSHEET!O8="TRUE"),0,+[1]WORKSHEET!O8)</f>
        <v>0.13</v>
      </c>
      <c r="P8" s="21">
        <f t="shared" si="0"/>
        <v>67.3</v>
      </c>
      <c r="Q8">
        <v>0.15</v>
      </c>
      <c r="R8">
        <v>0</v>
      </c>
      <c r="S8" s="21">
        <f t="shared" si="1"/>
        <v>0.15</v>
      </c>
      <c r="T8">
        <v>6.4950000000000001</v>
      </c>
      <c r="U8">
        <v>2.2799999999999998</v>
      </c>
      <c r="V8" s="21">
        <f t="shared" si="2"/>
        <v>8.7750000000000004</v>
      </c>
      <c r="W8" s="47">
        <f t="shared" si="3"/>
        <v>78.790000000000006</v>
      </c>
      <c r="X8" s="47">
        <f t="shared" si="4"/>
        <v>4.1500000000000004</v>
      </c>
      <c r="Y8" s="47">
        <f t="shared" si="5"/>
        <v>82.940000000000012</v>
      </c>
    </row>
    <row r="9" spans="1:25" ht="13">
      <c r="A9" s="2" t="s">
        <v>252</v>
      </c>
      <c r="B9" s="2" t="s">
        <v>10</v>
      </c>
      <c r="C9" s="89" t="s">
        <v>297</v>
      </c>
      <c r="D9" s="129" t="s">
        <v>302</v>
      </c>
      <c r="E9" s="19">
        <v>0</v>
      </c>
      <c r="F9" s="20">
        <v>0</v>
      </c>
      <c r="G9" s="21">
        <v>0</v>
      </c>
      <c r="H9" s="19">
        <v>0</v>
      </c>
      <c r="I9" s="20">
        <v>0</v>
      </c>
      <c r="J9" s="21">
        <v>0</v>
      </c>
      <c r="K9" s="19">
        <v>0</v>
      </c>
      <c r="L9" s="20">
        <v>0</v>
      </c>
      <c r="M9" s="21">
        <v>0</v>
      </c>
      <c r="N9" s="19">
        <f>IF(ISERROR([1]WORKSHEET!N9="TRUE"),0,+[1]WORKSHEET!N9)</f>
        <v>0</v>
      </c>
      <c r="O9" s="20">
        <f>IF(ISERROR([1]WORKSHEET!O9="TRUE"),0,+[1]WORKSHEET!O9)</f>
        <v>0</v>
      </c>
      <c r="P9" s="21">
        <f t="shared" si="0"/>
        <v>0</v>
      </c>
      <c r="Q9">
        <v>0</v>
      </c>
      <c r="R9">
        <v>0</v>
      </c>
      <c r="S9" s="21">
        <f t="shared" si="1"/>
        <v>0</v>
      </c>
      <c r="T9">
        <v>0</v>
      </c>
      <c r="U9">
        <v>0</v>
      </c>
      <c r="V9" s="21">
        <f t="shared" si="2"/>
        <v>0</v>
      </c>
      <c r="W9" s="47">
        <f t="shared" si="3"/>
        <v>0</v>
      </c>
      <c r="X9" s="47">
        <f t="shared" si="4"/>
        <v>0</v>
      </c>
      <c r="Y9" s="47">
        <f t="shared" si="5"/>
        <v>0</v>
      </c>
    </row>
    <row r="10" spans="1:25" ht="13">
      <c r="A10" s="2" t="s">
        <v>252</v>
      </c>
      <c r="B10" s="2" t="s">
        <v>11</v>
      </c>
      <c r="C10" s="89" t="s">
        <v>297</v>
      </c>
      <c r="D10" s="129" t="s">
        <v>302</v>
      </c>
      <c r="E10" s="19">
        <v>0</v>
      </c>
      <c r="F10" s="20">
        <v>0</v>
      </c>
      <c r="G10" s="21">
        <v>0</v>
      </c>
      <c r="H10" s="19">
        <v>0</v>
      </c>
      <c r="I10" s="20">
        <v>0</v>
      </c>
      <c r="J10" s="21">
        <v>0</v>
      </c>
      <c r="K10" s="19">
        <v>0</v>
      </c>
      <c r="L10" s="20">
        <v>0</v>
      </c>
      <c r="M10" s="21">
        <v>0</v>
      </c>
      <c r="N10" s="19">
        <f>IF(ISERROR([1]WORKSHEET!N10="TRUE"),0,+[1]WORKSHEET!N10)</f>
        <v>0</v>
      </c>
      <c r="O10" s="20">
        <f>IF(ISERROR([1]WORKSHEET!O10="TRUE"),0,+[1]WORKSHEET!O10)</f>
        <v>0</v>
      </c>
      <c r="P10" s="21">
        <f t="shared" si="0"/>
        <v>0</v>
      </c>
      <c r="Q10">
        <v>0</v>
      </c>
      <c r="R10">
        <v>0</v>
      </c>
      <c r="S10" s="21">
        <f t="shared" si="1"/>
        <v>0</v>
      </c>
      <c r="T10">
        <v>0</v>
      </c>
      <c r="U10">
        <v>0</v>
      </c>
      <c r="V10" s="21">
        <f t="shared" si="2"/>
        <v>0</v>
      </c>
      <c r="W10" s="47">
        <f t="shared" si="3"/>
        <v>0</v>
      </c>
      <c r="X10" s="47">
        <f t="shared" si="4"/>
        <v>0</v>
      </c>
      <c r="Y10" s="47">
        <f t="shared" si="5"/>
        <v>0</v>
      </c>
    </row>
    <row r="11" spans="1:25" ht="13">
      <c r="A11" s="2" t="s">
        <v>389</v>
      </c>
      <c r="B11" s="2" t="s">
        <v>390</v>
      </c>
      <c r="C11" s="89" t="s">
        <v>297</v>
      </c>
      <c r="D11" s="129" t="s">
        <v>304</v>
      </c>
      <c r="E11" s="19">
        <v>0</v>
      </c>
      <c r="F11" s="20">
        <v>0</v>
      </c>
      <c r="G11" s="21">
        <v>0</v>
      </c>
      <c r="H11" s="19">
        <v>9.6199999999999992</v>
      </c>
      <c r="I11" s="20">
        <v>104.63</v>
      </c>
      <c r="J11" s="21">
        <v>114.25</v>
      </c>
      <c r="K11" s="19">
        <v>1365.316</v>
      </c>
      <c r="L11" s="20">
        <v>259.95400000000001</v>
      </c>
      <c r="M11" s="21">
        <v>1625.27</v>
      </c>
      <c r="N11" s="19">
        <f>IF(ISERROR([1]WORKSHEET!N15="TRUE"),0,+[1]WORKSHEET!N15)</f>
        <v>1729.49</v>
      </c>
      <c r="O11" s="20">
        <f>IF(ISERROR([1]WORKSHEET!O15="TRUE"),0,+[1]WORKSHEET!O15)</f>
        <v>155.68</v>
      </c>
      <c r="P11" s="21">
        <f t="shared" si="0"/>
        <v>1885.17</v>
      </c>
      <c r="Q11">
        <v>1354.54</v>
      </c>
      <c r="R11">
        <v>176.16</v>
      </c>
      <c r="S11" s="21">
        <f t="shared" si="1"/>
        <v>1530.7</v>
      </c>
      <c r="T11">
        <v>1110.143</v>
      </c>
      <c r="U11">
        <v>414.262</v>
      </c>
      <c r="V11" s="21">
        <f t="shared" si="2"/>
        <v>1524.405</v>
      </c>
      <c r="W11" s="47">
        <f t="shared" si="3"/>
        <v>5569.1090000000004</v>
      </c>
      <c r="X11" s="47">
        <f t="shared" si="4"/>
        <v>1110.6859999999999</v>
      </c>
      <c r="Y11" s="47">
        <f t="shared" si="5"/>
        <v>6679.7950000000001</v>
      </c>
    </row>
    <row r="12" spans="1:25" ht="13">
      <c r="A12" s="2" t="s">
        <v>396</v>
      </c>
      <c r="B12" s="2" t="s">
        <v>397</v>
      </c>
      <c r="C12" s="89" t="s">
        <v>297</v>
      </c>
      <c r="D12" s="129" t="s">
        <v>304</v>
      </c>
      <c r="E12" s="19">
        <v>5588.49</v>
      </c>
      <c r="F12" s="20">
        <v>1178.8699999999999</v>
      </c>
      <c r="G12" s="21">
        <v>6767.36</v>
      </c>
      <c r="H12" s="19">
        <v>20667.580000000002</v>
      </c>
      <c r="I12" s="20">
        <v>34.380000000000003</v>
      </c>
      <c r="J12" s="21">
        <v>20701.960000000003</v>
      </c>
      <c r="K12" s="19">
        <v>24632.876</v>
      </c>
      <c r="L12" s="20">
        <v>6.9779999999999998</v>
      </c>
      <c r="M12" s="21">
        <v>24639.853999999999</v>
      </c>
      <c r="N12" s="19">
        <f>IF(ISERROR([1]WORKSHEET!N16="TRUE"),0,+[1]WORKSHEET!N16)</f>
        <v>14658.26</v>
      </c>
      <c r="O12" s="20">
        <f>IF(ISERROR([1]WORKSHEET!O16="TRUE"),0,+[1]WORKSHEET!O16)</f>
        <v>636.46</v>
      </c>
      <c r="P12" s="21">
        <f t="shared" si="0"/>
        <v>15294.720000000001</v>
      </c>
      <c r="Q12">
        <v>4311.4799999999996</v>
      </c>
      <c r="R12">
        <v>977</v>
      </c>
      <c r="S12" s="21">
        <f t="shared" si="1"/>
        <v>5288.48</v>
      </c>
      <c r="T12">
        <v>6253.6660000000002</v>
      </c>
      <c r="U12">
        <v>1211.472</v>
      </c>
      <c r="V12" s="21">
        <f t="shared" si="2"/>
        <v>7465.1379999999999</v>
      </c>
      <c r="W12" s="47">
        <f t="shared" si="3"/>
        <v>76112.351999999984</v>
      </c>
      <c r="X12" s="47">
        <f t="shared" si="4"/>
        <v>4045.16</v>
      </c>
      <c r="Y12" s="47">
        <f t="shared" si="5"/>
        <v>80157.512000000002</v>
      </c>
    </row>
    <row r="13" spans="1:25" ht="13">
      <c r="A13" s="2" t="s">
        <v>392</v>
      </c>
      <c r="B13" s="2" t="s">
        <v>393</v>
      </c>
      <c r="C13" s="89" t="s">
        <v>297</v>
      </c>
      <c r="D13" s="129" t="s">
        <v>303</v>
      </c>
      <c r="E13" s="19">
        <v>36902.6</v>
      </c>
      <c r="F13" s="20">
        <v>5594.7</v>
      </c>
      <c r="G13" s="21">
        <v>42497.299999999996</v>
      </c>
      <c r="H13" s="19">
        <v>12229.2</v>
      </c>
      <c r="I13" s="20">
        <v>5797.2</v>
      </c>
      <c r="J13" s="21">
        <v>18026.400000000001</v>
      </c>
      <c r="K13" s="19">
        <v>47923.6</v>
      </c>
      <c r="L13" s="20">
        <v>3557.6</v>
      </c>
      <c r="M13" s="21">
        <v>51481.2</v>
      </c>
      <c r="N13" s="19">
        <f>IF(ISERROR([1]WORKSHEET!N17="TRUE"),0,+[1]WORKSHEET!N17)</f>
        <v>33367.699999999997</v>
      </c>
      <c r="O13" s="20">
        <f>IF(ISERROR([1]WORKSHEET!O17="TRUE"),0,+[1]WORKSHEET!O17)</f>
        <v>3763.9</v>
      </c>
      <c r="P13" s="21">
        <f t="shared" si="0"/>
        <v>37131.599999999999</v>
      </c>
      <c r="Q13">
        <v>32414.1</v>
      </c>
      <c r="R13">
        <v>3414.9</v>
      </c>
      <c r="S13" s="21">
        <f t="shared" si="1"/>
        <v>35829</v>
      </c>
      <c r="T13">
        <v>28144.3</v>
      </c>
      <c r="U13">
        <v>7377.9</v>
      </c>
      <c r="V13" s="21">
        <f t="shared" si="2"/>
        <v>35522.199999999997</v>
      </c>
      <c r="W13" s="47">
        <f t="shared" si="3"/>
        <v>190981.49999999997</v>
      </c>
      <c r="X13" s="47">
        <f t="shared" si="4"/>
        <v>29506.200000000004</v>
      </c>
      <c r="Y13" s="47">
        <f t="shared" si="5"/>
        <v>220487.7</v>
      </c>
    </row>
    <row r="14" spans="1:25" ht="13">
      <c r="A14" s="2" t="s">
        <v>392</v>
      </c>
      <c r="B14" s="2" t="s">
        <v>394</v>
      </c>
      <c r="C14" s="89" t="s">
        <v>297</v>
      </c>
      <c r="D14" s="129" t="s">
        <v>303</v>
      </c>
      <c r="E14" s="19">
        <v>6972.4</v>
      </c>
      <c r="F14" s="20">
        <v>1808.9</v>
      </c>
      <c r="G14" s="21">
        <v>8781.2999999999993</v>
      </c>
      <c r="H14" s="19">
        <v>22882.400000000001</v>
      </c>
      <c r="I14" s="20">
        <v>7377.5</v>
      </c>
      <c r="J14" s="21">
        <v>30259.9</v>
      </c>
      <c r="K14" s="19">
        <v>50911.9</v>
      </c>
      <c r="L14" s="20">
        <v>4419.7</v>
      </c>
      <c r="M14" s="21">
        <v>55331.6</v>
      </c>
      <c r="N14" s="19">
        <f>IF(ISERROR([1]WORKSHEET!N18="TRUE"),0,+[1]WORKSHEET!N18)</f>
        <v>39602.9</v>
      </c>
      <c r="O14" s="20">
        <f>IF(ISERROR([1]WORKSHEET!O18="TRUE"),0,+[1]WORKSHEET!O18)</f>
        <v>5007.1000000000004</v>
      </c>
      <c r="P14" s="21">
        <f t="shared" si="0"/>
        <v>44610</v>
      </c>
      <c r="Q14">
        <v>30830.7</v>
      </c>
      <c r="R14">
        <v>5055.8999999999996</v>
      </c>
      <c r="S14" s="21">
        <f t="shared" si="1"/>
        <v>35886.6</v>
      </c>
      <c r="T14">
        <v>29274.1</v>
      </c>
      <c r="U14">
        <v>6939.3</v>
      </c>
      <c r="V14" s="21">
        <f t="shared" si="2"/>
        <v>36213.4</v>
      </c>
      <c r="W14" s="47">
        <f t="shared" si="3"/>
        <v>180474.40000000002</v>
      </c>
      <c r="X14" s="47">
        <f t="shared" si="4"/>
        <v>30608.399999999998</v>
      </c>
      <c r="Y14" s="47">
        <f t="shared" si="5"/>
        <v>211082.8</v>
      </c>
    </row>
    <row r="15" spans="1:25" ht="13">
      <c r="A15" s="2" t="s">
        <v>254</v>
      </c>
      <c r="B15" s="2" t="s">
        <v>16</v>
      </c>
      <c r="C15" s="89" t="s">
        <v>297</v>
      </c>
      <c r="D15" s="129" t="s">
        <v>303</v>
      </c>
      <c r="E15" s="19">
        <v>36919.980000000003</v>
      </c>
      <c r="F15" s="20">
        <v>3658.14</v>
      </c>
      <c r="G15" s="21">
        <v>40578.120000000003</v>
      </c>
      <c r="H15" s="19">
        <v>12583.35</v>
      </c>
      <c r="I15" s="20">
        <v>16176.24</v>
      </c>
      <c r="J15" s="21">
        <v>28759.59</v>
      </c>
      <c r="K15" s="19">
        <v>27505.53</v>
      </c>
      <c r="L15" s="20">
        <v>5196.6899999999996</v>
      </c>
      <c r="M15" s="21">
        <v>32702.219999999998</v>
      </c>
      <c r="N15" s="19">
        <f>IF(ISERROR([1]WORKSHEET!N19="TRUE"),0,+[1]WORKSHEET!N19)</f>
        <v>20562.21</v>
      </c>
      <c r="O15" s="20">
        <f>IF(ISERROR([1]WORKSHEET!O19="TRUE"),0,+[1]WORKSHEET!O19)</f>
        <v>2887.29</v>
      </c>
      <c r="P15" s="21">
        <f t="shared" si="0"/>
        <v>23449.5</v>
      </c>
      <c r="Q15">
        <v>30939.48</v>
      </c>
      <c r="R15">
        <v>2297.4299999999998</v>
      </c>
      <c r="S15" s="21">
        <f t="shared" si="1"/>
        <v>33236.909999999996</v>
      </c>
      <c r="T15">
        <v>26563.5</v>
      </c>
      <c r="U15">
        <v>4136.67</v>
      </c>
      <c r="V15" s="21">
        <f t="shared" si="2"/>
        <v>30700.17</v>
      </c>
      <c r="W15" s="47">
        <f t="shared" si="3"/>
        <v>155074.04999999999</v>
      </c>
      <c r="X15" s="47">
        <f t="shared" si="4"/>
        <v>34352.46</v>
      </c>
      <c r="Y15" s="47">
        <f t="shared" si="5"/>
        <v>189426.51</v>
      </c>
    </row>
    <row r="16" spans="1:25" ht="13">
      <c r="A16" s="2" t="s">
        <v>310</v>
      </c>
      <c r="B16" s="2" t="s">
        <v>311</v>
      </c>
      <c r="C16" s="89" t="s">
        <v>297</v>
      </c>
      <c r="D16" s="129" t="s">
        <v>303</v>
      </c>
      <c r="E16" s="19">
        <v>6018.1</v>
      </c>
      <c r="F16" s="20">
        <v>3827.4</v>
      </c>
      <c r="G16" s="21">
        <v>9845.5</v>
      </c>
      <c r="H16" s="19">
        <v>5347.1</v>
      </c>
      <c r="I16" s="20">
        <v>4635.2</v>
      </c>
      <c r="J16" s="21">
        <v>9982.2999999999993</v>
      </c>
      <c r="K16" s="19">
        <v>3268.8</v>
      </c>
      <c r="L16" s="20">
        <v>5135</v>
      </c>
      <c r="M16" s="21">
        <v>8403.7999999999993</v>
      </c>
      <c r="N16" s="19">
        <f>IF(ISERROR([1]WORKSHEET!N20="TRUE"),0,+[1]WORKSHEET!N20)</f>
        <v>2604.3000000000002</v>
      </c>
      <c r="O16" s="20">
        <f>IF(ISERROR([1]WORKSHEET!O20="TRUE"),0,+[1]WORKSHEET!O20)</f>
        <v>5730.4</v>
      </c>
      <c r="P16" s="21">
        <f t="shared" si="0"/>
        <v>8334.7000000000007</v>
      </c>
      <c r="Q16">
        <v>1608.4</v>
      </c>
      <c r="R16">
        <v>5332.8</v>
      </c>
      <c r="S16" s="21">
        <f t="shared" si="1"/>
        <v>6941.2000000000007</v>
      </c>
      <c r="T16">
        <v>3464.3</v>
      </c>
      <c r="U16">
        <v>4183.8999999999996</v>
      </c>
      <c r="V16" s="21">
        <f t="shared" si="2"/>
        <v>7648.2</v>
      </c>
      <c r="W16" s="47">
        <f t="shared" si="3"/>
        <v>22311</v>
      </c>
      <c r="X16" s="47">
        <f t="shared" si="4"/>
        <v>28844.699999999997</v>
      </c>
      <c r="Y16" s="47">
        <f t="shared" si="5"/>
        <v>51155.7</v>
      </c>
    </row>
    <row r="17" spans="1:25" ht="13">
      <c r="A17" s="2" t="s">
        <v>370</v>
      </c>
      <c r="B17" s="2" t="s">
        <v>371</v>
      </c>
      <c r="C17" s="89" t="s">
        <v>297</v>
      </c>
      <c r="D17" s="129" t="s">
        <v>304</v>
      </c>
      <c r="E17" s="19">
        <v>5040.17</v>
      </c>
      <c r="F17" s="20">
        <v>2841.7</v>
      </c>
      <c r="G17" s="21">
        <v>7881.87</v>
      </c>
      <c r="H17" s="19">
        <v>5229</v>
      </c>
      <c r="I17" s="20">
        <v>2325.1999999999998</v>
      </c>
      <c r="J17" s="21">
        <v>7554.2</v>
      </c>
      <c r="K17" s="19">
        <v>6800.4620000000004</v>
      </c>
      <c r="L17" s="20">
        <v>876.84900000000005</v>
      </c>
      <c r="M17" s="21">
        <v>7677.3110000000006</v>
      </c>
      <c r="N17" s="19">
        <f>IF(ISERROR([1]WORKSHEET!N21="TRUE"),0,+[1]WORKSHEET!N21)</f>
        <v>2061.4</v>
      </c>
      <c r="O17" s="20">
        <f>IF(ISERROR([1]WORKSHEET!O21="TRUE"),0,+[1]WORKSHEET!O21)</f>
        <v>4205.6099999999997</v>
      </c>
      <c r="P17" s="21">
        <f t="shared" si="0"/>
        <v>6267.01</v>
      </c>
      <c r="Q17">
        <v>13.43</v>
      </c>
      <c r="R17">
        <v>6152.94</v>
      </c>
      <c r="S17" s="21">
        <f t="shared" si="1"/>
        <v>6166.37</v>
      </c>
      <c r="T17">
        <v>2706.2959999999998</v>
      </c>
      <c r="U17">
        <v>3998.4549999999999</v>
      </c>
      <c r="V17" s="21">
        <f t="shared" si="2"/>
        <v>6704.7510000000002</v>
      </c>
      <c r="W17" s="47">
        <f t="shared" si="3"/>
        <v>21850.758000000002</v>
      </c>
      <c r="X17" s="47">
        <f t="shared" si="4"/>
        <v>20400.754000000001</v>
      </c>
      <c r="Y17" s="47">
        <f t="shared" si="5"/>
        <v>42251.512000000002</v>
      </c>
    </row>
    <row r="18" spans="1:25" ht="13">
      <c r="A18" s="2" t="s">
        <v>370</v>
      </c>
      <c r="B18" s="2" t="s">
        <v>372</v>
      </c>
      <c r="C18" s="89" t="s">
        <v>297</v>
      </c>
      <c r="D18" s="129" t="s">
        <v>304</v>
      </c>
      <c r="E18" s="19">
        <v>4994.3900000000003</v>
      </c>
      <c r="F18" s="20">
        <v>2760.98</v>
      </c>
      <c r="G18" s="21">
        <v>7755.3700000000008</v>
      </c>
      <c r="H18" s="19">
        <v>5140.08</v>
      </c>
      <c r="I18" s="20">
        <v>2341.0100000000002</v>
      </c>
      <c r="J18" s="21">
        <v>7481.09</v>
      </c>
      <c r="K18" s="19">
        <v>7114.3959999999997</v>
      </c>
      <c r="L18" s="20">
        <v>647.41200000000003</v>
      </c>
      <c r="M18" s="21">
        <v>7761.808</v>
      </c>
      <c r="N18" s="19">
        <f>IF(ISERROR([1]WORKSHEET!N22="TRUE"),0,+[1]WORKSHEET!N22)</f>
        <v>2076.6</v>
      </c>
      <c r="O18" s="20">
        <f>IF(ISERROR([1]WORKSHEET!O22="TRUE"),0,+[1]WORKSHEET!O22)</f>
        <v>4129.78</v>
      </c>
      <c r="P18" s="21">
        <f t="shared" si="0"/>
        <v>6206.3799999999992</v>
      </c>
      <c r="Q18">
        <v>14.44</v>
      </c>
      <c r="R18">
        <v>5761.38</v>
      </c>
      <c r="S18" s="21">
        <f t="shared" si="1"/>
        <v>5775.82</v>
      </c>
      <c r="T18">
        <v>2746.393</v>
      </c>
      <c r="U18">
        <v>3942.4760000000001</v>
      </c>
      <c r="V18" s="21">
        <f t="shared" si="2"/>
        <v>6688.8690000000006</v>
      </c>
      <c r="W18" s="47">
        <f t="shared" si="3"/>
        <v>22086.298999999999</v>
      </c>
      <c r="X18" s="47">
        <f t="shared" si="4"/>
        <v>19583.038</v>
      </c>
      <c r="Y18" s="47">
        <f t="shared" si="5"/>
        <v>41669.337</v>
      </c>
    </row>
    <row r="19" spans="1:25" ht="13">
      <c r="A19" s="2" t="s">
        <v>370</v>
      </c>
      <c r="B19" s="2" t="s">
        <v>373</v>
      </c>
      <c r="C19" s="89" t="s">
        <v>297</v>
      </c>
      <c r="D19" s="129" t="s">
        <v>304</v>
      </c>
      <c r="E19" s="19">
        <v>8553.76</v>
      </c>
      <c r="F19" s="20">
        <v>959.18</v>
      </c>
      <c r="G19" s="21">
        <v>9512.94</v>
      </c>
      <c r="H19" s="19">
        <v>10161.52</v>
      </c>
      <c r="I19" s="20">
        <v>653.04</v>
      </c>
      <c r="J19" s="21">
        <v>10814.560000000001</v>
      </c>
      <c r="K19" s="19">
        <v>11659.637000000001</v>
      </c>
      <c r="L19" s="20">
        <v>0.33900000000000002</v>
      </c>
      <c r="M19" s="21">
        <v>11659.976000000001</v>
      </c>
      <c r="N19" s="19">
        <f>IF(ISERROR([1]WORKSHEET!N23="TRUE"),0,+[1]WORKSHEET!N23)</f>
        <v>4689.8500000000004</v>
      </c>
      <c r="O19" s="20">
        <f>IF(ISERROR([1]WORKSHEET!O23="TRUE"),0,+[1]WORKSHEET!O23)</f>
        <v>1685.45</v>
      </c>
      <c r="P19" s="21">
        <f t="shared" si="0"/>
        <v>6375.3</v>
      </c>
      <c r="Q19">
        <v>1887.24</v>
      </c>
      <c r="R19">
        <v>2179.62</v>
      </c>
      <c r="S19" s="21">
        <f t="shared" si="1"/>
        <v>4066.8599999999997</v>
      </c>
      <c r="T19">
        <v>5661.5510000000004</v>
      </c>
      <c r="U19">
        <v>1666.913</v>
      </c>
      <c r="V19" s="21">
        <f t="shared" si="2"/>
        <v>7328.4639999999999</v>
      </c>
      <c r="W19" s="47">
        <f t="shared" si="3"/>
        <v>42613.557999999997</v>
      </c>
      <c r="X19" s="47">
        <f t="shared" si="4"/>
        <v>7144.5419999999995</v>
      </c>
      <c r="Y19" s="47">
        <f t="shared" si="5"/>
        <v>49758.100000000006</v>
      </c>
    </row>
    <row r="20" spans="1:25" ht="13">
      <c r="A20" s="2" t="s">
        <v>255</v>
      </c>
      <c r="B20" s="2" t="s">
        <v>17</v>
      </c>
      <c r="C20" s="89" t="s">
        <v>297</v>
      </c>
      <c r="D20" s="129" t="s">
        <v>298</v>
      </c>
      <c r="E20" s="19">
        <v>132.53</v>
      </c>
      <c r="F20" s="20">
        <v>260.18</v>
      </c>
      <c r="G20" s="21">
        <v>392.71000000000004</v>
      </c>
      <c r="H20" s="19">
        <v>113.95</v>
      </c>
      <c r="I20" s="20">
        <v>10.58</v>
      </c>
      <c r="J20" s="21">
        <v>124.53</v>
      </c>
      <c r="K20" s="19">
        <v>34.32</v>
      </c>
      <c r="L20" s="20">
        <v>255.072</v>
      </c>
      <c r="M20" s="21">
        <v>289.392</v>
      </c>
      <c r="N20" s="19">
        <f>IF(ISERROR([1]WORKSHEET!N24="TRUE"),0,+[1]WORKSHEET!N24)</f>
        <v>685.13</v>
      </c>
      <c r="O20" s="20">
        <f>IF(ISERROR([1]WORKSHEET!O24="TRUE"),0,+[1]WORKSHEET!O24)</f>
        <v>350.78</v>
      </c>
      <c r="P20" s="21">
        <f t="shared" si="0"/>
        <v>1035.9099999999999</v>
      </c>
      <c r="Q20">
        <v>69.98</v>
      </c>
      <c r="R20">
        <v>2.2799999999999998</v>
      </c>
      <c r="S20" s="21">
        <f t="shared" si="1"/>
        <v>72.260000000000005</v>
      </c>
      <c r="T20">
        <v>69.335999999999999</v>
      </c>
      <c r="U20">
        <v>15.48</v>
      </c>
      <c r="V20" s="21">
        <f t="shared" si="2"/>
        <v>84.816000000000003</v>
      </c>
      <c r="W20" s="47">
        <f t="shared" si="3"/>
        <v>1105.2460000000001</v>
      </c>
      <c r="X20" s="47">
        <f t="shared" si="4"/>
        <v>894.37199999999996</v>
      </c>
      <c r="Y20" s="47">
        <f t="shared" si="5"/>
        <v>1999.6179999999999</v>
      </c>
    </row>
    <row r="21" spans="1:25" ht="13">
      <c r="A21" s="2" t="s">
        <v>256</v>
      </c>
      <c r="B21" s="2" t="s">
        <v>18</v>
      </c>
      <c r="C21" s="89" t="s">
        <v>297</v>
      </c>
      <c r="D21" s="129" t="s">
        <v>302</v>
      </c>
      <c r="E21" s="19">
        <v>22134.05</v>
      </c>
      <c r="F21" s="20">
        <v>1811.75</v>
      </c>
      <c r="G21" s="21">
        <v>23945.8</v>
      </c>
      <c r="H21" s="19">
        <v>0</v>
      </c>
      <c r="I21" s="20">
        <v>0</v>
      </c>
      <c r="J21" s="21">
        <v>0</v>
      </c>
      <c r="K21" s="19">
        <v>0</v>
      </c>
      <c r="L21" s="20">
        <v>2.15</v>
      </c>
      <c r="M21" s="21">
        <v>2.15</v>
      </c>
      <c r="N21" s="19">
        <f>IF(ISERROR([1]WORKSHEET!N25="TRUE"),0,+[1]WORKSHEET!N25)</f>
        <v>0</v>
      </c>
      <c r="O21" s="20">
        <f>IF(ISERROR([1]WORKSHEET!O25="TRUE"),0,+[1]WORKSHEET!O25)</f>
        <v>0</v>
      </c>
      <c r="P21" s="21">
        <f t="shared" si="0"/>
        <v>0</v>
      </c>
      <c r="Q21">
        <v>5016.1000000000004</v>
      </c>
      <c r="R21">
        <v>197.4</v>
      </c>
      <c r="S21" s="21">
        <f t="shared" si="1"/>
        <v>5213.5</v>
      </c>
      <c r="T21">
        <v>15658.1</v>
      </c>
      <c r="U21">
        <v>1045.5</v>
      </c>
      <c r="V21" s="21">
        <f t="shared" si="2"/>
        <v>16703.599999999999</v>
      </c>
      <c r="W21" s="47">
        <f t="shared" si="3"/>
        <v>42808.25</v>
      </c>
      <c r="X21" s="47">
        <f t="shared" si="4"/>
        <v>3056.8</v>
      </c>
      <c r="Y21" s="47">
        <f t="shared" si="5"/>
        <v>45865.05</v>
      </c>
    </row>
    <row r="22" spans="1:25" ht="13">
      <c r="A22" s="2" t="s">
        <v>378</v>
      </c>
      <c r="B22" s="2" t="s">
        <v>379</v>
      </c>
      <c r="C22" s="89" t="s">
        <v>297</v>
      </c>
      <c r="D22" s="129" t="s">
        <v>304</v>
      </c>
      <c r="E22" s="19">
        <v>16642.98</v>
      </c>
      <c r="F22" s="20">
        <v>187.84</v>
      </c>
      <c r="G22" s="21">
        <v>16830.82</v>
      </c>
      <c r="H22" s="19">
        <v>21843.69</v>
      </c>
      <c r="I22" s="20">
        <v>245.13</v>
      </c>
      <c r="J22" s="21">
        <v>22088.82</v>
      </c>
      <c r="K22" s="19">
        <v>16287.207</v>
      </c>
      <c r="L22" s="20">
        <v>1.661</v>
      </c>
      <c r="M22" s="21">
        <v>16288.868</v>
      </c>
      <c r="N22" s="19">
        <f>IF(ISERROR([1]WORKSHEET!N26="TRUE"),0,+[1]WORKSHEET!N26)</f>
        <v>5041.5600000000004</v>
      </c>
      <c r="O22" s="20">
        <f>IF(ISERROR([1]WORKSHEET!O26="TRUE"),0,+[1]WORKSHEET!O26)</f>
        <v>468.49</v>
      </c>
      <c r="P22" s="21">
        <f t="shared" si="0"/>
        <v>5510.05</v>
      </c>
      <c r="Q22">
        <v>12979.19</v>
      </c>
      <c r="R22">
        <v>34.65</v>
      </c>
      <c r="S22" s="21">
        <f t="shared" si="1"/>
        <v>13013.84</v>
      </c>
      <c r="T22">
        <v>4515.8599999999997</v>
      </c>
      <c r="U22">
        <v>43.573999999999998</v>
      </c>
      <c r="V22" s="21">
        <f t="shared" si="2"/>
        <v>4559.4339999999993</v>
      </c>
      <c r="W22" s="47">
        <f t="shared" si="3"/>
        <v>77310.486999999994</v>
      </c>
      <c r="X22" s="47">
        <f t="shared" si="4"/>
        <v>981.34500000000003</v>
      </c>
      <c r="Y22" s="47">
        <f t="shared" si="5"/>
        <v>78291.831999999995</v>
      </c>
    </row>
    <row r="23" spans="1:25" ht="13">
      <c r="A23" s="2" t="s">
        <v>257</v>
      </c>
      <c r="B23" s="2" t="s">
        <v>19</v>
      </c>
      <c r="C23" s="89" t="s">
        <v>297</v>
      </c>
      <c r="D23" s="129" t="s">
        <v>302</v>
      </c>
      <c r="E23" s="19">
        <v>14621.72</v>
      </c>
      <c r="F23" s="20">
        <v>5324.94</v>
      </c>
      <c r="G23" s="21">
        <v>19946.66</v>
      </c>
      <c r="H23" s="19">
        <v>12768.98</v>
      </c>
      <c r="I23" s="20">
        <v>5581.44</v>
      </c>
      <c r="J23" s="21">
        <v>18350.419999999998</v>
      </c>
      <c r="K23" s="19">
        <v>9198.36</v>
      </c>
      <c r="L23" s="20">
        <v>2330.2350000000001</v>
      </c>
      <c r="M23" s="21">
        <v>11528.595000000001</v>
      </c>
      <c r="N23" s="19">
        <f>IF(ISERROR([1]WORKSHEET!N27="TRUE"),0,+[1]WORKSHEET!N27)</f>
        <v>7204.82</v>
      </c>
      <c r="O23" s="20">
        <f>IF(ISERROR([1]WORKSHEET!O27="TRUE"),0,+[1]WORKSHEET!O27)</f>
        <v>4608.7700000000004</v>
      </c>
      <c r="P23" s="21">
        <f t="shared" si="0"/>
        <v>11813.59</v>
      </c>
      <c r="Q23">
        <v>3841.43</v>
      </c>
      <c r="R23">
        <v>2896.97</v>
      </c>
      <c r="S23" s="21">
        <f t="shared" si="1"/>
        <v>6738.4</v>
      </c>
      <c r="T23">
        <v>2360.7449999999999</v>
      </c>
      <c r="U23">
        <v>1597.86</v>
      </c>
      <c r="V23" s="21">
        <f t="shared" si="2"/>
        <v>3958.6049999999996</v>
      </c>
      <c r="W23" s="47">
        <f t="shared" si="3"/>
        <v>49996.055</v>
      </c>
      <c r="X23" s="47">
        <f t="shared" si="4"/>
        <v>22340.215000000004</v>
      </c>
      <c r="Y23" s="47">
        <f t="shared" si="5"/>
        <v>72336.26999999999</v>
      </c>
    </row>
    <row r="24" spans="1:25" ht="13">
      <c r="A24" s="2" t="s">
        <v>258</v>
      </c>
      <c r="B24" s="2" t="s">
        <v>20</v>
      </c>
      <c r="C24" s="89" t="s">
        <v>297</v>
      </c>
      <c r="D24" s="129" t="s">
        <v>303</v>
      </c>
      <c r="E24" s="19">
        <v>0</v>
      </c>
      <c r="F24" s="20">
        <v>0</v>
      </c>
      <c r="G24" s="21">
        <v>0</v>
      </c>
      <c r="H24" s="19">
        <v>0</v>
      </c>
      <c r="I24" s="20">
        <v>0</v>
      </c>
      <c r="J24" s="21">
        <v>0</v>
      </c>
      <c r="K24" s="19">
        <v>0</v>
      </c>
      <c r="L24" s="20">
        <v>0</v>
      </c>
      <c r="M24" s="21">
        <v>0</v>
      </c>
      <c r="N24" s="19">
        <f>IF(ISERROR([1]WORKSHEET!N28="TRUE"),0,+[1]WORKSHEET!N28)</f>
        <v>0</v>
      </c>
      <c r="O24" s="20">
        <f>IF(ISERROR([1]WORKSHEET!O28="TRUE"),0,+[1]WORKSHEET!O28)</f>
        <v>0</v>
      </c>
      <c r="P24" s="21">
        <f t="shared" si="0"/>
        <v>0</v>
      </c>
      <c r="Q24">
        <v>0</v>
      </c>
      <c r="R24">
        <v>0</v>
      </c>
      <c r="S24" s="21">
        <f t="shared" si="1"/>
        <v>0</v>
      </c>
      <c r="T24">
        <v>0</v>
      </c>
      <c r="U24">
        <v>0</v>
      </c>
      <c r="V24" s="21">
        <f t="shared" si="2"/>
        <v>0</v>
      </c>
      <c r="W24" s="47">
        <f t="shared" si="3"/>
        <v>0</v>
      </c>
      <c r="X24" s="47">
        <f t="shared" si="4"/>
        <v>0</v>
      </c>
      <c r="Y24" s="47">
        <f t="shared" si="5"/>
        <v>0</v>
      </c>
    </row>
    <row r="25" spans="1:25" ht="13">
      <c r="A25" s="2" t="s">
        <v>260</v>
      </c>
      <c r="B25" s="2" t="s">
        <v>22</v>
      </c>
      <c r="C25" s="89" t="s">
        <v>297</v>
      </c>
      <c r="D25" s="129" t="s">
        <v>303</v>
      </c>
      <c r="E25" s="19">
        <v>6648.77</v>
      </c>
      <c r="F25" s="20">
        <v>893.15</v>
      </c>
      <c r="G25" s="21">
        <v>7541.92</v>
      </c>
      <c r="H25" s="19">
        <v>3733.95</v>
      </c>
      <c r="I25" s="20">
        <v>1352.48</v>
      </c>
      <c r="J25" s="21">
        <v>5086.43</v>
      </c>
      <c r="K25" s="19">
        <v>6081.6419999999998</v>
      </c>
      <c r="L25" s="20">
        <v>628.36199999999997</v>
      </c>
      <c r="M25" s="21">
        <v>6710.0039999999999</v>
      </c>
      <c r="N25" s="19">
        <f>IF(ISERROR([1]WORKSHEET!N30="TRUE"),0,+[1]WORKSHEET!N30)</f>
        <v>7142.94</v>
      </c>
      <c r="O25" s="20">
        <f>IF(ISERROR([1]WORKSHEET!O30="TRUE"),0,+[1]WORKSHEET!O30)</f>
        <v>1180.31</v>
      </c>
      <c r="P25" s="21">
        <f t="shared" si="0"/>
        <v>8323.25</v>
      </c>
      <c r="Q25">
        <v>8735.64</v>
      </c>
      <c r="R25">
        <v>730.55</v>
      </c>
      <c r="S25" s="21">
        <f t="shared" si="1"/>
        <v>9466.1899999999987</v>
      </c>
      <c r="T25">
        <v>7361.3609999999999</v>
      </c>
      <c r="U25">
        <v>2056.3829999999998</v>
      </c>
      <c r="V25" s="21">
        <f t="shared" si="2"/>
        <v>9417.7439999999988</v>
      </c>
      <c r="W25" s="47">
        <f t="shared" si="3"/>
        <v>39704.303</v>
      </c>
      <c r="X25" s="47">
        <f t="shared" si="4"/>
        <v>6841.2349999999997</v>
      </c>
      <c r="Y25" s="47">
        <f t="shared" si="5"/>
        <v>46545.537999999993</v>
      </c>
    </row>
    <row r="26" spans="1:25" ht="13">
      <c r="A26" s="2" t="s">
        <v>260</v>
      </c>
      <c r="B26" s="2" t="s">
        <v>23</v>
      </c>
      <c r="C26" s="89" t="s">
        <v>297</v>
      </c>
      <c r="D26" s="129" t="s">
        <v>303</v>
      </c>
      <c r="E26" s="19">
        <v>8266.48</v>
      </c>
      <c r="F26" s="20">
        <v>1622.06</v>
      </c>
      <c r="G26" s="21">
        <v>9888.5399999999991</v>
      </c>
      <c r="H26" s="19">
        <v>5959.23</v>
      </c>
      <c r="I26" s="20">
        <v>3760.85</v>
      </c>
      <c r="J26" s="21">
        <v>9720.08</v>
      </c>
      <c r="K26" s="19">
        <v>4328.7299999999996</v>
      </c>
      <c r="L26" s="20">
        <v>203.679</v>
      </c>
      <c r="M26" s="21">
        <v>4532.4089999999997</v>
      </c>
      <c r="N26" s="19">
        <f>IF(ISERROR([1]WORKSHEET!N31="TRUE"),0,+[1]WORKSHEET!N31)</f>
        <v>8571.34</v>
      </c>
      <c r="O26" s="20">
        <f>IF(ISERROR([1]WORKSHEET!O31="TRUE"),0,+[1]WORKSHEET!O31)</f>
        <v>2801.93</v>
      </c>
      <c r="P26" s="21">
        <f t="shared" si="0"/>
        <v>11373.27</v>
      </c>
      <c r="Q26">
        <v>6244.69</v>
      </c>
      <c r="R26">
        <v>746.99</v>
      </c>
      <c r="S26" s="21">
        <f t="shared" si="1"/>
        <v>6991.6799999999994</v>
      </c>
      <c r="T26">
        <v>4774.8329999999996</v>
      </c>
      <c r="U26">
        <v>398.22300000000001</v>
      </c>
      <c r="V26" s="21">
        <f t="shared" si="2"/>
        <v>5173.0559999999996</v>
      </c>
      <c r="W26" s="47">
        <f t="shared" si="3"/>
        <v>38145.303</v>
      </c>
      <c r="X26" s="47">
        <f t="shared" si="4"/>
        <v>9533.732</v>
      </c>
      <c r="Y26" s="47">
        <f t="shared" si="5"/>
        <v>47679.034999999996</v>
      </c>
    </row>
    <row r="27" spans="1:25" ht="13">
      <c r="A27" s="2" t="s">
        <v>260</v>
      </c>
      <c r="B27" s="2" t="s">
        <v>24</v>
      </c>
      <c r="C27" s="89" t="s">
        <v>297</v>
      </c>
      <c r="D27" s="129" t="s">
        <v>303</v>
      </c>
      <c r="E27" s="19">
        <v>4762.8</v>
      </c>
      <c r="F27" s="20">
        <v>587.85</v>
      </c>
      <c r="G27" s="21">
        <v>5350.6500000000005</v>
      </c>
      <c r="H27" s="19">
        <v>4220.43</v>
      </c>
      <c r="I27" s="20">
        <v>426.95</v>
      </c>
      <c r="J27" s="21">
        <v>4647.38</v>
      </c>
      <c r="K27" s="19">
        <v>3416.2379999999998</v>
      </c>
      <c r="L27" s="20">
        <v>448.74900000000002</v>
      </c>
      <c r="M27" s="21">
        <v>3864.9870000000001</v>
      </c>
      <c r="N27" s="19">
        <f>IF(ISERROR([1]WORKSHEET!N32="TRUE"),0,+[1]WORKSHEET!N32)</f>
        <v>7280.15</v>
      </c>
      <c r="O27" s="20">
        <f>IF(ISERROR([1]WORKSHEET!O32="TRUE"),0,+[1]WORKSHEET!O32)</f>
        <v>2727.65</v>
      </c>
      <c r="P27" s="21">
        <f t="shared" si="0"/>
        <v>10007.799999999999</v>
      </c>
      <c r="Q27">
        <v>4803.5</v>
      </c>
      <c r="R27">
        <v>532.6</v>
      </c>
      <c r="S27" s="21">
        <f t="shared" si="1"/>
        <v>5336.1</v>
      </c>
      <c r="T27">
        <v>3791.8440000000001</v>
      </c>
      <c r="U27">
        <v>330.18299999999999</v>
      </c>
      <c r="V27" s="21">
        <f t="shared" si="2"/>
        <v>4122.027</v>
      </c>
      <c r="W27" s="47">
        <f t="shared" si="3"/>
        <v>28274.962</v>
      </c>
      <c r="X27" s="47">
        <f t="shared" si="4"/>
        <v>5053.9820000000009</v>
      </c>
      <c r="Y27" s="47">
        <f t="shared" si="5"/>
        <v>33328.944000000003</v>
      </c>
    </row>
    <row r="28" spans="1:25" ht="13">
      <c r="A28" s="2" t="s">
        <v>260</v>
      </c>
      <c r="B28" s="2" t="s">
        <v>25</v>
      </c>
      <c r="C28" s="89" t="s">
        <v>297</v>
      </c>
      <c r="D28" s="129" t="s">
        <v>303</v>
      </c>
      <c r="E28" s="19">
        <v>5471.24</v>
      </c>
      <c r="F28" s="20">
        <v>1952.56</v>
      </c>
      <c r="G28" s="21">
        <v>7423.7999999999993</v>
      </c>
      <c r="H28" s="19">
        <v>5365.52</v>
      </c>
      <c r="I28" s="20">
        <v>2502.42</v>
      </c>
      <c r="J28" s="21">
        <v>7867.9400000000005</v>
      </c>
      <c r="K28" s="19">
        <v>5455.9889999999996</v>
      </c>
      <c r="L28" s="20">
        <v>623.38499999999999</v>
      </c>
      <c r="M28" s="21">
        <v>6079.3739999999998</v>
      </c>
      <c r="N28" s="19">
        <f>IF(ISERROR([1]WORKSHEET!N33="TRUE"),0,+[1]WORKSHEET!N33)</f>
        <v>6382.72</v>
      </c>
      <c r="O28" s="20">
        <f>IF(ISERROR([1]WORKSHEET!O33="TRUE"),0,+[1]WORKSHEET!O33)</f>
        <v>3695.2</v>
      </c>
      <c r="P28" s="21">
        <f t="shared" si="0"/>
        <v>10077.92</v>
      </c>
      <c r="Q28">
        <v>7513.57</v>
      </c>
      <c r="R28">
        <v>1109.3699999999999</v>
      </c>
      <c r="S28" s="21">
        <f t="shared" si="1"/>
        <v>8622.9399999999987</v>
      </c>
      <c r="T28">
        <v>4851.6930000000002</v>
      </c>
      <c r="U28">
        <v>1344.357</v>
      </c>
      <c r="V28" s="21">
        <f t="shared" si="2"/>
        <v>6196.05</v>
      </c>
      <c r="W28" s="47">
        <f t="shared" si="3"/>
        <v>35040.732000000004</v>
      </c>
      <c r="X28" s="47">
        <f t="shared" si="4"/>
        <v>11227.291999999998</v>
      </c>
      <c r="Y28" s="47">
        <f t="shared" si="5"/>
        <v>46268.024000000005</v>
      </c>
    </row>
    <row r="29" spans="1:25" ht="13">
      <c r="A29" s="2" t="s">
        <v>261</v>
      </c>
      <c r="B29" s="2" t="s">
        <v>26</v>
      </c>
      <c r="C29" s="89" t="s">
        <v>297</v>
      </c>
      <c r="D29" s="129" t="s">
        <v>303</v>
      </c>
      <c r="E29" s="19">
        <v>37557.800000000003</v>
      </c>
      <c r="F29" s="20">
        <v>3595.55</v>
      </c>
      <c r="G29" s="21">
        <v>41153.350000000006</v>
      </c>
      <c r="H29" s="19">
        <v>32936.25</v>
      </c>
      <c r="I29" s="20">
        <v>1809.05</v>
      </c>
      <c r="J29" s="21">
        <v>34745.300000000003</v>
      </c>
      <c r="K29" s="19">
        <v>46821.9</v>
      </c>
      <c r="L29" s="20">
        <v>2377.35</v>
      </c>
      <c r="M29" s="21">
        <v>49199.25</v>
      </c>
      <c r="N29" s="19">
        <f>IF(ISERROR([1]WORKSHEET!N34="TRUE"),0,+[1]WORKSHEET!N34)</f>
        <v>48254.15</v>
      </c>
      <c r="O29" s="20">
        <f>IF(ISERROR([1]WORKSHEET!O34="TRUE"),0,+[1]WORKSHEET!O34)</f>
        <v>1743.3</v>
      </c>
      <c r="P29" s="21">
        <f t="shared" si="0"/>
        <v>49997.450000000004</v>
      </c>
      <c r="Q29">
        <v>45519.6</v>
      </c>
      <c r="R29">
        <v>1243.1500000000001</v>
      </c>
      <c r="S29" s="21">
        <f t="shared" si="1"/>
        <v>46762.75</v>
      </c>
      <c r="T29">
        <v>5231.95</v>
      </c>
      <c r="U29">
        <v>122.8</v>
      </c>
      <c r="V29" s="21">
        <f t="shared" si="2"/>
        <v>5354.75</v>
      </c>
      <c r="W29" s="47">
        <f t="shared" si="3"/>
        <v>216321.65000000002</v>
      </c>
      <c r="X29" s="47">
        <f t="shared" si="4"/>
        <v>10891.199999999999</v>
      </c>
      <c r="Y29" s="47">
        <f t="shared" si="5"/>
        <v>227212.85</v>
      </c>
    </row>
    <row r="30" spans="1:25" ht="13">
      <c r="A30" s="2" t="s">
        <v>261</v>
      </c>
      <c r="B30" s="2" t="s">
        <v>27</v>
      </c>
      <c r="C30" s="89" t="s">
        <v>297</v>
      </c>
      <c r="D30" s="129" t="s">
        <v>303</v>
      </c>
      <c r="E30" s="19">
        <v>33048.85</v>
      </c>
      <c r="F30" s="20">
        <v>3432.95</v>
      </c>
      <c r="G30" s="21">
        <v>36481.799999999996</v>
      </c>
      <c r="H30" s="19">
        <v>22749.9</v>
      </c>
      <c r="I30" s="20">
        <v>2961.2</v>
      </c>
      <c r="J30" s="21">
        <v>25711.100000000002</v>
      </c>
      <c r="K30" s="19">
        <v>40403.949999999997</v>
      </c>
      <c r="L30" s="20">
        <v>2625.5</v>
      </c>
      <c r="M30" s="21">
        <v>43029.45</v>
      </c>
      <c r="N30" s="19">
        <f>IF(ISERROR([1]WORKSHEET!N35="TRUE"),0,+[1]WORKSHEET!N35)</f>
        <v>39308.15</v>
      </c>
      <c r="O30" s="20">
        <f>IF(ISERROR([1]WORKSHEET!O35="TRUE"),0,+[1]WORKSHEET!O35)</f>
        <v>2460.8000000000002</v>
      </c>
      <c r="P30" s="21">
        <f t="shared" si="0"/>
        <v>41768.950000000004</v>
      </c>
      <c r="Q30">
        <v>23920.7</v>
      </c>
      <c r="R30">
        <v>1141.45</v>
      </c>
      <c r="S30" s="21">
        <f t="shared" si="1"/>
        <v>25062.15</v>
      </c>
      <c r="T30">
        <v>45848.65</v>
      </c>
      <c r="U30">
        <v>2475</v>
      </c>
      <c r="V30" s="21">
        <f t="shared" si="2"/>
        <v>48323.65</v>
      </c>
      <c r="W30" s="47">
        <f t="shared" si="3"/>
        <v>205280.2</v>
      </c>
      <c r="X30" s="47">
        <f t="shared" si="4"/>
        <v>15096.900000000001</v>
      </c>
      <c r="Y30" s="47">
        <f t="shared" si="5"/>
        <v>220377.09999999998</v>
      </c>
    </row>
    <row r="31" spans="1:25" ht="13">
      <c r="A31" s="2" t="s">
        <v>261</v>
      </c>
      <c r="B31" s="2" t="s">
        <v>28</v>
      </c>
      <c r="C31" s="89" t="s">
        <v>297</v>
      </c>
      <c r="D31" s="129" t="s">
        <v>303</v>
      </c>
      <c r="E31" s="19">
        <v>12537.1</v>
      </c>
      <c r="F31" s="20">
        <v>2657.65</v>
      </c>
      <c r="G31" s="21">
        <v>15194.75</v>
      </c>
      <c r="H31" s="19">
        <v>14624</v>
      </c>
      <c r="I31" s="20">
        <v>1362.3</v>
      </c>
      <c r="J31" s="21">
        <v>15986.3</v>
      </c>
      <c r="K31" s="19">
        <v>14586.1</v>
      </c>
      <c r="L31" s="20">
        <v>2406.1999999999998</v>
      </c>
      <c r="M31" s="21">
        <v>16992.3</v>
      </c>
      <c r="N31" s="19">
        <f>IF(ISERROR([1]WORKSHEET!N36="TRUE"),0,+[1]WORKSHEET!N36)</f>
        <v>11931.3</v>
      </c>
      <c r="O31" s="20">
        <f>IF(ISERROR([1]WORKSHEET!O36="TRUE"),0,+[1]WORKSHEET!O36)</f>
        <v>1354.35</v>
      </c>
      <c r="P31" s="21">
        <f t="shared" si="0"/>
        <v>13285.65</v>
      </c>
      <c r="Q31">
        <v>12229.6</v>
      </c>
      <c r="R31">
        <v>1438.8</v>
      </c>
      <c r="S31" s="21">
        <f t="shared" si="1"/>
        <v>13668.4</v>
      </c>
      <c r="T31">
        <v>40526.9</v>
      </c>
      <c r="U31">
        <v>1987.45</v>
      </c>
      <c r="V31" s="21">
        <f t="shared" si="2"/>
        <v>42514.35</v>
      </c>
      <c r="W31" s="47">
        <f t="shared" si="3"/>
        <v>106435</v>
      </c>
      <c r="X31" s="47">
        <f t="shared" si="4"/>
        <v>11206.75</v>
      </c>
      <c r="Y31" s="47">
        <f t="shared" si="5"/>
        <v>117641.75</v>
      </c>
    </row>
    <row r="32" spans="1:25" ht="13">
      <c r="A32" s="2" t="s">
        <v>261</v>
      </c>
      <c r="B32" s="2" t="s">
        <v>29</v>
      </c>
      <c r="C32" s="89" t="s">
        <v>297</v>
      </c>
      <c r="D32" s="129" t="s">
        <v>303</v>
      </c>
      <c r="E32" s="19">
        <v>6255.85</v>
      </c>
      <c r="F32" s="20">
        <v>3684.15</v>
      </c>
      <c r="G32" s="21">
        <v>9940</v>
      </c>
      <c r="H32" s="19">
        <v>8486.2999999999993</v>
      </c>
      <c r="I32" s="20">
        <v>1594.5</v>
      </c>
      <c r="J32" s="21">
        <v>10080.799999999999</v>
      </c>
      <c r="K32" s="19">
        <v>5599.6</v>
      </c>
      <c r="L32" s="20">
        <v>2307.5</v>
      </c>
      <c r="M32" s="21">
        <v>7907.1</v>
      </c>
      <c r="N32" s="19">
        <f>IF(ISERROR([1]WORKSHEET!N37="TRUE"),0,+[1]WORKSHEET!N37)</f>
        <v>9669.4</v>
      </c>
      <c r="O32" s="20">
        <f>IF(ISERROR([1]WORKSHEET!O37="TRUE"),0,+[1]WORKSHEET!O37)</f>
        <v>2643.85</v>
      </c>
      <c r="P32" s="21">
        <f t="shared" si="0"/>
        <v>12313.25</v>
      </c>
      <c r="Q32">
        <v>14326.5</v>
      </c>
      <c r="R32">
        <v>2526.6</v>
      </c>
      <c r="S32" s="21">
        <f t="shared" si="1"/>
        <v>16853.099999999999</v>
      </c>
      <c r="T32">
        <v>26384</v>
      </c>
      <c r="U32">
        <v>3436.5</v>
      </c>
      <c r="V32" s="21">
        <f t="shared" si="2"/>
        <v>29820.5</v>
      </c>
      <c r="W32" s="47">
        <f t="shared" si="3"/>
        <v>70721.649999999994</v>
      </c>
      <c r="X32" s="47">
        <f t="shared" si="4"/>
        <v>16193.1</v>
      </c>
      <c r="Y32" s="47">
        <f t="shared" si="5"/>
        <v>86914.75</v>
      </c>
    </row>
    <row r="33" spans="1:25" ht="13">
      <c r="A33" s="2" t="s">
        <v>261</v>
      </c>
      <c r="B33" s="2" t="s">
        <v>30</v>
      </c>
      <c r="C33" s="89" t="s">
        <v>297</v>
      </c>
      <c r="D33" s="129" t="s">
        <v>303</v>
      </c>
      <c r="E33" s="19">
        <v>6041.7</v>
      </c>
      <c r="F33" s="20">
        <v>1516.9</v>
      </c>
      <c r="G33" s="21">
        <v>7558.6</v>
      </c>
      <c r="H33" s="19">
        <v>11471.5</v>
      </c>
      <c r="I33" s="20">
        <v>1874.6</v>
      </c>
      <c r="J33" s="21">
        <v>13346.1</v>
      </c>
      <c r="K33" s="19">
        <v>15221.45</v>
      </c>
      <c r="L33" s="20">
        <v>1727.9</v>
      </c>
      <c r="M33" s="21">
        <v>16949.350000000002</v>
      </c>
      <c r="N33" s="19">
        <f>IF(ISERROR([1]WORKSHEET!N38="TRUE"),0,+[1]WORKSHEET!N38)</f>
        <v>4787.1499999999996</v>
      </c>
      <c r="O33" s="20">
        <f>IF(ISERROR([1]WORKSHEET!O38="TRUE"),0,+[1]WORKSHEET!O38)</f>
        <v>2153.8000000000002</v>
      </c>
      <c r="P33" s="21">
        <f t="shared" si="0"/>
        <v>6940.95</v>
      </c>
      <c r="Q33">
        <v>3402.8</v>
      </c>
      <c r="R33">
        <v>1652.55</v>
      </c>
      <c r="S33" s="21">
        <f t="shared" si="1"/>
        <v>5055.3500000000004</v>
      </c>
      <c r="T33">
        <v>1641.05</v>
      </c>
      <c r="U33">
        <v>90.55</v>
      </c>
      <c r="V33" s="21">
        <f t="shared" si="2"/>
        <v>1731.6</v>
      </c>
      <c r="W33" s="47">
        <f t="shared" si="3"/>
        <v>42565.650000000009</v>
      </c>
      <c r="X33" s="47">
        <f t="shared" si="4"/>
        <v>9016.2999999999993</v>
      </c>
      <c r="Y33" s="47">
        <f t="shared" si="5"/>
        <v>51581.95</v>
      </c>
    </row>
    <row r="34" spans="1:25" ht="13">
      <c r="A34" s="2" t="s">
        <v>261</v>
      </c>
      <c r="B34" s="2" t="s">
        <v>31</v>
      </c>
      <c r="C34" s="89" t="s">
        <v>297</v>
      </c>
      <c r="D34" s="129" t="s">
        <v>303</v>
      </c>
      <c r="E34" s="19">
        <v>9800.9</v>
      </c>
      <c r="F34" s="20">
        <v>4724.6499999999996</v>
      </c>
      <c r="G34" s="21">
        <v>14525.55</v>
      </c>
      <c r="H34" s="19">
        <v>29174.05</v>
      </c>
      <c r="I34" s="20">
        <v>3266.35</v>
      </c>
      <c r="J34" s="21">
        <v>32440.399999999998</v>
      </c>
      <c r="K34" s="19">
        <v>7050</v>
      </c>
      <c r="L34" s="20">
        <v>2373.3000000000002</v>
      </c>
      <c r="M34" s="21">
        <v>9423.2999999999993</v>
      </c>
      <c r="N34" s="19">
        <f>IF(ISERROR([1]WORKSHEET!N39="TRUE"),0,+[1]WORKSHEET!N39)</f>
        <v>12527</v>
      </c>
      <c r="O34" s="20">
        <f>IF(ISERROR([1]WORKSHEET!O39="TRUE"),0,+[1]WORKSHEET!O39)</f>
        <v>2004.35</v>
      </c>
      <c r="P34" s="21">
        <f t="shared" si="0"/>
        <v>14531.35</v>
      </c>
      <c r="Q34">
        <v>8742.2000000000007</v>
      </c>
      <c r="R34">
        <v>126.3</v>
      </c>
      <c r="S34" s="21">
        <f t="shared" si="1"/>
        <v>8868.5</v>
      </c>
      <c r="T34">
        <v>0</v>
      </c>
      <c r="U34">
        <v>0</v>
      </c>
      <c r="V34" s="21">
        <f t="shared" si="2"/>
        <v>0</v>
      </c>
      <c r="W34" s="47">
        <f t="shared" si="3"/>
        <v>67294.149999999994</v>
      </c>
      <c r="X34" s="47">
        <f t="shared" si="4"/>
        <v>12494.949999999999</v>
      </c>
      <c r="Y34" s="47">
        <f t="shared" si="5"/>
        <v>79789.100000000006</v>
      </c>
    </row>
    <row r="35" spans="1:25" ht="13">
      <c r="A35" s="2" t="s">
        <v>261</v>
      </c>
      <c r="B35" s="2" t="s">
        <v>32</v>
      </c>
      <c r="C35" s="89" t="s">
        <v>297</v>
      </c>
      <c r="D35" s="129" t="s">
        <v>303</v>
      </c>
      <c r="E35" s="19">
        <v>0</v>
      </c>
      <c r="F35" s="20">
        <v>0</v>
      </c>
      <c r="G35" s="21">
        <v>0</v>
      </c>
      <c r="H35" s="19">
        <v>0</v>
      </c>
      <c r="I35" s="20">
        <v>0</v>
      </c>
      <c r="J35" s="21">
        <v>0</v>
      </c>
      <c r="K35" s="19">
        <v>0</v>
      </c>
      <c r="L35" s="20">
        <v>0</v>
      </c>
      <c r="M35" s="21">
        <v>0</v>
      </c>
      <c r="N35" s="19">
        <f>IF(ISERROR([1]WORKSHEET!N40="TRUE"),0,+[1]WORKSHEET!N40)</f>
        <v>0</v>
      </c>
      <c r="O35" s="20">
        <f>IF(ISERROR([1]WORKSHEET!O40="TRUE"),0,+[1]WORKSHEET!O40)</f>
        <v>0</v>
      </c>
      <c r="P35" s="21">
        <f t="shared" si="0"/>
        <v>0</v>
      </c>
      <c r="Q35">
        <v>0</v>
      </c>
      <c r="R35">
        <v>0</v>
      </c>
      <c r="S35" s="21">
        <f t="shared" si="1"/>
        <v>0</v>
      </c>
      <c r="T35">
        <v>0</v>
      </c>
      <c r="U35">
        <v>0</v>
      </c>
      <c r="V35" s="21">
        <f t="shared" si="2"/>
        <v>0</v>
      </c>
      <c r="W35" s="47">
        <f t="shared" si="3"/>
        <v>0</v>
      </c>
      <c r="X35" s="47">
        <f t="shared" si="4"/>
        <v>0</v>
      </c>
      <c r="Y35" s="47">
        <f t="shared" si="5"/>
        <v>0</v>
      </c>
    </row>
    <row r="36" spans="1:25" ht="13">
      <c r="A36" s="2" t="s">
        <v>261</v>
      </c>
      <c r="B36" s="2" t="s">
        <v>33</v>
      </c>
      <c r="C36" s="89" t="s">
        <v>297</v>
      </c>
      <c r="D36" s="129" t="s">
        <v>303</v>
      </c>
      <c r="E36" s="19">
        <v>0</v>
      </c>
      <c r="F36" s="20">
        <v>2.82</v>
      </c>
      <c r="G36" s="21">
        <v>2.82</v>
      </c>
      <c r="H36" s="19">
        <v>0</v>
      </c>
      <c r="I36" s="20">
        <v>0</v>
      </c>
      <c r="J36" s="21">
        <v>0</v>
      </c>
      <c r="K36" s="19">
        <v>0</v>
      </c>
      <c r="L36" s="20">
        <v>0</v>
      </c>
      <c r="M36" s="21">
        <v>0</v>
      </c>
      <c r="N36" s="19">
        <f>IF(ISERROR([1]WORKSHEET!N41="TRUE"),0,+[1]WORKSHEET!N41)</f>
        <v>0</v>
      </c>
      <c r="O36" s="20">
        <f>IF(ISERROR([1]WORKSHEET!O41="TRUE"),0,+[1]WORKSHEET!O41)</f>
        <v>28.27</v>
      </c>
      <c r="P36" s="21">
        <f t="shared" si="0"/>
        <v>28.27</v>
      </c>
      <c r="Q36">
        <v>0</v>
      </c>
      <c r="R36">
        <v>0</v>
      </c>
      <c r="S36" s="21">
        <f t="shared" si="1"/>
        <v>0</v>
      </c>
      <c r="T36">
        <v>0</v>
      </c>
      <c r="U36">
        <v>2.1240000000000001</v>
      </c>
      <c r="V36" s="21">
        <f t="shared" si="2"/>
        <v>2.1240000000000001</v>
      </c>
      <c r="W36" s="47">
        <f t="shared" si="3"/>
        <v>0</v>
      </c>
      <c r="X36" s="47">
        <f t="shared" si="4"/>
        <v>33.213999999999999</v>
      </c>
      <c r="Y36" s="47">
        <f t="shared" si="5"/>
        <v>33.213999999999999</v>
      </c>
    </row>
    <row r="37" spans="1:25" ht="13">
      <c r="A37" s="2" t="s">
        <v>261</v>
      </c>
      <c r="B37" s="2" t="s">
        <v>34</v>
      </c>
      <c r="C37" s="89" t="s">
        <v>297</v>
      </c>
      <c r="D37" s="129" t="s">
        <v>303</v>
      </c>
      <c r="E37" s="19">
        <v>0</v>
      </c>
      <c r="F37" s="20">
        <v>0</v>
      </c>
      <c r="G37" s="21">
        <v>0</v>
      </c>
      <c r="H37" s="19">
        <v>0</v>
      </c>
      <c r="I37" s="20">
        <v>0</v>
      </c>
      <c r="J37" s="21">
        <v>0</v>
      </c>
      <c r="K37" s="19">
        <v>0</v>
      </c>
      <c r="L37" s="20">
        <v>0</v>
      </c>
      <c r="M37" s="21">
        <v>0</v>
      </c>
      <c r="N37" s="19">
        <f>IF(ISERROR([1]WORKSHEET!N42="TRUE"),0,+[1]WORKSHEET!N42)</f>
        <v>0</v>
      </c>
      <c r="O37" s="20">
        <f>IF(ISERROR([1]WORKSHEET!O42="TRUE"),0,+[1]WORKSHEET!O42)</f>
        <v>3.44</v>
      </c>
      <c r="P37" s="21">
        <f t="shared" si="0"/>
        <v>3.44</v>
      </c>
      <c r="Q37">
        <v>0</v>
      </c>
      <c r="R37">
        <v>3.11</v>
      </c>
      <c r="S37" s="21">
        <f t="shared" si="1"/>
        <v>3.11</v>
      </c>
      <c r="T37">
        <v>0</v>
      </c>
      <c r="U37">
        <v>0</v>
      </c>
      <c r="V37" s="21">
        <f t="shared" si="2"/>
        <v>0</v>
      </c>
      <c r="W37" s="47">
        <f t="shared" si="3"/>
        <v>0</v>
      </c>
      <c r="X37" s="47">
        <f t="shared" si="4"/>
        <v>6.55</v>
      </c>
      <c r="Y37" s="47">
        <f t="shared" si="5"/>
        <v>6.55</v>
      </c>
    </row>
    <row r="38" spans="1:25" ht="13">
      <c r="A38" s="2" t="s">
        <v>425</v>
      </c>
      <c r="B38" s="2" t="s">
        <v>426</v>
      </c>
      <c r="C38" s="176" t="s">
        <v>297</v>
      </c>
      <c r="D38" s="177" t="s">
        <v>304</v>
      </c>
      <c r="E38" s="19"/>
      <c r="F38" s="20"/>
      <c r="G38" s="21"/>
      <c r="H38" s="19"/>
      <c r="I38" s="20"/>
      <c r="J38" s="21"/>
      <c r="K38" s="19"/>
      <c r="L38" s="20"/>
      <c r="M38" s="21"/>
      <c r="N38" s="19"/>
      <c r="O38" s="20"/>
      <c r="P38" s="21"/>
      <c r="S38" s="21">
        <f t="shared" si="1"/>
        <v>0</v>
      </c>
      <c r="T38">
        <v>184.61500000000001</v>
      </c>
      <c r="U38">
        <v>1048.08</v>
      </c>
      <c r="V38" s="21">
        <f t="shared" si="2"/>
        <v>1232.6949999999999</v>
      </c>
      <c r="W38" s="47">
        <f t="shared" si="3"/>
        <v>184.61500000000001</v>
      </c>
      <c r="X38" s="47">
        <f t="shared" si="4"/>
        <v>1048.08</v>
      </c>
      <c r="Y38" s="47">
        <f t="shared" si="5"/>
        <v>1232.6949999999999</v>
      </c>
    </row>
    <row r="39" spans="1:25" ht="13">
      <c r="A39" s="2" t="s">
        <v>262</v>
      </c>
      <c r="B39" s="2" t="s">
        <v>35</v>
      </c>
      <c r="C39" s="89" t="s">
        <v>297</v>
      </c>
      <c r="D39" s="129" t="s">
        <v>302</v>
      </c>
      <c r="E39" s="19">
        <v>7924.03</v>
      </c>
      <c r="F39" s="20">
        <v>2380.39</v>
      </c>
      <c r="G39" s="21">
        <v>10304.42</v>
      </c>
      <c r="H39" s="19">
        <v>7214.83</v>
      </c>
      <c r="I39" s="20">
        <v>2939.4</v>
      </c>
      <c r="J39" s="21">
        <v>10154.23</v>
      </c>
      <c r="K39" s="19">
        <v>7266.4560000000001</v>
      </c>
      <c r="L39" s="20">
        <v>1538.568</v>
      </c>
      <c r="M39" s="21">
        <v>8805.0239999999994</v>
      </c>
      <c r="N39" s="19">
        <f>IF(ISERROR([1]WORKSHEET!N43="TRUE"),0,+[1]WORKSHEET!N43)</f>
        <v>7415.28</v>
      </c>
      <c r="O39" s="20">
        <f>IF(ISERROR([1]WORKSHEET!O43="TRUE"),0,+[1]WORKSHEET!O43)</f>
        <v>1815.84</v>
      </c>
      <c r="P39" s="21">
        <f t="shared" si="0"/>
        <v>9231.119999999999</v>
      </c>
      <c r="Q39">
        <v>3945.38</v>
      </c>
      <c r="R39">
        <v>1447.92</v>
      </c>
      <c r="S39" s="21">
        <f t="shared" si="1"/>
        <v>5393.3</v>
      </c>
      <c r="T39">
        <v>11574.575999999999</v>
      </c>
      <c r="U39">
        <v>3076.1280000000002</v>
      </c>
      <c r="V39" s="21">
        <f t="shared" si="2"/>
        <v>14650.704</v>
      </c>
      <c r="W39" s="47">
        <f t="shared" si="3"/>
        <v>45340.551999999996</v>
      </c>
      <c r="X39" s="47">
        <f t="shared" si="4"/>
        <v>13198.246000000001</v>
      </c>
      <c r="Y39" s="47">
        <f t="shared" si="5"/>
        <v>58538.797999999995</v>
      </c>
    </row>
    <row r="40" spans="1:25" ht="13">
      <c r="A40" s="2" t="s">
        <v>263</v>
      </c>
      <c r="B40" s="2" t="s">
        <v>40</v>
      </c>
      <c r="C40" s="89" t="s">
        <v>297</v>
      </c>
      <c r="D40" s="129" t="s">
        <v>303</v>
      </c>
      <c r="E40" s="19">
        <v>0</v>
      </c>
      <c r="F40" s="20">
        <v>0</v>
      </c>
      <c r="G40" s="21">
        <v>0</v>
      </c>
      <c r="H40" s="19">
        <v>0</v>
      </c>
      <c r="I40" s="20">
        <v>0</v>
      </c>
      <c r="J40" s="21">
        <v>0</v>
      </c>
      <c r="K40" s="19">
        <v>0</v>
      </c>
      <c r="L40" s="20">
        <v>0</v>
      </c>
      <c r="M40" s="21">
        <v>0</v>
      </c>
      <c r="N40" s="19">
        <f>IF(ISERROR([1]WORKSHEET!N48="TRUE"),0,+[1]WORKSHEET!N48)</f>
        <v>0</v>
      </c>
      <c r="O40" s="20">
        <f>IF(ISERROR([1]WORKSHEET!O48="TRUE"),0,+[1]WORKSHEET!O48)</f>
        <v>0</v>
      </c>
      <c r="P40" s="21">
        <f t="shared" si="0"/>
        <v>0</v>
      </c>
      <c r="Q40">
        <v>0</v>
      </c>
      <c r="R40">
        <v>0</v>
      </c>
      <c r="S40" s="21">
        <f t="shared" si="1"/>
        <v>0</v>
      </c>
      <c r="T40">
        <v>0</v>
      </c>
      <c r="U40">
        <v>0</v>
      </c>
      <c r="V40" s="21">
        <f t="shared" si="2"/>
        <v>0</v>
      </c>
      <c r="W40" s="47">
        <f t="shared" si="3"/>
        <v>0</v>
      </c>
      <c r="X40" s="47">
        <f t="shared" si="4"/>
        <v>0</v>
      </c>
      <c r="Y40" s="47">
        <f t="shared" si="5"/>
        <v>0</v>
      </c>
    </row>
    <row r="41" spans="1:25" ht="13">
      <c r="A41" s="2" t="s">
        <v>263</v>
      </c>
      <c r="B41" s="2" t="s">
        <v>41</v>
      </c>
      <c r="C41" s="89" t="s">
        <v>297</v>
      </c>
      <c r="D41" s="129" t="s">
        <v>303</v>
      </c>
      <c r="E41" s="19">
        <v>4269.2299999999996</v>
      </c>
      <c r="F41" s="20">
        <v>1972.8</v>
      </c>
      <c r="G41" s="21">
        <v>6242.03</v>
      </c>
      <c r="H41" s="19">
        <v>1318.43</v>
      </c>
      <c r="I41" s="20">
        <v>219.68</v>
      </c>
      <c r="J41" s="21">
        <v>1538.1100000000001</v>
      </c>
      <c r="K41" s="19">
        <v>742.5</v>
      </c>
      <c r="L41" s="20">
        <v>24.074999999999999</v>
      </c>
      <c r="M41" s="21">
        <v>766.57500000000005</v>
      </c>
      <c r="N41" s="19">
        <f>IF(ISERROR([1]WORKSHEET!N49="TRUE"),0,+[1]WORKSHEET!N49)</f>
        <v>151.72999999999999</v>
      </c>
      <c r="O41" s="20">
        <f>IF(ISERROR([1]WORKSHEET!O49="TRUE"),0,+[1]WORKSHEET!O49)</f>
        <v>680.4</v>
      </c>
      <c r="P41" s="21">
        <f t="shared" si="0"/>
        <v>832.13</v>
      </c>
      <c r="Q41">
        <v>1481.63</v>
      </c>
      <c r="R41">
        <v>84.9</v>
      </c>
      <c r="S41" s="21">
        <f t="shared" si="1"/>
        <v>1566.5300000000002</v>
      </c>
      <c r="T41">
        <v>27.675000000000001</v>
      </c>
      <c r="U41">
        <v>3.75</v>
      </c>
      <c r="V41" s="21">
        <f t="shared" si="2"/>
        <v>31.425000000000001</v>
      </c>
      <c r="W41" s="47">
        <f t="shared" si="3"/>
        <v>7991.1949999999997</v>
      </c>
      <c r="X41" s="47">
        <f t="shared" si="4"/>
        <v>2985.605</v>
      </c>
      <c r="Y41" s="47">
        <f t="shared" si="5"/>
        <v>10976.8</v>
      </c>
    </row>
    <row r="42" spans="1:25" ht="13">
      <c r="A42" s="2" t="s">
        <v>263</v>
      </c>
      <c r="B42" s="2" t="s">
        <v>42</v>
      </c>
      <c r="C42" s="89" t="s">
        <v>297</v>
      </c>
      <c r="D42" s="129" t="s">
        <v>303</v>
      </c>
      <c r="E42" s="19">
        <v>3574.2</v>
      </c>
      <c r="F42" s="20">
        <v>184.73</v>
      </c>
      <c r="G42" s="21">
        <v>3758.93</v>
      </c>
      <c r="H42" s="19">
        <v>1283.6300000000001</v>
      </c>
      <c r="I42" s="20">
        <v>348.83</v>
      </c>
      <c r="J42" s="21">
        <v>1632.46</v>
      </c>
      <c r="K42" s="19">
        <v>1.7250000000000001</v>
      </c>
      <c r="L42" s="20">
        <v>120.75</v>
      </c>
      <c r="M42" s="21">
        <v>122.47499999999999</v>
      </c>
      <c r="N42" s="19">
        <f>IF(ISERROR([1]WORKSHEET!N50="TRUE"),0,+[1]WORKSHEET!N50)</f>
        <v>139.58000000000001</v>
      </c>
      <c r="O42" s="20">
        <f>IF(ISERROR([1]WORKSHEET!O50="TRUE"),0,+[1]WORKSHEET!O50)</f>
        <v>513.15</v>
      </c>
      <c r="P42" s="21">
        <f t="shared" si="0"/>
        <v>652.73</v>
      </c>
      <c r="Q42">
        <v>249.08</v>
      </c>
      <c r="R42">
        <v>308.39999999999998</v>
      </c>
      <c r="S42" s="21">
        <f t="shared" si="1"/>
        <v>557.48</v>
      </c>
      <c r="T42">
        <v>0</v>
      </c>
      <c r="U42">
        <v>0</v>
      </c>
      <c r="V42" s="21">
        <f t="shared" si="2"/>
        <v>0</v>
      </c>
      <c r="W42" s="47">
        <f t="shared" si="3"/>
        <v>5248.2150000000001</v>
      </c>
      <c r="X42" s="47">
        <f t="shared" si="4"/>
        <v>1475.8600000000001</v>
      </c>
      <c r="Y42" s="47">
        <f t="shared" si="5"/>
        <v>6724.0749999999989</v>
      </c>
    </row>
    <row r="43" spans="1:25" ht="13">
      <c r="A43" s="2" t="s">
        <v>263</v>
      </c>
      <c r="B43" s="2" t="s">
        <v>43</v>
      </c>
      <c r="C43" s="89" t="s">
        <v>297</v>
      </c>
      <c r="D43" s="129" t="s">
        <v>303</v>
      </c>
      <c r="E43" s="19">
        <v>630.38</v>
      </c>
      <c r="F43" s="20">
        <v>154.28</v>
      </c>
      <c r="G43" s="21">
        <v>784.66</v>
      </c>
      <c r="H43" s="19">
        <v>1039.28</v>
      </c>
      <c r="I43" s="20">
        <v>174.23</v>
      </c>
      <c r="J43" s="21">
        <v>1213.51</v>
      </c>
      <c r="K43" s="19">
        <v>0</v>
      </c>
      <c r="L43" s="20">
        <v>0</v>
      </c>
      <c r="M43" s="21">
        <v>0</v>
      </c>
      <c r="N43" s="19">
        <f>IF(ISERROR([1]WORKSHEET!N51="TRUE"),0,+[1]WORKSHEET!N51)</f>
        <v>106.05</v>
      </c>
      <c r="O43" s="20">
        <f>IF(ISERROR([1]WORKSHEET!O51="TRUE"),0,+[1]WORKSHEET!O51)</f>
        <v>414.23</v>
      </c>
      <c r="P43" s="21">
        <f t="shared" si="0"/>
        <v>520.28</v>
      </c>
      <c r="Q43">
        <v>2391.4499999999998</v>
      </c>
      <c r="R43">
        <v>163.72999999999999</v>
      </c>
      <c r="S43" s="21">
        <f t="shared" si="1"/>
        <v>2555.1799999999998</v>
      </c>
      <c r="T43">
        <v>530.32500000000005</v>
      </c>
      <c r="U43">
        <v>36.674999999999997</v>
      </c>
      <c r="V43" s="21">
        <f t="shared" si="2"/>
        <v>567</v>
      </c>
      <c r="W43" s="47">
        <f t="shared" si="3"/>
        <v>4697.4849999999997</v>
      </c>
      <c r="X43" s="47">
        <f t="shared" si="4"/>
        <v>943.14499999999998</v>
      </c>
      <c r="Y43" s="47">
        <f t="shared" si="5"/>
        <v>5640.6299999999992</v>
      </c>
    </row>
    <row r="44" spans="1:25" ht="13">
      <c r="A44" s="2" t="s">
        <v>341</v>
      </c>
      <c r="B44" s="2" t="s">
        <v>342</v>
      </c>
      <c r="C44" s="89" t="s">
        <v>297</v>
      </c>
      <c r="D44" s="129" t="s">
        <v>303</v>
      </c>
      <c r="E44" s="19">
        <v>7365.96</v>
      </c>
      <c r="F44" s="20">
        <v>9683.98</v>
      </c>
      <c r="G44" s="21">
        <v>17049.939999999999</v>
      </c>
      <c r="H44" s="19">
        <v>18205.98</v>
      </c>
      <c r="I44" s="20">
        <v>3641.52</v>
      </c>
      <c r="J44" s="21">
        <v>21847.5</v>
      </c>
      <c r="K44" s="19">
        <v>22172.5</v>
      </c>
      <c r="L44" s="20">
        <v>1212.925</v>
      </c>
      <c r="M44" s="21">
        <v>23385.424999999999</v>
      </c>
      <c r="N44" s="19">
        <f>IF(ISERROR([1]WORKSHEET!N52="TRUE"),0,+[1]WORKSHEET!N52)</f>
        <v>5677.62</v>
      </c>
      <c r="O44" s="20">
        <f>IF(ISERROR([1]WORKSHEET!O52="TRUE"),0,+[1]WORKSHEET!O52)</f>
        <v>63869.46</v>
      </c>
      <c r="P44" s="21">
        <f t="shared" si="0"/>
        <v>69547.08</v>
      </c>
      <c r="Q44">
        <v>21669.15</v>
      </c>
      <c r="R44">
        <v>7479.55</v>
      </c>
      <c r="S44" s="21">
        <f t="shared" si="1"/>
        <v>29148.7</v>
      </c>
      <c r="T44">
        <v>27056.81</v>
      </c>
      <c r="U44">
        <v>220.36500000000001</v>
      </c>
      <c r="V44" s="21">
        <f t="shared" si="2"/>
        <v>27277.175000000003</v>
      </c>
      <c r="W44" s="47">
        <f t="shared" si="3"/>
        <v>102148.02</v>
      </c>
      <c r="X44" s="47">
        <f t="shared" si="4"/>
        <v>86107.8</v>
      </c>
      <c r="Y44" s="47">
        <f t="shared" si="5"/>
        <v>188255.82</v>
      </c>
    </row>
    <row r="45" spans="1:25" ht="13">
      <c r="A45" s="2" t="s">
        <v>264</v>
      </c>
      <c r="B45" s="2" t="s">
        <v>48</v>
      </c>
      <c r="C45" s="89" t="s">
        <v>297</v>
      </c>
      <c r="D45" s="129" t="s">
        <v>304</v>
      </c>
      <c r="E45" s="19">
        <v>2511.94</v>
      </c>
      <c r="F45" s="20">
        <v>346.5</v>
      </c>
      <c r="G45" s="21">
        <v>2858.44</v>
      </c>
      <c r="H45" s="19">
        <v>427.9</v>
      </c>
      <c r="I45" s="20">
        <v>90.3</v>
      </c>
      <c r="J45" s="21">
        <v>518.19999999999993</v>
      </c>
      <c r="K45" s="19">
        <v>1952.98</v>
      </c>
      <c r="L45" s="20">
        <v>93.08</v>
      </c>
      <c r="M45" s="21">
        <v>2046.06</v>
      </c>
      <c r="N45" s="19">
        <f>IF(ISERROR([1]WORKSHEET!N57="TRUE"),0,+[1]WORKSHEET!N57)</f>
        <v>2319.8200000000002</v>
      </c>
      <c r="O45" s="20">
        <f>IF(ISERROR([1]WORKSHEET!O57="TRUE"),0,+[1]WORKSHEET!O57)</f>
        <v>143.34</v>
      </c>
      <c r="P45" s="21">
        <f t="shared" si="0"/>
        <v>2463.1600000000003</v>
      </c>
      <c r="Q45">
        <v>2273.3200000000002</v>
      </c>
      <c r="R45">
        <v>194.76</v>
      </c>
      <c r="S45" s="21">
        <f t="shared" si="1"/>
        <v>2468.08</v>
      </c>
      <c r="T45">
        <v>2712.12</v>
      </c>
      <c r="U45">
        <v>210.48</v>
      </c>
      <c r="V45" s="21">
        <f t="shared" si="2"/>
        <v>2922.6</v>
      </c>
      <c r="W45" s="47">
        <f t="shared" si="3"/>
        <v>12198.079999999998</v>
      </c>
      <c r="X45" s="47">
        <f t="shared" si="4"/>
        <v>1078.46</v>
      </c>
      <c r="Y45" s="47">
        <f t="shared" si="5"/>
        <v>13276.54</v>
      </c>
    </row>
    <row r="46" spans="1:25" ht="13">
      <c r="A46" s="2" t="s">
        <v>264</v>
      </c>
      <c r="B46" s="2" t="s">
        <v>49</v>
      </c>
      <c r="C46" s="89" t="s">
        <v>297</v>
      </c>
      <c r="D46" s="129" t="s">
        <v>304</v>
      </c>
      <c r="E46" s="19">
        <v>1976.26</v>
      </c>
      <c r="F46" s="20">
        <v>123.38</v>
      </c>
      <c r="G46" s="21">
        <v>2099.64</v>
      </c>
      <c r="H46" s="19">
        <v>575.67999999999995</v>
      </c>
      <c r="I46" s="20">
        <v>8.73</v>
      </c>
      <c r="J46" s="21">
        <v>584.41</v>
      </c>
      <c r="K46" s="19">
        <v>1582.616</v>
      </c>
      <c r="L46" s="20">
        <v>39.351999999999997</v>
      </c>
      <c r="M46" s="21">
        <v>1621.9680000000001</v>
      </c>
      <c r="N46" s="19">
        <f>IF(ISERROR([1]WORKSHEET!N58="TRUE"),0,+[1]WORKSHEET!N58)</f>
        <v>1788.68</v>
      </c>
      <c r="O46" s="20">
        <f>IF(ISERROR([1]WORKSHEET!O58="TRUE"),0,+[1]WORKSHEET!O58)</f>
        <v>63.21</v>
      </c>
      <c r="P46" s="21">
        <f t="shared" si="0"/>
        <v>1851.89</v>
      </c>
      <c r="Q46">
        <v>1493.28</v>
      </c>
      <c r="R46">
        <v>59.33</v>
      </c>
      <c r="S46" s="21">
        <f t="shared" si="1"/>
        <v>1552.61</v>
      </c>
      <c r="T46">
        <v>1914.796</v>
      </c>
      <c r="U46">
        <v>104.02</v>
      </c>
      <c r="V46" s="21">
        <f t="shared" si="2"/>
        <v>2018.816</v>
      </c>
      <c r="W46" s="47">
        <f t="shared" si="3"/>
        <v>9331.3119999999999</v>
      </c>
      <c r="X46" s="47">
        <f t="shared" si="4"/>
        <v>398.02199999999999</v>
      </c>
      <c r="Y46" s="47">
        <f t="shared" si="5"/>
        <v>9729.3340000000007</v>
      </c>
    </row>
    <row r="47" spans="1:25" ht="13">
      <c r="A47" s="2" t="s">
        <v>264</v>
      </c>
      <c r="B47" s="2" t="s">
        <v>50</v>
      </c>
      <c r="C47" s="89" t="s">
        <v>297</v>
      </c>
      <c r="D47" s="129" t="s">
        <v>304</v>
      </c>
      <c r="E47" s="19">
        <v>0</v>
      </c>
      <c r="F47" s="20">
        <v>0</v>
      </c>
      <c r="G47" s="21">
        <v>0</v>
      </c>
      <c r="H47" s="19">
        <v>7.34</v>
      </c>
      <c r="I47" s="20">
        <v>0</v>
      </c>
      <c r="J47" s="21">
        <v>7.34</v>
      </c>
      <c r="K47" s="19">
        <v>52.74</v>
      </c>
      <c r="L47" s="20">
        <v>0</v>
      </c>
      <c r="M47" s="21">
        <v>52.74</v>
      </c>
      <c r="N47" s="19">
        <f>IF(ISERROR([1]WORKSHEET!N59="TRUE"),0,+[1]WORKSHEET!N59)</f>
        <v>78.319999999999993</v>
      </c>
      <c r="O47" s="20">
        <f>IF(ISERROR([1]WORKSHEET!O59="TRUE"),0,+[1]WORKSHEET!O59)</f>
        <v>0.02</v>
      </c>
      <c r="P47" s="21">
        <f t="shared" si="0"/>
        <v>78.339999999999989</v>
      </c>
      <c r="Q47">
        <v>68.12</v>
      </c>
      <c r="R47">
        <v>0</v>
      </c>
      <c r="S47" s="21">
        <f t="shared" si="1"/>
        <v>68.12</v>
      </c>
      <c r="T47">
        <v>76.739999999999995</v>
      </c>
      <c r="U47">
        <v>0</v>
      </c>
      <c r="V47" s="21">
        <f t="shared" si="2"/>
        <v>76.739999999999995</v>
      </c>
      <c r="W47" s="47">
        <f t="shared" si="3"/>
        <v>283.26</v>
      </c>
      <c r="X47" s="47">
        <f t="shared" si="4"/>
        <v>0.02</v>
      </c>
      <c r="Y47" s="47">
        <f t="shared" si="5"/>
        <v>283.27999999999997</v>
      </c>
    </row>
    <row r="48" spans="1:25" ht="13">
      <c r="A48" s="2" t="s">
        <v>264</v>
      </c>
      <c r="B48" s="2" t="s">
        <v>51</v>
      </c>
      <c r="C48" s="89" t="s">
        <v>297</v>
      </c>
      <c r="D48" s="129" t="s">
        <v>304</v>
      </c>
      <c r="E48" s="19">
        <v>86.54</v>
      </c>
      <c r="F48" s="20">
        <v>0</v>
      </c>
      <c r="G48" s="21">
        <v>86.54</v>
      </c>
      <c r="H48" s="19">
        <v>8.6199999999999992</v>
      </c>
      <c r="I48" s="20">
        <v>3.58</v>
      </c>
      <c r="J48" s="21">
        <v>12.2</v>
      </c>
      <c r="K48" s="19">
        <v>1052.8599999999999</v>
      </c>
      <c r="L48" s="20">
        <v>543.96</v>
      </c>
      <c r="M48" s="21">
        <v>1596.82</v>
      </c>
      <c r="N48" s="19">
        <f>IF(ISERROR([1]WORKSHEET!N60="TRUE"),0,+[1]WORKSHEET!N60)</f>
        <v>1937.62</v>
      </c>
      <c r="O48" s="20">
        <f>IF(ISERROR([1]WORKSHEET!O60="TRUE"),0,+[1]WORKSHEET!O60)</f>
        <v>576.46</v>
      </c>
      <c r="P48" s="21">
        <f t="shared" si="0"/>
        <v>2514.08</v>
      </c>
      <c r="Q48">
        <v>1415.5</v>
      </c>
      <c r="R48">
        <v>410.24</v>
      </c>
      <c r="S48" s="21">
        <f t="shared" si="1"/>
        <v>1825.74</v>
      </c>
      <c r="T48">
        <v>1813.08</v>
      </c>
      <c r="U48">
        <v>611.55999999999995</v>
      </c>
      <c r="V48" s="21">
        <f t="shared" si="2"/>
        <v>2424.64</v>
      </c>
      <c r="W48" s="47">
        <f t="shared" si="3"/>
        <v>6314.2199999999993</v>
      </c>
      <c r="X48" s="47">
        <f t="shared" si="4"/>
        <v>2145.8000000000002</v>
      </c>
      <c r="Y48" s="47">
        <f t="shared" si="5"/>
        <v>8460.0199999999986</v>
      </c>
    </row>
    <row r="49" spans="1:25" ht="13">
      <c r="A49" s="2" t="s">
        <v>264</v>
      </c>
      <c r="B49" s="2" t="s">
        <v>52</v>
      </c>
      <c r="C49" s="89" t="s">
        <v>297</v>
      </c>
      <c r="D49" s="129" t="s">
        <v>304</v>
      </c>
      <c r="E49" s="19">
        <v>0</v>
      </c>
      <c r="F49" s="20">
        <v>0</v>
      </c>
      <c r="G49" s="21">
        <v>0</v>
      </c>
      <c r="H49" s="19">
        <v>0</v>
      </c>
      <c r="I49" s="20">
        <v>0</v>
      </c>
      <c r="J49" s="21">
        <v>0</v>
      </c>
      <c r="K49" s="19">
        <v>0</v>
      </c>
      <c r="L49" s="20">
        <v>0</v>
      </c>
      <c r="M49" s="21">
        <v>0</v>
      </c>
      <c r="N49" s="19">
        <f>IF(ISERROR([1]WORKSHEET!N61="TRUE"),0,+[1]WORKSHEET!N61)</f>
        <v>0</v>
      </c>
      <c r="O49" s="20">
        <f>IF(ISERROR([1]WORKSHEET!O61="TRUE"),0,+[1]WORKSHEET!O61)</f>
        <v>0</v>
      </c>
      <c r="P49" s="21">
        <f t="shared" si="0"/>
        <v>0</v>
      </c>
      <c r="Q49">
        <v>0</v>
      </c>
      <c r="R49">
        <v>0</v>
      </c>
      <c r="S49" s="21">
        <f t="shared" si="1"/>
        <v>0</v>
      </c>
      <c r="T49">
        <v>0</v>
      </c>
      <c r="U49">
        <v>0</v>
      </c>
      <c r="V49" s="21">
        <f t="shared" si="2"/>
        <v>0</v>
      </c>
      <c r="W49" s="47">
        <f t="shared" si="3"/>
        <v>0</v>
      </c>
      <c r="X49" s="47">
        <f t="shared" si="4"/>
        <v>0</v>
      </c>
      <c r="Y49" s="47">
        <f t="shared" si="5"/>
        <v>0</v>
      </c>
    </row>
    <row r="50" spans="1:25" ht="13">
      <c r="A50" s="2" t="s">
        <v>264</v>
      </c>
      <c r="B50" s="2" t="s">
        <v>53</v>
      </c>
      <c r="C50" s="89" t="s">
        <v>297</v>
      </c>
      <c r="D50" s="129" t="s">
        <v>304</v>
      </c>
      <c r="E50" s="19">
        <v>0</v>
      </c>
      <c r="F50" s="20">
        <v>0</v>
      </c>
      <c r="G50" s="21">
        <v>0</v>
      </c>
      <c r="H50" s="19">
        <v>0</v>
      </c>
      <c r="I50" s="20">
        <v>0</v>
      </c>
      <c r="J50" s="21">
        <v>0</v>
      </c>
      <c r="K50" s="19">
        <v>0</v>
      </c>
      <c r="L50" s="20">
        <v>0</v>
      </c>
      <c r="M50" s="21">
        <v>0</v>
      </c>
      <c r="N50" s="19">
        <f>IF(ISERROR([1]WORKSHEET!N62="TRUE"),0,+[1]WORKSHEET!N62)</f>
        <v>0</v>
      </c>
      <c r="O50" s="20">
        <f>IF(ISERROR([1]WORKSHEET!O62="TRUE"),0,+[1]WORKSHEET!O62)</f>
        <v>0</v>
      </c>
      <c r="P50" s="21">
        <f t="shared" si="0"/>
        <v>0</v>
      </c>
      <c r="Q50">
        <v>0</v>
      </c>
      <c r="R50">
        <v>0</v>
      </c>
      <c r="S50" s="21">
        <f t="shared" si="1"/>
        <v>0</v>
      </c>
      <c r="T50">
        <v>0</v>
      </c>
      <c r="U50">
        <v>0</v>
      </c>
      <c r="V50" s="21">
        <f t="shared" si="2"/>
        <v>0</v>
      </c>
      <c r="W50" s="47">
        <f t="shared" si="3"/>
        <v>0</v>
      </c>
      <c r="X50" s="47">
        <f t="shared" si="4"/>
        <v>0</v>
      </c>
      <c r="Y50" s="47">
        <f t="shared" si="5"/>
        <v>0</v>
      </c>
    </row>
    <row r="51" spans="1:25" ht="13">
      <c r="A51" s="2" t="s">
        <v>264</v>
      </c>
      <c r="B51" s="2" t="s">
        <v>54</v>
      </c>
      <c r="C51" s="89" t="s">
        <v>297</v>
      </c>
      <c r="D51" s="129" t="s">
        <v>304</v>
      </c>
      <c r="E51" s="19">
        <v>0</v>
      </c>
      <c r="F51" s="20">
        <v>0</v>
      </c>
      <c r="G51" s="21">
        <v>0</v>
      </c>
      <c r="H51" s="19">
        <v>0</v>
      </c>
      <c r="I51" s="20">
        <v>0</v>
      </c>
      <c r="J51" s="21">
        <v>0</v>
      </c>
      <c r="K51" s="19">
        <v>0</v>
      </c>
      <c r="L51" s="20">
        <v>0</v>
      </c>
      <c r="M51" s="21">
        <v>0</v>
      </c>
      <c r="N51" s="19">
        <f>IF(ISERROR([1]WORKSHEET!N63="TRUE"),0,+[1]WORKSHEET!N63)</f>
        <v>0</v>
      </c>
      <c r="O51" s="20">
        <f>IF(ISERROR([1]WORKSHEET!O63="TRUE"),0,+[1]WORKSHEET!O63)</f>
        <v>0</v>
      </c>
      <c r="P51" s="21">
        <f t="shared" si="0"/>
        <v>0</v>
      </c>
      <c r="Q51">
        <v>0</v>
      </c>
      <c r="R51">
        <v>0</v>
      </c>
      <c r="S51" s="21">
        <f t="shared" si="1"/>
        <v>0</v>
      </c>
      <c r="T51">
        <v>0</v>
      </c>
      <c r="U51">
        <v>0</v>
      </c>
      <c r="V51" s="21">
        <f t="shared" si="2"/>
        <v>0</v>
      </c>
      <c r="W51" s="47">
        <f t="shared" si="3"/>
        <v>0</v>
      </c>
      <c r="X51" s="47">
        <f t="shared" si="4"/>
        <v>0</v>
      </c>
      <c r="Y51" s="47">
        <f t="shared" si="5"/>
        <v>0</v>
      </c>
    </row>
    <row r="52" spans="1:25" ht="13">
      <c r="A52" s="2" t="s">
        <v>264</v>
      </c>
      <c r="B52" s="2" t="s">
        <v>55</v>
      </c>
      <c r="C52" s="89" t="s">
        <v>297</v>
      </c>
      <c r="D52" s="129" t="s">
        <v>304</v>
      </c>
      <c r="E52" s="19">
        <v>0</v>
      </c>
      <c r="F52" s="20">
        <v>0</v>
      </c>
      <c r="G52" s="21">
        <v>0</v>
      </c>
      <c r="H52" s="19">
        <v>0</v>
      </c>
      <c r="I52" s="20">
        <v>0</v>
      </c>
      <c r="J52" s="21">
        <v>0</v>
      </c>
      <c r="K52" s="19">
        <v>0</v>
      </c>
      <c r="L52" s="20">
        <v>0</v>
      </c>
      <c r="M52" s="21">
        <v>0</v>
      </c>
      <c r="N52" s="19">
        <f>IF(ISERROR([1]WORKSHEET!N64="TRUE"),0,+[1]WORKSHEET!N64)</f>
        <v>0</v>
      </c>
      <c r="O52" s="20">
        <f>IF(ISERROR([1]WORKSHEET!O64="TRUE"),0,+[1]WORKSHEET!O64)</f>
        <v>0</v>
      </c>
      <c r="P52" s="21">
        <f t="shared" si="0"/>
        <v>0</v>
      </c>
      <c r="Q52">
        <v>0</v>
      </c>
      <c r="R52">
        <v>0</v>
      </c>
      <c r="S52" s="21">
        <f t="shared" si="1"/>
        <v>0</v>
      </c>
      <c r="T52">
        <v>0</v>
      </c>
      <c r="U52">
        <v>0</v>
      </c>
      <c r="V52" s="21">
        <f t="shared" si="2"/>
        <v>0</v>
      </c>
      <c r="W52" s="47">
        <f t="shared" si="3"/>
        <v>0</v>
      </c>
      <c r="X52" s="47">
        <f t="shared" si="4"/>
        <v>0</v>
      </c>
      <c r="Y52" s="47">
        <f t="shared" si="5"/>
        <v>0</v>
      </c>
    </row>
    <row r="53" spans="1:25" ht="13">
      <c r="A53" s="2" t="s">
        <v>264</v>
      </c>
      <c r="B53" s="2" t="s">
        <v>56</v>
      </c>
      <c r="C53" s="89" t="s">
        <v>297</v>
      </c>
      <c r="D53" s="129" t="s">
        <v>302</v>
      </c>
      <c r="E53" s="19">
        <v>3110.82</v>
      </c>
      <c r="F53" s="20">
        <v>161.5</v>
      </c>
      <c r="G53" s="21">
        <v>3272.32</v>
      </c>
      <c r="H53" s="19">
        <v>3934.99</v>
      </c>
      <c r="I53" s="20">
        <v>783.89</v>
      </c>
      <c r="J53" s="21">
        <v>4718.88</v>
      </c>
      <c r="K53" s="19">
        <v>4773.9859999999999</v>
      </c>
      <c r="L53" s="20">
        <v>1633.7049999999999</v>
      </c>
      <c r="M53" s="21">
        <v>6407.6909999999998</v>
      </c>
      <c r="N53" s="19">
        <f>IF(ISERROR([1]WORKSHEET!N65="TRUE"),0,+[1]WORKSHEET!N65)</f>
        <v>6217.46</v>
      </c>
      <c r="O53" s="20">
        <f>IF(ISERROR([1]WORKSHEET!O65="TRUE"),0,+[1]WORKSHEET!O65)</f>
        <v>3471.82</v>
      </c>
      <c r="P53" s="21">
        <f t="shared" si="0"/>
        <v>9689.2800000000007</v>
      </c>
      <c r="Q53">
        <v>3135.87</v>
      </c>
      <c r="R53">
        <v>681.36</v>
      </c>
      <c r="S53" s="21">
        <f t="shared" si="1"/>
        <v>3817.23</v>
      </c>
      <c r="T53">
        <v>3068.0770000000002</v>
      </c>
      <c r="U53">
        <v>790.36800000000005</v>
      </c>
      <c r="V53" s="21">
        <f t="shared" si="2"/>
        <v>3858.4450000000002</v>
      </c>
      <c r="W53" s="47">
        <f t="shared" si="3"/>
        <v>24241.202999999998</v>
      </c>
      <c r="X53" s="47">
        <f t="shared" si="4"/>
        <v>7522.643</v>
      </c>
      <c r="Y53" s="47">
        <f t="shared" si="5"/>
        <v>31763.846000000001</v>
      </c>
    </row>
    <row r="54" spans="1:25" ht="13">
      <c r="A54" s="2" t="s">
        <v>381</v>
      </c>
      <c r="B54" s="2" t="s">
        <v>382</v>
      </c>
      <c r="C54" s="89" t="s">
        <v>297</v>
      </c>
      <c r="D54" s="129" t="s">
        <v>304</v>
      </c>
      <c r="E54" s="19">
        <v>29669.98</v>
      </c>
      <c r="F54" s="20">
        <v>1769.21</v>
      </c>
      <c r="G54" s="21">
        <v>31439.19</v>
      </c>
      <c r="H54" s="19">
        <v>43389.41</v>
      </c>
      <c r="I54" s="20">
        <v>328.74</v>
      </c>
      <c r="J54" s="21">
        <v>43718.15</v>
      </c>
      <c r="K54" s="19">
        <v>35311.502</v>
      </c>
      <c r="L54" s="20">
        <v>1.915</v>
      </c>
      <c r="M54" s="21">
        <v>35313.417000000001</v>
      </c>
      <c r="N54" s="19">
        <f>IF(ISERROR([1]WORKSHEET!N66="TRUE"),0,+[1]WORKSHEET!N66)</f>
        <v>31080.67</v>
      </c>
      <c r="O54" s="20">
        <f>IF(ISERROR([1]WORKSHEET!O66="TRUE"),0,+[1]WORKSHEET!O66)</f>
        <v>372.38</v>
      </c>
      <c r="P54" s="21">
        <f t="shared" si="0"/>
        <v>31453.05</v>
      </c>
      <c r="Q54">
        <v>28460.14</v>
      </c>
      <c r="R54">
        <v>0.28000000000000003</v>
      </c>
      <c r="S54" s="21">
        <f t="shared" si="1"/>
        <v>28460.42</v>
      </c>
      <c r="T54">
        <v>15457.03</v>
      </c>
      <c r="U54">
        <v>2.9079999999999999</v>
      </c>
      <c r="V54" s="21">
        <f t="shared" si="2"/>
        <v>15459.938</v>
      </c>
      <c r="W54" s="47">
        <f t="shared" si="3"/>
        <v>183368.73199999999</v>
      </c>
      <c r="X54" s="47">
        <f t="shared" si="4"/>
        <v>2475.433</v>
      </c>
      <c r="Y54" s="47">
        <f t="shared" si="5"/>
        <v>185844.16500000001</v>
      </c>
    </row>
    <row r="55" spans="1:25" ht="13">
      <c r="A55" s="2" t="s">
        <v>265</v>
      </c>
      <c r="B55" s="2" t="s">
        <v>57</v>
      </c>
      <c r="C55" s="89" t="s">
        <v>297</v>
      </c>
      <c r="D55" s="129" t="s">
        <v>303</v>
      </c>
      <c r="E55" s="19">
        <v>0</v>
      </c>
      <c r="F55" s="20">
        <v>0</v>
      </c>
      <c r="G55" s="21">
        <v>0</v>
      </c>
      <c r="H55" s="19">
        <v>0</v>
      </c>
      <c r="I55" s="20">
        <v>0</v>
      </c>
      <c r="J55" s="21">
        <v>0</v>
      </c>
      <c r="K55" s="19">
        <v>3529.34</v>
      </c>
      <c r="L55" s="20">
        <v>54.62</v>
      </c>
      <c r="M55" s="21">
        <v>3583.96</v>
      </c>
      <c r="N55" s="19">
        <f>IF(ISERROR([1]WORKSHEET!N67="TRUE"),0,+[1]WORKSHEET!N67)</f>
        <v>2163.4</v>
      </c>
      <c r="O55" s="20">
        <f>IF(ISERROR([1]WORKSHEET!O67="TRUE"),0,+[1]WORKSHEET!O67)</f>
        <v>1768.46</v>
      </c>
      <c r="P55" s="21">
        <f t="shared" si="0"/>
        <v>3931.86</v>
      </c>
      <c r="Q55">
        <v>5292</v>
      </c>
      <c r="R55">
        <v>883.86</v>
      </c>
      <c r="S55" s="21">
        <f t="shared" si="1"/>
        <v>6175.86</v>
      </c>
      <c r="T55">
        <v>7.09</v>
      </c>
      <c r="U55">
        <v>683.02</v>
      </c>
      <c r="V55" s="21">
        <f t="shared" si="2"/>
        <v>690.11</v>
      </c>
      <c r="W55" s="47">
        <f t="shared" si="3"/>
        <v>10991.83</v>
      </c>
      <c r="X55" s="47">
        <f t="shared" si="4"/>
        <v>3389.96</v>
      </c>
      <c r="Y55" s="47">
        <f t="shared" si="5"/>
        <v>14381.79</v>
      </c>
    </row>
    <row r="56" spans="1:25" ht="13">
      <c r="A56" s="2" t="s">
        <v>343</v>
      </c>
      <c r="B56" s="2" t="s">
        <v>344</v>
      </c>
      <c r="C56" s="89" t="s">
        <v>297</v>
      </c>
      <c r="D56" s="129" t="s">
        <v>304</v>
      </c>
      <c r="E56" s="19">
        <v>3675.16</v>
      </c>
      <c r="F56" s="20">
        <v>1269.8499999999999</v>
      </c>
      <c r="G56" s="21">
        <v>4945.01</v>
      </c>
      <c r="H56" s="19">
        <v>1689.12</v>
      </c>
      <c r="I56" s="20">
        <v>3180.96</v>
      </c>
      <c r="J56" s="21">
        <v>4870.08</v>
      </c>
      <c r="K56" s="19">
        <v>955.67600000000004</v>
      </c>
      <c r="L56" s="20">
        <v>4089.8029999999999</v>
      </c>
      <c r="M56" s="21">
        <v>5045.4790000000003</v>
      </c>
      <c r="N56" s="19">
        <f>IF(ISERROR([1]WORKSHEET!N68="TRUE"),0,+[1]WORKSHEET!N68)</f>
        <v>1815.93</v>
      </c>
      <c r="O56" s="20">
        <f>IF(ISERROR([1]WORKSHEET!O68="TRUE"),0,+[1]WORKSHEET!O68)</f>
        <v>3699.31</v>
      </c>
      <c r="P56" s="21">
        <f t="shared" si="0"/>
        <v>5515.24</v>
      </c>
      <c r="Q56">
        <v>1972.34</v>
      </c>
      <c r="R56">
        <v>1799.88</v>
      </c>
      <c r="S56" s="21">
        <f t="shared" si="1"/>
        <v>3772.2200000000003</v>
      </c>
      <c r="T56">
        <v>2810.4580000000001</v>
      </c>
      <c r="U56">
        <v>1482.5540000000001</v>
      </c>
      <c r="V56" s="21">
        <f t="shared" si="2"/>
        <v>4293.0120000000006</v>
      </c>
      <c r="W56" s="47">
        <f t="shared" si="3"/>
        <v>12918.684000000001</v>
      </c>
      <c r="X56" s="47">
        <f t="shared" si="4"/>
        <v>15522.357</v>
      </c>
      <c r="Y56" s="47">
        <f t="shared" si="5"/>
        <v>28441.041000000005</v>
      </c>
    </row>
    <row r="57" spans="1:25" ht="13">
      <c r="A57" s="2" t="s">
        <v>374</v>
      </c>
      <c r="B57" s="2" t="s">
        <v>375</v>
      </c>
      <c r="C57" s="89" t="s">
        <v>297</v>
      </c>
      <c r="D57" s="129" t="s">
        <v>304</v>
      </c>
      <c r="E57" s="19">
        <v>1783.54</v>
      </c>
      <c r="F57" s="20">
        <v>28.18</v>
      </c>
      <c r="G57" s="21">
        <v>1811.72</v>
      </c>
      <c r="H57" s="19">
        <v>1719.62</v>
      </c>
      <c r="I57" s="20">
        <v>31.05</v>
      </c>
      <c r="J57" s="21">
        <v>1750.6699999999998</v>
      </c>
      <c r="K57" s="19">
        <v>1087.269</v>
      </c>
      <c r="L57" s="20">
        <v>55.709000000000003</v>
      </c>
      <c r="M57" s="21">
        <v>1142.9780000000001</v>
      </c>
      <c r="N57" s="19">
        <f>IF(ISERROR([1]WORKSHEET!N69="TRUE"),0,+[1]WORKSHEET!N69)</f>
        <v>1545.27</v>
      </c>
      <c r="O57" s="20">
        <f>IF(ISERROR([1]WORKSHEET!O69="TRUE"),0,+[1]WORKSHEET!O69)</f>
        <v>84.29</v>
      </c>
      <c r="P57" s="21">
        <f t="shared" si="0"/>
        <v>1629.56</v>
      </c>
      <c r="Q57">
        <v>1389.43</v>
      </c>
      <c r="R57">
        <v>42.49</v>
      </c>
      <c r="S57" s="21">
        <f t="shared" si="1"/>
        <v>1431.92</v>
      </c>
      <c r="T57">
        <v>1713.7439999999999</v>
      </c>
      <c r="U57">
        <v>27.123000000000001</v>
      </c>
      <c r="V57" s="21">
        <f t="shared" si="2"/>
        <v>1740.867</v>
      </c>
      <c r="W57" s="47">
        <f t="shared" si="3"/>
        <v>9238.8730000000014</v>
      </c>
      <c r="X57" s="47">
        <f t="shared" si="4"/>
        <v>268.84200000000004</v>
      </c>
      <c r="Y57" s="47">
        <f t="shared" si="5"/>
        <v>9507.7150000000001</v>
      </c>
    </row>
    <row r="58" spans="1:25" ht="13">
      <c r="A58" s="2" t="s">
        <v>266</v>
      </c>
      <c r="B58" s="2" t="s">
        <v>58</v>
      </c>
      <c r="C58" s="89" t="s">
        <v>297</v>
      </c>
      <c r="D58" s="129" t="s">
        <v>304</v>
      </c>
      <c r="E58" s="19">
        <v>5.49</v>
      </c>
      <c r="F58" s="20">
        <v>9799.2000000000007</v>
      </c>
      <c r="G58" s="21">
        <v>9804.69</v>
      </c>
      <c r="H58" s="19">
        <v>2.73</v>
      </c>
      <c r="I58" s="20">
        <v>10166.120000000001</v>
      </c>
      <c r="J58" s="21">
        <v>10168.85</v>
      </c>
      <c r="K58" s="19">
        <v>0</v>
      </c>
      <c r="L58" s="20">
        <v>13095.54</v>
      </c>
      <c r="M58" s="21">
        <v>13095.54</v>
      </c>
      <c r="N58" s="19">
        <f>IF(ISERROR([1]WORKSHEET!N70="TRUE"),0,+[1]WORKSHEET!N70)</f>
        <v>0</v>
      </c>
      <c r="O58" s="20">
        <f>IF(ISERROR([1]WORKSHEET!O70="TRUE"),0,+[1]WORKSHEET!O70)</f>
        <v>13360.38</v>
      </c>
      <c r="P58" s="21">
        <f t="shared" ref="P58:P98" si="6">+N58+O58</f>
        <v>13360.38</v>
      </c>
      <c r="Q58">
        <v>0</v>
      </c>
      <c r="R58">
        <v>12113.53</v>
      </c>
      <c r="S58" s="21">
        <f t="shared" si="1"/>
        <v>12113.53</v>
      </c>
      <c r="T58">
        <v>0</v>
      </c>
      <c r="U58">
        <v>16678.82</v>
      </c>
      <c r="V58" s="21">
        <f t="shared" si="2"/>
        <v>16678.82</v>
      </c>
      <c r="W58" s="47">
        <f t="shared" si="3"/>
        <v>8.2200000000000006</v>
      </c>
      <c r="X58" s="47">
        <f t="shared" si="4"/>
        <v>75213.59</v>
      </c>
      <c r="Y58" s="47">
        <f t="shared" si="5"/>
        <v>75221.81</v>
      </c>
    </row>
    <row r="59" spans="1:25" ht="13">
      <c r="A59" s="2" t="s">
        <v>345</v>
      </c>
      <c r="B59" s="2" t="s">
        <v>346</v>
      </c>
      <c r="C59" s="89" t="s">
        <v>297</v>
      </c>
      <c r="D59" s="129" t="s">
        <v>304</v>
      </c>
      <c r="E59" s="19">
        <v>41.24</v>
      </c>
      <c r="F59" s="20">
        <v>2407.08</v>
      </c>
      <c r="G59" s="21">
        <v>2448.3199999999997</v>
      </c>
      <c r="H59" s="19">
        <v>2.09</v>
      </c>
      <c r="I59" s="20">
        <v>3056.69</v>
      </c>
      <c r="J59" s="21">
        <v>3058.78</v>
      </c>
      <c r="K59" s="19">
        <v>27.204000000000001</v>
      </c>
      <c r="L59" s="20">
        <v>3258.2289999999998</v>
      </c>
      <c r="M59" s="21">
        <v>3285.433</v>
      </c>
      <c r="N59" s="19">
        <f>IF(ISERROR([1]WORKSHEET!N71="TRUE"),0,+[1]WORKSHEET!N71)</f>
        <v>442.39</v>
      </c>
      <c r="O59" s="20">
        <f>IF(ISERROR([1]WORKSHEET!O71="TRUE"),0,+[1]WORKSHEET!O71)</f>
        <v>2371.11</v>
      </c>
      <c r="P59" s="21">
        <f t="shared" si="6"/>
        <v>2813.5</v>
      </c>
      <c r="Q59">
        <v>1208.3800000000001</v>
      </c>
      <c r="R59">
        <v>868.04</v>
      </c>
      <c r="S59" s="21">
        <f t="shared" si="1"/>
        <v>2076.42</v>
      </c>
      <c r="T59">
        <v>35.948</v>
      </c>
      <c r="U59">
        <v>2382.1970000000001</v>
      </c>
      <c r="V59" s="21">
        <f t="shared" si="2"/>
        <v>2418.145</v>
      </c>
      <c r="W59" s="47">
        <f t="shared" si="3"/>
        <v>1757.2520000000002</v>
      </c>
      <c r="X59" s="47">
        <f t="shared" si="4"/>
        <v>14343.346000000001</v>
      </c>
      <c r="Y59" s="47">
        <f t="shared" si="5"/>
        <v>16100.598</v>
      </c>
    </row>
    <row r="60" spans="1:25" ht="13">
      <c r="A60" s="2" t="s">
        <v>345</v>
      </c>
      <c r="B60" s="2" t="s">
        <v>347</v>
      </c>
      <c r="C60" s="89" t="s">
        <v>297</v>
      </c>
      <c r="D60" s="129" t="s">
        <v>304</v>
      </c>
      <c r="E60" s="19">
        <v>140.63</v>
      </c>
      <c r="F60" s="20">
        <v>1752.21</v>
      </c>
      <c r="G60" s="21">
        <v>1892.8400000000001</v>
      </c>
      <c r="H60" s="19">
        <v>1574.47</v>
      </c>
      <c r="I60" s="20">
        <v>132.87</v>
      </c>
      <c r="J60" s="21">
        <v>1707.3400000000001</v>
      </c>
      <c r="K60" s="19">
        <v>1626.085</v>
      </c>
      <c r="L60" s="20">
        <v>215.38399999999999</v>
      </c>
      <c r="M60" s="21">
        <v>1841.4690000000001</v>
      </c>
      <c r="N60" s="19">
        <f>IF(ISERROR([1]WORKSHEET!N72="TRUE"),0,+[1]WORKSHEET!N72)</f>
        <v>1757.41</v>
      </c>
      <c r="O60" s="20">
        <f>IF(ISERROR([1]WORKSHEET!O72="TRUE"),0,+[1]WORKSHEET!O72)</f>
        <v>319.98</v>
      </c>
      <c r="P60" s="21">
        <f t="shared" si="6"/>
        <v>2077.3900000000003</v>
      </c>
      <c r="Q60">
        <v>2355.73</v>
      </c>
      <c r="R60">
        <v>20.92</v>
      </c>
      <c r="S60" s="21">
        <f t="shared" si="1"/>
        <v>2376.65</v>
      </c>
      <c r="T60">
        <v>2348.9740000000002</v>
      </c>
      <c r="U60">
        <v>36.116</v>
      </c>
      <c r="V60" s="21">
        <f t="shared" si="2"/>
        <v>2385.09</v>
      </c>
      <c r="W60" s="47">
        <f t="shared" si="3"/>
        <v>9803.2990000000009</v>
      </c>
      <c r="X60" s="47">
        <f t="shared" si="4"/>
        <v>2477.48</v>
      </c>
      <c r="Y60" s="47">
        <f t="shared" si="5"/>
        <v>12280.779</v>
      </c>
    </row>
    <row r="61" spans="1:25" ht="13">
      <c r="A61" s="25" t="s">
        <v>348</v>
      </c>
      <c r="B61" s="25" t="s">
        <v>349</v>
      </c>
      <c r="C61" s="89" t="s">
        <v>297</v>
      </c>
      <c r="D61" s="129" t="s">
        <v>304</v>
      </c>
      <c r="E61" s="19">
        <v>1314.85</v>
      </c>
      <c r="F61" s="20">
        <v>2411.6999999999998</v>
      </c>
      <c r="G61" s="21">
        <v>3726.5499999999997</v>
      </c>
      <c r="H61" s="19">
        <v>1515.79</v>
      </c>
      <c r="I61" s="20">
        <v>2495.86</v>
      </c>
      <c r="J61" s="21">
        <v>4011.65</v>
      </c>
      <c r="K61" s="19">
        <v>949.30600000000004</v>
      </c>
      <c r="L61" s="20">
        <v>2746.8710000000001</v>
      </c>
      <c r="M61" s="21">
        <v>3696.1770000000001</v>
      </c>
      <c r="N61" s="19">
        <f>IF(ISERROR([1]WORKSHEET!N74="TRUE"),0,+[1]WORKSHEET!N74)</f>
        <v>2075.61</v>
      </c>
      <c r="O61" s="20">
        <f>IF(ISERROR([1]WORKSHEET!O74="TRUE"),0,+[1]WORKSHEET!O74)</f>
        <v>1989.19</v>
      </c>
      <c r="P61" s="21">
        <f t="shared" si="6"/>
        <v>4064.8</v>
      </c>
      <c r="Q61">
        <v>1006.49</v>
      </c>
      <c r="R61">
        <v>2141.66</v>
      </c>
      <c r="S61" s="21">
        <f t="shared" si="1"/>
        <v>3148.1499999999996</v>
      </c>
      <c r="T61">
        <v>1279.9090000000001</v>
      </c>
      <c r="U61">
        <v>2210.1030000000001</v>
      </c>
      <c r="V61" s="21">
        <f t="shared" si="2"/>
        <v>3490.0120000000002</v>
      </c>
      <c r="W61" s="47">
        <f t="shared" si="3"/>
        <v>8141.9549999999999</v>
      </c>
      <c r="X61" s="47">
        <f t="shared" si="4"/>
        <v>13995.383999999998</v>
      </c>
      <c r="Y61" s="47">
        <f t="shared" si="5"/>
        <v>22137.338999999996</v>
      </c>
    </row>
    <row r="62" spans="1:25" ht="13">
      <c r="A62" s="25" t="s">
        <v>420</v>
      </c>
      <c r="B62" s="25" t="s">
        <v>421</v>
      </c>
      <c r="C62" s="89" t="s">
        <v>297</v>
      </c>
      <c r="D62" s="129" t="s">
        <v>298</v>
      </c>
      <c r="E62" s="19">
        <v>21099.439999999999</v>
      </c>
      <c r="F62" s="20">
        <v>0.24</v>
      </c>
      <c r="G62" s="21">
        <v>21099.68</v>
      </c>
      <c r="H62" s="19">
        <v>22691.49</v>
      </c>
      <c r="I62" s="20">
        <v>0.03</v>
      </c>
      <c r="J62" s="21">
        <v>22691.52</v>
      </c>
      <c r="K62" s="19">
        <v>19910.8</v>
      </c>
      <c r="L62" s="20">
        <v>1.61</v>
      </c>
      <c r="M62" s="21">
        <v>19912.41</v>
      </c>
      <c r="N62" s="19">
        <f>IF(ISERROR([1]WORKSHEET!N75="TRUE"),0,+[1]WORKSHEET!N75)</f>
        <v>20376.330000000002</v>
      </c>
      <c r="O62" s="20">
        <f>IF(ISERROR([1]WORKSHEET!O75="TRUE"),0,+[1]WORKSHEET!O75)</f>
        <v>0.37</v>
      </c>
      <c r="P62" s="21">
        <f t="shared" si="6"/>
        <v>20376.7</v>
      </c>
      <c r="Q62">
        <v>20015.27</v>
      </c>
      <c r="R62">
        <v>0.34</v>
      </c>
      <c r="S62" s="21">
        <f t="shared" si="1"/>
        <v>20015.61</v>
      </c>
      <c r="T62">
        <v>18215.57</v>
      </c>
      <c r="U62">
        <v>0.34</v>
      </c>
      <c r="V62" s="21">
        <f t="shared" si="2"/>
        <v>18215.91</v>
      </c>
      <c r="W62" s="47">
        <f t="shared" si="3"/>
        <v>122308.9</v>
      </c>
      <c r="X62" s="47">
        <f t="shared" si="4"/>
        <v>2.9299999999999997</v>
      </c>
      <c r="Y62" s="47">
        <f t="shared" si="5"/>
        <v>122311.83</v>
      </c>
    </row>
    <row r="63" spans="1:25" ht="13">
      <c r="A63" s="25" t="s">
        <v>420</v>
      </c>
      <c r="B63" s="25" t="s">
        <v>422</v>
      </c>
      <c r="C63" s="89" t="s">
        <v>297</v>
      </c>
      <c r="D63" s="129" t="s">
        <v>298</v>
      </c>
      <c r="E63" s="19">
        <v>26897.16</v>
      </c>
      <c r="F63" s="20">
        <v>0.71</v>
      </c>
      <c r="G63" s="21">
        <v>26897.87</v>
      </c>
      <c r="H63" s="19">
        <v>24432.5</v>
      </c>
      <c r="I63" s="20">
        <v>0.05</v>
      </c>
      <c r="J63" s="21">
        <v>24432.55</v>
      </c>
      <c r="K63" s="19">
        <v>23777.47</v>
      </c>
      <c r="L63" s="20">
        <v>0.33</v>
      </c>
      <c r="M63" s="21">
        <v>23777.800000000003</v>
      </c>
      <c r="N63" s="19">
        <f>IF(ISERROR([1]WORKSHEET!N76="TRUE"),0,+[1]WORKSHEET!N76)</f>
        <v>25545.15</v>
      </c>
      <c r="O63" s="20">
        <f>IF(ISERROR([1]WORKSHEET!O76="TRUE"),0,+[1]WORKSHEET!O76)</f>
        <v>0.38</v>
      </c>
      <c r="P63" s="21">
        <f t="shared" si="6"/>
        <v>25545.530000000002</v>
      </c>
      <c r="Q63">
        <v>23150.12</v>
      </c>
      <c r="R63">
        <v>0.22</v>
      </c>
      <c r="S63" s="21">
        <f t="shared" si="1"/>
        <v>23150.34</v>
      </c>
      <c r="T63">
        <v>22318.09</v>
      </c>
      <c r="U63">
        <v>0.45</v>
      </c>
      <c r="V63" s="21">
        <f t="shared" si="2"/>
        <v>22318.54</v>
      </c>
      <c r="W63" s="47">
        <f t="shared" si="3"/>
        <v>146120.49</v>
      </c>
      <c r="X63" s="47">
        <f t="shared" si="4"/>
        <v>2.14</v>
      </c>
      <c r="Y63" s="47">
        <f t="shared" si="5"/>
        <v>146122.63</v>
      </c>
    </row>
    <row r="64" spans="1:25" ht="13">
      <c r="A64" s="25" t="s">
        <v>420</v>
      </c>
      <c r="B64" s="25" t="s">
        <v>423</v>
      </c>
      <c r="C64" s="89" t="s">
        <v>297</v>
      </c>
      <c r="D64" s="129" t="s">
        <v>298</v>
      </c>
      <c r="E64" s="19">
        <v>22550.77</v>
      </c>
      <c r="F64" s="20">
        <v>0.32</v>
      </c>
      <c r="G64" s="21">
        <v>22551.09</v>
      </c>
      <c r="H64" s="19">
        <v>21493.29</v>
      </c>
      <c r="I64" s="20">
        <v>7.0000000000000007E-2</v>
      </c>
      <c r="J64" s="21">
        <v>21493.360000000001</v>
      </c>
      <c r="K64" s="19">
        <v>20226.18</v>
      </c>
      <c r="L64" s="20">
        <v>0.28000000000000003</v>
      </c>
      <c r="M64" s="21">
        <v>20226.46</v>
      </c>
      <c r="N64" s="19">
        <f>IF(ISERROR([1]WORKSHEET!N77="TRUE"),0,+[1]WORKSHEET!N77)</f>
        <v>21747.23</v>
      </c>
      <c r="O64" s="20">
        <f>IF(ISERROR([1]WORKSHEET!O77="TRUE"),0,+[1]WORKSHEET!O77)</f>
        <v>0.17</v>
      </c>
      <c r="P64" s="21">
        <f t="shared" si="6"/>
        <v>21747.399999999998</v>
      </c>
      <c r="Q64">
        <v>17104.68</v>
      </c>
      <c r="R64">
        <v>0.41</v>
      </c>
      <c r="S64" s="21">
        <f t="shared" si="1"/>
        <v>17105.09</v>
      </c>
      <c r="T64">
        <v>21829.4</v>
      </c>
      <c r="U64">
        <v>0.27</v>
      </c>
      <c r="V64" s="21">
        <f t="shared" si="2"/>
        <v>21829.670000000002</v>
      </c>
      <c r="W64" s="47">
        <f t="shared" si="3"/>
        <v>124951.54999999999</v>
      </c>
      <c r="X64" s="47">
        <f t="shared" si="4"/>
        <v>1.52</v>
      </c>
      <c r="Y64" s="47">
        <f t="shared" si="5"/>
        <v>124953.06999999999</v>
      </c>
    </row>
    <row r="65" spans="1:25" ht="13">
      <c r="A65" s="25" t="s">
        <v>420</v>
      </c>
      <c r="B65" s="25" t="s">
        <v>424</v>
      </c>
      <c r="C65" s="89" t="s">
        <v>297</v>
      </c>
      <c r="D65" s="129" t="s">
        <v>298</v>
      </c>
      <c r="E65" s="19">
        <v>19275.939999999999</v>
      </c>
      <c r="F65" s="20">
        <v>0.44</v>
      </c>
      <c r="G65" s="21">
        <v>19276.379999999997</v>
      </c>
      <c r="H65" s="19">
        <v>20242.580000000002</v>
      </c>
      <c r="I65" s="20">
        <v>0.04</v>
      </c>
      <c r="J65" s="21">
        <v>20242.620000000003</v>
      </c>
      <c r="K65" s="19">
        <v>17244.71</v>
      </c>
      <c r="L65" s="20">
        <v>0.34</v>
      </c>
      <c r="M65" s="21">
        <v>17245.05</v>
      </c>
      <c r="N65" s="19">
        <f>IF(ISERROR([1]WORKSHEET!N78="TRUE"),0,+[1]WORKSHEET!N78)</f>
        <v>17812.810000000001</v>
      </c>
      <c r="O65" s="20">
        <f>IF(ISERROR([1]WORKSHEET!O78="TRUE"),0,+[1]WORKSHEET!O78)</f>
        <v>0.39</v>
      </c>
      <c r="P65" s="21">
        <f t="shared" si="6"/>
        <v>17813.2</v>
      </c>
      <c r="Q65">
        <v>20020.830000000002</v>
      </c>
      <c r="R65">
        <v>0.45</v>
      </c>
      <c r="S65" s="21">
        <f t="shared" si="1"/>
        <v>20021.280000000002</v>
      </c>
      <c r="T65">
        <v>12254.56</v>
      </c>
      <c r="U65">
        <v>82.21</v>
      </c>
      <c r="V65" s="21">
        <f t="shared" si="2"/>
        <v>12336.769999999999</v>
      </c>
      <c r="W65" s="47">
        <f t="shared" si="3"/>
        <v>106851.43000000001</v>
      </c>
      <c r="X65" s="47">
        <f t="shared" si="4"/>
        <v>83.86999999999999</v>
      </c>
      <c r="Y65" s="47">
        <f t="shared" si="5"/>
        <v>106935.3</v>
      </c>
    </row>
    <row r="66" spans="1:25" ht="13">
      <c r="A66" s="25" t="s">
        <v>267</v>
      </c>
      <c r="B66" s="25" t="s">
        <v>59</v>
      </c>
      <c r="C66" s="89" t="s">
        <v>297</v>
      </c>
      <c r="D66" s="129" t="s">
        <v>298</v>
      </c>
      <c r="E66" s="19">
        <v>0</v>
      </c>
      <c r="F66" s="20">
        <v>0</v>
      </c>
      <c r="G66" s="21">
        <v>0</v>
      </c>
      <c r="H66" s="19">
        <v>3648.05</v>
      </c>
      <c r="I66" s="20">
        <v>645.9</v>
      </c>
      <c r="J66" s="21">
        <v>4293.95</v>
      </c>
      <c r="K66" s="19">
        <v>5728.2</v>
      </c>
      <c r="L66" s="20">
        <v>1891.05</v>
      </c>
      <c r="M66" s="21">
        <v>7619.25</v>
      </c>
      <c r="N66" s="19">
        <f>IF(ISERROR([1]WORKSHEET!N73="TRUE"),0,+[1]WORKSHEET!N73)</f>
        <v>4653.1000000000004</v>
      </c>
      <c r="O66" s="20">
        <f>IF(ISERROR([1]WORKSHEET!O73="TRUE"),0,+[1]WORKSHEET!O73)</f>
        <v>4201.3999999999996</v>
      </c>
      <c r="P66" s="21">
        <f>+N66+O66</f>
        <v>8854.5</v>
      </c>
      <c r="Q66">
        <v>4380.45</v>
      </c>
      <c r="R66">
        <v>1596.1</v>
      </c>
      <c r="S66" s="21">
        <f t="shared" si="1"/>
        <v>5976.5499999999993</v>
      </c>
      <c r="T66">
        <v>4482.1000000000004</v>
      </c>
      <c r="U66">
        <v>1384.65</v>
      </c>
      <c r="V66" s="21">
        <f t="shared" si="2"/>
        <v>5866.75</v>
      </c>
      <c r="W66" s="47">
        <f t="shared" si="3"/>
        <v>22891.9</v>
      </c>
      <c r="X66" s="47">
        <f t="shared" si="4"/>
        <v>9719.0999999999985</v>
      </c>
      <c r="Y66" s="47">
        <f t="shared" si="5"/>
        <v>32611</v>
      </c>
    </row>
    <row r="67" spans="1:25" ht="13">
      <c r="A67" s="2" t="s">
        <v>268</v>
      </c>
      <c r="B67" s="2" t="s">
        <v>60</v>
      </c>
      <c r="C67" s="89" t="s">
        <v>297</v>
      </c>
      <c r="D67" s="129" t="s">
        <v>303</v>
      </c>
      <c r="E67" s="19">
        <v>7166.86</v>
      </c>
      <c r="F67" s="20">
        <v>3105.26</v>
      </c>
      <c r="G67" s="21">
        <v>10272.119999999999</v>
      </c>
      <c r="H67" s="19">
        <v>3450.42</v>
      </c>
      <c r="I67" s="20">
        <v>4012.1</v>
      </c>
      <c r="J67" s="21">
        <v>7462.52</v>
      </c>
      <c r="K67" s="19">
        <v>13040.902</v>
      </c>
      <c r="L67" s="20">
        <v>7013.1840000000002</v>
      </c>
      <c r="M67" s="21">
        <v>20054.085999999999</v>
      </c>
      <c r="N67" s="19">
        <f>IF(ISERROR([1]WORKSHEET!N79="TRUE"),0,+[1]WORKSHEET!N79)</f>
        <v>13750.77</v>
      </c>
      <c r="O67" s="20">
        <f>IF(ISERROR([1]WORKSHEET!O79="TRUE"),0,+[1]WORKSHEET!O79)</f>
        <v>3392.88</v>
      </c>
      <c r="P67" s="21">
        <f t="shared" si="6"/>
        <v>17143.650000000001</v>
      </c>
      <c r="Q67">
        <v>5854.61</v>
      </c>
      <c r="R67">
        <v>1901.34</v>
      </c>
      <c r="S67" s="21">
        <f t="shared" si="1"/>
        <v>7755.95</v>
      </c>
      <c r="T67">
        <v>7293.0659999999998</v>
      </c>
      <c r="U67">
        <v>2214.8440000000001</v>
      </c>
      <c r="V67" s="21">
        <f t="shared" si="2"/>
        <v>9507.91</v>
      </c>
      <c r="W67" s="47">
        <f t="shared" si="3"/>
        <v>50556.628000000004</v>
      </c>
      <c r="X67" s="47">
        <f t="shared" si="4"/>
        <v>21639.608000000004</v>
      </c>
      <c r="Y67" s="47">
        <f t="shared" si="5"/>
        <v>72196.23599999999</v>
      </c>
    </row>
    <row r="68" spans="1:25" ht="13">
      <c r="A68" s="2" t="s">
        <v>268</v>
      </c>
      <c r="B68" s="2" t="s">
        <v>61</v>
      </c>
      <c r="C68" s="89" t="s">
        <v>297</v>
      </c>
      <c r="D68" s="129" t="s">
        <v>303</v>
      </c>
      <c r="E68" s="19">
        <v>6751.79</v>
      </c>
      <c r="F68" s="20">
        <v>5636.36</v>
      </c>
      <c r="G68" s="21">
        <v>12388.15</v>
      </c>
      <c r="H68" s="19">
        <v>1264.29</v>
      </c>
      <c r="I68" s="20">
        <v>12821</v>
      </c>
      <c r="J68" s="21">
        <v>14085.29</v>
      </c>
      <c r="K68" s="19">
        <v>4358.9080000000004</v>
      </c>
      <c r="L68" s="20">
        <v>5787.6260000000002</v>
      </c>
      <c r="M68" s="21">
        <v>10146.534</v>
      </c>
      <c r="N68" s="19">
        <f>IF(ISERROR([1]WORKSHEET!N80="TRUE"),0,+[1]WORKSHEET!N80)</f>
        <v>7113.22</v>
      </c>
      <c r="O68" s="20">
        <f>IF(ISERROR([1]WORKSHEET!O80="TRUE"),0,+[1]WORKSHEET!O80)</f>
        <v>2771.1</v>
      </c>
      <c r="P68" s="21">
        <f t="shared" si="6"/>
        <v>9884.32</v>
      </c>
      <c r="Q68">
        <v>13672.34</v>
      </c>
      <c r="R68">
        <v>2252.11</v>
      </c>
      <c r="S68" s="21">
        <f t="shared" si="1"/>
        <v>15924.45</v>
      </c>
      <c r="T68">
        <v>13230.418</v>
      </c>
      <c r="U68">
        <v>1724.5050000000001</v>
      </c>
      <c r="V68" s="21">
        <f t="shared" si="2"/>
        <v>14954.922999999999</v>
      </c>
      <c r="W68" s="47">
        <f t="shared" si="3"/>
        <v>46390.966</v>
      </c>
      <c r="X68" s="47">
        <f t="shared" si="4"/>
        <v>30992.701000000001</v>
      </c>
      <c r="Y68" s="47">
        <f t="shared" si="5"/>
        <v>77383.667000000001</v>
      </c>
    </row>
    <row r="69" spans="1:25" ht="13">
      <c r="A69" s="2" t="s">
        <v>269</v>
      </c>
      <c r="B69" s="2" t="s">
        <v>62</v>
      </c>
      <c r="C69" s="89" t="s">
        <v>297</v>
      </c>
      <c r="D69" s="129" t="s">
        <v>303</v>
      </c>
      <c r="E69" s="19">
        <v>42479.040000000001</v>
      </c>
      <c r="F69" s="20">
        <v>6659.87</v>
      </c>
      <c r="G69" s="21">
        <v>49138.91</v>
      </c>
      <c r="H69" s="19">
        <v>25098.87</v>
      </c>
      <c r="I69" s="20">
        <v>8887.3700000000008</v>
      </c>
      <c r="J69" s="21">
        <v>33986.239999999998</v>
      </c>
      <c r="K69" s="19">
        <v>47562.877</v>
      </c>
      <c r="L69" s="20">
        <v>4251.8959999999997</v>
      </c>
      <c r="M69" s="21">
        <v>51814.773000000001</v>
      </c>
      <c r="N69" s="19">
        <f>IF(ISERROR([1]WORKSHEET!N81="TRUE"),0,+[1]WORKSHEET!N81)</f>
        <v>34852.46</v>
      </c>
      <c r="O69" s="20">
        <f>IF(ISERROR([1]WORKSHEET!O81="TRUE"),0,+[1]WORKSHEET!O81)</f>
        <v>4425.6099999999997</v>
      </c>
      <c r="P69" s="21">
        <f t="shared" si="6"/>
        <v>39278.07</v>
      </c>
      <c r="Q69">
        <v>27307.74</v>
      </c>
      <c r="R69">
        <v>4324.34</v>
      </c>
      <c r="S69" s="21">
        <f t="shared" si="1"/>
        <v>31632.080000000002</v>
      </c>
      <c r="T69">
        <v>34963.998</v>
      </c>
      <c r="U69">
        <v>5016.9849999999997</v>
      </c>
      <c r="V69" s="21">
        <f t="shared" si="2"/>
        <v>39980.983</v>
      </c>
      <c r="W69" s="47">
        <f t="shared" si="3"/>
        <v>212264.98499999999</v>
      </c>
      <c r="X69" s="47">
        <f t="shared" si="4"/>
        <v>33566.071000000004</v>
      </c>
      <c r="Y69" s="47">
        <f t="shared" si="5"/>
        <v>245831.05600000004</v>
      </c>
    </row>
    <row r="70" spans="1:25" ht="13">
      <c r="A70" s="2" t="s">
        <v>271</v>
      </c>
      <c r="B70" s="2" t="s">
        <v>65</v>
      </c>
      <c r="C70" s="89" t="s">
        <v>297</v>
      </c>
      <c r="D70" s="129" t="s">
        <v>303</v>
      </c>
      <c r="E70" s="19">
        <v>629.73</v>
      </c>
      <c r="F70" s="20">
        <v>1522.53</v>
      </c>
      <c r="G70" s="21">
        <v>2152.2600000000002</v>
      </c>
      <c r="H70" s="19">
        <v>2053.98</v>
      </c>
      <c r="I70" s="20">
        <v>4399.83</v>
      </c>
      <c r="J70" s="21">
        <v>6453.8099999999995</v>
      </c>
      <c r="K70" s="19">
        <v>796.68</v>
      </c>
      <c r="L70" s="20">
        <v>1814.58</v>
      </c>
      <c r="M70" s="21">
        <v>2611.2599999999998</v>
      </c>
      <c r="N70" s="19">
        <f>IF(ISERROR([1]WORKSHEET!N84="TRUE"),0,+[1]WORKSHEET!N84)</f>
        <v>2945.61</v>
      </c>
      <c r="O70" s="20">
        <f>IF(ISERROR([1]WORKSHEET!O84="TRUE"),0,+[1]WORKSHEET!O84)</f>
        <v>3526.29</v>
      </c>
      <c r="P70" s="21">
        <f t="shared" si="6"/>
        <v>6471.9</v>
      </c>
      <c r="Q70">
        <v>1892.43</v>
      </c>
      <c r="R70">
        <v>476.55</v>
      </c>
      <c r="S70" s="21">
        <f t="shared" ref="S70:S133" si="7">(Q70+R70)</f>
        <v>2368.98</v>
      </c>
      <c r="T70">
        <v>735.3</v>
      </c>
      <c r="U70">
        <v>779.94</v>
      </c>
      <c r="V70" s="21">
        <f t="shared" ref="V70:V133" si="8">(T70+U70)</f>
        <v>1515.24</v>
      </c>
      <c r="W70" s="47">
        <f t="shared" ref="W70:W133" si="9">SUM(E70,H70,K70,N70,Q70,T70)</f>
        <v>9053.73</v>
      </c>
      <c r="X70" s="47">
        <f t="shared" ref="X70:X133" si="10">SUM(F70,I70,L70,O70,R70,U70)</f>
        <v>12519.72</v>
      </c>
      <c r="Y70" s="47">
        <f t="shared" ref="Y70:Y133" si="11">SUM(G70,J70,M70,P70,S70,V70)</f>
        <v>21573.45</v>
      </c>
    </row>
    <row r="71" spans="1:25" ht="13">
      <c r="A71" s="2" t="s">
        <v>271</v>
      </c>
      <c r="B71" s="2" t="s">
        <v>66</v>
      </c>
      <c r="C71" s="89" t="s">
        <v>297</v>
      </c>
      <c r="D71" s="129" t="s">
        <v>303</v>
      </c>
      <c r="E71" s="19">
        <v>1046.3399999999999</v>
      </c>
      <c r="F71" s="20">
        <v>799.02</v>
      </c>
      <c r="G71" s="21">
        <v>1845.36</v>
      </c>
      <c r="H71" s="19">
        <v>271.62</v>
      </c>
      <c r="I71" s="20">
        <v>21416.400000000001</v>
      </c>
      <c r="J71" s="21">
        <v>21688.02</v>
      </c>
      <c r="K71" s="19">
        <v>30.24</v>
      </c>
      <c r="L71" s="20">
        <v>18160.02</v>
      </c>
      <c r="M71" s="21">
        <v>18190.260000000002</v>
      </c>
      <c r="N71" s="19">
        <f>IF(ISERROR([1]WORKSHEET!N85="TRUE"),0,+[1]WORKSHEET!N85)</f>
        <v>60.66</v>
      </c>
      <c r="O71" s="20">
        <f>IF(ISERROR([1]WORKSHEET!O85="TRUE"),0,+[1]WORKSHEET!O85)</f>
        <v>27629.01</v>
      </c>
      <c r="P71" s="21">
        <f t="shared" si="6"/>
        <v>27689.67</v>
      </c>
      <c r="Q71">
        <v>21.06</v>
      </c>
      <c r="R71">
        <v>15825.24</v>
      </c>
      <c r="S71" s="21">
        <f t="shared" si="7"/>
        <v>15846.3</v>
      </c>
      <c r="T71">
        <v>15.48</v>
      </c>
      <c r="U71">
        <v>13715.82</v>
      </c>
      <c r="V71" s="21">
        <f t="shared" si="8"/>
        <v>13731.3</v>
      </c>
      <c r="W71" s="47">
        <f t="shared" si="9"/>
        <v>1445.4</v>
      </c>
      <c r="X71" s="47">
        <f t="shared" si="10"/>
        <v>97545.510000000009</v>
      </c>
      <c r="Y71" s="47">
        <f t="shared" si="11"/>
        <v>98990.91</v>
      </c>
    </row>
    <row r="72" spans="1:25" ht="13">
      <c r="A72" s="2" t="s">
        <v>271</v>
      </c>
      <c r="B72" s="2" t="s">
        <v>67</v>
      </c>
      <c r="C72" s="89" t="s">
        <v>297</v>
      </c>
      <c r="D72" s="129" t="s">
        <v>303</v>
      </c>
      <c r="E72" s="19">
        <v>1301.76</v>
      </c>
      <c r="F72" s="20">
        <v>176.31</v>
      </c>
      <c r="G72" s="21">
        <v>1478.07</v>
      </c>
      <c r="H72" s="19">
        <v>3704.85</v>
      </c>
      <c r="I72" s="20">
        <v>3440.07</v>
      </c>
      <c r="J72" s="21">
        <v>7144.92</v>
      </c>
      <c r="K72" s="19">
        <v>3456.81</v>
      </c>
      <c r="L72" s="20">
        <v>1129.4100000000001</v>
      </c>
      <c r="M72" s="21">
        <v>4586.22</v>
      </c>
      <c r="N72" s="19">
        <f>IF(ISERROR([1]WORKSHEET!N86="TRUE"),0,+[1]WORKSHEET!N86)</f>
        <v>1113.1199999999999</v>
      </c>
      <c r="O72" s="20">
        <f>IF(ISERROR([1]WORKSHEET!O86="TRUE"),0,+[1]WORKSHEET!O86)</f>
        <v>623.07000000000005</v>
      </c>
      <c r="P72" s="21">
        <f t="shared" si="6"/>
        <v>1736.19</v>
      </c>
      <c r="Q72">
        <v>3590.64</v>
      </c>
      <c r="R72">
        <v>1347.93</v>
      </c>
      <c r="S72" s="21">
        <f t="shared" si="7"/>
        <v>4938.57</v>
      </c>
      <c r="T72">
        <v>1848.06</v>
      </c>
      <c r="U72">
        <v>2553.12</v>
      </c>
      <c r="V72" s="21">
        <f t="shared" si="8"/>
        <v>4401.18</v>
      </c>
      <c r="W72" s="47">
        <f t="shared" si="9"/>
        <v>15015.24</v>
      </c>
      <c r="X72" s="47">
        <f t="shared" si="10"/>
        <v>9269.91</v>
      </c>
      <c r="Y72" s="47">
        <f t="shared" si="11"/>
        <v>24285.15</v>
      </c>
    </row>
    <row r="73" spans="1:25" ht="13">
      <c r="A73" s="2" t="s">
        <v>271</v>
      </c>
      <c r="B73" s="2" t="s">
        <v>68</v>
      </c>
      <c r="C73" s="89" t="s">
        <v>297</v>
      </c>
      <c r="D73" s="129" t="s">
        <v>303</v>
      </c>
      <c r="E73" s="19">
        <v>586.79999999999995</v>
      </c>
      <c r="F73" s="20">
        <v>864.9</v>
      </c>
      <c r="G73" s="21">
        <v>1451.6999999999998</v>
      </c>
      <c r="H73" s="19">
        <v>2603.52</v>
      </c>
      <c r="I73" s="20">
        <v>2955.78</v>
      </c>
      <c r="J73" s="21">
        <v>5559.3</v>
      </c>
      <c r="K73" s="19">
        <v>736.2</v>
      </c>
      <c r="L73" s="20">
        <v>416.88</v>
      </c>
      <c r="M73" s="21">
        <v>1153.08</v>
      </c>
      <c r="N73" s="19">
        <f>IF(ISERROR([1]WORKSHEET!N87="TRUE"),0,+[1]WORKSHEET!N87)</f>
        <v>1312.02</v>
      </c>
      <c r="O73" s="20">
        <f>IF(ISERROR([1]WORKSHEET!O87="TRUE"),0,+[1]WORKSHEET!O87)</f>
        <v>2967.93</v>
      </c>
      <c r="P73" s="21">
        <f t="shared" si="6"/>
        <v>4279.95</v>
      </c>
      <c r="Q73">
        <v>152.55000000000001</v>
      </c>
      <c r="R73">
        <v>206.01</v>
      </c>
      <c r="S73" s="21">
        <f t="shared" si="7"/>
        <v>358.56</v>
      </c>
      <c r="T73">
        <v>1074.1500000000001</v>
      </c>
      <c r="U73">
        <v>2178.9</v>
      </c>
      <c r="V73" s="21">
        <f t="shared" si="8"/>
        <v>3253.05</v>
      </c>
      <c r="W73" s="47">
        <f t="shared" si="9"/>
        <v>6465.24</v>
      </c>
      <c r="X73" s="47">
        <f t="shared" si="10"/>
        <v>9590.4</v>
      </c>
      <c r="Y73" s="47">
        <f t="shared" si="11"/>
        <v>16055.64</v>
      </c>
    </row>
    <row r="74" spans="1:25" ht="13">
      <c r="A74" s="2" t="s">
        <v>272</v>
      </c>
      <c r="B74" s="2" t="s">
        <v>69</v>
      </c>
      <c r="C74" s="89" t="s">
        <v>297</v>
      </c>
      <c r="D74" s="129" t="s">
        <v>303</v>
      </c>
      <c r="E74" s="19">
        <v>8269.7000000000007</v>
      </c>
      <c r="F74" s="20">
        <v>7879.1</v>
      </c>
      <c r="G74" s="21">
        <v>16148.800000000001</v>
      </c>
      <c r="H74" s="19">
        <v>9595.1</v>
      </c>
      <c r="I74" s="20">
        <v>10393.700000000001</v>
      </c>
      <c r="J74" s="21">
        <v>19988.800000000003</v>
      </c>
      <c r="K74" s="19">
        <v>6017.25</v>
      </c>
      <c r="L74" s="20">
        <v>10605.85</v>
      </c>
      <c r="M74" s="21">
        <v>16623.099999999999</v>
      </c>
      <c r="N74" s="19">
        <f>IF(ISERROR([1]WORKSHEET!N88="TRUE"),0,+[1]WORKSHEET!N88)</f>
        <v>10548.2</v>
      </c>
      <c r="O74" s="20">
        <f>IF(ISERROR([1]WORKSHEET!O88="TRUE"),0,+[1]WORKSHEET!O88)</f>
        <v>8498.85</v>
      </c>
      <c r="P74" s="21">
        <f t="shared" si="6"/>
        <v>19047.050000000003</v>
      </c>
      <c r="Q74">
        <v>11007.95</v>
      </c>
      <c r="R74">
        <v>5150.25</v>
      </c>
      <c r="S74" s="21">
        <f t="shared" si="7"/>
        <v>16158.2</v>
      </c>
      <c r="T74">
        <v>8571.9500000000007</v>
      </c>
      <c r="U74">
        <v>7466.35</v>
      </c>
      <c r="V74" s="21">
        <f t="shared" si="8"/>
        <v>16038.300000000001</v>
      </c>
      <c r="W74" s="47">
        <f t="shared" si="9"/>
        <v>54010.149999999994</v>
      </c>
      <c r="X74" s="47">
        <f t="shared" si="10"/>
        <v>49994.1</v>
      </c>
      <c r="Y74" s="47">
        <f t="shared" si="11"/>
        <v>104004.25</v>
      </c>
    </row>
    <row r="75" spans="1:25" ht="13">
      <c r="A75" s="2" t="s">
        <v>322</v>
      </c>
      <c r="B75" s="2" t="s">
        <v>376</v>
      </c>
      <c r="C75" s="89" t="s">
        <v>297</v>
      </c>
      <c r="D75" s="129" t="s">
        <v>304</v>
      </c>
      <c r="E75" s="19">
        <v>0</v>
      </c>
      <c r="F75" s="20">
        <v>0</v>
      </c>
      <c r="G75" s="21">
        <v>0</v>
      </c>
      <c r="H75" s="19">
        <v>0</v>
      </c>
      <c r="I75" s="20">
        <v>0</v>
      </c>
      <c r="J75" s="21">
        <v>0</v>
      </c>
      <c r="K75" s="19">
        <v>0</v>
      </c>
      <c r="L75" s="20">
        <v>0</v>
      </c>
      <c r="M75" s="21">
        <v>0</v>
      </c>
      <c r="N75" s="19">
        <f>IF(ISERROR([1]WORKSHEET!N90="TRUE"),0,+[1]WORKSHEET!N90)</f>
        <v>0</v>
      </c>
      <c r="O75" s="20">
        <f>IF(ISERROR([1]WORKSHEET!O90="TRUE"),0,+[1]WORKSHEET!O90)</f>
        <v>0</v>
      </c>
      <c r="P75" s="21">
        <f t="shared" si="6"/>
        <v>0</v>
      </c>
      <c r="Q75">
        <v>0</v>
      </c>
      <c r="R75">
        <v>0</v>
      </c>
      <c r="S75" s="21">
        <f t="shared" si="7"/>
        <v>0</v>
      </c>
      <c r="T75">
        <v>0</v>
      </c>
      <c r="U75">
        <v>0</v>
      </c>
      <c r="V75" s="21">
        <f t="shared" si="8"/>
        <v>0</v>
      </c>
      <c r="W75" s="47">
        <f t="shared" si="9"/>
        <v>0</v>
      </c>
      <c r="X75" s="47">
        <f t="shared" si="10"/>
        <v>0</v>
      </c>
      <c r="Y75" s="47">
        <f t="shared" si="11"/>
        <v>0</v>
      </c>
    </row>
    <row r="76" spans="1:25" ht="13">
      <c r="A76" s="2" t="s">
        <v>418</v>
      </c>
      <c r="B76" s="2" t="s">
        <v>419</v>
      </c>
      <c r="C76" s="89" t="s">
        <v>297</v>
      </c>
      <c r="D76" s="129" t="s">
        <v>304</v>
      </c>
      <c r="E76" s="19">
        <v>1917.56</v>
      </c>
      <c r="F76" s="20">
        <v>178.66</v>
      </c>
      <c r="G76" s="21">
        <v>2096.2199999999998</v>
      </c>
      <c r="H76" s="19">
        <v>879.59</v>
      </c>
      <c r="I76" s="20">
        <v>425.79</v>
      </c>
      <c r="J76" s="21">
        <v>1305.3800000000001</v>
      </c>
      <c r="K76" s="19">
        <v>1064.845</v>
      </c>
      <c r="L76" s="20">
        <v>315.64999999999998</v>
      </c>
      <c r="M76" s="21">
        <v>1380.4949999999999</v>
      </c>
      <c r="N76" s="19">
        <f>IF(ISERROR([1]WORKSHEET!N93="TRUE"),0,+[1]WORKSHEET!N93)</f>
        <v>707.22</v>
      </c>
      <c r="O76" s="20">
        <f>IF(ISERROR([1]WORKSHEET!O93="TRUE"),0,+[1]WORKSHEET!O93)</f>
        <v>687.16</v>
      </c>
      <c r="P76" s="21">
        <f t="shared" si="6"/>
        <v>1394.38</v>
      </c>
      <c r="Q76">
        <v>1085.53</v>
      </c>
      <c r="R76">
        <v>596.39</v>
      </c>
      <c r="S76" s="21">
        <f t="shared" si="7"/>
        <v>1681.92</v>
      </c>
      <c r="T76">
        <v>522.24800000000005</v>
      </c>
      <c r="U76">
        <v>1375.423</v>
      </c>
      <c r="V76" s="21">
        <f t="shared" si="8"/>
        <v>1897.671</v>
      </c>
      <c r="W76" s="47">
        <f t="shared" si="9"/>
        <v>6176.9930000000004</v>
      </c>
      <c r="X76" s="47">
        <f t="shared" si="10"/>
        <v>3579.0730000000003</v>
      </c>
      <c r="Y76" s="47">
        <f t="shared" si="11"/>
        <v>9756.0659999999989</v>
      </c>
    </row>
    <row r="77" spans="1:25" ht="13">
      <c r="A77" s="2" t="s">
        <v>274</v>
      </c>
      <c r="B77" s="2" t="s">
        <v>71</v>
      </c>
      <c r="C77" s="89" t="s">
        <v>297</v>
      </c>
      <c r="D77" s="129" t="s">
        <v>302</v>
      </c>
      <c r="E77" s="19">
        <v>10020.86</v>
      </c>
      <c r="F77" s="20">
        <v>3224.86</v>
      </c>
      <c r="G77" s="21">
        <v>13245.720000000001</v>
      </c>
      <c r="H77" s="19">
        <v>18190.02</v>
      </c>
      <c r="I77" s="20">
        <v>7543.48</v>
      </c>
      <c r="J77" s="21">
        <v>25733.5</v>
      </c>
      <c r="K77" s="19">
        <v>10545.27</v>
      </c>
      <c r="L77" s="20">
        <v>5188.0460000000003</v>
      </c>
      <c r="M77" s="21">
        <v>15733.316000000001</v>
      </c>
      <c r="N77" s="19">
        <f>IF(ISERROR([1]WORKSHEET!N94="TRUE"),0,+[1]WORKSHEET!N94)</f>
        <v>16302.27</v>
      </c>
      <c r="O77" s="20">
        <f>IF(ISERROR([1]WORKSHEET!O94="TRUE"),0,+[1]WORKSHEET!O94)</f>
        <v>5727.37</v>
      </c>
      <c r="P77" s="21">
        <f t="shared" si="6"/>
        <v>22029.64</v>
      </c>
      <c r="Q77">
        <v>6129.18</v>
      </c>
      <c r="R77">
        <v>4089.18</v>
      </c>
      <c r="S77" s="21">
        <f t="shared" si="7"/>
        <v>10218.36</v>
      </c>
      <c r="T77">
        <v>5736.9780000000001</v>
      </c>
      <c r="U77">
        <v>4386.7049999999999</v>
      </c>
      <c r="V77" s="21">
        <f t="shared" si="8"/>
        <v>10123.683000000001</v>
      </c>
      <c r="W77" s="47">
        <f t="shared" si="9"/>
        <v>66924.577999999994</v>
      </c>
      <c r="X77" s="47">
        <f t="shared" si="10"/>
        <v>30159.641000000003</v>
      </c>
      <c r="Y77" s="47">
        <f t="shared" si="11"/>
        <v>97084.219000000012</v>
      </c>
    </row>
    <row r="78" spans="1:25" ht="13">
      <c r="A78" s="2" t="s">
        <v>324</v>
      </c>
      <c r="B78" s="2" t="s">
        <v>325</v>
      </c>
      <c r="C78" s="89" t="s">
        <v>297</v>
      </c>
      <c r="D78" s="129" t="s">
        <v>304</v>
      </c>
      <c r="E78" s="19">
        <v>3555.33</v>
      </c>
      <c r="F78" s="20">
        <v>17.77</v>
      </c>
      <c r="G78" s="21">
        <v>3573.1</v>
      </c>
      <c r="H78" s="19">
        <v>3064.04</v>
      </c>
      <c r="I78" s="20">
        <v>34</v>
      </c>
      <c r="J78" s="21">
        <v>3098.04</v>
      </c>
      <c r="K78" s="19">
        <v>3008.4009999999998</v>
      </c>
      <c r="L78" s="20">
        <v>36.755000000000003</v>
      </c>
      <c r="M78" s="21">
        <v>3045.1559999999999</v>
      </c>
      <c r="N78" s="19">
        <f>IF(ISERROR([1]WORKSHEET!N95="TRUE"),0,+[1]WORKSHEET!N95)</f>
        <v>2755.99</v>
      </c>
      <c r="O78" s="20">
        <f>IF(ISERROR([1]WORKSHEET!O95="TRUE"),0,+[1]WORKSHEET!O95)</f>
        <v>29.08</v>
      </c>
      <c r="P78" s="21">
        <f t="shared" si="6"/>
        <v>2785.0699999999997</v>
      </c>
      <c r="Q78">
        <v>2932.87</v>
      </c>
      <c r="R78">
        <v>24.97</v>
      </c>
      <c r="S78" s="21">
        <f t="shared" si="7"/>
        <v>2957.8399999999997</v>
      </c>
      <c r="T78">
        <v>2978.8609999999999</v>
      </c>
      <c r="U78">
        <v>27.452000000000002</v>
      </c>
      <c r="V78" s="21">
        <f t="shared" si="8"/>
        <v>3006.3130000000001</v>
      </c>
      <c r="W78" s="47">
        <f t="shared" si="9"/>
        <v>18295.492000000002</v>
      </c>
      <c r="X78" s="47">
        <f t="shared" si="10"/>
        <v>170.02699999999999</v>
      </c>
      <c r="Y78" s="47">
        <f t="shared" si="11"/>
        <v>18465.519</v>
      </c>
    </row>
    <row r="79" spans="1:25" ht="13">
      <c r="A79" s="2" t="s">
        <v>386</v>
      </c>
      <c r="B79" s="2" t="s">
        <v>388</v>
      </c>
      <c r="C79" s="89" t="s">
        <v>297</v>
      </c>
      <c r="D79" s="129" t="s">
        <v>303</v>
      </c>
      <c r="E79" s="19">
        <v>8303.8700000000008</v>
      </c>
      <c r="F79" s="20">
        <v>1176.52</v>
      </c>
      <c r="G79" s="21">
        <v>9480.3900000000012</v>
      </c>
      <c r="H79" s="19">
        <v>11302.51</v>
      </c>
      <c r="I79" s="20">
        <v>1060.3900000000001</v>
      </c>
      <c r="J79" s="21">
        <v>12362.9</v>
      </c>
      <c r="K79" s="19">
        <v>9604.518</v>
      </c>
      <c r="L79" s="20">
        <v>842.94399999999996</v>
      </c>
      <c r="M79" s="21">
        <v>10447.462</v>
      </c>
      <c r="N79" s="19">
        <f>IF(ISERROR([1]WORKSHEET!N96="TRUE"),0,+[1]WORKSHEET!N96)</f>
        <v>9351.4500000000007</v>
      </c>
      <c r="O79" s="20">
        <f>IF(ISERROR([1]WORKSHEET!O96="TRUE"),0,+[1]WORKSHEET!O96)</f>
        <v>584.41</v>
      </c>
      <c r="P79" s="21">
        <f t="shared" si="6"/>
        <v>9935.86</v>
      </c>
      <c r="Q79">
        <v>8937.69</v>
      </c>
      <c r="R79">
        <v>681.45</v>
      </c>
      <c r="S79" s="21">
        <f t="shared" si="7"/>
        <v>9619.1400000000012</v>
      </c>
      <c r="T79">
        <v>7330.1009999999997</v>
      </c>
      <c r="U79">
        <v>1339.0830000000001</v>
      </c>
      <c r="V79" s="21">
        <f t="shared" si="8"/>
        <v>8669.1839999999993</v>
      </c>
      <c r="W79" s="47">
        <f t="shared" si="9"/>
        <v>54830.139000000003</v>
      </c>
      <c r="X79" s="47">
        <f t="shared" si="10"/>
        <v>5684.7970000000005</v>
      </c>
      <c r="Y79" s="47">
        <f t="shared" si="11"/>
        <v>60514.936000000002</v>
      </c>
    </row>
    <row r="80" spans="1:25" ht="13">
      <c r="A80" s="2" t="s">
        <v>386</v>
      </c>
      <c r="B80" s="2" t="s">
        <v>387</v>
      </c>
      <c r="C80" s="89" t="s">
        <v>297</v>
      </c>
      <c r="D80" s="129" t="s">
        <v>303</v>
      </c>
      <c r="E80" s="19">
        <v>7763.14</v>
      </c>
      <c r="F80" s="20">
        <v>1082.4000000000001</v>
      </c>
      <c r="G80" s="21">
        <v>8845.5400000000009</v>
      </c>
      <c r="H80" s="19">
        <v>10869.06</v>
      </c>
      <c r="I80" s="20">
        <v>949.88</v>
      </c>
      <c r="J80" s="21">
        <v>11818.939999999999</v>
      </c>
      <c r="K80" s="19">
        <v>9162.4130000000005</v>
      </c>
      <c r="L80" s="20">
        <v>866.98299999999995</v>
      </c>
      <c r="M80" s="21">
        <v>10029.396000000001</v>
      </c>
      <c r="N80" s="19">
        <f>IF(ISERROR([1]WORKSHEET!N97="TRUE"),0,+[1]WORKSHEET!N97)</f>
        <v>8825.42</v>
      </c>
      <c r="O80" s="20">
        <f>IF(ISERROR([1]WORKSHEET!O97="TRUE"),0,+[1]WORKSHEET!O97)</f>
        <v>633.4</v>
      </c>
      <c r="P80" s="21">
        <f t="shared" si="6"/>
        <v>9458.82</v>
      </c>
      <c r="Q80">
        <v>8511.9599999999991</v>
      </c>
      <c r="R80">
        <v>603.72</v>
      </c>
      <c r="S80" s="21">
        <f t="shared" si="7"/>
        <v>9115.6799999999985</v>
      </c>
      <c r="T80">
        <v>10516.64</v>
      </c>
      <c r="U80">
        <v>547.67999999999995</v>
      </c>
      <c r="V80" s="21">
        <f t="shared" si="8"/>
        <v>11064.32</v>
      </c>
      <c r="W80" s="47">
        <f t="shared" si="9"/>
        <v>55648.633000000002</v>
      </c>
      <c r="X80" s="47">
        <f t="shared" si="10"/>
        <v>4684.0630000000001</v>
      </c>
      <c r="Y80" s="47">
        <f t="shared" si="11"/>
        <v>60332.695999999996</v>
      </c>
    </row>
    <row r="81" spans="1:25" ht="13">
      <c r="A81" s="2" t="s">
        <v>308</v>
      </c>
      <c r="B81" s="2" t="s">
        <v>309</v>
      </c>
      <c r="C81" s="89" t="s">
        <v>297</v>
      </c>
      <c r="D81" s="129" t="s">
        <v>302</v>
      </c>
      <c r="E81" s="19">
        <v>30908.6</v>
      </c>
      <c r="F81" s="20">
        <v>5291.5</v>
      </c>
      <c r="G81" s="21">
        <v>36200.1</v>
      </c>
      <c r="H81" s="19">
        <v>25334.9</v>
      </c>
      <c r="I81" s="20">
        <v>6972.4</v>
      </c>
      <c r="J81" s="21">
        <v>32307.300000000003</v>
      </c>
      <c r="K81" s="19">
        <v>35221.4</v>
      </c>
      <c r="L81" s="20">
        <v>6798.4</v>
      </c>
      <c r="M81" s="21">
        <v>42019.8</v>
      </c>
      <c r="N81" s="19">
        <f>IF(ISERROR([1]WORKSHEET!N98="TRUE"),0,+[1]WORKSHEET!N98)</f>
        <v>40002.699999999997</v>
      </c>
      <c r="O81" s="20">
        <f>IF(ISERROR([1]WORKSHEET!O98="TRUE"),0,+[1]WORKSHEET!O98)</f>
        <v>4513.8999999999996</v>
      </c>
      <c r="P81" s="21">
        <f t="shared" si="6"/>
        <v>44516.6</v>
      </c>
      <c r="Q81">
        <v>23791.8</v>
      </c>
      <c r="R81">
        <v>4369.7</v>
      </c>
      <c r="S81" s="21">
        <f t="shared" si="7"/>
        <v>28161.5</v>
      </c>
      <c r="T81">
        <v>20318.599999999999</v>
      </c>
      <c r="U81">
        <v>3952.7</v>
      </c>
      <c r="V81" s="21">
        <f t="shared" si="8"/>
        <v>24271.3</v>
      </c>
      <c r="W81" s="47">
        <f t="shared" si="9"/>
        <v>175577.99999999997</v>
      </c>
      <c r="X81" s="47">
        <f t="shared" si="10"/>
        <v>31898.6</v>
      </c>
      <c r="Y81" s="47">
        <f t="shared" si="11"/>
        <v>207476.59999999998</v>
      </c>
    </row>
    <row r="82" spans="1:25" ht="13">
      <c r="A82" s="2" t="s">
        <v>275</v>
      </c>
      <c r="B82" s="2" t="s">
        <v>72</v>
      </c>
      <c r="C82" s="89" t="s">
        <v>297</v>
      </c>
      <c r="D82" s="129" t="s">
        <v>302</v>
      </c>
      <c r="E82" s="19">
        <v>355.55</v>
      </c>
      <c r="F82" s="20">
        <v>160.5</v>
      </c>
      <c r="G82" s="21">
        <v>516.04999999999995</v>
      </c>
      <c r="H82" s="19">
        <v>142.1</v>
      </c>
      <c r="I82" s="20">
        <v>128.55000000000001</v>
      </c>
      <c r="J82" s="21">
        <v>270.64999999999998</v>
      </c>
      <c r="K82" s="19">
        <v>237.2</v>
      </c>
      <c r="L82" s="20">
        <v>19</v>
      </c>
      <c r="M82" s="21">
        <v>256.2</v>
      </c>
      <c r="N82" s="19">
        <f>IF(ISERROR([1]WORKSHEET!N99="TRUE"),0,+[1]WORKSHEET!N99)</f>
        <v>1548.95</v>
      </c>
      <c r="O82" s="20">
        <f>IF(ISERROR([1]WORKSHEET!O99="TRUE"),0,+[1]WORKSHEET!O99)</f>
        <v>1591.75</v>
      </c>
      <c r="P82" s="21">
        <f t="shared" si="6"/>
        <v>3140.7</v>
      </c>
      <c r="Q82">
        <v>1629.6</v>
      </c>
      <c r="R82">
        <v>868.65</v>
      </c>
      <c r="S82" s="21">
        <f t="shared" si="7"/>
        <v>2498.25</v>
      </c>
      <c r="T82">
        <v>278.10000000000002</v>
      </c>
      <c r="U82">
        <v>8.65</v>
      </c>
      <c r="V82" s="21">
        <f t="shared" si="8"/>
        <v>286.75</v>
      </c>
      <c r="W82" s="47">
        <f t="shared" si="9"/>
        <v>4191.5</v>
      </c>
      <c r="X82" s="47">
        <f t="shared" si="10"/>
        <v>2777.1</v>
      </c>
      <c r="Y82" s="47">
        <f t="shared" si="11"/>
        <v>6968.5999999999995</v>
      </c>
    </row>
    <row r="83" spans="1:25" ht="13">
      <c r="A83" s="2" t="s">
        <v>275</v>
      </c>
      <c r="B83" s="2" t="s">
        <v>73</v>
      </c>
      <c r="C83" s="89" t="s">
        <v>297</v>
      </c>
      <c r="D83" s="129" t="s">
        <v>302</v>
      </c>
      <c r="E83" s="19">
        <v>967.45</v>
      </c>
      <c r="F83" s="20">
        <v>84.85</v>
      </c>
      <c r="G83" s="21">
        <v>1052.3</v>
      </c>
      <c r="H83" s="19">
        <v>1269.3</v>
      </c>
      <c r="I83" s="20">
        <v>392.95</v>
      </c>
      <c r="J83" s="21">
        <v>1662.25</v>
      </c>
      <c r="K83" s="19">
        <v>248.4</v>
      </c>
      <c r="L83" s="20">
        <v>0.55000000000000004</v>
      </c>
      <c r="M83" s="21">
        <v>248.95000000000002</v>
      </c>
      <c r="N83" s="19">
        <f>IF(ISERROR([1]WORKSHEET!N100="TRUE"),0,+[1]WORKSHEET!N100)</f>
        <v>1868.1</v>
      </c>
      <c r="O83" s="20">
        <f>IF(ISERROR([1]WORKSHEET!O100="TRUE"),0,+[1]WORKSHEET!O100)</f>
        <v>867.65</v>
      </c>
      <c r="P83" s="21">
        <f t="shared" si="6"/>
        <v>2735.75</v>
      </c>
      <c r="Q83">
        <v>2579</v>
      </c>
      <c r="R83">
        <v>641.20000000000005</v>
      </c>
      <c r="S83" s="21">
        <f t="shared" si="7"/>
        <v>3220.2</v>
      </c>
      <c r="T83">
        <v>0</v>
      </c>
      <c r="U83">
        <v>0</v>
      </c>
      <c r="V83" s="21">
        <f t="shared" si="8"/>
        <v>0</v>
      </c>
      <c r="W83" s="47">
        <f t="shared" si="9"/>
        <v>6932.25</v>
      </c>
      <c r="X83" s="47">
        <f t="shared" si="10"/>
        <v>1987.2</v>
      </c>
      <c r="Y83" s="47">
        <f t="shared" si="11"/>
        <v>8919.4500000000007</v>
      </c>
    </row>
    <row r="84" spans="1:25" ht="13">
      <c r="A84" s="2" t="s">
        <v>275</v>
      </c>
      <c r="B84" s="2" t="s">
        <v>74</v>
      </c>
      <c r="C84" s="89" t="s">
        <v>297</v>
      </c>
      <c r="D84" s="129" t="s">
        <v>302</v>
      </c>
      <c r="E84" s="19">
        <v>593.70000000000005</v>
      </c>
      <c r="F84" s="20">
        <v>123</v>
      </c>
      <c r="G84" s="21">
        <v>716.7</v>
      </c>
      <c r="H84" s="19">
        <v>992.05</v>
      </c>
      <c r="I84" s="20">
        <v>523.75</v>
      </c>
      <c r="J84" s="21">
        <v>1515.8</v>
      </c>
      <c r="K84" s="19">
        <v>78.900000000000006</v>
      </c>
      <c r="L84" s="20">
        <v>103.65</v>
      </c>
      <c r="M84" s="21">
        <v>182.55</v>
      </c>
      <c r="N84" s="19">
        <f>IF(ISERROR([1]WORKSHEET!N101="TRUE"),0,+[1]WORKSHEET!N101)</f>
        <v>3728.55</v>
      </c>
      <c r="O84" s="20">
        <f>IF(ISERROR([1]WORKSHEET!O101="TRUE"),0,+[1]WORKSHEET!O101)</f>
        <v>2181.85</v>
      </c>
      <c r="P84" s="21">
        <f t="shared" si="6"/>
        <v>5910.4</v>
      </c>
      <c r="Q84">
        <v>262.39999999999998</v>
      </c>
      <c r="R84">
        <v>334.15</v>
      </c>
      <c r="S84" s="21">
        <f t="shared" si="7"/>
        <v>596.54999999999995</v>
      </c>
      <c r="T84">
        <v>0</v>
      </c>
      <c r="U84">
        <v>0</v>
      </c>
      <c r="V84" s="21">
        <f t="shared" si="8"/>
        <v>0</v>
      </c>
      <c r="W84" s="47">
        <f t="shared" si="9"/>
        <v>5655.6</v>
      </c>
      <c r="X84" s="47">
        <f t="shared" si="10"/>
        <v>3266.4</v>
      </c>
      <c r="Y84" s="47">
        <f t="shared" si="11"/>
        <v>8922</v>
      </c>
    </row>
    <row r="85" spans="1:25" ht="13">
      <c r="A85" s="2" t="s">
        <v>275</v>
      </c>
      <c r="B85" s="2" t="s">
        <v>75</v>
      </c>
      <c r="C85" s="89" t="s">
        <v>297</v>
      </c>
      <c r="D85" s="129" t="s">
        <v>302</v>
      </c>
      <c r="E85" s="19">
        <v>0</v>
      </c>
      <c r="F85" s="20">
        <v>0</v>
      </c>
      <c r="G85" s="21">
        <v>0</v>
      </c>
      <c r="H85" s="19">
        <v>0</v>
      </c>
      <c r="I85" s="20">
        <v>0</v>
      </c>
      <c r="J85" s="21">
        <v>0</v>
      </c>
      <c r="K85" s="19">
        <v>0</v>
      </c>
      <c r="L85" s="20">
        <v>0</v>
      </c>
      <c r="M85" s="21">
        <v>0</v>
      </c>
      <c r="N85" s="19">
        <f>IF(ISERROR([1]WORKSHEET!N102="TRUE"),0,+[1]WORKSHEET!N102)</f>
        <v>0</v>
      </c>
      <c r="O85" s="20">
        <f>IF(ISERROR([1]WORKSHEET!O102="TRUE"),0,+[1]WORKSHEET!O102)</f>
        <v>0</v>
      </c>
      <c r="P85" s="21">
        <f t="shared" si="6"/>
        <v>0</v>
      </c>
      <c r="Q85">
        <v>0</v>
      </c>
      <c r="R85">
        <v>0</v>
      </c>
      <c r="S85" s="21">
        <f t="shared" si="7"/>
        <v>0</v>
      </c>
      <c r="T85">
        <v>0</v>
      </c>
      <c r="U85">
        <v>0</v>
      </c>
      <c r="V85" s="21">
        <f t="shared" si="8"/>
        <v>0</v>
      </c>
      <c r="W85" s="47">
        <f t="shared" si="9"/>
        <v>0</v>
      </c>
      <c r="X85" s="47">
        <f t="shared" si="10"/>
        <v>0</v>
      </c>
      <c r="Y85" s="47">
        <f t="shared" si="11"/>
        <v>0</v>
      </c>
    </row>
    <row r="86" spans="1:25" ht="13">
      <c r="A86" s="2" t="s">
        <v>275</v>
      </c>
      <c r="B86" s="2" t="s">
        <v>76</v>
      </c>
      <c r="C86" s="89" t="s">
        <v>297</v>
      </c>
      <c r="D86" s="129" t="s">
        <v>302</v>
      </c>
      <c r="E86" s="19">
        <v>0</v>
      </c>
      <c r="F86" s="20">
        <v>0</v>
      </c>
      <c r="G86" s="21">
        <v>0</v>
      </c>
      <c r="H86" s="19">
        <v>0</v>
      </c>
      <c r="I86" s="20">
        <v>0</v>
      </c>
      <c r="J86" s="21">
        <v>0</v>
      </c>
      <c r="K86" s="19">
        <v>0</v>
      </c>
      <c r="L86" s="20">
        <v>0</v>
      </c>
      <c r="M86" s="21">
        <v>0</v>
      </c>
      <c r="N86" s="19">
        <f>IF(ISERROR([1]WORKSHEET!N103="TRUE"),0,+[1]WORKSHEET!N103)</f>
        <v>0</v>
      </c>
      <c r="O86" s="20">
        <f>IF(ISERROR([1]WORKSHEET!O103="TRUE"),0,+[1]WORKSHEET!O103)</f>
        <v>0</v>
      </c>
      <c r="P86" s="21">
        <f t="shared" si="6"/>
        <v>0</v>
      </c>
      <c r="Q86">
        <v>0</v>
      </c>
      <c r="R86">
        <v>0</v>
      </c>
      <c r="S86" s="21">
        <f t="shared" si="7"/>
        <v>0</v>
      </c>
      <c r="T86">
        <v>0</v>
      </c>
      <c r="U86">
        <v>0</v>
      </c>
      <c r="V86" s="21">
        <f t="shared" si="8"/>
        <v>0</v>
      </c>
      <c r="W86" s="47">
        <f t="shared" si="9"/>
        <v>0</v>
      </c>
      <c r="X86" s="47">
        <f t="shared" si="10"/>
        <v>0</v>
      </c>
      <c r="Y86" s="47">
        <f t="shared" si="11"/>
        <v>0</v>
      </c>
    </row>
    <row r="87" spans="1:25" ht="13">
      <c r="A87" s="2" t="s">
        <v>275</v>
      </c>
      <c r="B87" s="2" t="s">
        <v>85</v>
      </c>
      <c r="C87" s="89" t="s">
        <v>297</v>
      </c>
      <c r="D87" s="129" t="s">
        <v>302</v>
      </c>
      <c r="E87" s="19">
        <v>46383.95</v>
      </c>
      <c r="F87" s="20">
        <v>4399.7</v>
      </c>
      <c r="G87" s="21">
        <v>50783.649999999994</v>
      </c>
      <c r="H87" s="19">
        <v>34963.25</v>
      </c>
      <c r="I87" s="20">
        <v>6164.45</v>
      </c>
      <c r="J87" s="21">
        <v>41127.699999999997</v>
      </c>
      <c r="K87" s="19">
        <v>32043.05</v>
      </c>
      <c r="L87" s="20">
        <v>6420.35</v>
      </c>
      <c r="M87" s="21">
        <v>38463.4</v>
      </c>
      <c r="N87" s="19">
        <f>IF(ISERROR([1]WORKSHEET!N112="TRUE"),0,+[1]WORKSHEET!N112)</f>
        <v>41105.1</v>
      </c>
      <c r="O87" s="20">
        <f>IF(ISERROR([1]WORKSHEET!O112="TRUE"),0,+[1]WORKSHEET!O112)</f>
        <v>4527.8999999999996</v>
      </c>
      <c r="P87" s="21">
        <f t="shared" si="6"/>
        <v>45633</v>
      </c>
      <c r="Q87">
        <v>30494</v>
      </c>
      <c r="R87">
        <v>4793.6000000000004</v>
      </c>
      <c r="S87" s="21">
        <f t="shared" si="7"/>
        <v>35287.599999999999</v>
      </c>
      <c r="T87">
        <v>24366.05</v>
      </c>
      <c r="U87">
        <v>4275.75</v>
      </c>
      <c r="V87" s="21">
        <f t="shared" si="8"/>
        <v>28641.8</v>
      </c>
      <c r="W87" s="47">
        <f t="shared" si="9"/>
        <v>209355.4</v>
      </c>
      <c r="X87" s="47">
        <f t="shared" si="10"/>
        <v>30581.75</v>
      </c>
      <c r="Y87" s="47">
        <f t="shared" si="11"/>
        <v>239937.15</v>
      </c>
    </row>
    <row r="88" spans="1:25" ht="13">
      <c r="A88" s="2" t="s">
        <v>275</v>
      </c>
      <c r="B88" s="2" t="s">
        <v>86</v>
      </c>
      <c r="C88" s="89" t="s">
        <v>297</v>
      </c>
      <c r="D88" s="129" t="s">
        <v>302</v>
      </c>
      <c r="E88" s="19">
        <v>25195.45</v>
      </c>
      <c r="F88" s="20">
        <v>4171.3500000000004</v>
      </c>
      <c r="G88" s="21">
        <v>29366.800000000003</v>
      </c>
      <c r="H88" s="19">
        <v>14459.4</v>
      </c>
      <c r="I88" s="20">
        <v>5022.6499999999996</v>
      </c>
      <c r="J88" s="21">
        <v>19482.05</v>
      </c>
      <c r="K88" s="19">
        <v>9889.15</v>
      </c>
      <c r="L88" s="20">
        <v>3693.7</v>
      </c>
      <c r="M88" s="21">
        <v>13582.849999999999</v>
      </c>
      <c r="N88" s="19">
        <f>IF(ISERROR([1]WORKSHEET!N113="TRUE"),0,+[1]WORKSHEET!N113)</f>
        <v>19527.3</v>
      </c>
      <c r="O88" s="20">
        <f>IF(ISERROR([1]WORKSHEET!O113="TRUE"),0,+[1]WORKSHEET!O113)</f>
        <v>3715.9</v>
      </c>
      <c r="P88" s="21">
        <f t="shared" si="6"/>
        <v>23243.200000000001</v>
      </c>
      <c r="Q88">
        <v>180.5</v>
      </c>
      <c r="R88">
        <v>665.25</v>
      </c>
      <c r="S88" s="21">
        <f t="shared" si="7"/>
        <v>845.75</v>
      </c>
      <c r="T88">
        <v>3630.75</v>
      </c>
      <c r="U88">
        <v>1908.75</v>
      </c>
      <c r="V88" s="21">
        <f t="shared" si="8"/>
        <v>5539.5</v>
      </c>
      <c r="W88" s="47">
        <f t="shared" si="9"/>
        <v>72882.55</v>
      </c>
      <c r="X88" s="47">
        <f t="shared" si="10"/>
        <v>19177.600000000002</v>
      </c>
      <c r="Y88" s="47">
        <f t="shared" si="11"/>
        <v>92060.150000000009</v>
      </c>
    </row>
    <row r="89" spans="1:25" ht="13">
      <c r="A89" s="2" t="s">
        <v>275</v>
      </c>
      <c r="B89" s="2" t="s">
        <v>89</v>
      </c>
      <c r="C89" s="89" t="s">
        <v>297</v>
      </c>
      <c r="D89" s="129" t="s">
        <v>298</v>
      </c>
      <c r="E89" s="19">
        <v>28082.27</v>
      </c>
      <c r="F89" s="20">
        <v>11944.15</v>
      </c>
      <c r="G89" s="21">
        <v>40026.42</v>
      </c>
      <c r="H89" s="19">
        <v>7825.08</v>
      </c>
      <c r="I89" s="20">
        <v>23326.65</v>
      </c>
      <c r="J89" s="21">
        <v>31151.730000000003</v>
      </c>
      <c r="K89" s="19">
        <v>12518.29</v>
      </c>
      <c r="L89" s="20">
        <v>20509.95</v>
      </c>
      <c r="M89" s="21">
        <v>33028.240000000005</v>
      </c>
      <c r="N89" s="19">
        <f>IF(ISERROR([1]WORKSHEET!N116="TRUE"),0,+[1]WORKSHEET!N116)</f>
        <v>10950.71</v>
      </c>
      <c r="O89" s="20">
        <f>IF(ISERROR([1]WORKSHEET!O116="TRUE"),0,+[1]WORKSHEET!O116)</f>
        <v>17014.41</v>
      </c>
      <c r="P89" s="21">
        <f t="shared" si="6"/>
        <v>27965.119999999999</v>
      </c>
      <c r="Q89">
        <v>12994.48</v>
      </c>
      <c r="R89">
        <v>11850</v>
      </c>
      <c r="S89" s="21">
        <f t="shared" si="7"/>
        <v>24844.48</v>
      </c>
      <c r="T89">
        <v>3923.72</v>
      </c>
      <c r="U89">
        <v>24572.1</v>
      </c>
      <c r="V89" s="21">
        <f t="shared" si="8"/>
        <v>28495.82</v>
      </c>
      <c r="W89" s="47">
        <f t="shared" si="9"/>
        <v>76294.55</v>
      </c>
      <c r="X89" s="47">
        <f t="shared" si="10"/>
        <v>109217.26000000001</v>
      </c>
      <c r="Y89" s="47">
        <f t="shared" si="11"/>
        <v>185511.81000000003</v>
      </c>
    </row>
    <row r="90" spans="1:25" ht="13">
      <c r="A90" s="2" t="s">
        <v>275</v>
      </c>
      <c r="B90" s="2" t="s">
        <v>327</v>
      </c>
      <c r="C90" s="89" t="s">
        <v>297</v>
      </c>
      <c r="D90" s="129" t="s">
        <v>302</v>
      </c>
      <c r="E90" s="19">
        <v>3336.55</v>
      </c>
      <c r="F90" s="20">
        <v>5928.1</v>
      </c>
      <c r="G90" s="21">
        <v>9264.6500000000015</v>
      </c>
      <c r="H90" s="19">
        <v>2601.15</v>
      </c>
      <c r="I90" s="20">
        <v>4126.8999999999996</v>
      </c>
      <c r="J90" s="21">
        <v>6728.0499999999993</v>
      </c>
      <c r="K90" s="19">
        <v>5435.95</v>
      </c>
      <c r="L90" s="20">
        <v>3715.2</v>
      </c>
      <c r="M90" s="21">
        <v>9151.15</v>
      </c>
      <c r="N90" s="19">
        <f>IF(ISERROR([1]WORKSHEET!N122="TRUE"),0,+[1]WORKSHEET!N122)</f>
        <v>5117.6000000000004</v>
      </c>
      <c r="O90" s="20">
        <f>IF(ISERROR([1]WORKSHEET!O122="TRUE"),0,+[1]WORKSHEET!O122)</f>
        <v>3274.05</v>
      </c>
      <c r="P90" s="21">
        <f t="shared" si="6"/>
        <v>8391.6500000000015</v>
      </c>
      <c r="Q90">
        <v>4526.6499999999996</v>
      </c>
      <c r="R90">
        <v>4308.8</v>
      </c>
      <c r="S90" s="21">
        <f t="shared" si="7"/>
        <v>8835.4500000000007</v>
      </c>
      <c r="T90">
        <v>5709.1</v>
      </c>
      <c r="U90">
        <v>4750.55</v>
      </c>
      <c r="V90" s="21">
        <f t="shared" si="8"/>
        <v>10459.650000000001</v>
      </c>
      <c r="W90" s="47">
        <f t="shared" si="9"/>
        <v>26727</v>
      </c>
      <c r="X90" s="47">
        <f t="shared" si="10"/>
        <v>26103.599999999999</v>
      </c>
      <c r="Y90" s="47">
        <f t="shared" si="11"/>
        <v>52830.6</v>
      </c>
    </row>
    <row r="91" spans="1:25" ht="13">
      <c r="A91" s="2" t="s">
        <v>275</v>
      </c>
      <c r="B91" s="2" t="s">
        <v>328</v>
      </c>
      <c r="C91" s="89" t="s">
        <v>297</v>
      </c>
      <c r="D91" s="129" t="s">
        <v>302</v>
      </c>
      <c r="E91" s="19">
        <v>3874.8</v>
      </c>
      <c r="F91" s="20">
        <v>2993.1</v>
      </c>
      <c r="G91" s="21">
        <v>6867.9</v>
      </c>
      <c r="H91" s="19">
        <v>5669.45</v>
      </c>
      <c r="I91" s="20">
        <v>2202.6999999999998</v>
      </c>
      <c r="J91" s="21">
        <v>7872.15</v>
      </c>
      <c r="K91" s="19">
        <v>11169.3</v>
      </c>
      <c r="L91" s="20">
        <v>6109.85</v>
      </c>
      <c r="M91" s="21">
        <v>17279.150000000001</v>
      </c>
      <c r="N91" s="19">
        <f>IF(ISERROR([1]WORKSHEET!N123="TRUE"),0,+[1]WORKSHEET!N123)</f>
        <v>5746.85</v>
      </c>
      <c r="O91" s="20">
        <f>IF(ISERROR([1]WORKSHEET!O123="TRUE"),0,+[1]WORKSHEET!O123)</f>
        <v>2051.1999999999998</v>
      </c>
      <c r="P91" s="21">
        <f t="shared" si="6"/>
        <v>7798.05</v>
      </c>
      <c r="Q91">
        <v>4624.3</v>
      </c>
      <c r="R91">
        <v>2852.25</v>
      </c>
      <c r="S91" s="21">
        <f t="shared" si="7"/>
        <v>7476.55</v>
      </c>
      <c r="T91">
        <v>4938.25</v>
      </c>
      <c r="U91">
        <v>4699.6499999999996</v>
      </c>
      <c r="V91" s="21">
        <f t="shared" si="8"/>
        <v>9637.9</v>
      </c>
      <c r="W91" s="47">
        <f t="shared" si="9"/>
        <v>36022.949999999997</v>
      </c>
      <c r="X91" s="47">
        <f t="shared" si="10"/>
        <v>20908.75</v>
      </c>
      <c r="Y91" s="47">
        <f t="shared" si="11"/>
        <v>56931.700000000004</v>
      </c>
    </row>
    <row r="92" spans="1:25" ht="13">
      <c r="A92" s="2" t="s">
        <v>275</v>
      </c>
      <c r="B92" s="2" t="s">
        <v>329</v>
      </c>
      <c r="C92" s="89" t="s">
        <v>297</v>
      </c>
      <c r="D92" s="129" t="s">
        <v>302</v>
      </c>
      <c r="E92" s="19">
        <v>3971.6</v>
      </c>
      <c r="F92" s="20">
        <v>3394.75</v>
      </c>
      <c r="G92" s="21">
        <v>7366.35</v>
      </c>
      <c r="H92" s="19">
        <v>6156.3</v>
      </c>
      <c r="I92" s="20">
        <v>2941.5</v>
      </c>
      <c r="J92" s="21">
        <v>9097.7999999999993</v>
      </c>
      <c r="K92" s="19">
        <v>7810.2</v>
      </c>
      <c r="L92" s="20">
        <v>4048.85</v>
      </c>
      <c r="M92" s="21">
        <v>11859.05</v>
      </c>
      <c r="N92" s="19">
        <f>IF(ISERROR([1]WORKSHEET!N124="TRUE"),0,+[1]WORKSHEET!N124)</f>
        <v>6780.65</v>
      </c>
      <c r="O92" s="20">
        <f>IF(ISERROR([1]WORKSHEET!O124="TRUE"),0,+[1]WORKSHEET!O124)</f>
        <v>2405.5</v>
      </c>
      <c r="P92" s="21">
        <f t="shared" si="6"/>
        <v>9186.15</v>
      </c>
      <c r="Q92">
        <v>3928.8</v>
      </c>
      <c r="R92">
        <v>3065.75</v>
      </c>
      <c r="S92" s="21">
        <f t="shared" si="7"/>
        <v>6994.55</v>
      </c>
      <c r="T92">
        <v>4742.7</v>
      </c>
      <c r="U92">
        <v>3757.3</v>
      </c>
      <c r="V92" s="21">
        <f t="shared" si="8"/>
        <v>8500</v>
      </c>
      <c r="W92" s="47">
        <f t="shared" si="9"/>
        <v>33390.25</v>
      </c>
      <c r="X92" s="47">
        <f t="shared" si="10"/>
        <v>19613.650000000001</v>
      </c>
      <c r="Y92" s="47">
        <f t="shared" si="11"/>
        <v>53003.9</v>
      </c>
    </row>
    <row r="93" spans="1:25" ht="13">
      <c r="A93" s="2" t="s">
        <v>275</v>
      </c>
      <c r="B93" s="2" t="s">
        <v>330</v>
      </c>
      <c r="C93" s="89" t="s">
        <v>297</v>
      </c>
      <c r="D93" s="129" t="s">
        <v>302</v>
      </c>
      <c r="E93" s="19">
        <v>17028.599999999999</v>
      </c>
      <c r="F93" s="20">
        <v>3297.45</v>
      </c>
      <c r="G93" s="21">
        <v>20326.05</v>
      </c>
      <c r="H93" s="19">
        <v>5751.6</v>
      </c>
      <c r="I93" s="20">
        <v>3999.35</v>
      </c>
      <c r="J93" s="21">
        <v>9750.9500000000007</v>
      </c>
      <c r="K93" s="19">
        <v>7983.75</v>
      </c>
      <c r="L93" s="20">
        <v>2840.8</v>
      </c>
      <c r="M93" s="21">
        <v>10824.55</v>
      </c>
      <c r="N93" s="19">
        <f>IF(ISERROR([1]WORKSHEET!N125="TRUE"),0,+[1]WORKSHEET!N125)</f>
        <v>2908.55</v>
      </c>
      <c r="O93" s="20">
        <f>IF(ISERROR([1]WORKSHEET!O125="TRUE"),0,+[1]WORKSHEET!O125)</f>
        <v>2623.35</v>
      </c>
      <c r="P93" s="21">
        <f t="shared" si="6"/>
        <v>5531.9</v>
      </c>
      <c r="Q93">
        <v>4731.05</v>
      </c>
      <c r="R93">
        <v>3630.05</v>
      </c>
      <c r="S93" s="21">
        <f t="shared" si="7"/>
        <v>8361.1</v>
      </c>
      <c r="T93">
        <v>5991.5</v>
      </c>
      <c r="U93">
        <v>4151.45</v>
      </c>
      <c r="V93" s="21">
        <f t="shared" si="8"/>
        <v>10142.950000000001</v>
      </c>
      <c r="W93" s="47">
        <f t="shared" si="9"/>
        <v>44395.05</v>
      </c>
      <c r="X93" s="47">
        <f t="shared" si="10"/>
        <v>20542.45</v>
      </c>
      <c r="Y93" s="47">
        <f t="shared" si="11"/>
        <v>64937.5</v>
      </c>
    </row>
    <row r="94" spans="1:25" ht="13">
      <c r="A94" s="2" t="s">
        <v>275</v>
      </c>
      <c r="B94" s="2" t="s">
        <v>331</v>
      </c>
      <c r="C94" s="89" t="s">
        <v>297</v>
      </c>
      <c r="D94" s="129" t="s">
        <v>302</v>
      </c>
      <c r="E94" s="19">
        <v>8219.25</v>
      </c>
      <c r="F94" s="20">
        <v>2989</v>
      </c>
      <c r="G94" s="21">
        <v>11208.25</v>
      </c>
      <c r="H94" s="19">
        <v>9245.6</v>
      </c>
      <c r="I94" s="20">
        <v>4227.1000000000004</v>
      </c>
      <c r="J94" s="21">
        <v>13472.7</v>
      </c>
      <c r="K94" s="19">
        <v>11499.4</v>
      </c>
      <c r="L94" s="20">
        <v>2292.3000000000002</v>
      </c>
      <c r="M94" s="21">
        <v>13791.7</v>
      </c>
      <c r="N94" s="19">
        <f>IF(ISERROR([1]WORKSHEET!N126="TRUE"),0,+[1]WORKSHEET!N126)</f>
        <v>4250</v>
      </c>
      <c r="O94" s="20">
        <f>IF(ISERROR([1]WORKSHEET!O126="TRUE"),0,+[1]WORKSHEET!O126)</f>
        <v>2246.8000000000002</v>
      </c>
      <c r="P94" s="21">
        <f t="shared" si="6"/>
        <v>6496.8</v>
      </c>
      <c r="Q94">
        <v>7699.25</v>
      </c>
      <c r="R94">
        <v>2417.6</v>
      </c>
      <c r="S94" s="21">
        <f t="shared" si="7"/>
        <v>10116.85</v>
      </c>
      <c r="T94">
        <v>7521.85</v>
      </c>
      <c r="U94">
        <v>3826.3</v>
      </c>
      <c r="V94" s="21">
        <f t="shared" si="8"/>
        <v>11348.150000000001</v>
      </c>
      <c r="W94" s="47">
        <f t="shared" si="9"/>
        <v>48435.35</v>
      </c>
      <c r="X94" s="47">
        <f t="shared" si="10"/>
        <v>17999.100000000002</v>
      </c>
      <c r="Y94" s="47">
        <f t="shared" si="11"/>
        <v>66434.450000000012</v>
      </c>
    </row>
    <row r="95" spans="1:25" ht="13">
      <c r="A95" s="2" t="s">
        <v>275</v>
      </c>
      <c r="B95" s="2" t="s">
        <v>313</v>
      </c>
      <c r="C95" s="89" t="s">
        <v>297</v>
      </c>
      <c r="D95" s="129" t="s">
        <v>303</v>
      </c>
      <c r="E95" s="19">
        <v>24117.8</v>
      </c>
      <c r="F95" s="20">
        <v>3412.3</v>
      </c>
      <c r="G95" s="21">
        <v>27530.1</v>
      </c>
      <c r="H95" s="19">
        <v>14645.15</v>
      </c>
      <c r="I95" s="20">
        <v>6777.65</v>
      </c>
      <c r="J95" s="21">
        <v>21422.799999999999</v>
      </c>
      <c r="K95" s="19">
        <v>20065.650000000001</v>
      </c>
      <c r="L95" s="20">
        <v>4134.75</v>
      </c>
      <c r="M95" s="21">
        <v>24200.400000000001</v>
      </c>
      <c r="N95" s="19">
        <f>IF(ISERROR([1]WORKSHEET!N127="TRUE"),0,+[1]WORKSHEET!N127)</f>
        <v>12220.5</v>
      </c>
      <c r="O95" s="20">
        <f>IF(ISERROR([1]WORKSHEET!O127="TRUE"),0,+[1]WORKSHEET!O127)</f>
        <v>4269.3999999999996</v>
      </c>
      <c r="P95" s="21">
        <f t="shared" si="6"/>
        <v>16489.900000000001</v>
      </c>
      <c r="Q95">
        <v>10743.9</v>
      </c>
      <c r="R95">
        <v>4684.5</v>
      </c>
      <c r="S95" s="21">
        <f t="shared" si="7"/>
        <v>15428.4</v>
      </c>
      <c r="T95">
        <v>21388.25</v>
      </c>
      <c r="U95">
        <v>3112.05</v>
      </c>
      <c r="V95" s="21">
        <f t="shared" si="8"/>
        <v>24500.3</v>
      </c>
      <c r="W95" s="47">
        <f t="shared" si="9"/>
        <v>103181.25</v>
      </c>
      <c r="X95" s="47">
        <f t="shared" si="10"/>
        <v>26390.649999999998</v>
      </c>
      <c r="Y95" s="47">
        <f t="shared" si="11"/>
        <v>129571.89999999998</v>
      </c>
    </row>
    <row r="96" spans="1:25" ht="13">
      <c r="A96" s="2" t="s">
        <v>275</v>
      </c>
      <c r="B96" s="2" t="s">
        <v>314</v>
      </c>
      <c r="C96" s="89" t="s">
        <v>297</v>
      </c>
      <c r="D96" s="129" t="s">
        <v>303</v>
      </c>
      <c r="E96" s="19">
        <v>8817.35</v>
      </c>
      <c r="F96" s="20">
        <v>3377.55</v>
      </c>
      <c r="G96" s="21">
        <v>12194.900000000001</v>
      </c>
      <c r="H96" s="19">
        <v>6419.65</v>
      </c>
      <c r="I96" s="20">
        <v>5707.8</v>
      </c>
      <c r="J96" s="21">
        <v>12127.45</v>
      </c>
      <c r="K96" s="19">
        <v>10535.55</v>
      </c>
      <c r="L96" s="20">
        <v>5073.5</v>
      </c>
      <c r="M96" s="21">
        <v>15609.05</v>
      </c>
      <c r="N96" s="19">
        <f>IF(ISERROR([1]WORKSHEET!N128="TRUE"),0,+[1]WORKSHEET!N128)</f>
        <v>8074.5</v>
      </c>
      <c r="O96" s="20">
        <f>IF(ISERROR([1]WORKSHEET!O128="TRUE"),0,+[1]WORKSHEET!O128)</f>
        <v>5368.4</v>
      </c>
      <c r="P96" s="21">
        <f t="shared" si="6"/>
        <v>13442.9</v>
      </c>
      <c r="Q96">
        <v>8190.75</v>
      </c>
      <c r="R96">
        <v>4819.8500000000004</v>
      </c>
      <c r="S96" s="21">
        <f t="shared" si="7"/>
        <v>13010.6</v>
      </c>
      <c r="T96">
        <v>601.79999999999995</v>
      </c>
      <c r="U96">
        <v>2.7</v>
      </c>
      <c r="V96" s="21">
        <f t="shared" si="8"/>
        <v>604.5</v>
      </c>
      <c r="W96" s="47">
        <f t="shared" si="9"/>
        <v>42639.600000000006</v>
      </c>
      <c r="X96" s="47">
        <f t="shared" si="10"/>
        <v>24349.8</v>
      </c>
      <c r="Y96" s="47">
        <f t="shared" si="11"/>
        <v>66989.400000000009</v>
      </c>
    </row>
    <row r="97" spans="1:25" ht="13">
      <c r="A97" s="2" t="s">
        <v>275</v>
      </c>
      <c r="B97" s="2" t="s">
        <v>315</v>
      </c>
      <c r="C97" s="89" t="s">
        <v>297</v>
      </c>
      <c r="D97" s="129" t="s">
        <v>303</v>
      </c>
      <c r="E97" s="19">
        <v>21659.5</v>
      </c>
      <c r="F97" s="20">
        <v>3665.75</v>
      </c>
      <c r="G97" s="21">
        <v>25325.25</v>
      </c>
      <c r="H97" s="19">
        <v>15636.55</v>
      </c>
      <c r="I97" s="20">
        <v>5376.25</v>
      </c>
      <c r="J97" s="21">
        <v>21012.799999999999</v>
      </c>
      <c r="K97" s="19">
        <v>16593.05</v>
      </c>
      <c r="L97" s="20">
        <v>3199.85</v>
      </c>
      <c r="M97" s="21">
        <v>19792.899999999998</v>
      </c>
      <c r="N97" s="19">
        <f>IF(ISERROR([1]WORKSHEET!N129="TRUE"),0,+[1]WORKSHEET!N129)</f>
        <v>12364.1</v>
      </c>
      <c r="O97" s="20">
        <f>IF(ISERROR([1]WORKSHEET!O129="TRUE"),0,+[1]WORKSHEET!O129)</f>
        <v>4212.55</v>
      </c>
      <c r="P97" s="21">
        <f t="shared" si="6"/>
        <v>16576.650000000001</v>
      </c>
      <c r="Q97">
        <v>10992.05</v>
      </c>
      <c r="R97">
        <v>4787.25</v>
      </c>
      <c r="S97" s="21">
        <f t="shared" si="7"/>
        <v>15779.3</v>
      </c>
      <c r="T97">
        <v>15799.5</v>
      </c>
      <c r="U97">
        <v>4210.6499999999996</v>
      </c>
      <c r="V97" s="21">
        <f t="shared" si="8"/>
        <v>20010.150000000001</v>
      </c>
      <c r="W97" s="47">
        <f t="shared" si="9"/>
        <v>93044.750000000015</v>
      </c>
      <c r="X97" s="47">
        <f t="shared" si="10"/>
        <v>25452.300000000003</v>
      </c>
      <c r="Y97" s="47">
        <f t="shared" si="11"/>
        <v>118497.05000000002</v>
      </c>
    </row>
    <row r="98" spans="1:25" ht="13">
      <c r="A98" s="2" t="s">
        <v>275</v>
      </c>
      <c r="B98" s="2" t="s">
        <v>316</v>
      </c>
      <c r="C98" s="89" t="s">
        <v>297</v>
      </c>
      <c r="D98" s="129" t="s">
        <v>303</v>
      </c>
      <c r="E98" s="19">
        <v>0</v>
      </c>
      <c r="F98" s="20">
        <v>0</v>
      </c>
      <c r="G98" s="21">
        <v>0</v>
      </c>
      <c r="H98" s="19">
        <v>6137.75</v>
      </c>
      <c r="I98" s="20">
        <v>4846.45</v>
      </c>
      <c r="J98" s="21">
        <v>10984.2</v>
      </c>
      <c r="K98" s="19">
        <v>22716.400000000001</v>
      </c>
      <c r="L98" s="20">
        <v>4048.05</v>
      </c>
      <c r="M98" s="21">
        <v>26764.45</v>
      </c>
      <c r="N98" s="19">
        <f>IF(ISERROR([1]WORKSHEET!N130="TRUE"),0,+[1]WORKSHEET!N130)</f>
        <v>13724.15</v>
      </c>
      <c r="O98" s="20">
        <f>IF(ISERROR([1]WORKSHEET!O130="TRUE"),0,+[1]WORKSHEET!O130)</f>
        <v>3456.55</v>
      </c>
      <c r="P98" s="21">
        <f t="shared" si="6"/>
        <v>17180.7</v>
      </c>
      <c r="Q98">
        <v>14697.7</v>
      </c>
      <c r="R98">
        <v>3679.15</v>
      </c>
      <c r="S98" s="21">
        <f t="shared" si="7"/>
        <v>18376.850000000002</v>
      </c>
      <c r="T98">
        <v>16288.2</v>
      </c>
      <c r="U98">
        <v>3128.3</v>
      </c>
      <c r="V98" s="21">
        <f t="shared" si="8"/>
        <v>19416.5</v>
      </c>
      <c r="W98" s="47">
        <f t="shared" si="9"/>
        <v>73564.2</v>
      </c>
      <c r="X98" s="47">
        <f t="shared" si="10"/>
        <v>19158.5</v>
      </c>
      <c r="Y98" s="47">
        <f t="shared" si="11"/>
        <v>92722.700000000012</v>
      </c>
    </row>
    <row r="99" spans="1:25" ht="13">
      <c r="A99" s="2" t="s">
        <v>277</v>
      </c>
      <c r="B99" s="2" t="s">
        <v>99</v>
      </c>
      <c r="C99" s="89" t="s">
        <v>297</v>
      </c>
      <c r="D99" s="129" t="s">
        <v>302</v>
      </c>
      <c r="E99" s="19">
        <v>0</v>
      </c>
      <c r="F99" s="20">
        <v>0</v>
      </c>
      <c r="G99" s="21">
        <v>0</v>
      </c>
      <c r="H99" s="19">
        <v>0</v>
      </c>
      <c r="I99" s="20">
        <v>0</v>
      </c>
      <c r="J99" s="21">
        <v>0</v>
      </c>
      <c r="K99" s="19">
        <v>0</v>
      </c>
      <c r="L99" s="20">
        <v>0</v>
      </c>
      <c r="M99" s="21">
        <v>0</v>
      </c>
      <c r="N99" s="19">
        <f>IF(ISERROR([1]WORKSHEET!N135="TRUE"),0,+[1]WORKSHEET!N135)</f>
        <v>0</v>
      </c>
      <c r="O99" s="20">
        <f>IF(ISERROR([1]WORKSHEET!O135="TRUE"),0,+[1]WORKSHEET!O135)</f>
        <v>0</v>
      </c>
      <c r="P99" s="21">
        <f t="shared" ref="P99:P142" si="12">+N99+O99</f>
        <v>0</v>
      </c>
      <c r="Q99">
        <v>0</v>
      </c>
      <c r="R99">
        <v>0</v>
      </c>
      <c r="S99" s="21">
        <f t="shared" si="7"/>
        <v>0</v>
      </c>
      <c r="T99">
        <v>0</v>
      </c>
      <c r="U99">
        <v>0</v>
      </c>
      <c r="V99" s="21">
        <f t="shared" si="8"/>
        <v>0</v>
      </c>
      <c r="W99" s="47">
        <f t="shared" si="9"/>
        <v>0</v>
      </c>
      <c r="X99" s="47">
        <f t="shared" si="10"/>
        <v>0</v>
      </c>
      <c r="Y99" s="47">
        <f t="shared" si="11"/>
        <v>0</v>
      </c>
    </row>
    <row r="100" spans="1:25" ht="13">
      <c r="A100" s="2" t="s">
        <v>277</v>
      </c>
      <c r="B100" s="2" t="s">
        <v>100</v>
      </c>
      <c r="C100" s="89" t="s">
        <v>297</v>
      </c>
      <c r="D100" s="129" t="s">
        <v>302</v>
      </c>
      <c r="E100" s="19">
        <v>0</v>
      </c>
      <c r="F100" s="20">
        <v>0</v>
      </c>
      <c r="G100" s="21">
        <v>0</v>
      </c>
      <c r="H100" s="19">
        <v>0</v>
      </c>
      <c r="I100" s="20">
        <v>0</v>
      </c>
      <c r="J100" s="21">
        <v>0</v>
      </c>
      <c r="K100" s="19">
        <v>0</v>
      </c>
      <c r="L100" s="20">
        <v>0</v>
      </c>
      <c r="M100" s="21">
        <v>0</v>
      </c>
      <c r="N100" s="19">
        <f>IF(ISERROR([1]WORKSHEET!N136="TRUE"),0,+[1]WORKSHEET!N136)</f>
        <v>0</v>
      </c>
      <c r="O100" s="20">
        <f>IF(ISERROR([1]WORKSHEET!O136="TRUE"),0,+[1]WORKSHEET!O136)</f>
        <v>0</v>
      </c>
      <c r="P100" s="21">
        <f t="shared" si="12"/>
        <v>0</v>
      </c>
      <c r="Q100">
        <v>0</v>
      </c>
      <c r="R100">
        <v>0</v>
      </c>
      <c r="S100" s="21">
        <f t="shared" si="7"/>
        <v>0</v>
      </c>
      <c r="T100">
        <v>0</v>
      </c>
      <c r="U100">
        <v>0</v>
      </c>
      <c r="V100" s="21">
        <f t="shared" si="8"/>
        <v>0</v>
      </c>
      <c r="W100" s="47">
        <f t="shared" si="9"/>
        <v>0</v>
      </c>
      <c r="X100" s="47">
        <f t="shared" si="10"/>
        <v>0</v>
      </c>
      <c r="Y100" s="47">
        <f t="shared" si="11"/>
        <v>0</v>
      </c>
    </row>
    <row r="101" spans="1:25" ht="13">
      <c r="A101" s="2" t="s">
        <v>277</v>
      </c>
      <c r="B101" s="2" t="s">
        <v>101</v>
      </c>
      <c r="C101" s="89" t="s">
        <v>297</v>
      </c>
      <c r="D101" s="129" t="s">
        <v>303</v>
      </c>
      <c r="E101" s="19">
        <v>13397.35</v>
      </c>
      <c r="F101" s="20">
        <v>15304.25</v>
      </c>
      <c r="G101" s="21">
        <v>28701.599999999999</v>
      </c>
      <c r="H101" s="19">
        <v>10777.4</v>
      </c>
      <c r="I101" s="20">
        <v>8450.2000000000007</v>
      </c>
      <c r="J101" s="21">
        <v>19227.599999999999</v>
      </c>
      <c r="K101" s="19">
        <v>23499.599999999999</v>
      </c>
      <c r="L101" s="20">
        <v>10670</v>
      </c>
      <c r="M101" s="21">
        <v>34169.599999999999</v>
      </c>
      <c r="N101" s="19">
        <f>IF(ISERROR([1]WORKSHEET!N137="TRUE"),0,+[1]WORKSHEET!N137)</f>
        <v>22678.9</v>
      </c>
      <c r="O101" s="20">
        <f>IF(ISERROR([1]WORKSHEET!O137="TRUE"),0,+[1]WORKSHEET!O137)</f>
        <v>7506</v>
      </c>
      <c r="P101" s="21">
        <f t="shared" si="12"/>
        <v>30184.9</v>
      </c>
      <c r="Q101">
        <v>19363.349999999999</v>
      </c>
      <c r="R101">
        <v>10702.9</v>
      </c>
      <c r="S101" s="21">
        <f t="shared" si="7"/>
        <v>30066.25</v>
      </c>
      <c r="T101">
        <v>26837</v>
      </c>
      <c r="U101">
        <v>14164.45</v>
      </c>
      <c r="V101" s="21">
        <f t="shared" si="8"/>
        <v>41001.449999999997</v>
      </c>
      <c r="W101" s="47">
        <f t="shared" si="9"/>
        <v>116553.60000000001</v>
      </c>
      <c r="X101" s="47">
        <f t="shared" si="10"/>
        <v>66797.8</v>
      </c>
      <c r="Y101" s="47">
        <f t="shared" si="11"/>
        <v>183351.39999999997</v>
      </c>
    </row>
    <row r="102" spans="1:25" ht="13">
      <c r="A102" s="2" t="s">
        <v>277</v>
      </c>
      <c r="B102" s="2" t="s">
        <v>102</v>
      </c>
      <c r="C102" s="89" t="s">
        <v>297</v>
      </c>
      <c r="D102" s="129" t="s">
        <v>303</v>
      </c>
      <c r="E102" s="19">
        <v>58719.45</v>
      </c>
      <c r="F102" s="20">
        <v>156.69999999999999</v>
      </c>
      <c r="G102" s="21">
        <v>58876.149999999994</v>
      </c>
      <c r="H102" s="19">
        <v>55511.75</v>
      </c>
      <c r="I102" s="20">
        <v>0</v>
      </c>
      <c r="J102" s="21">
        <v>55511.75</v>
      </c>
      <c r="K102" s="19">
        <v>57756.3</v>
      </c>
      <c r="L102" s="20">
        <v>0</v>
      </c>
      <c r="M102" s="21">
        <v>57756.3</v>
      </c>
      <c r="N102" s="19">
        <f>IF(ISERROR([1]WORKSHEET!N138="TRUE"),0,+[1]WORKSHEET!N138)</f>
        <v>15463.7</v>
      </c>
      <c r="O102" s="20">
        <f>IF(ISERROR([1]WORKSHEET!O138="TRUE"),0,+[1]WORKSHEET!O138)</f>
        <v>345.1</v>
      </c>
      <c r="P102" s="21">
        <f t="shared" si="12"/>
        <v>15808.800000000001</v>
      </c>
      <c r="Q102">
        <v>1375.9</v>
      </c>
      <c r="R102">
        <v>22.55</v>
      </c>
      <c r="S102" s="21">
        <f t="shared" si="7"/>
        <v>1398.45</v>
      </c>
      <c r="T102">
        <v>21752.45</v>
      </c>
      <c r="U102">
        <v>99.45</v>
      </c>
      <c r="V102" s="21">
        <f t="shared" si="8"/>
        <v>21851.9</v>
      </c>
      <c r="W102" s="47">
        <f t="shared" si="9"/>
        <v>210579.55000000002</v>
      </c>
      <c r="X102" s="47">
        <f t="shared" si="10"/>
        <v>623.80000000000007</v>
      </c>
      <c r="Y102" s="47">
        <f t="shared" si="11"/>
        <v>211203.35</v>
      </c>
    </row>
    <row r="103" spans="1:25" ht="13">
      <c r="A103" s="2" t="s">
        <v>277</v>
      </c>
      <c r="B103" s="2" t="s">
        <v>103</v>
      </c>
      <c r="C103" s="89" t="s">
        <v>297</v>
      </c>
      <c r="D103" s="129" t="s">
        <v>303</v>
      </c>
      <c r="E103" s="19">
        <v>0</v>
      </c>
      <c r="F103" s="20">
        <v>3560.45</v>
      </c>
      <c r="G103" s="21">
        <v>3560.45</v>
      </c>
      <c r="H103" s="19">
        <v>0</v>
      </c>
      <c r="I103" s="20">
        <v>253.4</v>
      </c>
      <c r="J103" s="21">
        <v>253.4</v>
      </c>
      <c r="K103" s="19">
        <v>0</v>
      </c>
      <c r="L103" s="20">
        <v>0</v>
      </c>
      <c r="M103" s="21">
        <v>0</v>
      </c>
      <c r="N103" s="19">
        <f>IF(ISERROR([1]WORKSHEET!N139="TRUE"),0,+[1]WORKSHEET!N139)</f>
        <v>0</v>
      </c>
      <c r="O103" s="20">
        <f>IF(ISERROR([1]WORKSHEET!O139="TRUE"),0,+[1]WORKSHEET!O139)</f>
        <v>0</v>
      </c>
      <c r="P103" s="21">
        <f t="shared" si="12"/>
        <v>0</v>
      </c>
      <c r="Q103">
        <v>0</v>
      </c>
      <c r="R103">
        <v>0</v>
      </c>
      <c r="S103" s="21">
        <f t="shared" si="7"/>
        <v>0</v>
      </c>
      <c r="T103">
        <v>0</v>
      </c>
      <c r="U103">
        <v>0</v>
      </c>
      <c r="V103" s="21">
        <f t="shared" si="8"/>
        <v>0</v>
      </c>
      <c r="W103" s="47">
        <f t="shared" si="9"/>
        <v>0</v>
      </c>
      <c r="X103" s="47">
        <f t="shared" si="10"/>
        <v>3813.85</v>
      </c>
      <c r="Y103" s="47">
        <f t="shared" si="11"/>
        <v>3813.85</v>
      </c>
    </row>
    <row r="104" spans="1:25" ht="13">
      <c r="A104" s="2" t="s">
        <v>277</v>
      </c>
      <c r="B104" s="2" t="s">
        <v>104</v>
      </c>
      <c r="C104" s="89" t="s">
        <v>297</v>
      </c>
      <c r="D104" s="129" t="s">
        <v>303</v>
      </c>
      <c r="E104" s="19">
        <v>65361.75</v>
      </c>
      <c r="F104" s="20">
        <v>0.2</v>
      </c>
      <c r="G104" s="21">
        <v>65361.95</v>
      </c>
      <c r="H104" s="19">
        <v>77301.05</v>
      </c>
      <c r="I104" s="20">
        <v>0</v>
      </c>
      <c r="J104" s="21">
        <v>77301.05</v>
      </c>
      <c r="K104" s="19">
        <v>76028</v>
      </c>
      <c r="L104" s="20">
        <v>0</v>
      </c>
      <c r="M104" s="21">
        <v>76028</v>
      </c>
      <c r="N104" s="19">
        <f>IF(ISERROR([1]WORKSHEET!N140="TRUE"),0,+[1]WORKSHEET!N140)</f>
        <v>63730.55</v>
      </c>
      <c r="O104" s="20">
        <f>IF(ISERROR([1]WORKSHEET!O140="TRUE"),0,+[1]WORKSHEET!O140)</f>
        <v>356.75</v>
      </c>
      <c r="P104" s="21">
        <f t="shared" si="12"/>
        <v>64087.3</v>
      </c>
      <c r="Q104">
        <v>77350.8</v>
      </c>
      <c r="R104">
        <v>0</v>
      </c>
      <c r="S104" s="21">
        <f t="shared" si="7"/>
        <v>77350.8</v>
      </c>
      <c r="T104">
        <v>79047.850000000006</v>
      </c>
      <c r="U104">
        <v>0</v>
      </c>
      <c r="V104" s="21">
        <f t="shared" si="8"/>
        <v>79047.850000000006</v>
      </c>
      <c r="W104" s="47">
        <f t="shared" si="9"/>
        <v>438820</v>
      </c>
      <c r="X104" s="47">
        <f t="shared" si="10"/>
        <v>356.95</v>
      </c>
      <c r="Y104" s="47">
        <f t="shared" si="11"/>
        <v>439176.94999999995</v>
      </c>
    </row>
    <row r="105" spans="1:25" ht="13">
      <c r="A105" s="2" t="s">
        <v>277</v>
      </c>
      <c r="B105" s="2" t="s">
        <v>105</v>
      </c>
      <c r="C105" s="89" t="s">
        <v>297</v>
      </c>
      <c r="D105" s="129" t="s">
        <v>302</v>
      </c>
      <c r="E105" s="19">
        <v>44636.5</v>
      </c>
      <c r="F105" s="20">
        <v>3942.8</v>
      </c>
      <c r="G105" s="21">
        <v>48579.3</v>
      </c>
      <c r="H105" s="19">
        <v>33586.9</v>
      </c>
      <c r="I105" s="20">
        <v>5811.5</v>
      </c>
      <c r="J105" s="21">
        <v>39398.400000000001</v>
      </c>
      <c r="K105" s="19">
        <v>27193.9</v>
      </c>
      <c r="L105" s="20">
        <v>6114.45</v>
      </c>
      <c r="M105" s="21">
        <v>33308.35</v>
      </c>
      <c r="N105" s="19">
        <f>IF(ISERROR([1]WORKSHEET!N141="TRUE"),0,+[1]WORKSHEET!N141)</f>
        <v>18941.150000000001</v>
      </c>
      <c r="O105" s="20">
        <f>IF(ISERROR([1]WORKSHEET!O141="TRUE"),0,+[1]WORKSHEET!O141)</f>
        <v>6322.8</v>
      </c>
      <c r="P105" s="21">
        <f t="shared" si="12"/>
        <v>25263.95</v>
      </c>
      <c r="Q105">
        <v>20056.900000000001</v>
      </c>
      <c r="R105">
        <v>4185</v>
      </c>
      <c r="S105" s="21">
        <f t="shared" si="7"/>
        <v>24241.9</v>
      </c>
      <c r="T105">
        <v>5308.6</v>
      </c>
      <c r="U105">
        <v>954.2</v>
      </c>
      <c r="V105" s="21">
        <f t="shared" si="8"/>
        <v>6262.8</v>
      </c>
      <c r="W105" s="47">
        <f t="shared" si="9"/>
        <v>149723.94999999998</v>
      </c>
      <c r="X105" s="47">
        <f t="shared" si="10"/>
        <v>27330.75</v>
      </c>
      <c r="Y105" s="47">
        <f t="shared" si="11"/>
        <v>177054.7</v>
      </c>
    </row>
    <row r="106" spans="1:25" ht="13">
      <c r="A106" s="2" t="s">
        <v>277</v>
      </c>
      <c r="B106" s="2" t="s">
        <v>106</v>
      </c>
      <c r="C106" s="89" t="s">
        <v>297</v>
      </c>
      <c r="D106" s="129" t="s">
        <v>302</v>
      </c>
      <c r="E106" s="19">
        <v>46085.2</v>
      </c>
      <c r="F106" s="20">
        <v>3278.8</v>
      </c>
      <c r="G106" s="21">
        <v>49364</v>
      </c>
      <c r="H106" s="19">
        <v>32825.949999999997</v>
      </c>
      <c r="I106" s="20">
        <v>4055.5</v>
      </c>
      <c r="J106" s="21">
        <v>36881.449999999997</v>
      </c>
      <c r="K106" s="19">
        <v>29807.05</v>
      </c>
      <c r="L106" s="20">
        <v>5404.25</v>
      </c>
      <c r="M106" s="21">
        <v>35211.300000000003</v>
      </c>
      <c r="N106" s="19">
        <f>IF(ISERROR([1]WORKSHEET!N142="TRUE"),0,+[1]WORKSHEET!N142)</f>
        <v>18873.45</v>
      </c>
      <c r="O106" s="20">
        <f>IF(ISERROR([1]WORKSHEET!O142="TRUE"),0,+[1]WORKSHEET!O142)</f>
        <v>4775.75</v>
      </c>
      <c r="P106" s="21">
        <f t="shared" si="12"/>
        <v>23649.200000000001</v>
      </c>
      <c r="Q106">
        <v>17133.150000000001</v>
      </c>
      <c r="R106">
        <v>2520.5500000000002</v>
      </c>
      <c r="S106" s="21">
        <f t="shared" si="7"/>
        <v>19653.7</v>
      </c>
      <c r="T106">
        <v>33452.199999999997</v>
      </c>
      <c r="U106">
        <v>3247.25</v>
      </c>
      <c r="V106" s="21">
        <f t="shared" si="8"/>
        <v>36699.449999999997</v>
      </c>
      <c r="W106" s="47">
        <f t="shared" si="9"/>
        <v>178177</v>
      </c>
      <c r="X106" s="47">
        <f t="shared" si="10"/>
        <v>23282.1</v>
      </c>
      <c r="Y106" s="47">
        <f t="shared" si="11"/>
        <v>201459.10000000003</v>
      </c>
    </row>
    <row r="107" spans="1:25" ht="13">
      <c r="A107" s="2" t="s">
        <v>277</v>
      </c>
      <c r="B107" s="2" t="s">
        <v>107</v>
      </c>
      <c r="C107" s="89" t="s">
        <v>297</v>
      </c>
      <c r="D107" s="129" t="s">
        <v>303</v>
      </c>
      <c r="E107" s="19">
        <v>65779.5</v>
      </c>
      <c r="F107" s="20">
        <v>1349.35</v>
      </c>
      <c r="G107" s="21">
        <v>67128.850000000006</v>
      </c>
      <c r="H107" s="19">
        <v>45138.65</v>
      </c>
      <c r="I107" s="20">
        <v>1342.8</v>
      </c>
      <c r="J107" s="21">
        <v>46481.450000000004</v>
      </c>
      <c r="K107" s="19">
        <v>57021.35</v>
      </c>
      <c r="L107" s="20">
        <v>708.15</v>
      </c>
      <c r="M107" s="21">
        <v>57729.5</v>
      </c>
      <c r="N107" s="19">
        <f>IF(ISERROR([1]WORKSHEET!N143="TRUE"),0,+[1]WORKSHEET!N143)</f>
        <v>34910.449999999997</v>
      </c>
      <c r="O107" s="20">
        <f>IF(ISERROR([1]WORKSHEET!O143="TRUE"),0,+[1]WORKSHEET!O143)</f>
        <v>2202.0500000000002</v>
      </c>
      <c r="P107" s="21">
        <f t="shared" si="12"/>
        <v>37112.5</v>
      </c>
      <c r="Q107">
        <v>40130.75</v>
      </c>
      <c r="R107">
        <v>4735.45</v>
      </c>
      <c r="S107" s="21">
        <f t="shared" si="7"/>
        <v>44866.2</v>
      </c>
      <c r="T107">
        <v>68491.649999999994</v>
      </c>
      <c r="U107">
        <v>2738.5</v>
      </c>
      <c r="V107" s="21">
        <f t="shared" si="8"/>
        <v>71230.149999999994</v>
      </c>
      <c r="W107" s="47">
        <f t="shared" si="9"/>
        <v>311472.34999999998</v>
      </c>
      <c r="X107" s="47">
        <f t="shared" si="10"/>
        <v>13076.3</v>
      </c>
      <c r="Y107" s="47">
        <f t="shared" si="11"/>
        <v>324548.65000000002</v>
      </c>
    </row>
    <row r="108" spans="1:25" ht="13">
      <c r="A108" s="2" t="s">
        <v>277</v>
      </c>
      <c r="B108" s="2" t="s">
        <v>108</v>
      </c>
      <c r="C108" s="89" t="s">
        <v>297</v>
      </c>
      <c r="D108" s="129" t="s">
        <v>303</v>
      </c>
      <c r="E108" s="19">
        <v>29137.55</v>
      </c>
      <c r="F108" s="20">
        <v>1389.05</v>
      </c>
      <c r="G108" s="21">
        <v>30526.6</v>
      </c>
      <c r="H108" s="19">
        <v>47842.5</v>
      </c>
      <c r="I108" s="20">
        <v>892</v>
      </c>
      <c r="J108" s="21">
        <v>48734.5</v>
      </c>
      <c r="K108" s="19">
        <v>64642</v>
      </c>
      <c r="L108" s="20">
        <v>312.89999999999998</v>
      </c>
      <c r="M108" s="21">
        <v>64954.9</v>
      </c>
      <c r="N108" s="19">
        <f>IF(ISERROR([1]WORKSHEET!N144="TRUE"),0,+[1]WORKSHEET!N144)</f>
        <v>62243.25</v>
      </c>
      <c r="O108" s="20">
        <f>IF(ISERROR([1]WORKSHEET!O144="TRUE"),0,+[1]WORKSHEET!O144)</f>
        <v>2064.35</v>
      </c>
      <c r="P108" s="21">
        <f t="shared" si="12"/>
        <v>64307.6</v>
      </c>
      <c r="Q108">
        <v>44551.85</v>
      </c>
      <c r="R108">
        <v>2562.35</v>
      </c>
      <c r="S108" s="21">
        <f t="shared" si="7"/>
        <v>47114.2</v>
      </c>
      <c r="T108">
        <v>15146.4</v>
      </c>
      <c r="U108">
        <v>674.6</v>
      </c>
      <c r="V108" s="21">
        <f t="shared" si="8"/>
        <v>15821</v>
      </c>
      <c r="W108" s="47">
        <f t="shared" si="9"/>
        <v>263563.55</v>
      </c>
      <c r="X108" s="47">
        <f t="shared" si="10"/>
        <v>7895.25</v>
      </c>
      <c r="Y108" s="47">
        <f t="shared" si="11"/>
        <v>271458.8</v>
      </c>
    </row>
    <row r="109" spans="1:25" ht="13">
      <c r="A109" s="2" t="s">
        <v>277</v>
      </c>
      <c r="B109" s="2" t="s">
        <v>109</v>
      </c>
      <c r="C109" s="89" t="s">
        <v>297</v>
      </c>
      <c r="D109" s="129" t="s">
        <v>304</v>
      </c>
      <c r="E109" s="19">
        <v>0</v>
      </c>
      <c r="F109" s="20">
        <v>0</v>
      </c>
      <c r="G109" s="21">
        <v>0</v>
      </c>
      <c r="H109" s="19">
        <v>0</v>
      </c>
      <c r="I109" s="20">
        <v>0</v>
      </c>
      <c r="J109" s="21">
        <v>0</v>
      </c>
      <c r="K109" s="19">
        <v>0</v>
      </c>
      <c r="L109" s="20">
        <v>0</v>
      </c>
      <c r="M109" s="21">
        <v>0</v>
      </c>
      <c r="N109" s="19">
        <f>IF(ISERROR([1]WORKSHEET!N145="TRUE"),0,+[1]WORKSHEET!N145)</f>
        <v>0</v>
      </c>
      <c r="O109" s="20">
        <f>IF(ISERROR([1]WORKSHEET!O145="TRUE"),0,+[1]WORKSHEET!O145)</f>
        <v>0</v>
      </c>
      <c r="P109" s="21">
        <f t="shared" si="12"/>
        <v>0</v>
      </c>
      <c r="Q109">
        <v>0</v>
      </c>
      <c r="R109">
        <v>0</v>
      </c>
      <c r="S109" s="21">
        <f t="shared" si="7"/>
        <v>0</v>
      </c>
      <c r="T109">
        <v>0</v>
      </c>
      <c r="U109">
        <v>0</v>
      </c>
      <c r="V109" s="21">
        <f t="shared" si="8"/>
        <v>0</v>
      </c>
      <c r="W109" s="47">
        <f t="shared" si="9"/>
        <v>0</v>
      </c>
      <c r="X109" s="47">
        <f t="shared" si="10"/>
        <v>0</v>
      </c>
      <c r="Y109" s="47">
        <f t="shared" si="11"/>
        <v>0</v>
      </c>
    </row>
    <row r="110" spans="1:25" ht="13">
      <c r="A110" s="2" t="s">
        <v>277</v>
      </c>
      <c r="B110" s="2" t="s">
        <v>110</v>
      </c>
      <c r="C110" s="89" t="s">
        <v>297</v>
      </c>
      <c r="D110" s="129" t="s">
        <v>304</v>
      </c>
      <c r="E110" s="19">
        <v>1660.65</v>
      </c>
      <c r="F110" s="20">
        <v>375.05</v>
      </c>
      <c r="G110" s="21">
        <v>2035.7</v>
      </c>
      <c r="H110" s="19">
        <v>0</v>
      </c>
      <c r="I110" s="20">
        <v>0</v>
      </c>
      <c r="J110" s="21">
        <v>0</v>
      </c>
      <c r="K110" s="19">
        <v>0</v>
      </c>
      <c r="L110" s="20">
        <v>0</v>
      </c>
      <c r="M110" s="21">
        <v>0</v>
      </c>
      <c r="N110" s="19">
        <f>IF(ISERROR([1]WORKSHEET!N146="TRUE"),0,+[1]WORKSHEET!N146)</f>
        <v>0</v>
      </c>
      <c r="O110" s="20">
        <f>IF(ISERROR([1]WORKSHEET!O146="TRUE"),0,+[1]WORKSHEET!O146)</f>
        <v>0</v>
      </c>
      <c r="P110" s="21">
        <f t="shared" si="12"/>
        <v>0</v>
      </c>
      <c r="Q110">
        <v>0</v>
      </c>
      <c r="R110">
        <v>0</v>
      </c>
      <c r="S110" s="21">
        <f t="shared" si="7"/>
        <v>0</v>
      </c>
      <c r="T110">
        <v>0</v>
      </c>
      <c r="U110">
        <v>0</v>
      </c>
      <c r="V110" s="21">
        <f t="shared" si="8"/>
        <v>0</v>
      </c>
      <c r="W110" s="47">
        <f t="shared" si="9"/>
        <v>1660.65</v>
      </c>
      <c r="X110" s="47">
        <f t="shared" si="10"/>
        <v>375.05</v>
      </c>
      <c r="Y110" s="47">
        <f t="shared" si="11"/>
        <v>2035.7</v>
      </c>
    </row>
    <row r="111" spans="1:25" ht="13">
      <c r="A111" s="2" t="s">
        <v>277</v>
      </c>
      <c r="B111" s="2" t="s">
        <v>111</v>
      </c>
      <c r="C111" s="89" t="s">
        <v>297</v>
      </c>
      <c r="D111" s="129" t="s">
        <v>298</v>
      </c>
      <c r="E111" s="19">
        <v>43933.35</v>
      </c>
      <c r="F111" s="20">
        <v>3345</v>
      </c>
      <c r="G111" s="21">
        <v>47278.35</v>
      </c>
      <c r="H111" s="19">
        <v>38510.449999999997</v>
      </c>
      <c r="I111" s="20">
        <v>6539.4</v>
      </c>
      <c r="J111" s="21">
        <v>45049.85</v>
      </c>
      <c r="K111" s="19">
        <v>48089.4</v>
      </c>
      <c r="L111" s="20">
        <v>3357.75</v>
      </c>
      <c r="M111" s="21">
        <v>51447.15</v>
      </c>
      <c r="N111" s="19">
        <f>IF(ISERROR([1]WORKSHEET!N147="TRUE"),0,+[1]WORKSHEET!N147)</f>
        <v>43722.05</v>
      </c>
      <c r="O111" s="20">
        <f>IF(ISERROR([1]WORKSHEET!O147="TRUE"),0,+[1]WORKSHEET!O147)</f>
        <v>2240.65</v>
      </c>
      <c r="P111" s="21">
        <f t="shared" si="12"/>
        <v>45962.700000000004</v>
      </c>
      <c r="Q111">
        <v>38832.75</v>
      </c>
      <c r="R111">
        <v>1789.2</v>
      </c>
      <c r="S111" s="21">
        <f t="shared" si="7"/>
        <v>40621.949999999997</v>
      </c>
      <c r="T111">
        <v>47517.4</v>
      </c>
      <c r="U111">
        <v>3865.2</v>
      </c>
      <c r="V111" s="21">
        <f t="shared" si="8"/>
        <v>51382.6</v>
      </c>
      <c r="W111" s="47">
        <f t="shared" si="9"/>
        <v>260605.4</v>
      </c>
      <c r="X111" s="47">
        <f t="shared" si="10"/>
        <v>21137.200000000001</v>
      </c>
      <c r="Y111" s="47">
        <f t="shared" si="11"/>
        <v>281742.59999999998</v>
      </c>
    </row>
    <row r="112" spans="1:25" ht="13">
      <c r="A112" s="2" t="s">
        <v>277</v>
      </c>
      <c r="B112" s="2" t="s">
        <v>112</v>
      </c>
      <c r="C112" s="89" t="s">
        <v>297</v>
      </c>
      <c r="D112" s="129" t="s">
        <v>298</v>
      </c>
      <c r="E112" s="19">
        <v>39552.9</v>
      </c>
      <c r="F112" s="20">
        <v>5206.6499999999996</v>
      </c>
      <c r="G112" s="21">
        <v>44759.55</v>
      </c>
      <c r="H112" s="19">
        <v>35179.199999999997</v>
      </c>
      <c r="I112" s="20">
        <v>7061.95</v>
      </c>
      <c r="J112" s="21">
        <v>42241.149999999994</v>
      </c>
      <c r="K112" s="19">
        <v>43138.6</v>
      </c>
      <c r="L112" s="20">
        <v>5334.15</v>
      </c>
      <c r="M112" s="21">
        <v>48472.75</v>
      </c>
      <c r="N112" s="19">
        <f>IF(ISERROR([1]WORKSHEET!N148="TRUE"),0,+[1]WORKSHEET!N148)</f>
        <v>39838.6</v>
      </c>
      <c r="O112" s="20">
        <f>IF(ISERROR([1]WORKSHEET!O148="TRUE"),0,+[1]WORKSHEET!O148)</f>
        <v>4245.8</v>
      </c>
      <c r="P112" s="21">
        <f t="shared" si="12"/>
        <v>44084.4</v>
      </c>
      <c r="Q112">
        <v>35468.65</v>
      </c>
      <c r="R112">
        <v>4466.75</v>
      </c>
      <c r="S112" s="21">
        <f t="shared" si="7"/>
        <v>39935.4</v>
      </c>
      <c r="T112">
        <v>46743.6</v>
      </c>
      <c r="U112">
        <v>4900.75</v>
      </c>
      <c r="V112" s="21">
        <f t="shared" si="8"/>
        <v>51644.35</v>
      </c>
      <c r="W112" s="47">
        <f t="shared" si="9"/>
        <v>239921.55000000002</v>
      </c>
      <c r="X112" s="47">
        <f t="shared" si="10"/>
        <v>31216.05</v>
      </c>
      <c r="Y112" s="47">
        <f t="shared" si="11"/>
        <v>271137.59999999998</v>
      </c>
    </row>
    <row r="113" spans="1:25" ht="13">
      <c r="A113" s="2" t="s">
        <v>277</v>
      </c>
      <c r="B113" s="2" t="s">
        <v>113</v>
      </c>
      <c r="C113" s="89" t="s">
        <v>297</v>
      </c>
      <c r="D113" s="129" t="s">
        <v>304</v>
      </c>
      <c r="E113" s="19">
        <v>52955.85</v>
      </c>
      <c r="F113" s="20">
        <v>4474.3</v>
      </c>
      <c r="G113" s="21">
        <v>57430.15</v>
      </c>
      <c r="H113" s="19">
        <v>37916.5</v>
      </c>
      <c r="I113" s="20">
        <v>7171.65</v>
      </c>
      <c r="J113" s="21">
        <v>45088.15</v>
      </c>
      <c r="K113" s="19">
        <v>44590.65</v>
      </c>
      <c r="L113" s="20">
        <v>4829.1499999999996</v>
      </c>
      <c r="M113" s="21">
        <v>49419.8</v>
      </c>
      <c r="N113" s="19">
        <f>IF(ISERROR([1]WORKSHEET!N149="TRUE"),0,+[1]WORKSHEET!N149)</f>
        <v>45406.65</v>
      </c>
      <c r="O113" s="20">
        <f>IF(ISERROR([1]WORKSHEET!O149="TRUE"),0,+[1]WORKSHEET!O149)</f>
        <v>2432.1999999999998</v>
      </c>
      <c r="P113" s="21">
        <f t="shared" si="12"/>
        <v>47838.85</v>
      </c>
      <c r="Q113">
        <v>39006.949999999997</v>
      </c>
      <c r="R113">
        <v>2140.3000000000002</v>
      </c>
      <c r="S113" s="21">
        <f t="shared" si="7"/>
        <v>41147.25</v>
      </c>
      <c r="T113">
        <v>31214.85</v>
      </c>
      <c r="U113">
        <v>2234.5500000000002</v>
      </c>
      <c r="V113" s="21">
        <f t="shared" si="8"/>
        <v>33449.4</v>
      </c>
      <c r="W113" s="47">
        <f t="shared" si="9"/>
        <v>251091.44999999998</v>
      </c>
      <c r="X113" s="47">
        <f t="shared" si="10"/>
        <v>23282.149999999998</v>
      </c>
      <c r="Y113" s="47">
        <f t="shared" si="11"/>
        <v>274373.60000000003</v>
      </c>
    </row>
    <row r="114" spans="1:25" ht="13">
      <c r="A114" s="2" t="s">
        <v>277</v>
      </c>
      <c r="B114" s="2" t="s">
        <v>114</v>
      </c>
      <c r="C114" s="89" t="s">
        <v>297</v>
      </c>
      <c r="D114" s="129" t="s">
        <v>304</v>
      </c>
      <c r="E114" s="19">
        <v>0</v>
      </c>
      <c r="F114" s="20">
        <v>0</v>
      </c>
      <c r="G114" s="21">
        <v>0</v>
      </c>
      <c r="H114" s="19">
        <v>6703.6</v>
      </c>
      <c r="I114" s="20">
        <v>1235</v>
      </c>
      <c r="J114" s="21">
        <v>7938.6</v>
      </c>
      <c r="K114" s="19">
        <v>27261.25</v>
      </c>
      <c r="L114" s="20">
        <v>3882.9</v>
      </c>
      <c r="M114" s="21">
        <v>31144.15</v>
      </c>
      <c r="N114" s="19">
        <f>IF(ISERROR([1]WORKSHEET!N150="TRUE"),0,+[1]WORKSHEET!N150)</f>
        <v>51003.3</v>
      </c>
      <c r="O114" s="20">
        <f>IF(ISERROR([1]WORKSHEET!O150="TRUE"),0,+[1]WORKSHEET!O150)</f>
        <v>2951.9</v>
      </c>
      <c r="P114" s="21">
        <f t="shared" si="12"/>
        <v>53955.200000000004</v>
      </c>
      <c r="Q114">
        <v>44702.1</v>
      </c>
      <c r="R114">
        <v>3338.75</v>
      </c>
      <c r="S114" s="21">
        <f t="shared" si="7"/>
        <v>48040.85</v>
      </c>
      <c r="T114">
        <v>32967.85</v>
      </c>
      <c r="U114">
        <v>4318.75</v>
      </c>
      <c r="V114" s="21">
        <f t="shared" si="8"/>
        <v>37286.6</v>
      </c>
      <c r="W114" s="47">
        <f t="shared" si="9"/>
        <v>162638.1</v>
      </c>
      <c r="X114" s="47">
        <f t="shared" si="10"/>
        <v>15727.3</v>
      </c>
      <c r="Y114" s="47">
        <f t="shared" si="11"/>
        <v>178365.40000000002</v>
      </c>
    </row>
    <row r="115" spans="1:25" ht="13">
      <c r="A115" s="2" t="s">
        <v>278</v>
      </c>
      <c r="B115" s="2" t="s">
        <v>115</v>
      </c>
      <c r="C115" s="89" t="s">
        <v>297</v>
      </c>
      <c r="D115" s="129" t="s">
        <v>303</v>
      </c>
      <c r="E115" s="19">
        <v>27141.95</v>
      </c>
      <c r="F115" s="20">
        <v>305.64999999999998</v>
      </c>
      <c r="G115" s="21">
        <v>27447.600000000002</v>
      </c>
      <c r="H115" s="19">
        <v>20071.25</v>
      </c>
      <c r="I115" s="20">
        <v>509.6</v>
      </c>
      <c r="J115" s="21">
        <v>20580.849999999999</v>
      </c>
      <c r="K115" s="19">
        <v>20422.349999999999</v>
      </c>
      <c r="L115" s="20">
        <v>281.8</v>
      </c>
      <c r="M115" s="21">
        <v>20704.149999999998</v>
      </c>
      <c r="N115" s="19">
        <f>IF(ISERROR([1]WORKSHEET!N151="TRUE"),0,+[1]WORKSHEET!N151)</f>
        <v>19871.55</v>
      </c>
      <c r="O115" s="20">
        <f>IF(ISERROR([1]WORKSHEET!O151="TRUE"),0,+[1]WORKSHEET!O151)</f>
        <v>40.85</v>
      </c>
      <c r="P115" s="21">
        <f t="shared" si="12"/>
        <v>19912.399999999998</v>
      </c>
      <c r="Q115">
        <v>12736.55</v>
      </c>
      <c r="R115">
        <v>4.4000000000000004</v>
      </c>
      <c r="S115" s="21">
        <f t="shared" si="7"/>
        <v>12740.949999999999</v>
      </c>
      <c r="T115">
        <v>6069.4</v>
      </c>
      <c r="U115">
        <v>124.15</v>
      </c>
      <c r="V115" s="21">
        <f t="shared" si="8"/>
        <v>6193.5499999999993</v>
      </c>
      <c r="W115" s="47">
        <f t="shared" si="9"/>
        <v>106313.04999999999</v>
      </c>
      <c r="X115" s="47">
        <f t="shared" si="10"/>
        <v>1266.45</v>
      </c>
      <c r="Y115" s="47">
        <f t="shared" si="11"/>
        <v>107579.49999999999</v>
      </c>
    </row>
    <row r="116" spans="1:25" ht="13">
      <c r="A116" s="2" t="s">
        <v>278</v>
      </c>
      <c r="B116" s="2" t="s">
        <v>116</v>
      </c>
      <c r="C116" s="89" t="s">
        <v>297</v>
      </c>
      <c r="D116" s="129" t="s">
        <v>303</v>
      </c>
      <c r="E116" s="19">
        <v>17321.75</v>
      </c>
      <c r="F116" s="20">
        <v>185.55</v>
      </c>
      <c r="G116" s="21">
        <v>17507.3</v>
      </c>
      <c r="H116" s="19">
        <v>17693.25</v>
      </c>
      <c r="I116" s="20">
        <v>1324.75</v>
      </c>
      <c r="J116" s="21">
        <v>19018</v>
      </c>
      <c r="K116" s="19">
        <v>24539.7</v>
      </c>
      <c r="L116" s="20">
        <v>100.45</v>
      </c>
      <c r="M116" s="21">
        <v>24640.15</v>
      </c>
      <c r="N116" s="19">
        <f>IF(ISERROR([1]WORKSHEET!N152="TRUE"),0,+[1]WORKSHEET!N152)</f>
        <v>27341.200000000001</v>
      </c>
      <c r="O116" s="20">
        <f>IF(ISERROR([1]WORKSHEET!O152="TRUE"),0,+[1]WORKSHEET!O152)</f>
        <v>101.6</v>
      </c>
      <c r="P116" s="21">
        <f t="shared" si="12"/>
        <v>27442.799999999999</v>
      </c>
      <c r="Q116">
        <v>24691.5</v>
      </c>
      <c r="R116">
        <v>220.4</v>
      </c>
      <c r="S116" s="21">
        <f t="shared" si="7"/>
        <v>24911.9</v>
      </c>
      <c r="T116">
        <v>8029.9</v>
      </c>
      <c r="U116">
        <v>511.7</v>
      </c>
      <c r="V116" s="21">
        <f t="shared" si="8"/>
        <v>8541.6</v>
      </c>
      <c r="W116" s="47">
        <f t="shared" si="9"/>
        <v>119617.29999999999</v>
      </c>
      <c r="X116" s="47">
        <f t="shared" si="10"/>
        <v>2444.4499999999998</v>
      </c>
      <c r="Y116" s="47">
        <f t="shared" si="11"/>
        <v>122061.75</v>
      </c>
    </row>
    <row r="117" spans="1:25" ht="13">
      <c r="A117" s="2" t="s">
        <v>278</v>
      </c>
      <c r="B117" s="2" t="s">
        <v>117</v>
      </c>
      <c r="C117" s="89" t="s">
        <v>297</v>
      </c>
      <c r="D117" s="129" t="s">
        <v>303</v>
      </c>
      <c r="E117" s="19">
        <v>6280.25</v>
      </c>
      <c r="F117" s="20">
        <v>638.70000000000005</v>
      </c>
      <c r="G117" s="21">
        <v>6918.95</v>
      </c>
      <c r="H117" s="19">
        <v>3530.8</v>
      </c>
      <c r="I117" s="20">
        <v>291.8</v>
      </c>
      <c r="J117" s="21">
        <v>3822.6000000000004</v>
      </c>
      <c r="K117" s="19">
        <v>7074.8</v>
      </c>
      <c r="L117" s="20">
        <v>133.1</v>
      </c>
      <c r="M117" s="21">
        <v>7207.9000000000005</v>
      </c>
      <c r="N117" s="19">
        <f>IF(ISERROR([1]WORKSHEET!N153="TRUE"),0,+[1]WORKSHEET!N153)</f>
        <v>10166.75</v>
      </c>
      <c r="O117" s="20">
        <f>IF(ISERROR([1]WORKSHEET!O153="TRUE"),0,+[1]WORKSHEET!O153)</f>
        <v>74.150000000000006</v>
      </c>
      <c r="P117" s="21">
        <f t="shared" si="12"/>
        <v>10240.9</v>
      </c>
      <c r="Q117">
        <v>8037.3</v>
      </c>
      <c r="R117">
        <v>221.9</v>
      </c>
      <c r="S117" s="21">
        <f t="shared" si="7"/>
        <v>8259.2000000000007</v>
      </c>
      <c r="T117">
        <v>10326.9</v>
      </c>
      <c r="U117">
        <v>537.29999999999995</v>
      </c>
      <c r="V117" s="21">
        <f t="shared" si="8"/>
        <v>10864.199999999999</v>
      </c>
      <c r="W117" s="47">
        <f t="shared" si="9"/>
        <v>45416.800000000003</v>
      </c>
      <c r="X117" s="47">
        <f t="shared" si="10"/>
        <v>1896.95</v>
      </c>
      <c r="Y117" s="47">
        <f t="shared" si="11"/>
        <v>47313.75</v>
      </c>
    </row>
    <row r="118" spans="1:25" ht="13">
      <c r="A118" s="2" t="s">
        <v>278</v>
      </c>
      <c r="B118" s="2" t="s">
        <v>118</v>
      </c>
      <c r="C118" s="89" t="s">
        <v>297</v>
      </c>
      <c r="D118" s="129" t="s">
        <v>303</v>
      </c>
      <c r="E118" s="19">
        <v>15803.1</v>
      </c>
      <c r="F118" s="20">
        <v>165.9</v>
      </c>
      <c r="G118" s="21">
        <v>15969</v>
      </c>
      <c r="H118" s="19">
        <v>7493.35</v>
      </c>
      <c r="I118" s="20">
        <v>423.05</v>
      </c>
      <c r="J118" s="21">
        <v>7916.4000000000005</v>
      </c>
      <c r="K118" s="19">
        <v>8801.35</v>
      </c>
      <c r="L118" s="20">
        <v>250.8</v>
      </c>
      <c r="M118" s="21">
        <v>9052.15</v>
      </c>
      <c r="N118" s="19">
        <f>IF(ISERROR([1]WORKSHEET!N154="TRUE"),0,+[1]WORKSHEET!N154)</f>
        <v>11865.65</v>
      </c>
      <c r="O118" s="20">
        <f>IF(ISERROR([1]WORKSHEET!O154="TRUE"),0,+[1]WORKSHEET!O154)</f>
        <v>212.8</v>
      </c>
      <c r="P118" s="21">
        <f t="shared" si="12"/>
        <v>12078.449999999999</v>
      </c>
      <c r="Q118">
        <v>24840.75</v>
      </c>
      <c r="R118">
        <v>179.1</v>
      </c>
      <c r="S118" s="21">
        <f t="shared" si="7"/>
        <v>25019.85</v>
      </c>
      <c r="T118">
        <v>16572</v>
      </c>
      <c r="U118">
        <v>410.55</v>
      </c>
      <c r="V118" s="21">
        <f t="shared" si="8"/>
        <v>16982.55</v>
      </c>
      <c r="W118" s="47">
        <f t="shared" si="9"/>
        <v>85376.200000000012</v>
      </c>
      <c r="X118" s="47">
        <f t="shared" si="10"/>
        <v>1642.1999999999998</v>
      </c>
      <c r="Y118" s="47">
        <f t="shared" si="11"/>
        <v>87018.400000000009</v>
      </c>
    </row>
    <row r="119" spans="1:25" ht="13">
      <c r="A119" s="2" t="s">
        <v>278</v>
      </c>
      <c r="B119" s="2" t="s">
        <v>119</v>
      </c>
      <c r="C119" s="89" t="s">
        <v>297</v>
      </c>
      <c r="D119" s="129" t="s">
        <v>303</v>
      </c>
      <c r="E119" s="19">
        <v>6865.1</v>
      </c>
      <c r="F119" s="20">
        <v>104.3</v>
      </c>
      <c r="G119" s="21">
        <v>6969.4000000000005</v>
      </c>
      <c r="H119" s="19">
        <v>4016.2</v>
      </c>
      <c r="I119" s="20">
        <v>35.5</v>
      </c>
      <c r="J119" s="21">
        <v>4051.7</v>
      </c>
      <c r="K119" s="19">
        <v>26036.25</v>
      </c>
      <c r="L119" s="20">
        <v>235.4</v>
      </c>
      <c r="M119" s="21">
        <v>26271.65</v>
      </c>
      <c r="N119" s="19">
        <f>IF(ISERROR([1]WORKSHEET!N155="TRUE"),0,+[1]WORKSHEET!N155)</f>
        <v>34206.25</v>
      </c>
      <c r="O119" s="20">
        <f>IF(ISERROR([1]WORKSHEET!O155="TRUE"),0,+[1]WORKSHEET!O155)</f>
        <v>328.7</v>
      </c>
      <c r="P119" s="21">
        <f t="shared" si="12"/>
        <v>34534.949999999997</v>
      </c>
      <c r="Q119">
        <v>25568.1</v>
      </c>
      <c r="R119">
        <v>128</v>
      </c>
      <c r="S119" s="21">
        <f t="shared" si="7"/>
        <v>25696.1</v>
      </c>
      <c r="T119">
        <v>10756.45</v>
      </c>
      <c r="U119">
        <v>121.9</v>
      </c>
      <c r="V119" s="21">
        <f t="shared" si="8"/>
        <v>10878.35</v>
      </c>
      <c r="W119" s="47">
        <f t="shared" si="9"/>
        <v>107448.34999999999</v>
      </c>
      <c r="X119" s="47">
        <f t="shared" si="10"/>
        <v>953.80000000000007</v>
      </c>
      <c r="Y119" s="47">
        <f t="shared" si="11"/>
        <v>108402.15</v>
      </c>
    </row>
    <row r="120" spans="1:25" ht="13">
      <c r="A120" s="2" t="s">
        <v>278</v>
      </c>
      <c r="B120" s="2" t="s">
        <v>120</v>
      </c>
      <c r="C120" s="89" t="s">
        <v>297</v>
      </c>
      <c r="D120" s="129" t="s">
        <v>303</v>
      </c>
      <c r="E120" s="19">
        <v>32903.1</v>
      </c>
      <c r="F120" s="20">
        <v>156.1</v>
      </c>
      <c r="G120" s="21">
        <v>33059.199999999997</v>
      </c>
      <c r="H120" s="19">
        <v>11295.6</v>
      </c>
      <c r="I120" s="20">
        <v>770.75</v>
      </c>
      <c r="J120" s="21">
        <v>12066.35</v>
      </c>
      <c r="K120" s="19">
        <v>20623.650000000001</v>
      </c>
      <c r="L120" s="20">
        <v>349.15</v>
      </c>
      <c r="M120" s="21">
        <v>20972.800000000003</v>
      </c>
      <c r="N120" s="19">
        <f>IF(ISERROR([1]WORKSHEET!N156="TRUE"),0,+[1]WORKSHEET!N156)</f>
        <v>31561.1</v>
      </c>
      <c r="O120" s="20">
        <f>IF(ISERROR([1]WORKSHEET!O156="TRUE"),0,+[1]WORKSHEET!O156)</f>
        <v>76.2</v>
      </c>
      <c r="P120" s="21">
        <f t="shared" si="12"/>
        <v>31637.3</v>
      </c>
      <c r="Q120">
        <v>29598.85</v>
      </c>
      <c r="R120">
        <v>25.6</v>
      </c>
      <c r="S120" s="21">
        <f t="shared" si="7"/>
        <v>29624.449999999997</v>
      </c>
      <c r="T120">
        <v>32118.2</v>
      </c>
      <c r="U120">
        <v>175.8</v>
      </c>
      <c r="V120" s="21">
        <f t="shared" si="8"/>
        <v>32294</v>
      </c>
      <c r="W120" s="47">
        <f t="shared" si="9"/>
        <v>158100.5</v>
      </c>
      <c r="X120" s="47">
        <f t="shared" si="10"/>
        <v>1553.6</v>
      </c>
      <c r="Y120" s="47">
        <f t="shared" si="11"/>
        <v>159654.1</v>
      </c>
    </row>
    <row r="121" spans="1:25" ht="13">
      <c r="A121" s="2" t="s">
        <v>278</v>
      </c>
      <c r="B121" s="2" t="s">
        <v>121</v>
      </c>
      <c r="C121" s="89" t="s">
        <v>297</v>
      </c>
      <c r="D121" s="129" t="s">
        <v>303</v>
      </c>
      <c r="E121" s="19">
        <v>2370.17</v>
      </c>
      <c r="F121" s="20">
        <v>891.2</v>
      </c>
      <c r="G121" s="21">
        <v>3261.37</v>
      </c>
      <c r="H121" s="19">
        <v>2030.04</v>
      </c>
      <c r="I121" s="20">
        <v>776.55</v>
      </c>
      <c r="J121" s="21">
        <v>2806.59</v>
      </c>
      <c r="K121" s="19">
        <v>1278.04</v>
      </c>
      <c r="L121" s="20">
        <v>757.44</v>
      </c>
      <c r="M121" s="21">
        <v>2035.48</v>
      </c>
      <c r="N121" s="19">
        <f>IF(ISERROR([1]WORKSHEET!N157="TRUE"),0,+[1]WORKSHEET!N157)</f>
        <v>1238.3599999999999</v>
      </c>
      <c r="O121" s="20">
        <f>IF(ISERROR([1]WORKSHEET!O157="TRUE"),0,+[1]WORKSHEET!O157)</f>
        <v>619.79</v>
      </c>
      <c r="P121" s="21">
        <f t="shared" si="12"/>
        <v>1858.1499999999999</v>
      </c>
      <c r="Q121">
        <v>503.34</v>
      </c>
      <c r="R121">
        <v>18.79</v>
      </c>
      <c r="S121" s="21">
        <f t="shared" si="7"/>
        <v>522.13</v>
      </c>
      <c r="T121">
        <v>0</v>
      </c>
      <c r="U121">
        <v>0</v>
      </c>
      <c r="V121" s="21">
        <f t="shared" si="8"/>
        <v>0</v>
      </c>
      <c r="W121" s="47">
        <f t="shared" si="9"/>
        <v>7419.95</v>
      </c>
      <c r="X121" s="47">
        <f t="shared" si="10"/>
        <v>3063.77</v>
      </c>
      <c r="Y121" s="47">
        <f t="shared" si="11"/>
        <v>10483.719999999999</v>
      </c>
    </row>
    <row r="122" spans="1:25" ht="13">
      <c r="A122" s="2" t="s">
        <v>278</v>
      </c>
      <c r="B122" s="2" t="s">
        <v>122</v>
      </c>
      <c r="C122" s="89" t="s">
        <v>297</v>
      </c>
      <c r="D122" s="129" t="s">
        <v>303</v>
      </c>
      <c r="E122" s="19">
        <v>8592.7199999999993</v>
      </c>
      <c r="F122" s="20">
        <v>153.44999999999999</v>
      </c>
      <c r="G122" s="21">
        <v>8746.17</v>
      </c>
      <c r="H122" s="19">
        <v>5084.01</v>
      </c>
      <c r="I122" s="20">
        <v>111.41</v>
      </c>
      <c r="J122" s="21">
        <v>5195.42</v>
      </c>
      <c r="K122" s="19">
        <v>5527.7830000000004</v>
      </c>
      <c r="L122" s="20">
        <v>181.69200000000001</v>
      </c>
      <c r="M122" s="21">
        <v>5709.4750000000004</v>
      </c>
      <c r="N122" s="19">
        <f>IF(ISERROR([1]WORKSHEET!N158="TRUE"),0,+[1]WORKSHEET!N158)</f>
        <v>4956.53</v>
      </c>
      <c r="O122" s="20">
        <f>IF(ISERROR([1]WORKSHEET!O158="TRUE"),0,+[1]WORKSHEET!O158)</f>
        <v>76.03</v>
      </c>
      <c r="P122" s="21">
        <f t="shared" si="12"/>
        <v>5032.5599999999995</v>
      </c>
      <c r="Q122">
        <v>790.81</v>
      </c>
      <c r="R122">
        <v>0.04</v>
      </c>
      <c r="S122" s="21">
        <f t="shared" si="7"/>
        <v>790.84999999999991</v>
      </c>
      <c r="T122">
        <v>0</v>
      </c>
      <c r="U122">
        <v>0</v>
      </c>
      <c r="V122" s="21">
        <f t="shared" si="8"/>
        <v>0</v>
      </c>
      <c r="W122" s="47">
        <f t="shared" si="9"/>
        <v>24951.852999999999</v>
      </c>
      <c r="X122" s="47">
        <f t="shared" si="10"/>
        <v>522.62199999999996</v>
      </c>
      <c r="Y122" s="47">
        <f t="shared" si="11"/>
        <v>25474.474999999999</v>
      </c>
    </row>
    <row r="123" spans="1:25" ht="13">
      <c r="A123" s="2" t="s">
        <v>278</v>
      </c>
      <c r="B123" s="2" t="s">
        <v>123</v>
      </c>
      <c r="C123" s="89" t="s">
        <v>297</v>
      </c>
      <c r="D123" s="129" t="s">
        <v>303</v>
      </c>
      <c r="E123" s="19">
        <v>404.81</v>
      </c>
      <c r="F123" s="20">
        <v>60.02</v>
      </c>
      <c r="G123" s="21">
        <v>464.83</v>
      </c>
      <c r="H123" s="19">
        <v>2539.66</v>
      </c>
      <c r="I123" s="20">
        <v>77.59</v>
      </c>
      <c r="J123" s="21">
        <v>2617.25</v>
      </c>
      <c r="K123" s="19">
        <v>1475.9280000000001</v>
      </c>
      <c r="L123" s="20">
        <v>262.68599999999998</v>
      </c>
      <c r="M123" s="21">
        <v>1738.614</v>
      </c>
      <c r="N123" s="19">
        <f>IF(ISERROR([1]WORKSHEET!N159="TRUE"),0,+[1]WORKSHEET!N159)</f>
        <v>2235.2800000000002</v>
      </c>
      <c r="O123" s="20">
        <f>IF(ISERROR([1]WORKSHEET!O159="TRUE"),0,+[1]WORKSHEET!O159)</f>
        <v>451.75</v>
      </c>
      <c r="P123" s="21">
        <f t="shared" si="12"/>
        <v>2687.03</v>
      </c>
      <c r="Q123">
        <v>2303.66</v>
      </c>
      <c r="R123">
        <v>367.21</v>
      </c>
      <c r="S123" s="21">
        <f t="shared" si="7"/>
        <v>2670.87</v>
      </c>
      <c r="T123">
        <v>2393.94</v>
      </c>
      <c r="U123">
        <v>293.83199999999999</v>
      </c>
      <c r="V123" s="21">
        <f t="shared" si="8"/>
        <v>2687.7719999999999</v>
      </c>
      <c r="W123" s="47">
        <f t="shared" si="9"/>
        <v>11353.278</v>
      </c>
      <c r="X123" s="47">
        <f t="shared" si="10"/>
        <v>1513.0880000000002</v>
      </c>
      <c r="Y123" s="47">
        <f t="shared" si="11"/>
        <v>12866.366000000002</v>
      </c>
    </row>
    <row r="124" spans="1:25" ht="13">
      <c r="A124" s="2" t="s">
        <v>278</v>
      </c>
      <c r="B124" s="2" t="s">
        <v>124</v>
      </c>
      <c r="C124" s="89" t="s">
        <v>297</v>
      </c>
      <c r="D124" s="129" t="s">
        <v>303</v>
      </c>
      <c r="E124" s="19">
        <v>0</v>
      </c>
      <c r="F124" s="20">
        <v>0</v>
      </c>
      <c r="G124" s="21">
        <v>0</v>
      </c>
      <c r="H124" s="19">
        <v>0</v>
      </c>
      <c r="I124" s="20">
        <v>0</v>
      </c>
      <c r="J124" s="21">
        <v>0</v>
      </c>
      <c r="K124" s="19">
        <v>3.8220000000000001</v>
      </c>
      <c r="L124" s="20">
        <v>0.03</v>
      </c>
      <c r="M124" s="21">
        <v>3.8519999999999999</v>
      </c>
      <c r="N124" s="19">
        <f>IF(ISERROR([1]WORKSHEET!N160="TRUE"),0,+[1]WORKSHEET!N160)</f>
        <v>2138.66</v>
      </c>
      <c r="O124" s="20">
        <f>IF(ISERROR([1]WORKSHEET!O160="TRUE"),0,+[1]WORKSHEET!O160)</f>
        <v>221.6</v>
      </c>
      <c r="P124" s="21">
        <f t="shared" si="12"/>
        <v>2360.2599999999998</v>
      </c>
      <c r="Q124">
        <v>2891.27</v>
      </c>
      <c r="R124">
        <v>391.69</v>
      </c>
      <c r="S124" s="21">
        <f t="shared" si="7"/>
        <v>3282.96</v>
      </c>
      <c r="T124">
        <v>2235.5929999999998</v>
      </c>
      <c r="U124">
        <v>327.654</v>
      </c>
      <c r="V124" s="21">
        <f t="shared" si="8"/>
        <v>2563.2469999999998</v>
      </c>
      <c r="W124" s="47">
        <f t="shared" si="9"/>
        <v>7269.3450000000003</v>
      </c>
      <c r="X124" s="47">
        <f t="shared" si="10"/>
        <v>940.97399999999993</v>
      </c>
      <c r="Y124" s="47">
        <f t="shared" si="11"/>
        <v>8210.3189999999995</v>
      </c>
    </row>
    <row r="125" spans="1:25" ht="13">
      <c r="A125" s="2" t="s">
        <v>279</v>
      </c>
      <c r="B125" s="2" t="s">
        <v>125</v>
      </c>
      <c r="C125" s="89" t="s">
        <v>297</v>
      </c>
      <c r="D125" s="129" t="s">
        <v>303</v>
      </c>
      <c r="E125" s="19">
        <v>0</v>
      </c>
      <c r="F125" s="20">
        <v>0</v>
      </c>
      <c r="G125" s="21">
        <v>0</v>
      </c>
      <c r="H125" s="19">
        <v>0</v>
      </c>
      <c r="I125" s="20">
        <v>0</v>
      </c>
      <c r="J125" s="21">
        <v>0</v>
      </c>
      <c r="K125" s="19">
        <v>0</v>
      </c>
      <c r="L125" s="20">
        <v>0</v>
      </c>
      <c r="M125" s="21">
        <v>0</v>
      </c>
      <c r="N125" s="19">
        <f>IF(ISERROR([1]WORKSHEET!N161="TRUE"),0,+[1]WORKSHEET!N161)</f>
        <v>0</v>
      </c>
      <c r="O125" s="20">
        <f>IF(ISERROR([1]WORKSHEET!O161="TRUE"),0,+[1]WORKSHEET!O161)</f>
        <v>0</v>
      </c>
      <c r="P125" s="21">
        <f t="shared" si="12"/>
        <v>0</v>
      </c>
      <c r="Q125">
        <v>0</v>
      </c>
      <c r="R125">
        <v>0</v>
      </c>
      <c r="S125" s="21">
        <f t="shared" si="7"/>
        <v>0</v>
      </c>
      <c r="T125">
        <v>0</v>
      </c>
      <c r="U125">
        <v>0</v>
      </c>
      <c r="V125" s="21">
        <f t="shared" si="8"/>
        <v>0</v>
      </c>
      <c r="W125" s="47">
        <f t="shared" si="9"/>
        <v>0</v>
      </c>
      <c r="X125" s="47">
        <f t="shared" si="10"/>
        <v>0</v>
      </c>
      <c r="Y125" s="47">
        <f t="shared" si="11"/>
        <v>0</v>
      </c>
    </row>
    <row r="126" spans="1:25" ht="13">
      <c r="A126" s="2" t="s">
        <v>281</v>
      </c>
      <c r="B126" s="2" t="s">
        <v>144</v>
      </c>
      <c r="C126" s="89" t="s">
        <v>297</v>
      </c>
      <c r="D126" s="129" t="s">
        <v>298</v>
      </c>
      <c r="E126" s="19">
        <v>0</v>
      </c>
      <c r="F126" s="20">
        <v>0</v>
      </c>
      <c r="G126" s="21">
        <v>0</v>
      </c>
      <c r="H126" s="19">
        <v>0</v>
      </c>
      <c r="I126" s="20">
        <v>0</v>
      </c>
      <c r="J126" s="21">
        <v>0</v>
      </c>
      <c r="K126" s="19">
        <v>0</v>
      </c>
      <c r="L126" s="20">
        <v>0</v>
      </c>
      <c r="M126" s="21">
        <v>0</v>
      </c>
      <c r="N126" s="19">
        <f>IF(ISERROR([1]WORKSHEET!N170="TRUE"),0,+[1]WORKSHEET!N170)</f>
        <v>0</v>
      </c>
      <c r="O126" s="20">
        <f>IF(ISERROR([1]WORKSHEET!O170="TRUE"),0,+[1]WORKSHEET!O170)</f>
        <v>0</v>
      </c>
      <c r="P126" s="21">
        <f t="shared" si="12"/>
        <v>0</v>
      </c>
      <c r="Q126">
        <v>0</v>
      </c>
      <c r="R126">
        <v>0</v>
      </c>
      <c r="S126" s="21">
        <f t="shared" si="7"/>
        <v>0</v>
      </c>
      <c r="T126">
        <v>0</v>
      </c>
      <c r="U126">
        <v>0</v>
      </c>
      <c r="V126" s="21">
        <f t="shared" si="8"/>
        <v>0</v>
      </c>
      <c r="W126" s="47">
        <f t="shared" si="9"/>
        <v>0</v>
      </c>
      <c r="X126" s="47">
        <f t="shared" si="10"/>
        <v>0</v>
      </c>
      <c r="Y126" s="47">
        <f t="shared" si="11"/>
        <v>0</v>
      </c>
    </row>
    <row r="127" spans="1:25" ht="13">
      <c r="A127" s="2" t="s">
        <v>282</v>
      </c>
      <c r="B127" s="2" t="s">
        <v>317</v>
      </c>
      <c r="C127" s="89" t="s">
        <v>297</v>
      </c>
      <c r="D127" s="129" t="s">
        <v>302</v>
      </c>
      <c r="E127" s="19">
        <v>8059.3</v>
      </c>
      <c r="F127" s="20">
        <v>1785.9</v>
      </c>
      <c r="G127" s="21">
        <v>9845.2000000000007</v>
      </c>
      <c r="H127" s="19">
        <v>0</v>
      </c>
      <c r="I127" s="20">
        <v>0</v>
      </c>
      <c r="J127" s="21">
        <v>0</v>
      </c>
      <c r="K127" s="19">
        <v>0</v>
      </c>
      <c r="L127" s="20">
        <v>0</v>
      </c>
      <c r="M127" s="21">
        <v>0</v>
      </c>
      <c r="N127" s="19">
        <f>IF(ISERROR([1]WORKSHEET!N174="TRUE"),0,+[1]WORKSHEET!N174)</f>
        <v>16115.8</v>
      </c>
      <c r="O127" s="20">
        <f>IF(ISERROR([1]WORKSHEET!O174="TRUE"),0,+[1]WORKSHEET!O174)</f>
        <v>1557.75</v>
      </c>
      <c r="P127" s="21">
        <f t="shared" si="12"/>
        <v>17673.55</v>
      </c>
      <c r="Q127">
        <v>17476.45</v>
      </c>
      <c r="R127">
        <v>2645.15</v>
      </c>
      <c r="S127" s="21">
        <f t="shared" si="7"/>
        <v>20121.600000000002</v>
      </c>
      <c r="T127">
        <v>20964.75</v>
      </c>
      <c r="U127">
        <v>2761.5</v>
      </c>
      <c r="V127" s="21">
        <f t="shared" si="8"/>
        <v>23726.25</v>
      </c>
      <c r="W127" s="47">
        <f t="shared" si="9"/>
        <v>62616.3</v>
      </c>
      <c r="X127" s="47">
        <f t="shared" si="10"/>
        <v>8750.2999999999993</v>
      </c>
      <c r="Y127" s="47">
        <f t="shared" si="11"/>
        <v>71366.600000000006</v>
      </c>
    </row>
    <row r="128" spans="1:25" ht="13">
      <c r="A128" s="2" t="s">
        <v>282</v>
      </c>
      <c r="B128" s="2" t="s">
        <v>318</v>
      </c>
      <c r="C128" s="89" t="s">
        <v>297</v>
      </c>
      <c r="D128" s="129" t="s">
        <v>302</v>
      </c>
      <c r="E128" s="19">
        <v>14044.9</v>
      </c>
      <c r="F128" s="20">
        <v>1586.1</v>
      </c>
      <c r="G128" s="21">
        <v>15631</v>
      </c>
      <c r="H128" s="19">
        <v>0</v>
      </c>
      <c r="I128" s="20">
        <v>0</v>
      </c>
      <c r="J128" s="21">
        <v>0</v>
      </c>
      <c r="K128" s="19">
        <v>0</v>
      </c>
      <c r="L128" s="20">
        <v>0</v>
      </c>
      <c r="M128" s="21">
        <v>0</v>
      </c>
      <c r="N128" s="19">
        <f>IF(ISERROR([1]WORKSHEET!N175="TRUE"),0,+[1]WORKSHEET!N175)</f>
        <v>16327.9</v>
      </c>
      <c r="O128" s="20">
        <f>IF(ISERROR([1]WORKSHEET!O175="TRUE"),0,+[1]WORKSHEET!O175)</f>
        <v>1743.3</v>
      </c>
      <c r="P128" s="21">
        <f t="shared" si="12"/>
        <v>18071.2</v>
      </c>
      <c r="Q128">
        <v>11227.1</v>
      </c>
      <c r="R128">
        <v>2469.3000000000002</v>
      </c>
      <c r="S128" s="21">
        <f t="shared" si="7"/>
        <v>13696.400000000001</v>
      </c>
      <c r="T128">
        <v>18006.95</v>
      </c>
      <c r="U128">
        <v>2549.4499999999998</v>
      </c>
      <c r="V128" s="21">
        <f t="shared" si="8"/>
        <v>20556.400000000001</v>
      </c>
      <c r="W128" s="47">
        <f t="shared" si="9"/>
        <v>59606.850000000006</v>
      </c>
      <c r="X128" s="47">
        <f t="shared" si="10"/>
        <v>8348.15</v>
      </c>
      <c r="Y128" s="47">
        <f t="shared" si="11"/>
        <v>67955</v>
      </c>
    </row>
    <row r="129" spans="1:25" ht="13">
      <c r="A129" s="2" t="s">
        <v>282</v>
      </c>
      <c r="B129" s="2" t="s">
        <v>319</v>
      </c>
      <c r="C129" s="89" t="s">
        <v>297</v>
      </c>
      <c r="D129" s="129" t="s">
        <v>302</v>
      </c>
      <c r="E129" s="19">
        <v>8378.9500000000007</v>
      </c>
      <c r="F129" s="20">
        <v>1517.25</v>
      </c>
      <c r="G129" s="21">
        <v>9896.2000000000007</v>
      </c>
      <c r="H129" s="19">
        <v>0</v>
      </c>
      <c r="I129" s="20">
        <v>0</v>
      </c>
      <c r="J129" s="21">
        <v>0</v>
      </c>
      <c r="K129" s="19">
        <v>0</v>
      </c>
      <c r="L129" s="20">
        <v>0</v>
      </c>
      <c r="M129" s="21">
        <v>0</v>
      </c>
      <c r="N129" s="19">
        <f>IF(ISERROR([1]WORKSHEET!N176="TRUE"),0,+[1]WORKSHEET!N176)</f>
        <v>17098.400000000001</v>
      </c>
      <c r="O129" s="20">
        <f>IF(ISERROR([1]WORKSHEET!O176="TRUE"),0,+[1]WORKSHEET!O176)</f>
        <v>1374.05</v>
      </c>
      <c r="P129" s="21">
        <f t="shared" si="12"/>
        <v>18472.45</v>
      </c>
      <c r="Q129">
        <v>13637.45</v>
      </c>
      <c r="R129">
        <v>2952</v>
      </c>
      <c r="S129" s="21">
        <f t="shared" si="7"/>
        <v>16589.45</v>
      </c>
      <c r="T129">
        <v>17121.55</v>
      </c>
      <c r="U129">
        <v>2583.4</v>
      </c>
      <c r="V129" s="21">
        <f t="shared" si="8"/>
        <v>19704.95</v>
      </c>
      <c r="W129" s="47">
        <f t="shared" si="9"/>
        <v>56236.350000000006</v>
      </c>
      <c r="X129" s="47">
        <f t="shared" si="10"/>
        <v>8426.7000000000007</v>
      </c>
      <c r="Y129" s="47">
        <f t="shared" si="11"/>
        <v>64663.05</v>
      </c>
    </row>
    <row r="130" spans="1:25" ht="13">
      <c r="A130" s="2" t="s">
        <v>282</v>
      </c>
      <c r="B130" s="2" t="s">
        <v>148</v>
      </c>
      <c r="C130" s="89" t="s">
        <v>297</v>
      </c>
      <c r="D130" s="129" t="s">
        <v>303</v>
      </c>
      <c r="E130" s="19">
        <v>82.7</v>
      </c>
      <c r="F130" s="20">
        <v>1180.75</v>
      </c>
      <c r="G130" s="21">
        <v>1263.45</v>
      </c>
      <c r="H130" s="19">
        <v>187.05</v>
      </c>
      <c r="I130" s="20">
        <v>851.25</v>
      </c>
      <c r="J130" s="21">
        <v>1038.3</v>
      </c>
      <c r="K130" s="19">
        <v>1109.4000000000001</v>
      </c>
      <c r="L130" s="20">
        <v>16.7</v>
      </c>
      <c r="M130" s="21">
        <v>1126.1000000000001</v>
      </c>
      <c r="N130" s="19">
        <f>IF(ISERROR([1]WORKSHEET!N177="TRUE"),0,+[1]WORKSHEET!N177)</f>
        <v>1098.0999999999999</v>
      </c>
      <c r="O130" s="20">
        <f>IF(ISERROR([1]WORKSHEET!O177="TRUE"),0,+[1]WORKSHEET!O177)</f>
        <v>48.2</v>
      </c>
      <c r="P130" s="21">
        <f t="shared" si="12"/>
        <v>1146.3</v>
      </c>
      <c r="Q130">
        <v>1676.65</v>
      </c>
      <c r="R130">
        <v>19.7</v>
      </c>
      <c r="S130" s="21">
        <f t="shared" si="7"/>
        <v>1696.3500000000001</v>
      </c>
      <c r="T130">
        <v>1192.0999999999999</v>
      </c>
      <c r="U130">
        <v>32.6</v>
      </c>
      <c r="V130" s="21">
        <f t="shared" si="8"/>
        <v>1224.6999999999998</v>
      </c>
      <c r="W130" s="47">
        <f t="shared" si="9"/>
        <v>5346</v>
      </c>
      <c r="X130" s="47">
        <f t="shared" si="10"/>
        <v>2149.1999999999994</v>
      </c>
      <c r="Y130" s="47">
        <f t="shared" si="11"/>
        <v>7495.2000000000007</v>
      </c>
    </row>
    <row r="131" spans="1:25" ht="13">
      <c r="A131" s="2" t="s">
        <v>282</v>
      </c>
      <c r="B131" s="2" t="s">
        <v>149</v>
      </c>
      <c r="C131" s="89" t="s">
        <v>297</v>
      </c>
      <c r="D131" s="129" t="s">
        <v>303</v>
      </c>
      <c r="E131" s="19">
        <v>10.15</v>
      </c>
      <c r="F131" s="20">
        <v>987.65</v>
      </c>
      <c r="G131" s="21">
        <v>997.8</v>
      </c>
      <c r="H131" s="19">
        <v>53.95</v>
      </c>
      <c r="I131" s="20">
        <v>715.55</v>
      </c>
      <c r="J131" s="21">
        <v>769.5</v>
      </c>
      <c r="K131" s="19">
        <v>873.3</v>
      </c>
      <c r="L131" s="20">
        <v>16.649999999999999</v>
      </c>
      <c r="M131" s="21">
        <v>889.94999999999993</v>
      </c>
      <c r="N131" s="19">
        <f>IF(ISERROR([1]WORKSHEET!N178="TRUE"),0,+[1]WORKSHEET!N178)</f>
        <v>549.85</v>
      </c>
      <c r="O131" s="20">
        <f>IF(ISERROR([1]WORKSHEET!O178="TRUE"),0,+[1]WORKSHEET!O178)</f>
        <v>44.35</v>
      </c>
      <c r="P131" s="21">
        <f t="shared" si="12"/>
        <v>594.20000000000005</v>
      </c>
      <c r="Q131">
        <v>1338.3</v>
      </c>
      <c r="R131">
        <v>37.9</v>
      </c>
      <c r="S131" s="21">
        <f t="shared" si="7"/>
        <v>1376.2</v>
      </c>
      <c r="T131">
        <v>957.95</v>
      </c>
      <c r="U131">
        <v>24.2</v>
      </c>
      <c r="V131" s="21">
        <f t="shared" si="8"/>
        <v>982.15000000000009</v>
      </c>
      <c r="W131" s="47">
        <f t="shared" si="9"/>
        <v>3783.5</v>
      </c>
      <c r="X131" s="47">
        <f t="shared" si="10"/>
        <v>1826.3</v>
      </c>
      <c r="Y131" s="47">
        <f t="shared" si="11"/>
        <v>5609.7999999999993</v>
      </c>
    </row>
    <row r="132" spans="1:25" ht="13">
      <c r="A132" s="2" t="s">
        <v>282</v>
      </c>
      <c r="B132" s="2" t="s">
        <v>154</v>
      </c>
      <c r="C132" s="89" t="s">
        <v>297</v>
      </c>
      <c r="D132" s="129" t="s">
        <v>298</v>
      </c>
      <c r="E132" s="19">
        <v>1104.48</v>
      </c>
      <c r="F132" s="20">
        <v>1458.36</v>
      </c>
      <c r="G132" s="21">
        <v>2562.84</v>
      </c>
      <c r="H132" s="19">
        <v>2858.13</v>
      </c>
      <c r="I132" s="20">
        <v>3672.54</v>
      </c>
      <c r="J132" s="21">
        <v>6530.67</v>
      </c>
      <c r="K132" s="19">
        <v>8279.5499999999993</v>
      </c>
      <c r="L132" s="20">
        <v>5305.32</v>
      </c>
      <c r="M132" s="21">
        <v>13584.869999999999</v>
      </c>
      <c r="N132" s="19">
        <f>IF(ISERROR([1]WORKSHEET!N183="TRUE"),0,+[1]WORKSHEET!N183)</f>
        <v>4337.1899999999996</v>
      </c>
      <c r="O132" s="20">
        <f>IF(ISERROR([1]WORKSHEET!O183="TRUE"),0,+[1]WORKSHEET!O183)</f>
        <v>4293.45</v>
      </c>
      <c r="P132" s="21">
        <f t="shared" si="12"/>
        <v>8630.64</v>
      </c>
      <c r="Q132">
        <v>168.84</v>
      </c>
      <c r="R132">
        <v>2132.1</v>
      </c>
      <c r="S132" s="21">
        <f t="shared" si="7"/>
        <v>2300.94</v>
      </c>
      <c r="T132">
        <v>396</v>
      </c>
      <c r="U132">
        <v>1420.83</v>
      </c>
      <c r="V132" s="21">
        <f t="shared" si="8"/>
        <v>1816.83</v>
      </c>
      <c r="W132" s="47">
        <f t="shared" si="9"/>
        <v>17144.189999999999</v>
      </c>
      <c r="X132" s="47">
        <f t="shared" si="10"/>
        <v>18282.599999999999</v>
      </c>
      <c r="Y132" s="47">
        <f t="shared" si="11"/>
        <v>35426.79</v>
      </c>
    </row>
    <row r="133" spans="1:25" ht="13">
      <c r="A133" s="2" t="s">
        <v>282</v>
      </c>
      <c r="B133" s="2" t="s">
        <v>155</v>
      </c>
      <c r="C133" s="89" t="s">
        <v>297</v>
      </c>
      <c r="D133" s="129" t="s">
        <v>298</v>
      </c>
      <c r="E133" s="19">
        <v>1887.3</v>
      </c>
      <c r="F133" s="20">
        <v>1479.42</v>
      </c>
      <c r="G133" s="21">
        <v>3366.7200000000003</v>
      </c>
      <c r="H133" s="19">
        <v>8473.77</v>
      </c>
      <c r="I133" s="20">
        <v>4392.72</v>
      </c>
      <c r="J133" s="21">
        <v>12866.490000000002</v>
      </c>
      <c r="K133" s="19">
        <v>6025.14</v>
      </c>
      <c r="L133" s="20">
        <v>3596.4</v>
      </c>
      <c r="M133" s="21">
        <v>9621.5400000000009</v>
      </c>
      <c r="N133" s="19">
        <f>IF(ISERROR([1]WORKSHEET!N184="TRUE"),0,+[1]WORKSHEET!N184)</f>
        <v>3096.72</v>
      </c>
      <c r="O133" s="20">
        <f>IF(ISERROR([1]WORKSHEET!O184="TRUE"),0,+[1]WORKSHEET!O184)</f>
        <v>2932.47</v>
      </c>
      <c r="P133" s="21">
        <f t="shared" si="12"/>
        <v>6029.19</v>
      </c>
      <c r="Q133">
        <v>632.07000000000005</v>
      </c>
      <c r="R133">
        <v>370.08</v>
      </c>
      <c r="S133" s="21">
        <f t="shared" si="7"/>
        <v>1002.1500000000001</v>
      </c>
      <c r="T133">
        <v>256.86</v>
      </c>
      <c r="U133">
        <v>342.63</v>
      </c>
      <c r="V133" s="21">
        <f t="shared" si="8"/>
        <v>599.49</v>
      </c>
      <c r="W133" s="47">
        <f t="shared" si="9"/>
        <v>20371.86</v>
      </c>
      <c r="X133" s="47">
        <f t="shared" si="10"/>
        <v>13113.72</v>
      </c>
      <c r="Y133" s="47">
        <f t="shared" si="11"/>
        <v>33485.58</v>
      </c>
    </row>
    <row r="134" spans="1:25" ht="13">
      <c r="A134" s="2" t="s">
        <v>282</v>
      </c>
      <c r="B134" s="2" t="s">
        <v>156</v>
      </c>
      <c r="C134" s="89" t="s">
        <v>297</v>
      </c>
      <c r="D134" s="129" t="s">
        <v>298</v>
      </c>
      <c r="E134" s="19">
        <v>4667.3100000000004</v>
      </c>
      <c r="F134" s="20">
        <v>2138.67</v>
      </c>
      <c r="G134" s="21">
        <v>6805.9800000000005</v>
      </c>
      <c r="H134" s="19">
        <v>4692.51</v>
      </c>
      <c r="I134" s="20">
        <v>4321.8900000000003</v>
      </c>
      <c r="J134" s="21">
        <v>9014.4000000000015</v>
      </c>
      <c r="K134" s="19">
        <v>5708.07</v>
      </c>
      <c r="L134" s="20">
        <v>2527.83</v>
      </c>
      <c r="M134" s="21">
        <v>8235.9</v>
      </c>
      <c r="N134" s="19">
        <f>IF(ISERROR([1]WORKSHEET!N185="TRUE"),0,+[1]WORKSHEET!N185)</f>
        <v>4013.37</v>
      </c>
      <c r="O134" s="20">
        <f>IF(ISERROR([1]WORKSHEET!O185="TRUE"),0,+[1]WORKSHEET!O185)</f>
        <v>3338.46</v>
      </c>
      <c r="P134" s="21">
        <f t="shared" si="12"/>
        <v>7351.83</v>
      </c>
      <c r="Q134">
        <v>873</v>
      </c>
      <c r="R134">
        <v>198.27</v>
      </c>
      <c r="S134" s="21">
        <f t="shared" ref="S134:S197" si="13">(Q134+R134)</f>
        <v>1071.27</v>
      </c>
      <c r="T134">
        <v>325.17</v>
      </c>
      <c r="U134">
        <v>531.9</v>
      </c>
      <c r="V134" s="21">
        <f t="shared" ref="V134:V197" si="14">(T134+U134)</f>
        <v>857.06999999999994</v>
      </c>
      <c r="W134" s="47">
        <f t="shared" ref="W134:W197" si="15">SUM(E134,H134,K134,N134,Q134,T134)</f>
        <v>20279.429999999997</v>
      </c>
      <c r="X134" s="47">
        <f t="shared" ref="X134:X197" si="16">SUM(F134,I134,L134,O134,R134,U134)</f>
        <v>13057.019999999999</v>
      </c>
      <c r="Y134" s="47">
        <f t="shared" ref="Y134:Y197" si="17">SUM(G134,J134,M134,P134,S134,V134)</f>
        <v>33336.450000000004</v>
      </c>
    </row>
    <row r="135" spans="1:25" ht="13">
      <c r="A135" s="2" t="s">
        <v>282</v>
      </c>
      <c r="B135" s="2" t="s">
        <v>157</v>
      </c>
      <c r="C135" s="89" t="s">
        <v>297</v>
      </c>
      <c r="D135" s="129" t="s">
        <v>298</v>
      </c>
      <c r="E135" s="19">
        <v>1776.24</v>
      </c>
      <c r="F135" s="20">
        <v>5064.3</v>
      </c>
      <c r="G135" s="21">
        <v>6840.54</v>
      </c>
      <c r="H135" s="19">
        <v>2735.46</v>
      </c>
      <c r="I135" s="20">
        <v>3686.49</v>
      </c>
      <c r="J135" s="21">
        <v>6421.95</v>
      </c>
      <c r="K135" s="19">
        <v>3500.46</v>
      </c>
      <c r="L135" s="20">
        <v>4745.79</v>
      </c>
      <c r="M135" s="21">
        <v>8246.25</v>
      </c>
      <c r="N135" s="19">
        <f>IF(ISERROR([1]WORKSHEET!N186="TRUE"),0,+[1]WORKSHEET!N186)</f>
        <v>3708.63</v>
      </c>
      <c r="O135" s="20">
        <f>IF(ISERROR([1]WORKSHEET!O186="TRUE"),0,+[1]WORKSHEET!O186)</f>
        <v>4181.22</v>
      </c>
      <c r="P135" s="21">
        <f t="shared" si="12"/>
        <v>7889.85</v>
      </c>
      <c r="Q135">
        <v>191.97</v>
      </c>
      <c r="R135">
        <v>2333.9699999999998</v>
      </c>
      <c r="S135" s="21">
        <f t="shared" si="13"/>
        <v>2525.9399999999996</v>
      </c>
      <c r="T135">
        <v>69.569999999999993</v>
      </c>
      <c r="U135">
        <v>2427.48</v>
      </c>
      <c r="V135" s="21">
        <f t="shared" si="14"/>
        <v>2497.0500000000002</v>
      </c>
      <c r="W135" s="47">
        <f t="shared" si="15"/>
        <v>11982.33</v>
      </c>
      <c r="X135" s="47">
        <f t="shared" si="16"/>
        <v>22439.250000000004</v>
      </c>
      <c r="Y135" s="47">
        <f t="shared" si="17"/>
        <v>34421.579999999994</v>
      </c>
    </row>
    <row r="136" spans="1:25" ht="13">
      <c r="A136" s="2" t="s">
        <v>282</v>
      </c>
      <c r="B136" s="2" t="s">
        <v>158</v>
      </c>
      <c r="C136" s="89" t="s">
        <v>297</v>
      </c>
      <c r="D136" s="129" t="s">
        <v>302</v>
      </c>
      <c r="E136" s="19">
        <v>0.18</v>
      </c>
      <c r="F136" s="20">
        <v>46.08</v>
      </c>
      <c r="G136" s="21">
        <v>46.26</v>
      </c>
      <c r="H136" s="19">
        <v>0.05</v>
      </c>
      <c r="I136" s="20">
        <v>55.79</v>
      </c>
      <c r="J136" s="21">
        <v>55.839999999999996</v>
      </c>
      <c r="K136" s="19">
        <v>2.4E-2</v>
      </c>
      <c r="L136" s="20">
        <v>25.824000000000002</v>
      </c>
      <c r="M136" s="21">
        <v>25.848000000000003</v>
      </c>
      <c r="N136" s="19">
        <f>IF(ISERROR([1]WORKSHEET!N187="TRUE"),0,+[1]WORKSHEET!N187)</f>
        <v>0</v>
      </c>
      <c r="O136" s="20">
        <f>IF(ISERROR([1]WORKSHEET!O187="TRUE"),0,+[1]WORKSHEET!O187)</f>
        <v>0</v>
      </c>
      <c r="P136" s="21">
        <f t="shared" si="12"/>
        <v>0</v>
      </c>
      <c r="Q136">
        <v>0</v>
      </c>
      <c r="R136">
        <v>0</v>
      </c>
      <c r="S136" s="21">
        <f t="shared" si="13"/>
        <v>0</v>
      </c>
      <c r="T136">
        <v>0</v>
      </c>
      <c r="U136">
        <v>0</v>
      </c>
      <c r="V136" s="21">
        <f t="shared" si="14"/>
        <v>0</v>
      </c>
      <c r="W136" s="47">
        <f t="shared" si="15"/>
        <v>0.254</v>
      </c>
      <c r="X136" s="47">
        <f t="shared" si="16"/>
        <v>127.694</v>
      </c>
      <c r="Y136" s="47">
        <f t="shared" si="17"/>
        <v>127.94799999999999</v>
      </c>
    </row>
    <row r="137" spans="1:25" ht="13">
      <c r="A137" s="2" t="s">
        <v>282</v>
      </c>
      <c r="B137" s="2" t="s">
        <v>159</v>
      </c>
      <c r="C137" s="89" t="s">
        <v>297</v>
      </c>
      <c r="D137" s="129" t="s">
        <v>302</v>
      </c>
      <c r="E137" s="19">
        <v>3.17</v>
      </c>
      <c r="F137" s="20">
        <v>20.75</v>
      </c>
      <c r="G137" s="21">
        <v>23.92</v>
      </c>
      <c r="H137" s="19">
        <v>4.28</v>
      </c>
      <c r="I137" s="20">
        <v>14.04</v>
      </c>
      <c r="J137" s="21">
        <v>18.32</v>
      </c>
      <c r="K137" s="19">
        <v>14.22</v>
      </c>
      <c r="L137" s="20">
        <v>4.9080000000000004</v>
      </c>
      <c r="M137" s="21">
        <v>19.128</v>
      </c>
      <c r="N137" s="19">
        <f>IF(ISERROR([1]WORKSHEET!N188="TRUE"),0,+[1]WORKSHEET!N188)</f>
        <v>0</v>
      </c>
      <c r="O137" s="20">
        <f>IF(ISERROR([1]WORKSHEET!O188="TRUE"),0,+[1]WORKSHEET!O188)</f>
        <v>0</v>
      </c>
      <c r="P137" s="21">
        <f t="shared" si="12"/>
        <v>0</v>
      </c>
      <c r="Q137">
        <v>0</v>
      </c>
      <c r="R137">
        <v>0</v>
      </c>
      <c r="S137" s="21">
        <f t="shared" si="13"/>
        <v>0</v>
      </c>
      <c r="T137">
        <v>0</v>
      </c>
      <c r="U137">
        <v>0</v>
      </c>
      <c r="V137" s="21">
        <f t="shared" si="14"/>
        <v>0</v>
      </c>
      <c r="W137" s="47">
        <f t="shared" si="15"/>
        <v>21.67</v>
      </c>
      <c r="X137" s="47">
        <f t="shared" si="16"/>
        <v>39.698</v>
      </c>
      <c r="Y137" s="47">
        <f t="shared" si="17"/>
        <v>61.368000000000002</v>
      </c>
    </row>
    <row r="138" spans="1:25" ht="13">
      <c r="A138" s="2" t="s">
        <v>398</v>
      </c>
      <c r="B138" s="2" t="s">
        <v>399</v>
      </c>
      <c r="C138" s="89" t="s">
        <v>297</v>
      </c>
      <c r="D138" s="129" t="s">
        <v>304</v>
      </c>
      <c r="E138" s="19">
        <v>4842.3900000000003</v>
      </c>
      <c r="F138" s="20">
        <v>2819.17</v>
      </c>
      <c r="G138" s="21">
        <v>7661.56</v>
      </c>
      <c r="H138" s="19">
        <v>5207.92</v>
      </c>
      <c r="I138" s="20">
        <v>3052.87</v>
      </c>
      <c r="J138" s="21">
        <v>8260.7900000000009</v>
      </c>
      <c r="K138" s="19">
        <v>5751.4129999999996</v>
      </c>
      <c r="L138" s="20">
        <v>1497.6949999999999</v>
      </c>
      <c r="M138" s="21">
        <v>7249.1079999999993</v>
      </c>
      <c r="N138" s="19">
        <f>IF(ISERROR([1]WORKSHEET!N189="TRUE"),0,+[1]WORKSHEET!N189)</f>
        <v>5654.42</v>
      </c>
      <c r="O138" s="20">
        <f>IF(ISERROR([1]WORKSHEET!O189="TRUE"),0,+[1]WORKSHEET!O189)</f>
        <v>1426.66</v>
      </c>
      <c r="P138" s="21">
        <f t="shared" si="12"/>
        <v>7081.08</v>
      </c>
      <c r="Q138">
        <v>4845.1899999999996</v>
      </c>
      <c r="R138">
        <v>1285.96</v>
      </c>
      <c r="S138" s="21">
        <f t="shared" si="13"/>
        <v>6131.15</v>
      </c>
      <c r="T138">
        <v>5070.2049999999999</v>
      </c>
      <c r="U138">
        <v>4139.7330000000002</v>
      </c>
      <c r="V138" s="21">
        <f t="shared" si="14"/>
        <v>9209.9380000000001</v>
      </c>
      <c r="W138" s="47">
        <f t="shared" si="15"/>
        <v>31371.538</v>
      </c>
      <c r="X138" s="47">
        <f t="shared" si="16"/>
        <v>14222.088</v>
      </c>
      <c r="Y138" s="47">
        <f t="shared" si="17"/>
        <v>45593.626000000004</v>
      </c>
    </row>
    <row r="139" spans="1:25" ht="13">
      <c r="A139" s="2" t="s">
        <v>398</v>
      </c>
      <c r="B139" s="2" t="s">
        <v>400</v>
      </c>
      <c r="C139" s="89" t="s">
        <v>297</v>
      </c>
      <c r="D139" s="129" t="s">
        <v>304</v>
      </c>
      <c r="E139" s="19">
        <v>5295.1</v>
      </c>
      <c r="F139" s="20">
        <v>2814.03</v>
      </c>
      <c r="G139" s="21">
        <v>8109.130000000001</v>
      </c>
      <c r="H139" s="19">
        <v>4694.1099999999997</v>
      </c>
      <c r="I139" s="20">
        <v>1091.81</v>
      </c>
      <c r="J139" s="21">
        <v>5785.92</v>
      </c>
      <c r="K139" s="19">
        <v>5392.1989999999996</v>
      </c>
      <c r="L139" s="20">
        <v>1966.36</v>
      </c>
      <c r="M139" s="21">
        <v>7358.5589999999993</v>
      </c>
      <c r="N139" s="19">
        <f>IF(ISERROR([1]WORKSHEET!N190="TRUE"),0,+[1]WORKSHEET!N190)</f>
        <v>5477.74</v>
      </c>
      <c r="O139" s="20">
        <f>IF(ISERROR([1]WORKSHEET!O190="TRUE"),0,+[1]WORKSHEET!O190)</f>
        <v>3046.64</v>
      </c>
      <c r="P139" s="21">
        <f t="shared" si="12"/>
        <v>8524.3799999999992</v>
      </c>
      <c r="Q139">
        <v>4485.8999999999996</v>
      </c>
      <c r="R139">
        <v>2881.64</v>
      </c>
      <c r="S139" s="21">
        <f t="shared" si="13"/>
        <v>7367.5399999999991</v>
      </c>
      <c r="T139">
        <v>4612.7929999999997</v>
      </c>
      <c r="U139">
        <v>3732.3330000000001</v>
      </c>
      <c r="V139" s="21">
        <f t="shared" si="14"/>
        <v>8345.1260000000002</v>
      </c>
      <c r="W139" s="47">
        <f t="shared" si="15"/>
        <v>29957.841999999997</v>
      </c>
      <c r="X139" s="47">
        <f t="shared" si="16"/>
        <v>15532.813</v>
      </c>
      <c r="Y139" s="47">
        <f t="shared" si="17"/>
        <v>45490.654999999999</v>
      </c>
    </row>
    <row r="140" spans="1:25" ht="13">
      <c r="A140" s="2" t="s">
        <v>283</v>
      </c>
      <c r="B140" s="2" t="s">
        <v>160</v>
      </c>
      <c r="C140" s="89" t="s">
        <v>297</v>
      </c>
      <c r="D140" s="129" t="s">
        <v>303</v>
      </c>
      <c r="E140" s="19">
        <v>527.04</v>
      </c>
      <c r="F140" s="20">
        <v>15.04</v>
      </c>
      <c r="G140" s="21">
        <v>542.07999999999993</v>
      </c>
      <c r="H140" s="19">
        <v>537.28</v>
      </c>
      <c r="I140" s="20">
        <v>16.89</v>
      </c>
      <c r="J140" s="21">
        <v>554.16999999999996</v>
      </c>
      <c r="K140" s="19">
        <v>569.08699999999999</v>
      </c>
      <c r="L140" s="20">
        <v>2.3149999999999999</v>
      </c>
      <c r="M140" s="21">
        <v>571.40200000000004</v>
      </c>
      <c r="N140" s="19">
        <f>IF(ISERROR([1]WORKSHEET!N191="TRUE"),0,+[1]WORKSHEET!N191)</f>
        <v>569.34</v>
      </c>
      <c r="O140" s="20">
        <f>IF(ISERROR([1]WORKSHEET!O191="TRUE"),0,+[1]WORKSHEET!O191)</f>
        <v>14.63</v>
      </c>
      <c r="P140" s="21">
        <f t="shared" si="12"/>
        <v>583.97</v>
      </c>
      <c r="Q140">
        <v>480.61</v>
      </c>
      <c r="R140">
        <v>2.21</v>
      </c>
      <c r="S140" s="21">
        <f t="shared" si="13"/>
        <v>482.82</v>
      </c>
      <c r="T140">
        <v>161.393</v>
      </c>
      <c r="U140">
        <v>8.3849999999999998</v>
      </c>
      <c r="V140" s="21">
        <f t="shared" si="14"/>
        <v>169.77799999999999</v>
      </c>
      <c r="W140" s="47">
        <f t="shared" si="15"/>
        <v>2844.75</v>
      </c>
      <c r="X140" s="47">
        <f t="shared" si="16"/>
        <v>59.47</v>
      </c>
      <c r="Y140" s="47">
        <f t="shared" si="17"/>
        <v>2904.2200000000003</v>
      </c>
    </row>
    <row r="141" spans="1:25" ht="13">
      <c r="A141" s="2" t="s">
        <v>284</v>
      </c>
      <c r="B141" s="2" t="s">
        <v>161</v>
      </c>
      <c r="C141" s="89" t="s">
        <v>297</v>
      </c>
      <c r="D141" s="129" t="s">
        <v>303</v>
      </c>
      <c r="E141" s="19">
        <v>26330.400000000001</v>
      </c>
      <c r="F141" s="20">
        <v>5384.7</v>
      </c>
      <c r="G141" s="21">
        <v>31715.100000000002</v>
      </c>
      <c r="H141" s="19">
        <v>17782.8</v>
      </c>
      <c r="I141" s="20">
        <v>3906.7</v>
      </c>
      <c r="J141" s="21">
        <v>21689.5</v>
      </c>
      <c r="K141" s="19">
        <v>41303.5</v>
      </c>
      <c r="L141" s="20">
        <v>3065.5</v>
      </c>
      <c r="M141" s="21">
        <v>44369</v>
      </c>
      <c r="N141" s="19">
        <f>IF(ISERROR([1]WORKSHEET!N192="TRUE"),0,+[1]WORKSHEET!N192)</f>
        <v>42404.7</v>
      </c>
      <c r="O141" s="20">
        <f>IF(ISERROR([1]WORKSHEET!O192="TRUE"),0,+[1]WORKSHEET!O192)</f>
        <v>3595.6</v>
      </c>
      <c r="P141" s="21">
        <f t="shared" si="12"/>
        <v>46000.299999999996</v>
      </c>
      <c r="Q141">
        <v>36511</v>
      </c>
      <c r="R141">
        <v>1655.3</v>
      </c>
      <c r="S141" s="21">
        <f t="shared" si="13"/>
        <v>38166.300000000003</v>
      </c>
      <c r="T141">
        <v>39607.800000000003</v>
      </c>
      <c r="U141">
        <v>3308.6</v>
      </c>
      <c r="V141" s="21">
        <f t="shared" si="14"/>
        <v>42916.4</v>
      </c>
      <c r="W141" s="47">
        <f t="shared" si="15"/>
        <v>203940.2</v>
      </c>
      <c r="X141" s="47">
        <f t="shared" si="16"/>
        <v>20916.399999999998</v>
      </c>
      <c r="Y141" s="47">
        <f t="shared" si="17"/>
        <v>224856.6</v>
      </c>
    </row>
    <row r="142" spans="1:25" ht="13">
      <c r="A142" s="2" t="s">
        <v>286</v>
      </c>
      <c r="B142" s="2" t="s">
        <v>166</v>
      </c>
      <c r="C142" s="89" t="s">
        <v>297</v>
      </c>
      <c r="D142" s="129" t="s">
        <v>303</v>
      </c>
      <c r="E142" s="19">
        <v>11974.9</v>
      </c>
      <c r="F142" s="20">
        <v>202.35</v>
      </c>
      <c r="G142" s="21">
        <v>12177.25</v>
      </c>
      <c r="H142" s="19">
        <v>7042.05</v>
      </c>
      <c r="I142" s="20">
        <v>243.39</v>
      </c>
      <c r="J142" s="21">
        <v>7285.4400000000005</v>
      </c>
      <c r="K142" s="19">
        <v>10738.25</v>
      </c>
      <c r="L142" s="20">
        <v>105.11</v>
      </c>
      <c r="M142" s="21">
        <v>10843.36</v>
      </c>
      <c r="N142" s="19">
        <f>IF(ISERROR([1]WORKSHEET!N197="TRUE"),0,+[1]WORKSHEET!N197)</f>
        <v>10373.549999999999</v>
      </c>
      <c r="O142" s="20">
        <f>IF(ISERROR([1]WORKSHEET!O197="TRUE"),0,+[1]WORKSHEET!O197)</f>
        <v>97.66</v>
      </c>
      <c r="P142" s="21">
        <f t="shared" si="12"/>
        <v>10471.209999999999</v>
      </c>
      <c r="Q142">
        <v>6665</v>
      </c>
      <c r="R142">
        <v>167.27</v>
      </c>
      <c r="S142" s="21">
        <f t="shared" si="13"/>
        <v>6832.27</v>
      </c>
      <c r="T142">
        <v>13453.15</v>
      </c>
      <c r="U142">
        <v>179.16</v>
      </c>
      <c r="V142" s="21">
        <f t="shared" si="14"/>
        <v>13632.31</v>
      </c>
      <c r="W142" s="47">
        <f t="shared" si="15"/>
        <v>60246.9</v>
      </c>
      <c r="X142" s="47">
        <f t="shared" si="16"/>
        <v>994.93999999999994</v>
      </c>
      <c r="Y142" s="47">
        <f t="shared" si="17"/>
        <v>61241.84</v>
      </c>
    </row>
    <row r="143" spans="1:25" ht="13">
      <c r="A143" s="2" t="s">
        <v>286</v>
      </c>
      <c r="B143" s="2" t="s">
        <v>167</v>
      </c>
      <c r="C143" s="89" t="s">
        <v>297</v>
      </c>
      <c r="D143" s="129" t="s">
        <v>303</v>
      </c>
      <c r="E143" s="19">
        <v>6815.8</v>
      </c>
      <c r="F143" s="20">
        <v>3829.6</v>
      </c>
      <c r="G143" s="21">
        <v>10645.4</v>
      </c>
      <c r="H143" s="19">
        <v>6753.4</v>
      </c>
      <c r="I143" s="20">
        <v>4458.2</v>
      </c>
      <c r="J143" s="21">
        <v>11211.599999999999</v>
      </c>
      <c r="K143" s="19">
        <v>7688.7</v>
      </c>
      <c r="L143" s="20">
        <v>3698.95</v>
      </c>
      <c r="M143" s="21">
        <v>11387.65</v>
      </c>
      <c r="N143" s="19">
        <f>IF(ISERROR([1]WORKSHEET!N198="TRUE"),0,+[1]WORKSHEET!N198)</f>
        <v>6031.2</v>
      </c>
      <c r="O143" s="20">
        <f>IF(ISERROR([1]WORKSHEET!O198="TRUE"),0,+[1]WORKSHEET!O198)</f>
        <v>2379.9</v>
      </c>
      <c r="P143" s="21">
        <f t="shared" ref="P143:P202" si="18">+N143+O143</f>
        <v>8411.1</v>
      </c>
      <c r="Q143">
        <v>6597</v>
      </c>
      <c r="R143">
        <v>1501.55</v>
      </c>
      <c r="S143" s="21">
        <f t="shared" si="13"/>
        <v>8098.55</v>
      </c>
      <c r="T143">
        <v>4944.25</v>
      </c>
      <c r="U143">
        <v>2150.3000000000002</v>
      </c>
      <c r="V143" s="21">
        <f t="shared" si="14"/>
        <v>7094.55</v>
      </c>
      <c r="W143" s="47">
        <f t="shared" si="15"/>
        <v>38830.350000000006</v>
      </c>
      <c r="X143" s="47">
        <f t="shared" si="16"/>
        <v>18018.5</v>
      </c>
      <c r="Y143" s="47">
        <f t="shared" si="17"/>
        <v>56848.850000000006</v>
      </c>
    </row>
    <row r="144" spans="1:25" ht="13">
      <c r="A144" s="2" t="s">
        <v>286</v>
      </c>
      <c r="B144" s="2" t="s">
        <v>168</v>
      </c>
      <c r="C144" s="89" t="s">
        <v>297</v>
      </c>
      <c r="D144" s="129" t="s">
        <v>303</v>
      </c>
      <c r="E144" s="19">
        <v>4567.8</v>
      </c>
      <c r="F144" s="20">
        <v>428.03</v>
      </c>
      <c r="G144" s="21">
        <v>4995.83</v>
      </c>
      <c r="H144" s="19">
        <v>5419.5</v>
      </c>
      <c r="I144" s="20">
        <v>811.61</v>
      </c>
      <c r="J144" s="21">
        <v>6231.11</v>
      </c>
      <c r="K144" s="19">
        <v>7319.95</v>
      </c>
      <c r="L144" s="20">
        <v>375.17</v>
      </c>
      <c r="M144" s="21">
        <v>7695.12</v>
      </c>
      <c r="N144" s="19">
        <f>IF(ISERROR([1]WORKSHEET!N199="TRUE"),0,+[1]WORKSHEET!N199)</f>
        <v>4922.2</v>
      </c>
      <c r="O144" s="20">
        <f>IF(ISERROR([1]WORKSHEET!O199="TRUE"),0,+[1]WORKSHEET!O199)</f>
        <v>560.33000000000004</v>
      </c>
      <c r="P144" s="21">
        <f t="shared" si="18"/>
        <v>5482.53</v>
      </c>
      <c r="Q144">
        <v>2940.2</v>
      </c>
      <c r="R144">
        <v>309.64999999999998</v>
      </c>
      <c r="S144" s="21">
        <f t="shared" si="13"/>
        <v>3249.85</v>
      </c>
      <c r="T144">
        <v>2586.6</v>
      </c>
      <c r="U144">
        <v>382.72</v>
      </c>
      <c r="V144" s="21">
        <f t="shared" si="14"/>
        <v>2969.3199999999997</v>
      </c>
      <c r="W144" s="47">
        <f t="shared" si="15"/>
        <v>27756.25</v>
      </c>
      <c r="X144" s="47">
        <f t="shared" si="16"/>
        <v>2867.51</v>
      </c>
      <c r="Y144" s="47">
        <f t="shared" si="17"/>
        <v>30623.759999999995</v>
      </c>
    </row>
    <row r="145" spans="1:25" ht="13">
      <c r="A145" s="2" t="s">
        <v>287</v>
      </c>
      <c r="B145" s="2" t="s">
        <v>169</v>
      </c>
      <c r="C145" s="89" t="s">
        <v>297</v>
      </c>
      <c r="D145" s="129" t="s">
        <v>302</v>
      </c>
      <c r="E145" s="19">
        <v>1794.85</v>
      </c>
      <c r="F145" s="20">
        <v>150.35</v>
      </c>
      <c r="G145" s="21">
        <v>1945.1999999999998</v>
      </c>
      <c r="H145" s="19">
        <v>6611.55</v>
      </c>
      <c r="I145" s="20">
        <v>6939.7</v>
      </c>
      <c r="J145" s="21">
        <v>13551.25</v>
      </c>
      <c r="K145" s="19">
        <v>1864.9</v>
      </c>
      <c r="L145" s="20">
        <v>272.7</v>
      </c>
      <c r="M145" s="21">
        <v>2137.6</v>
      </c>
      <c r="N145" s="19">
        <f>IF(ISERROR([1]WORKSHEET!N200="TRUE"),0,+[1]WORKSHEET!N200)</f>
        <v>3254.85</v>
      </c>
      <c r="O145" s="20">
        <f>IF(ISERROR([1]WORKSHEET!O200="TRUE"),0,+[1]WORKSHEET!O200)</f>
        <v>1126</v>
      </c>
      <c r="P145" s="21">
        <f t="shared" si="18"/>
        <v>4380.8500000000004</v>
      </c>
      <c r="Q145">
        <v>163.55000000000001</v>
      </c>
      <c r="R145">
        <v>17.95</v>
      </c>
      <c r="S145" s="21">
        <f t="shared" si="13"/>
        <v>181.5</v>
      </c>
      <c r="T145">
        <v>0</v>
      </c>
      <c r="U145">
        <v>0</v>
      </c>
      <c r="V145" s="21">
        <f t="shared" si="14"/>
        <v>0</v>
      </c>
      <c r="W145" s="47">
        <f t="shared" si="15"/>
        <v>13689.699999999999</v>
      </c>
      <c r="X145" s="47">
        <f t="shared" si="16"/>
        <v>8506.7000000000007</v>
      </c>
      <c r="Y145" s="47">
        <f t="shared" si="17"/>
        <v>22196.400000000001</v>
      </c>
    </row>
    <row r="146" spans="1:25" ht="13">
      <c r="A146" s="2" t="s">
        <v>288</v>
      </c>
      <c r="B146" s="2" t="s">
        <v>170</v>
      </c>
      <c r="C146" s="89" t="s">
        <v>297</v>
      </c>
      <c r="D146" s="129" t="s">
        <v>302</v>
      </c>
      <c r="E146" s="19">
        <v>6588.33</v>
      </c>
      <c r="F146" s="20">
        <v>3310.85</v>
      </c>
      <c r="G146" s="21">
        <v>9899.18</v>
      </c>
      <c r="H146" s="19">
        <v>3334.02</v>
      </c>
      <c r="I146" s="20">
        <v>3389.25</v>
      </c>
      <c r="J146" s="21">
        <v>6723.27</v>
      </c>
      <c r="K146" s="19">
        <v>8456.5730000000003</v>
      </c>
      <c r="L146" s="20">
        <v>3433.0149999999999</v>
      </c>
      <c r="M146" s="21">
        <v>11889.588</v>
      </c>
      <c r="N146" s="19">
        <f>IF(ISERROR([1]WORKSHEET!N201="TRUE"),0,+[1]WORKSHEET!N201)</f>
        <v>9870.49</v>
      </c>
      <c r="O146" s="20">
        <f>IF(ISERROR([1]WORKSHEET!O201="TRUE"),0,+[1]WORKSHEET!O201)</f>
        <v>3018.69</v>
      </c>
      <c r="P146" s="21">
        <f t="shared" si="18"/>
        <v>12889.18</v>
      </c>
      <c r="Q146">
        <v>9033.39</v>
      </c>
      <c r="R146">
        <v>3284.25</v>
      </c>
      <c r="S146" s="21">
        <f t="shared" si="13"/>
        <v>12317.64</v>
      </c>
      <c r="T146">
        <v>4284.6899999999996</v>
      </c>
      <c r="U146">
        <v>2711.1329999999998</v>
      </c>
      <c r="V146" s="21">
        <f t="shared" si="14"/>
        <v>6995.8229999999994</v>
      </c>
      <c r="W146" s="47">
        <f t="shared" si="15"/>
        <v>41567.493000000002</v>
      </c>
      <c r="X146" s="47">
        <f t="shared" si="16"/>
        <v>19147.188000000002</v>
      </c>
      <c r="Y146" s="47">
        <f t="shared" si="17"/>
        <v>60714.680999999997</v>
      </c>
    </row>
    <row r="147" spans="1:25" ht="13">
      <c r="A147" s="2" t="s">
        <v>288</v>
      </c>
      <c r="B147" s="2" t="s">
        <v>171</v>
      </c>
      <c r="C147" s="89" t="s">
        <v>297</v>
      </c>
      <c r="D147" s="129" t="s">
        <v>302</v>
      </c>
      <c r="E147" s="19">
        <v>8209.02</v>
      </c>
      <c r="F147" s="20">
        <v>1115.52</v>
      </c>
      <c r="G147" s="21">
        <v>9324.5400000000009</v>
      </c>
      <c r="H147" s="19">
        <v>3061.59</v>
      </c>
      <c r="I147" s="20">
        <v>2458.5700000000002</v>
      </c>
      <c r="J147" s="21">
        <v>5520.16</v>
      </c>
      <c r="K147" s="19">
        <v>9868.91</v>
      </c>
      <c r="L147" s="20">
        <v>1690.7260000000001</v>
      </c>
      <c r="M147" s="21">
        <v>11559.636</v>
      </c>
      <c r="N147" s="19">
        <f>IF(ISERROR([1]WORKSHEET!N202="TRUE"),0,+[1]WORKSHEET!N202)</f>
        <v>5276.61</v>
      </c>
      <c r="O147" s="20">
        <f>IF(ISERROR([1]WORKSHEET!O202="TRUE"),0,+[1]WORKSHEET!O202)</f>
        <v>2069.09</v>
      </c>
      <c r="P147" s="21">
        <f t="shared" si="18"/>
        <v>7345.7</v>
      </c>
      <c r="Q147">
        <v>8636.56</v>
      </c>
      <c r="R147">
        <v>1544.95</v>
      </c>
      <c r="S147" s="21">
        <f t="shared" si="13"/>
        <v>10181.51</v>
      </c>
      <c r="T147">
        <v>5503.24</v>
      </c>
      <c r="U147">
        <v>547.68100000000004</v>
      </c>
      <c r="V147" s="21">
        <f t="shared" si="14"/>
        <v>6050.9210000000003</v>
      </c>
      <c r="W147" s="47">
        <f t="shared" si="15"/>
        <v>40555.93</v>
      </c>
      <c r="X147" s="47">
        <f t="shared" si="16"/>
        <v>9426.5370000000021</v>
      </c>
      <c r="Y147" s="47">
        <f t="shared" si="17"/>
        <v>49982.467000000004</v>
      </c>
    </row>
    <row r="148" spans="1:25" ht="13">
      <c r="A148" s="2" t="s">
        <v>290</v>
      </c>
      <c r="B148" s="2" t="s">
        <v>173</v>
      </c>
      <c r="C148" s="89" t="s">
        <v>297</v>
      </c>
      <c r="D148" s="129" t="s">
        <v>298</v>
      </c>
      <c r="E148" s="19">
        <v>1747.4</v>
      </c>
      <c r="F148" s="20">
        <v>906.35</v>
      </c>
      <c r="G148" s="21">
        <v>2653.75</v>
      </c>
      <c r="H148" s="19">
        <v>0</v>
      </c>
      <c r="I148" s="20">
        <v>0</v>
      </c>
      <c r="J148" s="21">
        <v>0</v>
      </c>
      <c r="K148" s="19">
        <v>0</v>
      </c>
      <c r="L148" s="20">
        <v>0</v>
      </c>
      <c r="M148" s="21">
        <v>0</v>
      </c>
      <c r="N148" s="19">
        <f>IF(ISERROR([1]WORKSHEET!N204="TRUE"),0,+[1]WORKSHEET!N204)</f>
        <v>3911.4</v>
      </c>
      <c r="O148" s="20">
        <f>IF(ISERROR([1]WORKSHEET!O204="TRUE"),0,+[1]WORKSHEET!O204)</f>
        <v>899.8</v>
      </c>
      <c r="P148" s="21">
        <f t="shared" si="18"/>
        <v>4811.2</v>
      </c>
      <c r="Q148">
        <v>16642.05</v>
      </c>
      <c r="R148">
        <v>3943.75</v>
      </c>
      <c r="S148" s="21">
        <f t="shared" si="13"/>
        <v>20585.8</v>
      </c>
      <c r="T148">
        <v>32773.75</v>
      </c>
      <c r="U148">
        <v>3326.15</v>
      </c>
      <c r="V148" s="21">
        <f t="shared" si="14"/>
        <v>36099.9</v>
      </c>
      <c r="W148" s="47">
        <f t="shared" si="15"/>
        <v>55074.6</v>
      </c>
      <c r="X148" s="47">
        <f t="shared" si="16"/>
        <v>9076.0499999999993</v>
      </c>
      <c r="Y148" s="47">
        <f t="shared" si="17"/>
        <v>64150.65</v>
      </c>
    </row>
    <row r="149" spans="1:25" ht="13">
      <c r="A149" s="2" t="s">
        <v>350</v>
      </c>
      <c r="B149" s="2" t="s">
        <v>351</v>
      </c>
      <c r="C149" s="89" t="s">
        <v>297</v>
      </c>
      <c r="D149" s="129" t="s">
        <v>304</v>
      </c>
      <c r="E149" s="19">
        <v>5101.1000000000004</v>
      </c>
      <c r="F149" s="20">
        <v>21.97</v>
      </c>
      <c r="G149" s="21">
        <v>5123.0700000000006</v>
      </c>
      <c r="H149" s="19">
        <v>3696.8</v>
      </c>
      <c r="I149" s="20">
        <v>0.04</v>
      </c>
      <c r="J149" s="21">
        <v>3696.84</v>
      </c>
      <c r="K149" s="19">
        <v>2057.2939999999999</v>
      </c>
      <c r="L149" s="20">
        <v>1153.239</v>
      </c>
      <c r="M149" s="21">
        <v>3210.5329999999999</v>
      </c>
      <c r="N149" s="19">
        <f>IF(ISERROR([1]WORKSHEET!N205="TRUE"),0,+[1]WORKSHEET!N205)</f>
        <v>5180.84</v>
      </c>
      <c r="O149" s="20">
        <f>IF(ISERROR([1]WORKSHEET!O205="TRUE"),0,+[1]WORKSHEET!O205)</f>
        <v>7899.41</v>
      </c>
      <c r="P149" s="21">
        <f t="shared" si="18"/>
        <v>13080.25</v>
      </c>
      <c r="Q149">
        <v>0.72</v>
      </c>
      <c r="R149">
        <v>14125.34</v>
      </c>
      <c r="S149" s="21">
        <f t="shared" si="13"/>
        <v>14126.06</v>
      </c>
      <c r="T149">
        <v>7.7519999999999998</v>
      </c>
      <c r="U149">
        <v>5919.1149999999998</v>
      </c>
      <c r="V149" s="21">
        <f t="shared" si="14"/>
        <v>5926.8670000000002</v>
      </c>
      <c r="W149" s="47">
        <f t="shared" si="15"/>
        <v>16044.506000000001</v>
      </c>
      <c r="X149" s="47">
        <f t="shared" si="16"/>
        <v>29119.114000000001</v>
      </c>
      <c r="Y149" s="47">
        <f t="shared" si="17"/>
        <v>45163.619999999995</v>
      </c>
    </row>
    <row r="150" spans="1:25" ht="13">
      <c r="A150" s="2" t="s">
        <v>350</v>
      </c>
      <c r="B150" s="2" t="s">
        <v>416</v>
      </c>
      <c r="C150" s="89" t="s">
        <v>297</v>
      </c>
      <c r="D150" s="129" t="s">
        <v>304</v>
      </c>
      <c r="E150" s="19">
        <v>492.91</v>
      </c>
      <c r="F150" s="20">
        <v>133.83000000000001</v>
      </c>
      <c r="G150" s="21">
        <v>626.74</v>
      </c>
      <c r="H150" s="19">
        <v>1225.22</v>
      </c>
      <c r="I150" s="20">
        <v>139.38</v>
      </c>
      <c r="J150" s="21">
        <v>1364.6</v>
      </c>
      <c r="K150" s="19">
        <v>476.529</v>
      </c>
      <c r="L150" s="20">
        <v>166.22</v>
      </c>
      <c r="M150" s="21">
        <v>642.74900000000002</v>
      </c>
      <c r="N150" s="19">
        <f>IF(ISERROR([1]WORKSHEET!N206="TRUE"),0,+[1]WORKSHEET!N206)</f>
        <v>407.11</v>
      </c>
      <c r="O150" s="20">
        <f>IF(ISERROR([1]WORKSHEET!O206="TRUE"),0,+[1]WORKSHEET!O206)</f>
        <v>114.57</v>
      </c>
      <c r="P150" s="21">
        <f t="shared" si="18"/>
        <v>521.68000000000006</v>
      </c>
      <c r="Q150">
        <v>931.31</v>
      </c>
      <c r="R150">
        <v>17.14</v>
      </c>
      <c r="S150" s="21">
        <f t="shared" si="13"/>
        <v>948.44999999999993</v>
      </c>
      <c r="T150">
        <v>200.458</v>
      </c>
      <c r="U150">
        <v>12.923</v>
      </c>
      <c r="V150" s="21">
        <f t="shared" si="14"/>
        <v>213.381</v>
      </c>
      <c r="W150" s="47">
        <f t="shared" si="15"/>
        <v>3733.5370000000003</v>
      </c>
      <c r="X150" s="47">
        <f t="shared" si="16"/>
        <v>584.06299999999999</v>
      </c>
      <c r="Y150" s="47">
        <f t="shared" si="17"/>
        <v>4317.6000000000004</v>
      </c>
    </row>
    <row r="151" spans="1:25" ht="13">
      <c r="A151" s="2" t="s">
        <v>350</v>
      </c>
      <c r="B151" s="2" t="s">
        <v>410</v>
      </c>
      <c r="C151" s="89" t="s">
        <v>297</v>
      </c>
      <c r="D151" s="129" t="s">
        <v>304</v>
      </c>
      <c r="E151" s="19">
        <v>258.33999999999997</v>
      </c>
      <c r="F151" s="20">
        <v>955.66</v>
      </c>
      <c r="G151" s="21">
        <v>1214</v>
      </c>
      <c r="H151" s="19">
        <v>264.81</v>
      </c>
      <c r="I151" s="20">
        <v>1555.45</v>
      </c>
      <c r="J151" s="21">
        <v>1820.26</v>
      </c>
      <c r="K151" s="19">
        <v>257.089</v>
      </c>
      <c r="L151" s="20">
        <v>1056.81</v>
      </c>
      <c r="M151" s="21">
        <v>1313.8989999999999</v>
      </c>
      <c r="N151" s="19">
        <f>IF(ISERROR([1]WORKSHEET!N207="TRUE"),0,+[1]WORKSHEET!N207)</f>
        <v>474.65</v>
      </c>
      <c r="O151" s="20">
        <f>IF(ISERROR([1]WORKSHEET!O207="TRUE"),0,+[1]WORKSHEET!O207)</f>
        <v>713.15</v>
      </c>
      <c r="P151" s="21">
        <f t="shared" si="18"/>
        <v>1187.8</v>
      </c>
      <c r="Q151">
        <v>306.16000000000003</v>
      </c>
      <c r="R151">
        <v>996.25</v>
      </c>
      <c r="S151" s="21">
        <f t="shared" si="13"/>
        <v>1302.4100000000001</v>
      </c>
      <c r="T151">
        <v>502.16899999999998</v>
      </c>
      <c r="U151">
        <v>524.08299999999997</v>
      </c>
      <c r="V151" s="21">
        <f t="shared" si="14"/>
        <v>1026.252</v>
      </c>
      <c r="W151" s="47">
        <f t="shared" si="15"/>
        <v>2063.2180000000003</v>
      </c>
      <c r="X151" s="47">
        <f t="shared" si="16"/>
        <v>5801.4029999999993</v>
      </c>
      <c r="Y151" s="47">
        <f t="shared" si="17"/>
        <v>7864.6209999999992</v>
      </c>
    </row>
    <row r="152" spans="1:25" ht="13">
      <c r="A152" s="2" t="s">
        <v>350</v>
      </c>
      <c r="B152" s="2" t="s">
        <v>352</v>
      </c>
      <c r="C152" s="89" t="s">
        <v>297</v>
      </c>
      <c r="D152" s="129" t="s">
        <v>304</v>
      </c>
      <c r="E152" s="19">
        <v>11786.15</v>
      </c>
      <c r="F152" s="20">
        <v>637.9</v>
      </c>
      <c r="G152" s="21">
        <v>12424.05</v>
      </c>
      <c r="H152" s="19">
        <v>9989.66</v>
      </c>
      <c r="I152" s="20">
        <v>931.47</v>
      </c>
      <c r="J152" s="21">
        <v>10921.13</v>
      </c>
      <c r="K152" s="19">
        <v>13527.082</v>
      </c>
      <c r="L152" s="20">
        <v>0</v>
      </c>
      <c r="M152" s="21">
        <v>13527.082</v>
      </c>
      <c r="N152" s="19">
        <f>IF(ISERROR([1]WORKSHEET!N208="TRUE"),0,+[1]WORKSHEET!N208)</f>
        <v>6629.66</v>
      </c>
      <c r="O152" s="20">
        <f>IF(ISERROR([1]WORKSHEET!O208="TRUE"),0,+[1]WORKSHEET!O208)</f>
        <v>808.01</v>
      </c>
      <c r="P152" s="21">
        <f t="shared" si="18"/>
        <v>7437.67</v>
      </c>
      <c r="Q152">
        <v>426.08</v>
      </c>
      <c r="R152">
        <v>1356.08</v>
      </c>
      <c r="S152" s="21">
        <f t="shared" si="13"/>
        <v>1782.1599999999999</v>
      </c>
      <c r="T152">
        <v>939.976</v>
      </c>
      <c r="U152">
        <v>1077.461</v>
      </c>
      <c r="V152" s="21">
        <f t="shared" si="14"/>
        <v>2017.4369999999999</v>
      </c>
      <c r="W152" s="47">
        <f t="shared" si="15"/>
        <v>43298.608</v>
      </c>
      <c r="X152" s="47">
        <f t="shared" si="16"/>
        <v>4810.9210000000003</v>
      </c>
      <c r="Y152" s="47">
        <f t="shared" si="17"/>
        <v>48109.529000000002</v>
      </c>
    </row>
    <row r="153" spans="1:25" ht="13">
      <c r="A153" s="2" t="s">
        <v>291</v>
      </c>
      <c r="B153" s="2" t="s">
        <v>174</v>
      </c>
      <c r="C153" s="89" t="s">
        <v>297</v>
      </c>
      <c r="D153" s="129" t="s">
        <v>304</v>
      </c>
      <c r="E153" s="19">
        <v>5.95</v>
      </c>
      <c r="F153" s="20">
        <v>1.72</v>
      </c>
      <c r="G153" s="21">
        <v>7.67</v>
      </c>
      <c r="H153" s="19">
        <v>16.04</v>
      </c>
      <c r="I153" s="20">
        <v>1</v>
      </c>
      <c r="J153" s="21">
        <v>17.04</v>
      </c>
      <c r="K153" s="19">
        <v>1.992</v>
      </c>
      <c r="L153" s="20">
        <v>5.67</v>
      </c>
      <c r="M153" s="21">
        <v>7.6619999999999999</v>
      </c>
      <c r="N153" s="19">
        <f>IF(ISERROR([1]WORKSHEET!N209="TRUE"),0,+[1]WORKSHEET!N209)</f>
        <v>6.18</v>
      </c>
      <c r="O153" s="20">
        <f>IF(ISERROR([1]WORKSHEET!O209="TRUE"),0,+[1]WORKSHEET!O209)</f>
        <v>4.2</v>
      </c>
      <c r="P153" s="21">
        <f t="shared" si="18"/>
        <v>10.379999999999999</v>
      </c>
      <c r="Q153">
        <v>6.01</v>
      </c>
      <c r="R153">
        <v>5.37</v>
      </c>
      <c r="S153" s="21">
        <f t="shared" si="13"/>
        <v>11.379999999999999</v>
      </c>
      <c r="T153">
        <v>11.605</v>
      </c>
      <c r="U153">
        <v>0.86</v>
      </c>
      <c r="V153" s="21">
        <f t="shared" si="14"/>
        <v>12.465</v>
      </c>
      <c r="W153" s="47">
        <f t="shared" si="15"/>
        <v>47.777000000000001</v>
      </c>
      <c r="X153" s="47">
        <f t="shared" si="16"/>
        <v>18.82</v>
      </c>
      <c r="Y153" s="47">
        <f t="shared" si="17"/>
        <v>66.596999999999994</v>
      </c>
    </row>
    <row r="154" spans="1:25" ht="13">
      <c r="A154" s="2" t="s">
        <v>291</v>
      </c>
      <c r="B154" s="2" t="s">
        <v>417</v>
      </c>
      <c r="C154" s="89" t="s">
        <v>297</v>
      </c>
      <c r="D154" s="129" t="s">
        <v>304</v>
      </c>
      <c r="E154" s="19">
        <v>1411.82</v>
      </c>
      <c r="F154" s="20">
        <v>1381.54</v>
      </c>
      <c r="G154" s="21">
        <v>2793.3599999999997</v>
      </c>
      <c r="H154" s="19">
        <v>2033.48</v>
      </c>
      <c r="I154" s="20">
        <v>433.12</v>
      </c>
      <c r="J154" s="21">
        <v>2466.6</v>
      </c>
      <c r="K154" s="19">
        <v>1282.3879999999999</v>
      </c>
      <c r="L154" s="20">
        <v>1372.4670000000001</v>
      </c>
      <c r="M154" s="21">
        <v>2654.855</v>
      </c>
      <c r="N154" s="19">
        <f>IF(ISERROR([1]WORKSHEET!N210="TRUE"),0,+[1]WORKSHEET!N210)</f>
        <v>234.56</v>
      </c>
      <c r="O154" s="20">
        <f>IF(ISERROR([1]WORKSHEET!O210="TRUE"),0,+[1]WORKSHEET!O210)</f>
        <v>2174.1999999999998</v>
      </c>
      <c r="P154" s="21">
        <f t="shared" si="18"/>
        <v>2408.7599999999998</v>
      </c>
      <c r="Q154">
        <v>255.47</v>
      </c>
      <c r="R154">
        <v>2162.5</v>
      </c>
      <c r="S154" s="21">
        <f t="shared" si="13"/>
        <v>2417.9699999999998</v>
      </c>
      <c r="T154">
        <v>2519.7220000000002</v>
      </c>
      <c r="U154">
        <v>1045.7159999999999</v>
      </c>
      <c r="V154" s="21">
        <f t="shared" si="14"/>
        <v>3565.4380000000001</v>
      </c>
      <c r="W154" s="47">
        <f t="shared" si="15"/>
        <v>7737.4400000000005</v>
      </c>
      <c r="X154" s="47">
        <f t="shared" si="16"/>
        <v>8569.5429999999997</v>
      </c>
      <c r="Y154" s="47">
        <f t="shared" si="17"/>
        <v>16306.982999999998</v>
      </c>
    </row>
    <row r="155" spans="1:25" ht="13">
      <c r="A155" s="2" t="s">
        <v>291</v>
      </c>
      <c r="B155" s="2" t="s">
        <v>175</v>
      </c>
      <c r="C155" s="89" t="s">
        <v>297</v>
      </c>
      <c r="D155" s="129" t="s">
        <v>304</v>
      </c>
      <c r="E155" s="19">
        <v>306.01</v>
      </c>
      <c r="F155" s="20">
        <v>0.08</v>
      </c>
      <c r="G155" s="21">
        <v>306.08999999999997</v>
      </c>
      <c r="H155" s="19">
        <v>95.42</v>
      </c>
      <c r="I155" s="20">
        <v>0.02</v>
      </c>
      <c r="J155" s="21">
        <v>95.44</v>
      </c>
      <c r="K155" s="19">
        <v>0</v>
      </c>
      <c r="L155" s="20">
        <v>0</v>
      </c>
      <c r="M155" s="21">
        <v>0</v>
      </c>
      <c r="N155" s="19">
        <f>IF(ISERROR([1]WORKSHEET!N211="TRUE"),0,+[1]WORKSHEET!N211)</f>
        <v>231.01</v>
      </c>
      <c r="O155" s="20">
        <f>IF(ISERROR([1]WORKSHEET!O211="TRUE"),0,+[1]WORKSHEET!O211)</f>
        <v>0.05</v>
      </c>
      <c r="P155" s="21">
        <f t="shared" si="18"/>
        <v>231.06</v>
      </c>
      <c r="Q155">
        <v>184.94</v>
      </c>
      <c r="R155">
        <v>0.02</v>
      </c>
      <c r="S155" s="21">
        <f t="shared" si="13"/>
        <v>184.96</v>
      </c>
      <c r="T155">
        <v>21.344000000000001</v>
      </c>
      <c r="U155">
        <v>3.0000000000000001E-3</v>
      </c>
      <c r="V155" s="21">
        <f t="shared" si="14"/>
        <v>21.347000000000001</v>
      </c>
      <c r="W155" s="47">
        <f t="shared" si="15"/>
        <v>838.72400000000016</v>
      </c>
      <c r="X155" s="47">
        <f t="shared" si="16"/>
        <v>0.17300000000000001</v>
      </c>
      <c r="Y155" s="47">
        <f t="shared" si="17"/>
        <v>838.89699999999993</v>
      </c>
    </row>
    <row r="156" spans="1:25" ht="13">
      <c r="A156" s="2" t="s">
        <v>291</v>
      </c>
      <c r="B156" s="2" t="s">
        <v>176</v>
      </c>
      <c r="C156" s="89" t="s">
        <v>297</v>
      </c>
      <c r="D156" s="129" t="s">
        <v>304</v>
      </c>
      <c r="E156" s="19">
        <v>75.14</v>
      </c>
      <c r="F156" s="20">
        <v>8.99</v>
      </c>
      <c r="G156" s="21">
        <v>84.13</v>
      </c>
      <c r="H156" s="19">
        <v>20.99</v>
      </c>
      <c r="I156" s="20">
        <v>21.63</v>
      </c>
      <c r="J156" s="21">
        <v>42.62</v>
      </c>
      <c r="K156" s="19">
        <v>17.876000000000001</v>
      </c>
      <c r="L156" s="20">
        <v>54.286000000000001</v>
      </c>
      <c r="M156" s="21">
        <v>72.162000000000006</v>
      </c>
      <c r="N156" s="19">
        <f>IF(ISERROR([1]WORKSHEET!N212="TRUE"),0,+[1]WORKSHEET!N212)</f>
        <v>13.79</v>
      </c>
      <c r="O156" s="20">
        <f>IF(ISERROR([1]WORKSHEET!O212="TRUE"),0,+[1]WORKSHEET!O212)</f>
        <v>60.63</v>
      </c>
      <c r="P156" s="21">
        <f t="shared" si="18"/>
        <v>74.42</v>
      </c>
      <c r="Q156">
        <v>14.93</v>
      </c>
      <c r="R156">
        <v>15.71</v>
      </c>
      <c r="S156" s="21">
        <f t="shared" si="13"/>
        <v>30.64</v>
      </c>
      <c r="T156">
        <v>30.728999999999999</v>
      </c>
      <c r="U156">
        <v>19.433</v>
      </c>
      <c r="V156" s="21">
        <f t="shared" si="14"/>
        <v>50.161999999999999</v>
      </c>
      <c r="W156" s="47">
        <f t="shared" si="15"/>
        <v>173.45499999999998</v>
      </c>
      <c r="X156" s="47">
        <f t="shared" si="16"/>
        <v>180.679</v>
      </c>
      <c r="Y156" s="47">
        <f t="shared" si="17"/>
        <v>354.13399999999996</v>
      </c>
    </row>
    <row r="157" spans="1:25" ht="13">
      <c r="A157" s="2" t="s">
        <v>291</v>
      </c>
      <c r="B157" s="2" t="s">
        <v>177</v>
      </c>
      <c r="C157" s="89" t="s">
        <v>297</v>
      </c>
      <c r="D157" s="129" t="s">
        <v>303</v>
      </c>
      <c r="E157" s="19">
        <v>919.69</v>
      </c>
      <c r="F157" s="20">
        <v>10.220000000000001</v>
      </c>
      <c r="G157" s="21">
        <v>929.91000000000008</v>
      </c>
      <c r="H157" s="19">
        <v>373.13</v>
      </c>
      <c r="I157" s="20">
        <v>60.58</v>
      </c>
      <c r="J157" s="21">
        <v>433.71</v>
      </c>
      <c r="K157" s="19">
        <v>17.385000000000002</v>
      </c>
      <c r="L157" s="20">
        <v>62.832000000000001</v>
      </c>
      <c r="M157" s="21">
        <v>80.216999999999999</v>
      </c>
      <c r="N157" s="19">
        <f>IF(ISERROR([1]WORKSHEET!N213="TRUE"),0,+[1]WORKSHEET!N213)</f>
        <v>27.09</v>
      </c>
      <c r="O157" s="20">
        <f>IF(ISERROR([1]WORKSHEET!O213="TRUE"),0,+[1]WORKSHEET!O213)</f>
        <v>48.95</v>
      </c>
      <c r="P157" s="21">
        <f t="shared" si="18"/>
        <v>76.040000000000006</v>
      </c>
      <c r="Q157">
        <v>284.39999999999998</v>
      </c>
      <c r="R157">
        <v>4.91</v>
      </c>
      <c r="S157" s="21">
        <f t="shared" si="13"/>
        <v>289.31</v>
      </c>
      <c r="T157">
        <v>472.25700000000001</v>
      </c>
      <c r="U157">
        <v>0.45200000000000001</v>
      </c>
      <c r="V157" s="21">
        <f t="shared" si="14"/>
        <v>472.709</v>
      </c>
      <c r="W157" s="47">
        <f t="shared" si="15"/>
        <v>2093.9520000000002</v>
      </c>
      <c r="X157" s="47">
        <f t="shared" si="16"/>
        <v>187.94399999999999</v>
      </c>
      <c r="Y157" s="47">
        <f t="shared" si="17"/>
        <v>2281.8960000000002</v>
      </c>
    </row>
    <row r="158" spans="1:25" ht="13">
      <c r="A158" s="2" t="s">
        <v>291</v>
      </c>
      <c r="B158" s="2" t="s">
        <v>178</v>
      </c>
      <c r="C158" s="89" t="s">
        <v>297</v>
      </c>
      <c r="D158" s="129" t="s">
        <v>304</v>
      </c>
      <c r="E158" s="19">
        <v>1443.82</v>
      </c>
      <c r="F158" s="20">
        <v>71.430000000000007</v>
      </c>
      <c r="G158" s="21">
        <v>1515.25</v>
      </c>
      <c r="H158" s="19">
        <v>1278.9000000000001</v>
      </c>
      <c r="I158" s="20">
        <v>59.52</v>
      </c>
      <c r="J158" s="21">
        <v>1338.42</v>
      </c>
      <c r="K158" s="19">
        <v>995.67100000000005</v>
      </c>
      <c r="L158" s="20">
        <v>160.381</v>
      </c>
      <c r="M158" s="21">
        <v>1156.0520000000001</v>
      </c>
      <c r="N158" s="19">
        <f>IF(ISERROR([1]WORKSHEET!N214="TRUE"),0,+[1]WORKSHEET!N214)</f>
        <v>867.28</v>
      </c>
      <c r="O158" s="20">
        <f>IF(ISERROR([1]WORKSHEET!O214="TRUE"),0,+[1]WORKSHEET!O214)</f>
        <v>83.02</v>
      </c>
      <c r="P158" s="21">
        <f t="shared" si="18"/>
        <v>950.3</v>
      </c>
      <c r="Q158">
        <v>1191.8399999999999</v>
      </c>
      <c r="R158">
        <v>37.68</v>
      </c>
      <c r="S158" s="21">
        <f t="shared" si="13"/>
        <v>1229.52</v>
      </c>
      <c r="T158">
        <v>1663.0409999999999</v>
      </c>
      <c r="U158">
        <v>13.098000000000001</v>
      </c>
      <c r="V158" s="21">
        <f t="shared" si="14"/>
        <v>1676.1389999999999</v>
      </c>
      <c r="W158" s="47">
        <f t="shared" si="15"/>
        <v>7440.5520000000006</v>
      </c>
      <c r="X158" s="47">
        <f t="shared" si="16"/>
        <v>425.12900000000002</v>
      </c>
      <c r="Y158" s="47">
        <f t="shared" si="17"/>
        <v>7865.6809999999996</v>
      </c>
    </row>
    <row r="159" spans="1:25" ht="13">
      <c r="A159" s="2" t="s">
        <v>291</v>
      </c>
      <c r="B159" s="2" t="s">
        <v>179</v>
      </c>
      <c r="C159" s="89" t="s">
        <v>297</v>
      </c>
      <c r="D159" s="129" t="s">
        <v>304</v>
      </c>
      <c r="E159" s="19">
        <v>1649.95</v>
      </c>
      <c r="F159" s="20">
        <v>35.909999999999997</v>
      </c>
      <c r="G159" s="21">
        <v>1685.8600000000001</v>
      </c>
      <c r="H159" s="19">
        <v>1163.8499999999999</v>
      </c>
      <c r="I159" s="20">
        <v>96.12</v>
      </c>
      <c r="J159" s="21">
        <v>1259.9699999999998</v>
      </c>
      <c r="K159" s="19">
        <v>614.59100000000001</v>
      </c>
      <c r="L159" s="20">
        <v>334.63099999999997</v>
      </c>
      <c r="M159" s="21">
        <v>949.22199999999998</v>
      </c>
      <c r="N159" s="19">
        <f>IF(ISERROR([1]WORKSHEET!N215="TRUE"),0,+[1]WORKSHEET!N215)</f>
        <v>324.94</v>
      </c>
      <c r="O159" s="20">
        <f>IF(ISERROR([1]WORKSHEET!O215="TRUE"),0,+[1]WORKSHEET!O215)</f>
        <v>215.92</v>
      </c>
      <c r="P159" s="21">
        <f t="shared" si="18"/>
        <v>540.86</v>
      </c>
      <c r="Q159">
        <v>593.66</v>
      </c>
      <c r="R159">
        <v>93.53</v>
      </c>
      <c r="S159" s="21">
        <f t="shared" si="13"/>
        <v>687.18999999999994</v>
      </c>
      <c r="T159">
        <v>1034.348</v>
      </c>
      <c r="U159">
        <v>110.18600000000001</v>
      </c>
      <c r="V159" s="21">
        <f t="shared" si="14"/>
        <v>1144.5339999999999</v>
      </c>
      <c r="W159" s="47">
        <f t="shared" si="15"/>
        <v>5381.3389999999999</v>
      </c>
      <c r="X159" s="47">
        <f t="shared" si="16"/>
        <v>886.29699999999991</v>
      </c>
      <c r="Y159" s="47">
        <f t="shared" si="17"/>
        <v>6267.6359999999986</v>
      </c>
    </row>
    <row r="160" spans="1:25" ht="13">
      <c r="A160" s="2" t="s">
        <v>291</v>
      </c>
      <c r="B160" s="2" t="s">
        <v>180</v>
      </c>
      <c r="C160" s="89" t="s">
        <v>297</v>
      </c>
      <c r="D160" s="129" t="s">
        <v>304</v>
      </c>
      <c r="E160" s="19">
        <v>716.16</v>
      </c>
      <c r="F160" s="20">
        <v>0</v>
      </c>
      <c r="G160" s="21">
        <v>716.16</v>
      </c>
      <c r="H160" s="19">
        <v>721.41</v>
      </c>
      <c r="I160" s="20">
        <v>0</v>
      </c>
      <c r="J160" s="21">
        <v>721.41</v>
      </c>
      <c r="K160" s="19">
        <v>725.69399999999996</v>
      </c>
      <c r="L160" s="20">
        <v>0</v>
      </c>
      <c r="M160" s="21">
        <v>725.69399999999996</v>
      </c>
      <c r="N160" s="19">
        <f>IF(ISERROR([1]WORKSHEET!N216="TRUE"),0,+[1]WORKSHEET!N216)</f>
        <v>626.79</v>
      </c>
      <c r="O160" s="20">
        <f>IF(ISERROR([1]WORKSHEET!O216="TRUE"),0,+[1]WORKSHEET!O216)</f>
        <v>0.01</v>
      </c>
      <c r="P160" s="21">
        <f t="shared" si="18"/>
        <v>626.79999999999995</v>
      </c>
      <c r="Q160">
        <v>671.35</v>
      </c>
      <c r="R160">
        <v>0</v>
      </c>
      <c r="S160" s="21">
        <f t="shared" si="13"/>
        <v>671.35</v>
      </c>
      <c r="T160">
        <v>746.63800000000003</v>
      </c>
      <c r="U160">
        <v>0</v>
      </c>
      <c r="V160" s="21">
        <f t="shared" si="14"/>
        <v>746.63800000000003</v>
      </c>
      <c r="W160" s="47">
        <f t="shared" si="15"/>
        <v>4208.0420000000004</v>
      </c>
      <c r="X160" s="47">
        <f t="shared" si="16"/>
        <v>0.01</v>
      </c>
      <c r="Y160" s="47">
        <f t="shared" si="17"/>
        <v>4208.0520000000006</v>
      </c>
    </row>
    <row r="161" spans="1:25" ht="13">
      <c r="A161" s="2" t="s">
        <v>291</v>
      </c>
      <c r="B161" s="2" t="s">
        <v>181</v>
      </c>
      <c r="C161" s="89" t="s">
        <v>297</v>
      </c>
      <c r="D161" s="129" t="s">
        <v>304</v>
      </c>
      <c r="E161" s="19">
        <v>0</v>
      </c>
      <c r="F161" s="20">
        <v>0</v>
      </c>
      <c r="G161" s="21">
        <v>0</v>
      </c>
      <c r="H161" s="19">
        <v>0</v>
      </c>
      <c r="I161" s="20">
        <v>0</v>
      </c>
      <c r="J161" s="21">
        <v>0</v>
      </c>
      <c r="K161" s="19">
        <v>0</v>
      </c>
      <c r="L161" s="20">
        <v>0</v>
      </c>
      <c r="M161" s="21">
        <v>0</v>
      </c>
      <c r="N161" s="19">
        <f>IF(ISERROR([1]WORKSHEET!N217="TRUE"),0,+[1]WORKSHEET!N217)</f>
        <v>407.44</v>
      </c>
      <c r="O161" s="20">
        <f>IF(ISERROR([1]WORKSHEET!O217="TRUE"),0,+[1]WORKSHEET!O217)</f>
        <v>241.67</v>
      </c>
      <c r="P161" s="21">
        <f t="shared" si="18"/>
        <v>649.11</v>
      </c>
      <c r="Q161">
        <v>4.3899999999999997</v>
      </c>
      <c r="R161">
        <v>779.85</v>
      </c>
      <c r="S161" s="21">
        <f t="shared" si="13"/>
        <v>784.24</v>
      </c>
      <c r="T161">
        <v>68.656999999999996</v>
      </c>
      <c r="U161">
        <v>1707.4380000000001</v>
      </c>
      <c r="V161" s="21">
        <f t="shared" si="14"/>
        <v>1776.095</v>
      </c>
      <c r="W161" s="47">
        <f t="shared" si="15"/>
        <v>480.48699999999997</v>
      </c>
      <c r="X161" s="47">
        <f t="shared" si="16"/>
        <v>2728.9580000000001</v>
      </c>
      <c r="Y161" s="47">
        <f t="shared" si="17"/>
        <v>3209.4449999999997</v>
      </c>
    </row>
    <row r="162" spans="1:25" ht="13">
      <c r="A162" s="2" t="s">
        <v>291</v>
      </c>
      <c r="B162" s="2" t="s">
        <v>182</v>
      </c>
      <c r="C162" s="89" t="s">
        <v>297</v>
      </c>
      <c r="D162" s="129" t="s">
        <v>304</v>
      </c>
      <c r="E162" s="19">
        <v>8.32</v>
      </c>
      <c r="F162" s="20">
        <v>64.989999999999995</v>
      </c>
      <c r="G162" s="21">
        <v>73.31</v>
      </c>
      <c r="H162" s="19">
        <v>11.15</v>
      </c>
      <c r="I162" s="20">
        <v>60.7</v>
      </c>
      <c r="J162" s="21">
        <v>71.850000000000009</v>
      </c>
      <c r="K162" s="19">
        <v>8.2509999999999994</v>
      </c>
      <c r="L162" s="20">
        <v>82.152000000000001</v>
      </c>
      <c r="M162" s="21">
        <v>90.403000000000006</v>
      </c>
      <c r="N162" s="19">
        <f>IF(ISERROR([1]WORKSHEET!N218="TRUE"),0,+[1]WORKSHEET!N218)</f>
        <v>3.28</v>
      </c>
      <c r="O162" s="20">
        <f>IF(ISERROR([1]WORKSHEET!O218="TRUE"),0,+[1]WORKSHEET!O218)</f>
        <v>38.1</v>
      </c>
      <c r="P162" s="21">
        <f t="shared" si="18"/>
        <v>41.38</v>
      </c>
      <c r="Q162">
        <v>44.34</v>
      </c>
      <c r="R162">
        <v>53.07</v>
      </c>
      <c r="S162" s="21">
        <f t="shared" si="13"/>
        <v>97.41</v>
      </c>
      <c r="T162">
        <v>8.625</v>
      </c>
      <c r="U162">
        <v>79.432000000000002</v>
      </c>
      <c r="V162" s="21">
        <f t="shared" si="14"/>
        <v>88.057000000000002</v>
      </c>
      <c r="W162" s="47">
        <f t="shared" si="15"/>
        <v>83.966000000000008</v>
      </c>
      <c r="X162" s="47">
        <f t="shared" si="16"/>
        <v>378.44400000000002</v>
      </c>
      <c r="Y162" s="47">
        <f t="shared" si="17"/>
        <v>462.41000000000008</v>
      </c>
    </row>
    <row r="163" spans="1:25" ht="13">
      <c r="A163" s="2" t="s">
        <v>291</v>
      </c>
      <c r="B163" s="2" t="s">
        <v>183</v>
      </c>
      <c r="C163" s="89" t="s">
        <v>297</v>
      </c>
      <c r="D163" s="129" t="s">
        <v>304</v>
      </c>
      <c r="E163" s="19">
        <v>4.34</v>
      </c>
      <c r="F163" s="20">
        <v>80.23</v>
      </c>
      <c r="G163" s="21">
        <v>84.570000000000007</v>
      </c>
      <c r="H163" s="19">
        <v>7.77</v>
      </c>
      <c r="I163" s="20">
        <v>64.16</v>
      </c>
      <c r="J163" s="21">
        <v>71.929999999999993</v>
      </c>
      <c r="K163" s="19">
        <v>7.9729999999999999</v>
      </c>
      <c r="L163" s="20">
        <v>79.548000000000002</v>
      </c>
      <c r="M163" s="21">
        <v>87.521000000000001</v>
      </c>
      <c r="N163" s="19">
        <f>IF(ISERROR([1]WORKSHEET!N219="TRUE"),0,+[1]WORKSHEET!N219)</f>
        <v>3.21</v>
      </c>
      <c r="O163" s="20">
        <f>IF(ISERROR([1]WORKSHEET!O219="TRUE"),0,+[1]WORKSHEET!O219)</f>
        <v>36.75</v>
      </c>
      <c r="P163" s="21">
        <f t="shared" si="18"/>
        <v>39.96</v>
      </c>
      <c r="Q163">
        <v>36.44</v>
      </c>
      <c r="R163">
        <v>56.59</v>
      </c>
      <c r="S163" s="21">
        <f t="shared" si="13"/>
        <v>93.03</v>
      </c>
      <c r="T163">
        <v>7.8879999999999999</v>
      </c>
      <c r="U163">
        <v>84.379000000000005</v>
      </c>
      <c r="V163" s="21">
        <f t="shared" si="14"/>
        <v>92.26700000000001</v>
      </c>
      <c r="W163" s="47">
        <f t="shared" si="15"/>
        <v>67.620999999999995</v>
      </c>
      <c r="X163" s="47">
        <f t="shared" si="16"/>
        <v>401.65700000000004</v>
      </c>
      <c r="Y163" s="47">
        <f t="shared" si="17"/>
        <v>469.27799999999996</v>
      </c>
    </row>
    <row r="164" spans="1:25" ht="13">
      <c r="A164" s="2" t="s">
        <v>291</v>
      </c>
      <c r="B164" s="2" t="s">
        <v>184</v>
      </c>
      <c r="C164" s="89" t="s">
        <v>297</v>
      </c>
      <c r="D164" s="129" t="s">
        <v>304</v>
      </c>
      <c r="E164" s="19">
        <v>4.9400000000000004</v>
      </c>
      <c r="F164" s="20">
        <v>78.180000000000007</v>
      </c>
      <c r="G164" s="21">
        <v>83.12</v>
      </c>
      <c r="H164" s="19">
        <v>7.62</v>
      </c>
      <c r="I164" s="20">
        <v>61.69</v>
      </c>
      <c r="J164" s="21">
        <v>69.31</v>
      </c>
      <c r="K164" s="19">
        <v>6.1840000000000002</v>
      </c>
      <c r="L164" s="20">
        <v>78.209999999999994</v>
      </c>
      <c r="M164" s="21">
        <v>84.393999999999991</v>
      </c>
      <c r="N164" s="19">
        <f>IF(ISERROR([1]WORKSHEET!N220="TRUE"),0,+[1]WORKSHEET!N220)</f>
        <v>3.44</v>
      </c>
      <c r="O164" s="20">
        <f>IF(ISERROR([1]WORKSHEET!O220="TRUE"),0,+[1]WORKSHEET!O220)</f>
        <v>29.68</v>
      </c>
      <c r="P164" s="21">
        <f t="shared" si="18"/>
        <v>33.119999999999997</v>
      </c>
      <c r="Q164">
        <v>42.14</v>
      </c>
      <c r="R164">
        <v>49.23</v>
      </c>
      <c r="S164" s="21">
        <f t="shared" si="13"/>
        <v>91.37</v>
      </c>
      <c r="T164">
        <v>6.4580000000000002</v>
      </c>
      <c r="U164">
        <v>72.974000000000004</v>
      </c>
      <c r="V164" s="21">
        <f t="shared" si="14"/>
        <v>79.432000000000002</v>
      </c>
      <c r="W164" s="47">
        <f t="shared" si="15"/>
        <v>70.781999999999996</v>
      </c>
      <c r="X164" s="47">
        <f t="shared" si="16"/>
        <v>369.964</v>
      </c>
      <c r="Y164" s="47">
        <f t="shared" si="17"/>
        <v>440.74600000000004</v>
      </c>
    </row>
    <row r="165" spans="1:25" ht="13">
      <c r="A165" s="2" t="s">
        <v>291</v>
      </c>
      <c r="B165" s="2" t="s">
        <v>185</v>
      </c>
      <c r="C165" s="89" t="s">
        <v>297</v>
      </c>
      <c r="D165" s="129" t="s">
        <v>304</v>
      </c>
      <c r="E165" s="19">
        <v>2766.5</v>
      </c>
      <c r="F165" s="20">
        <v>0.13</v>
      </c>
      <c r="G165" s="21">
        <v>2766.63</v>
      </c>
      <c r="H165" s="19">
        <v>3258.04</v>
      </c>
      <c r="I165" s="20">
        <v>0.11</v>
      </c>
      <c r="J165" s="21">
        <v>3258.15</v>
      </c>
      <c r="K165" s="19">
        <v>2342.1640000000002</v>
      </c>
      <c r="L165" s="20">
        <v>2.3159999999999998</v>
      </c>
      <c r="M165" s="21">
        <v>2344.48</v>
      </c>
      <c r="N165" s="19">
        <f>IF(ISERROR([1]WORKSHEET!N221="TRUE"),0,+[1]WORKSHEET!N221)</f>
        <v>1948.26</v>
      </c>
      <c r="O165" s="20">
        <f>IF(ISERROR([1]WORKSHEET!O221="TRUE"),0,+[1]WORKSHEET!O221)</f>
        <v>3.65</v>
      </c>
      <c r="P165" s="21">
        <f t="shared" si="18"/>
        <v>1951.91</v>
      </c>
      <c r="Q165">
        <v>1581.99</v>
      </c>
      <c r="R165">
        <v>1.1200000000000001</v>
      </c>
      <c r="S165" s="21">
        <f t="shared" si="13"/>
        <v>1583.11</v>
      </c>
      <c r="T165">
        <v>1770.366</v>
      </c>
      <c r="U165">
        <v>3.2189999999999999</v>
      </c>
      <c r="V165" s="21">
        <f t="shared" si="14"/>
        <v>1773.585</v>
      </c>
      <c r="W165" s="47">
        <f t="shared" si="15"/>
        <v>13667.32</v>
      </c>
      <c r="X165" s="47">
        <f t="shared" si="16"/>
        <v>10.545</v>
      </c>
      <c r="Y165" s="47">
        <f t="shared" si="17"/>
        <v>13677.865000000002</v>
      </c>
    </row>
    <row r="166" spans="1:25" ht="13">
      <c r="A166" s="2" t="s">
        <v>291</v>
      </c>
      <c r="B166" s="2" t="s">
        <v>186</v>
      </c>
      <c r="C166" s="89" t="s">
        <v>297</v>
      </c>
      <c r="D166" s="129" t="s">
        <v>304</v>
      </c>
      <c r="E166" s="19">
        <v>2132.65</v>
      </c>
      <c r="F166" s="20">
        <v>6.74</v>
      </c>
      <c r="G166" s="21">
        <v>2139.39</v>
      </c>
      <c r="H166" s="19">
        <v>992.75</v>
      </c>
      <c r="I166" s="20">
        <v>2.5</v>
      </c>
      <c r="J166" s="21">
        <v>995.25</v>
      </c>
      <c r="K166" s="19">
        <v>1525.28</v>
      </c>
      <c r="L166" s="20">
        <v>0.92600000000000005</v>
      </c>
      <c r="M166" s="21">
        <v>1526.2059999999999</v>
      </c>
      <c r="N166" s="19">
        <f>IF(ISERROR([1]WORKSHEET!N222="TRUE"),0,+[1]WORKSHEET!N222)</f>
        <v>1545.27</v>
      </c>
      <c r="O166" s="20">
        <f>IF(ISERROR([1]WORKSHEET!O222="TRUE"),0,+[1]WORKSHEET!O222)</f>
        <v>0.98</v>
      </c>
      <c r="P166" s="21">
        <f t="shared" si="18"/>
        <v>1546.25</v>
      </c>
      <c r="Q166">
        <v>1259.7</v>
      </c>
      <c r="R166">
        <v>3.95</v>
      </c>
      <c r="S166" s="21">
        <f t="shared" si="13"/>
        <v>1263.6500000000001</v>
      </c>
      <c r="T166">
        <v>1157.7049999999999</v>
      </c>
      <c r="U166">
        <v>2.4049999999999998</v>
      </c>
      <c r="V166" s="21">
        <f t="shared" si="14"/>
        <v>1160.1099999999999</v>
      </c>
      <c r="W166" s="47">
        <f t="shared" si="15"/>
        <v>8613.3549999999996</v>
      </c>
      <c r="X166" s="47">
        <f t="shared" si="16"/>
        <v>17.501000000000001</v>
      </c>
      <c r="Y166" s="47">
        <f t="shared" si="17"/>
        <v>8630.8559999999998</v>
      </c>
    </row>
    <row r="167" spans="1:25" ht="13">
      <c r="A167" s="2" t="s">
        <v>291</v>
      </c>
      <c r="B167" s="2" t="s">
        <v>187</v>
      </c>
      <c r="C167" s="89" t="s">
        <v>297</v>
      </c>
      <c r="D167" s="129" t="s">
        <v>304</v>
      </c>
      <c r="E167" s="19">
        <v>48.7</v>
      </c>
      <c r="F167" s="20">
        <v>715.73</v>
      </c>
      <c r="G167" s="21">
        <v>764.43000000000006</v>
      </c>
      <c r="H167" s="19">
        <v>62.72</v>
      </c>
      <c r="I167" s="20">
        <v>210.67</v>
      </c>
      <c r="J167" s="21">
        <v>273.39</v>
      </c>
      <c r="K167" s="19">
        <v>27.847000000000001</v>
      </c>
      <c r="L167" s="20">
        <v>157.04</v>
      </c>
      <c r="M167" s="21">
        <v>184.887</v>
      </c>
      <c r="N167" s="19">
        <f>IF(ISERROR([1]WORKSHEET!N223="TRUE"),0,+[1]WORKSHEET!N223)</f>
        <v>35.89</v>
      </c>
      <c r="O167" s="20">
        <f>IF(ISERROR([1]WORKSHEET!O223="TRUE"),0,+[1]WORKSHEET!O223)</f>
        <v>128.13999999999999</v>
      </c>
      <c r="P167" s="21">
        <f t="shared" si="18"/>
        <v>164.02999999999997</v>
      </c>
      <c r="Q167">
        <v>21.53</v>
      </c>
      <c r="R167">
        <v>161.62</v>
      </c>
      <c r="S167" s="21">
        <f t="shared" si="13"/>
        <v>183.15</v>
      </c>
      <c r="T167">
        <v>115.658</v>
      </c>
      <c r="U167">
        <v>179.34200000000001</v>
      </c>
      <c r="V167" s="21">
        <f t="shared" si="14"/>
        <v>295</v>
      </c>
      <c r="W167" s="47">
        <f t="shared" si="15"/>
        <v>312.34499999999997</v>
      </c>
      <c r="X167" s="47">
        <f t="shared" si="16"/>
        <v>1552.5419999999999</v>
      </c>
      <c r="Y167" s="47">
        <f t="shared" si="17"/>
        <v>1864.8870000000002</v>
      </c>
    </row>
    <row r="168" spans="1:25" ht="13">
      <c r="A168" s="2" t="s">
        <v>291</v>
      </c>
      <c r="B168" s="2" t="s">
        <v>395</v>
      </c>
      <c r="C168" s="89" t="s">
        <v>297</v>
      </c>
      <c r="D168" s="129" t="s">
        <v>304</v>
      </c>
      <c r="E168" s="19">
        <v>429.73</v>
      </c>
      <c r="F168" s="20">
        <v>26.52</v>
      </c>
      <c r="G168" s="21">
        <v>456.25</v>
      </c>
      <c r="H168" s="19">
        <v>318.13</v>
      </c>
      <c r="I168" s="20">
        <v>79.59</v>
      </c>
      <c r="J168" s="21">
        <v>397.72</v>
      </c>
      <c r="K168" s="19">
        <v>238.00399999999999</v>
      </c>
      <c r="L168" s="20">
        <v>217.98599999999999</v>
      </c>
      <c r="M168" s="21">
        <v>455.99</v>
      </c>
      <c r="N168" s="19">
        <f>IF(ISERROR([1]WORKSHEET!N224="TRUE"),0,+[1]WORKSHEET!N224)</f>
        <v>210.51</v>
      </c>
      <c r="O168" s="20">
        <f>IF(ISERROR([1]WORKSHEET!O224="TRUE"),0,+[1]WORKSHEET!O224)</f>
        <v>206.51</v>
      </c>
      <c r="P168" s="21">
        <f t="shared" si="18"/>
        <v>417.02</v>
      </c>
      <c r="Q168">
        <v>211.67</v>
      </c>
      <c r="R168">
        <v>91.92</v>
      </c>
      <c r="S168" s="21">
        <f t="shared" si="13"/>
        <v>303.58999999999997</v>
      </c>
      <c r="T168">
        <v>199.99700000000001</v>
      </c>
      <c r="U168">
        <v>148.708</v>
      </c>
      <c r="V168" s="21">
        <f t="shared" si="14"/>
        <v>348.70500000000004</v>
      </c>
      <c r="W168" s="47">
        <f t="shared" si="15"/>
        <v>1608.0410000000002</v>
      </c>
      <c r="X168" s="47">
        <f t="shared" si="16"/>
        <v>771.23399999999992</v>
      </c>
      <c r="Y168" s="47">
        <f t="shared" si="17"/>
        <v>2379.2750000000001</v>
      </c>
    </row>
    <row r="169" spans="1:25" ht="13">
      <c r="A169" s="2" t="s">
        <v>291</v>
      </c>
      <c r="B169" s="2" t="s">
        <v>189</v>
      </c>
      <c r="C169" s="89" t="s">
        <v>297</v>
      </c>
      <c r="D169" s="129" t="s">
        <v>304</v>
      </c>
      <c r="E169" s="19">
        <v>0.12</v>
      </c>
      <c r="F169" s="20">
        <v>779.24</v>
      </c>
      <c r="G169" s="21">
        <v>779.36</v>
      </c>
      <c r="H169" s="19">
        <v>0.14000000000000001</v>
      </c>
      <c r="I169" s="20">
        <v>732.2</v>
      </c>
      <c r="J169" s="21">
        <v>732.34</v>
      </c>
      <c r="K169" s="19">
        <v>6.6000000000000003E-2</v>
      </c>
      <c r="L169" s="20">
        <v>817.49099999999999</v>
      </c>
      <c r="M169" s="21">
        <v>817.55700000000002</v>
      </c>
      <c r="N169" s="19">
        <f>IF(ISERROR([1]WORKSHEET!N226="TRUE"),0,+[1]WORKSHEET!N226)</f>
        <v>0.44</v>
      </c>
      <c r="O169" s="20">
        <f>IF(ISERROR([1]WORKSHEET!O226="TRUE"),0,+[1]WORKSHEET!O226)</f>
        <v>355.59</v>
      </c>
      <c r="P169" s="21">
        <f t="shared" si="18"/>
        <v>356.03</v>
      </c>
      <c r="Q169">
        <v>0.09</v>
      </c>
      <c r="R169">
        <v>504.14</v>
      </c>
      <c r="S169" s="21">
        <f t="shared" si="13"/>
        <v>504.22999999999996</v>
      </c>
      <c r="T169">
        <v>7.8E-2</v>
      </c>
      <c r="U169">
        <v>649.13300000000004</v>
      </c>
      <c r="V169" s="21">
        <f t="shared" si="14"/>
        <v>649.21100000000001</v>
      </c>
      <c r="W169" s="47">
        <f t="shared" si="15"/>
        <v>0.93399999999999994</v>
      </c>
      <c r="X169" s="47">
        <f t="shared" si="16"/>
        <v>3837.7939999999999</v>
      </c>
      <c r="Y169" s="47">
        <f t="shared" si="17"/>
        <v>3838.7280000000001</v>
      </c>
    </row>
    <row r="170" spans="1:25" ht="13">
      <c r="A170" s="2" t="s">
        <v>291</v>
      </c>
      <c r="B170" s="2" t="s">
        <v>190</v>
      </c>
      <c r="C170" s="89" t="s">
        <v>297</v>
      </c>
      <c r="D170" s="129" t="s">
        <v>304</v>
      </c>
      <c r="E170" s="19">
        <v>1211.18</v>
      </c>
      <c r="F170" s="20">
        <v>842.04</v>
      </c>
      <c r="G170" s="21">
        <v>2053.2200000000003</v>
      </c>
      <c r="H170" s="19">
        <v>946.85</v>
      </c>
      <c r="I170" s="20">
        <v>692.5</v>
      </c>
      <c r="J170" s="21">
        <v>1639.35</v>
      </c>
      <c r="K170" s="19">
        <v>1488.047</v>
      </c>
      <c r="L170" s="20">
        <v>1084.0039999999999</v>
      </c>
      <c r="M170" s="21">
        <v>2572.0509999999999</v>
      </c>
      <c r="N170" s="19">
        <f>IF(ISERROR([1]WORKSHEET!N227="TRUE"),0,+[1]WORKSHEET!N227)</f>
        <v>900.39</v>
      </c>
      <c r="O170" s="20">
        <f>IF(ISERROR([1]WORKSHEET!O227="TRUE"),0,+[1]WORKSHEET!O227)</f>
        <v>856.56</v>
      </c>
      <c r="P170" s="21">
        <f t="shared" si="18"/>
        <v>1756.9499999999998</v>
      </c>
      <c r="Q170">
        <v>955.8</v>
      </c>
      <c r="R170">
        <v>756.46</v>
      </c>
      <c r="S170" s="21">
        <f t="shared" si="13"/>
        <v>1712.26</v>
      </c>
      <c r="T170">
        <v>1789.8510000000001</v>
      </c>
      <c r="U170">
        <v>873.28300000000002</v>
      </c>
      <c r="V170" s="21">
        <f t="shared" si="14"/>
        <v>2663.134</v>
      </c>
      <c r="W170" s="47">
        <f t="shared" si="15"/>
        <v>7292.1180000000004</v>
      </c>
      <c r="X170" s="47">
        <f t="shared" si="16"/>
        <v>5104.8470000000007</v>
      </c>
      <c r="Y170" s="47">
        <f t="shared" si="17"/>
        <v>12396.965</v>
      </c>
    </row>
    <row r="171" spans="1:25" ht="13">
      <c r="A171" s="2" t="s">
        <v>291</v>
      </c>
      <c r="B171" s="2" t="s">
        <v>191</v>
      </c>
      <c r="C171" s="89" t="s">
        <v>297</v>
      </c>
      <c r="D171" s="129" t="s">
        <v>304</v>
      </c>
      <c r="E171" s="19">
        <v>993.38</v>
      </c>
      <c r="F171" s="20">
        <v>439.19</v>
      </c>
      <c r="G171" s="21">
        <v>1432.57</v>
      </c>
      <c r="H171" s="19">
        <v>1157.4100000000001</v>
      </c>
      <c r="I171" s="20">
        <v>449.53</v>
      </c>
      <c r="J171" s="21">
        <v>1606.94</v>
      </c>
      <c r="K171" s="19">
        <v>776.91300000000001</v>
      </c>
      <c r="L171" s="20">
        <v>483.95100000000002</v>
      </c>
      <c r="M171" s="21">
        <v>1260.864</v>
      </c>
      <c r="N171" s="19">
        <f>IF(ISERROR([1]WORKSHEET!N228="TRUE"),0,+[1]WORKSHEET!N228)</f>
        <v>1487.18</v>
      </c>
      <c r="O171" s="20">
        <f>IF(ISERROR([1]WORKSHEET!O228="TRUE"),0,+[1]WORKSHEET!O228)</f>
        <v>597.89</v>
      </c>
      <c r="P171" s="21">
        <f t="shared" si="18"/>
        <v>2085.0700000000002</v>
      </c>
      <c r="Q171">
        <v>835.84</v>
      </c>
      <c r="R171">
        <v>640.6</v>
      </c>
      <c r="S171" s="21">
        <f t="shared" si="13"/>
        <v>1476.44</v>
      </c>
      <c r="T171">
        <v>1552.912</v>
      </c>
      <c r="U171">
        <v>495.07100000000003</v>
      </c>
      <c r="V171" s="21">
        <f t="shared" si="14"/>
        <v>2047.9830000000002</v>
      </c>
      <c r="W171" s="47">
        <f t="shared" si="15"/>
        <v>6803.6350000000002</v>
      </c>
      <c r="X171" s="47">
        <f t="shared" si="16"/>
        <v>3106.232</v>
      </c>
      <c r="Y171" s="47">
        <f t="shared" si="17"/>
        <v>9909.8670000000002</v>
      </c>
    </row>
    <row r="172" spans="1:25" ht="13">
      <c r="A172" s="2" t="s">
        <v>291</v>
      </c>
      <c r="B172" s="2" t="s">
        <v>192</v>
      </c>
      <c r="C172" s="89" t="s">
        <v>297</v>
      </c>
      <c r="D172" s="129" t="s">
        <v>304</v>
      </c>
      <c r="E172" s="19">
        <v>387.97</v>
      </c>
      <c r="F172" s="20">
        <v>0.02</v>
      </c>
      <c r="G172" s="21">
        <v>387.99</v>
      </c>
      <c r="H172" s="19">
        <v>221.96</v>
      </c>
      <c r="I172" s="20">
        <v>0</v>
      </c>
      <c r="J172" s="21">
        <v>221.96</v>
      </c>
      <c r="K172" s="19">
        <v>358.334</v>
      </c>
      <c r="L172" s="20">
        <v>1.2E-2</v>
      </c>
      <c r="M172" s="21">
        <v>358.346</v>
      </c>
      <c r="N172" s="19">
        <f>IF(ISERROR([1]WORKSHEET!N230="TRUE"),0,+[1]WORKSHEET!N230)</f>
        <v>301.97000000000003</v>
      </c>
      <c r="O172" s="20">
        <f>IF(ISERROR([1]WORKSHEET!O230="TRUE"),0,+[1]WORKSHEET!O230)</f>
        <v>7.0000000000000007E-2</v>
      </c>
      <c r="P172" s="21">
        <f>+N172+O172</f>
        <v>302.04000000000002</v>
      </c>
      <c r="Q172">
        <v>244.34</v>
      </c>
      <c r="R172">
        <v>0.01</v>
      </c>
      <c r="S172" s="21">
        <f t="shared" si="13"/>
        <v>244.35</v>
      </c>
      <c r="T172">
        <v>419.04700000000003</v>
      </c>
      <c r="U172">
        <v>0</v>
      </c>
      <c r="V172" s="21">
        <f t="shared" si="14"/>
        <v>419.04700000000003</v>
      </c>
      <c r="W172" s="47">
        <f t="shared" si="15"/>
        <v>1933.6210000000001</v>
      </c>
      <c r="X172" s="47">
        <f t="shared" si="16"/>
        <v>0.112</v>
      </c>
      <c r="Y172" s="47">
        <f t="shared" si="17"/>
        <v>1933.7329999999999</v>
      </c>
    </row>
    <row r="173" spans="1:25" ht="13">
      <c r="A173" s="2" t="s">
        <v>291</v>
      </c>
      <c r="B173" s="2" t="s">
        <v>377</v>
      </c>
      <c r="C173" s="89" t="s">
        <v>297</v>
      </c>
      <c r="D173" s="129" t="s">
        <v>304</v>
      </c>
      <c r="E173" s="19">
        <v>2610.04</v>
      </c>
      <c r="F173" s="20">
        <v>516.91</v>
      </c>
      <c r="G173" s="21">
        <v>3126.95</v>
      </c>
      <c r="H173" s="19">
        <v>1089.57</v>
      </c>
      <c r="I173" s="20">
        <v>204.25</v>
      </c>
      <c r="J173" s="21">
        <v>1293.82</v>
      </c>
      <c r="K173" s="19">
        <v>1501.32</v>
      </c>
      <c r="L173" s="20">
        <v>83.86</v>
      </c>
      <c r="M173" s="21">
        <v>1585.1799999999998</v>
      </c>
      <c r="N173" s="19">
        <f>IF(ISERROR([1]WORKSHEET!N229="TRUE"),0,+[1]WORKSHEET!N229)</f>
        <v>1266.4000000000001</v>
      </c>
      <c r="O173" s="20">
        <f>IF(ISERROR([1]WORKSHEET!O229="TRUE"),0,+[1]WORKSHEET!O229)</f>
        <v>94.65</v>
      </c>
      <c r="P173" s="21">
        <f t="shared" si="18"/>
        <v>1361.0500000000002</v>
      </c>
      <c r="Q173">
        <v>2371.52</v>
      </c>
      <c r="R173">
        <v>168.99</v>
      </c>
      <c r="S173" s="21">
        <f t="shared" si="13"/>
        <v>2540.5100000000002</v>
      </c>
      <c r="T173">
        <v>1633.15</v>
      </c>
      <c r="U173">
        <v>221.81</v>
      </c>
      <c r="V173" s="21">
        <f t="shared" si="14"/>
        <v>1854.96</v>
      </c>
      <c r="W173" s="47">
        <f t="shared" si="15"/>
        <v>10472</v>
      </c>
      <c r="X173" s="47">
        <f t="shared" si="16"/>
        <v>1290.4699999999998</v>
      </c>
      <c r="Y173" s="47">
        <f t="shared" si="17"/>
        <v>11762.469999999998</v>
      </c>
    </row>
    <row r="174" spans="1:25" ht="13">
      <c r="A174" s="2" t="s">
        <v>291</v>
      </c>
      <c r="B174" s="2" t="s">
        <v>353</v>
      </c>
      <c r="C174" s="89" t="s">
        <v>297</v>
      </c>
      <c r="D174" s="129" t="s">
        <v>304</v>
      </c>
      <c r="E174" s="19">
        <v>78.84</v>
      </c>
      <c r="F174" s="20">
        <v>2300.17</v>
      </c>
      <c r="G174" s="21">
        <v>2379.0100000000002</v>
      </c>
      <c r="H174" s="19">
        <v>38.729999999999997</v>
      </c>
      <c r="I174" s="20">
        <v>2751.86</v>
      </c>
      <c r="J174" s="21">
        <v>2790.59</v>
      </c>
      <c r="K174" s="19">
        <v>60.552</v>
      </c>
      <c r="L174" s="20">
        <v>2177.14</v>
      </c>
      <c r="M174" s="21">
        <v>2237.692</v>
      </c>
      <c r="N174" s="19">
        <f>IF(ISERROR([1]WORKSHEET!N231="TRUE"),0,+[1]WORKSHEET!N231)</f>
        <v>21.83</v>
      </c>
      <c r="O174" s="20">
        <f>IF(ISERROR([1]WORKSHEET!O231="TRUE"),0,+[1]WORKSHEET!O231)</f>
        <v>2074.98</v>
      </c>
      <c r="P174" s="21">
        <f t="shared" si="18"/>
        <v>2096.81</v>
      </c>
      <c r="Q174">
        <v>144.99</v>
      </c>
      <c r="R174">
        <v>1445.82</v>
      </c>
      <c r="S174" s="21">
        <f t="shared" si="13"/>
        <v>1590.81</v>
      </c>
      <c r="T174">
        <v>85.45</v>
      </c>
      <c r="U174">
        <v>2252.7139999999999</v>
      </c>
      <c r="V174" s="21">
        <f t="shared" si="14"/>
        <v>2338.1639999999998</v>
      </c>
      <c r="W174" s="47">
        <f t="shared" si="15"/>
        <v>430.392</v>
      </c>
      <c r="X174" s="47">
        <f t="shared" si="16"/>
        <v>13002.683999999999</v>
      </c>
      <c r="Y174" s="47">
        <f t="shared" si="17"/>
        <v>13433.076000000001</v>
      </c>
    </row>
    <row r="175" spans="1:25" ht="13">
      <c r="A175" s="2" t="s">
        <v>291</v>
      </c>
      <c r="B175" s="2" t="s">
        <v>193</v>
      </c>
      <c r="C175" s="89" t="s">
        <v>297</v>
      </c>
      <c r="D175" s="129" t="s">
        <v>304</v>
      </c>
      <c r="E175" s="19">
        <v>0</v>
      </c>
      <c r="F175" s="20">
        <v>0</v>
      </c>
      <c r="G175" s="21">
        <v>0</v>
      </c>
      <c r="H175" s="19">
        <v>0</v>
      </c>
      <c r="I175" s="20">
        <v>0</v>
      </c>
      <c r="J175" s="21">
        <v>0</v>
      </c>
      <c r="K175" s="19">
        <v>0</v>
      </c>
      <c r="L175" s="20">
        <v>0</v>
      </c>
      <c r="M175" s="21">
        <v>0</v>
      </c>
      <c r="N175" s="19">
        <f>IF(ISERROR([1]WORKSHEET!N232="TRUE"),0,+[1]WORKSHEET!N232)</f>
        <v>0</v>
      </c>
      <c r="O175" s="20">
        <f>IF(ISERROR([1]WORKSHEET!O232="TRUE"),0,+[1]WORKSHEET!O232)</f>
        <v>0</v>
      </c>
      <c r="P175" s="21">
        <f t="shared" si="18"/>
        <v>0</v>
      </c>
      <c r="Q175">
        <v>0</v>
      </c>
      <c r="R175">
        <v>0</v>
      </c>
      <c r="S175" s="21">
        <f t="shared" si="13"/>
        <v>0</v>
      </c>
      <c r="T175">
        <v>0</v>
      </c>
      <c r="U175">
        <v>0</v>
      </c>
      <c r="V175" s="21">
        <f t="shared" si="14"/>
        <v>0</v>
      </c>
      <c r="W175" s="47">
        <f t="shared" si="15"/>
        <v>0</v>
      </c>
      <c r="X175" s="47">
        <f t="shared" si="16"/>
        <v>0</v>
      </c>
      <c r="Y175" s="47">
        <f t="shared" si="17"/>
        <v>0</v>
      </c>
    </row>
    <row r="176" spans="1:25" ht="13">
      <c r="A176" s="2" t="s">
        <v>291</v>
      </c>
      <c r="B176" s="2" t="s">
        <v>194</v>
      </c>
      <c r="C176" s="89" t="s">
        <v>297</v>
      </c>
      <c r="D176" s="129" t="s">
        <v>304</v>
      </c>
      <c r="E176" s="19">
        <v>0</v>
      </c>
      <c r="F176" s="20">
        <v>0</v>
      </c>
      <c r="G176" s="21">
        <v>0</v>
      </c>
      <c r="H176" s="19">
        <v>0</v>
      </c>
      <c r="I176" s="20">
        <v>0</v>
      </c>
      <c r="J176" s="21">
        <v>0</v>
      </c>
      <c r="K176" s="19">
        <v>0</v>
      </c>
      <c r="L176" s="20">
        <v>0</v>
      </c>
      <c r="M176" s="21">
        <v>0</v>
      </c>
      <c r="N176" s="19">
        <f>IF(ISERROR([1]WORKSHEET!N233="TRUE"),0,+[1]WORKSHEET!N233)</f>
        <v>0</v>
      </c>
      <c r="O176" s="20">
        <f>IF(ISERROR([1]WORKSHEET!O233="TRUE"),0,+[1]WORKSHEET!O233)</f>
        <v>0</v>
      </c>
      <c r="P176" s="21">
        <f t="shared" si="18"/>
        <v>0</v>
      </c>
      <c r="Q176">
        <v>0</v>
      </c>
      <c r="R176">
        <v>0</v>
      </c>
      <c r="S176" s="21">
        <f t="shared" si="13"/>
        <v>0</v>
      </c>
      <c r="T176">
        <v>0</v>
      </c>
      <c r="U176">
        <v>0</v>
      </c>
      <c r="V176" s="21">
        <f t="shared" si="14"/>
        <v>0</v>
      </c>
      <c r="W176" s="47">
        <f t="shared" si="15"/>
        <v>0</v>
      </c>
      <c r="X176" s="47">
        <f t="shared" si="16"/>
        <v>0</v>
      </c>
      <c r="Y176" s="47">
        <f t="shared" si="17"/>
        <v>0</v>
      </c>
    </row>
    <row r="177" spans="1:25" ht="13">
      <c r="A177" s="2" t="s">
        <v>291</v>
      </c>
      <c r="B177" s="2" t="s">
        <v>401</v>
      </c>
      <c r="C177" s="89" t="s">
        <v>297</v>
      </c>
      <c r="D177" s="129" t="s">
        <v>304</v>
      </c>
      <c r="E177" s="19">
        <v>1352.36</v>
      </c>
      <c r="F177" s="20">
        <v>3954.44</v>
      </c>
      <c r="G177" s="21">
        <v>5306.8</v>
      </c>
      <c r="H177" s="19">
        <v>1898.43</v>
      </c>
      <c r="I177" s="20">
        <v>2448.0100000000002</v>
      </c>
      <c r="J177" s="21">
        <v>4346.4400000000005</v>
      </c>
      <c r="K177" s="19">
        <v>2801.29</v>
      </c>
      <c r="L177" s="20">
        <v>3400.64</v>
      </c>
      <c r="M177" s="21">
        <v>6201.93</v>
      </c>
      <c r="N177" s="19">
        <f>IF(ISERROR([1]WORKSHEET!N234="TRUE"),0,+[1]WORKSHEET!N234)</f>
        <v>1589.06</v>
      </c>
      <c r="O177" s="20">
        <f>IF(ISERROR([1]WORKSHEET!O234="TRUE"),0,+[1]WORKSHEET!O234)</f>
        <v>4452.01</v>
      </c>
      <c r="P177" s="21">
        <f t="shared" si="18"/>
        <v>6041.07</v>
      </c>
      <c r="Q177">
        <v>2182.29</v>
      </c>
      <c r="R177">
        <v>2496.39</v>
      </c>
      <c r="S177" s="21">
        <f t="shared" si="13"/>
        <v>4678.68</v>
      </c>
      <c r="T177">
        <v>461.31</v>
      </c>
      <c r="U177">
        <v>5139.43</v>
      </c>
      <c r="V177" s="21">
        <f t="shared" si="14"/>
        <v>5600.7400000000007</v>
      </c>
      <c r="W177" s="47">
        <f t="shared" si="15"/>
        <v>10284.74</v>
      </c>
      <c r="X177" s="47">
        <f t="shared" si="16"/>
        <v>21890.920000000002</v>
      </c>
      <c r="Y177" s="47">
        <f t="shared" si="17"/>
        <v>32175.660000000003</v>
      </c>
    </row>
    <row r="178" spans="1:25" ht="13">
      <c r="A178" s="2" t="s">
        <v>291</v>
      </c>
      <c r="B178" s="2" t="s">
        <v>195</v>
      </c>
      <c r="C178" s="89" t="s">
        <v>297</v>
      </c>
      <c r="D178" s="129" t="s">
        <v>304</v>
      </c>
      <c r="E178" s="19">
        <v>59.93</v>
      </c>
      <c r="F178" s="20">
        <v>9.8800000000000008</v>
      </c>
      <c r="G178" s="21">
        <v>69.81</v>
      </c>
      <c r="H178" s="19">
        <v>18.43</v>
      </c>
      <c r="I178" s="20">
        <v>13.67</v>
      </c>
      <c r="J178" s="21">
        <v>32.1</v>
      </c>
      <c r="K178" s="19">
        <v>15.228999999999999</v>
      </c>
      <c r="L178" s="20">
        <v>40.613999999999997</v>
      </c>
      <c r="M178" s="21">
        <v>55.842999999999996</v>
      </c>
      <c r="N178" s="19">
        <f>IF(ISERROR([1]WORKSHEET!N235="TRUE"),0,+[1]WORKSHEET!N235)</f>
        <v>14.35</v>
      </c>
      <c r="O178" s="20">
        <f>IF(ISERROR([1]WORKSHEET!O235="TRUE"),0,+[1]WORKSHEET!O235)</f>
        <v>39.39</v>
      </c>
      <c r="P178" s="21">
        <f t="shared" si="18"/>
        <v>53.74</v>
      </c>
      <c r="Q178">
        <v>24.62</v>
      </c>
      <c r="R178">
        <v>18.899999999999999</v>
      </c>
      <c r="S178" s="21">
        <f t="shared" si="13"/>
        <v>43.519999999999996</v>
      </c>
      <c r="T178">
        <v>31.416</v>
      </c>
      <c r="U178">
        <v>16.245999999999999</v>
      </c>
      <c r="V178" s="21">
        <f t="shared" si="14"/>
        <v>47.661999999999999</v>
      </c>
      <c r="W178" s="47">
        <f t="shared" si="15"/>
        <v>163.97499999999999</v>
      </c>
      <c r="X178" s="47">
        <f t="shared" si="16"/>
        <v>138.70000000000002</v>
      </c>
      <c r="Y178" s="47">
        <f t="shared" si="17"/>
        <v>302.67499999999995</v>
      </c>
    </row>
    <row r="179" spans="1:25" ht="13">
      <c r="A179" s="2" t="s">
        <v>291</v>
      </c>
      <c r="B179" s="2" t="s">
        <v>196</v>
      </c>
      <c r="C179" s="89" t="s">
        <v>297</v>
      </c>
      <c r="D179" s="129" t="s">
        <v>304</v>
      </c>
      <c r="E179" s="19">
        <v>1.98</v>
      </c>
      <c r="F179" s="20">
        <v>7.17</v>
      </c>
      <c r="G179" s="21">
        <v>9.15</v>
      </c>
      <c r="H179" s="19">
        <v>0.81</v>
      </c>
      <c r="I179" s="20">
        <v>7.15</v>
      </c>
      <c r="J179" s="21">
        <v>7.9600000000000009</v>
      </c>
      <c r="K179" s="19">
        <v>0</v>
      </c>
      <c r="L179" s="20">
        <v>26.815999999999999</v>
      </c>
      <c r="M179" s="21">
        <v>26.815999999999999</v>
      </c>
      <c r="N179" s="19">
        <f>IF(ISERROR([1]WORKSHEET!N236="TRUE"),0,+[1]WORKSHEET!N236)</f>
        <v>0.15</v>
      </c>
      <c r="O179" s="20">
        <f>IF(ISERROR([1]WORKSHEET!O236="TRUE"),0,+[1]WORKSHEET!O236)</f>
        <v>26.56</v>
      </c>
      <c r="P179" s="21">
        <f t="shared" si="18"/>
        <v>26.709999999999997</v>
      </c>
      <c r="Q179">
        <v>3.14</v>
      </c>
      <c r="R179">
        <v>6.9</v>
      </c>
      <c r="S179" s="21">
        <f t="shared" si="13"/>
        <v>10.040000000000001</v>
      </c>
      <c r="T179">
        <v>2.68</v>
      </c>
      <c r="U179">
        <v>1.9650000000000001</v>
      </c>
      <c r="V179" s="21">
        <f t="shared" si="14"/>
        <v>4.6450000000000005</v>
      </c>
      <c r="W179" s="47">
        <f t="shared" si="15"/>
        <v>8.76</v>
      </c>
      <c r="X179" s="47">
        <f t="shared" si="16"/>
        <v>76.561000000000007</v>
      </c>
      <c r="Y179" s="47">
        <f t="shared" si="17"/>
        <v>85.320999999999998</v>
      </c>
    </row>
    <row r="180" spans="1:25" ht="13">
      <c r="A180" s="2" t="s">
        <v>291</v>
      </c>
      <c r="B180" s="2" t="s">
        <v>197</v>
      </c>
      <c r="C180" s="89" t="s">
        <v>297</v>
      </c>
      <c r="D180" s="129" t="s">
        <v>304</v>
      </c>
      <c r="E180" s="19">
        <v>494.81</v>
      </c>
      <c r="F180" s="20">
        <v>40.51</v>
      </c>
      <c r="G180" s="21">
        <v>535.32000000000005</v>
      </c>
      <c r="H180" s="19">
        <v>617.64</v>
      </c>
      <c r="I180" s="20">
        <v>33.75</v>
      </c>
      <c r="J180" s="21">
        <v>651.39</v>
      </c>
      <c r="K180" s="19">
        <v>519.97</v>
      </c>
      <c r="L180" s="20">
        <v>35.241999999999997</v>
      </c>
      <c r="M180" s="21">
        <v>555.21199999999999</v>
      </c>
      <c r="N180" s="19">
        <f>IF(ISERROR([1]WORKSHEET!N237="TRUE"),0,+[1]WORKSHEET!N237)</f>
        <v>455.61</v>
      </c>
      <c r="O180" s="20">
        <f>IF(ISERROR([1]WORKSHEET!O237="TRUE"),0,+[1]WORKSHEET!O237)</f>
        <v>10.96</v>
      </c>
      <c r="P180" s="21">
        <f t="shared" si="18"/>
        <v>466.57</v>
      </c>
      <c r="Q180">
        <v>328.5</v>
      </c>
      <c r="R180">
        <v>98.36</v>
      </c>
      <c r="S180" s="21">
        <f t="shared" si="13"/>
        <v>426.86</v>
      </c>
      <c r="T180">
        <v>435.65199999999999</v>
      </c>
      <c r="U180">
        <v>29.375</v>
      </c>
      <c r="V180" s="21">
        <f t="shared" si="14"/>
        <v>465.02699999999999</v>
      </c>
      <c r="W180" s="47">
        <f t="shared" si="15"/>
        <v>2852.1820000000002</v>
      </c>
      <c r="X180" s="47">
        <f t="shared" si="16"/>
        <v>248.197</v>
      </c>
      <c r="Y180" s="47">
        <f t="shared" si="17"/>
        <v>3100.3790000000004</v>
      </c>
    </row>
    <row r="181" spans="1:25" ht="13">
      <c r="A181" s="2" t="s">
        <v>291</v>
      </c>
      <c r="B181" s="2" t="s">
        <v>198</v>
      </c>
      <c r="C181" s="89" t="s">
        <v>297</v>
      </c>
      <c r="D181" s="129" t="s">
        <v>304</v>
      </c>
      <c r="E181" s="19">
        <v>532.14</v>
      </c>
      <c r="F181" s="20">
        <v>137.76</v>
      </c>
      <c r="G181" s="21">
        <v>669.9</v>
      </c>
      <c r="H181" s="19">
        <v>1124.51</v>
      </c>
      <c r="I181" s="20">
        <v>61.18</v>
      </c>
      <c r="J181" s="21">
        <v>1185.69</v>
      </c>
      <c r="K181" s="19">
        <v>966.62900000000002</v>
      </c>
      <c r="L181" s="20">
        <v>22.405999999999999</v>
      </c>
      <c r="M181" s="21">
        <v>989.03499999999997</v>
      </c>
      <c r="N181" s="19">
        <f>IF(ISERROR([1]WORKSHEET!N238="TRUE"),0,+[1]WORKSHEET!N238)</f>
        <v>889.66</v>
      </c>
      <c r="O181" s="20">
        <f>IF(ISERROR([1]WORKSHEET!O238="TRUE"),0,+[1]WORKSHEET!O238)</f>
        <v>57</v>
      </c>
      <c r="P181" s="21">
        <f t="shared" si="18"/>
        <v>946.66</v>
      </c>
      <c r="Q181">
        <v>801.81</v>
      </c>
      <c r="R181">
        <v>44.79</v>
      </c>
      <c r="S181" s="21">
        <f t="shared" si="13"/>
        <v>846.59999999999991</v>
      </c>
      <c r="T181">
        <v>367.24299999999999</v>
      </c>
      <c r="U181">
        <v>48.261000000000003</v>
      </c>
      <c r="V181" s="21">
        <f t="shared" si="14"/>
        <v>415.50400000000002</v>
      </c>
      <c r="W181" s="47">
        <f t="shared" si="15"/>
        <v>4681.9920000000002</v>
      </c>
      <c r="X181" s="47">
        <f t="shared" si="16"/>
        <v>371.39700000000005</v>
      </c>
      <c r="Y181" s="47">
        <f t="shared" si="17"/>
        <v>5053.3890000000001</v>
      </c>
    </row>
    <row r="182" spans="1:25" ht="13">
      <c r="A182" s="2" t="s">
        <v>291</v>
      </c>
      <c r="B182" s="2" t="s">
        <v>199</v>
      </c>
      <c r="C182" s="89" t="s">
        <v>297</v>
      </c>
      <c r="D182" s="129" t="s">
        <v>304</v>
      </c>
      <c r="E182" s="19">
        <v>26.4</v>
      </c>
      <c r="F182" s="20">
        <v>474.02</v>
      </c>
      <c r="G182" s="21">
        <v>500.41999999999996</v>
      </c>
      <c r="H182" s="19">
        <v>75.03</v>
      </c>
      <c r="I182" s="20">
        <v>161.37</v>
      </c>
      <c r="J182" s="21">
        <v>236.4</v>
      </c>
      <c r="K182" s="19">
        <v>59.36</v>
      </c>
      <c r="L182" s="20">
        <v>330.16500000000002</v>
      </c>
      <c r="M182" s="21">
        <v>389.52500000000003</v>
      </c>
      <c r="N182" s="19">
        <f>IF(ISERROR([1]WORKSHEET!N239="TRUE"),0,+[1]WORKSHEET!N239)</f>
        <v>55.33</v>
      </c>
      <c r="O182" s="20">
        <f>IF(ISERROR([1]WORKSHEET!O239="TRUE"),0,+[1]WORKSHEET!O239)</f>
        <v>300.73</v>
      </c>
      <c r="P182" s="21">
        <f t="shared" si="18"/>
        <v>356.06</v>
      </c>
      <c r="Q182">
        <v>62.75</v>
      </c>
      <c r="R182">
        <v>291.62</v>
      </c>
      <c r="S182" s="21">
        <f t="shared" si="13"/>
        <v>354.37</v>
      </c>
      <c r="T182">
        <v>85.516000000000005</v>
      </c>
      <c r="U182">
        <v>325.69200000000001</v>
      </c>
      <c r="V182" s="21">
        <f t="shared" si="14"/>
        <v>411.20800000000003</v>
      </c>
      <c r="W182" s="47">
        <f t="shared" si="15"/>
        <v>364.38600000000002</v>
      </c>
      <c r="X182" s="47">
        <f t="shared" si="16"/>
        <v>1883.5970000000002</v>
      </c>
      <c r="Y182" s="47">
        <f t="shared" si="17"/>
        <v>2247.9830000000002</v>
      </c>
    </row>
    <row r="183" spans="1:25" ht="13">
      <c r="A183" s="2" t="s">
        <v>291</v>
      </c>
      <c r="B183" s="2" t="s">
        <v>200</v>
      </c>
      <c r="C183" s="89" t="s">
        <v>297</v>
      </c>
      <c r="D183" s="129" t="s">
        <v>304</v>
      </c>
      <c r="E183" s="19">
        <v>27.56</v>
      </c>
      <c r="F183" s="20">
        <v>465.58</v>
      </c>
      <c r="G183" s="21">
        <v>493.14</v>
      </c>
      <c r="H183" s="19">
        <v>76.94</v>
      </c>
      <c r="I183" s="20">
        <v>158.65</v>
      </c>
      <c r="J183" s="21">
        <v>235.59</v>
      </c>
      <c r="K183" s="19">
        <v>60.268000000000001</v>
      </c>
      <c r="L183" s="20">
        <v>324.78500000000003</v>
      </c>
      <c r="M183" s="21">
        <v>385.053</v>
      </c>
      <c r="N183" s="19">
        <f>IF(ISERROR([1]WORKSHEET!N240="TRUE"),0,+[1]WORKSHEET!N240)</f>
        <v>57.57</v>
      </c>
      <c r="O183" s="20">
        <f>IF(ISERROR([1]WORKSHEET!O240="TRUE"),0,+[1]WORKSHEET!O240)</f>
        <v>297.12</v>
      </c>
      <c r="P183" s="21">
        <f t="shared" si="18"/>
        <v>354.69</v>
      </c>
      <c r="Q183">
        <v>69.540000000000006</v>
      </c>
      <c r="R183">
        <v>278</v>
      </c>
      <c r="S183" s="21">
        <f t="shared" si="13"/>
        <v>347.54</v>
      </c>
      <c r="T183">
        <v>89.176000000000002</v>
      </c>
      <c r="U183">
        <v>308.88099999999997</v>
      </c>
      <c r="V183" s="21">
        <f t="shared" si="14"/>
        <v>398.05699999999996</v>
      </c>
      <c r="W183" s="47">
        <f t="shared" si="15"/>
        <v>381.05399999999997</v>
      </c>
      <c r="X183" s="47">
        <f t="shared" si="16"/>
        <v>1833.0160000000001</v>
      </c>
      <c r="Y183" s="47">
        <f t="shared" si="17"/>
        <v>2214.0699999999997</v>
      </c>
    </row>
    <row r="184" spans="1:25" ht="13">
      <c r="A184" s="2" t="s">
        <v>291</v>
      </c>
      <c r="B184" s="2" t="s">
        <v>201</v>
      </c>
      <c r="C184" s="89" t="s">
        <v>297</v>
      </c>
      <c r="D184" s="129" t="s">
        <v>304</v>
      </c>
      <c r="E184" s="19">
        <v>81.650000000000006</v>
      </c>
      <c r="F184" s="20">
        <v>692.46</v>
      </c>
      <c r="G184" s="21">
        <v>774.11</v>
      </c>
      <c r="H184" s="19">
        <v>213.82</v>
      </c>
      <c r="I184" s="20">
        <v>438.12</v>
      </c>
      <c r="J184" s="21">
        <v>651.94000000000005</v>
      </c>
      <c r="K184" s="19">
        <v>629.48599999999999</v>
      </c>
      <c r="L184" s="20">
        <v>265.03699999999998</v>
      </c>
      <c r="M184" s="21">
        <v>894.52299999999991</v>
      </c>
      <c r="N184" s="19">
        <f>IF(ISERROR([1]WORKSHEET!N241="TRUE"),0,+[1]WORKSHEET!N241)</f>
        <v>725.35</v>
      </c>
      <c r="O184" s="20">
        <f>IF(ISERROR([1]WORKSHEET!O241="TRUE"),0,+[1]WORKSHEET!O241)</f>
        <v>264.14999999999998</v>
      </c>
      <c r="P184" s="21">
        <f t="shared" si="18"/>
        <v>989.5</v>
      </c>
      <c r="Q184">
        <v>625.46</v>
      </c>
      <c r="R184">
        <v>174.84</v>
      </c>
      <c r="S184" s="21">
        <f t="shared" si="13"/>
        <v>800.30000000000007</v>
      </c>
      <c r="T184">
        <v>542.08799999999997</v>
      </c>
      <c r="U184">
        <v>276.86</v>
      </c>
      <c r="V184" s="21">
        <f t="shared" si="14"/>
        <v>818.94799999999998</v>
      </c>
      <c r="W184" s="47">
        <f t="shared" si="15"/>
        <v>2817.8540000000003</v>
      </c>
      <c r="X184" s="47">
        <f t="shared" si="16"/>
        <v>2111.4669999999996</v>
      </c>
      <c r="Y184" s="47">
        <f t="shared" si="17"/>
        <v>4929.3210000000008</v>
      </c>
    </row>
    <row r="185" spans="1:25" ht="13">
      <c r="A185" s="2" t="s">
        <v>291</v>
      </c>
      <c r="B185" s="2" t="s">
        <v>202</v>
      </c>
      <c r="C185" s="89" t="s">
        <v>297</v>
      </c>
      <c r="D185" s="129" t="s">
        <v>304</v>
      </c>
      <c r="E185" s="19">
        <v>550.38</v>
      </c>
      <c r="F185" s="20">
        <v>13.81</v>
      </c>
      <c r="G185" s="21">
        <v>564.18999999999994</v>
      </c>
      <c r="H185" s="19">
        <v>444.52</v>
      </c>
      <c r="I185" s="20">
        <v>13.4</v>
      </c>
      <c r="J185" s="21">
        <v>457.91999999999996</v>
      </c>
      <c r="K185" s="19">
        <v>298.19</v>
      </c>
      <c r="L185" s="20">
        <v>3.9369999999999998</v>
      </c>
      <c r="M185" s="21">
        <v>302.12700000000001</v>
      </c>
      <c r="N185" s="19">
        <f>IF(ISERROR([1]WORKSHEET!N242="TRUE"),0,+[1]WORKSHEET!N242)</f>
        <v>347.77</v>
      </c>
      <c r="O185" s="20">
        <f>IF(ISERROR([1]WORKSHEET!O242="TRUE"),0,+[1]WORKSHEET!O242)</f>
        <v>4.2699999999999996</v>
      </c>
      <c r="P185" s="21">
        <f t="shared" si="18"/>
        <v>352.03999999999996</v>
      </c>
      <c r="Q185">
        <v>281.32</v>
      </c>
      <c r="R185">
        <v>3.23</v>
      </c>
      <c r="S185" s="21">
        <f t="shared" si="13"/>
        <v>284.55</v>
      </c>
      <c r="T185">
        <v>373.89400000000001</v>
      </c>
      <c r="U185">
        <v>13.893000000000001</v>
      </c>
      <c r="V185" s="21">
        <f t="shared" si="14"/>
        <v>387.78700000000003</v>
      </c>
      <c r="W185" s="47">
        <f t="shared" si="15"/>
        <v>2296.0739999999996</v>
      </c>
      <c r="X185" s="47">
        <f t="shared" si="16"/>
        <v>52.54</v>
      </c>
      <c r="Y185" s="47">
        <f t="shared" si="17"/>
        <v>2348.6139999999996</v>
      </c>
    </row>
    <row r="186" spans="1:25" ht="13">
      <c r="A186" s="2" t="s">
        <v>291</v>
      </c>
      <c r="B186" s="2" t="s">
        <v>203</v>
      </c>
      <c r="C186" s="89" t="s">
        <v>297</v>
      </c>
      <c r="D186" s="129" t="s">
        <v>304</v>
      </c>
      <c r="E186" s="19">
        <v>0.3</v>
      </c>
      <c r="F186" s="20">
        <v>1125.96</v>
      </c>
      <c r="G186" s="21">
        <v>1126.26</v>
      </c>
      <c r="H186" s="19">
        <v>0</v>
      </c>
      <c r="I186" s="20">
        <v>1397.85</v>
      </c>
      <c r="J186" s="21">
        <v>1397.85</v>
      </c>
      <c r="K186" s="19">
        <v>0</v>
      </c>
      <c r="L186" s="20">
        <v>1169.3810000000001</v>
      </c>
      <c r="M186" s="21">
        <v>1169.3810000000001</v>
      </c>
      <c r="N186" s="19">
        <f>IF(ISERROR([1]WORKSHEET!N243="TRUE"),0,+[1]WORKSHEET!N243)</f>
        <v>0</v>
      </c>
      <c r="O186" s="20">
        <f>IF(ISERROR([1]WORKSHEET!O243="TRUE"),0,+[1]WORKSHEET!O243)</f>
        <v>1193.45</v>
      </c>
      <c r="P186" s="21">
        <f t="shared" si="18"/>
        <v>1193.45</v>
      </c>
      <c r="Q186">
        <v>0</v>
      </c>
      <c r="R186">
        <v>519.46</v>
      </c>
      <c r="S186" s="21">
        <f t="shared" si="13"/>
        <v>519.46</v>
      </c>
      <c r="T186">
        <v>0</v>
      </c>
      <c r="U186">
        <v>889.76900000000001</v>
      </c>
      <c r="V186" s="21">
        <f t="shared" si="14"/>
        <v>889.76900000000001</v>
      </c>
      <c r="W186" s="47">
        <f t="shared" si="15"/>
        <v>0.3</v>
      </c>
      <c r="X186" s="47">
        <f t="shared" si="16"/>
        <v>6295.87</v>
      </c>
      <c r="Y186" s="47">
        <f t="shared" si="17"/>
        <v>6296.17</v>
      </c>
    </row>
    <row r="187" spans="1:25" ht="13">
      <c r="A187" s="2" t="s">
        <v>291</v>
      </c>
      <c r="B187" s="2" t="s">
        <v>204</v>
      </c>
      <c r="C187" s="89" t="s">
        <v>297</v>
      </c>
      <c r="D187" s="129" t="s">
        <v>304</v>
      </c>
      <c r="E187" s="19">
        <v>15685.49</v>
      </c>
      <c r="F187" s="20">
        <v>12036.33</v>
      </c>
      <c r="G187" s="21">
        <v>27721.82</v>
      </c>
      <c r="H187" s="19">
        <v>22274.27</v>
      </c>
      <c r="I187" s="20">
        <v>8454.92</v>
      </c>
      <c r="J187" s="21">
        <v>30729.190000000002</v>
      </c>
      <c r="K187" s="19">
        <v>12222.102999999999</v>
      </c>
      <c r="L187" s="20">
        <v>11396.24</v>
      </c>
      <c r="M187" s="21">
        <v>23618.343000000001</v>
      </c>
      <c r="N187" s="19">
        <f>IF(ISERROR([1]WORKSHEET!N244="TRUE"),0,+[1]WORKSHEET!N244)</f>
        <v>5178.8599999999997</v>
      </c>
      <c r="O187" s="20">
        <f>IF(ISERROR([1]WORKSHEET!O244="TRUE"),0,+[1]WORKSHEET!O244)</f>
        <v>19399.16</v>
      </c>
      <c r="P187" s="21">
        <f t="shared" si="18"/>
        <v>24578.02</v>
      </c>
      <c r="Q187">
        <v>6001.24</v>
      </c>
      <c r="R187">
        <v>15697.14</v>
      </c>
      <c r="S187" s="21">
        <f t="shared" si="13"/>
        <v>21698.379999999997</v>
      </c>
      <c r="T187">
        <v>4193.2640000000001</v>
      </c>
      <c r="U187">
        <v>8095.6480000000001</v>
      </c>
      <c r="V187" s="21">
        <f t="shared" si="14"/>
        <v>12288.912</v>
      </c>
      <c r="W187" s="47">
        <f t="shared" si="15"/>
        <v>65555.226999999999</v>
      </c>
      <c r="X187" s="47">
        <f t="shared" si="16"/>
        <v>75079.437999999995</v>
      </c>
      <c r="Y187" s="47">
        <f t="shared" si="17"/>
        <v>140634.66500000001</v>
      </c>
    </row>
    <row r="188" spans="1:25" ht="13">
      <c r="A188" s="2" t="s">
        <v>291</v>
      </c>
      <c r="B188" s="2" t="s">
        <v>205</v>
      </c>
      <c r="C188" s="89" t="s">
        <v>297</v>
      </c>
      <c r="D188" s="129" t="s">
        <v>304</v>
      </c>
      <c r="E188" s="19">
        <v>0</v>
      </c>
      <c r="F188" s="20">
        <v>0</v>
      </c>
      <c r="G188" s="21">
        <v>0</v>
      </c>
      <c r="H188" s="19">
        <v>0</v>
      </c>
      <c r="I188" s="20">
        <v>0</v>
      </c>
      <c r="J188" s="21">
        <v>0</v>
      </c>
      <c r="K188" s="19">
        <v>0</v>
      </c>
      <c r="L188" s="20">
        <v>0</v>
      </c>
      <c r="M188" s="21">
        <v>0</v>
      </c>
      <c r="N188" s="19">
        <f>IF(ISERROR([1]WORKSHEET!N245="TRUE"),0,+[1]WORKSHEET!N245)</f>
        <v>0</v>
      </c>
      <c r="O188" s="20">
        <f>IF(ISERROR([1]WORKSHEET!O245="TRUE"),0,+[1]WORKSHEET!O245)</f>
        <v>0</v>
      </c>
      <c r="P188" s="21">
        <f t="shared" si="18"/>
        <v>0</v>
      </c>
      <c r="Q188">
        <v>0</v>
      </c>
      <c r="R188">
        <v>0</v>
      </c>
      <c r="S188" s="21">
        <f t="shared" si="13"/>
        <v>0</v>
      </c>
      <c r="T188">
        <v>0</v>
      </c>
      <c r="U188">
        <v>0</v>
      </c>
      <c r="V188" s="21">
        <f t="shared" si="14"/>
        <v>0</v>
      </c>
      <c r="W188" s="47">
        <f t="shared" si="15"/>
        <v>0</v>
      </c>
      <c r="X188" s="47">
        <f t="shared" si="16"/>
        <v>0</v>
      </c>
      <c r="Y188" s="47">
        <f t="shared" si="17"/>
        <v>0</v>
      </c>
    </row>
    <row r="189" spans="1:25" ht="13">
      <c r="A189" s="2" t="s">
        <v>291</v>
      </c>
      <c r="B189" s="2" t="s">
        <v>206</v>
      </c>
      <c r="C189" s="89" t="s">
        <v>297</v>
      </c>
      <c r="D189" s="129" t="s">
        <v>304</v>
      </c>
      <c r="E189" s="19">
        <v>617.30999999999995</v>
      </c>
      <c r="F189" s="20">
        <v>189.95</v>
      </c>
      <c r="G189" s="21">
        <v>807.26</v>
      </c>
      <c r="H189" s="19">
        <v>232.46</v>
      </c>
      <c r="I189" s="20">
        <v>99.42</v>
      </c>
      <c r="J189" s="21">
        <v>331.88</v>
      </c>
      <c r="K189" s="19">
        <v>321.55099999999999</v>
      </c>
      <c r="L189" s="20">
        <v>116.56100000000001</v>
      </c>
      <c r="M189" s="21">
        <v>438.11199999999997</v>
      </c>
      <c r="N189" s="19">
        <f>IF(ISERROR([1]WORKSHEET!N246="TRUE"),0,+[1]WORKSHEET!N246)</f>
        <v>678.27</v>
      </c>
      <c r="O189" s="20">
        <f>IF(ISERROR([1]WORKSHEET!O246="TRUE"),0,+[1]WORKSHEET!O246)</f>
        <v>176.29</v>
      </c>
      <c r="P189" s="21">
        <f t="shared" si="18"/>
        <v>854.56</v>
      </c>
      <c r="Q189">
        <v>448.49</v>
      </c>
      <c r="R189">
        <v>142.75</v>
      </c>
      <c r="S189" s="21">
        <f t="shared" si="13"/>
        <v>591.24</v>
      </c>
      <c r="T189">
        <v>681.58900000000006</v>
      </c>
      <c r="U189">
        <v>110.739</v>
      </c>
      <c r="V189" s="21">
        <f t="shared" si="14"/>
        <v>792.32800000000009</v>
      </c>
      <c r="W189" s="47">
        <f t="shared" si="15"/>
        <v>2979.67</v>
      </c>
      <c r="X189" s="47">
        <f t="shared" si="16"/>
        <v>835.71</v>
      </c>
      <c r="Y189" s="47">
        <f t="shared" si="17"/>
        <v>3815.3799999999997</v>
      </c>
    </row>
    <row r="190" spans="1:25" ht="13">
      <c r="A190" s="2" t="s">
        <v>291</v>
      </c>
      <c r="B190" s="2" t="s">
        <v>207</v>
      </c>
      <c r="C190" s="89" t="s">
        <v>297</v>
      </c>
      <c r="D190" s="129" t="s">
        <v>304</v>
      </c>
      <c r="E190" s="19">
        <v>77.180000000000007</v>
      </c>
      <c r="F190" s="20">
        <v>155.85</v>
      </c>
      <c r="G190" s="21">
        <v>233.03</v>
      </c>
      <c r="H190" s="19">
        <v>77.39</v>
      </c>
      <c r="I190" s="20">
        <v>92.9</v>
      </c>
      <c r="J190" s="21">
        <v>170.29000000000002</v>
      </c>
      <c r="K190" s="19">
        <v>47.988999999999997</v>
      </c>
      <c r="L190" s="20">
        <v>93.402000000000001</v>
      </c>
      <c r="M190" s="21">
        <v>141.39099999999999</v>
      </c>
      <c r="N190" s="19">
        <f>IF(ISERROR([1]WORKSHEET!N247="TRUE"),0,+[1]WORKSHEET!N247)</f>
        <v>36.299999999999997</v>
      </c>
      <c r="O190" s="20">
        <f>IF(ISERROR([1]WORKSHEET!O247="TRUE"),0,+[1]WORKSHEET!O247)</f>
        <v>70.06</v>
      </c>
      <c r="P190" s="21">
        <f t="shared" si="18"/>
        <v>106.36</v>
      </c>
      <c r="Q190">
        <v>47.2</v>
      </c>
      <c r="R190">
        <v>55.85</v>
      </c>
      <c r="S190" s="21">
        <f t="shared" si="13"/>
        <v>103.05000000000001</v>
      </c>
      <c r="T190">
        <v>45.009</v>
      </c>
      <c r="U190">
        <v>118.961</v>
      </c>
      <c r="V190" s="21">
        <f t="shared" si="14"/>
        <v>163.97</v>
      </c>
      <c r="W190" s="47">
        <f t="shared" si="15"/>
        <v>331.06799999999998</v>
      </c>
      <c r="X190" s="47">
        <f t="shared" si="16"/>
        <v>587.02300000000002</v>
      </c>
      <c r="Y190" s="47">
        <f t="shared" si="17"/>
        <v>918.09100000000012</v>
      </c>
    </row>
    <row r="191" spans="1:25" ht="13">
      <c r="A191" s="2" t="s">
        <v>291</v>
      </c>
      <c r="B191" s="2" t="s">
        <v>208</v>
      </c>
      <c r="C191" s="89" t="s">
        <v>297</v>
      </c>
      <c r="D191" s="129" t="s">
        <v>304</v>
      </c>
      <c r="E191" s="19">
        <v>0</v>
      </c>
      <c r="F191" s="20">
        <v>0</v>
      </c>
      <c r="G191" s="21">
        <v>0</v>
      </c>
      <c r="H191" s="19">
        <v>0.34</v>
      </c>
      <c r="I191" s="20">
        <v>43.58</v>
      </c>
      <c r="J191" s="21">
        <v>43.92</v>
      </c>
      <c r="K191" s="19">
        <v>5.8150000000000004</v>
      </c>
      <c r="L191" s="20">
        <v>213.95099999999999</v>
      </c>
      <c r="M191" s="21">
        <v>219.76599999999999</v>
      </c>
      <c r="N191" s="19">
        <f>IF(ISERROR([1]WORKSHEET!N248="TRUE"),0,+[1]WORKSHEET!N248)</f>
        <v>5.34</v>
      </c>
      <c r="O191" s="20">
        <f>IF(ISERROR([1]WORKSHEET!O248="TRUE"),0,+[1]WORKSHEET!O248)</f>
        <v>169.62</v>
      </c>
      <c r="P191" s="21">
        <f t="shared" si="18"/>
        <v>174.96</v>
      </c>
      <c r="Q191">
        <v>7.5</v>
      </c>
      <c r="R191">
        <v>134.18</v>
      </c>
      <c r="S191" s="21">
        <f t="shared" si="13"/>
        <v>141.68</v>
      </c>
      <c r="T191">
        <v>4.149</v>
      </c>
      <c r="U191">
        <v>258.69</v>
      </c>
      <c r="V191" s="21">
        <f t="shared" si="14"/>
        <v>262.839</v>
      </c>
      <c r="W191" s="47">
        <f t="shared" si="15"/>
        <v>23.144000000000002</v>
      </c>
      <c r="X191" s="47">
        <f t="shared" si="16"/>
        <v>820.02099999999996</v>
      </c>
      <c r="Y191" s="47">
        <f t="shared" si="17"/>
        <v>843.16499999999996</v>
      </c>
    </row>
    <row r="192" spans="1:25" ht="13">
      <c r="A192" s="2" t="s">
        <v>291</v>
      </c>
      <c r="B192" s="2" t="s">
        <v>209</v>
      </c>
      <c r="C192" s="89" t="s">
        <v>297</v>
      </c>
      <c r="D192" s="129" t="s">
        <v>304</v>
      </c>
      <c r="E192" s="19">
        <v>163.44</v>
      </c>
      <c r="F192" s="20">
        <v>90.26</v>
      </c>
      <c r="G192" s="21">
        <v>253.7</v>
      </c>
      <c r="H192" s="19">
        <v>157.85</v>
      </c>
      <c r="I192" s="20">
        <v>33.159999999999997</v>
      </c>
      <c r="J192" s="21">
        <v>191.01</v>
      </c>
      <c r="K192" s="19">
        <v>0</v>
      </c>
      <c r="L192" s="20">
        <v>0</v>
      </c>
      <c r="M192" s="21">
        <v>0</v>
      </c>
      <c r="N192" s="19">
        <f>IF(ISERROR([1]WORKSHEET!N249="TRUE"),0,+[1]WORKSHEET!N249)</f>
        <v>0</v>
      </c>
      <c r="O192" s="20">
        <f>IF(ISERROR([1]WORKSHEET!O249="TRUE"),0,+[1]WORKSHEET!O249)</f>
        <v>0</v>
      </c>
      <c r="P192" s="21">
        <f t="shared" si="18"/>
        <v>0</v>
      </c>
      <c r="Q192">
        <v>0</v>
      </c>
      <c r="R192">
        <v>0</v>
      </c>
      <c r="S192" s="21">
        <f t="shared" si="13"/>
        <v>0</v>
      </c>
      <c r="T192">
        <v>0</v>
      </c>
      <c r="U192">
        <v>0</v>
      </c>
      <c r="V192" s="21">
        <f t="shared" si="14"/>
        <v>0</v>
      </c>
      <c r="W192" s="47">
        <f t="shared" si="15"/>
        <v>321.28999999999996</v>
      </c>
      <c r="X192" s="47">
        <f t="shared" si="16"/>
        <v>123.42</v>
      </c>
      <c r="Y192" s="47">
        <f t="shared" si="17"/>
        <v>444.71</v>
      </c>
    </row>
    <row r="193" spans="1:25" ht="13">
      <c r="A193" s="2" t="s">
        <v>291</v>
      </c>
      <c r="B193" s="2" t="s">
        <v>210</v>
      </c>
      <c r="C193" s="89" t="s">
        <v>297</v>
      </c>
      <c r="D193" s="129" t="s">
        <v>304</v>
      </c>
      <c r="E193" s="19">
        <v>345.99</v>
      </c>
      <c r="F193" s="20">
        <v>34.46</v>
      </c>
      <c r="G193" s="21">
        <v>380.45</v>
      </c>
      <c r="H193" s="19">
        <v>295.99</v>
      </c>
      <c r="I193" s="20">
        <v>16.8</v>
      </c>
      <c r="J193" s="21">
        <v>312.79000000000002</v>
      </c>
      <c r="K193" s="19">
        <v>199</v>
      </c>
      <c r="L193" s="20">
        <v>14.041</v>
      </c>
      <c r="M193" s="21">
        <v>213.041</v>
      </c>
      <c r="N193" s="19">
        <f>IF(ISERROR([1]WORKSHEET!N250="TRUE"),0,+[1]WORKSHEET!N250)</f>
        <v>173.41</v>
      </c>
      <c r="O193" s="20">
        <f>IF(ISERROR([1]WORKSHEET!O250="TRUE"),0,+[1]WORKSHEET!O250)</f>
        <v>11.77</v>
      </c>
      <c r="P193" s="21">
        <f t="shared" si="18"/>
        <v>185.18</v>
      </c>
      <c r="Q193">
        <v>149.44</v>
      </c>
      <c r="R193">
        <v>8.6300000000000008</v>
      </c>
      <c r="S193" s="21">
        <f t="shared" si="13"/>
        <v>158.07</v>
      </c>
      <c r="T193">
        <v>227.87700000000001</v>
      </c>
      <c r="U193">
        <v>38.753</v>
      </c>
      <c r="V193" s="21">
        <f t="shared" si="14"/>
        <v>266.63</v>
      </c>
      <c r="W193" s="47">
        <f t="shared" si="15"/>
        <v>1391.7069999999999</v>
      </c>
      <c r="X193" s="47">
        <f t="shared" si="16"/>
        <v>124.45399999999999</v>
      </c>
      <c r="Y193" s="47">
        <f t="shared" si="17"/>
        <v>1516.1610000000001</v>
      </c>
    </row>
    <row r="194" spans="1:25" ht="13">
      <c r="A194" s="2" t="s">
        <v>291</v>
      </c>
      <c r="B194" s="2" t="s">
        <v>402</v>
      </c>
      <c r="C194" s="89" t="s">
        <v>297</v>
      </c>
      <c r="D194" s="129" t="s">
        <v>304</v>
      </c>
      <c r="E194" s="19">
        <v>1905.66</v>
      </c>
      <c r="F194" s="20">
        <v>157.66999999999999</v>
      </c>
      <c r="G194" s="21">
        <v>2063.33</v>
      </c>
      <c r="H194" s="19">
        <v>2389.61</v>
      </c>
      <c r="I194" s="20">
        <v>95.32</v>
      </c>
      <c r="J194" s="21">
        <v>2484.9300000000003</v>
      </c>
      <c r="K194" s="19">
        <v>3149.2260000000001</v>
      </c>
      <c r="L194" s="20">
        <v>30.757000000000001</v>
      </c>
      <c r="M194" s="21">
        <v>3179.9830000000002</v>
      </c>
      <c r="N194" s="19">
        <f>IF(ISERROR([1]WORKSHEET!N251="TRUE"),0,+[1]WORKSHEET!N251)</f>
        <v>1644.54</v>
      </c>
      <c r="O194" s="20">
        <f>IF(ISERROR([1]WORKSHEET!O251="TRUE"),0,+[1]WORKSHEET!O251)</f>
        <v>75.7</v>
      </c>
      <c r="P194" s="21">
        <f t="shared" si="18"/>
        <v>1720.24</v>
      </c>
      <c r="Q194">
        <v>1370.56</v>
      </c>
      <c r="R194">
        <v>237.2</v>
      </c>
      <c r="S194" s="21">
        <f t="shared" si="13"/>
        <v>1607.76</v>
      </c>
      <c r="T194">
        <v>1111.3989999999999</v>
      </c>
      <c r="U194">
        <v>370.10300000000001</v>
      </c>
      <c r="V194" s="21">
        <f t="shared" si="14"/>
        <v>1481.502</v>
      </c>
      <c r="W194" s="47">
        <f t="shared" si="15"/>
        <v>11570.994999999999</v>
      </c>
      <c r="X194" s="47">
        <f t="shared" si="16"/>
        <v>966.75</v>
      </c>
      <c r="Y194" s="47">
        <f t="shared" si="17"/>
        <v>12537.745000000001</v>
      </c>
    </row>
    <row r="195" spans="1:25" ht="13">
      <c r="A195" s="2" t="s">
        <v>291</v>
      </c>
      <c r="B195" s="2" t="s">
        <v>211</v>
      </c>
      <c r="C195" s="89" t="s">
        <v>297</v>
      </c>
      <c r="D195" s="129" t="s">
        <v>304</v>
      </c>
      <c r="E195" s="19">
        <v>81.430000000000007</v>
      </c>
      <c r="F195" s="20">
        <v>125.94</v>
      </c>
      <c r="G195" s="21">
        <v>207.37</v>
      </c>
      <c r="H195" s="19">
        <v>0</v>
      </c>
      <c r="I195" s="20">
        <v>286.44</v>
      </c>
      <c r="J195" s="21">
        <v>286.44</v>
      </c>
      <c r="K195" s="19">
        <v>0</v>
      </c>
      <c r="L195" s="20">
        <v>278.06</v>
      </c>
      <c r="M195" s="21">
        <v>278.06</v>
      </c>
      <c r="N195" s="19">
        <f>IF(ISERROR([1]WORKSHEET!N252="TRUE"),0,+[1]WORKSHEET!N252)</f>
        <v>0</v>
      </c>
      <c r="O195" s="20">
        <f>IF(ISERROR([1]WORKSHEET!O252="TRUE"),0,+[1]WORKSHEET!O252)</f>
        <v>525.28</v>
      </c>
      <c r="P195" s="21">
        <f t="shared" si="18"/>
        <v>525.28</v>
      </c>
      <c r="Q195">
        <v>20.29</v>
      </c>
      <c r="R195">
        <v>228.07</v>
      </c>
      <c r="S195" s="21">
        <f t="shared" si="13"/>
        <v>248.35999999999999</v>
      </c>
      <c r="T195">
        <v>107.002</v>
      </c>
      <c r="U195">
        <v>2.85</v>
      </c>
      <c r="V195" s="21">
        <f t="shared" si="14"/>
        <v>109.85199999999999</v>
      </c>
      <c r="W195" s="47">
        <f t="shared" si="15"/>
        <v>208.72199999999998</v>
      </c>
      <c r="X195" s="47">
        <f t="shared" si="16"/>
        <v>1446.6399999999999</v>
      </c>
      <c r="Y195" s="47">
        <f t="shared" si="17"/>
        <v>1655.3620000000001</v>
      </c>
    </row>
    <row r="196" spans="1:25" ht="13">
      <c r="A196" s="2" t="s">
        <v>291</v>
      </c>
      <c r="B196" s="2" t="s">
        <v>212</v>
      </c>
      <c r="C196" s="89" t="s">
        <v>297</v>
      </c>
      <c r="D196" s="129" t="s">
        <v>304</v>
      </c>
      <c r="E196" s="19">
        <v>106.63</v>
      </c>
      <c r="F196" s="20">
        <v>109.85</v>
      </c>
      <c r="G196" s="21">
        <v>216.48</v>
      </c>
      <c r="H196" s="19">
        <v>6.74</v>
      </c>
      <c r="I196" s="20">
        <v>71.180000000000007</v>
      </c>
      <c r="J196" s="21">
        <v>77.92</v>
      </c>
      <c r="K196" s="19">
        <v>31.271000000000001</v>
      </c>
      <c r="L196" s="20">
        <v>399.79</v>
      </c>
      <c r="M196" s="21">
        <v>431.06100000000004</v>
      </c>
      <c r="N196" s="19">
        <f>IF(ISERROR([1]WORKSHEET!N253="TRUE"),0,+[1]WORKSHEET!N253)</f>
        <v>0.14000000000000001</v>
      </c>
      <c r="O196" s="20">
        <f>IF(ISERROR([1]WORKSHEET!O253="TRUE"),0,+[1]WORKSHEET!O253)</f>
        <v>559.91999999999996</v>
      </c>
      <c r="P196" s="21">
        <f t="shared" si="18"/>
        <v>560.05999999999995</v>
      </c>
      <c r="Q196">
        <v>0.05</v>
      </c>
      <c r="R196">
        <v>253.79</v>
      </c>
      <c r="S196" s="21">
        <f t="shared" si="13"/>
        <v>253.84</v>
      </c>
      <c r="T196">
        <v>81.742999999999995</v>
      </c>
      <c r="U196">
        <v>209.30699999999999</v>
      </c>
      <c r="V196" s="21">
        <f t="shared" si="14"/>
        <v>291.04999999999995</v>
      </c>
      <c r="W196" s="47">
        <f t="shared" si="15"/>
        <v>226.57399999999998</v>
      </c>
      <c r="X196" s="47">
        <f t="shared" si="16"/>
        <v>1603.837</v>
      </c>
      <c r="Y196" s="47">
        <f t="shared" si="17"/>
        <v>1830.4109999999998</v>
      </c>
    </row>
    <row r="197" spans="1:25" ht="13">
      <c r="A197" s="2" t="s">
        <v>292</v>
      </c>
      <c r="B197" s="2" t="s">
        <v>213</v>
      </c>
      <c r="C197" s="89" t="s">
        <v>297</v>
      </c>
      <c r="D197" s="129" t="s">
        <v>298</v>
      </c>
      <c r="E197" s="19">
        <v>0</v>
      </c>
      <c r="F197" s="20">
        <v>0</v>
      </c>
      <c r="G197" s="21">
        <v>0</v>
      </c>
      <c r="H197" s="19">
        <v>0</v>
      </c>
      <c r="I197" s="20">
        <v>0</v>
      </c>
      <c r="J197" s="21">
        <v>0</v>
      </c>
      <c r="K197" s="19">
        <v>0</v>
      </c>
      <c r="L197" s="20">
        <v>0</v>
      </c>
      <c r="M197" s="21">
        <v>0</v>
      </c>
      <c r="N197" s="19">
        <f>IF(ISERROR([1]WORKSHEET!N254="TRUE"),0,+[1]WORKSHEET!N254)</f>
        <v>5488</v>
      </c>
      <c r="O197" s="20">
        <f>IF(ISERROR([1]WORKSHEET!O254="TRUE"),0,+[1]WORKSHEET!O254)</f>
        <v>1252</v>
      </c>
      <c r="P197" s="21">
        <f t="shared" si="18"/>
        <v>6740</v>
      </c>
      <c r="Q197">
        <v>5430.4</v>
      </c>
      <c r="R197">
        <v>1266.8</v>
      </c>
      <c r="S197" s="21">
        <f t="shared" si="13"/>
        <v>6697.2</v>
      </c>
      <c r="T197">
        <v>9293.7999999999993</v>
      </c>
      <c r="U197">
        <v>2329.6999999999998</v>
      </c>
      <c r="V197" s="21">
        <f t="shared" si="14"/>
        <v>11623.5</v>
      </c>
      <c r="W197" s="47">
        <f t="shared" si="15"/>
        <v>20212.199999999997</v>
      </c>
      <c r="X197" s="47">
        <f t="shared" si="16"/>
        <v>4848.5</v>
      </c>
      <c r="Y197" s="47">
        <f t="shared" si="17"/>
        <v>25060.7</v>
      </c>
    </row>
    <row r="198" spans="1:25" ht="13">
      <c r="A198" s="2" t="s">
        <v>332</v>
      </c>
      <c r="B198" s="2" t="s">
        <v>333</v>
      </c>
      <c r="C198" s="89" t="s">
        <v>297</v>
      </c>
      <c r="D198" s="129" t="s">
        <v>302</v>
      </c>
      <c r="E198" s="19">
        <v>3872</v>
      </c>
      <c r="F198" s="20">
        <v>5485.5</v>
      </c>
      <c r="G198" s="21">
        <v>9357.5</v>
      </c>
      <c r="H198" s="19">
        <v>6265.95</v>
      </c>
      <c r="I198" s="20">
        <v>5602.05</v>
      </c>
      <c r="J198" s="21">
        <v>11868</v>
      </c>
      <c r="K198" s="19">
        <v>9925.5</v>
      </c>
      <c r="L198" s="20">
        <v>4709.2</v>
      </c>
      <c r="M198" s="21">
        <v>14634.7</v>
      </c>
      <c r="N198" s="19">
        <f>IF(ISERROR([1]WORKSHEET!N255="TRUE"),0,+[1]WORKSHEET!N255)</f>
        <v>5402.15</v>
      </c>
      <c r="O198" s="20">
        <f>IF(ISERROR([1]WORKSHEET!O255="TRUE"),0,+[1]WORKSHEET!O255)</f>
        <v>4883.8500000000004</v>
      </c>
      <c r="P198" s="21">
        <f t="shared" si="18"/>
        <v>10286</v>
      </c>
      <c r="Q198">
        <v>3166.85</v>
      </c>
      <c r="R198">
        <v>3606.15</v>
      </c>
      <c r="S198" s="21">
        <f t="shared" ref="S198:S217" si="19">(Q198+R198)</f>
        <v>6773</v>
      </c>
      <c r="T198">
        <v>2914.3</v>
      </c>
      <c r="U198">
        <v>3744.35</v>
      </c>
      <c r="V198" s="21">
        <f t="shared" ref="V198:V217" si="20">(T198+U198)</f>
        <v>6658.65</v>
      </c>
      <c r="W198" s="47">
        <f t="shared" ref="W198:W217" si="21">SUM(E198,H198,K198,N198,Q198,T198)</f>
        <v>31546.749999999996</v>
      </c>
      <c r="X198" s="47">
        <f t="shared" ref="X198:X217" si="22">SUM(F198,I198,L198,O198,R198,U198)</f>
        <v>28031.1</v>
      </c>
      <c r="Y198" s="47">
        <f t="shared" ref="Y198:Y217" si="23">SUM(G198,J198,M198,P198,S198,V198)</f>
        <v>59577.85</v>
      </c>
    </row>
    <row r="199" spans="1:25" ht="13">
      <c r="A199" s="2" t="s">
        <v>332</v>
      </c>
      <c r="B199" s="2" t="s">
        <v>334</v>
      </c>
      <c r="C199" s="89" t="s">
        <v>297</v>
      </c>
      <c r="D199" s="129" t="s">
        <v>302</v>
      </c>
      <c r="E199" s="19">
        <v>3980.8</v>
      </c>
      <c r="F199" s="20">
        <v>3741.05</v>
      </c>
      <c r="G199" s="21">
        <v>7721.85</v>
      </c>
      <c r="H199" s="19">
        <v>4500</v>
      </c>
      <c r="I199" s="20">
        <v>5618.3</v>
      </c>
      <c r="J199" s="21">
        <v>10118.299999999999</v>
      </c>
      <c r="K199" s="19">
        <v>5335.95</v>
      </c>
      <c r="L199" s="20">
        <v>3614.35</v>
      </c>
      <c r="M199" s="21">
        <v>8950.2999999999993</v>
      </c>
      <c r="N199" s="19">
        <f>IF(ISERROR([1]WORKSHEET!N256="TRUE"),0,+[1]WORKSHEET!N256)</f>
        <v>2899.95</v>
      </c>
      <c r="O199" s="20">
        <f>IF(ISERROR([1]WORKSHEET!O256="TRUE"),0,+[1]WORKSHEET!O256)</f>
        <v>3096.4</v>
      </c>
      <c r="P199" s="21">
        <f t="shared" si="18"/>
        <v>5996.35</v>
      </c>
      <c r="Q199">
        <v>834.55</v>
      </c>
      <c r="R199">
        <v>2619.0500000000002</v>
      </c>
      <c r="S199" s="21">
        <f t="shared" si="19"/>
        <v>3453.6000000000004</v>
      </c>
      <c r="T199">
        <v>994.25</v>
      </c>
      <c r="U199">
        <v>2509.35</v>
      </c>
      <c r="V199" s="21">
        <f t="shared" si="20"/>
        <v>3503.6</v>
      </c>
      <c r="W199" s="47">
        <f t="shared" si="21"/>
        <v>18545.5</v>
      </c>
      <c r="X199" s="47">
        <f t="shared" si="22"/>
        <v>21198.5</v>
      </c>
      <c r="Y199" s="47">
        <f t="shared" si="23"/>
        <v>39744</v>
      </c>
    </row>
    <row r="200" spans="1:25" ht="13">
      <c r="A200" s="2" t="s">
        <v>294</v>
      </c>
      <c r="B200" s="2" t="s">
        <v>216</v>
      </c>
      <c r="C200" s="89" t="s">
        <v>297</v>
      </c>
      <c r="D200" s="129" t="s">
        <v>302</v>
      </c>
      <c r="E200" s="19">
        <v>0</v>
      </c>
      <c r="F200" s="20">
        <v>0</v>
      </c>
      <c r="G200" s="21">
        <v>0</v>
      </c>
      <c r="H200" s="19">
        <v>0</v>
      </c>
      <c r="I200" s="20">
        <v>0</v>
      </c>
      <c r="J200" s="21">
        <v>0</v>
      </c>
      <c r="K200" s="19">
        <v>0</v>
      </c>
      <c r="L200" s="20">
        <v>0</v>
      </c>
      <c r="M200" s="21">
        <v>0</v>
      </c>
      <c r="N200" s="19">
        <f>IF(ISERROR([1]WORKSHEET!N259="TRUE"),0,+[1]WORKSHEET!N259)</f>
        <v>0</v>
      </c>
      <c r="O200" s="20">
        <f>IF(ISERROR([1]WORKSHEET!O259="TRUE"),0,+[1]WORKSHEET!O259)</f>
        <v>0</v>
      </c>
      <c r="P200" s="21">
        <f t="shared" si="18"/>
        <v>0</v>
      </c>
      <c r="Q200">
        <v>0</v>
      </c>
      <c r="R200">
        <v>0</v>
      </c>
      <c r="S200" s="21">
        <f t="shared" si="19"/>
        <v>0</v>
      </c>
      <c r="T200">
        <v>0</v>
      </c>
      <c r="U200">
        <v>0</v>
      </c>
      <c r="V200" s="21">
        <f t="shared" si="20"/>
        <v>0</v>
      </c>
      <c r="W200" s="47">
        <f t="shared" si="21"/>
        <v>0</v>
      </c>
      <c r="X200" s="47">
        <f t="shared" si="22"/>
        <v>0</v>
      </c>
      <c r="Y200" s="47">
        <f t="shared" si="23"/>
        <v>0</v>
      </c>
    </row>
    <row r="201" spans="1:25" ht="13">
      <c r="A201" s="2" t="s">
        <v>294</v>
      </c>
      <c r="B201" s="2" t="s">
        <v>217</v>
      </c>
      <c r="C201" s="89" t="s">
        <v>297</v>
      </c>
      <c r="D201" s="129" t="s">
        <v>302</v>
      </c>
      <c r="E201" s="19">
        <v>0</v>
      </c>
      <c r="F201" s="20">
        <v>0</v>
      </c>
      <c r="G201" s="21">
        <v>0</v>
      </c>
      <c r="H201" s="19">
        <v>0</v>
      </c>
      <c r="I201" s="20">
        <v>0</v>
      </c>
      <c r="J201" s="21">
        <v>0</v>
      </c>
      <c r="K201" s="19">
        <v>0</v>
      </c>
      <c r="L201" s="20">
        <v>0</v>
      </c>
      <c r="M201" s="21">
        <v>0</v>
      </c>
      <c r="N201" s="19">
        <f>IF(ISERROR([1]WORKSHEET!N260="TRUE"),0,+[1]WORKSHEET!N260)</f>
        <v>0</v>
      </c>
      <c r="O201" s="20">
        <f>IF(ISERROR([1]WORKSHEET!O260="TRUE"),0,+[1]WORKSHEET!O260)</f>
        <v>0</v>
      </c>
      <c r="P201" s="21">
        <f t="shared" si="18"/>
        <v>0</v>
      </c>
      <c r="Q201">
        <v>0</v>
      </c>
      <c r="R201">
        <v>0</v>
      </c>
      <c r="S201" s="21">
        <f t="shared" si="19"/>
        <v>0</v>
      </c>
      <c r="T201">
        <v>0</v>
      </c>
      <c r="U201">
        <v>0</v>
      </c>
      <c r="V201" s="21">
        <f t="shared" si="20"/>
        <v>0</v>
      </c>
      <c r="W201" s="47">
        <f t="shared" si="21"/>
        <v>0</v>
      </c>
      <c r="X201" s="47">
        <f t="shared" si="22"/>
        <v>0</v>
      </c>
      <c r="Y201" s="47">
        <f t="shared" si="23"/>
        <v>0</v>
      </c>
    </row>
    <row r="202" spans="1:25" ht="13">
      <c r="A202" s="2" t="s">
        <v>294</v>
      </c>
      <c r="B202" s="2" t="s">
        <v>218</v>
      </c>
      <c r="C202" s="89" t="s">
        <v>297</v>
      </c>
      <c r="D202" s="129" t="s">
        <v>302</v>
      </c>
      <c r="E202" s="19">
        <v>0</v>
      </c>
      <c r="F202" s="20">
        <v>0</v>
      </c>
      <c r="G202" s="21">
        <v>0</v>
      </c>
      <c r="H202" s="19">
        <v>0</v>
      </c>
      <c r="I202" s="20">
        <v>0</v>
      </c>
      <c r="J202" s="21">
        <v>0</v>
      </c>
      <c r="K202" s="19">
        <v>0</v>
      </c>
      <c r="L202" s="20">
        <v>0</v>
      </c>
      <c r="M202" s="21">
        <v>0</v>
      </c>
      <c r="N202" s="19">
        <f>IF(ISERROR([1]WORKSHEET!N261="TRUE"),0,+[1]WORKSHEET!N261)</f>
        <v>0</v>
      </c>
      <c r="O202" s="20">
        <f>IF(ISERROR([1]WORKSHEET!O261="TRUE"),0,+[1]WORKSHEET!O261)</f>
        <v>0</v>
      </c>
      <c r="P202" s="21">
        <f t="shared" si="18"/>
        <v>0</v>
      </c>
      <c r="Q202">
        <v>0.1</v>
      </c>
      <c r="R202">
        <v>0</v>
      </c>
      <c r="S202" s="21">
        <f t="shared" si="19"/>
        <v>0.1</v>
      </c>
      <c r="T202">
        <v>0</v>
      </c>
      <c r="U202">
        <v>0</v>
      </c>
      <c r="V202" s="21">
        <f t="shared" si="20"/>
        <v>0</v>
      </c>
      <c r="W202" s="47">
        <f t="shared" si="21"/>
        <v>0.1</v>
      </c>
      <c r="X202" s="47">
        <f t="shared" si="22"/>
        <v>0</v>
      </c>
      <c r="Y202" s="47">
        <f t="shared" si="23"/>
        <v>0.1</v>
      </c>
    </row>
    <row r="203" spans="1:25" ht="13">
      <c r="A203" s="2" t="s">
        <v>366</v>
      </c>
      <c r="B203" s="2" t="s">
        <v>367</v>
      </c>
      <c r="C203" s="89" t="s">
        <v>297</v>
      </c>
      <c r="D203" s="129" t="s">
        <v>303</v>
      </c>
      <c r="E203" s="19">
        <v>10197.620000000001</v>
      </c>
      <c r="F203" s="20">
        <v>1842.49</v>
      </c>
      <c r="G203" s="21">
        <v>12040.11</v>
      </c>
      <c r="H203" s="19">
        <v>7817.61</v>
      </c>
      <c r="I203" s="20">
        <v>3457.73</v>
      </c>
      <c r="J203" s="21">
        <v>11275.34</v>
      </c>
      <c r="K203" s="19">
        <v>9014.2340000000004</v>
      </c>
      <c r="L203" s="20">
        <v>2173.0239999999999</v>
      </c>
      <c r="M203" s="21">
        <v>11187.258</v>
      </c>
      <c r="N203" s="19">
        <f>IF(ISERROR([1]WORKSHEET!N262="TRUE"),0,+[1]WORKSHEET!N262)</f>
        <v>11635.49</v>
      </c>
      <c r="O203" s="20">
        <f>IF(ISERROR([1]WORKSHEET!O262="TRUE"),0,+[1]WORKSHEET!O262)</f>
        <v>1180.52</v>
      </c>
      <c r="P203" s="21">
        <f t="shared" ref="P203:P217" si="24">+N203+O203</f>
        <v>12816.01</v>
      </c>
      <c r="Q203">
        <v>10299.92</v>
      </c>
      <c r="R203">
        <v>1363.13</v>
      </c>
      <c r="S203" s="21">
        <f t="shared" si="19"/>
        <v>11663.05</v>
      </c>
      <c r="T203">
        <v>10219.537</v>
      </c>
      <c r="U203">
        <v>3393.886</v>
      </c>
      <c r="V203" s="21">
        <f t="shared" si="20"/>
        <v>13613.423000000001</v>
      </c>
      <c r="W203" s="47">
        <f t="shared" si="21"/>
        <v>59184.410999999993</v>
      </c>
      <c r="X203" s="47">
        <f t="shared" si="22"/>
        <v>13410.78</v>
      </c>
      <c r="Y203" s="47">
        <f t="shared" si="23"/>
        <v>72595.190999999992</v>
      </c>
    </row>
    <row r="204" spans="1:25" ht="13">
      <c r="A204" s="2" t="s">
        <v>366</v>
      </c>
      <c r="B204" s="2" t="s">
        <v>368</v>
      </c>
      <c r="C204" s="89" t="s">
        <v>297</v>
      </c>
      <c r="D204" s="129" t="s">
        <v>303</v>
      </c>
      <c r="E204" s="19">
        <v>1330.06</v>
      </c>
      <c r="F204" s="20">
        <v>8721.6200000000008</v>
      </c>
      <c r="G204" s="21">
        <v>10051.68</v>
      </c>
      <c r="H204" s="19">
        <v>1026.32</v>
      </c>
      <c r="I204" s="20">
        <v>9407.25</v>
      </c>
      <c r="J204" s="21">
        <v>10433.57</v>
      </c>
      <c r="K204" s="19">
        <v>1707.8430000000001</v>
      </c>
      <c r="L204" s="20">
        <v>9189.8539999999994</v>
      </c>
      <c r="M204" s="21">
        <v>10897.697</v>
      </c>
      <c r="N204" s="19">
        <f>IF(ISERROR([1]WORKSHEET!N264="TRUE"),0,+[1]WORKSHEET!N264)</f>
        <v>2313.37</v>
      </c>
      <c r="O204" s="20">
        <f>IF(ISERROR([1]WORKSHEET!O264="TRUE"),0,+[1]WORKSHEET!O264)</f>
        <v>6933.1</v>
      </c>
      <c r="P204" s="21">
        <f t="shared" si="24"/>
        <v>9246.4700000000012</v>
      </c>
      <c r="Q204">
        <v>1072.56</v>
      </c>
      <c r="R204">
        <v>6936.51</v>
      </c>
      <c r="S204" s="21">
        <f t="shared" si="19"/>
        <v>8009.07</v>
      </c>
      <c r="T204">
        <v>1386.6669999999999</v>
      </c>
      <c r="U204">
        <v>8448.1329999999998</v>
      </c>
      <c r="V204" s="21">
        <f t="shared" si="20"/>
        <v>9834.7999999999993</v>
      </c>
      <c r="W204" s="47">
        <f t="shared" si="21"/>
        <v>8836.82</v>
      </c>
      <c r="X204" s="47">
        <f t="shared" si="22"/>
        <v>49636.467000000004</v>
      </c>
      <c r="Y204" s="47">
        <f t="shared" si="23"/>
        <v>58473.286999999997</v>
      </c>
    </row>
    <row r="205" spans="1:25" ht="13">
      <c r="A205" s="2" t="s">
        <v>413</v>
      </c>
      <c r="B205" s="2" t="s">
        <v>414</v>
      </c>
      <c r="C205" s="89" t="s">
        <v>297</v>
      </c>
      <c r="D205" s="129" t="s">
        <v>303</v>
      </c>
      <c r="E205" s="19">
        <v>1747.92</v>
      </c>
      <c r="F205" s="20">
        <v>6712.43</v>
      </c>
      <c r="G205" s="21">
        <v>8460.35</v>
      </c>
      <c r="H205" s="19">
        <v>942.99</v>
      </c>
      <c r="I205" s="20">
        <v>9046.93</v>
      </c>
      <c r="J205" s="21">
        <v>9989.92</v>
      </c>
      <c r="K205" s="19">
        <v>1758.366</v>
      </c>
      <c r="L205" s="20">
        <v>8066.7179999999998</v>
      </c>
      <c r="M205" s="21">
        <v>9825.0839999999989</v>
      </c>
      <c r="N205" s="19">
        <f>IF(ISERROR([1]WORKSHEET!N265="TRUE"),0,+[1]WORKSHEET!N265)</f>
        <v>2074.8200000000002</v>
      </c>
      <c r="O205" s="20">
        <f>IF(ISERROR([1]WORKSHEET!O265="TRUE"),0,+[1]WORKSHEET!O265)</f>
        <v>7341.39</v>
      </c>
      <c r="P205" s="21">
        <f t="shared" si="24"/>
        <v>9416.2100000000009</v>
      </c>
      <c r="Q205">
        <v>1424.09</v>
      </c>
      <c r="R205">
        <v>8574.3799999999992</v>
      </c>
      <c r="S205" s="21">
        <f t="shared" si="19"/>
        <v>9998.4699999999993</v>
      </c>
      <c r="T205">
        <v>1698.2629999999999</v>
      </c>
      <c r="U205">
        <v>8569.7170000000006</v>
      </c>
      <c r="V205" s="21">
        <f t="shared" si="20"/>
        <v>10267.98</v>
      </c>
      <c r="W205" s="47">
        <f t="shared" si="21"/>
        <v>9646.4490000000005</v>
      </c>
      <c r="X205" s="47">
        <f t="shared" si="22"/>
        <v>48311.565000000002</v>
      </c>
      <c r="Y205" s="47">
        <f t="shared" si="23"/>
        <v>57958.013999999996</v>
      </c>
    </row>
    <row r="206" spans="1:25" ht="13">
      <c r="A206" s="2" t="s">
        <v>413</v>
      </c>
      <c r="B206" s="2" t="s">
        <v>415</v>
      </c>
      <c r="C206" s="89" t="s">
        <v>297</v>
      </c>
      <c r="D206" s="129" t="s">
        <v>303</v>
      </c>
      <c r="E206" s="19">
        <v>334.29</v>
      </c>
      <c r="F206" s="20">
        <v>5801.66</v>
      </c>
      <c r="G206" s="21">
        <v>6135.95</v>
      </c>
      <c r="H206" s="19">
        <v>286.39999999999998</v>
      </c>
      <c r="I206" s="20">
        <v>7336.03</v>
      </c>
      <c r="J206" s="21">
        <v>7622.4299999999994</v>
      </c>
      <c r="K206" s="19">
        <v>274.71600000000001</v>
      </c>
      <c r="L206" s="20">
        <v>6452.4639999999999</v>
      </c>
      <c r="M206" s="21">
        <v>6727.18</v>
      </c>
      <c r="N206" s="19">
        <f>IF(ISERROR([1]WORKSHEET!N266="TRUE"),0,+[1]WORKSHEET!N266)</f>
        <v>316.57</v>
      </c>
      <c r="O206" s="20">
        <f>IF(ISERROR([1]WORKSHEET!O266="TRUE"),0,+[1]WORKSHEET!O266)</f>
        <v>5721.41</v>
      </c>
      <c r="P206" s="21">
        <f t="shared" si="24"/>
        <v>6037.98</v>
      </c>
      <c r="Q206">
        <v>467.06</v>
      </c>
      <c r="R206">
        <v>6097.77</v>
      </c>
      <c r="S206" s="21">
        <f t="shared" si="19"/>
        <v>6564.8300000000008</v>
      </c>
      <c r="T206">
        <v>425.47300000000001</v>
      </c>
      <c r="U206">
        <v>6982.09</v>
      </c>
      <c r="V206" s="21">
        <f t="shared" si="20"/>
        <v>7407.5630000000001</v>
      </c>
      <c r="W206" s="47">
        <f t="shared" si="21"/>
        <v>2104.509</v>
      </c>
      <c r="X206" s="47">
        <f t="shared" si="22"/>
        <v>38391.423999999999</v>
      </c>
      <c r="Y206" s="47">
        <f t="shared" si="23"/>
        <v>40495.932999999997</v>
      </c>
    </row>
    <row r="207" spans="1:25" ht="13">
      <c r="A207" s="2" t="s">
        <v>354</v>
      </c>
      <c r="B207" s="2" t="s">
        <v>363</v>
      </c>
      <c r="C207" s="89" t="s">
        <v>297</v>
      </c>
      <c r="D207" s="129" t="s">
        <v>303</v>
      </c>
      <c r="E207" s="19">
        <v>12257.53</v>
      </c>
      <c r="F207" s="20">
        <v>1147.8499999999999</v>
      </c>
      <c r="G207" s="21">
        <v>13405.380000000001</v>
      </c>
      <c r="H207" s="19">
        <v>8591.39</v>
      </c>
      <c r="I207" s="20">
        <v>5919.28</v>
      </c>
      <c r="J207" s="21">
        <v>14510.669999999998</v>
      </c>
      <c r="K207" s="19">
        <v>15895.55</v>
      </c>
      <c r="L207" s="20">
        <v>3959.52</v>
      </c>
      <c r="M207" s="21">
        <v>19855.07</v>
      </c>
      <c r="N207" s="19">
        <f>IF(ISERROR([1]WORKSHEET!N267="TRUE"),0,+[1]WORKSHEET!N267)</f>
        <v>18848.5</v>
      </c>
      <c r="O207" s="20">
        <f>IF(ISERROR([1]WORKSHEET!O267="TRUE"),0,+[1]WORKSHEET!O267)</f>
        <v>2150.86</v>
      </c>
      <c r="P207" s="21">
        <f t="shared" si="24"/>
        <v>20999.360000000001</v>
      </c>
      <c r="Q207">
        <v>17296.009999999998</v>
      </c>
      <c r="R207">
        <v>1705.48</v>
      </c>
      <c r="S207" s="21">
        <f t="shared" si="19"/>
        <v>19001.489999999998</v>
      </c>
      <c r="T207">
        <v>18968.21</v>
      </c>
      <c r="U207">
        <v>1553.19</v>
      </c>
      <c r="V207" s="21">
        <f t="shared" si="20"/>
        <v>20521.399999999998</v>
      </c>
      <c r="W207" s="47">
        <f t="shared" si="21"/>
        <v>91857.19</v>
      </c>
      <c r="X207" s="47">
        <f t="shared" si="22"/>
        <v>16436.18</v>
      </c>
      <c r="Y207" s="47">
        <f t="shared" si="23"/>
        <v>108293.37</v>
      </c>
    </row>
    <row r="208" spans="1:25" ht="13">
      <c r="A208" s="2" t="s">
        <v>354</v>
      </c>
      <c r="B208" s="2" t="s">
        <v>355</v>
      </c>
      <c r="C208" s="89" t="s">
        <v>297</v>
      </c>
      <c r="D208" s="129" t="s">
        <v>303</v>
      </c>
      <c r="E208" s="19">
        <v>12458.02</v>
      </c>
      <c r="F208" s="20">
        <v>1957.09</v>
      </c>
      <c r="G208" s="21">
        <v>14415.11</v>
      </c>
      <c r="H208" s="19">
        <v>8562.2099999999991</v>
      </c>
      <c r="I208" s="20">
        <v>8214.1299999999992</v>
      </c>
      <c r="J208" s="21">
        <v>16776.339999999997</v>
      </c>
      <c r="K208" s="19">
        <v>15071.94</v>
      </c>
      <c r="L208" s="20">
        <v>5993.27</v>
      </c>
      <c r="M208" s="21">
        <v>21065.21</v>
      </c>
      <c r="N208" s="19">
        <f>IF(ISERROR([1]WORKSHEET!N268="TRUE"),0,+[1]WORKSHEET!N268)</f>
        <v>19111.62</v>
      </c>
      <c r="O208" s="20">
        <f>IF(ISERROR([1]WORKSHEET!O268="TRUE"),0,+[1]WORKSHEET!O268)</f>
        <v>2519.0700000000002</v>
      </c>
      <c r="P208" s="21">
        <f t="shared" si="24"/>
        <v>21630.69</v>
      </c>
      <c r="Q208">
        <v>17408.22</v>
      </c>
      <c r="R208">
        <v>1616.28</v>
      </c>
      <c r="S208" s="21">
        <f t="shared" si="19"/>
        <v>19024.5</v>
      </c>
      <c r="T208">
        <v>23304.75</v>
      </c>
      <c r="U208">
        <v>2189.19</v>
      </c>
      <c r="V208" s="21">
        <f t="shared" si="20"/>
        <v>25493.94</v>
      </c>
      <c r="W208" s="47">
        <f t="shared" si="21"/>
        <v>95916.76</v>
      </c>
      <c r="X208" s="47">
        <f t="shared" si="22"/>
        <v>22489.03</v>
      </c>
      <c r="Y208" s="47">
        <f t="shared" si="23"/>
        <v>118405.79</v>
      </c>
    </row>
    <row r="209" spans="1:25" ht="13">
      <c r="A209" s="2" t="s">
        <v>354</v>
      </c>
      <c r="B209" s="2" t="s">
        <v>364</v>
      </c>
      <c r="C209" s="89" t="s">
        <v>297</v>
      </c>
      <c r="D209" s="129" t="s">
        <v>303</v>
      </c>
      <c r="E209" s="19">
        <v>14779</v>
      </c>
      <c r="F209" s="20">
        <v>3625.58</v>
      </c>
      <c r="G209" s="21">
        <v>18404.580000000002</v>
      </c>
      <c r="H209" s="19">
        <v>8037</v>
      </c>
      <c r="I209" s="20">
        <v>8401.9699999999993</v>
      </c>
      <c r="J209" s="21">
        <v>16438.97</v>
      </c>
      <c r="K209" s="19">
        <v>19941.439999999999</v>
      </c>
      <c r="L209" s="20">
        <v>3605.79</v>
      </c>
      <c r="M209" s="21">
        <v>23547.23</v>
      </c>
      <c r="N209" s="19">
        <f>IF(ISERROR([1]WORKSHEET!N269="TRUE"),0,+[1]WORKSHEET!N269)</f>
        <v>14816.12</v>
      </c>
      <c r="O209" s="20">
        <f>IF(ISERROR([1]WORKSHEET!O269="TRUE"),0,+[1]WORKSHEET!O269)</f>
        <v>2804.81</v>
      </c>
      <c r="P209" s="21">
        <f t="shared" si="24"/>
        <v>17620.93</v>
      </c>
      <c r="Q209">
        <v>9973.6</v>
      </c>
      <c r="R209">
        <v>2281.59</v>
      </c>
      <c r="S209" s="21">
        <f t="shared" si="19"/>
        <v>12255.19</v>
      </c>
      <c r="T209">
        <v>14767.15</v>
      </c>
      <c r="U209">
        <v>2404.16</v>
      </c>
      <c r="V209" s="21">
        <f t="shared" si="20"/>
        <v>17171.309999999998</v>
      </c>
      <c r="W209" s="47">
        <f t="shared" si="21"/>
        <v>82314.31</v>
      </c>
      <c r="X209" s="47">
        <f t="shared" si="22"/>
        <v>23123.9</v>
      </c>
      <c r="Y209" s="47">
        <f t="shared" si="23"/>
        <v>105438.20999999999</v>
      </c>
    </row>
    <row r="210" spans="1:25" ht="13">
      <c r="A210" s="2" t="s">
        <v>295</v>
      </c>
      <c r="B210" s="2" t="s">
        <v>219</v>
      </c>
      <c r="C210" s="89" t="s">
        <v>297</v>
      </c>
      <c r="D210" s="129" t="s">
        <v>303</v>
      </c>
      <c r="E210" s="19">
        <v>651.5</v>
      </c>
      <c r="F210" s="20">
        <v>745.4</v>
      </c>
      <c r="G210" s="21">
        <v>1396.9</v>
      </c>
      <c r="H210" s="19">
        <v>3594.5</v>
      </c>
      <c r="I210" s="20">
        <v>3854.75</v>
      </c>
      <c r="J210" s="21">
        <v>7449.25</v>
      </c>
      <c r="K210" s="19">
        <v>1610.3</v>
      </c>
      <c r="L210" s="20">
        <v>3811.95</v>
      </c>
      <c r="M210" s="21">
        <v>5422.25</v>
      </c>
      <c r="N210" s="19">
        <f>IF(ISERROR([1]WORKSHEET!N270="TRUE"),0,+[1]WORKSHEET!N270)</f>
        <v>1414.8</v>
      </c>
      <c r="O210" s="20">
        <f>IF(ISERROR([1]WORKSHEET!O270="TRUE"),0,+[1]WORKSHEET!O270)</f>
        <v>1094.95</v>
      </c>
      <c r="P210" s="21">
        <f t="shared" si="24"/>
        <v>2509.75</v>
      </c>
      <c r="Q210">
        <v>0</v>
      </c>
      <c r="R210">
        <v>0</v>
      </c>
      <c r="S210" s="21">
        <f t="shared" si="19"/>
        <v>0</v>
      </c>
      <c r="T210">
        <v>0</v>
      </c>
      <c r="U210">
        <v>0</v>
      </c>
      <c r="V210" s="21">
        <f t="shared" si="20"/>
        <v>0</v>
      </c>
      <c r="W210" s="47">
        <f t="shared" si="21"/>
        <v>7271.1</v>
      </c>
      <c r="X210" s="47">
        <f t="shared" si="22"/>
        <v>9507.0499999999993</v>
      </c>
      <c r="Y210" s="47">
        <f t="shared" si="23"/>
        <v>16778.150000000001</v>
      </c>
    </row>
    <row r="211" spans="1:25" ht="13">
      <c r="A211" s="2" t="s">
        <v>295</v>
      </c>
      <c r="B211" s="2" t="s">
        <v>220</v>
      </c>
      <c r="C211" s="89" t="s">
        <v>297</v>
      </c>
      <c r="D211" s="129" t="s">
        <v>303</v>
      </c>
      <c r="E211" s="19">
        <v>1243.75</v>
      </c>
      <c r="F211" s="20">
        <v>370.8</v>
      </c>
      <c r="G211" s="21">
        <v>1614.55</v>
      </c>
      <c r="H211" s="19">
        <v>6301.4</v>
      </c>
      <c r="I211" s="20">
        <v>4021.2</v>
      </c>
      <c r="J211" s="21">
        <v>10322.599999999999</v>
      </c>
      <c r="K211" s="19">
        <v>1491.15</v>
      </c>
      <c r="L211" s="20">
        <v>712.5</v>
      </c>
      <c r="M211" s="21">
        <v>2203.65</v>
      </c>
      <c r="N211" s="19">
        <f>IF(ISERROR([1]WORKSHEET!N271="TRUE"),0,+[1]WORKSHEET!N271)</f>
        <v>1438.4</v>
      </c>
      <c r="O211" s="20">
        <f>IF(ISERROR([1]WORKSHEET!O271="TRUE"),0,+[1]WORKSHEET!O271)</f>
        <v>422.65</v>
      </c>
      <c r="P211" s="21">
        <f t="shared" si="24"/>
        <v>1861.0500000000002</v>
      </c>
      <c r="Q211">
        <v>0</v>
      </c>
      <c r="R211">
        <v>0</v>
      </c>
      <c r="S211" s="21">
        <f t="shared" si="19"/>
        <v>0</v>
      </c>
      <c r="T211">
        <v>0</v>
      </c>
      <c r="U211">
        <v>0</v>
      </c>
      <c r="V211" s="21">
        <f t="shared" si="20"/>
        <v>0</v>
      </c>
      <c r="W211" s="47">
        <f t="shared" si="21"/>
        <v>10474.699999999999</v>
      </c>
      <c r="X211" s="47">
        <f t="shared" si="22"/>
        <v>5527.15</v>
      </c>
      <c r="Y211" s="47">
        <f t="shared" si="23"/>
        <v>16001.849999999999</v>
      </c>
    </row>
    <row r="212" spans="1:25" ht="13">
      <c r="A212" s="2" t="s">
        <v>295</v>
      </c>
      <c r="B212" s="2" t="s">
        <v>221</v>
      </c>
      <c r="C212" s="89" t="s">
        <v>297</v>
      </c>
      <c r="D212" s="129" t="s">
        <v>303</v>
      </c>
      <c r="E212" s="19">
        <v>209.8</v>
      </c>
      <c r="F212" s="20">
        <v>270.35000000000002</v>
      </c>
      <c r="G212" s="21">
        <v>480.15000000000003</v>
      </c>
      <c r="H212" s="19">
        <v>2946.35</v>
      </c>
      <c r="I212" s="20">
        <v>1664.6</v>
      </c>
      <c r="J212" s="21">
        <v>4610.95</v>
      </c>
      <c r="K212" s="19">
        <v>345.35</v>
      </c>
      <c r="L212" s="20">
        <v>1390.75</v>
      </c>
      <c r="M212" s="21">
        <v>1736.1</v>
      </c>
      <c r="N212" s="19">
        <f>IF(ISERROR([1]WORKSHEET!N272="TRUE"),0,+[1]WORKSHEET!N272)</f>
        <v>1056.6500000000001</v>
      </c>
      <c r="O212" s="20">
        <f>IF(ISERROR([1]WORKSHEET!O272="TRUE"),0,+[1]WORKSHEET!O272)</f>
        <v>160.85</v>
      </c>
      <c r="P212" s="21">
        <f t="shared" si="24"/>
        <v>1217.5</v>
      </c>
      <c r="Q212">
        <v>0</v>
      </c>
      <c r="R212">
        <v>0</v>
      </c>
      <c r="S212" s="21">
        <f t="shared" si="19"/>
        <v>0</v>
      </c>
      <c r="T212">
        <v>0</v>
      </c>
      <c r="U212">
        <v>0</v>
      </c>
      <c r="V212" s="21">
        <f t="shared" si="20"/>
        <v>0</v>
      </c>
      <c r="W212" s="47">
        <f t="shared" si="21"/>
        <v>4558.1499999999996</v>
      </c>
      <c r="X212" s="47">
        <f t="shared" si="22"/>
        <v>3486.5499999999997</v>
      </c>
      <c r="Y212" s="47">
        <f t="shared" si="23"/>
        <v>8044.6999999999989</v>
      </c>
    </row>
    <row r="213" spans="1:25" ht="13">
      <c r="A213" s="24" t="s">
        <v>295</v>
      </c>
      <c r="B213" s="145" t="s">
        <v>222</v>
      </c>
      <c r="C213" s="89" t="s">
        <v>297</v>
      </c>
      <c r="D213" s="129" t="s">
        <v>303</v>
      </c>
      <c r="E213" s="19">
        <v>412.3</v>
      </c>
      <c r="F213" s="20">
        <v>286.39999999999998</v>
      </c>
      <c r="G213" s="21">
        <v>698.7</v>
      </c>
      <c r="H213" s="19">
        <v>1678.6</v>
      </c>
      <c r="I213" s="20">
        <v>887.05</v>
      </c>
      <c r="J213" s="21">
        <v>2565.6499999999996</v>
      </c>
      <c r="K213" s="19">
        <v>489.75</v>
      </c>
      <c r="L213" s="20">
        <v>1334.05</v>
      </c>
      <c r="M213" s="21">
        <v>1823.8</v>
      </c>
      <c r="N213" s="19">
        <f>IF(ISERROR([1]WORKSHEET!N273="TRUE"),0,+[1]WORKSHEET!N273)</f>
        <v>1021.6</v>
      </c>
      <c r="O213" s="20">
        <f>IF(ISERROR([1]WORKSHEET!O273="TRUE"),0,+[1]WORKSHEET!O273)</f>
        <v>256.3</v>
      </c>
      <c r="P213" s="21">
        <f t="shared" si="24"/>
        <v>1277.9000000000001</v>
      </c>
      <c r="Q213">
        <v>0</v>
      </c>
      <c r="R213">
        <v>0</v>
      </c>
      <c r="S213" s="21">
        <f t="shared" si="19"/>
        <v>0</v>
      </c>
      <c r="T213">
        <v>0</v>
      </c>
      <c r="U213">
        <v>0</v>
      </c>
      <c r="V213" s="21">
        <f t="shared" si="20"/>
        <v>0</v>
      </c>
      <c r="W213" s="47">
        <f t="shared" si="21"/>
        <v>3602.25</v>
      </c>
      <c r="X213" s="47">
        <f t="shared" si="22"/>
        <v>2763.8</v>
      </c>
      <c r="Y213" s="47">
        <f t="shared" si="23"/>
        <v>6366.0499999999993</v>
      </c>
    </row>
    <row r="214" spans="1:25" ht="13">
      <c r="A214" s="2" t="s">
        <v>403</v>
      </c>
      <c r="B214" s="2" t="s">
        <v>404</v>
      </c>
      <c r="C214" s="89" t="s">
        <v>297</v>
      </c>
      <c r="D214" s="129" t="s">
        <v>304</v>
      </c>
      <c r="E214" s="19">
        <v>8843.16</v>
      </c>
      <c r="F214" s="20">
        <v>1738.14</v>
      </c>
      <c r="G214" s="21">
        <v>10581.3</v>
      </c>
      <c r="H214" s="19">
        <v>7274.8</v>
      </c>
      <c r="I214" s="20">
        <v>2670.16</v>
      </c>
      <c r="J214" s="21">
        <v>9944.9599999999991</v>
      </c>
      <c r="K214" s="19">
        <v>10502.735000000001</v>
      </c>
      <c r="L214" s="20">
        <v>1773.482</v>
      </c>
      <c r="M214" s="21">
        <v>12276.217000000001</v>
      </c>
      <c r="N214" s="19">
        <f>IF(ISERROR([1]WORKSHEET!N274="TRUE"),0,+[1]WORKSHEET!N274)</f>
        <v>10750.22</v>
      </c>
      <c r="O214" s="20">
        <f>IF(ISERROR([1]WORKSHEET!O274="TRUE"),0,+[1]WORKSHEET!O274)</f>
        <v>2184.16</v>
      </c>
      <c r="P214" s="21">
        <f t="shared" si="24"/>
        <v>12934.38</v>
      </c>
      <c r="Q214">
        <v>9212.86</v>
      </c>
      <c r="R214">
        <v>1630.23</v>
      </c>
      <c r="S214" s="21">
        <f t="shared" si="19"/>
        <v>10843.09</v>
      </c>
      <c r="T214">
        <v>10155.065000000001</v>
      </c>
      <c r="U214">
        <v>2441.0210000000002</v>
      </c>
      <c r="V214" s="21">
        <f t="shared" si="20"/>
        <v>12596.086000000001</v>
      </c>
      <c r="W214" s="47">
        <f t="shared" si="21"/>
        <v>56738.840000000004</v>
      </c>
      <c r="X214" s="47">
        <f t="shared" si="22"/>
        <v>12437.192999999999</v>
      </c>
      <c r="Y214" s="47">
        <f t="shared" si="23"/>
        <v>69176.032999999996</v>
      </c>
    </row>
    <row r="215" spans="1:25" ht="13">
      <c r="A215" s="24" t="s">
        <v>335</v>
      </c>
      <c r="B215" s="2" t="s">
        <v>340</v>
      </c>
      <c r="C215" s="89" t="s">
        <v>297</v>
      </c>
      <c r="D215" s="129" t="s">
        <v>304</v>
      </c>
      <c r="E215" s="19">
        <v>358.92</v>
      </c>
      <c r="F215" s="20">
        <v>599.54999999999995</v>
      </c>
      <c r="G215" s="21">
        <v>958.47</v>
      </c>
      <c r="H215" s="19">
        <v>0</v>
      </c>
      <c r="I215" s="20">
        <v>0</v>
      </c>
      <c r="J215" s="21">
        <v>0</v>
      </c>
      <c r="K215" s="19">
        <v>0</v>
      </c>
      <c r="L215" s="20">
        <v>0</v>
      </c>
      <c r="M215" s="21">
        <v>0</v>
      </c>
      <c r="N215" s="19">
        <f>IF(ISERROR([1]WORKSHEET!N275="TRUE"),0,+[1]WORKSHEET!N275)</f>
        <v>0</v>
      </c>
      <c r="O215" s="20">
        <f>IF(ISERROR([1]WORKSHEET!O275="TRUE"),0,+[1]WORKSHEET!O275)</f>
        <v>0</v>
      </c>
      <c r="P215" s="21">
        <f t="shared" si="24"/>
        <v>0</v>
      </c>
      <c r="Q215">
        <v>0</v>
      </c>
      <c r="R215">
        <v>0</v>
      </c>
      <c r="S215" s="21">
        <f t="shared" si="19"/>
        <v>0</v>
      </c>
      <c r="T215">
        <v>0</v>
      </c>
      <c r="U215">
        <v>0</v>
      </c>
      <c r="V215" s="21">
        <f t="shared" si="20"/>
        <v>0</v>
      </c>
      <c r="W215" s="47">
        <f t="shared" si="21"/>
        <v>358.92</v>
      </c>
      <c r="X215" s="47">
        <f t="shared" si="22"/>
        <v>599.54999999999995</v>
      </c>
      <c r="Y215" s="47">
        <f t="shared" si="23"/>
        <v>958.47</v>
      </c>
    </row>
    <row r="216" spans="1:25" ht="13">
      <c r="A216" s="2" t="s">
        <v>335</v>
      </c>
      <c r="B216" s="2" t="s">
        <v>336</v>
      </c>
      <c r="C216" s="89" t="s">
        <v>297</v>
      </c>
      <c r="D216" s="129" t="s">
        <v>304</v>
      </c>
      <c r="E216" s="19">
        <v>15118.42</v>
      </c>
      <c r="F216" s="20">
        <v>8543.23</v>
      </c>
      <c r="G216" s="21">
        <v>23661.65</v>
      </c>
      <c r="H216" s="19">
        <v>29673.69</v>
      </c>
      <c r="I216" s="20">
        <v>375.3</v>
      </c>
      <c r="J216" s="21">
        <v>30048.989999999998</v>
      </c>
      <c r="K216" s="19">
        <v>29298.28</v>
      </c>
      <c r="L216" s="20">
        <v>0</v>
      </c>
      <c r="M216" s="21">
        <v>29298.28</v>
      </c>
      <c r="N216" s="19">
        <f>IF(ISERROR([1]WORKSHEET!N276="TRUE"),0,+[1]WORKSHEET!N276)</f>
        <v>12288.42</v>
      </c>
      <c r="O216" s="20">
        <f>IF(ISERROR([1]WORKSHEET!O276="TRUE"),0,+[1]WORKSHEET!O276)</f>
        <v>568.95000000000005</v>
      </c>
      <c r="P216" s="21">
        <f t="shared" si="24"/>
        <v>12857.37</v>
      </c>
      <c r="Q216">
        <v>6459.3</v>
      </c>
      <c r="R216">
        <v>504.78</v>
      </c>
      <c r="S216" s="21">
        <f t="shared" si="19"/>
        <v>6964.08</v>
      </c>
      <c r="T216">
        <v>18444.91</v>
      </c>
      <c r="U216">
        <v>541.495</v>
      </c>
      <c r="V216" s="21">
        <f t="shared" si="20"/>
        <v>18986.404999999999</v>
      </c>
      <c r="W216" s="47">
        <f t="shared" si="21"/>
        <v>111283.02</v>
      </c>
      <c r="X216" s="47">
        <f t="shared" si="22"/>
        <v>10533.755000000001</v>
      </c>
      <c r="Y216" s="47">
        <f t="shared" si="23"/>
        <v>121816.77499999999</v>
      </c>
    </row>
    <row r="217" spans="1:25" ht="13.5" thickBot="1">
      <c r="A217" s="26" t="s">
        <v>335</v>
      </c>
      <c r="B217" s="26" t="s">
        <v>380</v>
      </c>
      <c r="C217" s="90" t="s">
        <v>297</v>
      </c>
      <c r="D217" s="130" t="s">
        <v>304</v>
      </c>
      <c r="E217" s="27">
        <v>7087.29</v>
      </c>
      <c r="F217" s="28">
        <v>895.06</v>
      </c>
      <c r="G217" s="29">
        <v>7982.35</v>
      </c>
      <c r="H217" s="27">
        <v>13716.31</v>
      </c>
      <c r="I217" s="28">
        <v>1285.6300000000001</v>
      </c>
      <c r="J217" s="29">
        <v>15001.939999999999</v>
      </c>
      <c r="K217" s="27">
        <v>17486.496999999999</v>
      </c>
      <c r="L217" s="28">
        <v>219.386</v>
      </c>
      <c r="M217" s="29">
        <v>17705.882999999998</v>
      </c>
      <c r="N217" s="27">
        <f>IF(ISERROR([1]WORKSHEET!N277="TRUE"),0,+[1]WORKSHEET!N277)</f>
        <v>4839.68</v>
      </c>
      <c r="O217" s="28">
        <f>IF(ISERROR([1]WORKSHEET!O277="TRUE"),0,+[1]WORKSHEET!O277)</f>
        <v>252.01</v>
      </c>
      <c r="P217" s="29">
        <f t="shared" si="24"/>
        <v>5091.6900000000005</v>
      </c>
      <c r="Q217">
        <v>8101.41</v>
      </c>
      <c r="R217">
        <v>98</v>
      </c>
      <c r="S217" s="29">
        <f t="shared" si="19"/>
        <v>8199.41</v>
      </c>
      <c r="T217" s="178">
        <v>8150.8289999999997</v>
      </c>
      <c r="U217" s="179">
        <v>805.36599999999999</v>
      </c>
      <c r="V217" s="29">
        <f t="shared" si="20"/>
        <v>8956.1949999999997</v>
      </c>
      <c r="W217" s="47">
        <f t="shared" si="21"/>
        <v>59382.015999999989</v>
      </c>
      <c r="X217" s="47">
        <f t="shared" si="22"/>
        <v>3555.4520000000002</v>
      </c>
      <c r="Y217" s="47">
        <f t="shared" si="23"/>
        <v>62937.468000000001</v>
      </c>
    </row>
    <row r="218" spans="1:25">
      <c r="A218" s="91"/>
      <c r="B218" s="91"/>
      <c r="C218" s="91"/>
      <c r="D218" s="91"/>
      <c r="E218" s="92"/>
      <c r="F218" s="92"/>
      <c r="G218" s="92"/>
      <c r="H218" s="92"/>
      <c r="I218" s="92"/>
      <c r="J218" s="92"/>
      <c r="K218" s="92"/>
      <c r="L218" s="92"/>
      <c r="M218" s="92"/>
      <c r="N218" s="92"/>
      <c r="O218" s="92"/>
      <c r="P218" s="92"/>
      <c r="Q218" s="173"/>
      <c r="R218" s="173"/>
      <c r="S218" s="92"/>
      <c r="V218" s="92"/>
      <c r="W218" s="92"/>
      <c r="X218" s="92"/>
      <c r="Y218" s="92"/>
    </row>
    <row r="219" spans="1:25" ht="13" thickBot="1">
      <c r="A219" s="91"/>
      <c r="B219" s="91"/>
      <c r="C219" s="91"/>
      <c r="D219" s="91"/>
      <c r="E219" s="92"/>
      <c r="F219" s="92"/>
      <c r="G219" s="92"/>
      <c r="H219" s="92"/>
      <c r="I219" s="92"/>
      <c r="J219" s="92"/>
      <c r="K219" s="92"/>
      <c r="L219" s="92"/>
      <c r="M219" s="92"/>
      <c r="N219" s="92"/>
      <c r="O219" s="92"/>
      <c r="P219" s="92"/>
      <c r="Q219" s="92"/>
      <c r="R219" s="92"/>
      <c r="S219" s="92"/>
      <c r="V219" s="92"/>
      <c r="W219" s="92"/>
      <c r="X219" s="92"/>
      <c r="Y219" s="92"/>
    </row>
    <row r="220" spans="1:25">
      <c r="A220" s="93" t="s">
        <v>223</v>
      </c>
      <c r="B220" s="94"/>
      <c r="C220" s="94"/>
      <c r="D220" s="94"/>
      <c r="E220" s="95">
        <v>1625571.169999999</v>
      </c>
      <c r="F220" s="96">
        <v>341588.40999999992</v>
      </c>
      <c r="G220" s="97">
        <v>1967159.5800000005</v>
      </c>
      <c r="H220" s="95">
        <v>1438323.1600000001</v>
      </c>
      <c r="I220" s="96">
        <v>447030.39999999997</v>
      </c>
      <c r="J220" s="97">
        <v>1885353.5599999998</v>
      </c>
      <c r="K220" s="95">
        <v>1771148.155</v>
      </c>
      <c r="L220" s="96">
        <v>359811.95099999983</v>
      </c>
      <c r="M220" s="97">
        <v>2130960.1059999997</v>
      </c>
      <c r="N220" s="95">
        <f>SUMIF($C$5:$C$217,"=D",K5:K217)</f>
        <v>1771148.155</v>
      </c>
      <c r="O220" s="96">
        <f>SUMIF($C$5:$C$217,"=D",O5:O217)</f>
        <v>446492.48000000004</v>
      </c>
      <c r="P220" s="97">
        <f>SUMIF($C$5:$C$217,"=D",P5:P217)</f>
        <v>2078441.33</v>
      </c>
      <c r="Q220" s="97">
        <f>SUMIF($C$5:$C$217,"=D",Q5:Q217)</f>
        <v>1433860.3000000012</v>
      </c>
      <c r="R220" s="97">
        <f>SUMIF($C$5:$C$217,"=D",R5:R217)</f>
        <v>322417.83</v>
      </c>
      <c r="S220" s="97">
        <f>SUM(Q220,R220)</f>
        <v>1756278.1300000013</v>
      </c>
      <c r="T220" s="180">
        <f>SUMIF($C$5:$C$217,"=D",T5:T217)</f>
        <v>1469829.834</v>
      </c>
      <c r="U220" s="180">
        <f>SUMIF($C$5:$C$217,"=D",U5:U217)</f>
        <v>340752.58599999984</v>
      </c>
      <c r="V220" s="97">
        <f>SUM(T220,U220)</f>
        <v>1810582.42</v>
      </c>
      <c r="W220" s="98">
        <f>SUM(W5:W217)</f>
        <v>9370681.4689999875</v>
      </c>
      <c r="X220" s="98">
        <f t="shared" ref="X220:Y220" si="25">SUM(X5:X217)</f>
        <v>2258093.6569999987</v>
      </c>
      <c r="Y220" s="98">
        <f t="shared" si="25"/>
        <v>11628775.125999998</v>
      </c>
    </row>
    <row r="221" spans="1:25" ht="13" thickBot="1">
      <c r="A221" s="100" t="s">
        <v>224</v>
      </c>
      <c r="B221" s="101"/>
      <c r="C221" s="101"/>
      <c r="D221" s="101"/>
      <c r="E221" s="102">
        <v>0</v>
      </c>
      <c r="F221" s="103">
        <v>0</v>
      </c>
      <c r="G221" s="104">
        <v>0</v>
      </c>
      <c r="H221" s="102">
        <v>0</v>
      </c>
      <c r="I221" s="103">
        <v>0</v>
      </c>
      <c r="J221" s="104">
        <v>0</v>
      </c>
      <c r="K221" s="102">
        <v>0</v>
      </c>
      <c r="L221" s="103">
        <v>0</v>
      </c>
      <c r="M221" s="104">
        <v>0</v>
      </c>
      <c r="N221" s="102">
        <f>SUMIF($C$5:$C$217,"=M",N5:N217)</f>
        <v>0</v>
      </c>
      <c r="O221" s="103">
        <f>SUMIF($C$5:$C$217,"=M",O5:O217)</f>
        <v>0</v>
      </c>
      <c r="P221" s="104">
        <f>SUMIF($C$5:$C$217,"=M",P5:P217)</f>
        <v>0</v>
      </c>
      <c r="Q221" s="104">
        <f>SUMIF($C$5:$C$217,"=M",Q5:Q217)</f>
        <v>0</v>
      </c>
      <c r="R221" s="104">
        <f>SUMIF($C$5:$C$217,"=M",R5:R217)</f>
        <v>0</v>
      </c>
      <c r="S221" s="175">
        <f t="shared" ref="S221:S222" si="26">SUM(Q221,R221)</f>
        <v>0</v>
      </c>
      <c r="T221" s="175">
        <f t="shared" ref="T221:U221" si="27">SUM(R221,S221)</f>
        <v>0</v>
      </c>
      <c r="U221" s="175">
        <f t="shared" si="27"/>
        <v>0</v>
      </c>
      <c r="V221" s="104">
        <v>0</v>
      </c>
      <c r="W221" s="105">
        <v>0</v>
      </c>
      <c r="X221" s="103">
        <v>0</v>
      </c>
      <c r="Y221" s="106">
        <v>0</v>
      </c>
    </row>
    <row r="222" spans="1:25" ht="13" thickBot="1">
      <c r="A222" s="107" t="s">
        <v>5</v>
      </c>
      <c r="B222" s="108"/>
      <c r="C222" s="108"/>
      <c r="D222" s="108"/>
      <c r="E222" s="109">
        <v>1625571.169999999</v>
      </c>
      <c r="F222" s="110">
        <v>341588.40999999992</v>
      </c>
      <c r="G222" s="111">
        <v>1967159.5800000005</v>
      </c>
      <c r="H222" s="109">
        <v>1438323.1600000001</v>
      </c>
      <c r="I222" s="110">
        <v>447030.39999999997</v>
      </c>
      <c r="J222" s="111">
        <v>1885353.5599999998</v>
      </c>
      <c r="K222" s="109">
        <v>1771148.155</v>
      </c>
      <c r="L222" s="110">
        <v>359811.95099999983</v>
      </c>
      <c r="M222" s="111">
        <v>2130960.1059999997</v>
      </c>
      <c r="N222" s="109">
        <f t="shared" ref="N222:P222" si="28">+N220+N221</f>
        <v>1771148.155</v>
      </c>
      <c r="O222" s="110">
        <f t="shared" si="28"/>
        <v>446492.48000000004</v>
      </c>
      <c r="P222" s="111">
        <f t="shared" si="28"/>
        <v>2078441.33</v>
      </c>
      <c r="Q222" s="111">
        <f t="shared" ref="Q222:R222" si="29">+Q220+Q221</f>
        <v>1433860.3000000012</v>
      </c>
      <c r="R222" s="111">
        <f t="shared" si="29"/>
        <v>322417.83</v>
      </c>
      <c r="S222" s="174">
        <f t="shared" si="26"/>
        <v>1756278.1300000013</v>
      </c>
      <c r="T222" s="174">
        <f>SUM(T220:T221)</f>
        <v>1469829.834</v>
      </c>
      <c r="U222" s="174">
        <f>SUM(U220:U221)</f>
        <v>340752.58599999984</v>
      </c>
      <c r="V222" s="174">
        <f>SUM(T222:U222)</f>
        <v>1810582.42</v>
      </c>
      <c r="W222" s="112">
        <f>SUM(W220,W221)</f>
        <v>9370681.4689999875</v>
      </c>
      <c r="X222" s="112">
        <f t="shared" ref="X222:Y222" si="30">SUM(X220,X221)</f>
        <v>2258093.6569999987</v>
      </c>
      <c r="Y222" s="112">
        <f t="shared" si="30"/>
        <v>11628775.125999998</v>
      </c>
    </row>
    <row r="224" spans="1:25" ht="13" thickBot="1">
      <c r="E224" s="1"/>
    </row>
    <row r="225" spans="1:25" ht="13" thickBot="1">
      <c r="E225" s="1"/>
      <c r="F225" s="1"/>
      <c r="H225" s="1"/>
      <c r="I225" s="1"/>
      <c r="J225" s="1"/>
      <c r="K225" s="1"/>
      <c r="L225" s="1"/>
      <c r="M225" s="1"/>
      <c r="N225" s="1"/>
      <c r="O225" s="1"/>
      <c r="Q225" s="1"/>
      <c r="R225" s="1"/>
      <c r="T225" s="1"/>
      <c r="U225" s="1"/>
      <c r="V225" s="159" t="s">
        <v>411</v>
      </c>
      <c r="W225" s="160"/>
      <c r="X225" s="94"/>
      <c r="Y225" s="161"/>
    </row>
    <row r="226" spans="1:25">
      <c r="E226" s="1"/>
      <c r="F226" s="1"/>
      <c r="T226" s="101"/>
      <c r="U226" s="101"/>
      <c r="V226" s="159" t="s">
        <v>357</v>
      </c>
      <c r="W226" s="96">
        <v>3436558.3100000015</v>
      </c>
      <c r="X226" s="96">
        <v>802624.10000000009</v>
      </c>
      <c r="Y226" s="97">
        <v>4239182.4099999992</v>
      </c>
    </row>
    <row r="227" spans="1:25" ht="17.5">
      <c r="A227" s="114"/>
      <c r="E227" s="1"/>
      <c r="F227" s="1"/>
      <c r="T227" s="101"/>
      <c r="U227" s="101"/>
      <c r="V227" s="162" t="s">
        <v>358</v>
      </c>
      <c r="W227" s="103" t="e">
        <f>SUM(D5:D218)='Oct 18 - Mar19'!E220 (Y5:Y218)</f>
        <v>#NULL!</v>
      </c>
      <c r="X227" s="103">
        <v>177940.82000000004</v>
      </c>
      <c r="Y227" s="104">
        <v>1007611.98</v>
      </c>
    </row>
    <row r="228" spans="1:25">
      <c r="E228" s="1"/>
      <c r="F228" s="1"/>
      <c r="T228" s="101"/>
      <c r="U228" s="101"/>
      <c r="V228" s="162" t="s">
        <v>359</v>
      </c>
      <c r="W228" s="103">
        <v>1124042.6099999999</v>
      </c>
      <c r="X228" s="103">
        <v>309735.29999999993</v>
      </c>
      <c r="Y228" s="104">
        <v>1433777.9099999997</v>
      </c>
    </row>
    <row r="229" spans="1:25" ht="13" thickBot="1">
      <c r="E229" s="1"/>
      <c r="F229" s="1"/>
      <c r="T229" s="101"/>
      <c r="U229" s="101"/>
      <c r="V229" s="162" t="s">
        <v>360</v>
      </c>
      <c r="W229" s="103">
        <v>1080774.1400000001</v>
      </c>
      <c r="X229" s="103">
        <v>305126.23000000004</v>
      </c>
      <c r="Y229" s="104">
        <v>1385900.3699999992</v>
      </c>
    </row>
    <row r="230" spans="1:25" ht="13" thickBot="1">
      <c r="E230" s="1"/>
      <c r="F230" s="1"/>
      <c r="T230" s="101"/>
      <c r="U230" s="101"/>
      <c r="V230" s="163" t="s">
        <v>361</v>
      </c>
      <c r="W230" s="110">
        <v>6471046.2200000025</v>
      </c>
      <c r="X230" s="110">
        <v>1595426.4500000002</v>
      </c>
      <c r="Y230" s="110">
        <v>8066472.6699999981</v>
      </c>
    </row>
    <row r="231" spans="1:25">
      <c r="E231" s="1"/>
      <c r="F231" s="1"/>
      <c r="T231" s="101"/>
      <c r="U231" s="101"/>
    </row>
  </sheetData>
  <pageMargins left="0.7" right="0.7" top="0.75" bottom="0.75" header="0.3" footer="0.3"/>
  <pageSetup paperSize="9" orientation="portrait" r:id="rId1"/>
  <customProperties>
    <customPr name="EpmWorksheetKeyString_GUID" r:id="rId2"/>
  </customProperties>
  <ignoredErrors>
    <ignoredError sqref="S221:S222 S220" formula="1"/>
  </ignoredError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Y298"/>
  <sheetViews>
    <sheetView zoomScaleNormal="100" workbookViewId="0">
      <selection activeCell="L232" sqref="L232"/>
    </sheetView>
  </sheetViews>
  <sheetFormatPr defaultRowHeight="12.5"/>
  <cols>
    <col min="1" max="1" width="13.26953125" customWidth="1"/>
    <col min="2" max="2" width="18" customWidth="1"/>
    <col min="5" max="5" width="14.81640625" customWidth="1"/>
    <col min="6" max="6" width="9.1796875" customWidth="1"/>
    <col min="7" max="7" width="11.81640625" customWidth="1"/>
    <col min="8" max="8" width="10.26953125" customWidth="1"/>
    <col min="9" max="9" width="9.1796875" customWidth="1"/>
    <col min="10" max="10" width="11.81640625" customWidth="1"/>
    <col min="11" max="11" width="11" customWidth="1"/>
    <col min="12" max="12" width="9.1796875" customWidth="1"/>
    <col min="13" max="13" width="11.7265625" customWidth="1"/>
    <col min="14" max="14" width="12.453125" customWidth="1"/>
    <col min="15" max="15" width="9.1796875" customWidth="1"/>
    <col min="16" max="16" width="11" customWidth="1"/>
    <col min="17" max="17" width="11.1796875" customWidth="1"/>
    <col min="18" max="18" width="10" customWidth="1"/>
    <col min="19" max="19" width="11.26953125" customWidth="1"/>
    <col min="20" max="20" width="10" style="101" customWidth="1"/>
    <col min="21" max="21" width="11.81640625" style="101" customWidth="1"/>
    <col min="22" max="22" width="10.54296875" style="101" customWidth="1"/>
    <col min="23" max="23" width="14" customWidth="1"/>
    <col min="24" max="24" width="11.26953125" customWidth="1"/>
    <col min="25" max="25" width="11.7265625" customWidth="1"/>
  </cols>
  <sheetData>
    <row r="1" spans="1:25" ht="18">
      <c r="A1" s="81" t="s">
        <v>427</v>
      </c>
      <c r="T1"/>
      <c r="U1"/>
      <c r="V1"/>
    </row>
    <row r="2" spans="1:25" ht="13" thickBot="1">
      <c r="T2"/>
      <c r="U2"/>
      <c r="V2"/>
    </row>
    <row r="3" spans="1:25" ht="13" thickBot="1">
      <c r="E3" s="171">
        <v>43556</v>
      </c>
      <c r="F3" s="83"/>
      <c r="G3" s="84"/>
      <c r="H3" s="82">
        <v>43586</v>
      </c>
      <c r="I3" s="83"/>
      <c r="J3" s="84"/>
      <c r="K3" s="82">
        <v>43617</v>
      </c>
      <c r="L3" s="85"/>
      <c r="M3" s="84"/>
      <c r="N3" s="82">
        <v>43647</v>
      </c>
      <c r="O3" s="85"/>
      <c r="P3" s="84"/>
      <c r="Q3" s="82">
        <v>43678</v>
      </c>
      <c r="R3" s="85"/>
      <c r="S3" s="84"/>
      <c r="T3" s="82">
        <v>43709</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48">
        <v>0</v>
      </c>
      <c r="F5" s="187">
        <v>0</v>
      </c>
      <c r="G5" s="142">
        <v>0</v>
      </c>
      <c r="H5" s="217">
        <f>IFERROR(VLOOKUP(B5,'[2]MAY-19'!B:H,6,FALSE),0)</f>
        <v>0</v>
      </c>
      <c r="I5" s="218">
        <f>IFERROR(VLOOKUP(B5,'[2]MAY-19'!B:H,7,FALSE),0)</f>
        <v>0</v>
      </c>
      <c r="J5" s="219">
        <f t="shared" ref="J5:J71" si="0">+H5+I5</f>
        <v>0</v>
      </c>
      <c r="K5" s="19">
        <f>IF(ISERROR([3]WORKSHEET!K5="TRUE"),0,+[3]WORKSHEET!K5)</f>
        <v>0</v>
      </c>
      <c r="L5" s="20">
        <f>IF(ISERROR([3]WORKSHEET!L5="TRUE"),0,+[3]WORKSHEET!L5)</f>
        <v>0</v>
      </c>
      <c r="M5" s="21">
        <f>+K5+L5</f>
        <v>0</v>
      </c>
      <c r="N5" s="19">
        <f>IF(ISERROR([4]WORKSHEET!N5="TRUE"),0,+[4]WORKSHEET!N5)</f>
        <v>0</v>
      </c>
      <c r="O5" s="20">
        <f>IF(ISERROR([4]WORKSHEET!O5="TRUE"),0,+[4]WORKSHEET!O5)</f>
        <v>0</v>
      </c>
      <c r="P5" s="21">
        <f>N5+O5</f>
        <v>0</v>
      </c>
      <c r="Q5" s="204">
        <f>IFERROR(VLOOKUP(B5,'[5]AUG-19'!B:H,6,FALSE),0)</f>
        <v>0</v>
      </c>
      <c r="R5" s="205">
        <f>IFERROR(VLOOKUP(B5,'[5]AUG-19'!B:H,7,FALSE),0)</f>
        <v>0</v>
      </c>
      <c r="S5" s="206">
        <f t="shared" ref="S5:S52" si="1">+Q5+R5</f>
        <v>0</v>
      </c>
      <c r="T5" s="204">
        <f>IFERROR(VLOOKUP(B5,'[6]SEP-19'!B:H,6,FALSE),0)</f>
        <v>0</v>
      </c>
      <c r="U5" s="205">
        <f>IFERROR(VLOOKUP(B5,'[6]SEP-19'!B:H,7,FALSE),0)</f>
        <v>0</v>
      </c>
      <c r="V5" s="206">
        <f t="shared" ref="V5:V71" si="2">+T5+U5</f>
        <v>0</v>
      </c>
      <c r="W5" s="195">
        <f>SUM(E5,H5,K5,N5,Q5,T5)</f>
        <v>0</v>
      </c>
      <c r="X5" s="196">
        <f>SUM(F5,I5,L5,O5,R5,U5)</f>
        <v>0</v>
      </c>
      <c r="Y5" s="197">
        <f>SUM(G5,J5,M5,P5,S5,V5)</f>
        <v>0</v>
      </c>
    </row>
    <row r="6" spans="1:25" ht="13">
      <c r="A6" s="2" t="s">
        <v>250</v>
      </c>
      <c r="B6" s="2" t="s">
        <v>7</v>
      </c>
      <c r="C6" s="89" t="s">
        <v>297</v>
      </c>
      <c r="D6" s="129" t="s">
        <v>298</v>
      </c>
      <c r="E6" s="48">
        <v>455.7</v>
      </c>
      <c r="F6" s="188">
        <v>94.6</v>
      </c>
      <c r="G6" s="142">
        <v>550.29999999999995</v>
      </c>
      <c r="H6" s="217">
        <f>IFERROR(VLOOKUP(B6,'[2]MAY-19'!B:H,6,FALSE),0)</f>
        <v>1120</v>
      </c>
      <c r="I6" s="218">
        <f>IFERROR(VLOOKUP(B6,'[2]MAY-19'!B:H,7,FALSE),0)</f>
        <v>95.9</v>
      </c>
      <c r="J6" s="219">
        <f t="shared" si="0"/>
        <v>1215.9000000000001</v>
      </c>
      <c r="K6" s="19">
        <f>IF(ISERROR([3]WORKSHEET!K6="TRUE"),0,+[3]WORKSHEET!K6)</f>
        <v>1816.2</v>
      </c>
      <c r="L6" s="20">
        <f>IF(ISERROR([3]WORKSHEET!L6="TRUE"),0,+[3]WORKSHEET!L6)</f>
        <v>2.4</v>
      </c>
      <c r="M6" s="21">
        <f t="shared" ref="M6:M10" si="3">+K6+L6</f>
        <v>1818.6000000000001</v>
      </c>
      <c r="N6" s="19">
        <f>IF(ISERROR([4]WORKSHEET!N6="TRUE"),0,+[4]WORKSHEET!N6)</f>
        <v>5031.2</v>
      </c>
      <c r="O6" s="20">
        <f>IF(ISERROR([4]WORKSHEET!O6="TRUE"),0,+[4]WORKSHEET!O6)</f>
        <v>715.8</v>
      </c>
      <c r="P6" s="21">
        <f t="shared" ref="P6:P72" si="4">N6+O6</f>
        <v>5747</v>
      </c>
      <c r="Q6" s="204">
        <f>IFERROR(VLOOKUP(B6,'[5]AUG-19'!B:H,6,FALSE),0)</f>
        <v>5704.2</v>
      </c>
      <c r="R6" s="205">
        <f>IFERROR(VLOOKUP(B6,'[5]AUG-19'!B:H,7,FALSE),0)</f>
        <v>24.6</v>
      </c>
      <c r="S6" s="206">
        <f t="shared" si="1"/>
        <v>5728.8</v>
      </c>
      <c r="T6" s="204">
        <f>IFERROR(VLOOKUP(B6,'[6]SEP-19'!B:H,6,FALSE),0)</f>
        <v>3317.6</v>
      </c>
      <c r="U6" s="205">
        <f>IFERROR(VLOOKUP(B6,'[6]SEP-19'!B:H,7,FALSE),0)</f>
        <v>259</v>
      </c>
      <c r="V6" s="206">
        <f t="shared" si="2"/>
        <v>3576.6</v>
      </c>
      <c r="W6" s="195">
        <f t="shared" ref="W6:W72" si="5">SUM(E6,H6,K6,N6,Q6,T6)</f>
        <v>17444.899999999998</v>
      </c>
      <c r="X6" s="196">
        <f t="shared" ref="X6:X72" si="6">SUM(F6,I6,L6,O6,R6,U6)</f>
        <v>1192.3</v>
      </c>
      <c r="Y6" s="197">
        <f t="shared" ref="Y6:Y72" si="7">SUM(G6,J6,M6,P6,S6,V6)</f>
        <v>18637.199999999997</v>
      </c>
    </row>
    <row r="7" spans="1:25" ht="13">
      <c r="A7" s="2" t="s">
        <v>251</v>
      </c>
      <c r="B7" s="2" t="s">
        <v>8</v>
      </c>
      <c r="C7" s="89" t="s">
        <v>297</v>
      </c>
      <c r="D7" s="129" t="s">
        <v>302</v>
      </c>
      <c r="E7" s="48">
        <v>1476.5450000000001</v>
      </c>
      <c r="F7" s="188">
        <v>195.1</v>
      </c>
      <c r="G7" s="142">
        <v>1671.645</v>
      </c>
      <c r="H7" s="217">
        <f>IFERROR(VLOOKUP(B7,'[2]MAY-19'!B:H,6,FALSE),0)</f>
        <v>7707.51</v>
      </c>
      <c r="I7" s="218">
        <f>IFERROR(VLOOKUP(B7,'[2]MAY-19'!B:H,7,FALSE),0)</f>
        <v>1196</v>
      </c>
      <c r="J7" s="219">
        <f t="shared" si="0"/>
        <v>8903.51</v>
      </c>
      <c r="K7" s="19">
        <f>IF(ISERROR([3]WORKSHEET!K7="TRUE"),0,+[3]WORKSHEET!K7)</f>
        <v>5799.2</v>
      </c>
      <c r="L7" s="20">
        <f>IF(ISERROR([3]WORKSHEET!L7="TRUE"),0,+[3]WORKSHEET!L7)</f>
        <v>1284.3</v>
      </c>
      <c r="M7" s="21">
        <f t="shared" si="3"/>
        <v>7083.5</v>
      </c>
      <c r="N7" s="19">
        <f>IF(ISERROR([4]WORKSHEET!N7="TRUE"),0,+[4]WORKSHEET!N7)</f>
        <v>5662.87</v>
      </c>
      <c r="O7" s="20">
        <f>IF(ISERROR([4]WORKSHEET!O7="TRUE"),0,+[4]WORKSHEET!O7)</f>
        <v>999.1</v>
      </c>
      <c r="P7" s="21">
        <f t="shared" si="4"/>
        <v>6661.97</v>
      </c>
      <c r="Q7" s="204">
        <f>IFERROR(VLOOKUP(B7,'[5]AUG-19'!B:H,6,FALSE),0)</f>
        <v>1771.06</v>
      </c>
      <c r="R7" s="205">
        <f>IFERROR(VLOOKUP(B7,'[5]AUG-19'!B:H,7,FALSE),0)</f>
        <v>512.29999999999995</v>
      </c>
      <c r="S7" s="206">
        <f t="shared" si="1"/>
        <v>2283.3599999999997</v>
      </c>
      <c r="T7" s="204">
        <f>IFERROR(VLOOKUP(B7,'[6]SEP-19'!B:H,6,FALSE),0)</f>
        <v>10491.98</v>
      </c>
      <c r="U7" s="205">
        <f>IFERROR(VLOOKUP(B7,'[6]SEP-19'!B:H,7,FALSE),0)</f>
        <v>1375</v>
      </c>
      <c r="V7" s="206">
        <f t="shared" si="2"/>
        <v>11866.98</v>
      </c>
      <c r="W7" s="195">
        <f t="shared" si="5"/>
        <v>32909.165000000001</v>
      </c>
      <c r="X7" s="196">
        <f t="shared" si="6"/>
        <v>5561.7999999999993</v>
      </c>
      <c r="Y7" s="197">
        <f t="shared" si="7"/>
        <v>38470.964999999997</v>
      </c>
    </row>
    <row r="8" spans="1:25" ht="13">
      <c r="A8" s="2" t="s">
        <v>251</v>
      </c>
      <c r="B8" s="2" t="s">
        <v>9</v>
      </c>
      <c r="C8" s="89" t="s">
        <v>297</v>
      </c>
      <c r="D8" s="129" t="s">
        <v>302</v>
      </c>
      <c r="E8" s="48">
        <v>0</v>
      </c>
      <c r="F8" s="188">
        <v>0</v>
      </c>
      <c r="G8" s="142">
        <v>0</v>
      </c>
      <c r="H8" s="217">
        <f>IFERROR(VLOOKUP(B8,'[2]MAY-19'!B:H,6,FALSE),0)</f>
        <v>11.51</v>
      </c>
      <c r="I8" s="218">
        <f>IFERROR(VLOOKUP(B8,'[2]MAY-19'!B:H,7,FALSE),0)</f>
        <v>0.01</v>
      </c>
      <c r="J8" s="219">
        <f t="shared" si="0"/>
        <v>11.52</v>
      </c>
      <c r="K8" s="19">
        <f>IF(ISERROR([3]WORKSHEET!K8="TRUE"),0,+[3]WORKSHEET!K8)</f>
        <v>22.01</v>
      </c>
      <c r="L8" s="20">
        <f>IF(ISERROR([3]WORKSHEET!L8="TRUE"),0,+[3]WORKSHEET!L8)</f>
        <v>0.02</v>
      </c>
      <c r="M8" s="21">
        <f t="shared" si="3"/>
        <v>22.03</v>
      </c>
      <c r="N8" s="19">
        <f>IF(ISERROR([4]WORKSHEET!N8="TRUE"),0,+[4]WORKSHEET!N8)</f>
        <v>9.23</v>
      </c>
      <c r="O8" s="20">
        <f>IF(ISERROR([4]WORKSHEET!O8="TRUE"),0,+[4]WORKSHEET!O8)</f>
        <v>0</v>
      </c>
      <c r="P8" s="21">
        <f t="shared" si="4"/>
        <v>9.23</v>
      </c>
      <c r="Q8" s="204">
        <f>IFERROR(VLOOKUP(B8,'[5]AUG-19'!B:H,6,FALSE),0)</f>
        <v>0.06</v>
      </c>
      <c r="R8" s="205">
        <f>IFERROR(VLOOKUP(B8,'[5]AUG-19'!B:H,7,FALSE),0)</f>
        <v>0</v>
      </c>
      <c r="S8" s="206">
        <f t="shared" si="1"/>
        <v>0.06</v>
      </c>
      <c r="T8" s="204">
        <f>IFERROR(VLOOKUP(B8,'[6]SEP-19'!B:H,6,FALSE),0)</f>
        <v>10.130000000000001</v>
      </c>
      <c r="U8" s="205">
        <f>IFERROR(VLOOKUP(B8,'[6]SEP-19'!B:H,7,FALSE),0)</f>
        <v>0.1</v>
      </c>
      <c r="V8" s="206">
        <f t="shared" si="2"/>
        <v>10.23</v>
      </c>
      <c r="W8" s="195">
        <f t="shared" si="5"/>
        <v>52.940000000000005</v>
      </c>
      <c r="X8" s="196">
        <f t="shared" si="6"/>
        <v>0.13</v>
      </c>
      <c r="Y8" s="197">
        <f t="shared" si="7"/>
        <v>53.070000000000007</v>
      </c>
    </row>
    <row r="9" spans="1:25" ht="13">
      <c r="A9" s="2" t="s">
        <v>252</v>
      </c>
      <c r="B9" s="2" t="s">
        <v>10</v>
      </c>
      <c r="C9" s="89" t="s">
        <v>297</v>
      </c>
      <c r="D9" s="129" t="s">
        <v>302</v>
      </c>
      <c r="E9" s="48">
        <v>0</v>
      </c>
      <c r="F9" s="188">
        <v>0</v>
      </c>
      <c r="G9" s="142">
        <v>0</v>
      </c>
      <c r="H9" s="217">
        <f>IFERROR(VLOOKUP(B9,'[2]MAY-19'!B:H,6,FALSE),0)</f>
        <v>0</v>
      </c>
      <c r="I9" s="218">
        <f>IFERROR(VLOOKUP(B9,'[2]MAY-19'!B:H,7,FALSE),0)</f>
        <v>0</v>
      </c>
      <c r="J9" s="219">
        <f t="shared" si="0"/>
        <v>0</v>
      </c>
      <c r="K9" s="19">
        <f>IF(ISERROR([3]WORKSHEET!K9="TRUE"),0,+[3]WORKSHEET!K9)</f>
        <v>0</v>
      </c>
      <c r="L9" s="20">
        <f>IF(ISERROR([3]WORKSHEET!L9="TRUE"),0,+[3]WORKSHEET!L9)</f>
        <v>0</v>
      </c>
      <c r="M9" s="21">
        <f t="shared" si="3"/>
        <v>0</v>
      </c>
      <c r="N9" s="19">
        <f>IF(ISERROR([4]WORKSHEET!N9="TRUE"),0,+[4]WORKSHEET!N9)</f>
        <v>0</v>
      </c>
      <c r="O9" s="20">
        <f>IF(ISERROR([4]WORKSHEET!O9="TRUE"),0,+[4]WORKSHEET!O9)</f>
        <v>0</v>
      </c>
      <c r="P9" s="21">
        <f t="shared" si="4"/>
        <v>0</v>
      </c>
      <c r="Q9" s="204">
        <f>IFERROR(VLOOKUP(B9,'[5]AUG-19'!B:H,6,FALSE),0)</f>
        <v>0</v>
      </c>
      <c r="R9" s="205">
        <f>IFERROR(VLOOKUP(B9,'[5]AUG-19'!B:H,7,FALSE),0)</f>
        <v>0</v>
      </c>
      <c r="S9" s="206">
        <f t="shared" si="1"/>
        <v>0</v>
      </c>
      <c r="T9" s="204">
        <f>IFERROR(VLOOKUP(B9,'[6]SEP-19'!B:H,6,FALSE),0)</f>
        <v>0</v>
      </c>
      <c r="U9" s="205">
        <f>IFERROR(VLOOKUP(B9,'[6]SEP-19'!B:H,7,FALSE),0)</f>
        <v>0</v>
      </c>
      <c r="V9" s="206">
        <f t="shared" si="2"/>
        <v>0</v>
      </c>
      <c r="W9" s="195">
        <f t="shared" si="5"/>
        <v>0</v>
      </c>
      <c r="X9" s="196">
        <f t="shared" si="6"/>
        <v>0</v>
      </c>
      <c r="Y9" s="197">
        <f t="shared" si="7"/>
        <v>0</v>
      </c>
    </row>
    <row r="10" spans="1:25" ht="13">
      <c r="A10" s="2" t="s">
        <v>252</v>
      </c>
      <c r="B10" s="2" t="s">
        <v>11</v>
      </c>
      <c r="C10" s="89" t="s">
        <v>297</v>
      </c>
      <c r="D10" s="129" t="s">
        <v>302</v>
      </c>
      <c r="E10" s="48">
        <v>0</v>
      </c>
      <c r="F10" s="188">
        <v>0</v>
      </c>
      <c r="G10" s="142">
        <v>0</v>
      </c>
      <c r="H10" s="217">
        <f>IFERROR(VLOOKUP(B10,'[2]MAY-19'!B:H,6,FALSE),0)</f>
        <v>0</v>
      </c>
      <c r="I10" s="218">
        <f>IFERROR(VLOOKUP(B10,'[2]MAY-19'!B:H,7,FALSE),0)</f>
        <v>0</v>
      </c>
      <c r="J10" s="219">
        <f t="shared" si="0"/>
        <v>0</v>
      </c>
      <c r="K10" s="19">
        <f>IF(ISERROR([3]WORKSHEET!K10="TRUE"),0,+[3]WORKSHEET!K10)</f>
        <v>0</v>
      </c>
      <c r="L10" s="20">
        <f>IF(ISERROR([3]WORKSHEET!L10="TRUE"),0,+[3]WORKSHEET!L10)</f>
        <v>0</v>
      </c>
      <c r="M10" s="21">
        <f t="shared" si="3"/>
        <v>0</v>
      </c>
      <c r="N10" s="19">
        <f>IF(ISERROR([4]WORKSHEET!N10="TRUE"),0,+[4]WORKSHEET!N10)</f>
        <v>0</v>
      </c>
      <c r="O10" s="20">
        <f>IF(ISERROR([4]WORKSHEET!O10="TRUE"),0,+[4]WORKSHEET!O10)</f>
        <v>0</v>
      </c>
      <c r="P10" s="21">
        <f t="shared" si="4"/>
        <v>0</v>
      </c>
      <c r="Q10" s="204">
        <f>IFERROR(VLOOKUP(B10,'[5]AUG-19'!B:H,6,FALSE),0)</f>
        <v>0</v>
      </c>
      <c r="R10" s="205">
        <f>IFERROR(VLOOKUP(B10,'[5]AUG-19'!B:H,7,FALSE),0)</f>
        <v>0</v>
      </c>
      <c r="S10" s="206">
        <f t="shared" si="1"/>
        <v>0</v>
      </c>
      <c r="T10" s="204">
        <f>IFERROR(VLOOKUP(B10,'[6]SEP-19'!B:H,6,FALSE),0)</f>
        <v>0</v>
      </c>
      <c r="U10" s="205">
        <f>IFERROR(VLOOKUP(B10,'[6]SEP-19'!B:H,7,FALSE),0)</f>
        <v>0</v>
      </c>
      <c r="V10" s="206">
        <f t="shared" si="2"/>
        <v>0</v>
      </c>
      <c r="W10" s="195">
        <f t="shared" si="5"/>
        <v>0</v>
      </c>
      <c r="X10" s="196">
        <f t="shared" si="6"/>
        <v>0</v>
      </c>
      <c r="Y10" s="197">
        <f t="shared" si="7"/>
        <v>0</v>
      </c>
    </row>
    <row r="11" spans="1:25" ht="13">
      <c r="A11" s="2" t="s">
        <v>389</v>
      </c>
      <c r="B11" s="2" t="s">
        <v>390</v>
      </c>
      <c r="C11" s="89" t="s">
        <v>297</v>
      </c>
      <c r="D11" s="129" t="s">
        <v>304</v>
      </c>
      <c r="E11" s="48">
        <v>81.528000000000006</v>
      </c>
      <c r="F11" s="188">
        <v>874.58799999999997</v>
      </c>
      <c r="G11" s="142">
        <v>956.11599999999999</v>
      </c>
      <c r="H11" s="217">
        <f>IFERROR(VLOOKUP(B11,'[2]MAY-19'!B:H,6,FALSE),0)</f>
        <v>615.74</v>
      </c>
      <c r="I11" s="218">
        <f>IFERROR(VLOOKUP(B11,'[2]MAY-19'!B:H,7,FALSE),0)</f>
        <v>525.09</v>
      </c>
      <c r="J11" s="219">
        <f t="shared" si="0"/>
        <v>1140.83</v>
      </c>
      <c r="K11" s="19">
        <f>IF(ISERROR([3]WORKSHEET!K15="TRUE"),0,+[3]WORKSHEET!K15)</f>
        <v>1420.5</v>
      </c>
      <c r="L11" s="20">
        <f>IF(ISERROR([3]WORKSHEET!L15="TRUE"),0,+[3]WORKSHEET!L15)</f>
        <v>200.11</v>
      </c>
      <c r="M11" s="21">
        <f t="shared" ref="M11:M39" si="8">+K11+L11</f>
        <v>1620.6100000000001</v>
      </c>
      <c r="N11" s="19">
        <f>IF(ISERROR([4]WORKSHEET!N15="TRUE"),0,+[4]WORKSHEET!N15)</f>
        <v>1332.66</v>
      </c>
      <c r="O11" s="20">
        <f>IF(ISERROR([4]WORKSHEET!O15="TRUE"),0,+[4]WORKSHEET!O15)</f>
        <v>318.75</v>
      </c>
      <c r="P11" s="21">
        <f t="shared" si="4"/>
        <v>1651.41</v>
      </c>
      <c r="Q11" s="204">
        <f>IFERROR(VLOOKUP(B11,'[5]AUG-19'!B:H,6,FALSE),0)</f>
        <v>1308.3499999999999</v>
      </c>
      <c r="R11" s="205">
        <f>IFERROR(VLOOKUP(B11,'[5]AUG-19'!B:H,7,FALSE),0)</f>
        <v>255.37</v>
      </c>
      <c r="S11" s="206">
        <f t="shared" si="1"/>
        <v>1563.7199999999998</v>
      </c>
      <c r="T11" s="204">
        <f>IFERROR(VLOOKUP(B11,'[6]SEP-19'!B:H,6,FALSE),0)</f>
        <v>125.52</v>
      </c>
      <c r="U11" s="205">
        <f>IFERROR(VLOOKUP(B11,'[6]SEP-19'!B:H,7,FALSE),0)</f>
        <v>731.08</v>
      </c>
      <c r="V11" s="206">
        <f t="shared" si="2"/>
        <v>856.6</v>
      </c>
      <c r="W11" s="195">
        <f t="shared" si="5"/>
        <v>4884.2980000000007</v>
      </c>
      <c r="X11" s="196">
        <f t="shared" si="6"/>
        <v>2904.9879999999998</v>
      </c>
      <c r="Y11" s="197">
        <f t="shared" si="7"/>
        <v>7789.2860000000001</v>
      </c>
    </row>
    <row r="12" spans="1:25" ht="13">
      <c r="A12" s="2" t="s">
        <v>396</v>
      </c>
      <c r="B12" s="2" t="s">
        <v>397</v>
      </c>
      <c r="C12" s="89" t="s">
        <v>297</v>
      </c>
      <c r="D12" s="129" t="s">
        <v>304</v>
      </c>
      <c r="E12" s="48">
        <v>2844.7530000000002</v>
      </c>
      <c r="F12" s="188">
        <v>1761.5630000000001</v>
      </c>
      <c r="G12" s="142">
        <v>4606.3160000000007</v>
      </c>
      <c r="H12" s="217">
        <f>IFERROR(VLOOKUP(B12,'[2]MAY-19'!B:H,6,FALSE),0)</f>
        <v>1471.97</v>
      </c>
      <c r="I12" s="218">
        <f>IFERROR(VLOOKUP(B12,'[2]MAY-19'!B:H,7,FALSE),0)</f>
        <v>2323.56</v>
      </c>
      <c r="J12" s="219">
        <f t="shared" si="0"/>
        <v>3795.5299999999997</v>
      </c>
      <c r="K12" s="19">
        <f>IF(ISERROR([3]WORKSHEET!K16="TRUE"),0,+[3]WORKSHEET!K16)</f>
        <v>3466.69</v>
      </c>
      <c r="L12" s="20">
        <f>IF(ISERROR([3]WORKSHEET!L16="TRUE"),0,+[3]WORKSHEET!L16)</f>
        <v>1862.32</v>
      </c>
      <c r="M12" s="21">
        <f t="shared" si="8"/>
        <v>5329.01</v>
      </c>
      <c r="N12" s="19">
        <f>IF(ISERROR([4]WORKSHEET!N16="TRUE"),0,+[4]WORKSHEET!N16)</f>
        <v>1842.81</v>
      </c>
      <c r="O12" s="20">
        <f>IF(ISERROR([4]WORKSHEET!O16="TRUE"),0,+[4]WORKSHEET!O16)</f>
        <v>2036.64</v>
      </c>
      <c r="P12" s="21">
        <f t="shared" si="4"/>
        <v>3879.45</v>
      </c>
      <c r="Q12" s="207">
        <f>IFERROR(VLOOKUP(B12,'[5]AUG-19'!B:H,6,FALSE),0)</f>
        <v>4413.3999999999996</v>
      </c>
      <c r="R12" s="208">
        <f>IFERROR(VLOOKUP(B12,'[5]AUG-19'!B:H,7,FALSE),0)</f>
        <v>1399.66</v>
      </c>
      <c r="S12" s="209">
        <f t="shared" si="1"/>
        <v>5813.0599999999995</v>
      </c>
      <c r="T12" s="204">
        <f>IFERROR(VLOOKUP(B12,'[6]SEP-19'!B:H,6,FALSE),0)</f>
        <v>4432.6400000000003</v>
      </c>
      <c r="U12" s="205">
        <f>IFERROR(VLOOKUP(B12,'[6]SEP-19'!B:H,7,FALSE),0)</f>
        <v>1381.82</v>
      </c>
      <c r="V12" s="206">
        <f t="shared" si="2"/>
        <v>5814.46</v>
      </c>
      <c r="W12" s="195">
        <f t="shared" si="5"/>
        <v>18472.262999999999</v>
      </c>
      <c r="X12" s="196">
        <f t="shared" si="6"/>
        <v>10765.563</v>
      </c>
      <c r="Y12" s="197">
        <f t="shared" si="7"/>
        <v>29237.826000000001</v>
      </c>
    </row>
    <row r="13" spans="1:25" ht="13">
      <c r="A13" s="2" t="s">
        <v>392</v>
      </c>
      <c r="B13" s="2" t="s">
        <v>393</v>
      </c>
      <c r="C13" s="89" t="s">
        <v>297</v>
      </c>
      <c r="D13" s="129" t="s">
        <v>303</v>
      </c>
      <c r="E13" s="48">
        <v>5534.1</v>
      </c>
      <c r="F13" s="188">
        <v>480.5</v>
      </c>
      <c r="G13" s="142">
        <v>6014.6</v>
      </c>
      <c r="H13" s="217">
        <f>IFERROR(VLOOKUP(B13,'[2]MAY-19'!B:H,6,FALSE),0)</f>
        <v>29041.200000000001</v>
      </c>
      <c r="I13" s="218">
        <f>IFERROR(VLOOKUP(B13,'[2]MAY-19'!B:H,7,FALSE),0)</f>
        <v>2624.2</v>
      </c>
      <c r="J13" s="219">
        <f t="shared" si="0"/>
        <v>31665.4</v>
      </c>
      <c r="K13" s="19">
        <f>IF(ISERROR([3]WORKSHEET!K17="TRUE"),0,+[3]WORKSHEET!K17)</f>
        <v>68206.600000000006</v>
      </c>
      <c r="L13" s="20">
        <f>IF(ISERROR([3]WORKSHEET!L17="TRUE"),0,+[3]WORKSHEET!L17)</f>
        <v>1319.2</v>
      </c>
      <c r="M13" s="21">
        <f t="shared" si="8"/>
        <v>69525.8</v>
      </c>
      <c r="N13" s="19">
        <f>IF(ISERROR([4]WORKSHEET!N17="TRUE"),0,+[4]WORKSHEET!N17)</f>
        <v>48837.599999999999</v>
      </c>
      <c r="O13" s="20">
        <f>IF(ISERROR([4]WORKSHEET!O17="TRUE"),0,+[4]WORKSHEET!O17)</f>
        <v>3275.9</v>
      </c>
      <c r="P13" s="21">
        <f t="shared" si="4"/>
        <v>52113.5</v>
      </c>
      <c r="Q13" s="204">
        <f>IFERROR(VLOOKUP(B13,'[5]AUG-19'!B:H,6,FALSE),0)</f>
        <v>64838</v>
      </c>
      <c r="R13" s="205">
        <f>IFERROR(VLOOKUP(B13,'[5]AUG-19'!B:H,7,FALSE),0)</f>
        <v>4796.8</v>
      </c>
      <c r="S13" s="206">
        <f t="shared" si="1"/>
        <v>69634.8</v>
      </c>
      <c r="T13" s="204">
        <f>IFERROR(VLOOKUP(B13,'[6]SEP-19'!B:H,6,FALSE),0)</f>
        <v>42709.599999999999</v>
      </c>
      <c r="U13" s="205">
        <f>IFERROR(VLOOKUP(B13,'[6]SEP-19'!B:H,7,FALSE),0)</f>
        <v>1811.3</v>
      </c>
      <c r="V13" s="206">
        <f t="shared" si="2"/>
        <v>44520.9</v>
      </c>
      <c r="W13" s="195">
        <f t="shared" si="5"/>
        <v>259167.1</v>
      </c>
      <c r="X13" s="196">
        <f t="shared" si="6"/>
        <v>14307.899999999998</v>
      </c>
      <c r="Y13" s="197">
        <f t="shared" si="7"/>
        <v>273475</v>
      </c>
    </row>
    <row r="14" spans="1:25" ht="13">
      <c r="A14" s="2" t="s">
        <v>392</v>
      </c>
      <c r="B14" s="2" t="s">
        <v>394</v>
      </c>
      <c r="C14" s="89" t="s">
        <v>297</v>
      </c>
      <c r="D14" s="129" t="s">
        <v>303</v>
      </c>
      <c r="E14" s="48">
        <v>64748</v>
      </c>
      <c r="F14" s="188">
        <v>4476.3999999999996</v>
      </c>
      <c r="G14" s="142">
        <v>69224.399999999994</v>
      </c>
      <c r="H14" s="217">
        <f>IFERROR(VLOOKUP(B14,'[2]MAY-19'!B:H,6,FALSE),0)</f>
        <v>55722.1</v>
      </c>
      <c r="I14" s="218">
        <f>IFERROR(VLOOKUP(B14,'[2]MAY-19'!B:H,7,FALSE),0)</f>
        <v>2677.3</v>
      </c>
      <c r="J14" s="219">
        <f t="shared" si="0"/>
        <v>58399.4</v>
      </c>
      <c r="K14" s="19">
        <f>IF(ISERROR([3]WORKSHEET!K18="TRUE"),0,+[3]WORKSHEET!K18)</f>
        <v>58380.1</v>
      </c>
      <c r="L14" s="20">
        <f>IF(ISERROR([3]WORKSHEET!L18="TRUE"),0,+[3]WORKSHEET!L18)</f>
        <v>1372.5</v>
      </c>
      <c r="M14" s="21">
        <f t="shared" si="8"/>
        <v>59752.6</v>
      </c>
      <c r="N14" s="19">
        <f>IF(ISERROR([4]WORKSHEET!N18="TRUE"),0,+[4]WORKSHEET!N18)</f>
        <v>61459.199999999997</v>
      </c>
      <c r="O14" s="20">
        <f>IF(ISERROR([4]WORKSHEET!O18="TRUE"),0,+[4]WORKSHEET!O18)</f>
        <v>2966.7</v>
      </c>
      <c r="P14" s="21">
        <f t="shared" si="4"/>
        <v>64425.899999999994</v>
      </c>
      <c r="Q14" s="204">
        <f>IFERROR(VLOOKUP(B14,'[5]AUG-19'!B:H,6,FALSE),0)</f>
        <v>70649.3</v>
      </c>
      <c r="R14" s="205">
        <f>IFERROR(VLOOKUP(B14,'[5]AUG-19'!B:H,7,FALSE),0)</f>
        <v>3285.8</v>
      </c>
      <c r="S14" s="206">
        <f t="shared" si="1"/>
        <v>73935.100000000006</v>
      </c>
      <c r="T14" s="204">
        <f>IFERROR(VLOOKUP(B14,'[6]SEP-19'!B:H,6,FALSE),0)</f>
        <v>31239.8</v>
      </c>
      <c r="U14" s="205">
        <f>IFERROR(VLOOKUP(B14,'[6]SEP-19'!B:H,7,FALSE),0)</f>
        <v>1556.3</v>
      </c>
      <c r="V14" s="206">
        <f t="shared" si="2"/>
        <v>32796.1</v>
      </c>
      <c r="W14" s="195">
        <f t="shared" si="5"/>
        <v>342198.5</v>
      </c>
      <c r="X14" s="196">
        <f t="shared" si="6"/>
        <v>16335</v>
      </c>
      <c r="Y14" s="197">
        <f t="shared" si="7"/>
        <v>358533.5</v>
      </c>
    </row>
    <row r="15" spans="1:25" ht="13">
      <c r="A15" s="2" t="s">
        <v>254</v>
      </c>
      <c r="B15" s="2" t="s">
        <v>16</v>
      </c>
      <c r="C15" s="89" t="s">
        <v>297</v>
      </c>
      <c r="D15" s="129" t="s">
        <v>303</v>
      </c>
      <c r="E15" s="48">
        <v>24601.95</v>
      </c>
      <c r="F15" s="188">
        <v>5059.8900000000003</v>
      </c>
      <c r="G15" s="142">
        <v>29661.84</v>
      </c>
      <c r="H15" s="217">
        <f>IFERROR(VLOOKUP(B15,'[2]MAY-19'!B:H,6,FALSE),0)</f>
        <v>12824.46</v>
      </c>
      <c r="I15" s="218">
        <f>IFERROR(VLOOKUP(B15,'[2]MAY-19'!B:H,7,FALSE),0)</f>
        <v>3278.88</v>
      </c>
      <c r="J15" s="219">
        <f t="shared" si="0"/>
        <v>16103.34</v>
      </c>
      <c r="K15" s="19">
        <f>IF(ISERROR([3]WORKSHEET!K19="TRUE"),0,+[3]WORKSHEET!K19)</f>
        <v>27622.44</v>
      </c>
      <c r="L15" s="20">
        <f>IF(ISERROR([3]WORKSHEET!L19="TRUE"),0,+[3]WORKSHEET!L19)</f>
        <v>3771.99</v>
      </c>
      <c r="M15" s="21">
        <f t="shared" si="8"/>
        <v>31394.43</v>
      </c>
      <c r="N15" s="19">
        <f>IF(ISERROR([4]WORKSHEET!N19="TRUE"),0,+[4]WORKSHEET!N19)</f>
        <v>30892.14</v>
      </c>
      <c r="O15" s="20">
        <f>IF(ISERROR([4]WORKSHEET!O19="TRUE"),0,+[4]WORKSHEET!O19)</f>
        <v>5387.13</v>
      </c>
      <c r="P15" s="21">
        <f t="shared" si="4"/>
        <v>36279.269999999997</v>
      </c>
      <c r="Q15" s="204">
        <f>IFERROR(VLOOKUP(B15,'[5]AUG-19'!B:H,6,FALSE),0)</f>
        <v>27912.69</v>
      </c>
      <c r="R15" s="205">
        <f>IFERROR(VLOOKUP(B15,'[5]AUG-19'!B:H,7,FALSE),0)</f>
        <v>3505.05</v>
      </c>
      <c r="S15" s="206">
        <f t="shared" si="1"/>
        <v>31417.739999999998</v>
      </c>
      <c r="T15" s="204">
        <f>IFERROR(VLOOKUP(B15,'[6]SEP-19'!B:H,6,FALSE),0)</f>
        <v>28692.45</v>
      </c>
      <c r="U15" s="205">
        <f>IFERROR(VLOOKUP(B15,'[6]SEP-19'!B:H,7,FALSE),0)</f>
        <v>6581.25</v>
      </c>
      <c r="V15" s="206">
        <f t="shared" si="2"/>
        <v>35273.699999999997</v>
      </c>
      <c r="W15" s="195">
        <f t="shared" si="5"/>
        <v>152546.13</v>
      </c>
      <c r="X15" s="196">
        <f t="shared" si="6"/>
        <v>27584.19</v>
      </c>
      <c r="Y15" s="197">
        <f t="shared" si="7"/>
        <v>180130.32</v>
      </c>
    </row>
    <row r="16" spans="1:25" ht="13">
      <c r="A16" s="2" t="s">
        <v>310</v>
      </c>
      <c r="B16" s="2" t="s">
        <v>311</v>
      </c>
      <c r="C16" s="89" t="s">
        <v>297</v>
      </c>
      <c r="D16" s="129" t="s">
        <v>303</v>
      </c>
      <c r="E16" s="48">
        <v>7172</v>
      </c>
      <c r="F16" s="188">
        <v>5466.1</v>
      </c>
      <c r="G16" s="142">
        <v>12638.1</v>
      </c>
      <c r="H16" s="217">
        <f>IFERROR(VLOOKUP(B16,'[2]MAY-19'!B:H,6,FALSE),0)</f>
        <v>6578.2</v>
      </c>
      <c r="I16" s="218">
        <f>IFERROR(VLOOKUP(B16,'[2]MAY-19'!B:H,7,FALSE),0)</f>
        <v>6881.2</v>
      </c>
      <c r="J16" s="219">
        <f t="shared" si="0"/>
        <v>13459.4</v>
      </c>
      <c r="K16" s="19">
        <f>IF(ISERROR([3]WORKSHEET!K20="TRUE"),0,+[3]WORKSHEET!K20)</f>
        <v>6716.9</v>
      </c>
      <c r="L16" s="20">
        <f>IF(ISERROR([3]WORKSHEET!L20="TRUE"),0,+[3]WORKSHEET!L20)</f>
        <v>9760.5</v>
      </c>
      <c r="M16" s="21">
        <f t="shared" si="8"/>
        <v>16477.400000000001</v>
      </c>
      <c r="N16" s="19">
        <f>IF(ISERROR([4]WORKSHEET!N20="TRUE"),0,+[4]WORKSHEET!N20)</f>
        <v>1968.9</v>
      </c>
      <c r="O16" s="20">
        <f>IF(ISERROR([4]WORKSHEET!O20="TRUE"),0,+[4]WORKSHEET!O20)</f>
        <v>294.3</v>
      </c>
      <c r="P16" s="21">
        <f t="shared" si="4"/>
        <v>2263.2000000000003</v>
      </c>
      <c r="Q16" s="204">
        <f>IFERROR(VLOOKUP(B16,'[5]AUG-19'!B:H,6,FALSE),0)</f>
        <v>0</v>
      </c>
      <c r="R16" s="205">
        <f>IFERROR(VLOOKUP(B16,'[5]AUG-19'!B:H,7,FALSE),0)</f>
        <v>0</v>
      </c>
      <c r="S16" s="206">
        <f t="shared" si="1"/>
        <v>0</v>
      </c>
      <c r="T16" s="204">
        <f>IFERROR(VLOOKUP(B16,'[6]SEP-19'!B:H,6,FALSE),0)</f>
        <v>0</v>
      </c>
      <c r="U16" s="205">
        <f>IFERROR(VLOOKUP(B16,'[6]SEP-19'!B:H,7,FALSE),0)</f>
        <v>0</v>
      </c>
      <c r="V16" s="206">
        <f t="shared" si="2"/>
        <v>0</v>
      </c>
      <c r="W16" s="195">
        <f t="shared" si="5"/>
        <v>22436</v>
      </c>
      <c r="X16" s="196">
        <f t="shared" si="6"/>
        <v>22402.1</v>
      </c>
      <c r="Y16" s="197">
        <f t="shared" si="7"/>
        <v>44838.1</v>
      </c>
    </row>
    <row r="17" spans="1:25" ht="13">
      <c r="A17" s="2" t="s">
        <v>370</v>
      </c>
      <c r="B17" s="2" t="s">
        <v>371</v>
      </c>
      <c r="C17" s="89" t="s">
        <v>297</v>
      </c>
      <c r="D17" s="129" t="s">
        <v>304</v>
      </c>
      <c r="E17" s="48">
        <v>7951.2060000000001</v>
      </c>
      <c r="F17" s="188">
        <v>45.37</v>
      </c>
      <c r="G17" s="142">
        <v>7996.576</v>
      </c>
      <c r="H17" s="217">
        <f>IFERROR(VLOOKUP(B17,'[2]MAY-19'!B:H,6,FALSE),0)</f>
        <v>9065.3799999999992</v>
      </c>
      <c r="I17" s="218">
        <f>IFERROR(VLOOKUP(B17,'[2]MAY-19'!B:H,7,FALSE),0)</f>
        <v>43.46</v>
      </c>
      <c r="J17" s="219">
        <f t="shared" si="0"/>
        <v>9108.8399999999983</v>
      </c>
      <c r="K17" s="19">
        <f>IF(ISERROR([3]WORKSHEET!K21="TRUE"),0,+[3]WORKSHEET!K21)</f>
        <v>7914.82</v>
      </c>
      <c r="L17" s="20">
        <f>IF(ISERROR([3]WORKSHEET!L21="TRUE"),0,+[3]WORKSHEET!L21)</f>
        <v>302.55</v>
      </c>
      <c r="M17" s="21">
        <f t="shared" si="8"/>
        <v>8217.369999999999</v>
      </c>
      <c r="N17" s="19">
        <f>IF(ISERROR([4]WORKSHEET!N21="TRUE"),0,+[4]WORKSHEET!N21)</f>
        <v>9056.66</v>
      </c>
      <c r="O17" s="20">
        <f>IF(ISERROR([4]WORKSHEET!O21="TRUE"),0,+[4]WORKSHEET!O21)</f>
        <v>92.01</v>
      </c>
      <c r="P17" s="21">
        <f t="shared" si="4"/>
        <v>9148.67</v>
      </c>
      <c r="Q17" s="204">
        <f>IFERROR(VLOOKUP(B17,'[5]AUG-19'!B:H,6,FALSE),0)</f>
        <v>7997.94</v>
      </c>
      <c r="R17" s="205">
        <f>IFERROR(VLOOKUP(B17,'[5]AUG-19'!B:H,7,FALSE),0)</f>
        <v>274.76</v>
      </c>
      <c r="S17" s="206">
        <f t="shared" si="1"/>
        <v>8272.6999999999989</v>
      </c>
      <c r="T17" s="204">
        <f>IFERROR(VLOOKUP(B17,'[6]SEP-19'!B:H,6,FALSE),0)</f>
        <v>7840.29</v>
      </c>
      <c r="U17" s="205">
        <f>IFERROR(VLOOKUP(B17,'[6]SEP-19'!B:H,7,FALSE),0)</f>
        <v>64.72</v>
      </c>
      <c r="V17" s="206">
        <f t="shared" si="2"/>
        <v>7905.01</v>
      </c>
      <c r="W17" s="195">
        <f t="shared" si="5"/>
        <v>49826.296000000002</v>
      </c>
      <c r="X17" s="196">
        <f t="shared" si="6"/>
        <v>822.87</v>
      </c>
      <c r="Y17" s="197">
        <f t="shared" si="7"/>
        <v>50649.165999999997</v>
      </c>
    </row>
    <row r="18" spans="1:25" ht="13">
      <c r="A18" s="2" t="s">
        <v>370</v>
      </c>
      <c r="B18" s="2" t="s">
        <v>372</v>
      </c>
      <c r="C18" s="89" t="s">
        <v>297</v>
      </c>
      <c r="D18" s="129" t="s">
        <v>304</v>
      </c>
      <c r="E18" s="48">
        <v>7978.5709999999999</v>
      </c>
      <c r="F18" s="188">
        <v>44.454999999999998</v>
      </c>
      <c r="G18" s="142">
        <v>8023.0259999999998</v>
      </c>
      <c r="H18" s="217">
        <f>IFERROR(VLOOKUP(B18,'[2]MAY-19'!B:H,6,FALSE),0)</f>
        <v>9119.39</v>
      </c>
      <c r="I18" s="218">
        <f>IFERROR(VLOOKUP(B18,'[2]MAY-19'!B:H,7,FALSE),0)</f>
        <v>51.67</v>
      </c>
      <c r="J18" s="219">
        <f t="shared" si="0"/>
        <v>9171.06</v>
      </c>
      <c r="K18" s="19">
        <f>IF(ISERROR([3]WORKSHEET!K22="TRUE"),0,+[3]WORKSHEET!K22)</f>
        <v>7913.34</v>
      </c>
      <c r="L18" s="20">
        <f>IF(ISERROR([3]WORKSHEET!L22="TRUE"),0,+[3]WORKSHEET!L22)</f>
        <v>295.41000000000003</v>
      </c>
      <c r="M18" s="21">
        <f t="shared" si="8"/>
        <v>8208.75</v>
      </c>
      <c r="N18" s="19">
        <f>IF(ISERROR([4]WORKSHEET!N22="TRUE"),0,+[4]WORKSHEET!N22)</f>
        <v>8753.75</v>
      </c>
      <c r="O18" s="20">
        <f>IF(ISERROR([4]WORKSHEET!O22="TRUE"),0,+[4]WORKSHEET!O22)</f>
        <v>81.61</v>
      </c>
      <c r="P18" s="21">
        <f t="shared" si="4"/>
        <v>8835.36</v>
      </c>
      <c r="Q18" s="204">
        <f>IFERROR(VLOOKUP(B18,'[5]AUG-19'!B:H,6,FALSE),0)</f>
        <v>7938.56</v>
      </c>
      <c r="R18" s="205">
        <f>IFERROR(VLOOKUP(B18,'[5]AUG-19'!B:H,7,FALSE),0)</f>
        <v>242.54</v>
      </c>
      <c r="S18" s="206">
        <f t="shared" si="1"/>
        <v>8181.1</v>
      </c>
      <c r="T18" s="204">
        <f>IFERROR(VLOOKUP(B18,'[6]SEP-19'!B:H,6,FALSE),0)</f>
        <v>7849.13</v>
      </c>
      <c r="U18" s="205">
        <f>IFERROR(VLOOKUP(B18,'[6]SEP-19'!B:H,7,FALSE),0)</f>
        <v>57.53</v>
      </c>
      <c r="V18" s="206">
        <f t="shared" si="2"/>
        <v>7906.66</v>
      </c>
      <c r="W18" s="195">
        <f t="shared" si="5"/>
        <v>49552.740999999995</v>
      </c>
      <c r="X18" s="196">
        <f t="shared" si="6"/>
        <v>773.21500000000003</v>
      </c>
      <c r="Y18" s="197">
        <f t="shared" si="7"/>
        <v>50325.955999999991</v>
      </c>
    </row>
    <row r="19" spans="1:25" ht="13">
      <c r="A19" s="2" t="s">
        <v>370</v>
      </c>
      <c r="B19" s="2" t="s">
        <v>373</v>
      </c>
      <c r="C19" s="89" t="s">
        <v>297</v>
      </c>
      <c r="D19" s="129" t="s">
        <v>304</v>
      </c>
      <c r="E19" s="48">
        <v>12503.717000000001</v>
      </c>
      <c r="F19" s="188">
        <v>4.0000000000000001E-3</v>
      </c>
      <c r="G19" s="142">
        <v>12503.721000000001</v>
      </c>
      <c r="H19" s="217">
        <f>IFERROR(VLOOKUP(B19,'[2]MAY-19'!B:H,6,FALSE),0)</f>
        <v>13119.61</v>
      </c>
      <c r="I19" s="218">
        <f>IFERROR(VLOOKUP(B19,'[2]MAY-19'!B:H,7,FALSE),0)</f>
        <v>0</v>
      </c>
      <c r="J19" s="219">
        <f t="shared" si="0"/>
        <v>13119.61</v>
      </c>
      <c r="K19" s="19">
        <f>IF(ISERROR([3]WORKSHEET!K23="TRUE"),0,+[3]WORKSHEET!K23)</f>
        <v>12284</v>
      </c>
      <c r="L19" s="20">
        <f>IF(ISERROR([3]WORKSHEET!L23="TRUE"),0,+[3]WORKSHEET!L23)</f>
        <v>0</v>
      </c>
      <c r="M19" s="21">
        <f t="shared" si="8"/>
        <v>12284</v>
      </c>
      <c r="N19" s="19">
        <f>IF(ISERROR([4]WORKSHEET!N23="TRUE"),0,+[4]WORKSHEET!N23)</f>
        <v>2933.2</v>
      </c>
      <c r="O19" s="20">
        <f>IF(ISERROR([4]WORKSHEET!O23="TRUE"),0,+[4]WORKSHEET!O23)</f>
        <v>0</v>
      </c>
      <c r="P19" s="21">
        <f t="shared" si="4"/>
        <v>2933.2</v>
      </c>
      <c r="Q19" s="204">
        <f>IFERROR(VLOOKUP(B19,'[5]AUG-19'!B:H,6,FALSE),0)</f>
        <v>3918.35</v>
      </c>
      <c r="R19" s="205">
        <f>IFERROR(VLOOKUP(B19,'[5]AUG-19'!B:H,7,FALSE),0)</f>
        <v>3.16</v>
      </c>
      <c r="S19" s="206">
        <f t="shared" si="1"/>
        <v>3921.5099999999998</v>
      </c>
      <c r="T19" s="204">
        <f>IFERROR(VLOOKUP(B19,'[6]SEP-19'!B:H,6,FALSE),0)</f>
        <v>9329.41</v>
      </c>
      <c r="U19" s="205">
        <f>IFERROR(VLOOKUP(B19,'[6]SEP-19'!B:H,7,FALSE),0)</f>
        <v>0.48</v>
      </c>
      <c r="V19" s="206">
        <f t="shared" si="2"/>
        <v>9329.89</v>
      </c>
      <c r="W19" s="195">
        <f t="shared" si="5"/>
        <v>54088.286999999997</v>
      </c>
      <c r="X19" s="196">
        <f t="shared" si="6"/>
        <v>3.6440000000000001</v>
      </c>
      <c r="Y19" s="197">
        <f t="shared" si="7"/>
        <v>54091.931000000004</v>
      </c>
    </row>
    <row r="20" spans="1:25" ht="13">
      <c r="A20" s="2" t="s">
        <v>255</v>
      </c>
      <c r="B20" s="2" t="s">
        <v>17</v>
      </c>
      <c r="C20" s="89" t="s">
        <v>297</v>
      </c>
      <c r="D20" s="129" t="s">
        <v>298</v>
      </c>
      <c r="E20" s="48">
        <v>0</v>
      </c>
      <c r="F20" s="188">
        <v>0</v>
      </c>
      <c r="G20" s="142">
        <v>0</v>
      </c>
      <c r="H20" s="217">
        <f>IFERROR(VLOOKUP(B20,'[2]MAY-19'!B:H,6,FALSE),0)</f>
        <v>16.32</v>
      </c>
      <c r="I20" s="218">
        <f>IFERROR(VLOOKUP(B20,'[2]MAY-19'!B:H,7,FALSE),0)</f>
        <v>5.59</v>
      </c>
      <c r="J20" s="219">
        <f t="shared" si="0"/>
        <v>21.91</v>
      </c>
      <c r="K20" s="19">
        <f>IF(ISERROR([3]WORKSHEET!K24="TRUE"),0,+[3]WORKSHEET!K24)</f>
        <v>0</v>
      </c>
      <c r="L20" s="20">
        <f>IF(ISERROR([3]WORKSHEET!L24="TRUE"),0,+[3]WORKSHEET!L24)</f>
        <v>0</v>
      </c>
      <c r="M20" s="21">
        <f t="shared" si="8"/>
        <v>0</v>
      </c>
      <c r="N20" s="19">
        <f>IF(ISERROR([4]WORKSHEET!N24="TRUE"),0,+[4]WORKSHEET!N24)</f>
        <v>32.590000000000003</v>
      </c>
      <c r="O20" s="20">
        <f>IF(ISERROR([4]WORKSHEET!O24="TRUE"),0,+[4]WORKSHEET!O24)</f>
        <v>0</v>
      </c>
      <c r="P20" s="21">
        <f t="shared" si="4"/>
        <v>32.590000000000003</v>
      </c>
      <c r="Q20" s="204">
        <f>IFERROR(VLOOKUP(B20,'[5]AUG-19'!B:H,6,FALSE),0)</f>
        <v>0</v>
      </c>
      <c r="R20" s="205">
        <f>IFERROR(VLOOKUP(B20,'[5]AUG-19'!B:H,7,FALSE),0)</f>
        <v>0</v>
      </c>
      <c r="S20" s="206">
        <f t="shared" si="1"/>
        <v>0</v>
      </c>
      <c r="T20" s="204">
        <f>IFERROR(VLOOKUP(B20,'[6]SEP-19'!B:H,6,FALSE),0)</f>
        <v>0</v>
      </c>
      <c r="U20" s="205">
        <f>IFERROR(VLOOKUP(B20,'[6]SEP-19'!B:H,7,FALSE),0)</f>
        <v>0</v>
      </c>
      <c r="V20" s="206">
        <f t="shared" si="2"/>
        <v>0</v>
      </c>
      <c r="W20" s="195">
        <f t="shared" si="5"/>
        <v>48.910000000000004</v>
      </c>
      <c r="X20" s="196">
        <f t="shared" si="6"/>
        <v>5.59</v>
      </c>
      <c r="Y20" s="197">
        <f t="shared" si="7"/>
        <v>54.5</v>
      </c>
    </row>
    <row r="21" spans="1:25" ht="13">
      <c r="A21" s="2" t="s">
        <v>256</v>
      </c>
      <c r="B21" s="2" t="s">
        <v>18</v>
      </c>
      <c r="C21" s="89" t="s">
        <v>297</v>
      </c>
      <c r="D21" s="129" t="s">
        <v>302</v>
      </c>
      <c r="E21" s="48">
        <v>20956.900000000001</v>
      </c>
      <c r="F21" s="188">
        <v>2802.15</v>
      </c>
      <c r="G21" s="142">
        <v>23759.050000000003</v>
      </c>
      <c r="H21" s="217">
        <f>IFERROR(VLOOKUP(B21,'[2]MAY-19'!B:H,6,FALSE),0)</f>
        <v>37431.65</v>
      </c>
      <c r="I21" s="218">
        <f>IFERROR(VLOOKUP(B21,'[2]MAY-19'!B:H,7,FALSE),0)</f>
        <v>1736.45</v>
      </c>
      <c r="J21" s="219">
        <f t="shared" si="0"/>
        <v>39168.1</v>
      </c>
      <c r="K21" s="19">
        <f>IF(ISERROR([3]WORKSHEET!K25="TRUE"),0,+[3]WORKSHEET!K25)</f>
        <v>49163.1</v>
      </c>
      <c r="L21" s="20">
        <f>IF(ISERROR([3]WORKSHEET!L25="TRUE"),0,+[3]WORKSHEET!L25)</f>
        <v>2555.75</v>
      </c>
      <c r="M21" s="21">
        <f t="shared" si="8"/>
        <v>51718.85</v>
      </c>
      <c r="N21" s="19">
        <f>IF(ISERROR([4]WORKSHEET!N25="TRUE"),0,+[4]WORKSHEET!N25)</f>
        <v>37772.6</v>
      </c>
      <c r="O21" s="20">
        <f>IF(ISERROR([4]WORKSHEET!O25="TRUE"),0,+[4]WORKSHEET!O25)</f>
        <v>1958.2</v>
      </c>
      <c r="P21" s="21">
        <f t="shared" si="4"/>
        <v>39730.799999999996</v>
      </c>
      <c r="Q21" s="204">
        <f>IFERROR(VLOOKUP(B21,'[5]AUG-19'!B:H,6,FALSE),0)</f>
        <v>21444</v>
      </c>
      <c r="R21" s="205">
        <f>IFERROR(VLOOKUP(B21,'[5]AUG-19'!B:H,7,FALSE),0)</f>
        <v>1102.45</v>
      </c>
      <c r="S21" s="206">
        <f t="shared" si="1"/>
        <v>22546.45</v>
      </c>
      <c r="T21" s="204">
        <f>IFERROR(VLOOKUP(B21,'[6]SEP-19'!B:H,6,FALSE),0)</f>
        <v>30287.1</v>
      </c>
      <c r="U21" s="205">
        <f>IFERROR(VLOOKUP(B21,'[6]SEP-19'!B:H,7,FALSE),0)</f>
        <v>2504.25</v>
      </c>
      <c r="V21" s="206">
        <f t="shared" si="2"/>
        <v>32791.35</v>
      </c>
      <c r="W21" s="195">
        <f t="shared" si="5"/>
        <v>197055.35</v>
      </c>
      <c r="X21" s="196">
        <f t="shared" si="6"/>
        <v>12659.250000000002</v>
      </c>
      <c r="Y21" s="197">
        <f t="shared" si="7"/>
        <v>209714.6</v>
      </c>
    </row>
    <row r="22" spans="1:25" ht="13">
      <c r="A22" s="2" t="s">
        <v>378</v>
      </c>
      <c r="B22" s="2" t="s">
        <v>379</v>
      </c>
      <c r="C22" s="89" t="s">
        <v>297</v>
      </c>
      <c r="D22" s="129" t="s">
        <v>304</v>
      </c>
      <c r="E22" s="48">
        <v>4495.3580000000002</v>
      </c>
      <c r="F22" s="188">
        <v>57.381</v>
      </c>
      <c r="G22" s="142">
        <v>4552.7390000000005</v>
      </c>
      <c r="H22" s="217">
        <f>IFERROR(VLOOKUP(B22,'[2]MAY-19'!B:H,6,FALSE),0)</f>
        <v>12649.61</v>
      </c>
      <c r="I22" s="218">
        <f>IFERROR(VLOOKUP(B22,'[2]MAY-19'!B:H,7,FALSE),0)</f>
        <v>143.5</v>
      </c>
      <c r="J22" s="219">
        <f t="shared" si="0"/>
        <v>12793.11</v>
      </c>
      <c r="K22" s="19">
        <f>IF(ISERROR([3]WORKSHEET!K26="TRUE"),0,+[3]WORKSHEET!K26)</f>
        <v>11588.41</v>
      </c>
      <c r="L22" s="20">
        <f>IF(ISERROR([3]WORKSHEET!L26="TRUE"),0,+[3]WORKSHEET!L26)</f>
        <v>19.420000000000002</v>
      </c>
      <c r="M22" s="21">
        <f t="shared" si="8"/>
        <v>11607.83</v>
      </c>
      <c r="N22" s="19">
        <f>IF(ISERROR([4]WORKSHEET!N26="TRUE"),0,+[4]WORKSHEET!N26)</f>
        <v>15223.05</v>
      </c>
      <c r="O22" s="20">
        <f>IF(ISERROR([4]WORKSHEET!O26="TRUE"),0,+[4]WORKSHEET!O26)</f>
        <v>130.43</v>
      </c>
      <c r="P22" s="21">
        <f t="shared" si="4"/>
        <v>15353.48</v>
      </c>
      <c r="Q22" s="204">
        <f>IFERROR(VLOOKUP(B22,'[5]AUG-19'!B:H,6,FALSE),0)</f>
        <v>20486.099999999999</v>
      </c>
      <c r="R22" s="205">
        <f>IFERROR(VLOOKUP(B22,'[5]AUG-19'!B:H,7,FALSE),0)</f>
        <v>65.8</v>
      </c>
      <c r="S22" s="206">
        <f t="shared" si="1"/>
        <v>20551.899999999998</v>
      </c>
      <c r="T22" s="204">
        <f>IFERROR(VLOOKUP(B22,'[6]SEP-19'!B:H,6,FALSE),0)</f>
        <v>20413.349999999999</v>
      </c>
      <c r="U22" s="205">
        <f>IFERROR(VLOOKUP(B22,'[6]SEP-19'!B:H,7,FALSE),0)</f>
        <v>249.78</v>
      </c>
      <c r="V22" s="206">
        <f t="shared" si="2"/>
        <v>20663.129999999997</v>
      </c>
      <c r="W22" s="195">
        <f t="shared" si="5"/>
        <v>84855.877999999997</v>
      </c>
      <c r="X22" s="196">
        <f t="shared" si="6"/>
        <v>666.31100000000004</v>
      </c>
      <c r="Y22" s="197">
        <f t="shared" si="7"/>
        <v>85522.188999999984</v>
      </c>
    </row>
    <row r="23" spans="1:25" ht="13">
      <c r="A23" s="2" t="s">
        <v>257</v>
      </c>
      <c r="B23" s="2" t="s">
        <v>19</v>
      </c>
      <c r="C23" s="89" t="s">
        <v>297</v>
      </c>
      <c r="D23" s="129" t="s">
        <v>302</v>
      </c>
      <c r="E23" s="48">
        <v>4759.9650000000001</v>
      </c>
      <c r="F23" s="188">
        <v>1544.8050000000001</v>
      </c>
      <c r="G23" s="142">
        <v>6304.77</v>
      </c>
      <c r="H23" s="217">
        <f>IFERROR(VLOOKUP(B23,'[2]MAY-19'!B:H,6,FALSE),0)</f>
        <v>10623.02</v>
      </c>
      <c r="I23" s="218">
        <f>IFERROR(VLOOKUP(B23,'[2]MAY-19'!B:H,7,FALSE),0)</f>
        <v>2297.6999999999998</v>
      </c>
      <c r="J23" s="219">
        <f t="shared" si="0"/>
        <v>12920.720000000001</v>
      </c>
      <c r="K23" s="19">
        <f>IF(ISERROR([3]WORKSHEET!K27="TRUE"),0,+[3]WORKSHEET!K27)</f>
        <v>20938.77</v>
      </c>
      <c r="L23" s="20">
        <f>IF(ISERROR([3]WORKSHEET!L27="TRUE"),0,+[3]WORKSHEET!L27)</f>
        <v>3226.77</v>
      </c>
      <c r="M23" s="21">
        <f t="shared" si="8"/>
        <v>24165.54</v>
      </c>
      <c r="N23" s="19">
        <f>IF(ISERROR([4]WORKSHEET!N27="TRUE"),0,+[4]WORKSHEET!N27)</f>
        <v>12965.27</v>
      </c>
      <c r="O23" s="20">
        <f>IF(ISERROR([4]WORKSHEET!O27="TRUE"),0,+[4]WORKSHEET!O27)</f>
        <v>3377.57</v>
      </c>
      <c r="P23" s="21">
        <f t="shared" si="4"/>
        <v>16342.84</v>
      </c>
      <c r="Q23" s="204">
        <f>IFERROR(VLOOKUP(B23,'[5]AUG-19'!B:H,6,FALSE),0)</f>
        <v>13496.63</v>
      </c>
      <c r="R23" s="205">
        <f>IFERROR(VLOOKUP(B23,'[5]AUG-19'!B:H,7,FALSE),0)</f>
        <v>1329.75</v>
      </c>
      <c r="S23" s="206">
        <f t="shared" si="1"/>
        <v>14826.38</v>
      </c>
      <c r="T23" s="204">
        <f>IFERROR(VLOOKUP(B23,'[6]SEP-19'!B:H,6,FALSE),0)</f>
        <v>32961.599999999999</v>
      </c>
      <c r="U23" s="205">
        <f>IFERROR(VLOOKUP(B23,'[6]SEP-19'!B:H,7,FALSE),0)</f>
        <v>5782.19</v>
      </c>
      <c r="V23" s="206">
        <f t="shared" si="2"/>
        <v>38743.79</v>
      </c>
      <c r="W23" s="195">
        <f t="shared" si="5"/>
        <v>95745.255000000005</v>
      </c>
      <c r="X23" s="196">
        <f t="shared" si="6"/>
        <v>17558.785</v>
      </c>
      <c r="Y23" s="197">
        <f t="shared" si="7"/>
        <v>113304.04000000001</v>
      </c>
    </row>
    <row r="24" spans="1:25" ht="13">
      <c r="A24" s="2" t="s">
        <v>258</v>
      </c>
      <c r="B24" s="2" t="s">
        <v>20</v>
      </c>
      <c r="C24" s="89" t="s">
        <v>297</v>
      </c>
      <c r="D24" s="129" t="s">
        <v>303</v>
      </c>
      <c r="E24" s="48">
        <v>0</v>
      </c>
      <c r="F24" s="188">
        <v>0</v>
      </c>
      <c r="G24" s="142">
        <v>0</v>
      </c>
      <c r="H24" s="217">
        <f>IFERROR(VLOOKUP(B24,'[2]MAY-19'!B:H,6,FALSE),0)</f>
        <v>0</v>
      </c>
      <c r="I24" s="218">
        <f>IFERROR(VLOOKUP(B24,'[2]MAY-19'!B:H,7,FALSE),0)</f>
        <v>0</v>
      </c>
      <c r="J24" s="219">
        <f t="shared" si="0"/>
        <v>0</v>
      </c>
      <c r="K24" s="19">
        <f>IF(ISERROR([3]WORKSHEET!K28="TRUE"),0,+[3]WORKSHEET!K28)</f>
        <v>0</v>
      </c>
      <c r="L24" s="20">
        <f>IF(ISERROR([3]WORKSHEET!L28="TRUE"),0,+[3]WORKSHEET!L28)</f>
        <v>0</v>
      </c>
      <c r="M24" s="21">
        <f t="shared" si="8"/>
        <v>0</v>
      </c>
      <c r="N24" s="19">
        <f>IF(ISERROR([4]WORKSHEET!N28="TRUE"),0,+[4]WORKSHEET!N28)</f>
        <v>0</v>
      </c>
      <c r="O24" s="20">
        <f>IF(ISERROR([4]WORKSHEET!O28="TRUE"),0,+[4]WORKSHEET!O28)</f>
        <v>0</v>
      </c>
      <c r="P24" s="21">
        <f t="shared" si="4"/>
        <v>0</v>
      </c>
      <c r="Q24" s="204">
        <f>IFERROR(VLOOKUP(B24,'[5]AUG-19'!B:H,6,FALSE),0)</f>
        <v>0</v>
      </c>
      <c r="R24" s="205">
        <f>IFERROR(VLOOKUP(B24,'[5]AUG-19'!B:H,7,FALSE),0)</f>
        <v>0</v>
      </c>
      <c r="S24" s="206">
        <f t="shared" si="1"/>
        <v>0</v>
      </c>
      <c r="T24" s="204">
        <f>IFERROR(VLOOKUP(B24,'[6]SEP-19'!B:H,6,FALSE),0)</f>
        <v>0</v>
      </c>
      <c r="U24" s="205">
        <f>IFERROR(VLOOKUP(B24,'[6]SEP-19'!B:H,7,FALSE),0)</f>
        <v>0</v>
      </c>
      <c r="V24" s="206">
        <f t="shared" si="2"/>
        <v>0</v>
      </c>
      <c r="W24" s="195">
        <f t="shared" si="5"/>
        <v>0</v>
      </c>
      <c r="X24" s="196">
        <f t="shared" si="6"/>
        <v>0</v>
      </c>
      <c r="Y24" s="197">
        <f t="shared" si="7"/>
        <v>0</v>
      </c>
    </row>
    <row r="25" spans="1:25" ht="13">
      <c r="A25" s="2" t="s">
        <v>260</v>
      </c>
      <c r="B25" s="2" t="s">
        <v>22</v>
      </c>
      <c r="C25" s="89" t="s">
        <v>297</v>
      </c>
      <c r="D25" s="129" t="s">
        <v>303</v>
      </c>
      <c r="E25" s="48">
        <v>3166.0650000000001</v>
      </c>
      <c r="F25" s="188">
        <v>52.604999999999997</v>
      </c>
      <c r="G25" s="142">
        <v>3218.67</v>
      </c>
      <c r="H25" s="217">
        <f>IFERROR(VLOOKUP(B25,'[2]MAY-19'!B:H,6,FALSE),0)</f>
        <v>5159.26</v>
      </c>
      <c r="I25" s="218">
        <f>IFERROR(VLOOKUP(B25,'[2]MAY-19'!B:H,7,FALSE),0)</f>
        <v>271.02999999999997</v>
      </c>
      <c r="J25" s="219">
        <f t="shared" si="0"/>
        <v>5430.29</v>
      </c>
      <c r="K25" s="19">
        <f>IF(ISERROR([3]WORKSHEET!K30="TRUE"),0,+[3]WORKSHEET!K30)</f>
        <v>3893.78</v>
      </c>
      <c r="L25" s="20">
        <f>IF(ISERROR([3]WORKSHEET!L30="TRUE"),0,+[3]WORKSHEET!L30)</f>
        <v>356.52</v>
      </c>
      <c r="M25" s="21">
        <f t="shared" si="8"/>
        <v>4250.3</v>
      </c>
      <c r="N25" s="19">
        <f>IF(ISERROR([4]WORKSHEET!N30="TRUE"),0,+[4]WORKSHEET!N30)</f>
        <v>6143.76</v>
      </c>
      <c r="O25" s="20">
        <f>IF(ISERROR([4]WORKSHEET!O30="TRUE"),0,+[4]WORKSHEET!O30)</f>
        <v>681.53</v>
      </c>
      <c r="P25" s="21">
        <f t="shared" si="4"/>
        <v>6825.29</v>
      </c>
      <c r="Q25" s="204">
        <f>IFERROR(VLOOKUP(B25,'[5]AUG-19'!B:H,6,FALSE),0)</f>
        <v>4899.32</v>
      </c>
      <c r="R25" s="205">
        <f>IFERROR(VLOOKUP(B25,'[5]AUG-19'!B:H,7,FALSE),0)</f>
        <v>715.87</v>
      </c>
      <c r="S25" s="206">
        <f t="shared" si="1"/>
        <v>5615.19</v>
      </c>
      <c r="T25" s="204">
        <f>IFERROR(VLOOKUP(B25,'[6]SEP-19'!B:H,6,FALSE),0)</f>
        <v>6624.45</v>
      </c>
      <c r="U25" s="205">
        <f>IFERROR(VLOOKUP(B25,'[6]SEP-19'!B:H,7,FALSE),0)</f>
        <v>921.25</v>
      </c>
      <c r="V25" s="206">
        <f t="shared" si="2"/>
        <v>7545.7</v>
      </c>
      <c r="W25" s="195">
        <f t="shared" si="5"/>
        <v>29886.635000000002</v>
      </c>
      <c r="X25" s="196">
        <f t="shared" si="6"/>
        <v>2998.8049999999998</v>
      </c>
      <c r="Y25" s="197">
        <f t="shared" si="7"/>
        <v>32885.439999999995</v>
      </c>
    </row>
    <row r="26" spans="1:25" ht="13">
      <c r="A26" s="2" t="s">
        <v>260</v>
      </c>
      <c r="B26" s="2" t="s">
        <v>23</v>
      </c>
      <c r="C26" s="89" t="s">
        <v>297</v>
      </c>
      <c r="D26" s="129" t="s">
        <v>303</v>
      </c>
      <c r="E26" s="48">
        <v>0</v>
      </c>
      <c r="F26" s="188">
        <v>0</v>
      </c>
      <c r="G26" s="142">
        <v>0</v>
      </c>
      <c r="H26" s="217">
        <f>IFERROR(VLOOKUP(B26,'[2]MAY-19'!B:H,6,FALSE),0)</f>
        <v>0</v>
      </c>
      <c r="I26" s="218">
        <f>IFERROR(VLOOKUP(B26,'[2]MAY-19'!B:H,7,FALSE),0)</f>
        <v>0</v>
      </c>
      <c r="J26" s="219">
        <f t="shared" si="0"/>
        <v>0</v>
      </c>
      <c r="K26" s="19">
        <f>IF(ISERROR([3]WORKSHEET!K31="TRUE"),0,+[3]WORKSHEET!K31)</f>
        <v>0</v>
      </c>
      <c r="L26" s="20">
        <f>IF(ISERROR([3]WORKSHEET!L31="TRUE"),0,+[3]WORKSHEET!L31)</f>
        <v>0</v>
      </c>
      <c r="M26" s="21">
        <f t="shared" si="8"/>
        <v>0</v>
      </c>
      <c r="N26" s="19">
        <f>IF(ISERROR([4]WORKSHEET!N31="TRUE"),0,+[4]WORKSHEET!N31)</f>
        <v>3011.15</v>
      </c>
      <c r="O26" s="20">
        <f>IF(ISERROR([4]WORKSHEET!O31="TRUE"),0,+[4]WORKSHEET!O31)</f>
        <v>61.36</v>
      </c>
      <c r="P26" s="21">
        <f t="shared" si="4"/>
        <v>3072.51</v>
      </c>
      <c r="Q26" s="204">
        <f>IFERROR(VLOOKUP(B26,'[5]AUG-19'!B:H,6,FALSE),0)</f>
        <v>3840.48</v>
      </c>
      <c r="R26" s="205">
        <f>IFERROR(VLOOKUP(B26,'[5]AUG-19'!B:H,7,FALSE),0)</f>
        <v>1624.83</v>
      </c>
      <c r="S26" s="206">
        <f t="shared" si="1"/>
        <v>5465.3099999999995</v>
      </c>
      <c r="T26" s="204">
        <f>IFERROR(VLOOKUP(B26,'[6]SEP-19'!B:H,6,FALSE),0)</f>
        <v>1176.53</v>
      </c>
      <c r="U26" s="205">
        <f>IFERROR(VLOOKUP(B26,'[6]SEP-19'!B:H,7,FALSE),0)</f>
        <v>96.83</v>
      </c>
      <c r="V26" s="206">
        <f t="shared" si="2"/>
        <v>1273.3599999999999</v>
      </c>
      <c r="W26" s="195">
        <f t="shared" si="5"/>
        <v>8028.16</v>
      </c>
      <c r="X26" s="196">
        <f t="shared" si="6"/>
        <v>1783.0199999999998</v>
      </c>
      <c r="Y26" s="197">
        <f t="shared" si="7"/>
        <v>9811.18</v>
      </c>
    </row>
    <row r="27" spans="1:25" ht="13">
      <c r="A27" s="2" t="s">
        <v>260</v>
      </c>
      <c r="B27" s="2" t="s">
        <v>24</v>
      </c>
      <c r="C27" s="89" t="s">
        <v>297</v>
      </c>
      <c r="D27" s="129" t="s">
        <v>303</v>
      </c>
      <c r="E27" s="48">
        <v>7180.11</v>
      </c>
      <c r="F27" s="188">
        <v>1149.498</v>
      </c>
      <c r="G27" s="142">
        <v>8329.6080000000002</v>
      </c>
      <c r="H27" s="217">
        <f>IFERROR(VLOOKUP(B27,'[2]MAY-19'!B:H,6,FALSE),0)</f>
        <v>5173.12</v>
      </c>
      <c r="I27" s="218">
        <f>IFERROR(VLOOKUP(B27,'[2]MAY-19'!B:H,7,FALSE),0)</f>
        <v>265.23</v>
      </c>
      <c r="J27" s="219">
        <f t="shared" si="0"/>
        <v>5438.35</v>
      </c>
      <c r="K27" s="19">
        <f>IF(ISERROR([3]WORKSHEET!K32="TRUE"),0,+[3]WORKSHEET!K32)</f>
        <v>7862.4</v>
      </c>
      <c r="L27" s="20">
        <f>IF(ISERROR([3]WORKSHEET!L32="TRUE"),0,+[3]WORKSHEET!L32)</f>
        <v>181.76</v>
      </c>
      <c r="M27" s="21">
        <f t="shared" si="8"/>
        <v>8044.16</v>
      </c>
      <c r="N27" s="19">
        <f>IF(ISERROR([4]WORKSHEET!N32="TRUE"),0,+[4]WORKSHEET!N32)</f>
        <v>5228.3100000000004</v>
      </c>
      <c r="O27" s="20">
        <f>IF(ISERROR([4]WORKSHEET!O32="TRUE"),0,+[4]WORKSHEET!O32)</f>
        <v>4.3499999999999996</v>
      </c>
      <c r="P27" s="21">
        <f t="shared" si="4"/>
        <v>5232.6600000000008</v>
      </c>
      <c r="Q27" s="204">
        <f>IFERROR(VLOOKUP(B27,'[5]AUG-19'!B:H,6,FALSE),0)</f>
        <v>4445.22</v>
      </c>
      <c r="R27" s="205">
        <f>IFERROR(VLOOKUP(B27,'[5]AUG-19'!B:H,7,FALSE),0)</f>
        <v>248.98</v>
      </c>
      <c r="S27" s="206">
        <f t="shared" si="1"/>
        <v>4694.2</v>
      </c>
      <c r="T27" s="204">
        <f>IFERROR(VLOOKUP(B27,'[6]SEP-19'!B:H,6,FALSE),0)</f>
        <v>2603.54</v>
      </c>
      <c r="U27" s="205">
        <f>IFERROR(VLOOKUP(B27,'[6]SEP-19'!B:H,7,FALSE),0)</f>
        <v>228.69</v>
      </c>
      <c r="V27" s="206">
        <f t="shared" si="2"/>
        <v>2832.23</v>
      </c>
      <c r="W27" s="195">
        <f t="shared" si="5"/>
        <v>32492.7</v>
      </c>
      <c r="X27" s="196">
        <f t="shared" si="6"/>
        <v>2078.5079999999998</v>
      </c>
      <c r="Y27" s="197">
        <f t="shared" si="7"/>
        <v>34571.208000000006</v>
      </c>
    </row>
    <row r="28" spans="1:25" ht="13">
      <c r="A28" s="2" t="s">
        <v>260</v>
      </c>
      <c r="B28" s="2" t="s">
        <v>25</v>
      </c>
      <c r="C28" s="89" t="s">
        <v>297</v>
      </c>
      <c r="D28" s="129" t="s">
        <v>303</v>
      </c>
      <c r="E28" s="48">
        <v>1446.4169999999999</v>
      </c>
      <c r="F28" s="188">
        <v>73.521000000000001</v>
      </c>
      <c r="G28" s="142">
        <v>1519.9379999999999</v>
      </c>
      <c r="H28" s="217">
        <f>IFERROR(VLOOKUP(B28,'[2]MAY-19'!B:H,6,FALSE),0)</f>
        <v>10741.06</v>
      </c>
      <c r="I28" s="218">
        <f>IFERROR(VLOOKUP(B28,'[2]MAY-19'!B:H,7,FALSE),0)</f>
        <v>1098.03</v>
      </c>
      <c r="J28" s="219">
        <f t="shared" si="0"/>
        <v>11839.09</v>
      </c>
      <c r="K28" s="19">
        <f>IF(ISERROR([3]WORKSHEET!K33="TRUE"),0,+[3]WORKSHEET!K33)</f>
        <v>6305.29</v>
      </c>
      <c r="L28" s="20">
        <f>IF(ISERROR([3]WORKSHEET!L33="TRUE"),0,+[3]WORKSHEET!L33)</f>
        <v>1368.8</v>
      </c>
      <c r="M28" s="21">
        <f t="shared" si="8"/>
        <v>7674.09</v>
      </c>
      <c r="N28" s="19">
        <f>IF(ISERROR([4]WORKSHEET!N33="TRUE"),0,+[4]WORKSHEET!N33)</f>
        <v>7835.5</v>
      </c>
      <c r="O28" s="20">
        <f>IF(ISERROR([4]WORKSHEET!O33="TRUE"),0,+[4]WORKSHEET!O33)</f>
        <v>1089.46</v>
      </c>
      <c r="P28" s="21">
        <f t="shared" si="4"/>
        <v>8924.9599999999991</v>
      </c>
      <c r="Q28" s="204">
        <f>IFERROR(VLOOKUP(B28,'[5]AUG-19'!B:H,6,FALSE),0)</f>
        <v>6449.25</v>
      </c>
      <c r="R28" s="205">
        <f>IFERROR(VLOOKUP(B28,'[5]AUG-19'!B:H,7,FALSE),0)</f>
        <v>1339.82</v>
      </c>
      <c r="S28" s="206">
        <f t="shared" si="1"/>
        <v>7789.07</v>
      </c>
      <c r="T28" s="204">
        <f>IFERROR(VLOOKUP(B28,'[6]SEP-19'!B:H,6,FALSE),0)</f>
        <v>6563.4</v>
      </c>
      <c r="U28" s="205">
        <f>IFERROR(VLOOKUP(B28,'[6]SEP-19'!B:H,7,FALSE),0)</f>
        <v>1166.26</v>
      </c>
      <c r="V28" s="206">
        <f t="shared" si="2"/>
        <v>7729.66</v>
      </c>
      <c r="W28" s="195">
        <f t="shared" si="5"/>
        <v>39340.917000000001</v>
      </c>
      <c r="X28" s="196">
        <f t="shared" si="6"/>
        <v>6135.8909999999996</v>
      </c>
      <c r="Y28" s="197">
        <f t="shared" si="7"/>
        <v>45476.808000000005</v>
      </c>
    </row>
    <row r="29" spans="1:25" ht="13">
      <c r="A29" s="2" t="s">
        <v>261</v>
      </c>
      <c r="B29" s="2" t="s">
        <v>26</v>
      </c>
      <c r="C29" s="89" t="s">
        <v>297</v>
      </c>
      <c r="D29" s="129" t="s">
        <v>303</v>
      </c>
      <c r="E29" s="48">
        <v>68027.95</v>
      </c>
      <c r="F29" s="188">
        <v>354.6</v>
      </c>
      <c r="G29" s="142">
        <v>68382.55</v>
      </c>
      <c r="H29" s="217">
        <f>IFERROR(VLOOKUP(B29,'[2]MAY-19'!B:H,6,FALSE),0)</f>
        <v>85491.85</v>
      </c>
      <c r="I29" s="218">
        <f>IFERROR(VLOOKUP(B29,'[2]MAY-19'!B:H,7,FALSE),0)</f>
        <v>308.64999999999998</v>
      </c>
      <c r="J29" s="219">
        <f t="shared" si="0"/>
        <v>85800.5</v>
      </c>
      <c r="K29" s="19">
        <f>IF(ISERROR([3]WORKSHEET!K34="TRUE"),0,+[3]WORKSHEET!K34)</f>
        <v>75928.5</v>
      </c>
      <c r="L29" s="20">
        <f>IF(ISERROR([3]WORKSHEET!L34="TRUE"),0,+[3]WORKSHEET!L34)</f>
        <v>1292.3</v>
      </c>
      <c r="M29" s="21">
        <f t="shared" si="8"/>
        <v>77220.800000000003</v>
      </c>
      <c r="N29" s="19">
        <f>IF(ISERROR([4]WORKSHEET!N34="TRUE"),0,+[4]WORKSHEET!N34)</f>
        <v>55348.1</v>
      </c>
      <c r="O29" s="20">
        <f>IF(ISERROR([4]WORKSHEET!O34="TRUE"),0,+[4]WORKSHEET!O34)</f>
        <v>1567.8</v>
      </c>
      <c r="P29" s="21">
        <f t="shared" si="4"/>
        <v>56915.9</v>
      </c>
      <c r="Q29" s="204">
        <f>IFERROR(VLOOKUP(B29,'[5]AUG-19'!B:H,6,FALSE),0)</f>
        <v>40910.5</v>
      </c>
      <c r="R29" s="205">
        <f>IFERROR(VLOOKUP(B29,'[5]AUG-19'!B:H,7,FALSE),0)</f>
        <v>1136.45</v>
      </c>
      <c r="S29" s="206">
        <f t="shared" si="1"/>
        <v>42046.95</v>
      </c>
      <c r="T29" s="204">
        <f>IFERROR(VLOOKUP(B29,'[6]SEP-19'!B:H,6,FALSE),0)</f>
        <v>77046.2</v>
      </c>
      <c r="U29" s="205">
        <f>IFERROR(VLOOKUP(B29,'[6]SEP-19'!B:H,7,FALSE),0)</f>
        <v>1035.5999999999999</v>
      </c>
      <c r="V29" s="206">
        <f t="shared" si="2"/>
        <v>78081.8</v>
      </c>
      <c r="W29" s="195">
        <f t="shared" si="5"/>
        <v>402753.1</v>
      </c>
      <c r="X29" s="196">
        <f t="shared" si="6"/>
        <v>5695.4</v>
      </c>
      <c r="Y29" s="197">
        <f t="shared" si="7"/>
        <v>408448.5</v>
      </c>
    </row>
    <row r="30" spans="1:25" ht="13">
      <c r="A30" s="2" t="s">
        <v>261</v>
      </c>
      <c r="B30" s="2" t="s">
        <v>27</v>
      </c>
      <c r="C30" s="89" t="s">
        <v>297</v>
      </c>
      <c r="D30" s="129" t="s">
        <v>303</v>
      </c>
      <c r="E30" s="48">
        <v>13133.95</v>
      </c>
      <c r="F30" s="188">
        <v>1458</v>
      </c>
      <c r="G30" s="142">
        <v>14591.95</v>
      </c>
      <c r="H30" s="217">
        <f>IFERROR(VLOOKUP(B30,'[2]MAY-19'!B:H,6,FALSE),0)</f>
        <v>81549.7</v>
      </c>
      <c r="I30" s="218">
        <f>IFERROR(VLOOKUP(B30,'[2]MAY-19'!B:H,7,FALSE),0)</f>
        <v>1586.45</v>
      </c>
      <c r="J30" s="219">
        <f t="shared" si="0"/>
        <v>83136.149999999994</v>
      </c>
      <c r="K30" s="19">
        <f>IF(ISERROR([3]WORKSHEET!K35="TRUE"),0,+[3]WORKSHEET!K35)</f>
        <v>68848.350000000006</v>
      </c>
      <c r="L30" s="20">
        <f>IF(ISERROR([3]WORKSHEET!L35="TRUE"),0,+[3]WORKSHEET!L35)</f>
        <v>2360.1999999999998</v>
      </c>
      <c r="M30" s="21">
        <f t="shared" si="8"/>
        <v>71208.55</v>
      </c>
      <c r="N30" s="19">
        <f>IF(ISERROR([4]WORKSHEET!N35="TRUE"),0,+[4]WORKSHEET!N35)</f>
        <v>19942.55</v>
      </c>
      <c r="O30" s="20">
        <f>IF(ISERROR([4]WORKSHEET!O35="TRUE"),0,+[4]WORKSHEET!O35)</f>
        <v>579.9</v>
      </c>
      <c r="P30" s="21">
        <f t="shared" si="4"/>
        <v>20522.45</v>
      </c>
      <c r="Q30" s="204">
        <f>IFERROR(VLOOKUP(B30,'[5]AUG-19'!B:H,6,FALSE),0)</f>
        <v>0</v>
      </c>
      <c r="R30" s="205">
        <f>IFERROR(VLOOKUP(B30,'[5]AUG-19'!B:H,7,FALSE),0)</f>
        <v>0</v>
      </c>
      <c r="S30" s="206">
        <f t="shared" si="1"/>
        <v>0</v>
      </c>
      <c r="T30" s="204">
        <f>IFERROR(VLOOKUP(B30,'[6]SEP-19'!B:H,6,FALSE),0)</f>
        <v>0</v>
      </c>
      <c r="U30" s="205">
        <f>IFERROR(VLOOKUP(B30,'[6]SEP-19'!B:H,7,FALSE),0)</f>
        <v>0</v>
      </c>
      <c r="V30" s="206">
        <f t="shared" si="2"/>
        <v>0</v>
      </c>
      <c r="W30" s="195">
        <f t="shared" si="5"/>
        <v>183474.55</v>
      </c>
      <c r="X30" s="196">
        <f t="shared" si="6"/>
        <v>5984.5499999999993</v>
      </c>
      <c r="Y30" s="197">
        <f t="shared" si="7"/>
        <v>189459.1</v>
      </c>
    </row>
    <row r="31" spans="1:25" ht="13">
      <c r="A31" s="2" t="s">
        <v>261</v>
      </c>
      <c r="B31" s="2" t="s">
        <v>28</v>
      </c>
      <c r="C31" s="89" t="s">
        <v>297</v>
      </c>
      <c r="D31" s="129" t="s">
        <v>303</v>
      </c>
      <c r="E31" s="48">
        <v>27441.1</v>
      </c>
      <c r="F31" s="188">
        <v>1727.6</v>
      </c>
      <c r="G31" s="142">
        <v>29168.699999999997</v>
      </c>
      <c r="H31" s="217">
        <f>IFERROR(VLOOKUP(B31,'[2]MAY-19'!B:H,6,FALSE),0)</f>
        <v>61438.05</v>
      </c>
      <c r="I31" s="218">
        <f>IFERROR(VLOOKUP(B31,'[2]MAY-19'!B:H,7,FALSE),0)</f>
        <v>881.75</v>
      </c>
      <c r="J31" s="219">
        <f t="shared" si="0"/>
        <v>62319.8</v>
      </c>
      <c r="K31" s="19">
        <f>IF(ISERROR([3]WORKSHEET!K36="TRUE"),0,+[3]WORKSHEET!K36)</f>
        <v>35667</v>
      </c>
      <c r="L31" s="20">
        <f>IF(ISERROR([3]WORKSHEET!L36="TRUE"),0,+[3]WORKSHEET!L36)</f>
        <v>472.3</v>
      </c>
      <c r="M31" s="21">
        <f t="shared" si="8"/>
        <v>36139.300000000003</v>
      </c>
      <c r="N31" s="19">
        <f>IF(ISERROR([4]WORKSHEET!N36="TRUE"),0,+[4]WORKSHEET!N36)</f>
        <v>54914.5</v>
      </c>
      <c r="O31" s="20">
        <f>IF(ISERROR([4]WORKSHEET!O36="TRUE"),0,+[4]WORKSHEET!O36)</f>
        <v>2053.65</v>
      </c>
      <c r="P31" s="21">
        <f t="shared" si="4"/>
        <v>56968.15</v>
      </c>
      <c r="Q31" s="204">
        <f>IFERROR(VLOOKUP(B31,'[5]AUG-19'!B:H,6,FALSE),0)</f>
        <v>57417.95</v>
      </c>
      <c r="R31" s="205">
        <f>IFERROR(VLOOKUP(B31,'[5]AUG-19'!B:H,7,FALSE),0)</f>
        <v>2089.1</v>
      </c>
      <c r="S31" s="206">
        <f t="shared" si="1"/>
        <v>59507.049999999996</v>
      </c>
      <c r="T31" s="204">
        <f>IFERROR(VLOOKUP(B31,'[6]SEP-19'!B:H,6,FALSE),0)</f>
        <v>27219.55</v>
      </c>
      <c r="U31" s="205">
        <f>IFERROR(VLOOKUP(B31,'[6]SEP-19'!B:H,7,FALSE),0)</f>
        <v>665.1</v>
      </c>
      <c r="V31" s="206">
        <f t="shared" si="2"/>
        <v>27884.649999999998</v>
      </c>
      <c r="W31" s="195">
        <f t="shared" si="5"/>
        <v>264098.14999999997</v>
      </c>
      <c r="X31" s="196">
        <f t="shared" si="6"/>
        <v>7889.5</v>
      </c>
      <c r="Y31" s="197">
        <f t="shared" si="7"/>
        <v>271987.65000000002</v>
      </c>
    </row>
    <row r="32" spans="1:25" ht="13">
      <c r="A32" s="2" t="s">
        <v>261</v>
      </c>
      <c r="B32" s="2" t="s">
        <v>29</v>
      </c>
      <c r="C32" s="89" t="s">
        <v>297</v>
      </c>
      <c r="D32" s="129" t="s">
        <v>303</v>
      </c>
      <c r="E32" s="48">
        <v>8092.8</v>
      </c>
      <c r="F32" s="188">
        <v>590.35</v>
      </c>
      <c r="G32" s="142">
        <v>8683.15</v>
      </c>
      <c r="H32" s="217">
        <f>IFERROR(VLOOKUP(B32,'[2]MAY-19'!B:H,6,FALSE),0)</f>
        <v>0</v>
      </c>
      <c r="I32" s="218">
        <f>IFERROR(VLOOKUP(B32,'[2]MAY-19'!B:H,7,FALSE),0)</f>
        <v>0</v>
      </c>
      <c r="J32" s="219">
        <f t="shared" si="0"/>
        <v>0</v>
      </c>
      <c r="K32" s="19">
        <f>IF(ISERROR([3]WORKSHEET!K37="TRUE"),0,+[3]WORKSHEET!K37)</f>
        <v>0</v>
      </c>
      <c r="L32" s="20">
        <f>IF(ISERROR([3]WORKSHEET!L37="TRUE"),0,+[3]WORKSHEET!L37)</f>
        <v>0</v>
      </c>
      <c r="M32" s="21">
        <f t="shared" si="8"/>
        <v>0</v>
      </c>
      <c r="N32" s="19">
        <f>IF(ISERROR([4]WORKSHEET!N37="TRUE"),0,+[4]WORKSHEET!N37)</f>
        <v>15560.45</v>
      </c>
      <c r="O32" s="20">
        <f>IF(ISERROR([4]WORKSHEET!O37="TRUE"),0,+[4]WORKSHEET!O37)</f>
        <v>825.8</v>
      </c>
      <c r="P32" s="21">
        <f t="shared" si="4"/>
        <v>16386.25</v>
      </c>
      <c r="Q32" s="204">
        <f>IFERROR(VLOOKUP(B32,'[5]AUG-19'!B:H,6,FALSE),0)</f>
        <v>42341.9</v>
      </c>
      <c r="R32" s="205">
        <f>IFERROR(VLOOKUP(B32,'[5]AUG-19'!B:H,7,FALSE),0)</f>
        <v>1428.45</v>
      </c>
      <c r="S32" s="206">
        <f t="shared" si="1"/>
        <v>43770.35</v>
      </c>
      <c r="T32" s="204">
        <f>IFERROR(VLOOKUP(B32,'[6]SEP-19'!B:H,6,FALSE),0)</f>
        <v>48858.6</v>
      </c>
      <c r="U32" s="205">
        <f>IFERROR(VLOOKUP(B32,'[6]SEP-19'!B:H,7,FALSE),0)</f>
        <v>1252.45</v>
      </c>
      <c r="V32" s="206">
        <f t="shared" si="2"/>
        <v>50111.049999999996</v>
      </c>
      <c r="W32" s="195">
        <f t="shared" si="5"/>
        <v>114853.75</v>
      </c>
      <c r="X32" s="196">
        <f t="shared" si="6"/>
        <v>4097.05</v>
      </c>
      <c r="Y32" s="197">
        <f t="shared" si="7"/>
        <v>118950.79999999999</v>
      </c>
    </row>
    <row r="33" spans="1:25" ht="13">
      <c r="A33" s="2" t="s">
        <v>261</v>
      </c>
      <c r="B33" s="2" t="s">
        <v>30</v>
      </c>
      <c r="C33" s="89" t="s">
        <v>297</v>
      </c>
      <c r="D33" s="129" t="s">
        <v>303</v>
      </c>
      <c r="E33" s="48">
        <v>0</v>
      </c>
      <c r="F33" s="188">
        <v>0</v>
      </c>
      <c r="G33" s="142">
        <v>0</v>
      </c>
      <c r="H33" s="217">
        <f>IFERROR(VLOOKUP(B33,'[2]MAY-19'!B:H,6,FALSE),0)</f>
        <v>0</v>
      </c>
      <c r="I33" s="218">
        <f>IFERROR(VLOOKUP(B33,'[2]MAY-19'!B:H,7,FALSE),0)</f>
        <v>0</v>
      </c>
      <c r="J33" s="219">
        <f t="shared" si="0"/>
        <v>0</v>
      </c>
      <c r="K33" s="19">
        <f>IF(ISERROR([3]WORKSHEET!K38="TRUE"),0,+[3]WORKSHEET!K38)</f>
        <v>0</v>
      </c>
      <c r="L33" s="20">
        <f>IF(ISERROR([3]WORKSHEET!L38="TRUE"),0,+[3]WORKSHEET!L38)</f>
        <v>0</v>
      </c>
      <c r="M33" s="21">
        <f t="shared" si="8"/>
        <v>0</v>
      </c>
      <c r="N33" s="19">
        <f>IF(ISERROR([4]WORKSHEET!N38="TRUE"),0,+[4]WORKSHEET!N38)</f>
        <v>0</v>
      </c>
      <c r="O33" s="20">
        <f>IF(ISERROR([4]WORKSHEET!O38="TRUE"),0,+[4]WORKSHEET!O38)</f>
        <v>0</v>
      </c>
      <c r="P33" s="21">
        <f t="shared" si="4"/>
        <v>0</v>
      </c>
      <c r="Q33" s="204">
        <f>IFERROR(VLOOKUP(B33,'[5]AUG-19'!B:H,6,FALSE),0)</f>
        <v>0</v>
      </c>
      <c r="R33" s="205">
        <f>IFERROR(VLOOKUP(B33,'[5]AUG-19'!B:H,7,FALSE),0)</f>
        <v>0</v>
      </c>
      <c r="S33" s="206">
        <f t="shared" si="1"/>
        <v>0</v>
      </c>
      <c r="T33" s="204">
        <f>IFERROR(VLOOKUP(B33,'[6]SEP-19'!B:H,6,FALSE),0)</f>
        <v>0</v>
      </c>
      <c r="U33" s="205">
        <f>IFERROR(VLOOKUP(B33,'[6]SEP-19'!B:H,7,FALSE),0)</f>
        <v>0</v>
      </c>
      <c r="V33" s="206">
        <f t="shared" si="2"/>
        <v>0</v>
      </c>
      <c r="W33" s="195">
        <f t="shared" si="5"/>
        <v>0</v>
      </c>
      <c r="X33" s="196">
        <f t="shared" si="6"/>
        <v>0</v>
      </c>
      <c r="Y33" s="197">
        <f t="shared" si="7"/>
        <v>0</v>
      </c>
    </row>
    <row r="34" spans="1:25" ht="13">
      <c r="A34" s="2" t="s">
        <v>261</v>
      </c>
      <c r="B34" s="2" t="s">
        <v>31</v>
      </c>
      <c r="C34" s="89" t="s">
        <v>297</v>
      </c>
      <c r="D34" s="129" t="s">
        <v>303</v>
      </c>
      <c r="E34" s="48">
        <v>0</v>
      </c>
      <c r="F34" s="188">
        <v>0</v>
      </c>
      <c r="G34" s="142">
        <v>0</v>
      </c>
      <c r="H34" s="217">
        <f>IFERROR(VLOOKUP(B34,'[2]MAY-19'!B:H,6,FALSE),0)</f>
        <v>1393.35</v>
      </c>
      <c r="I34" s="218">
        <f>IFERROR(VLOOKUP(B34,'[2]MAY-19'!B:H,7,FALSE),0)</f>
        <v>1150.05</v>
      </c>
      <c r="J34" s="219">
        <f t="shared" si="0"/>
        <v>2543.3999999999996</v>
      </c>
      <c r="K34" s="19">
        <f>IF(ISERROR([3]WORKSHEET!K39="TRUE"),0,+[3]WORKSHEET!K39)</f>
        <v>0</v>
      </c>
      <c r="L34" s="20">
        <f>IF(ISERROR([3]WORKSHEET!L39="TRUE"),0,+[3]WORKSHEET!L39)</f>
        <v>0</v>
      </c>
      <c r="M34" s="21">
        <f t="shared" si="8"/>
        <v>0</v>
      </c>
      <c r="N34" s="19">
        <f>IF(ISERROR([4]WORKSHEET!N39="TRUE"),0,+[4]WORKSHEET!N39)</f>
        <v>0</v>
      </c>
      <c r="O34" s="20">
        <f>IF(ISERROR([4]WORKSHEET!O39="TRUE"),0,+[4]WORKSHEET!O39)</f>
        <v>0</v>
      </c>
      <c r="P34" s="21">
        <f t="shared" si="4"/>
        <v>0</v>
      </c>
      <c r="Q34" s="204">
        <f>IFERROR(VLOOKUP(B34,'[5]AUG-19'!B:H,6,FALSE),0)</f>
        <v>0</v>
      </c>
      <c r="R34" s="205">
        <f>IFERROR(VLOOKUP(B34,'[5]AUG-19'!B:H,7,FALSE),0)</f>
        <v>0</v>
      </c>
      <c r="S34" s="206">
        <f t="shared" si="1"/>
        <v>0</v>
      </c>
      <c r="T34" s="204">
        <f>IFERROR(VLOOKUP(B34,'[6]SEP-19'!B:H,6,FALSE),0)</f>
        <v>0</v>
      </c>
      <c r="U34" s="205">
        <f>IFERROR(VLOOKUP(B34,'[6]SEP-19'!B:H,7,FALSE),0)</f>
        <v>0</v>
      </c>
      <c r="V34" s="206">
        <f t="shared" si="2"/>
        <v>0</v>
      </c>
      <c r="W34" s="195">
        <f t="shared" si="5"/>
        <v>1393.35</v>
      </c>
      <c r="X34" s="196">
        <f t="shared" si="6"/>
        <v>1150.05</v>
      </c>
      <c r="Y34" s="197">
        <f t="shared" si="7"/>
        <v>2543.3999999999996</v>
      </c>
    </row>
    <row r="35" spans="1:25" ht="13">
      <c r="A35" s="2" t="s">
        <v>261</v>
      </c>
      <c r="B35" s="2" t="s">
        <v>32</v>
      </c>
      <c r="C35" s="89" t="s">
        <v>297</v>
      </c>
      <c r="D35" s="129" t="s">
        <v>303</v>
      </c>
      <c r="E35" s="48">
        <v>0</v>
      </c>
      <c r="F35" s="188">
        <v>0</v>
      </c>
      <c r="G35" s="142">
        <v>0</v>
      </c>
      <c r="H35" s="217">
        <f>IFERROR(VLOOKUP(B35,'[2]MAY-19'!B:H,6,FALSE),0)</f>
        <v>0</v>
      </c>
      <c r="I35" s="218">
        <f>IFERROR(VLOOKUP(B35,'[2]MAY-19'!B:H,7,FALSE),0)</f>
        <v>0</v>
      </c>
      <c r="J35" s="219">
        <f t="shared" si="0"/>
        <v>0</v>
      </c>
      <c r="K35" s="19">
        <f>IF(ISERROR([3]WORKSHEET!K40="TRUE"),0,+[3]WORKSHEET!K40)</f>
        <v>0</v>
      </c>
      <c r="L35" s="20">
        <f>IF(ISERROR([3]WORKSHEET!L40="TRUE"),0,+[3]WORKSHEET!L40)</f>
        <v>0</v>
      </c>
      <c r="M35" s="21">
        <f t="shared" si="8"/>
        <v>0</v>
      </c>
      <c r="N35" s="19">
        <f>IF(ISERROR([4]WORKSHEET!N40="TRUE"),0,+[4]WORKSHEET!N40)</f>
        <v>0</v>
      </c>
      <c r="O35" s="20">
        <f>IF(ISERROR([4]WORKSHEET!O40="TRUE"),0,+[4]WORKSHEET!O40)</f>
        <v>0</v>
      </c>
      <c r="P35" s="21">
        <f t="shared" si="4"/>
        <v>0</v>
      </c>
      <c r="Q35" s="204">
        <f>IFERROR(VLOOKUP(B35,'[5]AUG-19'!B:H,6,FALSE),0)</f>
        <v>0</v>
      </c>
      <c r="R35" s="205">
        <f>IFERROR(VLOOKUP(B35,'[5]AUG-19'!B:H,7,FALSE),0)</f>
        <v>0</v>
      </c>
      <c r="S35" s="206">
        <f t="shared" si="1"/>
        <v>0</v>
      </c>
      <c r="T35" s="204">
        <f>IFERROR(VLOOKUP(B35,'[6]SEP-19'!B:H,6,FALSE),0)</f>
        <v>0</v>
      </c>
      <c r="U35" s="205">
        <f>IFERROR(VLOOKUP(B35,'[6]SEP-19'!B:H,7,FALSE),0)</f>
        <v>0</v>
      </c>
      <c r="V35" s="206">
        <f t="shared" si="2"/>
        <v>0</v>
      </c>
      <c r="W35" s="195">
        <f t="shared" si="5"/>
        <v>0</v>
      </c>
      <c r="X35" s="196">
        <f t="shared" si="6"/>
        <v>0</v>
      </c>
      <c r="Y35" s="197">
        <f t="shared" si="7"/>
        <v>0</v>
      </c>
    </row>
    <row r="36" spans="1:25" ht="13">
      <c r="A36" s="2" t="s">
        <v>261</v>
      </c>
      <c r="B36" s="2" t="s">
        <v>33</v>
      </c>
      <c r="C36" s="89" t="s">
        <v>297</v>
      </c>
      <c r="D36" s="129" t="s">
        <v>303</v>
      </c>
      <c r="E36" s="48">
        <v>0</v>
      </c>
      <c r="F36" s="188">
        <v>0</v>
      </c>
      <c r="G36" s="142">
        <v>0</v>
      </c>
      <c r="H36" s="217">
        <f>IFERROR(VLOOKUP(B36,'[2]MAY-19'!B:H,6,FALSE),0)</f>
        <v>0</v>
      </c>
      <c r="I36" s="218">
        <f>IFERROR(VLOOKUP(B36,'[2]MAY-19'!B:H,7,FALSE),0)</f>
        <v>0</v>
      </c>
      <c r="J36" s="219">
        <f t="shared" si="0"/>
        <v>0</v>
      </c>
      <c r="K36" s="19">
        <f>IF(ISERROR([3]WORKSHEET!K41="TRUE"),0,+[3]WORKSHEET!K41)</f>
        <v>0</v>
      </c>
      <c r="L36" s="20">
        <f>IF(ISERROR([3]WORKSHEET!L41="TRUE"),0,+[3]WORKSHEET!L41)</f>
        <v>0</v>
      </c>
      <c r="M36" s="21">
        <f t="shared" si="8"/>
        <v>0</v>
      </c>
      <c r="N36" s="19">
        <f>IF(ISERROR([4]WORKSHEET!N41="TRUE"),0,+[4]WORKSHEET!N41)</f>
        <v>0</v>
      </c>
      <c r="O36" s="20">
        <f>IF(ISERROR([4]WORKSHEET!O41="TRUE"),0,+[4]WORKSHEET!O41)</f>
        <v>0</v>
      </c>
      <c r="P36" s="21">
        <f t="shared" si="4"/>
        <v>0</v>
      </c>
      <c r="Q36" s="204">
        <f>IFERROR(VLOOKUP(B36,'[5]AUG-19'!B:H,6,FALSE),0)</f>
        <v>0</v>
      </c>
      <c r="R36" s="205">
        <f>IFERROR(VLOOKUP(B36,'[5]AUG-19'!B:H,7,FALSE),0)</f>
        <v>0</v>
      </c>
      <c r="S36" s="206">
        <f t="shared" si="1"/>
        <v>0</v>
      </c>
      <c r="T36" s="204">
        <f>IFERROR(VLOOKUP(B36,'[6]SEP-19'!B:H,6,FALSE),0)</f>
        <v>0</v>
      </c>
      <c r="U36" s="205">
        <f>IFERROR(VLOOKUP(B36,'[6]SEP-19'!B:H,7,FALSE),0)</f>
        <v>0</v>
      </c>
      <c r="V36" s="206">
        <f t="shared" si="2"/>
        <v>0</v>
      </c>
      <c r="W36" s="195">
        <f t="shared" si="5"/>
        <v>0</v>
      </c>
      <c r="X36" s="196">
        <f t="shared" si="6"/>
        <v>0</v>
      </c>
      <c r="Y36" s="197">
        <f t="shared" si="7"/>
        <v>0</v>
      </c>
    </row>
    <row r="37" spans="1:25" ht="13">
      <c r="A37" s="2" t="s">
        <v>261</v>
      </c>
      <c r="B37" s="2" t="s">
        <v>34</v>
      </c>
      <c r="C37" s="89" t="s">
        <v>297</v>
      </c>
      <c r="D37" s="129" t="s">
        <v>303</v>
      </c>
      <c r="E37" s="48">
        <v>0</v>
      </c>
      <c r="F37" s="188">
        <v>0</v>
      </c>
      <c r="G37" s="142">
        <v>0</v>
      </c>
      <c r="H37" s="217">
        <f>IFERROR(VLOOKUP(B37,'[2]MAY-19'!B:H,6,FALSE),0)</f>
        <v>0</v>
      </c>
      <c r="I37" s="218">
        <f>IFERROR(VLOOKUP(B37,'[2]MAY-19'!B:H,7,FALSE),0)</f>
        <v>0</v>
      </c>
      <c r="J37" s="219">
        <f t="shared" si="0"/>
        <v>0</v>
      </c>
      <c r="K37" s="19">
        <f>IF(ISERROR([3]WORKSHEET!K42="TRUE"),0,+[3]WORKSHEET!K42)</f>
        <v>0</v>
      </c>
      <c r="L37" s="20">
        <f>IF(ISERROR([3]WORKSHEET!L42="TRUE"),0,+[3]WORKSHEET!L42)</f>
        <v>0</v>
      </c>
      <c r="M37" s="21">
        <f t="shared" si="8"/>
        <v>0</v>
      </c>
      <c r="N37" s="19">
        <f>IF(ISERROR([4]WORKSHEET!N42="TRUE"),0,+[4]WORKSHEET!N42)</f>
        <v>0</v>
      </c>
      <c r="O37" s="20">
        <f>IF(ISERROR([4]WORKSHEET!O42="TRUE"),0,+[4]WORKSHEET!O42)</f>
        <v>0</v>
      </c>
      <c r="P37" s="21">
        <f t="shared" si="4"/>
        <v>0</v>
      </c>
      <c r="Q37" s="204">
        <f>IFERROR(VLOOKUP(B37,'[5]AUG-19'!B:H,6,FALSE),0)</f>
        <v>0</v>
      </c>
      <c r="R37" s="205">
        <f>IFERROR(VLOOKUP(B37,'[5]AUG-19'!B:H,7,FALSE),0)</f>
        <v>0</v>
      </c>
      <c r="S37" s="206">
        <f t="shared" si="1"/>
        <v>0</v>
      </c>
      <c r="T37" s="204">
        <f>IFERROR(VLOOKUP(B37,'[6]SEP-19'!B:H,6,FALSE),0)</f>
        <v>0</v>
      </c>
      <c r="U37" s="205">
        <f>IFERROR(VLOOKUP(B37,'[6]SEP-19'!B:H,7,FALSE),0)</f>
        <v>0</v>
      </c>
      <c r="V37" s="206">
        <f t="shared" si="2"/>
        <v>0</v>
      </c>
      <c r="W37" s="195">
        <f t="shared" si="5"/>
        <v>0</v>
      </c>
      <c r="X37" s="196">
        <f t="shared" si="6"/>
        <v>0</v>
      </c>
      <c r="Y37" s="197">
        <f t="shared" si="7"/>
        <v>0</v>
      </c>
    </row>
    <row r="38" spans="1:25" ht="13">
      <c r="A38" s="2" t="s">
        <v>425</v>
      </c>
      <c r="B38" s="2" t="s">
        <v>426</v>
      </c>
      <c r="C38" s="176" t="s">
        <v>297</v>
      </c>
      <c r="D38" s="177" t="s">
        <v>304</v>
      </c>
      <c r="E38" s="48">
        <v>129.80799999999999</v>
      </c>
      <c r="F38" s="188">
        <v>1548.8209999999999</v>
      </c>
      <c r="G38" s="142">
        <v>1678.6289999999999</v>
      </c>
      <c r="H38" s="217">
        <f>IFERROR(VLOOKUP(B38,'[2]MAY-19'!B:H,6,FALSE),0)</f>
        <v>106.6</v>
      </c>
      <c r="I38" s="218">
        <f>IFERROR(VLOOKUP(B38,'[2]MAY-19'!B:H,7,FALSE),0)</f>
        <v>754.95</v>
      </c>
      <c r="J38" s="219">
        <f t="shared" si="0"/>
        <v>861.55000000000007</v>
      </c>
      <c r="K38" s="19">
        <f>IF(ISERROR([3]WORKSHEET!K43="TRUE"),0,+[3]WORKSHEET!K43)</f>
        <v>197.28</v>
      </c>
      <c r="L38" s="20">
        <f>IF(ISERROR([3]WORKSHEET!L43="TRUE"),0,+[3]WORKSHEET!L43)</f>
        <v>792.68</v>
      </c>
      <c r="M38" s="21">
        <f t="shared" si="8"/>
        <v>989.95999999999992</v>
      </c>
      <c r="N38" s="19">
        <f>IF(ISERROR([4]WORKSHEET!N43="TRUE"),0,+[4]WORKSHEET!N43)</f>
        <v>156.1</v>
      </c>
      <c r="O38" s="20">
        <f>IF(ISERROR([4]WORKSHEET!O43="TRUE"),0,+[4]WORKSHEET!O43)</f>
        <v>944.53</v>
      </c>
      <c r="P38" s="21">
        <f t="shared" si="4"/>
        <v>1100.6299999999999</v>
      </c>
      <c r="Q38" s="204">
        <f>IFERROR(VLOOKUP(B38,'[5]AUG-19'!B:H,6,FALSE),0)</f>
        <v>165.65</v>
      </c>
      <c r="R38" s="205">
        <f>IFERROR(VLOOKUP(B38,'[5]AUG-19'!B:H,7,FALSE),0)</f>
        <v>952.35</v>
      </c>
      <c r="S38" s="206">
        <f t="shared" si="1"/>
        <v>1118</v>
      </c>
      <c r="T38" s="204">
        <f>IFERROR(VLOOKUP(B38,'[6]SEP-19'!B:H,6,FALSE),0)</f>
        <v>136.35</v>
      </c>
      <c r="U38" s="205">
        <f>IFERROR(VLOOKUP(B38,'[6]SEP-19'!B:H,7,FALSE),0)</f>
        <v>1305.52</v>
      </c>
      <c r="V38" s="206">
        <f t="shared" si="2"/>
        <v>1441.87</v>
      </c>
      <c r="W38" s="195">
        <f t="shared" si="5"/>
        <v>891.78800000000001</v>
      </c>
      <c r="X38" s="196">
        <f t="shared" si="6"/>
        <v>6298.8510000000006</v>
      </c>
      <c r="Y38" s="197">
        <f t="shared" si="7"/>
        <v>7190.6390000000001</v>
      </c>
    </row>
    <row r="39" spans="1:25" ht="13">
      <c r="A39" s="2" t="s">
        <v>262</v>
      </c>
      <c r="B39" s="2" t="s">
        <v>35</v>
      </c>
      <c r="C39" s="89" t="s">
        <v>297</v>
      </c>
      <c r="D39" s="129" t="s">
        <v>302</v>
      </c>
      <c r="E39" s="48">
        <v>5821.56</v>
      </c>
      <c r="F39" s="188">
        <v>3697.1280000000002</v>
      </c>
      <c r="G39" s="142">
        <v>9518.6880000000001</v>
      </c>
      <c r="H39" s="217">
        <f>IFERROR(VLOOKUP(B39,'[2]MAY-19'!B:H,6,FALSE),0)</f>
        <v>18307.150000000001</v>
      </c>
      <c r="I39" s="218">
        <f>IFERROR(VLOOKUP(B39,'[2]MAY-19'!B:H,7,FALSE),0)</f>
        <v>3030.19</v>
      </c>
      <c r="J39" s="219">
        <f t="shared" si="0"/>
        <v>21337.34</v>
      </c>
      <c r="K39" s="19">
        <f>IF(ISERROR([3]WORKSHEET!K44="TRUE"),0,+[3]WORKSHEET!K44)</f>
        <v>21564.94</v>
      </c>
      <c r="L39" s="20">
        <f>IF(ISERROR([3]WORKSHEET!L44="TRUE"),0,+[3]WORKSHEET!L44)</f>
        <v>3062.81</v>
      </c>
      <c r="M39" s="21">
        <f t="shared" si="8"/>
        <v>24627.75</v>
      </c>
      <c r="N39" s="19">
        <f>IF(ISERROR([4]WORKSHEET!N44="TRUE"),0,+[4]WORKSHEET!N44)</f>
        <v>21121.56</v>
      </c>
      <c r="O39" s="20">
        <f>IF(ISERROR([4]WORKSHEET!O44="TRUE"),0,+[4]WORKSHEET!O44)</f>
        <v>3852.94</v>
      </c>
      <c r="P39" s="21">
        <f t="shared" si="4"/>
        <v>24974.5</v>
      </c>
      <c r="Q39" s="204">
        <f>IFERROR(VLOOKUP(B39,'[5]AUG-19'!B:H,6,FALSE),0)</f>
        <v>10693.37</v>
      </c>
      <c r="R39" s="205">
        <f>IFERROR(VLOOKUP(B39,'[5]AUG-19'!B:H,7,FALSE),0)</f>
        <v>2787.77</v>
      </c>
      <c r="S39" s="206">
        <f t="shared" si="1"/>
        <v>13481.140000000001</v>
      </c>
      <c r="T39" s="204">
        <f>IFERROR(VLOOKUP(B39,'[6]SEP-19'!B:H,6,FALSE),0)</f>
        <v>5106.82</v>
      </c>
      <c r="U39" s="205">
        <f>IFERROR(VLOOKUP(B39,'[6]SEP-19'!B:H,7,FALSE),0)</f>
        <v>1694.09</v>
      </c>
      <c r="V39" s="206">
        <f t="shared" si="2"/>
        <v>6800.91</v>
      </c>
      <c r="W39" s="195">
        <f t="shared" si="5"/>
        <v>82615.399999999994</v>
      </c>
      <c r="X39" s="196">
        <f t="shared" si="6"/>
        <v>18124.928</v>
      </c>
      <c r="Y39" s="197">
        <f t="shared" si="7"/>
        <v>100740.32799999999</v>
      </c>
    </row>
    <row r="40" spans="1:25" ht="13">
      <c r="A40" s="2" t="s">
        <v>263</v>
      </c>
      <c r="B40" s="2" t="s">
        <v>40</v>
      </c>
      <c r="C40" s="89" t="s">
        <v>297</v>
      </c>
      <c r="D40" s="129" t="s">
        <v>303</v>
      </c>
      <c r="E40" s="48">
        <v>0</v>
      </c>
      <c r="F40" s="188">
        <v>0</v>
      </c>
      <c r="G40" s="142">
        <v>0</v>
      </c>
      <c r="H40" s="217">
        <f>IFERROR(VLOOKUP(B40,'[2]MAY-19'!B:H,6,FALSE),0)</f>
        <v>0</v>
      </c>
      <c r="I40" s="218">
        <f>IFERROR(VLOOKUP(B40,'[2]MAY-19'!B:H,7,FALSE),0)</f>
        <v>0</v>
      </c>
      <c r="J40" s="219">
        <f t="shared" si="0"/>
        <v>0</v>
      </c>
      <c r="K40">
        <v>0</v>
      </c>
      <c r="L40">
        <v>0</v>
      </c>
      <c r="M40">
        <v>0</v>
      </c>
      <c r="N40" s="19">
        <f>IF(ISERROR([4]WORKSHEET!N45="TRUE"),0,+[4]WORKSHEET!N45)</f>
        <v>0</v>
      </c>
      <c r="O40" s="20">
        <f>IF(ISERROR([4]WORKSHEET!O45="TRUE"),0,+[4]WORKSHEET!O45)</f>
        <v>0</v>
      </c>
      <c r="P40" s="21">
        <f t="shared" si="4"/>
        <v>0</v>
      </c>
      <c r="Q40" s="204">
        <f>IFERROR(VLOOKUP(B40,'[5]AUG-19'!B:H,6,FALSE),0)</f>
        <v>0</v>
      </c>
      <c r="R40" s="205">
        <f>IFERROR(VLOOKUP(B40,'[5]AUG-19'!B:H,7,FALSE),0)</f>
        <v>0</v>
      </c>
      <c r="S40" s="206">
        <f t="shared" si="1"/>
        <v>0</v>
      </c>
      <c r="T40" s="204">
        <f>IFERROR(VLOOKUP(B40,'[6]SEP-19'!B:H,6,FALSE),0)</f>
        <v>0</v>
      </c>
      <c r="U40" s="205">
        <f>IFERROR(VLOOKUP(B40,'[6]SEP-19'!B:H,7,FALSE),0)</f>
        <v>0</v>
      </c>
      <c r="V40" s="206">
        <f t="shared" si="2"/>
        <v>0</v>
      </c>
      <c r="W40" s="195">
        <f t="shared" si="5"/>
        <v>0</v>
      </c>
      <c r="X40" s="196">
        <f t="shared" si="6"/>
        <v>0</v>
      </c>
      <c r="Y40" s="197">
        <f t="shared" si="7"/>
        <v>0</v>
      </c>
    </row>
    <row r="41" spans="1:25" ht="13">
      <c r="A41" s="2" t="s">
        <v>263</v>
      </c>
      <c r="B41" s="2" t="s">
        <v>41</v>
      </c>
      <c r="C41" s="89" t="s">
        <v>297</v>
      </c>
      <c r="D41" s="129" t="s">
        <v>303</v>
      </c>
      <c r="E41" s="48">
        <v>20.475000000000001</v>
      </c>
      <c r="F41" s="188">
        <v>11.85</v>
      </c>
      <c r="G41" s="142">
        <v>32.325000000000003</v>
      </c>
      <c r="H41" s="217">
        <f>IFERROR(VLOOKUP(B41,'[2]MAY-19'!B:H,6,FALSE),0)</f>
        <v>174.9</v>
      </c>
      <c r="I41" s="218">
        <f>IFERROR(VLOOKUP(B41,'[2]MAY-19'!B:H,7,FALSE),0)</f>
        <v>0.53</v>
      </c>
      <c r="J41" s="219">
        <f t="shared" si="0"/>
        <v>175.43</v>
      </c>
      <c r="K41" s="19">
        <f>IF(ISERROR([3]WORKSHEET!K50="TRUE"),0,+[3]WORKSHEET!K50)</f>
        <v>405.38</v>
      </c>
      <c r="L41" s="20">
        <f>IF(ISERROR([3]WORKSHEET!L50="TRUE"),0,+[3]WORKSHEET!L50)</f>
        <v>2.78</v>
      </c>
      <c r="M41" s="21">
        <f t="shared" ref="M41:M59" si="9">+K41+L41</f>
        <v>408.15999999999997</v>
      </c>
      <c r="N41" s="19">
        <f>IF(ISERROR([4]WORKSHEET!N46="TRUE"),0,+[4]WORKSHEET!N46)</f>
        <v>0</v>
      </c>
      <c r="O41" s="20">
        <f>IF(ISERROR([4]WORKSHEET!O46="TRUE"),0,+[4]WORKSHEET!O46)</f>
        <v>0</v>
      </c>
      <c r="P41" s="21">
        <f t="shared" si="4"/>
        <v>0</v>
      </c>
      <c r="Q41" s="204">
        <f>IFERROR(VLOOKUP(B41,'[5]AUG-19'!B:H,6,FALSE),0)</f>
        <v>0</v>
      </c>
      <c r="R41" s="205">
        <f>IFERROR(VLOOKUP(B41,'[5]AUG-19'!B:H,7,FALSE),0)</f>
        <v>0</v>
      </c>
      <c r="S41" s="206">
        <f t="shared" si="1"/>
        <v>0</v>
      </c>
      <c r="T41" s="204">
        <f>IFERROR(VLOOKUP(B41,'[6]SEP-19'!B:H,6,FALSE),0)</f>
        <v>977.4</v>
      </c>
      <c r="U41" s="205">
        <f>IFERROR(VLOOKUP(B41,'[6]SEP-19'!B:H,7,FALSE),0)</f>
        <v>7.58</v>
      </c>
      <c r="V41" s="206">
        <f t="shared" si="2"/>
        <v>984.98</v>
      </c>
      <c r="W41" s="195">
        <f t="shared" si="5"/>
        <v>1578.155</v>
      </c>
      <c r="X41" s="196">
        <f t="shared" si="6"/>
        <v>22.74</v>
      </c>
      <c r="Y41" s="197">
        <f t="shared" si="7"/>
        <v>1600.895</v>
      </c>
    </row>
    <row r="42" spans="1:25" ht="13">
      <c r="A42" s="2" t="s">
        <v>263</v>
      </c>
      <c r="B42" s="2" t="s">
        <v>42</v>
      </c>
      <c r="C42" s="89" t="s">
        <v>297</v>
      </c>
      <c r="D42" s="129" t="s">
        <v>303</v>
      </c>
      <c r="E42" s="48">
        <v>0</v>
      </c>
      <c r="F42" s="188">
        <v>0</v>
      </c>
      <c r="G42" s="142">
        <v>0</v>
      </c>
      <c r="H42" s="217">
        <f>IFERROR(VLOOKUP(B42,'[2]MAY-19'!B:H,6,FALSE),0)</f>
        <v>0</v>
      </c>
      <c r="I42" s="218">
        <f>IFERROR(VLOOKUP(B42,'[2]MAY-19'!B:H,7,FALSE),0)</f>
        <v>0</v>
      </c>
      <c r="J42" s="219">
        <f t="shared" si="0"/>
        <v>0</v>
      </c>
      <c r="K42" s="19">
        <f>IF(ISERROR([3]WORKSHEET!K51="TRUE"),0,+[3]WORKSHEET!K51)</f>
        <v>0</v>
      </c>
      <c r="L42" s="20">
        <f>IF(ISERROR([3]WORKSHEET!L51="TRUE"),0,+[3]WORKSHEET!L51)</f>
        <v>0</v>
      </c>
      <c r="M42" s="21">
        <f t="shared" si="9"/>
        <v>0</v>
      </c>
      <c r="N42" s="19">
        <f>IF(ISERROR([4]WORKSHEET!N51="TRUE"),0,+[4]WORKSHEET!N51)</f>
        <v>1711.58</v>
      </c>
      <c r="O42" s="20">
        <f>IF(ISERROR([4]WORKSHEET!O51="TRUE"),0,+[4]WORKSHEET!O51)</f>
        <v>0.08</v>
      </c>
      <c r="P42" s="21">
        <f t="shared" si="4"/>
        <v>1711.6599999999999</v>
      </c>
      <c r="Q42" s="204">
        <f>IFERROR(VLOOKUP(B42,'[5]AUG-19'!B:H,6,FALSE),0)</f>
        <v>1311.08</v>
      </c>
      <c r="R42" s="205">
        <f>IFERROR(VLOOKUP(B42,'[5]AUG-19'!B:H,7,FALSE),0)</f>
        <v>119.03</v>
      </c>
      <c r="S42" s="206">
        <f t="shared" si="1"/>
        <v>1430.11</v>
      </c>
      <c r="T42" s="204">
        <f>IFERROR(VLOOKUP(B42,'[6]SEP-19'!B:H,6,FALSE),0)</f>
        <v>319.2</v>
      </c>
      <c r="U42" s="205">
        <f>IFERROR(VLOOKUP(B42,'[6]SEP-19'!B:H,7,FALSE),0)</f>
        <v>249.38</v>
      </c>
      <c r="V42" s="206">
        <f t="shared" si="2"/>
        <v>568.57999999999993</v>
      </c>
      <c r="W42" s="195">
        <f t="shared" si="5"/>
        <v>3341.8599999999997</v>
      </c>
      <c r="X42" s="196">
        <f t="shared" si="6"/>
        <v>368.49</v>
      </c>
      <c r="Y42" s="197">
        <f t="shared" si="7"/>
        <v>3710.3499999999995</v>
      </c>
    </row>
    <row r="43" spans="1:25" ht="13">
      <c r="A43" s="2" t="s">
        <v>263</v>
      </c>
      <c r="B43" s="2" t="s">
        <v>43</v>
      </c>
      <c r="C43" s="89" t="s">
        <v>297</v>
      </c>
      <c r="D43" s="129" t="s">
        <v>303</v>
      </c>
      <c r="E43" s="48">
        <v>0</v>
      </c>
      <c r="F43" s="188">
        <v>0</v>
      </c>
      <c r="G43" s="142">
        <v>0</v>
      </c>
      <c r="H43" s="217">
        <f>IFERROR(VLOOKUP(B43,'[2]MAY-19'!B:H,6,FALSE),0)</f>
        <v>0</v>
      </c>
      <c r="I43" s="218">
        <f>IFERROR(VLOOKUP(B43,'[2]MAY-19'!B:H,7,FALSE),0)</f>
        <v>0</v>
      </c>
      <c r="J43" s="219">
        <f t="shared" si="0"/>
        <v>0</v>
      </c>
      <c r="K43" s="19">
        <f>IF(ISERROR([3]WORKSHEET!K52="TRUE"),0,+[3]WORKSHEET!K52)</f>
        <v>0</v>
      </c>
      <c r="L43" s="20">
        <f>IF(ISERROR([3]WORKSHEET!L52="TRUE"),0,+[3]WORKSHEET!L52)</f>
        <v>0</v>
      </c>
      <c r="M43" s="21">
        <f t="shared" si="9"/>
        <v>0</v>
      </c>
      <c r="N43" s="19">
        <f>IF(ISERROR([4]WORKSHEET!N52="TRUE"),0,+[4]WORKSHEET!N52)</f>
        <v>51.38</v>
      </c>
      <c r="O43" s="20">
        <f>IF(ISERROR([4]WORKSHEET!O52="TRUE"),0,+[4]WORKSHEET!O52)</f>
        <v>51.45</v>
      </c>
      <c r="P43" s="21">
        <f t="shared" si="4"/>
        <v>102.83000000000001</v>
      </c>
      <c r="Q43" s="204">
        <f>IFERROR(VLOOKUP(B43,'[5]AUG-19'!B:H,6,FALSE),0)</f>
        <v>119.93</v>
      </c>
      <c r="R43" s="205">
        <f>IFERROR(VLOOKUP(B43,'[5]AUG-19'!B:H,7,FALSE),0)</f>
        <v>0</v>
      </c>
      <c r="S43" s="206">
        <f t="shared" si="1"/>
        <v>119.93</v>
      </c>
      <c r="T43" s="204">
        <f>IFERROR(VLOOKUP(B43,'[6]SEP-19'!B:H,6,FALSE),0)</f>
        <v>5417.1</v>
      </c>
      <c r="U43" s="205">
        <f>IFERROR(VLOOKUP(B43,'[6]SEP-19'!B:H,7,FALSE),0)</f>
        <v>264.08</v>
      </c>
      <c r="V43" s="206">
        <f t="shared" si="2"/>
        <v>5681.18</v>
      </c>
      <c r="W43" s="195">
        <f t="shared" si="5"/>
        <v>5588.4100000000008</v>
      </c>
      <c r="X43" s="196">
        <f t="shared" si="6"/>
        <v>315.52999999999997</v>
      </c>
      <c r="Y43" s="197">
        <f t="shared" si="7"/>
        <v>5903.9400000000005</v>
      </c>
    </row>
    <row r="44" spans="1:25" ht="13">
      <c r="A44" s="2" t="s">
        <v>341</v>
      </c>
      <c r="B44" s="2" t="s">
        <v>342</v>
      </c>
      <c r="C44" s="89" t="s">
        <v>297</v>
      </c>
      <c r="D44" s="129" t="s">
        <v>303</v>
      </c>
      <c r="E44" s="48">
        <v>13169.25</v>
      </c>
      <c r="F44" s="188">
        <v>2057.8249999999998</v>
      </c>
      <c r="G44" s="142">
        <v>15227.075000000001</v>
      </c>
      <c r="H44" s="217">
        <f>IFERROR(VLOOKUP(B44,'[2]MAY-19'!B:H,6,FALSE),0)</f>
        <v>2224.15</v>
      </c>
      <c r="I44" s="218">
        <f>IFERROR(VLOOKUP(B44,'[2]MAY-19'!B:H,7,FALSE),0)</f>
        <v>21948.43</v>
      </c>
      <c r="J44" s="219">
        <f t="shared" si="0"/>
        <v>24172.58</v>
      </c>
      <c r="K44" s="19">
        <f>IF(ISERROR([3]WORKSHEET!K53="TRUE"),0,+[3]WORKSHEET!K53)</f>
        <v>1034</v>
      </c>
      <c r="L44" s="20">
        <f>IF(ISERROR([3]WORKSHEET!L53="TRUE"),0,+[3]WORKSHEET!L53)</f>
        <v>23401.13</v>
      </c>
      <c r="M44" s="21">
        <f t="shared" si="9"/>
        <v>24435.13</v>
      </c>
      <c r="N44" s="19">
        <f>IF(ISERROR([4]WORKSHEET!N53="TRUE"),0,+[4]WORKSHEET!N53)</f>
        <v>2796.99</v>
      </c>
      <c r="O44" s="20">
        <f>IF(ISERROR([4]WORKSHEET!O53="TRUE"),0,+[4]WORKSHEET!O53)</f>
        <v>19579.12</v>
      </c>
      <c r="P44" s="21">
        <f t="shared" si="4"/>
        <v>22376.11</v>
      </c>
      <c r="Q44" s="204">
        <f>IFERROR(VLOOKUP(B44,'[5]AUG-19'!B:H,6,FALSE),0)</f>
        <v>1911.14</v>
      </c>
      <c r="R44" s="205">
        <f>IFERROR(VLOOKUP(B44,'[5]AUG-19'!B:H,7,FALSE),0)</f>
        <v>27623</v>
      </c>
      <c r="S44" s="206">
        <f t="shared" si="1"/>
        <v>29534.14</v>
      </c>
      <c r="T44" s="204">
        <f>IFERROR(VLOOKUP(B44,'[6]SEP-19'!B:H,6,FALSE),0)</f>
        <v>29196.71</v>
      </c>
      <c r="U44" s="205">
        <f>IFERROR(VLOOKUP(B44,'[6]SEP-19'!B:H,7,FALSE),0)</f>
        <v>8368.69</v>
      </c>
      <c r="V44" s="206">
        <f t="shared" si="2"/>
        <v>37565.4</v>
      </c>
      <c r="W44" s="195">
        <f t="shared" si="5"/>
        <v>50332.24</v>
      </c>
      <c r="X44" s="196">
        <f t="shared" si="6"/>
        <v>102978.19500000001</v>
      </c>
      <c r="Y44" s="197">
        <f t="shared" si="7"/>
        <v>153310.435</v>
      </c>
    </row>
    <row r="45" spans="1:25" ht="13">
      <c r="A45" s="2" t="s">
        <v>264</v>
      </c>
      <c r="B45" s="2" t="s">
        <v>48</v>
      </c>
      <c r="C45" s="89" t="s">
        <v>297</v>
      </c>
      <c r="D45" s="129" t="s">
        <v>304</v>
      </c>
      <c r="E45" s="48">
        <v>2609.1799999999998</v>
      </c>
      <c r="F45" s="188">
        <v>189.88</v>
      </c>
      <c r="G45" s="142">
        <v>2799.06</v>
      </c>
      <c r="H45" s="217">
        <f>IFERROR(VLOOKUP(B45,'[2]MAY-19'!B:H,6,FALSE),0)</f>
        <v>1797.84</v>
      </c>
      <c r="I45" s="218">
        <f>IFERROR(VLOOKUP(B45,'[2]MAY-19'!B:H,7,FALSE),0)</f>
        <v>158.08000000000001</v>
      </c>
      <c r="J45" s="219">
        <f t="shared" si="0"/>
        <v>1955.9199999999998</v>
      </c>
      <c r="K45" s="19">
        <f>IF(ISERROR([3]WORKSHEET!K58="TRUE"),0,+[3]WORKSHEET!K58)</f>
        <v>3002.94</v>
      </c>
      <c r="L45" s="20">
        <f>IF(ISERROR([3]WORKSHEET!L58="TRUE"),0,+[3]WORKSHEET!L58)</f>
        <v>164.88</v>
      </c>
      <c r="M45" s="21">
        <f t="shared" si="9"/>
        <v>3167.82</v>
      </c>
      <c r="N45" s="19">
        <f>IF(ISERROR([4]WORKSHEET!N58="TRUE"),0,+[4]WORKSHEET!N58)</f>
        <v>2182.1799999999998</v>
      </c>
      <c r="O45" s="20">
        <f>IF(ISERROR([4]WORKSHEET!O58="TRUE"),0,+[4]WORKSHEET!O58)</f>
        <v>206.76</v>
      </c>
      <c r="P45" s="21">
        <f t="shared" si="4"/>
        <v>2388.9399999999996</v>
      </c>
      <c r="Q45" s="204">
        <f>IFERROR(VLOOKUP(B45,'[5]AUG-19'!B:H,6,FALSE),0)</f>
        <v>807</v>
      </c>
      <c r="R45" s="205">
        <f>IFERROR(VLOOKUP(B45,'[5]AUG-19'!B:H,7,FALSE),0)</f>
        <v>132.66</v>
      </c>
      <c r="S45" s="206">
        <f t="shared" si="1"/>
        <v>939.66</v>
      </c>
      <c r="T45" s="204">
        <f>IFERROR(VLOOKUP(B45,'[6]SEP-19'!B:H,6,FALSE),0)</f>
        <v>2534.02</v>
      </c>
      <c r="U45" s="205">
        <f>IFERROR(VLOOKUP(B45,'[6]SEP-19'!B:H,7,FALSE),0)</f>
        <v>277.12</v>
      </c>
      <c r="V45" s="206">
        <f t="shared" si="2"/>
        <v>2811.14</v>
      </c>
      <c r="W45" s="195">
        <f t="shared" si="5"/>
        <v>12933.16</v>
      </c>
      <c r="X45" s="196">
        <f t="shared" si="6"/>
        <v>1129.3800000000001</v>
      </c>
      <c r="Y45" s="197">
        <f t="shared" si="7"/>
        <v>14062.539999999997</v>
      </c>
    </row>
    <row r="46" spans="1:25" ht="13">
      <c r="A46" s="2" t="s">
        <v>264</v>
      </c>
      <c r="B46" s="2" t="s">
        <v>49</v>
      </c>
      <c r="C46" s="89" t="s">
        <v>297</v>
      </c>
      <c r="D46" s="129" t="s">
        <v>304</v>
      </c>
      <c r="E46" s="48">
        <v>1664.346</v>
      </c>
      <c r="F46" s="188">
        <v>89.628</v>
      </c>
      <c r="G46" s="142">
        <v>1753.9739999999999</v>
      </c>
      <c r="H46" s="217">
        <f>IFERROR(VLOOKUP(B46,'[2]MAY-19'!B:H,6,FALSE),0)</f>
        <v>1846.64</v>
      </c>
      <c r="I46" s="218">
        <f>IFERROR(VLOOKUP(B46,'[2]MAY-19'!B:H,7,FALSE),0)</f>
        <v>120.2</v>
      </c>
      <c r="J46" s="219">
        <f t="shared" si="0"/>
        <v>1966.8400000000001</v>
      </c>
      <c r="K46" s="19">
        <f>IF(ISERROR([3]WORKSHEET!K59="TRUE"),0,+[3]WORKSHEET!K59)</f>
        <v>2166.19</v>
      </c>
      <c r="L46" s="20">
        <f>IF(ISERROR([3]WORKSHEET!L59="TRUE"),0,+[3]WORKSHEET!L59)</f>
        <v>40.14</v>
      </c>
      <c r="M46" s="21">
        <f t="shared" si="9"/>
        <v>2206.33</v>
      </c>
      <c r="N46" s="19">
        <f>IF(ISERROR([4]WORKSHEET!N59="TRUE"),0,+[4]WORKSHEET!N59)</f>
        <v>1716.29</v>
      </c>
      <c r="O46" s="20">
        <f>IF(ISERROR([4]WORKSHEET!O59="TRUE"),0,+[4]WORKSHEET!O59)</f>
        <v>43.49</v>
      </c>
      <c r="P46" s="21">
        <f t="shared" si="4"/>
        <v>1759.78</v>
      </c>
      <c r="Q46" s="204">
        <f>IFERROR(VLOOKUP(B46,'[5]AUG-19'!B:H,6,FALSE),0)</f>
        <v>806.4</v>
      </c>
      <c r="R46" s="205">
        <f>IFERROR(VLOOKUP(B46,'[5]AUG-19'!B:H,7,FALSE),0)</f>
        <v>29.96</v>
      </c>
      <c r="S46" s="206">
        <f t="shared" si="1"/>
        <v>836.36</v>
      </c>
      <c r="T46" s="204">
        <f>IFERROR(VLOOKUP(B46,'[6]SEP-19'!B:H,6,FALSE),0)</f>
        <v>1676.99</v>
      </c>
      <c r="U46" s="205">
        <f>IFERROR(VLOOKUP(B46,'[6]SEP-19'!B:H,7,FALSE),0)</f>
        <v>54</v>
      </c>
      <c r="V46" s="206">
        <f t="shared" si="2"/>
        <v>1730.99</v>
      </c>
      <c r="W46" s="195">
        <f t="shared" si="5"/>
        <v>9876.8559999999998</v>
      </c>
      <c r="X46" s="196">
        <f t="shared" si="6"/>
        <v>377.41800000000001</v>
      </c>
      <c r="Y46" s="197">
        <f t="shared" si="7"/>
        <v>10254.273999999999</v>
      </c>
    </row>
    <row r="47" spans="1:25" ht="13">
      <c r="A47" s="2" t="s">
        <v>264</v>
      </c>
      <c r="B47" s="2" t="s">
        <v>50</v>
      </c>
      <c r="C47" s="89" t="s">
        <v>297</v>
      </c>
      <c r="D47" s="129" t="s">
        <v>304</v>
      </c>
      <c r="E47" s="48">
        <v>173.84</v>
      </c>
      <c r="F47" s="188">
        <v>2.56</v>
      </c>
      <c r="G47" s="142">
        <v>176.4</v>
      </c>
      <c r="H47" s="217">
        <f>IFERROR(VLOOKUP(B47,'[2]MAY-19'!B:H,6,FALSE),0)</f>
        <v>190.52</v>
      </c>
      <c r="I47" s="218">
        <f>IFERROR(VLOOKUP(B47,'[2]MAY-19'!B:H,7,FALSE),0)</f>
        <v>0.2</v>
      </c>
      <c r="J47" s="219">
        <f t="shared" si="0"/>
        <v>190.72</v>
      </c>
      <c r="K47" s="19">
        <f>IF(ISERROR([3]WORKSHEET!K60="TRUE"),0,+[3]WORKSHEET!K60)</f>
        <v>233.7</v>
      </c>
      <c r="L47" s="20">
        <f>IF(ISERROR([3]WORKSHEET!L60="TRUE"),0,+[3]WORKSHEET!L60)</f>
        <v>0.1</v>
      </c>
      <c r="M47" s="21">
        <f t="shared" si="9"/>
        <v>233.79999999999998</v>
      </c>
      <c r="N47" s="19">
        <f>IF(ISERROR([4]WORKSHEET!N60="TRUE"),0,+[4]WORKSHEET!N60)</f>
        <v>320.56</v>
      </c>
      <c r="O47" s="20">
        <f>IF(ISERROR([4]WORKSHEET!O60="TRUE"),0,+[4]WORKSHEET!O60)</f>
        <v>0.5</v>
      </c>
      <c r="P47" s="21">
        <f t="shared" si="4"/>
        <v>321.06</v>
      </c>
      <c r="Q47" s="204">
        <f>IFERROR(VLOOKUP(B47,'[5]AUG-19'!B:H,6,FALSE),0)</f>
        <v>399.72</v>
      </c>
      <c r="R47" s="205">
        <f>IFERROR(VLOOKUP(B47,'[5]AUG-19'!B:H,7,FALSE),0)</f>
        <v>0.1</v>
      </c>
      <c r="S47" s="206">
        <f t="shared" si="1"/>
        <v>399.82000000000005</v>
      </c>
      <c r="T47" s="204">
        <f>IFERROR(VLOOKUP(B47,'[6]SEP-19'!B:H,6,FALSE),0)</f>
        <v>233.8</v>
      </c>
      <c r="U47" s="205">
        <f>IFERROR(VLOOKUP(B47,'[6]SEP-19'!B:H,7,FALSE),0)</f>
        <v>0.08</v>
      </c>
      <c r="V47" s="206">
        <f t="shared" si="2"/>
        <v>233.88000000000002</v>
      </c>
      <c r="W47" s="195">
        <f t="shared" si="5"/>
        <v>1552.1399999999999</v>
      </c>
      <c r="X47" s="196">
        <f t="shared" si="6"/>
        <v>3.5400000000000005</v>
      </c>
      <c r="Y47" s="197">
        <f t="shared" si="7"/>
        <v>1555.6800000000003</v>
      </c>
    </row>
    <row r="48" spans="1:25" ht="13">
      <c r="A48" s="2" t="s">
        <v>264</v>
      </c>
      <c r="B48" s="2" t="s">
        <v>51</v>
      </c>
      <c r="C48" s="89" t="s">
        <v>297</v>
      </c>
      <c r="D48" s="129" t="s">
        <v>304</v>
      </c>
      <c r="E48" s="48">
        <v>381.92</v>
      </c>
      <c r="F48" s="188">
        <v>22.64</v>
      </c>
      <c r="G48" s="142">
        <v>404.56</v>
      </c>
      <c r="H48" s="217">
        <f>IFERROR(VLOOKUP(B48,'[2]MAY-19'!B:H,6,FALSE),0)</f>
        <v>289.88</v>
      </c>
      <c r="I48" s="218">
        <f>IFERROR(VLOOKUP(B48,'[2]MAY-19'!B:H,7,FALSE),0)</f>
        <v>31.42</v>
      </c>
      <c r="J48" s="219">
        <f t="shared" si="0"/>
        <v>321.3</v>
      </c>
      <c r="K48" s="19">
        <f>IF(ISERROR([3]WORKSHEET!K61="TRUE"),0,+[3]WORKSHEET!K61)</f>
        <v>904.88</v>
      </c>
      <c r="L48" s="20">
        <f>IF(ISERROR([3]WORKSHEET!L61="TRUE"),0,+[3]WORKSHEET!L61)</f>
        <v>13.34</v>
      </c>
      <c r="M48" s="21">
        <f t="shared" si="9"/>
        <v>918.22</v>
      </c>
      <c r="N48" s="19">
        <f>IF(ISERROR([4]WORKSHEET!N61="TRUE"),0,+[4]WORKSHEET!N61)</f>
        <v>501.36</v>
      </c>
      <c r="O48" s="20">
        <f>IF(ISERROR([4]WORKSHEET!O61="TRUE"),0,+[4]WORKSHEET!O61)</f>
        <v>11.76</v>
      </c>
      <c r="P48" s="21">
        <f t="shared" si="4"/>
        <v>513.12</v>
      </c>
      <c r="Q48" s="204">
        <f>IFERROR(VLOOKUP(B48,'[5]AUG-19'!B:H,6,FALSE),0)</f>
        <v>1308.32</v>
      </c>
      <c r="R48" s="205">
        <f>IFERROR(VLOOKUP(B48,'[5]AUG-19'!B:H,7,FALSE),0)</f>
        <v>54.28</v>
      </c>
      <c r="S48" s="206">
        <f t="shared" si="1"/>
        <v>1362.6</v>
      </c>
      <c r="T48" s="204">
        <f>IFERROR(VLOOKUP(B48,'[6]SEP-19'!B:H,6,FALSE),0)</f>
        <v>684.04</v>
      </c>
      <c r="U48" s="205">
        <f>IFERROR(VLOOKUP(B48,'[6]SEP-19'!B:H,7,FALSE),0)</f>
        <v>4.4000000000000004</v>
      </c>
      <c r="V48" s="206">
        <f t="shared" si="2"/>
        <v>688.43999999999994</v>
      </c>
      <c r="W48" s="195">
        <f t="shared" si="5"/>
        <v>4070.3999999999996</v>
      </c>
      <c r="X48" s="196">
        <f t="shared" si="6"/>
        <v>137.84</v>
      </c>
      <c r="Y48" s="197">
        <f t="shared" si="7"/>
        <v>4208.24</v>
      </c>
    </row>
    <row r="49" spans="1:25" ht="13">
      <c r="A49" s="2" t="s">
        <v>264</v>
      </c>
      <c r="B49" s="2" t="s">
        <v>52</v>
      </c>
      <c r="C49" s="89" t="s">
        <v>297</v>
      </c>
      <c r="D49" s="129" t="s">
        <v>304</v>
      </c>
      <c r="E49" s="48">
        <v>0</v>
      </c>
      <c r="F49" s="188">
        <v>0</v>
      </c>
      <c r="G49" s="142">
        <v>0</v>
      </c>
      <c r="H49" s="217">
        <f>IFERROR(VLOOKUP(B49,'[2]MAY-19'!B:H,6,FALSE),0)</f>
        <v>0</v>
      </c>
      <c r="I49" s="218">
        <f>IFERROR(VLOOKUP(B49,'[2]MAY-19'!B:H,7,FALSE),0)</f>
        <v>0</v>
      </c>
      <c r="J49" s="219">
        <f t="shared" si="0"/>
        <v>0</v>
      </c>
      <c r="K49" s="19">
        <f>IF(ISERROR([3]WORKSHEET!K62="TRUE"),0,+[3]WORKSHEET!K62)</f>
        <v>0</v>
      </c>
      <c r="L49" s="20">
        <f>IF(ISERROR([3]WORKSHEET!L62="TRUE"),0,+[3]WORKSHEET!L62)</f>
        <v>0</v>
      </c>
      <c r="M49" s="21">
        <f t="shared" si="9"/>
        <v>0</v>
      </c>
      <c r="N49" s="19">
        <f>IF(ISERROR([4]WORKSHEET!N62="TRUE"),0,+[4]WORKSHEET!N62)</f>
        <v>0</v>
      </c>
      <c r="O49" s="20">
        <f>IF(ISERROR([4]WORKSHEET!O62="TRUE"),0,+[4]WORKSHEET!O62)</f>
        <v>0</v>
      </c>
      <c r="P49" s="21">
        <f t="shared" si="4"/>
        <v>0</v>
      </c>
      <c r="Q49" s="204">
        <f>IFERROR(VLOOKUP(B49,'[5]AUG-19'!B:H,6,FALSE),0)</f>
        <v>0</v>
      </c>
      <c r="R49" s="205">
        <f>IFERROR(VLOOKUP(B49,'[5]AUG-19'!B:H,7,FALSE),0)</f>
        <v>0</v>
      </c>
      <c r="S49" s="206">
        <f t="shared" si="1"/>
        <v>0</v>
      </c>
      <c r="T49" s="204">
        <f>IFERROR(VLOOKUP(B49,'[6]SEP-19'!B:H,6,FALSE),0)</f>
        <v>0</v>
      </c>
      <c r="U49" s="205">
        <f>IFERROR(VLOOKUP(B49,'[6]SEP-19'!B:H,7,FALSE),0)</f>
        <v>0</v>
      </c>
      <c r="V49" s="206">
        <f t="shared" si="2"/>
        <v>0</v>
      </c>
      <c r="W49" s="195">
        <f t="shared" si="5"/>
        <v>0</v>
      </c>
      <c r="X49" s="196">
        <f t="shared" si="6"/>
        <v>0</v>
      </c>
      <c r="Y49" s="197">
        <f t="shared" si="7"/>
        <v>0</v>
      </c>
    </row>
    <row r="50" spans="1:25" ht="13">
      <c r="A50" s="2" t="s">
        <v>264</v>
      </c>
      <c r="B50" s="2" t="s">
        <v>53</v>
      </c>
      <c r="C50" s="89" t="s">
        <v>297</v>
      </c>
      <c r="D50" s="129" t="s">
        <v>304</v>
      </c>
      <c r="E50" s="48">
        <v>0</v>
      </c>
      <c r="F50" s="188">
        <v>0</v>
      </c>
      <c r="G50" s="142">
        <v>0</v>
      </c>
      <c r="H50" s="217">
        <f>IFERROR(VLOOKUP(B50,'[2]MAY-19'!B:H,6,FALSE),0)</f>
        <v>0</v>
      </c>
      <c r="I50" s="218">
        <f>IFERROR(VLOOKUP(B50,'[2]MAY-19'!B:H,7,FALSE),0)</f>
        <v>0</v>
      </c>
      <c r="J50" s="219">
        <f t="shared" si="0"/>
        <v>0</v>
      </c>
      <c r="K50" s="19">
        <f>IF(ISERROR([3]WORKSHEET!K63="TRUE"),0,+[3]WORKSHEET!K63)</f>
        <v>0</v>
      </c>
      <c r="L50" s="20">
        <f>IF(ISERROR([3]WORKSHEET!L63="TRUE"),0,+[3]WORKSHEET!L63)</f>
        <v>0</v>
      </c>
      <c r="M50" s="21">
        <f t="shared" si="9"/>
        <v>0</v>
      </c>
      <c r="N50" s="19">
        <f>IF(ISERROR([4]WORKSHEET!N63="TRUE"),0,+[4]WORKSHEET!N63)</f>
        <v>0</v>
      </c>
      <c r="O50" s="20">
        <f>IF(ISERROR([4]WORKSHEET!O63="TRUE"),0,+[4]WORKSHEET!O63)</f>
        <v>0</v>
      </c>
      <c r="P50" s="21">
        <f t="shared" si="4"/>
        <v>0</v>
      </c>
      <c r="Q50" s="204">
        <f>IFERROR(VLOOKUP(B50,'[5]AUG-19'!B:H,6,FALSE),0)</f>
        <v>0</v>
      </c>
      <c r="R50" s="205">
        <f>IFERROR(VLOOKUP(B50,'[5]AUG-19'!B:H,7,FALSE),0)</f>
        <v>0</v>
      </c>
      <c r="S50" s="206">
        <f t="shared" si="1"/>
        <v>0</v>
      </c>
      <c r="T50" s="204">
        <f>IFERROR(VLOOKUP(B50,'[6]SEP-19'!B:H,6,FALSE),0)</f>
        <v>0</v>
      </c>
      <c r="U50" s="205">
        <f>IFERROR(VLOOKUP(B50,'[6]SEP-19'!B:H,7,FALSE),0)</f>
        <v>0</v>
      </c>
      <c r="V50" s="206">
        <f t="shared" si="2"/>
        <v>0</v>
      </c>
      <c r="W50" s="195">
        <f t="shared" si="5"/>
        <v>0</v>
      </c>
      <c r="X50" s="196">
        <f t="shared" si="6"/>
        <v>0</v>
      </c>
      <c r="Y50" s="197">
        <f t="shared" si="7"/>
        <v>0</v>
      </c>
    </row>
    <row r="51" spans="1:25" ht="13">
      <c r="A51" s="2" t="s">
        <v>264</v>
      </c>
      <c r="B51" s="2" t="s">
        <v>54</v>
      </c>
      <c r="C51" s="89" t="s">
        <v>297</v>
      </c>
      <c r="D51" s="129" t="s">
        <v>304</v>
      </c>
      <c r="E51" s="48">
        <v>0</v>
      </c>
      <c r="F51" s="188">
        <v>0</v>
      </c>
      <c r="G51" s="142">
        <v>0</v>
      </c>
      <c r="H51" s="217">
        <f>IFERROR(VLOOKUP(B51,'[2]MAY-19'!B:H,6,FALSE),0)</f>
        <v>0</v>
      </c>
      <c r="I51" s="218">
        <f>IFERROR(VLOOKUP(B51,'[2]MAY-19'!B:H,7,FALSE),0)</f>
        <v>0</v>
      </c>
      <c r="J51" s="219">
        <f t="shared" si="0"/>
        <v>0</v>
      </c>
      <c r="K51" s="19">
        <f>IF(ISERROR([3]WORKSHEET!K64="TRUE"),0,+[3]WORKSHEET!K64)</f>
        <v>0</v>
      </c>
      <c r="L51" s="20">
        <f>IF(ISERROR([3]WORKSHEET!L64="TRUE"),0,+[3]WORKSHEET!L64)</f>
        <v>0</v>
      </c>
      <c r="M51" s="21">
        <f t="shared" si="9"/>
        <v>0</v>
      </c>
      <c r="N51" s="19">
        <f>IF(ISERROR([4]WORKSHEET!N64="TRUE"),0,+[4]WORKSHEET!N64)</f>
        <v>0</v>
      </c>
      <c r="O51" s="20">
        <f>IF(ISERROR([4]WORKSHEET!O64="TRUE"),0,+[4]WORKSHEET!O64)</f>
        <v>0</v>
      </c>
      <c r="P51" s="21">
        <f t="shared" si="4"/>
        <v>0</v>
      </c>
      <c r="Q51" s="204">
        <f>IFERROR(VLOOKUP(B51,'[5]AUG-19'!B:H,6,FALSE),0)</f>
        <v>0</v>
      </c>
      <c r="R51" s="205">
        <f>IFERROR(VLOOKUP(B51,'[5]AUG-19'!B:H,7,FALSE),0)</f>
        <v>0</v>
      </c>
      <c r="S51" s="206">
        <f t="shared" si="1"/>
        <v>0</v>
      </c>
      <c r="T51" s="204">
        <f>IFERROR(VLOOKUP(B51,'[6]SEP-19'!B:H,6,FALSE),0)</f>
        <v>0</v>
      </c>
      <c r="U51" s="205">
        <f>IFERROR(VLOOKUP(B51,'[6]SEP-19'!B:H,7,FALSE),0)</f>
        <v>0</v>
      </c>
      <c r="V51" s="206">
        <f t="shared" si="2"/>
        <v>0</v>
      </c>
      <c r="W51" s="195">
        <f t="shared" si="5"/>
        <v>0</v>
      </c>
      <c r="X51" s="196">
        <f t="shared" si="6"/>
        <v>0</v>
      </c>
      <c r="Y51" s="197">
        <f t="shared" si="7"/>
        <v>0</v>
      </c>
    </row>
    <row r="52" spans="1:25" ht="13">
      <c r="A52" s="2" t="s">
        <v>264</v>
      </c>
      <c r="B52" s="2" t="s">
        <v>55</v>
      </c>
      <c r="C52" s="89" t="s">
        <v>297</v>
      </c>
      <c r="D52" s="129" t="s">
        <v>304</v>
      </c>
      <c r="E52" s="48">
        <v>0</v>
      </c>
      <c r="F52" s="188">
        <v>0</v>
      </c>
      <c r="G52" s="142">
        <v>0</v>
      </c>
      <c r="H52" s="217">
        <f>IFERROR(VLOOKUP(B52,'[2]MAY-19'!B:H,6,FALSE),0)</f>
        <v>0</v>
      </c>
      <c r="I52" s="218">
        <f>IFERROR(VLOOKUP(B52,'[2]MAY-19'!B:H,7,FALSE),0)</f>
        <v>0</v>
      </c>
      <c r="J52" s="219">
        <f t="shared" si="0"/>
        <v>0</v>
      </c>
      <c r="K52" s="19">
        <f>IF(ISERROR([3]WORKSHEET!K65="TRUE"),0,+[3]WORKSHEET!K65)</f>
        <v>0</v>
      </c>
      <c r="L52" s="20">
        <f>IF(ISERROR([3]WORKSHEET!L65="TRUE"),0,+[3]WORKSHEET!L65)</f>
        <v>0</v>
      </c>
      <c r="M52" s="21">
        <f t="shared" si="9"/>
        <v>0</v>
      </c>
      <c r="N52" s="19">
        <f>IF(ISERROR([4]WORKSHEET!N65="TRUE"),0,+[4]WORKSHEET!N65)</f>
        <v>0</v>
      </c>
      <c r="O52" s="20">
        <f>IF(ISERROR([4]WORKSHEET!O65="TRUE"),0,+[4]WORKSHEET!O65)</f>
        <v>0</v>
      </c>
      <c r="P52" s="21">
        <f t="shared" si="4"/>
        <v>0</v>
      </c>
      <c r="Q52" s="204">
        <f>IFERROR(VLOOKUP(B52,'[5]AUG-19'!B:H,6,FALSE),0)</f>
        <v>0</v>
      </c>
      <c r="R52" s="205">
        <f>IFERROR(VLOOKUP(B52,'[5]AUG-19'!B:H,7,FALSE),0)</f>
        <v>0</v>
      </c>
      <c r="S52" s="206">
        <f t="shared" si="1"/>
        <v>0</v>
      </c>
      <c r="T52" s="204">
        <f>IFERROR(VLOOKUP(B52,'[6]SEP-19'!B:H,6,FALSE),0)</f>
        <v>0</v>
      </c>
      <c r="U52" s="205">
        <f>IFERROR(VLOOKUP(B52,'[6]SEP-19'!B:H,7,FALSE),0)</f>
        <v>0</v>
      </c>
      <c r="V52" s="206">
        <f t="shared" si="2"/>
        <v>0</v>
      </c>
      <c r="W52" s="195">
        <f t="shared" si="5"/>
        <v>0</v>
      </c>
      <c r="X52" s="196">
        <f t="shared" si="6"/>
        <v>0</v>
      </c>
      <c r="Y52" s="197">
        <f t="shared" si="7"/>
        <v>0</v>
      </c>
    </row>
    <row r="53" spans="1:25" ht="13">
      <c r="A53" s="2" t="s">
        <v>264</v>
      </c>
      <c r="B53" s="2" t="s">
        <v>56</v>
      </c>
      <c r="C53" s="89" t="s">
        <v>297</v>
      </c>
      <c r="D53" s="129" t="s">
        <v>302</v>
      </c>
      <c r="E53" s="48">
        <v>1261.4760000000001</v>
      </c>
      <c r="F53" s="188">
        <v>531.45000000000005</v>
      </c>
      <c r="G53" s="142">
        <v>1792.9260000000002</v>
      </c>
      <c r="H53" s="217">
        <f>IFERROR(VLOOKUP(B53,'[2]MAY-19'!B:H,6,FALSE),0)</f>
        <v>3121.07</v>
      </c>
      <c r="I53" s="218">
        <f>IFERROR(VLOOKUP(B53,'[2]MAY-19'!B:H,7,FALSE),0)</f>
        <v>240.43</v>
      </c>
      <c r="J53" s="219">
        <f t="shared" si="0"/>
        <v>3361.5</v>
      </c>
      <c r="K53" s="19">
        <f>IF(ISERROR([3]WORKSHEET!K66="TRUE"),0,+[3]WORKSHEET!K66)</f>
        <v>10406.01</v>
      </c>
      <c r="L53" s="20">
        <f>IF(ISERROR([3]WORKSHEET!L66="TRUE"),0,+[3]WORKSHEET!L66)</f>
        <v>477.62</v>
      </c>
      <c r="M53" s="21">
        <f t="shared" si="9"/>
        <v>10883.630000000001</v>
      </c>
      <c r="N53" s="19">
        <f>IF(ISERROR([4]WORKSHEET!N66="TRUE"),0,+[4]WORKSHEET!N66)</f>
        <v>3149.6</v>
      </c>
      <c r="O53" s="20">
        <f>IF(ISERROR([4]WORKSHEET!O66="TRUE"),0,+[4]WORKSHEET!O66)</f>
        <v>20.97</v>
      </c>
      <c r="P53" s="21">
        <f t="shared" si="4"/>
        <v>3170.5699999999997</v>
      </c>
      <c r="Q53" s="204">
        <f>IFERROR(VLOOKUP(B53,'[5]AUG-19'!B:H,6,FALSE),0)</f>
        <v>5258.07</v>
      </c>
      <c r="R53" s="205">
        <f>IFERROR(VLOOKUP(B53,'[5]AUG-19'!B:H,7,FALSE),0)</f>
        <v>364.84</v>
      </c>
      <c r="S53" s="206">
        <f t="shared" ref="S53:S64" si="10">+Q53+R53</f>
        <v>5622.91</v>
      </c>
      <c r="T53" s="204">
        <f>IFERROR(VLOOKUP(B53,'[6]SEP-19'!B:H,6,FALSE),0)</f>
        <v>6053.61</v>
      </c>
      <c r="U53" s="205">
        <f>IFERROR(VLOOKUP(B53,'[6]SEP-19'!B:H,7,FALSE),0)</f>
        <v>300.31</v>
      </c>
      <c r="V53" s="206">
        <f t="shared" si="2"/>
        <v>6353.92</v>
      </c>
      <c r="W53" s="195">
        <f t="shared" si="5"/>
        <v>29249.835999999999</v>
      </c>
      <c r="X53" s="196">
        <f t="shared" si="6"/>
        <v>1935.62</v>
      </c>
      <c r="Y53" s="197">
        <f t="shared" si="7"/>
        <v>31185.455999999998</v>
      </c>
    </row>
    <row r="54" spans="1:25" ht="13">
      <c r="A54" s="2" t="s">
        <v>381</v>
      </c>
      <c r="B54" s="2" t="s">
        <v>382</v>
      </c>
      <c r="C54" s="89" t="s">
        <v>297</v>
      </c>
      <c r="D54" s="129" t="s">
        <v>304</v>
      </c>
      <c r="E54" s="48">
        <v>15152.441000000001</v>
      </c>
      <c r="F54" s="188">
        <v>0</v>
      </c>
      <c r="G54" s="142">
        <v>15152.441000000001</v>
      </c>
      <c r="H54" s="217">
        <f>IFERROR(VLOOKUP(B54,'[2]MAY-19'!B:H,6,FALSE),0)</f>
        <v>27581.11</v>
      </c>
      <c r="I54" s="218">
        <f>IFERROR(VLOOKUP(B54,'[2]MAY-19'!B:H,7,FALSE),0)</f>
        <v>0</v>
      </c>
      <c r="J54" s="219">
        <f t="shared" si="0"/>
        <v>27581.11</v>
      </c>
      <c r="K54" s="19">
        <f>IF(ISERROR([3]WORKSHEET!K67="TRUE"),0,+[3]WORKSHEET!K67)</f>
        <v>23275.81</v>
      </c>
      <c r="L54" s="20">
        <f>IF(ISERROR([3]WORKSHEET!L67="TRUE"),0,+[3]WORKSHEET!L67)</f>
        <v>357.19</v>
      </c>
      <c r="M54" s="21">
        <f t="shared" si="9"/>
        <v>23633</v>
      </c>
      <c r="N54" s="19">
        <f>IF(ISERROR([4]WORKSHEET!N67="TRUE"),0,+[4]WORKSHEET!N67)</f>
        <v>29935.97</v>
      </c>
      <c r="O54" s="20">
        <f>IF(ISERROR([4]WORKSHEET!O67="TRUE"),0,+[4]WORKSHEET!O67)</f>
        <v>428.34</v>
      </c>
      <c r="P54" s="21">
        <f t="shared" si="4"/>
        <v>30364.31</v>
      </c>
      <c r="Q54" s="204">
        <f>IFERROR(VLOOKUP(B54,'[5]AUG-19'!B:H,6,FALSE),0)</f>
        <v>16745.8</v>
      </c>
      <c r="R54" s="205">
        <f>IFERROR(VLOOKUP(B54,'[5]AUG-19'!B:H,7,FALSE),0)</f>
        <v>94.38</v>
      </c>
      <c r="S54" s="206">
        <f t="shared" si="10"/>
        <v>16840.18</v>
      </c>
      <c r="T54" s="204">
        <f>IFERROR(VLOOKUP(B54,'[6]SEP-19'!B:H,6,FALSE),0)</f>
        <v>23673.41</v>
      </c>
      <c r="U54" s="205">
        <f>IFERROR(VLOOKUP(B54,'[6]SEP-19'!B:H,7,FALSE),0)</f>
        <v>0</v>
      </c>
      <c r="V54" s="206">
        <f t="shared" si="2"/>
        <v>23673.41</v>
      </c>
      <c r="W54" s="195">
        <f t="shared" si="5"/>
        <v>136364.541</v>
      </c>
      <c r="X54" s="196">
        <f t="shared" si="6"/>
        <v>879.91</v>
      </c>
      <c r="Y54" s="197">
        <f t="shared" si="7"/>
        <v>137244.451</v>
      </c>
    </row>
    <row r="55" spans="1:25" ht="13">
      <c r="A55" s="2" t="s">
        <v>265</v>
      </c>
      <c r="B55" s="2" t="s">
        <v>57</v>
      </c>
      <c r="C55" s="89" t="s">
        <v>297</v>
      </c>
      <c r="D55" s="129" t="s">
        <v>303</v>
      </c>
      <c r="E55" s="217">
        <f>IFERROR(VLOOKUP($B55,'[2]APR-19'!$B:$H,6,FALSE),0)</f>
        <v>0</v>
      </c>
      <c r="F55" s="218">
        <f>IFERROR(VLOOKUP(B55,'[2]APR-19'!B:H,7,FALSE),0)</f>
        <v>3.16</v>
      </c>
      <c r="G55" s="219">
        <f t="shared" ref="G55" si="11">+E55+F55</f>
        <v>3.16</v>
      </c>
      <c r="H55" s="217">
        <f>IFERROR(VLOOKUP(B55,'[2]MAY-19'!B:H,6,FALSE),0)</f>
        <v>1501.82</v>
      </c>
      <c r="I55" s="218">
        <f>IFERROR(VLOOKUP(B55,'[2]MAY-19'!B:H,7,FALSE),0)</f>
        <v>174.77</v>
      </c>
      <c r="J55" s="219">
        <f t="shared" si="0"/>
        <v>1676.59</v>
      </c>
      <c r="K55" s="19">
        <f>IF(ISERROR([3]WORKSHEET!K68="TRUE"),0,+[3]WORKSHEET!K68)</f>
        <v>0</v>
      </c>
      <c r="L55" s="20">
        <f>IF(ISERROR([3]WORKSHEET!L68="TRUE"),0,+[3]WORKSHEET!L68)</f>
        <v>0</v>
      </c>
      <c r="M55" s="21">
        <f t="shared" si="9"/>
        <v>0</v>
      </c>
      <c r="N55" s="19">
        <f>IF(ISERROR([4]WORKSHEET!N68="TRUE"),0,+[4]WORKSHEET!N68)</f>
        <v>0</v>
      </c>
      <c r="O55" s="20">
        <f>IF(ISERROR([4]WORKSHEET!O68="TRUE"),0,+[4]WORKSHEET!O68)</f>
        <v>0</v>
      </c>
      <c r="P55" s="21">
        <f t="shared" si="4"/>
        <v>0</v>
      </c>
      <c r="Q55" s="204">
        <f>IFERROR(VLOOKUP(B55,'[5]AUG-19'!B:H,6,FALSE),0)</f>
        <v>0</v>
      </c>
      <c r="R55" s="205">
        <f>IFERROR(VLOOKUP(B55,'[5]AUG-19'!B:H,7,FALSE),0)</f>
        <v>0</v>
      </c>
      <c r="S55" s="206">
        <f t="shared" si="10"/>
        <v>0</v>
      </c>
      <c r="T55" s="204">
        <f>IFERROR(VLOOKUP(B55,'[6]SEP-19'!B:H,6,FALSE),0)</f>
        <v>0</v>
      </c>
      <c r="U55" s="205">
        <f>IFERROR(VLOOKUP(B55,'[6]SEP-19'!B:H,7,FALSE),0)</f>
        <v>0</v>
      </c>
      <c r="V55" s="206">
        <f t="shared" si="2"/>
        <v>0</v>
      </c>
      <c r="W55" s="195">
        <f t="shared" si="5"/>
        <v>1501.82</v>
      </c>
      <c r="X55" s="196">
        <f t="shared" si="6"/>
        <v>177.93</v>
      </c>
      <c r="Y55" s="197">
        <f t="shared" si="7"/>
        <v>1679.75</v>
      </c>
    </row>
    <row r="56" spans="1:25" ht="13">
      <c r="A56" s="2" t="s">
        <v>437</v>
      </c>
      <c r="B56" s="2" t="s">
        <v>438</v>
      </c>
      <c r="C56" s="222" t="str">
        <f>VLOOKUP(B56,[7]Unit_details!B:D,2,FALSE)</f>
        <v>D</v>
      </c>
      <c r="D56" s="223" t="str">
        <f>VLOOKUP(B56,[7]Unit_details!B:D,3,FALSE)</f>
        <v>S</v>
      </c>
      <c r="E56" s="217">
        <f>IFERROR(VLOOKUP($B56,'[2]APR-19'!$B:$H,6,FALSE),0)</f>
        <v>0</v>
      </c>
      <c r="F56" s="218">
        <f>IFERROR(VLOOKUP(B56,'[2]APR-19'!B:H,7,FALSE),0)</f>
        <v>0</v>
      </c>
      <c r="G56" s="219">
        <f t="shared" ref="G56:G58" si="12">+E56+F56</f>
        <v>0</v>
      </c>
      <c r="H56" s="217">
        <f>IFERROR(VLOOKUP(B56,'[2]MAY-19'!B:H,6,FALSE),0)</f>
        <v>30745.15</v>
      </c>
      <c r="I56" s="218">
        <f>IFERROR(VLOOKUP(B56,'[2]MAY-19'!B:H,7,FALSE),0)</f>
        <v>0</v>
      </c>
      <c r="J56" s="219">
        <f t="shared" ref="J56:J58" si="13">+H56+I56</f>
        <v>30745.15</v>
      </c>
      <c r="K56" s="217">
        <f>IFERROR(VLOOKUP(B56,'[2]JUN-19'!B:H,6,FALSE),0)</f>
        <v>0</v>
      </c>
      <c r="L56" s="218">
        <f>IFERROR(VLOOKUP(B56,'[2]JUN-19'!B:H,7,FALSE),0)</f>
        <v>0</v>
      </c>
      <c r="M56" s="219">
        <f t="shared" si="9"/>
        <v>0</v>
      </c>
      <c r="N56" s="217">
        <f>IFERROR(VLOOKUP(B56,'[2]JUL-19'!B:H,6,FALSE),0)</f>
        <v>0</v>
      </c>
      <c r="O56" s="218">
        <f>IFERROR(VLOOKUP(B56,'[2]JUL-19'!B:H,7,FALSE),0)</f>
        <v>0</v>
      </c>
      <c r="P56" s="219">
        <f t="shared" ref="P56:P58" si="14">+N56+O56</f>
        <v>0</v>
      </c>
      <c r="Q56" s="217">
        <f>IFERROR(VLOOKUP(B56,'[2]AUG-19'!B:H,6,FALSE),0)</f>
        <v>0</v>
      </c>
      <c r="R56" s="218">
        <f>IFERROR(VLOOKUP(B56,'[2]AUG-19'!B:H,7,FALSE),0)</f>
        <v>0</v>
      </c>
      <c r="S56" s="219">
        <f t="shared" si="10"/>
        <v>0</v>
      </c>
      <c r="T56" s="217">
        <f>IFERROR(VLOOKUP(B56,'[2]SEP-19'!B:H,6,FALSE),0)</f>
        <v>0</v>
      </c>
      <c r="U56" s="218">
        <f>IFERROR(VLOOKUP(B56,'[2]SEP-19'!B:H,7,FALSE),0)</f>
        <v>0</v>
      </c>
      <c r="V56" s="219">
        <f t="shared" si="2"/>
        <v>0</v>
      </c>
      <c r="W56" s="195">
        <f t="shared" ref="W56:W58" si="15">SUM(E56,H56,K56,N56,Q56,T56)</f>
        <v>30745.15</v>
      </c>
      <c r="X56" s="196">
        <f t="shared" ref="X56:X58" si="16">SUM(F56,I56,L56,O56,R56,U56)</f>
        <v>0</v>
      </c>
      <c r="Y56" s="197">
        <f t="shared" ref="Y56:Y58" si="17">SUM(G56,J56,M56,P56,S56,V56)</f>
        <v>30745.15</v>
      </c>
    </row>
    <row r="57" spans="1:25" ht="13">
      <c r="A57" s="2" t="s">
        <v>437</v>
      </c>
      <c r="B57" s="2" t="s">
        <v>439</v>
      </c>
      <c r="C57" s="222" t="str">
        <f>VLOOKUP(B57,[7]Unit_details!B:D,2,FALSE)</f>
        <v>D</v>
      </c>
      <c r="D57" s="223" t="str">
        <f>VLOOKUP(B57,[7]Unit_details!B:D,3,FALSE)</f>
        <v>S</v>
      </c>
      <c r="E57" s="217">
        <f>IFERROR(VLOOKUP($B57,'[2]APR-19'!$B:$H,6,FALSE),0)</f>
        <v>0</v>
      </c>
      <c r="F57" s="218">
        <f>IFERROR(VLOOKUP(B57,'[2]APR-19'!B:H,7,FALSE),0)</f>
        <v>0</v>
      </c>
      <c r="G57" s="219">
        <f t="shared" si="12"/>
        <v>0</v>
      </c>
      <c r="H57" s="217">
        <f>IFERROR(VLOOKUP(B57,'[2]MAY-19'!B:H,6,FALSE),0)</f>
        <v>28022.69</v>
      </c>
      <c r="I57" s="218">
        <f>IFERROR(VLOOKUP(B57,'[2]MAY-19'!B:H,7,FALSE),0)</f>
        <v>0.87</v>
      </c>
      <c r="J57" s="219">
        <f t="shared" si="13"/>
        <v>28023.559999999998</v>
      </c>
      <c r="K57" s="217">
        <f>IFERROR(VLOOKUP(B57,'[2]JUN-19'!B:H,6,FALSE),0)</f>
        <v>0</v>
      </c>
      <c r="L57" s="218">
        <f>IFERROR(VLOOKUP(B57,'[2]JUN-19'!B:H,7,FALSE),0)</f>
        <v>0</v>
      </c>
      <c r="M57" s="219">
        <f t="shared" si="9"/>
        <v>0</v>
      </c>
      <c r="N57" s="217">
        <f>IFERROR(VLOOKUP(B57,'[2]JUL-19'!B:H,6,FALSE),0)</f>
        <v>0</v>
      </c>
      <c r="O57" s="218">
        <f>IFERROR(VLOOKUP(B57,'[2]JUL-19'!B:H,7,FALSE),0)</f>
        <v>0</v>
      </c>
      <c r="P57" s="219">
        <f t="shared" si="14"/>
        <v>0</v>
      </c>
      <c r="Q57" s="217">
        <f>IFERROR(VLOOKUP(B57,'[2]AUG-19'!B:H,6,FALSE),0)</f>
        <v>0</v>
      </c>
      <c r="R57" s="218">
        <f>IFERROR(VLOOKUP(B57,'[2]AUG-19'!B:H,7,FALSE),0)</f>
        <v>0</v>
      </c>
      <c r="S57" s="219">
        <f t="shared" si="10"/>
        <v>0</v>
      </c>
      <c r="T57" s="217">
        <f>IFERROR(VLOOKUP(B57,'[2]SEP-19'!B:H,6,FALSE),0)</f>
        <v>0</v>
      </c>
      <c r="U57" s="218">
        <f>IFERROR(VLOOKUP(B57,'[2]SEP-19'!B:H,7,FALSE),0)</f>
        <v>0</v>
      </c>
      <c r="V57" s="219">
        <f t="shared" si="2"/>
        <v>0</v>
      </c>
      <c r="W57" s="195">
        <f t="shared" si="15"/>
        <v>28022.69</v>
      </c>
      <c r="X57" s="196">
        <f t="shared" si="16"/>
        <v>0.87</v>
      </c>
      <c r="Y57" s="197">
        <f t="shared" si="17"/>
        <v>28023.559999999998</v>
      </c>
    </row>
    <row r="58" spans="1:25" ht="13">
      <c r="A58" s="2" t="s">
        <v>437</v>
      </c>
      <c r="B58" s="2" t="s">
        <v>440</v>
      </c>
      <c r="C58" s="222" t="str">
        <f>VLOOKUP(B58,[7]Unit_details!B:D,2,FALSE)</f>
        <v>D</v>
      </c>
      <c r="D58" s="223" t="str">
        <f>VLOOKUP(B58,[7]Unit_details!B:D,3,FALSE)</f>
        <v>S</v>
      </c>
      <c r="E58" s="217">
        <f>IFERROR(VLOOKUP($B58,'[2]APR-19'!$B:$H,6,FALSE),0)</f>
        <v>0</v>
      </c>
      <c r="F58" s="218">
        <f>IFERROR(VLOOKUP(B58,'[2]APR-19'!B:H,7,FALSE),0)</f>
        <v>0</v>
      </c>
      <c r="G58" s="219">
        <f t="shared" si="12"/>
        <v>0</v>
      </c>
      <c r="H58" s="217">
        <f>IFERROR(VLOOKUP(B58,'[2]MAY-19'!B:H,6,FALSE),0)</f>
        <v>36043.120000000003</v>
      </c>
      <c r="I58" s="218">
        <f>IFERROR(VLOOKUP(B58,'[2]MAY-19'!B:H,7,FALSE),0)</f>
        <v>0.26</v>
      </c>
      <c r="J58" s="219">
        <f t="shared" si="13"/>
        <v>36043.380000000005</v>
      </c>
      <c r="K58" s="217">
        <f>IFERROR(VLOOKUP(B58,'[2]JUN-19'!B:H,6,FALSE),0)</f>
        <v>0</v>
      </c>
      <c r="L58" s="218">
        <f>IFERROR(VLOOKUP(B58,'[2]JUN-19'!B:H,7,FALSE),0)</f>
        <v>0</v>
      </c>
      <c r="M58" s="219">
        <f t="shared" si="9"/>
        <v>0</v>
      </c>
      <c r="N58" s="217">
        <f>IFERROR(VLOOKUP(B58,'[2]JUL-19'!B:H,6,FALSE),0)</f>
        <v>0</v>
      </c>
      <c r="O58" s="218">
        <f>IFERROR(VLOOKUP(B58,'[2]JUL-19'!B:H,7,FALSE),0)</f>
        <v>0</v>
      </c>
      <c r="P58" s="219">
        <f t="shared" si="14"/>
        <v>0</v>
      </c>
      <c r="Q58" s="217">
        <f>IFERROR(VLOOKUP(B58,'[2]AUG-19'!B:H,6,FALSE),0)</f>
        <v>0</v>
      </c>
      <c r="R58" s="218">
        <f>IFERROR(VLOOKUP(B58,'[2]AUG-19'!B:H,7,FALSE),0)</f>
        <v>0</v>
      </c>
      <c r="S58" s="219">
        <f t="shared" si="10"/>
        <v>0</v>
      </c>
      <c r="T58" s="217">
        <f>IFERROR(VLOOKUP(B58,'[2]SEP-19'!B:H,6,FALSE),0)</f>
        <v>0</v>
      </c>
      <c r="U58" s="218">
        <f>IFERROR(VLOOKUP(B58,'[2]SEP-19'!B:H,7,FALSE),0)</f>
        <v>0</v>
      </c>
      <c r="V58" s="219">
        <f t="shared" si="2"/>
        <v>0</v>
      </c>
      <c r="W58" s="195">
        <f t="shared" si="15"/>
        <v>36043.120000000003</v>
      </c>
      <c r="X58" s="196">
        <f t="shared" si="16"/>
        <v>0.26</v>
      </c>
      <c r="Y58" s="197">
        <f t="shared" si="17"/>
        <v>36043.380000000005</v>
      </c>
    </row>
    <row r="59" spans="1:25" ht="13">
      <c r="A59" s="2" t="s">
        <v>343</v>
      </c>
      <c r="B59" s="2" t="s">
        <v>344</v>
      </c>
      <c r="C59" s="89" t="s">
        <v>297</v>
      </c>
      <c r="D59" s="129" t="s">
        <v>304</v>
      </c>
      <c r="E59" s="48">
        <v>675.41600000000005</v>
      </c>
      <c r="F59" s="188">
        <v>3814.7420000000002</v>
      </c>
      <c r="G59" s="142">
        <v>4490.1580000000004</v>
      </c>
      <c r="H59" s="217">
        <f>IFERROR(VLOOKUP(B59,'[2]MAY-19'!B:H,6,FALSE),0)</f>
        <v>4827.33</v>
      </c>
      <c r="I59" s="218">
        <f>IFERROR(VLOOKUP(B59,'[2]MAY-19'!B:H,7,FALSE),0)</f>
        <v>367.25</v>
      </c>
      <c r="J59" s="219">
        <f t="shared" si="0"/>
        <v>5194.58</v>
      </c>
      <c r="K59" s="19">
        <f>IF(ISERROR([3]WORKSHEET!K69="TRUE"),0,+[3]WORKSHEET!K69)</f>
        <v>6016.74</v>
      </c>
      <c r="L59" s="20">
        <f>IF(ISERROR([3]WORKSHEET!L69="TRUE"),0,+[3]WORKSHEET!L69)</f>
        <v>740.18</v>
      </c>
      <c r="M59" s="21">
        <f t="shared" si="9"/>
        <v>6756.92</v>
      </c>
      <c r="N59" s="19">
        <f>IF(ISERROR([4]WORKSHEET!N69="TRUE"),0,+[4]WORKSHEET!N69)</f>
        <v>3592.38</v>
      </c>
      <c r="O59" s="20">
        <f>IF(ISERROR([4]WORKSHEET!O69="TRUE"),0,+[4]WORKSHEET!O69)</f>
        <v>1833.55</v>
      </c>
      <c r="P59" s="21">
        <f t="shared" si="4"/>
        <v>5425.93</v>
      </c>
      <c r="Q59" s="204">
        <f>IFERROR(VLOOKUP(B59,'[5]AUG-19'!B:H,6,FALSE),0)</f>
        <v>2877.21</v>
      </c>
      <c r="R59" s="205">
        <f>IFERROR(VLOOKUP(B59,'[5]AUG-19'!B:H,7,FALSE),0)</f>
        <v>1455.13</v>
      </c>
      <c r="S59" s="206">
        <f t="shared" si="10"/>
        <v>4332.34</v>
      </c>
      <c r="T59" s="204">
        <f>IFERROR(VLOOKUP(B59,'[6]SEP-19'!B:H,6,FALSE),0)</f>
        <v>2630.42</v>
      </c>
      <c r="U59" s="205">
        <f>IFERROR(VLOOKUP(B59,'[6]SEP-19'!B:H,7,FALSE),0)</f>
        <v>1462.53</v>
      </c>
      <c r="V59" s="206">
        <f t="shared" si="2"/>
        <v>4092.95</v>
      </c>
      <c r="W59" s="195">
        <f t="shared" si="5"/>
        <v>20619.495999999999</v>
      </c>
      <c r="X59" s="196">
        <f t="shared" si="6"/>
        <v>9673.3820000000014</v>
      </c>
      <c r="Y59" s="197">
        <f t="shared" si="7"/>
        <v>30292.878000000004</v>
      </c>
    </row>
    <row r="60" spans="1:25" ht="13">
      <c r="A60" s="2" t="s">
        <v>374</v>
      </c>
      <c r="B60" s="2" t="s">
        <v>375</v>
      </c>
      <c r="C60" s="89" t="s">
        <v>297</v>
      </c>
      <c r="D60" s="129" t="s">
        <v>304</v>
      </c>
      <c r="E60" s="48">
        <v>1887.296</v>
      </c>
      <c r="F60" s="188">
        <v>43.203000000000003</v>
      </c>
      <c r="G60" s="142">
        <v>1930.499</v>
      </c>
      <c r="H60" s="217">
        <f>IFERROR(VLOOKUP(B60,'[2]MAY-19'!B:H,6,FALSE),0)</f>
        <v>2273.7399999999998</v>
      </c>
      <c r="I60" s="218">
        <f>IFERROR(VLOOKUP(B60,'[2]MAY-19'!B:H,7,FALSE),0)</f>
        <v>55.71</v>
      </c>
      <c r="J60" s="219">
        <f t="shared" si="0"/>
        <v>2329.4499999999998</v>
      </c>
      <c r="K60" s="19">
        <f>IF(ISERROR([3]WORKSHEET!K70="TRUE"),0,+[3]WORKSHEET!K70)</f>
        <v>1393.74</v>
      </c>
      <c r="L60" s="20">
        <f>IF(ISERROR([3]WORKSHEET!L70="TRUE"),0,+[3]WORKSHEET!L70)</f>
        <v>46.85</v>
      </c>
      <c r="M60" s="21">
        <f t="shared" ref="M60:M69" si="18">+K60+L60</f>
        <v>1440.59</v>
      </c>
      <c r="N60" s="19">
        <f>IF(ISERROR([4]WORKSHEET!N70="TRUE"),0,+[4]WORKSHEET!N70)</f>
        <v>1047.81</v>
      </c>
      <c r="O60" s="20">
        <f>IF(ISERROR([4]WORKSHEET!O70="TRUE"),0,+[4]WORKSHEET!O70)</f>
        <v>73.45</v>
      </c>
      <c r="P60" s="21">
        <f t="shared" si="4"/>
        <v>1121.26</v>
      </c>
      <c r="Q60" s="204">
        <f>IFERROR(VLOOKUP(B60,'[5]AUG-19'!B:H,6,FALSE),0)</f>
        <v>1542.63</v>
      </c>
      <c r="R60" s="205">
        <f>IFERROR(VLOOKUP(B60,'[5]AUG-19'!B:H,7,FALSE),0)</f>
        <v>54.02</v>
      </c>
      <c r="S60" s="206">
        <f t="shared" si="10"/>
        <v>1596.65</v>
      </c>
      <c r="T60" s="204">
        <f>IFERROR(VLOOKUP(B60,'[6]SEP-19'!B:H,6,FALSE),0)</f>
        <v>1440.32</v>
      </c>
      <c r="U60" s="205">
        <f>IFERROR(VLOOKUP(B60,'[6]SEP-19'!B:H,7,FALSE),0)</f>
        <v>44.65</v>
      </c>
      <c r="V60" s="206">
        <f t="shared" si="2"/>
        <v>1484.97</v>
      </c>
      <c r="W60" s="195">
        <f t="shared" si="5"/>
        <v>9585.5360000000001</v>
      </c>
      <c r="X60" s="196">
        <f t="shared" si="6"/>
        <v>317.88299999999998</v>
      </c>
      <c r="Y60" s="197">
        <f t="shared" si="7"/>
        <v>9903.4189999999999</v>
      </c>
    </row>
    <row r="61" spans="1:25" ht="13">
      <c r="A61" s="2" t="s">
        <v>266</v>
      </c>
      <c r="B61" s="2" t="s">
        <v>58</v>
      </c>
      <c r="C61" s="89" t="s">
        <v>297</v>
      </c>
      <c r="D61" s="129" t="s">
        <v>304</v>
      </c>
      <c r="E61" s="48">
        <v>5.59</v>
      </c>
      <c r="F61" s="188">
        <v>10040.780000000001</v>
      </c>
      <c r="G61" s="142">
        <v>10046.370000000001</v>
      </c>
      <c r="H61" s="217">
        <f>IFERROR(VLOOKUP(B61,'[2]MAY-19'!B:H,6,FALSE),0)</f>
        <v>0</v>
      </c>
      <c r="I61" s="218">
        <f>IFERROR(VLOOKUP(B61,'[2]MAY-19'!B:H,7,FALSE),0)</f>
        <v>8977.1299999999992</v>
      </c>
      <c r="J61" s="219">
        <f t="shared" si="0"/>
        <v>8977.1299999999992</v>
      </c>
      <c r="K61" s="19">
        <f>IF(ISERROR([3]WORKSHEET!K71="TRUE"),0,+[3]WORKSHEET!K71)</f>
        <v>22.48</v>
      </c>
      <c r="L61" s="20">
        <f>IF(ISERROR([3]WORKSHEET!L71="TRUE"),0,+[3]WORKSHEET!L71)</f>
        <v>7975.65</v>
      </c>
      <c r="M61" s="21">
        <f t="shared" si="18"/>
        <v>7998.1299999999992</v>
      </c>
      <c r="N61" s="19">
        <f>IF(ISERROR([4]WORKSHEET!N71="TRUE"),0,+[4]WORKSHEET!N71)</f>
        <v>7.74</v>
      </c>
      <c r="O61" s="20">
        <f>IF(ISERROR([4]WORKSHEET!O71="TRUE"),0,+[4]WORKSHEET!O71)</f>
        <v>11352.71</v>
      </c>
      <c r="P61" s="21">
        <f t="shared" si="4"/>
        <v>11360.449999999999</v>
      </c>
      <c r="Q61" s="204">
        <f>IFERROR(VLOOKUP(B61,'[5]AUG-19'!B:H,6,FALSE),0)</f>
        <v>4.71</v>
      </c>
      <c r="R61" s="205">
        <f>IFERROR(VLOOKUP(B61,'[5]AUG-19'!B:H,7,FALSE),0)</f>
        <v>2174.1</v>
      </c>
      <c r="S61" s="206">
        <f t="shared" si="10"/>
        <v>2178.81</v>
      </c>
      <c r="T61" s="204">
        <f>IFERROR(VLOOKUP(B61,'[6]SEP-19'!B:H,6,FALSE),0)</f>
        <v>0</v>
      </c>
      <c r="U61" s="205">
        <f>IFERROR(VLOOKUP(B61,'[6]SEP-19'!B:H,7,FALSE),0)</f>
        <v>14803.05</v>
      </c>
      <c r="V61" s="206">
        <f t="shared" si="2"/>
        <v>14803.05</v>
      </c>
      <c r="W61" s="195">
        <f t="shared" si="5"/>
        <v>40.520000000000003</v>
      </c>
      <c r="X61" s="196">
        <f t="shared" si="6"/>
        <v>55323.42</v>
      </c>
      <c r="Y61" s="197">
        <f t="shared" si="7"/>
        <v>55363.939999999988</v>
      </c>
    </row>
    <row r="62" spans="1:25" ht="13">
      <c r="A62" s="2" t="s">
        <v>345</v>
      </c>
      <c r="B62" s="2" t="s">
        <v>346</v>
      </c>
      <c r="C62" s="89" t="s">
        <v>297</v>
      </c>
      <c r="D62" s="129" t="s">
        <v>304</v>
      </c>
      <c r="E62" s="48">
        <v>14.257999999999999</v>
      </c>
      <c r="F62" s="188">
        <v>2613.0340000000001</v>
      </c>
      <c r="G62" s="142">
        <v>2627.2919999999999</v>
      </c>
      <c r="H62" s="217">
        <f>IFERROR(VLOOKUP(B62,'[2]MAY-19'!B:H,6,FALSE),0)</f>
        <v>1931.92</v>
      </c>
      <c r="I62" s="218">
        <f>IFERROR(VLOOKUP(B62,'[2]MAY-19'!B:H,7,FALSE),0)</f>
        <v>102.58</v>
      </c>
      <c r="J62" s="219">
        <f t="shared" si="0"/>
        <v>2034.5</v>
      </c>
      <c r="K62" s="19">
        <f>IF(ISERROR([3]WORKSHEET!K72="TRUE"),0,+[3]WORKSHEET!K72)</f>
        <v>2389.7600000000002</v>
      </c>
      <c r="L62" s="20">
        <f>IF(ISERROR([3]WORKSHEET!L72="TRUE"),0,+[3]WORKSHEET!L72)</f>
        <v>37.630000000000003</v>
      </c>
      <c r="M62" s="21">
        <f t="shared" si="18"/>
        <v>2427.3900000000003</v>
      </c>
      <c r="N62" s="19">
        <f>IF(ISERROR([4]WORKSHEET!N72="TRUE"),0,+[4]WORKSHEET!N72)</f>
        <v>1173.82</v>
      </c>
      <c r="O62" s="20">
        <f>IF(ISERROR([4]WORKSHEET!O72="TRUE"),0,+[4]WORKSHEET!O72)</f>
        <v>419.72</v>
      </c>
      <c r="P62" s="21">
        <f t="shared" si="4"/>
        <v>1593.54</v>
      </c>
      <c r="Q62" s="204">
        <f>IFERROR(VLOOKUP(B62,'[5]AUG-19'!B:H,6,FALSE),0)</f>
        <v>1496.99</v>
      </c>
      <c r="R62" s="205">
        <f>IFERROR(VLOOKUP(B62,'[5]AUG-19'!B:H,7,FALSE),0)</f>
        <v>252.71</v>
      </c>
      <c r="S62" s="206">
        <f t="shared" si="10"/>
        <v>1749.7</v>
      </c>
      <c r="T62" s="204">
        <f>IFERROR(VLOOKUP(B62,'[6]SEP-19'!B:H,6,FALSE),0)</f>
        <v>2074.6</v>
      </c>
      <c r="U62" s="205">
        <f>IFERROR(VLOOKUP(B62,'[6]SEP-19'!B:H,7,FALSE),0)</f>
        <v>98.55</v>
      </c>
      <c r="V62" s="206">
        <f t="shared" si="2"/>
        <v>2173.15</v>
      </c>
      <c r="W62" s="195">
        <f t="shared" si="5"/>
        <v>9081.348</v>
      </c>
      <c r="X62" s="196">
        <f t="shared" si="6"/>
        <v>3524.2240000000002</v>
      </c>
      <c r="Y62" s="197">
        <f t="shared" si="7"/>
        <v>12605.572</v>
      </c>
    </row>
    <row r="63" spans="1:25" ht="13">
      <c r="A63" s="2" t="s">
        <v>345</v>
      </c>
      <c r="B63" s="2" t="s">
        <v>347</v>
      </c>
      <c r="C63" s="89" t="s">
        <v>297</v>
      </c>
      <c r="D63" s="129" t="s">
        <v>304</v>
      </c>
      <c r="E63" s="48">
        <v>1880.4190000000001</v>
      </c>
      <c r="F63" s="188">
        <v>82.441000000000003</v>
      </c>
      <c r="G63" s="142">
        <v>1962.8600000000001</v>
      </c>
      <c r="H63" s="217">
        <f>IFERROR(VLOOKUP(B63,'[2]MAY-19'!B:H,6,FALSE),0)</f>
        <v>2181.38</v>
      </c>
      <c r="I63" s="218">
        <f>IFERROR(VLOOKUP(B63,'[2]MAY-19'!B:H,7,FALSE),0)</f>
        <v>47.65</v>
      </c>
      <c r="J63" s="219">
        <f t="shared" si="0"/>
        <v>2229.0300000000002</v>
      </c>
      <c r="K63" s="19">
        <f>IF(ISERROR([3]WORKSHEET!K73="TRUE"),0,+[3]WORKSHEET!K73)</f>
        <v>2572.61</v>
      </c>
      <c r="L63" s="20">
        <f>IF(ISERROR([3]WORKSHEET!L73="TRUE"),0,+[3]WORKSHEET!L73)</f>
        <v>30.15</v>
      </c>
      <c r="M63" s="21">
        <f t="shared" si="18"/>
        <v>2602.7600000000002</v>
      </c>
      <c r="N63" s="19">
        <f>IF(ISERROR([4]WORKSHEET!N73="TRUE"),0,+[4]WORKSHEET!N73)</f>
        <v>1644.31</v>
      </c>
      <c r="O63" s="20">
        <f>IF(ISERROR([4]WORKSHEET!O73="TRUE"),0,+[4]WORKSHEET!O73)</f>
        <v>386.78</v>
      </c>
      <c r="P63" s="21">
        <f t="shared" si="4"/>
        <v>2031.09</v>
      </c>
      <c r="Q63" s="204">
        <f>IFERROR(VLOOKUP(B63,'[5]AUG-19'!B:H,6,FALSE),0)</f>
        <v>1830.58</v>
      </c>
      <c r="R63" s="205">
        <f>IFERROR(VLOOKUP(B63,'[5]AUG-19'!B:H,7,FALSE),0)</f>
        <v>59.19</v>
      </c>
      <c r="S63" s="206">
        <f t="shared" si="10"/>
        <v>1889.77</v>
      </c>
      <c r="T63" s="204">
        <f>IFERROR(VLOOKUP(B63,'[6]SEP-19'!B:H,6,FALSE),0)</f>
        <v>2085.5100000000002</v>
      </c>
      <c r="U63" s="205">
        <f>IFERROR(VLOOKUP(B63,'[6]SEP-19'!B:H,7,FALSE),0)</f>
        <v>88.43</v>
      </c>
      <c r="V63" s="206">
        <f t="shared" si="2"/>
        <v>2173.94</v>
      </c>
      <c r="W63" s="195">
        <f t="shared" si="5"/>
        <v>12194.808999999999</v>
      </c>
      <c r="X63" s="196">
        <f t="shared" si="6"/>
        <v>694.64100000000008</v>
      </c>
      <c r="Y63" s="197">
        <f t="shared" si="7"/>
        <v>12889.45</v>
      </c>
    </row>
    <row r="64" spans="1:25" ht="13">
      <c r="A64" s="2" t="s">
        <v>267</v>
      </c>
      <c r="B64" s="2" t="s">
        <v>59</v>
      </c>
      <c r="C64" s="89" t="s">
        <v>297</v>
      </c>
      <c r="D64" s="129" t="s">
        <v>298</v>
      </c>
      <c r="E64" s="48">
        <v>2978.7</v>
      </c>
      <c r="F64" s="188">
        <v>2197.1999999999998</v>
      </c>
      <c r="G64" s="142">
        <v>5175.8999999999996</v>
      </c>
      <c r="H64" s="217">
        <f>IFERROR(VLOOKUP(B64,'[2]MAY-19'!B:H,6,FALSE),0)</f>
        <v>3751.6</v>
      </c>
      <c r="I64" s="218">
        <f>IFERROR(VLOOKUP(B64,'[2]MAY-19'!B:H,7,FALSE),0)</f>
        <v>1977.75</v>
      </c>
      <c r="J64" s="219">
        <f t="shared" si="0"/>
        <v>5729.35</v>
      </c>
      <c r="K64" s="19">
        <f>IF(ISERROR([3]WORKSHEET!K74="TRUE"),0,+[3]WORKSHEET!K74)</f>
        <v>4458.2</v>
      </c>
      <c r="L64" s="20">
        <f>IF(ISERROR([3]WORKSHEET!L74="TRUE"),0,+[3]WORKSHEET!L74)</f>
        <v>1909.85</v>
      </c>
      <c r="M64" s="21">
        <f t="shared" si="18"/>
        <v>6368.0499999999993</v>
      </c>
      <c r="N64" s="19">
        <f>IF(ISERROR([4]WORKSHEET!N74="TRUE"),0,+[4]WORKSHEET!N74)</f>
        <v>1119.5999999999999</v>
      </c>
      <c r="O64" s="20">
        <f>IF(ISERROR([4]WORKSHEET!O74="TRUE"),0,+[4]WORKSHEET!O74)</f>
        <v>1031.4000000000001</v>
      </c>
      <c r="P64" s="21">
        <f t="shared" si="4"/>
        <v>2151</v>
      </c>
      <c r="Q64" s="204">
        <f>IFERROR(VLOOKUP(B64,'[5]AUG-19'!B:H,6,FALSE),0)</f>
        <v>1500.3</v>
      </c>
      <c r="R64" s="205">
        <f>IFERROR(VLOOKUP(B64,'[5]AUG-19'!B:H,7,FALSE),0)</f>
        <v>682.05</v>
      </c>
      <c r="S64" s="206">
        <f t="shared" si="10"/>
        <v>2182.35</v>
      </c>
      <c r="T64" s="204">
        <f>IFERROR(VLOOKUP(B64,'[6]SEP-19'!B:H,6,FALSE),0)</f>
        <v>2989.1</v>
      </c>
      <c r="U64" s="205">
        <f>IFERROR(VLOOKUP(B64,'[6]SEP-19'!B:H,7,FALSE),0)</f>
        <v>1541.25</v>
      </c>
      <c r="V64" s="206">
        <f t="shared" si="2"/>
        <v>4530.3500000000004</v>
      </c>
      <c r="W64" s="195">
        <f t="shared" si="5"/>
        <v>16797.5</v>
      </c>
      <c r="X64" s="196">
        <f t="shared" si="6"/>
        <v>9339.5</v>
      </c>
      <c r="Y64" s="197">
        <f t="shared" si="7"/>
        <v>26137</v>
      </c>
    </row>
    <row r="65" spans="1:25" ht="13">
      <c r="A65" s="25" t="s">
        <v>348</v>
      </c>
      <c r="B65" s="25" t="s">
        <v>349</v>
      </c>
      <c r="C65" s="89" t="s">
        <v>297</v>
      </c>
      <c r="D65" s="129" t="s">
        <v>304</v>
      </c>
      <c r="E65" s="48">
        <v>1326.7280000000001</v>
      </c>
      <c r="F65" s="188">
        <v>1970.787</v>
      </c>
      <c r="G65" s="142">
        <v>3297.5150000000003</v>
      </c>
      <c r="H65" s="217">
        <f>IFERROR(VLOOKUP(B65,'[2]MAY-19'!B:H,6,FALSE),0)</f>
        <v>1270.6199999999999</v>
      </c>
      <c r="I65" s="218">
        <f>IFERROR(VLOOKUP(B65,'[2]MAY-19'!B:H,7,FALSE),0)</f>
        <v>1813.03</v>
      </c>
      <c r="J65" s="219">
        <f t="shared" si="0"/>
        <v>3083.6499999999996</v>
      </c>
      <c r="K65" s="19">
        <f>IF(ISERROR([3]WORKSHEET!K75="TRUE"),0,+[3]WORKSHEET!K75)</f>
        <v>4411.63</v>
      </c>
      <c r="L65" s="20">
        <f>IF(ISERROR([3]WORKSHEET!L75="TRUE"),0,+[3]WORKSHEET!L75)</f>
        <v>938.15</v>
      </c>
      <c r="M65" s="21">
        <f t="shared" si="18"/>
        <v>5349.78</v>
      </c>
      <c r="N65" s="19">
        <f>IF(ISERROR([4]WORKSHEET!N75="TRUE"),0,+[4]WORKSHEET!N75)</f>
        <v>1538.74</v>
      </c>
      <c r="O65" s="20">
        <f>IF(ISERROR([4]WORKSHEET!O75="TRUE"),0,+[4]WORKSHEET!O75)</f>
        <v>1985.29</v>
      </c>
      <c r="P65" s="21">
        <f t="shared" si="4"/>
        <v>3524.0299999999997</v>
      </c>
      <c r="Q65" s="204">
        <f>IFERROR(VLOOKUP(B65,'[5]AUG-19'!B:H,6,FALSE),0)</f>
        <v>1614.01</v>
      </c>
      <c r="R65" s="205">
        <f>IFERROR(VLOOKUP(B65,'[5]AUG-19'!B:H,7,FALSE),0)</f>
        <v>1313.32</v>
      </c>
      <c r="S65" s="206">
        <f t="shared" ref="S65:S92" si="19">+Q65+R65</f>
        <v>2927.33</v>
      </c>
      <c r="T65" s="204">
        <f>IFERROR(VLOOKUP(B65,'[6]SEP-19'!B:H,6,FALSE),0)</f>
        <v>1408.6</v>
      </c>
      <c r="U65" s="205">
        <f>IFERROR(VLOOKUP(B65,'[6]SEP-19'!B:H,7,FALSE),0)</f>
        <v>1711.82</v>
      </c>
      <c r="V65" s="206">
        <f t="shared" si="2"/>
        <v>3120.42</v>
      </c>
      <c r="W65" s="195">
        <f t="shared" si="5"/>
        <v>11570.328000000001</v>
      </c>
      <c r="X65" s="196">
        <f t="shared" si="6"/>
        <v>9732.396999999999</v>
      </c>
      <c r="Y65" s="197">
        <f t="shared" si="7"/>
        <v>21302.724999999999</v>
      </c>
    </row>
    <row r="66" spans="1:25" ht="13">
      <c r="A66" s="25" t="s">
        <v>420</v>
      </c>
      <c r="B66" s="25" t="s">
        <v>421</v>
      </c>
      <c r="C66" s="89" t="s">
        <v>297</v>
      </c>
      <c r="D66" s="129" t="s">
        <v>298</v>
      </c>
      <c r="E66" s="48">
        <v>747.21</v>
      </c>
      <c r="F66" s="188">
        <v>0.02</v>
      </c>
      <c r="G66" s="142">
        <v>747.23</v>
      </c>
      <c r="H66" s="217">
        <f>IFERROR(VLOOKUP(B66,'[2]MAY-19'!B:H,6,FALSE),0)</f>
        <v>0</v>
      </c>
      <c r="I66" s="218">
        <f>IFERROR(VLOOKUP(B66,'[2]MAY-19'!B:H,7,FALSE),0)</f>
        <v>0</v>
      </c>
      <c r="J66" s="219">
        <f t="shared" si="0"/>
        <v>0</v>
      </c>
      <c r="K66" s="19">
        <f>IF(ISERROR([3]WORKSHEET!K76="TRUE"),0,+[3]WORKSHEET!K76)</f>
        <v>8213.86</v>
      </c>
      <c r="L66" s="20">
        <f>IF(ISERROR([3]WORKSHEET!L76="TRUE"),0,+[3]WORKSHEET!L76)</f>
        <v>0.22</v>
      </c>
      <c r="M66" s="21">
        <f t="shared" si="18"/>
        <v>8214.08</v>
      </c>
      <c r="N66" s="19">
        <f>IF(ISERROR([4]WORKSHEET!N76="TRUE"),0,+[4]WORKSHEET!N76)</f>
        <v>22592.99</v>
      </c>
      <c r="O66" s="20">
        <f>IF(ISERROR([4]WORKSHEET!O76="TRUE"),0,+[4]WORKSHEET!O76)</f>
        <v>0.62</v>
      </c>
      <c r="P66" s="21">
        <f t="shared" si="4"/>
        <v>22593.61</v>
      </c>
      <c r="Q66" s="204">
        <f>IFERROR(VLOOKUP(B66,'[5]AUG-19'!B:H,6,FALSE),0)</f>
        <v>16397.96</v>
      </c>
      <c r="R66" s="205">
        <f>IFERROR(VLOOKUP(B66,'[5]AUG-19'!B:H,7,FALSE),0)</f>
        <v>46.03</v>
      </c>
      <c r="S66" s="206">
        <f t="shared" si="19"/>
        <v>16443.989999999998</v>
      </c>
      <c r="T66" s="204">
        <f>IFERROR(VLOOKUP(B66,'[6]SEP-19'!B:H,6,FALSE),0)</f>
        <v>17015.34</v>
      </c>
      <c r="U66" s="205">
        <f>IFERROR(VLOOKUP(B66,'[6]SEP-19'!B:H,7,FALSE),0)</f>
        <v>16.62</v>
      </c>
      <c r="V66" s="206">
        <f t="shared" si="2"/>
        <v>17031.96</v>
      </c>
      <c r="W66" s="195">
        <f t="shared" si="5"/>
        <v>64967.360000000001</v>
      </c>
      <c r="X66" s="196">
        <f t="shared" si="6"/>
        <v>63.510000000000005</v>
      </c>
      <c r="Y66" s="197">
        <f t="shared" si="7"/>
        <v>65030.869999999995</v>
      </c>
    </row>
    <row r="67" spans="1:25" ht="13">
      <c r="A67" s="25" t="s">
        <v>420</v>
      </c>
      <c r="B67" s="25" t="s">
        <v>422</v>
      </c>
      <c r="C67" s="89" t="s">
        <v>297</v>
      </c>
      <c r="D67" s="129" t="s">
        <v>298</v>
      </c>
      <c r="E67" s="48">
        <v>723.49</v>
      </c>
      <c r="F67" s="188">
        <v>0.03</v>
      </c>
      <c r="G67" s="142">
        <v>723.52</v>
      </c>
      <c r="H67" s="217">
        <f>IFERROR(VLOOKUP(B67,'[2]MAY-19'!B:H,6,FALSE),0)</f>
        <v>0</v>
      </c>
      <c r="I67" s="218">
        <f>IFERROR(VLOOKUP(B67,'[2]MAY-19'!B:H,7,FALSE),0)</f>
        <v>0</v>
      </c>
      <c r="J67" s="219">
        <f t="shared" si="0"/>
        <v>0</v>
      </c>
      <c r="K67" s="19">
        <f>IF(ISERROR([3]WORKSHEET!K77="TRUE"),0,+[3]WORKSHEET!K77)</f>
        <v>9006.2900000000009</v>
      </c>
      <c r="L67" s="20">
        <f>IF(ISERROR([3]WORKSHEET!L77="TRUE"),0,+[3]WORKSHEET!L77)</f>
        <v>0.2</v>
      </c>
      <c r="M67" s="21">
        <f t="shared" si="18"/>
        <v>9006.4900000000016</v>
      </c>
      <c r="N67" s="19">
        <f>IF(ISERROR([4]WORKSHEET!N77="TRUE"),0,+[4]WORKSHEET!N77)</f>
        <v>24397.61</v>
      </c>
      <c r="O67" s="20">
        <f>IF(ISERROR([4]WORKSHEET!O77="TRUE"),0,+[4]WORKSHEET!O77)</f>
        <v>0.67</v>
      </c>
      <c r="P67" s="21">
        <f t="shared" si="4"/>
        <v>24398.28</v>
      </c>
      <c r="Q67" s="204">
        <f>IFERROR(VLOOKUP(B67,'[5]AUG-19'!B:H,6,FALSE),0)</f>
        <v>24260.47</v>
      </c>
      <c r="R67" s="205">
        <f>IFERROR(VLOOKUP(B67,'[5]AUG-19'!B:H,7,FALSE),0)</f>
        <v>29.64</v>
      </c>
      <c r="S67" s="206">
        <f t="shared" si="19"/>
        <v>24290.11</v>
      </c>
      <c r="T67" s="204">
        <f>IFERROR(VLOOKUP(B67,'[6]SEP-19'!B:H,6,FALSE),0)</f>
        <v>14663.79</v>
      </c>
      <c r="U67" s="205">
        <f>IFERROR(VLOOKUP(B67,'[6]SEP-19'!B:H,7,FALSE),0)</f>
        <v>36.700000000000003</v>
      </c>
      <c r="V67" s="206">
        <f t="shared" si="2"/>
        <v>14700.490000000002</v>
      </c>
      <c r="W67" s="195">
        <f t="shared" si="5"/>
        <v>73051.649999999994</v>
      </c>
      <c r="X67" s="196">
        <f t="shared" si="6"/>
        <v>67.240000000000009</v>
      </c>
      <c r="Y67" s="197">
        <f t="shared" si="7"/>
        <v>73118.89</v>
      </c>
    </row>
    <row r="68" spans="1:25" ht="13">
      <c r="A68" s="25" t="s">
        <v>420</v>
      </c>
      <c r="B68" s="25" t="s">
        <v>423</v>
      </c>
      <c r="C68" s="89" t="s">
        <v>297</v>
      </c>
      <c r="D68" s="129" t="s">
        <v>298</v>
      </c>
      <c r="E68" s="48">
        <v>20375.89</v>
      </c>
      <c r="F68" s="188">
        <v>0.41</v>
      </c>
      <c r="G68" s="142">
        <v>20376.3</v>
      </c>
      <c r="H68" s="217">
        <f>IFERROR(VLOOKUP(B68,'[2]MAY-19'!B:H,6,FALSE),0)</f>
        <v>19471.57</v>
      </c>
      <c r="I68" s="218">
        <f>IFERROR(VLOOKUP(B68,'[2]MAY-19'!B:H,7,FALSE),0)</f>
        <v>2.2599999999999998</v>
      </c>
      <c r="J68" s="219">
        <f t="shared" si="0"/>
        <v>19473.829999999998</v>
      </c>
      <c r="K68" s="19">
        <f>IF(ISERROR([3]WORKSHEET!K78="TRUE"),0,+[3]WORKSHEET!K78)</f>
        <v>18806.77</v>
      </c>
      <c r="L68" s="20">
        <f>IF(ISERROR([3]WORKSHEET!L78="TRUE"),0,+[3]WORKSHEET!L78)</f>
        <v>0.47</v>
      </c>
      <c r="M68" s="21">
        <f t="shared" si="18"/>
        <v>18807.240000000002</v>
      </c>
      <c r="N68" s="19">
        <f>IF(ISERROR([4]WORKSHEET!N78="TRUE"),0,+[4]WORKSHEET!N78)</f>
        <v>23467.74</v>
      </c>
      <c r="O68" s="20">
        <f>IF(ISERROR([4]WORKSHEET!O78="TRUE"),0,+[4]WORKSHEET!O78)</f>
        <v>0.59</v>
      </c>
      <c r="P68" s="21">
        <f t="shared" si="4"/>
        <v>23468.33</v>
      </c>
      <c r="Q68" s="204">
        <f>IFERROR(VLOOKUP(B68,'[5]AUG-19'!B:H,6,FALSE),0)</f>
        <v>15031.36</v>
      </c>
      <c r="R68" s="205">
        <f>IFERROR(VLOOKUP(B68,'[5]AUG-19'!B:H,7,FALSE),0)</f>
        <v>23.62</v>
      </c>
      <c r="S68" s="206">
        <f t="shared" si="19"/>
        <v>15054.980000000001</v>
      </c>
      <c r="T68" s="204">
        <f>IFERROR(VLOOKUP(B68,'[6]SEP-19'!B:H,6,FALSE),0)</f>
        <v>18452.59</v>
      </c>
      <c r="U68" s="205">
        <f>IFERROR(VLOOKUP(B68,'[6]SEP-19'!B:H,7,FALSE),0)</f>
        <v>57.64</v>
      </c>
      <c r="V68" s="206">
        <f t="shared" si="2"/>
        <v>18510.23</v>
      </c>
      <c r="W68" s="195">
        <f t="shared" si="5"/>
        <v>115605.92</v>
      </c>
      <c r="X68" s="196">
        <f t="shared" si="6"/>
        <v>84.990000000000009</v>
      </c>
      <c r="Y68" s="197">
        <f t="shared" si="7"/>
        <v>115690.90999999999</v>
      </c>
    </row>
    <row r="69" spans="1:25" ht="13">
      <c r="A69" s="25" t="s">
        <v>420</v>
      </c>
      <c r="B69" s="25" t="s">
        <v>424</v>
      </c>
      <c r="C69" s="89" t="s">
        <v>297</v>
      </c>
      <c r="D69" s="129" t="s">
        <v>298</v>
      </c>
      <c r="E69" s="48">
        <v>19772.63</v>
      </c>
      <c r="F69" s="188">
        <v>0.47</v>
      </c>
      <c r="G69" s="142">
        <v>19773.100000000002</v>
      </c>
      <c r="H69" s="217">
        <f>IFERROR(VLOOKUP(B69,'[2]MAY-19'!B:H,6,FALSE),0)</f>
        <v>21533.07</v>
      </c>
      <c r="I69" s="218">
        <f>IFERROR(VLOOKUP(B69,'[2]MAY-19'!B:H,7,FALSE),0)</f>
        <v>0.6</v>
      </c>
      <c r="J69" s="219">
        <f t="shared" si="0"/>
        <v>21533.67</v>
      </c>
      <c r="K69" s="19">
        <f>IF(ISERROR([3]WORKSHEET!K79="TRUE"),0,+[3]WORKSHEET!K79)</f>
        <v>18908.46</v>
      </c>
      <c r="L69" s="20">
        <f>IF(ISERROR([3]WORKSHEET!L79="TRUE"),0,+[3]WORKSHEET!L79)</f>
        <v>0.53</v>
      </c>
      <c r="M69" s="21">
        <f t="shared" si="18"/>
        <v>18908.989999999998</v>
      </c>
      <c r="N69" s="19">
        <f>IF(ISERROR([4]WORKSHEET!N79="TRUE"),0,+[4]WORKSHEET!N79)</f>
        <v>19296.650000000001</v>
      </c>
      <c r="O69" s="20">
        <f>IF(ISERROR([4]WORKSHEET!O79="TRUE"),0,+[4]WORKSHEET!O79)</f>
        <v>0.56999999999999995</v>
      </c>
      <c r="P69" s="21">
        <f t="shared" si="4"/>
        <v>19297.22</v>
      </c>
      <c r="Q69" s="204">
        <f>IFERROR(VLOOKUP(B69,'[5]AUG-19'!B:H,6,FALSE),0)</f>
        <v>19697.55</v>
      </c>
      <c r="R69" s="205">
        <f>IFERROR(VLOOKUP(B69,'[5]AUG-19'!B:H,7,FALSE),0)</f>
        <v>0.36</v>
      </c>
      <c r="S69" s="206">
        <f t="shared" si="19"/>
        <v>19697.91</v>
      </c>
      <c r="T69" s="204">
        <f>IFERROR(VLOOKUP(B69,'[6]SEP-19'!B:H,6,FALSE),0)</f>
        <v>8700.09</v>
      </c>
      <c r="U69" s="205">
        <f>IFERROR(VLOOKUP(B69,'[6]SEP-19'!B:H,7,FALSE),0)</f>
        <v>99.97</v>
      </c>
      <c r="V69" s="206">
        <f t="shared" si="2"/>
        <v>8800.06</v>
      </c>
      <c r="W69" s="195">
        <f t="shared" si="5"/>
        <v>107908.45</v>
      </c>
      <c r="X69" s="196">
        <f t="shared" si="6"/>
        <v>102.5</v>
      </c>
      <c r="Y69" s="197">
        <f t="shared" si="7"/>
        <v>108010.95000000001</v>
      </c>
    </row>
    <row r="70" spans="1:25" ht="13">
      <c r="A70" s="2" t="s">
        <v>268</v>
      </c>
      <c r="B70" s="2" t="s">
        <v>60</v>
      </c>
      <c r="C70" s="89" t="s">
        <v>297</v>
      </c>
      <c r="D70" s="129" t="s">
        <v>303</v>
      </c>
      <c r="E70" s="48">
        <v>7703.2179999999998</v>
      </c>
      <c r="F70" s="188">
        <v>1659.2180000000001</v>
      </c>
      <c r="G70" s="142">
        <v>9362.4359999999997</v>
      </c>
      <c r="H70" s="217">
        <f>IFERROR(VLOOKUP(B70,'[2]MAY-19'!B:H,6,FALSE),0)</f>
        <v>68.510000000000005</v>
      </c>
      <c r="I70" s="218">
        <f>IFERROR(VLOOKUP(B70,'[2]MAY-19'!B:H,7,FALSE),0)</f>
        <v>0</v>
      </c>
      <c r="J70" s="219">
        <f t="shared" si="0"/>
        <v>68.510000000000005</v>
      </c>
      <c r="K70" s="19">
        <f>IF(ISERROR([3]WORKSHEET!K83="TRUE"),0,+[3]WORKSHEET!K83)</f>
        <v>13353.44</v>
      </c>
      <c r="L70" s="20">
        <f>IF(ISERROR([3]WORKSHEET!L83="TRUE"),0,+[3]WORKSHEET!L83)</f>
        <v>2190.42</v>
      </c>
      <c r="M70" s="21">
        <f t="shared" ref="M70:M100" si="20">+K70+L70</f>
        <v>15543.86</v>
      </c>
      <c r="N70" s="19">
        <f>IF(ISERROR([4]WORKSHEET!N83="TRUE"),0,+[4]WORKSHEET!N83)</f>
        <v>8121.44</v>
      </c>
      <c r="O70" s="20">
        <f>IF(ISERROR([4]WORKSHEET!O83="TRUE"),0,+[4]WORKSHEET!O83)</f>
        <v>2589.5</v>
      </c>
      <c r="P70" s="21">
        <f t="shared" si="4"/>
        <v>10710.939999999999</v>
      </c>
      <c r="Q70" s="204">
        <f>IFERROR(VLOOKUP(B70,'[5]AUG-19'!B:H,6,FALSE),0)</f>
        <v>7939.69</v>
      </c>
      <c r="R70" s="205">
        <f>IFERROR(VLOOKUP(B70,'[5]AUG-19'!B:H,7,FALSE),0)</f>
        <v>2826.95</v>
      </c>
      <c r="S70" s="206">
        <f t="shared" si="19"/>
        <v>10766.64</v>
      </c>
      <c r="T70" s="204">
        <f>IFERROR(VLOOKUP(B70,'[6]SEP-19'!B:H,6,FALSE),0)</f>
        <v>13850.83</v>
      </c>
      <c r="U70" s="205">
        <f>IFERROR(VLOOKUP(B70,'[6]SEP-19'!B:H,7,FALSE),0)</f>
        <v>3300.99</v>
      </c>
      <c r="V70" s="206">
        <f t="shared" si="2"/>
        <v>17151.82</v>
      </c>
      <c r="W70" s="195">
        <f t="shared" si="5"/>
        <v>51037.128000000004</v>
      </c>
      <c r="X70" s="196">
        <f t="shared" si="6"/>
        <v>12567.078</v>
      </c>
      <c r="Y70" s="197">
        <f t="shared" si="7"/>
        <v>63604.205999999998</v>
      </c>
    </row>
    <row r="71" spans="1:25" ht="13">
      <c r="A71" s="2" t="s">
        <v>268</v>
      </c>
      <c r="B71" s="2" t="s">
        <v>61</v>
      </c>
      <c r="C71" s="89" t="s">
        <v>297</v>
      </c>
      <c r="D71" s="129" t="s">
        <v>303</v>
      </c>
      <c r="E71" s="48">
        <v>22122.467000000001</v>
      </c>
      <c r="F71" s="188">
        <v>1876.4559999999999</v>
      </c>
      <c r="G71" s="142">
        <v>23998.922999999999</v>
      </c>
      <c r="H71" s="217">
        <f>IFERROR(VLOOKUP(B71,'[2]MAY-19'!B:H,6,FALSE),0)</f>
        <v>38307.01</v>
      </c>
      <c r="I71" s="218">
        <f>IFERROR(VLOOKUP(B71,'[2]MAY-19'!B:H,7,FALSE),0)</f>
        <v>1941.26</v>
      </c>
      <c r="J71" s="219">
        <f t="shared" si="0"/>
        <v>40248.270000000004</v>
      </c>
      <c r="K71" s="19">
        <f>IF(ISERROR([3]WORKSHEET!K84="TRUE"),0,+[3]WORKSHEET!K84)</f>
        <v>2621.7</v>
      </c>
      <c r="L71" s="20">
        <f>IF(ISERROR([3]WORKSHEET!L84="TRUE"),0,+[3]WORKSHEET!L84)</f>
        <v>496.98</v>
      </c>
      <c r="M71" s="21">
        <f t="shared" si="20"/>
        <v>3118.68</v>
      </c>
      <c r="N71" s="19">
        <f>IF(ISERROR([4]WORKSHEET!N84="TRUE"),0,+[4]WORKSHEET!N84)</f>
        <v>18635.759999999998</v>
      </c>
      <c r="O71" s="20">
        <f>IF(ISERROR([4]WORKSHEET!O84="TRUE"),0,+[4]WORKSHEET!O84)</f>
        <v>2009.67</v>
      </c>
      <c r="P71" s="21">
        <f t="shared" si="4"/>
        <v>20645.43</v>
      </c>
      <c r="Q71" s="204">
        <f>IFERROR(VLOOKUP(B71,'[5]AUG-19'!B:H,6,FALSE),0)</f>
        <v>23327.200000000001</v>
      </c>
      <c r="R71" s="205">
        <f>IFERROR(VLOOKUP(B71,'[5]AUG-19'!B:H,7,FALSE),0)</f>
        <v>1470.15</v>
      </c>
      <c r="S71" s="206">
        <f t="shared" si="19"/>
        <v>24797.350000000002</v>
      </c>
      <c r="T71" s="204">
        <f>IFERROR(VLOOKUP(B71,'[6]SEP-19'!B:H,6,FALSE),0)</f>
        <v>19341.599999999999</v>
      </c>
      <c r="U71" s="205">
        <f>IFERROR(VLOOKUP(B71,'[6]SEP-19'!B:H,7,FALSE),0)</f>
        <v>2678.15</v>
      </c>
      <c r="V71" s="206">
        <f t="shared" si="2"/>
        <v>22019.75</v>
      </c>
      <c r="W71" s="195">
        <f t="shared" si="5"/>
        <v>124355.73699999999</v>
      </c>
      <c r="X71" s="196">
        <f t="shared" si="6"/>
        <v>10472.665999999999</v>
      </c>
      <c r="Y71" s="197">
        <f t="shared" si="7"/>
        <v>134828.40299999999</v>
      </c>
    </row>
    <row r="72" spans="1:25" ht="13">
      <c r="A72" s="2" t="s">
        <v>269</v>
      </c>
      <c r="B72" s="2" t="s">
        <v>62</v>
      </c>
      <c r="C72" s="89" t="s">
        <v>297</v>
      </c>
      <c r="D72" s="129" t="s">
        <v>303</v>
      </c>
      <c r="E72" s="48">
        <v>51886.639000000003</v>
      </c>
      <c r="F72" s="188">
        <v>2068.3339999999998</v>
      </c>
      <c r="G72" s="142">
        <v>53954.973000000005</v>
      </c>
      <c r="H72" s="217">
        <f>IFERROR(VLOOKUP(B72,'[2]MAY-19'!B:H,6,FALSE),0)</f>
        <v>58616.65</v>
      </c>
      <c r="I72" s="218">
        <f>IFERROR(VLOOKUP(B72,'[2]MAY-19'!B:H,7,FALSE),0)</f>
        <v>2674.92</v>
      </c>
      <c r="J72" s="219">
        <f t="shared" ref="J72:J135" si="21">+H72+I72</f>
        <v>61291.57</v>
      </c>
      <c r="K72" s="19">
        <f>IF(ISERROR([3]WORKSHEET!K85="TRUE"),0,+[3]WORKSHEET!K85)</f>
        <v>53377.66</v>
      </c>
      <c r="L72" s="20">
        <f>IF(ISERROR([3]WORKSHEET!L85="TRUE"),0,+[3]WORKSHEET!L85)</f>
        <v>2461.04</v>
      </c>
      <c r="M72" s="21">
        <f t="shared" si="20"/>
        <v>55838.700000000004</v>
      </c>
      <c r="N72" s="19">
        <f>IF(ISERROR([4]WORKSHEET!N85="TRUE"),0,+[4]WORKSHEET!N85)</f>
        <v>38107.879999999997</v>
      </c>
      <c r="O72" s="20">
        <f>IF(ISERROR([4]WORKSHEET!O85="TRUE"),0,+[4]WORKSHEET!O85)</f>
        <v>3599.31</v>
      </c>
      <c r="P72" s="21">
        <f t="shared" si="4"/>
        <v>41707.189999999995</v>
      </c>
      <c r="Q72" s="204">
        <f>IFERROR(VLOOKUP(B72,'[5]AUG-19'!B:H,6,FALSE),0)</f>
        <v>41680.730000000003</v>
      </c>
      <c r="R72" s="205">
        <f>IFERROR(VLOOKUP(B72,'[5]AUG-19'!B:H,7,FALSE),0)</f>
        <v>1685.59</v>
      </c>
      <c r="S72" s="206">
        <f t="shared" si="19"/>
        <v>43366.32</v>
      </c>
      <c r="T72" s="204">
        <f>IFERROR(VLOOKUP(B72,'[6]SEP-19'!B:H,6,FALSE),0)</f>
        <v>50876.76</v>
      </c>
      <c r="U72" s="205">
        <f>IFERROR(VLOOKUP(B72,'[6]SEP-19'!B:H,7,FALSE),0)</f>
        <v>3566.36</v>
      </c>
      <c r="V72" s="206">
        <f t="shared" ref="V72:V135" si="22">+T72+U72</f>
        <v>54443.12</v>
      </c>
      <c r="W72" s="195">
        <f t="shared" si="5"/>
        <v>294546.31900000002</v>
      </c>
      <c r="X72" s="196">
        <f t="shared" si="6"/>
        <v>16055.554</v>
      </c>
      <c r="Y72" s="197">
        <f t="shared" si="7"/>
        <v>310601.87300000002</v>
      </c>
    </row>
    <row r="73" spans="1:25" ht="13">
      <c r="A73" s="2" t="s">
        <v>271</v>
      </c>
      <c r="B73" s="2" t="s">
        <v>65</v>
      </c>
      <c r="C73" s="89" t="s">
        <v>297</v>
      </c>
      <c r="D73" s="129" t="s">
        <v>303</v>
      </c>
      <c r="E73" s="48">
        <v>2593.5300000000002</v>
      </c>
      <c r="F73" s="188">
        <v>1675.98</v>
      </c>
      <c r="G73" s="142">
        <v>4269.51</v>
      </c>
      <c r="H73" s="217">
        <f>IFERROR(VLOOKUP(B73,'[2]MAY-19'!B:H,6,FALSE),0)</f>
        <v>0</v>
      </c>
      <c r="I73" s="218">
        <f>IFERROR(VLOOKUP(B73,'[2]MAY-19'!B:H,7,FALSE),0)</f>
        <v>0</v>
      </c>
      <c r="J73" s="219">
        <f t="shared" si="21"/>
        <v>0</v>
      </c>
      <c r="K73" s="19">
        <f>IF(ISERROR([3]WORKSHEET!K86="TRUE"),0,+[3]WORKSHEET!K86)</f>
        <v>0</v>
      </c>
      <c r="L73" s="20">
        <f>IF(ISERROR([3]WORKSHEET!L86="TRUE"),0,+[3]WORKSHEET!L86)</f>
        <v>0</v>
      </c>
      <c r="M73" s="21">
        <f t="shared" si="20"/>
        <v>0</v>
      </c>
      <c r="N73" s="19">
        <f>IF(ISERROR([4]WORKSHEET!N86="TRUE"),0,+[4]WORKSHEET!N86)</f>
        <v>0</v>
      </c>
      <c r="O73" s="20">
        <f>IF(ISERROR([4]WORKSHEET!O86="TRUE"),0,+[4]WORKSHEET!O86)</f>
        <v>0</v>
      </c>
      <c r="P73" s="21">
        <f t="shared" ref="P73:P136" si="23">N73+O73</f>
        <v>0</v>
      </c>
      <c r="Q73" s="204">
        <f>IFERROR(VLOOKUP(B73,'[5]AUG-19'!B:H,6,FALSE),0)</f>
        <v>648.54</v>
      </c>
      <c r="R73" s="205">
        <f>IFERROR(VLOOKUP(B73,'[5]AUG-19'!B:H,7,FALSE),0)</f>
        <v>3607.2</v>
      </c>
      <c r="S73" s="206">
        <f t="shared" si="19"/>
        <v>4255.74</v>
      </c>
      <c r="T73" s="204">
        <f>IFERROR(VLOOKUP(B73,'[6]SEP-19'!B:H,6,FALSE),0)</f>
        <v>974.07</v>
      </c>
      <c r="U73" s="205">
        <f>IFERROR(VLOOKUP(B73,'[6]SEP-19'!B:H,7,FALSE),0)</f>
        <v>3665.7</v>
      </c>
      <c r="V73" s="206">
        <f t="shared" si="22"/>
        <v>4639.7699999999995</v>
      </c>
      <c r="W73" s="195">
        <f t="shared" ref="W73:X136" si="24">SUM(E73,H73,K73,N73,Q73,T73)</f>
        <v>4216.1400000000003</v>
      </c>
      <c r="X73" s="196">
        <f t="shared" si="24"/>
        <v>8948.880000000001</v>
      </c>
      <c r="Y73" s="197">
        <f t="shared" ref="Y73:Y136" si="25">SUM(G73,J73,M73,P73,S73,V73)</f>
        <v>13165.02</v>
      </c>
    </row>
    <row r="74" spans="1:25" ht="13">
      <c r="A74" s="2" t="s">
        <v>271</v>
      </c>
      <c r="B74" s="2" t="s">
        <v>66</v>
      </c>
      <c r="C74" s="89" t="s">
        <v>297</v>
      </c>
      <c r="D74" s="129" t="s">
        <v>303</v>
      </c>
      <c r="E74" s="48">
        <v>13.05</v>
      </c>
      <c r="F74" s="188">
        <v>14576.58</v>
      </c>
      <c r="G74" s="142">
        <v>14589.63</v>
      </c>
      <c r="H74" s="217">
        <f>IFERROR(VLOOKUP(B74,'[2]MAY-19'!B:H,6,FALSE),0)</f>
        <v>0</v>
      </c>
      <c r="I74" s="218">
        <f>IFERROR(VLOOKUP(B74,'[2]MAY-19'!B:H,7,FALSE),0)</f>
        <v>0</v>
      </c>
      <c r="J74" s="219">
        <f t="shared" si="21"/>
        <v>0</v>
      </c>
      <c r="K74" s="19">
        <f>IF(ISERROR([3]WORKSHEET!K87="TRUE"),0,+[3]WORKSHEET!K87)</f>
        <v>0</v>
      </c>
      <c r="L74" s="20">
        <f>IF(ISERROR([3]WORKSHEET!L87="TRUE"),0,+[3]WORKSHEET!L87)</f>
        <v>0</v>
      </c>
      <c r="M74" s="21">
        <f t="shared" si="20"/>
        <v>0</v>
      </c>
      <c r="N74" s="19">
        <f>IF(ISERROR([4]WORKSHEET!N87="TRUE"),0,+[4]WORKSHEET!N87)</f>
        <v>0</v>
      </c>
      <c r="O74" s="20">
        <f>IF(ISERROR([4]WORKSHEET!O87="TRUE"),0,+[4]WORKSHEET!O87)</f>
        <v>0</v>
      </c>
      <c r="P74" s="21">
        <f t="shared" si="23"/>
        <v>0</v>
      </c>
      <c r="Q74" s="204">
        <f>IFERROR(VLOOKUP(B74,'[5]AUG-19'!B:H,6,FALSE),0)</f>
        <v>15.21</v>
      </c>
      <c r="R74" s="205">
        <f>IFERROR(VLOOKUP(B74,'[5]AUG-19'!B:H,7,FALSE),0)</f>
        <v>10451.43</v>
      </c>
      <c r="S74" s="206">
        <f t="shared" si="19"/>
        <v>10466.64</v>
      </c>
      <c r="T74" s="204">
        <f>IFERROR(VLOOKUP(B74,'[6]SEP-19'!B:H,6,FALSE),0)</f>
        <v>23.85</v>
      </c>
      <c r="U74" s="205">
        <f>IFERROR(VLOOKUP(B74,'[6]SEP-19'!B:H,7,FALSE),0)</f>
        <v>1864.44</v>
      </c>
      <c r="V74" s="206">
        <f t="shared" si="22"/>
        <v>1888.29</v>
      </c>
      <c r="W74" s="195">
        <f t="shared" si="24"/>
        <v>52.11</v>
      </c>
      <c r="X74" s="196">
        <f t="shared" si="24"/>
        <v>26892.45</v>
      </c>
      <c r="Y74" s="197">
        <f t="shared" si="25"/>
        <v>26944.559999999998</v>
      </c>
    </row>
    <row r="75" spans="1:25" ht="13">
      <c r="A75" s="2" t="s">
        <v>271</v>
      </c>
      <c r="B75" s="2" t="s">
        <v>67</v>
      </c>
      <c r="C75" s="89" t="s">
        <v>297</v>
      </c>
      <c r="D75" s="129" t="s">
        <v>303</v>
      </c>
      <c r="E75" s="48">
        <v>1707.12</v>
      </c>
      <c r="F75" s="188">
        <v>703.17</v>
      </c>
      <c r="G75" s="142">
        <v>2410.29</v>
      </c>
      <c r="H75" s="217">
        <f>IFERROR(VLOOKUP(B75,'[2]MAY-19'!B:H,6,FALSE),0)</f>
        <v>0</v>
      </c>
      <c r="I75" s="218">
        <f>IFERROR(VLOOKUP(B75,'[2]MAY-19'!B:H,7,FALSE),0)</f>
        <v>0</v>
      </c>
      <c r="J75" s="219">
        <f t="shared" si="21"/>
        <v>0</v>
      </c>
      <c r="K75" s="19">
        <f>IF(ISERROR([3]WORKSHEET!K88="TRUE"),0,+[3]WORKSHEET!K88)</f>
        <v>0</v>
      </c>
      <c r="L75" s="20">
        <f>IF(ISERROR([3]WORKSHEET!L88="TRUE"),0,+[3]WORKSHEET!L88)</f>
        <v>0</v>
      </c>
      <c r="M75" s="21">
        <f t="shared" si="20"/>
        <v>0</v>
      </c>
      <c r="N75" s="19">
        <f>IF(ISERROR([4]WORKSHEET!N88="TRUE"),0,+[4]WORKSHEET!N88)</f>
        <v>0</v>
      </c>
      <c r="O75" s="20">
        <f>IF(ISERROR([4]WORKSHEET!O88="TRUE"),0,+[4]WORKSHEET!O88)</f>
        <v>0</v>
      </c>
      <c r="P75" s="21">
        <f t="shared" si="23"/>
        <v>0</v>
      </c>
      <c r="Q75" s="204">
        <f>IFERROR(VLOOKUP(B75,'[5]AUG-19'!B:H,6,FALSE),0)</f>
        <v>2239.11</v>
      </c>
      <c r="R75" s="205">
        <f>IFERROR(VLOOKUP(B75,'[5]AUG-19'!B:H,7,FALSE),0)</f>
        <v>1232.82</v>
      </c>
      <c r="S75" s="206">
        <f t="shared" si="19"/>
        <v>3471.9300000000003</v>
      </c>
      <c r="T75" s="204">
        <f>IFERROR(VLOOKUP(B75,'[6]SEP-19'!B:H,6,FALSE),0)</f>
        <v>71.010000000000005</v>
      </c>
      <c r="U75" s="205">
        <f>IFERROR(VLOOKUP(B75,'[6]SEP-19'!B:H,7,FALSE),0)</f>
        <v>190.62</v>
      </c>
      <c r="V75" s="206">
        <f t="shared" si="22"/>
        <v>261.63</v>
      </c>
      <c r="W75" s="195">
        <f t="shared" si="24"/>
        <v>4017.2400000000002</v>
      </c>
      <c r="X75" s="196">
        <f t="shared" si="24"/>
        <v>2126.6099999999997</v>
      </c>
      <c r="Y75" s="197">
        <f t="shared" si="25"/>
        <v>6143.85</v>
      </c>
    </row>
    <row r="76" spans="1:25" ht="13">
      <c r="A76" s="2" t="s">
        <v>271</v>
      </c>
      <c r="B76" s="2" t="s">
        <v>68</v>
      </c>
      <c r="C76" s="89" t="s">
        <v>297</v>
      </c>
      <c r="D76" s="129" t="s">
        <v>303</v>
      </c>
      <c r="E76" s="48">
        <v>256.68</v>
      </c>
      <c r="F76" s="188">
        <v>88.02</v>
      </c>
      <c r="G76" s="142">
        <v>344.7</v>
      </c>
      <c r="H76" s="217">
        <f>IFERROR(VLOOKUP(B76,'[2]MAY-19'!B:H,6,FALSE),0)</f>
        <v>0</v>
      </c>
      <c r="I76" s="218">
        <f>IFERROR(VLOOKUP(B76,'[2]MAY-19'!B:H,7,FALSE),0)</f>
        <v>0</v>
      </c>
      <c r="J76" s="219">
        <f t="shared" si="21"/>
        <v>0</v>
      </c>
      <c r="K76" s="19">
        <f>IF(ISERROR([3]WORKSHEET!K89="TRUE"),0,+[3]WORKSHEET!K89)</f>
        <v>0</v>
      </c>
      <c r="L76" s="20">
        <f>IF(ISERROR([3]WORKSHEET!L89="TRUE"),0,+[3]WORKSHEET!L89)</f>
        <v>0</v>
      </c>
      <c r="M76" s="21">
        <f t="shared" si="20"/>
        <v>0</v>
      </c>
      <c r="N76" s="19">
        <f>IF(ISERROR([4]WORKSHEET!N89="TRUE"),0,+[4]WORKSHEET!N89)</f>
        <v>0</v>
      </c>
      <c r="O76" s="20">
        <f>IF(ISERROR([4]WORKSHEET!O89="TRUE"),0,+[4]WORKSHEET!O89)</f>
        <v>0</v>
      </c>
      <c r="P76" s="21">
        <f t="shared" si="23"/>
        <v>0</v>
      </c>
      <c r="Q76" s="204">
        <f>IFERROR(VLOOKUP(B76,'[5]AUG-19'!B:H,6,FALSE),0)</f>
        <v>0</v>
      </c>
      <c r="R76" s="205">
        <f>IFERROR(VLOOKUP(B76,'[5]AUG-19'!B:H,7,FALSE),0)</f>
        <v>0</v>
      </c>
      <c r="S76" s="206">
        <f t="shared" si="19"/>
        <v>0</v>
      </c>
      <c r="T76" s="204">
        <f>IFERROR(VLOOKUP(B76,'[6]SEP-19'!B:H,6,FALSE),0)</f>
        <v>0</v>
      </c>
      <c r="U76" s="205">
        <f>IFERROR(VLOOKUP(B76,'[6]SEP-19'!B:H,7,FALSE),0)</f>
        <v>0</v>
      </c>
      <c r="V76" s="206">
        <f t="shared" si="22"/>
        <v>0</v>
      </c>
      <c r="W76" s="195">
        <f t="shared" si="24"/>
        <v>256.68</v>
      </c>
      <c r="X76" s="196">
        <f t="shared" si="24"/>
        <v>88.02</v>
      </c>
      <c r="Y76" s="197">
        <f t="shared" si="25"/>
        <v>344.7</v>
      </c>
    </row>
    <row r="77" spans="1:25" ht="13">
      <c r="A77" s="2" t="s">
        <v>272</v>
      </c>
      <c r="B77" s="2" t="s">
        <v>69</v>
      </c>
      <c r="C77" s="89" t="s">
        <v>297</v>
      </c>
      <c r="D77" s="129" t="s">
        <v>303</v>
      </c>
      <c r="E77" s="48">
        <v>3599.7</v>
      </c>
      <c r="F77" s="188">
        <v>4661.45</v>
      </c>
      <c r="G77" s="142">
        <v>8261.15</v>
      </c>
      <c r="H77" s="217">
        <f>IFERROR(VLOOKUP(B77,'[2]MAY-19'!B:H,6,FALSE),0)</f>
        <v>0</v>
      </c>
      <c r="I77" s="218">
        <f>IFERROR(VLOOKUP(B77,'[2]MAY-19'!B:H,7,FALSE),0)</f>
        <v>0</v>
      </c>
      <c r="J77" s="219">
        <f t="shared" si="21"/>
        <v>0</v>
      </c>
      <c r="K77" s="19">
        <f>IF(ISERROR([3]WORKSHEET!K90="TRUE"),0,+[3]WORKSHEET!K90)</f>
        <v>0</v>
      </c>
      <c r="L77" s="20">
        <f>IF(ISERROR([3]WORKSHEET!L90="TRUE"),0,+[3]WORKSHEET!L90)</f>
        <v>0</v>
      </c>
      <c r="M77" s="21">
        <f t="shared" si="20"/>
        <v>0</v>
      </c>
      <c r="N77" s="19">
        <f>IF(ISERROR([4]WORKSHEET!N92="TRUE"),0,+[4]WORKSHEET!N92)</f>
        <v>5480.5</v>
      </c>
      <c r="O77" s="20">
        <f>IF(ISERROR([4]WORKSHEET!O92="TRUE"),0,+[4]WORKSHEET!O92)</f>
        <v>5277.4</v>
      </c>
      <c r="P77" s="21">
        <f t="shared" si="23"/>
        <v>10757.9</v>
      </c>
      <c r="Q77" s="204">
        <f>IFERROR(VLOOKUP(B77,'[5]AUG-19'!B:H,6,FALSE),0)</f>
        <v>13063.65</v>
      </c>
      <c r="R77" s="205">
        <f>IFERROR(VLOOKUP(B77,'[5]AUG-19'!B:H,7,FALSE),0)</f>
        <v>6105.8</v>
      </c>
      <c r="S77" s="206">
        <f t="shared" si="19"/>
        <v>19169.45</v>
      </c>
      <c r="T77" s="204">
        <f>IFERROR(VLOOKUP(B77,'[6]SEP-19'!B:H,6,FALSE),0)</f>
        <v>9846.1</v>
      </c>
      <c r="U77" s="205">
        <f>IFERROR(VLOOKUP(B77,'[6]SEP-19'!B:H,7,FALSE),0)</f>
        <v>5096.1000000000004</v>
      </c>
      <c r="V77" s="206">
        <f t="shared" si="22"/>
        <v>14942.2</v>
      </c>
      <c r="W77" s="195">
        <f t="shared" si="24"/>
        <v>31989.949999999997</v>
      </c>
      <c r="X77" s="196">
        <f t="shared" si="24"/>
        <v>21140.75</v>
      </c>
      <c r="Y77" s="197">
        <f t="shared" si="25"/>
        <v>53130.7</v>
      </c>
    </row>
    <row r="78" spans="1:25" ht="13">
      <c r="A78" s="2" t="s">
        <v>322</v>
      </c>
      <c r="B78" s="2" t="s">
        <v>376</v>
      </c>
      <c r="C78" s="89" t="s">
        <v>297</v>
      </c>
      <c r="D78" s="129" t="s">
        <v>304</v>
      </c>
      <c r="E78" s="48">
        <v>0</v>
      </c>
      <c r="F78" s="188">
        <v>0</v>
      </c>
      <c r="G78" s="142">
        <v>0</v>
      </c>
      <c r="H78" s="217">
        <f>IFERROR(VLOOKUP(B78,'[2]MAY-19'!B:H,6,FALSE),0)</f>
        <v>84.56</v>
      </c>
      <c r="I78" s="218">
        <f>IFERROR(VLOOKUP(B78,'[2]MAY-19'!B:H,7,FALSE),0)</f>
        <v>868.26</v>
      </c>
      <c r="J78" s="219">
        <f t="shared" si="21"/>
        <v>952.81999999999994</v>
      </c>
      <c r="K78" s="19">
        <f>IF(ISERROR([3]WORKSHEET!K91="TRUE"),0,+[3]WORKSHEET!K91)</f>
        <v>0</v>
      </c>
      <c r="L78" s="20">
        <f>IF(ISERROR([3]WORKSHEET!L91="TRUE"),0,+[3]WORKSHEET!L91)</f>
        <v>0</v>
      </c>
      <c r="M78" s="21">
        <f t="shared" si="20"/>
        <v>0</v>
      </c>
      <c r="N78" s="19">
        <f>IF(ISERROR([4]WORKSHEET!N93="TRUE"),0,+[4]WORKSHEET!N93)</f>
        <v>0</v>
      </c>
      <c r="O78" s="20">
        <f>IF(ISERROR([4]WORKSHEET!O93="TRUE"),0,+[4]WORKSHEET!O93)</f>
        <v>0</v>
      </c>
      <c r="P78" s="21">
        <f t="shared" si="23"/>
        <v>0</v>
      </c>
      <c r="Q78" s="204">
        <f>IFERROR(VLOOKUP(B78,'[5]AUG-19'!B:H,6,FALSE),0)</f>
        <v>0</v>
      </c>
      <c r="R78" s="205">
        <f>IFERROR(VLOOKUP(B78,'[5]AUG-19'!B:H,7,FALSE),0)</f>
        <v>0</v>
      </c>
      <c r="S78" s="206">
        <f t="shared" si="19"/>
        <v>0</v>
      </c>
      <c r="T78" s="204">
        <f>IFERROR(VLOOKUP(B78,'[6]SEP-19'!B:H,6,FALSE),0)</f>
        <v>0</v>
      </c>
      <c r="U78" s="205">
        <f>IFERROR(VLOOKUP(B78,'[6]SEP-19'!B:H,7,FALSE),0)</f>
        <v>0</v>
      </c>
      <c r="V78" s="206">
        <f t="shared" si="22"/>
        <v>0</v>
      </c>
      <c r="W78" s="195">
        <f t="shared" si="24"/>
        <v>84.56</v>
      </c>
      <c r="X78" s="196">
        <f t="shared" si="24"/>
        <v>868.26</v>
      </c>
      <c r="Y78" s="197">
        <f t="shared" si="25"/>
        <v>952.81999999999994</v>
      </c>
    </row>
    <row r="79" spans="1:25" ht="13">
      <c r="A79" s="2" t="s">
        <v>418</v>
      </c>
      <c r="B79" s="2" t="s">
        <v>419</v>
      </c>
      <c r="C79" s="89" t="s">
        <v>297</v>
      </c>
      <c r="D79" s="129" t="s">
        <v>304</v>
      </c>
      <c r="E79" s="48">
        <v>1170.981</v>
      </c>
      <c r="F79" s="188">
        <v>273.31299999999999</v>
      </c>
      <c r="G79" s="142">
        <v>1444.2939999999999</v>
      </c>
      <c r="H79" s="217">
        <f>IFERROR(VLOOKUP(B79,'[2]MAY-19'!B:H,6,FALSE),0)</f>
        <v>1389.2</v>
      </c>
      <c r="I79" s="218">
        <f>IFERROR(VLOOKUP(B79,'[2]MAY-19'!B:H,7,FALSE),0)</f>
        <v>382.22</v>
      </c>
      <c r="J79" s="219">
        <f t="shared" si="21"/>
        <v>1771.42</v>
      </c>
      <c r="K79" s="19">
        <f>IF(ISERROR([3]WORKSHEET!K97="TRUE"),0,+[3]WORKSHEET!K97)</f>
        <v>1028.28</v>
      </c>
      <c r="L79" s="20">
        <f>IF(ISERROR([3]WORKSHEET!L97="TRUE"),0,+[3]WORKSHEET!L97)</f>
        <v>393.52</v>
      </c>
      <c r="M79" s="21">
        <f t="shared" si="20"/>
        <v>1421.8</v>
      </c>
      <c r="N79" s="19">
        <f>IF(ISERROR([4]WORKSHEET!N97="TRUE"),0,+[4]WORKSHEET!N97)</f>
        <v>1783.13</v>
      </c>
      <c r="O79" s="20">
        <f>IF(ISERROR([4]WORKSHEET!O97="TRUE"),0,+[4]WORKSHEET!O97)</f>
        <v>294.49</v>
      </c>
      <c r="P79" s="21">
        <f t="shared" si="23"/>
        <v>2077.62</v>
      </c>
      <c r="Q79" s="204">
        <f>IFERROR(VLOOKUP(B79,'[5]AUG-19'!B:H,6,FALSE),0)</f>
        <v>781.52</v>
      </c>
      <c r="R79" s="205">
        <f>IFERROR(VLOOKUP(B79,'[5]AUG-19'!B:H,7,FALSE),0)</f>
        <v>443.65</v>
      </c>
      <c r="S79" s="206">
        <f t="shared" si="19"/>
        <v>1225.17</v>
      </c>
      <c r="T79" s="204">
        <f>IFERROR(VLOOKUP(B79,'[6]SEP-19'!B:H,6,FALSE),0)</f>
        <v>1617.44</v>
      </c>
      <c r="U79" s="205">
        <f>IFERROR(VLOOKUP(B79,'[6]SEP-19'!B:H,7,FALSE),0)</f>
        <v>302.95</v>
      </c>
      <c r="V79" s="206">
        <f t="shared" si="22"/>
        <v>1920.39</v>
      </c>
      <c r="W79" s="195">
        <f t="shared" si="24"/>
        <v>7770.5510000000013</v>
      </c>
      <c r="X79" s="196">
        <f t="shared" si="24"/>
        <v>2090.1429999999996</v>
      </c>
      <c r="Y79" s="197">
        <f t="shared" si="25"/>
        <v>9860.6939999999995</v>
      </c>
    </row>
    <row r="80" spans="1:25" ht="13">
      <c r="A80" s="2" t="s">
        <v>274</v>
      </c>
      <c r="B80" s="2" t="s">
        <v>71</v>
      </c>
      <c r="C80" s="89" t="s">
        <v>297</v>
      </c>
      <c r="D80" s="129" t="s">
        <v>302</v>
      </c>
      <c r="E80" s="48">
        <v>7396.9319999999998</v>
      </c>
      <c r="F80" s="188">
        <v>4124.8969999999999</v>
      </c>
      <c r="G80" s="142">
        <v>11521.829</v>
      </c>
      <c r="H80" s="217">
        <f>IFERROR(VLOOKUP(B80,'[2]MAY-19'!B:H,6,FALSE),0)</f>
        <v>20280.93</v>
      </c>
      <c r="I80" s="218">
        <f>IFERROR(VLOOKUP(B80,'[2]MAY-19'!B:H,7,FALSE),0)</f>
        <v>4276.17</v>
      </c>
      <c r="J80" s="219">
        <f t="shared" si="21"/>
        <v>24557.1</v>
      </c>
      <c r="K80" s="19">
        <f>IF(ISERROR([3]WORKSHEET!K98="TRUE"),0,+[3]WORKSHEET!K98)</f>
        <v>4861.17</v>
      </c>
      <c r="L80" s="20">
        <f>IF(ISERROR([3]WORKSHEET!L98="TRUE"),0,+[3]WORKSHEET!L98)</f>
        <v>1001.95</v>
      </c>
      <c r="M80" s="21">
        <f t="shared" si="20"/>
        <v>5863.12</v>
      </c>
      <c r="N80" s="19">
        <f>IF(ISERROR([4]WORKSHEET!N98="TRUE"),0,+[4]WORKSHEET!N98)</f>
        <v>11266.64</v>
      </c>
      <c r="O80" s="20">
        <f>IF(ISERROR([4]WORKSHEET!O98="TRUE"),0,+[4]WORKSHEET!O98)</f>
        <v>3881.68</v>
      </c>
      <c r="P80" s="21">
        <f t="shared" si="23"/>
        <v>15148.32</v>
      </c>
      <c r="Q80" s="204">
        <f>IFERROR(VLOOKUP(B80,'[5]AUG-19'!B:H,6,FALSE),0)</f>
        <v>19904.57</v>
      </c>
      <c r="R80" s="205">
        <f>IFERROR(VLOOKUP(B80,'[5]AUG-19'!B:H,7,FALSE),0)</f>
        <v>2029.19</v>
      </c>
      <c r="S80" s="206">
        <f t="shared" si="19"/>
        <v>21933.759999999998</v>
      </c>
      <c r="T80" s="204">
        <f>IFERROR(VLOOKUP(B80,'[6]SEP-19'!B:H,6,FALSE),0)</f>
        <v>27776.66</v>
      </c>
      <c r="U80" s="205">
        <f>IFERROR(VLOOKUP(B80,'[6]SEP-19'!B:H,7,FALSE),0)</f>
        <v>2332</v>
      </c>
      <c r="V80" s="206">
        <f t="shared" si="22"/>
        <v>30108.66</v>
      </c>
      <c r="W80" s="195">
        <f t="shared" si="24"/>
        <v>91486.902000000002</v>
      </c>
      <c r="X80" s="196">
        <f t="shared" si="24"/>
        <v>17645.887000000002</v>
      </c>
      <c r="Y80" s="197">
        <f t="shared" si="25"/>
        <v>109132.789</v>
      </c>
    </row>
    <row r="81" spans="1:25" ht="13">
      <c r="A81" s="2" t="s">
        <v>324</v>
      </c>
      <c r="B81" s="2" t="s">
        <v>325</v>
      </c>
      <c r="C81" s="89" t="s">
        <v>297</v>
      </c>
      <c r="D81" s="129" t="s">
        <v>304</v>
      </c>
      <c r="E81" s="48">
        <v>3041.2809999999999</v>
      </c>
      <c r="F81" s="188">
        <v>21.148</v>
      </c>
      <c r="G81" s="142">
        <v>3062.4290000000001</v>
      </c>
      <c r="H81" s="217">
        <f>IFERROR(VLOOKUP(B81,'[2]MAY-19'!B:H,6,FALSE),0)</f>
        <v>2414.96</v>
      </c>
      <c r="I81" s="218">
        <f>IFERROR(VLOOKUP(B81,'[2]MAY-19'!B:H,7,FALSE),0)</f>
        <v>27.93</v>
      </c>
      <c r="J81" s="219">
        <f t="shared" si="21"/>
        <v>2442.89</v>
      </c>
      <c r="K81" s="19">
        <f>IF(ISERROR([3]WORKSHEET!K99="TRUE"),0,+[3]WORKSHEET!K99)</f>
        <v>2848.72</v>
      </c>
      <c r="L81" s="20">
        <f>IF(ISERROR([3]WORKSHEET!L99="TRUE"),0,+[3]WORKSHEET!L99)</f>
        <v>25.6</v>
      </c>
      <c r="M81" s="21">
        <f t="shared" si="20"/>
        <v>2874.3199999999997</v>
      </c>
      <c r="N81" s="19">
        <f>IF(ISERROR([4]WORKSHEET!N99="TRUE"),0,+[4]WORKSHEET!N99)</f>
        <v>2324.3000000000002</v>
      </c>
      <c r="O81" s="20">
        <f>IF(ISERROR([4]WORKSHEET!O99="TRUE"),0,+[4]WORKSHEET!O99)</f>
        <v>47.7</v>
      </c>
      <c r="P81" s="21">
        <f t="shared" si="23"/>
        <v>2372</v>
      </c>
      <c r="Q81" s="204">
        <f>IFERROR(VLOOKUP(B81,'[5]AUG-19'!B:H,6,FALSE),0)</f>
        <v>2583.7800000000002</v>
      </c>
      <c r="R81" s="205">
        <f>IFERROR(VLOOKUP(B81,'[5]AUG-19'!B:H,7,FALSE),0)</f>
        <v>61.67</v>
      </c>
      <c r="S81" s="206">
        <f t="shared" si="19"/>
        <v>2645.4500000000003</v>
      </c>
      <c r="T81" s="204">
        <f>IFERROR(VLOOKUP(B81,'[6]SEP-19'!B:H,6,FALSE),0)</f>
        <v>2900.97</v>
      </c>
      <c r="U81" s="205">
        <f>IFERROR(VLOOKUP(B81,'[6]SEP-19'!B:H,7,FALSE),0)</f>
        <v>37.74</v>
      </c>
      <c r="V81" s="206">
        <f t="shared" si="22"/>
        <v>2938.7099999999996</v>
      </c>
      <c r="W81" s="195">
        <f t="shared" si="24"/>
        <v>16114.010999999999</v>
      </c>
      <c r="X81" s="196">
        <f t="shared" si="24"/>
        <v>221.78800000000001</v>
      </c>
      <c r="Y81" s="197">
        <f t="shared" si="25"/>
        <v>16335.798999999999</v>
      </c>
    </row>
    <row r="82" spans="1:25" ht="13">
      <c r="A82" s="2" t="s">
        <v>386</v>
      </c>
      <c r="B82" s="2" t="s">
        <v>388</v>
      </c>
      <c r="C82" s="89" t="s">
        <v>297</v>
      </c>
      <c r="D82" s="129" t="s">
        <v>303</v>
      </c>
      <c r="E82" s="48">
        <v>7558.92</v>
      </c>
      <c r="F82" s="188">
        <v>863.995</v>
      </c>
      <c r="G82" s="142">
        <v>8422.9150000000009</v>
      </c>
      <c r="H82" s="217">
        <f>IFERROR(VLOOKUP(B82,'[2]MAY-19'!B:H,6,FALSE),0)</f>
        <v>6273.87</v>
      </c>
      <c r="I82" s="218">
        <f>IFERROR(VLOOKUP(B82,'[2]MAY-19'!B:H,7,FALSE),0)</f>
        <v>637.11</v>
      </c>
      <c r="J82" s="219">
        <f t="shared" si="21"/>
        <v>6910.98</v>
      </c>
      <c r="K82" s="19">
        <f>IF(ISERROR([3]WORKSHEET!K100="TRUE"),0,+[3]WORKSHEET!K100)</f>
        <v>2988.91</v>
      </c>
      <c r="L82" s="20">
        <f>IF(ISERROR([3]WORKSHEET!L100="TRUE"),0,+[3]WORKSHEET!L100)</f>
        <v>245.77</v>
      </c>
      <c r="M82" s="21">
        <f t="shared" si="20"/>
        <v>3234.68</v>
      </c>
      <c r="N82" s="19">
        <f>IF(ISERROR([4]WORKSHEET!N100="TRUE"),0,+[4]WORKSHEET!N100)</f>
        <v>5782.44</v>
      </c>
      <c r="O82" s="20">
        <f>IF(ISERROR([4]WORKSHEET!O100="TRUE"),0,+[4]WORKSHEET!O100)</f>
        <v>667.81</v>
      </c>
      <c r="P82" s="21">
        <f t="shared" si="23"/>
        <v>6450.25</v>
      </c>
      <c r="Q82" s="204">
        <f>IFERROR(VLOOKUP(B82,'[5]AUG-19'!B:H,6,FALSE),0)</f>
        <v>8705.4500000000007</v>
      </c>
      <c r="R82" s="205">
        <f>IFERROR(VLOOKUP(B82,'[5]AUG-19'!B:H,7,FALSE),0)</f>
        <v>2332.96</v>
      </c>
      <c r="S82" s="206">
        <f t="shared" si="19"/>
        <v>11038.41</v>
      </c>
      <c r="T82" s="204">
        <f>IFERROR(VLOOKUP(B82,'[6]SEP-19'!B:H,6,FALSE),0)</f>
        <v>9998.84</v>
      </c>
      <c r="U82" s="205">
        <f>IFERROR(VLOOKUP(B82,'[6]SEP-19'!B:H,7,FALSE),0)</f>
        <v>749.01</v>
      </c>
      <c r="V82" s="206">
        <f t="shared" si="22"/>
        <v>10747.85</v>
      </c>
      <c r="W82" s="195">
        <f t="shared" si="24"/>
        <v>41308.43</v>
      </c>
      <c r="X82" s="196">
        <f t="shared" si="24"/>
        <v>5496.6550000000007</v>
      </c>
      <c r="Y82" s="197">
        <f t="shared" si="25"/>
        <v>46805.084999999999</v>
      </c>
    </row>
    <row r="83" spans="1:25" ht="13">
      <c r="A83" s="2" t="s">
        <v>386</v>
      </c>
      <c r="B83" s="2" t="s">
        <v>387</v>
      </c>
      <c r="C83" s="89" t="s">
        <v>297</v>
      </c>
      <c r="D83" s="129" t="s">
        <v>303</v>
      </c>
      <c r="E83" s="48">
        <v>6711.625</v>
      </c>
      <c r="F83" s="188">
        <v>823.67200000000003</v>
      </c>
      <c r="G83" s="142">
        <v>7535.2970000000005</v>
      </c>
      <c r="H83" s="217">
        <f>IFERROR(VLOOKUP(B83,'[2]MAY-19'!B:H,6,FALSE),0)</f>
        <v>2191.2800000000002</v>
      </c>
      <c r="I83" s="218">
        <f>IFERROR(VLOOKUP(B83,'[2]MAY-19'!B:H,7,FALSE),0)</f>
        <v>187.26</v>
      </c>
      <c r="J83" s="219">
        <f t="shared" si="21"/>
        <v>2378.54</v>
      </c>
      <c r="K83" s="19">
        <f>IF(ISERROR([3]WORKSHEET!K101="TRUE"),0,+[3]WORKSHEET!K101)</f>
        <v>7478.97</v>
      </c>
      <c r="L83" s="20">
        <f>IF(ISERROR([3]WORKSHEET!L101="TRUE"),0,+[3]WORKSHEET!L101)</f>
        <v>745.13</v>
      </c>
      <c r="M83" s="21">
        <f t="shared" si="20"/>
        <v>8224.1</v>
      </c>
      <c r="N83" s="19">
        <f>IF(ISERROR([4]WORKSHEET!N101="TRUE"),0,+[4]WORKSHEET!N101)</f>
        <v>5333.03</v>
      </c>
      <c r="O83" s="20">
        <f>IF(ISERROR([4]WORKSHEET!O101="TRUE"),0,+[4]WORKSHEET!O101)</f>
        <v>629.54999999999995</v>
      </c>
      <c r="P83" s="21">
        <f t="shared" si="23"/>
        <v>5962.58</v>
      </c>
      <c r="Q83" s="204">
        <f>IFERROR(VLOOKUP(B83,'[5]AUG-19'!B:H,6,FALSE),0)</f>
        <v>8941.9599999999991</v>
      </c>
      <c r="R83" s="205">
        <f>IFERROR(VLOOKUP(B83,'[5]AUG-19'!B:H,7,FALSE),0)</f>
        <v>717.87</v>
      </c>
      <c r="S83" s="206">
        <f t="shared" si="19"/>
        <v>9659.83</v>
      </c>
      <c r="T83" s="204">
        <f>IFERROR(VLOOKUP(B83,'[6]SEP-19'!B:H,6,FALSE),0)</f>
        <v>9268.67</v>
      </c>
      <c r="U83" s="205">
        <f>IFERROR(VLOOKUP(B83,'[6]SEP-19'!B:H,7,FALSE),0)</f>
        <v>732.21</v>
      </c>
      <c r="V83" s="206">
        <f t="shared" si="22"/>
        <v>10000.880000000001</v>
      </c>
      <c r="W83" s="195">
        <f t="shared" si="24"/>
        <v>39925.534999999996</v>
      </c>
      <c r="X83" s="196">
        <f t="shared" si="24"/>
        <v>3835.692</v>
      </c>
      <c r="Y83" s="197">
        <f t="shared" si="25"/>
        <v>43761.226999999999</v>
      </c>
    </row>
    <row r="84" spans="1:25" ht="13">
      <c r="A84" s="2" t="s">
        <v>308</v>
      </c>
      <c r="B84" s="2" t="s">
        <v>309</v>
      </c>
      <c r="C84" s="89" t="s">
        <v>297</v>
      </c>
      <c r="D84" s="129" t="s">
        <v>302</v>
      </c>
      <c r="E84" s="48">
        <v>39941.599999999999</v>
      </c>
      <c r="F84" s="188">
        <v>6702.9</v>
      </c>
      <c r="G84" s="142">
        <v>46644.5</v>
      </c>
      <c r="H84" s="217">
        <f>IFERROR(VLOOKUP(B84,'[2]MAY-19'!B:H,6,FALSE),0)</f>
        <v>16088.9</v>
      </c>
      <c r="I84" s="218">
        <f>IFERROR(VLOOKUP(B84,'[2]MAY-19'!B:H,7,FALSE),0)</f>
        <v>996.1</v>
      </c>
      <c r="J84" s="219">
        <f t="shared" si="21"/>
        <v>17085</v>
      </c>
      <c r="K84" s="19">
        <f>IF(ISERROR([3]WORKSHEET!K102="TRUE"),0,+[3]WORKSHEET!K102)</f>
        <v>8156.2</v>
      </c>
      <c r="L84" s="20">
        <f>IF(ISERROR([3]WORKSHEET!L102="TRUE"),0,+[3]WORKSHEET!L102)</f>
        <v>802.2</v>
      </c>
      <c r="M84" s="21">
        <f t="shared" si="20"/>
        <v>8958.4</v>
      </c>
      <c r="N84" s="19">
        <f>IF(ISERROR([4]WORKSHEET!N102="TRUE"),0,+[4]WORKSHEET!N102)</f>
        <v>22243.599999999999</v>
      </c>
      <c r="O84" s="20">
        <f>IF(ISERROR([4]WORKSHEET!O102="TRUE"),0,+[4]WORKSHEET!O102)</f>
        <v>2240.5</v>
      </c>
      <c r="P84" s="21">
        <f t="shared" si="23"/>
        <v>24484.1</v>
      </c>
      <c r="Q84" s="204">
        <f>IFERROR(VLOOKUP(B84,'[5]AUG-19'!B:H,6,FALSE),0)</f>
        <v>0</v>
      </c>
      <c r="R84" s="205">
        <f>IFERROR(VLOOKUP(B84,'[5]AUG-19'!B:H,7,FALSE),0)</f>
        <v>0</v>
      </c>
      <c r="S84" s="206">
        <f t="shared" si="19"/>
        <v>0</v>
      </c>
      <c r="T84" s="204">
        <f>IFERROR(VLOOKUP(B84,'[6]SEP-19'!B:H,6,FALSE),0)</f>
        <v>3257.3</v>
      </c>
      <c r="U84" s="205">
        <f>IFERROR(VLOOKUP(B84,'[6]SEP-19'!B:H,7,FALSE),0)</f>
        <v>375.5</v>
      </c>
      <c r="V84" s="206">
        <f t="shared" si="22"/>
        <v>3632.8</v>
      </c>
      <c r="W84" s="195">
        <f t="shared" si="24"/>
        <v>89687.599999999991</v>
      </c>
      <c r="X84" s="196">
        <f t="shared" si="24"/>
        <v>11117.2</v>
      </c>
      <c r="Y84" s="197">
        <f t="shared" si="25"/>
        <v>100804.8</v>
      </c>
    </row>
    <row r="85" spans="1:25" ht="13">
      <c r="A85" s="2" t="s">
        <v>275</v>
      </c>
      <c r="B85" s="2" t="s">
        <v>72</v>
      </c>
      <c r="C85" s="89" t="s">
        <v>297</v>
      </c>
      <c r="D85" s="129" t="s">
        <v>302</v>
      </c>
      <c r="E85" s="48">
        <v>0</v>
      </c>
      <c r="F85" s="188">
        <v>0</v>
      </c>
      <c r="G85" s="142">
        <v>0</v>
      </c>
      <c r="H85" s="217">
        <f>IFERROR(VLOOKUP(B85,'[2]MAY-19'!B:H,6,FALSE),0)</f>
        <v>0</v>
      </c>
      <c r="I85" s="218">
        <f>IFERROR(VLOOKUP(B85,'[2]MAY-19'!B:H,7,FALSE),0)</f>
        <v>0</v>
      </c>
      <c r="J85" s="219">
        <f t="shared" si="21"/>
        <v>0</v>
      </c>
      <c r="K85" s="19">
        <f>IF(ISERROR([3]WORKSHEET!K103="TRUE"),0,+[3]WORKSHEET!K103)</f>
        <v>0</v>
      </c>
      <c r="L85" s="20">
        <f>IF(ISERROR([3]WORKSHEET!L103="TRUE"),0,+[3]WORKSHEET!L103)</f>
        <v>0</v>
      </c>
      <c r="M85" s="21">
        <f t="shared" si="20"/>
        <v>0</v>
      </c>
      <c r="N85" s="19">
        <f>IF(ISERROR([4]WORKSHEET!N103="TRUE"),0,+[4]WORKSHEET!N103)</f>
        <v>0</v>
      </c>
      <c r="O85" s="20">
        <f>IF(ISERROR([4]WORKSHEET!O103="TRUE"),0,+[4]WORKSHEET!O103)</f>
        <v>0</v>
      </c>
      <c r="P85" s="21">
        <f t="shared" si="23"/>
        <v>0</v>
      </c>
      <c r="Q85" s="204">
        <f>IFERROR(VLOOKUP(B85,'[5]AUG-19'!B:H,6,FALSE),0)</f>
        <v>0</v>
      </c>
      <c r="R85" s="205">
        <f>IFERROR(VLOOKUP(B85,'[5]AUG-19'!B:H,7,FALSE),0)</f>
        <v>0</v>
      </c>
      <c r="S85" s="206">
        <f t="shared" si="19"/>
        <v>0</v>
      </c>
      <c r="T85" s="204">
        <f>IFERROR(VLOOKUP(B85,'[6]SEP-19'!B:H,6,FALSE),0)</f>
        <v>279.05</v>
      </c>
      <c r="U85" s="205">
        <f>IFERROR(VLOOKUP(B85,'[6]SEP-19'!B:H,7,FALSE),0)</f>
        <v>138.15</v>
      </c>
      <c r="V85" s="206">
        <f t="shared" si="22"/>
        <v>417.20000000000005</v>
      </c>
      <c r="W85" s="195">
        <f t="shared" si="24"/>
        <v>279.05</v>
      </c>
      <c r="X85" s="196">
        <f t="shared" si="24"/>
        <v>138.15</v>
      </c>
      <c r="Y85" s="197">
        <f t="shared" si="25"/>
        <v>417.20000000000005</v>
      </c>
    </row>
    <row r="86" spans="1:25" ht="13">
      <c r="A86" s="2" t="s">
        <v>275</v>
      </c>
      <c r="B86" s="2" t="s">
        <v>73</v>
      </c>
      <c r="C86" s="89" t="s">
        <v>297</v>
      </c>
      <c r="D86" s="129" t="s">
        <v>302</v>
      </c>
      <c r="E86" s="48">
        <v>0</v>
      </c>
      <c r="F86" s="188">
        <v>0</v>
      </c>
      <c r="G86" s="142">
        <v>0</v>
      </c>
      <c r="H86" s="217">
        <f>IFERROR(VLOOKUP(B86,'[2]MAY-19'!B:H,6,FALSE),0)</f>
        <v>0</v>
      </c>
      <c r="I86" s="218">
        <f>IFERROR(VLOOKUP(B86,'[2]MAY-19'!B:H,7,FALSE),0)</f>
        <v>0</v>
      </c>
      <c r="J86" s="219">
        <f t="shared" si="21"/>
        <v>0</v>
      </c>
      <c r="K86" s="19">
        <f>IF(ISERROR([3]WORKSHEET!K104="TRUE"),0,+[3]WORKSHEET!K104)</f>
        <v>0</v>
      </c>
      <c r="L86" s="20">
        <f>IF(ISERROR([3]WORKSHEET!L104="TRUE"),0,+[3]WORKSHEET!L104)</f>
        <v>0</v>
      </c>
      <c r="M86" s="21">
        <f t="shared" si="20"/>
        <v>0</v>
      </c>
      <c r="N86" s="19">
        <f>IF(ISERROR([4]WORKSHEET!N104="TRUE"),0,+[4]WORKSHEET!N104)</f>
        <v>0</v>
      </c>
      <c r="O86" s="20">
        <f>IF(ISERROR([4]WORKSHEET!O104="TRUE"),0,+[4]WORKSHEET!O104)</f>
        <v>0</v>
      </c>
      <c r="P86" s="21">
        <f t="shared" si="23"/>
        <v>0</v>
      </c>
      <c r="Q86" s="204">
        <f>IFERROR(VLOOKUP(B86,'[5]AUG-19'!B:H,6,FALSE),0)</f>
        <v>1882.3</v>
      </c>
      <c r="R86" s="205">
        <f>IFERROR(VLOOKUP(B86,'[5]AUG-19'!B:H,7,FALSE),0)</f>
        <v>1.55</v>
      </c>
      <c r="S86" s="206">
        <f t="shared" si="19"/>
        <v>1883.85</v>
      </c>
      <c r="T86" s="204">
        <f>IFERROR(VLOOKUP(B86,'[6]SEP-19'!B:H,6,FALSE),0)</f>
        <v>0</v>
      </c>
      <c r="U86" s="205">
        <f>IFERROR(VLOOKUP(B86,'[6]SEP-19'!B:H,7,FALSE),0)</f>
        <v>0</v>
      </c>
      <c r="V86" s="206">
        <f t="shared" si="22"/>
        <v>0</v>
      </c>
      <c r="W86" s="195">
        <f t="shared" si="24"/>
        <v>1882.3</v>
      </c>
      <c r="X86" s="196">
        <f t="shared" si="24"/>
        <v>1.55</v>
      </c>
      <c r="Y86" s="197">
        <f t="shared" si="25"/>
        <v>1883.85</v>
      </c>
    </row>
    <row r="87" spans="1:25" ht="13">
      <c r="A87" s="2" t="s">
        <v>275</v>
      </c>
      <c r="B87" s="2" t="s">
        <v>74</v>
      </c>
      <c r="C87" s="89" t="s">
        <v>297</v>
      </c>
      <c r="D87" s="129" t="s">
        <v>302</v>
      </c>
      <c r="E87" s="48">
        <v>0</v>
      </c>
      <c r="F87" s="188">
        <v>0</v>
      </c>
      <c r="G87" s="142">
        <v>0</v>
      </c>
      <c r="H87" s="217">
        <f>IFERROR(VLOOKUP(B87,'[2]MAY-19'!B:H,6,FALSE),0)</f>
        <v>0</v>
      </c>
      <c r="I87" s="218">
        <f>IFERROR(VLOOKUP(B87,'[2]MAY-19'!B:H,7,FALSE),0)</f>
        <v>0</v>
      </c>
      <c r="J87" s="219">
        <f t="shared" si="21"/>
        <v>0</v>
      </c>
      <c r="K87" s="19">
        <f>IF(ISERROR([3]WORKSHEET!K105="TRUE"),0,+[3]WORKSHEET!K105)</f>
        <v>0</v>
      </c>
      <c r="L87" s="20">
        <f>IF(ISERROR([3]WORKSHEET!L105="TRUE"),0,+[3]WORKSHEET!L105)</f>
        <v>0</v>
      </c>
      <c r="M87" s="21">
        <f t="shared" si="20"/>
        <v>0</v>
      </c>
      <c r="N87" s="19">
        <f>IF(ISERROR([4]WORKSHEET!N105="TRUE"),0,+[4]WORKSHEET!N105)</f>
        <v>0</v>
      </c>
      <c r="O87" s="20">
        <f>IF(ISERROR([4]WORKSHEET!O105="TRUE"),0,+[4]WORKSHEET!O105)</f>
        <v>0</v>
      </c>
      <c r="P87" s="21">
        <f t="shared" si="23"/>
        <v>0</v>
      </c>
      <c r="Q87" s="204">
        <f>IFERROR(VLOOKUP(B87,'[5]AUG-19'!B:H,6,FALSE),0)</f>
        <v>0</v>
      </c>
      <c r="R87" s="205">
        <f>IFERROR(VLOOKUP(B87,'[5]AUG-19'!B:H,7,FALSE),0)</f>
        <v>0</v>
      </c>
      <c r="S87" s="206">
        <f t="shared" si="19"/>
        <v>0</v>
      </c>
      <c r="T87" s="204">
        <f>IFERROR(VLOOKUP(B87,'[6]SEP-19'!B:H,6,FALSE),0)</f>
        <v>0</v>
      </c>
      <c r="U87" s="205">
        <f>IFERROR(VLOOKUP(B87,'[6]SEP-19'!B:H,7,FALSE),0)</f>
        <v>0</v>
      </c>
      <c r="V87" s="206">
        <f t="shared" si="22"/>
        <v>0</v>
      </c>
      <c r="W87" s="195">
        <f t="shared" si="24"/>
        <v>0</v>
      </c>
      <c r="X87" s="196">
        <f t="shared" si="24"/>
        <v>0</v>
      </c>
      <c r="Y87" s="197">
        <f t="shared" si="25"/>
        <v>0</v>
      </c>
    </row>
    <row r="88" spans="1:25" ht="13">
      <c r="A88" s="2" t="s">
        <v>275</v>
      </c>
      <c r="B88" s="2" t="s">
        <v>75</v>
      </c>
      <c r="C88" s="89" t="s">
        <v>297</v>
      </c>
      <c r="D88" s="129" t="s">
        <v>302</v>
      </c>
      <c r="E88" s="48">
        <v>0</v>
      </c>
      <c r="F88" s="188">
        <v>0</v>
      </c>
      <c r="G88" s="142">
        <v>0</v>
      </c>
      <c r="H88" s="217">
        <f>IFERROR(VLOOKUP(B88,'[2]MAY-19'!B:H,6,FALSE),0)</f>
        <v>0</v>
      </c>
      <c r="I88" s="218">
        <f>IFERROR(VLOOKUP(B88,'[2]MAY-19'!B:H,7,FALSE),0)</f>
        <v>0</v>
      </c>
      <c r="J88" s="219">
        <f t="shared" si="21"/>
        <v>0</v>
      </c>
      <c r="K88" s="19">
        <f>IF(ISERROR([3]WORKSHEET!K106="TRUE"),0,+[3]WORKSHEET!K106)</f>
        <v>0</v>
      </c>
      <c r="L88" s="20">
        <f>IF(ISERROR([3]WORKSHEET!L106="TRUE"),0,+[3]WORKSHEET!L106)</f>
        <v>0</v>
      </c>
      <c r="M88" s="21">
        <f t="shared" si="20"/>
        <v>0</v>
      </c>
      <c r="N88" s="19">
        <f>IF(ISERROR([4]WORKSHEET!N106="TRUE"),0,+[4]WORKSHEET!N106)</f>
        <v>0</v>
      </c>
      <c r="O88" s="20">
        <f>IF(ISERROR([4]WORKSHEET!O106="TRUE"),0,+[4]WORKSHEET!O106)</f>
        <v>0</v>
      </c>
      <c r="P88" s="21">
        <f t="shared" si="23"/>
        <v>0</v>
      </c>
      <c r="Q88" s="204">
        <f>IFERROR(VLOOKUP(B88,'[5]AUG-19'!B:H,6,FALSE),0)</f>
        <v>0</v>
      </c>
      <c r="R88" s="205">
        <f>IFERROR(VLOOKUP(B88,'[5]AUG-19'!B:H,7,FALSE),0)</f>
        <v>0</v>
      </c>
      <c r="S88" s="206">
        <f t="shared" si="19"/>
        <v>0</v>
      </c>
      <c r="T88" s="204">
        <f>IFERROR(VLOOKUP(B88,'[6]SEP-19'!B:H,6,FALSE),0)</f>
        <v>0</v>
      </c>
      <c r="U88" s="205">
        <f>IFERROR(VLOOKUP(B88,'[6]SEP-19'!B:H,7,FALSE),0)</f>
        <v>0</v>
      </c>
      <c r="V88" s="206">
        <f t="shared" si="22"/>
        <v>0</v>
      </c>
      <c r="W88" s="195">
        <f t="shared" si="24"/>
        <v>0</v>
      </c>
      <c r="X88" s="196">
        <f t="shared" si="24"/>
        <v>0</v>
      </c>
      <c r="Y88" s="197">
        <f t="shared" si="25"/>
        <v>0</v>
      </c>
    </row>
    <row r="89" spans="1:25" ht="13">
      <c r="A89" s="2" t="s">
        <v>275</v>
      </c>
      <c r="B89" s="2" t="s">
        <v>76</v>
      </c>
      <c r="C89" s="89" t="s">
        <v>297</v>
      </c>
      <c r="D89" s="129" t="s">
        <v>302</v>
      </c>
      <c r="E89" s="48">
        <v>0</v>
      </c>
      <c r="F89" s="188">
        <v>0</v>
      </c>
      <c r="G89" s="142">
        <v>0</v>
      </c>
      <c r="H89" s="217">
        <f>IFERROR(VLOOKUP(B89,'[2]MAY-19'!B:H,6,FALSE),0)</f>
        <v>0</v>
      </c>
      <c r="I89" s="218">
        <f>IFERROR(VLOOKUP(B89,'[2]MAY-19'!B:H,7,FALSE),0)</f>
        <v>0</v>
      </c>
      <c r="J89" s="219">
        <f t="shared" si="21"/>
        <v>0</v>
      </c>
      <c r="K89" s="19">
        <f>IF(ISERROR([3]WORKSHEET!K107="TRUE"),0,+[3]WORKSHEET!K107)</f>
        <v>0</v>
      </c>
      <c r="L89" s="20">
        <f>IF(ISERROR([3]WORKSHEET!L107="TRUE"),0,+[3]WORKSHEET!L107)</f>
        <v>0</v>
      </c>
      <c r="M89" s="21">
        <f t="shared" si="20"/>
        <v>0</v>
      </c>
      <c r="N89" s="19">
        <f>IF(ISERROR([4]WORKSHEET!N107="TRUE"),0,+[4]WORKSHEET!N107)</f>
        <v>0</v>
      </c>
      <c r="O89" s="20">
        <f>IF(ISERROR([4]WORKSHEET!O107="TRUE"),0,+[4]WORKSHEET!O107)</f>
        <v>0</v>
      </c>
      <c r="P89" s="21">
        <f t="shared" si="23"/>
        <v>0</v>
      </c>
      <c r="Q89" s="204">
        <f>IFERROR(VLOOKUP(B89,'[5]AUG-19'!B:H,6,FALSE),0)</f>
        <v>0</v>
      </c>
      <c r="R89" s="205">
        <f>IFERROR(VLOOKUP(B89,'[5]AUG-19'!B:H,7,FALSE),0)</f>
        <v>0</v>
      </c>
      <c r="S89" s="206">
        <f t="shared" si="19"/>
        <v>0</v>
      </c>
      <c r="T89" s="204">
        <f>IFERROR(VLOOKUP(B89,'[6]SEP-19'!B:H,6,FALSE),0)</f>
        <v>0</v>
      </c>
      <c r="U89" s="205">
        <f>IFERROR(VLOOKUP(B89,'[6]SEP-19'!B:H,7,FALSE),0)</f>
        <v>0</v>
      </c>
      <c r="V89" s="206">
        <f t="shared" si="22"/>
        <v>0</v>
      </c>
      <c r="W89" s="195">
        <f t="shared" si="24"/>
        <v>0</v>
      </c>
      <c r="X89" s="196">
        <f t="shared" si="24"/>
        <v>0</v>
      </c>
      <c r="Y89" s="197">
        <f t="shared" si="25"/>
        <v>0</v>
      </c>
    </row>
    <row r="90" spans="1:25" ht="13">
      <c r="A90" s="2" t="s">
        <v>275</v>
      </c>
      <c r="B90" s="2" t="s">
        <v>85</v>
      </c>
      <c r="C90" s="89" t="s">
        <v>297</v>
      </c>
      <c r="D90" s="129" t="s">
        <v>302</v>
      </c>
      <c r="E90" s="48">
        <v>45791.05</v>
      </c>
      <c r="F90" s="188">
        <v>6111.65</v>
      </c>
      <c r="G90" s="142">
        <v>51902.700000000004</v>
      </c>
      <c r="H90" s="217">
        <f>IFERROR(VLOOKUP(B90,'[2]MAY-19'!B:H,6,FALSE),0)</f>
        <v>63365.599999999999</v>
      </c>
      <c r="I90" s="218">
        <f>IFERROR(VLOOKUP(B90,'[2]MAY-19'!B:H,7,FALSE),0)</f>
        <v>3347.15</v>
      </c>
      <c r="J90" s="219">
        <f t="shared" si="21"/>
        <v>66712.75</v>
      </c>
      <c r="K90" s="19">
        <f>IF(ISERROR([3]WORKSHEET!K116="TRUE"),0,+[3]WORKSHEET!K116)</f>
        <v>39134.1</v>
      </c>
      <c r="L90" s="20">
        <f>IF(ISERROR([3]WORKSHEET!L116="TRUE"),0,+[3]WORKSHEET!L116)</f>
        <v>3324.8</v>
      </c>
      <c r="M90" s="21">
        <f t="shared" si="20"/>
        <v>42458.9</v>
      </c>
      <c r="N90" s="19">
        <f>IF(ISERROR([4]WORKSHEET!N116="TRUE"),0,+[4]WORKSHEET!N116)</f>
        <v>40862.85</v>
      </c>
      <c r="O90" s="20">
        <f>IF(ISERROR([4]WORKSHEET!O116="TRUE"),0,+[4]WORKSHEET!O116)</f>
        <v>5175.8500000000004</v>
      </c>
      <c r="P90" s="21">
        <f t="shared" si="23"/>
        <v>46038.7</v>
      </c>
      <c r="Q90" s="204">
        <f>IFERROR(VLOOKUP(B90,'[5]AUG-19'!B:H,6,FALSE),0)</f>
        <v>7360.9</v>
      </c>
      <c r="R90" s="205">
        <f>IFERROR(VLOOKUP(B90,'[5]AUG-19'!B:H,7,FALSE),0)</f>
        <v>461.15</v>
      </c>
      <c r="S90" s="206">
        <f t="shared" si="19"/>
        <v>7822.0499999999993</v>
      </c>
      <c r="T90" s="204">
        <f>IFERROR(VLOOKUP(B90,'[6]SEP-19'!B:H,6,FALSE),0)</f>
        <v>26600.45</v>
      </c>
      <c r="U90" s="205">
        <f>IFERROR(VLOOKUP(B90,'[6]SEP-19'!B:H,7,FALSE),0)</f>
        <v>4310.55</v>
      </c>
      <c r="V90" s="206">
        <f t="shared" si="22"/>
        <v>30911</v>
      </c>
      <c r="W90" s="195">
        <f t="shared" si="24"/>
        <v>223114.95</v>
      </c>
      <c r="X90" s="196">
        <f t="shared" si="24"/>
        <v>22731.149999999998</v>
      </c>
      <c r="Y90" s="197">
        <f t="shared" si="25"/>
        <v>245846.09999999998</v>
      </c>
    </row>
    <row r="91" spans="1:25" ht="13">
      <c r="A91" s="2" t="s">
        <v>275</v>
      </c>
      <c r="B91" s="2" t="s">
        <v>86</v>
      </c>
      <c r="C91" s="89" t="s">
        <v>297</v>
      </c>
      <c r="D91" s="129" t="s">
        <v>302</v>
      </c>
      <c r="E91" s="48">
        <v>12295.35</v>
      </c>
      <c r="F91" s="188">
        <v>5442.9</v>
      </c>
      <c r="G91" s="142">
        <v>17738.25</v>
      </c>
      <c r="H91" s="217">
        <f>IFERROR(VLOOKUP(B91,'[2]MAY-19'!B:H,6,FALSE),0)</f>
        <v>10303</v>
      </c>
      <c r="I91" s="218">
        <f>IFERROR(VLOOKUP(B91,'[2]MAY-19'!B:H,7,FALSE),0)</f>
        <v>4124.2</v>
      </c>
      <c r="J91" s="219">
        <f t="shared" si="21"/>
        <v>14427.2</v>
      </c>
      <c r="K91" s="19">
        <f>IF(ISERROR([3]WORKSHEET!K117="TRUE"),0,+[3]WORKSHEET!K117)</f>
        <v>20089.3</v>
      </c>
      <c r="L91" s="20">
        <f>IF(ISERROR([3]WORKSHEET!L117="TRUE"),0,+[3]WORKSHEET!L117)</f>
        <v>4716.8999999999996</v>
      </c>
      <c r="M91" s="21">
        <f t="shared" si="20"/>
        <v>24806.199999999997</v>
      </c>
      <c r="N91" s="19">
        <f>IF(ISERROR([4]WORKSHEET!N117="TRUE"),0,+[4]WORKSHEET!N117)</f>
        <v>8217.65</v>
      </c>
      <c r="O91" s="20">
        <f>IF(ISERROR([4]WORKSHEET!O117="TRUE"),0,+[4]WORKSHEET!O117)</f>
        <v>4144.25</v>
      </c>
      <c r="P91" s="21">
        <f t="shared" si="23"/>
        <v>12361.9</v>
      </c>
      <c r="Q91" s="204">
        <f>IFERROR(VLOOKUP(B91,'[5]AUG-19'!B:H,6,FALSE),0)</f>
        <v>11</v>
      </c>
      <c r="R91" s="205">
        <f>IFERROR(VLOOKUP(B91,'[5]AUG-19'!B:H,7,FALSE),0)</f>
        <v>116.8</v>
      </c>
      <c r="S91" s="206">
        <f t="shared" si="19"/>
        <v>127.8</v>
      </c>
      <c r="T91" s="204">
        <f>IFERROR(VLOOKUP(B91,'[6]SEP-19'!B:H,6,FALSE),0)</f>
        <v>8852.2999999999993</v>
      </c>
      <c r="U91" s="205">
        <f>IFERROR(VLOOKUP(B91,'[6]SEP-19'!B:H,7,FALSE),0)</f>
        <v>4569.55</v>
      </c>
      <c r="V91" s="206">
        <f t="shared" si="22"/>
        <v>13421.849999999999</v>
      </c>
      <c r="W91" s="195">
        <f t="shared" si="24"/>
        <v>59768.599999999991</v>
      </c>
      <c r="X91" s="196">
        <f t="shared" si="24"/>
        <v>23114.6</v>
      </c>
      <c r="Y91" s="197">
        <f t="shared" si="25"/>
        <v>82883.199999999983</v>
      </c>
    </row>
    <row r="92" spans="1:25" ht="13">
      <c r="A92" s="2" t="s">
        <v>275</v>
      </c>
      <c r="B92" s="2" t="s">
        <v>89</v>
      </c>
      <c r="C92" s="89" t="s">
        <v>297</v>
      </c>
      <c r="D92" s="129" t="s">
        <v>298</v>
      </c>
      <c r="E92" s="48">
        <v>3306.12</v>
      </c>
      <c r="F92" s="188">
        <v>23319.200000000001</v>
      </c>
      <c r="G92" s="142">
        <v>26625.32</v>
      </c>
      <c r="H92" s="217">
        <f>IFERROR(VLOOKUP(B92,'[2]MAY-19'!B:H,6,FALSE),0)</f>
        <v>17486.740000000002</v>
      </c>
      <c r="I92" s="218">
        <f>IFERROR(VLOOKUP(B92,'[2]MAY-19'!B:H,7,FALSE),0)</f>
        <v>14254.81</v>
      </c>
      <c r="J92" s="219">
        <f t="shared" si="21"/>
        <v>31741.550000000003</v>
      </c>
      <c r="K92" s="19">
        <f>IF(ISERROR([3]WORKSHEET!K120="TRUE"),0,+[3]WORKSHEET!K120)</f>
        <v>13705.77</v>
      </c>
      <c r="L92" s="20">
        <f>IF(ISERROR([3]WORKSHEET!L120="TRUE"),0,+[3]WORKSHEET!L120)</f>
        <v>16146.05</v>
      </c>
      <c r="M92" s="21">
        <f t="shared" si="20"/>
        <v>29851.82</v>
      </c>
      <c r="N92" s="19">
        <f>IF(ISERROR([4]WORKSHEET!N120="TRUE"),0,+[4]WORKSHEET!N120)</f>
        <v>50272.32</v>
      </c>
      <c r="O92" s="20">
        <f>IF(ISERROR([4]WORKSHEET!O120="TRUE"),0,+[4]WORKSHEET!O120)</f>
        <v>6201.82</v>
      </c>
      <c r="P92" s="21">
        <f t="shared" si="23"/>
        <v>56474.14</v>
      </c>
      <c r="Q92" s="204">
        <f>IFERROR(VLOOKUP(B92,'[5]AUG-19'!B:H,6,FALSE),0)</f>
        <v>17925.04</v>
      </c>
      <c r="R92" s="205">
        <f>IFERROR(VLOOKUP(B92,'[5]AUG-19'!B:H,7,FALSE),0)</f>
        <v>20720.72</v>
      </c>
      <c r="S92" s="206">
        <f t="shared" si="19"/>
        <v>38645.760000000002</v>
      </c>
      <c r="T92" s="204">
        <f>IFERROR(VLOOKUP(B92,'[6]SEP-19'!B:H,6,FALSE),0)</f>
        <v>127.47</v>
      </c>
      <c r="U92" s="205">
        <f>IFERROR(VLOOKUP(B92,'[6]SEP-19'!B:H,7,FALSE),0)</f>
        <v>18468.099999999999</v>
      </c>
      <c r="V92" s="206">
        <f t="shared" si="22"/>
        <v>18595.57</v>
      </c>
      <c r="W92" s="195">
        <f t="shared" si="24"/>
        <v>102823.46000000002</v>
      </c>
      <c r="X92" s="196">
        <f t="shared" si="24"/>
        <v>99110.700000000012</v>
      </c>
      <c r="Y92" s="197">
        <f t="shared" si="25"/>
        <v>201934.16000000003</v>
      </c>
    </row>
    <row r="93" spans="1:25" ht="13">
      <c r="A93" s="2" t="s">
        <v>275</v>
      </c>
      <c r="B93" s="2" t="s">
        <v>327</v>
      </c>
      <c r="C93" s="89" t="s">
        <v>297</v>
      </c>
      <c r="D93" s="129" t="s">
        <v>302</v>
      </c>
      <c r="E93" s="48">
        <v>6923.7</v>
      </c>
      <c r="F93" s="188">
        <v>4155.7</v>
      </c>
      <c r="G93" s="142">
        <v>11079.4</v>
      </c>
      <c r="H93" s="217">
        <f>IFERROR(VLOOKUP(B93,'[2]MAY-19'!B:H,6,FALSE),0)</f>
        <v>10011.200000000001</v>
      </c>
      <c r="I93" s="218">
        <f>IFERROR(VLOOKUP(B93,'[2]MAY-19'!B:H,7,FALSE),0)</f>
        <v>3520.7</v>
      </c>
      <c r="J93" s="219">
        <f t="shared" si="21"/>
        <v>13531.900000000001</v>
      </c>
      <c r="K93" s="19">
        <f>IF(ISERROR([3]WORKSHEET!K126="TRUE"),0,+[3]WORKSHEET!K126)</f>
        <v>8440.25</v>
      </c>
      <c r="L93" s="20">
        <f>IF(ISERROR([3]WORKSHEET!L126="TRUE"),0,+[3]WORKSHEET!L126)</f>
        <v>2999.55</v>
      </c>
      <c r="M93" s="21">
        <f t="shared" si="20"/>
        <v>11439.8</v>
      </c>
      <c r="N93" s="19">
        <f>IF(ISERROR([4]WORKSHEET!N126="TRUE"),0,+[4]WORKSHEET!N126)</f>
        <v>8231.9</v>
      </c>
      <c r="O93" s="20">
        <f>IF(ISERROR([4]WORKSHEET!O126="TRUE"),0,+[4]WORKSHEET!O126)</f>
        <v>4144.8</v>
      </c>
      <c r="P93" s="21">
        <f t="shared" si="23"/>
        <v>12376.7</v>
      </c>
      <c r="Q93" s="204">
        <f>IFERROR(VLOOKUP(B93,'[5]AUG-19'!B:H,6,FALSE),0)</f>
        <v>0</v>
      </c>
      <c r="R93" s="205">
        <f>IFERROR(VLOOKUP(B93,'[5]AUG-19'!B:H,7,FALSE),0)</f>
        <v>0</v>
      </c>
      <c r="S93" s="206">
        <f t="shared" ref="S93:S111" si="26">+Q93+R93</f>
        <v>0</v>
      </c>
      <c r="T93" s="204">
        <f>IFERROR(VLOOKUP(B93,'[6]SEP-19'!B:H,6,FALSE),0)</f>
        <v>6816.35</v>
      </c>
      <c r="U93" s="205">
        <f>IFERROR(VLOOKUP(B93,'[6]SEP-19'!B:H,7,FALSE),0)</f>
        <v>2458.9</v>
      </c>
      <c r="V93" s="206">
        <f t="shared" si="22"/>
        <v>9275.25</v>
      </c>
      <c r="W93" s="195">
        <f t="shared" si="24"/>
        <v>40423.4</v>
      </c>
      <c r="X93" s="196">
        <f t="shared" si="24"/>
        <v>17279.650000000001</v>
      </c>
      <c r="Y93" s="197">
        <f t="shared" si="25"/>
        <v>57703.05</v>
      </c>
    </row>
    <row r="94" spans="1:25" ht="13">
      <c r="A94" s="2" t="s">
        <v>275</v>
      </c>
      <c r="B94" s="2" t="s">
        <v>328</v>
      </c>
      <c r="C94" s="89" t="s">
        <v>297</v>
      </c>
      <c r="D94" s="129" t="s">
        <v>302</v>
      </c>
      <c r="E94" s="48">
        <v>9412.5499999999993</v>
      </c>
      <c r="F94" s="188">
        <v>3249.8</v>
      </c>
      <c r="G94" s="142">
        <v>12662.349999999999</v>
      </c>
      <c r="H94" s="217">
        <f>IFERROR(VLOOKUP(B94,'[2]MAY-19'!B:H,6,FALSE),0)</f>
        <v>11010.9</v>
      </c>
      <c r="I94" s="218">
        <f>IFERROR(VLOOKUP(B94,'[2]MAY-19'!B:H,7,FALSE),0)</f>
        <v>2444.85</v>
      </c>
      <c r="J94" s="219">
        <f t="shared" si="21"/>
        <v>13455.75</v>
      </c>
      <c r="K94" s="19">
        <f>IF(ISERROR([3]WORKSHEET!K127="TRUE"),0,+[3]WORKSHEET!K127)</f>
        <v>13259.1</v>
      </c>
      <c r="L94" s="20">
        <f>IF(ISERROR([3]WORKSHEET!L127="TRUE"),0,+[3]WORKSHEET!L127)</f>
        <v>2453.8000000000002</v>
      </c>
      <c r="M94" s="21">
        <f t="shared" si="20"/>
        <v>15712.900000000001</v>
      </c>
      <c r="N94" s="19">
        <f>IF(ISERROR([4]WORKSHEET!N127="TRUE"),0,+[4]WORKSHEET!N127)</f>
        <v>11755.35</v>
      </c>
      <c r="O94" s="20">
        <f>IF(ISERROR([4]WORKSHEET!O127="TRUE"),0,+[4]WORKSHEET!O127)</f>
        <v>4630.2</v>
      </c>
      <c r="P94" s="21">
        <f t="shared" si="23"/>
        <v>16385.55</v>
      </c>
      <c r="Q94" s="204">
        <f>IFERROR(VLOOKUP(B94,'[5]AUG-19'!B:H,6,FALSE),0)</f>
        <v>11676.2</v>
      </c>
      <c r="R94" s="205">
        <f>IFERROR(VLOOKUP(B94,'[5]AUG-19'!B:H,7,FALSE),0)</f>
        <v>2041.85</v>
      </c>
      <c r="S94" s="206">
        <f t="shared" si="26"/>
        <v>13718.050000000001</v>
      </c>
      <c r="T94" s="204">
        <f>IFERROR(VLOOKUP(B94,'[6]SEP-19'!B:H,6,FALSE),0)</f>
        <v>8729.5</v>
      </c>
      <c r="U94" s="205">
        <f>IFERROR(VLOOKUP(B94,'[6]SEP-19'!B:H,7,FALSE),0)</f>
        <v>2907.5</v>
      </c>
      <c r="V94" s="206">
        <f t="shared" si="22"/>
        <v>11637</v>
      </c>
      <c r="W94" s="195">
        <f t="shared" si="24"/>
        <v>65843.599999999991</v>
      </c>
      <c r="X94" s="196">
        <f t="shared" si="24"/>
        <v>17728</v>
      </c>
      <c r="Y94" s="197">
        <f t="shared" si="25"/>
        <v>83571.600000000006</v>
      </c>
    </row>
    <row r="95" spans="1:25" ht="13">
      <c r="A95" s="2" t="s">
        <v>275</v>
      </c>
      <c r="B95" s="2" t="s">
        <v>329</v>
      </c>
      <c r="C95" s="89" t="s">
        <v>297</v>
      </c>
      <c r="D95" s="129" t="s">
        <v>302</v>
      </c>
      <c r="E95" s="48">
        <v>8287.4</v>
      </c>
      <c r="F95" s="188">
        <v>4052</v>
      </c>
      <c r="G95" s="142">
        <v>12339.4</v>
      </c>
      <c r="H95" s="217">
        <f>IFERROR(VLOOKUP(B95,'[2]MAY-19'!B:H,6,FALSE),0)</f>
        <v>2222.15</v>
      </c>
      <c r="I95" s="218">
        <f>IFERROR(VLOOKUP(B95,'[2]MAY-19'!B:H,7,FALSE),0)</f>
        <v>981.9</v>
      </c>
      <c r="J95" s="219">
        <f t="shared" si="21"/>
        <v>3204.05</v>
      </c>
      <c r="K95" s="19">
        <f>IF(ISERROR([3]WORKSHEET!K128="TRUE"),0,+[3]WORKSHEET!K128)</f>
        <v>0</v>
      </c>
      <c r="L95" s="20">
        <f>IF(ISERROR([3]WORKSHEET!L128="TRUE"),0,+[3]WORKSHEET!L128)</f>
        <v>0</v>
      </c>
      <c r="M95" s="21">
        <f t="shared" si="20"/>
        <v>0</v>
      </c>
      <c r="N95" s="19">
        <f>IF(ISERROR([4]WORKSHEET!N128="TRUE"),0,+[4]WORKSHEET!N128)</f>
        <v>7360.45</v>
      </c>
      <c r="O95" s="20">
        <f>IF(ISERROR([4]WORKSHEET!O128="TRUE"),0,+[4]WORKSHEET!O128)</f>
        <v>2432.25</v>
      </c>
      <c r="P95" s="21">
        <f t="shared" si="23"/>
        <v>9792.7000000000007</v>
      </c>
      <c r="Q95" s="204">
        <f>IFERROR(VLOOKUP(B95,'[5]AUG-19'!B:H,6,FALSE),0)</f>
        <v>26710.85</v>
      </c>
      <c r="R95" s="205">
        <f>IFERROR(VLOOKUP(B95,'[5]AUG-19'!B:H,7,FALSE),0)</f>
        <v>1887.65</v>
      </c>
      <c r="S95" s="206">
        <f t="shared" si="26"/>
        <v>28598.5</v>
      </c>
      <c r="T95" s="204">
        <f>IFERROR(VLOOKUP(B95,'[6]SEP-19'!B:H,6,FALSE),0)</f>
        <v>23913.5</v>
      </c>
      <c r="U95" s="205">
        <f>IFERROR(VLOOKUP(B95,'[6]SEP-19'!B:H,7,FALSE),0)</f>
        <v>2756.55</v>
      </c>
      <c r="V95" s="206">
        <f t="shared" si="22"/>
        <v>26670.05</v>
      </c>
      <c r="W95" s="195">
        <f t="shared" si="24"/>
        <v>68494.350000000006</v>
      </c>
      <c r="X95" s="196">
        <f t="shared" si="24"/>
        <v>12110.349999999999</v>
      </c>
      <c r="Y95" s="197">
        <f t="shared" si="25"/>
        <v>80604.7</v>
      </c>
    </row>
    <row r="96" spans="1:25" ht="13">
      <c r="A96" s="2" t="s">
        <v>275</v>
      </c>
      <c r="B96" s="2" t="s">
        <v>330</v>
      </c>
      <c r="C96" s="89" t="s">
        <v>297</v>
      </c>
      <c r="D96" s="129" t="s">
        <v>302</v>
      </c>
      <c r="E96" s="48">
        <v>3495.6</v>
      </c>
      <c r="F96" s="188">
        <v>1013</v>
      </c>
      <c r="G96" s="142">
        <v>4508.6000000000004</v>
      </c>
      <c r="H96" s="217">
        <f>IFERROR(VLOOKUP(B96,'[2]MAY-19'!B:H,6,FALSE),0)</f>
        <v>13006.55</v>
      </c>
      <c r="I96" s="218">
        <f>IFERROR(VLOOKUP(B96,'[2]MAY-19'!B:H,7,FALSE),0)</f>
        <v>3538.95</v>
      </c>
      <c r="J96" s="219">
        <f t="shared" si="21"/>
        <v>16545.5</v>
      </c>
      <c r="K96" s="19">
        <f>IF(ISERROR([3]WORKSHEET!K129="TRUE"),0,+[3]WORKSHEET!K129)</f>
        <v>15058.65</v>
      </c>
      <c r="L96" s="20">
        <f>IF(ISERROR([3]WORKSHEET!L129="TRUE"),0,+[3]WORKSHEET!L129)</f>
        <v>2733.95</v>
      </c>
      <c r="M96" s="21">
        <f t="shared" si="20"/>
        <v>17792.599999999999</v>
      </c>
      <c r="N96" s="19">
        <f>IF(ISERROR([4]WORKSHEET!N129="TRUE"),0,+[4]WORKSHEET!N129)</f>
        <v>12726.45</v>
      </c>
      <c r="O96" s="20">
        <f>IF(ISERROR([4]WORKSHEET!O129="TRUE"),0,+[4]WORKSHEET!O129)</f>
        <v>3233.15</v>
      </c>
      <c r="P96" s="21">
        <f t="shared" si="23"/>
        <v>15959.6</v>
      </c>
      <c r="Q96" s="204">
        <f>IFERROR(VLOOKUP(B96,'[5]AUG-19'!B:H,6,FALSE),0)</f>
        <v>9451.4500000000007</v>
      </c>
      <c r="R96" s="205">
        <f>IFERROR(VLOOKUP(B96,'[5]AUG-19'!B:H,7,FALSE),0)</f>
        <v>3246.7</v>
      </c>
      <c r="S96" s="206">
        <f t="shared" si="26"/>
        <v>12698.150000000001</v>
      </c>
      <c r="T96" s="204">
        <f>IFERROR(VLOOKUP(B96,'[6]SEP-19'!B:H,6,FALSE),0)</f>
        <v>3395.1</v>
      </c>
      <c r="U96" s="205">
        <f>IFERROR(VLOOKUP(B96,'[6]SEP-19'!B:H,7,FALSE),0)</f>
        <v>4190.05</v>
      </c>
      <c r="V96" s="206">
        <f t="shared" si="22"/>
        <v>7585.15</v>
      </c>
      <c r="W96" s="195">
        <f t="shared" si="24"/>
        <v>57133.799999999996</v>
      </c>
      <c r="X96" s="196">
        <f t="shared" si="24"/>
        <v>17955.8</v>
      </c>
      <c r="Y96" s="197">
        <f t="shared" si="25"/>
        <v>75089.599999999991</v>
      </c>
    </row>
    <row r="97" spans="1:25" ht="13">
      <c r="A97" s="2" t="s">
        <v>275</v>
      </c>
      <c r="B97" s="2" t="s">
        <v>331</v>
      </c>
      <c r="C97" s="89" t="s">
        <v>297</v>
      </c>
      <c r="D97" s="129" t="s">
        <v>302</v>
      </c>
      <c r="E97" s="48">
        <v>14535.8</v>
      </c>
      <c r="F97" s="188">
        <v>5870.7</v>
      </c>
      <c r="G97" s="142">
        <v>20406.5</v>
      </c>
      <c r="H97" s="217">
        <f>IFERROR(VLOOKUP(B97,'[2]MAY-19'!B:H,6,FALSE),0)</f>
        <v>12552.85</v>
      </c>
      <c r="I97" s="218">
        <f>IFERROR(VLOOKUP(B97,'[2]MAY-19'!B:H,7,FALSE),0)</f>
        <v>2286.9499999999998</v>
      </c>
      <c r="J97" s="219">
        <f t="shared" si="21"/>
        <v>14839.8</v>
      </c>
      <c r="K97" s="19">
        <f>IF(ISERROR([3]WORKSHEET!K130="TRUE"),0,+[3]WORKSHEET!K130)</f>
        <v>15968.65</v>
      </c>
      <c r="L97" s="20">
        <f>IF(ISERROR([3]WORKSHEET!L130="TRUE"),0,+[3]WORKSHEET!L130)</f>
        <v>2036.5</v>
      </c>
      <c r="M97" s="21">
        <f t="shared" si="20"/>
        <v>18005.150000000001</v>
      </c>
      <c r="N97" s="19">
        <f>IF(ISERROR([4]WORKSHEET!N130="TRUE"),0,+[4]WORKSHEET!N130)</f>
        <v>2434.75</v>
      </c>
      <c r="O97" s="20">
        <f>IF(ISERROR([4]WORKSHEET!O130="TRUE"),0,+[4]WORKSHEET!O130)</f>
        <v>2182.1999999999998</v>
      </c>
      <c r="P97" s="21">
        <f t="shared" si="23"/>
        <v>4616.95</v>
      </c>
      <c r="Q97" s="204">
        <f>IFERROR(VLOOKUP(B97,'[5]AUG-19'!B:H,6,FALSE),0)</f>
        <v>15896</v>
      </c>
      <c r="R97" s="205">
        <f>IFERROR(VLOOKUP(B97,'[5]AUG-19'!B:H,7,FALSE),0)</f>
        <v>1701.6</v>
      </c>
      <c r="S97" s="206">
        <f t="shared" si="26"/>
        <v>17597.599999999999</v>
      </c>
      <c r="T97" s="204">
        <f>IFERROR(VLOOKUP(B97,'[6]SEP-19'!B:H,6,FALSE),0)</f>
        <v>9570.65</v>
      </c>
      <c r="U97" s="205">
        <f>IFERROR(VLOOKUP(B97,'[6]SEP-19'!B:H,7,FALSE),0)</f>
        <v>3741.55</v>
      </c>
      <c r="V97" s="206">
        <f t="shared" si="22"/>
        <v>13312.2</v>
      </c>
      <c r="W97" s="195">
        <f t="shared" si="24"/>
        <v>70958.7</v>
      </c>
      <c r="X97" s="196">
        <f t="shared" si="24"/>
        <v>17819.5</v>
      </c>
      <c r="Y97" s="197">
        <f t="shared" si="25"/>
        <v>88778.2</v>
      </c>
    </row>
    <row r="98" spans="1:25" ht="13">
      <c r="A98" s="2" t="s">
        <v>275</v>
      </c>
      <c r="B98" s="2" t="s">
        <v>313</v>
      </c>
      <c r="C98" s="89" t="s">
        <v>297</v>
      </c>
      <c r="D98" s="129" t="s">
        <v>303</v>
      </c>
      <c r="E98" s="48">
        <v>25266.799999999999</v>
      </c>
      <c r="F98" s="188">
        <v>3298.65</v>
      </c>
      <c r="G98" s="142">
        <v>28565.45</v>
      </c>
      <c r="H98" s="217">
        <f>IFERROR(VLOOKUP(B98,'[2]MAY-19'!B:H,6,FALSE),0)</f>
        <v>28473.4</v>
      </c>
      <c r="I98" s="218">
        <f>IFERROR(VLOOKUP(B98,'[2]MAY-19'!B:H,7,FALSE),0)</f>
        <v>2390</v>
      </c>
      <c r="J98" s="219">
        <f t="shared" si="21"/>
        <v>30863.4</v>
      </c>
      <c r="K98" s="19">
        <f>IF(ISERROR([3]WORKSHEET!K131="TRUE"),0,+[3]WORKSHEET!K131)</f>
        <v>18047.650000000001</v>
      </c>
      <c r="L98" s="20">
        <f>IF(ISERROR([3]WORKSHEET!L131="TRUE"),0,+[3]WORKSHEET!L131)</f>
        <v>2506.5500000000002</v>
      </c>
      <c r="M98" s="21">
        <f t="shared" si="20"/>
        <v>20554.2</v>
      </c>
      <c r="N98" s="19">
        <f>IF(ISERROR([4]WORKSHEET!N131="TRUE"),0,+[4]WORKSHEET!N131)</f>
        <v>16560.349999999999</v>
      </c>
      <c r="O98" s="20">
        <f>IF(ISERROR([4]WORKSHEET!O131="TRUE"),0,+[4]WORKSHEET!O131)</f>
        <v>1843.6</v>
      </c>
      <c r="P98" s="21">
        <f t="shared" si="23"/>
        <v>18403.949999999997</v>
      </c>
      <c r="Q98" s="204">
        <f>IFERROR(VLOOKUP(B98,'[5]AUG-19'!B:H,6,FALSE),0)</f>
        <v>13229.6</v>
      </c>
      <c r="R98" s="205">
        <f>IFERROR(VLOOKUP(B98,'[5]AUG-19'!B:H,7,FALSE),0)</f>
        <v>3731.05</v>
      </c>
      <c r="S98" s="206">
        <f t="shared" si="26"/>
        <v>16960.650000000001</v>
      </c>
      <c r="T98" s="204">
        <f>IFERROR(VLOOKUP(B98,'[6]SEP-19'!B:H,6,FALSE),0)</f>
        <v>20101.3</v>
      </c>
      <c r="U98" s="205">
        <f>IFERROR(VLOOKUP(B98,'[6]SEP-19'!B:H,7,FALSE),0)</f>
        <v>3319.35</v>
      </c>
      <c r="V98" s="206">
        <f t="shared" si="22"/>
        <v>23420.649999999998</v>
      </c>
      <c r="W98" s="195">
        <f t="shared" si="24"/>
        <v>121679.10000000002</v>
      </c>
      <c r="X98" s="196">
        <f t="shared" si="24"/>
        <v>17089.2</v>
      </c>
      <c r="Y98" s="197">
        <f t="shared" si="25"/>
        <v>138768.29999999999</v>
      </c>
    </row>
    <row r="99" spans="1:25" ht="13">
      <c r="A99" s="2" t="s">
        <v>275</v>
      </c>
      <c r="B99" s="2" t="s">
        <v>314</v>
      </c>
      <c r="C99" s="89" t="s">
        <v>297</v>
      </c>
      <c r="D99" s="129" t="s">
        <v>303</v>
      </c>
      <c r="E99" s="48">
        <v>1817.3</v>
      </c>
      <c r="F99" s="188">
        <v>1015.2</v>
      </c>
      <c r="G99" s="142">
        <v>2832.5</v>
      </c>
      <c r="H99" s="217">
        <f>IFERROR(VLOOKUP(B99,'[2]MAY-19'!B:H,6,FALSE),0)</f>
        <v>5520.65</v>
      </c>
      <c r="I99" s="218">
        <f>IFERROR(VLOOKUP(B99,'[2]MAY-19'!B:H,7,FALSE),0)</f>
        <v>2630.3</v>
      </c>
      <c r="J99" s="219">
        <f t="shared" si="21"/>
        <v>8150.95</v>
      </c>
      <c r="K99" s="19">
        <f>IF(ISERROR([3]WORKSHEET!K132="TRUE"),0,+[3]WORKSHEET!K132)</f>
        <v>20206.400000000001</v>
      </c>
      <c r="L99" s="20">
        <f>IF(ISERROR([3]WORKSHEET!L132="TRUE"),0,+[3]WORKSHEET!L132)</f>
        <v>2353.9499999999998</v>
      </c>
      <c r="M99" s="21">
        <f t="shared" si="20"/>
        <v>22560.350000000002</v>
      </c>
      <c r="N99" s="19">
        <f>IF(ISERROR([4]WORKSHEET!N132="TRUE"),0,+[4]WORKSHEET!N132)</f>
        <v>19267</v>
      </c>
      <c r="O99" s="20">
        <f>IF(ISERROR([4]WORKSHEET!O132="TRUE"),0,+[4]WORKSHEET!O132)</f>
        <v>1178.95</v>
      </c>
      <c r="P99" s="21">
        <f t="shared" si="23"/>
        <v>20445.95</v>
      </c>
      <c r="Q99" s="204">
        <f>IFERROR(VLOOKUP(B99,'[5]AUG-19'!B:H,6,FALSE),0)</f>
        <v>22990.1</v>
      </c>
      <c r="R99" s="205">
        <f>IFERROR(VLOOKUP(B99,'[5]AUG-19'!B:H,7,FALSE),0)</f>
        <v>3035.45</v>
      </c>
      <c r="S99" s="206">
        <f t="shared" si="26"/>
        <v>26025.55</v>
      </c>
      <c r="T99" s="204">
        <f>IFERROR(VLOOKUP(B99,'[6]SEP-19'!B:H,6,FALSE),0)</f>
        <v>28917.1</v>
      </c>
      <c r="U99" s="205">
        <f>IFERROR(VLOOKUP(B99,'[6]SEP-19'!B:H,7,FALSE),0)</f>
        <v>1580.35</v>
      </c>
      <c r="V99" s="206">
        <f t="shared" si="22"/>
        <v>30497.449999999997</v>
      </c>
      <c r="W99" s="195">
        <f t="shared" si="24"/>
        <v>98718.550000000017</v>
      </c>
      <c r="X99" s="196">
        <f t="shared" si="24"/>
        <v>11794.199999999999</v>
      </c>
      <c r="Y99" s="197">
        <f t="shared" si="25"/>
        <v>110512.75</v>
      </c>
    </row>
    <row r="100" spans="1:25" ht="13">
      <c r="A100" s="2" t="s">
        <v>275</v>
      </c>
      <c r="B100" s="2" t="s">
        <v>315</v>
      </c>
      <c r="C100" s="89" t="s">
        <v>297</v>
      </c>
      <c r="D100" s="129" t="s">
        <v>303</v>
      </c>
      <c r="E100" s="48">
        <v>19800.099999999999</v>
      </c>
      <c r="F100" s="188">
        <v>3660.2</v>
      </c>
      <c r="G100" s="142">
        <v>23460.3</v>
      </c>
      <c r="H100" s="217">
        <f>IFERROR(VLOOKUP(B100,'[2]MAY-19'!B:H,6,FALSE),0)</f>
        <v>17816.849999999999</v>
      </c>
      <c r="I100" s="218">
        <f>IFERROR(VLOOKUP(B100,'[2]MAY-19'!B:H,7,FALSE),0)</f>
        <v>2066.9</v>
      </c>
      <c r="J100" s="219">
        <f t="shared" si="21"/>
        <v>19883.75</v>
      </c>
      <c r="K100" s="19">
        <f>IF(ISERROR([3]WORKSHEET!K133="TRUE"),0,+[3]WORKSHEET!K133)</f>
        <v>13466.5</v>
      </c>
      <c r="L100" s="20">
        <f>IF(ISERROR([3]WORKSHEET!L133="TRUE"),0,+[3]WORKSHEET!L133)</f>
        <v>3097.05</v>
      </c>
      <c r="M100" s="21">
        <f t="shared" si="20"/>
        <v>16563.55</v>
      </c>
      <c r="N100" s="19">
        <f>IF(ISERROR([4]WORKSHEET!N133="TRUE"),0,+[4]WORKSHEET!N133)</f>
        <v>16007.75</v>
      </c>
      <c r="O100" s="20">
        <f>IF(ISERROR([4]WORKSHEET!O133="TRUE"),0,+[4]WORKSHEET!O133)</f>
        <v>1904.2</v>
      </c>
      <c r="P100" s="21">
        <f t="shared" si="23"/>
        <v>17911.95</v>
      </c>
      <c r="Q100" s="204">
        <f>IFERROR(VLOOKUP(B100,'[5]AUG-19'!B:H,6,FALSE),0)</f>
        <v>9915.2999999999993</v>
      </c>
      <c r="R100" s="205">
        <f>IFERROR(VLOOKUP(B100,'[5]AUG-19'!B:H,7,FALSE),0)</f>
        <v>4922.8</v>
      </c>
      <c r="S100" s="206">
        <f t="shared" si="26"/>
        <v>14838.099999999999</v>
      </c>
      <c r="T100" s="204">
        <f>IFERROR(VLOOKUP(B100,'[6]SEP-19'!B:H,6,FALSE),0)</f>
        <v>11695.3</v>
      </c>
      <c r="U100" s="205">
        <f>IFERROR(VLOOKUP(B100,'[6]SEP-19'!B:H,7,FALSE),0)</f>
        <v>4344.8</v>
      </c>
      <c r="V100" s="206">
        <f t="shared" si="22"/>
        <v>16040.099999999999</v>
      </c>
      <c r="W100" s="195">
        <f t="shared" si="24"/>
        <v>88701.8</v>
      </c>
      <c r="X100" s="196">
        <f t="shared" si="24"/>
        <v>19995.95</v>
      </c>
      <c r="Y100" s="197">
        <f t="shared" si="25"/>
        <v>108697.75</v>
      </c>
    </row>
    <row r="101" spans="1:25" ht="13">
      <c r="A101" s="2" t="s">
        <v>275</v>
      </c>
      <c r="B101" s="2" t="s">
        <v>316</v>
      </c>
      <c r="C101" s="89" t="s">
        <v>297</v>
      </c>
      <c r="D101" s="129" t="s">
        <v>303</v>
      </c>
      <c r="E101" s="48">
        <v>32532.65</v>
      </c>
      <c r="F101" s="188">
        <v>2621.5</v>
      </c>
      <c r="G101" s="142">
        <v>35154.15</v>
      </c>
      <c r="H101" s="217">
        <f>IFERROR(VLOOKUP(B101,'[2]MAY-19'!B:H,6,FALSE),0)</f>
        <v>26642.3</v>
      </c>
      <c r="I101" s="218">
        <f>IFERROR(VLOOKUP(B101,'[2]MAY-19'!B:H,7,FALSE),0)</f>
        <v>1770.7</v>
      </c>
      <c r="J101" s="219">
        <f t="shared" si="21"/>
        <v>28413</v>
      </c>
      <c r="K101" s="19">
        <f>IF(ISERROR([3]WORKSHEET!K134="TRUE"),0,+[3]WORKSHEET!K134)</f>
        <v>19662.849999999999</v>
      </c>
      <c r="L101" s="20">
        <f>IF(ISERROR([3]WORKSHEET!L134="TRUE"),0,+[3]WORKSHEET!L134)</f>
        <v>2455.4</v>
      </c>
      <c r="M101" s="21">
        <f t="shared" ref="M101:M103" si="27">+K101+L101</f>
        <v>22118.25</v>
      </c>
      <c r="N101" s="19">
        <f>IF(ISERROR([4]WORKSHEET!N134="TRUE"),0,+[4]WORKSHEET!N134)</f>
        <v>18794.8</v>
      </c>
      <c r="O101" s="20">
        <f>IF(ISERROR([4]WORKSHEET!O134="TRUE"),0,+[4]WORKSHEET!O134)</f>
        <v>1216.6500000000001</v>
      </c>
      <c r="P101" s="21">
        <f t="shared" si="23"/>
        <v>20011.45</v>
      </c>
      <c r="Q101" s="204">
        <f>IFERROR(VLOOKUP(B101,'[5]AUG-19'!B:H,6,FALSE),0)</f>
        <v>18599</v>
      </c>
      <c r="R101" s="205">
        <f>IFERROR(VLOOKUP(B101,'[5]AUG-19'!B:H,7,FALSE),0)</f>
        <v>3377.55</v>
      </c>
      <c r="S101" s="206">
        <f t="shared" si="26"/>
        <v>21976.55</v>
      </c>
      <c r="T101" s="204">
        <f>IFERROR(VLOOKUP(B101,'[6]SEP-19'!B:H,6,FALSE),0)</f>
        <v>20090.25</v>
      </c>
      <c r="U101" s="205">
        <f>IFERROR(VLOOKUP(B101,'[6]SEP-19'!B:H,7,FALSE),0)</f>
        <v>2275.0500000000002</v>
      </c>
      <c r="V101" s="206">
        <f t="shared" si="22"/>
        <v>22365.3</v>
      </c>
      <c r="W101" s="195">
        <f t="shared" si="24"/>
        <v>136321.84999999998</v>
      </c>
      <c r="X101" s="196">
        <f t="shared" si="24"/>
        <v>13716.849999999999</v>
      </c>
      <c r="Y101" s="197">
        <f t="shared" si="25"/>
        <v>150038.69999999998</v>
      </c>
    </row>
    <row r="102" spans="1:25" ht="13">
      <c r="A102" s="2" t="s">
        <v>277</v>
      </c>
      <c r="B102" s="2" t="s">
        <v>99</v>
      </c>
      <c r="C102" s="89" t="s">
        <v>297</v>
      </c>
      <c r="D102" s="129" t="s">
        <v>302</v>
      </c>
      <c r="E102" s="48">
        <v>0</v>
      </c>
      <c r="F102" s="188">
        <v>0</v>
      </c>
      <c r="G102" s="142">
        <v>0</v>
      </c>
      <c r="H102" s="217">
        <f>IFERROR(VLOOKUP(B102,'[2]MAY-19'!B:H,6,FALSE),0)</f>
        <v>0</v>
      </c>
      <c r="I102" s="218">
        <f>IFERROR(VLOOKUP(B102,'[2]MAY-19'!B:H,7,FALSE),0)</f>
        <v>0</v>
      </c>
      <c r="J102" s="219">
        <f t="shared" si="21"/>
        <v>0</v>
      </c>
      <c r="K102" s="19">
        <f>IF(ISERROR([3]WORKSHEET!K135="TRUE"),0,+[3]WORKSHEET!K135)</f>
        <v>0</v>
      </c>
      <c r="L102" s="20">
        <f>IF(ISERROR([3]WORKSHEET!L135="TRUE"),0,+[3]WORKSHEET!L135)</f>
        <v>0</v>
      </c>
      <c r="M102" s="21">
        <f t="shared" si="27"/>
        <v>0</v>
      </c>
      <c r="N102" s="19">
        <f>IF(ISERROR([4]WORKSHEET!N135="TRUE"),0,+[4]WORKSHEET!N135)</f>
        <v>0</v>
      </c>
      <c r="O102" s="20">
        <f>IF(ISERROR([4]WORKSHEET!O135="TRUE"),0,+[4]WORKSHEET!O135)</f>
        <v>0</v>
      </c>
      <c r="P102" s="21">
        <f t="shared" si="23"/>
        <v>0</v>
      </c>
      <c r="Q102" s="204">
        <f>IFERROR(VLOOKUP(B102,'[5]AUG-19'!B:H,6,FALSE),0)</f>
        <v>0</v>
      </c>
      <c r="R102" s="205">
        <f>IFERROR(VLOOKUP(B102,'[5]AUG-19'!B:H,7,FALSE),0)</f>
        <v>0</v>
      </c>
      <c r="S102" s="206">
        <f t="shared" si="26"/>
        <v>0</v>
      </c>
      <c r="T102" s="204">
        <f>IFERROR(VLOOKUP(B102,'[6]SEP-19'!B:H,6,FALSE),0)</f>
        <v>0</v>
      </c>
      <c r="U102" s="205">
        <f>IFERROR(VLOOKUP(B102,'[6]SEP-19'!B:H,7,FALSE),0)</f>
        <v>0</v>
      </c>
      <c r="V102" s="206">
        <f t="shared" si="22"/>
        <v>0</v>
      </c>
      <c r="W102" s="195">
        <f t="shared" si="24"/>
        <v>0</v>
      </c>
      <c r="X102" s="196">
        <f t="shared" si="24"/>
        <v>0</v>
      </c>
      <c r="Y102" s="197">
        <f t="shared" si="25"/>
        <v>0</v>
      </c>
    </row>
    <row r="103" spans="1:25" ht="13">
      <c r="A103" s="2" t="s">
        <v>277</v>
      </c>
      <c r="B103" s="2" t="s">
        <v>100</v>
      </c>
      <c r="C103" s="89" t="s">
        <v>297</v>
      </c>
      <c r="D103" s="129" t="s">
        <v>302</v>
      </c>
      <c r="E103" s="48">
        <v>0</v>
      </c>
      <c r="F103" s="188">
        <v>0</v>
      </c>
      <c r="G103" s="142">
        <v>0</v>
      </c>
      <c r="H103" s="217">
        <f>IFERROR(VLOOKUP(B103,'[2]MAY-19'!B:H,6,FALSE),0)</f>
        <v>0</v>
      </c>
      <c r="I103" s="218">
        <f>IFERROR(VLOOKUP(B103,'[2]MAY-19'!B:H,7,FALSE),0)</f>
        <v>0</v>
      </c>
      <c r="J103" s="219">
        <f t="shared" si="21"/>
        <v>0</v>
      </c>
      <c r="K103" s="19">
        <f>IF(ISERROR([3]WORKSHEET!K136="TRUE"),0,+[3]WORKSHEET!K136)</f>
        <v>0</v>
      </c>
      <c r="L103" s="20">
        <f>IF(ISERROR([3]WORKSHEET!L136="TRUE"),0,+[3]WORKSHEET!L136)</f>
        <v>0</v>
      </c>
      <c r="M103" s="21">
        <f t="shared" si="27"/>
        <v>0</v>
      </c>
      <c r="N103" s="19">
        <f>IF(ISERROR([4]WORKSHEET!N136="TRUE"),0,+[4]WORKSHEET!N136)</f>
        <v>0</v>
      </c>
      <c r="O103" s="20">
        <f>IF(ISERROR([4]WORKSHEET!O136="TRUE"),0,+[4]WORKSHEET!O136)</f>
        <v>0</v>
      </c>
      <c r="P103" s="21">
        <f t="shared" si="23"/>
        <v>0</v>
      </c>
      <c r="Q103" s="204">
        <f>IFERROR(VLOOKUP(B103,'[5]AUG-19'!B:H,6,FALSE),0)</f>
        <v>0</v>
      </c>
      <c r="R103" s="205">
        <f>IFERROR(VLOOKUP(B103,'[5]AUG-19'!B:H,7,FALSE),0)</f>
        <v>0</v>
      </c>
      <c r="S103" s="206">
        <f t="shared" si="26"/>
        <v>0</v>
      </c>
      <c r="T103" s="204">
        <f>IFERROR(VLOOKUP(B103,'[6]SEP-19'!B:H,6,FALSE),0)</f>
        <v>0</v>
      </c>
      <c r="U103" s="205">
        <f>IFERROR(VLOOKUP(B103,'[6]SEP-19'!B:H,7,FALSE),0)</f>
        <v>0</v>
      </c>
      <c r="V103" s="206">
        <f t="shared" si="22"/>
        <v>0</v>
      </c>
      <c r="W103" s="195">
        <f t="shared" si="24"/>
        <v>0</v>
      </c>
      <c r="X103" s="196">
        <f t="shared" si="24"/>
        <v>0</v>
      </c>
      <c r="Y103" s="197">
        <f t="shared" si="25"/>
        <v>0</v>
      </c>
    </row>
    <row r="104" spans="1:25" ht="13">
      <c r="A104" s="2" t="s">
        <v>277</v>
      </c>
      <c r="B104" s="2" t="s">
        <v>101</v>
      </c>
      <c r="C104" s="89" t="s">
        <v>297</v>
      </c>
      <c r="D104" s="129" t="s">
        <v>303</v>
      </c>
      <c r="E104" s="48">
        <v>14669.3</v>
      </c>
      <c r="F104" s="188">
        <v>11914.55</v>
      </c>
      <c r="G104" s="142">
        <v>26583.85</v>
      </c>
      <c r="H104" s="217">
        <f>IFERROR(VLOOKUP(B104,'[2]MAY-19'!B:H,6,FALSE),0)</f>
        <v>44180.25</v>
      </c>
      <c r="I104" s="218">
        <f>IFERROR(VLOOKUP(B104,'[2]MAY-19'!B:H,7,FALSE),0)</f>
        <v>1970.1</v>
      </c>
      <c r="J104" s="219">
        <f t="shared" si="21"/>
        <v>46150.35</v>
      </c>
      <c r="K104" s="19">
        <f>IF(ISERROR([3]WORKSHEET!K141="TRUE"),0,+[3]WORKSHEET!K141)</f>
        <v>3793.25</v>
      </c>
      <c r="L104" s="20">
        <f>IF(ISERROR([3]WORKSHEET!L141="TRUE"),0,+[3]WORKSHEET!L141)</f>
        <v>733.95</v>
      </c>
      <c r="M104" s="21">
        <f t="shared" ref="M104:M135" si="28">+K104+L104</f>
        <v>4527.2</v>
      </c>
      <c r="N104" s="19">
        <f>IF(ISERROR([4]WORKSHEET!N141="TRUE"),0,+[4]WORKSHEET!N141)</f>
        <v>36157.949999999997</v>
      </c>
      <c r="O104" s="20">
        <f>IF(ISERROR([4]WORKSHEET!O141="TRUE"),0,+[4]WORKSHEET!O141)</f>
        <v>3935.85</v>
      </c>
      <c r="P104" s="21">
        <f t="shared" si="23"/>
        <v>40093.799999999996</v>
      </c>
      <c r="Q104" s="204">
        <f>IFERROR(VLOOKUP(B104,'[5]AUG-19'!B:H,6,FALSE),0)</f>
        <v>36651.25</v>
      </c>
      <c r="R104" s="205">
        <f>IFERROR(VLOOKUP(B104,'[5]AUG-19'!B:H,7,FALSE),0)</f>
        <v>4679.75</v>
      </c>
      <c r="S104" s="206">
        <f t="shared" si="26"/>
        <v>41331</v>
      </c>
      <c r="T104" s="204">
        <f>IFERROR(VLOOKUP(B104,'[6]SEP-19'!B:H,6,FALSE),0)</f>
        <v>45309.75</v>
      </c>
      <c r="U104" s="205">
        <f>IFERROR(VLOOKUP(B104,'[6]SEP-19'!B:H,7,FALSE),0)</f>
        <v>5849</v>
      </c>
      <c r="V104" s="206">
        <f t="shared" si="22"/>
        <v>51158.75</v>
      </c>
      <c r="W104" s="195">
        <f t="shared" si="24"/>
        <v>180761.75</v>
      </c>
      <c r="X104" s="196">
        <f t="shared" si="24"/>
        <v>29083.200000000001</v>
      </c>
      <c r="Y104" s="197">
        <f t="shared" si="25"/>
        <v>209844.94999999998</v>
      </c>
    </row>
    <row r="105" spans="1:25" ht="13">
      <c r="A105" s="2" t="s">
        <v>277</v>
      </c>
      <c r="B105" s="2" t="s">
        <v>102</v>
      </c>
      <c r="C105" s="89" t="s">
        <v>297</v>
      </c>
      <c r="D105" s="129" t="s">
        <v>303</v>
      </c>
      <c r="E105" s="48">
        <v>10833.95</v>
      </c>
      <c r="F105" s="188">
        <v>10490.75</v>
      </c>
      <c r="G105" s="142">
        <v>21324.7</v>
      </c>
      <c r="H105" s="217">
        <f>IFERROR(VLOOKUP(B105,'[2]MAY-19'!B:H,6,FALSE),0)</f>
        <v>34879.65</v>
      </c>
      <c r="I105" s="218">
        <f>IFERROR(VLOOKUP(B105,'[2]MAY-19'!B:H,7,FALSE),0)</f>
        <v>3793.15</v>
      </c>
      <c r="J105" s="219">
        <f t="shared" si="21"/>
        <v>38672.800000000003</v>
      </c>
      <c r="K105" s="19">
        <f>IF(ISERROR([3]WORKSHEET!K142="TRUE"),0,+[3]WORKSHEET!K142)</f>
        <v>40140.5</v>
      </c>
      <c r="L105" s="20">
        <f>IF(ISERROR([3]WORKSHEET!L142="TRUE"),0,+[3]WORKSHEET!L142)</f>
        <v>3485.85</v>
      </c>
      <c r="M105" s="21">
        <f t="shared" si="28"/>
        <v>43626.35</v>
      </c>
      <c r="N105" s="19">
        <f>IF(ISERROR([4]WORKSHEET!N142="TRUE"),0,+[4]WORKSHEET!N142)</f>
        <v>28524.2</v>
      </c>
      <c r="O105" s="20">
        <f>IF(ISERROR([4]WORKSHEET!O142="TRUE"),0,+[4]WORKSHEET!O142)</f>
        <v>2942.7</v>
      </c>
      <c r="P105" s="21">
        <f t="shared" si="23"/>
        <v>31466.9</v>
      </c>
      <c r="Q105" s="204">
        <f>IFERROR(VLOOKUP(B105,'[5]AUG-19'!B:H,6,FALSE),0)</f>
        <v>8913.9500000000007</v>
      </c>
      <c r="R105" s="205">
        <f>IFERROR(VLOOKUP(B105,'[5]AUG-19'!B:H,7,FALSE),0)</f>
        <v>1528.75</v>
      </c>
      <c r="S105" s="206">
        <f t="shared" si="26"/>
        <v>10442.700000000001</v>
      </c>
      <c r="T105" s="204">
        <f>IFERROR(VLOOKUP(B105,'[6]SEP-19'!B:H,6,FALSE),0)</f>
        <v>33089.75</v>
      </c>
      <c r="U105" s="205">
        <f>IFERROR(VLOOKUP(B105,'[6]SEP-19'!B:H,7,FALSE),0)</f>
        <v>2167.6</v>
      </c>
      <c r="V105" s="206">
        <f t="shared" si="22"/>
        <v>35257.35</v>
      </c>
      <c r="W105" s="195">
        <f t="shared" si="24"/>
        <v>156382</v>
      </c>
      <c r="X105" s="196">
        <f t="shared" si="24"/>
        <v>24408.799999999999</v>
      </c>
      <c r="Y105" s="197">
        <f t="shared" si="25"/>
        <v>180790.80000000002</v>
      </c>
    </row>
    <row r="106" spans="1:25" ht="13">
      <c r="A106" s="2" t="s">
        <v>277</v>
      </c>
      <c r="B106" s="2" t="s">
        <v>103</v>
      </c>
      <c r="C106" s="89" t="s">
        <v>297</v>
      </c>
      <c r="D106" s="129" t="s">
        <v>303</v>
      </c>
      <c r="E106" s="48">
        <v>0</v>
      </c>
      <c r="F106" s="188">
        <v>0</v>
      </c>
      <c r="G106" s="142">
        <v>0</v>
      </c>
      <c r="H106" s="217">
        <f>IFERROR(VLOOKUP(B106,'[2]MAY-19'!B:H,6,FALSE),0)</f>
        <v>0</v>
      </c>
      <c r="I106" s="218">
        <f>IFERROR(VLOOKUP(B106,'[2]MAY-19'!B:H,7,FALSE),0)</f>
        <v>0</v>
      </c>
      <c r="J106" s="219">
        <f t="shared" si="21"/>
        <v>0</v>
      </c>
      <c r="K106" s="19">
        <f>IF(ISERROR([3]WORKSHEET!K143="TRUE"),0,+[3]WORKSHEET!K143)</f>
        <v>0</v>
      </c>
      <c r="L106" s="20">
        <f>IF(ISERROR([3]WORKSHEET!L143="TRUE"),0,+[3]WORKSHEET!L143)</f>
        <v>0</v>
      </c>
      <c r="M106" s="21">
        <f t="shared" si="28"/>
        <v>0</v>
      </c>
      <c r="N106" s="19">
        <f>IF(ISERROR([4]WORKSHEET!N143="TRUE"),0,+[4]WORKSHEET!N143)</f>
        <v>0</v>
      </c>
      <c r="O106" s="20">
        <f>IF(ISERROR([4]WORKSHEET!O143="TRUE"),0,+[4]WORKSHEET!O143)</f>
        <v>0</v>
      </c>
      <c r="P106" s="21">
        <f t="shared" si="23"/>
        <v>0</v>
      </c>
      <c r="Q106" s="204">
        <f>IFERROR(VLOOKUP(B106,'[5]AUG-19'!B:H,6,FALSE),0)</f>
        <v>0</v>
      </c>
      <c r="R106" s="205">
        <f>IFERROR(VLOOKUP(B106,'[5]AUG-19'!B:H,7,FALSE),0)</f>
        <v>0</v>
      </c>
      <c r="S106" s="206">
        <f t="shared" si="26"/>
        <v>0</v>
      </c>
      <c r="T106" s="204">
        <f>IFERROR(VLOOKUP(B106,'[6]SEP-19'!B:H,6,FALSE),0)</f>
        <v>0</v>
      </c>
      <c r="U106" s="205">
        <f>IFERROR(VLOOKUP(B106,'[6]SEP-19'!B:H,7,FALSE),0)</f>
        <v>2</v>
      </c>
      <c r="V106" s="206">
        <f t="shared" si="22"/>
        <v>2</v>
      </c>
      <c r="W106" s="195">
        <f t="shared" si="24"/>
        <v>0</v>
      </c>
      <c r="X106" s="196">
        <f t="shared" si="24"/>
        <v>2</v>
      </c>
      <c r="Y106" s="197">
        <f t="shared" si="25"/>
        <v>2</v>
      </c>
    </row>
    <row r="107" spans="1:25" ht="13">
      <c r="A107" s="2" t="s">
        <v>277</v>
      </c>
      <c r="B107" s="2" t="s">
        <v>104</v>
      </c>
      <c r="C107" s="89" t="s">
        <v>297</v>
      </c>
      <c r="D107" s="129" t="s">
        <v>303</v>
      </c>
      <c r="E107" s="48">
        <v>72064.5</v>
      </c>
      <c r="F107" s="188">
        <v>0</v>
      </c>
      <c r="G107" s="142">
        <v>72064.5</v>
      </c>
      <c r="H107" s="217">
        <f>IFERROR(VLOOKUP(B107,'[2]MAY-19'!B:H,6,FALSE),0)</f>
        <v>77595.649999999994</v>
      </c>
      <c r="I107" s="218">
        <f>IFERROR(VLOOKUP(B107,'[2]MAY-19'!B:H,7,FALSE),0)</f>
        <v>0</v>
      </c>
      <c r="J107" s="219">
        <f t="shared" si="21"/>
        <v>77595.649999999994</v>
      </c>
      <c r="K107" s="19">
        <f>IF(ISERROR([3]WORKSHEET!K144="TRUE"),0,+[3]WORKSHEET!K144)</f>
        <v>80390.2</v>
      </c>
      <c r="L107" s="20">
        <f>IF(ISERROR([3]WORKSHEET!L144="TRUE"),0,+[3]WORKSHEET!L144)</f>
        <v>0</v>
      </c>
      <c r="M107" s="21">
        <f t="shared" si="28"/>
        <v>80390.2</v>
      </c>
      <c r="N107" s="19">
        <f>IF(ISERROR([4]WORKSHEET!N144="TRUE"),0,+[4]WORKSHEET!N144)</f>
        <v>77084.05</v>
      </c>
      <c r="O107" s="20">
        <f>IF(ISERROR([4]WORKSHEET!O144="TRUE"),0,+[4]WORKSHEET!O144)</f>
        <v>0</v>
      </c>
      <c r="P107" s="21">
        <f t="shared" si="23"/>
        <v>77084.05</v>
      </c>
      <c r="Q107" s="204">
        <f>IFERROR(VLOOKUP(B107,'[5]AUG-19'!B:H,6,FALSE),0)</f>
        <v>64486.2</v>
      </c>
      <c r="R107" s="205">
        <f>IFERROR(VLOOKUP(B107,'[5]AUG-19'!B:H,7,FALSE),0)</f>
        <v>651</v>
      </c>
      <c r="S107" s="206">
        <f t="shared" si="26"/>
        <v>65137.2</v>
      </c>
      <c r="T107" s="204">
        <f>IFERROR(VLOOKUP(B107,'[6]SEP-19'!B:H,6,FALSE),0)</f>
        <v>77077.55</v>
      </c>
      <c r="U107" s="205">
        <f>IFERROR(VLOOKUP(B107,'[6]SEP-19'!B:H,7,FALSE),0)</f>
        <v>0</v>
      </c>
      <c r="V107" s="206">
        <f t="shared" si="22"/>
        <v>77077.55</v>
      </c>
      <c r="W107" s="195">
        <f t="shared" si="24"/>
        <v>448698.14999999997</v>
      </c>
      <c r="X107" s="196">
        <f t="shared" si="24"/>
        <v>651</v>
      </c>
      <c r="Y107" s="197">
        <f t="shared" si="25"/>
        <v>449349.14999999997</v>
      </c>
    </row>
    <row r="108" spans="1:25" ht="13">
      <c r="A108" s="2" t="s">
        <v>277</v>
      </c>
      <c r="B108" s="2" t="s">
        <v>105</v>
      </c>
      <c r="C108" s="89" t="s">
        <v>297</v>
      </c>
      <c r="D108" s="129" t="s">
        <v>302</v>
      </c>
      <c r="E108" s="48">
        <v>0</v>
      </c>
      <c r="F108" s="188">
        <v>0</v>
      </c>
      <c r="G108" s="142">
        <v>0</v>
      </c>
      <c r="H108" s="217">
        <f>IFERROR(VLOOKUP(B108,'[2]MAY-19'!B:H,6,FALSE),0)</f>
        <v>0</v>
      </c>
      <c r="I108" s="218">
        <f>IFERROR(VLOOKUP(B108,'[2]MAY-19'!B:H,7,FALSE),0)</f>
        <v>0</v>
      </c>
      <c r="J108" s="219">
        <f t="shared" si="21"/>
        <v>0</v>
      </c>
      <c r="K108" s="19">
        <f>IF(ISERROR([3]WORKSHEET!K145="TRUE"),0,+[3]WORKSHEET!K145)</f>
        <v>24901.5</v>
      </c>
      <c r="L108" s="20">
        <f>IF(ISERROR([3]WORKSHEET!L145="TRUE"),0,+[3]WORKSHEET!L145)</f>
        <v>2197</v>
      </c>
      <c r="M108" s="21">
        <f t="shared" si="28"/>
        <v>27098.5</v>
      </c>
      <c r="N108" s="19">
        <f>IF(ISERROR([4]WORKSHEET!N145="TRUE"),0,+[4]WORKSHEET!N145)</f>
        <v>35554.25</v>
      </c>
      <c r="O108" s="20">
        <f>IF(ISERROR([4]WORKSHEET!O145="TRUE"),0,+[4]WORKSHEET!O145)</f>
        <v>4394.6000000000004</v>
      </c>
      <c r="P108" s="21">
        <f t="shared" si="23"/>
        <v>39948.85</v>
      </c>
      <c r="Q108" s="204">
        <f>IFERROR(VLOOKUP(B108,'[5]AUG-19'!B:H,6,FALSE),0)</f>
        <v>48385.599999999999</v>
      </c>
      <c r="R108" s="205">
        <f>IFERROR(VLOOKUP(B108,'[5]AUG-19'!B:H,7,FALSE),0)</f>
        <v>2834.85</v>
      </c>
      <c r="S108" s="206">
        <f t="shared" si="26"/>
        <v>51220.45</v>
      </c>
      <c r="T108" s="204">
        <f>IFERROR(VLOOKUP(B108,'[6]SEP-19'!B:H,6,FALSE),0)</f>
        <v>44047.95</v>
      </c>
      <c r="U108" s="205">
        <f>IFERROR(VLOOKUP(B108,'[6]SEP-19'!B:H,7,FALSE),0)</f>
        <v>3156.35</v>
      </c>
      <c r="V108" s="206">
        <f t="shared" si="22"/>
        <v>47204.299999999996</v>
      </c>
      <c r="W108" s="195">
        <f t="shared" si="24"/>
        <v>152889.29999999999</v>
      </c>
      <c r="X108" s="196">
        <f t="shared" si="24"/>
        <v>12582.800000000001</v>
      </c>
      <c r="Y108" s="197">
        <f t="shared" si="25"/>
        <v>165472.1</v>
      </c>
    </row>
    <row r="109" spans="1:25" ht="13">
      <c r="A109" s="2" t="s">
        <v>277</v>
      </c>
      <c r="B109" s="2" t="s">
        <v>106</v>
      </c>
      <c r="C109" s="89" t="s">
        <v>297</v>
      </c>
      <c r="D109" s="129" t="s">
        <v>302</v>
      </c>
      <c r="E109" s="48">
        <v>37949.699999999997</v>
      </c>
      <c r="F109" s="188">
        <v>2729.15</v>
      </c>
      <c r="G109" s="142">
        <v>40678.85</v>
      </c>
      <c r="H109" s="217">
        <f>IFERROR(VLOOKUP(B109,'[2]MAY-19'!B:H,6,FALSE),0)</f>
        <v>52761.599999999999</v>
      </c>
      <c r="I109" s="218">
        <f>IFERROR(VLOOKUP(B109,'[2]MAY-19'!B:H,7,FALSE),0)</f>
        <v>2122</v>
      </c>
      <c r="J109" s="219">
        <f t="shared" si="21"/>
        <v>54883.6</v>
      </c>
      <c r="K109" s="19">
        <f>IF(ISERROR([3]WORKSHEET!K146="TRUE"),0,+[3]WORKSHEET!K146)</f>
        <v>49941.15</v>
      </c>
      <c r="L109" s="20">
        <f>IF(ISERROR([3]WORKSHEET!L146="TRUE"),0,+[3]WORKSHEET!L146)</f>
        <v>3771.25</v>
      </c>
      <c r="M109" s="21">
        <f t="shared" si="28"/>
        <v>53712.4</v>
      </c>
      <c r="N109" s="19">
        <f>IF(ISERROR([4]WORKSHEET!N146="TRUE"),0,+[4]WORKSHEET!N146)</f>
        <v>35165.4</v>
      </c>
      <c r="O109" s="20">
        <f>IF(ISERROR([4]WORKSHEET!O146="TRUE"),0,+[4]WORKSHEET!O146)</f>
        <v>2337.5500000000002</v>
      </c>
      <c r="P109" s="21">
        <f t="shared" si="23"/>
        <v>37502.950000000004</v>
      </c>
      <c r="Q109" s="204">
        <f>IFERROR(VLOOKUP(B109,'[5]AUG-19'!B:H,6,FALSE),0)</f>
        <v>47643.4</v>
      </c>
      <c r="R109" s="205">
        <f>IFERROR(VLOOKUP(B109,'[5]AUG-19'!B:H,7,FALSE),0)</f>
        <v>1709.55</v>
      </c>
      <c r="S109" s="206">
        <f t="shared" si="26"/>
        <v>49352.950000000004</v>
      </c>
      <c r="T109" s="204">
        <f>IFERROR(VLOOKUP(B109,'[6]SEP-19'!B:H,6,FALSE),0)</f>
        <v>42389.05</v>
      </c>
      <c r="U109" s="205">
        <f>IFERROR(VLOOKUP(B109,'[6]SEP-19'!B:H,7,FALSE),0)</f>
        <v>2283.3000000000002</v>
      </c>
      <c r="V109" s="206">
        <f t="shared" si="22"/>
        <v>44672.350000000006</v>
      </c>
      <c r="W109" s="195">
        <f t="shared" si="24"/>
        <v>265850.3</v>
      </c>
      <c r="X109" s="196">
        <f t="shared" si="24"/>
        <v>14952.8</v>
      </c>
      <c r="Y109" s="197">
        <f t="shared" si="25"/>
        <v>280803.10000000003</v>
      </c>
    </row>
    <row r="110" spans="1:25" ht="13">
      <c r="A110" s="2" t="s">
        <v>277</v>
      </c>
      <c r="B110" s="2" t="s">
        <v>107</v>
      </c>
      <c r="C110" s="89" t="s">
        <v>297</v>
      </c>
      <c r="D110" s="129" t="s">
        <v>303</v>
      </c>
      <c r="E110" s="48">
        <v>69221.350000000006</v>
      </c>
      <c r="F110" s="188">
        <v>529.29999999999995</v>
      </c>
      <c r="G110" s="142">
        <v>69750.650000000009</v>
      </c>
      <c r="H110" s="217">
        <f>IFERROR(VLOOKUP(B110,'[2]MAY-19'!B:H,6,FALSE),0)</f>
        <v>73135.5</v>
      </c>
      <c r="I110" s="218">
        <f>IFERROR(VLOOKUP(B110,'[2]MAY-19'!B:H,7,FALSE),0)</f>
        <v>275.8</v>
      </c>
      <c r="J110" s="219">
        <f t="shared" si="21"/>
        <v>73411.3</v>
      </c>
      <c r="K110" s="19">
        <f>IF(ISERROR([3]WORKSHEET!K147="TRUE"),0,+[3]WORKSHEET!K147)</f>
        <v>41384.5</v>
      </c>
      <c r="L110" s="20">
        <f>IF(ISERROR([3]WORKSHEET!L147="TRUE"),0,+[3]WORKSHEET!L147)</f>
        <v>728.5</v>
      </c>
      <c r="M110" s="21">
        <f t="shared" si="28"/>
        <v>42113</v>
      </c>
      <c r="N110" s="19">
        <f>IF(ISERROR([4]WORKSHEET!N147="TRUE"),0,+[4]WORKSHEET!N147)</f>
        <v>55956.2</v>
      </c>
      <c r="O110" s="20">
        <f>IF(ISERROR([4]WORKSHEET!O147="TRUE"),0,+[4]WORKSHEET!O147)</f>
        <v>1557.55</v>
      </c>
      <c r="P110" s="21">
        <f t="shared" si="23"/>
        <v>57513.75</v>
      </c>
      <c r="Q110" s="204">
        <f>IFERROR(VLOOKUP(B110,'[5]AUG-19'!B:H,6,FALSE),0)</f>
        <v>60189</v>
      </c>
      <c r="R110" s="205">
        <f>IFERROR(VLOOKUP(B110,'[5]AUG-19'!B:H,7,FALSE),0)</f>
        <v>2832</v>
      </c>
      <c r="S110" s="206">
        <f t="shared" si="26"/>
        <v>63021</v>
      </c>
      <c r="T110" s="204">
        <f>IFERROR(VLOOKUP(B110,'[6]SEP-19'!B:H,6,FALSE),0)</f>
        <v>87232.5</v>
      </c>
      <c r="U110" s="205">
        <f>IFERROR(VLOOKUP(B110,'[6]SEP-19'!B:H,7,FALSE),0)</f>
        <v>1363.45</v>
      </c>
      <c r="V110" s="206">
        <f t="shared" si="22"/>
        <v>88595.95</v>
      </c>
      <c r="W110" s="195">
        <f t="shared" si="24"/>
        <v>387119.05</v>
      </c>
      <c r="X110" s="196">
        <f t="shared" si="24"/>
        <v>7286.5999999999995</v>
      </c>
      <c r="Y110" s="197">
        <f t="shared" si="25"/>
        <v>394405.65</v>
      </c>
    </row>
    <row r="111" spans="1:25" ht="13">
      <c r="A111" s="2" t="s">
        <v>277</v>
      </c>
      <c r="B111" s="2" t="s">
        <v>108</v>
      </c>
      <c r="C111" s="89" t="s">
        <v>297</v>
      </c>
      <c r="D111" s="129" t="s">
        <v>303</v>
      </c>
      <c r="E111" s="48">
        <v>70791.45</v>
      </c>
      <c r="F111" s="188">
        <v>263.75</v>
      </c>
      <c r="G111" s="142">
        <v>71055.199999999997</v>
      </c>
      <c r="H111" s="217">
        <f>IFERROR(VLOOKUP(B111,'[2]MAY-19'!B:H,6,FALSE),0)</f>
        <v>79053.399999999994</v>
      </c>
      <c r="I111" s="218">
        <f>IFERROR(VLOOKUP(B111,'[2]MAY-19'!B:H,7,FALSE),0)</f>
        <v>197.75</v>
      </c>
      <c r="J111" s="219">
        <f t="shared" si="21"/>
        <v>79251.149999999994</v>
      </c>
      <c r="K111" s="19">
        <f>IF(ISERROR([3]WORKSHEET!K148="TRUE"),0,+[3]WORKSHEET!K148)</f>
        <v>72283.05</v>
      </c>
      <c r="L111" s="20">
        <f>IF(ISERROR([3]WORKSHEET!L148="TRUE"),0,+[3]WORKSHEET!L148)</f>
        <v>683.8</v>
      </c>
      <c r="M111" s="21">
        <f t="shared" si="28"/>
        <v>72966.850000000006</v>
      </c>
      <c r="N111" s="19">
        <f>IF(ISERROR([4]WORKSHEET!N148="TRUE"),0,+[4]WORKSHEET!N148)</f>
        <v>67488.05</v>
      </c>
      <c r="O111" s="20">
        <f>IF(ISERROR([4]WORKSHEET!O148="TRUE"),0,+[4]WORKSHEET!O148)</f>
        <v>994.55</v>
      </c>
      <c r="P111" s="21">
        <f t="shared" si="23"/>
        <v>68482.600000000006</v>
      </c>
      <c r="Q111" s="204">
        <f>IFERROR(VLOOKUP(B111,'[5]AUG-19'!B:H,6,FALSE),0)</f>
        <v>20007.45</v>
      </c>
      <c r="R111" s="205">
        <f>IFERROR(VLOOKUP(B111,'[5]AUG-19'!B:H,7,FALSE),0)</f>
        <v>242.1</v>
      </c>
      <c r="S111" s="206">
        <f t="shared" si="26"/>
        <v>20249.55</v>
      </c>
      <c r="T111" s="204">
        <f>IFERROR(VLOOKUP(B111,'[6]SEP-19'!B:H,6,FALSE),0)</f>
        <v>0</v>
      </c>
      <c r="U111" s="205">
        <f>IFERROR(VLOOKUP(B111,'[6]SEP-19'!B:H,7,FALSE),0)</f>
        <v>0</v>
      </c>
      <c r="V111" s="206">
        <f t="shared" si="22"/>
        <v>0</v>
      </c>
      <c r="W111" s="195">
        <f t="shared" si="24"/>
        <v>309623.39999999997</v>
      </c>
      <c r="X111" s="196">
        <f t="shared" si="24"/>
        <v>2381.9499999999998</v>
      </c>
      <c r="Y111" s="197">
        <f t="shared" si="25"/>
        <v>312005.34999999998</v>
      </c>
    </row>
    <row r="112" spans="1:25" ht="13">
      <c r="A112" s="2" t="s">
        <v>277</v>
      </c>
      <c r="B112" s="2" t="s">
        <v>109</v>
      </c>
      <c r="C112" s="89" t="s">
        <v>297</v>
      </c>
      <c r="D112" s="129" t="s">
        <v>304</v>
      </c>
      <c r="E112" s="48">
        <v>0</v>
      </c>
      <c r="F112" s="188">
        <v>0</v>
      </c>
      <c r="G112" s="142">
        <v>0</v>
      </c>
      <c r="H112" s="217">
        <f>IFERROR(VLOOKUP(B112,'[2]MAY-19'!B:H,6,FALSE),0)</f>
        <v>0</v>
      </c>
      <c r="I112" s="218">
        <f>IFERROR(VLOOKUP(B112,'[2]MAY-19'!B:H,7,FALSE),0)</f>
        <v>0</v>
      </c>
      <c r="J112" s="219">
        <f t="shared" si="21"/>
        <v>0</v>
      </c>
      <c r="K112" s="19">
        <f>IF(ISERROR([3]WORKSHEET!K149="TRUE"),0,+[3]WORKSHEET!K149)</f>
        <v>0</v>
      </c>
      <c r="L112" s="20">
        <f>IF(ISERROR([3]WORKSHEET!L149="TRUE"),0,+[3]WORKSHEET!L149)</f>
        <v>0</v>
      </c>
      <c r="M112" s="21">
        <f t="shared" si="28"/>
        <v>0</v>
      </c>
      <c r="N112" s="19">
        <f>IF(ISERROR([4]WORKSHEET!N149="TRUE"),0,+[4]WORKSHEET!N149)</f>
        <v>0</v>
      </c>
      <c r="O112" s="20">
        <f>IF(ISERROR([4]WORKSHEET!O149="TRUE"),0,+[4]WORKSHEET!O149)</f>
        <v>0</v>
      </c>
      <c r="P112" s="21">
        <f t="shared" si="23"/>
        <v>0</v>
      </c>
      <c r="Q112" s="204">
        <f>IFERROR(VLOOKUP(B112,'[5]AUG-19'!B:H,6,FALSE),0)</f>
        <v>0</v>
      </c>
      <c r="R112" s="205">
        <f>IFERROR(VLOOKUP(B112,'[5]AUG-19'!B:H,7,FALSE),0)</f>
        <v>0</v>
      </c>
      <c r="S112" s="206">
        <f t="shared" ref="S112:S154" si="29">+Q112+R112</f>
        <v>0</v>
      </c>
      <c r="T112" s="204">
        <f>IFERROR(VLOOKUP(B112,'[6]SEP-19'!B:H,6,FALSE),0)</f>
        <v>0</v>
      </c>
      <c r="U112" s="205">
        <f>IFERROR(VLOOKUP(B112,'[6]SEP-19'!B:H,7,FALSE),0)</f>
        <v>0</v>
      </c>
      <c r="V112" s="206">
        <f t="shared" si="22"/>
        <v>0</v>
      </c>
      <c r="W112" s="195">
        <f t="shared" si="24"/>
        <v>0</v>
      </c>
      <c r="X112" s="196">
        <f t="shared" si="24"/>
        <v>0</v>
      </c>
      <c r="Y112" s="197">
        <f t="shared" si="25"/>
        <v>0</v>
      </c>
    </row>
    <row r="113" spans="1:25" ht="13">
      <c r="A113" s="2" t="s">
        <v>277</v>
      </c>
      <c r="B113" s="2" t="s">
        <v>110</v>
      </c>
      <c r="C113" s="89" t="s">
        <v>297</v>
      </c>
      <c r="D113" s="129" t="s">
        <v>304</v>
      </c>
      <c r="E113" s="48">
        <v>0</v>
      </c>
      <c r="F113" s="188">
        <v>0</v>
      </c>
      <c r="G113" s="142">
        <v>0</v>
      </c>
      <c r="H113" s="217">
        <f>IFERROR(VLOOKUP(B113,'[2]MAY-19'!B:H,6,FALSE),0)</f>
        <v>0</v>
      </c>
      <c r="I113" s="218">
        <f>IFERROR(VLOOKUP(B113,'[2]MAY-19'!B:H,7,FALSE),0)</f>
        <v>0</v>
      </c>
      <c r="J113" s="219">
        <f t="shared" si="21"/>
        <v>0</v>
      </c>
      <c r="K113" s="19">
        <f>IF(ISERROR([3]WORKSHEET!K150="TRUE"),0,+[3]WORKSHEET!K150)</f>
        <v>0</v>
      </c>
      <c r="L113" s="20">
        <f>IF(ISERROR([3]WORKSHEET!L150="TRUE"),0,+[3]WORKSHEET!L150)</f>
        <v>0</v>
      </c>
      <c r="M113" s="21">
        <f t="shared" si="28"/>
        <v>0</v>
      </c>
      <c r="N113" s="19">
        <f>IF(ISERROR([4]WORKSHEET!N150="TRUE"),0,+[4]WORKSHEET!N150)</f>
        <v>0</v>
      </c>
      <c r="O113" s="20">
        <f>IF(ISERROR([4]WORKSHEET!O150="TRUE"),0,+[4]WORKSHEET!O150)</f>
        <v>0</v>
      </c>
      <c r="P113" s="21">
        <f t="shared" si="23"/>
        <v>0</v>
      </c>
      <c r="Q113" s="204">
        <f>IFERROR(VLOOKUP(B113,'[5]AUG-19'!B:H,6,FALSE),0)</f>
        <v>7746.4</v>
      </c>
      <c r="R113" s="205">
        <f>IFERROR(VLOOKUP(B113,'[5]AUG-19'!B:H,7,FALSE),0)</f>
        <v>253.3</v>
      </c>
      <c r="S113" s="206">
        <f t="shared" si="29"/>
        <v>7999.7</v>
      </c>
      <c r="T113" s="204">
        <f>IFERROR(VLOOKUP(B113,'[6]SEP-19'!B:H,6,FALSE),0)</f>
        <v>31673.95</v>
      </c>
      <c r="U113" s="205">
        <f>IFERROR(VLOOKUP(B113,'[6]SEP-19'!B:H,7,FALSE),0)</f>
        <v>2791.85</v>
      </c>
      <c r="V113" s="206">
        <f t="shared" si="22"/>
        <v>34465.800000000003</v>
      </c>
      <c r="W113" s="195">
        <f t="shared" si="24"/>
        <v>39420.35</v>
      </c>
      <c r="X113" s="196">
        <f t="shared" si="24"/>
        <v>3045.15</v>
      </c>
      <c r="Y113" s="197">
        <f t="shared" si="25"/>
        <v>42465.5</v>
      </c>
    </row>
    <row r="114" spans="1:25" ht="13">
      <c r="A114" s="2" t="s">
        <v>277</v>
      </c>
      <c r="B114" s="2" t="s">
        <v>111</v>
      </c>
      <c r="C114" s="89" t="s">
        <v>297</v>
      </c>
      <c r="D114" s="129" t="s">
        <v>298</v>
      </c>
      <c r="E114" s="48">
        <v>43698.65</v>
      </c>
      <c r="F114" s="188">
        <v>4392.05</v>
      </c>
      <c r="G114" s="142">
        <v>48090.700000000004</v>
      </c>
      <c r="H114" s="217">
        <f>IFERROR(VLOOKUP(B114,'[2]MAY-19'!B:H,6,FALSE),0)</f>
        <v>69262.75</v>
      </c>
      <c r="I114" s="218">
        <f>IFERROR(VLOOKUP(B114,'[2]MAY-19'!B:H,7,FALSE),0)</f>
        <v>1209.1500000000001</v>
      </c>
      <c r="J114" s="219">
        <f t="shared" si="21"/>
        <v>70471.899999999994</v>
      </c>
      <c r="K114" s="19">
        <f>IF(ISERROR([3]WORKSHEET!K151="TRUE"),0,+[3]WORKSHEET!K151)</f>
        <v>0</v>
      </c>
      <c r="L114" s="20">
        <f>IF(ISERROR([3]WORKSHEET!L151="TRUE"),0,+[3]WORKSHEET!L151)</f>
        <v>0</v>
      </c>
      <c r="M114" s="21">
        <f t="shared" si="28"/>
        <v>0</v>
      </c>
      <c r="N114" s="19">
        <f>IF(ISERROR([4]WORKSHEET!N151="TRUE"),0,+[4]WORKSHEET!N151)</f>
        <v>0</v>
      </c>
      <c r="O114" s="20">
        <f>IF(ISERROR([4]WORKSHEET!O151="TRUE"),0,+[4]WORKSHEET!O151)</f>
        <v>0</v>
      </c>
      <c r="P114" s="21">
        <f t="shared" si="23"/>
        <v>0</v>
      </c>
      <c r="Q114" s="204">
        <f>IFERROR(VLOOKUP(B114,'[5]AUG-19'!B:H,6,FALSE),0)</f>
        <v>37115.75</v>
      </c>
      <c r="R114" s="205">
        <f>IFERROR(VLOOKUP(B114,'[5]AUG-19'!B:H,7,FALSE),0)</f>
        <v>4542.2</v>
      </c>
      <c r="S114" s="206">
        <f t="shared" si="29"/>
        <v>41657.949999999997</v>
      </c>
      <c r="T114" s="204">
        <f>IFERROR(VLOOKUP(B114,'[6]SEP-19'!B:H,6,FALSE),0)</f>
        <v>42307.199999999997</v>
      </c>
      <c r="U114" s="205">
        <f>IFERROR(VLOOKUP(B114,'[6]SEP-19'!B:H,7,FALSE),0)</f>
        <v>4727.2</v>
      </c>
      <c r="V114" s="206">
        <f t="shared" si="22"/>
        <v>47034.399999999994</v>
      </c>
      <c r="W114" s="195">
        <f t="shared" si="24"/>
        <v>192384.34999999998</v>
      </c>
      <c r="X114" s="196">
        <f t="shared" si="24"/>
        <v>14870.600000000002</v>
      </c>
      <c r="Y114" s="197">
        <f t="shared" si="25"/>
        <v>207254.94999999998</v>
      </c>
    </row>
    <row r="115" spans="1:25" ht="13">
      <c r="A115" s="2" t="s">
        <v>277</v>
      </c>
      <c r="B115" s="2" t="s">
        <v>112</v>
      </c>
      <c r="C115" s="89" t="s">
        <v>297</v>
      </c>
      <c r="D115" s="129" t="s">
        <v>298</v>
      </c>
      <c r="E115" s="48">
        <v>43909.4</v>
      </c>
      <c r="F115" s="188">
        <v>3936.4</v>
      </c>
      <c r="G115" s="142">
        <v>47845.8</v>
      </c>
      <c r="H115" s="217">
        <f>IFERROR(VLOOKUP(B115,'[2]MAY-19'!B:H,6,FALSE),0)</f>
        <v>69736.149999999994</v>
      </c>
      <c r="I115" s="218">
        <f>IFERROR(VLOOKUP(B115,'[2]MAY-19'!B:H,7,FALSE),0)</f>
        <v>1168</v>
      </c>
      <c r="J115" s="219">
        <f t="shared" si="21"/>
        <v>70904.149999999994</v>
      </c>
      <c r="K115" s="19">
        <f>IF(ISERROR([3]WORKSHEET!K152="TRUE"),0,+[3]WORKSHEET!K152)</f>
        <v>0</v>
      </c>
      <c r="L115" s="20">
        <f>IF(ISERROR([3]WORKSHEET!L152="TRUE"),0,+[3]WORKSHEET!L152)</f>
        <v>0</v>
      </c>
      <c r="M115" s="21">
        <f t="shared" si="28"/>
        <v>0</v>
      </c>
      <c r="N115" s="19">
        <f>IF(ISERROR([4]WORKSHEET!N152="TRUE"),0,+[4]WORKSHEET!N152)</f>
        <v>0</v>
      </c>
      <c r="O115" s="20">
        <f>IF(ISERROR([4]WORKSHEET!O152="TRUE"),0,+[4]WORKSHEET!O152)</f>
        <v>0</v>
      </c>
      <c r="P115" s="21">
        <f t="shared" si="23"/>
        <v>0</v>
      </c>
      <c r="Q115" s="204">
        <f>IFERROR(VLOOKUP(B115,'[5]AUG-19'!B:H,6,FALSE),0)</f>
        <v>33411.599999999999</v>
      </c>
      <c r="R115" s="205">
        <f>IFERROR(VLOOKUP(B115,'[5]AUG-19'!B:H,7,FALSE),0)</f>
        <v>3252.25</v>
      </c>
      <c r="S115" s="206">
        <f t="shared" si="29"/>
        <v>36663.85</v>
      </c>
      <c r="T115" s="204">
        <f>IFERROR(VLOOKUP(B115,'[6]SEP-19'!B:H,6,FALSE),0)</f>
        <v>41612.949999999997</v>
      </c>
      <c r="U115" s="205">
        <f>IFERROR(VLOOKUP(B115,'[6]SEP-19'!B:H,7,FALSE),0)</f>
        <v>4671.95</v>
      </c>
      <c r="V115" s="206">
        <f t="shared" si="22"/>
        <v>46284.899999999994</v>
      </c>
      <c r="W115" s="195">
        <f t="shared" si="24"/>
        <v>188670.09999999998</v>
      </c>
      <c r="X115" s="196">
        <f t="shared" si="24"/>
        <v>13028.599999999999</v>
      </c>
      <c r="Y115" s="197">
        <f t="shared" si="25"/>
        <v>201698.69999999998</v>
      </c>
    </row>
    <row r="116" spans="1:25" ht="13">
      <c r="A116" s="2" t="s">
        <v>277</v>
      </c>
      <c r="B116" s="2" t="s">
        <v>113</v>
      </c>
      <c r="C116" s="89" t="s">
        <v>297</v>
      </c>
      <c r="D116" s="129" t="s">
        <v>304</v>
      </c>
      <c r="E116" s="48">
        <v>50237.95</v>
      </c>
      <c r="F116" s="188">
        <v>2096.9</v>
      </c>
      <c r="G116" s="142">
        <v>52334.85</v>
      </c>
      <c r="H116" s="217">
        <f>IFERROR(VLOOKUP(B116,'[2]MAY-19'!B:H,6,FALSE),0)</f>
        <v>85169.4</v>
      </c>
      <c r="I116" s="218">
        <f>IFERROR(VLOOKUP(B116,'[2]MAY-19'!B:H,7,FALSE),0)</f>
        <v>329.75</v>
      </c>
      <c r="J116" s="219">
        <f t="shared" si="21"/>
        <v>85499.15</v>
      </c>
      <c r="K116" s="19">
        <f>IF(ISERROR([3]WORKSHEET!K153="TRUE"),0,+[3]WORKSHEET!K153)</f>
        <v>55503.9</v>
      </c>
      <c r="L116" s="20">
        <f>IF(ISERROR([3]WORKSHEET!L153="TRUE"),0,+[3]WORKSHEET!L153)</f>
        <v>1316.15</v>
      </c>
      <c r="M116" s="21">
        <f t="shared" si="28"/>
        <v>56820.05</v>
      </c>
      <c r="N116" s="19">
        <f>IF(ISERROR([4]WORKSHEET!N153="TRUE"),0,+[4]WORKSHEET!N153)</f>
        <v>52405.55</v>
      </c>
      <c r="O116" s="20">
        <f>IF(ISERROR([4]WORKSHEET!O153="TRUE"),0,+[4]WORKSHEET!O153)</f>
        <v>1193.5999999999999</v>
      </c>
      <c r="P116" s="21">
        <f t="shared" si="23"/>
        <v>53599.15</v>
      </c>
      <c r="Q116" s="204">
        <f>IFERROR(VLOOKUP(B116,'[5]AUG-19'!B:H,6,FALSE),0)</f>
        <v>49616.1</v>
      </c>
      <c r="R116" s="205">
        <f>IFERROR(VLOOKUP(B116,'[5]AUG-19'!B:H,7,FALSE),0)</f>
        <v>1100.5999999999999</v>
      </c>
      <c r="S116" s="206">
        <f t="shared" si="29"/>
        <v>50716.7</v>
      </c>
      <c r="T116" s="204">
        <f>IFERROR(VLOOKUP(B116,'[6]SEP-19'!B:H,6,FALSE),0)</f>
        <v>39155.800000000003</v>
      </c>
      <c r="U116" s="205">
        <f>IFERROR(VLOOKUP(B116,'[6]SEP-19'!B:H,7,FALSE),0)</f>
        <v>2562.4499999999998</v>
      </c>
      <c r="V116" s="206">
        <f t="shared" si="22"/>
        <v>41718.25</v>
      </c>
      <c r="W116" s="195">
        <f t="shared" si="24"/>
        <v>332088.69999999995</v>
      </c>
      <c r="X116" s="196">
        <f t="shared" si="24"/>
        <v>8599.4500000000007</v>
      </c>
      <c r="Y116" s="197">
        <f t="shared" si="25"/>
        <v>340688.14999999997</v>
      </c>
    </row>
    <row r="117" spans="1:25" ht="13">
      <c r="A117" s="2" t="s">
        <v>277</v>
      </c>
      <c r="B117" s="2" t="s">
        <v>114</v>
      </c>
      <c r="C117" s="89" t="s">
        <v>297</v>
      </c>
      <c r="D117" s="129" t="s">
        <v>304</v>
      </c>
      <c r="E117" s="48">
        <v>47060.95</v>
      </c>
      <c r="F117" s="188">
        <v>2284.1</v>
      </c>
      <c r="G117" s="142">
        <v>49345.049999999996</v>
      </c>
      <c r="H117" s="217">
        <f>IFERROR(VLOOKUP(B117,'[2]MAY-19'!B:H,6,FALSE),0)</f>
        <v>75227.95</v>
      </c>
      <c r="I117" s="218">
        <f>IFERROR(VLOOKUP(B117,'[2]MAY-19'!B:H,7,FALSE),0)</f>
        <v>624.45000000000005</v>
      </c>
      <c r="J117" s="219">
        <f t="shared" si="21"/>
        <v>75852.399999999994</v>
      </c>
      <c r="K117" s="19">
        <f>IF(ISERROR([3]WORKSHEET!K154="TRUE"),0,+[3]WORKSHEET!K154)</f>
        <v>66525.2</v>
      </c>
      <c r="L117" s="20">
        <f>IF(ISERROR([3]WORKSHEET!L154="TRUE"),0,+[3]WORKSHEET!L154)</f>
        <v>957.6</v>
      </c>
      <c r="M117" s="21">
        <f t="shared" si="28"/>
        <v>67482.8</v>
      </c>
      <c r="N117" s="19">
        <f>IF(ISERROR([4]WORKSHEET!N154="TRUE"),0,+[4]WORKSHEET!N154)</f>
        <v>57436.9</v>
      </c>
      <c r="O117" s="20">
        <f>IF(ISERROR([4]WORKSHEET!O154="TRUE"),0,+[4]WORKSHEET!O154)</f>
        <v>1434.25</v>
      </c>
      <c r="P117" s="21">
        <f t="shared" si="23"/>
        <v>58871.15</v>
      </c>
      <c r="Q117" s="204">
        <f>IFERROR(VLOOKUP(B117,'[5]AUG-19'!B:H,6,FALSE),0)</f>
        <v>52244.7</v>
      </c>
      <c r="R117" s="205">
        <f>IFERROR(VLOOKUP(B117,'[5]AUG-19'!B:H,7,FALSE),0)</f>
        <v>2400.9</v>
      </c>
      <c r="S117" s="206">
        <f t="shared" si="29"/>
        <v>54645.599999999999</v>
      </c>
      <c r="T117" s="204">
        <f>IFERROR(VLOOKUP(B117,'[6]SEP-19'!B:H,6,FALSE),0)</f>
        <v>31214.3</v>
      </c>
      <c r="U117" s="205">
        <f>IFERROR(VLOOKUP(B117,'[6]SEP-19'!B:H,7,FALSE),0)</f>
        <v>4708.55</v>
      </c>
      <c r="V117" s="206">
        <f t="shared" si="22"/>
        <v>35922.85</v>
      </c>
      <c r="W117" s="195">
        <f t="shared" si="24"/>
        <v>329709.99999999994</v>
      </c>
      <c r="X117" s="196">
        <f t="shared" si="24"/>
        <v>12409.849999999999</v>
      </c>
      <c r="Y117" s="197">
        <f t="shared" si="25"/>
        <v>342119.85</v>
      </c>
    </row>
    <row r="118" spans="1:25" ht="13">
      <c r="A118" s="2" t="s">
        <v>428</v>
      </c>
      <c r="B118" s="2" t="s">
        <v>429</v>
      </c>
      <c r="C118" s="89" t="s">
        <v>297</v>
      </c>
      <c r="D118" s="129" t="s">
        <v>302</v>
      </c>
      <c r="E118" s="48">
        <v>42281.8</v>
      </c>
      <c r="F118" s="188">
        <v>1530.28</v>
      </c>
      <c r="G118" s="142">
        <v>43812.08</v>
      </c>
      <c r="H118" s="217">
        <f>IFERROR(VLOOKUP(B118,'[2]MAY-19'!B:H,6,FALSE),0)</f>
        <v>27898.95</v>
      </c>
      <c r="I118" s="218">
        <f>IFERROR(VLOOKUP(B118,'[2]MAY-19'!B:H,7,FALSE),0)</f>
        <v>11702.34</v>
      </c>
      <c r="J118" s="219">
        <f t="shared" si="21"/>
        <v>39601.29</v>
      </c>
      <c r="K118" s="19">
        <f>IF(ISERROR([3]WORKSHEET!K155="TRUE"),0,+[3]WORKSHEET!K155)</f>
        <v>60082.16</v>
      </c>
      <c r="L118" s="20">
        <f>IF(ISERROR([3]WORKSHEET!L155="TRUE"),0,+[3]WORKSHEET!L155)</f>
        <v>674</v>
      </c>
      <c r="M118" s="21">
        <f t="shared" si="28"/>
        <v>60756.160000000003</v>
      </c>
      <c r="N118" s="19">
        <f>IF(ISERROR([4]WORKSHEET!N155="TRUE"),0,+[4]WORKSHEET!N155)</f>
        <v>41984.39</v>
      </c>
      <c r="O118" s="20">
        <f>IF(ISERROR([4]WORKSHEET!O155="TRUE"),0,+[4]WORKSHEET!O155)</f>
        <v>3002.26</v>
      </c>
      <c r="P118" s="21">
        <f t="shared" si="23"/>
        <v>44986.65</v>
      </c>
      <c r="Q118" s="204">
        <f>IFERROR(VLOOKUP(B118,'[5]AUG-19'!B:H,6,FALSE),0)</f>
        <v>73104.570000000007</v>
      </c>
      <c r="R118" s="205">
        <f>IFERROR(VLOOKUP(B118,'[5]AUG-19'!B:H,7,FALSE),0)</f>
        <v>750.74</v>
      </c>
      <c r="S118" s="206">
        <f t="shared" si="29"/>
        <v>73855.310000000012</v>
      </c>
      <c r="T118" s="204">
        <f>IFERROR(VLOOKUP(B118,'[6]SEP-19'!B:H,6,FALSE),0)</f>
        <v>57543.27</v>
      </c>
      <c r="U118" s="205">
        <f>IFERROR(VLOOKUP(B118,'[6]SEP-19'!B:H,7,FALSE),0)</f>
        <v>1636.49</v>
      </c>
      <c r="V118" s="206">
        <f t="shared" si="22"/>
        <v>59179.759999999995</v>
      </c>
      <c r="W118" s="195">
        <f t="shared" si="24"/>
        <v>302895.14</v>
      </c>
      <c r="X118" s="196">
        <f t="shared" si="24"/>
        <v>19296.110000000004</v>
      </c>
      <c r="Y118" s="197">
        <f t="shared" si="25"/>
        <v>322191.25</v>
      </c>
    </row>
    <row r="119" spans="1:25" ht="13">
      <c r="A119" s="2" t="s">
        <v>278</v>
      </c>
      <c r="B119" s="2" t="s">
        <v>115</v>
      </c>
      <c r="C119" s="89" t="s">
        <v>297</v>
      </c>
      <c r="D119" s="129" t="s">
        <v>303</v>
      </c>
      <c r="E119" s="48">
        <v>4034.3</v>
      </c>
      <c r="F119" s="188">
        <v>1088.05</v>
      </c>
      <c r="G119" s="142">
        <v>5122.3500000000004</v>
      </c>
      <c r="H119" s="217">
        <f>IFERROR(VLOOKUP(B119,'[2]MAY-19'!B:H,6,FALSE),0)</f>
        <v>11233.3</v>
      </c>
      <c r="I119" s="218">
        <f>IFERROR(VLOOKUP(B119,'[2]MAY-19'!B:H,7,FALSE),0)</f>
        <v>137.5</v>
      </c>
      <c r="J119" s="219">
        <f t="shared" si="21"/>
        <v>11370.8</v>
      </c>
      <c r="K119" s="19">
        <f>IF(ISERROR([3]WORKSHEET!K156="TRUE"),0,+[3]WORKSHEET!K156)</f>
        <v>6648.8</v>
      </c>
      <c r="L119" s="20">
        <f>IF(ISERROR([3]WORKSHEET!L156="TRUE"),0,+[3]WORKSHEET!L156)</f>
        <v>40.950000000000003</v>
      </c>
      <c r="M119" s="21">
        <f t="shared" si="28"/>
        <v>6689.75</v>
      </c>
      <c r="N119" s="19">
        <f>IF(ISERROR([4]WORKSHEET!N156="TRUE"),0,+[4]WORKSHEET!N156)</f>
        <v>10188.25</v>
      </c>
      <c r="O119" s="20">
        <f>IF(ISERROR([4]WORKSHEET!O156="TRUE"),0,+[4]WORKSHEET!O156)</f>
        <v>12.35</v>
      </c>
      <c r="P119" s="21">
        <f t="shared" si="23"/>
        <v>10200.6</v>
      </c>
      <c r="Q119" s="204">
        <f>IFERROR(VLOOKUP(B119,'[5]AUG-19'!B:H,6,FALSE),0)</f>
        <v>14508.5</v>
      </c>
      <c r="R119" s="205">
        <f>IFERROR(VLOOKUP(B119,'[5]AUG-19'!B:H,7,FALSE),0)</f>
        <v>91.45</v>
      </c>
      <c r="S119" s="206">
        <f t="shared" si="29"/>
        <v>14599.95</v>
      </c>
      <c r="T119" s="204">
        <f>IFERROR(VLOOKUP(B119,'[6]SEP-19'!B:H,6,FALSE),0)</f>
        <v>25429.85</v>
      </c>
      <c r="U119" s="205">
        <f>IFERROR(VLOOKUP(B119,'[6]SEP-19'!B:H,7,FALSE),0)</f>
        <v>375.2</v>
      </c>
      <c r="V119" s="206">
        <f t="shared" si="22"/>
        <v>25805.05</v>
      </c>
      <c r="W119" s="195">
        <f t="shared" si="24"/>
        <v>72043</v>
      </c>
      <c r="X119" s="196">
        <f t="shared" si="24"/>
        <v>1745.5</v>
      </c>
      <c r="Y119" s="197">
        <f t="shared" si="25"/>
        <v>73788.5</v>
      </c>
    </row>
    <row r="120" spans="1:25" ht="13">
      <c r="A120" s="2" t="s">
        <v>278</v>
      </c>
      <c r="B120" s="2" t="s">
        <v>116</v>
      </c>
      <c r="C120" s="89" t="s">
        <v>297</v>
      </c>
      <c r="D120" s="129" t="s">
        <v>303</v>
      </c>
      <c r="E120" s="48">
        <v>7606.2</v>
      </c>
      <c r="F120" s="188">
        <v>1427.75</v>
      </c>
      <c r="G120" s="142">
        <v>9033.9500000000007</v>
      </c>
      <c r="H120" s="217">
        <f>IFERROR(VLOOKUP(B120,'[2]MAY-19'!B:H,6,FALSE),0)</f>
        <v>11528.2</v>
      </c>
      <c r="I120" s="218">
        <f>IFERROR(VLOOKUP(B120,'[2]MAY-19'!B:H,7,FALSE),0)</f>
        <v>151.30000000000001</v>
      </c>
      <c r="J120" s="219">
        <f t="shared" si="21"/>
        <v>11679.5</v>
      </c>
      <c r="K120" s="19">
        <f>IF(ISERROR([3]WORKSHEET!K157="TRUE"),0,+[3]WORKSHEET!K157)</f>
        <v>19094.8</v>
      </c>
      <c r="L120" s="20">
        <f>IF(ISERROR([3]WORKSHEET!L157="TRUE"),0,+[3]WORKSHEET!L157)</f>
        <v>213.6</v>
      </c>
      <c r="M120" s="21">
        <f t="shared" si="28"/>
        <v>19308.399999999998</v>
      </c>
      <c r="N120" s="19">
        <f>IF(ISERROR([4]WORKSHEET!N157="TRUE"),0,+[4]WORKSHEET!N157)</f>
        <v>18754.900000000001</v>
      </c>
      <c r="O120" s="20">
        <f>IF(ISERROR([4]WORKSHEET!O157="TRUE"),0,+[4]WORKSHEET!O157)</f>
        <v>88</v>
      </c>
      <c r="P120" s="21">
        <f t="shared" si="23"/>
        <v>18842.900000000001</v>
      </c>
      <c r="Q120" s="204">
        <f>IFERROR(VLOOKUP(B120,'[5]AUG-19'!B:H,6,FALSE),0)</f>
        <v>10926.95</v>
      </c>
      <c r="R120" s="205">
        <f>IFERROR(VLOOKUP(B120,'[5]AUG-19'!B:H,7,FALSE),0)</f>
        <v>92.2</v>
      </c>
      <c r="S120" s="206">
        <f t="shared" si="29"/>
        <v>11019.150000000001</v>
      </c>
      <c r="T120" s="204">
        <f>IFERROR(VLOOKUP(B120,'[6]SEP-19'!B:H,6,FALSE),0)</f>
        <v>8567.35</v>
      </c>
      <c r="U120" s="205">
        <f>IFERROR(VLOOKUP(B120,'[6]SEP-19'!B:H,7,FALSE),0)</f>
        <v>103.75</v>
      </c>
      <c r="V120" s="206">
        <f t="shared" si="22"/>
        <v>8671.1</v>
      </c>
      <c r="W120" s="195">
        <f t="shared" si="24"/>
        <v>76478.400000000009</v>
      </c>
      <c r="X120" s="196">
        <f t="shared" si="24"/>
        <v>2076.6</v>
      </c>
      <c r="Y120" s="197">
        <f t="shared" si="25"/>
        <v>78555</v>
      </c>
    </row>
    <row r="121" spans="1:25" ht="13">
      <c r="A121" s="2" t="s">
        <v>278</v>
      </c>
      <c r="B121" s="2" t="s">
        <v>117</v>
      </c>
      <c r="C121" s="89" t="s">
        <v>297</v>
      </c>
      <c r="D121" s="129" t="s">
        <v>303</v>
      </c>
      <c r="E121" s="48">
        <v>1082.5</v>
      </c>
      <c r="F121" s="188">
        <v>30.4</v>
      </c>
      <c r="G121" s="142">
        <v>1112.9000000000001</v>
      </c>
      <c r="H121" s="217">
        <f>IFERROR(VLOOKUP(B121,'[2]MAY-19'!B:H,6,FALSE),0)</f>
        <v>0</v>
      </c>
      <c r="I121" s="218">
        <f>IFERROR(VLOOKUP(B121,'[2]MAY-19'!B:H,7,FALSE),0)</f>
        <v>0</v>
      </c>
      <c r="J121" s="219">
        <f t="shared" si="21"/>
        <v>0</v>
      </c>
      <c r="K121" s="19">
        <f>IF(ISERROR([3]WORKSHEET!K158="TRUE"),0,+[3]WORKSHEET!K158)</f>
        <v>5711.35</v>
      </c>
      <c r="L121" s="20">
        <f>IF(ISERROR([3]WORKSHEET!L158="TRUE"),0,+[3]WORKSHEET!L158)</f>
        <v>256</v>
      </c>
      <c r="M121" s="21">
        <f t="shared" si="28"/>
        <v>5967.35</v>
      </c>
      <c r="N121" s="19">
        <f>IF(ISERROR([4]WORKSHEET!N158="TRUE"),0,+[4]WORKSHEET!N158)</f>
        <v>6912.9</v>
      </c>
      <c r="O121" s="20">
        <f>IF(ISERROR([4]WORKSHEET!O158="TRUE"),0,+[4]WORKSHEET!O158)</f>
        <v>99.85</v>
      </c>
      <c r="P121" s="21">
        <f t="shared" si="23"/>
        <v>7012.75</v>
      </c>
      <c r="Q121" s="204">
        <f>IFERROR(VLOOKUP(B121,'[5]AUG-19'!B:H,6,FALSE),0)</f>
        <v>11795.5</v>
      </c>
      <c r="R121" s="205">
        <f>IFERROR(VLOOKUP(B121,'[5]AUG-19'!B:H,7,FALSE),0)</f>
        <v>508.5</v>
      </c>
      <c r="S121" s="206">
        <f t="shared" si="29"/>
        <v>12304</v>
      </c>
      <c r="T121" s="204">
        <f>IFERROR(VLOOKUP(B121,'[6]SEP-19'!B:H,6,FALSE),0)</f>
        <v>9528.7000000000007</v>
      </c>
      <c r="U121" s="205">
        <f>IFERROR(VLOOKUP(B121,'[6]SEP-19'!B:H,7,FALSE),0)</f>
        <v>238.25</v>
      </c>
      <c r="V121" s="206">
        <f t="shared" si="22"/>
        <v>9766.9500000000007</v>
      </c>
      <c r="W121" s="195">
        <f t="shared" si="24"/>
        <v>35030.949999999997</v>
      </c>
      <c r="X121" s="196">
        <f t="shared" si="24"/>
        <v>1133</v>
      </c>
      <c r="Y121" s="197">
        <f t="shared" si="25"/>
        <v>36163.949999999997</v>
      </c>
    </row>
    <row r="122" spans="1:25" ht="13">
      <c r="A122" s="2" t="s">
        <v>278</v>
      </c>
      <c r="B122" s="2" t="s">
        <v>118</v>
      </c>
      <c r="C122" s="89" t="s">
        <v>297</v>
      </c>
      <c r="D122" s="129" t="s">
        <v>303</v>
      </c>
      <c r="E122" s="48">
        <v>3156.7</v>
      </c>
      <c r="F122" s="188">
        <v>497.35</v>
      </c>
      <c r="G122" s="142">
        <v>3654.0499999999997</v>
      </c>
      <c r="H122" s="217">
        <f>IFERROR(VLOOKUP(B122,'[2]MAY-19'!B:H,6,FALSE),0)</f>
        <v>2436.3000000000002</v>
      </c>
      <c r="I122" s="218">
        <f>IFERROR(VLOOKUP(B122,'[2]MAY-19'!B:H,7,FALSE),0)</f>
        <v>22.6</v>
      </c>
      <c r="J122" s="219">
        <f t="shared" si="21"/>
        <v>2458.9</v>
      </c>
      <c r="K122" s="19">
        <f>IF(ISERROR([3]WORKSHEET!K159="TRUE"),0,+[3]WORKSHEET!K159)</f>
        <v>0</v>
      </c>
      <c r="L122" s="20">
        <f>IF(ISERROR([3]WORKSHEET!L159="TRUE"),0,+[3]WORKSHEET!L159)</f>
        <v>0</v>
      </c>
      <c r="M122" s="21">
        <f t="shared" si="28"/>
        <v>0</v>
      </c>
      <c r="N122" s="19">
        <f>IF(ISERROR([4]WORKSHEET!N159="TRUE"),0,+[4]WORKSHEET!N159)</f>
        <v>506.6</v>
      </c>
      <c r="O122" s="20">
        <f>IF(ISERROR([4]WORKSHEET!O159="TRUE"),0,+[4]WORKSHEET!O159)</f>
        <v>0</v>
      </c>
      <c r="P122" s="21">
        <f t="shared" si="23"/>
        <v>506.6</v>
      </c>
      <c r="Q122" s="204">
        <f>IFERROR(VLOOKUP(B122,'[5]AUG-19'!B:H,6,FALSE),0)</f>
        <v>6115.95</v>
      </c>
      <c r="R122" s="205">
        <f>IFERROR(VLOOKUP(B122,'[5]AUG-19'!B:H,7,FALSE),0)</f>
        <v>13.1</v>
      </c>
      <c r="S122" s="206">
        <f t="shared" si="29"/>
        <v>6129.05</v>
      </c>
      <c r="T122" s="204">
        <f>IFERROR(VLOOKUP(B122,'[6]SEP-19'!B:H,6,FALSE),0)</f>
        <v>16867.45</v>
      </c>
      <c r="U122" s="205">
        <f>IFERROR(VLOOKUP(B122,'[6]SEP-19'!B:H,7,FALSE),0)</f>
        <v>147.94999999999999</v>
      </c>
      <c r="V122" s="206">
        <f t="shared" si="22"/>
        <v>17015.400000000001</v>
      </c>
      <c r="W122" s="195">
        <f t="shared" si="24"/>
        <v>29083</v>
      </c>
      <c r="X122" s="196">
        <f t="shared" si="24"/>
        <v>681</v>
      </c>
      <c r="Y122" s="197">
        <f t="shared" si="25"/>
        <v>29764</v>
      </c>
    </row>
    <row r="123" spans="1:25" ht="13">
      <c r="A123" s="2" t="s">
        <v>278</v>
      </c>
      <c r="B123" s="2" t="s">
        <v>119</v>
      </c>
      <c r="C123" s="89" t="s">
        <v>297</v>
      </c>
      <c r="D123" s="129" t="s">
        <v>303</v>
      </c>
      <c r="E123" s="48">
        <v>11588.9</v>
      </c>
      <c r="F123" s="188">
        <v>1832.2</v>
      </c>
      <c r="G123" s="142">
        <v>13421.1</v>
      </c>
      <c r="H123" s="217">
        <f>IFERROR(VLOOKUP(B123,'[2]MAY-19'!B:H,6,FALSE),0)</f>
        <v>13428.25</v>
      </c>
      <c r="I123" s="218">
        <f>IFERROR(VLOOKUP(B123,'[2]MAY-19'!B:H,7,FALSE),0)</f>
        <v>131.9</v>
      </c>
      <c r="J123" s="219">
        <f t="shared" si="21"/>
        <v>13560.15</v>
      </c>
      <c r="K123" s="19">
        <f>IF(ISERROR([3]WORKSHEET!K160="TRUE"),0,+[3]WORKSHEET!K160)</f>
        <v>8876.75</v>
      </c>
      <c r="L123" s="20">
        <f>IF(ISERROR([3]WORKSHEET!L160="TRUE"),0,+[3]WORKSHEET!L160)</f>
        <v>65.650000000000006</v>
      </c>
      <c r="M123" s="21">
        <f t="shared" si="28"/>
        <v>8942.4</v>
      </c>
      <c r="N123" s="19">
        <f>IF(ISERROR([4]WORKSHEET!N160="TRUE"),0,+[4]WORKSHEET!N160)</f>
        <v>6396.6</v>
      </c>
      <c r="O123" s="20">
        <f>IF(ISERROR([4]WORKSHEET!O160="TRUE"),0,+[4]WORKSHEET!O160)</f>
        <v>49.9</v>
      </c>
      <c r="P123" s="21">
        <f t="shared" si="23"/>
        <v>6446.5</v>
      </c>
      <c r="Q123" s="204">
        <f>IFERROR(VLOOKUP(B123,'[5]AUG-19'!B:H,6,FALSE),0)</f>
        <v>12351.6</v>
      </c>
      <c r="R123" s="205">
        <f>IFERROR(VLOOKUP(B123,'[5]AUG-19'!B:H,7,FALSE),0)</f>
        <v>187.55</v>
      </c>
      <c r="S123" s="206">
        <f t="shared" si="29"/>
        <v>12539.15</v>
      </c>
      <c r="T123" s="204">
        <f>IFERROR(VLOOKUP(B123,'[6]SEP-19'!B:H,6,FALSE),0)</f>
        <v>10291.049999999999</v>
      </c>
      <c r="U123" s="205">
        <f>IFERROR(VLOOKUP(B123,'[6]SEP-19'!B:H,7,FALSE),0)</f>
        <v>59.5</v>
      </c>
      <c r="V123" s="206">
        <f t="shared" si="22"/>
        <v>10350.549999999999</v>
      </c>
      <c r="W123" s="195">
        <f t="shared" si="24"/>
        <v>62933.149999999994</v>
      </c>
      <c r="X123" s="196">
        <f t="shared" si="24"/>
        <v>2326.7000000000003</v>
      </c>
      <c r="Y123" s="197">
        <f t="shared" si="25"/>
        <v>65259.850000000006</v>
      </c>
    </row>
    <row r="124" spans="1:25" ht="13">
      <c r="A124" s="2" t="s">
        <v>278</v>
      </c>
      <c r="B124" s="2" t="s">
        <v>120</v>
      </c>
      <c r="C124" s="89" t="s">
        <v>297</v>
      </c>
      <c r="D124" s="129" t="s">
        <v>303</v>
      </c>
      <c r="E124" s="48">
        <v>6266.05</v>
      </c>
      <c r="F124" s="188">
        <v>2420.1999999999998</v>
      </c>
      <c r="G124" s="142">
        <v>8686.25</v>
      </c>
      <c r="H124" s="217">
        <f>IFERROR(VLOOKUP(B124,'[2]MAY-19'!B:H,6,FALSE),0)</f>
        <v>12525.15</v>
      </c>
      <c r="I124" s="218">
        <f>IFERROR(VLOOKUP(B124,'[2]MAY-19'!B:H,7,FALSE),0)</f>
        <v>126.15</v>
      </c>
      <c r="J124" s="219">
        <f t="shared" si="21"/>
        <v>12651.3</v>
      </c>
      <c r="K124" s="19">
        <f>IF(ISERROR([3]WORKSHEET!K161="TRUE"),0,+[3]WORKSHEET!K161)</f>
        <v>19548.2</v>
      </c>
      <c r="L124" s="20">
        <f>IF(ISERROR([3]WORKSHEET!L161="TRUE"),0,+[3]WORKSHEET!L161)</f>
        <v>121.25</v>
      </c>
      <c r="M124" s="21">
        <f t="shared" si="28"/>
        <v>19669.45</v>
      </c>
      <c r="N124" s="19">
        <f>IF(ISERROR([4]WORKSHEET!N161="TRUE"),0,+[4]WORKSHEET!N161)</f>
        <v>10797.7</v>
      </c>
      <c r="O124" s="20">
        <f>IF(ISERROR([4]WORKSHEET!O161="TRUE"),0,+[4]WORKSHEET!O161)</f>
        <v>56.85</v>
      </c>
      <c r="P124" s="21">
        <f t="shared" si="23"/>
        <v>10854.550000000001</v>
      </c>
      <c r="Q124" s="204">
        <f>IFERROR(VLOOKUP(B124,'[5]AUG-19'!B:H,6,FALSE),0)</f>
        <v>8255.5499999999993</v>
      </c>
      <c r="R124" s="205">
        <f>IFERROR(VLOOKUP(B124,'[5]AUG-19'!B:H,7,FALSE),0)</f>
        <v>67.55</v>
      </c>
      <c r="S124" s="206">
        <f t="shared" si="29"/>
        <v>8323.0999999999985</v>
      </c>
      <c r="T124" s="204">
        <f>IFERROR(VLOOKUP(B124,'[6]SEP-19'!B:H,6,FALSE),0)</f>
        <v>8427.0499999999993</v>
      </c>
      <c r="U124" s="205">
        <f>IFERROR(VLOOKUP(B124,'[6]SEP-19'!B:H,7,FALSE),0)</f>
        <v>117.4</v>
      </c>
      <c r="V124" s="206">
        <f t="shared" si="22"/>
        <v>8544.4499999999989</v>
      </c>
      <c r="W124" s="195">
        <f t="shared" si="24"/>
        <v>65819.700000000012</v>
      </c>
      <c r="X124" s="196">
        <f t="shared" si="24"/>
        <v>2909.4</v>
      </c>
      <c r="Y124" s="197">
        <f t="shared" si="25"/>
        <v>68729.100000000006</v>
      </c>
    </row>
    <row r="125" spans="1:25" ht="13">
      <c r="A125" s="2" t="s">
        <v>278</v>
      </c>
      <c r="B125" s="2" t="s">
        <v>121</v>
      </c>
      <c r="C125" s="89" t="s">
        <v>297</v>
      </c>
      <c r="D125" s="129" t="s">
        <v>303</v>
      </c>
      <c r="E125" s="48">
        <v>0</v>
      </c>
      <c r="F125" s="188">
        <v>0</v>
      </c>
      <c r="G125" s="142">
        <v>0</v>
      </c>
      <c r="H125" s="217">
        <f>IFERROR(VLOOKUP(B125,'[2]MAY-19'!B:H,6,FALSE),0)</f>
        <v>0</v>
      </c>
      <c r="I125" s="218">
        <f>IFERROR(VLOOKUP(B125,'[2]MAY-19'!B:H,7,FALSE),0)</f>
        <v>0</v>
      </c>
      <c r="J125" s="219">
        <f t="shared" si="21"/>
        <v>0</v>
      </c>
      <c r="K125" s="19">
        <f>IF(ISERROR([3]WORKSHEET!K162="TRUE"),0,+[3]WORKSHEET!K162)</f>
        <v>0</v>
      </c>
      <c r="L125" s="20">
        <f>IF(ISERROR([3]WORKSHEET!L162="TRUE"),0,+[3]WORKSHEET!L162)</f>
        <v>0</v>
      </c>
      <c r="M125" s="21">
        <f t="shared" si="28"/>
        <v>0</v>
      </c>
      <c r="N125" s="19">
        <f>IF(ISERROR([4]WORKSHEET!N162="TRUE"),0,+[4]WORKSHEET!N162)</f>
        <v>0</v>
      </c>
      <c r="O125" s="20">
        <f>IF(ISERROR([4]WORKSHEET!O162="TRUE"),0,+[4]WORKSHEET!O162)</f>
        <v>0</v>
      </c>
      <c r="P125" s="21">
        <f t="shared" si="23"/>
        <v>0</v>
      </c>
      <c r="Q125" s="204">
        <f>IFERROR(VLOOKUP(B125,'[5]AUG-19'!B:H,6,FALSE),0)</f>
        <v>0</v>
      </c>
      <c r="R125" s="205">
        <f>IFERROR(VLOOKUP(B125,'[5]AUG-19'!B:H,7,FALSE),0)</f>
        <v>0</v>
      </c>
      <c r="S125" s="206">
        <f t="shared" si="29"/>
        <v>0</v>
      </c>
      <c r="T125" s="204">
        <f>IFERROR(VLOOKUP(B125,'[6]SEP-19'!B:H,6,FALSE),0)</f>
        <v>0</v>
      </c>
      <c r="U125" s="205">
        <f>IFERROR(VLOOKUP(B125,'[6]SEP-19'!B:H,7,FALSE),0)</f>
        <v>0</v>
      </c>
      <c r="V125" s="206">
        <f t="shared" si="22"/>
        <v>0</v>
      </c>
      <c r="W125" s="195">
        <f t="shared" si="24"/>
        <v>0</v>
      </c>
      <c r="X125" s="196">
        <f t="shared" si="24"/>
        <v>0</v>
      </c>
      <c r="Y125" s="197">
        <f t="shared" si="25"/>
        <v>0</v>
      </c>
    </row>
    <row r="126" spans="1:25" ht="13">
      <c r="A126" s="2" t="s">
        <v>278</v>
      </c>
      <c r="B126" s="2" t="s">
        <v>122</v>
      </c>
      <c r="C126" s="89" t="s">
        <v>297</v>
      </c>
      <c r="D126" s="129" t="s">
        <v>303</v>
      </c>
      <c r="E126" s="48">
        <v>0</v>
      </c>
      <c r="F126" s="188">
        <v>0</v>
      </c>
      <c r="G126" s="142">
        <v>0</v>
      </c>
      <c r="H126" s="217">
        <f>IFERROR(VLOOKUP(B126,'[2]MAY-19'!B:H,6,FALSE),0)</f>
        <v>0</v>
      </c>
      <c r="I126" s="218">
        <f>IFERROR(VLOOKUP(B126,'[2]MAY-19'!B:H,7,FALSE),0)</f>
        <v>0</v>
      </c>
      <c r="J126" s="219">
        <f t="shared" si="21"/>
        <v>0</v>
      </c>
      <c r="K126" s="19">
        <f>IF(ISERROR([3]WORKSHEET!K163="TRUE"),0,+[3]WORKSHEET!K163)</f>
        <v>0</v>
      </c>
      <c r="L126" s="20">
        <f>IF(ISERROR([3]WORKSHEET!L163="TRUE"),0,+[3]WORKSHEET!L163)</f>
        <v>0</v>
      </c>
      <c r="M126" s="21">
        <f t="shared" si="28"/>
        <v>0</v>
      </c>
      <c r="N126" s="19">
        <f>IF(ISERROR([4]WORKSHEET!N163="TRUE"),0,+[4]WORKSHEET!N163)</f>
        <v>0</v>
      </c>
      <c r="O126" s="20">
        <f>IF(ISERROR([4]WORKSHEET!O163="TRUE"),0,+[4]WORKSHEET!O163)</f>
        <v>0</v>
      </c>
      <c r="P126" s="21">
        <f t="shared" si="23"/>
        <v>0</v>
      </c>
      <c r="Q126" s="204">
        <f>IFERROR(VLOOKUP(B126,'[5]AUG-19'!B:H,6,FALSE),0)</f>
        <v>0</v>
      </c>
      <c r="R126" s="205">
        <f>IFERROR(VLOOKUP(B126,'[5]AUG-19'!B:H,7,FALSE),0)</f>
        <v>0</v>
      </c>
      <c r="S126" s="206">
        <f t="shared" si="29"/>
        <v>0</v>
      </c>
      <c r="T126" s="204">
        <f>IFERROR(VLOOKUP(B126,'[6]SEP-19'!B:H,6,FALSE),0)</f>
        <v>0</v>
      </c>
      <c r="U126" s="205">
        <f>IFERROR(VLOOKUP(B126,'[6]SEP-19'!B:H,7,FALSE),0)</f>
        <v>0</v>
      </c>
      <c r="V126" s="206">
        <f t="shared" si="22"/>
        <v>0</v>
      </c>
      <c r="W126" s="195">
        <f t="shared" si="24"/>
        <v>0</v>
      </c>
      <c r="X126" s="196">
        <f t="shared" si="24"/>
        <v>0</v>
      </c>
      <c r="Y126" s="197">
        <f t="shared" si="25"/>
        <v>0</v>
      </c>
    </row>
    <row r="127" spans="1:25" ht="13">
      <c r="A127" s="2" t="s">
        <v>278</v>
      </c>
      <c r="B127" s="2" t="s">
        <v>123</v>
      </c>
      <c r="C127" s="89" t="s">
        <v>297</v>
      </c>
      <c r="D127" s="129" t="s">
        <v>303</v>
      </c>
      <c r="E127" s="48">
        <v>2006.905</v>
      </c>
      <c r="F127" s="188">
        <v>577.59</v>
      </c>
      <c r="G127" s="142">
        <v>2584.4949999999999</v>
      </c>
      <c r="H127" s="217">
        <f>IFERROR(VLOOKUP(B127,'[2]MAY-19'!B:H,6,FALSE),0)</f>
        <v>1628</v>
      </c>
      <c r="I127" s="218">
        <f>IFERROR(VLOOKUP(B127,'[2]MAY-19'!B:H,7,FALSE),0)</f>
        <v>605.45000000000005</v>
      </c>
      <c r="J127" s="219">
        <f t="shared" si="21"/>
        <v>2233.4499999999998</v>
      </c>
      <c r="K127" s="19">
        <f>IF(ISERROR([3]WORKSHEET!K164="TRUE"),0,+[3]WORKSHEET!K164)</f>
        <v>2217.6799999999998</v>
      </c>
      <c r="L127" s="20">
        <f>IF(ISERROR([3]WORKSHEET!L164="TRUE"),0,+[3]WORKSHEET!L164)</f>
        <v>552.28</v>
      </c>
      <c r="M127" s="21">
        <f t="shared" si="28"/>
        <v>2769.96</v>
      </c>
      <c r="N127" s="19">
        <f>IF(ISERROR([4]WORKSHEET!N164="TRUE"),0,+[4]WORKSHEET!N164)</f>
        <v>1891.83</v>
      </c>
      <c r="O127" s="20">
        <f>IF(ISERROR([4]WORKSHEET!O164="TRUE"),0,+[4]WORKSHEET!O164)</f>
        <v>540.36</v>
      </c>
      <c r="P127" s="21">
        <f t="shared" si="23"/>
        <v>2432.19</v>
      </c>
      <c r="Q127" s="204">
        <f>IFERROR(VLOOKUP(B127,'[5]AUG-19'!B:H,6,FALSE),0)</f>
        <v>1425.69</v>
      </c>
      <c r="R127" s="205">
        <f>IFERROR(VLOOKUP(B127,'[5]AUG-19'!B:H,7,FALSE),0)</f>
        <v>622.97</v>
      </c>
      <c r="S127" s="206">
        <f t="shared" si="29"/>
        <v>2048.66</v>
      </c>
      <c r="T127" s="204">
        <f>IFERROR(VLOOKUP(B127,'[6]SEP-19'!B:H,6,FALSE),0)</f>
        <v>2640.63</v>
      </c>
      <c r="U127" s="205">
        <f>IFERROR(VLOOKUP(B127,'[6]SEP-19'!B:H,7,FALSE),0)</f>
        <v>743.65</v>
      </c>
      <c r="V127" s="206">
        <f t="shared" si="22"/>
        <v>3384.28</v>
      </c>
      <c r="W127" s="195">
        <f t="shared" si="24"/>
        <v>11810.735000000001</v>
      </c>
      <c r="X127" s="196">
        <f t="shared" si="24"/>
        <v>3642.2999999999997</v>
      </c>
      <c r="Y127" s="197">
        <f t="shared" si="25"/>
        <v>15453.035</v>
      </c>
    </row>
    <row r="128" spans="1:25" ht="13">
      <c r="A128" s="2" t="s">
        <v>278</v>
      </c>
      <c r="B128" s="2" t="s">
        <v>124</v>
      </c>
      <c r="C128" s="89" t="s">
        <v>297</v>
      </c>
      <c r="D128" s="129" t="s">
        <v>303</v>
      </c>
      <c r="E128" s="48">
        <v>2074.1889999999999</v>
      </c>
      <c r="F128" s="188">
        <v>364.66199999999998</v>
      </c>
      <c r="G128" s="142">
        <v>2438.8509999999997</v>
      </c>
      <c r="H128" s="217">
        <f>IFERROR(VLOOKUP(B128,'[2]MAY-19'!B:H,6,FALSE),0)</f>
        <v>2067.0500000000002</v>
      </c>
      <c r="I128" s="218">
        <f>IFERROR(VLOOKUP(B128,'[2]MAY-19'!B:H,7,FALSE),0)</f>
        <v>488.89</v>
      </c>
      <c r="J128" s="219">
        <f t="shared" si="21"/>
        <v>2555.94</v>
      </c>
      <c r="K128" s="19">
        <f>IF(ISERROR([3]WORKSHEET!K165="TRUE"),0,+[3]WORKSHEET!K165)</f>
        <v>1795.48</v>
      </c>
      <c r="L128" s="20">
        <f>IF(ISERROR([3]WORKSHEET!L165="TRUE"),0,+[3]WORKSHEET!L165)</f>
        <v>672.2</v>
      </c>
      <c r="M128" s="21">
        <f t="shared" si="28"/>
        <v>2467.6800000000003</v>
      </c>
      <c r="N128" s="19">
        <f>IF(ISERROR([4]WORKSHEET!N165="TRUE"),0,+[4]WORKSHEET!N165)</f>
        <v>2511.16</v>
      </c>
      <c r="O128" s="20">
        <f>IF(ISERROR([4]WORKSHEET!O165="TRUE"),0,+[4]WORKSHEET!O165)</f>
        <v>486.01</v>
      </c>
      <c r="P128" s="21">
        <f t="shared" si="23"/>
        <v>2997.17</v>
      </c>
      <c r="Q128" s="204">
        <f>IFERROR(VLOOKUP(B128,'[5]AUG-19'!B:H,6,FALSE),0)</f>
        <v>2048.27</v>
      </c>
      <c r="R128" s="205">
        <f>IFERROR(VLOOKUP(B128,'[5]AUG-19'!B:H,7,FALSE),0)</f>
        <v>552.73</v>
      </c>
      <c r="S128" s="206">
        <f t="shared" si="29"/>
        <v>2601</v>
      </c>
      <c r="T128" s="204">
        <f>IFERROR(VLOOKUP(B128,'[6]SEP-19'!B:H,6,FALSE),0)</f>
        <v>1835.96</v>
      </c>
      <c r="U128" s="205">
        <f>IFERROR(VLOOKUP(B128,'[6]SEP-19'!B:H,7,FALSE),0)</f>
        <v>514.97</v>
      </c>
      <c r="V128" s="206">
        <f t="shared" si="22"/>
        <v>2350.9300000000003</v>
      </c>
      <c r="W128" s="195">
        <f t="shared" si="24"/>
        <v>12332.109</v>
      </c>
      <c r="X128" s="196">
        <f t="shared" si="24"/>
        <v>3079.4620000000004</v>
      </c>
      <c r="Y128" s="197">
        <f t="shared" si="25"/>
        <v>15411.571</v>
      </c>
    </row>
    <row r="129" spans="1:25" ht="13">
      <c r="A129" s="2" t="s">
        <v>279</v>
      </c>
      <c r="B129" s="2" t="s">
        <v>125</v>
      </c>
      <c r="C129" s="89" t="s">
        <v>297</v>
      </c>
      <c r="D129" s="129" t="s">
        <v>303</v>
      </c>
      <c r="E129" s="48">
        <v>0</v>
      </c>
      <c r="F129" s="188">
        <v>0</v>
      </c>
      <c r="G129" s="142">
        <v>0</v>
      </c>
      <c r="H129" s="217">
        <f>IFERROR(VLOOKUP(B129,'[2]MAY-19'!B:H,6,FALSE),0)</f>
        <v>0</v>
      </c>
      <c r="I129" s="218">
        <f>IFERROR(VLOOKUP(B129,'[2]MAY-19'!B:H,7,FALSE),0)</f>
        <v>0</v>
      </c>
      <c r="J129" s="219">
        <f t="shared" si="21"/>
        <v>0</v>
      </c>
      <c r="K129" s="19">
        <f>IF(ISERROR([3]WORKSHEET!K166="TRUE"),0,+[3]WORKSHEET!K166)</f>
        <v>0</v>
      </c>
      <c r="L129" s="20">
        <f>IF(ISERROR([3]WORKSHEET!L166="TRUE"),0,+[3]WORKSHEET!L166)</f>
        <v>0</v>
      </c>
      <c r="M129" s="21">
        <f t="shared" si="28"/>
        <v>0</v>
      </c>
      <c r="N129" s="19">
        <f>IF(ISERROR([4]WORKSHEET!N166="TRUE"),0,+[4]WORKSHEET!N166)</f>
        <v>0</v>
      </c>
      <c r="O129" s="20">
        <f>IF(ISERROR([4]WORKSHEET!O166="TRUE"),0,+[4]WORKSHEET!O166)</f>
        <v>0</v>
      </c>
      <c r="P129" s="21">
        <f t="shared" si="23"/>
        <v>0</v>
      </c>
      <c r="Q129" s="204">
        <f>IFERROR(VLOOKUP(B129,'[5]AUG-19'!B:H,6,FALSE),0)</f>
        <v>0</v>
      </c>
      <c r="R129" s="205">
        <f>IFERROR(VLOOKUP(B129,'[5]AUG-19'!B:H,7,FALSE),0)</f>
        <v>0</v>
      </c>
      <c r="S129" s="206">
        <f t="shared" si="29"/>
        <v>0</v>
      </c>
      <c r="T129" s="204">
        <f>IFERROR(VLOOKUP(B129,'[6]SEP-19'!B:H,6,FALSE),0)</f>
        <v>0</v>
      </c>
      <c r="U129" s="205">
        <f>IFERROR(VLOOKUP(B129,'[6]SEP-19'!B:H,7,FALSE),0)</f>
        <v>0</v>
      </c>
      <c r="V129" s="206">
        <f t="shared" si="22"/>
        <v>0</v>
      </c>
      <c r="W129" s="195">
        <f t="shared" si="24"/>
        <v>0</v>
      </c>
      <c r="X129" s="196">
        <f t="shared" si="24"/>
        <v>0</v>
      </c>
      <c r="Y129" s="197">
        <f t="shared" si="25"/>
        <v>0</v>
      </c>
    </row>
    <row r="130" spans="1:25" ht="13">
      <c r="A130" s="2" t="s">
        <v>281</v>
      </c>
      <c r="B130" s="2" t="s">
        <v>144</v>
      </c>
      <c r="C130" s="89" t="s">
        <v>297</v>
      </c>
      <c r="D130" s="129" t="s">
        <v>298</v>
      </c>
      <c r="E130" s="48">
        <v>0</v>
      </c>
      <c r="F130" s="188">
        <v>0</v>
      </c>
      <c r="G130" s="142">
        <v>0</v>
      </c>
      <c r="H130" s="217">
        <f>IFERROR(VLOOKUP(B130,'[2]MAY-19'!B:H,6,FALSE),0)</f>
        <v>0</v>
      </c>
      <c r="I130" s="218">
        <f>IFERROR(VLOOKUP(B130,'[2]MAY-19'!B:H,7,FALSE),0)</f>
        <v>0</v>
      </c>
      <c r="J130" s="219">
        <f t="shared" si="21"/>
        <v>0</v>
      </c>
      <c r="K130" s="19">
        <f>IF(ISERROR([3]WORKSHEET!K167="TRUE"),0,+[3]WORKSHEET!K167)</f>
        <v>0</v>
      </c>
      <c r="L130" s="20">
        <f>IF(ISERROR([3]WORKSHEET!L167="TRUE"),0,+[3]WORKSHEET!L167)</f>
        <v>0</v>
      </c>
      <c r="M130" s="21">
        <f t="shared" si="28"/>
        <v>0</v>
      </c>
      <c r="N130" s="19">
        <f>IF(ISERROR([4]WORKSHEET!N167="TRUE"),0,+[4]WORKSHEET!N167)</f>
        <v>0</v>
      </c>
      <c r="O130" s="20">
        <f>IF(ISERROR([4]WORKSHEET!O167="TRUE"),0,+[4]WORKSHEET!O167)</f>
        <v>0</v>
      </c>
      <c r="P130" s="21">
        <f t="shared" si="23"/>
        <v>0</v>
      </c>
      <c r="Q130" s="204">
        <f>IFERROR(VLOOKUP(B130,'[5]AUG-19'!B:H,6,FALSE),0)</f>
        <v>0</v>
      </c>
      <c r="R130" s="205">
        <f>IFERROR(VLOOKUP(B130,'[5]AUG-19'!B:H,7,FALSE),0)</f>
        <v>0.49</v>
      </c>
      <c r="S130" s="206">
        <f t="shared" si="29"/>
        <v>0.49</v>
      </c>
      <c r="T130" s="204">
        <f>IFERROR(VLOOKUP(B130,'[6]SEP-19'!B:H,6,FALSE),0)</f>
        <v>0</v>
      </c>
      <c r="U130" s="205">
        <f>IFERROR(VLOOKUP(B130,'[6]SEP-19'!B:H,7,FALSE),0)</f>
        <v>0</v>
      </c>
      <c r="V130" s="206">
        <f t="shared" si="22"/>
        <v>0</v>
      </c>
      <c r="W130" s="195">
        <f t="shared" si="24"/>
        <v>0</v>
      </c>
      <c r="X130" s="196">
        <f t="shared" si="24"/>
        <v>0.49</v>
      </c>
      <c r="Y130" s="197">
        <f t="shared" si="25"/>
        <v>0.49</v>
      </c>
    </row>
    <row r="131" spans="1:25" ht="13">
      <c r="A131" s="2" t="s">
        <v>282</v>
      </c>
      <c r="B131" s="2" t="s">
        <v>317</v>
      </c>
      <c r="C131" s="89" t="s">
        <v>297</v>
      </c>
      <c r="D131" s="129" t="s">
        <v>302</v>
      </c>
      <c r="E131" s="48">
        <v>24716.25</v>
      </c>
      <c r="F131" s="188">
        <v>4358.3999999999996</v>
      </c>
      <c r="G131" s="142">
        <v>29074.65</v>
      </c>
      <c r="H131" s="217">
        <f>IFERROR(VLOOKUP(B131,'[2]MAY-19'!B:H,6,FALSE),0)</f>
        <v>27196.05</v>
      </c>
      <c r="I131" s="218">
        <f>IFERROR(VLOOKUP(B131,'[2]MAY-19'!B:H,7,FALSE),0)</f>
        <v>2742.4</v>
      </c>
      <c r="J131" s="219">
        <f t="shared" si="21"/>
        <v>29938.45</v>
      </c>
      <c r="K131" s="19">
        <f>IF(ISERROR([3]WORKSHEET!K179="TRUE"),0,+[3]WORKSHEET!K179)</f>
        <v>28270.65</v>
      </c>
      <c r="L131" s="20">
        <f>IF(ISERROR([3]WORKSHEET!L179="TRUE"),0,+[3]WORKSHEET!L179)</f>
        <v>1904.35</v>
      </c>
      <c r="M131" s="21">
        <f t="shared" si="28"/>
        <v>30175</v>
      </c>
      <c r="N131" s="19">
        <f>IF(ISERROR([4]WORKSHEET!N179="TRUE"),0,+[4]WORKSHEET!N179)</f>
        <v>21334.85</v>
      </c>
      <c r="O131" s="20">
        <f>IF(ISERROR([4]WORKSHEET!O179="TRUE"),0,+[4]WORKSHEET!O179)</f>
        <v>4214.45</v>
      </c>
      <c r="P131" s="21">
        <f t="shared" si="23"/>
        <v>25549.3</v>
      </c>
      <c r="Q131" s="204">
        <f>IFERROR(VLOOKUP(B131,'[5]AUG-19'!B:H,6,FALSE),0)</f>
        <v>27636.85</v>
      </c>
      <c r="R131" s="205">
        <f>IFERROR(VLOOKUP(B131,'[5]AUG-19'!B:H,7,FALSE),0)</f>
        <v>2544.4499999999998</v>
      </c>
      <c r="S131" s="206">
        <f t="shared" si="29"/>
        <v>30181.3</v>
      </c>
      <c r="T131" s="204">
        <f>IFERROR(VLOOKUP(B131,'[6]SEP-19'!B:H,6,FALSE),0)</f>
        <v>9312.85</v>
      </c>
      <c r="U131" s="205">
        <f>IFERROR(VLOOKUP(B131,'[6]SEP-19'!B:H,7,FALSE),0)</f>
        <v>1285.9000000000001</v>
      </c>
      <c r="V131" s="206">
        <f t="shared" si="22"/>
        <v>10598.75</v>
      </c>
      <c r="W131" s="195">
        <f t="shared" si="24"/>
        <v>138467.50000000003</v>
      </c>
      <c r="X131" s="196">
        <f t="shared" si="24"/>
        <v>17049.95</v>
      </c>
      <c r="Y131" s="197">
        <f t="shared" si="25"/>
        <v>155517.45000000001</v>
      </c>
    </row>
    <row r="132" spans="1:25" ht="13">
      <c r="A132" s="2" t="s">
        <v>282</v>
      </c>
      <c r="B132" s="2" t="s">
        <v>318</v>
      </c>
      <c r="C132" s="89" t="s">
        <v>297</v>
      </c>
      <c r="D132" s="129" t="s">
        <v>302</v>
      </c>
      <c r="E132" s="48">
        <v>10168.15</v>
      </c>
      <c r="F132" s="188">
        <v>2945.7</v>
      </c>
      <c r="G132" s="142">
        <v>13113.849999999999</v>
      </c>
      <c r="H132" s="217">
        <f>IFERROR(VLOOKUP(B132,'[2]MAY-19'!B:H,6,FALSE),0)</f>
        <v>19120.75</v>
      </c>
      <c r="I132" s="218">
        <f>IFERROR(VLOOKUP(B132,'[2]MAY-19'!B:H,7,FALSE),0)</f>
        <v>2471.4499999999998</v>
      </c>
      <c r="J132" s="219">
        <f t="shared" si="21"/>
        <v>21592.2</v>
      </c>
      <c r="K132" s="19">
        <f>IF(ISERROR([3]WORKSHEET!K180="TRUE"),0,+[3]WORKSHEET!K180)</f>
        <v>24048.9</v>
      </c>
      <c r="L132" s="20">
        <f>IF(ISERROR([3]WORKSHEET!L180="TRUE"),0,+[3]WORKSHEET!L180)</f>
        <v>2205.3000000000002</v>
      </c>
      <c r="M132" s="21">
        <f t="shared" si="28"/>
        <v>26254.2</v>
      </c>
      <c r="N132" s="19">
        <f>IF(ISERROR([4]WORKSHEET!N180="TRUE"),0,+[4]WORKSHEET!N180)</f>
        <v>24358.75</v>
      </c>
      <c r="O132" s="20">
        <f>IF(ISERROR([4]WORKSHEET!O180="TRUE"),0,+[4]WORKSHEET!O180)</f>
        <v>2526.1</v>
      </c>
      <c r="P132" s="21">
        <f t="shared" si="23"/>
        <v>26884.85</v>
      </c>
      <c r="Q132" s="204">
        <f>IFERROR(VLOOKUP(B132,'[5]AUG-19'!B:H,6,FALSE),0)</f>
        <v>17723.95</v>
      </c>
      <c r="R132" s="205">
        <f>IFERROR(VLOOKUP(B132,'[5]AUG-19'!B:H,7,FALSE),0)</f>
        <v>1991.45</v>
      </c>
      <c r="S132" s="206">
        <f t="shared" si="29"/>
        <v>19715.400000000001</v>
      </c>
      <c r="T132" s="204">
        <f>IFERROR(VLOOKUP(B132,'[6]SEP-19'!B:H,6,FALSE),0)</f>
        <v>8344.0499999999993</v>
      </c>
      <c r="U132" s="205">
        <f>IFERROR(VLOOKUP(B132,'[6]SEP-19'!B:H,7,FALSE),0)</f>
        <v>1253.4000000000001</v>
      </c>
      <c r="V132" s="206">
        <f t="shared" si="22"/>
        <v>9597.4499999999989</v>
      </c>
      <c r="W132" s="195">
        <f t="shared" si="24"/>
        <v>103764.55</v>
      </c>
      <c r="X132" s="196">
        <f t="shared" si="24"/>
        <v>13393.4</v>
      </c>
      <c r="Y132" s="197">
        <f t="shared" si="25"/>
        <v>117157.95</v>
      </c>
    </row>
    <row r="133" spans="1:25" ht="13">
      <c r="A133" s="2" t="s">
        <v>282</v>
      </c>
      <c r="B133" s="2" t="s">
        <v>319</v>
      </c>
      <c r="C133" s="89" t="s">
        <v>297</v>
      </c>
      <c r="D133" s="129" t="s">
        <v>302</v>
      </c>
      <c r="E133" s="48">
        <v>14855.1</v>
      </c>
      <c r="F133" s="188">
        <v>3525.95</v>
      </c>
      <c r="G133" s="142">
        <v>18381.05</v>
      </c>
      <c r="H133" s="217">
        <f>IFERROR(VLOOKUP(B133,'[2]MAY-19'!B:H,6,FALSE),0)</f>
        <v>12126.05</v>
      </c>
      <c r="I133" s="218">
        <f>IFERROR(VLOOKUP(B133,'[2]MAY-19'!B:H,7,FALSE),0)</f>
        <v>3123.65</v>
      </c>
      <c r="J133" s="219">
        <f t="shared" si="21"/>
        <v>15249.699999999999</v>
      </c>
      <c r="K133" s="19">
        <f>IF(ISERROR([3]WORKSHEET!K181="TRUE"),0,+[3]WORKSHEET!K181)</f>
        <v>28709</v>
      </c>
      <c r="L133" s="20">
        <f>IF(ISERROR([3]WORKSHEET!L181="TRUE"),0,+[3]WORKSHEET!L181)</f>
        <v>1659</v>
      </c>
      <c r="M133" s="21">
        <f t="shared" si="28"/>
        <v>30368</v>
      </c>
      <c r="N133" s="19">
        <f>IF(ISERROR([4]WORKSHEET!N181="TRUE"),0,+[4]WORKSHEET!N181)</f>
        <v>26561.8</v>
      </c>
      <c r="O133" s="20">
        <f>IF(ISERROR([4]WORKSHEET!O181="TRUE"),0,+[4]WORKSHEET!O181)</f>
        <v>1727.35</v>
      </c>
      <c r="P133" s="21">
        <f t="shared" si="23"/>
        <v>28289.149999999998</v>
      </c>
      <c r="Q133" s="204">
        <f>IFERROR(VLOOKUP(B133,'[5]AUG-19'!B:H,6,FALSE),0)</f>
        <v>16215.35</v>
      </c>
      <c r="R133" s="205">
        <f>IFERROR(VLOOKUP(B133,'[5]AUG-19'!B:H,7,FALSE),0)</f>
        <v>2248.5500000000002</v>
      </c>
      <c r="S133" s="206">
        <f t="shared" si="29"/>
        <v>18463.900000000001</v>
      </c>
      <c r="T133" s="204">
        <f>IFERROR(VLOOKUP(B133,'[6]SEP-19'!B:H,6,FALSE),0)</f>
        <v>3559.45</v>
      </c>
      <c r="U133" s="205">
        <f>IFERROR(VLOOKUP(B133,'[6]SEP-19'!B:H,7,FALSE),0)</f>
        <v>156.75</v>
      </c>
      <c r="V133" s="206">
        <f t="shared" si="22"/>
        <v>3716.2</v>
      </c>
      <c r="W133" s="195">
        <f t="shared" si="24"/>
        <v>102026.75</v>
      </c>
      <c r="X133" s="196">
        <f t="shared" si="24"/>
        <v>12441.25</v>
      </c>
      <c r="Y133" s="197">
        <f t="shared" si="25"/>
        <v>114467.99999999999</v>
      </c>
    </row>
    <row r="134" spans="1:25" ht="13">
      <c r="A134" s="2" t="s">
        <v>282</v>
      </c>
      <c r="B134" s="2" t="s">
        <v>148</v>
      </c>
      <c r="C134" s="89" t="s">
        <v>297</v>
      </c>
      <c r="D134" s="129" t="s">
        <v>303</v>
      </c>
      <c r="E134" s="48">
        <v>328.15</v>
      </c>
      <c r="F134" s="188">
        <v>354.95</v>
      </c>
      <c r="G134" s="142">
        <v>683.09999999999991</v>
      </c>
      <c r="H134" s="217">
        <f>IFERROR(VLOOKUP(B134,'[2]MAY-19'!B:H,6,FALSE),0)</f>
        <v>46.65</v>
      </c>
      <c r="I134" s="218">
        <f>IFERROR(VLOOKUP(B134,'[2]MAY-19'!B:H,7,FALSE),0)</f>
        <v>871.55</v>
      </c>
      <c r="J134" s="219">
        <f t="shared" si="21"/>
        <v>918.19999999999993</v>
      </c>
      <c r="K134" s="19">
        <f>IF(ISERROR([3]WORKSHEET!K182="TRUE"),0,+[3]WORKSHEET!K182)</f>
        <v>0</v>
      </c>
      <c r="L134" s="20">
        <f>IF(ISERROR([3]WORKSHEET!L182="TRUE"),0,+[3]WORKSHEET!L182)</f>
        <v>0</v>
      </c>
      <c r="M134" s="21">
        <f t="shared" si="28"/>
        <v>0</v>
      </c>
      <c r="N134" s="19">
        <f>IF(ISERROR([4]WORKSHEET!N182="TRUE"),0,+[4]WORKSHEET!N182)</f>
        <v>291.35000000000002</v>
      </c>
      <c r="O134" s="20">
        <f>IF(ISERROR([4]WORKSHEET!O182="TRUE"),0,+[4]WORKSHEET!O182)</f>
        <v>1091.8499999999999</v>
      </c>
      <c r="P134" s="21">
        <f t="shared" si="23"/>
        <v>1383.1999999999998</v>
      </c>
      <c r="Q134" s="204">
        <f>IFERROR(VLOOKUP(B134,'[5]AUG-19'!B:H,6,FALSE),0)</f>
        <v>5.9</v>
      </c>
      <c r="R134" s="205">
        <f>IFERROR(VLOOKUP(B134,'[5]AUG-19'!B:H,7,FALSE),0)</f>
        <v>909.4</v>
      </c>
      <c r="S134" s="206">
        <f t="shared" si="29"/>
        <v>915.3</v>
      </c>
      <c r="T134" s="204">
        <f>IFERROR(VLOOKUP(B134,'[6]SEP-19'!B:H,6,FALSE),0)</f>
        <v>11.05</v>
      </c>
      <c r="U134" s="205">
        <f>IFERROR(VLOOKUP(B134,'[6]SEP-19'!B:H,7,FALSE),0)</f>
        <v>925.55</v>
      </c>
      <c r="V134" s="206">
        <f t="shared" si="22"/>
        <v>936.59999999999991</v>
      </c>
      <c r="W134" s="195">
        <f t="shared" si="24"/>
        <v>683.09999999999991</v>
      </c>
      <c r="X134" s="196">
        <f t="shared" si="24"/>
        <v>4153.3</v>
      </c>
      <c r="Y134" s="197">
        <f t="shared" si="25"/>
        <v>4836.3999999999996</v>
      </c>
    </row>
    <row r="135" spans="1:25" ht="13">
      <c r="A135" s="2" t="s">
        <v>282</v>
      </c>
      <c r="B135" s="2" t="s">
        <v>149</v>
      </c>
      <c r="C135" s="89" t="s">
        <v>297</v>
      </c>
      <c r="D135" s="129" t="s">
        <v>303</v>
      </c>
      <c r="E135" s="48">
        <v>269.05</v>
      </c>
      <c r="F135" s="188">
        <v>410.25</v>
      </c>
      <c r="G135" s="142">
        <v>679.3</v>
      </c>
      <c r="H135" s="217">
        <f>IFERROR(VLOOKUP(B135,'[2]MAY-19'!B:H,6,FALSE),0)</f>
        <v>85.15</v>
      </c>
      <c r="I135" s="218">
        <f>IFERROR(VLOOKUP(B135,'[2]MAY-19'!B:H,7,FALSE),0)</f>
        <v>664.95</v>
      </c>
      <c r="J135" s="219">
        <f t="shared" si="21"/>
        <v>750.1</v>
      </c>
      <c r="K135" s="19">
        <f>IF(ISERROR([3]WORKSHEET!K183="TRUE"),0,+[3]WORKSHEET!K183)</f>
        <v>121.85</v>
      </c>
      <c r="L135" s="20">
        <f>IF(ISERROR([3]WORKSHEET!L183="TRUE"),0,+[3]WORKSHEET!L183)</f>
        <v>518.25</v>
      </c>
      <c r="M135" s="21">
        <f t="shared" si="28"/>
        <v>640.1</v>
      </c>
      <c r="N135" s="19">
        <f>IF(ISERROR([4]WORKSHEET!N183="TRUE"),0,+[4]WORKSHEET!N183)</f>
        <v>335</v>
      </c>
      <c r="O135" s="20">
        <f>IF(ISERROR([4]WORKSHEET!O183="TRUE"),0,+[4]WORKSHEET!O183)</f>
        <v>774.1</v>
      </c>
      <c r="P135" s="21">
        <f t="shared" si="23"/>
        <v>1109.0999999999999</v>
      </c>
      <c r="Q135" s="204">
        <f>IFERROR(VLOOKUP(B135,'[5]AUG-19'!B:H,6,FALSE),0)</f>
        <v>5.95</v>
      </c>
      <c r="R135" s="205">
        <f>IFERROR(VLOOKUP(B135,'[5]AUG-19'!B:H,7,FALSE),0)</f>
        <v>910.75</v>
      </c>
      <c r="S135" s="206">
        <f t="shared" si="29"/>
        <v>916.7</v>
      </c>
      <c r="T135" s="204">
        <f>IFERROR(VLOOKUP(B135,'[6]SEP-19'!B:H,6,FALSE),0)</f>
        <v>34.450000000000003</v>
      </c>
      <c r="U135" s="205">
        <f>IFERROR(VLOOKUP(B135,'[6]SEP-19'!B:H,7,FALSE),0)</f>
        <v>1084.1500000000001</v>
      </c>
      <c r="V135" s="206">
        <f t="shared" si="22"/>
        <v>1118.6000000000001</v>
      </c>
      <c r="W135" s="195">
        <f t="shared" si="24"/>
        <v>851.45000000000016</v>
      </c>
      <c r="X135" s="196">
        <f t="shared" si="24"/>
        <v>4362.4500000000007</v>
      </c>
      <c r="Y135" s="197">
        <f t="shared" si="25"/>
        <v>5213.9000000000005</v>
      </c>
    </row>
    <row r="136" spans="1:25" ht="13">
      <c r="A136" s="2" t="s">
        <v>282</v>
      </c>
      <c r="B136" s="2" t="s">
        <v>154</v>
      </c>
      <c r="C136" s="89" t="s">
        <v>297</v>
      </c>
      <c r="D136" s="129" t="s">
        <v>298</v>
      </c>
      <c r="E136" s="48">
        <v>35.64</v>
      </c>
      <c r="F136" s="188">
        <v>2003.58</v>
      </c>
      <c r="G136" s="142">
        <v>2039.22</v>
      </c>
      <c r="H136" s="217">
        <f>IFERROR(VLOOKUP(B136,'[2]MAY-19'!B:H,6,FALSE),0)</f>
        <v>1.8</v>
      </c>
      <c r="I136" s="218">
        <f>IFERROR(VLOOKUP(B136,'[2]MAY-19'!B:H,7,FALSE),0)</f>
        <v>1316.16</v>
      </c>
      <c r="J136" s="219">
        <f t="shared" ref="J136:J199" si="30">+H136+I136</f>
        <v>1317.96</v>
      </c>
      <c r="K136" s="19">
        <f>IF(ISERROR([3]WORKSHEET!K188="TRUE"),0,+[3]WORKSHEET!K188)</f>
        <v>0.09</v>
      </c>
      <c r="L136" s="20">
        <f>IF(ISERROR([3]WORKSHEET!L188="TRUE"),0,+[3]WORKSHEET!L188)</f>
        <v>596.25</v>
      </c>
      <c r="M136" s="21">
        <f t="shared" ref="M136:M157" si="31">+K136+L136</f>
        <v>596.34</v>
      </c>
      <c r="N136" s="19">
        <f>IF(ISERROR([4]WORKSHEET!N188="TRUE"),0,+[4]WORKSHEET!N188)</f>
        <v>2708.01</v>
      </c>
      <c r="O136" s="20">
        <f>IF(ISERROR([4]WORKSHEET!O188="TRUE"),0,+[4]WORKSHEET!O188)</f>
        <v>1166.1300000000001</v>
      </c>
      <c r="P136" s="21">
        <f t="shared" si="23"/>
        <v>3874.1400000000003</v>
      </c>
      <c r="Q136" s="204">
        <f>IFERROR(VLOOKUP(B136,'[5]AUG-19'!B:H,6,FALSE),0)</f>
        <v>0</v>
      </c>
      <c r="R136" s="205">
        <f>IFERROR(VLOOKUP(B136,'[5]AUG-19'!B:H,7,FALSE),0)</f>
        <v>373.32</v>
      </c>
      <c r="S136" s="206">
        <f t="shared" si="29"/>
        <v>373.32</v>
      </c>
      <c r="T136" s="204">
        <f>IFERROR(VLOOKUP(B136,'[6]SEP-19'!B:H,6,FALSE),0)</f>
        <v>0.18</v>
      </c>
      <c r="U136" s="205">
        <f>IFERROR(VLOOKUP(B136,'[6]SEP-19'!B:H,7,FALSE),0)</f>
        <v>2518.4699999999998</v>
      </c>
      <c r="V136" s="206">
        <f t="shared" ref="V136:V199" si="32">+T136+U136</f>
        <v>2518.6499999999996</v>
      </c>
      <c r="W136" s="195">
        <f t="shared" si="24"/>
        <v>2745.7200000000003</v>
      </c>
      <c r="X136" s="196">
        <f t="shared" si="24"/>
        <v>7973.91</v>
      </c>
      <c r="Y136" s="197">
        <f t="shared" si="25"/>
        <v>10719.630000000001</v>
      </c>
    </row>
    <row r="137" spans="1:25" ht="13">
      <c r="A137" s="2" t="s">
        <v>282</v>
      </c>
      <c r="B137" s="2" t="s">
        <v>155</v>
      </c>
      <c r="C137" s="89" t="s">
        <v>297</v>
      </c>
      <c r="D137" s="129" t="s">
        <v>298</v>
      </c>
      <c r="E137" s="48">
        <v>153.9</v>
      </c>
      <c r="F137" s="188">
        <v>161.82</v>
      </c>
      <c r="G137" s="142">
        <v>315.72000000000003</v>
      </c>
      <c r="H137" s="217">
        <f>IFERROR(VLOOKUP(B137,'[2]MAY-19'!B:H,6,FALSE),0)</f>
        <v>0</v>
      </c>
      <c r="I137" s="218">
        <f>IFERROR(VLOOKUP(B137,'[2]MAY-19'!B:H,7,FALSE),0)</f>
        <v>0</v>
      </c>
      <c r="J137" s="219">
        <f t="shared" si="30"/>
        <v>0</v>
      </c>
      <c r="K137" s="19">
        <f>IF(ISERROR([3]WORKSHEET!K189="TRUE"),0,+[3]WORKSHEET!K189)</f>
        <v>0</v>
      </c>
      <c r="L137" s="20">
        <f>IF(ISERROR([3]WORKSHEET!L189="TRUE"),0,+[3]WORKSHEET!L189)</f>
        <v>0</v>
      </c>
      <c r="M137" s="21">
        <f t="shared" si="31"/>
        <v>0</v>
      </c>
      <c r="N137" s="19">
        <f>IF(ISERROR([4]WORKSHEET!N189="TRUE"),0,+[4]WORKSHEET!N189)</f>
        <v>0</v>
      </c>
      <c r="O137" s="20">
        <f>IF(ISERROR([4]WORKSHEET!O189="TRUE"),0,+[4]WORKSHEET!O189)</f>
        <v>0</v>
      </c>
      <c r="P137" s="21">
        <f t="shared" ref="P137:P200" si="33">N137+O137</f>
        <v>0</v>
      </c>
      <c r="Q137" s="204">
        <f>IFERROR(VLOOKUP(B137,'[5]AUG-19'!B:H,6,FALSE),0)</f>
        <v>0</v>
      </c>
      <c r="R137" s="205">
        <f>IFERROR(VLOOKUP(B137,'[5]AUG-19'!B:H,7,FALSE),0)</f>
        <v>0</v>
      </c>
      <c r="S137" s="206">
        <f t="shared" si="29"/>
        <v>0</v>
      </c>
      <c r="T137" s="204">
        <f>IFERROR(VLOOKUP(B137,'[6]SEP-19'!B:H,6,FALSE),0)</f>
        <v>0</v>
      </c>
      <c r="U137" s="205">
        <f>IFERROR(VLOOKUP(B137,'[6]SEP-19'!B:H,7,FALSE),0)</f>
        <v>0</v>
      </c>
      <c r="V137" s="206">
        <f t="shared" si="32"/>
        <v>0</v>
      </c>
      <c r="W137" s="195">
        <f t="shared" ref="W137:X200" si="34">SUM(E137,H137,K137,N137,Q137,T137)</f>
        <v>153.9</v>
      </c>
      <c r="X137" s="196">
        <f t="shared" si="34"/>
        <v>161.82</v>
      </c>
      <c r="Y137" s="197">
        <f t="shared" ref="Y137:Y200" si="35">SUM(G137,J137,M137,P137,S137,V137)</f>
        <v>315.72000000000003</v>
      </c>
    </row>
    <row r="138" spans="1:25" ht="13">
      <c r="A138" s="2" t="s">
        <v>282</v>
      </c>
      <c r="B138" s="2" t="s">
        <v>156</v>
      </c>
      <c r="C138" s="89" t="s">
        <v>297</v>
      </c>
      <c r="D138" s="129" t="s">
        <v>298</v>
      </c>
      <c r="E138" s="48">
        <v>28.53</v>
      </c>
      <c r="F138" s="188">
        <v>41.22</v>
      </c>
      <c r="G138" s="142">
        <v>69.75</v>
      </c>
      <c r="H138" s="217">
        <f>IFERROR(VLOOKUP(B138,'[2]MAY-19'!B:H,6,FALSE),0)</f>
        <v>0</v>
      </c>
      <c r="I138" s="218">
        <f>IFERROR(VLOOKUP(B138,'[2]MAY-19'!B:H,7,FALSE),0)</f>
        <v>0</v>
      </c>
      <c r="J138" s="219">
        <f t="shared" si="30"/>
        <v>0</v>
      </c>
      <c r="K138" s="19">
        <f>IF(ISERROR([3]WORKSHEET!K190="TRUE"),0,+[3]WORKSHEET!K190)</f>
        <v>2054.6999999999998</v>
      </c>
      <c r="L138" s="20">
        <f>IF(ISERROR([3]WORKSHEET!L190="TRUE"),0,+[3]WORKSHEET!L190)</f>
        <v>158.13</v>
      </c>
      <c r="M138" s="21">
        <f t="shared" si="31"/>
        <v>2212.83</v>
      </c>
      <c r="N138" s="19">
        <f>IF(ISERROR([4]WORKSHEET!N190="TRUE"),0,+[4]WORKSHEET!N190)</f>
        <v>174.6</v>
      </c>
      <c r="O138" s="20">
        <f>IF(ISERROR([4]WORKSHEET!O190="TRUE"),0,+[4]WORKSHEET!O190)</f>
        <v>69.84</v>
      </c>
      <c r="P138" s="21">
        <f t="shared" si="33"/>
        <v>244.44</v>
      </c>
      <c r="Q138" s="204">
        <f>IFERROR(VLOOKUP(B138,'[5]AUG-19'!B:H,6,FALSE),0)</f>
        <v>0</v>
      </c>
      <c r="R138" s="205">
        <f>IFERROR(VLOOKUP(B138,'[5]AUG-19'!B:H,7,FALSE),0)</f>
        <v>0</v>
      </c>
      <c r="S138" s="206">
        <f t="shared" si="29"/>
        <v>0</v>
      </c>
      <c r="T138" s="204">
        <f>IFERROR(VLOOKUP(B138,'[6]SEP-19'!B:H,6,FALSE),0)</f>
        <v>157.59</v>
      </c>
      <c r="U138" s="205">
        <f>IFERROR(VLOOKUP(B138,'[6]SEP-19'!B:H,7,FALSE),0)</f>
        <v>128.79</v>
      </c>
      <c r="V138" s="206">
        <f t="shared" si="32"/>
        <v>286.38</v>
      </c>
      <c r="W138" s="195">
        <f t="shared" si="34"/>
        <v>2415.42</v>
      </c>
      <c r="X138" s="196">
        <f t="shared" si="34"/>
        <v>397.98</v>
      </c>
      <c r="Y138" s="197">
        <f t="shared" si="35"/>
        <v>2813.4</v>
      </c>
    </row>
    <row r="139" spans="1:25" ht="13">
      <c r="A139" s="2" t="s">
        <v>282</v>
      </c>
      <c r="B139" s="2" t="s">
        <v>157</v>
      </c>
      <c r="C139" s="89" t="s">
        <v>297</v>
      </c>
      <c r="D139" s="129" t="s">
        <v>298</v>
      </c>
      <c r="E139" s="48">
        <v>639.72</v>
      </c>
      <c r="F139" s="188">
        <v>2712.87</v>
      </c>
      <c r="G139" s="142">
        <v>3352.59</v>
      </c>
      <c r="H139" s="217">
        <f>IFERROR(VLOOKUP(B139,'[2]MAY-19'!B:H,6,FALSE),0)</f>
        <v>115.65</v>
      </c>
      <c r="I139" s="218">
        <f>IFERROR(VLOOKUP(B139,'[2]MAY-19'!B:H,7,FALSE),0)</f>
        <v>682.38</v>
      </c>
      <c r="J139" s="219">
        <f t="shared" si="30"/>
        <v>798.03</v>
      </c>
      <c r="K139" s="19">
        <f>IF(ISERROR([3]WORKSHEET!K191="TRUE"),0,+[3]WORKSHEET!K191)</f>
        <v>4900.1400000000003</v>
      </c>
      <c r="L139" s="20">
        <f>IF(ISERROR([3]WORKSHEET!L191="TRUE"),0,+[3]WORKSHEET!L191)</f>
        <v>2277.27</v>
      </c>
      <c r="M139" s="21">
        <f t="shared" si="31"/>
        <v>7177.41</v>
      </c>
      <c r="N139" s="19">
        <f>IF(ISERROR([4]WORKSHEET!N191="TRUE"),0,+[4]WORKSHEET!N191)</f>
        <v>1548.18</v>
      </c>
      <c r="O139" s="20">
        <f>IF(ISERROR([4]WORKSHEET!O191="TRUE"),0,+[4]WORKSHEET!O191)</f>
        <v>2427.9299999999998</v>
      </c>
      <c r="P139" s="21">
        <f t="shared" si="33"/>
        <v>3976.1099999999997</v>
      </c>
      <c r="Q139" s="204">
        <f>IFERROR(VLOOKUP(B139,'[5]AUG-19'!B:H,6,FALSE),0)</f>
        <v>0</v>
      </c>
      <c r="R139" s="205">
        <f>IFERROR(VLOOKUP(B139,'[5]AUG-19'!B:H,7,FALSE),0)</f>
        <v>115.92</v>
      </c>
      <c r="S139" s="206">
        <f t="shared" si="29"/>
        <v>115.92</v>
      </c>
      <c r="T139" s="204">
        <f>IFERROR(VLOOKUP(B139,'[6]SEP-19'!B:H,6,FALSE),0)</f>
        <v>1.26</v>
      </c>
      <c r="U139" s="205">
        <f>IFERROR(VLOOKUP(B139,'[6]SEP-19'!B:H,7,FALSE),0)</f>
        <v>1403.46</v>
      </c>
      <c r="V139" s="206">
        <f t="shared" si="32"/>
        <v>1404.72</v>
      </c>
      <c r="W139" s="195">
        <f t="shared" si="34"/>
        <v>7204.9500000000007</v>
      </c>
      <c r="X139" s="196">
        <f t="shared" si="34"/>
        <v>9619.8300000000017</v>
      </c>
      <c r="Y139" s="197">
        <f t="shared" si="35"/>
        <v>16824.78</v>
      </c>
    </row>
    <row r="140" spans="1:25" ht="13">
      <c r="A140" s="2" t="s">
        <v>282</v>
      </c>
      <c r="B140" s="2" t="s">
        <v>158</v>
      </c>
      <c r="C140" s="89" t="s">
        <v>297</v>
      </c>
      <c r="D140" s="129" t="s">
        <v>302</v>
      </c>
      <c r="E140" s="48">
        <v>0</v>
      </c>
      <c r="F140" s="188">
        <v>0</v>
      </c>
      <c r="G140" s="142">
        <v>0</v>
      </c>
      <c r="H140" s="217">
        <f>IFERROR(VLOOKUP(B140,'[2]MAY-19'!B:H,6,FALSE),0)</f>
        <v>0.01</v>
      </c>
      <c r="I140" s="218">
        <f>IFERROR(VLOOKUP(B140,'[2]MAY-19'!B:H,7,FALSE),0)</f>
        <v>31.43</v>
      </c>
      <c r="J140" s="219">
        <f t="shared" si="30"/>
        <v>31.44</v>
      </c>
      <c r="K140" s="19">
        <f>IF(ISERROR([3]WORKSHEET!K192="TRUE"),0,+[3]WORKSHEET!K192)</f>
        <v>0</v>
      </c>
      <c r="L140" s="20">
        <f>IF(ISERROR([3]WORKSHEET!L192="TRUE"),0,+[3]WORKSHEET!L192)</f>
        <v>0</v>
      </c>
      <c r="M140" s="21">
        <f t="shared" si="31"/>
        <v>0</v>
      </c>
      <c r="N140" s="19">
        <f>IF(ISERROR([4]WORKSHEET!N192="TRUE"),0,+[4]WORKSHEET!N192)</f>
        <v>0.11</v>
      </c>
      <c r="O140" s="20">
        <f>IF(ISERROR([4]WORKSHEET!O192="TRUE"),0,+[4]WORKSHEET!O192)</f>
        <v>31.06</v>
      </c>
      <c r="P140" s="21">
        <f t="shared" si="33"/>
        <v>31.169999999999998</v>
      </c>
      <c r="Q140" s="204">
        <f>IFERROR(VLOOKUP(B140,'[5]AUG-19'!B:H,6,FALSE),0)</f>
        <v>0.01</v>
      </c>
      <c r="R140" s="205">
        <f>IFERROR(VLOOKUP(B140,'[5]AUG-19'!B:H,7,FALSE),0)</f>
        <v>49.38</v>
      </c>
      <c r="S140" s="206">
        <f t="shared" si="29"/>
        <v>49.39</v>
      </c>
      <c r="T140" s="204">
        <f>IFERROR(VLOOKUP(B140,'[6]SEP-19'!B:H,6,FALSE),0)</f>
        <v>0</v>
      </c>
      <c r="U140" s="205">
        <f>IFERROR(VLOOKUP(B140,'[6]SEP-19'!B:H,7,FALSE),0)</f>
        <v>0</v>
      </c>
      <c r="V140" s="206">
        <f t="shared" si="32"/>
        <v>0</v>
      </c>
      <c r="W140" s="195">
        <f t="shared" si="34"/>
        <v>0.13</v>
      </c>
      <c r="X140" s="196">
        <f t="shared" si="34"/>
        <v>111.87</v>
      </c>
      <c r="Y140" s="197">
        <f t="shared" si="35"/>
        <v>112</v>
      </c>
    </row>
    <row r="141" spans="1:25" ht="13">
      <c r="A141" s="2" t="s">
        <v>282</v>
      </c>
      <c r="B141" s="2" t="s">
        <v>159</v>
      </c>
      <c r="C141" s="89" t="s">
        <v>297</v>
      </c>
      <c r="D141" s="129" t="s">
        <v>302</v>
      </c>
      <c r="E141" s="48">
        <v>0</v>
      </c>
      <c r="F141" s="188">
        <v>0</v>
      </c>
      <c r="G141" s="142">
        <v>0</v>
      </c>
      <c r="H141" s="217">
        <f>IFERROR(VLOOKUP(B141,'[2]MAY-19'!B:H,6,FALSE),0)</f>
        <v>0.04</v>
      </c>
      <c r="I141" s="218">
        <f>IFERROR(VLOOKUP(B141,'[2]MAY-19'!B:H,7,FALSE),0)</f>
        <v>1.68</v>
      </c>
      <c r="J141" s="219">
        <f t="shared" si="30"/>
        <v>1.72</v>
      </c>
      <c r="K141" s="19">
        <f>IF(ISERROR([3]WORKSHEET!K193="TRUE"),0,+[3]WORKSHEET!K193)</f>
        <v>0</v>
      </c>
      <c r="L141" s="20">
        <f>IF(ISERROR([3]WORKSHEET!L193="TRUE"),0,+[3]WORKSHEET!L193)</f>
        <v>0</v>
      </c>
      <c r="M141" s="21">
        <f t="shared" si="31"/>
        <v>0</v>
      </c>
      <c r="N141" s="19">
        <f>IF(ISERROR([4]WORKSHEET!N193="TRUE"),0,+[4]WORKSHEET!N193)</f>
        <v>2.33</v>
      </c>
      <c r="O141" s="20">
        <f>IF(ISERROR([4]WORKSHEET!O193="TRUE"),0,+[4]WORKSHEET!O193)</f>
        <v>9.26</v>
      </c>
      <c r="P141" s="21">
        <f t="shared" si="33"/>
        <v>11.59</v>
      </c>
      <c r="Q141" s="204">
        <f>IFERROR(VLOOKUP(B141,'[5]AUG-19'!B:H,6,FALSE),0)</f>
        <v>1.45</v>
      </c>
      <c r="R141" s="205">
        <f>IFERROR(VLOOKUP(B141,'[5]AUG-19'!B:H,7,FALSE),0)</f>
        <v>15.62</v>
      </c>
      <c r="S141" s="206">
        <f t="shared" si="29"/>
        <v>17.07</v>
      </c>
      <c r="T141" s="204">
        <f>IFERROR(VLOOKUP(B141,'[6]SEP-19'!B:H,6,FALSE),0)</f>
        <v>0</v>
      </c>
      <c r="U141" s="205">
        <f>IFERROR(VLOOKUP(B141,'[6]SEP-19'!B:H,7,FALSE),0)</f>
        <v>0</v>
      </c>
      <c r="V141" s="206">
        <f t="shared" si="32"/>
        <v>0</v>
      </c>
      <c r="W141" s="195">
        <f t="shared" si="34"/>
        <v>3.8200000000000003</v>
      </c>
      <c r="X141" s="196">
        <f t="shared" si="34"/>
        <v>26.56</v>
      </c>
      <c r="Y141" s="197">
        <f t="shared" si="35"/>
        <v>30.380000000000003</v>
      </c>
    </row>
    <row r="142" spans="1:25" ht="13">
      <c r="A142" s="2" t="s">
        <v>398</v>
      </c>
      <c r="B142" s="2" t="s">
        <v>399</v>
      </c>
      <c r="C142" s="89" t="s">
        <v>297</v>
      </c>
      <c r="D142" s="129" t="s">
        <v>304</v>
      </c>
      <c r="E142" s="48">
        <v>6071.451</v>
      </c>
      <c r="F142" s="188">
        <v>1383.2439999999999</v>
      </c>
      <c r="G142" s="142">
        <v>7454.6949999999997</v>
      </c>
      <c r="H142" s="217">
        <f>IFERROR(VLOOKUP(B142,'[2]MAY-19'!B:H,6,FALSE),0)</f>
        <v>7339.15</v>
      </c>
      <c r="I142" s="218">
        <f>IFERROR(VLOOKUP(B142,'[2]MAY-19'!B:H,7,FALSE),0)</f>
        <v>2121.4499999999998</v>
      </c>
      <c r="J142" s="219">
        <f t="shared" si="30"/>
        <v>9460.5999999999985</v>
      </c>
      <c r="K142" s="19">
        <f>IF(ISERROR([3]WORKSHEET!K194="TRUE"),0,+[3]WORKSHEET!K194)</f>
        <v>7296.07</v>
      </c>
      <c r="L142" s="20">
        <f>IF(ISERROR([3]WORKSHEET!L194="TRUE"),0,+[3]WORKSHEET!L194)</f>
        <v>1446.45</v>
      </c>
      <c r="M142" s="21">
        <f t="shared" si="31"/>
        <v>8742.52</v>
      </c>
      <c r="N142" s="19">
        <f>IF(ISERROR([4]WORKSHEET!N194="TRUE"),0,+[4]WORKSHEET!N194)</f>
        <v>6535.71</v>
      </c>
      <c r="O142" s="20">
        <f>IF(ISERROR([4]WORKSHEET!O194="TRUE"),0,+[4]WORKSHEET!O194)</f>
        <v>1859.29</v>
      </c>
      <c r="P142" s="21">
        <f t="shared" si="33"/>
        <v>8395</v>
      </c>
      <c r="Q142" s="204">
        <f>IFERROR(VLOOKUP(B142,'[5]AUG-19'!B:H,6,FALSE),0)</f>
        <v>6360.72</v>
      </c>
      <c r="R142" s="205">
        <f>IFERROR(VLOOKUP(B142,'[5]AUG-19'!B:H,7,FALSE),0)</f>
        <v>1644.5</v>
      </c>
      <c r="S142" s="206">
        <f t="shared" si="29"/>
        <v>8005.22</v>
      </c>
      <c r="T142" s="204">
        <f>IFERROR(VLOOKUP(B142,'[6]SEP-19'!B:H,6,FALSE),0)</f>
        <v>5670.74</v>
      </c>
      <c r="U142" s="205">
        <f>IFERROR(VLOOKUP(B142,'[6]SEP-19'!B:H,7,FALSE),0)</f>
        <v>2363.0700000000002</v>
      </c>
      <c r="V142" s="206">
        <f t="shared" si="32"/>
        <v>8033.8099999999995</v>
      </c>
      <c r="W142" s="195">
        <f t="shared" si="34"/>
        <v>39273.840999999993</v>
      </c>
      <c r="X142" s="196">
        <f t="shared" si="34"/>
        <v>10818.003999999999</v>
      </c>
      <c r="Y142" s="197">
        <f t="shared" si="35"/>
        <v>50091.845000000001</v>
      </c>
    </row>
    <row r="143" spans="1:25" ht="13">
      <c r="A143" s="2" t="s">
        <v>398</v>
      </c>
      <c r="B143" s="2" t="s">
        <v>400</v>
      </c>
      <c r="C143" s="89" t="s">
        <v>297</v>
      </c>
      <c r="D143" s="129" t="s">
        <v>304</v>
      </c>
      <c r="E143" s="48">
        <v>5716.5630000000001</v>
      </c>
      <c r="F143" s="188">
        <v>1498.797</v>
      </c>
      <c r="G143" s="142">
        <v>7215.3600000000006</v>
      </c>
      <c r="H143" s="217">
        <f>IFERROR(VLOOKUP(B143,'[2]MAY-19'!B:H,6,FALSE),0)</f>
        <v>7303.27</v>
      </c>
      <c r="I143" s="218">
        <f>IFERROR(VLOOKUP(B143,'[2]MAY-19'!B:H,7,FALSE),0)</f>
        <v>2148.46</v>
      </c>
      <c r="J143" s="219">
        <f t="shared" si="30"/>
        <v>9451.73</v>
      </c>
      <c r="K143" s="19">
        <f>IF(ISERROR([3]WORKSHEET!K195="TRUE"),0,+[3]WORKSHEET!K195)</f>
        <v>7079.02</v>
      </c>
      <c r="L143" s="20">
        <f>IF(ISERROR([3]WORKSHEET!L195="TRUE"),0,+[3]WORKSHEET!L195)</f>
        <v>1448.96</v>
      </c>
      <c r="M143" s="21">
        <f t="shared" si="31"/>
        <v>8527.98</v>
      </c>
      <c r="N143" s="19">
        <f>IF(ISERROR([4]WORKSHEET!N195="TRUE"),0,+[4]WORKSHEET!N195)</f>
        <v>6434.49</v>
      </c>
      <c r="O143" s="20">
        <f>IF(ISERROR([4]WORKSHEET!O195="TRUE"),0,+[4]WORKSHEET!O195)</f>
        <v>2000.65</v>
      </c>
      <c r="P143" s="21">
        <f t="shared" si="33"/>
        <v>8435.14</v>
      </c>
      <c r="Q143" s="204">
        <f>IFERROR(VLOOKUP(B143,'[5]AUG-19'!B:H,6,FALSE),0)</f>
        <v>6214.1</v>
      </c>
      <c r="R143" s="205">
        <f>IFERROR(VLOOKUP(B143,'[5]AUG-19'!B:H,7,FALSE),0)</f>
        <v>2092.81</v>
      </c>
      <c r="S143" s="206">
        <f t="shared" si="29"/>
        <v>8306.91</v>
      </c>
      <c r="T143" s="204">
        <f>IFERROR(VLOOKUP(B143,'[6]SEP-19'!B:H,6,FALSE),0)</f>
        <v>5389.14</v>
      </c>
      <c r="U143" s="205">
        <f>IFERROR(VLOOKUP(B143,'[6]SEP-19'!B:H,7,FALSE),0)</f>
        <v>2287.14</v>
      </c>
      <c r="V143" s="206">
        <f t="shared" si="32"/>
        <v>7676.2800000000007</v>
      </c>
      <c r="W143" s="195">
        <f t="shared" si="34"/>
        <v>38136.582999999999</v>
      </c>
      <c r="X143" s="196">
        <f t="shared" si="34"/>
        <v>11476.816999999999</v>
      </c>
      <c r="Y143" s="197">
        <f t="shared" si="35"/>
        <v>49613.399999999994</v>
      </c>
    </row>
    <row r="144" spans="1:25" ht="13">
      <c r="A144" s="2" t="s">
        <v>283</v>
      </c>
      <c r="B144" s="2" t="s">
        <v>160</v>
      </c>
      <c r="C144" s="89" t="s">
        <v>297</v>
      </c>
      <c r="D144" s="129" t="s">
        <v>303</v>
      </c>
      <c r="E144" s="48">
        <v>41.936999999999998</v>
      </c>
      <c r="F144" s="188">
        <v>6.5979999999999999</v>
      </c>
      <c r="G144" s="142">
        <v>48.534999999999997</v>
      </c>
      <c r="H144" s="217">
        <f>IFERROR(VLOOKUP(B144,'[2]MAY-19'!B:H,6,FALSE),0)</f>
        <v>536.63</v>
      </c>
      <c r="I144" s="218">
        <f>IFERROR(VLOOKUP(B144,'[2]MAY-19'!B:H,7,FALSE),0)</f>
        <v>0</v>
      </c>
      <c r="J144" s="219">
        <f t="shared" si="30"/>
        <v>536.63</v>
      </c>
      <c r="K144" s="19">
        <f>IF(ISERROR([3]WORKSHEET!K196="TRUE"),0,+[3]WORKSHEET!K196)</f>
        <v>499.37</v>
      </c>
      <c r="L144" s="20">
        <f>IF(ISERROR([3]WORKSHEET!L196="TRUE"),0,+[3]WORKSHEET!L196)</f>
        <v>2.95</v>
      </c>
      <c r="M144" s="21">
        <f t="shared" si="31"/>
        <v>502.32</v>
      </c>
      <c r="N144" s="19">
        <f>IF(ISERROR([4]WORKSHEET!N196="TRUE"),0,+[4]WORKSHEET!N196)</f>
        <v>527</v>
      </c>
      <c r="O144" s="20">
        <f>IF(ISERROR([4]WORKSHEET!O196="TRUE"),0,+[4]WORKSHEET!O196)</f>
        <v>0.27</v>
      </c>
      <c r="P144" s="21">
        <f t="shared" si="33"/>
        <v>527.27</v>
      </c>
      <c r="Q144" s="204">
        <f>IFERROR(VLOOKUP(B144,'[5]AUG-19'!B:H,6,FALSE),0)</f>
        <v>531.02</v>
      </c>
      <c r="R144" s="205">
        <f>IFERROR(VLOOKUP(B144,'[5]AUG-19'!B:H,7,FALSE),0)</f>
        <v>0</v>
      </c>
      <c r="S144" s="206">
        <f t="shared" si="29"/>
        <v>531.02</v>
      </c>
      <c r="T144" s="204">
        <f>IFERROR(VLOOKUP(B144,'[6]SEP-19'!B:H,6,FALSE),0)</f>
        <v>479.75</v>
      </c>
      <c r="U144" s="205">
        <f>IFERROR(VLOOKUP(B144,'[6]SEP-19'!B:H,7,FALSE),0)</f>
        <v>0</v>
      </c>
      <c r="V144" s="206">
        <f t="shared" si="32"/>
        <v>479.75</v>
      </c>
      <c r="W144" s="195">
        <f t="shared" si="34"/>
        <v>2615.7069999999999</v>
      </c>
      <c r="X144" s="196">
        <f t="shared" si="34"/>
        <v>9.8179999999999996</v>
      </c>
      <c r="Y144" s="197">
        <f t="shared" si="35"/>
        <v>2625.5249999999996</v>
      </c>
    </row>
    <row r="145" spans="1:25" ht="13">
      <c r="A145" s="2" t="s">
        <v>284</v>
      </c>
      <c r="B145" s="2" t="s">
        <v>161</v>
      </c>
      <c r="C145" s="89" t="s">
        <v>297</v>
      </c>
      <c r="D145" s="129" t="s">
        <v>303</v>
      </c>
      <c r="E145" s="48">
        <v>29937</v>
      </c>
      <c r="F145" s="188">
        <v>1647.4</v>
      </c>
      <c r="G145" s="142">
        <v>31584.400000000001</v>
      </c>
      <c r="H145" s="217">
        <f>IFERROR(VLOOKUP(B145,'[2]MAY-19'!B:H,6,FALSE),0)</f>
        <v>36722.5</v>
      </c>
      <c r="I145" s="218">
        <f>IFERROR(VLOOKUP(B145,'[2]MAY-19'!B:H,7,FALSE),0)</f>
        <v>1755.8</v>
      </c>
      <c r="J145" s="219">
        <f t="shared" si="30"/>
        <v>38478.300000000003</v>
      </c>
      <c r="K145" s="19">
        <f>IF(ISERROR([3]WORKSHEET!K197="TRUE"),0,+[3]WORKSHEET!K197)</f>
        <v>36797.1</v>
      </c>
      <c r="L145" s="20">
        <f>IF(ISERROR([3]WORKSHEET!L197="TRUE"),0,+[3]WORKSHEET!L197)</f>
        <v>1991.4</v>
      </c>
      <c r="M145" s="21">
        <f t="shared" si="31"/>
        <v>38788.5</v>
      </c>
      <c r="N145" s="19">
        <f>IF(ISERROR([4]WORKSHEET!N197="TRUE"),0,+[4]WORKSHEET!N197)</f>
        <v>39000.699999999997</v>
      </c>
      <c r="O145" s="20">
        <f>IF(ISERROR([4]WORKSHEET!O197="TRUE"),0,+[4]WORKSHEET!O197)</f>
        <v>1967.1</v>
      </c>
      <c r="P145" s="21">
        <f t="shared" si="33"/>
        <v>40967.799999999996</v>
      </c>
      <c r="Q145" s="204">
        <f>IFERROR(VLOOKUP(B145,'[5]AUG-19'!B:H,6,FALSE),0)</f>
        <v>43674</v>
      </c>
      <c r="R145" s="205">
        <f>IFERROR(VLOOKUP(B145,'[5]AUG-19'!B:H,7,FALSE),0)</f>
        <v>2250.3000000000002</v>
      </c>
      <c r="S145" s="206">
        <f t="shared" si="29"/>
        <v>45924.3</v>
      </c>
      <c r="T145" s="204">
        <f>IFERROR(VLOOKUP(B145,'[6]SEP-19'!B:H,6,FALSE),0)</f>
        <v>39771.5</v>
      </c>
      <c r="U145" s="205">
        <f>IFERROR(VLOOKUP(B145,'[6]SEP-19'!B:H,7,FALSE),0)</f>
        <v>1737.9</v>
      </c>
      <c r="V145" s="206">
        <f t="shared" si="32"/>
        <v>41509.4</v>
      </c>
      <c r="W145" s="195">
        <f t="shared" si="34"/>
        <v>225902.8</v>
      </c>
      <c r="X145" s="196">
        <f t="shared" si="34"/>
        <v>11349.9</v>
      </c>
      <c r="Y145" s="197">
        <f t="shared" si="35"/>
        <v>237252.69999999998</v>
      </c>
    </row>
    <row r="146" spans="1:25" ht="13">
      <c r="A146" s="2" t="s">
        <v>286</v>
      </c>
      <c r="B146" s="2" t="s">
        <v>166</v>
      </c>
      <c r="C146" s="89" t="s">
        <v>297</v>
      </c>
      <c r="D146" s="129" t="s">
        <v>303</v>
      </c>
      <c r="E146" s="48">
        <v>11146.75</v>
      </c>
      <c r="F146" s="188">
        <v>139.71</v>
      </c>
      <c r="G146" s="142">
        <v>11286.46</v>
      </c>
      <c r="H146" s="217">
        <f>IFERROR(VLOOKUP(B146,'[2]MAY-19'!B:H,6,FALSE),0)</f>
        <v>18953.150000000001</v>
      </c>
      <c r="I146" s="218">
        <f>IFERROR(VLOOKUP(B146,'[2]MAY-19'!B:H,7,FALSE),0)</f>
        <v>91.26</v>
      </c>
      <c r="J146" s="219">
        <f t="shared" si="30"/>
        <v>19044.41</v>
      </c>
      <c r="K146" s="19">
        <f>IF(ISERROR([3]WORKSHEET!K202="TRUE"),0,+[3]WORKSHEET!K202)</f>
        <v>9815.75</v>
      </c>
      <c r="L146" s="20">
        <f>IF(ISERROR([3]WORKSHEET!L202="TRUE"),0,+[3]WORKSHEET!L202)</f>
        <v>73.31</v>
      </c>
      <c r="M146" s="21">
        <f t="shared" si="31"/>
        <v>9889.06</v>
      </c>
      <c r="N146" s="19">
        <f>IF(ISERROR([4]WORKSHEET!N202="TRUE"),0,+[4]WORKSHEET!N202)</f>
        <v>8005.35</v>
      </c>
      <c r="O146" s="20">
        <f>IF(ISERROR([4]WORKSHEET!O202="TRUE"),0,+[4]WORKSHEET!O202)</f>
        <v>116.16</v>
      </c>
      <c r="P146" s="21">
        <f t="shared" si="33"/>
        <v>8121.51</v>
      </c>
      <c r="Q146" s="204">
        <f>IFERROR(VLOOKUP(B146,'[5]AUG-19'!B:H,6,FALSE),0)</f>
        <v>5975.1</v>
      </c>
      <c r="R146" s="205">
        <f>IFERROR(VLOOKUP(B146,'[5]AUG-19'!B:H,7,FALSE),0)</f>
        <v>518.64</v>
      </c>
      <c r="S146" s="206">
        <f t="shared" si="29"/>
        <v>6493.7400000000007</v>
      </c>
      <c r="T146" s="204">
        <f>IFERROR(VLOOKUP(B146,'[6]SEP-19'!B:H,6,FALSE),0)</f>
        <v>9619.2000000000007</v>
      </c>
      <c r="U146" s="205">
        <f>IFERROR(VLOOKUP(B146,'[6]SEP-19'!B:H,7,FALSE),0)</f>
        <v>189.57</v>
      </c>
      <c r="V146" s="206">
        <f t="shared" si="32"/>
        <v>9808.77</v>
      </c>
      <c r="W146" s="195">
        <f t="shared" si="34"/>
        <v>63515.3</v>
      </c>
      <c r="X146" s="196">
        <f t="shared" si="34"/>
        <v>1128.6500000000001</v>
      </c>
      <c r="Y146" s="197">
        <f t="shared" si="35"/>
        <v>64643.95</v>
      </c>
    </row>
    <row r="147" spans="1:25" ht="13">
      <c r="A147" s="2" t="s">
        <v>286</v>
      </c>
      <c r="B147" s="2" t="s">
        <v>167</v>
      </c>
      <c r="C147" s="89" t="s">
        <v>297</v>
      </c>
      <c r="D147" s="129" t="s">
        <v>303</v>
      </c>
      <c r="E147" s="48">
        <v>13542.8</v>
      </c>
      <c r="F147" s="188">
        <v>1603.1</v>
      </c>
      <c r="G147" s="142">
        <v>15145.9</v>
      </c>
      <c r="H147" s="217">
        <f>IFERROR(VLOOKUP(B147,'[2]MAY-19'!B:H,6,FALSE),0)</f>
        <v>9537.65</v>
      </c>
      <c r="I147" s="218">
        <f>IFERROR(VLOOKUP(B147,'[2]MAY-19'!B:H,7,FALSE),0)</f>
        <v>1302.3</v>
      </c>
      <c r="J147" s="219">
        <f t="shared" si="30"/>
        <v>10839.949999999999</v>
      </c>
      <c r="K147" s="19">
        <f>IF(ISERROR([3]WORKSHEET!K203="TRUE"),0,+[3]WORKSHEET!K203)</f>
        <v>3965.2</v>
      </c>
      <c r="L147" s="20">
        <f>IF(ISERROR([3]WORKSHEET!L203="TRUE"),0,+[3]WORKSHEET!L203)</f>
        <v>2089.15</v>
      </c>
      <c r="M147" s="21">
        <f t="shared" si="31"/>
        <v>6054.35</v>
      </c>
      <c r="N147" s="19">
        <f>IF(ISERROR([4]WORKSHEET!N203="TRUE"),0,+[4]WORKSHEET!N203)</f>
        <v>4746.45</v>
      </c>
      <c r="O147" s="20">
        <f>IF(ISERROR([4]WORKSHEET!O203="TRUE"),0,+[4]WORKSHEET!O203)</f>
        <v>2163.8000000000002</v>
      </c>
      <c r="P147" s="21">
        <f t="shared" si="33"/>
        <v>6910.25</v>
      </c>
      <c r="Q147" s="204">
        <f>IFERROR(VLOOKUP(B147,'[5]AUG-19'!B:H,6,FALSE),0)</f>
        <v>2994.2</v>
      </c>
      <c r="R147" s="205">
        <f>IFERROR(VLOOKUP(B147,'[5]AUG-19'!B:H,7,FALSE),0)</f>
        <v>1878.6</v>
      </c>
      <c r="S147" s="206">
        <f t="shared" si="29"/>
        <v>4872.7999999999993</v>
      </c>
      <c r="T147" s="204">
        <f>IFERROR(VLOOKUP(B147,'[6]SEP-19'!B:H,6,FALSE),0)</f>
        <v>3945.7</v>
      </c>
      <c r="U147" s="205">
        <f>IFERROR(VLOOKUP(B147,'[6]SEP-19'!B:H,7,FALSE),0)</f>
        <v>2535.6999999999998</v>
      </c>
      <c r="V147" s="206">
        <f t="shared" si="32"/>
        <v>6481.4</v>
      </c>
      <c r="W147" s="195">
        <f t="shared" si="34"/>
        <v>38731.999999999993</v>
      </c>
      <c r="X147" s="196">
        <f t="shared" si="34"/>
        <v>11572.649999999998</v>
      </c>
      <c r="Y147" s="197">
        <f t="shared" si="35"/>
        <v>50304.65</v>
      </c>
    </row>
    <row r="148" spans="1:25" ht="13">
      <c r="A148" s="2" t="s">
        <v>286</v>
      </c>
      <c r="B148" s="2" t="s">
        <v>168</v>
      </c>
      <c r="C148" s="89" t="s">
        <v>297</v>
      </c>
      <c r="D148" s="129" t="s">
        <v>303</v>
      </c>
      <c r="E148" s="48">
        <v>1023.69</v>
      </c>
      <c r="F148" s="188">
        <v>533.20000000000005</v>
      </c>
      <c r="G148" s="142">
        <v>1556.89</v>
      </c>
      <c r="H148" s="217">
        <f>IFERROR(VLOOKUP(B148,'[2]MAY-19'!B:H,6,FALSE),0)</f>
        <v>12837.8</v>
      </c>
      <c r="I148" s="218">
        <f>IFERROR(VLOOKUP(B148,'[2]MAY-19'!B:H,7,FALSE),0)</f>
        <v>439.79</v>
      </c>
      <c r="J148" s="219">
        <f t="shared" si="30"/>
        <v>13277.59</v>
      </c>
      <c r="K148" s="19">
        <f>IF(ISERROR([3]WORKSHEET!K204="TRUE"),0,+[3]WORKSHEET!K204)</f>
        <v>17443.650000000001</v>
      </c>
      <c r="L148" s="20">
        <f>IF(ISERROR([3]WORKSHEET!L204="TRUE"),0,+[3]WORKSHEET!L204)</f>
        <v>224.64</v>
      </c>
      <c r="M148" s="21">
        <f t="shared" si="31"/>
        <v>17668.29</v>
      </c>
      <c r="N148" s="19">
        <f>IF(ISERROR([4]WORKSHEET!N204="TRUE"),0,+[4]WORKSHEET!N204)</f>
        <v>11542.3</v>
      </c>
      <c r="O148" s="20">
        <f>IF(ISERROR([4]WORKSHEET!O204="TRUE"),0,+[4]WORKSHEET!O204)</f>
        <v>171.48</v>
      </c>
      <c r="P148" s="21">
        <f t="shared" si="33"/>
        <v>11713.779999999999</v>
      </c>
      <c r="Q148" s="204">
        <f>IFERROR(VLOOKUP(B148,'[5]AUG-19'!B:H,6,FALSE),0)</f>
        <v>12899.05</v>
      </c>
      <c r="R148" s="205">
        <f>IFERROR(VLOOKUP(B148,'[5]AUG-19'!B:H,7,FALSE),0)</f>
        <v>121.61</v>
      </c>
      <c r="S148" s="206">
        <f t="shared" si="29"/>
        <v>13020.66</v>
      </c>
      <c r="T148" s="204">
        <f>IFERROR(VLOOKUP(B148,'[6]SEP-19'!B:H,6,FALSE),0)</f>
        <v>12751.95</v>
      </c>
      <c r="U148" s="205">
        <f>IFERROR(VLOOKUP(B148,'[6]SEP-19'!B:H,7,FALSE),0)</f>
        <v>520.30999999999995</v>
      </c>
      <c r="V148" s="206">
        <f t="shared" si="32"/>
        <v>13272.26</v>
      </c>
      <c r="W148" s="195">
        <f t="shared" si="34"/>
        <v>68498.44</v>
      </c>
      <c r="X148" s="196">
        <f t="shared" si="34"/>
        <v>2011.03</v>
      </c>
      <c r="Y148" s="197">
        <f t="shared" si="35"/>
        <v>70509.47</v>
      </c>
    </row>
    <row r="149" spans="1:25" ht="13">
      <c r="A149" s="2" t="s">
        <v>287</v>
      </c>
      <c r="B149" s="2" t="s">
        <v>169</v>
      </c>
      <c r="C149" s="89" t="s">
        <v>297</v>
      </c>
      <c r="D149" s="129" t="s">
        <v>302</v>
      </c>
      <c r="E149" s="48">
        <v>0</v>
      </c>
      <c r="F149" s="188">
        <v>0</v>
      </c>
      <c r="G149" s="142">
        <v>0</v>
      </c>
      <c r="H149" s="217">
        <f>IFERROR(VLOOKUP(B149,'[2]MAY-19'!B:H,6,FALSE),0)</f>
        <v>0</v>
      </c>
      <c r="I149" s="218">
        <f>IFERROR(VLOOKUP(B149,'[2]MAY-19'!B:H,7,FALSE),0)</f>
        <v>0</v>
      </c>
      <c r="J149" s="219">
        <f t="shared" si="30"/>
        <v>0</v>
      </c>
      <c r="K149" s="19">
        <f>IF(ISERROR([3]WORKSHEET!K205="TRUE"),0,+[3]WORKSHEET!K205)</f>
        <v>0</v>
      </c>
      <c r="L149" s="20">
        <f>IF(ISERROR([3]WORKSHEET!L205="TRUE"),0,+[3]WORKSHEET!L205)</f>
        <v>0</v>
      </c>
      <c r="M149" s="21">
        <f t="shared" si="31"/>
        <v>0</v>
      </c>
      <c r="N149" s="19">
        <f>IF(ISERROR([4]WORKSHEET!N205="TRUE"),0,+[4]WORKSHEET!N205)</f>
        <v>0</v>
      </c>
      <c r="O149" s="20">
        <f>IF(ISERROR([4]WORKSHEET!O205="TRUE"),0,+[4]WORKSHEET!O205)</f>
        <v>0</v>
      </c>
      <c r="P149" s="21">
        <f t="shared" si="33"/>
        <v>0</v>
      </c>
      <c r="Q149" s="204">
        <f>IFERROR(VLOOKUP(B149,'[5]AUG-19'!B:H,6,FALSE),0)</f>
        <v>0</v>
      </c>
      <c r="R149" s="205">
        <f>IFERROR(VLOOKUP(B149,'[5]AUG-19'!B:H,7,FALSE),0)</f>
        <v>0</v>
      </c>
      <c r="S149" s="206">
        <f t="shared" si="29"/>
        <v>0</v>
      </c>
      <c r="T149" s="204">
        <f>IFERROR(VLOOKUP(B149,'[6]SEP-19'!B:H,6,FALSE),0)</f>
        <v>0</v>
      </c>
      <c r="U149" s="205">
        <f>IFERROR(VLOOKUP(B149,'[6]SEP-19'!B:H,7,FALSE),0)</f>
        <v>0</v>
      </c>
      <c r="V149" s="206">
        <f t="shared" si="32"/>
        <v>0</v>
      </c>
      <c r="W149" s="195">
        <f t="shared" si="34"/>
        <v>0</v>
      </c>
      <c r="X149" s="196">
        <f t="shared" si="34"/>
        <v>0</v>
      </c>
      <c r="Y149" s="197">
        <f t="shared" si="35"/>
        <v>0</v>
      </c>
    </row>
    <row r="150" spans="1:25" ht="13">
      <c r="A150" s="2" t="s">
        <v>288</v>
      </c>
      <c r="B150" s="2" t="s">
        <v>170</v>
      </c>
      <c r="C150" s="89" t="s">
        <v>297</v>
      </c>
      <c r="D150" s="129" t="s">
        <v>302</v>
      </c>
      <c r="E150" s="48">
        <v>2150.4949999999999</v>
      </c>
      <c r="F150" s="188">
        <v>1986.645</v>
      </c>
      <c r="G150" s="142">
        <v>4137.1399999999994</v>
      </c>
      <c r="H150" s="217">
        <f>IFERROR(VLOOKUP(B150,'[2]MAY-19'!B:H,6,FALSE),0)</f>
        <v>15884.77</v>
      </c>
      <c r="I150" s="218">
        <f>IFERROR(VLOOKUP(B150,'[2]MAY-19'!B:H,7,FALSE),0)</f>
        <v>2621.0100000000002</v>
      </c>
      <c r="J150" s="219">
        <f t="shared" si="30"/>
        <v>18505.78</v>
      </c>
      <c r="K150" s="19">
        <f>IF(ISERROR([3]WORKSHEET!K206="TRUE"),0,+[3]WORKSHEET!K206)</f>
        <v>10957.89</v>
      </c>
      <c r="L150" s="20">
        <f>IF(ISERROR([3]WORKSHEET!L206="TRUE"),0,+[3]WORKSHEET!L206)</f>
        <v>2199.0100000000002</v>
      </c>
      <c r="M150" s="21">
        <f t="shared" si="31"/>
        <v>13156.9</v>
      </c>
      <c r="N150" s="19">
        <f>IF(ISERROR([4]WORKSHEET!N206="TRUE"),0,+[4]WORKSHEET!N206)</f>
        <v>3265.54</v>
      </c>
      <c r="O150" s="20">
        <f>IF(ISERROR([4]WORKSHEET!O206="TRUE"),0,+[4]WORKSHEET!O206)</f>
        <v>4402.34</v>
      </c>
      <c r="P150" s="21">
        <f t="shared" si="33"/>
        <v>7667.88</v>
      </c>
      <c r="Q150" s="204">
        <f>IFERROR(VLOOKUP(B150,'[5]AUG-19'!B:H,6,FALSE),0)</f>
        <v>5090.9799999999996</v>
      </c>
      <c r="R150" s="205">
        <f>IFERROR(VLOOKUP(B150,'[5]AUG-19'!B:H,7,FALSE),0)</f>
        <v>2240.63</v>
      </c>
      <c r="S150" s="206">
        <f t="shared" si="29"/>
        <v>7331.61</v>
      </c>
      <c r="T150" s="204">
        <f>IFERROR(VLOOKUP(B150,'[6]SEP-19'!B:H,6,FALSE),0)</f>
        <v>4341.91</v>
      </c>
      <c r="U150" s="205">
        <f>IFERROR(VLOOKUP(B150,'[6]SEP-19'!B:H,7,FALSE),0)</f>
        <v>3692.09</v>
      </c>
      <c r="V150" s="206">
        <f t="shared" si="32"/>
        <v>8034</v>
      </c>
      <c r="W150" s="195">
        <f t="shared" si="34"/>
        <v>41691.585000000006</v>
      </c>
      <c r="X150" s="196">
        <f t="shared" si="34"/>
        <v>17141.725000000002</v>
      </c>
      <c r="Y150" s="197">
        <f t="shared" si="35"/>
        <v>58833.31</v>
      </c>
    </row>
    <row r="151" spans="1:25" ht="13">
      <c r="A151" s="2" t="s">
        <v>288</v>
      </c>
      <c r="B151" s="2" t="s">
        <v>171</v>
      </c>
      <c r="C151" s="89" t="s">
        <v>297</v>
      </c>
      <c r="D151" s="129" t="s">
        <v>302</v>
      </c>
      <c r="E151" s="48">
        <v>3815.6109999999999</v>
      </c>
      <c r="F151" s="188">
        <v>883.50699999999995</v>
      </c>
      <c r="G151" s="142">
        <v>4699.1179999999995</v>
      </c>
      <c r="H151" s="217">
        <f>IFERROR(VLOOKUP(B151,'[2]MAY-19'!B:H,6,FALSE),0)</f>
        <v>12257.48</v>
      </c>
      <c r="I151" s="218">
        <f>IFERROR(VLOOKUP(B151,'[2]MAY-19'!B:H,7,FALSE),0)</f>
        <v>1223.7</v>
      </c>
      <c r="J151" s="219">
        <f t="shared" si="30"/>
        <v>13481.18</v>
      </c>
      <c r="K151" s="19">
        <f>IF(ISERROR([3]WORKSHEET!K207="TRUE"),0,+[3]WORKSHEET!K207)</f>
        <v>14977.98</v>
      </c>
      <c r="L151" s="20">
        <f>IF(ISERROR([3]WORKSHEET!L207="TRUE"),0,+[3]WORKSHEET!L207)</f>
        <v>723</v>
      </c>
      <c r="M151" s="21">
        <f t="shared" si="31"/>
        <v>15700.98</v>
      </c>
      <c r="N151" s="19">
        <f>IF(ISERROR([4]WORKSHEET!N207="TRUE"),0,+[4]WORKSHEET!N207)</f>
        <v>3238.31</v>
      </c>
      <c r="O151" s="20">
        <f>IF(ISERROR([4]WORKSHEET!O207="TRUE"),0,+[4]WORKSHEET!O207)</f>
        <v>392.77</v>
      </c>
      <c r="P151" s="21">
        <f t="shared" si="33"/>
        <v>3631.08</v>
      </c>
      <c r="Q151" s="204">
        <f>IFERROR(VLOOKUP(B151,'[5]AUG-19'!B:H,6,FALSE),0)</f>
        <v>3493.28</v>
      </c>
      <c r="R151" s="205">
        <f>IFERROR(VLOOKUP(B151,'[5]AUG-19'!B:H,7,FALSE),0)</f>
        <v>602.36</v>
      </c>
      <c r="S151" s="206">
        <f t="shared" si="29"/>
        <v>4095.6400000000003</v>
      </c>
      <c r="T151" s="204">
        <f>IFERROR(VLOOKUP(B151,'[6]SEP-19'!B:H,6,FALSE),0)</f>
        <v>2265.0300000000002</v>
      </c>
      <c r="U151" s="205">
        <f>IFERROR(VLOOKUP(B151,'[6]SEP-19'!B:H,7,FALSE),0)</f>
        <v>1062.5</v>
      </c>
      <c r="V151" s="206">
        <f t="shared" si="32"/>
        <v>3327.53</v>
      </c>
      <c r="W151" s="195">
        <f t="shared" si="34"/>
        <v>40047.690999999999</v>
      </c>
      <c r="X151" s="196">
        <f t="shared" si="34"/>
        <v>4887.8369999999995</v>
      </c>
      <c r="Y151" s="197">
        <f t="shared" si="35"/>
        <v>44935.527999999998</v>
      </c>
    </row>
    <row r="152" spans="1:25" ht="13">
      <c r="A152" s="2" t="s">
        <v>290</v>
      </c>
      <c r="B152" s="2" t="s">
        <v>173</v>
      </c>
      <c r="C152" s="89" t="s">
        <v>297</v>
      </c>
      <c r="D152" s="129" t="s">
        <v>298</v>
      </c>
      <c r="E152" s="48">
        <v>30340.6</v>
      </c>
      <c r="F152" s="188">
        <v>2893.75</v>
      </c>
      <c r="G152" s="142">
        <v>33234.35</v>
      </c>
      <c r="H152" s="217">
        <f>IFERROR(VLOOKUP(B152,'[2]MAY-19'!B:H,6,FALSE),0)</f>
        <v>48141.3</v>
      </c>
      <c r="I152" s="218">
        <f>IFERROR(VLOOKUP(B152,'[2]MAY-19'!B:H,7,FALSE),0)</f>
        <v>1436.45</v>
      </c>
      <c r="J152" s="219">
        <f t="shared" si="30"/>
        <v>49577.75</v>
      </c>
      <c r="K152" s="19">
        <f>IF(ISERROR([3]WORKSHEET!K209="TRUE"),0,+[3]WORKSHEET!K209)</f>
        <v>46104.95</v>
      </c>
      <c r="L152" s="20">
        <f>IF(ISERROR([3]WORKSHEET!L209="TRUE"),0,+[3]WORKSHEET!L209)</f>
        <v>1604.6</v>
      </c>
      <c r="M152" s="21">
        <f t="shared" si="31"/>
        <v>47709.549999999996</v>
      </c>
      <c r="N152" s="19">
        <f>IF(ISERROR([4]WORKSHEET!N209="TRUE"),0,+[4]WORKSHEET!N209)</f>
        <v>34139.050000000003</v>
      </c>
      <c r="O152" s="20">
        <f>IF(ISERROR([4]WORKSHEET!O209="TRUE"),0,+[4]WORKSHEET!O209)</f>
        <v>2442.9</v>
      </c>
      <c r="P152" s="21">
        <f t="shared" si="33"/>
        <v>36581.950000000004</v>
      </c>
      <c r="Q152" s="204">
        <f>IFERROR(VLOOKUP(B152,'[5]AUG-19'!B:H,6,FALSE),0)</f>
        <v>22159.05</v>
      </c>
      <c r="R152" s="205">
        <f>IFERROR(VLOOKUP(B152,'[5]AUG-19'!B:H,7,FALSE),0)</f>
        <v>3373.5</v>
      </c>
      <c r="S152" s="206">
        <f t="shared" si="29"/>
        <v>25532.55</v>
      </c>
      <c r="T152" s="204">
        <f>IFERROR(VLOOKUP(B152,'[6]SEP-19'!B:H,6,FALSE),0)</f>
        <v>15083.7</v>
      </c>
      <c r="U152" s="205">
        <f>IFERROR(VLOOKUP(B152,'[6]SEP-19'!B:H,7,FALSE),0)</f>
        <v>4505.8999999999996</v>
      </c>
      <c r="V152" s="206">
        <f t="shared" si="32"/>
        <v>19589.599999999999</v>
      </c>
      <c r="W152" s="195">
        <f t="shared" si="34"/>
        <v>195968.65</v>
      </c>
      <c r="X152" s="196">
        <f t="shared" si="34"/>
        <v>16257.099999999999</v>
      </c>
      <c r="Y152" s="197">
        <f t="shared" si="35"/>
        <v>212225.75</v>
      </c>
    </row>
    <row r="153" spans="1:25" ht="13">
      <c r="A153" s="2" t="s">
        <v>350</v>
      </c>
      <c r="B153" s="2" t="s">
        <v>351</v>
      </c>
      <c r="C153" s="89" t="s">
        <v>297</v>
      </c>
      <c r="D153" s="129" t="s">
        <v>304</v>
      </c>
      <c r="E153" s="48">
        <v>11322.886</v>
      </c>
      <c r="F153" s="188">
        <v>816.02599999999995</v>
      </c>
      <c r="G153" s="142">
        <v>12138.912</v>
      </c>
      <c r="H153" s="217">
        <f>IFERROR(VLOOKUP(B153,'[2]MAY-19'!B:H,6,FALSE),0)</f>
        <v>15434.94</v>
      </c>
      <c r="I153" s="218">
        <f>IFERROR(VLOOKUP(B153,'[2]MAY-19'!B:H,7,FALSE),0)</f>
        <v>2.3199999999999998</v>
      </c>
      <c r="J153" s="219">
        <f t="shared" si="30"/>
        <v>15437.26</v>
      </c>
      <c r="K153" s="19">
        <f>IF(ISERROR([3]WORKSHEET!K210="TRUE"),0,+[3]WORKSHEET!K210)</f>
        <v>7227.88</v>
      </c>
      <c r="L153" s="20">
        <f>IF(ISERROR([3]WORKSHEET!L210="TRUE"),0,+[3]WORKSHEET!L210)</f>
        <v>0.61</v>
      </c>
      <c r="M153" s="21">
        <f t="shared" si="31"/>
        <v>7228.49</v>
      </c>
      <c r="N153" s="19">
        <f>IF(ISERROR([4]WORKSHEET!N210="TRUE"),0,+[4]WORKSHEET!N210)</f>
        <v>6094.58</v>
      </c>
      <c r="O153" s="20">
        <f>IF(ISERROR([4]WORKSHEET!O210="TRUE"),0,+[4]WORKSHEET!O210)</f>
        <v>405.18</v>
      </c>
      <c r="P153" s="21">
        <f t="shared" si="33"/>
        <v>6499.76</v>
      </c>
      <c r="Q153" s="204">
        <f>IFERROR(VLOOKUP(B153,'[5]AUG-19'!B:H,6,FALSE),0)</f>
        <v>10339.02</v>
      </c>
      <c r="R153" s="205">
        <f>IFERROR(VLOOKUP(B153,'[5]AUG-19'!B:H,7,FALSE),0)</f>
        <v>19.96</v>
      </c>
      <c r="S153" s="206">
        <f t="shared" si="29"/>
        <v>10358.98</v>
      </c>
      <c r="T153" s="204">
        <f>IFERROR(VLOOKUP(B153,'[6]SEP-19'!B:H,6,FALSE),0)</f>
        <v>7576.24</v>
      </c>
      <c r="U153" s="205">
        <f>IFERROR(VLOOKUP(B153,'[6]SEP-19'!B:H,7,FALSE),0)</f>
        <v>4.2</v>
      </c>
      <c r="V153" s="206">
        <f t="shared" si="32"/>
        <v>7580.44</v>
      </c>
      <c r="W153" s="195">
        <f t="shared" si="34"/>
        <v>57995.545999999995</v>
      </c>
      <c r="X153" s="196">
        <f t="shared" si="34"/>
        <v>1248.296</v>
      </c>
      <c r="Y153" s="197">
        <f t="shared" si="35"/>
        <v>59243.842000000004</v>
      </c>
    </row>
    <row r="154" spans="1:25" ht="13">
      <c r="A154" s="2" t="s">
        <v>350</v>
      </c>
      <c r="B154" s="2" t="s">
        <v>416</v>
      </c>
      <c r="C154" s="89" t="s">
        <v>297</v>
      </c>
      <c r="D154" s="129" t="s">
        <v>304</v>
      </c>
      <c r="E154" s="48">
        <v>24.335999999999999</v>
      </c>
      <c r="F154" s="188">
        <v>1.0980000000000001</v>
      </c>
      <c r="G154" s="142">
        <v>25.433999999999997</v>
      </c>
      <c r="H154" s="217">
        <f>IFERROR(VLOOKUP(B154,'[2]MAY-19'!B:H,6,FALSE),0)</f>
        <v>544.03</v>
      </c>
      <c r="I154" s="218">
        <f>IFERROR(VLOOKUP(B154,'[2]MAY-19'!B:H,7,FALSE),0)</f>
        <v>54.35</v>
      </c>
      <c r="J154" s="219">
        <f t="shared" si="30"/>
        <v>598.38</v>
      </c>
      <c r="K154" s="19">
        <f>IF(ISERROR([3]WORKSHEET!K211="TRUE"),0,+[3]WORKSHEET!K211)</f>
        <v>306.10000000000002</v>
      </c>
      <c r="L154" s="20">
        <f>IF(ISERROR([3]WORKSHEET!L211="TRUE"),0,+[3]WORKSHEET!L211)</f>
        <v>73.260000000000005</v>
      </c>
      <c r="M154" s="21">
        <f t="shared" si="31"/>
        <v>379.36</v>
      </c>
      <c r="N154" s="19">
        <f>IF(ISERROR([4]WORKSHEET!N211="TRUE"),0,+[4]WORKSHEET!N211)</f>
        <v>401.65</v>
      </c>
      <c r="O154" s="20">
        <f>IF(ISERROR([4]WORKSHEET!O211="TRUE"),0,+[4]WORKSHEET!O211)</f>
        <v>169.27</v>
      </c>
      <c r="P154" s="21">
        <f t="shared" si="33"/>
        <v>570.91999999999996</v>
      </c>
      <c r="Q154" s="204">
        <f>IFERROR(VLOOKUP(B154,'[5]AUG-19'!B:H,6,FALSE),0)</f>
        <v>319.11</v>
      </c>
      <c r="R154" s="205">
        <f>IFERROR(VLOOKUP(B154,'[5]AUG-19'!B:H,7,FALSE),0)</f>
        <v>178.63</v>
      </c>
      <c r="S154" s="206">
        <f t="shared" si="29"/>
        <v>497.74</v>
      </c>
      <c r="T154" s="204">
        <f>IFERROR(VLOOKUP(B154,'[6]SEP-19'!B:H,6,FALSE),0)</f>
        <v>628.97</v>
      </c>
      <c r="U154" s="205">
        <f>IFERROR(VLOOKUP(B154,'[6]SEP-19'!B:H,7,FALSE),0)</f>
        <v>162.77000000000001</v>
      </c>
      <c r="V154" s="206">
        <f t="shared" si="32"/>
        <v>791.74</v>
      </c>
      <c r="W154" s="195">
        <f t="shared" si="34"/>
        <v>2224.1959999999999</v>
      </c>
      <c r="X154" s="196">
        <f t="shared" si="34"/>
        <v>639.37800000000004</v>
      </c>
      <c r="Y154" s="197">
        <f t="shared" si="35"/>
        <v>2863.5739999999996</v>
      </c>
    </row>
    <row r="155" spans="1:25" ht="13">
      <c r="A155" s="2" t="s">
        <v>350</v>
      </c>
      <c r="B155" s="2" t="s">
        <v>410</v>
      </c>
      <c r="C155" s="89" t="s">
        <v>297</v>
      </c>
      <c r="D155" s="129" t="s">
        <v>304</v>
      </c>
      <c r="E155" s="48">
        <v>533.053</v>
      </c>
      <c r="F155" s="188">
        <v>504.23700000000002</v>
      </c>
      <c r="G155" s="142">
        <v>1037.29</v>
      </c>
      <c r="H155" s="217">
        <f>IFERROR(VLOOKUP(B155,'[2]MAY-19'!B:H,6,FALSE),0)</f>
        <v>819.32</v>
      </c>
      <c r="I155" s="218">
        <f>IFERROR(VLOOKUP(B155,'[2]MAY-19'!B:H,7,FALSE),0)</f>
        <v>294.14999999999998</v>
      </c>
      <c r="J155" s="219">
        <f t="shared" si="30"/>
        <v>1113.47</v>
      </c>
      <c r="K155" s="19">
        <f>IF(ISERROR([3]WORKSHEET!K212="TRUE"),0,+[3]WORKSHEET!K212)</f>
        <v>573.61</v>
      </c>
      <c r="L155" s="20">
        <f>IF(ISERROR([3]WORKSHEET!L212="TRUE"),0,+[3]WORKSHEET!L212)</f>
        <v>551.30999999999995</v>
      </c>
      <c r="M155" s="21">
        <f t="shared" si="31"/>
        <v>1124.92</v>
      </c>
      <c r="N155" s="19">
        <f>IF(ISERROR([4]WORKSHEET!N212="TRUE"),0,+[4]WORKSHEET!N212)</f>
        <v>652.87</v>
      </c>
      <c r="O155" s="20">
        <f>IF(ISERROR([4]WORKSHEET!O212="TRUE"),0,+[4]WORKSHEET!O212)</f>
        <v>482.66</v>
      </c>
      <c r="P155" s="21">
        <f t="shared" si="33"/>
        <v>1135.53</v>
      </c>
      <c r="Q155" s="204">
        <f>IFERROR(VLOOKUP(B155,'[5]AUG-19'!B:H,6,FALSE),0)</f>
        <v>687.51</v>
      </c>
      <c r="R155" s="205">
        <f>IFERROR(VLOOKUP(B155,'[5]AUG-19'!B:H,7,FALSE),0)</f>
        <v>449.18</v>
      </c>
      <c r="S155" s="206">
        <f t="shared" ref="S155:S156" si="36">+Q155+R155</f>
        <v>1136.69</v>
      </c>
      <c r="T155" s="204">
        <f>IFERROR(VLOOKUP(B155,'[6]SEP-19'!B:H,6,FALSE),0)</f>
        <v>616.79</v>
      </c>
      <c r="U155" s="205">
        <f>IFERROR(VLOOKUP(B155,'[6]SEP-19'!B:H,7,FALSE),0)</f>
        <v>335.16</v>
      </c>
      <c r="V155" s="206">
        <f t="shared" si="32"/>
        <v>951.95</v>
      </c>
      <c r="W155" s="195">
        <f t="shared" si="34"/>
        <v>3883.1530000000002</v>
      </c>
      <c r="X155" s="196">
        <f t="shared" si="34"/>
        <v>2616.6969999999997</v>
      </c>
      <c r="Y155" s="197">
        <f t="shared" si="35"/>
        <v>6499.8499999999995</v>
      </c>
    </row>
    <row r="156" spans="1:25" ht="13">
      <c r="A156" s="2" t="s">
        <v>350</v>
      </c>
      <c r="B156" s="2" t="s">
        <v>430</v>
      </c>
      <c r="C156" s="89" t="s">
        <v>297</v>
      </c>
      <c r="D156" s="129" t="s">
        <v>304</v>
      </c>
      <c r="E156" s="48"/>
      <c r="F156" s="188"/>
      <c r="G156" s="142"/>
      <c r="H156" s="217">
        <f>IFERROR(VLOOKUP(B156,'[2]MAY-19'!B:H,6,FALSE),0)</f>
        <v>2420.5</v>
      </c>
      <c r="I156" s="218">
        <f>IFERROR(VLOOKUP(B156,'[2]MAY-19'!B:H,7,FALSE),0)</f>
        <v>140.88999999999999</v>
      </c>
      <c r="J156" s="219">
        <f t="shared" si="30"/>
        <v>2561.39</v>
      </c>
      <c r="K156" s="19">
        <f>IF(ISERROR([3]WORKSHEET!K213="TRUE"),0,+[3]WORKSHEET!K213)</f>
        <v>4595.6499999999996</v>
      </c>
      <c r="L156" s="20">
        <f>IF(ISERROR([3]WORKSHEET!L213="TRUE"),0,+[3]WORKSHEET!L213)</f>
        <v>13.87</v>
      </c>
      <c r="M156" s="21">
        <f t="shared" si="31"/>
        <v>4609.5199999999995</v>
      </c>
      <c r="N156" s="19">
        <f>IF(ISERROR([4]WORKSHEET!N213="TRUE"),0,+[4]WORKSHEET!N213)</f>
        <v>5168.71</v>
      </c>
      <c r="O156" s="20">
        <f>IF(ISERROR([4]WORKSHEET!O213="TRUE"),0,+[4]WORKSHEET!O213)</f>
        <v>0.22</v>
      </c>
      <c r="P156" s="21">
        <f t="shared" si="33"/>
        <v>5168.93</v>
      </c>
      <c r="Q156" s="204">
        <f>IFERROR(VLOOKUP(B156,'[5]AUG-19'!B:H,6,FALSE),0)</f>
        <v>4953.3900000000003</v>
      </c>
      <c r="R156" s="205">
        <f>IFERROR(VLOOKUP(B156,'[5]AUG-19'!B:H,7,FALSE),0)</f>
        <v>0</v>
      </c>
      <c r="S156" s="206">
        <f t="shared" si="36"/>
        <v>4953.3900000000003</v>
      </c>
      <c r="T156" s="204">
        <f>IFERROR(VLOOKUP(B156,'[6]SEP-19'!B:H,6,FALSE),0)</f>
        <v>5348.3</v>
      </c>
      <c r="U156" s="205">
        <f>IFERROR(VLOOKUP(B156,'[6]SEP-19'!B:H,7,FALSE),0)</f>
        <v>0</v>
      </c>
      <c r="V156" s="206">
        <f t="shared" si="32"/>
        <v>5348.3</v>
      </c>
      <c r="W156" s="195">
        <f t="shared" si="34"/>
        <v>22486.55</v>
      </c>
      <c r="X156" s="196">
        <f t="shared" si="34"/>
        <v>154.97999999999999</v>
      </c>
      <c r="Y156" s="197">
        <f t="shared" si="35"/>
        <v>22641.53</v>
      </c>
    </row>
    <row r="157" spans="1:25" ht="13">
      <c r="A157" s="2" t="s">
        <v>350</v>
      </c>
      <c r="B157" s="2" t="s">
        <v>352</v>
      </c>
      <c r="C157" s="89" t="s">
        <v>297</v>
      </c>
      <c r="D157" s="129" t="s">
        <v>304</v>
      </c>
      <c r="E157" s="48">
        <v>8744.482</v>
      </c>
      <c r="F157" s="188">
        <v>194.12899999999999</v>
      </c>
      <c r="G157" s="142">
        <v>8938.6110000000008</v>
      </c>
      <c r="H157" s="217">
        <f>IFERROR(VLOOKUP(B157,'[2]MAY-19'!B:H,6,FALSE),0)</f>
        <v>10359.51</v>
      </c>
      <c r="I157" s="218">
        <f>IFERROR(VLOOKUP(B157,'[2]MAY-19'!B:H,7,FALSE),0)</f>
        <v>0</v>
      </c>
      <c r="J157" s="219">
        <f t="shared" si="30"/>
        <v>10359.51</v>
      </c>
      <c r="K157" s="19">
        <f>IF(ISERROR([3]WORKSHEET!K214="TRUE"),0,+[3]WORKSHEET!K214)</f>
        <v>6958.77</v>
      </c>
      <c r="L157" s="20">
        <f>IF(ISERROR([3]WORKSHEET!L214="TRUE"),0,+[3]WORKSHEET!L214)</f>
        <v>0</v>
      </c>
      <c r="M157" s="21">
        <f t="shared" si="31"/>
        <v>6958.77</v>
      </c>
      <c r="N157" s="19">
        <f>IF(ISERROR([4]WORKSHEET!N214="TRUE"),0,+[4]WORKSHEET!N214)</f>
        <v>10770.66</v>
      </c>
      <c r="O157" s="20">
        <f>IF(ISERROR([4]WORKSHEET!O214="TRUE"),0,+[4]WORKSHEET!O214)</f>
        <v>0</v>
      </c>
      <c r="P157" s="21">
        <f t="shared" si="33"/>
        <v>10770.66</v>
      </c>
      <c r="Q157" s="204">
        <f>IFERROR(VLOOKUP(B157,'[5]AUG-19'!B:H,6,FALSE),0)</f>
        <v>7856.01</v>
      </c>
      <c r="R157" s="205">
        <f>IFERROR(VLOOKUP(B157,'[5]AUG-19'!B:H,7,FALSE),0)</f>
        <v>0</v>
      </c>
      <c r="S157" s="206">
        <f t="shared" ref="S157:S158" si="37">+Q157+R157</f>
        <v>7856.01</v>
      </c>
      <c r="T157" s="204">
        <f>IFERROR(VLOOKUP(B157,'[6]SEP-19'!B:H,6,FALSE),0)</f>
        <v>6514.99</v>
      </c>
      <c r="U157" s="205">
        <f>IFERROR(VLOOKUP(B157,'[6]SEP-19'!B:H,7,FALSE),0)</f>
        <v>0</v>
      </c>
      <c r="V157" s="206">
        <f t="shared" si="32"/>
        <v>6514.99</v>
      </c>
      <c r="W157" s="195">
        <f t="shared" si="34"/>
        <v>51204.421999999999</v>
      </c>
      <c r="X157" s="196">
        <f t="shared" si="34"/>
        <v>194.12899999999999</v>
      </c>
      <c r="Y157" s="197">
        <f t="shared" si="35"/>
        <v>51398.550999999999</v>
      </c>
    </row>
    <row r="158" spans="1:25" ht="13">
      <c r="A158" s="2" t="s">
        <v>350</v>
      </c>
      <c r="B158" s="2" t="s">
        <v>431</v>
      </c>
      <c r="C158" s="176" t="s">
        <v>297</v>
      </c>
      <c r="D158" s="177" t="s">
        <v>304</v>
      </c>
      <c r="E158" s="48"/>
      <c r="F158" s="188"/>
      <c r="G158" s="142"/>
      <c r="H158" s="217">
        <f>IFERROR(VLOOKUP(B158,'[2]MAY-19'!B:H,6,FALSE),0)</f>
        <v>13226.53</v>
      </c>
      <c r="I158" s="218">
        <f>IFERROR(VLOOKUP(B158,'[2]MAY-19'!B:H,7,FALSE),0)</f>
        <v>5451.39</v>
      </c>
      <c r="J158" s="219">
        <f t="shared" si="30"/>
        <v>18677.920000000002</v>
      </c>
      <c r="K158" s="48">
        <f>IF(ISERROR([3]WORKSHEET!K215="TRUE"),0,+[3]WORKSHEET!K215)</f>
        <v>12450.62</v>
      </c>
      <c r="L158" s="188">
        <f>IF(ISERROR([3]WORKSHEET!L215="TRUE"),0,+[3]WORKSHEET!L215)</f>
        <v>5256.05</v>
      </c>
      <c r="M158" s="47">
        <f>IF(ISERROR([3]WORKSHEET!M215="TRUE"),0,+[3]WORKSHEET!M215)</f>
        <v>17706.670000000002</v>
      </c>
      <c r="N158" s="19">
        <f>IF(ISERROR([4]WORKSHEET!N215="TRUE"),0,+[4]WORKSHEET!N215)</f>
        <v>12197.65</v>
      </c>
      <c r="O158" s="20">
        <f>IF(ISERROR([4]WORKSHEET!O215="TRUE"),0,+[4]WORKSHEET!O215)</f>
        <v>4954.5</v>
      </c>
      <c r="P158" s="21">
        <f t="shared" si="33"/>
        <v>17152.150000000001</v>
      </c>
      <c r="Q158" s="204">
        <f>IFERROR(VLOOKUP(B158,'[5]AUG-19'!B:H,6,FALSE),0)</f>
        <v>8994.01</v>
      </c>
      <c r="R158" s="205">
        <f>IFERROR(VLOOKUP(B158,'[5]AUG-19'!B:H,7,FALSE),0)</f>
        <v>1666.74</v>
      </c>
      <c r="S158" s="206">
        <f t="shared" si="37"/>
        <v>10660.75</v>
      </c>
      <c r="T158" s="204">
        <f>IFERROR(VLOOKUP(B158,'[6]SEP-19'!B:H,6,FALSE),0)</f>
        <v>10264.44</v>
      </c>
      <c r="U158" s="205">
        <f>IFERROR(VLOOKUP(B158,'[6]SEP-19'!B:H,7,FALSE),0)</f>
        <v>0</v>
      </c>
      <c r="V158" s="206">
        <f t="shared" si="32"/>
        <v>10264.44</v>
      </c>
      <c r="W158" s="195">
        <f t="shared" si="34"/>
        <v>57133.250000000007</v>
      </c>
      <c r="X158" s="196">
        <f t="shared" si="34"/>
        <v>17328.68</v>
      </c>
      <c r="Y158" s="197">
        <f t="shared" si="35"/>
        <v>74461.930000000008</v>
      </c>
    </row>
    <row r="159" spans="1:25" ht="13">
      <c r="A159" s="2" t="s">
        <v>350</v>
      </c>
      <c r="B159" s="2" t="s">
        <v>441</v>
      </c>
      <c r="C159" s="176" t="s">
        <v>297</v>
      </c>
      <c r="D159" s="177" t="s">
        <v>304</v>
      </c>
      <c r="E159" s="48"/>
      <c r="F159" s="188"/>
      <c r="G159" s="142"/>
      <c r="H159" s="217">
        <f>IFERROR(VLOOKUP(B159,'[2]MAY-19'!B:H,6,FALSE),0)</f>
        <v>15487.62</v>
      </c>
      <c r="I159" s="218">
        <f>IFERROR(VLOOKUP(B159,'[2]MAY-19'!B:H,7,FALSE),0)</f>
        <v>4.6900000000000004</v>
      </c>
      <c r="J159" s="219">
        <f t="shared" si="30"/>
        <v>15492.310000000001</v>
      </c>
      <c r="K159" s="48">
        <f>IF(ISERROR([3]WORKSHEET!K216="TRUE"),0,+[3]WORKSHEET!K216)</f>
        <v>5447.1</v>
      </c>
      <c r="L159" s="188">
        <f>IF(ISERROR([3]WORKSHEET!L216="TRUE"),0,+[3]WORKSHEET!L216)</f>
        <v>388.82</v>
      </c>
      <c r="M159" s="47">
        <f>IF(ISERROR([3]WORKSHEET!M216="TRUE"),0,+[3]WORKSHEET!M216)</f>
        <v>5835.92</v>
      </c>
      <c r="N159" s="19">
        <f>IF(ISERROR([4]WORKSHEET!N216="TRUE"),0,+[4]WORKSHEET!N216)</f>
        <v>7608.68</v>
      </c>
      <c r="O159" s="20">
        <f>IF(ISERROR([4]WORKSHEET!O216="TRUE"),0,+[4]WORKSHEET!O216)</f>
        <v>83.2</v>
      </c>
      <c r="P159" s="21">
        <f t="shared" si="33"/>
        <v>7691.88</v>
      </c>
      <c r="Q159" s="204">
        <v>13973.32</v>
      </c>
      <c r="R159" s="205">
        <v>19.38</v>
      </c>
      <c r="S159" s="206">
        <v>13992.699999999999</v>
      </c>
      <c r="T159" s="204">
        <f>IFERROR(VLOOKUP(B159,'[6]SEP-19'!B:H,6,FALSE),0)</f>
        <v>13379.04</v>
      </c>
      <c r="U159" s="205">
        <f>IFERROR(VLOOKUP(B159,'[6]SEP-19'!B:H,7,FALSE),0)</f>
        <v>34.36</v>
      </c>
      <c r="V159" s="206">
        <f t="shared" si="32"/>
        <v>13413.400000000001</v>
      </c>
      <c r="W159" s="195">
        <f t="shared" si="34"/>
        <v>55895.76</v>
      </c>
      <c r="X159" s="196">
        <f t="shared" si="34"/>
        <v>530.44999999999993</v>
      </c>
      <c r="Y159" s="197">
        <f t="shared" si="35"/>
        <v>56426.210000000006</v>
      </c>
    </row>
    <row r="160" spans="1:25" ht="13">
      <c r="A160" s="2" t="s">
        <v>291</v>
      </c>
      <c r="B160" s="2" t="s">
        <v>174</v>
      </c>
      <c r="C160" s="89" t="s">
        <v>297</v>
      </c>
      <c r="D160" s="129" t="s">
        <v>304</v>
      </c>
      <c r="E160" s="48">
        <v>0.27600000000000002</v>
      </c>
      <c r="F160" s="188">
        <v>16.753</v>
      </c>
      <c r="G160" s="142">
        <v>17.029</v>
      </c>
      <c r="H160" s="217">
        <f>IFERROR(VLOOKUP(B160,'[2]MAY-19'!B:H,6,FALSE),0)</f>
        <v>0.66</v>
      </c>
      <c r="I160" s="218">
        <f>IFERROR(VLOOKUP(B160,'[2]MAY-19'!B:H,7,FALSE),0)</f>
        <v>15.69</v>
      </c>
      <c r="J160" s="219">
        <f t="shared" si="30"/>
        <v>16.349999999999998</v>
      </c>
      <c r="K160" s="19">
        <f>IF(ISERROR([3]WORKSHEET!K217="TRUE"),0,+[3]WORKSHEET!K217)</f>
        <v>22.06</v>
      </c>
      <c r="L160" s="20">
        <f>IF(ISERROR([3]WORKSHEET!L217="TRUE"),0,+[3]WORKSHEET!L217)</f>
        <v>0.25</v>
      </c>
      <c r="M160" s="21">
        <f t="shared" ref="M160:M205" si="38">+K160+L160</f>
        <v>22.31</v>
      </c>
      <c r="N160" s="19">
        <f>IF(ISERROR([4]WORKSHEET!N217="TRUE"),0,+[4]WORKSHEET!N217)</f>
        <v>17.63</v>
      </c>
      <c r="O160" s="20">
        <f>IF(ISERROR([4]WORKSHEET!O217="TRUE"),0,+[4]WORKSHEET!O217)</f>
        <v>0.62</v>
      </c>
      <c r="P160" s="21">
        <f t="shared" si="33"/>
        <v>18.25</v>
      </c>
      <c r="Q160" s="204">
        <f>IFERROR(VLOOKUP(B160,'[5]AUG-19'!B:H,6,FALSE),0)</f>
        <v>11.93</v>
      </c>
      <c r="R160" s="205">
        <f>IFERROR(VLOOKUP(B160,'[5]AUG-19'!B:H,7,FALSE),0)</f>
        <v>4.28</v>
      </c>
      <c r="S160" s="206">
        <f t="shared" ref="S160:S161" si="39">+Q160+R160</f>
        <v>16.21</v>
      </c>
      <c r="T160" s="204">
        <f>IFERROR(VLOOKUP(B160,'[6]SEP-19'!B:H,6,FALSE),0)</f>
        <v>8.51</v>
      </c>
      <c r="U160" s="205">
        <f>IFERROR(VLOOKUP(B160,'[6]SEP-19'!B:H,7,FALSE),0)</f>
        <v>1.17</v>
      </c>
      <c r="V160" s="206">
        <f t="shared" si="32"/>
        <v>9.68</v>
      </c>
      <c r="W160" s="195">
        <f t="shared" si="34"/>
        <v>61.065999999999995</v>
      </c>
      <c r="X160" s="196">
        <f t="shared" si="34"/>
        <v>38.762999999999998</v>
      </c>
      <c r="Y160" s="197">
        <f t="shared" si="35"/>
        <v>99.829000000000008</v>
      </c>
    </row>
    <row r="161" spans="1:25" ht="13">
      <c r="A161" s="2" t="s">
        <v>291</v>
      </c>
      <c r="B161" s="2" t="s">
        <v>417</v>
      </c>
      <c r="C161" s="89" t="s">
        <v>297</v>
      </c>
      <c r="D161" s="129" t="s">
        <v>304</v>
      </c>
      <c r="E161" s="48">
        <v>2317.1080000000002</v>
      </c>
      <c r="F161" s="188">
        <v>245.40700000000001</v>
      </c>
      <c r="G161" s="142">
        <v>2562.5150000000003</v>
      </c>
      <c r="H161" s="217">
        <f>IFERROR(VLOOKUP(B161,'[2]MAY-19'!B:H,6,FALSE),0)</f>
        <v>3038.29</v>
      </c>
      <c r="I161" s="218">
        <f>IFERROR(VLOOKUP(B161,'[2]MAY-19'!B:H,7,FALSE),0)</f>
        <v>156.09</v>
      </c>
      <c r="J161" s="219">
        <f t="shared" si="30"/>
        <v>3194.38</v>
      </c>
      <c r="K161" s="19">
        <f>IF(ISERROR([3]WORKSHEET!K218="TRUE"),0,+[3]WORKSHEET!K218)</f>
        <v>3517.17</v>
      </c>
      <c r="L161" s="20">
        <f>IF(ISERROR([3]WORKSHEET!L218="TRUE"),0,+[3]WORKSHEET!L218)</f>
        <v>61.25</v>
      </c>
      <c r="M161" s="21">
        <f t="shared" si="38"/>
        <v>3578.42</v>
      </c>
      <c r="N161" s="19">
        <f>IF(ISERROR([4]WORKSHEET!N218="TRUE"),0,+[4]WORKSHEET!N218)</f>
        <v>4448.54</v>
      </c>
      <c r="O161" s="20">
        <f>IF(ISERROR([4]WORKSHEET!O218="TRUE"),0,+[4]WORKSHEET!O218)</f>
        <v>61.04</v>
      </c>
      <c r="P161" s="21">
        <f t="shared" si="33"/>
        <v>4509.58</v>
      </c>
      <c r="Q161" s="204">
        <f>IFERROR(VLOOKUP(B161,'[5]AUG-19'!B:H,6,FALSE),0)</f>
        <v>6782.43</v>
      </c>
      <c r="R161" s="205">
        <f>IFERROR(VLOOKUP(B161,'[5]AUG-19'!B:H,7,FALSE),0)</f>
        <v>24.25</v>
      </c>
      <c r="S161" s="206">
        <f t="shared" si="39"/>
        <v>6806.68</v>
      </c>
      <c r="T161" s="204">
        <f>IFERROR(VLOOKUP(B161,'[6]SEP-19'!B:H,6,FALSE),0)</f>
        <v>3543.2</v>
      </c>
      <c r="U161" s="205">
        <f>IFERROR(VLOOKUP(B161,'[6]SEP-19'!B:H,7,FALSE),0)</f>
        <v>91.3</v>
      </c>
      <c r="V161" s="206">
        <f t="shared" si="32"/>
        <v>3634.5</v>
      </c>
      <c r="W161" s="195">
        <f t="shared" si="34"/>
        <v>23646.738000000001</v>
      </c>
      <c r="X161" s="196">
        <f t="shared" si="34"/>
        <v>639.33699999999999</v>
      </c>
      <c r="Y161" s="197">
        <f t="shared" si="35"/>
        <v>24286.075000000001</v>
      </c>
    </row>
    <row r="162" spans="1:25" ht="13">
      <c r="A162" s="2" t="s">
        <v>291</v>
      </c>
      <c r="B162" s="2" t="s">
        <v>175</v>
      </c>
      <c r="C162" s="89" t="s">
        <v>297</v>
      </c>
      <c r="D162" s="129" t="s">
        <v>304</v>
      </c>
      <c r="E162" s="48">
        <v>19.34</v>
      </c>
      <c r="F162" s="188">
        <v>0</v>
      </c>
      <c r="G162" s="142">
        <v>19.34</v>
      </c>
      <c r="H162" s="217">
        <f>IFERROR(VLOOKUP(B162,'[2]MAY-19'!B:H,6,FALSE),0)</f>
        <v>73.239999999999995</v>
      </c>
      <c r="I162" s="218">
        <f>IFERROR(VLOOKUP(B162,'[2]MAY-19'!B:H,7,FALSE),0)</f>
        <v>0.03</v>
      </c>
      <c r="J162" s="219">
        <f t="shared" si="30"/>
        <v>73.27</v>
      </c>
      <c r="K162" s="19">
        <f>IF(ISERROR([3]WORKSHEET!K219="TRUE"),0,+[3]WORKSHEET!K219)</f>
        <v>103.48</v>
      </c>
      <c r="L162" s="20">
        <f>IF(ISERROR([3]WORKSHEET!L219="TRUE"),0,+[3]WORKSHEET!L219)</f>
        <v>0.09</v>
      </c>
      <c r="M162" s="21">
        <f t="shared" si="38"/>
        <v>103.57000000000001</v>
      </c>
      <c r="N162" s="19">
        <f>IF(ISERROR([4]WORKSHEET!N219="TRUE"),0,+[4]WORKSHEET!N219)</f>
        <v>449.26</v>
      </c>
      <c r="O162" s="20">
        <f>IF(ISERROR([4]WORKSHEET!O219="TRUE"),0,+[4]WORKSHEET!O219)</f>
        <v>0.05</v>
      </c>
      <c r="P162" s="21">
        <f t="shared" si="33"/>
        <v>449.31</v>
      </c>
      <c r="Q162" s="204">
        <f>IFERROR(VLOOKUP(B162,'[5]AUG-19'!B:H,6,FALSE),0)</f>
        <v>594.48</v>
      </c>
      <c r="R162" s="205">
        <f>IFERROR(VLOOKUP(B162,'[5]AUG-19'!B:H,7,FALSE),0)</f>
        <v>0.01</v>
      </c>
      <c r="S162" s="206">
        <f t="shared" ref="S162:S179" si="40">+Q162+R162</f>
        <v>594.49</v>
      </c>
      <c r="T162" s="204">
        <f>IFERROR(VLOOKUP(B162,'[6]SEP-19'!B:H,6,FALSE),0)</f>
        <v>612.4</v>
      </c>
      <c r="U162" s="205">
        <f>IFERROR(VLOOKUP(B162,'[6]SEP-19'!B:H,7,FALSE),0)</f>
        <v>0</v>
      </c>
      <c r="V162" s="206">
        <f t="shared" si="32"/>
        <v>612.4</v>
      </c>
      <c r="W162" s="195">
        <f t="shared" si="34"/>
        <v>1852.1999999999998</v>
      </c>
      <c r="X162" s="196">
        <f t="shared" si="34"/>
        <v>0.18</v>
      </c>
      <c r="Y162" s="197">
        <f t="shared" si="35"/>
        <v>1852.38</v>
      </c>
    </row>
    <row r="163" spans="1:25" ht="13">
      <c r="A163" s="2" t="s">
        <v>291</v>
      </c>
      <c r="B163" s="2" t="s">
        <v>176</v>
      </c>
      <c r="C163" s="89" t="s">
        <v>297</v>
      </c>
      <c r="D163" s="129" t="s">
        <v>304</v>
      </c>
      <c r="E163" s="48">
        <v>21.411999999999999</v>
      </c>
      <c r="F163" s="188">
        <v>18.09</v>
      </c>
      <c r="G163" s="142">
        <v>39.501999999999995</v>
      </c>
      <c r="H163" s="217">
        <f>IFERROR(VLOOKUP(B163,'[2]MAY-19'!B:H,6,FALSE),0)</f>
        <v>2.61</v>
      </c>
      <c r="I163" s="218">
        <f>IFERROR(VLOOKUP(B163,'[2]MAY-19'!B:H,7,FALSE),0)</f>
        <v>21.27</v>
      </c>
      <c r="J163" s="219">
        <f t="shared" si="30"/>
        <v>23.88</v>
      </c>
      <c r="K163" s="19">
        <f>IF(ISERROR([3]WORKSHEET!K220="TRUE"),0,+[3]WORKSHEET!K220)</f>
        <v>5.95</v>
      </c>
      <c r="L163" s="20">
        <f>IF(ISERROR([3]WORKSHEET!L220="TRUE"),0,+[3]WORKSHEET!L220)</f>
        <v>16.010000000000002</v>
      </c>
      <c r="M163" s="21">
        <f t="shared" si="38"/>
        <v>21.96</v>
      </c>
      <c r="N163" s="19">
        <f>IF(ISERROR([4]WORKSHEET!N220="TRUE"),0,+[4]WORKSHEET!N220)</f>
        <v>4.72</v>
      </c>
      <c r="O163" s="20">
        <f>IF(ISERROR([4]WORKSHEET!O220="TRUE"),0,+[4]WORKSHEET!O220)</f>
        <v>26.78</v>
      </c>
      <c r="P163" s="21">
        <f t="shared" si="33"/>
        <v>31.5</v>
      </c>
      <c r="Q163" s="204">
        <f>IFERROR(VLOOKUP(B163,'[5]AUG-19'!B:H,6,FALSE),0)</f>
        <v>8.5299999999999994</v>
      </c>
      <c r="R163" s="205">
        <f>IFERROR(VLOOKUP(B163,'[5]AUG-19'!B:H,7,FALSE),0)</f>
        <v>53.59</v>
      </c>
      <c r="S163" s="206">
        <f t="shared" si="40"/>
        <v>62.120000000000005</v>
      </c>
      <c r="T163" s="204">
        <f>IFERROR(VLOOKUP(B163,'[6]SEP-19'!B:H,6,FALSE),0)</f>
        <v>10.72</v>
      </c>
      <c r="U163" s="205">
        <f>IFERROR(VLOOKUP(B163,'[6]SEP-19'!B:H,7,FALSE),0)</f>
        <v>46.78</v>
      </c>
      <c r="V163" s="206">
        <f t="shared" si="32"/>
        <v>57.5</v>
      </c>
      <c r="W163" s="195">
        <f t="shared" si="34"/>
        <v>53.942</v>
      </c>
      <c r="X163" s="196">
        <f t="shared" si="34"/>
        <v>182.52</v>
      </c>
      <c r="Y163" s="197">
        <f t="shared" si="35"/>
        <v>236.46199999999999</v>
      </c>
    </row>
    <row r="164" spans="1:25" ht="13">
      <c r="A164" s="2" t="s">
        <v>291</v>
      </c>
      <c r="B164" s="2" t="s">
        <v>177</v>
      </c>
      <c r="C164" s="89" t="s">
        <v>297</v>
      </c>
      <c r="D164" s="129" t="s">
        <v>303</v>
      </c>
      <c r="E164" s="48">
        <v>11.805</v>
      </c>
      <c r="F164" s="188">
        <v>44.304000000000002</v>
      </c>
      <c r="G164" s="142">
        <v>56.109000000000002</v>
      </c>
      <c r="H164" s="217">
        <f>IFERROR(VLOOKUP(B164,'[2]MAY-19'!B:H,6,FALSE),0)</f>
        <v>1.54</v>
      </c>
      <c r="I164" s="218">
        <f>IFERROR(VLOOKUP(B164,'[2]MAY-19'!B:H,7,FALSE),0)</f>
        <v>3.27</v>
      </c>
      <c r="J164" s="219">
        <f t="shared" si="30"/>
        <v>4.8100000000000005</v>
      </c>
      <c r="K164" s="19">
        <f>IF(ISERROR([3]WORKSHEET!K221="TRUE"),0,+[3]WORKSHEET!K221)</f>
        <v>0.21</v>
      </c>
      <c r="L164" s="20">
        <f>IF(ISERROR([3]WORKSHEET!L221="TRUE"),0,+[3]WORKSHEET!L221)</f>
        <v>0.28999999999999998</v>
      </c>
      <c r="M164" s="21">
        <f t="shared" si="38"/>
        <v>0.5</v>
      </c>
      <c r="N164" s="19">
        <f>IF(ISERROR([4]WORKSHEET!N221="TRUE"),0,+[4]WORKSHEET!N221)</f>
        <v>14.82</v>
      </c>
      <c r="O164" s="20">
        <f>IF(ISERROR([4]WORKSHEET!O221="TRUE"),0,+[4]WORKSHEET!O221)</f>
        <v>62.96</v>
      </c>
      <c r="P164" s="21">
        <f t="shared" si="33"/>
        <v>77.78</v>
      </c>
      <c r="Q164" s="204">
        <f>IFERROR(VLOOKUP(B164,'[5]AUG-19'!B:H,6,FALSE),0)</f>
        <v>20.14</v>
      </c>
      <c r="R164" s="205">
        <f>IFERROR(VLOOKUP(B164,'[5]AUG-19'!B:H,7,FALSE),0)</f>
        <v>68.38</v>
      </c>
      <c r="S164" s="206">
        <f t="shared" si="40"/>
        <v>88.52</v>
      </c>
      <c r="T164" s="204">
        <f>IFERROR(VLOOKUP(B164,'[6]SEP-19'!B:H,6,FALSE),0)</f>
        <v>21.86</v>
      </c>
      <c r="U164" s="205">
        <f>IFERROR(VLOOKUP(B164,'[6]SEP-19'!B:H,7,FALSE),0)</f>
        <v>68.260000000000005</v>
      </c>
      <c r="V164" s="206">
        <f t="shared" si="32"/>
        <v>90.12</v>
      </c>
      <c r="W164" s="195">
        <f t="shared" si="34"/>
        <v>70.375</v>
      </c>
      <c r="X164" s="196">
        <f t="shared" si="34"/>
        <v>247.464</v>
      </c>
      <c r="Y164" s="197">
        <f t="shared" si="35"/>
        <v>317.839</v>
      </c>
    </row>
    <row r="165" spans="1:25" ht="13">
      <c r="A165" s="2" t="s">
        <v>291</v>
      </c>
      <c r="B165" s="2" t="s">
        <v>178</v>
      </c>
      <c r="C165" s="89" t="s">
        <v>297</v>
      </c>
      <c r="D165" s="129" t="s">
        <v>304</v>
      </c>
      <c r="E165" s="48">
        <v>881.73199999999997</v>
      </c>
      <c r="F165" s="188">
        <v>34.523000000000003</v>
      </c>
      <c r="G165" s="142">
        <v>916.255</v>
      </c>
      <c r="H165" s="217">
        <f>IFERROR(VLOOKUP(B165,'[2]MAY-19'!B:H,6,FALSE),0)</f>
        <v>430.77</v>
      </c>
      <c r="I165" s="218">
        <f>IFERROR(VLOOKUP(B165,'[2]MAY-19'!B:H,7,FALSE),0)</f>
        <v>97.35</v>
      </c>
      <c r="J165" s="219">
        <f t="shared" si="30"/>
        <v>528.12</v>
      </c>
      <c r="K165" s="19">
        <f>IF(ISERROR([3]WORKSHEET!K222="TRUE"),0,+[3]WORKSHEET!K222)</f>
        <v>1150.49</v>
      </c>
      <c r="L165" s="20">
        <f>IF(ISERROR([3]WORKSHEET!L222="TRUE"),0,+[3]WORKSHEET!L222)</f>
        <v>18.48</v>
      </c>
      <c r="M165" s="21">
        <f t="shared" si="38"/>
        <v>1168.97</v>
      </c>
      <c r="N165" s="19">
        <f>IF(ISERROR([4]WORKSHEET!N222="TRUE"),0,+[4]WORKSHEET!N222)</f>
        <v>880.92</v>
      </c>
      <c r="O165" s="20">
        <f>IF(ISERROR([4]WORKSHEET!O222="TRUE"),0,+[4]WORKSHEET!O222)</f>
        <v>31.19</v>
      </c>
      <c r="P165" s="21">
        <f t="shared" si="33"/>
        <v>912.11</v>
      </c>
      <c r="Q165" s="204">
        <f>IFERROR(VLOOKUP(B165,'[5]AUG-19'!B:H,6,FALSE),0)</f>
        <v>939.85</v>
      </c>
      <c r="R165" s="205">
        <f>IFERROR(VLOOKUP(B165,'[5]AUG-19'!B:H,7,FALSE),0)</f>
        <v>77.23</v>
      </c>
      <c r="S165" s="206">
        <f t="shared" si="40"/>
        <v>1017.08</v>
      </c>
      <c r="T165" s="204">
        <f>IFERROR(VLOOKUP(B165,'[6]SEP-19'!B:H,6,FALSE),0)</f>
        <v>1913.6</v>
      </c>
      <c r="U165" s="205">
        <f>IFERROR(VLOOKUP(B165,'[6]SEP-19'!B:H,7,FALSE),0)</f>
        <v>1.06</v>
      </c>
      <c r="V165" s="206">
        <f t="shared" si="32"/>
        <v>1914.6599999999999</v>
      </c>
      <c r="W165" s="195">
        <f t="shared" si="34"/>
        <v>6197.362000000001</v>
      </c>
      <c r="X165" s="196">
        <f t="shared" si="34"/>
        <v>259.83299999999997</v>
      </c>
      <c r="Y165" s="197">
        <f t="shared" si="35"/>
        <v>6457.1950000000006</v>
      </c>
    </row>
    <row r="166" spans="1:25" ht="13">
      <c r="A166" s="2" t="s">
        <v>291</v>
      </c>
      <c r="B166" s="2" t="s">
        <v>179</v>
      </c>
      <c r="C166" s="89" t="s">
        <v>297</v>
      </c>
      <c r="D166" s="129" t="s">
        <v>304</v>
      </c>
      <c r="E166" s="157">
        <v>363.49299999999999</v>
      </c>
      <c r="F166" s="189">
        <v>46.015999999999998</v>
      </c>
      <c r="G166" s="106">
        <v>409.50900000000001</v>
      </c>
      <c r="H166" s="217">
        <f>IFERROR(VLOOKUP(B166,'[2]MAY-19'!B:H,6,FALSE),0)</f>
        <v>383.53</v>
      </c>
      <c r="I166" s="218">
        <f>IFERROR(VLOOKUP(B166,'[2]MAY-19'!B:H,7,FALSE),0)</f>
        <v>22.14</v>
      </c>
      <c r="J166" s="219">
        <f t="shared" si="30"/>
        <v>405.66999999999996</v>
      </c>
      <c r="K166" s="19">
        <f>IF(ISERROR([3]WORKSHEET!K223="TRUE"),0,+[3]WORKSHEET!K223)</f>
        <v>894.38</v>
      </c>
      <c r="L166" s="20">
        <f>IF(ISERROR([3]WORKSHEET!L223="TRUE"),0,+[3]WORKSHEET!L223)</f>
        <v>51.26</v>
      </c>
      <c r="M166" s="21">
        <f t="shared" si="38"/>
        <v>945.64</v>
      </c>
      <c r="N166" s="19">
        <f>IF(ISERROR([4]WORKSHEET!N223="TRUE"),0,+[4]WORKSHEET!N223)</f>
        <v>587.39</v>
      </c>
      <c r="O166" s="20">
        <f>IF(ISERROR([4]WORKSHEET!O223="TRUE"),0,+[4]WORKSHEET!O223)</f>
        <v>65.010000000000005</v>
      </c>
      <c r="P166" s="21">
        <f t="shared" si="33"/>
        <v>652.4</v>
      </c>
      <c r="Q166" s="204">
        <f>IFERROR(VLOOKUP(B166,'[5]AUG-19'!B:H,6,FALSE),0)</f>
        <v>982.18</v>
      </c>
      <c r="R166" s="205">
        <f>IFERROR(VLOOKUP(B166,'[5]AUG-19'!B:H,7,FALSE),0)</f>
        <v>97.67</v>
      </c>
      <c r="S166" s="206">
        <f t="shared" si="40"/>
        <v>1079.8499999999999</v>
      </c>
      <c r="T166" s="204">
        <f>IFERROR(VLOOKUP(B166,'[6]SEP-19'!B:H,6,FALSE),0)</f>
        <v>879.23</v>
      </c>
      <c r="U166" s="205">
        <f>IFERROR(VLOOKUP(B166,'[6]SEP-19'!B:H,7,FALSE),0)</f>
        <v>48.98</v>
      </c>
      <c r="V166" s="206">
        <f t="shared" si="32"/>
        <v>928.21</v>
      </c>
      <c r="W166" s="195">
        <f t="shared" si="34"/>
        <v>4090.2029999999995</v>
      </c>
      <c r="X166" s="196">
        <f t="shared" si="34"/>
        <v>331.07600000000002</v>
      </c>
      <c r="Y166" s="197">
        <f t="shared" si="35"/>
        <v>4421.2790000000005</v>
      </c>
    </row>
    <row r="167" spans="1:25" ht="13">
      <c r="A167" s="2" t="s">
        <v>291</v>
      </c>
      <c r="B167" s="2" t="s">
        <v>180</v>
      </c>
      <c r="C167" s="89" t="s">
        <v>297</v>
      </c>
      <c r="D167" s="129" t="s">
        <v>304</v>
      </c>
      <c r="E167" s="157">
        <v>741.11800000000005</v>
      </c>
      <c r="F167" s="189">
        <v>0</v>
      </c>
      <c r="G167" s="106">
        <v>741.11800000000005</v>
      </c>
      <c r="H167" s="217">
        <f>IFERROR(VLOOKUP(B167,'[2]MAY-19'!B:H,6,FALSE),0)</f>
        <v>780.01</v>
      </c>
      <c r="I167" s="218">
        <f>IFERROR(VLOOKUP(B167,'[2]MAY-19'!B:H,7,FALSE),0)</f>
        <v>0</v>
      </c>
      <c r="J167" s="219">
        <f t="shared" si="30"/>
        <v>780.01</v>
      </c>
      <c r="K167" s="19">
        <f>IF(ISERROR([3]WORKSHEET!K224="TRUE"),0,+[3]WORKSHEET!K224)</f>
        <v>770.64</v>
      </c>
      <c r="L167" s="20">
        <f>IF(ISERROR([3]WORKSHEET!L224="TRUE"),0,+[3]WORKSHEET!L224)</f>
        <v>0</v>
      </c>
      <c r="M167" s="21">
        <f t="shared" si="38"/>
        <v>770.64</v>
      </c>
      <c r="N167" s="19">
        <f>IF(ISERROR([4]WORKSHEET!N224="TRUE"),0,+[4]WORKSHEET!N224)</f>
        <v>662.76</v>
      </c>
      <c r="O167" s="20">
        <f>IF(ISERROR([4]WORKSHEET!O224="TRUE"),0,+[4]WORKSHEET!O224)</f>
        <v>0.01</v>
      </c>
      <c r="P167" s="21">
        <f t="shared" si="33"/>
        <v>662.77</v>
      </c>
      <c r="Q167" s="204">
        <f>IFERROR(VLOOKUP(B167,'[5]AUG-19'!B:H,6,FALSE),0)</f>
        <v>253.33</v>
      </c>
      <c r="R167" s="205">
        <f>IFERROR(VLOOKUP(B167,'[5]AUG-19'!B:H,7,FALSE),0)</f>
        <v>0.01</v>
      </c>
      <c r="S167" s="206">
        <f t="shared" si="40"/>
        <v>253.34</v>
      </c>
      <c r="T167" s="204">
        <f>IFERROR(VLOOKUP(B167,'[6]SEP-19'!B:H,6,FALSE),0)</f>
        <v>0</v>
      </c>
      <c r="U167" s="205">
        <f>IFERROR(VLOOKUP(B167,'[6]SEP-19'!B:H,7,FALSE),0)</f>
        <v>0</v>
      </c>
      <c r="V167" s="206">
        <f t="shared" si="32"/>
        <v>0</v>
      </c>
      <c r="W167" s="195">
        <f t="shared" si="34"/>
        <v>3207.8580000000002</v>
      </c>
      <c r="X167" s="196">
        <f t="shared" si="34"/>
        <v>0.02</v>
      </c>
      <c r="Y167" s="197">
        <f t="shared" si="35"/>
        <v>3207.8780000000002</v>
      </c>
    </row>
    <row r="168" spans="1:25" ht="13">
      <c r="A168" s="2" t="s">
        <v>291</v>
      </c>
      <c r="B168" s="2" t="s">
        <v>181</v>
      </c>
      <c r="C168" s="89" t="s">
        <v>297</v>
      </c>
      <c r="D168" s="129" t="s">
        <v>304</v>
      </c>
      <c r="E168" s="157">
        <v>27.678999999999998</v>
      </c>
      <c r="F168" s="189">
        <v>547.76400000000001</v>
      </c>
      <c r="G168" s="106">
        <v>575.44299999999998</v>
      </c>
      <c r="H168" s="217">
        <f>IFERROR(VLOOKUP(B168,'[2]MAY-19'!B:H,6,FALSE),0)</f>
        <v>0.28999999999999998</v>
      </c>
      <c r="I168" s="218">
        <f>IFERROR(VLOOKUP(B168,'[2]MAY-19'!B:H,7,FALSE),0)</f>
        <v>569.58000000000004</v>
      </c>
      <c r="J168" s="219">
        <f t="shared" si="30"/>
        <v>569.87</v>
      </c>
      <c r="K168" s="19">
        <f>IF(ISERROR([3]WORKSHEET!K225="TRUE"),0,+[3]WORKSHEET!K225)</f>
        <v>18.600000000000001</v>
      </c>
      <c r="L168" s="20">
        <f>IF(ISERROR([3]WORKSHEET!L225="TRUE"),0,+[3]WORKSHEET!L225)</f>
        <v>253.02</v>
      </c>
      <c r="M168" s="21">
        <f t="shared" si="38"/>
        <v>271.62</v>
      </c>
      <c r="N168" s="19">
        <f>IF(ISERROR([4]WORKSHEET!N225="TRUE"),0,+[4]WORKSHEET!N225)</f>
        <v>37.19</v>
      </c>
      <c r="O168" s="20">
        <f>IF(ISERROR([4]WORKSHEET!O225="TRUE"),0,+[4]WORKSHEET!O225)</f>
        <v>492.74</v>
      </c>
      <c r="P168" s="21">
        <f t="shared" si="33"/>
        <v>529.93000000000006</v>
      </c>
      <c r="Q168" s="204">
        <f>IFERROR(VLOOKUP(B168,'[5]AUG-19'!B:H,6,FALSE),0)</f>
        <v>20.9</v>
      </c>
      <c r="R168" s="205">
        <f>IFERROR(VLOOKUP(B168,'[5]AUG-19'!B:H,7,FALSE),0)</f>
        <v>702.89</v>
      </c>
      <c r="S168" s="206">
        <f t="shared" si="40"/>
        <v>723.79</v>
      </c>
      <c r="T168" s="204">
        <f>IFERROR(VLOOKUP(B168,'[6]SEP-19'!B:H,6,FALSE),0)</f>
        <v>119.99</v>
      </c>
      <c r="U168" s="205">
        <f>IFERROR(VLOOKUP(B168,'[6]SEP-19'!B:H,7,FALSE),0)</f>
        <v>457.89</v>
      </c>
      <c r="V168" s="206">
        <f t="shared" si="32"/>
        <v>577.88</v>
      </c>
      <c r="W168" s="195">
        <f t="shared" si="34"/>
        <v>224.649</v>
      </c>
      <c r="X168" s="196">
        <f t="shared" si="34"/>
        <v>3023.884</v>
      </c>
      <c r="Y168" s="197">
        <f t="shared" si="35"/>
        <v>3248.5330000000004</v>
      </c>
    </row>
    <row r="169" spans="1:25" ht="13">
      <c r="A169" s="2" t="s">
        <v>291</v>
      </c>
      <c r="B169" s="2" t="s">
        <v>182</v>
      </c>
      <c r="C169" s="89" t="s">
        <v>297</v>
      </c>
      <c r="D169" s="129" t="s">
        <v>304</v>
      </c>
      <c r="E169" s="194">
        <v>1.996</v>
      </c>
      <c r="F169" s="190">
        <v>8.9380000000000006</v>
      </c>
      <c r="G169" s="181">
        <v>10.934000000000001</v>
      </c>
      <c r="H169" s="217">
        <f>IFERROR(VLOOKUP(B169,'[2]MAY-19'!B:H,6,FALSE),0)</f>
        <v>1.0900000000000001</v>
      </c>
      <c r="I169" s="218">
        <f>IFERROR(VLOOKUP(B169,'[2]MAY-19'!B:H,7,FALSE),0)</f>
        <v>17.27</v>
      </c>
      <c r="J169" s="219">
        <f t="shared" si="30"/>
        <v>18.36</v>
      </c>
      <c r="K169" s="19">
        <f>IF(ISERROR([3]WORKSHEET!K226="TRUE"),0,+[3]WORKSHEET!K226)</f>
        <v>3.7</v>
      </c>
      <c r="L169" s="20">
        <f>IF(ISERROR([3]WORKSHEET!L226="TRUE"),0,+[3]WORKSHEET!L226)</f>
        <v>21.75</v>
      </c>
      <c r="M169" s="21">
        <f t="shared" si="38"/>
        <v>25.45</v>
      </c>
      <c r="N169" s="19">
        <f>IF(ISERROR([4]WORKSHEET!N226="TRUE"),0,+[4]WORKSHEET!N226)</f>
        <v>1.24</v>
      </c>
      <c r="O169" s="20">
        <f>IF(ISERROR([4]WORKSHEET!O226="TRUE"),0,+[4]WORKSHEET!O226)</f>
        <v>10.54</v>
      </c>
      <c r="P169" s="21">
        <f t="shared" si="33"/>
        <v>11.78</v>
      </c>
      <c r="Q169" s="204">
        <f>IFERROR(VLOOKUP(B169,'[5]AUG-19'!B:H,6,FALSE),0)</f>
        <v>8.58</v>
      </c>
      <c r="R169" s="205">
        <f>IFERROR(VLOOKUP(B169,'[5]AUG-19'!B:H,7,FALSE),0)</f>
        <v>45.6</v>
      </c>
      <c r="S169" s="206">
        <f t="shared" si="40"/>
        <v>54.18</v>
      </c>
      <c r="T169" s="204">
        <f>IFERROR(VLOOKUP(B169,'[6]SEP-19'!B:H,6,FALSE),0)</f>
        <v>6.25</v>
      </c>
      <c r="U169" s="205">
        <f>IFERROR(VLOOKUP(B169,'[6]SEP-19'!B:H,7,FALSE),0)</f>
        <v>45.55</v>
      </c>
      <c r="V169" s="206">
        <f t="shared" si="32"/>
        <v>51.8</v>
      </c>
      <c r="W169" s="195">
        <f t="shared" si="34"/>
        <v>22.856000000000002</v>
      </c>
      <c r="X169" s="196">
        <f t="shared" si="34"/>
        <v>149.648</v>
      </c>
      <c r="Y169" s="197">
        <f t="shared" si="35"/>
        <v>172.50400000000002</v>
      </c>
    </row>
    <row r="170" spans="1:25" ht="13">
      <c r="A170" s="2" t="s">
        <v>291</v>
      </c>
      <c r="B170" s="2" t="s">
        <v>183</v>
      </c>
      <c r="C170" s="89" t="s">
        <v>297</v>
      </c>
      <c r="D170" s="129" t="s">
        <v>304</v>
      </c>
      <c r="E170" s="194">
        <v>1.59</v>
      </c>
      <c r="F170" s="190">
        <v>10.602</v>
      </c>
      <c r="G170" s="181">
        <v>12.192</v>
      </c>
      <c r="H170" s="217">
        <f>IFERROR(VLOOKUP(B170,'[2]MAY-19'!B:H,6,FALSE),0)</f>
        <v>1.07</v>
      </c>
      <c r="I170" s="218">
        <f>IFERROR(VLOOKUP(B170,'[2]MAY-19'!B:H,7,FALSE),0)</f>
        <v>21.76</v>
      </c>
      <c r="J170" s="219">
        <f t="shared" si="30"/>
        <v>22.830000000000002</v>
      </c>
      <c r="K170" s="19">
        <f>IF(ISERROR([3]WORKSHEET!K227="TRUE"),0,+[3]WORKSHEET!K227)</f>
        <v>3.18</v>
      </c>
      <c r="L170" s="20">
        <f>IF(ISERROR([3]WORKSHEET!L227="TRUE"),0,+[3]WORKSHEET!L227)</f>
        <v>70.62</v>
      </c>
      <c r="M170" s="21">
        <f t="shared" si="38"/>
        <v>73.800000000000011</v>
      </c>
      <c r="N170" s="19">
        <f>IF(ISERROR([4]WORKSHEET!N227="TRUE"),0,+[4]WORKSHEET!N227)</f>
        <v>0.84</v>
      </c>
      <c r="O170" s="20">
        <f>IF(ISERROR([4]WORKSHEET!O227="TRUE"),0,+[4]WORKSHEET!O227)</f>
        <v>13.64</v>
      </c>
      <c r="P170" s="21">
        <f t="shared" si="33"/>
        <v>14.48</v>
      </c>
      <c r="Q170" s="204">
        <f>IFERROR(VLOOKUP(B170,'[5]AUG-19'!B:H,6,FALSE),0)</f>
        <v>2.6</v>
      </c>
      <c r="R170" s="205">
        <f>IFERROR(VLOOKUP(B170,'[5]AUG-19'!B:H,7,FALSE),0)</f>
        <v>29.05</v>
      </c>
      <c r="S170" s="206">
        <f t="shared" si="40"/>
        <v>31.650000000000002</v>
      </c>
      <c r="T170" s="204">
        <f>IFERROR(VLOOKUP(B170,'[6]SEP-19'!B:H,6,FALSE),0)</f>
        <v>4.79</v>
      </c>
      <c r="U170" s="205">
        <f>IFERROR(VLOOKUP(B170,'[6]SEP-19'!B:H,7,FALSE),0)</f>
        <v>59.5</v>
      </c>
      <c r="V170" s="206">
        <f t="shared" si="32"/>
        <v>64.290000000000006</v>
      </c>
      <c r="W170" s="195">
        <f t="shared" si="34"/>
        <v>14.07</v>
      </c>
      <c r="X170" s="196">
        <f t="shared" si="34"/>
        <v>205.172</v>
      </c>
      <c r="Y170" s="197">
        <f t="shared" si="35"/>
        <v>219.24200000000002</v>
      </c>
    </row>
    <row r="171" spans="1:25" ht="13">
      <c r="A171" s="2" t="s">
        <v>291</v>
      </c>
      <c r="B171" s="2" t="s">
        <v>184</v>
      </c>
      <c r="C171" s="89" t="s">
        <v>297</v>
      </c>
      <c r="D171" s="129" t="s">
        <v>304</v>
      </c>
      <c r="E171" s="192">
        <v>1.179</v>
      </c>
      <c r="F171" s="190">
        <v>9.718</v>
      </c>
      <c r="G171" s="181">
        <v>10.897</v>
      </c>
      <c r="H171" s="217">
        <f>IFERROR(VLOOKUP(B171,'[2]MAY-19'!B:H,6,FALSE),0)</f>
        <v>1.77</v>
      </c>
      <c r="I171" s="218">
        <f>IFERROR(VLOOKUP(B171,'[2]MAY-19'!B:H,7,FALSE),0)</f>
        <v>18.14</v>
      </c>
      <c r="J171" s="219">
        <f t="shared" si="30"/>
        <v>19.91</v>
      </c>
      <c r="K171" s="19">
        <f>IF(ISERROR([3]WORKSHEET!K228="TRUE"),0,+[3]WORKSHEET!K228)</f>
        <v>4.08</v>
      </c>
      <c r="L171" s="20">
        <f>IF(ISERROR([3]WORKSHEET!L228="TRUE"),0,+[3]WORKSHEET!L228)</f>
        <v>64.349999999999994</v>
      </c>
      <c r="M171" s="21">
        <f t="shared" si="38"/>
        <v>68.429999999999993</v>
      </c>
      <c r="N171" s="19">
        <f>IF(ISERROR([4]WORKSHEET!N228="TRUE"),0,+[4]WORKSHEET!N228)</f>
        <v>1.1499999999999999</v>
      </c>
      <c r="O171" s="20">
        <f>IF(ISERROR([4]WORKSHEET!O228="TRUE"),0,+[4]WORKSHEET!O228)</f>
        <v>14.98</v>
      </c>
      <c r="P171" s="21">
        <f t="shared" si="33"/>
        <v>16.13</v>
      </c>
      <c r="Q171" s="204">
        <f>IFERROR(VLOOKUP(B171,'[5]AUG-19'!B:H,6,FALSE),0)</f>
        <v>7.38</v>
      </c>
      <c r="R171" s="205">
        <f>IFERROR(VLOOKUP(B171,'[5]AUG-19'!B:H,7,FALSE),0)</f>
        <v>71.739999999999995</v>
      </c>
      <c r="S171" s="206">
        <f t="shared" si="40"/>
        <v>79.11999999999999</v>
      </c>
      <c r="T171" s="204">
        <f>IFERROR(VLOOKUP(B171,'[6]SEP-19'!B:H,6,FALSE),0)</f>
        <v>4.51</v>
      </c>
      <c r="U171" s="205">
        <f>IFERROR(VLOOKUP(B171,'[6]SEP-19'!B:H,7,FALSE),0)</f>
        <v>55.67</v>
      </c>
      <c r="V171" s="206">
        <f t="shared" si="32"/>
        <v>60.18</v>
      </c>
      <c r="W171" s="195">
        <f t="shared" si="34"/>
        <v>20.069000000000003</v>
      </c>
      <c r="X171" s="196">
        <f t="shared" si="34"/>
        <v>234.59800000000001</v>
      </c>
      <c r="Y171" s="197">
        <f t="shared" si="35"/>
        <v>254.66699999999997</v>
      </c>
    </row>
    <row r="172" spans="1:25" ht="13">
      <c r="A172" s="2" t="s">
        <v>291</v>
      </c>
      <c r="B172" s="2" t="s">
        <v>185</v>
      </c>
      <c r="C172" s="89" t="s">
        <v>297</v>
      </c>
      <c r="D172" s="129" t="s">
        <v>304</v>
      </c>
      <c r="E172" s="192">
        <v>713.11400000000003</v>
      </c>
      <c r="F172" s="190">
        <v>0.13800000000000001</v>
      </c>
      <c r="G172" s="181">
        <v>713.25200000000007</v>
      </c>
      <c r="H172" s="217">
        <f>IFERROR(VLOOKUP(B172,'[2]MAY-19'!B:H,6,FALSE),0)</f>
        <v>542.54</v>
      </c>
      <c r="I172" s="218">
        <f>IFERROR(VLOOKUP(B172,'[2]MAY-19'!B:H,7,FALSE),0)</f>
        <v>0.12</v>
      </c>
      <c r="J172" s="219">
        <f t="shared" si="30"/>
        <v>542.66</v>
      </c>
      <c r="K172" s="19">
        <f>IF(ISERROR([3]WORKSHEET!K229="TRUE"),0,+[3]WORKSHEET!K229)</f>
        <v>0</v>
      </c>
      <c r="L172" s="20">
        <f>IF(ISERROR([3]WORKSHEET!L229="TRUE"),0,+[3]WORKSHEET!L229)</f>
        <v>0</v>
      </c>
      <c r="M172" s="21">
        <f t="shared" si="38"/>
        <v>0</v>
      </c>
      <c r="N172" s="19">
        <f>IF(ISERROR([4]WORKSHEET!N229="TRUE"),0,+[4]WORKSHEET!N229)</f>
        <v>1166.3900000000001</v>
      </c>
      <c r="O172" s="20">
        <f>IF(ISERROR([4]WORKSHEET!O229="TRUE"),0,+[4]WORKSHEET!O229)</f>
        <v>0.05</v>
      </c>
      <c r="P172" s="21">
        <f t="shared" si="33"/>
        <v>1166.44</v>
      </c>
      <c r="Q172" s="204">
        <f>IFERROR(VLOOKUP(B172,'[5]AUG-19'!B:H,6,FALSE),0)</f>
        <v>1438.51</v>
      </c>
      <c r="R172" s="205">
        <f>IFERROR(VLOOKUP(B172,'[5]AUG-19'!B:H,7,FALSE),0)</f>
        <v>0.05</v>
      </c>
      <c r="S172" s="206">
        <f t="shared" si="40"/>
        <v>1438.56</v>
      </c>
      <c r="T172" s="204">
        <f>IFERROR(VLOOKUP(B172,'[6]SEP-19'!B:H,6,FALSE),0)</f>
        <v>2177.37</v>
      </c>
      <c r="U172" s="205">
        <f>IFERROR(VLOOKUP(B172,'[6]SEP-19'!B:H,7,FALSE),0)</f>
        <v>3</v>
      </c>
      <c r="V172" s="206">
        <f t="shared" si="32"/>
        <v>2180.37</v>
      </c>
      <c r="W172" s="195">
        <f t="shared" si="34"/>
        <v>6037.924</v>
      </c>
      <c r="X172" s="196">
        <f t="shared" si="34"/>
        <v>3.3580000000000001</v>
      </c>
      <c r="Y172" s="197">
        <f t="shared" si="35"/>
        <v>6041.2819999999992</v>
      </c>
    </row>
    <row r="173" spans="1:25" ht="13">
      <c r="A173" s="2" t="s">
        <v>291</v>
      </c>
      <c r="B173" s="2" t="s">
        <v>186</v>
      </c>
      <c r="C173" s="89" t="s">
        <v>297</v>
      </c>
      <c r="D173" s="129" t="s">
        <v>304</v>
      </c>
      <c r="E173" s="192">
        <v>837.76700000000005</v>
      </c>
      <c r="F173" s="190">
        <v>0.35499999999999998</v>
      </c>
      <c r="G173" s="181">
        <v>838.12200000000007</v>
      </c>
      <c r="H173" s="217">
        <f>IFERROR(VLOOKUP(B173,'[2]MAY-19'!B:H,6,FALSE),0)</f>
        <v>746.34</v>
      </c>
      <c r="I173" s="218">
        <f>IFERROR(VLOOKUP(B173,'[2]MAY-19'!B:H,7,FALSE),0)</f>
        <v>0.36</v>
      </c>
      <c r="J173" s="219">
        <f t="shared" si="30"/>
        <v>746.7</v>
      </c>
      <c r="K173" s="19">
        <f>IF(ISERROR([3]WORKSHEET!K230="TRUE"),0,+[3]WORKSHEET!K230)</f>
        <v>1883.71</v>
      </c>
      <c r="L173" s="20">
        <f>IF(ISERROR([3]WORKSHEET!L230="TRUE"),0,+[3]WORKSHEET!L230)</f>
        <v>0.25</v>
      </c>
      <c r="M173" s="21">
        <f t="shared" si="38"/>
        <v>1883.96</v>
      </c>
      <c r="N173" s="19">
        <f>IF(ISERROR([4]WORKSHEET!N230="TRUE"),0,+[4]WORKSHEET!N230)</f>
        <v>1105.6400000000001</v>
      </c>
      <c r="O173" s="20">
        <f>IF(ISERROR([4]WORKSHEET!O230="TRUE"),0,+[4]WORKSHEET!O230)</f>
        <v>1.58</v>
      </c>
      <c r="P173" s="21">
        <f t="shared" si="33"/>
        <v>1107.22</v>
      </c>
      <c r="Q173" s="204">
        <f>IFERROR(VLOOKUP(B173,'[5]AUG-19'!B:H,6,FALSE),0)</f>
        <v>1757.2</v>
      </c>
      <c r="R173" s="205">
        <f>IFERROR(VLOOKUP(B173,'[5]AUG-19'!B:H,7,FALSE),0)</f>
        <v>13.43</v>
      </c>
      <c r="S173" s="206">
        <f t="shared" si="40"/>
        <v>1770.63</v>
      </c>
      <c r="T173" s="204">
        <f>IFERROR(VLOOKUP(B173,'[6]SEP-19'!B:H,6,FALSE),0)</f>
        <v>1446.43</v>
      </c>
      <c r="U173" s="205">
        <f>IFERROR(VLOOKUP(B173,'[6]SEP-19'!B:H,7,FALSE),0)</f>
        <v>5.76</v>
      </c>
      <c r="V173" s="206">
        <f t="shared" si="32"/>
        <v>1452.19</v>
      </c>
      <c r="W173" s="195">
        <f t="shared" si="34"/>
        <v>7777.0870000000004</v>
      </c>
      <c r="X173" s="196">
        <f t="shared" si="34"/>
        <v>21.734999999999999</v>
      </c>
      <c r="Y173" s="197">
        <f t="shared" si="35"/>
        <v>7798.8220000000001</v>
      </c>
    </row>
    <row r="174" spans="1:25" ht="13">
      <c r="A174" s="2" t="s">
        <v>291</v>
      </c>
      <c r="B174" s="2" t="s">
        <v>187</v>
      </c>
      <c r="C174" s="89" t="s">
        <v>297</v>
      </c>
      <c r="D174" s="129" t="s">
        <v>304</v>
      </c>
      <c r="E174" s="192">
        <v>11.154</v>
      </c>
      <c r="F174" s="190">
        <v>60.061999999999998</v>
      </c>
      <c r="G174" s="181">
        <v>71.215999999999994</v>
      </c>
      <c r="H174" s="217">
        <f>IFERROR(VLOOKUP(B174,'[2]MAY-19'!B:H,6,FALSE),0)</f>
        <v>6.98</v>
      </c>
      <c r="I174" s="218">
        <f>IFERROR(VLOOKUP(B174,'[2]MAY-19'!B:H,7,FALSE),0)</f>
        <v>28.09</v>
      </c>
      <c r="J174" s="219">
        <f t="shared" si="30"/>
        <v>35.07</v>
      </c>
      <c r="K174" s="19">
        <f>IF(ISERROR([3]WORKSHEET!K231="TRUE"),0,+[3]WORKSHEET!K231)</f>
        <v>24.66</v>
      </c>
      <c r="L174" s="20">
        <f>IF(ISERROR([3]WORKSHEET!L231="TRUE"),0,+[3]WORKSHEET!L231)</f>
        <v>160.34</v>
      </c>
      <c r="M174" s="21">
        <f t="shared" si="38"/>
        <v>185</v>
      </c>
      <c r="N174" s="19">
        <f>IF(ISERROR([4]WORKSHEET!N231="TRUE"),0,+[4]WORKSHEET!N231)</f>
        <v>4.3</v>
      </c>
      <c r="O174" s="20">
        <f>IF(ISERROR([4]WORKSHEET!O231="TRUE"),0,+[4]WORKSHEET!O231)</f>
        <v>36.630000000000003</v>
      </c>
      <c r="P174" s="21">
        <f t="shared" si="33"/>
        <v>40.93</v>
      </c>
      <c r="Q174" s="204">
        <f>IFERROR(VLOOKUP(B174,'[5]AUG-19'!B:H,6,FALSE),0)</f>
        <v>0</v>
      </c>
      <c r="R174" s="205">
        <f>IFERROR(VLOOKUP(B174,'[5]AUG-19'!B:H,7,FALSE),0)</f>
        <v>0</v>
      </c>
      <c r="S174" s="206">
        <f t="shared" si="40"/>
        <v>0</v>
      </c>
      <c r="T174" s="204">
        <f>IFERROR(VLOOKUP(B174,'[6]SEP-19'!B:H,6,FALSE),0)</f>
        <v>0</v>
      </c>
      <c r="U174" s="205">
        <f>IFERROR(VLOOKUP(B174,'[6]SEP-19'!B:H,7,FALSE),0)</f>
        <v>0</v>
      </c>
      <c r="V174" s="206">
        <f t="shared" si="32"/>
        <v>0</v>
      </c>
      <c r="W174" s="195">
        <f t="shared" si="34"/>
        <v>47.093999999999994</v>
      </c>
      <c r="X174" s="196">
        <f t="shared" si="34"/>
        <v>285.12200000000001</v>
      </c>
      <c r="Y174" s="197">
        <f t="shared" si="35"/>
        <v>332.21600000000001</v>
      </c>
    </row>
    <row r="175" spans="1:25" ht="13">
      <c r="A175" s="2" t="s">
        <v>291</v>
      </c>
      <c r="B175" s="2" t="s">
        <v>395</v>
      </c>
      <c r="C175" s="89" t="s">
        <v>297</v>
      </c>
      <c r="D175" s="129" t="s">
        <v>304</v>
      </c>
      <c r="E175" s="192">
        <v>299.04399999999998</v>
      </c>
      <c r="F175" s="190">
        <v>85.459000000000003</v>
      </c>
      <c r="G175" s="181">
        <v>384.50299999999999</v>
      </c>
      <c r="H175" s="217">
        <f>IFERROR(VLOOKUP(B175,'[2]MAY-19'!B:H,6,FALSE),0)</f>
        <v>276.24</v>
      </c>
      <c r="I175" s="218">
        <f>IFERROR(VLOOKUP(B175,'[2]MAY-19'!B:H,7,FALSE),0)</f>
        <v>35.39</v>
      </c>
      <c r="J175" s="219">
        <f t="shared" si="30"/>
        <v>311.63</v>
      </c>
      <c r="K175" s="19">
        <f>IF(ISERROR([3]WORKSHEET!K232="TRUE"),0,+[3]WORKSHEET!K232)</f>
        <v>216.65</v>
      </c>
      <c r="L175" s="20">
        <f>IF(ISERROR([3]WORKSHEET!L232="TRUE"),0,+[3]WORKSHEET!L232)</f>
        <v>163.91</v>
      </c>
      <c r="M175" s="21">
        <f t="shared" si="38"/>
        <v>380.56</v>
      </c>
      <c r="N175" s="19">
        <f>IF(ISERROR([4]WORKSHEET!N232="TRUE"),0,+[4]WORKSHEET!N232)</f>
        <v>313.87</v>
      </c>
      <c r="O175" s="20">
        <f>IF(ISERROR([4]WORKSHEET!O232="TRUE"),0,+[4]WORKSHEET!O232)</f>
        <v>54.73</v>
      </c>
      <c r="P175" s="21">
        <f t="shared" si="33"/>
        <v>368.6</v>
      </c>
      <c r="Q175" s="204">
        <f>IFERROR(VLOOKUP(B175,'[5]AUG-19'!B:H,6,FALSE),0)</f>
        <v>327.31</v>
      </c>
      <c r="R175" s="205">
        <f>IFERROR(VLOOKUP(B175,'[5]AUG-19'!B:H,7,FALSE),0)</f>
        <v>5.72</v>
      </c>
      <c r="S175" s="206">
        <f t="shared" si="40"/>
        <v>333.03000000000003</v>
      </c>
      <c r="T175" s="204">
        <f>IFERROR(VLOOKUP(B175,'[6]SEP-19'!B:H,6,FALSE),0)</f>
        <v>332.05</v>
      </c>
      <c r="U175" s="205">
        <f>IFERROR(VLOOKUP(B175,'[6]SEP-19'!B:H,7,FALSE),0)</f>
        <v>3.12</v>
      </c>
      <c r="V175" s="206">
        <f t="shared" si="32"/>
        <v>335.17</v>
      </c>
      <c r="W175" s="195">
        <f t="shared" si="34"/>
        <v>1765.164</v>
      </c>
      <c r="X175" s="196">
        <f t="shared" si="34"/>
        <v>348.32900000000006</v>
      </c>
      <c r="Y175" s="197">
        <f t="shared" si="35"/>
        <v>2113.4929999999999</v>
      </c>
    </row>
    <row r="176" spans="1:25" ht="13">
      <c r="A176" s="2" t="s">
        <v>291</v>
      </c>
      <c r="B176" s="2" t="s">
        <v>189</v>
      </c>
      <c r="C176" s="89" t="s">
        <v>297</v>
      </c>
      <c r="D176" s="129" t="s">
        <v>304</v>
      </c>
      <c r="E176" s="192">
        <v>0.25800000000000001</v>
      </c>
      <c r="F176" s="190">
        <v>341.09300000000002</v>
      </c>
      <c r="G176" s="181">
        <v>341.351</v>
      </c>
      <c r="H176" s="217">
        <f>IFERROR(VLOOKUP(B176,'[2]MAY-19'!B:H,6,FALSE),0)</f>
        <v>27.09</v>
      </c>
      <c r="I176" s="218">
        <f>IFERROR(VLOOKUP(B176,'[2]MAY-19'!B:H,7,FALSE),0)</f>
        <v>8.17</v>
      </c>
      <c r="J176" s="219">
        <f t="shared" si="30"/>
        <v>35.26</v>
      </c>
      <c r="K176" s="19">
        <f>IF(ISERROR([3]WORKSHEET!K234="TRUE"),0,+[3]WORKSHEET!K234)</f>
        <v>62.36</v>
      </c>
      <c r="L176" s="20">
        <f>IF(ISERROR([3]WORKSHEET!L234="TRUE"),0,+[3]WORKSHEET!L234)</f>
        <v>0.26</v>
      </c>
      <c r="M176" s="21">
        <f t="shared" si="38"/>
        <v>62.62</v>
      </c>
      <c r="N176" s="19">
        <f>IF(ISERROR([4]WORKSHEET!N234="TRUE"),0,+[4]WORKSHEET!N234)</f>
        <v>39.799999999999997</v>
      </c>
      <c r="O176" s="20">
        <f>IF(ISERROR([4]WORKSHEET!O234="TRUE"),0,+[4]WORKSHEET!O234)</f>
        <v>0.04</v>
      </c>
      <c r="P176" s="21">
        <f t="shared" si="33"/>
        <v>39.839999999999996</v>
      </c>
      <c r="Q176" s="204">
        <f>IFERROR(VLOOKUP(B176,'[5]AUG-19'!B:H,6,FALSE),0)</f>
        <v>116.81</v>
      </c>
      <c r="R176" s="205">
        <f>IFERROR(VLOOKUP(B176,'[5]AUG-19'!B:H,7,FALSE),0)</f>
        <v>0.32</v>
      </c>
      <c r="S176" s="206">
        <f t="shared" si="40"/>
        <v>117.13</v>
      </c>
      <c r="T176" s="204">
        <f>IFERROR(VLOOKUP(B176,'[6]SEP-19'!B:H,6,FALSE),0)</f>
        <v>90.92</v>
      </c>
      <c r="U176" s="205">
        <f>IFERROR(VLOOKUP(B176,'[6]SEP-19'!B:H,7,FALSE),0)</f>
        <v>0.42</v>
      </c>
      <c r="V176" s="206">
        <f t="shared" si="32"/>
        <v>91.34</v>
      </c>
      <c r="W176" s="195">
        <f t="shared" si="34"/>
        <v>337.238</v>
      </c>
      <c r="X176" s="196">
        <f t="shared" si="34"/>
        <v>350.30300000000005</v>
      </c>
      <c r="Y176" s="197">
        <f t="shared" si="35"/>
        <v>687.54100000000005</v>
      </c>
    </row>
    <row r="177" spans="1:25" ht="13">
      <c r="A177" s="2" t="s">
        <v>291</v>
      </c>
      <c r="B177" s="2" t="s">
        <v>190</v>
      </c>
      <c r="C177" s="89" t="s">
        <v>297</v>
      </c>
      <c r="D177" s="129" t="s">
        <v>304</v>
      </c>
      <c r="E177" s="192">
        <v>1034.18</v>
      </c>
      <c r="F177" s="190">
        <v>672.827</v>
      </c>
      <c r="G177" s="181">
        <v>1707.0070000000001</v>
      </c>
      <c r="H177" s="217">
        <f>IFERROR(VLOOKUP(B177,'[2]MAY-19'!B:H,6,FALSE),0)</f>
        <v>1641.85</v>
      </c>
      <c r="I177" s="218">
        <f>IFERROR(VLOOKUP(B177,'[2]MAY-19'!B:H,7,FALSE),0)</f>
        <v>394.7</v>
      </c>
      <c r="J177" s="219">
        <f t="shared" si="30"/>
        <v>2036.55</v>
      </c>
      <c r="K177" s="19">
        <f>IF(ISERROR([3]WORKSHEET!K235="TRUE"),0,+[3]WORKSHEET!K235)</f>
        <v>1040.4000000000001</v>
      </c>
      <c r="L177" s="20">
        <f>IF(ISERROR([3]WORKSHEET!L235="TRUE"),0,+[3]WORKSHEET!L235)</f>
        <v>734.5</v>
      </c>
      <c r="M177" s="21">
        <f t="shared" si="38"/>
        <v>1774.9</v>
      </c>
      <c r="N177" s="19">
        <f>IF(ISERROR([4]WORKSHEET!N235="TRUE"),0,+[4]WORKSHEET!N235)</f>
        <v>984.22</v>
      </c>
      <c r="O177" s="20">
        <f>IF(ISERROR([4]WORKSHEET!O235="TRUE"),0,+[4]WORKSHEET!O235)</f>
        <v>701.46</v>
      </c>
      <c r="P177" s="21">
        <f t="shared" si="33"/>
        <v>1685.68</v>
      </c>
      <c r="Q177" s="204">
        <f>IFERROR(VLOOKUP(B177,'[5]AUG-19'!B:H,6,FALSE),0)</f>
        <v>2132.5</v>
      </c>
      <c r="R177" s="205">
        <f>IFERROR(VLOOKUP(B177,'[5]AUG-19'!B:H,7,FALSE),0)</f>
        <v>972.36</v>
      </c>
      <c r="S177" s="206">
        <f t="shared" si="40"/>
        <v>3104.86</v>
      </c>
      <c r="T177" s="204">
        <f>IFERROR(VLOOKUP(B177,'[6]SEP-19'!B:H,6,FALSE),0)</f>
        <v>2290.0100000000002</v>
      </c>
      <c r="U177" s="205">
        <f>IFERROR(VLOOKUP(B177,'[6]SEP-19'!B:H,7,FALSE),0)</f>
        <v>725.8</v>
      </c>
      <c r="V177" s="206">
        <f t="shared" si="32"/>
        <v>3015.8100000000004</v>
      </c>
      <c r="W177" s="195">
        <f t="shared" si="34"/>
        <v>9123.16</v>
      </c>
      <c r="X177" s="196">
        <f t="shared" si="34"/>
        <v>4201.6469999999999</v>
      </c>
      <c r="Y177" s="197">
        <f t="shared" si="35"/>
        <v>13324.807000000001</v>
      </c>
    </row>
    <row r="178" spans="1:25" ht="13">
      <c r="A178" s="2" t="s">
        <v>291</v>
      </c>
      <c r="B178" s="2" t="s">
        <v>191</v>
      </c>
      <c r="C178" s="89" t="s">
        <v>297</v>
      </c>
      <c r="D178" s="129" t="s">
        <v>304</v>
      </c>
      <c r="E178" s="192">
        <v>1081.1559999999999</v>
      </c>
      <c r="F178" s="190">
        <v>546.74699999999996</v>
      </c>
      <c r="G178" s="181">
        <v>1627.9029999999998</v>
      </c>
      <c r="H178" s="217">
        <f>IFERROR(VLOOKUP(B178,'[2]MAY-19'!B:H,6,FALSE),0)</f>
        <v>1752.59</v>
      </c>
      <c r="I178" s="218">
        <f>IFERROR(VLOOKUP(B178,'[2]MAY-19'!B:H,7,FALSE),0)</f>
        <v>537.45000000000005</v>
      </c>
      <c r="J178" s="219">
        <f t="shared" si="30"/>
        <v>2290.04</v>
      </c>
      <c r="K178" s="19">
        <f>IF(ISERROR([3]WORKSHEET!K236="TRUE"),0,+[3]WORKSHEET!K236)</f>
        <v>821.13</v>
      </c>
      <c r="L178" s="20">
        <f>IF(ISERROR([3]WORKSHEET!L236="TRUE"),0,+[3]WORKSHEET!L236)</f>
        <v>595.71</v>
      </c>
      <c r="M178" s="21">
        <f t="shared" si="38"/>
        <v>1416.8400000000001</v>
      </c>
      <c r="N178" s="19">
        <f>IF(ISERROR([4]WORKSHEET!N236="TRUE"),0,+[4]WORKSHEET!N236)</f>
        <v>653.99</v>
      </c>
      <c r="O178" s="20">
        <f>IF(ISERROR([4]WORKSHEET!O236="TRUE"),0,+[4]WORKSHEET!O236)</f>
        <v>509.25</v>
      </c>
      <c r="P178" s="21">
        <f t="shared" si="33"/>
        <v>1163.24</v>
      </c>
      <c r="Q178" s="204">
        <f>IFERROR(VLOOKUP(B178,'[5]AUG-19'!B:H,6,FALSE),0)</f>
        <v>1495.2</v>
      </c>
      <c r="R178" s="205">
        <f>IFERROR(VLOOKUP(B178,'[5]AUG-19'!B:H,7,FALSE),0)</f>
        <v>996.99</v>
      </c>
      <c r="S178" s="206">
        <f t="shared" si="40"/>
        <v>2492.19</v>
      </c>
      <c r="T178" s="204">
        <f>IFERROR(VLOOKUP(B178,'[6]SEP-19'!B:H,6,FALSE),0)</f>
        <v>1050.77</v>
      </c>
      <c r="U178" s="205">
        <f>IFERROR(VLOOKUP(B178,'[6]SEP-19'!B:H,7,FALSE),0)</f>
        <v>522.92999999999995</v>
      </c>
      <c r="V178" s="206">
        <f t="shared" si="32"/>
        <v>1573.6999999999998</v>
      </c>
      <c r="W178" s="195">
        <f t="shared" si="34"/>
        <v>6854.8359999999993</v>
      </c>
      <c r="X178" s="196">
        <f t="shared" si="34"/>
        <v>3709.0769999999998</v>
      </c>
      <c r="Y178" s="197">
        <f t="shared" si="35"/>
        <v>10563.913</v>
      </c>
    </row>
    <row r="179" spans="1:25" ht="13">
      <c r="A179" s="2" t="s">
        <v>291</v>
      </c>
      <c r="B179" s="2" t="s">
        <v>377</v>
      </c>
      <c r="C179" s="89" t="s">
        <v>297</v>
      </c>
      <c r="D179" s="129" t="s">
        <v>304</v>
      </c>
      <c r="E179" s="192">
        <v>685.62</v>
      </c>
      <c r="F179" s="190">
        <v>53.93</v>
      </c>
      <c r="G179" s="181">
        <v>739.55</v>
      </c>
      <c r="H179" s="217">
        <f>IFERROR(VLOOKUP(B179,'[2]MAY-19'!B:H,6,FALSE),0)</f>
        <v>527.04</v>
      </c>
      <c r="I179" s="218">
        <f>IFERROR(VLOOKUP(B179,'[2]MAY-19'!B:H,7,FALSE),0)</f>
        <v>22.63</v>
      </c>
      <c r="J179" s="219">
        <f t="shared" si="30"/>
        <v>549.66999999999996</v>
      </c>
      <c r="K179" s="19">
        <f>IF(ISERROR([3]WORKSHEET!K237="TRUE"),0,+[3]WORKSHEET!K237)</f>
        <v>1187.96</v>
      </c>
      <c r="L179" s="20">
        <f>IF(ISERROR([3]WORKSHEET!L237="TRUE"),0,+[3]WORKSHEET!L237)</f>
        <v>143.27000000000001</v>
      </c>
      <c r="M179" s="21">
        <f t="shared" si="38"/>
        <v>1331.23</v>
      </c>
      <c r="N179" s="19">
        <f>IF(ISERROR([4]WORKSHEET!N237="TRUE"),0,+[4]WORKSHEET!N237)</f>
        <v>485.51</v>
      </c>
      <c r="O179" s="20">
        <f>IF(ISERROR([4]WORKSHEET!O237="TRUE"),0,+[4]WORKSHEET!O237)</f>
        <v>299.95999999999998</v>
      </c>
      <c r="P179" s="21">
        <f t="shared" si="33"/>
        <v>785.47</v>
      </c>
      <c r="Q179" s="204">
        <f>IFERROR(VLOOKUP(B179,'[5]AUG-19'!B:H,6,FALSE),0)</f>
        <v>819.58</v>
      </c>
      <c r="R179" s="205">
        <f>IFERROR(VLOOKUP(B179,'[5]AUG-19'!B:H,7,FALSE),0)</f>
        <v>439.86</v>
      </c>
      <c r="S179" s="206">
        <f t="shared" si="40"/>
        <v>1259.44</v>
      </c>
      <c r="T179" s="204">
        <f>IFERROR(VLOOKUP(B179,'[6]SEP-19'!B:H,6,FALSE),0)</f>
        <v>1145.5899999999999</v>
      </c>
      <c r="U179" s="205">
        <f>IFERROR(VLOOKUP(B179,'[6]SEP-19'!B:H,7,FALSE),0)</f>
        <v>116.25</v>
      </c>
      <c r="V179" s="206">
        <f t="shared" si="32"/>
        <v>1261.8399999999999</v>
      </c>
      <c r="W179" s="195">
        <f t="shared" si="34"/>
        <v>4851.3</v>
      </c>
      <c r="X179" s="196">
        <f t="shared" si="34"/>
        <v>1075.9000000000001</v>
      </c>
      <c r="Y179" s="197">
        <f t="shared" si="35"/>
        <v>5927.2000000000007</v>
      </c>
    </row>
    <row r="180" spans="1:25" ht="13">
      <c r="A180" s="2" t="s">
        <v>291</v>
      </c>
      <c r="B180" s="2" t="s">
        <v>192</v>
      </c>
      <c r="C180" s="89" t="s">
        <v>297</v>
      </c>
      <c r="D180" s="129" t="s">
        <v>304</v>
      </c>
      <c r="E180" s="192">
        <v>183.56100000000001</v>
      </c>
      <c r="F180" s="190">
        <v>9.0999999999999998E-2</v>
      </c>
      <c r="G180" s="181">
        <v>183.65200000000002</v>
      </c>
      <c r="H180" s="217">
        <f>IFERROR(VLOOKUP(B180,'[2]MAY-19'!B:H,6,FALSE),0)</f>
        <v>38.659999999999997</v>
      </c>
      <c r="I180" s="218">
        <f>IFERROR(VLOOKUP(B180,'[2]MAY-19'!B:H,7,FALSE),0)</f>
        <v>0.56000000000000005</v>
      </c>
      <c r="J180" s="219">
        <f t="shared" si="30"/>
        <v>39.22</v>
      </c>
      <c r="K180" s="19">
        <f>IF(ISERROR([3]WORKSHEET!K238="TRUE"),0,+[3]WORKSHEET!K238)</f>
        <v>68.38</v>
      </c>
      <c r="L180" s="20">
        <f>IF(ISERROR([3]WORKSHEET!L238="TRUE"),0,+[3]WORKSHEET!L238)</f>
        <v>0.46</v>
      </c>
      <c r="M180" s="21">
        <f t="shared" si="38"/>
        <v>68.839999999999989</v>
      </c>
      <c r="N180" s="19">
        <f>IF(ISERROR([4]WORKSHEET!N238="TRUE"),0,+[4]WORKSHEET!N238)</f>
        <v>84.14</v>
      </c>
      <c r="O180" s="20">
        <f>IF(ISERROR([4]WORKSHEET!O238="TRUE"),0,+[4]WORKSHEET!O238)</f>
        <v>0.17</v>
      </c>
      <c r="P180" s="21">
        <f t="shared" si="33"/>
        <v>84.31</v>
      </c>
      <c r="Q180" s="204">
        <f>IFERROR(VLOOKUP(B180,'[5]AUG-19'!B:H,6,FALSE),0)</f>
        <v>150.97</v>
      </c>
      <c r="R180" s="205">
        <f>IFERROR(VLOOKUP(B180,'[5]AUG-19'!B:H,7,FALSE),0)</f>
        <v>0.09</v>
      </c>
      <c r="S180" s="206">
        <f t="shared" ref="S180:S224" si="41">+Q180+R180</f>
        <v>151.06</v>
      </c>
      <c r="T180" s="204">
        <f>IFERROR(VLOOKUP(B180,'[6]SEP-19'!B:H,6,FALSE),0)</f>
        <v>267.22000000000003</v>
      </c>
      <c r="U180" s="205">
        <f>IFERROR(VLOOKUP(B180,'[6]SEP-19'!B:H,7,FALSE),0)</f>
        <v>0</v>
      </c>
      <c r="V180" s="206">
        <f t="shared" si="32"/>
        <v>267.22000000000003</v>
      </c>
      <c r="W180" s="195">
        <f t="shared" si="34"/>
        <v>792.93100000000004</v>
      </c>
      <c r="X180" s="196">
        <f t="shared" si="34"/>
        <v>1.371</v>
      </c>
      <c r="Y180" s="197">
        <f t="shared" si="35"/>
        <v>794.30200000000002</v>
      </c>
    </row>
    <row r="181" spans="1:25" ht="13">
      <c r="A181" s="2" t="s">
        <v>291</v>
      </c>
      <c r="B181" s="2" t="s">
        <v>353</v>
      </c>
      <c r="C181" s="89" t="s">
        <v>297</v>
      </c>
      <c r="D181" s="129" t="s">
        <v>304</v>
      </c>
      <c r="E181" s="192">
        <v>7.944</v>
      </c>
      <c r="F181" s="190">
        <v>1951.97</v>
      </c>
      <c r="G181" s="181">
        <v>1959.914</v>
      </c>
      <c r="H181" s="217">
        <f>IFERROR(VLOOKUP(B181,'[2]MAY-19'!B:H,6,FALSE),0)</f>
        <v>5.66</v>
      </c>
      <c r="I181" s="218">
        <f>IFERROR(VLOOKUP(B181,'[2]MAY-19'!B:H,7,FALSE),0)</f>
        <v>1883.66</v>
      </c>
      <c r="J181" s="219">
        <f t="shared" si="30"/>
        <v>1889.3200000000002</v>
      </c>
      <c r="K181" s="19">
        <f>IF(ISERROR([3]WORKSHEET!K239="TRUE"),0,+[3]WORKSHEET!K239)</f>
        <v>26.79</v>
      </c>
      <c r="L181" s="20">
        <f>IF(ISERROR([3]WORKSHEET!L239="TRUE"),0,+[3]WORKSHEET!L239)</f>
        <v>1278.0999999999999</v>
      </c>
      <c r="M181" s="21">
        <f t="shared" si="38"/>
        <v>1304.8899999999999</v>
      </c>
      <c r="N181" s="19">
        <f>IF(ISERROR([4]WORKSHEET!N239="TRUE"),0,+[4]WORKSHEET!N239)</f>
        <v>59.07</v>
      </c>
      <c r="O181" s="20">
        <f>IF(ISERROR([4]WORKSHEET!O239="TRUE"),0,+[4]WORKSHEET!O239)</f>
        <v>1313.24</v>
      </c>
      <c r="P181" s="21">
        <f t="shared" si="33"/>
        <v>1372.31</v>
      </c>
      <c r="Q181" s="204">
        <f>IFERROR(VLOOKUP(B181,'[5]AUG-19'!B:H,6,FALSE),0)</f>
        <v>0.39</v>
      </c>
      <c r="R181" s="205">
        <f>IFERROR(VLOOKUP(B181,'[5]AUG-19'!B:H,7,FALSE),0)</f>
        <v>3067.53</v>
      </c>
      <c r="S181" s="206">
        <f t="shared" si="41"/>
        <v>3067.92</v>
      </c>
      <c r="T181" s="204">
        <f>IFERROR(VLOOKUP(B181,'[6]SEP-19'!B:H,6,FALSE),0)</f>
        <v>1725.55</v>
      </c>
      <c r="U181" s="205">
        <f>IFERROR(VLOOKUP(B181,'[6]SEP-19'!B:H,7,FALSE),0)</f>
        <v>1149.54</v>
      </c>
      <c r="V181" s="206">
        <f t="shared" si="32"/>
        <v>2875.09</v>
      </c>
      <c r="W181" s="195">
        <f t="shared" si="34"/>
        <v>1825.404</v>
      </c>
      <c r="X181" s="196">
        <f t="shared" si="34"/>
        <v>10644.04</v>
      </c>
      <c r="Y181" s="197">
        <f t="shared" si="35"/>
        <v>12469.444</v>
      </c>
    </row>
    <row r="182" spans="1:25" ht="13">
      <c r="A182" s="2" t="s">
        <v>291</v>
      </c>
      <c r="B182" s="2" t="s">
        <v>193</v>
      </c>
      <c r="C182" s="89" t="s">
        <v>297</v>
      </c>
      <c r="D182" s="129" t="s">
        <v>304</v>
      </c>
      <c r="E182" s="192">
        <v>0</v>
      </c>
      <c r="F182" s="190">
        <v>0</v>
      </c>
      <c r="G182" s="181">
        <v>0</v>
      </c>
      <c r="H182" s="217">
        <f>IFERROR(VLOOKUP(B182,'[2]MAY-19'!B:H,6,FALSE),0)</f>
        <v>0</v>
      </c>
      <c r="I182" s="218">
        <f>IFERROR(VLOOKUP(B182,'[2]MAY-19'!B:H,7,FALSE),0)</f>
        <v>0</v>
      </c>
      <c r="J182" s="219">
        <f t="shared" si="30"/>
        <v>0</v>
      </c>
      <c r="K182" s="19">
        <f>IF(ISERROR([3]WORKSHEET!K240="TRUE"),0,+[3]WORKSHEET!K240)</f>
        <v>0</v>
      </c>
      <c r="L182" s="20">
        <f>IF(ISERROR([3]WORKSHEET!L240="TRUE"),0,+[3]WORKSHEET!L240)</f>
        <v>0</v>
      </c>
      <c r="M182" s="21">
        <f t="shared" si="38"/>
        <v>0</v>
      </c>
      <c r="N182" s="19">
        <f>IF(ISERROR([4]WORKSHEET!N240="TRUE"),0,+[4]WORKSHEET!N240)</f>
        <v>0</v>
      </c>
      <c r="O182" s="20">
        <f>IF(ISERROR([4]WORKSHEET!O240="TRUE"),0,+[4]WORKSHEET!O240)</f>
        <v>0</v>
      </c>
      <c r="P182" s="21">
        <f t="shared" si="33"/>
        <v>0</v>
      </c>
      <c r="Q182" s="204">
        <f>IFERROR(VLOOKUP(B182,'[5]AUG-19'!B:H,6,FALSE),0)</f>
        <v>0</v>
      </c>
      <c r="R182" s="205">
        <f>IFERROR(VLOOKUP(B182,'[5]AUG-19'!B:H,7,FALSE),0)</f>
        <v>0</v>
      </c>
      <c r="S182" s="206">
        <f t="shared" si="41"/>
        <v>0</v>
      </c>
      <c r="T182" s="204">
        <f>IFERROR(VLOOKUP(B182,'[6]SEP-19'!B:H,6,FALSE),0)</f>
        <v>0</v>
      </c>
      <c r="U182" s="205">
        <f>IFERROR(VLOOKUP(B182,'[6]SEP-19'!B:H,7,FALSE),0)</f>
        <v>0</v>
      </c>
      <c r="V182" s="206">
        <f t="shared" si="32"/>
        <v>0</v>
      </c>
      <c r="W182" s="195">
        <f t="shared" si="34"/>
        <v>0</v>
      </c>
      <c r="X182" s="196">
        <f t="shared" si="34"/>
        <v>0</v>
      </c>
      <c r="Y182" s="197">
        <f t="shared" si="35"/>
        <v>0</v>
      </c>
    </row>
    <row r="183" spans="1:25" ht="13">
      <c r="A183" s="2" t="s">
        <v>291</v>
      </c>
      <c r="B183" s="2" t="s">
        <v>194</v>
      </c>
      <c r="C183" s="89" t="s">
        <v>297</v>
      </c>
      <c r="D183" s="129" t="s">
        <v>304</v>
      </c>
      <c r="E183" s="192">
        <v>0</v>
      </c>
      <c r="F183" s="190">
        <v>0</v>
      </c>
      <c r="G183" s="181">
        <v>0</v>
      </c>
      <c r="H183" s="217">
        <f>IFERROR(VLOOKUP(B183,'[2]MAY-19'!B:H,6,FALSE),0)</f>
        <v>0</v>
      </c>
      <c r="I183" s="218">
        <f>IFERROR(VLOOKUP(B183,'[2]MAY-19'!B:H,7,FALSE),0)</f>
        <v>0</v>
      </c>
      <c r="J183" s="219">
        <f t="shared" si="30"/>
        <v>0</v>
      </c>
      <c r="K183" s="19">
        <f>IF(ISERROR([3]WORKSHEET!K241="TRUE"),0,+[3]WORKSHEET!K241)</f>
        <v>0</v>
      </c>
      <c r="L183" s="20">
        <f>IF(ISERROR([3]WORKSHEET!L241="TRUE"),0,+[3]WORKSHEET!L241)</f>
        <v>0</v>
      </c>
      <c r="M183" s="21">
        <f t="shared" si="38"/>
        <v>0</v>
      </c>
      <c r="N183" s="19">
        <f>IF(ISERROR([4]WORKSHEET!N241="TRUE"),0,+[4]WORKSHEET!N241)</f>
        <v>0</v>
      </c>
      <c r="O183" s="20">
        <f>IF(ISERROR([4]WORKSHEET!O241="TRUE"),0,+[4]WORKSHEET!O241)</f>
        <v>0</v>
      </c>
      <c r="P183" s="21">
        <f t="shared" si="33"/>
        <v>0</v>
      </c>
      <c r="Q183" s="204">
        <f>IFERROR(VLOOKUP(B183,'[5]AUG-19'!B:H,6,FALSE),0)</f>
        <v>0</v>
      </c>
      <c r="R183" s="205">
        <f>IFERROR(VLOOKUP(B183,'[5]AUG-19'!B:H,7,FALSE),0)</f>
        <v>0</v>
      </c>
      <c r="S183" s="206">
        <f t="shared" si="41"/>
        <v>0</v>
      </c>
      <c r="T183" s="204">
        <f>IFERROR(VLOOKUP(B183,'[6]SEP-19'!B:H,6,FALSE),0)</f>
        <v>0</v>
      </c>
      <c r="U183" s="205">
        <f>IFERROR(VLOOKUP(B183,'[6]SEP-19'!B:H,7,FALSE),0)</f>
        <v>0</v>
      </c>
      <c r="V183" s="206">
        <f t="shared" si="32"/>
        <v>0</v>
      </c>
      <c r="W183" s="195">
        <f t="shared" si="34"/>
        <v>0</v>
      </c>
      <c r="X183" s="196">
        <f t="shared" si="34"/>
        <v>0</v>
      </c>
      <c r="Y183" s="197">
        <f t="shared" si="35"/>
        <v>0</v>
      </c>
    </row>
    <row r="184" spans="1:25" ht="13">
      <c r="A184" s="2" t="s">
        <v>291</v>
      </c>
      <c r="B184" s="2" t="s">
        <v>401</v>
      </c>
      <c r="C184" s="89" t="s">
        <v>297</v>
      </c>
      <c r="D184" s="129" t="s">
        <v>304</v>
      </c>
      <c r="E184" s="192">
        <v>257.27</v>
      </c>
      <c r="F184" s="190">
        <v>4418.78</v>
      </c>
      <c r="G184" s="181">
        <v>4676.0499999999993</v>
      </c>
      <c r="H184" s="217">
        <f>IFERROR(VLOOKUP(B184,'[2]MAY-19'!B:H,6,FALSE),0)</f>
        <v>216.88</v>
      </c>
      <c r="I184" s="218">
        <f>IFERROR(VLOOKUP(B184,'[2]MAY-19'!B:H,7,FALSE),0)</f>
        <v>5196.4799999999996</v>
      </c>
      <c r="J184" s="219">
        <f t="shared" si="30"/>
        <v>5413.36</v>
      </c>
      <c r="K184" s="19">
        <f>IF(ISERROR([3]WORKSHEET!K242="TRUE"),0,+[3]WORKSHEET!K242)</f>
        <v>1384.44</v>
      </c>
      <c r="L184" s="20">
        <f>IF(ISERROR([3]WORKSHEET!L242="TRUE"),0,+[3]WORKSHEET!L242)</f>
        <v>4481.34</v>
      </c>
      <c r="M184" s="21">
        <f t="shared" si="38"/>
        <v>5865.7800000000007</v>
      </c>
      <c r="N184" s="19">
        <f>IF(ISERROR([4]WORKSHEET!N242="TRUE"),0,+[4]WORKSHEET!N242)</f>
        <v>658.93</v>
      </c>
      <c r="O184" s="20">
        <f>IF(ISERROR([4]WORKSHEET!O242="TRUE"),0,+[4]WORKSHEET!O242)</f>
        <v>4817.91</v>
      </c>
      <c r="P184" s="21">
        <f t="shared" si="33"/>
        <v>5476.84</v>
      </c>
      <c r="Q184" s="204">
        <f>IFERROR(VLOOKUP(B184,'[5]AUG-19'!B:H,6,FALSE),0)</f>
        <v>1436.02</v>
      </c>
      <c r="R184" s="205">
        <f>IFERROR(VLOOKUP(B184,'[5]AUG-19'!B:H,7,FALSE),0)</f>
        <v>3347.92</v>
      </c>
      <c r="S184" s="206">
        <f t="shared" si="41"/>
        <v>4783.9400000000005</v>
      </c>
      <c r="T184" s="204">
        <f>IFERROR(VLOOKUP(B184,'[6]SEP-19'!B:H,6,FALSE),0)</f>
        <v>1316.87</v>
      </c>
      <c r="U184" s="205">
        <f>IFERROR(VLOOKUP(B184,'[6]SEP-19'!B:H,7,FALSE),0)</f>
        <v>4646.5</v>
      </c>
      <c r="V184" s="206">
        <f t="shared" si="32"/>
        <v>5963.37</v>
      </c>
      <c r="W184" s="195">
        <f t="shared" si="34"/>
        <v>5270.41</v>
      </c>
      <c r="X184" s="196">
        <f t="shared" si="34"/>
        <v>26908.93</v>
      </c>
      <c r="Y184" s="197">
        <f t="shared" si="35"/>
        <v>32179.34</v>
      </c>
    </row>
    <row r="185" spans="1:25" ht="13">
      <c r="A185" s="2" t="s">
        <v>291</v>
      </c>
      <c r="B185" s="2" t="s">
        <v>195</v>
      </c>
      <c r="C185" s="89" t="s">
        <v>297</v>
      </c>
      <c r="D185" s="129" t="s">
        <v>304</v>
      </c>
      <c r="E185" s="192">
        <v>14.382999999999999</v>
      </c>
      <c r="F185" s="190">
        <v>11.561</v>
      </c>
      <c r="G185" s="181">
        <v>25.943999999999999</v>
      </c>
      <c r="H185" s="217">
        <f>IFERROR(VLOOKUP(B185,'[2]MAY-19'!B:H,6,FALSE),0)</f>
        <v>3.43</v>
      </c>
      <c r="I185" s="218">
        <f>IFERROR(VLOOKUP(B185,'[2]MAY-19'!B:H,7,FALSE),0)</f>
        <v>32.68</v>
      </c>
      <c r="J185" s="219">
        <f t="shared" si="30"/>
        <v>36.11</v>
      </c>
      <c r="K185" s="19">
        <f>IF(ISERROR([3]WORKSHEET!K243="TRUE"),0,+[3]WORKSHEET!K243)</f>
        <v>2.54</v>
      </c>
      <c r="L185" s="20">
        <f>IF(ISERROR([3]WORKSHEET!L243="TRUE"),0,+[3]WORKSHEET!L243)</f>
        <v>24.1</v>
      </c>
      <c r="M185" s="21">
        <f t="shared" si="38"/>
        <v>26.64</v>
      </c>
      <c r="N185" s="19">
        <f>IF(ISERROR([4]WORKSHEET!N243="TRUE"),0,+[4]WORKSHEET!N243)</f>
        <v>6.06</v>
      </c>
      <c r="O185" s="20">
        <f>IF(ISERROR([4]WORKSHEET!O243="TRUE"),0,+[4]WORKSHEET!O243)</f>
        <v>36</v>
      </c>
      <c r="P185" s="21">
        <f t="shared" si="33"/>
        <v>42.06</v>
      </c>
      <c r="Q185" s="204">
        <f>IFERROR(VLOOKUP(B185,'[5]AUG-19'!B:H,6,FALSE),0)</f>
        <v>7.75</v>
      </c>
      <c r="R185" s="205">
        <f>IFERROR(VLOOKUP(B185,'[5]AUG-19'!B:H,7,FALSE),0)</f>
        <v>33.119999999999997</v>
      </c>
      <c r="S185" s="206">
        <f t="shared" si="41"/>
        <v>40.869999999999997</v>
      </c>
      <c r="T185" s="204">
        <f>IFERROR(VLOOKUP(B185,'[6]SEP-19'!B:H,6,FALSE),0)</f>
        <v>8.49</v>
      </c>
      <c r="U185" s="205">
        <f>IFERROR(VLOOKUP(B185,'[6]SEP-19'!B:H,7,FALSE),0)</f>
        <v>21.13</v>
      </c>
      <c r="V185" s="206">
        <f t="shared" si="32"/>
        <v>29.619999999999997</v>
      </c>
      <c r="W185" s="195">
        <f t="shared" si="34"/>
        <v>42.652999999999999</v>
      </c>
      <c r="X185" s="196">
        <f t="shared" si="34"/>
        <v>158.59100000000001</v>
      </c>
      <c r="Y185" s="197">
        <f t="shared" si="35"/>
        <v>201.24400000000003</v>
      </c>
    </row>
    <row r="186" spans="1:25" ht="13">
      <c r="A186" s="2" t="s">
        <v>291</v>
      </c>
      <c r="B186" s="2" t="s">
        <v>196</v>
      </c>
      <c r="C186" s="89" t="s">
        <v>297</v>
      </c>
      <c r="D186" s="129" t="s">
        <v>304</v>
      </c>
      <c r="E186" s="192">
        <v>0.49099999999999999</v>
      </c>
      <c r="F186" s="190">
        <v>4.2670000000000003</v>
      </c>
      <c r="G186" s="181">
        <v>4.758</v>
      </c>
      <c r="H186" s="217">
        <f>IFERROR(VLOOKUP(B186,'[2]MAY-19'!B:H,6,FALSE),0)</f>
        <v>0.28999999999999998</v>
      </c>
      <c r="I186" s="218">
        <f>IFERROR(VLOOKUP(B186,'[2]MAY-19'!B:H,7,FALSE),0)</f>
        <v>5.57</v>
      </c>
      <c r="J186" s="219">
        <f t="shared" si="30"/>
        <v>5.86</v>
      </c>
      <c r="K186" s="19">
        <f>IF(ISERROR([3]WORKSHEET!K244="TRUE"),0,+[3]WORKSHEET!K244)</f>
        <v>2.27</v>
      </c>
      <c r="L186" s="20">
        <f>IF(ISERROR([3]WORKSHEET!L244="TRUE"),0,+[3]WORKSHEET!L244)</f>
        <v>2.25</v>
      </c>
      <c r="M186" s="21">
        <f t="shared" si="38"/>
        <v>4.5199999999999996</v>
      </c>
      <c r="N186" s="19">
        <f>IF(ISERROR([4]WORKSHEET!N244="TRUE"),0,+[4]WORKSHEET!N244)</f>
        <v>1.89</v>
      </c>
      <c r="O186" s="20">
        <f>IF(ISERROR([4]WORKSHEET!O244="TRUE"),0,+[4]WORKSHEET!O244)</f>
        <v>6.08</v>
      </c>
      <c r="P186" s="21">
        <f t="shared" si="33"/>
        <v>7.97</v>
      </c>
      <c r="Q186" s="204">
        <f>IFERROR(VLOOKUP(B186,'[5]AUG-19'!B:H,6,FALSE),0)</f>
        <v>0.87</v>
      </c>
      <c r="R186" s="205">
        <f>IFERROR(VLOOKUP(B186,'[5]AUG-19'!B:H,7,FALSE),0)</f>
        <v>20.41</v>
      </c>
      <c r="S186" s="206">
        <f t="shared" si="41"/>
        <v>21.28</v>
      </c>
      <c r="T186" s="204">
        <f>IFERROR(VLOOKUP(B186,'[6]SEP-19'!B:H,6,FALSE),0)</f>
        <v>0.48</v>
      </c>
      <c r="U186" s="205">
        <f>IFERROR(VLOOKUP(B186,'[6]SEP-19'!B:H,7,FALSE),0)</f>
        <v>10.66</v>
      </c>
      <c r="V186" s="206">
        <f t="shared" si="32"/>
        <v>11.14</v>
      </c>
      <c r="W186" s="195">
        <f t="shared" si="34"/>
        <v>6.2910000000000004</v>
      </c>
      <c r="X186" s="196">
        <f t="shared" si="34"/>
        <v>49.236999999999995</v>
      </c>
      <c r="Y186" s="197">
        <f t="shared" si="35"/>
        <v>55.528000000000006</v>
      </c>
    </row>
    <row r="187" spans="1:25" ht="13">
      <c r="A187" s="2" t="s">
        <v>291</v>
      </c>
      <c r="B187" s="2" t="s">
        <v>197</v>
      </c>
      <c r="C187" s="89" t="s">
        <v>297</v>
      </c>
      <c r="D187" s="129" t="s">
        <v>304</v>
      </c>
      <c r="E187" s="192">
        <v>173.60400000000001</v>
      </c>
      <c r="F187" s="190">
        <v>15.449</v>
      </c>
      <c r="G187" s="181">
        <v>189.05300000000003</v>
      </c>
      <c r="H187" s="217">
        <f>IFERROR(VLOOKUP(B187,'[2]MAY-19'!B:H,6,FALSE),0)</f>
        <v>46.15</v>
      </c>
      <c r="I187" s="218">
        <f>IFERROR(VLOOKUP(B187,'[2]MAY-19'!B:H,7,FALSE),0)</f>
        <v>1.67</v>
      </c>
      <c r="J187" s="219">
        <f t="shared" si="30"/>
        <v>47.82</v>
      </c>
      <c r="K187" s="19">
        <f>IF(ISERROR([3]WORKSHEET!K245="TRUE"),0,+[3]WORKSHEET!K245)</f>
        <v>131.25</v>
      </c>
      <c r="L187" s="20">
        <f>IF(ISERROR([3]WORKSHEET!L245="TRUE"),0,+[3]WORKSHEET!L245)</f>
        <v>14</v>
      </c>
      <c r="M187" s="21">
        <f t="shared" si="38"/>
        <v>145.25</v>
      </c>
      <c r="N187" s="19">
        <f>IF(ISERROR([4]WORKSHEET!N245="TRUE"),0,+[4]WORKSHEET!N245)</f>
        <v>218.95</v>
      </c>
      <c r="O187" s="20">
        <f>IF(ISERROR([4]WORKSHEET!O245="TRUE"),0,+[4]WORKSHEET!O245)</f>
        <v>7.03</v>
      </c>
      <c r="P187" s="21">
        <f t="shared" si="33"/>
        <v>225.98</v>
      </c>
      <c r="Q187" s="204">
        <f>IFERROR(VLOOKUP(B187,'[5]AUG-19'!B:H,6,FALSE),0)</f>
        <v>341.04</v>
      </c>
      <c r="R187" s="205">
        <f>IFERROR(VLOOKUP(B187,'[5]AUG-19'!B:H,7,FALSE),0)</f>
        <v>45.93</v>
      </c>
      <c r="S187" s="206">
        <f t="shared" si="41"/>
        <v>386.97</v>
      </c>
      <c r="T187" s="204">
        <f>IFERROR(VLOOKUP(B187,'[6]SEP-19'!B:H,6,FALSE),0)</f>
        <v>316.99</v>
      </c>
      <c r="U187" s="205">
        <f>IFERROR(VLOOKUP(B187,'[6]SEP-19'!B:H,7,FALSE),0)</f>
        <v>260.37</v>
      </c>
      <c r="V187" s="206">
        <f t="shared" si="32"/>
        <v>577.36</v>
      </c>
      <c r="W187" s="195">
        <f t="shared" si="34"/>
        <v>1227.9839999999999</v>
      </c>
      <c r="X187" s="196">
        <f t="shared" si="34"/>
        <v>344.44900000000001</v>
      </c>
      <c r="Y187" s="197">
        <f t="shared" si="35"/>
        <v>1572.433</v>
      </c>
    </row>
    <row r="188" spans="1:25" ht="13">
      <c r="A188" s="2" t="s">
        <v>291</v>
      </c>
      <c r="B188" s="2" t="s">
        <v>198</v>
      </c>
      <c r="C188" s="89" t="s">
        <v>297</v>
      </c>
      <c r="D188" s="129" t="s">
        <v>304</v>
      </c>
      <c r="E188" s="192">
        <v>469.99200000000002</v>
      </c>
      <c r="F188" s="190">
        <v>0.94</v>
      </c>
      <c r="G188" s="181">
        <v>470.93200000000002</v>
      </c>
      <c r="H188" s="217">
        <f>IFERROR(VLOOKUP(B188,'[2]MAY-19'!B:H,6,FALSE),0)</f>
        <v>54.31</v>
      </c>
      <c r="I188" s="218">
        <f>IFERROR(VLOOKUP(B188,'[2]MAY-19'!B:H,7,FALSE),0)</f>
        <v>0.32</v>
      </c>
      <c r="J188" s="219">
        <f t="shared" si="30"/>
        <v>54.63</v>
      </c>
      <c r="K188" s="19">
        <f>IF(ISERROR([3]WORKSHEET!K246="TRUE"),0,+[3]WORKSHEET!K246)</f>
        <v>272.89</v>
      </c>
      <c r="L188" s="20">
        <f>IF(ISERROR([3]WORKSHEET!L246="TRUE"),0,+[3]WORKSHEET!L246)</f>
        <v>3.91</v>
      </c>
      <c r="M188" s="21">
        <f t="shared" si="38"/>
        <v>276.8</v>
      </c>
      <c r="N188" s="19">
        <f>IF(ISERROR([4]WORKSHEET!N246="TRUE"),0,+[4]WORKSHEET!N246)</f>
        <v>400.6</v>
      </c>
      <c r="O188" s="20">
        <f>IF(ISERROR([4]WORKSHEET!O246="TRUE"),0,+[4]WORKSHEET!O246)</f>
        <v>115.75</v>
      </c>
      <c r="P188" s="21">
        <f t="shared" si="33"/>
        <v>516.35</v>
      </c>
      <c r="Q188" s="204">
        <f>IFERROR(VLOOKUP(B188,'[5]AUG-19'!B:H,6,FALSE),0)</f>
        <v>345.17</v>
      </c>
      <c r="R188" s="205">
        <f>IFERROR(VLOOKUP(B188,'[5]AUG-19'!B:H,7,FALSE),0)</f>
        <v>20.55</v>
      </c>
      <c r="S188" s="206">
        <f t="shared" si="41"/>
        <v>365.72</v>
      </c>
      <c r="T188" s="204">
        <f>IFERROR(VLOOKUP(B188,'[6]SEP-19'!B:H,6,FALSE),0)</f>
        <v>516.16</v>
      </c>
      <c r="U188" s="205">
        <f>IFERROR(VLOOKUP(B188,'[6]SEP-19'!B:H,7,FALSE),0)</f>
        <v>78.81</v>
      </c>
      <c r="V188" s="206">
        <f t="shared" si="32"/>
        <v>594.97</v>
      </c>
      <c r="W188" s="195">
        <f t="shared" si="34"/>
        <v>2059.1219999999998</v>
      </c>
      <c r="X188" s="196">
        <f t="shared" si="34"/>
        <v>220.28</v>
      </c>
      <c r="Y188" s="197">
        <f t="shared" si="35"/>
        <v>2279.402</v>
      </c>
    </row>
    <row r="189" spans="1:25" ht="13">
      <c r="A189" s="2" t="s">
        <v>291</v>
      </c>
      <c r="B189" s="2" t="s">
        <v>199</v>
      </c>
      <c r="C189" s="89" t="s">
        <v>297</v>
      </c>
      <c r="D189" s="129" t="s">
        <v>304</v>
      </c>
      <c r="E189" s="192">
        <v>22.087</v>
      </c>
      <c r="F189" s="190">
        <v>113.18600000000001</v>
      </c>
      <c r="G189" s="181">
        <v>135.273</v>
      </c>
      <c r="H189" s="217">
        <f>IFERROR(VLOOKUP(B189,'[2]MAY-19'!B:H,6,FALSE),0)</f>
        <v>30.59</v>
      </c>
      <c r="I189" s="218">
        <f>IFERROR(VLOOKUP(B189,'[2]MAY-19'!B:H,7,FALSE),0)</f>
        <v>88.22</v>
      </c>
      <c r="J189" s="219">
        <f t="shared" si="30"/>
        <v>118.81</v>
      </c>
      <c r="K189" s="19">
        <f>IF(ISERROR([3]WORKSHEET!K247="TRUE"),0,+[3]WORKSHEET!K247)</f>
        <v>40.56</v>
      </c>
      <c r="L189" s="20">
        <f>IF(ISERROR([3]WORKSHEET!L247="TRUE"),0,+[3]WORKSHEET!L247)</f>
        <v>74.88</v>
      </c>
      <c r="M189" s="21">
        <f t="shared" si="38"/>
        <v>115.44</v>
      </c>
      <c r="N189" s="19">
        <f>IF(ISERROR([4]WORKSHEET!N247="TRUE"),0,+[4]WORKSHEET!N247)</f>
        <v>72.040000000000006</v>
      </c>
      <c r="O189" s="20">
        <f>IF(ISERROR([4]WORKSHEET!O247="TRUE"),0,+[4]WORKSHEET!O247)</f>
        <v>53.18</v>
      </c>
      <c r="P189" s="21">
        <f t="shared" si="33"/>
        <v>125.22</v>
      </c>
      <c r="Q189" s="204">
        <f>IFERROR(VLOOKUP(B189,'[5]AUG-19'!B:H,6,FALSE),0)</f>
        <v>80.010000000000005</v>
      </c>
      <c r="R189" s="205">
        <f>IFERROR(VLOOKUP(B189,'[5]AUG-19'!B:H,7,FALSE),0)</f>
        <v>151.41</v>
      </c>
      <c r="S189" s="206">
        <f t="shared" si="41"/>
        <v>231.42000000000002</v>
      </c>
      <c r="T189" s="204">
        <f>IFERROR(VLOOKUP(B189,'[6]SEP-19'!B:H,6,FALSE),0)</f>
        <v>60.42</v>
      </c>
      <c r="U189" s="205">
        <f>IFERROR(VLOOKUP(B189,'[6]SEP-19'!B:H,7,FALSE),0)</f>
        <v>194.79</v>
      </c>
      <c r="V189" s="206">
        <f t="shared" si="32"/>
        <v>255.20999999999998</v>
      </c>
      <c r="W189" s="195">
        <f t="shared" si="34"/>
        <v>305.70699999999999</v>
      </c>
      <c r="X189" s="196">
        <f t="shared" si="34"/>
        <v>675.66599999999994</v>
      </c>
      <c r="Y189" s="197">
        <f t="shared" si="35"/>
        <v>981.37300000000005</v>
      </c>
    </row>
    <row r="190" spans="1:25" ht="13">
      <c r="A190" s="2" t="s">
        <v>291</v>
      </c>
      <c r="B190" s="2" t="s">
        <v>200</v>
      </c>
      <c r="C190" s="89" t="s">
        <v>297</v>
      </c>
      <c r="D190" s="129" t="s">
        <v>304</v>
      </c>
      <c r="E190" s="192">
        <v>27.285</v>
      </c>
      <c r="F190" s="190">
        <v>101.29</v>
      </c>
      <c r="G190" s="181">
        <v>128.57500000000002</v>
      </c>
      <c r="H190" s="217">
        <f>IFERROR(VLOOKUP(B190,'[2]MAY-19'!B:H,6,FALSE),0)</f>
        <v>45.98</v>
      </c>
      <c r="I190" s="218">
        <f>IFERROR(VLOOKUP(B190,'[2]MAY-19'!B:H,7,FALSE),0)</f>
        <v>70.8</v>
      </c>
      <c r="J190" s="219">
        <f t="shared" si="30"/>
        <v>116.78</v>
      </c>
      <c r="K190" s="19">
        <f>IF(ISERROR([3]WORKSHEET!K248="TRUE"),0,+[3]WORKSHEET!K248)</f>
        <v>49.7</v>
      </c>
      <c r="L190" s="20">
        <f>IF(ISERROR([3]WORKSHEET!L248="TRUE"),0,+[3]WORKSHEET!L248)</f>
        <v>62.46</v>
      </c>
      <c r="M190" s="21">
        <f t="shared" si="38"/>
        <v>112.16</v>
      </c>
      <c r="N190" s="19">
        <f>IF(ISERROR([4]WORKSHEET!N248="TRUE"),0,+[4]WORKSHEET!N248)</f>
        <v>82.61</v>
      </c>
      <c r="O190" s="20">
        <f>IF(ISERROR([4]WORKSHEET!O248="TRUE"),0,+[4]WORKSHEET!O248)</f>
        <v>42.14</v>
      </c>
      <c r="P190" s="21">
        <f t="shared" si="33"/>
        <v>124.75</v>
      </c>
      <c r="Q190" s="204">
        <f>IFERROR(VLOOKUP(B190,'[5]AUG-19'!B:H,6,FALSE),0)</f>
        <v>99.96</v>
      </c>
      <c r="R190" s="205">
        <f>IFERROR(VLOOKUP(B190,'[5]AUG-19'!B:H,7,FALSE),0)</f>
        <v>135.13</v>
      </c>
      <c r="S190" s="206">
        <f t="shared" si="41"/>
        <v>235.08999999999997</v>
      </c>
      <c r="T190" s="204">
        <f>IFERROR(VLOOKUP(B190,'[6]SEP-19'!B:H,6,FALSE),0)</f>
        <v>69.400000000000006</v>
      </c>
      <c r="U190" s="205">
        <f>IFERROR(VLOOKUP(B190,'[6]SEP-19'!B:H,7,FALSE),0)</f>
        <v>173.09</v>
      </c>
      <c r="V190" s="206">
        <f t="shared" si="32"/>
        <v>242.49</v>
      </c>
      <c r="W190" s="195">
        <f t="shared" si="34"/>
        <v>374.93499999999995</v>
      </c>
      <c r="X190" s="196">
        <f t="shared" si="34"/>
        <v>584.91</v>
      </c>
      <c r="Y190" s="197">
        <f t="shared" si="35"/>
        <v>959.84500000000003</v>
      </c>
    </row>
    <row r="191" spans="1:25" ht="13">
      <c r="A191" s="2" t="s">
        <v>291</v>
      </c>
      <c r="B191" s="2" t="s">
        <v>201</v>
      </c>
      <c r="C191" s="89" t="s">
        <v>297</v>
      </c>
      <c r="D191" s="129" t="s">
        <v>304</v>
      </c>
      <c r="E191" s="192">
        <v>1174.8499999999999</v>
      </c>
      <c r="F191" s="190">
        <v>80.191000000000003</v>
      </c>
      <c r="G191" s="181">
        <v>1255.0409999999999</v>
      </c>
      <c r="H191" s="217">
        <f>IFERROR(VLOOKUP(B191,'[2]MAY-19'!B:H,6,FALSE),0)</f>
        <v>274.69</v>
      </c>
      <c r="I191" s="218">
        <f>IFERROR(VLOOKUP(B191,'[2]MAY-19'!B:H,7,FALSE),0)</f>
        <v>85.56</v>
      </c>
      <c r="J191" s="219">
        <f t="shared" si="30"/>
        <v>360.25</v>
      </c>
      <c r="K191" s="19">
        <f>IF(ISERROR([3]WORKSHEET!K249="TRUE"),0,+[3]WORKSHEET!K249)</f>
        <v>112.58</v>
      </c>
      <c r="L191" s="20">
        <f>IF(ISERROR([3]WORKSHEET!L249="TRUE"),0,+[3]WORKSHEET!L249)</f>
        <v>83.23</v>
      </c>
      <c r="M191" s="21">
        <f t="shared" si="38"/>
        <v>195.81</v>
      </c>
      <c r="N191" s="19">
        <f>IF(ISERROR([4]WORKSHEET!N249="TRUE"),0,+[4]WORKSHEET!N249)</f>
        <v>209.8</v>
      </c>
      <c r="O191" s="20">
        <f>IF(ISERROR([4]WORKSHEET!O249="TRUE"),0,+[4]WORKSHEET!O249)</f>
        <v>121.46</v>
      </c>
      <c r="P191" s="21">
        <f t="shared" si="33"/>
        <v>331.26</v>
      </c>
      <c r="Q191" s="204">
        <f>IFERROR(VLOOKUP(B191,'[5]AUG-19'!B:H,6,FALSE),0)</f>
        <v>233.67</v>
      </c>
      <c r="R191" s="205">
        <f>IFERROR(VLOOKUP(B191,'[5]AUG-19'!B:H,7,FALSE),0)</f>
        <v>411.28</v>
      </c>
      <c r="S191" s="206">
        <f t="shared" si="41"/>
        <v>644.94999999999993</v>
      </c>
      <c r="T191" s="204">
        <f>IFERROR(VLOOKUP(B191,'[6]SEP-19'!B:H,6,FALSE),0)</f>
        <v>928.86</v>
      </c>
      <c r="U191" s="205">
        <f>IFERROR(VLOOKUP(B191,'[6]SEP-19'!B:H,7,FALSE),0)</f>
        <v>139.46</v>
      </c>
      <c r="V191" s="206">
        <f t="shared" si="32"/>
        <v>1068.32</v>
      </c>
      <c r="W191" s="195">
        <f t="shared" si="34"/>
        <v>2934.45</v>
      </c>
      <c r="X191" s="196">
        <f t="shared" si="34"/>
        <v>921.18100000000004</v>
      </c>
      <c r="Y191" s="197">
        <f t="shared" si="35"/>
        <v>3855.6309999999994</v>
      </c>
    </row>
    <row r="192" spans="1:25" ht="13">
      <c r="A192" s="2" t="s">
        <v>291</v>
      </c>
      <c r="B192" s="2" t="s">
        <v>202</v>
      </c>
      <c r="C192" s="89" t="s">
        <v>297</v>
      </c>
      <c r="D192" s="129" t="s">
        <v>304</v>
      </c>
      <c r="E192" s="192">
        <v>184.02099999999999</v>
      </c>
      <c r="F192" s="190">
        <v>1.6910000000000001</v>
      </c>
      <c r="G192" s="181">
        <v>185.71199999999999</v>
      </c>
      <c r="H192" s="217">
        <f>IFERROR(VLOOKUP(B192,'[2]MAY-19'!B:H,6,FALSE),0)</f>
        <v>39.6</v>
      </c>
      <c r="I192" s="218">
        <f>IFERROR(VLOOKUP(B192,'[2]MAY-19'!B:H,7,FALSE),0)</f>
        <v>0.4</v>
      </c>
      <c r="J192" s="219">
        <f t="shared" si="30"/>
        <v>40</v>
      </c>
      <c r="K192" s="19">
        <f>IF(ISERROR([3]WORKSHEET!K250="TRUE"),0,+[3]WORKSHEET!K250)</f>
        <v>135.69</v>
      </c>
      <c r="L192" s="20">
        <f>IF(ISERROR([3]WORKSHEET!L250="TRUE"),0,+[3]WORKSHEET!L250)</f>
        <v>2.1800000000000002</v>
      </c>
      <c r="M192" s="21">
        <f t="shared" si="38"/>
        <v>137.87</v>
      </c>
      <c r="N192" s="19">
        <f>IF(ISERROR([4]WORKSHEET!N250="TRUE"),0,+[4]WORKSHEET!N250)</f>
        <v>208.9</v>
      </c>
      <c r="O192" s="20">
        <f>IF(ISERROR([4]WORKSHEET!O250="TRUE"),0,+[4]WORKSHEET!O250)</f>
        <v>2.5499999999999998</v>
      </c>
      <c r="P192" s="21">
        <f t="shared" si="33"/>
        <v>211.45000000000002</v>
      </c>
      <c r="Q192" s="204">
        <f>IFERROR(VLOOKUP(B192,'[5]AUG-19'!B:H,6,FALSE),0)</f>
        <v>227.88</v>
      </c>
      <c r="R192" s="205">
        <f>IFERROR(VLOOKUP(B192,'[5]AUG-19'!B:H,7,FALSE),0)</f>
        <v>4.04</v>
      </c>
      <c r="S192" s="206">
        <f t="shared" si="41"/>
        <v>231.92</v>
      </c>
      <c r="T192" s="204">
        <f>IFERROR(VLOOKUP(B192,'[6]SEP-19'!B:H,6,FALSE),0)</f>
        <v>373.37</v>
      </c>
      <c r="U192" s="205">
        <f>IFERROR(VLOOKUP(B192,'[6]SEP-19'!B:H,7,FALSE),0)</f>
        <v>34.99</v>
      </c>
      <c r="V192" s="206">
        <f t="shared" si="32"/>
        <v>408.36</v>
      </c>
      <c r="W192" s="195">
        <f t="shared" si="34"/>
        <v>1169.461</v>
      </c>
      <c r="X192" s="196">
        <f t="shared" si="34"/>
        <v>45.850999999999999</v>
      </c>
      <c r="Y192" s="197">
        <f t="shared" si="35"/>
        <v>1215.3119999999999</v>
      </c>
    </row>
    <row r="193" spans="1:25" ht="13">
      <c r="A193" s="2" t="s">
        <v>291</v>
      </c>
      <c r="B193" s="2" t="s">
        <v>203</v>
      </c>
      <c r="C193" s="89" t="s">
        <v>297</v>
      </c>
      <c r="D193" s="129" t="s">
        <v>304</v>
      </c>
      <c r="E193" s="192">
        <v>0</v>
      </c>
      <c r="F193" s="190">
        <v>679.42</v>
      </c>
      <c r="G193" s="181">
        <v>679.42</v>
      </c>
      <c r="H193" s="217">
        <f>IFERROR(VLOOKUP(B193,'[2]MAY-19'!B:H,6,FALSE),0)</f>
        <v>0</v>
      </c>
      <c r="I193" s="218">
        <f>IFERROR(VLOOKUP(B193,'[2]MAY-19'!B:H,7,FALSE),0)</f>
        <v>455.77</v>
      </c>
      <c r="J193" s="219">
        <f t="shared" si="30"/>
        <v>455.77</v>
      </c>
      <c r="K193" s="19">
        <f>IF(ISERROR([3]WORKSHEET!K251="TRUE"),0,+[3]WORKSHEET!K251)</f>
        <v>0</v>
      </c>
      <c r="L193" s="20">
        <f>IF(ISERROR([3]WORKSHEET!L251="TRUE"),0,+[3]WORKSHEET!L251)</f>
        <v>434.7</v>
      </c>
      <c r="M193" s="21">
        <f t="shared" si="38"/>
        <v>434.7</v>
      </c>
      <c r="N193" s="19">
        <f>IF(ISERROR([4]WORKSHEET!N251="TRUE"),0,+[4]WORKSHEET!N251)</f>
        <v>0</v>
      </c>
      <c r="O193" s="20">
        <f>IF(ISERROR([4]WORKSHEET!O251="TRUE"),0,+[4]WORKSHEET!O251)</f>
        <v>110.37</v>
      </c>
      <c r="P193" s="21">
        <f t="shared" si="33"/>
        <v>110.37</v>
      </c>
      <c r="Q193" s="204">
        <f>IFERROR(VLOOKUP(B193,'[5]AUG-19'!B:H,6,FALSE),0)</f>
        <v>1.49</v>
      </c>
      <c r="R193" s="205">
        <f>IFERROR(VLOOKUP(B193,'[5]AUG-19'!B:H,7,FALSE),0)</f>
        <v>97.88</v>
      </c>
      <c r="S193" s="206">
        <f t="shared" si="41"/>
        <v>99.36999999999999</v>
      </c>
      <c r="T193" s="204">
        <f>IFERROR(VLOOKUP(B193,'[6]SEP-19'!B:H,6,FALSE),0)</f>
        <v>0.02</v>
      </c>
      <c r="U193" s="205">
        <f>IFERROR(VLOOKUP(B193,'[6]SEP-19'!B:H,7,FALSE),0)</f>
        <v>85.29</v>
      </c>
      <c r="V193" s="206">
        <f t="shared" si="32"/>
        <v>85.31</v>
      </c>
      <c r="W193" s="195">
        <f t="shared" si="34"/>
        <v>1.51</v>
      </c>
      <c r="X193" s="196">
        <f t="shared" si="34"/>
        <v>1863.4300000000003</v>
      </c>
      <c r="Y193" s="197">
        <f t="shared" si="35"/>
        <v>1864.94</v>
      </c>
    </row>
    <row r="194" spans="1:25" ht="13">
      <c r="A194" s="2" t="s">
        <v>291</v>
      </c>
      <c r="B194" s="2" t="s">
        <v>204</v>
      </c>
      <c r="C194" s="89" t="s">
        <v>297</v>
      </c>
      <c r="D194" s="129" t="s">
        <v>304</v>
      </c>
      <c r="E194" s="192">
        <v>15318.514999999999</v>
      </c>
      <c r="F194" s="190">
        <v>7786.558</v>
      </c>
      <c r="G194" s="181">
        <v>23105.073</v>
      </c>
      <c r="H194" s="217">
        <f>IFERROR(VLOOKUP(B194,'[2]MAY-19'!B:H,6,FALSE),0)</f>
        <v>13872.85</v>
      </c>
      <c r="I194" s="218">
        <f>IFERROR(VLOOKUP(B194,'[2]MAY-19'!B:H,7,FALSE),0)</f>
        <v>1966.98</v>
      </c>
      <c r="J194" s="219">
        <f t="shared" si="30"/>
        <v>15839.83</v>
      </c>
      <c r="K194" s="19">
        <f>IF(ISERROR([3]WORKSHEET!K252="TRUE"),0,+[3]WORKSHEET!K252)</f>
        <v>0</v>
      </c>
      <c r="L194" s="20">
        <f>IF(ISERROR([3]WORKSHEET!L252="TRUE"),0,+[3]WORKSHEET!L252)</f>
        <v>0</v>
      </c>
      <c r="M194" s="21">
        <f t="shared" si="38"/>
        <v>0</v>
      </c>
      <c r="N194" s="19">
        <f>IF(ISERROR([4]WORKSHEET!N252="TRUE"),0,+[4]WORKSHEET!N252)</f>
        <v>9028.64</v>
      </c>
      <c r="O194" s="20">
        <f>IF(ISERROR([4]WORKSHEET!O252="TRUE"),0,+[4]WORKSHEET!O252)</f>
        <v>8118.29</v>
      </c>
      <c r="P194" s="21">
        <f t="shared" si="33"/>
        <v>17146.93</v>
      </c>
      <c r="Q194" s="204">
        <f>IFERROR(VLOOKUP(B194,'[5]AUG-19'!B:H,6,FALSE),0)</f>
        <v>4200.33</v>
      </c>
      <c r="R194" s="205">
        <f>IFERROR(VLOOKUP(B194,'[5]AUG-19'!B:H,7,FALSE),0)</f>
        <v>8675.5</v>
      </c>
      <c r="S194" s="206">
        <f t="shared" si="41"/>
        <v>12875.83</v>
      </c>
      <c r="T194" s="204">
        <f>IFERROR(VLOOKUP(B194,'[6]SEP-19'!B:H,6,FALSE),0)</f>
        <v>6644.17</v>
      </c>
      <c r="U194" s="205">
        <f>IFERROR(VLOOKUP(B194,'[6]SEP-19'!B:H,7,FALSE),0)</f>
        <v>6867.57</v>
      </c>
      <c r="V194" s="206">
        <f t="shared" si="32"/>
        <v>13511.74</v>
      </c>
      <c r="W194" s="195">
        <f t="shared" si="34"/>
        <v>49064.504999999997</v>
      </c>
      <c r="X194" s="196">
        <f t="shared" si="34"/>
        <v>33414.898000000001</v>
      </c>
      <c r="Y194" s="197">
        <f t="shared" si="35"/>
        <v>82479.403000000006</v>
      </c>
    </row>
    <row r="195" spans="1:25" ht="13">
      <c r="A195" s="2" t="s">
        <v>291</v>
      </c>
      <c r="B195" s="2" t="s">
        <v>205</v>
      </c>
      <c r="C195" s="89" t="s">
        <v>297</v>
      </c>
      <c r="D195" s="129" t="s">
        <v>304</v>
      </c>
      <c r="E195" s="192">
        <v>0</v>
      </c>
      <c r="F195" s="190">
        <v>0</v>
      </c>
      <c r="G195" s="181">
        <v>0</v>
      </c>
      <c r="H195" s="217">
        <f>IFERROR(VLOOKUP(B195,'[2]MAY-19'!B:H,6,FALSE),0)</f>
        <v>0</v>
      </c>
      <c r="I195" s="218">
        <f>IFERROR(VLOOKUP(B195,'[2]MAY-19'!B:H,7,FALSE),0)</f>
        <v>0</v>
      </c>
      <c r="J195" s="219">
        <f t="shared" si="30"/>
        <v>0</v>
      </c>
      <c r="K195" s="19">
        <f>IF(ISERROR([3]WORKSHEET!K253="TRUE"),0,+[3]WORKSHEET!K253)</f>
        <v>0</v>
      </c>
      <c r="L195" s="20">
        <f>IF(ISERROR([3]WORKSHEET!L253="TRUE"),0,+[3]WORKSHEET!L253)</f>
        <v>0</v>
      </c>
      <c r="M195" s="21">
        <f t="shared" si="38"/>
        <v>0</v>
      </c>
      <c r="N195" s="19">
        <f>IF(ISERROR([4]WORKSHEET!N253="TRUE"),0,+[4]WORKSHEET!N253)</f>
        <v>0</v>
      </c>
      <c r="O195" s="20">
        <f>IF(ISERROR([4]WORKSHEET!O253="TRUE"),0,+[4]WORKSHEET!O253)</f>
        <v>0</v>
      </c>
      <c r="P195" s="21">
        <f t="shared" si="33"/>
        <v>0</v>
      </c>
      <c r="Q195" s="204">
        <f>IFERROR(VLOOKUP(B195,'[5]AUG-19'!B:H,6,FALSE),0)</f>
        <v>0</v>
      </c>
      <c r="R195" s="205">
        <f>IFERROR(VLOOKUP(B195,'[5]AUG-19'!B:H,7,FALSE),0)</f>
        <v>0</v>
      </c>
      <c r="S195" s="206">
        <f t="shared" si="41"/>
        <v>0</v>
      </c>
      <c r="T195" s="204">
        <f>IFERROR(VLOOKUP(B195,'[6]SEP-19'!B:H,6,FALSE),0)</f>
        <v>0</v>
      </c>
      <c r="U195" s="205">
        <f>IFERROR(VLOOKUP(B195,'[6]SEP-19'!B:H,7,FALSE),0)</f>
        <v>0</v>
      </c>
      <c r="V195" s="206">
        <f t="shared" si="32"/>
        <v>0</v>
      </c>
      <c r="W195" s="195">
        <f t="shared" si="34"/>
        <v>0</v>
      </c>
      <c r="X195" s="196">
        <f t="shared" si="34"/>
        <v>0</v>
      </c>
      <c r="Y195" s="197">
        <f t="shared" si="35"/>
        <v>0</v>
      </c>
    </row>
    <row r="196" spans="1:25" ht="13">
      <c r="A196" s="2" t="s">
        <v>291</v>
      </c>
      <c r="B196" s="2" t="s">
        <v>206</v>
      </c>
      <c r="C196" s="89" t="s">
        <v>297</v>
      </c>
      <c r="D196" s="129" t="s">
        <v>304</v>
      </c>
      <c r="E196" s="192">
        <v>984.01599999999996</v>
      </c>
      <c r="F196" s="190">
        <v>205.14500000000001</v>
      </c>
      <c r="G196" s="181">
        <v>1189.1610000000001</v>
      </c>
      <c r="H196" s="217">
        <f>IFERROR(VLOOKUP(B196,'[2]MAY-19'!B:H,6,FALSE),0)</f>
        <v>712.36</v>
      </c>
      <c r="I196" s="218">
        <f>IFERROR(VLOOKUP(B196,'[2]MAY-19'!B:H,7,FALSE),0)</f>
        <v>209.17</v>
      </c>
      <c r="J196" s="219">
        <f t="shared" si="30"/>
        <v>921.53</v>
      </c>
      <c r="K196" s="19">
        <f>IF(ISERROR([3]WORKSHEET!K254="TRUE"),0,+[3]WORKSHEET!K254)</f>
        <v>369.23</v>
      </c>
      <c r="L196" s="20">
        <f>IF(ISERROR([3]WORKSHEET!L254="TRUE"),0,+[3]WORKSHEET!L254)</f>
        <v>130.22999999999999</v>
      </c>
      <c r="M196" s="21">
        <f t="shared" si="38"/>
        <v>499.46000000000004</v>
      </c>
      <c r="N196" s="19">
        <f>IF(ISERROR([4]WORKSHEET!N254="TRUE"),0,+[4]WORKSHEET!N254)</f>
        <v>395.71</v>
      </c>
      <c r="O196" s="20">
        <f>IF(ISERROR([4]WORKSHEET!O254="TRUE"),0,+[4]WORKSHEET!O254)</f>
        <v>203.42</v>
      </c>
      <c r="P196" s="21">
        <f t="shared" si="33"/>
        <v>599.13</v>
      </c>
      <c r="Q196" s="204">
        <f>IFERROR(VLOOKUP(B196,'[5]AUG-19'!B:H,6,FALSE),0)</f>
        <v>0</v>
      </c>
      <c r="R196" s="205">
        <f>IFERROR(VLOOKUP(B196,'[5]AUG-19'!B:H,7,FALSE),0)</f>
        <v>0</v>
      </c>
      <c r="S196" s="206">
        <f t="shared" si="41"/>
        <v>0</v>
      </c>
      <c r="T196" s="204">
        <f>IFERROR(VLOOKUP(B196,'[6]SEP-19'!B:H,6,FALSE),0)</f>
        <v>0</v>
      </c>
      <c r="U196" s="205">
        <f>IFERROR(VLOOKUP(B196,'[6]SEP-19'!B:H,7,FALSE),0)</f>
        <v>0</v>
      </c>
      <c r="V196" s="206">
        <f t="shared" si="32"/>
        <v>0</v>
      </c>
      <c r="W196" s="195">
        <f t="shared" si="34"/>
        <v>2461.3159999999998</v>
      </c>
      <c r="X196" s="196">
        <f t="shared" si="34"/>
        <v>747.96499999999992</v>
      </c>
      <c r="Y196" s="197">
        <f t="shared" si="35"/>
        <v>3209.2809999999999</v>
      </c>
    </row>
    <row r="197" spans="1:25" ht="13">
      <c r="A197" s="2" t="s">
        <v>291</v>
      </c>
      <c r="B197" s="2" t="s">
        <v>207</v>
      </c>
      <c r="C197" s="89" t="s">
        <v>297</v>
      </c>
      <c r="D197" s="129" t="s">
        <v>304</v>
      </c>
      <c r="E197" s="192">
        <v>10.242000000000001</v>
      </c>
      <c r="F197" s="190">
        <v>8.4619999999999997</v>
      </c>
      <c r="G197" s="181">
        <v>18.704000000000001</v>
      </c>
      <c r="H197" s="217">
        <f>IFERROR(VLOOKUP(B197,'[2]MAY-19'!B:H,6,FALSE),0)</f>
        <v>7.53</v>
      </c>
      <c r="I197" s="218">
        <f>IFERROR(VLOOKUP(B197,'[2]MAY-19'!B:H,7,FALSE),0)</f>
        <v>3.48</v>
      </c>
      <c r="J197" s="219">
        <f t="shared" si="30"/>
        <v>11.01</v>
      </c>
      <c r="K197" s="19">
        <f>IF(ISERROR([3]WORKSHEET!K255="TRUE"),0,+[3]WORKSHEET!K255)</f>
        <v>65.03</v>
      </c>
      <c r="L197" s="20">
        <f>IF(ISERROR([3]WORKSHEET!L255="TRUE"),0,+[3]WORKSHEET!L255)</f>
        <v>58.93</v>
      </c>
      <c r="M197" s="21">
        <f t="shared" si="38"/>
        <v>123.96000000000001</v>
      </c>
      <c r="N197" s="19">
        <f>IF(ISERROR([4]WORKSHEET!N255="TRUE"),0,+[4]WORKSHEET!N255)</f>
        <v>45.23</v>
      </c>
      <c r="O197" s="20">
        <f>IF(ISERROR([4]WORKSHEET!O255="TRUE"),0,+[4]WORKSHEET!O255)</f>
        <v>10.65</v>
      </c>
      <c r="P197" s="21">
        <f t="shared" si="33"/>
        <v>55.879999999999995</v>
      </c>
      <c r="Q197" s="204">
        <f>IFERROR(VLOOKUP(B197,'[5]AUG-19'!B:H,6,FALSE),0)</f>
        <v>95.71</v>
      </c>
      <c r="R197" s="205">
        <f>IFERROR(VLOOKUP(B197,'[5]AUG-19'!B:H,7,FALSE),0)</f>
        <v>22.2</v>
      </c>
      <c r="S197" s="206">
        <f t="shared" si="41"/>
        <v>117.91</v>
      </c>
      <c r="T197" s="204">
        <f>IFERROR(VLOOKUP(B197,'[6]SEP-19'!B:H,6,FALSE),0)</f>
        <v>84.44</v>
      </c>
      <c r="U197" s="205">
        <f>IFERROR(VLOOKUP(B197,'[6]SEP-19'!B:H,7,FALSE),0)</f>
        <v>46.73</v>
      </c>
      <c r="V197" s="206">
        <f t="shared" si="32"/>
        <v>131.16999999999999</v>
      </c>
      <c r="W197" s="195">
        <f t="shared" si="34"/>
        <v>308.18200000000002</v>
      </c>
      <c r="X197" s="196">
        <f t="shared" si="34"/>
        <v>150.452</v>
      </c>
      <c r="Y197" s="197">
        <f t="shared" si="35"/>
        <v>458.63400000000001</v>
      </c>
    </row>
    <row r="198" spans="1:25" ht="13">
      <c r="A198" s="2" t="s">
        <v>291</v>
      </c>
      <c r="B198" s="2" t="s">
        <v>208</v>
      </c>
      <c r="C198" s="89" t="s">
        <v>297</v>
      </c>
      <c r="D198" s="129" t="s">
        <v>304</v>
      </c>
      <c r="E198" s="192">
        <v>0.55300000000000005</v>
      </c>
      <c r="F198" s="190">
        <v>27.16</v>
      </c>
      <c r="G198" s="181">
        <v>27.713000000000001</v>
      </c>
      <c r="H198" s="217">
        <f>IFERROR(VLOOKUP(B198,'[2]MAY-19'!B:H,6,FALSE),0)</f>
        <v>0.4</v>
      </c>
      <c r="I198" s="218">
        <f>IFERROR(VLOOKUP(B198,'[2]MAY-19'!B:H,7,FALSE),0)</f>
        <v>20.3</v>
      </c>
      <c r="J198" s="219">
        <f t="shared" si="30"/>
        <v>20.7</v>
      </c>
      <c r="K198" s="19">
        <f>IF(ISERROR([3]WORKSHEET!K256="TRUE"),0,+[3]WORKSHEET!K256)</f>
        <v>7.5</v>
      </c>
      <c r="L198" s="20">
        <f>IF(ISERROR([3]WORKSHEET!L256="TRUE"),0,+[3]WORKSHEET!L256)</f>
        <v>138.91999999999999</v>
      </c>
      <c r="M198" s="21">
        <f t="shared" si="38"/>
        <v>146.41999999999999</v>
      </c>
      <c r="N198" s="19">
        <f>IF(ISERROR([4]WORKSHEET!N256="TRUE"),0,+[4]WORKSHEET!N256)</f>
        <v>1.62</v>
      </c>
      <c r="O198" s="20">
        <f>IF(ISERROR([4]WORKSHEET!O256="TRUE"),0,+[4]WORKSHEET!O256)</f>
        <v>76.23</v>
      </c>
      <c r="P198" s="21">
        <f t="shared" si="33"/>
        <v>77.850000000000009</v>
      </c>
      <c r="Q198" s="204">
        <f>IFERROR(VLOOKUP(B198,'[5]AUG-19'!B:H,6,FALSE),0)</f>
        <v>6.84</v>
      </c>
      <c r="R198" s="205">
        <f>IFERROR(VLOOKUP(B198,'[5]AUG-19'!B:H,7,FALSE),0)</f>
        <v>142.66999999999999</v>
      </c>
      <c r="S198" s="206">
        <f t="shared" si="41"/>
        <v>149.51</v>
      </c>
      <c r="T198" s="204">
        <f>IFERROR(VLOOKUP(B198,'[6]SEP-19'!B:H,6,FALSE),0)</f>
        <v>4.9800000000000004</v>
      </c>
      <c r="U198" s="205">
        <f>IFERROR(VLOOKUP(B198,'[6]SEP-19'!B:H,7,FALSE),0)</f>
        <v>140</v>
      </c>
      <c r="V198" s="206">
        <f t="shared" si="32"/>
        <v>144.97999999999999</v>
      </c>
      <c r="W198" s="195">
        <f t="shared" si="34"/>
        <v>21.893000000000001</v>
      </c>
      <c r="X198" s="196">
        <f t="shared" si="34"/>
        <v>545.28</v>
      </c>
      <c r="Y198" s="197">
        <f t="shared" si="35"/>
        <v>567.173</v>
      </c>
    </row>
    <row r="199" spans="1:25" ht="13">
      <c r="A199" s="2" t="s">
        <v>291</v>
      </c>
      <c r="B199" s="2" t="s">
        <v>209</v>
      </c>
      <c r="C199" s="89" t="s">
        <v>297</v>
      </c>
      <c r="D199" s="129" t="s">
        <v>304</v>
      </c>
      <c r="E199" s="192">
        <v>0</v>
      </c>
      <c r="F199" s="190">
        <v>0</v>
      </c>
      <c r="G199" s="181">
        <v>0</v>
      </c>
      <c r="H199" s="217">
        <f>IFERROR(VLOOKUP(B199,'[2]MAY-19'!B:H,6,FALSE),0)</f>
        <v>0</v>
      </c>
      <c r="I199" s="218">
        <f>IFERROR(VLOOKUP(B199,'[2]MAY-19'!B:H,7,FALSE),0)</f>
        <v>0</v>
      </c>
      <c r="J199" s="219">
        <f t="shared" si="30"/>
        <v>0</v>
      </c>
      <c r="K199" s="19">
        <f>IF(ISERROR([3]WORKSHEET!K257="TRUE"),0,+[3]WORKSHEET!K257)</f>
        <v>0</v>
      </c>
      <c r="L199" s="20">
        <f>IF(ISERROR([3]WORKSHEET!L257="TRUE"),0,+[3]WORKSHEET!L257)</f>
        <v>0</v>
      </c>
      <c r="M199" s="21">
        <f t="shared" si="38"/>
        <v>0</v>
      </c>
      <c r="N199" s="19">
        <f>IF(ISERROR([4]WORKSHEET!N257="TRUE"),0,+[4]WORKSHEET!N257)</f>
        <v>46.46</v>
      </c>
      <c r="O199" s="20">
        <f>IF(ISERROR([4]WORKSHEET!O257="TRUE"),0,+[4]WORKSHEET!O257)</f>
        <v>6.17</v>
      </c>
      <c r="P199" s="21">
        <f t="shared" si="33"/>
        <v>52.63</v>
      </c>
      <c r="Q199" s="204">
        <f>IFERROR(VLOOKUP(B199,'[5]AUG-19'!B:H,6,FALSE),0)</f>
        <v>107.94</v>
      </c>
      <c r="R199" s="205">
        <f>IFERROR(VLOOKUP(B199,'[5]AUG-19'!B:H,7,FALSE),0)</f>
        <v>21.37</v>
      </c>
      <c r="S199" s="206">
        <f t="shared" si="41"/>
        <v>129.31</v>
      </c>
      <c r="T199" s="204">
        <f>IFERROR(VLOOKUP(B199,'[6]SEP-19'!B:H,6,FALSE),0)</f>
        <v>116.35</v>
      </c>
      <c r="U199" s="205">
        <f>IFERROR(VLOOKUP(B199,'[6]SEP-19'!B:H,7,FALSE),0)</f>
        <v>21.59</v>
      </c>
      <c r="V199" s="206">
        <f t="shared" si="32"/>
        <v>137.94</v>
      </c>
      <c r="W199" s="195">
        <f t="shared" si="34"/>
        <v>270.75</v>
      </c>
      <c r="X199" s="196">
        <f t="shared" si="34"/>
        <v>49.129999999999995</v>
      </c>
      <c r="Y199" s="197">
        <f t="shared" si="35"/>
        <v>319.88</v>
      </c>
    </row>
    <row r="200" spans="1:25" ht="13">
      <c r="A200" s="2" t="s">
        <v>291</v>
      </c>
      <c r="B200" s="2" t="s">
        <v>210</v>
      </c>
      <c r="C200" s="89" t="s">
        <v>297</v>
      </c>
      <c r="D200" s="129" t="s">
        <v>304</v>
      </c>
      <c r="E200" s="192">
        <v>36.972000000000001</v>
      </c>
      <c r="F200" s="190">
        <v>0.32600000000000001</v>
      </c>
      <c r="G200" s="181">
        <v>37.298000000000002</v>
      </c>
      <c r="H200" s="217">
        <f>IFERROR(VLOOKUP(B200,'[2]MAY-19'!B:H,6,FALSE),0)</f>
        <v>34.68</v>
      </c>
      <c r="I200" s="218">
        <f>IFERROR(VLOOKUP(B200,'[2]MAY-19'!B:H,7,FALSE),0)</f>
        <v>0.27</v>
      </c>
      <c r="J200" s="219">
        <f t="shared" ref="J200:J224" si="42">+H200+I200</f>
        <v>34.950000000000003</v>
      </c>
      <c r="K200" s="19">
        <f>IF(ISERROR([3]WORKSHEET!K258="TRUE"),0,+[3]WORKSHEET!K258)</f>
        <v>181.09</v>
      </c>
      <c r="L200" s="20">
        <f>IF(ISERROR([3]WORKSHEET!L258="TRUE"),0,+[3]WORKSHEET!L258)</f>
        <v>21.4</v>
      </c>
      <c r="M200" s="21">
        <f t="shared" si="38"/>
        <v>202.49</v>
      </c>
      <c r="N200" s="19">
        <f>IF(ISERROR([4]WORKSHEET!N258="TRUE"),0,+[4]WORKSHEET!N258)</f>
        <v>41.77</v>
      </c>
      <c r="O200" s="20">
        <f>IF(ISERROR([4]WORKSHEET!O258="TRUE"),0,+[4]WORKSHEET!O258)</f>
        <v>2.46</v>
      </c>
      <c r="P200" s="21">
        <f t="shared" si="33"/>
        <v>44.230000000000004</v>
      </c>
      <c r="Q200" s="204">
        <f>IFERROR(VLOOKUP(B200,'[5]AUG-19'!B:H,6,FALSE),0)</f>
        <v>0</v>
      </c>
      <c r="R200" s="205">
        <f>IFERROR(VLOOKUP(B200,'[5]AUG-19'!B:H,7,FALSE),0)</f>
        <v>0</v>
      </c>
      <c r="S200" s="206">
        <f t="shared" si="41"/>
        <v>0</v>
      </c>
      <c r="T200" s="204">
        <f>IFERROR(VLOOKUP(B200,'[6]SEP-19'!B:H,6,FALSE),0)</f>
        <v>0</v>
      </c>
      <c r="U200" s="205">
        <f>IFERROR(VLOOKUP(B200,'[6]SEP-19'!B:H,7,FALSE),0)</f>
        <v>0</v>
      </c>
      <c r="V200" s="206">
        <f t="shared" ref="V200:V224" si="43">+T200+U200</f>
        <v>0</v>
      </c>
      <c r="W200" s="195">
        <f t="shared" si="34"/>
        <v>294.512</v>
      </c>
      <c r="X200" s="196">
        <f t="shared" si="34"/>
        <v>24.456</v>
      </c>
      <c r="Y200" s="197">
        <f t="shared" si="35"/>
        <v>318.96800000000002</v>
      </c>
    </row>
    <row r="201" spans="1:25" ht="13">
      <c r="A201" s="2" t="s">
        <v>291</v>
      </c>
      <c r="B201" s="2" t="s">
        <v>402</v>
      </c>
      <c r="C201" s="89" t="s">
        <v>297</v>
      </c>
      <c r="D201" s="129" t="s">
        <v>304</v>
      </c>
      <c r="E201" s="192">
        <v>752.99199999999996</v>
      </c>
      <c r="F201" s="190">
        <v>126.136</v>
      </c>
      <c r="G201" s="181">
        <v>879.12799999999993</v>
      </c>
      <c r="H201" s="217">
        <f>IFERROR(VLOOKUP(B201,'[2]MAY-19'!B:H,6,FALSE),0)</f>
        <v>853.46</v>
      </c>
      <c r="I201" s="218">
        <f>IFERROR(VLOOKUP(B201,'[2]MAY-19'!B:H,7,FALSE),0)</f>
        <v>34.75</v>
      </c>
      <c r="J201" s="219">
        <f t="shared" si="42"/>
        <v>888.21</v>
      </c>
      <c r="K201" s="19">
        <f>IF(ISERROR([3]WORKSHEET!K259="TRUE"),0,+[3]WORKSHEET!K259)</f>
        <v>914.49</v>
      </c>
      <c r="L201" s="20">
        <f>IF(ISERROR([3]WORKSHEET!L259="TRUE"),0,+[3]WORKSHEET!L259)</f>
        <v>34.9</v>
      </c>
      <c r="M201" s="21">
        <f t="shared" si="38"/>
        <v>949.39</v>
      </c>
      <c r="N201" s="19">
        <f>IF(ISERROR([4]WORKSHEET!N259="TRUE"),0,+[4]WORKSHEET!N259)</f>
        <v>261.41000000000003</v>
      </c>
      <c r="O201" s="20">
        <f>IF(ISERROR([4]WORKSHEET!O259="TRUE"),0,+[4]WORKSHEET!O259)</f>
        <v>955.4</v>
      </c>
      <c r="P201" s="21">
        <f t="shared" ref="P201:P224" si="44">N201+O201</f>
        <v>1216.81</v>
      </c>
      <c r="Q201" s="204">
        <f>IFERROR(VLOOKUP(B201,'[5]AUG-19'!B:H,6,FALSE),0)</f>
        <v>5.45</v>
      </c>
      <c r="R201" s="205">
        <f>IFERROR(VLOOKUP(B201,'[5]AUG-19'!B:H,7,FALSE),0)</f>
        <v>1214.17</v>
      </c>
      <c r="S201" s="206">
        <f t="shared" si="41"/>
        <v>1219.6200000000001</v>
      </c>
      <c r="T201" s="204">
        <f>IFERROR(VLOOKUP(B201,'[6]SEP-19'!B:H,6,FALSE),0)</f>
        <v>104.37</v>
      </c>
      <c r="U201" s="205">
        <f>IFERROR(VLOOKUP(B201,'[6]SEP-19'!B:H,7,FALSE),0)</f>
        <v>1683.87</v>
      </c>
      <c r="V201" s="206">
        <f t="shared" si="43"/>
        <v>1788.2399999999998</v>
      </c>
      <c r="W201" s="195">
        <f t="shared" ref="W201:X223" si="45">SUM(E201,H201,K201,N201,Q201,T201)</f>
        <v>2892.1719999999996</v>
      </c>
      <c r="X201" s="196">
        <f t="shared" si="45"/>
        <v>4049.2259999999997</v>
      </c>
      <c r="Y201" s="197">
        <f t="shared" ref="Y201:Y224" si="46">SUM(G201,J201,M201,P201,S201,V201)</f>
        <v>6941.3980000000001</v>
      </c>
    </row>
    <row r="202" spans="1:25" ht="13">
      <c r="A202" s="2" t="s">
        <v>291</v>
      </c>
      <c r="B202" s="2" t="s">
        <v>211</v>
      </c>
      <c r="C202" s="89" t="s">
        <v>297</v>
      </c>
      <c r="D202" s="129" t="s">
        <v>304</v>
      </c>
      <c r="E202" s="192">
        <v>52.302</v>
      </c>
      <c r="F202" s="190">
        <v>4.2000000000000003E-2</v>
      </c>
      <c r="G202" s="181">
        <v>52.344000000000001</v>
      </c>
      <c r="H202" s="217">
        <f>IFERROR(VLOOKUP(B202,'[2]MAY-19'!B:H,6,FALSE),0)</f>
        <v>0</v>
      </c>
      <c r="I202" s="218">
        <f>IFERROR(VLOOKUP(B202,'[2]MAY-19'!B:H,7,FALSE),0)</f>
        <v>0</v>
      </c>
      <c r="J202" s="219">
        <f t="shared" si="42"/>
        <v>0</v>
      </c>
      <c r="K202" s="19">
        <f>IF(ISERROR([3]WORKSHEET!K260="TRUE"),0,+[3]WORKSHEET!K260)</f>
        <v>0.06</v>
      </c>
      <c r="L202" s="20">
        <f>IF(ISERROR([3]WORKSHEET!L260="TRUE"),0,+[3]WORKSHEET!L260)</f>
        <v>0.45</v>
      </c>
      <c r="M202" s="21">
        <f t="shared" si="38"/>
        <v>0.51</v>
      </c>
      <c r="N202" s="19">
        <f>IF(ISERROR([4]WORKSHEET!N260="TRUE"),0,+[4]WORKSHEET!N260)</f>
        <v>0.51</v>
      </c>
      <c r="O202" s="20">
        <f>IF(ISERROR([4]WORKSHEET!O260="TRUE"),0,+[4]WORKSHEET!O260)</f>
        <v>0.02</v>
      </c>
      <c r="P202" s="21">
        <f t="shared" si="44"/>
        <v>0.53</v>
      </c>
      <c r="Q202" s="204">
        <f>IFERROR(VLOOKUP(B202,'[5]AUG-19'!B:H,6,FALSE),0)</f>
        <v>74.23</v>
      </c>
      <c r="R202" s="205">
        <f>IFERROR(VLOOKUP(B202,'[5]AUG-19'!B:H,7,FALSE),0)</f>
        <v>4.29</v>
      </c>
      <c r="S202" s="206">
        <f t="shared" si="41"/>
        <v>78.52000000000001</v>
      </c>
      <c r="T202" s="204">
        <f>IFERROR(VLOOKUP(B202,'[6]SEP-19'!B:H,6,FALSE),0)</f>
        <v>124.66</v>
      </c>
      <c r="U202" s="205">
        <f>IFERROR(VLOOKUP(B202,'[6]SEP-19'!B:H,7,FALSE),0)</f>
        <v>0.31</v>
      </c>
      <c r="V202" s="206">
        <f t="shared" si="43"/>
        <v>124.97</v>
      </c>
      <c r="W202" s="195">
        <f t="shared" si="45"/>
        <v>251.762</v>
      </c>
      <c r="X202" s="196">
        <f t="shared" si="45"/>
        <v>5.1119999999999992</v>
      </c>
      <c r="Y202" s="197">
        <f t="shared" si="46"/>
        <v>256.87400000000002</v>
      </c>
    </row>
    <row r="203" spans="1:25" ht="13">
      <c r="A203" s="2" t="s">
        <v>291</v>
      </c>
      <c r="B203" s="2" t="s">
        <v>212</v>
      </c>
      <c r="C203" s="89" t="s">
        <v>297</v>
      </c>
      <c r="D203" s="129" t="s">
        <v>304</v>
      </c>
      <c r="E203" s="192">
        <v>8.0000000000000002E-3</v>
      </c>
      <c r="F203" s="190">
        <v>311.89600000000002</v>
      </c>
      <c r="G203" s="181">
        <v>311.904</v>
      </c>
      <c r="H203" s="217">
        <f>IFERROR(VLOOKUP(B203,'[2]MAY-19'!B:H,6,FALSE),0)</f>
        <v>4.57</v>
      </c>
      <c r="I203" s="218">
        <f>IFERROR(VLOOKUP(B203,'[2]MAY-19'!B:H,7,FALSE),0)</f>
        <v>1201.29</v>
      </c>
      <c r="J203" s="219">
        <f t="shared" si="42"/>
        <v>1205.8599999999999</v>
      </c>
      <c r="K203" s="19">
        <f>IF(ISERROR([3]WORKSHEET!K261="TRUE"),0,+[3]WORKSHEET!K261)</f>
        <v>32.979999999999997</v>
      </c>
      <c r="L203" s="20">
        <f>IF(ISERROR([3]WORKSHEET!L261="TRUE"),0,+[3]WORKSHEET!L261)</f>
        <v>882.99</v>
      </c>
      <c r="M203" s="21">
        <f t="shared" si="38"/>
        <v>915.97</v>
      </c>
      <c r="N203" s="19">
        <f>IF(ISERROR([4]WORKSHEET!N261="TRUE"),0,+[4]WORKSHEET!N261)</f>
        <v>207.11</v>
      </c>
      <c r="O203" s="20">
        <f>IF(ISERROR([4]WORKSHEET!O261="TRUE"),0,+[4]WORKSHEET!O261)</f>
        <v>164.16</v>
      </c>
      <c r="P203" s="21">
        <f t="shared" si="44"/>
        <v>371.27</v>
      </c>
      <c r="Q203" s="204">
        <f>IFERROR(VLOOKUP(B203,'[5]AUG-19'!B:H,6,FALSE),0)</f>
        <v>16.75</v>
      </c>
      <c r="R203" s="205">
        <f>IFERROR(VLOOKUP(B203,'[5]AUG-19'!B:H,7,FALSE),0)</f>
        <v>64.91</v>
      </c>
      <c r="S203" s="206">
        <f t="shared" si="41"/>
        <v>81.66</v>
      </c>
      <c r="T203" s="204">
        <f>IFERROR(VLOOKUP(B203,'[6]SEP-19'!B:H,6,FALSE),0)</f>
        <v>21.16</v>
      </c>
      <c r="U203" s="205">
        <f>IFERROR(VLOOKUP(B203,'[6]SEP-19'!B:H,7,FALSE),0)</f>
        <v>9.3699999999999992</v>
      </c>
      <c r="V203" s="206">
        <f t="shared" si="43"/>
        <v>30.53</v>
      </c>
      <c r="W203" s="195">
        <f t="shared" si="45"/>
        <v>282.57800000000003</v>
      </c>
      <c r="X203" s="196">
        <f t="shared" si="45"/>
        <v>2634.6159999999995</v>
      </c>
      <c r="Y203" s="197">
        <f t="shared" si="46"/>
        <v>2917.194</v>
      </c>
    </row>
    <row r="204" spans="1:25" ht="13">
      <c r="A204" s="2" t="s">
        <v>292</v>
      </c>
      <c r="B204" s="2" t="s">
        <v>213</v>
      </c>
      <c r="C204" s="89" t="s">
        <v>297</v>
      </c>
      <c r="D204" s="129" t="s">
        <v>298</v>
      </c>
      <c r="E204" s="192">
        <v>5362</v>
      </c>
      <c r="F204" s="190">
        <v>1082.2</v>
      </c>
      <c r="G204" s="181">
        <v>6444.2</v>
      </c>
      <c r="H204" s="217">
        <f>IFERROR(VLOOKUP(B204,'[2]MAY-19'!B:H,6,FALSE),0)</f>
        <v>13012.5</v>
      </c>
      <c r="I204" s="218">
        <f>IFERROR(VLOOKUP(B204,'[2]MAY-19'!B:H,7,FALSE),0)</f>
        <v>768.1</v>
      </c>
      <c r="J204" s="219">
        <f t="shared" si="42"/>
        <v>13780.6</v>
      </c>
      <c r="K204" s="19">
        <f>IF(ISERROR([3]WORKSHEET!K262="TRUE"),0,+[3]WORKSHEET!K262)</f>
        <v>39783.199999999997</v>
      </c>
      <c r="L204" s="20">
        <f>IF(ISERROR([3]WORKSHEET!L262="TRUE"),0,+[3]WORKSHEET!L262)</f>
        <v>1546.3</v>
      </c>
      <c r="M204" s="21">
        <f t="shared" si="38"/>
        <v>41329.5</v>
      </c>
      <c r="N204" s="19">
        <f>IF(ISERROR([4]WORKSHEET!N262="TRUE"),0,+[4]WORKSHEET!N262)</f>
        <v>22552</v>
      </c>
      <c r="O204" s="20">
        <f>IF(ISERROR([4]WORKSHEET!O262="TRUE"),0,+[4]WORKSHEET!O262)</f>
        <v>2289.4</v>
      </c>
      <c r="P204" s="21">
        <f t="shared" si="44"/>
        <v>24841.4</v>
      </c>
      <c r="Q204" s="204">
        <f>IFERROR(VLOOKUP(B204,'[5]AUG-19'!B:H,6,FALSE),0)</f>
        <v>4532.1000000000004</v>
      </c>
      <c r="R204" s="205">
        <f>IFERROR(VLOOKUP(B204,'[5]AUG-19'!B:H,7,FALSE),0)</f>
        <v>633.29999999999995</v>
      </c>
      <c r="S204" s="206">
        <f t="shared" si="41"/>
        <v>5165.4000000000005</v>
      </c>
      <c r="T204" s="204">
        <f>IFERROR(VLOOKUP(B204,'[6]SEP-19'!B:H,6,FALSE),0)</f>
        <v>17182</v>
      </c>
      <c r="U204" s="205">
        <f>IFERROR(VLOOKUP(B204,'[6]SEP-19'!B:H,7,FALSE),0)</f>
        <v>2695.5</v>
      </c>
      <c r="V204" s="206">
        <f t="shared" si="43"/>
        <v>19877.5</v>
      </c>
      <c r="W204" s="195">
        <f t="shared" si="45"/>
        <v>102423.8</v>
      </c>
      <c r="X204" s="196">
        <f t="shared" si="45"/>
        <v>9014.7999999999993</v>
      </c>
      <c r="Y204" s="197">
        <f t="shared" si="46"/>
        <v>111438.6</v>
      </c>
    </row>
    <row r="205" spans="1:25" ht="13">
      <c r="A205" s="2" t="s">
        <v>332</v>
      </c>
      <c r="B205" s="2" t="s">
        <v>333</v>
      </c>
      <c r="C205" s="89" t="s">
        <v>297</v>
      </c>
      <c r="D205" s="129" t="s">
        <v>302</v>
      </c>
      <c r="E205" s="192">
        <v>2136.0500000000002</v>
      </c>
      <c r="F205" s="190">
        <v>4520.6000000000004</v>
      </c>
      <c r="G205" s="181">
        <v>6656.6500000000005</v>
      </c>
      <c r="H205" s="217">
        <f>IFERROR(VLOOKUP(B205,'[2]MAY-19'!B:H,6,FALSE),0)</f>
        <v>5975.55</v>
      </c>
      <c r="I205" s="218">
        <f>IFERROR(VLOOKUP(B205,'[2]MAY-19'!B:H,7,FALSE),0)</f>
        <v>4477.55</v>
      </c>
      <c r="J205" s="219">
        <f t="shared" si="42"/>
        <v>10453.1</v>
      </c>
      <c r="K205" s="19">
        <f>IF(ISERROR([3]WORKSHEET!K263="TRUE"),0,+[3]WORKSHEET!K263)</f>
        <v>3924.2</v>
      </c>
      <c r="L205" s="20">
        <f>IF(ISERROR([3]WORKSHEET!L263="TRUE"),0,+[3]WORKSHEET!L263)</f>
        <v>3050.8</v>
      </c>
      <c r="M205" s="21">
        <f t="shared" si="38"/>
        <v>6975</v>
      </c>
      <c r="N205" s="19">
        <f>IF(ISERROR([4]WORKSHEET!N263="TRUE"),0,+[4]WORKSHEET!N263)</f>
        <v>2595.25</v>
      </c>
      <c r="O205" s="20">
        <f>IF(ISERROR([4]WORKSHEET!O263="TRUE"),0,+[4]WORKSHEET!O263)</f>
        <v>5775.85</v>
      </c>
      <c r="P205" s="21">
        <f t="shared" si="44"/>
        <v>8371.1</v>
      </c>
      <c r="Q205" s="204">
        <f>IFERROR(VLOOKUP(B205,'[5]AUG-19'!B:H,6,FALSE),0)</f>
        <v>12047.35</v>
      </c>
      <c r="R205" s="205">
        <f>IFERROR(VLOOKUP(B205,'[5]AUG-19'!B:H,7,FALSE),0)</f>
        <v>1927.35</v>
      </c>
      <c r="S205" s="206">
        <f t="shared" si="41"/>
        <v>13974.7</v>
      </c>
      <c r="T205" s="204">
        <f>IFERROR(VLOOKUP(B205,'[6]SEP-19'!B:H,6,FALSE),0)</f>
        <v>0</v>
      </c>
      <c r="U205" s="205">
        <f>IFERROR(VLOOKUP(B205,'[6]SEP-19'!B:H,7,FALSE),0)</f>
        <v>0</v>
      </c>
      <c r="V205" s="206">
        <f t="shared" si="43"/>
        <v>0</v>
      </c>
      <c r="W205" s="195">
        <f t="shared" si="45"/>
        <v>26678.400000000001</v>
      </c>
      <c r="X205" s="196">
        <f t="shared" si="45"/>
        <v>19752.150000000001</v>
      </c>
      <c r="Y205" s="197">
        <f t="shared" si="46"/>
        <v>46430.55</v>
      </c>
    </row>
    <row r="206" spans="1:25" ht="13">
      <c r="A206" s="2" t="s">
        <v>332</v>
      </c>
      <c r="B206" s="2" t="s">
        <v>334</v>
      </c>
      <c r="C206" s="89" t="s">
        <v>297</v>
      </c>
      <c r="D206" s="129" t="s">
        <v>302</v>
      </c>
      <c r="E206" s="192">
        <v>1031.75</v>
      </c>
      <c r="F206" s="190">
        <v>3258.8</v>
      </c>
      <c r="G206" s="181">
        <v>4290.55</v>
      </c>
      <c r="H206" s="217">
        <f>IFERROR(VLOOKUP(B206,'[2]MAY-19'!B:H,6,FALSE),0)</f>
        <v>1714.9</v>
      </c>
      <c r="I206" s="218">
        <f>IFERROR(VLOOKUP(B206,'[2]MAY-19'!B:H,7,FALSE),0)</f>
        <v>2481.5500000000002</v>
      </c>
      <c r="J206" s="219">
        <f t="shared" si="42"/>
        <v>4196.4500000000007</v>
      </c>
      <c r="K206" s="19">
        <f>IF(ISERROR([3]WORKSHEET!K264="TRUE"),0,+[3]WORKSHEET!K264)</f>
        <v>2814.2</v>
      </c>
      <c r="L206" s="20">
        <f>IF(ISERROR([3]WORKSHEET!L264="TRUE"),0,+[3]WORKSHEET!L264)</f>
        <v>3928.65</v>
      </c>
      <c r="M206" s="21">
        <f t="shared" ref="M206:M209" si="47">+K206+L206</f>
        <v>6742.85</v>
      </c>
      <c r="N206" s="19">
        <f>IF(ISERROR([4]WORKSHEET!N264="TRUE"),0,+[4]WORKSHEET!N264)</f>
        <v>1562.05</v>
      </c>
      <c r="O206" s="20">
        <f>IF(ISERROR([4]WORKSHEET!O264="TRUE"),0,+[4]WORKSHEET!O264)</f>
        <v>3194.85</v>
      </c>
      <c r="P206" s="21">
        <f t="shared" si="44"/>
        <v>4756.8999999999996</v>
      </c>
      <c r="Q206" s="204">
        <f>IFERROR(VLOOKUP(B206,'[5]AUG-19'!B:H,6,FALSE),0)</f>
        <v>4787.3</v>
      </c>
      <c r="R206" s="205">
        <f>IFERROR(VLOOKUP(B206,'[5]AUG-19'!B:H,7,FALSE),0)</f>
        <v>2377.3000000000002</v>
      </c>
      <c r="S206" s="206">
        <f t="shared" si="41"/>
        <v>7164.6</v>
      </c>
      <c r="T206" s="204">
        <f>IFERROR(VLOOKUP(B206,'[6]SEP-19'!B:H,6,FALSE),0)</f>
        <v>6980.7</v>
      </c>
      <c r="U206" s="205">
        <f>IFERROR(VLOOKUP(B206,'[6]SEP-19'!B:H,7,FALSE),0)</f>
        <v>3557.4</v>
      </c>
      <c r="V206" s="206">
        <f t="shared" si="43"/>
        <v>10538.1</v>
      </c>
      <c r="W206" s="195">
        <f t="shared" si="45"/>
        <v>18890.900000000001</v>
      </c>
      <c r="X206" s="196">
        <f t="shared" si="45"/>
        <v>18798.550000000003</v>
      </c>
      <c r="Y206" s="197">
        <f t="shared" si="46"/>
        <v>37689.449999999997</v>
      </c>
    </row>
    <row r="207" spans="1:25" ht="13">
      <c r="A207" s="2" t="s">
        <v>294</v>
      </c>
      <c r="B207" s="2" t="s">
        <v>216</v>
      </c>
      <c r="C207" s="89" t="s">
        <v>297</v>
      </c>
      <c r="D207" s="129" t="s">
        <v>302</v>
      </c>
      <c r="E207" s="192">
        <v>0</v>
      </c>
      <c r="F207" s="190">
        <v>0</v>
      </c>
      <c r="G207" s="181">
        <v>0</v>
      </c>
      <c r="H207" s="217">
        <f>IFERROR(VLOOKUP(B207,'[2]MAY-19'!B:H,6,FALSE),0)</f>
        <v>0</v>
      </c>
      <c r="I207" s="218">
        <f>IFERROR(VLOOKUP(B207,'[2]MAY-19'!B:H,7,FALSE),0)</f>
        <v>0</v>
      </c>
      <c r="J207" s="219">
        <f t="shared" si="42"/>
        <v>0</v>
      </c>
      <c r="K207" s="19">
        <f>IF(ISERROR([3]WORKSHEET!K265="TRUE"),0,+[3]WORKSHEET!K265)</f>
        <v>0</v>
      </c>
      <c r="L207" s="20">
        <f>IF(ISERROR([3]WORKSHEET!L265="TRUE"),0,+[3]WORKSHEET!L265)</f>
        <v>0</v>
      </c>
      <c r="M207" s="21">
        <f t="shared" si="47"/>
        <v>0</v>
      </c>
      <c r="N207" s="19">
        <f>IF(ISERROR([4]WORKSHEET!N265="TRUE"),0,+[4]WORKSHEET!N265)</f>
        <v>0</v>
      </c>
      <c r="O207" s="20">
        <f>IF(ISERROR([4]WORKSHEET!O265="TRUE"),0,+[4]WORKSHEET!O265)</f>
        <v>0</v>
      </c>
      <c r="P207" s="21">
        <f t="shared" si="44"/>
        <v>0</v>
      </c>
      <c r="Q207" s="204">
        <f>IFERROR(VLOOKUP(B207,'[5]AUG-19'!B:H,6,FALSE),0)</f>
        <v>0</v>
      </c>
      <c r="R207" s="205">
        <f>IFERROR(VLOOKUP(B207,'[5]AUG-19'!B:H,7,FALSE),0)</f>
        <v>0</v>
      </c>
      <c r="S207" s="206">
        <f t="shared" si="41"/>
        <v>0</v>
      </c>
      <c r="T207" s="204">
        <f>IFERROR(VLOOKUP(B207,'[6]SEP-19'!B:H,6,FALSE),0)</f>
        <v>0</v>
      </c>
      <c r="U207" s="205">
        <f>IFERROR(VLOOKUP(B207,'[6]SEP-19'!B:H,7,FALSE),0)</f>
        <v>0</v>
      </c>
      <c r="V207" s="206">
        <f t="shared" si="43"/>
        <v>0</v>
      </c>
      <c r="W207" s="195">
        <f t="shared" si="45"/>
        <v>0</v>
      </c>
      <c r="X207" s="196">
        <f t="shared" si="45"/>
        <v>0</v>
      </c>
      <c r="Y207" s="197">
        <f t="shared" si="46"/>
        <v>0</v>
      </c>
    </row>
    <row r="208" spans="1:25" ht="13">
      <c r="A208" s="2" t="s">
        <v>294</v>
      </c>
      <c r="B208" s="2" t="s">
        <v>217</v>
      </c>
      <c r="C208" s="89" t="s">
        <v>297</v>
      </c>
      <c r="D208" s="129" t="s">
        <v>302</v>
      </c>
      <c r="E208" s="192">
        <v>0</v>
      </c>
      <c r="F208" s="190">
        <v>0</v>
      </c>
      <c r="G208" s="181">
        <v>0</v>
      </c>
      <c r="H208" s="217">
        <f>IFERROR(VLOOKUP(B208,'[2]MAY-19'!B:H,6,FALSE),0)</f>
        <v>0</v>
      </c>
      <c r="I208" s="218">
        <f>IFERROR(VLOOKUP(B208,'[2]MAY-19'!B:H,7,FALSE),0)</f>
        <v>0</v>
      </c>
      <c r="J208" s="219">
        <f t="shared" si="42"/>
        <v>0</v>
      </c>
      <c r="K208" s="19">
        <f>IF(ISERROR([3]WORKSHEET!K266="TRUE"),0,+[3]WORKSHEET!K266)</f>
        <v>0</v>
      </c>
      <c r="L208" s="20">
        <f>IF(ISERROR([3]WORKSHEET!L266="TRUE"),0,+[3]WORKSHEET!L266)</f>
        <v>0</v>
      </c>
      <c r="M208" s="21">
        <f t="shared" si="47"/>
        <v>0</v>
      </c>
      <c r="N208" s="19">
        <f>IF(ISERROR([4]WORKSHEET!N266="TRUE"),0,+[4]WORKSHEET!N266)</f>
        <v>0</v>
      </c>
      <c r="O208" s="20">
        <f>IF(ISERROR([4]WORKSHEET!O266="TRUE"),0,+[4]WORKSHEET!O266)</f>
        <v>0</v>
      </c>
      <c r="P208" s="21">
        <f t="shared" si="44"/>
        <v>0</v>
      </c>
      <c r="Q208" s="204">
        <f>IFERROR(VLOOKUP(B208,'[5]AUG-19'!B:H,6,FALSE),0)</f>
        <v>0</v>
      </c>
      <c r="R208" s="205">
        <f>IFERROR(VLOOKUP(B208,'[5]AUG-19'!B:H,7,FALSE),0)</f>
        <v>0</v>
      </c>
      <c r="S208" s="206">
        <f t="shared" si="41"/>
        <v>0</v>
      </c>
      <c r="T208" s="204">
        <f>IFERROR(VLOOKUP(B208,'[6]SEP-19'!B:H,6,FALSE),0)</f>
        <v>0</v>
      </c>
      <c r="U208" s="205">
        <f>IFERROR(VLOOKUP(B208,'[6]SEP-19'!B:H,7,FALSE),0)</f>
        <v>0</v>
      </c>
      <c r="V208" s="206">
        <f t="shared" si="43"/>
        <v>0</v>
      </c>
      <c r="W208" s="195">
        <f t="shared" si="45"/>
        <v>0</v>
      </c>
      <c r="X208" s="196">
        <f t="shared" si="45"/>
        <v>0</v>
      </c>
      <c r="Y208" s="197">
        <f t="shared" si="46"/>
        <v>0</v>
      </c>
    </row>
    <row r="209" spans="1:25" ht="13">
      <c r="A209" s="2" t="s">
        <v>294</v>
      </c>
      <c r="B209" s="2" t="s">
        <v>218</v>
      </c>
      <c r="C209" s="89" t="s">
        <v>297</v>
      </c>
      <c r="D209" s="129" t="s">
        <v>302</v>
      </c>
      <c r="E209" s="192">
        <v>0</v>
      </c>
      <c r="F209" s="190">
        <v>0</v>
      </c>
      <c r="G209" s="181">
        <v>0</v>
      </c>
      <c r="H209" s="217">
        <f>IFERROR(VLOOKUP(B209,'[2]MAY-19'!B:H,6,FALSE),0)</f>
        <v>0</v>
      </c>
      <c r="I209" s="218">
        <f>IFERROR(VLOOKUP(B209,'[2]MAY-19'!B:H,7,FALSE),0)</f>
        <v>0</v>
      </c>
      <c r="J209" s="219">
        <f t="shared" si="42"/>
        <v>0</v>
      </c>
      <c r="K209" s="19">
        <f>IF(ISERROR([3]WORKSHEET!K267="TRUE"),0,+[3]WORKSHEET!K267)</f>
        <v>0</v>
      </c>
      <c r="L209" s="20">
        <f>IF(ISERROR([3]WORKSHEET!L267="TRUE"),0,+[3]WORKSHEET!L267)</f>
        <v>0</v>
      </c>
      <c r="M209" s="21">
        <f t="shared" si="47"/>
        <v>0</v>
      </c>
      <c r="N209" s="19">
        <f>IF(ISERROR([4]WORKSHEET!N267="TRUE"),0,+[4]WORKSHEET!N267)</f>
        <v>0</v>
      </c>
      <c r="O209" s="20">
        <f>IF(ISERROR([4]WORKSHEET!O267="TRUE"),0,+[4]WORKSHEET!O267)</f>
        <v>0</v>
      </c>
      <c r="P209" s="21">
        <f t="shared" si="44"/>
        <v>0</v>
      </c>
      <c r="Q209" s="204">
        <f>IFERROR(VLOOKUP(B209,'[5]AUG-19'!B:H,6,FALSE),0)</f>
        <v>0</v>
      </c>
      <c r="R209" s="205">
        <f>IFERROR(VLOOKUP(B209,'[5]AUG-19'!B:H,7,FALSE),0)</f>
        <v>0</v>
      </c>
      <c r="S209" s="206">
        <f t="shared" si="41"/>
        <v>0</v>
      </c>
      <c r="T209" s="204">
        <f>IFERROR(VLOOKUP(B209,'[6]SEP-19'!B:H,6,FALSE),0)</f>
        <v>0</v>
      </c>
      <c r="U209" s="205">
        <f>IFERROR(VLOOKUP(B209,'[6]SEP-19'!B:H,7,FALSE),0)</f>
        <v>0</v>
      </c>
      <c r="V209" s="206">
        <f t="shared" si="43"/>
        <v>0</v>
      </c>
      <c r="W209" s="195">
        <f t="shared" si="45"/>
        <v>0</v>
      </c>
      <c r="X209" s="196">
        <f t="shared" si="45"/>
        <v>0</v>
      </c>
      <c r="Y209" s="197">
        <f t="shared" si="46"/>
        <v>0</v>
      </c>
    </row>
    <row r="210" spans="1:25" ht="13">
      <c r="A210" s="2" t="s">
        <v>366</v>
      </c>
      <c r="B210" s="2" t="s">
        <v>367</v>
      </c>
      <c r="C210" s="89" t="s">
        <v>297</v>
      </c>
      <c r="D210" s="129" t="s">
        <v>303</v>
      </c>
      <c r="E210" s="192">
        <v>12810.275</v>
      </c>
      <c r="F210" s="190">
        <v>1534.904</v>
      </c>
      <c r="G210" s="181">
        <v>14345.179</v>
      </c>
      <c r="H210" s="217">
        <f>IFERROR(VLOOKUP(B210,'[2]MAY-19'!B:H,6,FALSE),0)</f>
        <v>22786.44</v>
      </c>
      <c r="I210" s="218">
        <f>IFERROR(VLOOKUP(B210,'[2]MAY-19'!B:H,7,FALSE),0)</f>
        <v>153.34</v>
      </c>
      <c r="J210" s="219">
        <f t="shared" si="42"/>
        <v>22939.78</v>
      </c>
      <c r="K210" s="19">
        <f>IF(ISERROR([3]WORKSHEET!K270="TRUE"),0,+[3]WORKSHEET!K270)</f>
        <v>22842.68</v>
      </c>
      <c r="L210" s="20">
        <f>IF(ISERROR([3]WORKSHEET!L270="TRUE"),0,+[3]WORKSHEET!L270)</f>
        <v>107.55</v>
      </c>
      <c r="M210" s="21">
        <f t="shared" ref="M210:M224" si="48">+K210+L210</f>
        <v>22950.23</v>
      </c>
      <c r="N210" s="19">
        <f>IF(ISERROR([4]WORKSHEET!N270="TRUE"),0,+[4]WORKSHEET!N270)</f>
        <v>23898.3</v>
      </c>
      <c r="O210" s="20">
        <f>IF(ISERROR([4]WORKSHEET!O270="TRUE"),0,+[4]WORKSHEET!O270)</f>
        <v>48.61</v>
      </c>
      <c r="P210" s="21">
        <f t="shared" si="44"/>
        <v>23946.91</v>
      </c>
      <c r="Q210" s="204">
        <f>IFERROR(VLOOKUP(B210,'[5]AUG-19'!B:H,6,FALSE),0)</f>
        <v>24526.36</v>
      </c>
      <c r="R210" s="205">
        <f>IFERROR(VLOOKUP(B210,'[5]AUG-19'!B:H,7,FALSE),0)</f>
        <v>184.84</v>
      </c>
      <c r="S210" s="206">
        <f t="shared" si="41"/>
        <v>24711.200000000001</v>
      </c>
      <c r="T210" s="204">
        <f>IFERROR(VLOOKUP(B210,'[6]SEP-19'!B:H,6,FALSE),0)</f>
        <v>20298.740000000002</v>
      </c>
      <c r="U210" s="205">
        <f>IFERROR(VLOOKUP(B210,'[6]SEP-19'!B:H,7,FALSE),0)</f>
        <v>67.3</v>
      </c>
      <c r="V210" s="206">
        <f t="shared" si="43"/>
        <v>20366.04</v>
      </c>
      <c r="W210" s="195">
        <f t="shared" si="45"/>
        <v>127162.795</v>
      </c>
      <c r="X210" s="196">
        <f t="shared" si="45"/>
        <v>2096.5439999999999</v>
      </c>
      <c r="Y210" s="197">
        <f t="shared" si="46"/>
        <v>129259.33900000001</v>
      </c>
    </row>
    <row r="211" spans="1:25" ht="13">
      <c r="A211" s="2" t="s">
        <v>366</v>
      </c>
      <c r="B211" s="2" t="s">
        <v>368</v>
      </c>
      <c r="C211" s="89" t="s">
        <v>297</v>
      </c>
      <c r="D211" s="129" t="s">
        <v>303</v>
      </c>
      <c r="E211" s="192">
        <v>887.50599999999997</v>
      </c>
      <c r="F211" s="190">
        <v>6822.48</v>
      </c>
      <c r="G211" s="181">
        <v>7709.9859999999999</v>
      </c>
      <c r="H211" s="217">
        <f>IFERROR(VLOOKUP(B211,'[2]MAY-19'!B:H,6,FALSE),0)</f>
        <v>2758.17</v>
      </c>
      <c r="I211" s="218">
        <f>IFERROR(VLOOKUP(B211,'[2]MAY-19'!B:H,7,FALSE),0)</f>
        <v>3200.2</v>
      </c>
      <c r="J211" s="219">
        <f t="shared" si="42"/>
        <v>5958.37</v>
      </c>
      <c r="K211" s="19">
        <f>IF(ISERROR([3]WORKSHEET!K272="TRUE"),0,+[3]WORKSHEET!K272)</f>
        <v>4860.53</v>
      </c>
      <c r="L211" s="20">
        <f>IF(ISERROR([3]WORKSHEET!L272="TRUE"),0,+[3]WORKSHEET!L272)</f>
        <v>2256.9899999999998</v>
      </c>
      <c r="M211" s="21">
        <f t="shared" si="48"/>
        <v>7117.5199999999995</v>
      </c>
      <c r="N211" s="19">
        <f>IF(ISERROR([4]WORKSHEET!N272="TRUE"),0,+[4]WORKSHEET!N272)</f>
        <v>4264.13</v>
      </c>
      <c r="O211" s="20">
        <f>IF(ISERROR([4]WORKSHEET!O272="TRUE"),0,+[4]WORKSHEET!O272)</f>
        <v>3081.06</v>
      </c>
      <c r="P211" s="21">
        <f t="shared" si="44"/>
        <v>7345.1900000000005</v>
      </c>
      <c r="Q211" s="204">
        <f>IFERROR(VLOOKUP(B211,'[5]AUG-19'!B:H,6,FALSE),0)</f>
        <v>163.52000000000001</v>
      </c>
      <c r="R211" s="205">
        <f>IFERROR(VLOOKUP(B211,'[5]AUG-19'!B:H,7,FALSE),0)</f>
        <v>13008.32</v>
      </c>
      <c r="S211" s="206">
        <f t="shared" si="41"/>
        <v>13171.84</v>
      </c>
      <c r="T211" s="204">
        <f>IFERROR(VLOOKUP(B211,'[6]SEP-19'!B:H,6,FALSE),0)</f>
        <v>491.78</v>
      </c>
      <c r="U211" s="205">
        <f>IFERROR(VLOOKUP(B211,'[6]SEP-19'!B:H,7,FALSE),0)</f>
        <v>8095.2</v>
      </c>
      <c r="V211" s="206">
        <f t="shared" si="43"/>
        <v>8586.98</v>
      </c>
      <c r="W211" s="195">
        <f t="shared" si="45"/>
        <v>13425.636</v>
      </c>
      <c r="X211" s="196">
        <f t="shared" si="45"/>
        <v>36464.25</v>
      </c>
      <c r="Y211" s="197">
        <f t="shared" si="46"/>
        <v>49889.885999999999</v>
      </c>
    </row>
    <row r="212" spans="1:25" ht="13">
      <c r="A212" s="2" t="s">
        <v>413</v>
      </c>
      <c r="B212" s="2" t="s">
        <v>414</v>
      </c>
      <c r="C212" s="89" t="s">
        <v>297</v>
      </c>
      <c r="D212" s="129" t="s">
        <v>303</v>
      </c>
      <c r="E212" s="192">
        <v>2278.3580000000002</v>
      </c>
      <c r="F212" s="190">
        <v>4346.7309999999998</v>
      </c>
      <c r="G212" s="181">
        <v>6625.0889999999999</v>
      </c>
      <c r="H212" s="217">
        <f>IFERROR(VLOOKUP(B212,'[2]MAY-19'!B:H,6,FALSE),0)</f>
        <v>3308.5</v>
      </c>
      <c r="I212" s="218">
        <f>IFERROR(VLOOKUP(B212,'[2]MAY-19'!B:H,7,FALSE),0)</f>
        <v>2732.35</v>
      </c>
      <c r="J212" s="219">
        <f t="shared" si="42"/>
        <v>6040.85</v>
      </c>
      <c r="K212" s="19">
        <f>IF(ISERROR([3]WORKSHEET!K273="TRUE"),0,+[3]WORKSHEET!K273)</f>
        <v>2827.13</v>
      </c>
      <c r="L212" s="20">
        <f>IF(ISERROR([3]WORKSHEET!L273="TRUE"),0,+[3]WORKSHEET!L273)</f>
        <v>3473.41</v>
      </c>
      <c r="M212" s="21">
        <f t="shared" si="48"/>
        <v>6300.54</v>
      </c>
      <c r="N212" s="19">
        <f>IF(ISERROR([4]WORKSHEET!N273="TRUE"),0,+[4]WORKSHEET!N273)</f>
        <v>2413.17</v>
      </c>
      <c r="O212" s="20">
        <f>IF(ISERROR([4]WORKSHEET!O273="TRUE"),0,+[4]WORKSHEET!O273)</f>
        <v>3461.84</v>
      </c>
      <c r="P212" s="21">
        <f t="shared" si="44"/>
        <v>5875.01</v>
      </c>
      <c r="Q212" s="204">
        <f>IFERROR(VLOOKUP(B212,'[5]AUG-19'!B:H,6,FALSE),0)</f>
        <v>2149.13</v>
      </c>
      <c r="R212" s="205">
        <f>IFERROR(VLOOKUP(B212,'[5]AUG-19'!B:H,7,FALSE),0)</f>
        <v>5923.41</v>
      </c>
      <c r="S212" s="206">
        <f t="shared" si="41"/>
        <v>8072.54</v>
      </c>
      <c r="T212" s="204">
        <f>IFERROR(VLOOKUP(B212,'[6]SEP-19'!B:H,6,FALSE),0)</f>
        <v>2069.65</v>
      </c>
      <c r="U212" s="205">
        <f>IFERROR(VLOOKUP(B212,'[6]SEP-19'!B:H,7,FALSE),0)</f>
        <v>5536.33</v>
      </c>
      <c r="V212" s="206">
        <f t="shared" si="43"/>
        <v>7605.98</v>
      </c>
      <c r="W212" s="195">
        <f t="shared" si="45"/>
        <v>15045.938</v>
      </c>
      <c r="X212" s="196">
        <f t="shared" si="45"/>
        <v>25474.071000000004</v>
      </c>
      <c r="Y212" s="197">
        <f t="shared" si="46"/>
        <v>40520.009000000005</v>
      </c>
    </row>
    <row r="213" spans="1:25" ht="13">
      <c r="A213" s="2" t="s">
        <v>413</v>
      </c>
      <c r="B213" s="2" t="s">
        <v>415</v>
      </c>
      <c r="C213" s="89" t="s">
        <v>297</v>
      </c>
      <c r="D213" s="129" t="s">
        <v>303</v>
      </c>
      <c r="E213" s="192">
        <v>341.298</v>
      </c>
      <c r="F213" s="190">
        <v>4428.6390000000001</v>
      </c>
      <c r="G213" s="181">
        <v>4769.9369999999999</v>
      </c>
      <c r="H213" s="217">
        <f>IFERROR(VLOOKUP(B213,'[2]MAY-19'!B:H,6,FALSE),0)</f>
        <v>424.61</v>
      </c>
      <c r="I213" s="218">
        <f>IFERROR(VLOOKUP(B213,'[2]MAY-19'!B:H,7,FALSE),0)</f>
        <v>2853.96</v>
      </c>
      <c r="J213" s="219">
        <f t="shared" si="42"/>
        <v>3278.57</v>
      </c>
      <c r="K213" s="19">
        <f>IF(ISERROR([3]WORKSHEET!K274="TRUE"),0,+[3]WORKSHEET!K274)</f>
        <v>499.91</v>
      </c>
      <c r="L213" s="20">
        <f>IF(ISERROR([3]WORKSHEET!L274="TRUE"),0,+[3]WORKSHEET!L274)</f>
        <v>3937.07</v>
      </c>
      <c r="M213" s="21">
        <f t="shared" si="48"/>
        <v>4436.9800000000005</v>
      </c>
      <c r="N213" s="19">
        <f>IF(ISERROR([4]WORKSHEET!N274="TRUE"),0,+[4]WORKSHEET!N274)</f>
        <v>468.07</v>
      </c>
      <c r="O213" s="20">
        <f>IF(ISERROR([4]WORKSHEET!O274="TRUE"),0,+[4]WORKSHEET!O274)</f>
        <v>3226.74</v>
      </c>
      <c r="P213" s="21">
        <f t="shared" si="44"/>
        <v>3694.81</v>
      </c>
      <c r="Q213" s="204">
        <f>IFERROR(VLOOKUP(B213,'[5]AUG-19'!B:H,6,FALSE),0)</f>
        <v>312.87</v>
      </c>
      <c r="R213" s="205">
        <f>IFERROR(VLOOKUP(B213,'[5]AUG-19'!B:H,7,FALSE),0)</f>
        <v>5856.19</v>
      </c>
      <c r="S213" s="206">
        <f t="shared" si="41"/>
        <v>6169.0599999999995</v>
      </c>
      <c r="T213" s="204">
        <f>IFERROR(VLOOKUP(B213,'[6]SEP-19'!B:H,6,FALSE),0)</f>
        <v>299.7</v>
      </c>
      <c r="U213" s="205">
        <f>IFERROR(VLOOKUP(B213,'[6]SEP-19'!B:H,7,FALSE),0)</f>
        <v>5359.02</v>
      </c>
      <c r="V213" s="206">
        <f t="shared" si="43"/>
        <v>5658.72</v>
      </c>
      <c r="W213" s="195">
        <f t="shared" si="45"/>
        <v>2346.4579999999996</v>
      </c>
      <c r="X213" s="196">
        <f t="shared" si="45"/>
        <v>25661.618999999999</v>
      </c>
      <c r="Y213" s="197">
        <f t="shared" si="46"/>
        <v>28008.077000000001</v>
      </c>
    </row>
    <row r="214" spans="1:25" ht="13">
      <c r="A214" s="2" t="s">
        <v>354</v>
      </c>
      <c r="B214" s="2" t="s">
        <v>363</v>
      </c>
      <c r="C214" s="89" t="s">
        <v>297</v>
      </c>
      <c r="D214" s="129" t="s">
        <v>303</v>
      </c>
      <c r="E214" s="192">
        <v>21397.19</v>
      </c>
      <c r="F214" s="190">
        <v>1723.19</v>
      </c>
      <c r="G214" s="181">
        <v>23120.379999999997</v>
      </c>
      <c r="H214" s="217">
        <f>IFERROR(VLOOKUP(B214,'[2]MAY-19'!B:H,6,FALSE),0)</f>
        <v>26948.11</v>
      </c>
      <c r="I214" s="218">
        <f>IFERROR(VLOOKUP(B214,'[2]MAY-19'!B:H,7,FALSE),0)</f>
        <v>807.2</v>
      </c>
      <c r="J214" s="219">
        <f t="shared" si="42"/>
        <v>27755.31</v>
      </c>
      <c r="K214" s="19">
        <f>IF(ISERROR([3]WORKSHEET!K275="TRUE"),0,+[3]WORKSHEET!K275)</f>
        <v>28917.31</v>
      </c>
      <c r="L214" s="20">
        <f>IF(ISERROR([3]WORKSHEET!L275="TRUE"),0,+[3]WORKSHEET!L275)</f>
        <v>1095.4100000000001</v>
      </c>
      <c r="M214" s="21">
        <f t="shared" si="48"/>
        <v>30012.720000000001</v>
      </c>
      <c r="N214" s="19">
        <f>IF(ISERROR([4]WORKSHEET!N275="TRUE"),0,+[4]WORKSHEET!N275)</f>
        <v>13809.95</v>
      </c>
      <c r="O214" s="20">
        <f>IF(ISERROR([4]WORKSHEET!O275="TRUE"),0,+[4]WORKSHEET!O275)</f>
        <v>937.76</v>
      </c>
      <c r="P214" s="21">
        <f t="shared" si="44"/>
        <v>14747.710000000001</v>
      </c>
      <c r="Q214" s="204">
        <f>IFERROR(VLOOKUP(B214,'[5]AUG-19'!B:H,6,FALSE),0)</f>
        <v>4137.54</v>
      </c>
      <c r="R214" s="205">
        <f>IFERROR(VLOOKUP(B214,'[5]AUG-19'!B:H,7,FALSE),0)</f>
        <v>576.49</v>
      </c>
      <c r="S214" s="206">
        <f t="shared" si="41"/>
        <v>4714.03</v>
      </c>
      <c r="T214" s="204">
        <f>IFERROR(VLOOKUP(B214,'[6]SEP-19'!B:H,6,FALSE),0)</f>
        <v>21940.89</v>
      </c>
      <c r="U214" s="205">
        <f>IFERROR(VLOOKUP(B214,'[6]SEP-19'!B:H,7,FALSE),0)</f>
        <v>2133.7600000000002</v>
      </c>
      <c r="V214" s="206">
        <f t="shared" si="43"/>
        <v>24074.65</v>
      </c>
      <c r="W214" s="195">
        <f t="shared" si="45"/>
        <v>117150.98999999999</v>
      </c>
      <c r="X214" s="196">
        <f t="shared" si="45"/>
        <v>7273.81</v>
      </c>
      <c r="Y214" s="197">
        <f t="shared" si="46"/>
        <v>124424.80000000002</v>
      </c>
    </row>
    <row r="215" spans="1:25" ht="13">
      <c r="A215" s="2" t="s">
        <v>354</v>
      </c>
      <c r="B215" s="2" t="s">
        <v>355</v>
      </c>
      <c r="C215" s="89" t="s">
        <v>297</v>
      </c>
      <c r="D215" s="129" t="s">
        <v>303</v>
      </c>
      <c r="E215" s="192">
        <v>34324.949999999997</v>
      </c>
      <c r="F215" s="190">
        <v>1585.06</v>
      </c>
      <c r="G215" s="181">
        <v>35910.009999999995</v>
      </c>
      <c r="H215" s="217">
        <f>IFERROR(VLOOKUP(B215,'[2]MAY-19'!B:H,6,FALSE),0)</f>
        <v>28498.09</v>
      </c>
      <c r="I215" s="218">
        <f>IFERROR(VLOOKUP(B215,'[2]MAY-19'!B:H,7,FALSE),0)</f>
        <v>1380.72</v>
      </c>
      <c r="J215" s="219">
        <f t="shared" si="42"/>
        <v>29878.81</v>
      </c>
      <c r="K215" s="19">
        <f>IF(ISERROR([3]WORKSHEET!K276="TRUE"),0,+[3]WORKSHEET!K276)</f>
        <v>32510.31</v>
      </c>
      <c r="L215" s="20">
        <f>IF(ISERROR([3]WORKSHEET!L276="TRUE"),0,+[3]WORKSHEET!L276)</f>
        <v>1226.6099999999999</v>
      </c>
      <c r="M215" s="21">
        <f t="shared" si="48"/>
        <v>33736.92</v>
      </c>
      <c r="N215" s="19">
        <f>IF(ISERROR([4]WORKSHEET!N276="TRUE"),0,+[4]WORKSHEET!N276)</f>
        <v>12627.82</v>
      </c>
      <c r="O215" s="20">
        <f>IF(ISERROR([4]WORKSHEET!O276="TRUE"),0,+[4]WORKSHEET!O276)</f>
        <v>2752.52</v>
      </c>
      <c r="P215" s="21">
        <f t="shared" si="44"/>
        <v>15380.34</v>
      </c>
      <c r="Q215" s="204">
        <f>IFERROR(VLOOKUP(B215,'[5]AUG-19'!B:H,6,FALSE),0)</f>
        <v>11398.46</v>
      </c>
      <c r="R215" s="205">
        <f>IFERROR(VLOOKUP(B215,'[5]AUG-19'!B:H,7,FALSE),0)</f>
        <v>1405.1</v>
      </c>
      <c r="S215" s="206">
        <f t="shared" si="41"/>
        <v>12803.56</v>
      </c>
      <c r="T215" s="204">
        <f>IFERROR(VLOOKUP(B215,'[6]SEP-19'!B:H,6,FALSE),0)</f>
        <v>12334.57</v>
      </c>
      <c r="U215" s="205">
        <f>IFERROR(VLOOKUP(B215,'[6]SEP-19'!B:H,7,FALSE),0)</f>
        <v>2244.4499999999998</v>
      </c>
      <c r="V215" s="206">
        <f t="shared" si="43"/>
        <v>14579.02</v>
      </c>
      <c r="W215" s="195">
        <f t="shared" si="45"/>
        <v>131694.19999999998</v>
      </c>
      <c r="X215" s="196">
        <f t="shared" si="45"/>
        <v>10594.46</v>
      </c>
      <c r="Y215" s="197">
        <f t="shared" si="46"/>
        <v>142288.65999999997</v>
      </c>
    </row>
    <row r="216" spans="1:25" ht="13">
      <c r="A216" s="2" t="s">
        <v>354</v>
      </c>
      <c r="B216" s="2" t="s">
        <v>364</v>
      </c>
      <c r="C216" s="89" t="s">
        <v>297</v>
      </c>
      <c r="D216" s="129" t="s">
        <v>303</v>
      </c>
      <c r="E216" s="192">
        <v>15488.75</v>
      </c>
      <c r="F216" s="190">
        <v>1703.81</v>
      </c>
      <c r="G216" s="181">
        <v>17192.560000000001</v>
      </c>
      <c r="H216" s="217">
        <f>IFERROR(VLOOKUP(B216,'[2]MAY-19'!B:H,6,FALSE),0)</f>
        <v>1500.46</v>
      </c>
      <c r="I216" s="218">
        <f>IFERROR(VLOOKUP(B216,'[2]MAY-19'!B:H,7,FALSE),0)</f>
        <v>175.81</v>
      </c>
      <c r="J216" s="219">
        <f t="shared" si="42"/>
        <v>1676.27</v>
      </c>
      <c r="K216" s="19">
        <f>IF(ISERROR([3]WORKSHEET!K277="TRUE"),0,+[3]WORKSHEET!K277)</f>
        <v>24659.52</v>
      </c>
      <c r="L216" s="20">
        <f>IF(ISERROR([3]WORKSHEET!L277="TRUE"),0,+[3]WORKSHEET!L277)</f>
        <v>1180.74</v>
      </c>
      <c r="M216" s="21">
        <f t="shared" si="48"/>
        <v>25840.260000000002</v>
      </c>
      <c r="N216" s="19">
        <f>IF(ISERROR([4]WORKSHEET!N277="TRUE"),0,+[4]WORKSHEET!N277)</f>
        <v>13926.04</v>
      </c>
      <c r="O216" s="20">
        <f>IF(ISERROR([4]WORKSHEET!O277="TRUE"),0,+[4]WORKSHEET!O277)</f>
        <v>1690.48</v>
      </c>
      <c r="P216" s="21">
        <f t="shared" si="44"/>
        <v>15616.52</v>
      </c>
      <c r="Q216" s="204">
        <f>IFERROR(VLOOKUP(B216,'[5]AUG-19'!B:H,6,FALSE),0)</f>
        <v>23260.71</v>
      </c>
      <c r="R216" s="205">
        <f>IFERROR(VLOOKUP(B216,'[5]AUG-19'!B:H,7,FALSE),0)</f>
        <v>2546.0500000000002</v>
      </c>
      <c r="S216" s="206">
        <f t="shared" si="41"/>
        <v>25806.76</v>
      </c>
      <c r="T216" s="204">
        <f>IFERROR(VLOOKUP(B216,'[6]SEP-19'!B:H,6,FALSE),0)</f>
        <v>8479.7199999999993</v>
      </c>
      <c r="U216" s="205">
        <f>IFERROR(VLOOKUP(B216,'[6]SEP-19'!B:H,7,FALSE),0)</f>
        <v>1725.87</v>
      </c>
      <c r="V216" s="206">
        <f t="shared" si="43"/>
        <v>10205.59</v>
      </c>
      <c r="W216" s="195">
        <f t="shared" si="45"/>
        <v>87315.199999999997</v>
      </c>
      <c r="X216" s="196">
        <f t="shared" si="45"/>
        <v>9022.76</v>
      </c>
      <c r="Y216" s="197">
        <f t="shared" si="46"/>
        <v>96337.959999999992</v>
      </c>
    </row>
    <row r="217" spans="1:25" ht="13">
      <c r="A217" s="2" t="s">
        <v>295</v>
      </c>
      <c r="B217" s="2" t="s">
        <v>219</v>
      </c>
      <c r="C217" s="89" t="s">
        <v>297</v>
      </c>
      <c r="D217" s="129" t="s">
        <v>303</v>
      </c>
      <c r="E217" s="192">
        <v>380.55</v>
      </c>
      <c r="F217" s="190">
        <v>0.4</v>
      </c>
      <c r="G217" s="181">
        <v>380.95</v>
      </c>
      <c r="H217" s="217">
        <f>IFERROR(VLOOKUP(B217,'[2]MAY-19'!B:H,6,FALSE),0)</f>
        <v>0</v>
      </c>
      <c r="I217" s="218">
        <f>IFERROR(VLOOKUP(B217,'[2]MAY-19'!B:H,7,FALSE),0)</f>
        <v>0</v>
      </c>
      <c r="J217" s="219">
        <f t="shared" si="42"/>
        <v>0</v>
      </c>
      <c r="K217" s="19">
        <f>IF(ISERROR([3]WORKSHEET!K278="TRUE"),0,+[3]WORKSHEET!K278)</f>
        <v>393.65</v>
      </c>
      <c r="L217" s="20">
        <f>IF(ISERROR([3]WORKSHEET!L278="TRUE"),0,+[3]WORKSHEET!L278)</f>
        <v>544.75</v>
      </c>
      <c r="M217" s="21">
        <f t="shared" si="48"/>
        <v>938.4</v>
      </c>
      <c r="N217" s="19">
        <f>IF(ISERROR([4]WORKSHEET!N278="TRUE"),0,+[4]WORKSHEET!N278)</f>
        <v>0</v>
      </c>
      <c r="O217" s="20">
        <f>IF(ISERROR([4]WORKSHEET!O278="TRUE"),0,+[4]WORKSHEET!O278)</f>
        <v>0</v>
      </c>
      <c r="P217" s="21">
        <f t="shared" si="44"/>
        <v>0</v>
      </c>
      <c r="Q217" s="204">
        <f>IFERROR(VLOOKUP(B217,'[5]AUG-19'!B:H,6,FALSE),0)</f>
        <v>0</v>
      </c>
      <c r="R217" s="205">
        <f>IFERROR(VLOOKUP(B217,'[5]AUG-19'!B:H,7,FALSE),0)</f>
        <v>0</v>
      </c>
      <c r="S217" s="206">
        <f t="shared" si="41"/>
        <v>0</v>
      </c>
      <c r="T217" s="204">
        <f>IFERROR(VLOOKUP(B217,'[6]SEP-19'!B:H,6,FALSE),0)</f>
        <v>251.75</v>
      </c>
      <c r="U217" s="205">
        <f>IFERROR(VLOOKUP(B217,'[6]SEP-19'!B:H,7,FALSE),0)</f>
        <v>11.7</v>
      </c>
      <c r="V217" s="206">
        <f t="shared" si="43"/>
        <v>263.45</v>
      </c>
      <c r="W217" s="195">
        <f t="shared" si="45"/>
        <v>1025.95</v>
      </c>
      <c r="X217" s="196">
        <f t="shared" si="45"/>
        <v>556.85</v>
      </c>
      <c r="Y217" s="197">
        <f t="shared" si="46"/>
        <v>1582.8</v>
      </c>
    </row>
    <row r="218" spans="1:25" ht="13">
      <c r="A218" s="2" t="s">
        <v>295</v>
      </c>
      <c r="B218" s="2" t="s">
        <v>220</v>
      </c>
      <c r="C218" s="89" t="s">
        <v>297</v>
      </c>
      <c r="D218" s="129" t="s">
        <v>303</v>
      </c>
      <c r="E218" s="192">
        <v>0</v>
      </c>
      <c r="F218" s="190">
        <v>0</v>
      </c>
      <c r="G218" s="181">
        <v>0</v>
      </c>
      <c r="H218" s="217">
        <f>IFERROR(VLOOKUP(B218,'[2]MAY-19'!B:H,6,FALSE),0)</f>
        <v>0</v>
      </c>
      <c r="I218" s="218">
        <f>IFERROR(VLOOKUP(B218,'[2]MAY-19'!B:H,7,FALSE),0)</f>
        <v>0</v>
      </c>
      <c r="J218" s="219">
        <f t="shared" si="42"/>
        <v>0</v>
      </c>
      <c r="K218" s="19">
        <f>IF(ISERROR([3]WORKSHEET!K279="TRUE"),0,+[3]WORKSHEET!K279)</f>
        <v>0</v>
      </c>
      <c r="L218" s="20">
        <f>IF(ISERROR([3]WORKSHEET!L279="TRUE"),0,+[3]WORKSHEET!L279)</f>
        <v>0</v>
      </c>
      <c r="M218" s="21">
        <f t="shared" si="48"/>
        <v>0</v>
      </c>
      <c r="N218" s="19">
        <f>IF(ISERROR([4]WORKSHEET!N279="TRUE"),0,+[4]WORKSHEET!N279)</f>
        <v>0</v>
      </c>
      <c r="O218" s="20">
        <f>IF(ISERROR([4]WORKSHEET!O279="TRUE"),0,+[4]WORKSHEET!O279)</f>
        <v>0</v>
      </c>
      <c r="P218" s="21">
        <f t="shared" si="44"/>
        <v>0</v>
      </c>
      <c r="Q218" s="204">
        <f>IFERROR(VLOOKUP(B218,'[5]AUG-19'!B:H,6,FALSE),0)</f>
        <v>80.650000000000006</v>
      </c>
      <c r="R218" s="205">
        <f>IFERROR(VLOOKUP(B218,'[5]AUG-19'!B:H,7,FALSE),0)</f>
        <v>8.25</v>
      </c>
      <c r="S218" s="206">
        <f t="shared" si="41"/>
        <v>88.9</v>
      </c>
      <c r="T218" s="204">
        <f>IFERROR(VLOOKUP(B218,'[6]SEP-19'!B:H,6,FALSE),0)</f>
        <v>13</v>
      </c>
      <c r="U218" s="205">
        <f>IFERROR(VLOOKUP(B218,'[6]SEP-19'!B:H,7,FALSE),0)</f>
        <v>46.1</v>
      </c>
      <c r="V218" s="206">
        <f t="shared" si="43"/>
        <v>59.1</v>
      </c>
      <c r="W218" s="195">
        <f t="shared" si="45"/>
        <v>93.65</v>
      </c>
      <c r="X218" s="196">
        <f t="shared" si="45"/>
        <v>54.35</v>
      </c>
      <c r="Y218" s="197">
        <f t="shared" si="46"/>
        <v>148</v>
      </c>
    </row>
    <row r="219" spans="1:25" ht="13">
      <c r="A219" s="2" t="s">
        <v>295</v>
      </c>
      <c r="B219" s="2" t="s">
        <v>221</v>
      </c>
      <c r="C219" s="89" t="s">
        <v>297</v>
      </c>
      <c r="D219" s="129" t="s">
        <v>303</v>
      </c>
      <c r="E219" s="192">
        <v>0</v>
      </c>
      <c r="F219" s="190">
        <v>0</v>
      </c>
      <c r="G219" s="181">
        <v>0</v>
      </c>
      <c r="H219" s="217">
        <f>IFERROR(VLOOKUP(B219,'[2]MAY-19'!B:H,6,FALSE),0)</f>
        <v>0</v>
      </c>
      <c r="I219" s="218">
        <f>IFERROR(VLOOKUP(B219,'[2]MAY-19'!B:H,7,FALSE),0)</f>
        <v>0</v>
      </c>
      <c r="J219" s="219">
        <f t="shared" si="42"/>
        <v>0</v>
      </c>
      <c r="K219" s="19">
        <f>IF(ISERROR([3]WORKSHEET!K280="TRUE"),0,+[3]WORKSHEET!K280)</f>
        <v>802.05</v>
      </c>
      <c r="L219" s="20">
        <f>IF(ISERROR([3]WORKSHEET!L280="TRUE"),0,+[3]WORKSHEET!L280)</f>
        <v>47.5</v>
      </c>
      <c r="M219" s="21">
        <f t="shared" si="48"/>
        <v>849.55</v>
      </c>
      <c r="N219" s="19">
        <f>IF(ISERROR([4]WORKSHEET!N280="TRUE"),0,+[4]WORKSHEET!N280)</f>
        <v>49.3</v>
      </c>
      <c r="O219" s="20">
        <f>IF(ISERROR([4]WORKSHEET!O280="TRUE"),0,+[4]WORKSHEET!O280)</f>
        <v>49.35</v>
      </c>
      <c r="P219" s="21">
        <f t="shared" si="44"/>
        <v>98.65</v>
      </c>
      <c r="Q219" s="204">
        <f>IFERROR(VLOOKUP(B219,'[5]AUG-19'!B:H,6,FALSE),0)</f>
        <v>0</v>
      </c>
      <c r="R219" s="205">
        <f>IFERROR(VLOOKUP(B219,'[5]AUG-19'!B:H,7,FALSE),0)</f>
        <v>0</v>
      </c>
      <c r="S219" s="206">
        <f t="shared" si="41"/>
        <v>0</v>
      </c>
      <c r="T219" s="204">
        <f>IFERROR(VLOOKUP(B219,'[6]SEP-19'!B:H,6,FALSE),0)</f>
        <v>0</v>
      </c>
      <c r="U219" s="205">
        <f>IFERROR(VLOOKUP(B219,'[6]SEP-19'!B:H,7,FALSE),0)</f>
        <v>0</v>
      </c>
      <c r="V219" s="206">
        <f t="shared" si="43"/>
        <v>0</v>
      </c>
      <c r="W219" s="195">
        <f t="shared" si="45"/>
        <v>851.34999999999991</v>
      </c>
      <c r="X219" s="196">
        <f t="shared" si="45"/>
        <v>96.85</v>
      </c>
      <c r="Y219" s="197">
        <f t="shared" si="46"/>
        <v>948.19999999999993</v>
      </c>
    </row>
    <row r="220" spans="1:25" ht="13">
      <c r="A220" s="24" t="s">
        <v>295</v>
      </c>
      <c r="B220" s="145" t="s">
        <v>222</v>
      </c>
      <c r="C220" s="89" t="s">
        <v>297</v>
      </c>
      <c r="D220" s="129" t="s">
        <v>303</v>
      </c>
      <c r="E220" s="192">
        <v>0</v>
      </c>
      <c r="F220" s="190">
        <v>0</v>
      </c>
      <c r="G220" s="181">
        <v>0</v>
      </c>
      <c r="H220" s="217">
        <f>IFERROR(VLOOKUP(B220,'[2]MAY-19'!B:H,6,FALSE),0)</f>
        <v>0</v>
      </c>
      <c r="I220" s="218">
        <f>IFERROR(VLOOKUP(B220,'[2]MAY-19'!B:H,7,FALSE),0)</f>
        <v>0</v>
      </c>
      <c r="J220" s="219">
        <f t="shared" si="42"/>
        <v>0</v>
      </c>
      <c r="K220" s="19">
        <f>IF(ISERROR([3]WORKSHEET!K281="TRUE"),0,+[3]WORKSHEET!K281)</f>
        <v>0</v>
      </c>
      <c r="L220" s="20">
        <f>IF(ISERROR([3]WORKSHEET!L281="TRUE"),0,+[3]WORKSHEET!L281)</f>
        <v>0</v>
      </c>
      <c r="M220" s="21">
        <f t="shared" si="48"/>
        <v>0</v>
      </c>
      <c r="N220" s="19">
        <f>IF(ISERROR([4]WORKSHEET!N281="TRUE"),0,+[4]WORKSHEET!N281)</f>
        <v>0</v>
      </c>
      <c r="O220" s="20">
        <f>IF(ISERROR([4]WORKSHEET!O281="TRUE"),0,+[4]WORKSHEET!O281)</f>
        <v>0</v>
      </c>
      <c r="P220" s="21">
        <f t="shared" si="44"/>
        <v>0</v>
      </c>
      <c r="Q220" s="204">
        <f>IFERROR(VLOOKUP(B220,'[5]AUG-19'!B:H,6,FALSE),0)</f>
        <v>0</v>
      </c>
      <c r="R220" s="205">
        <f>IFERROR(VLOOKUP(B220,'[5]AUG-19'!B:H,7,FALSE),0)</f>
        <v>0</v>
      </c>
      <c r="S220" s="206">
        <f t="shared" si="41"/>
        <v>0</v>
      </c>
      <c r="T220" s="204">
        <f>IFERROR(VLOOKUP(B220,'[6]SEP-19'!B:H,6,FALSE),0)</f>
        <v>159.6</v>
      </c>
      <c r="U220" s="205">
        <f>IFERROR(VLOOKUP(B220,'[6]SEP-19'!B:H,7,FALSE),0)</f>
        <v>8.1</v>
      </c>
      <c r="V220" s="206">
        <f t="shared" si="43"/>
        <v>167.7</v>
      </c>
      <c r="W220" s="195">
        <f t="shared" si="45"/>
        <v>159.6</v>
      </c>
      <c r="X220" s="196">
        <f t="shared" si="45"/>
        <v>8.1</v>
      </c>
      <c r="Y220" s="197">
        <f t="shared" si="46"/>
        <v>167.7</v>
      </c>
    </row>
    <row r="221" spans="1:25" ht="13">
      <c r="A221" s="2" t="s">
        <v>403</v>
      </c>
      <c r="B221" s="2" t="s">
        <v>404</v>
      </c>
      <c r="C221" s="89" t="s">
        <v>297</v>
      </c>
      <c r="D221" s="129" t="s">
        <v>304</v>
      </c>
      <c r="E221" s="192">
        <v>14441.401</v>
      </c>
      <c r="F221" s="190">
        <v>608.76599999999996</v>
      </c>
      <c r="G221" s="181">
        <v>15050.166999999999</v>
      </c>
      <c r="H221" s="217">
        <f>IFERROR(VLOOKUP(B221,'[2]MAY-19'!B:H,6,FALSE),0)</f>
        <v>16107.26</v>
      </c>
      <c r="I221" s="218">
        <f>IFERROR(VLOOKUP(B221,'[2]MAY-19'!B:H,7,FALSE),0)</f>
        <v>594.19000000000005</v>
      </c>
      <c r="J221" s="219">
        <f t="shared" si="42"/>
        <v>16701.45</v>
      </c>
      <c r="K221" s="19">
        <f>IF(ISERROR([3]WORKSHEET!K282="TRUE"),0,+[3]WORKSHEET!K282)</f>
        <v>13697.13</v>
      </c>
      <c r="L221" s="20">
        <f>IF(ISERROR([3]WORKSHEET!L282="TRUE"),0,+[3]WORKSHEET!L282)</f>
        <v>834.51</v>
      </c>
      <c r="M221" s="21">
        <f t="shared" si="48"/>
        <v>14531.64</v>
      </c>
      <c r="N221" s="19">
        <f>IF(ISERROR([4]WORKSHEET!N282="TRUE"),0,+[4]WORKSHEET!N282)</f>
        <v>15455.16</v>
      </c>
      <c r="O221" s="20">
        <f>IF(ISERROR([4]WORKSHEET!O282="TRUE"),0,+[4]WORKSHEET!O282)</f>
        <v>412.11</v>
      </c>
      <c r="P221" s="21">
        <f t="shared" si="44"/>
        <v>15867.27</v>
      </c>
      <c r="Q221" s="204">
        <f>IFERROR(VLOOKUP(B221,'[5]AUG-19'!B:H,6,FALSE),0)</f>
        <v>11347.37</v>
      </c>
      <c r="R221" s="205">
        <f>IFERROR(VLOOKUP(B221,'[5]AUG-19'!B:H,7,FALSE),0)</f>
        <v>906.96</v>
      </c>
      <c r="S221" s="206">
        <f t="shared" si="41"/>
        <v>12254.330000000002</v>
      </c>
      <c r="T221" s="204">
        <f>IFERROR(VLOOKUP(B221,'[6]SEP-19'!B:H,6,FALSE),0)</f>
        <v>10966.35</v>
      </c>
      <c r="U221" s="205">
        <f>IFERROR(VLOOKUP(B221,'[6]SEP-19'!B:H,7,FALSE),0)</f>
        <v>1426.59</v>
      </c>
      <c r="V221" s="206">
        <f t="shared" si="43"/>
        <v>12392.94</v>
      </c>
      <c r="W221" s="195">
        <f t="shared" si="45"/>
        <v>82014.671000000002</v>
      </c>
      <c r="X221" s="196">
        <f t="shared" si="45"/>
        <v>4783.1260000000002</v>
      </c>
      <c r="Y221" s="197">
        <f t="shared" si="46"/>
        <v>86797.797000000006</v>
      </c>
    </row>
    <row r="222" spans="1:25" ht="13">
      <c r="A222" s="24" t="s">
        <v>335</v>
      </c>
      <c r="B222" s="2" t="s">
        <v>340</v>
      </c>
      <c r="C222" s="89" t="s">
        <v>297</v>
      </c>
      <c r="D222" s="129" t="s">
        <v>304</v>
      </c>
      <c r="E222" s="192">
        <v>0</v>
      </c>
      <c r="F222" s="190">
        <v>0</v>
      </c>
      <c r="G222" s="181">
        <v>0</v>
      </c>
      <c r="H222" s="217">
        <f>IFERROR(VLOOKUP(B222,'[2]MAY-19'!B:H,6,FALSE),0)</f>
        <v>5278.37</v>
      </c>
      <c r="I222" s="218">
        <f>IFERROR(VLOOKUP(B222,'[2]MAY-19'!B:H,7,FALSE),0)</f>
        <v>135.26</v>
      </c>
      <c r="J222" s="219">
        <f t="shared" si="42"/>
        <v>5413.63</v>
      </c>
      <c r="K222" s="19">
        <f>IF(ISERROR([3]WORKSHEET!K283="TRUE"),0,+[3]WORKSHEET!K283)</f>
        <v>8005.04</v>
      </c>
      <c r="L222" s="20">
        <f>IF(ISERROR([3]WORKSHEET!L283="TRUE"),0,+[3]WORKSHEET!L283)</f>
        <v>98.09</v>
      </c>
      <c r="M222" s="21">
        <f t="shared" si="48"/>
        <v>8103.13</v>
      </c>
      <c r="N222" s="19">
        <f>IF(ISERROR([4]WORKSHEET!N283="TRUE"),0,+[4]WORKSHEET!N283)</f>
        <v>4730.24</v>
      </c>
      <c r="O222" s="20">
        <f>IF(ISERROR([4]WORKSHEET!O283="TRUE"),0,+[4]WORKSHEET!O283)</f>
        <v>98.61</v>
      </c>
      <c r="P222" s="21">
        <f t="shared" si="44"/>
        <v>4828.8499999999995</v>
      </c>
      <c r="Q222" s="204">
        <f>IFERROR(VLOOKUP(B222,'[5]AUG-19'!B:H,6,FALSE),0)</f>
        <v>4848.12</v>
      </c>
      <c r="R222" s="205">
        <f>IFERROR(VLOOKUP(B222,'[5]AUG-19'!B:H,7,FALSE),0)</f>
        <v>73.42</v>
      </c>
      <c r="S222" s="206">
        <f t="shared" si="41"/>
        <v>4921.54</v>
      </c>
      <c r="T222" s="204">
        <f>IFERROR(VLOOKUP(B222,'[6]SEP-19'!B:H,6,FALSE),0)</f>
        <v>3586.53</v>
      </c>
      <c r="U222" s="205">
        <f>IFERROR(VLOOKUP(B222,'[6]SEP-19'!B:H,7,FALSE),0)</f>
        <v>115.37</v>
      </c>
      <c r="V222" s="206">
        <f t="shared" si="43"/>
        <v>3701.9</v>
      </c>
      <c r="W222" s="195">
        <f t="shared" si="45"/>
        <v>26448.3</v>
      </c>
      <c r="X222" s="196">
        <f t="shared" si="45"/>
        <v>520.75</v>
      </c>
      <c r="Y222" s="197">
        <f t="shared" si="46"/>
        <v>26969.050000000003</v>
      </c>
    </row>
    <row r="223" spans="1:25" ht="13">
      <c r="A223" s="2" t="s">
        <v>335</v>
      </c>
      <c r="B223" s="2" t="s">
        <v>336</v>
      </c>
      <c r="C223" s="89" t="s">
        <v>297</v>
      </c>
      <c r="D223" s="129" t="s">
        <v>304</v>
      </c>
      <c r="E223" s="192">
        <v>30042.785</v>
      </c>
      <c r="F223" s="190">
        <v>0</v>
      </c>
      <c r="G223" s="181">
        <v>30042.785</v>
      </c>
      <c r="H223" s="217">
        <f>IFERROR(VLOOKUP(B223,'[2]MAY-19'!B:H,6,FALSE),0)</f>
        <v>28579.51</v>
      </c>
      <c r="I223" s="218">
        <f>IFERROR(VLOOKUP(B223,'[2]MAY-19'!B:H,7,FALSE),0)</f>
        <v>68.94</v>
      </c>
      <c r="J223" s="219">
        <f t="shared" si="42"/>
        <v>28648.449999999997</v>
      </c>
      <c r="K223" s="19">
        <f>IF(ISERROR([3]WORKSHEET!K284="TRUE"),0,+[3]WORKSHEET!K284)</f>
        <v>31698.560000000001</v>
      </c>
      <c r="L223" s="20">
        <f>IF(ISERROR([3]WORKSHEET!L284="TRUE"),0,+[3]WORKSHEET!L284)</f>
        <v>0</v>
      </c>
      <c r="M223" s="21">
        <f t="shared" si="48"/>
        <v>31698.560000000001</v>
      </c>
      <c r="N223" s="19">
        <f>IF(ISERROR([4]WORKSHEET!N284="TRUE"),0,+[4]WORKSHEET!N284)</f>
        <v>32329.69</v>
      </c>
      <c r="O223" s="20">
        <f>IF(ISERROR([4]WORKSHEET!O284="TRUE"),0,+[4]WORKSHEET!O284)</f>
        <v>7.86</v>
      </c>
      <c r="P223" s="21">
        <f t="shared" si="44"/>
        <v>32337.55</v>
      </c>
      <c r="Q223" s="204">
        <f>IFERROR(VLOOKUP(B223,'[5]AUG-19'!B:H,6,FALSE),0)</f>
        <v>34446.07</v>
      </c>
      <c r="R223" s="205">
        <f>IFERROR(VLOOKUP(B223,'[5]AUG-19'!B:H,7,FALSE),0)</f>
        <v>6.16</v>
      </c>
      <c r="S223" s="206">
        <f t="shared" si="41"/>
        <v>34452.230000000003</v>
      </c>
      <c r="T223" s="204">
        <f>IFERROR(VLOOKUP(B223,'[6]SEP-19'!B:H,6,FALSE),0)</f>
        <v>28413</v>
      </c>
      <c r="U223" s="205">
        <f>IFERROR(VLOOKUP(B223,'[6]SEP-19'!B:H,7,FALSE),0)</f>
        <v>35.75</v>
      </c>
      <c r="V223" s="206">
        <f t="shared" si="43"/>
        <v>28448.75</v>
      </c>
      <c r="W223" s="195">
        <f t="shared" si="45"/>
        <v>185509.61499999999</v>
      </c>
      <c r="X223" s="196">
        <f t="shared" si="45"/>
        <v>118.71</v>
      </c>
      <c r="Y223" s="197">
        <f t="shared" si="46"/>
        <v>185628.32500000001</v>
      </c>
    </row>
    <row r="224" spans="1:25" ht="13.5" thickBot="1">
      <c r="A224" s="26" t="s">
        <v>335</v>
      </c>
      <c r="B224" s="26" t="s">
        <v>380</v>
      </c>
      <c r="C224" s="90" t="s">
        <v>297</v>
      </c>
      <c r="D224" s="130" t="s">
        <v>304</v>
      </c>
      <c r="E224" s="193">
        <v>7459.9430000000002</v>
      </c>
      <c r="F224" s="191">
        <v>833.02300000000002</v>
      </c>
      <c r="G224" s="181">
        <v>8292.9660000000003</v>
      </c>
      <c r="H224" s="217">
        <f>IFERROR(VLOOKUP(B224,'[2]MAY-19'!B:H,6,FALSE),0)</f>
        <v>7833.85</v>
      </c>
      <c r="I224" s="218">
        <f>IFERROR(VLOOKUP(B224,'[2]MAY-19'!B:H,7,FALSE),0)</f>
        <v>864.1</v>
      </c>
      <c r="J224" s="219">
        <f t="shared" si="42"/>
        <v>8697.9500000000007</v>
      </c>
      <c r="K224" s="27">
        <f>IF(ISERROR([3]WORKSHEET!K285="TRUE"),0,+[3]WORKSHEET!K285)</f>
        <v>12229.11</v>
      </c>
      <c r="L224" s="28">
        <f>IF(ISERROR([3]WORKSHEET!L285="TRUE"),0,+[3]WORKSHEET!L285)</f>
        <v>383.67</v>
      </c>
      <c r="M224" s="29">
        <f t="shared" si="48"/>
        <v>12612.78</v>
      </c>
      <c r="N224" s="27">
        <f>IF(ISERROR([4]WORKSHEET!N285="TRUE"),0,+[4]WORKSHEET!N285)</f>
        <v>10368.540000000001</v>
      </c>
      <c r="O224" s="28">
        <f>IF(ISERROR([4]WORKSHEET!O285="TRUE"),0,+[4]WORKSHEET!O285)</f>
        <v>490.51</v>
      </c>
      <c r="P224" s="29">
        <f t="shared" si="44"/>
        <v>10859.050000000001</v>
      </c>
      <c r="Q224" s="204">
        <f>IFERROR(VLOOKUP(B224,'[5]AUG-19'!B:H,6,FALSE),0)</f>
        <v>10084.17</v>
      </c>
      <c r="R224" s="205">
        <f>IFERROR(VLOOKUP(B224,'[5]AUG-19'!B:H,7,FALSE),0)</f>
        <v>609.01</v>
      </c>
      <c r="S224" s="206">
        <f t="shared" si="41"/>
        <v>10693.18</v>
      </c>
      <c r="T224" s="204">
        <f>IFERROR(VLOOKUP(B224,'[6]SEP-19'!B:H,6,FALSE),0)</f>
        <v>2335.87</v>
      </c>
      <c r="U224" s="205">
        <f>IFERROR(VLOOKUP(B224,'[6]SEP-19'!B:H,7,FALSE),0)</f>
        <v>2133.6</v>
      </c>
      <c r="V224" s="206">
        <f t="shared" si="43"/>
        <v>4469.4699999999993</v>
      </c>
      <c r="W224" s="201">
        <f>SUM(E224,H224,K224,N164,Q224,T224)</f>
        <v>39957.763000000006</v>
      </c>
      <c r="X224" s="202">
        <f t="shared" ref="X224" si="49">SUM(F224,I224,L224,O224,R224,U224)</f>
        <v>5313.9130000000005</v>
      </c>
      <c r="Y224" s="203">
        <f t="shared" si="46"/>
        <v>55625.396000000008</v>
      </c>
    </row>
    <row r="225" spans="1:25">
      <c r="A225" s="91"/>
      <c r="B225" s="91"/>
      <c r="C225" s="91"/>
      <c r="D225" s="91"/>
      <c r="E225" s="94"/>
      <c r="F225" s="94"/>
      <c r="G225" s="94"/>
      <c r="H225" s="94"/>
      <c r="I225" s="94"/>
      <c r="J225" s="94"/>
      <c r="P225" s="92"/>
      <c r="Q225" s="210"/>
      <c r="R225" s="211"/>
      <c r="S225" s="212"/>
      <c r="T225" s="212"/>
      <c r="U225" s="212"/>
      <c r="V225" s="212"/>
      <c r="W225" s="92"/>
      <c r="X225" s="92"/>
      <c r="Y225" s="92"/>
    </row>
    <row r="226" spans="1:25" ht="13" thickBot="1">
      <c r="A226" s="91"/>
      <c r="B226" s="91"/>
      <c r="C226" s="91"/>
      <c r="D226" s="91"/>
      <c r="P226" s="92"/>
      <c r="Q226" s="204"/>
      <c r="R226" s="205"/>
      <c r="S226" s="206"/>
      <c r="T226" s="206"/>
      <c r="U226" s="206"/>
      <c r="V226" s="206"/>
      <c r="W226" s="92"/>
      <c r="X226" s="92"/>
      <c r="Y226" s="92"/>
    </row>
    <row r="227" spans="1:25">
      <c r="A227" s="93" t="s">
        <v>223</v>
      </c>
      <c r="B227" s="94"/>
      <c r="C227" s="94"/>
      <c r="D227" s="94"/>
      <c r="E227" s="156">
        <f>SUM(E5:E224)</f>
        <v>1617234.574</v>
      </c>
      <c r="F227" s="183">
        <f t="shared" ref="F227:J227" si="50">SUM(F5:F224)</f>
        <v>291204.27499999991</v>
      </c>
      <c r="G227" s="246">
        <f t="shared" si="50"/>
        <v>1908438.8490000004</v>
      </c>
      <c r="H227" s="182">
        <f t="shared" si="50"/>
        <v>2252835.7399999988</v>
      </c>
      <c r="I227" s="182">
        <f t="shared" si="50"/>
        <v>214565.27000000008</v>
      </c>
      <c r="J227" s="182">
        <f t="shared" si="50"/>
        <v>2467401.0099999984</v>
      </c>
      <c r="K227" s="156">
        <f t="shared" ref="K227:P227" si="51">SUM(K5:K224)</f>
        <v>2000337.659999999</v>
      </c>
      <c r="L227" s="182">
        <f t="shared" si="51"/>
        <v>202857.84</v>
      </c>
      <c r="M227" s="99">
        <f t="shared" si="51"/>
        <v>2203195.4999999991</v>
      </c>
      <c r="N227" s="156">
        <f t="shared" si="51"/>
        <v>1875154.2499999993</v>
      </c>
      <c r="O227" s="182">
        <f t="shared" si="51"/>
        <v>235088.38999999993</v>
      </c>
      <c r="P227" s="99">
        <f t="shared" si="51"/>
        <v>2110242.6399999987</v>
      </c>
      <c r="Q227" s="182">
        <f t="shared" ref="Q227:S227" si="52">SUM(Q5:Q224)</f>
        <v>1821763.6000000006</v>
      </c>
      <c r="R227" s="96">
        <f t="shared" si="52"/>
        <v>254096.41999999998</v>
      </c>
      <c r="S227" s="99">
        <f t="shared" si="52"/>
        <v>2075860.0199999998</v>
      </c>
      <c r="T227" s="99">
        <f t="shared" ref="T227:V227" si="53">SUM(T5:T224)</f>
        <v>1851611.44</v>
      </c>
      <c r="U227" s="99">
        <f t="shared" si="53"/>
        <v>259577.21000000005</v>
      </c>
      <c r="V227" s="99">
        <f t="shared" si="53"/>
        <v>2111188.65</v>
      </c>
      <c r="W227" s="156">
        <f t="shared" ref="W227:Y227" si="54">SUM(W5:W224)</f>
        <v>11408583.544</v>
      </c>
      <c r="X227" s="182">
        <f t="shared" si="54"/>
        <v>1457389.405</v>
      </c>
      <c r="Y227" s="99">
        <f t="shared" si="54"/>
        <v>12876326.669000003</v>
      </c>
    </row>
    <row r="228" spans="1:25" ht="13" thickBot="1">
      <c r="A228" s="100" t="s">
        <v>224</v>
      </c>
      <c r="B228" s="101"/>
      <c r="C228" s="101"/>
      <c r="D228" s="101"/>
      <c r="E228" s="100">
        <v>0</v>
      </c>
      <c r="F228" s="186">
        <v>0</v>
      </c>
      <c r="G228" s="247">
        <v>0</v>
      </c>
      <c r="H228" s="138">
        <v>0</v>
      </c>
      <c r="I228" s="198">
        <v>0</v>
      </c>
      <c r="J228" s="198">
        <v>0</v>
      </c>
      <c r="K228" s="200">
        <v>0</v>
      </c>
      <c r="L228" s="199">
        <v>0</v>
      </c>
      <c r="M228" s="144">
        <v>0</v>
      </c>
      <c r="N228" s="200">
        <v>0</v>
      </c>
      <c r="O228" s="199">
        <v>0</v>
      </c>
      <c r="P228" s="144">
        <v>0</v>
      </c>
      <c r="Q228" s="138">
        <v>0</v>
      </c>
      <c r="R228" s="199">
        <v>0</v>
      </c>
      <c r="S228" s="144">
        <v>0</v>
      </c>
      <c r="T228" s="144">
        <v>0</v>
      </c>
      <c r="U228" s="144">
        <v>0</v>
      </c>
      <c r="V228" s="144">
        <v>0</v>
      </c>
      <c r="W228" s="200">
        <v>0</v>
      </c>
      <c r="X228" s="199">
        <v>0</v>
      </c>
      <c r="Y228" s="144">
        <v>0</v>
      </c>
    </row>
    <row r="229" spans="1:25" ht="13" thickBot="1">
      <c r="A229" s="107" t="s">
        <v>5</v>
      </c>
      <c r="B229" s="108"/>
      <c r="C229" s="108"/>
      <c r="D229" s="108"/>
      <c r="E229" s="184">
        <f>+E227+E228</f>
        <v>1617234.574</v>
      </c>
      <c r="F229" s="134">
        <f t="shared" ref="F229:J229" si="55">+F227+F228</f>
        <v>291204.27499999991</v>
      </c>
      <c r="G229" s="185">
        <f t="shared" si="55"/>
        <v>1908438.8490000004</v>
      </c>
      <c r="H229" s="185">
        <f t="shared" si="55"/>
        <v>2252835.7399999988</v>
      </c>
      <c r="I229" s="185">
        <f t="shared" si="55"/>
        <v>214565.27000000008</v>
      </c>
      <c r="J229" s="185">
        <f t="shared" si="55"/>
        <v>2467401.0099999984</v>
      </c>
      <c r="K229" s="184">
        <f t="shared" ref="K229:P229" si="56">+K227+K228</f>
        <v>2000337.659999999</v>
      </c>
      <c r="L229" s="185">
        <f t="shared" si="56"/>
        <v>202857.84</v>
      </c>
      <c r="M229" s="113">
        <f t="shared" si="56"/>
        <v>2203195.4999999991</v>
      </c>
      <c r="N229" s="184">
        <f t="shared" si="56"/>
        <v>1875154.2499999993</v>
      </c>
      <c r="O229" s="185">
        <f t="shared" si="56"/>
        <v>235088.38999999993</v>
      </c>
      <c r="P229" s="113">
        <f t="shared" si="56"/>
        <v>2110242.6399999987</v>
      </c>
      <c r="Q229" s="113">
        <f t="shared" ref="Q229:S229" si="57">+Q227+Q228</f>
        <v>1821763.6000000006</v>
      </c>
      <c r="R229" s="113">
        <f t="shared" si="57"/>
        <v>254096.41999999998</v>
      </c>
      <c r="S229" s="215">
        <f t="shared" si="57"/>
        <v>2075860.0199999998</v>
      </c>
      <c r="T229" s="216">
        <f t="shared" ref="T229:V229" si="58">+T227+T228</f>
        <v>1851611.44</v>
      </c>
      <c r="U229" s="216">
        <f t="shared" si="58"/>
        <v>259577.21000000005</v>
      </c>
      <c r="V229" s="216">
        <f t="shared" si="58"/>
        <v>2111188.65</v>
      </c>
      <c r="W229" s="184">
        <f t="shared" ref="W229:Y229" si="59">+W227+W228</f>
        <v>11408583.544</v>
      </c>
      <c r="X229" s="185">
        <f t="shared" si="59"/>
        <v>1457389.405</v>
      </c>
      <c r="Y229" s="113">
        <f t="shared" si="59"/>
        <v>12876326.669000003</v>
      </c>
    </row>
    <row r="230" spans="1:25">
      <c r="Q230" s="213"/>
      <c r="R230" s="213"/>
      <c r="S230" s="214"/>
      <c r="T230" s="214"/>
      <c r="U230" s="214"/>
      <c r="V230" s="214"/>
    </row>
    <row r="231" spans="1:25">
      <c r="Q231" s="214"/>
      <c r="R231" s="214"/>
      <c r="S231" s="214"/>
      <c r="T231" s="214"/>
      <c r="U231" s="214"/>
      <c r="V231" s="214"/>
    </row>
    <row r="232" spans="1:25">
      <c r="Q232" s="214"/>
      <c r="R232" s="214"/>
      <c r="S232" s="214"/>
      <c r="T232" s="214"/>
      <c r="U232" s="214"/>
      <c r="V232" s="214"/>
      <c r="W232" s="101"/>
      <c r="X232" s="101"/>
      <c r="Y232" s="101"/>
    </row>
    <row r="233" spans="1:25">
      <c r="Q233" s="214"/>
      <c r="R233" s="214"/>
      <c r="S233" s="214"/>
      <c r="T233" s="214"/>
      <c r="U233" s="214"/>
      <c r="V233" s="214"/>
      <c r="W233" s="115"/>
      <c r="X233" s="115"/>
      <c r="Y233" s="115"/>
    </row>
    <row r="234" spans="1:25" ht="17.5">
      <c r="A234" s="114"/>
      <c r="Q234" s="214"/>
      <c r="R234" s="214"/>
      <c r="S234" s="214"/>
      <c r="T234" s="214"/>
      <c r="U234" s="214"/>
      <c r="V234" s="214"/>
      <c r="W234" s="115"/>
      <c r="X234" s="115"/>
      <c r="Y234" s="115"/>
    </row>
    <row r="235" spans="1:25">
      <c r="Q235" s="214"/>
      <c r="R235" s="214"/>
      <c r="S235" s="214"/>
      <c r="T235" s="214"/>
      <c r="U235" s="214"/>
      <c r="V235" s="214"/>
      <c r="W235" s="115"/>
      <c r="X235" s="115"/>
      <c r="Y235" s="115"/>
    </row>
    <row r="236" spans="1:25">
      <c r="Q236" s="214"/>
      <c r="R236" s="214"/>
      <c r="S236" s="214"/>
      <c r="T236" s="214"/>
      <c r="U236" s="214"/>
      <c r="V236" s="214"/>
      <c r="W236" s="115"/>
      <c r="X236" s="115"/>
      <c r="Y236" s="115"/>
    </row>
    <row r="237" spans="1:25">
      <c r="Q237" s="214"/>
      <c r="R237" s="214"/>
      <c r="S237" s="214"/>
      <c r="T237" s="214"/>
      <c r="U237" s="214"/>
      <c r="V237" s="214"/>
      <c r="W237" s="115"/>
      <c r="X237" s="115"/>
      <c r="Y237" s="115"/>
    </row>
    <row r="238" spans="1:25">
      <c r="Q238" s="214"/>
      <c r="R238" s="214"/>
      <c r="S238" s="214"/>
      <c r="T238" s="214"/>
      <c r="U238" s="214"/>
      <c r="V238" s="214"/>
    </row>
    <row r="239" spans="1:25">
      <c r="Q239" s="214"/>
      <c r="R239" s="214"/>
      <c r="S239" s="214"/>
      <c r="T239" s="214"/>
      <c r="U239" s="214"/>
      <c r="V239" s="214"/>
    </row>
    <row r="240" spans="1:25">
      <c r="Q240" s="214"/>
      <c r="R240" s="214"/>
      <c r="S240" s="214"/>
      <c r="T240" s="214"/>
      <c r="U240" s="214"/>
      <c r="V240" s="214"/>
    </row>
    <row r="241" spans="17:22">
      <c r="Q241" s="214"/>
      <c r="R241" s="214"/>
      <c r="S241" s="214"/>
      <c r="T241" s="214"/>
      <c r="U241" s="214"/>
      <c r="V241" s="214"/>
    </row>
    <row r="242" spans="17:22">
      <c r="Q242" s="214"/>
      <c r="R242" s="214"/>
      <c r="S242" s="214"/>
      <c r="T242" s="214"/>
      <c r="U242" s="214"/>
      <c r="V242" s="214"/>
    </row>
    <row r="243" spans="17:22">
      <c r="Q243" s="214"/>
      <c r="R243" s="214"/>
      <c r="S243" s="214"/>
      <c r="T243" s="214"/>
      <c r="U243" s="214"/>
      <c r="V243" s="214"/>
    </row>
    <row r="244" spans="17:22">
      <c r="Q244" s="214"/>
      <c r="R244" s="214"/>
      <c r="S244" s="214"/>
      <c r="T244" s="214"/>
      <c r="U244" s="214"/>
      <c r="V244" s="214"/>
    </row>
    <row r="245" spans="17:22">
      <c r="Q245" s="214"/>
      <c r="R245" s="214"/>
      <c r="S245" s="214"/>
      <c r="T245" s="214"/>
      <c r="U245" s="214"/>
      <c r="V245" s="214"/>
    </row>
    <row r="246" spans="17:22">
      <c r="Q246" s="214"/>
      <c r="R246" s="214"/>
      <c r="S246" s="214"/>
      <c r="T246" s="214"/>
      <c r="U246" s="214"/>
      <c r="V246" s="214"/>
    </row>
    <row r="247" spans="17:22">
      <c r="Q247" s="214"/>
      <c r="R247" s="214"/>
      <c r="S247" s="214"/>
      <c r="T247" s="214"/>
      <c r="U247" s="214"/>
      <c r="V247" s="214"/>
    </row>
    <row r="248" spans="17:22">
      <c r="Q248" s="214"/>
      <c r="R248" s="214"/>
      <c r="S248" s="214"/>
      <c r="T248" s="214"/>
      <c r="U248" s="214"/>
      <c r="V248" s="214"/>
    </row>
    <row r="249" spans="17:22">
      <c r="Q249" s="214"/>
      <c r="R249" s="214"/>
      <c r="S249" s="214"/>
      <c r="T249" s="214"/>
      <c r="U249" s="214"/>
      <c r="V249" s="214"/>
    </row>
    <row r="250" spans="17:22">
      <c r="Q250" s="214"/>
      <c r="R250" s="214"/>
      <c r="S250" s="214"/>
      <c r="T250" s="214"/>
      <c r="U250" s="214"/>
      <c r="V250" s="214"/>
    </row>
    <row r="251" spans="17:22">
      <c r="Q251" s="214"/>
      <c r="R251" s="214"/>
      <c r="S251" s="214"/>
      <c r="T251" s="214"/>
      <c r="U251" s="214"/>
      <c r="V251" s="214"/>
    </row>
    <row r="252" spans="17:22">
      <c r="Q252" s="214"/>
      <c r="R252" s="214"/>
      <c r="S252" s="214"/>
      <c r="T252" s="214"/>
      <c r="U252" s="214"/>
      <c r="V252" s="214"/>
    </row>
    <row r="253" spans="17:22">
      <c r="Q253" s="214"/>
      <c r="R253" s="214"/>
      <c r="S253" s="214"/>
      <c r="T253" s="214"/>
      <c r="U253" s="214"/>
      <c r="V253" s="214"/>
    </row>
    <row r="254" spans="17:22">
      <c r="Q254" s="214"/>
      <c r="R254" s="214"/>
      <c r="S254" s="214"/>
      <c r="T254" s="214"/>
      <c r="U254" s="214"/>
      <c r="V254" s="214"/>
    </row>
    <row r="255" spans="17:22">
      <c r="Q255" s="214"/>
      <c r="R255" s="214"/>
      <c r="S255" s="214"/>
      <c r="T255" s="214"/>
      <c r="U255" s="214"/>
      <c r="V255" s="214"/>
    </row>
    <row r="256" spans="17:22">
      <c r="Q256" s="214"/>
      <c r="R256" s="214"/>
      <c r="S256" s="214"/>
      <c r="T256" s="214"/>
      <c r="U256" s="214"/>
      <c r="V256" s="214"/>
    </row>
    <row r="257" spans="17:22">
      <c r="Q257" s="214"/>
      <c r="R257" s="214"/>
      <c r="S257" s="214"/>
      <c r="T257" s="214"/>
      <c r="U257" s="214"/>
      <c r="V257" s="214"/>
    </row>
    <row r="258" spans="17:22">
      <c r="Q258" s="214"/>
      <c r="R258" s="214"/>
      <c r="S258" s="214"/>
      <c r="T258" s="214"/>
      <c r="U258" s="214"/>
      <c r="V258" s="214"/>
    </row>
    <row r="259" spans="17:22">
      <c r="Q259" s="214"/>
      <c r="R259" s="214"/>
      <c r="S259" s="214"/>
      <c r="T259" s="214"/>
      <c r="U259" s="214"/>
      <c r="V259" s="214"/>
    </row>
    <row r="260" spans="17:22">
      <c r="Q260" s="214"/>
      <c r="R260" s="214"/>
      <c r="S260" s="214"/>
      <c r="T260" s="214"/>
      <c r="U260" s="214"/>
      <c r="V260" s="214"/>
    </row>
    <row r="261" spans="17:22">
      <c r="Q261" s="214"/>
      <c r="R261" s="214"/>
      <c r="S261" s="214"/>
      <c r="T261" s="214"/>
      <c r="U261" s="214"/>
      <c r="V261" s="214"/>
    </row>
    <row r="262" spans="17:22">
      <c r="Q262" s="214"/>
      <c r="R262" s="214"/>
      <c r="S262" s="214"/>
      <c r="T262" s="214"/>
      <c r="U262" s="214"/>
      <c r="V262" s="214"/>
    </row>
    <row r="263" spans="17:22">
      <c r="Q263" s="214"/>
      <c r="R263" s="214"/>
      <c r="S263" s="214"/>
      <c r="T263" s="214"/>
      <c r="U263" s="214"/>
      <c r="V263" s="214"/>
    </row>
    <row r="264" spans="17:22">
      <c r="Q264" s="214"/>
      <c r="R264" s="214"/>
      <c r="S264" s="214"/>
      <c r="T264" s="214"/>
      <c r="U264" s="214"/>
      <c r="V264" s="214"/>
    </row>
    <row r="265" spans="17:22">
      <c r="Q265" s="214"/>
      <c r="R265" s="214"/>
      <c r="S265" s="214"/>
      <c r="T265" s="214"/>
      <c r="U265" s="214"/>
      <c r="V265" s="214"/>
    </row>
    <row r="266" spans="17:22">
      <c r="Q266" s="214"/>
      <c r="R266" s="214"/>
      <c r="S266" s="214"/>
      <c r="T266" s="214"/>
      <c r="U266" s="214"/>
      <c r="V266" s="214"/>
    </row>
    <row r="267" spans="17:22">
      <c r="Q267" s="214"/>
      <c r="R267" s="214"/>
      <c r="S267" s="214"/>
      <c r="T267" s="214"/>
      <c r="U267" s="214"/>
      <c r="V267" s="214"/>
    </row>
    <row r="268" spans="17:22">
      <c r="Q268" s="214"/>
      <c r="R268" s="214"/>
      <c r="S268" s="214"/>
      <c r="T268" s="214"/>
      <c r="U268" s="214"/>
      <c r="V268" s="214"/>
    </row>
    <row r="269" spans="17:22">
      <c r="Q269" s="214"/>
      <c r="R269" s="214"/>
      <c r="S269" s="214"/>
      <c r="T269" s="214"/>
      <c r="U269" s="214"/>
      <c r="V269" s="214"/>
    </row>
    <row r="270" spans="17:22">
      <c r="Q270" s="214"/>
      <c r="R270" s="214"/>
      <c r="S270" s="214"/>
      <c r="T270" s="214"/>
      <c r="U270" s="214"/>
      <c r="V270" s="214"/>
    </row>
    <row r="271" spans="17:22">
      <c r="Q271" s="214"/>
      <c r="R271" s="214"/>
      <c r="S271" s="214"/>
      <c r="T271" s="214"/>
      <c r="U271" s="214"/>
      <c r="V271" s="214"/>
    </row>
    <row r="272" spans="17:22">
      <c r="Q272" s="214"/>
      <c r="R272" s="214"/>
      <c r="S272" s="214"/>
      <c r="T272" s="214"/>
      <c r="U272" s="214"/>
      <c r="V272" s="214"/>
    </row>
    <row r="273" spans="17:22">
      <c r="Q273" s="214"/>
      <c r="R273" s="214"/>
      <c r="S273" s="214"/>
      <c r="T273" s="214"/>
      <c r="U273" s="214"/>
      <c r="V273" s="214"/>
    </row>
    <row r="274" spans="17:22">
      <c r="Q274" s="214"/>
      <c r="R274" s="214"/>
      <c r="S274" s="214"/>
      <c r="T274" s="214"/>
      <c r="U274" s="214"/>
      <c r="V274" s="214"/>
    </row>
    <row r="275" spans="17:22">
      <c r="Q275" s="214"/>
      <c r="R275" s="214"/>
      <c r="S275" s="214"/>
      <c r="T275" s="214"/>
      <c r="U275" s="214"/>
      <c r="V275" s="214"/>
    </row>
    <row r="276" spans="17:22">
      <c r="Q276" s="214"/>
      <c r="R276" s="214"/>
      <c r="S276" s="214"/>
      <c r="T276" s="214"/>
      <c r="U276" s="214"/>
      <c r="V276" s="214"/>
    </row>
    <row r="277" spans="17:22">
      <c r="Q277" s="214"/>
      <c r="R277" s="214"/>
      <c r="S277" s="214"/>
      <c r="T277" s="214"/>
      <c r="U277" s="214"/>
      <c r="V277" s="214"/>
    </row>
    <row r="278" spans="17:22">
      <c r="Q278" s="214"/>
      <c r="R278" s="214"/>
      <c r="S278" s="214"/>
      <c r="T278" s="214"/>
      <c r="U278" s="214"/>
      <c r="V278" s="214"/>
    </row>
    <row r="279" spans="17:22">
      <c r="Q279" s="214"/>
      <c r="R279" s="214"/>
      <c r="S279" s="214"/>
      <c r="T279" s="214"/>
      <c r="U279" s="214"/>
      <c r="V279" s="214"/>
    </row>
    <row r="280" spans="17:22">
      <c r="Q280" s="214"/>
      <c r="R280" s="214"/>
      <c r="S280" s="214"/>
      <c r="T280" s="214"/>
      <c r="U280" s="214"/>
      <c r="V280" s="214"/>
    </row>
    <row r="281" spans="17:22">
      <c r="Q281" s="214"/>
      <c r="R281" s="214"/>
      <c r="S281" s="214"/>
      <c r="T281" s="214"/>
      <c r="U281" s="214"/>
      <c r="V281" s="214"/>
    </row>
    <row r="282" spans="17:22">
      <c r="Q282" s="214"/>
      <c r="R282" s="214"/>
      <c r="S282" s="214"/>
      <c r="T282" s="214"/>
      <c r="U282" s="214"/>
      <c r="V282" s="214"/>
    </row>
    <row r="283" spans="17:22">
      <c r="Q283" s="214"/>
      <c r="R283" s="214"/>
      <c r="S283" s="214"/>
      <c r="T283" s="214"/>
      <c r="U283" s="214"/>
      <c r="V283" s="214"/>
    </row>
    <row r="284" spans="17:22">
      <c r="Q284" s="214"/>
      <c r="R284" s="214"/>
      <c r="S284" s="214"/>
      <c r="T284" s="214"/>
      <c r="U284" s="214"/>
      <c r="V284" s="214"/>
    </row>
    <row r="285" spans="17:22">
      <c r="Q285" s="214"/>
      <c r="R285" s="214"/>
      <c r="S285" s="214"/>
      <c r="T285" s="214"/>
      <c r="U285" s="214"/>
      <c r="V285" s="214"/>
    </row>
    <row r="286" spans="17:22">
      <c r="Q286" s="214"/>
      <c r="R286" s="214"/>
      <c r="S286" s="214"/>
      <c r="T286" s="214"/>
      <c r="U286" s="214"/>
      <c r="V286" s="214"/>
    </row>
    <row r="287" spans="17:22">
      <c r="Q287" s="214"/>
      <c r="R287" s="214"/>
      <c r="S287" s="214"/>
      <c r="T287" s="214"/>
      <c r="U287" s="214"/>
      <c r="V287" s="214"/>
    </row>
    <row r="288" spans="17:22">
      <c r="Q288" s="214"/>
      <c r="R288" s="214"/>
      <c r="S288" s="214"/>
      <c r="T288" s="214"/>
      <c r="U288" s="214"/>
      <c r="V288" s="214"/>
    </row>
    <row r="289" spans="17:22">
      <c r="Q289" s="214"/>
      <c r="R289" s="214"/>
      <c r="S289" s="214"/>
      <c r="T289" s="214"/>
      <c r="U289" s="214"/>
      <c r="V289" s="214"/>
    </row>
    <row r="290" spans="17:22">
      <c r="Q290" s="214"/>
      <c r="R290" s="214"/>
      <c r="S290" s="214"/>
      <c r="T290" s="214"/>
      <c r="U290" s="214"/>
      <c r="V290" s="214"/>
    </row>
    <row r="291" spans="17:22">
      <c r="Q291" s="214"/>
      <c r="R291" s="214"/>
      <c r="S291" s="214"/>
      <c r="T291" s="214"/>
      <c r="U291" s="214"/>
      <c r="V291" s="214"/>
    </row>
    <row r="292" spans="17:22">
      <c r="Q292" s="214"/>
      <c r="R292" s="214"/>
      <c r="S292" s="214"/>
      <c r="T292" s="214"/>
      <c r="U292" s="214"/>
      <c r="V292" s="214"/>
    </row>
    <row r="293" spans="17:22">
      <c r="Q293" s="214"/>
      <c r="R293" s="214"/>
      <c r="S293" s="214"/>
      <c r="T293" s="214"/>
      <c r="U293" s="214"/>
      <c r="V293" s="214"/>
    </row>
    <row r="294" spans="17:22">
      <c r="Q294" s="214"/>
      <c r="R294" s="214"/>
      <c r="S294" s="214"/>
      <c r="T294" s="214"/>
      <c r="U294" s="214"/>
      <c r="V294" s="214"/>
    </row>
    <row r="295" spans="17:22">
      <c r="Q295" s="214"/>
      <c r="R295" s="214"/>
      <c r="S295" s="214"/>
      <c r="T295" s="214"/>
      <c r="U295" s="214"/>
      <c r="V295" s="214"/>
    </row>
    <row r="296" spans="17:22">
      <c r="Q296" s="214"/>
      <c r="R296" s="214"/>
      <c r="S296" s="214"/>
      <c r="T296" s="214"/>
      <c r="U296" s="214"/>
      <c r="V296" s="214"/>
    </row>
    <row r="297" spans="17:22">
      <c r="Q297" s="214"/>
      <c r="R297" s="214"/>
      <c r="S297" s="214"/>
      <c r="T297" s="214"/>
      <c r="U297" s="214"/>
      <c r="V297" s="214"/>
    </row>
    <row r="298" spans="17:22">
      <c r="Q298" s="214"/>
      <c r="R298" s="214"/>
      <c r="S298" s="214"/>
      <c r="T298" s="214"/>
      <c r="U298" s="214"/>
      <c r="V298" s="214"/>
    </row>
  </sheetData>
  <conditionalFormatting sqref="B56:B58">
    <cfRule type="duplicateValues" dxfId="21" priority="1"/>
  </conditionalFormatting>
  <pageMargins left="0.7" right="0.7" top="0.75" bottom="0.75" header="0.3" footer="0.3"/>
  <pageSetup paperSize="9" orientation="portrait" r:id="rId1"/>
  <customProperties>
    <customPr name="EpmWorksheetKeyString_GUID" r:id="rId2"/>
  </customPropertie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Y309"/>
  <sheetViews>
    <sheetView zoomScale="80" zoomScaleNormal="80" workbookViewId="0">
      <selection activeCell="AC24" sqref="AC24"/>
    </sheetView>
  </sheetViews>
  <sheetFormatPr defaultRowHeight="12.5"/>
  <cols>
    <col min="1" max="1" width="13.26953125" customWidth="1"/>
    <col min="2" max="2" width="18" customWidth="1"/>
    <col min="3" max="4" width="9.1796875" customWidth="1"/>
    <col min="5" max="5" width="14.81640625" customWidth="1"/>
    <col min="6" max="6" width="10.1796875" customWidth="1"/>
    <col min="7" max="7" width="11.81640625" customWidth="1"/>
    <col min="8" max="8" width="10.26953125" customWidth="1"/>
    <col min="9" max="9" width="10.1796875" customWidth="1"/>
    <col min="10" max="10" width="11.81640625" customWidth="1"/>
    <col min="11" max="11" width="11" customWidth="1"/>
    <col min="12" max="12" width="10.1796875" customWidth="1"/>
    <col min="13" max="13" width="11.7265625" customWidth="1"/>
    <col min="14" max="14" width="12.453125" customWidth="1"/>
    <col min="15" max="15" width="9.1796875" customWidth="1"/>
    <col min="16" max="16" width="11" customWidth="1"/>
    <col min="17" max="17" width="11.1796875" customWidth="1"/>
    <col min="18" max="18" width="10" customWidth="1"/>
    <col min="19" max="19" width="11.26953125" customWidth="1"/>
    <col min="20" max="20" width="10" style="101" customWidth="1"/>
    <col min="21" max="21" width="11.81640625" style="101" customWidth="1"/>
    <col min="22" max="22" width="10.54296875" style="101" customWidth="1"/>
    <col min="23" max="23" width="14" customWidth="1"/>
    <col min="24" max="24" width="11.26953125" customWidth="1"/>
    <col min="25" max="25" width="11.7265625" customWidth="1"/>
  </cols>
  <sheetData>
    <row r="1" spans="1:25" ht="18">
      <c r="A1" s="81" t="s">
        <v>427</v>
      </c>
      <c r="T1"/>
      <c r="U1"/>
      <c r="V1"/>
    </row>
    <row r="2" spans="1:25" ht="13" thickBot="1">
      <c r="T2"/>
      <c r="U2"/>
      <c r="V2"/>
    </row>
    <row r="3" spans="1:25" ht="13" thickBot="1">
      <c r="E3" s="171">
        <v>43739</v>
      </c>
      <c r="F3" s="83"/>
      <c r="G3" s="84"/>
      <c r="H3" s="82">
        <v>43770</v>
      </c>
      <c r="I3" s="83"/>
      <c r="J3" s="84"/>
      <c r="K3" s="82">
        <v>43800</v>
      </c>
      <c r="L3" s="85"/>
      <c r="M3" s="84"/>
      <c r="N3" s="82">
        <v>43831</v>
      </c>
      <c r="O3" s="85"/>
      <c r="P3" s="84"/>
      <c r="Q3" s="82">
        <v>43862</v>
      </c>
      <c r="R3" s="85"/>
      <c r="S3" s="84"/>
      <c r="T3" s="82">
        <v>43891</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217">
        <f>IFERROR(VLOOKUP($B5,'[8]OCT-19'!$B:$H,6,FALSE),0)</f>
        <v>0</v>
      </c>
      <c r="F5" s="218">
        <f>IFERROR(VLOOKUP(B5,'[8]OCT-19'!B:H,7,FALSE),0)</f>
        <v>0</v>
      </c>
      <c r="G5" s="219">
        <f t="shared" ref="G5:G75" si="0">+E5+F5</f>
        <v>0</v>
      </c>
      <c r="H5" s="204">
        <f>IFERROR(VLOOKUP(B5,'[7]NOV-19'!B:H,6,FALSE),0)</f>
        <v>0</v>
      </c>
      <c r="I5" s="205">
        <f>IFERROR(VLOOKUP(B5,'[7]NOV-19'!B:H,7,FALSE),0)</f>
        <v>0</v>
      </c>
      <c r="J5" s="206">
        <f t="shared" ref="J5:J75" si="1">+H5+I5</f>
        <v>0</v>
      </c>
      <c r="K5" s="204">
        <f>IFERROR(VLOOKUP(B5,'[9]DEC-19'!B:H,6,FALSE),0)</f>
        <v>0</v>
      </c>
      <c r="L5" s="205">
        <f>IFERROR(VLOOKUP(B5,'[9]DEC-19'!B:H,7,FALSE),0)</f>
        <v>0</v>
      </c>
      <c r="M5" s="206">
        <f t="shared" ref="M5:M68" si="2">+K5+L5</f>
        <v>0</v>
      </c>
      <c r="N5" s="217">
        <f>IFERROR(VLOOKUP(B5,'[10]JAN-20'!B:H,6,FALSE),0)</f>
        <v>0</v>
      </c>
      <c r="O5" s="218">
        <f>IFERROR(VLOOKUP(B5,'[10]JAN-20'!B:H,7,FALSE),0)</f>
        <v>0</v>
      </c>
      <c r="P5" s="219">
        <f t="shared" ref="P5:P68" si="3">+N5+O5</f>
        <v>0</v>
      </c>
      <c r="Q5" s="217">
        <f>IFERROR(VLOOKUP(B5,'[11]FEB-20'!B:H,6,FALSE),0)</f>
        <v>0</v>
      </c>
      <c r="R5" s="218">
        <f>IFERROR(VLOOKUP(B5,'[11]FEB-20'!B:H,7,FALSE),0)</f>
        <v>0</v>
      </c>
      <c r="S5" s="219">
        <f t="shared" ref="S5:S68" si="4">+Q5+R5</f>
        <v>0</v>
      </c>
      <c r="T5" s="217">
        <f>IFERROR(VLOOKUP(B5,'[12]MAR-20'!B:H,6,FALSE),0)</f>
        <v>0</v>
      </c>
      <c r="U5" s="218">
        <f>IFERROR(VLOOKUP(B5,'[12]MAR-20'!B:H,7,FALSE),0)</f>
        <v>0</v>
      </c>
      <c r="V5" s="219">
        <f t="shared" ref="V5:V68" si="5">+T5+U5</f>
        <v>0</v>
      </c>
      <c r="W5" s="195">
        <f>SUM(E5,H5,K5,N5,Q5,T5)</f>
        <v>0</v>
      </c>
      <c r="X5" s="196">
        <f>SUM(F5,I5,L5,O5,R5,U5)</f>
        <v>0</v>
      </c>
      <c r="Y5" s="197">
        <f>SUM(G5,J5,M5,P5,S5,V5)</f>
        <v>0</v>
      </c>
    </row>
    <row r="6" spans="1:25" ht="13">
      <c r="A6" s="2" t="s">
        <v>250</v>
      </c>
      <c r="B6" s="2" t="s">
        <v>7</v>
      </c>
      <c r="C6" s="89" t="s">
        <v>297</v>
      </c>
      <c r="D6" s="129" t="s">
        <v>298</v>
      </c>
      <c r="E6" s="217">
        <f>IFERROR(VLOOKUP($B6,'[8]OCT-19'!$B:$H,6,FALSE),0)</f>
        <v>4999.7</v>
      </c>
      <c r="F6" s="218">
        <f>IFERROR(VLOOKUP(B6,'[8]OCT-19'!B:H,7,FALSE),0)</f>
        <v>11</v>
      </c>
      <c r="G6" s="219">
        <f t="shared" si="0"/>
        <v>5010.7</v>
      </c>
      <c r="H6" s="204">
        <f>IFERROR(VLOOKUP(B6,'[7]NOV-19'!B:H,6,FALSE),0)</f>
        <v>11968.5</v>
      </c>
      <c r="I6" s="205">
        <f>IFERROR(VLOOKUP(B6,'[7]NOV-19'!B:H,7,FALSE),0)</f>
        <v>1496.9</v>
      </c>
      <c r="J6" s="206">
        <f t="shared" si="1"/>
        <v>13465.4</v>
      </c>
      <c r="K6" s="204">
        <f>IFERROR(VLOOKUP(B6,'[9]DEC-19'!B:H,6,FALSE),0)</f>
        <v>4504.3999999999996</v>
      </c>
      <c r="L6" s="205">
        <f>IFERROR(VLOOKUP(B6,'[9]DEC-19'!B:H,7,FALSE),0)</f>
        <v>611.1</v>
      </c>
      <c r="M6" s="206">
        <f t="shared" si="2"/>
        <v>5115.5</v>
      </c>
      <c r="N6" s="217">
        <f>IFERROR(VLOOKUP(B6,'[10]JAN-20'!B:H,6,FALSE),0)</f>
        <v>5314.6</v>
      </c>
      <c r="O6" s="218">
        <f>IFERROR(VLOOKUP(B6,'[10]JAN-20'!B:H,7,FALSE),0)</f>
        <v>49</v>
      </c>
      <c r="P6" s="219">
        <f t="shared" si="3"/>
        <v>5363.6</v>
      </c>
      <c r="Q6" s="217">
        <f>IFERROR(VLOOKUP(B6,'[11]FEB-20'!B:H,6,FALSE),0)</f>
        <v>4728.1000000000004</v>
      </c>
      <c r="R6" s="218">
        <f>IFERROR(VLOOKUP(B6,'[11]FEB-20'!B:H,7,FALSE),0)</f>
        <v>452.9</v>
      </c>
      <c r="S6" s="219">
        <f t="shared" si="4"/>
        <v>5181</v>
      </c>
      <c r="T6" s="217">
        <f>IFERROR(VLOOKUP(B6,'[12]MAR-20'!B:H,6,FALSE),0)</f>
        <v>2617.1999999999998</v>
      </c>
      <c r="U6" s="218">
        <f>IFERROR(VLOOKUP(B6,'[12]MAR-20'!B:H,7,FALSE),0)</f>
        <v>749.1</v>
      </c>
      <c r="V6" s="219">
        <f t="shared" si="5"/>
        <v>3366.2999999999997</v>
      </c>
      <c r="W6" s="195">
        <f t="shared" ref="W6:Y76" si="6">SUM(E6,H6,K6,N6,Q6,T6)</f>
        <v>34132.499999999993</v>
      </c>
      <c r="X6" s="196">
        <f t="shared" si="6"/>
        <v>3370</v>
      </c>
      <c r="Y6" s="197">
        <f t="shared" si="6"/>
        <v>37502.5</v>
      </c>
    </row>
    <row r="7" spans="1:25" ht="13">
      <c r="A7" s="2" t="s">
        <v>251</v>
      </c>
      <c r="B7" s="2" t="s">
        <v>8</v>
      </c>
      <c r="C7" s="89" t="s">
        <v>297</v>
      </c>
      <c r="D7" s="129" t="s">
        <v>302</v>
      </c>
      <c r="E7" s="217">
        <f>IFERROR(VLOOKUP($B7,'[8]OCT-19'!$B:$H,6,FALSE),0)</f>
        <v>1394.23</v>
      </c>
      <c r="F7" s="218">
        <f>IFERROR(VLOOKUP(B7,'[8]OCT-19'!B:H,7,FALSE),0)</f>
        <v>503.3</v>
      </c>
      <c r="G7" s="219">
        <f t="shared" si="0"/>
        <v>1897.53</v>
      </c>
      <c r="H7" s="204">
        <f>IFERROR(VLOOKUP(B7,'[7]NOV-19'!B:H,6,FALSE),0)</f>
        <v>865.76</v>
      </c>
      <c r="I7" s="205">
        <f>IFERROR(VLOOKUP(B7,'[7]NOV-19'!B:H,7,FALSE),0)</f>
        <v>147.9</v>
      </c>
      <c r="J7" s="206">
        <f t="shared" si="1"/>
        <v>1013.66</v>
      </c>
      <c r="K7" s="204">
        <f>IFERROR(VLOOKUP(B7,'[9]DEC-19'!B:H,6,FALSE),0)</f>
        <v>1889.72</v>
      </c>
      <c r="L7" s="205">
        <f>IFERROR(VLOOKUP(B7,'[9]DEC-19'!B:H,7,FALSE),0)</f>
        <v>191.1</v>
      </c>
      <c r="M7" s="206">
        <f t="shared" si="2"/>
        <v>2080.8200000000002</v>
      </c>
      <c r="N7" s="217">
        <f>IFERROR(VLOOKUP(B7,'[10]JAN-20'!B:H,6,FALSE),0)</f>
        <v>2370.9299999999998</v>
      </c>
      <c r="O7" s="218">
        <f>IFERROR(VLOOKUP(B7,'[10]JAN-20'!B:H,7,FALSE),0)</f>
        <v>732.3</v>
      </c>
      <c r="P7" s="219">
        <f t="shared" si="3"/>
        <v>3103.2299999999996</v>
      </c>
      <c r="Q7" s="217">
        <f>IFERROR(VLOOKUP(B7,'[11]FEB-20'!B:H,6,FALSE),0)</f>
        <v>1035.6400000000001</v>
      </c>
      <c r="R7" s="218">
        <f>IFERROR(VLOOKUP(B7,'[11]FEB-20'!B:H,7,FALSE),0)</f>
        <v>297.39999999999998</v>
      </c>
      <c r="S7" s="219">
        <f t="shared" si="4"/>
        <v>1333.04</v>
      </c>
      <c r="T7" s="217">
        <f>IFERROR(VLOOKUP(B7,'[12]MAR-20'!B:H,6,FALSE),0)</f>
        <v>703.66</v>
      </c>
      <c r="U7" s="218">
        <f>IFERROR(VLOOKUP(B7,'[12]MAR-20'!B:H,7,FALSE),0)</f>
        <v>0</v>
      </c>
      <c r="V7" s="219">
        <f t="shared" si="5"/>
        <v>703.66</v>
      </c>
      <c r="W7" s="195">
        <f t="shared" si="6"/>
        <v>8259.94</v>
      </c>
      <c r="X7" s="196">
        <f t="shared" si="6"/>
        <v>1872</v>
      </c>
      <c r="Y7" s="197">
        <f t="shared" si="6"/>
        <v>10131.939999999999</v>
      </c>
    </row>
    <row r="8" spans="1:25" ht="13">
      <c r="A8" s="2" t="s">
        <v>251</v>
      </c>
      <c r="B8" s="2" t="s">
        <v>9</v>
      </c>
      <c r="C8" s="89" t="s">
        <v>297</v>
      </c>
      <c r="D8" s="129" t="s">
        <v>302</v>
      </c>
      <c r="E8" s="217">
        <f>IFERROR(VLOOKUP($B8,'[8]OCT-19'!$B:$H,6,FALSE),0)</f>
        <v>34.92</v>
      </c>
      <c r="F8" s="218">
        <f>IFERROR(VLOOKUP(B8,'[8]OCT-19'!B:H,7,FALSE),0)</f>
        <v>0.66</v>
      </c>
      <c r="G8" s="219">
        <f t="shared" si="0"/>
        <v>35.58</v>
      </c>
      <c r="H8" s="204">
        <f>IFERROR(VLOOKUP(B8,'[7]NOV-19'!B:H,6,FALSE),0)</f>
        <v>130.88</v>
      </c>
      <c r="I8" s="205">
        <f>IFERROR(VLOOKUP(B8,'[7]NOV-19'!B:H,7,FALSE),0)</f>
        <v>0.23</v>
      </c>
      <c r="J8" s="206">
        <f t="shared" si="1"/>
        <v>131.10999999999999</v>
      </c>
      <c r="K8" s="204">
        <f>IFERROR(VLOOKUP(B8,'[9]DEC-19'!B:H,6,FALSE),0)</f>
        <v>40.340000000000003</v>
      </c>
      <c r="L8" s="205">
        <f>IFERROR(VLOOKUP(B8,'[9]DEC-19'!B:H,7,FALSE),0)</f>
        <v>0.26</v>
      </c>
      <c r="M8" s="206">
        <f t="shared" si="2"/>
        <v>40.6</v>
      </c>
      <c r="N8" s="217">
        <f>IFERROR(VLOOKUP(B8,'[10]JAN-20'!B:H,6,FALSE),0)</f>
        <v>65.319999999999993</v>
      </c>
      <c r="O8" s="218">
        <f>IFERROR(VLOOKUP(B8,'[10]JAN-20'!B:H,7,FALSE),0)</f>
        <v>0.84</v>
      </c>
      <c r="P8" s="219">
        <f t="shared" si="3"/>
        <v>66.16</v>
      </c>
      <c r="Q8" s="217">
        <f>IFERROR(VLOOKUP(B8,'[11]FEB-20'!B:H,6,FALSE),0)</f>
        <v>59.55</v>
      </c>
      <c r="R8" s="218">
        <f>IFERROR(VLOOKUP(B8,'[11]FEB-20'!B:H,7,FALSE),0)</f>
        <v>0.57999999999999996</v>
      </c>
      <c r="S8" s="219">
        <f t="shared" si="4"/>
        <v>60.129999999999995</v>
      </c>
      <c r="T8" s="217">
        <f>IFERROR(VLOOKUP(B8,'[12]MAR-20'!B:H,6,FALSE),0)</f>
        <v>24.02</v>
      </c>
      <c r="U8" s="218">
        <f>IFERROR(VLOOKUP(B8,'[12]MAR-20'!B:H,7,FALSE),0)</f>
        <v>1.17</v>
      </c>
      <c r="V8" s="219">
        <f t="shared" si="5"/>
        <v>25.189999999999998</v>
      </c>
      <c r="W8" s="195">
        <f t="shared" si="6"/>
        <v>355.03000000000003</v>
      </c>
      <c r="X8" s="196">
        <f t="shared" si="6"/>
        <v>3.7399999999999998</v>
      </c>
      <c r="Y8" s="197">
        <f t="shared" si="6"/>
        <v>358.77</v>
      </c>
    </row>
    <row r="9" spans="1:25" ht="13">
      <c r="A9" s="2" t="s">
        <v>252</v>
      </c>
      <c r="B9" s="2" t="s">
        <v>10</v>
      </c>
      <c r="C9" s="89" t="s">
        <v>297</v>
      </c>
      <c r="D9" s="129" t="s">
        <v>302</v>
      </c>
      <c r="E9" s="217">
        <f>IFERROR(VLOOKUP($B9,'[8]OCT-19'!$B:$H,6,FALSE),0)</f>
        <v>0</v>
      </c>
      <c r="F9" s="218">
        <f>IFERROR(VLOOKUP(B9,'[8]OCT-19'!B:H,7,FALSE),0)</f>
        <v>0</v>
      </c>
      <c r="G9" s="219">
        <f t="shared" si="0"/>
        <v>0</v>
      </c>
      <c r="H9" s="204">
        <f>IFERROR(VLOOKUP(B9,'[7]NOV-19'!B:H,6,FALSE),0)</f>
        <v>0</v>
      </c>
      <c r="I9" s="205">
        <f>IFERROR(VLOOKUP(B9,'[7]NOV-19'!B:H,7,FALSE),0)</f>
        <v>0</v>
      </c>
      <c r="J9" s="206">
        <f t="shared" si="1"/>
        <v>0</v>
      </c>
      <c r="K9" s="204">
        <f>IFERROR(VLOOKUP(B9,'[9]DEC-19'!B:H,6,FALSE),0)</f>
        <v>0</v>
      </c>
      <c r="L9" s="205">
        <f>IFERROR(VLOOKUP(B9,'[9]DEC-19'!B:H,7,FALSE),0)</f>
        <v>0</v>
      </c>
      <c r="M9" s="206">
        <f t="shared" si="2"/>
        <v>0</v>
      </c>
      <c r="N9" s="217">
        <f>IFERROR(VLOOKUP(B9,'[10]JAN-20'!B:H,6,FALSE),0)</f>
        <v>0</v>
      </c>
      <c r="O9" s="218">
        <f>IFERROR(VLOOKUP(B9,'[10]JAN-20'!B:H,7,FALSE),0)</f>
        <v>0</v>
      </c>
      <c r="P9" s="219">
        <f t="shared" si="3"/>
        <v>0</v>
      </c>
      <c r="Q9" s="217">
        <f>IFERROR(VLOOKUP(B9,'[11]FEB-20'!B:H,6,FALSE),0)</f>
        <v>0</v>
      </c>
      <c r="R9" s="218">
        <f>IFERROR(VLOOKUP(B9,'[11]FEB-20'!B:H,7,FALSE),0)</f>
        <v>0</v>
      </c>
      <c r="S9" s="219">
        <f t="shared" si="4"/>
        <v>0</v>
      </c>
      <c r="T9" s="217">
        <f>IFERROR(VLOOKUP(B9,'[12]MAR-20'!B:H,6,FALSE),0)</f>
        <v>0</v>
      </c>
      <c r="U9" s="218">
        <f>IFERROR(VLOOKUP(B9,'[12]MAR-20'!B:H,7,FALSE),0)</f>
        <v>0</v>
      </c>
      <c r="V9" s="219">
        <f t="shared" si="5"/>
        <v>0</v>
      </c>
      <c r="W9" s="195">
        <f t="shared" si="6"/>
        <v>0</v>
      </c>
      <c r="X9" s="196">
        <f t="shared" si="6"/>
        <v>0</v>
      </c>
      <c r="Y9" s="197">
        <f t="shared" si="6"/>
        <v>0</v>
      </c>
    </row>
    <row r="10" spans="1:25" ht="13">
      <c r="A10" s="2" t="s">
        <v>252</v>
      </c>
      <c r="B10" s="2" t="s">
        <v>11</v>
      </c>
      <c r="C10" s="89" t="s">
        <v>297</v>
      </c>
      <c r="D10" s="129" t="s">
        <v>302</v>
      </c>
      <c r="E10" s="217">
        <f>IFERROR(VLOOKUP($B10,'[8]OCT-19'!$B:$H,6,FALSE),0)</f>
        <v>0</v>
      </c>
      <c r="F10" s="218">
        <f>IFERROR(VLOOKUP(B10,'[8]OCT-19'!B:H,7,FALSE),0)</f>
        <v>0</v>
      </c>
      <c r="G10" s="219">
        <f t="shared" si="0"/>
        <v>0</v>
      </c>
      <c r="H10" s="204">
        <f>IFERROR(VLOOKUP(B10,'[7]NOV-19'!B:H,6,FALSE),0)</f>
        <v>0</v>
      </c>
      <c r="I10" s="205">
        <f>IFERROR(VLOOKUP(B10,'[7]NOV-19'!B:H,7,FALSE),0)</f>
        <v>0</v>
      </c>
      <c r="J10" s="206">
        <f t="shared" si="1"/>
        <v>0</v>
      </c>
      <c r="K10" s="204">
        <f>IFERROR(VLOOKUP(B10,'[9]DEC-19'!B:H,6,FALSE),0)</f>
        <v>0</v>
      </c>
      <c r="L10" s="205">
        <f>IFERROR(VLOOKUP(B10,'[9]DEC-19'!B:H,7,FALSE),0)</f>
        <v>0</v>
      </c>
      <c r="M10" s="206">
        <f t="shared" si="2"/>
        <v>0</v>
      </c>
      <c r="N10" s="217">
        <f>IFERROR(VLOOKUP(B10,'[10]JAN-20'!B:H,6,FALSE),0)</f>
        <v>0</v>
      </c>
      <c r="O10" s="218">
        <f>IFERROR(VLOOKUP(B10,'[10]JAN-20'!B:H,7,FALSE),0)</f>
        <v>0</v>
      </c>
      <c r="P10" s="219">
        <f t="shared" si="3"/>
        <v>0</v>
      </c>
      <c r="Q10" s="217">
        <f>IFERROR(VLOOKUP(B10,'[11]FEB-20'!B:H,6,FALSE),0)</f>
        <v>0</v>
      </c>
      <c r="R10" s="218">
        <f>IFERROR(VLOOKUP(B10,'[11]FEB-20'!B:H,7,FALSE),0)</f>
        <v>0</v>
      </c>
      <c r="S10" s="219">
        <f t="shared" si="4"/>
        <v>0</v>
      </c>
      <c r="T10" s="217">
        <f>IFERROR(VLOOKUP(B10,'[12]MAR-20'!B:H,6,FALSE),0)</f>
        <v>0</v>
      </c>
      <c r="U10" s="218">
        <f>IFERROR(VLOOKUP(B10,'[12]MAR-20'!B:H,7,FALSE),0)</f>
        <v>0</v>
      </c>
      <c r="V10" s="219">
        <f t="shared" si="5"/>
        <v>0</v>
      </c>
      <c r="W10" s="195">
        <f t="shared" si="6"/>
        <v>0</v>
      </c>
      <c r="X10" s="196">
        <f t="shared" si="6"/>
        <v>0</v>
      </c>
      <c r="Y10" s="197">
        <f t="shared" si="6"/>
        <v>0</v>
      </c>
    </row>
    <row r="11" spans="1:25" ht="13">
      <c r="A11" s="2" t="s">
        <v>389</v>
      </c>
      <c r="B11" s="2" t="s">
        <v>390</v>
      </c>
      <c r="C11" s="89" t="s">
        <v>297</v>
      </c>
      <c r="D11" s="129" t="s">
        <v>304</v>
      </c>
      <c r="E11" s="217">
        <f>IFERROR(VLOOKUP($B11,'[8]OCT-19'!$B:$H,6,FALSE),0)</f>
        <v>370.69</v>
      </c>
      <c r="F11" s="218">
        <f>IFERROR(VLOOKUP(B11,'[8]OCT-19'!B:H,7,FALSE),0)</f>
        <v>854.96</v>
      </c>
      <c r="G11" s="219">
        <f t="shared" si="0"/>
        <v>1225.6500000000001</v>
      </c>
      <c r="H11" s="204">
        <f>IFERROR(VLOOKUP(B11,'[7]NOV-19'!B:H,6,FALSE),0)</f>
        <v>1486.56</v>
      </c>
      <c r="I11" s="205">
        <f>IFERROR(VLOOKUP(B11,'[7]NOV-19'!B:H,7,FALSE),0)</f>
        <v>257.25</v>
      </c>
      <c r="J11" s="206">
        <f t="shared" si="1"/>
        <v>1743.81</v>
      </c>
      <c r="K11" s="204">
        <f>IFERROR(VLOOKUP(B11,'[9]DEC-19'!B:H,6,FALSE),0)</f>
        <v>2364.46</v>
      </c>
      <c r="L11" s="205">
        <f>IFERROR(VLOOKUP(B11,'[9]DEC-19'!B:H,7,FALSE),0)</f>
        <v>78.03</v>
      </c>
      <c r="M11" s="206">
        <f t="shared" si="2"/>
        <v>2442.4900000000002</v>
      </c>
      <c r="N11" s="217">
        <f>IFERROR(VLOOKUP(B11,'[10]JAN-20'!B:H,6,FALSE),0)</f>
        <v>1204.42</v>
      </c>
      <c r="O11" s="218">
        <f>IFERROR(VLOOKUP(B11,'[10]JAN-20'!B:H,7,FALSE),0)</f>
        <v>313.27</v>
      </c>
      <c r="P11" s="219">
        <f t="shared" si="3"/>
        <v>1517.69</v>
      </c>
      <c r="Q11" s="217">
        <f>IFERROR(VLOOKUP(B11,'[11]FEB-20'!B:H,6,FALSE),0)</f>
        <v>1640.57</v>
      </c>
      <c r="R11" s="218">
        <f>IFERROR(VLOOKUP(B11,'[11]FEB-20'!B:H,7,FALSE),0)</f>
        <v>242.1</v>
      </c>
      <c r="S11" s="219">
        <f t="shared" si="4"/>
        <v>1882.6699999999998</v>
      </c>
      <c r="T11" s="217">
        <f>IFERROR(VLOOKUP(B11,'[12]MAR-20'!B:H,6,FALSE),0)</f>
        <v>1450.76</v>
      </c>
      <c r="U11" s="218">
        <f>IFERROR(VLOOKUP(B11,'[12]MAR-20'!B:H,7,FALSE),0)</f>
        <v>301.82</v>
      </c>
      <c r="V11" s="219">
        <f t="shared" si="5"/>
        <v>1752.58</v>
      </c>
      <c r="W11" s="195">
        <f t="shared" si="6"/>
        <v>8517.4599999999991</v>
      </c>
      <c r="X11" s="196">
        <f t="shared" si="6"/>
        <v>2047.4299999999998</v>
      </c>
      <c r="Y11" s="197">
        <f t="shared" si="6"/>
        <v>10564.890000000001</v>
      </c>
    </row>
    <row r="12" spans="1:25" ht="13">
      <c r="A12" s="2" t="s">
        <v>396</v>
      </c>
      <c r="B12" s="2" t="s">
        <v>397</v>
      </c>
      <c r="C12" s="89" t="s">
        <v>297</v>
      </c>
      <c r="D12" s="129" t="s">
        <v>304</v>
      </c>
      <c r="E12" s="217">
        <f>IFERROR(VLOOKUP($B12,'[8]OCT-19'!$B:$H,6,FALSE),0)</f>
        <v>4265.04</v>
      </c>
      <c r="F12" s="218">
        <f>IFERROR(VLOOKUP(B12,'[8]OCT-19'!B:H,7,FALSE),0)</f>
        <v>1418.14</v>
      </c>
      <c r="G12" s="219">
        <f t="shared" si="0"/>
        <v>5683.18</v>
      </c>
      <c r="H12" s="204">
        <f>IFERROR(VLOOKUP(B12,'[7]NOV-19'!B:H,6,FALSE),0)</f>
        <v>5907.25</v>
      </c>
      <c r="I12" s="205">
        <f>IFERROR(VLOOKUP(B12,'[7]NOV-19'!B:H,7,FALSE),0)</f>
        <v>1193.96</v>
      </c>
      <c r="J12" s="206">
        <f t="shared" si="1"/>
        <v>7101.21</v>
      </c>
      <c r="K12" s="204">
        <f>IFERROR(VLOOKUP(B12,'[9]DEC-19'!B:H,6,FALSE),0)</f>
        <v>5661.58</v>
      </c>
      <c r="L12" s="205">
        <f>IFERROR(VLOOKUP(B12,'[9]DEC-19'!B:H,7,FALSE),0)</f>
        <v>1176.73</v>
      </c>
      <c r="M12" s="206">
        <f t="shared" si="2"/>
        <v>6838.3099999999995</v>
      </c>
      <c r="N12" s="217">
        <f>IFERROR(VLOOKUP(B12,'[10]JAN-20'!B:H,6,FALSE),0)</f>
        <v>6024.87</v>
      </c>
      <c r="O12" s="218">
        <f>IFERROR(VLOOKUP(B12,'[10]JAN-20'!B:H,7,FALSE),0)</f>
        <v>1142.74</v>
      </c>
      <c r="P12" s="219">
        <f t="shared" si="3"/>
        <v>7167.61</v>
      </c>
      <c r="Q12" s="217">
        <f>IFERROR(VLOOKUP(B12,'[11]FEB-20'!B:H,6,FALSE),0)</f>
        <v>9751.4599999999991</v>
      </c>
      <c r="R12" s="218">
        <f>IFERROR(VLOOKUP(B12,'[11]FEB-20'!B:H,7,FALSE),0)</f>
        <v>323.16000000000003</v>
      </c>
      <c r="S12" s="219">
        <f t="shared" si="4"/>
        <v>10074.619999999999</v>
      </c>
      <c r="T12" s="217">
        <f>IFERROR(VLOOKUP(B12,'[12]MAR-20'!B:H,6,FALSE),0)</f>
        <v>4764.3599999999997</v>
      </c>
      <c r="U12" s="218">
        <f>IFERROR(VLOOKUP(B12,'[12]MAR-20'!B:H,7,FALSE),0)</f>
        <v>1330.96</v>
      </c>
      <c r="V12" s="219">
        <f t="shared" si="5"/>
        <v>6095.32</v>
      </c>
      <c r="W12" s="195">
        <f t="shared" si="6"/>
        <v>36374.559999999998</v>
      </c>
      <c r="X12" s="196">
        <f t="shared" si="6"/>
        <v>6585.6900000000005</v>
      </c>
      <c r="Y12" s="197">
        <f t="shared" si="6"/>
        <v>42960.249999999993</v>
      </c>
    </row>
    <row r="13" spans="1:25" ht="13">
      <c r="A13" s="2" t="s">
        <v>392</v>
      </c>
      <c r="B13" s="2" t="s">
        <v>393</v>
      </c>
      <c r="C13" s="89" t="s">
        <v>297</v>
      </c>
      <c r="D13" s="129" t="s">
        <v>303</v>
      </c>
      <c r="E13" s="217">
        <f>IFERROR(VLOOKUP($B13,'[8]OCT-19'!$B:$H,6,FALSE),0)</f>
        <v>54483.4</v>
      </c>
      <c r="F13" s="218">
        <f>IFERROR(VLOOKUP(B13,'[8]OCT-19'!B:H,7,FALSE),0)</f>
        <v>3387.2</v>
      </c>
      <c r="G13" s="219">
        <f t="shared" si="0"/>
        <v>57870.6</v>
      </c>
      <c r="H13" s="204">
        <f>IFERROR(VLOOKUP(B13,'[7]NOV-19'!B:H,6,FALSE),0)</f>
        <v>33126.5</v>
      </c>
      <c r="I13" s="205">
        <f>IFERROR(VLOOKUP(B13,'[7]NOV-19'!B:H,7,FALSE),0)</f>
        <v>4483.8999999999996</v>
      </c>
      <c r="J13" s="206">
        <f t="shared" si="1"/>
        <v>37610.400000000001</v>
      </c>
      <c r="K13" s="204">
        <f>IFERROR(VLOOKUP(B13,'[9]DEC-19'!B:H,6,FALSE),0)</f>
        <v>21139.3</v>
      </c>
      <c r="L13" s="205">
        <f>IFERROR(VLOOKUP(B13,'[9]DEC-19'!B:H,7,FALSE),0)</f>
        <v>5344.8</v>
      </c>
      <c r="M13" s="206">
        <f t="shared" si="2"/>
        <v>26484.1</v>
      </c>
      <c r="N13" s="217">
        <f>IFERROR(VLOOKUP(B13,'[10]JAN-20'!B:H,6,FALSE),0)</f>
        <v>11523.8</v>
      </c>
      <c r="O13" s="218">
        <f>IFERROR(VLOOKUP(B13,'[10]JAN-20'!B:H,7,FALSE),0)</f>
        <v>4432.1000000000004</v>
      </c>
      <c r="P13" s="219">
        <f t="shared" si="3"/>
        <v>15955.9</v>
      </c>
      <c r="Q13" s="217">
        <f>IFERROR(VLOOKUP(B13,'[11]FEB-20'!B:H,6,FALSE),0)</f>
        <v>8359.6</v>
      </c>
      <c r="R13" s="218">
        <f>IFERROR(VLOOKUP(B13,'[11]FEB-20'!B:H,7,FALSE),0)</f>
        <v>2623.4</v>
      </c>
      <c r="S13" s="219">
        <f t="shared" si="4"/>
        <v>10983</v>
      </c>
      <c r="T13" s="217">
        <f>IFERROR(VLOOKUP(B13,'[12]MAR-20'!B:H,6,FALSE),0)</f>
        <v>20088.3</v>
      </c>
      <c r="U13" s="218">
        <f>IFERROR(VLOOKUP(B13,'[12]MAR-20'!B:H,7,FALSE),0)</f>
        <v>2850.3</v>
      </c>
      <c r="V13" s="219">
        <f t="shared" si="5"/>
        <v>22938.6</v>
      </c>
      <c r="W13" s="195">
        <f t="shared" si="6"/>
        <v>148720.9</v>
      </c>
      <c r="X13" s="196">
        <f t="shared" si="6"/>
        <v>23121.7</v>
      </c>
      <c r="Y13" s="197">
        <f t="shared" si="6"/>
        <v>171842.6</v>
      </c>
    </row>
    <row r="14" spans="1:25" ht="13">
      <c r="A14" s="2" t="s">
        <v>392</v>
      </c>
      <c r="B14" s="2" t="s">
        <v>394</v>
      </c>
      <c r="C14" s="89" t="s">
        <v>297</v>
      </c>
      <c r="D14" s="129" t="s">
        <v>303</v>
      </c>
      <c r="E14" s="217">
        <f>IFERROR(VLOOKUP($B14,'[8]OCT-19'!$B:$H,6,FALSE),0)</f>
        <v>34863.9</v>
      </c>
      <c r="F14" s="218">
        <f>IFERROR(VLOOKUP(B14,'[8]OCT-19'!B:H,7,FALSE),0)</f>
        <v>3195</v>
      </c>
      <c r="G14" s="219">
        <f t="shared" si="0"/>
        <v>38058.9</v>
      </c>
      <c r="H14" s="204">
        <f>IFERROR(VLOOKUP(B14,'[7]NOV-19'!B:H,6,FALSE),0)</f>
        <v>33809.300000000003</v>
      </c>
      <c r="I14" s="205">
        <f>IFERROR(VLOOKUP(B14,'[7]NOV-19'!B:H,7,FALSE),0)</f>
        <v>4347</v>
      </c>
      <c r="J14" s="206">
        <f t="shared" si="1"/>
        <v>38156.300000000003</v>
      </c>
      <c r="K14" s="204">
        <f>IFERROR(VLOOKUP(B14,'[9]DEC-19'!B:H,6,FALSE),0)</f>
        <v>20534.8</v>
      </c>
      <c r="L14" s="205">
        <f>IFERROR(VLOOKUP(B14,'[9]DEC-19'!B:H,7,FALSE),0)</f>
        <v>4161</v>
      </c>
      <c r="M14" s="206">
        <f t="shared" si="2"/>
        <v>24695.8</v>
      </c>
      <c r="N14" s="217">
        <f>IFERROR(VLOOKUP(B14,'[10]JAN-20'!B:H,6,FALSE),0)</f>
        <v>9534.5</v>
      </c>
      <c r="O14" s="218">
        <f>IFERROR(VLOOKUP(B14,'[10]JAN-20'!B:H,7,FALSE),0)</f>
        <v>4040.8</v>
      </c>
      <c r="P14" s="219">
        <f t="shared" si="3"/>
        <v>13575.3</v>
      </c>
      <c r="Q14" s="217">
        <f>IFERROR(VLOOKUP(B14,'[11]FEB-20'!B:H,6,FALSE),0)</f>
        <v>11298.8</v>
      </c>
      <c r="R14" s="218">
        <f>IFERROR(VLOOKUP(B14,'[11]FEB-20'!B:H,7,FALSE),0)</f>
        <v>2274.4</v>
      </c>
      <c r="S14" s="219">
        <f t="shared" si="4"/>
        <v>13573.199999999999</v>
      </c>
      <c r="T14" s="217">
        <f>IFERROR(VLOOKUP(B14,'[12]MAR-20'!B:H,6,FALSE),0)</f>
        <v>8835.4</v>
      </c>
      <c r="U14" s="218">
        <f>IFERROR(VLOOKUP(B14,'[12]MAR-20'!B:H,7,FALSE),0)</f>
        <v>2345.1999999999998</v>
      </c>
      <c r="V14" s="219">
        <f t="shared" si="5"/>
        <v>11180.599999999999</v>
      </c>
      <c r="W14" s="195">
        <f t="shared" si="6"/>
        <v>118876.70000000001</v>
      </c>
      <c r="X14" s="196">
        <f t="shared" si="6"/>
        <v>20363.400000000001</v>
      </c>
      <c r="Y14" s="197">
        <f t="shared" si="6"/>
        <v>139240.1</v>
      </c>
    </row>
    <row r="15" spans="1:25" ht="13">
      <c r="A15" s="2" t="s">
        <v>254</v>
      </c>
      <c r="B15" s="2" t="s">
        <v>16</v>
      </c>
      <c r="C15" s="89" t="s">
        <v>297</v>
      </c>
      <c r="D15" s="129" t="s">
        <v>303</v>
      </c>
      <c r="E15" s="217">
        <f>IFERROR(VLOOKUP($B15,'[8]OCT-19'!$B:$H,6,FALSE),0)</f>
        <v>27946.44</v>
      </c>
      <c r="F15" s="218">
        <f>IFERROR(VLOOKUP(B15,'[8]OCT-19'!B:H,7,FALSE),0)</f>
        <v>2640.69</v>
      </c>
      <c r="G15" s="219">
        <f t="shared" si="0"/>
        <v>30587.129999999997</v>
      </c>
      <c r="H15" s="204">
        <f>IFERROR(VLOOKUP(B15,'[7]NOV-19'!B:H,6,FALSE),0)</f>
        <v>7825.59</v>
      </c>
      <c r="I15" s="205">
        <f>IFERROR(VLOOKUP(B15,'[7]NOV-19'!B:H,7,FALSE),0)</f>
        <v>10951.65</v>
      </c>
      <c r="J15" s="206">
        <f t="shared" si="1"/>
        <v>18777.239999999998</v>
      </c>
      <c r="K15" s="204">
        <f>IFERROR(VLOOKUP(B15,'[9]DEC-19'!B:H,6,FALSE),0)</f>
        <v>12267.81</v>
      </c>
      <c r="L15" s="205">
        <f>IFERROR(VLOOKUP(B15,'[9]DEC-19'!B:H,7,FALSE),0)</f>
        <v>14779.98</v>
      </c>
      <c r="M15" s="206">
        <f t="shared" si="2"/>
        <v>27047.79</v>
      </c>
      <c r="N15" s="217">
        <f>IFERROR(VLOOKUP(B15,'[10]JAN-20'!B:H,6,FALSE),0)</f>
        <v>2129.31</v>
      </c>
      <c r="O15" s="218">
        <f>IFERROR(VLOOKUP(B15,'[10]JAN-20'!B:H,7,FALSE),0)</f>
        <v>23661</v>
      </c>
      <c r="P15" s="219">
        <f t="shared" si="3"/>
        <v>25790.31</v>
      </c>
      <c r="Q15" s="217">
        <f>IFERROR(VLOOKUP(B15,'[11]FEB-20'!B:H,6,FALSE),0)</f>
        <v>15761.88</v>
      </c>
      <c r="R15" s="218">
        <f>IFERROR(VLOOKUP(B15,'[11]FEB-20'!B:H,7,FALSE),0)</f>
        <v>7198.02</v>
      </c>
      <c r="S15" s="219">
        <f t="shared" si="4"/>
        <v>22959.9</v>
      </c>
      <c r="T15" s="217">
        <f>IFERROR(VLOOKUP(B15,'[12]MAR-20'!B:H,6,FALSE),0)</f>
        <v>6491.25</v>
      </c>
      <c r="U15" s="218">
        <f>IFERROR(VLOOKUP(B15,'[12]MAR-20'!B:H,7,FALSE),0)</f>
        <v>1857.24</v>
      </c>
      <c r="V15" s="219">
        <f t="shared" si="5"/>
        <v>8348.49</v>
      </c>
      <c r="W15" s="195">
        <f t="shared" si="6"/>
        <v>72422.28</v>
      </c>
      <c r="X15" s="196">
        <f t="shared" si="6"/>
        <v>61088.579999999994</v>
      </c>
      <c r="Y15" s="197">
        <f t="shared" si="6"/>
        <v>133510.85999999999</v>
      </c>
    </row>
    <row r="16" spans="1:25" ht="13">
      <c r="A16" s="2" t="s">
        <v>310</v>
      </c>
      <c r="B16" s="2" t="s">
        <v>311</v>
      </c>
      <c r="C16" s="89" t="s">
        <v>297</v>
      </c>
      <c r="D16" s="129" t="s">
        <v>303</v>
      </c>
      <c r="E16" s="217">
        <f>IFERROR(VLOOKUP($B16,'[8]OCT-19'!$B:$H,6,FALSE),0)</f>
        <v>2451.9</v>
      </c>
      <c r="F16" s="218">
        <f>IFERROR(VLOOKUP(B16,'[8]OCT-19'!B:H,7,FALSE),0)</f>
        <v>4081.5</v>
      </c>
      <c r="G16" s="219">
        <f t="shared" si="0"/>
        <v>6533.4</v>
      </c>
      <c r="H16" s="204">
        <f>IFERROR(VLOOKUP(B16,'[7]NOV-19'!B:H,6,FALSE),0)</f>
        <v>2114.8000000000002</v>
      </c>
      <c r="I16" s="205">
        <f>IFERROR(VLOOKUP(B16,'[7]NOV-19'!B:H,7,FALSE),0)</f>
        <v>7560.6</v>
      </c>
      <c r="J16" s="206">
        <f t="shared" si="1"/>
        <v>9675.4000000000015</v>
      </c>
      <c r="K16" s="204">
        <f>IFERROR(VLOOKUP(B16,'[9]DEC-19'!B:H,6,FALSE),0)</f>
        <v>4147.3999999999996</v>
      </c>
      <c r="L16" s="205">
        <f>IFERROR(VLOOKUP(B16,'[9]DEC-19'!B:H,7,FALSE),0)</f>
        <v>5751.5</v>
      </c>
      <c r="M16" s="206">
        <f t="shared" si="2"/>
        <v>9898.9</v>
      </c>
      <c r="N16" s="217">
        <f>IFERROR(VLOOKUP(B16,'[10]JAN-20'!B:H,6,FALSE),0)</f>
        <v>4283.7</v>
      </c>
      <c r="O16" s="218">
        <f>IFERROR(VLOOKUP(B16,'[10]JAN-20'!B:H,7,FALSE),0)</f>
        <v>7391</v>
      </c>
      <c r="P16" s="219">
        <f t="shared" si="3"/>
        <v>11674.7</v>
      </c>
      <c r="Q16" s="217">
        <f>IFERROR(VLOOKUP(B16,'[11]FEB-20'!B:H,6,FALSE),0)</f>
        <v>2721.3</v>
      </c>
      <c r="R16" s="218">
        <f>IFERROR(VLOOKUP(B16,'[11]FEB-20'!B:H,7,FALSE),0)</f>
        <v>6356.2</v>
      </c>
      <c r="S16" s="219">
        <f t="shared" si="4"/>
        <v>9077.5</v>
      </c>
      <c r="T16" s="217">
        <f>IFERROR(VLOOKUP(B16,'[12]MAR-20'!B:H,6,FALSE),0)</f>
        <v>23188</v>
      </c>
      <c r="U16" s="218">
        <f>IFERROR(VLOOKUP(B16,'[12]MAR-20'!B:H,7,FALSE),0)</f>
        <v>5771.5</v>
      </c>
      <c r="V16" s="219">
        <f t="shared" si="5"/>
        <v>28959.5</v>
      </c>
      <c r="W16" s="195">
        <f t="shared" si="6"/>
        <v>38907.1</v>
      </c>
      <c r="X16" s="196">
        <f t="shared" si="6"/>
        <v>36912.300000000003</v>
      </c>
      <c r="Y16" s="197">
        <f t="shared" si="6"/>
        <v>75819.399999999994</v>
      </c>
    </row>
    <row r="17" spans="1:25" ht="13">
      <c r="A17" s="2" t="s">
        <v>370</v>
      </c>
      <c r="B17" s="2" t="s">
        <v>371</v>
      </c>
      <c r="C17" s="89" t="s">
        <v>297</v>
      </c>
      <c r="D17" s="129" t="s">
        <v>304</v>
      </c>
      <c r="E17" s="217">
        <f>IFERROR(VLOOKUP($B17,'[8]OCT-19'!$B:$H,6,FALSE),0)</f>
        <v>7755.1</v>
      </c>
      <c r="F17" s="218">
        <f>IFERROR(VLOOKUP(B17,'[8]OCT-19'!B:H,7,FALSE),0)</f>
        <v>76.75</v>
      </c>
      <c r="G17" s="219">
        <f t="shared" si="0"/>
        <v>7831.85</v>
      </c>
      <c r="H17" s="204">
        <f>IFERROR(VLOOKUP(B17,'[7]NOV-19'!B:H,6,FALSE),0)</f>
        <v>6414.03</v>
      </c>
      <c r="I17" s="205">
        <f>IFERROR(VLOOKUP(B17,'[7]NOV-19'!B:H,7,FALSE),0)</f>
        <v>260.83</v>
      </c>
      <c r="J17" s="206">
        <f t="shared" si="1"/>
        <v>6674.86</v>
      </c>
      <c r="K17" s="204">
        <f>IFERROR(VLOOKUP(B17,'[9]DEC-19'!B:H,6,FALSE),0)</f>
        <v>6008.06</v>
      </c>
      <c r="L17" s="205">
        <f>IFERROR(VLOOKUP(B17,'[9]DEC-19'!B:H,7,FALSE),0)</f>
        <v>524.78</v>
      </c>
      <c r="M17" s="206">
        <f t="shared" si="2"/>
        <v>6532.84</v>
      </c>
      <c r="N17" s="217">
        <f>IFERROR(VLOOKUP(B17,'[10]JAN-20'!B:H,6,FALSE),0)</f>
        <v>5436.35</v>
      </c>
      <c r="O17" s="218">
        <f>IFERROR(VLOOKUP(B17,'[10]JAN-20'!B:H,7,FALSE),0)</f>
        <v>624.98</v>
      </c>
      <c r="P17" s="219">
        <f t="shared" si="3"/>
        <v>6061.33</v>
      </c>
      <c r="Q17" s="217">
        <f>IFERROR(VLOOKUP(B17,'[11]FEB-20'!B:H,6,FALSE),0)</f>
        <v>5425.88</v>
      </c>
      <c r="R17" s="218">
        <f>IFERROR(VLOOKUP(B17,'[11]FEB-20'!B:H,7,FALSE),0)</f>
        <v>301.73</v>
      </c>
      <c r="S17" s="219">
        <f t="shared" si="4"/>
        <v>5727.6100000000006</v>
      </c>
      <c r="T17" s="217">
        <f>IFERROR(VLOOKUP(B17,'[12]MAR-20'!B:H,6,FALSE),0)</f>
        <v>8537.08</v>
      </c>
      <c r="U17" s="218">
        <f>IFERROR(VLOOKUP(B17,'[12]MAR-20'!B:H,7,FALSE),0)</f>
        <v>218.24</v>
      </c>
      <c r="V17" s="219">
        <f t="shared" si="5"/>
        <v>8755.32</v>
      </c>
      <c r="W17" s="195">
        <f t="shared" si="6"/>
        <v>39576.5</v>
      </c>
      <c r="X17" s="196">
        <f t="shared" si="6"/>
        <v>2007.31</v>
      </c>
      <c r="Y17" s="197">
        <f t="shared" si="6"/>
        <v>41583.81</v>
      </c>
    </row>
    <row r="18" spans="1:25" ht="13">
      <c r="A18" s="2" t="s">
        <v>370</v>
      </c>
      <c r="B18" s="2" t="s">
        <v>372</v>
      </c>
      <c r="C18" s="89" t="s">
        <v>297</v>
      </c>
      <c r="D18" s="129" t="s">
        <v>304</v>
      </c>
      <c r="E18" s="217">
        <f>IFERROR(VLOOKUP($B18,'[8]OCT-19'!$B:$H,6,FALSE),0)</f>
        <v>7696.91</v>
      </c>
      <c r="F18" s="218">
        <f>IFERROR(VLOOKUP(B18,'[8]OCT-19'!B:H,7,FALSE),0)</f>
        <v>72.62</v>
      </c>
      <c r="G18" s="219">
        <f t="shared" si="0"/>
        <v>7769.53</v>
      </c>
      <c r="H18" s="204">
        <f>IFERROR(VLOOKUP(B18,'[7]NOV-19'!B:H,6,FALSE),0)</f>
        <v>6340.05</v>
      </c>
      <c r="I18" s="205">
        <f>IFERROR(VLOOKUP(B18,'[7]NOV-19'!B:H,7,FALSE),0)</f>
        <v>213.12</v>
      </c>
      <c r="J18" s="206">
        <f t="shared" si="1"/>
        <v>6553.17</v>
      </c>
      <c r="K18" s="204">
        <f>IFERROR(VLOOKUP(B18,'[9]DEC-19'!B:H,6,FALSE),0)</f>
        <v>5942.45</v>
      </c>
      <c r="L18" s="205">
        <f>IFERROR(VLOOKUP(B18,'[9]DEC-19'!B:H,7,FALSE),0)</f>
        <v>433.96</v>
      </c>
      <c r="M18" s="206">
        <f t="shared" si="2"/>
        <v>6376.41</v>
      </c>
      <c r="N18" s="217">
        <f>IFERROR(VLOOKUP(B18,'[10]JAN-20'!B:H,6,FALSE),0)</f>
        <v>5458.56</v>
      </c>
      <c r="O18" s="218">
        <f>IFERROR(VLOOKUP(B18,'[10]JAN-20'!B:H,7,FALSE),0)</f>
        <v>539.04</v>
      </c>
      <c r="P18" s="219">
        <f t="shared" si="3"/>
        <v>5997.6</v>
      </c>
      <c r="Q18" s="217">
        <f>IFERROR(VLOOKUP(B18,'[11]FEB-20'!B:H,6,FALSE),0)</f>
        <v>5588.27</v>
      </c>
      <c r="R18" s="218">
        <f>IFERROR(VLOOKUP(B18,'[11]FEB-20'!B:H,7,FALSE),0)</f>
        <v>197.78</v>
      </c>
      <c r="S18" s="219">
        <f t="shared" si="4"/>
        <v>5786.05</v>
      </c>
      <c r="T18" s="217">
        <f>IFERROR(VLOOKUP(B18,'[12]MAR-20'!B:H,6,FALSE),0)</f>
        <v>3499.27</v>
      </c>
      <c r="U18" s="218">
        <f>IFERROR(VLOOKUP(B18,'[12]MAR-20'!B:H,7,FALSE),0)</f>
        <v>5396.39</v>
      </c>
      <c r="V18" s="219">
        <f t="shared" si="5"/>
        <v>8895.66</v>
      </c>
      <c r="W18" s="195">
        <f t="shared" si="6"/>
        <v>34525.51</v>
      </c>
      <c r="X18" s="196">
        <f t="shared" si="6"/>
        <v>6852.91</v>
      </c>
      <c r="Y18" s="197">
        <f t="shared" si="6"/>
        <v>41378.42</v>
      </c>
    </row>
    <row r="19" spans="1:25" ht="13">
      <c r="A19" s="2" t="s">
        <v>370</v>
      </c>
      <c r="B19" s="2" t="s">
        <v>373</v>
      </c>
      <c r="C19" s="89" t="s">
        <v>297</v>
      </c>
      <c r="D19" s="129" t="s">
        <v>304</v>
      </c>
      <c r="E19" s="217">
        <f>IFERROR(VLOOKUP($B19,'[8]OCT-19'!$B:$H,6,FALSE),0)</f>
        <v>9200.7900000000009</v>
      </c>
      <c r="F19" s="218">
        <f>IFERROR(VLOOKUP(B19,'[8]OCT-19'!B:H,7,FALSE),0)</f>
        <v>0</v>
      </c>
      <c r="G19" s="219">
        <f t="shared" si="0"/>
        <v>9200.7900000000009</v>
      </c>
      <c r="H19" s="204">
        <f>IFERROR(VLOOKUP(B19,'[7]NOV-19'!B:H,6,FALSE),0)</f>
        <v>4541.8599999999997</v>
      </c>
      <c r="I19" s="205">
        <f>IFERROR(VLOOKUP(B19,'[7]NOV-19'!B:H,7,FALSE),0)</f>
        <v>0</v>
      </c>
      <c r="J19" s="206">
        <f t="shared" si="1"/>
        <v>4541.8599999999997</v>
      </c>
      <c r="K19" s="204">
        <f>IFERROR(VLOOKUP(B19,'[9]DEC-19'!B:H,6,FALSE),0)</f>
        <v>0</v>
      </c>
      <c r="L19" s="205">
        <f>IFERROR(VLOOKUP(B19,'[9]DEC-19'!B:H,7,FALSE),0)</f>
        <v>0</v>
      </c>
      <c r="M19" s="206">
        <f t="shared" si="2"/>
        <v>0</v>
      </c>
      <c r="N19" s="217">
        <f>IFERROR(VLOOKUP(B19,'[10]JAN-20'!B:H,6,FALSE),0)</f>
        <v>404.05</v>
      </c>
      <c r="O19" s="218">
        <f>IFERROR(VLOOKUP(B19,'[10]JAN-20'!B:H,7,FALSE),0)</f>
        <v>0.52</v>
      </c>
      <c r="P19" s="219">
        <f t="shared" si="3"/>
        <v>404.57</v>
      </c>
      <c r="Q19" s="217">
        <f>IFERROR(VLOOKUP(B19,'[11]FEB-20'!B:H,6,FALSE),0)</f>
        <v>8477.69</v>
      </c>
      <c r="R19" s="218">
        <f>IFERROR(VLOOKUP(B19,'[11]FEB-20'!B:H,7,FALSE),0)</f>
        <v>0.1</v>
      </c>
      <c r="S19" s="219">
        <f t="shared" si="4"/>
        <v>8477.7900000000009</v>
      </c>
      <c r="T19" s="217">
        <f>IFERROR(VLOOKUP(B19,'[12]MAR-20'!B:H,6,FALSE),0)</f>
        <v>9477.2199999999993</v>
      </c>
      <c r="U19" s="218">
        <f>IFERROR(VLOOKUP(B19,'[12]MAR-20'!B:H,7,FALSE),0)</f>
        <v>0.39</v>
      </c>
      <c r="V19" s="219">
        <f t="shared" si="5"/>
        <v>9477.6099999999988</v>
      </c>
      <c r="W19" s="195">
        <f t="shared" si="6"/>
        <v>32101.61</v>
      </c>
      <c r="X19" s="196">
        <f t="shared" si="6"/>
        <v>1.01</v>
      </c>
      <c r="Y19" s="197">
        <f t="shared" si="6"/>
        <v>32102.620000000003</v>
      </c>
    </row>
    <row r="20" spans="1:25" ht="13">
      <c r="A20" s="2" t="s">
        <v>255</v>
      </c>
      <c r="B20" s="2" t="s">
        <v>17</v>
      </c>
      <c r="C20" s="89" t="s">
        <v>297</v>
      </c>
      <c r="D20" s="129" t="s">
        <v>298</v>
      </c>
      <c r="E20" s="217">
        <f>IFERROR(VLOOKUP($B20,'[8]OCT-19'!$B:$H,6,FALSE),0)</f>
        <v>0</v>
      </c>
      <c r="F20" s="218">
        <f>IFERROR(VLOOKUP(B20,'[8]OCT-19'!B:H,7,FALSE),0)</f>
        <v>0</v>
      </c>
      <c r="G20" s="219">
        <f t="shared" si="0"/>
        <v>0</v>
      </c>
      <c r="H20" s="204">
        <f>IFERROR(VLOOKUP(B20,'[7]NOV-19'!B:H,6,FALSE),0)</f>
        <v>0</v>
      </c>
      <c r="I20" s="205">
        <f>IFERROR(VLOOKUP(B20,'[7]NOV-19'!B:H,7,FALSE),0)</f>
        <v>0</v>
      </c>
      <c r="J20" s="206">
        <f t="shared" si="1"/>
        <v>0</v>
      </c>
      <c r="K20" s="204">
        <f>IFERROR(VLOOKUP(B20,'[9]DEC-19'!B:H,6,FALSE),0)</f>
        <v>66.099999999999994</v>
      </c>
      <c r="L20" s="205">
        <f>IFERROR(VLOOKUP(B20,'[9]DEC-19'!B:H,7,FALSE),0)</f>
        <v>228.46</v>
      </c>
      <c r="M20" s="206">
        <f t="shared" si="2"/>
        <v>294.56</v>
      </c>
      <c r="N20" s="217">
        <f>IFERROR(VLOOKUP(B20,'[10]JAN-20'!B:H,6,FALSE),0)</f>
        <v>0</v>
      </c>
      <c r="O20" s="218">
        <f>IFERROR(VLOOKUP(B20,'[10]JAN-20'!B:H,7,FALSE),0)</f>
        <v>0</v>
      </c>
      <c r="P20" s="219">
        <f t="shared" si="3"/>
        <v>0</v>
      </c>
      <c r="Q20" s="217">
        <f>IFERROR(VLOOKUP(B20,'[11]FEB-20'!B:H,6,FALSE),0)</f>
        <v>110.02</v>
      </c>
      <c r="R20" s="218">
        <f>IFERROR(VLOOKUP(B20,'[11]FEB-20'!B:H,7,FALSE),0)</f>
        <v>8.7799999999999994</v>
      </c>
      <c r="S20" s="219">
        <f t="shared" si="4"/>
        <v>118.8</v>
      </c>
      <c r="T20" s="217">
        <f>IFERROR(VLOOKUP(B20,'[12]MAR-20'!B:H,6,FALSE),0)</f>
        <v>0</v>
      </c>
      <c r="U20" s="218">
        <f>IFERROR(VLOOKUP(B20,'[12]MAR-20'!B:H,7,FALSE),0)</f>
        <v>0</v>
      </c>
      <c r="V20" s="219">
        <f t="shared" si="5"/>
        <v>0</v>
      </c>
      <c r="W20" s="195">
        <f t="shared" si="6"/>
        <v>176.12</v>
      </c>
      <c r="X20" s="196">
        <f t="shared" si="6"/>
        <v>237.24</v>
      </c>
      <c r="Y20" s="197">
        <f t="shared" si="6"/>
        <v>413.36</v>
      </c>
    </row>
    <row r="21" spans="1:25" ht="13">
      <c r="A21" s="2" t="s">
        <v>256</v>
      </c>
      <c r="B21" s="2" t="s">
        <v>18</v>
      </c>
      <c r="C21" s="89" t="s">
        <v>297</v>
      </c>
      <c r="D21" s="129" t="s">
        <v>302</v>
      </c>
      <c r="E21" s="217">
        <f>IFERROR(VLOOKUP($B21,'[8]OCT-19'!$B:$H,6,FALSE),0)</f>
        <v>21127.05</v>
      </c>
      <c r="F21" s="218">
        <f>IFERROR(VLOOKUP(B21,'[8]OCT-19'!B:H,7,FALSE),0)</f>
        <v>3652</v>
      </c>
      <c r="G21" s="219">
        <f t="shared" si="0"/>
        <v>24779.05</v>
      </c>
      <c r="H21" s="204">
        <f>IFERROR(VLOOKUP(B21,'[7]NOV-19'!B:H,6,FALSE),0)</f>
        <v>9630.25</v>
      </c>
      <c r="I21" s="205">
        <f>IFERROR(VLOOKUP(B21,'[7]NOV-19'!B:H,7,FALSE),0)</f>
        <v>2816.35</v>
      </c>
      <c r="J21" s="206">
        <f t="shared" si="1"/>
        <v>12446.6</v>
      </c>
      <c r="K21" s="204">
        <f>IFERROR(VLOOKUP(B21,'[9]DEC-19'!B:H,6,FALSE),0)</f>
        <v>16865.75</v>
      </c>
      <c r="L21" s="205">
        <f>IFERROR(VLOOKUP(B21,'[9]DEC-19'!B:H,7,FALSE),0)</f>
        <v>1883.6</v>
      </c>
      <c r="M21" s="206">
        <f t="shared" si="2"/>
        <v>18749.349999999999</v>
      </c>
      <c r="N21" s="217">
        <f>IFERROR(VLOOKUP(B21,'[10]JAN-20'!B:H,6,FALSE),0)</f>
        <v>5745.65</v>
      </c>
      <c r="O21" s="218">
        <f>IFERROR(VLOOKUP(B21,'[10]JAN-20'!B:H,7,FALSE),0)</f>
        <v>2389.25</v>
      </c>
      <c r="P21" s="219">
        <f t="shared" si="3"/>
        <v>8134.9</v>
      </c>
      <c r="Q21" s="217">
        <f>IFERROR(VLOOKUP(B21,'[11]FEB-20'!B:H,6,FALSE),0)</f>
        <v>9751.6</v>
      </c>
      <c r="R21" s="218">
        <f>IFERROR(VLOOKUP(B21,'[11]FEB-20'!B:H,7,FALSE),0)</f>
        <v>1950.25</v>
      </c>
      <c r="S21" s="219">
        <f t="shared" si="4"/>
        <v>11701.85</v>
      </c>
      <c r="T21" s="217">
        <f>IFERROR(VLOOKUP(B21,'[12]MAR-20'!B:H,6,FALSE),0)</f>
        <v>12474.2</v>
      </c>
      <c r="U21" s="218">
        <f>IFERROR(VLOOKUP(B21,'[12]MAR-20'!B:H,7,FALSE),0)</f>
        <v>2286.15</v>
      </c>
      <c r="V21" s="219">
        <f t="shared" si="5"/>
        <v>14760.35</v>
      </c>
      <c r="W21" s="195">
        <f t="shared" si="6"/>
        <v>75594.5</v>
      </c>
      <c r="X21" s="196">
        <f t="shared" si="6"/>
        <v>14977.6</v>
      </c>
      <c r="Y21" s="197">
        <f t="shared" si="6"/>
        <v>90572.1</v>
      </c>
    </row>
    <row r="22" spans="1:25" ht="13">
      <c r="A22" s="2" t="s">
        <v>378</v>
      </c>
      <c r="B22" s="2" t="s">
        <v>379</v>
      </c>
      <c r="C22" s="89" t="s">
        <v>297</v>
      </c>
      <c r="D22" s="129" t="s">
        <v>304</v>
      </c>
      <c r="E22" s="217">
        <f>IFERROR(VLOOKUP($B22,'[8]OCT-19'!$B:$H,6,FALSE),0)</f>
        <v>13692.21</v>
      </c>
      <c r="F22" s="218">
        <f>IFERROR(VLOOKUP(B22,'[8]OCT-19'!B:H,7,FALSE),0)</f>
        <v>306.77</v>
      </c>
      <c r="G22" s="219">
        <f t="shared" si="0"/>
        <v>13998.98</v>
      </c>
      <c r="H22" s="204">
        <f>IFERROR(VLOOKUP(B22,'[7]NOV-19'!B:H,6,FALSE),0)</f>
        <v>2679.81</v>
      </c>
      <c r="I22" s="205">
        <f>IFERROR(VLOOKUP(B22,'[7]NOV-19'!B:H,7,FALSE),0)</f>
        <v>714.67</v>
      </c>
      <c r="J22" s="206">
        <f t="shared" si="1"/>
        <v>3394.48</v>
      </c>
      <c r="K22" s="204">
        <f>IFERROR(VLOOKUP(B22,'[9]DEC-19'!B:H,6,FALSE),0)</f>
        <v>11210.12</v>
      </c>
      <c r="L22" s="205">
        <f>IFERROR(VLOOKUP(B22,'[9]DEC-19'!B:H,7,FALSE),0)</f>
        <v>326.33999999999997</v>
      </c>
      <c r="M22" s="206">
        <f t="shared" si="2"/>
        <v>11536.460000000001</v>
      </c>
      <c r="N22" s="217">
        <f>IFERROR(VLOOKUP(B22,'[10]JAN-20'!B:H,6,FALSE),0)</f>
        <v>18447.259999999998</v>
      </c>
      <c r="O22" s="218">
        <f>IFERROR(VLOOKUP(B22,'[10]JAN-20'!B:H,7,FALSE),0)</f>
        <v>77.42</v>
      </c>
      <c r="P22" s="219">
        <f t="shared" si="3"/>
        <v>18524.679999999997</v>
      </c>
      <c r="Q22" s="217">
        <f>IFERROR(VLOOKUP(B22,'[11]FEB-20'!B:H,6,FALSE),0)</f>
        <v>4178.1499999999996</v>
      </c>
      <c r="R22" s="218">
        <f>IFERROR(VLOOKUP(B22,'[11]FEB-20'!B:H,7,FALSE),0)</f>
        <v>124.52</v>
      </c>
      <c r="S22" s="219">
        <f t="shared" si="4"/>
        <v>4302.67</v>
      </c>
      <c r="T22" s="217">
        <f>IFERROR(VLOOKUP(B22,'[12]MAR-20'!B:H,6,FALSE),0)</f>
        <v>9886.11</v>
      </c>
      <c r="U22" s="218">
        <f>IFERROR(VLOOKUP(B22,'[12]MAR-20'!B:H,7,FALSE),0)</f>
        <v>310.54000000000002</v>
      </c>
      <c r="V22" s="219">
        <f t="shared" si="5"/>
        <v>10196.650000000001</v>
      </c>
      <c r="W22" s="195">
        <f t="shared" si="6"/>
        <v>60093.659999999996</v>
      </c>
      <c r="X22" s="196">
        <f t="shared" si="6"/>
        <v>1860.26</v>
      </c>
      <c r="Y22" s="197">
        <f t="shared" si="6"/>
        <v>61953.919999999991</v>
      </c>
    </row>
    <row r="23" spans="1:25" ht="13">
      <c r="A23" s="2" t="s">
        <v>257</v>
      </c>
      <c r="B23" s="2" t="s">
        <v>19</v>
      </c>
      <c r="C23" s="89" t="s">
        <v>297</v>
      </c>
      <c r="D23" s="129" t="s">
        <v>302</v>
      </c>
      <c r="E23" s="217">
        <f>IFERROR(VLOOKUP($B23,'[8]OCT-19'!$B:$H,6,FALSE),0)</f>
        <v>22837.68</v>
      </c>
      <c r="F23" s="218">
        <f>IFERROR(VLOOKUP(B23,'[8]OCT-19'!B:H,7,FALSE),0)</f>
        <v>6415.47</v>
      </c>
      <c r="G23" s="219">
        <f t="shared" si="0"/>
        <v>29253.15</v>
      </c>
      <c r="H23" s="204">
        <f>IFERROR(VLOOKUP(B23,'[7]NOV-19'!B:H,6,FALSE),0)</f>
        <v>14380.34</v>
      </c>
      <c r="I23" s="205">
        <f>IFERROR(VLOOKUP(B23,'[7]NOV-19'!B:H,7,FALSE),0)</f>
        <v>4716.5</v>
      </c>
      <c r="J23" s="206">
        <f t="shared" si="1"/>
        <v>19096.84</v>
      </c>
      <c r="K23" s="204">
        <f>IFERROR(VLOOKUP(B23,'[9]DEC-19'!B:H,6,FALSE),0)</f>
        <v>5716.44</v>
      </c>
      <c r="L23" s="205">
        <f>IFERROR(VLOOKUP(B23,'[9]DEC-19'!B:H,7,FALSE),0)</f>
        <v>2834.06</v>
      </c>
      <c r="M23" s="206">
        <f t="shared" si="2"/>
        <v>8550.5</v>
      </c>
      <c r="N23" s="217">
        <f>IFERROR(VLOOKUP(B23,'[10]JAN-20'!B:H,6,FALSE),0)</f>
        <v>3964.95</v>
      </c>
      <c r="O23" s="218">
        <f>IFERROR(VLOOKUP(B23,'[10]JAN-20'!B:H,7,FALSE),0)</f>
        <v>2751.98</v>
      </c>
      <c r="P23" s="219">
        <f t="shared" si="3"/>
        <v>6716.93</v>
      </c>
      <c r="Q23" s="217">
        <f>IFERROR(VLOOKUP(B23,'[11]FEB-20'!B:H,6,FALSE),0)</f>
        <v>7166.61</v>
      </c>
      <c r="R23" s="218">
        <f>IFERROR(VLOOKUP(B23,'[11]FEB-20'!B:H,7,FALSE),0)</f>
        <v>3749.36</v>
      </c>
      <c r="S23" s="219">
        <f t="shared" si="4"/>
        <v>10915.97</v>
      </c>
      <c r="T23" s="217">
        <f>IFERROR(VLOOKUP(B23,'[12]MAR-20'!B:H,6,FALSE),0)</f>
        <v>8821.31</v>
      </c>
      <c r="U23" s="218">
        <f>IFERROR(VLOOKUP(B23,'[12]MAR-20'!B:H,7,FALSE),0)</f>
        <v>4427.1899999999996</v>
      </c>
      <c r="V23" s="219">
        <f t="shared" si="5"/>
        <v>13248.5</v>
      </c>
      <c r="W23" s="195">
        <f t="shared" si="6"/>
        <v>62887.33</v>
      </c>
      <c r="X23" s="196">
        <f t="shared" si="6"/>
        <v>24894.560000000001</v>
      </c>
      <c r="Y23" s="197">
        <f t="shared" si="6"/>
        <v>87781.89</v>
      </c>
    </row>
    <row r="24" spans="1:25" ht="13">
      <c r="A24" s="2" t="s">
        <v>258</v>
      </c>
      <c r="B24" s="2" t="s">
        <v>20</v>
      </c>
      <c r="C24" s="89" t="s">
        <v>297</v>
      </c>
      <c r="D24" s="129" t="s">
        <v>303</v>
      </c>
      <c r="E24" s="217">
        <f>IFERROR(VLOOKUP($B24,'[8]OCT-19'!$B:$H,6,FALSE),0)</f>
        <v>0</v>
      </c>
      <c r="F24" s="218">
        <f>IFERROR(VLOOKUP(B24,'[8]OCT-19'!B:H,7,FALSE),0)</f>
        <v>0</v>
      </c>
      <c r="G24" s="219">
        <f t="shared" si="0"/>
        <v>0</v>
      </c>
      <c r="H24" s="204">
        <f>IFERROR(VLOOKUP(B24,'[7]NOV-19'!B:H,6,FALSE),0)</f>
        <v>0</v>
      </c>
      <c r="I24" s="205">
        <f>IFERROR(VLOOKUP(B24,'[7]NOV-19'!B:H,7,FALSE),0)</f>
        <v>0</v>
      </c>
      <c r="J24" s="206">
        <f t="shared" si="1"/>
        <v>0</v>
      </c>
      <c r="K24" s="204">
        <f>IFERROR(VLOOKUP(B24,'[9]DEC-19'!B:H,6,FALSE),0)</f>
        <v>0</v>
      </c>
      <c r="L24" s="205">
        <f>IFERROR(VLOOKUP(B24,'[9]DEC-19'!B:H,7,FALSE),0)</f>
        <v>0</v>
      </c>
      <c r="M24" s="206">
        <f t="shared" si="2"/>
        <v>0</v>
      </c>
      <c r="N24" s="217">
        <f>IFERROR(VLOOKUP(B24,'[10]JAN-20'!B:H,6,FALSE),0)</f>
        <v>0</v>
      </c>
      <c r="O24" s="218">
        <f>IFERROR(VLOOKUP(B24,'[10]JAN-20'!B:H,7,FALSE),0)</f>
        <v>0</v>
      </c>
      <c r="P24" s="219">
        <f t="shared" si="3"/>
        <v>0</v>
      </c>
      <c r="Q24" s="217">
        <f>IFERROR(VLOOKUP(B24,'[11]FEB-20'!B:H,6,FALSE),0)</f>
        <v>0</v>
      </c>
      <c r="R24" s="218">
        <f>IFERROR(VLOOKUP(B24,'[11]FEB-20'!B:H,7,FALSE),0)</f>
        <v>0</v>
      </c>
      <c r="S24" s="219">
        <f t="shared" si="4"/>
        <v>0</v>
      </c>
      <c r="T24" s="217">
        <f>IFERROR(VLOOKUP(B24,'[12]MAR-20'!B:H,6,FALSE),0)</f>
        <v>0</v>
      </c>
      <c r="U24" s="218">
        <f>IFERROR(VLOOKUP(B24,'[12]MAR-20'!B:H,7,FALSE),0)</f>
        <v>0</v>
      </c>
      <c r="V24" s="219">
        <f t="shared" si="5"/>
        <v>0</v>
      </c>
      <c r="W24" s="195">
        <f t="shared" si="6"/>
        <v>0</v>
      </c>
      <c r="X24" s="196">
        <f t="shared" si="6"/>
        <v>0</v>
      </c>
      <c r="Y24" s="197">
        <f t="shared" si="6"/>
        <v>0</v>
      </c>
    </row>
    <row r="25" spans="1:25" ht="13">
      <c r="A25" s="2" t="s">
        <v>260</v>
      </c>
      <c r="B25" s="2" t="s">
        <v>22</v>
      </c>
      <c r="C25" s="89" t="s">
        <v>297</v>
      </c>
      <c r="D25" s="129" t="s">
        <v>303</v>
      </c>
      <c r="E25" s="217">
        <f>IFERROR(VLOOKUP($B25,'[8]OCT-19'!$B:$H,6,FALSE),0)</f>
        <v>6170.47</v>
      </c>
      <c r="F25" s="218">
        <f>IFERROR(VLOOKUP(B25,'[8]OCT-19'!B:H,7,FALSE),0)</f>
        <v>746.24</v>
      </c>
      <c r="G25" s="219">
        <f t="shared" si="0"/>
        <v>6916.71</v>
      </c>
      <c r="H25" s="204">
        <f>IFERROR(VLOOKUP(B25,'[7]NOV-19'!B:H,6,FALSE),0)</f>
        <v>6417.75</v>
      </c>
      <c r="I25" s="205">
        <f>IFERROR(VLOOKUP(B25,'[7]NOV-19'!B:H,7,FALSE),0)</f>
        <v>1230.71</v>
      </c>
      <c r="J25" s="206">
        <f t="shared" si="1"/>
        <v>7648.46</v>
      </c>
      <c r="K25" s="204">
        <f>IFERROR(VLOOKUP(B25,'[9]DEC-19'!B:H,6,FALSE),0)</f>
        <v>7701.94</v>
      </c>
      <c r="L25" s="205">
        <f>IFERROR(VLOOKUP(B25,'[9]DEC-19'!B:H,7,FALSE),0)</f>
        <v>1512.76</v>
      </c>
      <c r="M25" s="206">
        <f t="shared" si="2"/>
        <v>9214.6999999999989</v>
      </c>
      <c r="N25" s="217">
        <f>IFERROR(VLOOKUP(B25,'[10]JAN-20'!B:H,6,FALSE),0)</f>
        <v>5361.62</v>
      </c>
      <c r="O25" s="218">
        <f>IFERROR(VLOOKUP(B25,'[10]JAN-20'!B:H,7,FALSE),0)</f>
        <v>507.47</v>
      </c>
      <c r="P25" s="219">
        <f t="shared" si="3"/>
        <v>5869.09</v>
      </c>
      <c r="Q25" s="217">
        <f>IFERROR(VLOOKUP(B25,'[11]FEB-20'!B:H,6,FALSE),0)</f>
        <v>4995.0200000000004</v>
      </c>
      <c r="R25" s="218">
        <f>IFERROR(VLOOKUP(B25,'[11]FEB-20'!B:H,7,FALSE),0)</f>
        <v>417.5</v>
      </c>
      <c r="S25" s="219">
        <f t="shared" si="4"/>
        <v>5412.52</v>
      </c>
      <c r="T25" s="217">
        <f>IFERROR(VLOOKUP(B25,'[12]MAR-20'!B:H,6,FALSE),0)</f>
        <v>5756.69</v>
      </c>
      <c r="U25" s="218">
        <f>IFERROR(VLOOKUP(B25,'[12]MAR-20'!B:H,7,FALSE),0)</f>
        <v>1261.1300000000001</v>
      </c>
      <c r="V25" s="219">
        <f t="shared" si="5"/>
        <v>7017.82</v>
      </c>
      <c r="W25" s="195">
        <f t="shared" si="6"/>
        <v>36403.49</v>
      </c>
      <c r="X25" s="196">
        <f t="shared" si="6"/>
        <v>5675.81</v>
      </c>
      <c r="Y25" s="197">
        <f t="shared" si="6"/>
        <v>42079.299999999996</v>
      </c>
    </row>
    <row r="26" spans="1:25" ht="13">
      <c r="A26" s="2" t="s">
        <v>260</v>
      </c>
      <c r="B26" s="2" t="s">
        <v>23</v>
      </c>
      <c r="C26" s="89" t="s">
        <v>297</v>
      </c>
      <c r="D26" s="129" t="s">
        <v>303</v>
      </c>
      <c r="E26" s="217">
        <f>IFERROR(VLOOKUP($B26,'[8]OCT-19'!$B:$H,6,FALSE),0)</f>
        <v>0</v>
      </c>
      <c r="F26" s="218">
        <f>IFERROR(VLOOKUP(B26,'[8]OCT-19'!B:H,7,FALSE),0)</f>
        <v>0</v>
      </c>
      <c r="G26" s="219">
        <f t="shared" si="0"/>
        <v>0</v>
      </c>
      <c r="H26" s="204">
        <f>IFERROR(VLOOKUP(B26,'[7]NOV-19'!B:H,6,FALSE),0)</f>
        <v>0</v>
      </c>
      <c r="I26" s="205">
        <f>IFERROR(VLOOKUP(B26,'[7]NOV-19'!B:H,7,FALSE),0)</f>
        <v>0</v>
      </c>
      <c r="J26" s="206">
        <f t="shared" si="1"/>
        <v>0</v>
      </c>
      <c r="K26" s="204">
        <f>IFERROR(VLOOKUP(B26,'[9]DEC-19'!B:H,6,FALSE),0)</f>
        <v>0</v>
      </c>
      <c r="L26" s="205">
        <f>IFERROR(VLOOKUP(B26,'[9]DEC-19'!B:H,7,FALSE),0)</f>
        <v>0</v>
      </c>
      <c r="M26" s="206">
        <f t="shared" si="2"/>
        <v>0</v>
      </c>
      <c r="N26" s="217">
        <f>IFERROR(VLOOKUP(B26,'[10]JAN-20'!B:H,6,FALSE),0)</f>
        <v>0</v>
      </c>
      <c r="O26" s="218">
        <f>IFERROR(VLOOKUP(B26,'[10]JAN-20'!B:H,7,FALSE),0)</f>
        <v>0</v>
      </c>
      <c r="P26" s="219">
        <f t="shared" si="3"/>
        <v>0</v>
      </c>
      <c r="Q26" s="217">
        <f>IFERROR(VLOOKUP(B26,'[11]FEB-20'!B:H,6,FALSE),0)</f>
        <v>2949.47</v>
      </c>
      <c r="R26" s="218">
        <f>IFERROR(VLOOKUP(B26,'[11]FEB-20'!B:H,7,FALSE),0)</f>
        <v>369.12</v>
      </c>
      <c r="S26" s="219">
        <f t="shared" si="4"/>
        <v>3318.5899999999997</v>
      </c>
      <c r="T26" s="217">
        <f>IFERROR(VLOOKUP(B26,'[12]MAR-20'!B:H,6,FALSE),0)</f>
        <v>4948.21</v>
      </c>
      <c r="U26" s="218">
        <f>IFERROR(VLOOKUP(B26,'[12]MAR-20'!B:H,7,FALSE),0)</f>
        <v>554.97</v>
      </c>
      <c r="V26" s="219">
        <f t="shared" si="5"/>
        <v>5503.18</v>
      </c>
      <c r="W26" s="195">
        <f t="shared" si="6"/>
        <v>7897.68</v>
      </c>
      <c r="X26" s="196">
        <f t="shared" si="6"/>
        <v>924.09</v>
      </c>
      <c r="Y26" s="197">
        <f t="shared" si="6"/>
        <v>8821.77</v>
      </c>
    </row>
    <row r="27" spans="1:25" ht="13">
      <c r="A27" s="2" t="s">
        <v>260</v>
      </c>
      <c r="B27" s="2" t="s">
        <v>24</v>
      </c>
      <c r="C27" s="89" t="s">
        <v>297</v>
      </c>
      <c r="D27" s="129" t="s">
        <v>303</v>
      </c>
      <c r="E27" s="217">
        <f>IFERROR(VLOOKUP($B27,'[8]OCT-19'!$B:$H,6,FALSE),0)</f>
        <v>3344.42</v>
      </c>
      <c r="F27" s="218">
        <f>IFERROR(VLOOKUP(B27,'[8]OCT-19'!B:H,7,FALSE),0)</f>
        <v>770.74</v>
      </c>
      <c r="G27" s="219">
        <f t="shared" si="0"/>
        <v>4115.16</v>
      </c>
      <c r="H27" s="204">
        <f>IFERROR(VLOOKUP(B27,'[7]NOV-19'!B:H,6,FALSE),0)</f>
        <v>4695.8900000000003</v>
      </c>
      <c r="I27" s="205">
        <f>IFERROR(VLOOKUP(B27,'[7]NOV-19'!B:H,7,FALSE),0)</f>
        <v>1179.74</v>
      </c>
      <c r="J27" s="206">
        <f t="shared" si="1"/>
        <v>5875.63</v>
      </c>
      <c r="K27" s="204">
        <f>IFERROR(VLOOKUP(B27,'[9]DEC-19'!B:H,6,FALSE),0)</f>
        <v>4677.6899999999996</v>
      </c>
      <c r="L27" s="205">
        <f>IFERROR(VLOOKUP(B27,'[9]DEC-19'!B:H,7,FALSE),0)</f>
        <v>173.94</v>
      </c>
      <c r="M27" s="206">
        <f t="shared" si="2"/>
        <v>4851.6299999999992</v>
      </c>
      <c r="N27" s="217">
        <f>IFERROR(VLOOKUP(B27,'[10]JAN-20'!B:H,6,FALSE),0)</f>
        <v>4585.33</v>
      </c>
      <c r="O27" s="218">
        <f>IFERROR(VLOOKUP(B27,'[10]JAN-20'!B:H,7,FALSE),0)</f>
        <v>126.25</v>
      </c>
      <c r="P27" s="219">
        <f t="shared" si="3"/>
        <v>4711.58</v>
      </c>
      <c r="Q27" s="217">
        <f>IFERROR(VLOOKUP(B27,'[11]FEB-20'!B:H,6,FALSE),0)</f>
        <v>2227.4299999999998</v>
      </c>
      <c r="R27" s="218">
        <f>IFERROR(VLOOKUP(B27,'[11]FEB-20'!B:H,7,FALSE),0)</f>
        <v>216.85</v>
      </c>
      <c r="S27" s="219">
        <f t="shared" si="4"/>
        <v>2444.2799999999997</v>
      </c>
      <c r="T27" s="217">
        <f>IFERROR(VLOOKUP(B27,'[12]MAR-20'!B:H,6,FALSE),0)</f>
        <v>5655.89</v>
      </c>
      <c r="U27" s="218">
        <f>IFERROR(VLOOKUP(B27,'[12]MAR-20'!B:H,7,FALSE),0)</f>
        <v>403.89</v>
      </c>
      <c r="V27" s="219">
        <f t="shared" si="5"/>
        <v>6059.7800000000007</v>
      </c>
      <c r="W27" s="195">
        <f t="shared" si="6"/>
        <v>25186.65</v>
      </c>
      <c r="X27" s="196">
        <f t="shared" si="6"/>
        <v>2871.41</v>
      </c>
      <c r="Y27" s="197">
        <f t="shared" si="6"/>
        <v>28058.059999999998</v>
      </c>
    </row>
    <row r="28" spans="1:25" ht="13">
      <c r="A28" s="2" t="s">
        <v>260</v>
      </c>
      <c r="B28" s="2" t="s">
        <v>25</v>
      </c>
      <c r="C28" s="89" t="s">
        <v>297</v>
      </c>
      <c r="D28" s="129" t="s">
        <v>303</v>
      </c>
      <c r="E28" s="217">
        <f>IFERROR(VLOOKUP($B28,'[8]OCT-19'!$B:$H,6,FALSE),0)</f>
        <v>3191.58</v>
      </c>
      <c r="F28" s="218">
        <f>IFERROR(VLOOKUP(B28,'[8]OCT-19'!B:H,7,FALSE),0)</f>
        <v>447.05</v>
      </c>
      <c r="G28" s="219">
        <f t="shared" si="0"/>
        <v>3638.63</v>
      </c>
      <c r="H28" s="204">
        <f>IFERROR(VLOOKUP(B28,'[7]NOV-19'!B:H,6,FALSE),0)</f>
        <v>3497.26</v>
      </c>
      <c r="I28" s="205">
        <f>IFERROR(VLOOKUP(B28,'[7]NOV-19'!B:H,7,FALSE),0)</f>
        <v>517.79999999999995</v>
      </c>
      <c r="J28" s="206">
        <f t="shared" si="1"/>
        <v>4015.0600000000004</v>
      </c>
      <c r="K28" s="204">
        <f>IFERROR(VLOOKUP(B28,'[9]DEC-19'!B:H,6,FALSE),0)</f>
        <v>6874.75</v>
      </c>
      <c r="L28" s="205">
        <f>IFERROR(VLOOKUP(B28,'[9]DEC-19'!B:H,7,FALSE),0)</f>
        <v>1321.93</v>
      </c>
      <c r="M28" s="206">
        <f t="shared" si="2"/>
        <v>8196.68</v>
      </c>
      <c r="N28" s="217">
        <f>IFERROR(VLOOKUP(B28,'[10]JAN-20'!B:H,6,FALSE),0)</f>
        <v>7824.03</v>
      </c>
      <c r="O28" s="218">
        <f>IFERROR(VLOOKUP(B28,'[10]JAN-20'!B:H,7,FALSE),0)</f>
        <v>1282.8699999999999</v>
      </c>
      <c r="P28" s="219">
        <f t="shared" si="3"/>
        <v>9106.9</v>
      </c>
      <c r="Q28" s="217">
        <f>IFERROR(VLOOKUP(B28,'[11]FEB-20'!B:H,6,FALSE),0)</f>
        <v>7162.09</v>
      </c>
      <c r="R28" s="218">
        <f>IFERROR(VLOOKUP(B28,'[11]FEB-20'!B:H,7,FALSE),0)</f>
        <v>176.72</v>
      </c>
      <c r="S28" s="219">
        <f t="shared" si="4"/>
        <v>7338.81</v>
      </c>
      <c r="T28" s="217">
        <f>IFERROR(VLOOKUP(B28,'[12]MAR-20'!B:H,6,FALSE),0)</f>
        <v>8360.48</v>
      </c>
      <c r="U28" s="218">
        <f>IFERROR(VLOOKUP(B28,'[12]MAR-20'!B:H,7,FALSE),0)</f>
        <v>612.67999999999995</v>
      </c>
      <c r="V28" s="219">
        <f t="shared" si="5"/>
        <v>8973.16</v>
      </c>
      <c r="W28" s="195">
        <f t="shared" si="6"/>
        <v>36910.19</v>
      </c>
      <c r="X28" s="196">
        <f t="shared" si="6"/>
        <v>4359.0499999999993</v>
      </c>
      <c r="Y28" s="197">
        <f t="shared" si="6"/>
        <v>41269.240000000005</v>
      </c>
    </row>
    <row r="29" spans="1:25" ht="13">
      <c r="A29" s="2" t="s">
        <v>261</v>
      </c>
      <c r="B29" s="2" t="s">
        <v>26</v>
      </c>
      <c r="C29" s="89" t="s">
        <v>297</v>
      </c>
      <c r="D29" s="129" t="s">
        <v>303</v>
      </c>
      <c r="E29" s="217">
        <f>IFERROR(VLOOKUP($B29,'[8]OCT-19'!$B:$H,6,FALSE),0)</f>
        <v>51277.599999999999</v>
      </c>
      <c r="F29" s="218">
        <f>IFERROR(VLOOKUP(B29,'[8]OCT-19'!B:H,7,FALSE),0)</f>
        <v>2178</v>
      </c>
      <c r="G29" s="219">
        <f t="shared" si="0"/>
        <v>53455.6</v>
      </c>
      <c r="H29" s="204">
        <f>IFERROR(VLOOKUP(B29,'[7]NOV-19'!B:H,6,FALSE),0)</f>
        <v>29948.400000000001</v>
      </c>
      <c r="I29" s="205">
        <f>IFERROR(VLOOKUP(B29,'[7]NOV-19'!B:H,7,FALSE),0)</f>
        <v>2441.85</v>
      </c>
      <c r="J29" s="206">
        <f t="shared" si="1"/>
        <v>32390.25</v>
      </c>
      <c r="K29" s="204">
        <f>IFERROR(VLOOKUP(B29,'[9]DEC-19'!B:H,6,FALSE),0)</f>
        <v>43192.35</v>
      </c>
      <c r="L29" s="205">
        <f>IFERROR(VLOOKUP(B29,'[9]DEC-19'!B:H,7,FALSE),0)</f>
        <v>2500.6</v>
      </c>
      <c r="M29" s="206">
        <f t="shared" si="2"/>
        <v>45692.95</v>
      </c>
      <c r="N29" s="217">
        <f>IFERROR(VLOOKUP(B29,'[10]JAN-20'!B:H,6,FALSE),0)</f>
        <v>24681</v>
      </c>
      <c r="O29" s="218">
        <f>IFERROR(VLOOKUP(B29,'[10]JAN-20'!B:H,7,FALSE),0)</f>
        <v>3472.6</v>
      </c>
      <c r="P29" s="219">
        <f t="shared" si="3"/>
        <v>28153.599999999999</v>
      </c>
      <c r="Q29" s="217">
        <f>IFERROR(VLOOKUP(B29,'[11]FEB-20'!B:H,6,FALSE),0)</f>
        <v>17601.55</v>
      </c>
      <c r="R29" s="218">
        <f>IFERROR(VLOOKUP(B29,'[11]FEB-20'!B:H,7,FALSE),0)</f>
        <v>1359.8</v>
      </c>
      <c r="S29" s="219">
        <f t="shared" si="4"/>
        <v>18961.349999999999</v>
      </c>
      <c r="T29" s="217">
        <f>IFERROR(VLOOKUP(B29,'[12]MAR-20'!B:H,6,FALSE),0)</f>
        <v>51328.800000000003</v>
      </c>
      <c r="U29" s="218">
        <f>IFERROR(VLOOKUP(B29,'[12]MAR-20'!B:H,7,FALSE),0)</f>
        <v>1939.15</v>
      </c>
      <c r="V29" s="219">
        <f t="shared" si="5"/>
        <v>53267.950000000004</v>
      </c>
      <c r="W29" s="195">
        <f t="shared" si="6"/>
        <v>218029.7</v>
      </c>
      <c r="X29" s="196">
        <f t="shared" si="6"/>
        <v>13892</v>
      </c>
      <c r="Y29" s="197">
        <f t="shared" si="6"/>
        <v>231921.7</v>
      </c>
    </row>
    <row r="30" spans="1:25" ht="13">
      <c r="A30" s="2" t="s">
        <v>261</v>
      </c>
      <c r="B30" s="2" t="s">
        <v>27</v>
      </c>
      <c r="C30" s="89" t="s">
        <v>297</v>
      </c>
      <c r="D30" s="129" t="s">
        <v>303</v>
      </c>
      <c r="E30" s="217">
        <f>IFERROR(VLOOKUP($B30,'[8]OCT-19'!$B:$H,6,FALSE),0)</f>
        <v>0</v>
      </c>
      <c r="F30" s="218">
        <f>IFERROR(VLOOKUP(B30,'[8]OCT-19'!B:H,7,FALSE),0)</f>
        <v>0</v>
      </c>
      <c r="G30" s="219">
        <f t="shared" si="0"/>
        <v>0</v>
      </c>
      <c r="H30" s="204">
        <f>IFERROR(VLOOKUP(B30,'[7]NOV-19'!B:H,6,FALSE),0)</f>
        <v>29938.1</v>
      </c>
      <c r="I30" s="205">
        <f>IFERROR(VLOOKUP(B30,'[7]NOV-19'!B:H,7,FALSE),0)</f>
        <v>84.1</v>
      </c>
      <c r="J30" s="206">
        <f t="shared" si="1"/>
        <v>30022.199999999997</v>
      </c>
      <c r="K30" s="204">
        <f>IFERROR(VLOOKUP(B30,'[9]DEC-19'!B:H,6,FALSE),0)</f>
        <v>40894.699999999997</v>
      </c>
      <c r="L30" s="205">
        <f>IFERROR(VLOOKUP(B30,'[9]DEC-19'!B:H,7,FALSE),0)</f>
        <v>3210.5</v>
      </c>
      <c r="M30" s="206">
        <f t="shared" si="2"/>
        <v>44105.2</v>
      </c>
      <c r="N30" s="217">
        <f>IFERROR(VLOOKUP(B30,'[10]JAN-20'!B:H,6,FALSE),0)</f>
        <v>13080.6</v>
      </c>
      <c r="O30" s="218">
        <f>IFERROR(VLOOKUP(B30,'[10]JAN-20'!B:H,7,FALSE),0)</f>
        <v>2417.8000000000002</v>
      </c>
      <c r="P30" s="219">
        <f t="shared" si="3"/>
        <v>15498.400000000001</v>
      </c>
      <c r="Q30" s="217">
        <f>IFERROR(VLOOKUP(B30,'[11]FEB-20'!B:H,6,FALSE),0)</f>
        <v>22501.45</v>
      </c>
      <c r="R30" s="218">
        <f>IFERROR(VLOOKUP(B30,'[11]FEB-20'!B:H,7,FALSE),0)</f>
        <v>2615.3000000000002</v>
      </c>
      <c r="S30" s="219">
        <f t="shared" si="4"/>
        <v>25116.75</v>
      </c>
      <c r="T30" s="217">
        <f>IFERROR(VLOOKUP(B30,'[12]MAR-20'!B:H,6,FALSE),0)</f>
        <v>31835.25</v>
      </c>
      <c r="U30" s="218">
        <f>IFERROR(VLOOKUP(B30,'[12]MAR-20'!B:H,7,FALSE),0)</f>
        <v>3102.25</v>
      </c>
      <c r="V30" s="219">
        <f t="shared" si="5"/>
        <v>34937.5</v>
      </c>
      <c r="W30" s="195">
        <f t="shared" si="6"/>
        <v>138250.09999999998</v>
      </c>
      <c r="X30" s="196">
        <f t="shared" si="6"/>
        <v>11429.95</v>
      </c>
      <c r="Y30" s="197">
        <f t="shared" si="6"/>
        <v>149680.04999999999</v>
      </c>
    </row>
    <row r="31" spans="1:25" ht="13">
      <c r="A31" s="2" t="s">
        <v>261</v>
      </c>
      <c r="B31" s="2" t="s">
        <v>28</v>
      </c>
      <c r="C31" s="89" t="s">
        <v>297</v>
      </c>
      <c r="D31" s="129" t="s">
        <v>303</v>
      </c>
      <c r="E31" s="217">
        <f>IFERROR(VLOOKUP($B31,'[8]OCT-19'!$B:$H,6,FALSE),0)</f>
        <v>14384.4</v>
      </c>
      <c r="F31" s="218">
        <f>IFERROR(VLOOKUP(B31,'[8]OCT-19'!B:H,7,FALSE),0)</f>
        <v>1157.3</v>
      </c>
      <c r="G31" s="219">
        <f t="shared" si="0"/>
        <v>15541.699999999999</v>
      </c>
      <c r="H31" s="204">
        <f>IFERROR(VLOOKUP(B31,'[7]NOV-19'!B:H,6,FALSE),0)</f>
        <v>29695.200000000001</v>
      </c>
      <c r="I31" s="205">
        <f>IFERROR(VLOOKUP(B31,'[7]NOV-19'!B:H,7,FALSE),0)</f>
        <v>2693.35</v>
      </c>
      <c r="J31" s="206">
        <f t="shared" si="1"/>
        <v>32388.55</v>
      </c>
      <c r="K31" s="204">
        <f>IFERROR(VLOOKUP(B31,'[9]DEC-19'!B:H,6,FALSE),0)</f>
        <v>27491.599999999999</v>
      </c>
      <c r="L31" s="205">
        <f>IFERROR(VLOOKUP(B31,'[9]DEC-19'!B:H,7,FALSE),0)</f>
        <v>3256.02</v>
      </c>
      <c r="M31" s="206">
        <f t="shared" si="2"/>
        <v>30747.62</v>
      </c>
      <c r="N31" s="217">
        <f>IFERROR(VLOOKUP(B31,'[10]JAN-20'!B:H,6,FALSE),0)</f>
        <v>26064.35</v>
      </c>
      <c r="O31" s="218">
        <f>IFERROR(VLOOKUP(B31,'[10]JAN-20'!B:H,7,FALSE),0)</f>
        <v>3748.95</v>
      </c>
      <c r="P31" s="219">
        <f t="shared" si="3"/>
        <v>29813.3</v>
      </c>
      <c r="Q31" s="217">
        <f>IFERROR(VLOOKUP(B31,'[11]FEB-20'!B:H,6,FALSE),0)</f>
        <v>15823.5</v>
      </c>
      <c r="R31" s="218">
        <f>IFERROR(VLOOKUP(B31,'[11]FEB-20'!B:H,7,FALSE),0)</f>
        <v>3146.75</v>
      </c>
      <c r="S31" s="219">
        <f t="shared" si="4"/>
        <v>18970.25</v>
      </c>
      <c r="T31" s="217">
        <f>IFERROR(VLOOKUP(B31,'[12]MAR-20'!B:H,6,FALSE),0)</f>
        <v>15357.45</v>
      </c>
      <c r="U31" s="218">
        <f>IFERROR(VLOOKUP(B31,'[12]MAR-20'!B:H,7,FALSE),0)</f>
        <v>1922.3</v>
      </c>
      <c r="V31" s="219">
        <f t="shared" si="5"/>
        <v>17279.75</v>
      </c>
      <c r="W31" s="195">
        <f t="shared" si="6"/>
        <v>128816.49999999999</v>
      </c>
      <c r="X31" s="196">
        <f t="shared" si="6"/>
        <v>15924.669999999998</v>
      </c>
      <c r="Y31" s="197">
        <f t="shared" si="6"/>
        <v>144741.16999999998</v>
      </c>
    </row>
    <row r="32" spans="1:25" ht="13">
      <c r="A32" s="2" t="s">
        <v>261</v>
      </c>
      <c r="B32" s="2" t="s">
        <v>29</v>
      </c>
      <c r="C32" s="89" t="s">
        <v>297</v>
      </c>
      <c r="D32" s="129" t="s">
        <v>303</v>
      </c>
      <c r="E32" s="217">
        <f>IFERROR(VLOOKUP($B32,'[8]OCT-19'!$B:$H,6,FALSE),0)</f>
        <v>29805.55</v>
      </c>
      <c r="F32" s="218">
        <f>IFERROR(VLOOKUP(B32,'[8]OCT-19'!B:H,7,FALSE),0)</f>
        <v>1992.7</v>
      </c>
      <c r="G32" s="219">
        <f t="shared" si="0"/>
        <v>31798.25</v>
      </c>
      <c r="H32" s="204">
        <f>IFERROR(VLOOKUP(B32,'[7]NOV-19'!B:H,6,FALSE),0)</f>
        <v>24500.75</v>
      </c>
      <c r="I32" s="205">
        <f>IFERROR(VLOOKUP(B32,'[7]NOV-19'!B:H,7,FALSE),0)</f>
        <v>4212.7</v>
      </c>
      <c r="J32" s="206">
        <f t="shared" si="1"/>
        <v>28713.45</v>
      </c>
      <c r="K32" s="204">
        <f>IFERROR(VLOOKUP(B32,'[9]DEC-19'!B:H,6,FALSE),0)</f>
        <v>26647</v>
      </c>
      <c r="L32" s="205">
        <f>IFERROR(VLOOKUP(B32,'[9]DEC-19'!B:H,7,FALSE),0)</f>
        <v>3764.08</v>
      </c>
      <c r="M32" s="206">
        <f t="shared" si="2"/>
        <v>30411.08</v>
      </c>
      <c r="N32" s="217">
        <f>IFERROR(VLOOKUP(B32,'[10]JAN-20'!B:H,6,FALSE),0)</f>
        <v>20353.7</v>
      </c>
      <c r="O32" s="218">
        <f>IFERROR(VLOOKUP(B32,'[10]JAN-20'!B:H,7,FALSE),0)</f>
        <v>3983.07</v>
      </c>
      <c r="P32" s="219">
        <f t="shared" si="3"/>
        <v>24336.77</v>
      </c>
      <c r="Q32" s="217">
        <f>IFERROR(VLOOKUP(B32,'[11]FEB-20'!B:H,6,FALSE),0)</f>
        <v>15305.5</v>
      </c>
      <c r="R32" s="218">
        <f>IFERROR(VLOOKUP(B32,'[11]FEB-20'!B:H,7,FALSE),0)</f>
        <v>3439</v>
      </c>
      <c r="S32" s="219">
        <f t="shared" si="4"/>
        <v>18744.5</v>
      </c>
      <c r="T32" s="217">
        <f>IFERROR(VLOOKUP(B32,'[12]MAR-20'!B:H,6,FALSE),0)</f>
        <v>14746.75</v>
      </c>
      <c r="U32" s="218">
        <f>IFERROR(VLOOKUP(B32,'[12]MAR-20'!B:H,7,FALSE),0)</f>
        <v>1972.15</v>
      </c>
      <c r="V32" s="219">
        <f t="shared" si="5"/>
        <v>16718.900000000001</v>
      </c>
      <c r="W32" s="195">
        <f t="shared" si="6"/>
        <v>131359.25</v>
      </c>
      <c r="X32" s="196">
        <f t="shared" si="6"/>
        <v>19363.7</v>
      </c>
      <c r="Y32" s="197">
        <f t="shared" si="6"/>
        <v>150722.94999999998</v>
      </c>
    </row>
    <row r="33" spans="1:25" ht="13">
      <c r="A33" s="2" t="s">
        <v>261</v>
      </c>
      <c r="B33" s="2" t="s">
        <v>30</v>
      </c>
      <c r="C33" s="89" t="s">
        <v>297</v>
      </c>
      <c r="D33" s="129" t="s">
        <v>303</v>
      </c>
      <c r="E33" s="217">
        <f>IFERROR(VLOOKUP($B33,'[8]OCT-19'!$B:$H,6,FALSE),0)</f>
        <v>0</v>
      </c>
      <c r="F33" s="218">
        <f>IFERROR(VLOOKUP(B33,'[8]OCT-19'!B:H,7,FALSE),0)</f>
        <v>0</v>
      </c>
      <c r="G33" s="219">
        <f t="shared" si="0"/>
        <v>0</v>
      </c>
      <c r="H33" s="204">
        <f>IFERROR(VLOOKUP(B33,'[7]NOV-19'!B:H,6,FALSE),0)</f>
        <v>1818.15</v>
      </c>
      <c r="I33" s="205">
        <f>IFERROR(VLOOKUP(B33,'[7]NOV-19'!B:H,7,FALSE),0)</f>
        <v>1226.4000000000001</v>
      </c>
      <c r="J33" s="206">
        <f t="shared" si="1"/>
        <v>3044.55</v>
      </c>
      <c r="K33" s="204">
        <f>IFERROR(VLOOKUP(B33,'[9]DEC-19'!B:H,6,FALSE),0)</f>
        <v>8739.1</v>
      </c>
      <c r="L33" s="205">
        <f>IFERROR(VLOOKUP(B33,'[9]DEC-19'!B:H,7,FALSE),0)</f>
        <v>617.5</v>
      </c>
      <c r="M33" s="206">
        <f t="shared" si="2"/>
        <v>9356.6</v>
      </c>
      <c r="N33" s="217">
        <f>IFERROR(VLOOKUP(B33,'[10]JAN-20'!B:H,6,FALSE),0)</f>
        <v>14609.3</v>
      </c>
      <c r="O33" s="218">
        <f>IFERROR(VLOOKUP(B33,'[10]JAN-20'!B:H,7,FALSE),0)</f>
        <v>4193.6000000000004</v>
      </c>
      <c r="P33" s="219">
        <f t="shared" si="3"/>
        <v>18802.900000000001</v>
      </c>
      <c r="Q33" s="217">
        <f>IFERROR(VLOOKUP(B33,'[11]FEB-20'!B:H,6,FALSE),0)</f>
        <v>9247.7999999999993</v>
      </c>
      <c r="R33" s="218">
        <f>IFERROR(VLOOKUP(B33,'[11]FEB-20'!B:H,7,FALSE),0)</f>
        <v>1845.65</v>
      </c>
      <c r="S33" s="219">
        <f t="shared" si="4"/>
        <v>11093.449999999999</v>
      </c>
      <c r="T33" s="217">
        <f>IFERROR(VLOOKUP(B33,'[12]MAR-20'!B:H,6,FALSE),0)</f>
        <v>15304.2</v>
      </c>
      <c r="U33" s="218">
        <f>IFERROR(VLOOKUP(B33,'[12]MAR-20'!B:H,7,FALSE),0)</f>
        <v>2505.25</v>
      </c>
      <c r="V33" s="219">
        <f t="shared" si="5"/>
        <v>17809.45</v>
      </c>
      <c r="W33" s="195">
        <f t="shared" si="6"/>
        <v>49718.55</v>
      </c>
      <c r="X33" s="196">
        <f t="shared" si="6"/>
        <v>10388.4</v>
      </c>
      <c r="Y33" s="197">
        <f t="shared" si="6"/>
        <v>60106.95</v>
      </c>
    </row>
    <row r="34" spans="1:25" ht="13">
      <c r="A34" s="2" t="s">
        <v>261</v>
      </c>
      <c r="B34" s="2" t="s">
        <v>31</v>
      </c>
      <c r="C34" s="89" t="s">
        <v>297</v>
      </c>
      <c r="D34" s="129" t="s">
        <v>303</v>
      </c>
      <c r="E34" s="217">
        <f>IFERROR(VLOOKUP($B34,'[8]OCT-19'!$B:$H,6,FALSE),0)</f>
        <v>0</v>
      </c>
      <c r="F34" s="218">
        <f>IFERROR(VLOOKUP(B34,'[8]OCT-19'!B:H,7,FALSE),0)</f>
        <v>0</v>
      </c>
      <c r="G34" s="219">
        <f t="shared" si="0"/>
        <v>0</v>
      </c>
      <c r="H34" s="204">
        <f>IFERROR(VLOOKUP(B34,'[7]NOV-19'!B:H,6,FALSE),0)</f>
        <v>1139.75</v>
      </c>
      <c r="I34" s="205">
        <f>IFERROR(VLOOKUP(B34,'[7]NOV-19'!B:H,7,FALSE),0)</f>
        <v>314.39999999999998</v>
      </c>
      <c r="J34" s="206">
        <f t="shared" si="1"/>
        <v>1454.15</v>
      </c>
      <c r="K34" s="204">
        <f>IFERROR(VLOOKUP(B34,'[9]DEC-19'!B:H,6,FALSE),0)</f>
        <v>2843.45</v>
      </c>
      <c r="L34" s="205">
        <f>IFERROR(VLOOKUP(B34,'[9]DEC-19'!B:H,7,FALSE),0)</f>
        <v>1009.8</v>
      </c>
      <c r="M34" s="206">
        <f t="shared" si="2"/>
        <v>3853.25</v>
      </c>
      <c r="N34" s="217">
        <f>IFERROR(VLOOKUP(B34,'[10]JAN-20'!B:H,6,FALSE),0)</f>
        <v>9779</v>
      </c>
      <c r="O34" s="218">
        <f>IFERROR(VLOOKUP(B34,'[10]JAN-20'!B:H,7,FALSE),0)</f>
        <v>2278.7600000000002</v>
      </c>
      <c r="P34" s="219">
        <f t="shared" si="3"/>
        <v>12057.76</v>
      </c>
      <c r="Q34" s="217">
        <f>IFERROR(VLOOKUP(B34,'[11]FEB-20'!B:H,6,FALSE),0)</f>
        <v>1902.95</v>
      </c>
      <c r="R34" s="218">
        <f>IFERROR(VLOOKUP(B34,'[11]FEB-20'!B:H,7,FALSE),0)</f>
        <v>642.6</v>
      </c>
      <c r="S34" s="219">
        <f t="shared" si="4"/>
        <v>2545.5500000000002</v>
      </c>
      <c r="T34" s="217">
        <f>IFERROR(VLOOKUP(B34,'[12]MAR-20'!B:H,6,FALSE),0)</f>
        <v>7331.55</v>
      </c>
      <c r="U34" s="218">
        <f>IFERROR(VLOOKUP(B34,'[12]MAR-20'!B:H,7,FALSE),0)</f>
        <v>292.35000000000002</v>
      </c>
      <c r="V34" s="219">
        <f t="shared" si="5"/>
        <v>7623.9000000000005</v>
      </c>
      <c r="W34" s="195">
        <f t="shared" si="6"/>
        <v>22996.7</v>
      </c>
      <c r="X34" s="196">
        <f t="shared" si="6"/>
        <v>4537.9100000000008</v>
      </c>
      <c r="Y34" s="197">
        <f t="shared" si="6"/>
        <v>27534.61</v>
      </c>
    </row>
    <row r="35" spans="1:25" ht="13">
      <c r="A35" s="2" t="s">
        <v>261</v>
      </c>
      <c r="B35" s="2" t="s">
        <v>32</v>
      </c>
      <c r="C35" s="89" t="s">
        <v>297</v>
      </c>
      <c r="D35" s="129" t="s">
        <v>303</v>
      </c>
      <c r="E35" s="217">
        <f>IFERROR(VLOOKUP($B35,'[8]OCT-19'!$B:$H,6,FALSE),0)</f>
        <v>0</v>
      </c>
      <c r="F35" s="218">
        <f>IFERROR(VLOOKUP(B35,'[8]OCT-19'!B:H,7,FALSE),0)</f>
        <v>0</v>
      </c>
      <c r="G35" s="219">
        <f t="shared" si="0"/>
        <v>0</v>
      </c>
      <c r="H35" s="204">
        <f>IFERROR(VLOOKUP(B35,'[7]NOV-19'!B:H,6,FALSE),0)</f>
        <v>0</v>
      </c>
      <c r="I35" s="205">
        <f>IFERROR(VLOOKUP(B35,'[7]NOV-19'!B:H,7,FALSE),0)</f>
        <v>0</v>
      </c>
      <c r="J35" s="206">
        <f t="shared" si="1"/>
        <v>0</v>
      </c>
      <c r="K35" s="204">
        <f>IFERROR(VLOOKUP(B35,'[9]DEC-19'!B:H,6,FALSE),0)</f>
        <v>0</v>
      </c>
      <c r="L35" s="205">
        <f>IFERROR(VLOOKUP(B35,'[9]DEC-19'!B:H,7,FALSE),0)</f>
        <v>0</v>
      </c>
      <c r="M35" s="206">
        <f t="shared" si="2"/>
        <v>0</v>
      </c>
      <c r="N35" s="217">
        <f>IFERROR(VLOOKUP(B35,'[10]JAN-20'!B:H,6,FALSE),0)</f>
        <v>0</v>
      </c>
      <c r="O35" s="218">
        <f>IFERROR(VLOOKUP(B35,'[10]JAN-20'!B:H,7,FALSE),0)</f>
        <v>0</v>
      </c>
      <c r="P35" s="219">
        <f t="shared" si="3"/>
        <v>0</v>
      </c>
      <c r="Q35" s="217">
        <f>IFERROR(VLOOKUP(B35,'[11]FEB-20'!B:H,6,FALSE),0)</f>
        <v>0</v>
      </c>
      <c r="R35" s="218">
        <f>IFERROR(VLOOKUP(B35,'[11]FEB-20'!B:H,7,FALSE),0)</f>
        <v>0</v>
      </c>
      <c r="S35" s="219">
        <f t="shared" si="4"/>
        <v>0</v>
      </c>
      <c r="T35" s="217">
        <f>IFERROR(VLOOKUP(B35,'[12]MAR-20'!B:H,6,FALSE),0)</f>
        <v>0</v>
      </c>
      <c r="U35" s="218">
        <f>IFERROR(VLOOKUP(B35,'[12]MAR-20'!B:H,7,FALSE),0)</f>
        <v>0</v>
      </c>
      <c r="V35" s="219">
        <f t="shared" si="5"/>
        <v>0</v>
      </c>
      <c r="W35" s="195">
        <f t="shared" si="6"/>
        <v>0</v>
      </c>
      <c r="X35" s="196">
        <f t="shared" si="6"/>
        <v>0</v>
      </c>
      <c r="Y35" s="197">
        <f t="shared" si="6"/>
        <v>0</v>
      </c>
    </row>
    <row r="36" spans="1:25" ht="13">
      <c r="A36" s="2" t="s">
        <v>261</v>
      </c>
      <c r="B36" s="2" t="s">
        <v>33</v>
      </c>
      <c r="C36" s="89" t="s">
        <v>297</v>
      </c>
      <c r="D36" s="129" t="s">
        <v>303</v>
      </c>
      <c r="E36" s="217">
        <f>IFERROR(VLOOKUP($B36,'[8]OCT-19'!$B:$H,6,FALSE),0)</f>
        <v>0</v>
      </c>
      <c r="F36" s="218">
        <f>IFERROR(VLOOKUP(B36,'[8]OCT-19'!B:H,7,FALSE),0)</f>
        <v>0</v>
      </c>
      <c r="G36" s="219">
        <f t="shared" si="0"/>
        <v>0</v>
      </c>
      <c r="H36" s="204">
        <f>IFERROR(VLOOKUP(B36,'[7]NOV-19'!B:H,6,FALSE),0)</f>
        <v>0</v>
      </c>
      <c r="I36" s="205">
        <f>IFERROR(VLOOKUP(B36,'[7]NOV-19'!B:H,7,FALSE),0)</f>
        <v>0</v>
      </c>
      <c r="J36" s="206">
        <f t="shared" si="1"/>
        <v>0</v>
      </c>
      <c r="K36" s="204">
        <f>IFERROR(VLOOKUP(B36,'[9]DEC-19'!B:H,6,FALSE),0)</f>
        <v>0</v>
      </c>
      <c r="L36" s="205">
        <f>IFERROR(VLOOKUP(B36,'[9]DEC-19'!B:H,7,FALSE),0)</f>
        <v>4.37</v>
      </c>
      <c r="M36" s="206">
        <f t="shared" si="2"/>
        <v>4.37</v>
      </c>
      <c r="N36" s="217">
        <f>IFERROR(VLOOKUP(B36,'[10]JAN-20'!B:H,6,FALSE),0)</f>
        <v>0</v>
      </c>
      <c r="O36" s="218">
        <f>IFERROR(VLOOKUP(B36,'[10]JAN-20'!B:H,7,FALSE),0)</f>
        <v>3.83</v>
      </c>
      <c r="P36" s="219">
        <f t="shared" si="3"/>
        <v>3.83</v>
      </c>
      <c r="Q36" s="217">
        <f>IFERROR(VLOOKUP(B36,'[11]FEB-20'!B:H,6,FALSE),0)</f>
        <v>0</v>
      </c>
      <c r="R36" s="218">
        <f>IFERROR(VLOOKUP(B36,'[11]FEB-20'!B:H,7,FALSE),0)</f>
        <v>2.29</v>
      </c>
      <c r="S36" s="219">
        <f t="shared" si="4"/>
        <v>2.29</v>
      </c>
      <c r="T36" s="217">
        <f>IFERROR(VLOOKUP(B36,'[12]MAR-20'!B:H,6,FALSE),0)</f>
        <v>0</v>
      </c>
      <c r="U36" s="218">
        <f>IFERROR(VLOOKUP(B36,'[12]MAR-20'!B:H,7,FALSE),0)</f>
        <v>0</v>
      </c>
      <c r="V36" s="219">
        <f t="shared" si="5"/>
        <v>0</v>
      </c>
      <c r="W36" s="195">
        <f t="shared" si="6"/>
        <v>0</v>
      </c>
      <c r="X36" s="196">
        <f t="shared" si="6"/>
        <v>10.489999999999998</v>
      </c>
      <c r="Y36" s="197">
        <f t="shared" si="6"/>
        <v>10.489999999999998</v>
      </c>
    </row>
    <row r="37" spans="1:25" ht="13">
      <c r="A37" s="2" t="s">
        <v>261</v>
      </c>
      <c r="B37" s="2" t="s">
        <v>34</v>
      </c>
      <c r="C37" s="89" t="s">
        <v>297</v>
      </c>
      <c r="D37" s="129" t="s">
        <v>303</v>
      </c>
      <c r="E37" s="217">
        <f>IFERROR(VLOOKUP($B37,'[8]OCT-19'!$B:$H,6,FALSE),0)</f>
        <v>0</v>
      </c>
      <c r="F37" s="218">
        <f>IFERROR(VLOOKUP(B37,'[8]OCT-19'!B:H,7,FALSE),0)</f>
        <v>0</v>
      </c>
      <c r="G37" s="219">
        <f t="shared" si="0"/>
        <v>0</v>
      </c>
      <c r="H37" s="204">
        <f>IFERROR(VLOOKUP(B37,'[7]NOV-19'!B:H,6,FALSE),0)</f>
        <v>0</v>
      </c>
      <c r="I37" s="205">
        <f>IFERROR(VLOOKUP(B37,'[7]NOV-19'!B:H,7,FALSE),0)</f>
        <v>0</v>
      </c>
      <c r="J37" s="206">
        <f t="shared" si="1"/>
        <v>0</v>
      </c>
      <c r="K37" s="204">
        <f>IFERROR(VLOOKUP(B37,'[9]DEC-19'!B:H,6,FALSE),0)</f>
        <v>0.01</v>
      </c>
      <c r="L37" s="205">
        <f>IFERROR(VLOOKUP(B37,'[9]DEC-19'!B:H,7,FALSE),0)</f>
        <v>2.38</v>
      </c>
      <c r="M37" s="206">
        <f t="shared" si="2"/>
        <v>2.3899999999999997</v>
      </c>
      <c r="N37" s="217">
        <f>IFERROR(VLOOKUP(B37,'[10]JAN-20'!B:H,6,FALSE),0)</f>
        <v>0</v>
      </c>
      <c r="O37" s="218">
        <f>IFERROR(VLOOKUP(B37,'[10]JAN-20'!B:H,7,FALSE),0)</f>
        <v>2.44</v>
      </c>
      <c r="P37" s="219">
        <f t="shared" si="3"/>
        <v>2.44</v>
      </c>
      <c r="Q37" s="217">
        <f>IFERROR(VLOOKUP(B37,'[11]FEB-20'!B:H,6,FALSE),0)</f>
        <v>0</v>
      </c>
      <c r="R37" s="218">
        <f>IFERROR(VLOOKUP(B37,'[11]FEB-20'!B:H,7,FALSE),0)</f>
        <v>1.73</v>
      </c>
      <c r="S37" s="219">
        <f t="shared" si="4"/>
        <v>1.73</v>
      </c>
      <c r="T37" s="217">
        <f>IFERROR(VLOOKUP(B37,'[12]MAR-20'!B:H,6,FALSE),0)</f>
        <v>0</v>
      </c>
      <c r="U37" s="218">
        <f>IFERROR(VLOOKUP(B37,'[12]MAR-20'!B:H,7,FALSE),0)</f>
        <v>0</v>
      </c>
      <c r="V37" s="219">
        <f t="shared" si="5"/>
        <v>0</v>
      </c>
      <c r="W37" s="195">
        <f t="shared" si="6"/>
        <v>0.01</v>
      </c>
      <c r="X37" s="196">
        <f t="shared" si="6"/>
        <v>6.5500000000000007</v>
      </c>
      <c r="Y37" s="197">
        <f t="shared" si="6"/>
        <v>6.5600000000000005</v>
      </c>
    </row>
    <row r="38" spans="1:25" ht="13">
      <c r="A38" s="2" t="s">
        <v>425</v>
      </c>
      <c r="B38" s="2" t="s">
        <v>426</v>
      </c>
      <c r="C38" s="176" t="s">
        <v>297</v>
      </c>
      <c r="D38" s="177" t="s">
        <v>304</v>
      </c>
      <c r="E38" s="217">
        <f>IFERROR(VLOOKUP($B38,'[8]OCT-19'!$B:$H,6,FALSE),0)</f>
        <v>231.77</v>
      </c>
      <c r="F38" s="218">
        <f>IFERROR(VLOOKUP(B38,'[8]OCT-19'!B:H,7,FALSE),0)</f>
        <v>1360.79</v>
      </c>
      <c r="G38" s="219">
        <f t="shared" si="0"/>
        <v>1592.56</v>
      </c>
      <c r="H38" s="204">
        <f>IFERROR(VLOOKUP(B38,'[7]NOV-19'!B:H,6,FALSE),0)</f>
        <v>40.31</v>
      </c>
      <c r="I38" s="205">
        <f>IFERROR(VLOOKUP(B38,'[7]NOV-19'!B:H,7,FALSE),0)</f>
        <v>3610.25</v>
      </c>
      <c r="J38" s="206">
        <f t="shared" si="1"/>
        <v>3650.56</v>
      </c>
      <c r="K38" s="204">
        <f>IFERROR(VLOOKUP(B38,'[9]DEC-19'!B:H,6,FALSE),0)</f>
        <v>0</v>
      </c>
      <c r="L38" s="205">
        <f>IFERROR(VLOOKUP(B38,'[9]DEC-19'!B:H,7,FALSE),0)</f>
        <v>5962.01</v>
      </c>
      <c r="M38" s="206">
        <f t="shared" si="2"/>
        <v>5962.01</v>
      </c>
      <c r="N38" s="217">
        <f>IFERROR(VLOOKUP(B38,'[10]JAN-20'!B:H,6,FALSE),0)</f>
        <v>117.64</v>
      </c>
      <c r="O38" s="218">
        <f>IFERROR(VLOOKUP(B38,'[10]JAN-20'!B:H,7,FALSE),0)</f>
        <v>3348.08</v>
      </c>
      <c r="P38" s="219">
        <f t="shared" si="3"/>
        <v>3465.72</v>
      </c>
      <c r="Q38" s="217">
        <f>IFERROR(VLOOKUP(B38,'[11]FEB-20'!B:H,6,FALSE),0)</f>
        <v>314.89</v>
      </c>
      <c r="R38" s="218">
        <f>IFERROR(VLOOKUP(B38,'[11]FEB-20'!B:H,7,FALSE),0)</f>
        <v>988.24</v>
      </c>
      <c r="S38" s="219">
        <f t="shared" si="4"/>
        <v>1303.1300000000001</v>
      </c>
      <c r="T38" s="217">
        <f>IFERROR(VLOOKUP(B38,'[12]MAR-20'!B:H,6,FALSE),0)</f>
        <v>170.51</v>
      </c>
      <c r="U38" s="218">
        <f>IFERROR(VLOOKUP(B38,'[12]MAR-20'!B:H,7,FALSE),0)</f>
        <v>873.65</v>
      </c>
      <c r="V38" s="219">
        <f t="shared" si="5"/>
        <v>1044.1599999999999</v>
      </c>
      <c r="W38" s="195">
        <f t="shared" si="6"/>
        <v>875.12</v>
      </c>
      <c r="X38" s="196">
        <f t="shared" si="6"/>
        <v>16143.019999999999</v>
      </c>
      <c r="Y38" s="197">
        <f t="shared" si="6"/>
        <v>17018.14</v>
      </c>
    </row>
    <row r="39" spans="1:25" ht="13">
      <c r="A39" s="2" t="s">
        <v>262</v>
      </c>
      <c r="B39" s="2" t="s">
        <v>35</v>
      </c>
      <c r="C39" s="89" t="s">
        <v>297</v>
      </c>
      <c r="D39" s="129" t="s">
        <v>302</v>
      </c>
      <c r="E39" s="217">
        <f>IFERROR(VLOOKUP($B39,'[8]OCT-19'!$B:$H,6,FALSE),0)</f>
        <v>6953.9</v>
      </c>
      <c r="F39" s="218">
        <f>IFERROR(VLOOKUP(B39,'[8]OCT-19'!B:H,7,FALSE),0)</f>
        <v>1882.87</v>
      </c>
      <c r="G39" s="219">
        <f t="shared" si="0"/>
        <v>8836.77</v>
      </c>
      <c r="H39" s="204">
        <f>IFERROR(VLOOKUP(B39,'[7]NOV-19'!B:H,6,FALSE),0)</f>
        <v>7378.49</v>
      </c>
      <c r="I39" s="205">
        <f>IFERROR(VLOOKUP(B39,'[7]NOV-19'!B:H,7,FALSE),0)</f>
        <v>2202.5500000000002</v>
      </c>
      <c r="J39" s="206">
        <f t="shared" si="1"/>
        <v>9581.0400000000009</v>
      </c>
      <c r="K39" s="204">
        <f>IFERROR(VLOOKUP(B39,'[9]DEC-19'!B:H,6,FALSE),0)</f>
        <v>6734.52</v>
      </c>
      <c r="L39" s="205">
        <f>IFERROR(VLOOKUP(B39,'[9]DEC-19'!B:H,7,FALSE),0)</f>
        <v>1504.01</v>
      </c>
      <c r="M39" s="206">
        <f t="shared" si="2"/>
        <v>8238.5300000000007</v>
      </c>
      <c r="N39" s="217">
        <f>IFERROR(VLOOKUP(B39,'[10]JAN-20'!B:H,6,FALSE),0)</f>
        <v>9166.4599999999991</v>
      </c>
      <c r="O39" s="218">
        <f>IFERROR(VLOOKUP(B39,'[10]JAN-20'!B:H,7,FALSE),0)</f>
        <v>5070.1000000000004</v>
      </c>
      <c r="P39" s="219">
        <f t="shared" si="3"/>
        <v>14236.56</v>
      </c>
      <c r="Q39" s="217">
        <f>IFERROR(VLOOKUP(B39,'[11]FEB-20'!B:H,6,FALSE),0)</f>
        <v>8191.44</v>
      </c>
      <c r="R39" s="218">
        <f>IFERROR(VLOOKUP(B39,'[11]FEB-20'!B:H,7,FALSE),0)</f>
        <v>1078.6300000000001</v>
      </c>
      <c r="S39" s="219">
        <f t="shared" si="4"/>
        <v>9270.07</v>
      </c>
      <c r="T39" s="217">
        <f>IFERROR(VLOOKUP(B39,'[12]MAR-20'!B:H,6,FALSE),0)</f>
        <v>10964.23</v>
      </c>
      <c r="U39" s="218">
        <f>IFERROR(VLOOKUP(B39,'[12]MAR-20'!B:H,7,FALSE),0)</f>
        <v>4280.47</v>
      </c>
      <c r="V39" s="219">
        <f t="shared" si="5"/>
        <v>15244.7</v>
      </c>
      <c r="W39" s="195">
        <f t="shared" si="6"/>
        <v>49389.039999999994</v>
      </c>
      <c r="X39" s="196">
        <f t="shared" si="6"/>
        <v>16018.630000000001</v>
      </c>
      <c r="Y39" s="197">
        <f t="shared" si="6"/>
        <v>65407.67</v>
      </c>
    </row>
    <row r="40" spans="1:25" ht="13">
      <c r="A40" s="2" t="s">
        <v>263</v>
      </c>
      <c r="B40" s="2" t="s">
        <v>40</v>
      </c>
      <c r="C40" s="89" t="s">
        <v>297</v>
      </c>
      <c r="D40" s="129" t="s">
        <v>303</v>
      </c>
      <c r="E40" s="217">
        <f>IFERROR(VLOOKUP($B40,'[8]OCT-19'!$B:$H,6,FALSE),0)</f>
        <v>0</v>
      </c>
      <c r="F40" s="218">
        <f>IFERROR(VLOOKUP(B40,'[8]OCT-19'!B:H,7,FALSE),0)</f>
        <v>0</v>
      </c>
      <c r="G40" s="219">
        <f t="shared" si="0"/>
        <v>0</v>
      </c>
      <c r="H40" s="204">
        <f>IFERROR(VLOOKUP(B40,'[7]NOV-19'!B:H,6,FALSE),0)</f>
        <v>0</v>
      </c>
      <c r="I40" s="205">
        <f>IFERROR(VLOOKUP(B40,'[7]NOV-19'!B:H,7,FALSE),0)</f>
        <v>0</v>
      </c>
      <c r="J40" s="206">
        <f t="shared" si="1"/>
        <v>0</v>
      </c>
      <c r="K40" s="204">
        <f>IFERROR(VLOOKUP(B40,'[9]DEC-19'!B:H,6,FALSE),0)</f>
        <v>0</v>
      </c>
      <c r="L40" s="205">
        <f>IFERROR(VLOOKUP(B40,'[9]DEC-19'!B:H,7,FALSE),0)</f>
        <v>0</v>
      </c>
      <c r="M40" s="206">
        <f t="shared" si="2"/>
        <v>0</v>
      </c>
      <c r="N40" s="217">
        <f>IFERROR(VLOOKUP(B40,'[10]JAN-20'!B:H,6,FALSE),0)</f>
        <v>0</v>
      </c>
      <c r="O40" s="218">
        <f>IFERROR(VLOOKUP(B40,'[10]JAN-20'!B:H,7,FALSE),0)</f>
        <v>0</v>
      </c>
      <c r="P40" s="219">
        <f t="shared" si="3"/>
        <v>0</v>
      </c>
      <c r="Q40" s="217">
        <f>IFERROR(VLOOKUP(B40,'[11]FEB-20'!B:H,6,FALSE),0)</f>
        <v>0</v>
      </c>
      <c r="R40" s="218">
        <f>IFERROR(VLOOKUP(B40,'[11]FEB-20'!B:H,7,FALSE),0)</f>
        <v>0</v>
      </c>
      <c r="S40" s="219">
        <f t="shared" si="4"/>
        <v>0</v>
      </c>
      <c r="T40" s="217">
        <f>IFERROR(VLOOKUP(B40,'[12]MAR-20'!B:H,6,FALSE),0)</f>
        <v>0</v>
      </c>
      <c r="U40" s="218">
        <f>IFERROR(VLOOKUP(B40,'[12]MAR-20'!B:H,7,FALSE),0)</f>
        <v>0</v>
      </c>
      <c r="V40" s="219">
        <f t="shared" si="5"/>
        <v>0</v>
      </c>
      <c r="W40" s="195">
        <f t="shared" si="6"/>
        <v>0</v>
      </c>
      <c r="X40" s="196">
        <f t="shared" si="6"/>
        <v>0</v>
      </c>
      <c r="Y40" s="197">
        <f t="shared" si="6"/>
        <v>0</v>
      </c>
    </row>
    <row r="41" spans="1:25" ht="13">
      <c r="A41" s="2" t="s">
        <v>263</v>
      </c>
      <c r="B41" s="2" t="s">
        <v>41</v>
      </c>
      <c r="C41" s="89" t="s">
        <v>297</v>
      </c>
      <c r="D41" s="129" t="s">
        <v>303</v>
      </c>
      <c r="E41" s="217">
        <f>IFERROR(VLOOKUP($B41,'[8]OCT-19'!$B:$H,6,FALSE),0)</f>
        <v>3282.9</v>
      </c>
      <c r="F41" s="218">
        <f>IFERROR(VLOOKUP(B41,'[8]OCT-19'!B:H,7,FALSE),0)</f>
        <v>41.48</v>
      </c>
      <c r="G41" s="219">
        <f t="shared" si="0"/>
        <v>3324.38</v>
      </c>
      <c r="H41" s="204">
        <f>IFERROR(VLOOKUP(B41,'[7]NOV-19'!B:H,6,FALSE),0)</f>
        <v>1202.78</v>
      </c>
      <c r="I41" s="205">
        <f>IFERROR(VLOOKUP(B41,'[7]NOV-19'!B:H,7,FALSE),0)</f>
        <v>3.23</v>
      </c>
      <c r="J41" s="206">
        <f t="shared" si="1"/>
        <v>1206.01</v>
      </c>
      <c r="K41" s="204">
        <f>IFERROR(VLOOKUP(B41,'[9]DEC-19'!B:H,6,FALSE),0)</f>
        <v>68.48</v>
      </c>
      <c r="L41" s="205">
        <f>IFERROR(VLOOKUP(B41,'[9]DEC-19'!B:H,7,FALSE),0)</f>
        <v>14.93</v>
      </c>
      <c r="M41" s="206">
        <f t="shared" si="2"/>
        <v>83.41</v>
      </c>
      <c r="N41" s="217">
        <f>IFERROR(VLOOKUP(B41,'[10]JAN-20'!B:H,6,FALSE),0)</f>
        <v>2816.25</v>
      </c>
      <c r="O41" s="218">
        <f>IFERROR(VLOOKUP(B41,'[10]JAN-20'!B:H,7,FALSE),0)</f>
        <v>1452.23</v>
      </c>
      <c r="P41" s="219">
        <f t="shared" si="3"/>
        <v>4268.4799999999996</v>
      </c>
      <c r="Q41" s="217">
        <f>IFERROR(VLOOKUP(B41,'[11]FEB-20'!B:H,6,FALSE),0)</f>
        <v>2169.15</v>
      </c>
      <c r="R41" s="218">
        <f>IFERROR(VLOOKUP(B41,'[11]FEB-20'!B:H,7,FALSE),0)</f>
        <v>6361.28</v>
      </c>
      <c r="S41" s="219">
        <f t="shared" si="4"/>
        <v>8530.43</v>
      </c>
      <c r="T41" s="217">
        <f>IFERROR(VLOOKUP(B41,'[12]MAR-20'!B:H,6,FALSE),0)</f>
        <v>52.43</v>
      </c>
      <c r="U41" s="218">
        <f>IFERROR(VLOOKUP(B41,'[12]MAR-20'!B:H,7,FALSE),0)</f>
        <v>3550.28</v>
      </c>
      <c r="V41" s="219">
        <f t="shared" si="5"/>
        <v>3602.71</v>
      </c>
      <c r="W41" s="195">
        <f t="shared" si="6"/>
        <v>9591.99</v>
      </c>
      <c r="X41" s="196">
        <f t="shared" si="6"/>
        <v>11423.43</v>
      </c>
      <c r="Y41" s="197">
        <f t="shared" si="6"/>
        <v>21015.42</v>
      </c>
    </row>
    <row r="42" spans="1:25" ht="13">
      <c r="A42" s="2" t="s">
        <v>263</v>
      </c>
      <c r="B42" s="2" t="s">
        <v>42</v>
      </c>
      <c r="C42" s="89" t="s">
        <v>297</v>
      </c>
      <c r="D42" s="129" t="s">
        <v>303</v>
      </c>
      <c r="E42" s="217">
        <f>IFERROR(VLOOKUP($B42,'[8]OCT-19'!$B:$H,6,FALSE),0)</f>
        <v>13815.38</v>
      </c>
      <c r="F42" s="218">
        <f>IFERROR(VLOOKUP(B42,'[8]OCT-19'!B:H,7,FALSE),0)</f>
        <v>2304.83</v>
      </c>
      <c r="G42" s="219">
        <f t="shared" si="0"/>
        <v>16120.21</v>
      </c>
      <c r="H42" s="204">
        <f>IFERROR(VLOOKUP(B42,'[7]NOV-19'!B:H,6,FALSE),0)</f>
        <v>9000.83</v>
      </c>
      <c r="I42" s="205">
        <f>IFERROR(VLOOKUP(B42,'[7]NOV-19'!B:H,7,FALSE),0)</f>
        <v>2848.05</v>
      </c>
      <c r="J42" s="206">
        <f t="shared" si="1"/>
        <v>11848.880000000001</v>
      </c>
      <c r="K42" s="204">
        <f>IFERROR(VLOOKUP(B42,'[9]DEC-19'!B:H,6,FALSE),0)</f>
        <v>9301.43</v>
      </c>
      <c r="L42" s="205">
        <f>IFERROR(VLOOKUP(B42,'[9]DEC-19'!B:H,7,FALSE),0)</f>
        <v>2843.7</v>
      </c>
      <c r="M42" s="206">
        <f t="shared" si="2"/>
        <v>12145.130000000001</v>
      </c>
      <c r="N42" s="217">
        <f>IFERROR(VLOOKUP(B42,'[10]JAN-20'!B:H,6,FALSE),0)</f>
        <v>10759.13</v>
      </c>
      <c r="O42" s="218">
        <f>IFERROR(VLOOKUP(B42,'[10]JAN-20'!B:H,7,FALSE),0)</f>
        <v>5334.83</v>
      </c>
      <c r="P42" s="219">
        <f t="shared" si="3"/>
        <v>16093.96</v>
      </c>
      <c r="Q42" s="217">
        <f>IFERROR(VLOOKUP(B42,'[11]FEB-20'!B:H,6,FALSE),0)</f>
        <v>13401.15</v>
      </c>
      <c r="R42" s="218">
        <f>IFERROR(VLOOKUP(B42,'[11]FEB-20'!B:H,7,FALSE),0)</f>
        <v>3138.15</v>
      </c>
      <c r="S42" s="219">
        <f t="shared" si="4"/>
        <v>16539.3</v>
      </c>
      <c r="T42" s="217">
        <f>IFERROR(VLOOKUP(B42,'[12]MAR-20'!B:H,6,FALSE),0)</f>
        <v>6454.65</v>
      </c>
      <c r="U42" s="218">
        <f>IFERROR(VLOOKUP(B42,'[12]MAR-20'!B:H,7,FALSE),0)</f>
        <v>625.88</v>
      </c>
      <c r="V42" s="219">
        <f t="shared" si="5"/>
        <v>7080.53</v>
      </c>
      <c r="W42" s="195">
        <f t="shared" si="6"/>
        <v>62732.57</v>
      </c>
      <c r="X42" s="196">
        <f t="shared" si="6"/>
        <v>17095.440000000002</v>
      </c>
      <c r="Y42" s="197">
        <f t="shared" si="6"/>
        <v>79828.009999999995</v>
      </c>
    </row>
    <row r="43" spans="1:25" ht="13">
      <c r="A43" s="2" t="s">
        <v>263</v>
      </c>
      <c r="B43" s="2" t="s">
        <v>43</v>
      </c>
      <c r="C43" s="89" t="s">
        <v>297</v>
      </c>
      <c r="D43" s="129" t="s">
        <v>303</v>
      </c>
      <c r="E43" s="217">
        <f>IFERROR(VLOOKUP($B43,'[8]OCT-19'!$B:$H,6,FALSE),0)</f>
        <v>6126.53</v>
      </c>
      <c r="F43" s="218">
        <f>IFERROR(VLOOKUP(B43,'[8]OCT-19'!B:H,7,FALSE),0)</f>
        <v>1456.65</v>
      </c>
      <c r="G43" s="219">
        <f t="shared" si="0"/>
        <v>7583.18</v>
      </c>
      <c r="H43" s="204">
        <f>IFERROR(VLOOKUP(B43,'[7]NOV-19'!B:H,6,FALSE),0)</f>
        <v>14919.08</v>
      </c>
      <c r="I43" s="205">
        <f>IFERROR(VLOOKUP(B43,'[7]NOV-19'!B:H,7,FALSE),0)</f>
        <v>2230.88</v>
      </c>
      <c r="J43" s="206">
        <f t="shared" si="1"/>
        <v>17149.96</v>
      </c>
      <c r="K43" s="204">
        <f>IFERROR(VLOOKUP(B43,'[9]DEC-19'!B:H,6,FALSE),0)</f>
        <v>17279.25</v>
      </c>
      <c r="L43" s="205">
        <f>IFERROR(VLOOKUP(B43,'[9]DEC-19'!B:H,7,FALSE),0)</f>
        <v>4721.18</v>
      </c>
      <c r="M43" s="206">
        <f t="shared" si="2"/>
        <v>22000.43</v>
      </c>
      <c r="N43" s="217">
        <f>IFERROR(VLOOKUP(B43,'[10]JAN-20'!B:H,6,FALSE),0)</f>
        <v>10158.450000000001</v>
      </c>
      <c r="O43" s="218">
        <f>IFERROR(VLOOKUP(B43,'[10]JAN-20'!B:H,7,FALSE),0)</f>
        <v>6862.35</v>
      </c>
      <c r="P43" s="219">
        <f t="shared" si="3"/>
        <v>17020.800000000003</v>
      </c>
      <c r="Q43" s="217">
        <f>IFERROR(VLOOKUP(B43,'[11]FEB-20'!B:H,6,FALSE),0)</f>
        <v>14658.15</v>
      </c>
      <c r="R43" s="218">
        <f>IFERROR(VLOOKUP(B43,'[11]FEB-20'!B:H,7,FALSE),0)</f>
        <v>2828.55</v>
      </c>
      <c r="S43" s="219">
        <f t="shared" si="4"/>
        <v>17486.7</v>
      </c>
      <c r="T43" s="217">
        <f>IFERROR(VLOOKUP(B43,'[12]MAR-20'!B:H,6,FALSE),0)</f>
        <v>919.8</v>
      </c>
      <c r="U43" s="218">
        <f>IFERROR(VLOOKUP(B43,'[12]MAR-20'!B:H,7,FALSE),0)</f>
        <v>98.55</v>
      </c>
      <c r="V43" s="219">
        <f t="shared" si="5"/>
        <v>1018.3499999999999</v>
      </c>
      <c r="W43" s="195">
        <f t="shared" si="6"/>
        <v>64061.26</v>
      </c>
      <c r="X43" s="196">
        <f t="shared" si="6"/>
        <v>18198.16</v>
      </c>
      <c r="Y43" s="197">
        <f t="shared" si="6"/>
        <v>82259.420000000013</v>
      </c>
    </row>
    <row r="44" spans="1:25" ht="13">
      <c r="A44" s="2" t="s">
        <v>341</v>
      </c>
      <c r="B44" s="2" t="s">
        <v>342</v>
      </c>
      <c r="C44" s="89" t="s">
        <v>297</v>
      </c>
      <c r="D44" s="129" t="s">
        <v>303</v>
      </c>
      <c r="E44" s="217">
        <f>IFERROR(VLOOKUP($B44,'[8]OCT-19'!$B:$H,6,FALSE),0)</f>
        <v>52210.45</v>
      </c>
      <c r="F44" s="218">
        <f>IFERROR(VLOOKUP(B44,'[8]OCT-19'!B:H,7,FALSE),0)</f>
        <v>405.74</v>
      </c>
      <c r="G44" s="219">
        <f t="shared" si="0"/>
        <v>52616.189999999995</v>
      </c>
      <c r="H44" s="204">
        <f>IFERROR(VLOOKUP(B44,'[7]NOV-19'!B:H,6,FALSE),0)</f>
        <v>22693.75</v>
      </c>
      <c r="I44" s="205">
        <f>IFERROR(VLOOKUP(B44,'[7]NOV-19'!B:H,7,FALSE),0)</f>
        <v>2766.73</v>
      </c>
      <c r="J44" s="206">
        <f t="shared" si="1"/>
        <v>25460.48</v>
      </c>
      <c r="K44" s="204">
        <f>IFERROR(VLOOKUP(B44,'[9]DEC-19'!B:H,6,FALSE),0)</f>
        <v>24904.77</v>
      </c>
      <c r="L44" s="205">
        <f>IFERROR(VLOOKUP(B44,'[9]DEC-19'!B:H,7,FALSE),0)</f>
        <v>828.6</v>
      </c>
      <c r="M44" s="206">
        <f t="shared" si="2"/>
        <v>25733.37</v>
      </c>
      <c r="N44" s="217">
        <f>IFERROR(VLOOKUP(B44,'[10]JAN-20'!B:H,6,FALSE),0)</f>
        <v>26397.74</v>
      </c>
      <c r="O44" s="218">
        <f>IFERROR(VLOOKUP(B44,'[10]JAN-20'!B:H,7,FALSE),0)</f>
        <v>672.61</v>
      </c>
      <c r="P44" s="219">
        <f t="shared" si="3"/>
        <v>27070.350000000002</v>
      </c>
      <c r="Q44" s="217">
        <f>IFERROR(VLOOKUP(B44,'[11]FEB-20'!B:H,6,FALSE),0)</f>
        <v>35720.97</v>
      </c>
      <c r="R44" s="218">
        <f>IFERROR(VLOOKUP(B44,'[11]FEB-20'!B:H,7,FALSE),0)</f>
        <v>526.91999999999996</v>
      </c>
      <c r="S44" s="219">
        <f t="shared" si="4"/>
        <v>36247.89</v>
      </c>
      <c r="T44" s="217">
        <f>IFERROR(VLOOKUP(B44,'[12]MAR-20'!B:H,6,FALSE),0)</f>
        <v>17882.57</v>
      </c>
      <c r="U44" s="218">
        <f>IFERROR(VLOOKUP(B44,'[12]MAR-20'!B:H,7,FALSE),0)</f>
        <v>15232.85</v>
      </c>
      <c r="V44" s="219">
        <f t="shared" si="5"/>
        <v>33115.42</v>
      </c>
      <c r="W44" s="195">
        <f t="shared" si="6"/>
        <v>179810.25</v>
      </c>
      <c r="X44" s="196">
        <f t="shared" si="6"/>
        <v>20433.45</v>
      </c>
      <c r="Y44" s="197">
        <f t="shared" si="6"/>
        <v>200243.7</v>
      </c>
    </row>
    <row r="45" spans="1:25" ht="13">
      <c r="A45" s="2" t="s">
        <v>264</v>
      </c>
      <c r="B45" s="2" t="s">
        <v>48</v>
      </c>
      <c r="C45" s="89" t="s">
        <v>297</v>
      </c>
      <c r="D45" s="129" t="s">
        <v>304</v>
      </c>
      <c r="E45" s="217">
        <f>IFERROR(VLOOKUP($B45,'[8]OCT-19'!$B:$H,6,FALSE),0)</f>
        <v>2673.34</v>
      </c>
      <c r="F45" s="218">
        <f>IFERROR(VLOOKUP(B45,'[8]OCT-19'!B:H,7,FALSE),0)</f>
        <v>79.64</v>
      </c>
      <c r="G45" s="219">
        <f t="shared" si="0"/>
        <v>2752.98</v>
      </c>
      <c r="H45" s="204">
        <f>IFERROR(VLOOKUP(B45,'[7]NOV-19'!B:H,6,FALSE),0)</f>
        <v>2070.52</v>
      </c>
      <c r="I45" s="205">
        <f>IFERROR(VLOOKUP(B45,'[7]NOV-19'!B:H,7,FALSE),0)</f>
        <v>96.46</v>
      </c>
      <c r="J45" s="206">
        <f t="shared" si="1"/>
        <v>2166.98</v>
      </c>
      <c r="K45" s="204">
        <f>IFERROR(VLOOKUP(B45,'[9]DEC-19'!B:H,6,FALSE),0)</f>
        <v>2771.88</v>
      </c>
      <c r="L45" s="205">
        <f>IFERROR(VLOOKUP(B45,'[9]DEC-19'!B:H,7,FALSE),0)</f>
        <v>320.16000000000003</v>
      </c>
      <c r="M45" s="206">
        <f t="shared" si="2"/>
        <v>3092.04</v>
      </c>
      <c r="N45" s="217">
        <f>IFERROR(VLOOKUP(B45,'[10]JAN-20'!B:H,6,FALSE),0)</f>
        <v>2824.4</v>
      </c>
      <c r="O45" s="218">
        <f>IFERROR(VLOOKUP(B45,'[10]JAN-20'!B:H,7,FALSE),0)</f>
        <v>155.9</v>
      </c>
      <c r="P45" s="219">
        <f t="shared" si="3"/>
        <v>2980.3</v>
      </c>
      <c r="Q45" s="217">
        <f>IFERROR(VLOOKUP(B45,'[11]FEB-20'!B:H,6,FALSE),0)</f>
        <v>2486.96</v>
      </c>
      <c r="R45" s="218">
        <f>IFERROR(VLOOKUP(B45,'[11]FEB-20'!B:H,7,FALSE),0)</f>
        <v>304.02</v>
      </c>
      <c r="S45" s="219">
        <f t="shared" si="4"/>
        <v>2790.98</v>
      </c>
      <c r="T45" s="217">
        <f>IFERROR(VLOOKUP(B45,'[12]MAR-20'!B:H,6,FALSE),0)</f>
        <v>1610.12</v>
      </c>
      <c r="U45" s="218">
        <f>IFERROR(VLOOKUP(B45,'[12]MAR-20'!B:H,7,FALSE),0)</f>
        <v>266.60000000000002</v>
      </c>
      <c r="V45" s="219">
        <f t="shared" si="5"/>
        <v>1876.7199999999998</v>
      </c>
      <c r="W45" s="195">
        <f t="shared" si="6"/>
        <v>14437.220000000001</v>
      </c>
      <c r="X45" s="196">
        <f t="shared" si="6"/>
        <v>1222.78</v>
      </c>
      <c r="Y45" s="197">
        <f t="shared" si="6"/>
        <v>15659.999999999998</v>
      </c>
    </row>
    <row r="46" spans="1:25" ht="13">
      <c r="A46" s="2" t="s">
        <v>264</v>
      </c>
      <c r="B46" s="2" t="s">
        <v>49</v>
      </c>
      <c r="C46" s="89" t="s">
        <v>297</v>
      </c>
      <c r="D46" s="129" t="s">
        <v>304</v>
      </c>
      <c r="E46" s="217">
        <f>IFERROR(VLOOKUP($B46,'[8]OCT-19'!$B:$H,6,FALSE),0)</f>
        <v>3171.04</v>
      </c>
      <c r="F46" s="218">
        <f>IFERROR(VLOOKUP(B46,'[8]OCT-19'!B:H,7,FALSE),0)</f>
        <v>83.73</v>
      </c>
      <c r="G46" s="219">
        <f t="shared" si="0"/>
        <v>3254.77</v>
      </c>
      <c r="H46" s="204">
        <f>IFERROR(VLOOKUP(B46,'[7]NOV-19'!B:H,6,FALSE),0)</f>
        <v>2358.1</v>
      </c>
      <c r="I46" s="205">
        <f>IFERROR(VLOOKUP(B46,'[7]NOV-19'!B:H,7,FALSE),0)</f>
        <v>147.86000000000001</v>
      </c>
      <c r="J46" s="206">
        <f t="shared" si="1"/>
        <v>2505.96</v>
      </c>
      <c r="K46" s="204">
        <f>IFERROR(VLOOKUP(B46,'[9]DEC-19'!B:H,6,FALSE),0)</f>
        <v>2764.77</v>
      </c>
      <c r="L46" s="205">
        <f>IFERROR(VLOOKUP(B46,'[9]DEC-19'!B:H,7,FALSE),0)</f>
        <v>175.58</v>
      </c>
      <c r="M46" s="206">
        <f t="shared" si="2"/>
        <v>2940.35</v>
      </c>
      <c r="N46" s="217">
        <f>IFERROR(VLOOKUP(B46,'[10]JAN-20'!B:H,6,FALSE),0)</f>
        <v>2552.0100000000002</v>
      </c>
      <c r="O46" s="218">
        <f>IFERROR(VLOOKUP(B46,'[10]JAN-20'!B:H,7,FALSE),0)</f>
        <v>164.34</v>
      </c>
      <c r="P46" s="219">
        <f t="shared" si="3"/>
        <v>2716.3500000000004</v>
      </c>
      <c r="Q46" s="217">
        <f>IFERROR(VLOOKUP(B46,'[11]FEB-20'!B:H,6,FALSE),0)</f>
        <v>2190.2399999999998</v>
      </c>
      <c r="R46" s="218">
        <f>IFERROR(VLOOKUP(B46,'[11]FEB-20'!B:H,7,FALSE),0)</f>
        <v>168.85</v>
      </c>
      <c r="S46" s="219">
        <f t="shared" si="4"/>
        <v>2359.0899999999997</v>
      </c>
      <c r="T46" s="217">
        <f>IFERROR(VLOOKUP(B46,'[12]MAR-20'!B:H,6,FALSE),0)</f>
        <v>1903.83</v>
      </c>
      <c r="U46" s="218">
        <f>IFERROR(VLOOKUP(B46,'[12]MAR-20'!B:H,7,FALSE),0)</f>
        <v>115.55</v>
      </c>
      <c r="V46" s="219">
        <f t="shared" si="5"/>
        <v>2019.3799999999999</v>
      </c>
      <c r="W46" s="195">
        <f t="shared" si="6"/>
        <v>14939.99</v>
      </c>
      <c r="X46" s="196">
        <f t="shared" si="6"/>
        <v>855.91000000000008</v>
      </c>
      <c r="Y46" s="197">
        <f t="shared" si="6"/>
        <v>15795.9</v>
      </c>
    </row>
    <row r="47" spans="1:25" ht="13">
      <c r="A47" s="2" t="s">
        <v>264</v>
      </c>
      <c r="B47" s="2" t="s">
        <v>50</v>
      </c>
      <c r="C47" s="89" t="s">
        <v>297</v>
      </c>
      <c r="D47" s="129" t="s">
        <v>304</v>
      </c>
      <c r="E47" s="217">
        <f>IFERROR(VLOOKUP($B47,'[8]OCT-19'!$B:$H,6,FALSE),0)</f>
        <v>474.84</v>
      </c>
      <c r="F47" s="218">
        <f>IFERROR(VLOOKUP(B47,'[8]OCT-19'!B:H,7,FALSE),0)</f>
        <v>1.62</v>
      </c>
      <c r="G47" s="219">
        <f t="shared" si="0"/>
        <v>476.46</v>
      </c>
      <c r="H47" s="204">
        <f>IFERROR(VLOOKUP(B47,'[7]NOV-19'!B:H,6,FALSE),0)</f>
        <v>939.26</v>
      </c>
      <c r="I47" s="205">
        <f>IFERROR(VLOOKUP(B47,'[7]NOV-19'!B:H,7,FALSE),0)</f>
        <v>0.28000000000000003</v>
      </c>
      <c r="J47" s="206">
        <f t="shared" si="1"/>
        <v>939.54</v>
      </c>
      <c r="K47" s="204">
        <f>IFERROR(VLOOKUP(B47,'[9]DEC-19'!B:H,6,FALSE),0)</f>
        <v>747.64</v>
      </c>
      <c r="L47" s="205">
        <f>IFERROR(VLOOKUP(B47,'[9]DEC-19'!B:H,7,FALSE),0)</f>
        <v>57.38</v>
      </c>
      <c r="M47" s="206">
        <f t="shared" si="2"/>
        <v>805.02</v>
      </c>
      <c r="N47" s="217">
        <f>IFERROR(VLOOKUP(B47,'[10]JAN-20'!B:H,6,FALSE),0)</f>
        <v>1109.3</v>
      </c>
      <c r="O47" s="218">
        <f>IFERROR(VLOOKUP(B47,'[10]JAN-20'!B:H,7,FALSE),0)</f>
        <v>13.2</v>
      </c>
      <c r="P47" s="219">
        <f t="shared" si="3"/>
        <v>1122.5</v>
      </c>
      <c r="Q47" s="217">
        <f>IFERROR(VLOOKUP(B47,'[11]FEB-20'!B:H,6,FALSE),0)</f>
        <v>407.64</v>
      </c>
      <c r="R47" s="218">
        <f>IFERROR(VLOOKUP(B47,'[11]FEB-20'!B:H,7,FALSE),0)</f>
        <v>1.04</v>
      </c>
      <c r="S47" s="219">
        <f t="shared" si="4"/>
        <v>408.68</v>
      </c>
      <c r="T47" s="217">
        <f>IFERROR(VLOOKUP(B47,'[12]MAR-20'!B:H,6,FALSE),0)</f>
        <v>849.1</v>
      </c>
      <c r="U47" s="218">
        <f>IFERROR(VLOOKUP(B47,'[12]MAR-20'!B:H,7,FALSE),0)</f>
        <v>1.86</v>
      </c>
      <c r="V47" s="219">
        <f t="shared" si="5"/>
        <v>850.96</v>
      </c>
      <c r="W47" s="195">
        <f t="shared" si="6"/>
        <v>4527.78</v>
      </c>
      <c r="X47" s="196">
        <f t="shared" si="6"/>
        <v>75.38000000000001</v>
      </c>
      <c r="Y47" s="197">
        <f t="shared" si="6"/>
        <v>4603.16</v>
      </c>
    </row>
    <row r="48" spans="1:25" ht="13">
      <c r="A48" s="2" t="s">
        <v>264</v>
      </c>
      <c r="B48" s="2" t="s">
        <v>51</v>
      </c>
      <c r="C48" s="89" t="s">
        <v>297</v>
      </c>
      <c r="D48" s="129" t="s">
        <v>304</v>
      </c>
      <c r="E48" s="217">
        <f>IFERROR(VLOOKUP($B48,'[8]OCT-19'!$B:$H,6,FALSE),0)</f>
        <v>1295.6600000000001</v>
      </c>
      <c r="F48" s="218">
        <f>IFERROR(VLOOKUP(B48,'[8]OCT-19'!B:H,7,FALSE),0)</f>
        <v>19.420000000000002</v>
      </c>
      <c r="G48" s="219">
        <f t="shared" si="0"/>
        <v>1315.0800000000002</v>
      </c>
      <c r="H48" s="204">
        <f>IFERROR(VLOOKUP(B48,'[7]NOV-19'!B:H,6,FALSE),0)</f>
        <v>1017.34</v>
      </c>
      <c r="I48" s="205">
        <f>IFERROR(VLOOKUP(B48,'[7]NOV-19'!B:H,7,FALSE),0)</f>
        <v>28.08</v>
      </c>
      <c r="J48" s="206">
        <f t="shared" si="1"/>
        <v>1045.42</v>
      </c>
      <c r="K48" s="204">
        <f>IFERROR(VLOOKUP(B48,'[9]DEC-19'!B:H,6,FALSE),0)</f>
        <v>893.62</v>
      </c>
      <c r="L48" s="205">
        <f>IFERROR(VLOOKUP(B48,'[9]DEC-19'!B:H,7,FALSE),0)</f>
        <v>115.4</v>
      </c>
      <c r="M48" s="206">
        <f t="shared" si="2"/>
        <v>1009.02</v>
      </c>
      <c r="N48" s="217">
        <f>IFERROR(VLOOKUP(B48,'[10]JAN-20'!B:H,6,FALSE),0)</f>
        <v>1443.92</v>
      </c>
      <c r="O48" s="218">
        <f>IFERROR(VLOOKUP(B48,'[10]JAN-20'!B:H,7,FALSE),0)</f>
        <v>50.46</v>
      </c>
      <c r="P48" s="219">
        <f t="shared" si="3"/>
        <v>1494.38</v>
      </c>
      <c r="Q48" s="217">
        <f>IFERROR(VLOOKUP(B48,'[11]FEB-20'!B:H,6,FALSE),0)</f>
        <v>730.5</v>
      </c>
      <c r="R48" s="218">
        <f>IFERROR(VLOOKUP(B48,'[11]FEB-20'!B:H,7,FALSE),0)</f>
        <v>11.1</v>
      </c>
      <c r="S48" s="219">
        <f t="shared" si="4"/>
        <v>741.6</v>
      </c>
      <c r="T48" s="217">
        <f>IFERROR(VLOOKUP(B48,'[12]MAR-20'!B:H,6,FALSE),0)</f>
        <v>948.14</v>
      </c>
      <c r="U48" s="218">
        <f>IFERROR(VLOOKUP(B48,'[12]MAR-20'!B:H,7,FALSE),0)</f>
        <v>50.36</v>
      </c>
      <c r="V48" s="219">
        <f t="shared" si="5"/>
        <v>998.5</v>
      </c>
      <c r="W48" s="195">
        <f t="shared" si="6"/>
        <v>6329.18</v>
      </c>
      <c r="X48" s="196">
        <f t="shared" si="6"/>
        <v>274.82</v>
      </c>
      <c r="Y48" s="197">
        <f t="shared" si="6"/>
        <v>6604</v>
      </c>
    </row>
    <row r="49" spans="1:25" ht="13">
      <c r="A49" s="2" t="s">
        <v>264</v>
      </c>
      <c r="B49" s="2" t="s">
        <v>52</v>
      </c>
      <c r="C49" s="89" t="s">
        <v>297</v>
      </c>
      <c r="D49" s="129" t="s">
        <v>304</v>
      </c>
      <c r="E49" s="217">
        <f>IFERROR(VLOOKUP($B49,'[8]OCT-19'!$B:$H,6,FALSE),0)</f>
        <v>0</v>
      </c>
      <c r="F49" s="218">
        <f>IFERROR(VLOOKUP(B49,'[8]OCT-19'!B:H,7,FALSE),0)</f>
        <v>0</v>
      </c>
      <c r="G49" s="219">
        <f t="shared" si="0"/>
        <v>0</v>
      </c>
      <c r="H49" s="204">
        <f>IFERROR(VLOOKUP(B49,'[7]NOV-19'!B:H,6,FALSE),0)</f>
        <v>0</v>
      </c>
      <c r="I49" s="205">
        <f>IFERROR(VLOOKUP(B49,'[7]NOV-19'!B:H,7,FALSE),0)</f>
        <v>0</v>
      </c>
      <c r="J49" s="206">
        <f t="shared" si="1"/>
        <v>0</v>
      </c>
      <c r="K49" s="204">
        <f>IFERROR(VLOOKUP(B49,'[9]DEC-19'!B:H,6,FALSE),0)</f>
        <v>0</v>
      </c>
      <c r="L49" s="205">
        <f>IFERROR(VLOOKUP(B49,'[9]DEC-19'!B:H,7,FALSE),0)</f>
        <v>0</v>
      </c>
      <c r="M49" s="206">
        <f t="shared" si="2"/>
        <v>0</v>
      </c>
      <c r="N49" s="217">
        <f>IFERROR(VLOOKUP(B49,'[10]JAN-20'!B:H,6,FALSE),0)</f>
        <v>0</v>
      </c>
      <c r="O49" s="218">
        <f>IFERROR(VLOOKUP(B49,'[10]JAN-20'!B:H,7,FALSE),0)</f>
        <v>0</v>
      </c>
      <c r="P49" s="219">
        <f t="shared" si="3"/>
        <v>0</v>
      </c>
      <c r="Q49" s="217">
        <f>IFERROR(VLOOKUP(B49,'[11]FEB-20'!B:H,6,FALSE),0)</f>
        <v>0</v>
      </c>
      <c r="R49" s="218">
        <f>IFERROR(VLOOKUP(B49,'[11]FEB-20'!B:H,7,FALSE),0)</f>
        <v>0</v>
      </c>
      <c r="S49" s="219">
        <f t="shared" si="4"/>
        <v>0</v>
      </c>
      <c r="T49" s="217">
        <f>IFERROR(VLOOKUP(B49,'[12]MAR-20'!B:H,6,FALSE),0)</f>
        <v>0</v>
      </c>
      <c r="U49" s="218">
        <f>IFERROR(VLOOKUP(B49,'[12]MAR-20'!B:H,7,FALSE),0)</f>
        <v>0</v>
      </c>
      <c r="V49" s="219">
        <f t="shared" si="5"/>
        <v>0</v>
      </c>
      <c r="W49" s="195">
        <f t="shared" si="6"/>
        <v>0</v>
      </c>
      <c r="X49" s="196">
        <f t="shared" si="6"/>
        <v>0</v>
      </c>
      <c r="Y49" s="197">
        <f t="shared" si="6"/>
        <v>0</v>
      </c>
    </row>
    <row r="50" spans="1:25" ht="13">
      <c r="A50" s="2" t="s">
        <v>264</v>
      </c>
      <c r="B50" s="2" t="s">
        <v>53</v>
      </c>
      <c r="C50" s="89" t="s">
        <v>297</v>
      </c>
      <c r="D50" s="129" t="s">
        <v>304</v>
      </c>
      <c r="E50" s="217">
        <f>IFERROR(VLOOKUP($B50,'[8]OCT-19'!$B:$H,6,FALSE),0)</f>
        <v>0</v>
      </c>
      <c r="F50" s="218">
        <f>IFERROR(VLOOKUP(B50,'[8]OCT-19'!B:H,7,FALSE),0)</f>
        <v>0</v>
      </c>
      <c r="G50" s="219">
        <f t="shared" si="0"/>
        <v>0</v>
      </c>
      <c r="H50" s="204">
        <f>IFERROR(VLOOKUP(B50,'[7]NOV-19'!B:H,6,FALSE),0)</f>
        <v>0</v>
      </c>
      <c r="I50" s="205">
        <f>IFERROR(VLOOKUP(B50,'[7]NOV-19'!B:H,7,FALSE),0)</f>
        <v>0</v>
      </c>
      <c r="J50" s="206">
        <f t="shared" si="1"/>
        <v>0</v>
      </c>
      <c r="K50" s="204">
        <f>IFERROR(VLOOKUP(B50,'[9]DEC-19'!B:H,6,FALSE),0)</f>
        <v>0</v>
      </c>
      <c r="L50" s="205">
        <f>IFERROR(VLOOKUP(B50,'[9]DEC-19'!B:H,7,FALSE),0)</f>
        <v>0</v>
      </c>
      <c r="M50" s="206">
        <f t="shared" si="2"/>
        <v>0</v>
      </c>
      <c r="N50" s="217">
        <f>IFERROR(VLOOKUP(B50,'[10]JAN-20'!B:H,6,FALSE),0)</f>
        <v>0</v>
      </c>
      <c r="O50" s="218">
        <f>IFERROR(VLOOKUP(B50,'[10]JAN-20'!B:H,7,FALSE),0)</f>
        <v>0</v>
      </c>
      <c r="P50" s="219">
        <f t="shared" si="3"/>
        <v>0</v>
      </c>
      <c r="Q50" s="217">
        <f>IFERROR(VLOOKUP(B50,'[11]FEB-20'!B:H,6,FALSE),0)</f>
        <v>0</v>
      </c>
      <c r="R50" s="218">
        <f>IFERROR(VLOOKUP(B50,'[11]FEB-20'!B:H,7,FALSE),0)</f>
        <v>0</v>
      </c>
      <c r="S50" s="219">
        <f t="shared" si="4"/>
        <v>0</v>
      </c>
      <c r="T50" s="217">
        <f>IFERROR(VLOOKUP(B50,'[12]MAR-20'!B:H,6,FALSE),0)</f>
        <v>0</v>
      </c>
      <c r="U50" s="218">
        <f>IFERROR(VLOOKUP(B50,'[12]MAR-20'!B:H,7,FALSE),0)</f>
        <v>0</v>
      </c>
      <c r="V50" s="219">
        <f t="shared" si="5"/>
        <v>0</v>
      </c>
      <c r="W50" s="195">
        <f t="shared" si="6"/>
        <v>0</v>
      </c>
      <c r="X50" s="196">
        <f t="shared" si="6"/>
        <v>0</v>
      </c>
      <c r="Y50" s="197">
        <f t="shared" si="6"/>
        <v>0</v>
      </c>
    </row>
    <row r="51" spans="1:25" ht="13">
      <c r="A51" s="2" t="s">
        <v>264</v>
      </c>
      <c r="B51" s="2" t="s">
        <v>54</v>
      </c>
      <c r="C51" s="89" t="s">
        <v>297</v>
      </c>
      <c r="D51" s="129" t="s">
        <v>304</v>
      </c>
      <c r="E51" s="217">
        <f>IFERROR(VLOOKUP($B51,'[8]OCT-19'!$B:$H,6,FALSE),0)</f>
        <v>0</v>
      </c>
      <c r="F51" s="218">
        <f>IFERROR(VLOOKUP(B51,'[8]OCT-19'!B:H,7,FALSE),0)</f>
        <v>0</v>
      </c>
      <c r="G51" s="219">
        <f t="shared" si="0"/>
        <v>0</v>
      </c>
      <c r="H51" s="204">
        <f>IFERROR(VLOOKUP(B51,'[7]NOV-19'!B:H,6,FALSE),0)</f>
        <v>0</v>
      </c>
      <c r="I51" s="205">
        <f>IFERROR(VLOOKUP(B51,'[7]NOV-19'!B:H,7,FALSE),0)</f>
        <v>0</v>
      </c>
      <c r="J51" s="206">
        <f t="shared" si="1"/>
        <v>0</v>
      </c>
      <c r="K51" s="204">
        <f>IFERROR(VLOOKUP(B51,'[9]DEC-19'!B:H,6,FALSE),0)</f>
        <v>0</v>
      </c>
      <c r="L51" s="205">
        <f>IFERROR(VLOOKUP(B51,'[9]DEC-19'!B:H,7,FALSE),0)</f>
        <v>0</v>
      </c>
      <c r="M51" s="206">
        <f t="shared" si="2"/>
        <v>0</v>
      </c>
      <c r="N51" s="217">
        <f>IFERROR(VLOOKUP(B51,'[10]JAN-20'!B:H,6,FALSE),0)</f>
        <v>0</v>
      </c>
      <c r="O51" s="218">
        <f>IFERROR(VLOOKUP(B51,'[10]JAN-20'!B:H,7,FALSE),0)</f>
        <v>0</v>
      </c>
      <c r="P51" s="219">
        <f t="shared" si="3"/>
        <v>0</v>
      </c>
      <c r="Q51" s="217">
        <f>IFERROR(VLOOKUP(B51,'[11]FEB-20'!B:H,6,FALSE),0)</f>
        <v>0</v>
      </c>
      <c r="R51" s="218">
        <f>IFERROR(VLOOKUP(B51,'[11]FEB-20'!B:H,7,FALSE),0)</f>
        <v>0</v>
      </c>
      <c r="S51" s="219">
        <f t="shared" si="4"/>
        <v>0</v>
      </c>
      <c r="T51" s="217">
        <f>IFERROR(VLOOKUP(B51,'[12]MAR-20'!B:H,6,FALSE),0)</f>
        <v>0</v>
      </c>
      <c r="U51" s="218">
        <f>IFERROR(VLOOKUP(B51,'[12]MAR-20'!B:H,7,FALSE),0)</f>
        <v>0</v>
      </c>
      <c r="V51" s="219">
        <f t="shared" si="5"/>
        <v>0</v>
      </c>
      <c r="W51" s="195">
        <f t="shared" si="6"/>
        <v>0</v>
      </c>
      <c r="X51" s="196">
        <f t="shared" si="6"/>
        <v>0</v>
      </c>
      <c r="Y51" s="197">
        <f t="shared" si="6"/>
        <v>0</v>
      </c>
    </row>
    <row r="52" spans="1:25" ht="13">
      <c r="A52" s="2" t="s">
        <v>264</v>
      </c>
      <c r="B52" s="2" t="s">
        <v>55</v>
      </c>
      <c r="C52" s="89" t="s">
        <v>297</v>
      </c>
      <c r="D52" s="129" t="s">
        <v>304</v>
      </c>
      <c r="E52" s="217">
        <f>IFERROR(VLOOKUP($B52,'[8]OCT-19'!$B:$H,6,FALSE),0)</f>
        <v>0</v>
      </c>
      <c r="F52" s="218">
        <f>IFERROR(VLOOKUP(B52,'[8]OCT-19'!B:H,7,FALSE),0)</f>
        <v>0</v>
      </c>
      <c r="G52" s="219">
        <f t="shared" si="0"/>
        <v>0</v>
      </c>
      <c r="H52" s="204">
        <f>IFERROR(VLOOKUP(B52,'[7]NOV-19'!B:H,6,FALSE),0)</f>
        <v>0</v>
      </c>
      <c r="I52" s="205">
        <f>IFERROR(VLOOKUP(B52,'[7]NOV-19'!B:H,7,FALSE),0)</f>
        <v>0</v>
      </c>
      <c r="J52" s="206">
        <f t="shared" si="1"/>
        <v>0</v>
      </c>
      <c r="K52" s="204">
        <f>IFERROR(VLOOKUP(B52,'[9]DEC-19'!B:H,6,FALSE),0)</f>
        <v>0</v>
      </c>
      <c r="L52" s="205">
        <f>IFERROR(VLOOKUP(B52,'[9]DEC-19'!B:H,7,FALSE),0)</f>
        <v>0</v>
      </c>
      <c r="M52" s="206">
        <f t="shared" si="2"/>
        <v>0</v>
      </c>
      <c r="N52" s="217">
        <f>IFERROR(VLOOKUP(B52,'[10]JAN-20'!B:H,6,FALSE),0)</f>
        <v>0</v>
      </c>
      <c r="O52" s="218">
        <f>IFERROR(VLOOKUP(B52,'[10]JAN-20'!B:H,7,FALSE),0)</f>
        <v>0</v>
      </c>
      <c r="P52" s="219">
        <f t="shared" si="3"/>
        <v>0</v>
      </c>
      <c r="Q52" s="217">
        <f>IFERROR(VLOOKUP(B52,'[11]FEB-20'!B:H,6,FALSE),0)</f>
        <v>0</v>
      </c>
      <c r="R52" s="218">
        <f>IFERROR(VLOOKUP(B52,'[11]FEB-20'!B:H,7,FALSE),0)</f>
        <v>0</v>
      </c>
      <c r="S52" s="219">
        <f t="shared" si="4"/>
        <v>0</v>
      </c>
      <c r="T52" s="217">
        <f>IFERROR(VLOOKUP(B52,'[12]MAR-20'!B:H,6,FALSE),0)</f>
        <v>0</v>
      </c>
      <c r="U52" s="218">
        <f>IFERROR(VLOOKUP(B52,'[12]MAR-20'!B:H,7,FALSE),0)</f>
        <v>0</v>
      </c>
      <c r="V52" s="219">
        <f t="shared" si="5"/>
        <v>0</v>
      </c>
      <c r="W52" s="195">
        <f t="shared" si="6"/>
        <v>0</v>
      </c>
      <c r="X52" s="196">
        <f t="shared" si="6"/>
        <v>0</v>
      </c>
      <c r="Y52" s="197">
        <f t="shared" si="6"/>
        <v>0</v>
      </c>
    </row>
    <row r="53" spans="1:25" ht="13">
      <c r="A53" s="2" t="s">
        <v>264</v>
      </c>
      <c r="B53" s="2" t="s">
        <v>56</v>
      </c>
      <c r="C53" s="89" t="s">
        <v>297</v>
      </c>
      <c r="D53" s="129" t="s">
        <v>302</v>
      </c>
      <c r="E53" s="217">
        <f>IFERROR(VLOOKUP($B53,'[8]OCT-19'!$B:$H,6,FALSE),0)</f>
        <v>8203.09</v>
      </c>
      <c r="F53" s="218">
        <f>IFERROR(VLOOKUP(B53,'[8]OCT-19'!B:H,7,FALSE),0)</f>
        <v>838.76</v>
      </c>
      <c r="G53" s="219">
        <f t="shared" si="0"/>
        <v>9041.85</v>
      </c>
      <c r="H53" s="204">
        <f>IFERROR(VLOOKUP(B53,'[7]NOV-19'!B:H,6,FALSE),0)</f>
        <v>2617.88</v>
      </c>
      <c r="I53" s="205">
        <f>IFERROR(VLOOKUP(B53,'[7]NOV-19'!B:H,7,FALSE),0)</f>
        <v>1252.1199999999999</v>
      </c>
      <c r="J53" s="206">
        <f t="shared" si="1"/>
        <v>3870</v>
      </c>
      <c r="K53" s="204">
        <f>IFERROR(VLOOKUP(B53,'[9]DEC-19'!B:H,6,FALSE),0)</f>
        <v>2252.5300000000002</v>
      </c>
      <c r="L53" s="205">
        <f>IFERROR(VLOOKUP(B53,'[9]DEC-19'!B:H,7,FALSE),0)</f>
        <v>1954.11</v>
      </c>
      <c r="M53" s="206">
        <f t="shared" si="2"/>
        <v>4206.6400000000003</v>
      </c>
      <c r="N53" s="217">
        <f>IFERROR(VLOOKUP(B53,'[10]JAN-20'!B:H,6,FALSE),0)</f>
        <v>1991.5</v>
      </c>
      <c r="O53" s="218">
        <f>IFERROR(VLOOKUP(B53,'[10]JAN-20'!B:H,7,FALSE),0)</f>
        <v>788.48</v>
      </c>
      <c r="P53" s="219">
        <f t="shared" si="3"/>
        <v>2779.98</v>
      </c>
      <c r="Q53" s="217">
        <f>IFERROR(VLOOKUP(B53,'[11]FEB-20'!B:H,6,FALSE),0)</f>
        <v>1711.49</v>
      </c>
      <c r="R53" s="218">
        <f>IFERROR(VLOOKUP(B53,'[11]FEB-20'!B:H,7,FALSE),0)</f>
        <v>218</v>
      </c>
      <c r="S53" s="219">
        <f t="shared" si="4"/>
        <v>1929.49</v>
      </c>
      <c r="T53" s="217">
        <f>IFERROR(VLOOKUP(B53,'[12]MAR-20'!B:H,6,FALSE),0)</f>
        <v>1526.58</v>
      </c>
      <c r="U53" s="218">
        <f>IFERROR(VLOOKUP(B53,'[12]MAR-20'!B:H,7,FALSE),0)</f>
        <v>354.68</v>
      </c>
      <c r="V53" s="219">
        <f t="shared" si="5"/>
        <v>1881.26</v>
      </c>
      <c r="W53" s="195">
        <f t="shared" si="6"/>
        <v>18303.07</v>
      </c>
      <c r="X53" s="196">
        <f t="shared" si="6"/>
        <v>5406.15</v>
      </c>
      <c r="Y53" s="197">
        <f t="shared" si="6"/>
        <v>23709.22</v>
      </c>
    </row>
    <row r="54" spans="1:25" ht="13">
      <c r="A54" s="2" t="s">
        <v>381</v>
      </c>
      <c r="B54" s="2" t="s">
        <v>382</v>
      </c>
      <c r="C54" s="89" t="s">
        <v>297</v>
      </c>
      <c r="D54" s="129" t="s">
        <v>304</v>
      </c>
      <c r="E54" s="217">
        <f>IFERROR(VLOOKUP($B54,'[8]OCT-19'!$B:$H,6,FALSE),0)</f>
        <v>29622.880000000001</v>
      </c>
      <c r="F54" s="218">
        <f>IFERROR(VLOOKUP(B54,'[8]OCT-19'!B:H,7,FALSE),0)</f>
        <v>0</v>
      </c>
      <c r="G54" s="219">
        <f t="shared" si="0"/>
        <v>29622.880000000001</v>
      </c>
      <c r="H54" s="204">
        <f>IFERROR(VLOOKUP(B54,'[7]NOV-19'!B:H,6,FALSE),0)</f>
        <v>23352.75</v>
      </c>
      <c r="I54" s="205">
        <f>IFERROR(VLOOKUP(B54,'[7]NOV-19'!B:H,7,FALSE),0)</f>
        <v>152.86000000000001</v>
      </c>
      <c r="J54" s="206">
        <f t="shared" si="1"/>
        <v>23505.61</v>
      </c>
      <c r="K54" s="204">
        <f>IFERROR(VLOOKUP(B54,'[9]DEC-19'!B:H,6,FALSE),0)</f>
        <v>31678.19</v>
      </c>
      <c r="L54" s="205">
        <f>IFERROR(VLOOKUP(B54,'[9]DEC-19'!B:H,7,FALSE),0)</f>
        <v>627.09</v>
      </c>
      <c r="M54" s="206">
        <f t="shared" si="2"/>
        <v>32305.279999999999</v>
      </c>
      <c r="N54" s="217">
        <f>IFERROR(VLOOKUP(B54,'[10]JAN-20'!B:H,6,FALSE),0)</f>
        <v>18346.57</v>
      </c>
      <c r="O54" s="218">
        <f>IFERROR(VLOOKUP(B54,'[10]JAN-20'!B:H,7,FALSE),0)</f>
        <v>74.930000000000007</v>
      </c>
      <c r="P54" s="219">
        <f t="shared" si="3"/>
        <v>18421.5</v>
      </c>
      <c r="Q54" s="217">
        <f>IFERROR(VLOOKUP(B54,'[11]FEB-20'!B:H,6,FALSE),0)</f>
        <v>12313.5</v>
      </c>
      <c r="R54" s="218">
        <f>IFERROR(VLOOKUP(B54,'[11]FEB-20'!B:H,7,FALSE),0)</f>
        <v>5.42</v>
      </c>
      <c r="S54" s="219">
        <f t="shared" si="4"/>
        <v>12318.92</v>
      </c>
      <c r="T54" s="217">
        <f>IFERROR(VLOOKUP(B54,'[12]MAR-20'!B:H,6,FALSE),0)</f>
        <v>2114.0500000000002</v>
      </c>
      <c r="U54" s="218">
        <f>IFERROR(VLOOKUP(B54,'[12]MAR-20'!B:H,7,FALSE),0)</f>
        <v>5249.02</v>
      </c>
      <c r="V54" s="219">
        <f t="shared" si="5"/>
        <v>7363.0700000000006</v>
      </c>
      <c r="W54" s="195">
        <f t="shared" si="6"/>
        <v>117427.94000000002</v>
      </c>
      <c r="X54" s="196">
        <f t="shared" si="6"/>
        <v>6109.3200000000006</v>
      </c>
      <c r="Y54" s="197">
        <f t="shared" si="6"/>
        <v>123537.26000000001</v>
      </c>
    </row>
    <row r="55" spans="1:25" ht="13">
      <c r="A55" s="2" t="s">
        <v>265</v>
      </c>
      <c r="B55" s="2" t="s">
        <v>57</v>
      </c>
      <c r="C55" s="89" t="s">
        <v>297</v>
      </c>
      <c r="D55" s="129" t="s">
        <v>303</v>
      </c>
      <c r="E55" s="217">
        <f>IFERROR(VLOOKUP($B55,'[8]OCT-19'!$B:$H,6,FALSE),0)</f>
        <v>0</v>
      </c>
      <c r="F55" s="218">
        <f>IFERROR(VLOOKUP(B55,'[8]OCT-19'!B:H,7,FALSE),0)</f>
        <v>0</v>
      </c>
      <c r="G55" s="219">
        <f t="shared" si="0"/>
        <v>0</v>
      </c>
      <c r="H55" s="204">
        <f>IFERROR(VLOOKUP(B55,'[7]NOV-19'!B:H,6,FALSE),0)</f>
        <v>0</v>
      </c>
      <c r="I55" s="205">
        <f>IFERROR(VLOOKUP(B55,'[7]NOV-19'!B:H,7,FALSE),0)</f>
        <v>0</v>
      </c>
      <c r="J55" s="206">
        <f t="shared" si="1"/>
        <v>0</v>
      </c>
      <c r="K55" s="204">
        <f>IFERROR(VLOOKUP(B55,'[9]DEC-19'!B:H,6,FALSE),0)</f>
        <v>0</v>
      </c>
      <c r="L55" s="205">
        <f>IFERROR(VLOOKUP(B55,'[9]DEC-19'!B:H,7,FALSE),0)</f>
        <v>0</v>
      </c>
      <c r="M55" s="206">
        <f t="shared" si="2"/>
        <v>0</v>
      </c>
      <c r="N55" s="217">
        <f>IFERROR(VLOOKUP(B55,'[10]JAN-20'!B:H,6,FALSE),0)</f>
        <v>0</v>
      </c>
      <c r="O55" s="218">
        <f>IFERROR(VLOOKUP(B55,'[10]JAN-20'!B:H,7,FALSE),0)</f>
        <v>0</v>
      </c>
      <c r="P55" s="219">
        <f t="shared" si="3"/>
        <v>0</v>
      </c>
      <c r="Q55" s="217">
        <f>IFERROR(VLOOKUP(B55,'[11]FEB-20'!B:H,6,FALSE),0)</f>
        <v>0</v>
      </c>
      <c r="R55" s="218">
        <f>IFERROR(VLOOKUP(B55,'[11]FEB-20'!B:H,7,FALSE),0)</f>
        <v>0</v>
      </c>
      <c r="S55" s="219">
        <f t="shared" si="4"/>
        <v>0</v>
      </c>
      <c r="T55" s="217">
        <f>IFERROR(VLOOKUP(B55,'[12]MAR-20'!B:H,6,FALSE),0)</f>
        <v>0</v>
      </c>
      <c r="U55" s="218">
        <f>IFERROR(VLOOKUP(B55,'[12]MAR-20'!B:H,7,FALSE),0)</f>
        <v>0</v>
      </c>
      <c r="V55" s="219">
        <f t="shared" si="5"/>
        <v>0</v>
      </c>
      <c r="W55" s="195">
        <f t="shared" si="6"/>
        <v>0</v>
      </c>
      <c r="X55" s="196">
        <f t="shared" si="6"/>
        <v>0</v>
      </c>
      <c r="Y55" s="197">
        <f t="shared" si="6"/>
        <v>0</v>
      </c>
    </row>
    <row r="56" spans="1:25" ht="13">
      <c r="A56" s="221" t="s">
        <v>437</v>
      </c>
      <c r="B56" s="221" t="s">
        <v>438</v>
      </c>
      <c r="C56" s="222" t="str">
        <f>VLOOKUP(B56,[7]Unit_details!B:D,2,FALSE)</f>
        <v>D</v>
      </c>
      <c r="D56" s="223" t="str">
        <f>VLOOKUP(B56,[7]Unit_details!B:D,3,FALSE)</f>
        <v>S</v>
      </c>
      <c r="E56" s="207">
        <f>IFERROR(VLOOKUP($B56,'[7]OCT-19'!$B:$H,6,FALSE),0)</f>
        <v>0</v>
      </c>
      <c r="F56" s="208">
        <f>IFERROR(VLOOKUP(B56,'[7]OCT-19'!B:H,7,FALSE),0)</f>
        <v>0</v>
      </c>
      <c r="G56" s="209">
        <f t="shared" si="0"/>
        <v>0</v>
      </c>
      <c r="H56" s="207">
        <f>IFERROR(VLOOKUP(B56,'[7]NOV-19'!B:H,6,FALSE),0)</f>
        <v>445.48</v>
      </c>
      <c r="I56" s="208">
        <f>IFERROR(VLOOKUP(B56,'[7]NOV-19'!B:H,7,FALSE),0)</f>
        <v>0</v>
      </c>
      <c r="J56" s="209">
        <f t="shared" si="1"/>
        <v>445.48</v>
      </c>
      <c r="K56" s="204">
        <f>IFERROR(VLOOKUP(B56,'[9]DEC-19'!B:H,6,FALSE),0)</f>
        <v>25022.959999999999</v>
      </c>
      <c r="L56" s="205">
        <f>IFERROR(VLOOKUP(B56,'[9]DEC-19'!B:H,7,FALSE),0)</f>
        <v>0.05</v>
      </c>
      <c r="M56" s="206">
        <f t="shared" si="2"/>
        <v>25023.01</v>
      </c>
      <c r="N56" s="217">
        <f>IFERROR(VLOOKUP(B56,'[10]JAN-20'!B:H,6,FALSE),0)</f>
        <v>23178.29</v>
      </c>
      <c r="O56" s="218">
        <f>IFERROR(VLOOKUP(B56,'[10]JAN-20'!B:H,7,FALSE),0)</f>
        <v>0.03</v>
      </c>
      <c r="P56" s="219">
        <f t="shared" si="3"/>
        <v>23178.32</v>
      </c>
      <c r="Q56" s="217">
        <f>IFERROR(VLOOKUP(B56,'[11]FEB-20'!B:H,6,FALSE),0)</f>
        <v>23294.05</v>
      </c>
      <c r="R56" s="218">
        <f>IFERROR(VLOOKUP(B56,'[11]FEB-20'!B:H,7,FALSE),0)</f>
        <v>0</v>
      </c>
      <c r="S56" s="219">
        <f t="shared" si="4"/>
        <v>23294.05</v>
      </c>
      <c r="T56" s="217">
        <f>IFERROR(VLOOKUP(B56,'[12]MAR-20'!B:H,6,FALSE),0)</f>
        <v>28587.53</v>
      </c>
      <c r="U56" s="218">
        <f>IFERROR(VLOOKUP(B56,'[12]MAR-20'!B:H,7,FALSE),0)</f>
        <v>0</v>
      </c>
      <c r="V56" s="219">
        <f t="shared" si="5"/>
        <v>28587.53</v>
      </c>
      <c r="W56" s="195"/>
      <c r="X56" s="196"/>
      <c r="Y56" s="197"/>
    </row>
    <row r="57" spans="1:25" ht="13">
      <c r="A57" s="221" t="s">
        <v>437</v>
      </c>
      <c r="B57" s="221" t="s">
        <v>439</v>
      </c>
      <c r="C57" s="222" t="str">
        <f>VLOOKUP(B57,[7]Unit_details!B:D,2,FALSE)</f>
        <v>D</v>
      </c>
      <c r="D57" s="223" t="str">
        <f>VLOOKUP(B57,[7]Unit_details!B:D,3,FALSE)</f>
        <v>S</v>
      </c>
      <c r="E57" s="207">
        <f>IFERROR(VLOOKUP($B57,'[7]OCT-19'!$B:$H,6,FALSE),0)</f>
        <v>17002.900000000001</v>
      </c>
      <c r="F57" s="208">
        <f>IFERROR(VLOOKUP(B57,'[7]OCT-19'!B:H,7,FALSE),0)</f>
        <v>208.68</v>
      </c>
      <c r="G57" s="209">
        <f t="shared" si="0"/>
        <v>17211.580000000002</v>
      </c>
      <c r="H57" s="207">
        <f>IFERROR(VLOOKUP(B57,'[7]NOV-19'!B:H,6,FALSE),0)</f>
        <v>16792.439999999999</v>
      </c>
      <c r="I57" s="208">
        <f>IFERROR(VLOOKUP(B57,'[7]NOV-19'!B:H,7,FALSE),0)</f>
        <v>236.05</v>
      </c>
      <c r="J57" s="209">
        <f t="shared" si="1"/>
        <v>17028.489999999998</v>
      </c>
      <c r="K57" s="204">
        <f>IFERROR(VLOOKUP(B57,'[9]DEC-19'!B:H,6,FALSE),0)</f>
        <v>22273.31</v>
      </c>
      <c r="L57" s="205">
        <f>IFERROR(VLOOKUP(B57,'[9]DEC-19'!B:H,7,FALSE),0)</f>
        <v>6.8</v>
      </c>
      <c r="M57" s="206">
        <f t="shared" si="2"/>
        <v>22280.11</v>
      </c>
      <c r="N57" s="217">
        <f>IFERROR(VLOOKUP(B57,'[10]JAN-20'!B:H,6,FALSE),0)</f>
        <v>22192.14</v>
      </c>
      <c r="O57" s="218">
        <f>IFERROR(VLOOKUP(B57,'[10]JAN-20'!B:H,7,FALSE),0)</f>
        <v>3.88</v>
      </c>
      <c r="P57" s="219">
        <f t="shared" si="3"/>
        <v>22196.02</v>
      </c>
      <c r="Q57" s="217">
        <f>IFERROR(VLOOKUP(B57,'[11]FEB-20'!B:H,6,FALSE),0)</f>
        <v>18636.22</v>
      </c>
      <c r="R57" s="218">
        <f>IFERROR(VLOOKUP(B57,'[11]FEB-20'!B:H,7,FALSE),0)</f>
        <v>0.56000000000000005</v>
      </c>
      <c r="S57" s="219">
        <f t="shared" si="4"/>
        <v>18636.780000000002</v>
      </c>
      <c r="T57" s="217">
        <f>IFERROR(VLOOKUP(B57,'[12]MAR-20'!B:H,6,FALSE),0)</f>
        <v>23387.1</v>
      </c>
      <c r="U57" s="218">
        <f>IFERROR(VLOOKUP(B57,'[12]MAR-20'!B:H,7,FALSE),0)</f>
        <v>0.11</v>
      </c>
      <c r="V57" s="219">
        <f t="shared" si="5"/>
        <v>23387.21</v>
      </c>
      <c r="W57" s="195"/>
      <c r="X57" s="196"/>
      <c r="Y57" s="197"/>
    </row>
    <row r="58" spans="1:25" ht="13">
      <c r="A58" s="221" t="s">
        <v>437</v>
      </c>
      <c r="B58" s="221" t="s">
        <v>440</v>
      </c>
      <c r="C58" s="222" t="str">
        <f>VLOOKUP(B58,[7]Unit_details!B:D,2,FALSE)</f>
        <v>D</v>
      </c>
      <c r="D58" s="223" t="str">
        <f>VLOOKUP(B58,[7]Unit_details!B:D,3,FALSE)</f>
        <v>S</v>
      </c>
      <c r="E58" s="207">
        <f>IFERROR(VLOOKUP($B58,'[7]OCT-19'!$B:$H,6,FALSE),0)</f>
        <v>0</v>
      </c>
      <c r="F58" s="208">
        <f>IFERROR(VLOOKUP(B58,'[7]OCT-19'!B:H,7,FALSE),0)</f>
        <v>0</v>
      </c>
      <c r="G58" s="209">
        <f t="shared" si="0"/>
        <v>0</v>
      </c>
      <c r="H58" s="207">
        <f>IFERROR(VLOOKUP(B58,'[7]NOV-19'!B:H,6,FALSE),0)</f>
        <v>573.76</v>
      </c>
      <c r="I58" s="208">
        <f>IFERROR(VLOOKUP(B58,'[7]NOV-19'!B:H,7,FALSE),0)</f>
        <v>0</v>
      </c>
      <c r="J58" s="209">
        <f t="shared" si="1"/>
        <v>573.76</v>
      </c>
      <c r="K58" s="204">
        <f>IFERROR(VLOOKUP(B58,'[9]DEC-19'!B:H,6,FALSE),0)</f>
        <v>26963.83</v>
      </c>
      <c r="L58" s="205">
        <f>IFERROR(VLOOKUP(B58,'[9]DEC-19'!B:H,7,FALSE),0)</f>
        <v>0</v>
      </c>
      <c r="M58" s="206">
        <f t="shared" si="2"/>
        <v>26963.83</v>
      </c>
      <c r="N58" s="217">
        <f>IFERROR(VLOOKUP(B58,'[10]JAN-20'!B:H,6,FALSE),0)</f>
        <v>27658.76</v>
      </c>
      <c r="O58" s="218">
        <f>IFERROR(VLOOKUP(B58,'[10]JAN-20'!B:H,7,FALSE),0)</f>
        <v>0</v>
      </c>
      <c r="P58" s="219">
        <f t="shared" si="3"/>
        <v>27658.76</v>
      </c>
      <c r="Q58" s="217">
        <f>IFERROR(VLOOKUP(B58,'[11]FEB-20'!B:H,6,FALSE),0)</f>
        <v>21773.759999999998</v>
      </c>
      <c r="R58" s="218">
        <f>IFERROR(VLOOKUP(B58,'[11]FEB-20'!B:H,7,FALSE),0)</f>
        <v>0</v>
      </c>
      <c r="S58" s="219">
        <f t="shared" si="4"/>
        <v>21773.759999999998</v>
      </c>
      <c r="T58" s="217">
        <f>IFERROR(VLOOKUP(B58,'[12]MAR-20'!B:H,6,FALSE),0)</f>
        <v>27854.44</v>
      </c>
      <c r="U58" s="218">
        <f>IFERROR(VLOOKUP(B58,'[12]MAR-20'!B:H,7,FALSE),0)</f>
        <v>0</v>
      </c>
      <c r="V58" s="219">
        <f t="shared" si="5"/>
        <v>27854.44</v>
      </c>
      <c r="W58" s="195"/>
      <c r="X58" s="196"/>
      <c r="Y58" s="197"/>
    </row>
    <row r="59" spans="1:25" ht="13">
      <c r="A59" s="221" t="s">
        <v>343</v>
      </c>
      <c r="B59" s="221" t="s">
        <v>344</v>
      </c>
      <c r="C59" s="222" t="s">
        <v>297</v>
      </c>
      <c r="D59" s="223" t="s">
        <v>304</v>
      </c>
      <c r="E59" s="224">
        <f>IFERROR(VLOOKUP($B59,'[8]OCT-19'!$B:$H,6,FALSE),0)</f>
        <v>2393.8000000000002</v>
      </c>
      <c r="F59" s="225">
        <f>IFERROR(VLOOKUP(B59,'[8]OCT-19'!B:H,7,FALSE),0)</f>
        <v>2117.5500000000002</v>
      </c>
      <c r="G59" s="226">
        <f t="shared" si="0"/>
        <v>4511.3500000000004</v>
      </c>
      <c r="H59" s="207">
        <f>IFERROR(VLOOKUP(B59,'[7]NOV-19'!B:H,6,FALSE),0)</f>
        <v>2245.75</v>
      </c>
      <c r="I59" s="208">
        <f>IFERROR(VLOOKUP(B59,'[7]NOV-19'!B:H,7,FALSE),0)</f>
        <v>2589.08</v>
      </c>
      <c r="J59" s="209">
        <f t="shared" si="1"/>
        <v>4834.83</v>
      </c>
      <c r="K59" s="204">
        <f>IFERROR(VLOOKUP(B59,'[9]DEC-19'!B:H,6,FALSE),0)</f>
        <v>3045.28</v>
      </c>
      <c r="L59" s="205">
        <f>IFERROR(VLOOKUP(B59,'[9]DEC-19'!B:H,7,FALSE),0)</f>
        <v>1947.96</v>
      </c>
      <c r="M59" s="206">
        <f t="shared" si="2"/>
        <v>4993.24</v>
      </c>
      <c r="N59" s="217">
        <f>IFERROR(VLOOKUP(B59,'[10]JAN-20'!B:H,6,FALSE),0)</f>
        <v>1320.45</v>
      </c>
      <c r="O59" s="218">
        <f>IFERROR(VLOOKUP(B59,'[10]JAN-20'!B:H,7,FALSE),0)</f>
        <v>3423.71</v>
      </c>
      <c r="P59" s="219">
        <f t="shared" si="3"/>
        <v>4744.16</v>
      </c>
      <c r="Q59" s="217">
        <f>IFERROR(VLOOKUP(B59,'[11]FEB-20'!B:H,6,FALSE),0)</f>
        <v>2107.13</v>
      </c>
      <c r="R59" s="218">
        <f>IFERROR(VLOOKUP(B59,'[11]FEB-20'!B:H,7,FALSE),0)</f>
        <v>1969.32</v>
      </c>
      <c r="S59" s="219">
        <f t="shared" si="4"/>
        <v>4076.45</v>
      </c>
      <c r="T59" s="217">
        <f>IFERROR(VLOOKUP(B59,'[12]MAR-20'!B:H,6,FALSE),0)</f>
        <v>2754.02</v>
      </c>
      <c r="U59" s="218">
        <f>IFERROR(VLOOKUP(B59,'[12]MAR-20'!B:H,7,FALSE),0)</f>
        <v>1055.75</v>
      </c>
      <c r="V59" s="219">
        <f t="shared" si="5"/>
        <v>3809.77</v>
      </c>
      <c r="W59" s="195">
        <f t="shared" si="6"/>
        <v>13866.43</v>
      </c>
      <c r="X59" s="196">
        <f t="shared" si="6"/>
        <v>13103.369999999999</v>
      </c>
      <c r="Y59" s="197">
        <f t="shared" si="6"/>
        <v>26969.800000000003</v>
      </c>
    </row>
    <row r="60" spans="1:25" ht="13">
      <c r="A60" s="221" t="s">
        <v>432</v>
      </c>
      <c r="B60" s="221" t="s">
        <v>433</v>
      </c>
      <c r="C60" s="222" t="str">
        <f>VLOOKUP(B60,[7]Unit_details!B:D,2,FALSE)</f>
        <v>D</v>
      </c>
      <c r="D60" s="223" t="str">
        <f>VLOOKUP(B60,[7]Unit_details!B:D,3,FALSE)</f>
        <v>S</v>
      </c>
      <c r="E60" s="207">
        <f>IFERROR(VLOOKUP($B60,'[7]OCT-19'!$B:$H,6,FALSE),0)</f>
        <v>1375.01</v>
      </c>
      <c r="F60" s="208">
        <f>IFERROR(VLOOKUP(B60,'[7]OCT-19'!B:H,7,FALSE),0)</f>
        <v>2155.7199999999998</v>
      </c>
      <c r="G60" s="209">
        <f t="shared" si="0"/>
        <v>3530.7299999999996</v>
      </c>
      <c r="H60" s="207">
        <f>IFERROR(VLOOKUP(B60,'[7]NOV-19'!B:H,6,FALSE),0)</f>
        <v>1633.83</v>
      </c>
      <c r="I60" s="208">
        <f>IFERROR(VLOOKUP(B60,'[7]NOV-19'!B:H,7,FALSE),0)</f>
        <v>1751.47</v>
      </c>
      <c r="J60" s="209">
        <f t="shared" si="1"/>
        <v>3385.3</v>
      </c>
      <c r="K60" s="204">
        <f>IFERROR(VLOOKUP(B60,'[9]DEC-19'!B:H,6,FALSE),0)</f>
        <v>1363.3</v>
      </c>
      <c r="L60" s="205">
        <f>IFERROR(VLOOKUP(B60,'[9]DEC-19'!B:H,7,FALSE),0)</f>
        <v>2779.99</v>
      </c>
      <c r="M60" s="206">
        <f t="shared" si="2"/>
        <v>4143.29</v>
      </c>
      <c r="N60" s="217">
        <f>IFERROR(VLOOKUP(B60,'[10]JAN-20'!B:H,6,FALSE),0)</f>
        <v>1254.27</v>
      </c>
      <c r="O60" s="218">
        <f>IFERROR(VLOOKUP(B60,'[10]JAN-20'!B:H,7,FALSE),0)</f>
        <v>2780.87</v>
      </c>
      <c r="P60" s="219">
        <f t="shared" si="3"/>
        <v>4035.14</v>
      </c>
      <c r="Q60" s="217">
        <f>IFERROR(VLOOKUP(B60,'[11]FEB-20'!B:H,6,FALSE),0)</f>
        <v>606.55999999999995</v>
      </c>
      <c r="R60" s="218">
        <f>IFERROR(VLOOKUP(B60,'[11]FEB-20'!B:H,7,FALSE),0)</f>
        <v>3625.19</v>
      </c>
      <c r="S60" s="219">
        <f t="shared" si="4"/>
        <v>4231.75</v>
      </c>
      <c r="T60" s="217">
        <f>IFERROR(VLOOKUP(B60,'[12]MAR-20'!B:H,6,FALSE),0)</f>
        <v>1052.3800000000001</v>
      </c>
      <c r="U60" s="218">
        <f>IFERROR(VLOOKUP(B60,'[12]MAR-20'!B:H,7,FALSE),0)</f>
        <v>3061.77</v>
      </c>
      <c r="V60" s="219">
        <f t="shared" si="5"/>
        <v>4114.1499999999996</v>
      </c>
      <c r="W60" s="195"/>
      <c r="X60" s="196"/>
      <c r="Y60" s="197"/>
    </row>
    <row r="61" spans="1:25" ht="13">
      <c r="A61" s="221" t="s">
        <v>432</v>
      </c>
      <c r="B61" s="221" t="s">
        <v>434</v>
      </c>
      <c r="C61" s="222" t="str">
        <f>VLOOKUP(B61,[7]Unit_details!B:D,2,FALSE)</f>
        <v>D</v>
      </c>
      <c r="D61" s="223" t="str">
        <f>VLOOKUP(B61,[7]Unit_details!B:D,3,FALSE)</f>
        <v>S</v>
      </c>
      <c r="E61" s="207">
        <f>IFERROR(VLOOKUP($B61,'[7]OCT-19'!$B:$H,6,FALSE),0)</f>
        <v>1328.08</v>
      </c>
      <c r="F61" s="208">
        <f>IFERROR(VLOOKUP(B61,'[7]OCT-19'!B:H,7,FALSE),0)</f>
        <v>1766.23</v>
      </c>
      <c r="G61" s="209">
        <f t="shared" si="0"/>
        <v>3094.31</v>
      </c>
      <c r="H61" s="207">
        <f>IFERROR(VLOOKUP(B61,'[7]NOV-19'!B:H,6,FALSE),0)</f>
        <v>1739.93</v>
      </c>
      <c r="I61" s="208">
        <f>IFERROR(VLOOKUP(B61,'[7]NOV-19'!B:H,7,FALSE),0)</f>
        <v>1352.75</v>
      </c>
      <c r="J61" s="209">
        <f t="shared" si="1"/>
        <v>3092.6800000000003</v>
      </c>
      <c r="K61" s="204">
        <f>IFERROR(VLOOKUP(B61,'[9]DEC-19'!B:H,6,FALSE),0)</f>
        <v>1351.87</v>
      </c>
      <c r="L61" s="205">
        <f>IFERROR(VLOOKUP(B61,'[9]DEC-19'!B:H,7,FALSE),0)</f>
        <v>2072.7600000000002</v>
      </c>
      <c r="M61" s="206">
        <f t="shared" si="2"/>
        <v>3424.63</v>
      </c>
      <c r="N61" s="217">
        <f>IFERROR(VLOOKUP(B61,'[10]JAN-20'!B:H,6,FALSE),0)</f>
        <v>1227.8499999999999</v>
      </c>
      <c r="O61" s="218">
        <f>IFERROR(VLOOKUP(B61,'[10]JAN-20'!B:H,7,FALSE),0)</f>
        <v>2245.2399999999998</v>
      </c>
      <c r="P61" s="219">
        <f t="shared" si="3"/>
        <v>3473.0899999999997</v>
      </c>
      <c r="Q61" s="217">
        <f>IFERROR(VLOOKUP(B61,'[11]FEB-20'!B:H,6,FALSE),0)</f>
        <v>595.51</v>
      </c>
      <c r="R61" s="218">
        <f>IFERROR(VLOOKUP(B61,'[11]FEB-20'!B:H,7,FALSE),0)</f>
        <v>2190.38</v>
      </c>
      <c r="S61" s="219">
        <f t="shared" si="4"/>
        <v>2785.8900000000003</v>
      </c>
      <c r="T61" s="217">
        <f>IFERROR(VLOOKUP(B61,'[12]MAR-20'!B:H,6,FALSE),0)</f>
        <v>1138.97</v>
      </c>
      <c r="U61" s="218">
        <f>IFERROR(VLOOKUP(B61,'[12]MAR-20'!B:H,7,FALSE),0)</f>
        <v>2247.79</v>
      </c>
      <c r="V61" s="219">
        <f t="shared" si="5"/>
        <v>3386.76</v>
      </c>
      <c r="W61" s="195"/>
      <c r="X61" s="196"/>
      <c r="Y61" s="197"/>
    </row>
    <row r="62" spans="1:25" ht="13">
      <c r="A62" s="221" t="s">
        <v>432</v>
      </c>
      <c r="B62" s="221" t="s">
        <v>435</v>
      </c>
      <c r="C62" s="222" t="str">
        <f>VLOOKUP(B62,[7]Unit_details!B:D,2,FALSE)</f>
        <v>D</v>
      </c>
      <c r="D62" s="223" t="str">
        <f>VLOOKUP(B62,[7]Unit_details!B:D,3,FALSE)</f>
        <v>S</v>
      </c>
      <c r="E62" s="207">
        <f>IFERROR(VLOOKUP($B62,'[7]OCT-19'!$B:$H,6,FALSE),0)</f>
        <v>1452.18</v>
      </c>
      <c r="F62" s="208">
        <f>IFERROR(VLOOKUP(B62,'[7]OCT-19'!B:H,7,FALSE),0)</f>
        <v>1950.57</v>
      </c>
      <c r="G62" s="209">
        <f t="shared" si="0"/>
        <v>3402.75</v>
      </c>
      <c r="H62" s="207">
        <f>IFERROR(VLOOKUP(B62,'[7]NOV-19'!B:H,6,FALSE),0)</f>
        <v>1680.23</v>
      </c>
      <c r="I62" s="208">
        <f>IFERROR(VLOOKUP(B62,'[7]NOV-19'!B:H,7,FALSE),0)</f>
        <v>1551.49</v>
      </c>
      <c r="J62" s="209">
        <f t="shared" si="1"/>
        <v>3231.7200000000003</v>
      </c>
      <c r="K62" s="204">
        <f>IFERROR(VLOOKUP(B62,'[9]DEC-19'!B:H,6,FALSE),0)</f>
        <v>1351.22</v>
      </c>
      <c r="L62" s="205">
        <f>IFERROR(VLOOKUP(B62,'[9]DEC-19'!B:H,7,FALSE),0)</f>
        <v>2592.38</v>
      </c>
      <c r="M62" s="206">
        <f t="shared" si="2"/>
        <v>3943.6000000000004</v>
      </c>
      <c r="N62" s="217">
        <f>IFERROR(VLOOKUP(B62,'[10]JAN-20'!B:H,6,FALSE),0)</f>
        <v>1214.8399999999999</v>
      </c>
      <c r="O62" s="218">
        <f>IFERROR(VLOOKUP(B62,'[10]JAN-20'!B:H,7,FALSE),0)</f>
        <v>2585.14</v>
      </c>
      <c r="P62" s="219">
        <f t="shared" si="3"/>
        <v>3799.9799999999996</v>
      </c>
      <c r="Q62" s="217">
        <f>IFERROR(VLOOKUP(B62,'[11]FEB-20'!B:H,6,FALSE),0)</f>
        <v>494.74</v>
      </c>
      <c r="R62" s="218">
        <f>IFERROR(VLOOKUP(B62,'[11]FEB-20'!B:H,7,FALSE),0)</f>
        <v>3686.76</v>
      </c>
      <c r="S62" s="219">
        <f t="shared" si="4"/>
        <v>4181.5</v>
      </c>
      <c r="T62" s="217">
        <f>IFERROR(VLOOKUP(B62,'[12]MAR-20'!B:H,6,FALSE),0)</f>
        <v>1039.45</v>
      </c>
      <c r="U62" s="218">
        <f>IFERROR(VLOOKUP(B62,'[12]MAR-20'!B:H,7,FALSE),0)</f>
        <v>2947.13</v>
      </c>
      <c r="V62" s="219">
        <f t="shared" si="5"/>
        <v>3986.58</v>
      </c>
      <c r="W62" s="195"/>
      <c r="X62" s="196"/>
      <c r="Y62" s="197"/>
    </row>
    <row r="63" spans="1:25" ht="13">
      <c r="A63" s="227" t="s">
        <v>432</v>
      </c>
      <c r="B63" s="227" t="s">
        <v>436</v>
      </c>
      <c r="C63" s="222" t="str">
        <f>VLOOKUP(B63,[7]Unit_details!B:D,2,FALSE)</f>
        <v>D</v>
      </c>
      <c r="D63" s="223" t="str">
        <f>VLOOKUP(B63,[7]Unit_details!B:D,3,FALSE)</f>
        <v>S</v>
      </c>
      <c r="E63" s="207">
        <f>IFERROR(VLOOKUP($B63,'[7]OCT-19'!$B:$H,6,FALSE),0)</f>
        <v>1433.55</v>
      </c>
      <c r="F63" s="208">
        <f>IFERROR(VLOOKUP(B63,'[7]OCT-19'!B:H,7,FALSE),0)</f>
        <v>2566.0500000000002</v>
      </c>
      <c r="G63" s="209">
        <f t="shared" si="0"/>
        <v>3999.6000000000004</v>
      </c>
      <c r="H63" s="207">
        <f>IFERROR(VLOOKUP(B63,'[7]NOV-19'!B:H,6,FALSE),0)</f>
        <v>1611.77</v>
      </c>
      <c r="I63" s="208">
        <f>IFERROR(VLOOKUP(B63,'[7]NOV-19'!B:H,7,FALSE),0)</f>
        <v>2080.56</v>
      </c>
      <c r="J63" s="209">
        <f t="shared" si="1"/>
        <v>3692.33</v>
      </c>
      <c r="K63" s="204">
        <f>IFERROR(VLOOKUP(B63,'[9]DEC-19'!B:H,6,FALSE),0)</f>
        <v>1439.24</v>
      </c>
      <c r="L63" s="205">
        <f>IFERROR(VLOOKUP(B63,'[9]DEC-19'!B:H,7,FALSE),0)</f>
        <v>3194.19</v>
      </c>
      <c r="M63" s="206">
        <f t="shared" si="2"/>
        <v>4633.43</v>
      </c>
      <c r="N63" s="217">
        <f>IFERROR(VLOOKUP(B63,'[10]JAN-20'!B:H,6,FALSE),0)</f>
        <v>1278.32</v>
      </c>
      <c r="O63" s="218">
        <f>IFERROR(VLOOKUP(B63,'[10]JAN-20'!B:H,7,FALSE),0)</f>
        <v>3201.13</v>
      </c>
      <c r="P63" s="219">
        <f t="shared" si="3"/>
        <v>4479.45</v>
      </c>
      <c r="Q63" s="217">
        <f>IFERROR(VLOOKUP(B63,'[11]FEB-20'!B:H,6,FALSE),0)</f>
        <v>638.88</v>
      </c>
      <c r="R63" s="218">
        <f>IFERROR(VLOOKUP(B63,'[11]FEB-20'!B:H,7,FALSE),0)</f>
        <v>3793.07</v>
      </c>
      <c r="S63" s="219">
        <f t="shared" si="4"/>
        <v>4431.95</v>
      </c>
      <c r="T63" s="217">
        <f>IFERROR(VLOOKUP(B63,'[12]MAR-20'!B:H,6,FALSE),0)</f>
        <v>1077.01</v>
      </c>
      <c r="U63" s="218">
        <f>IFERROR(VLOOKUP(B63,'[12]MAR-20'!B:H,7,FALSE),0)</f>
        <v>3440.88</v>
      </c>
      <c r="V63" s="219">
        <f t="shared" si="5"/>
        <v>4517.8900000000003</v>
      </c>
      <c r="W63" s="195"/>
      <c r="X63" s="196"/>
      <c r="Y63" s="197"/>
    </row>
    <row r="64" spans="1:25" ht="13">
      <c r="A64" s="221" t="s">
        <v>374</v>
      </c>
      <c r="B64" s="221" t="s">
        <v>375</v>
      </c>
      <c r="C64" s="222" t="s">
        <v>297</v>
      </c>
      <c r="D64" s="223" t="s">
        <v>304</v>
      </c>
      <c r="E64" s="224">
        <f>IFERROR(VLOOKUP($B64,'[8]OCT-19'!$B:$H,6,FALSE),0)</f>
        <v>1784.4</v>
      </c>
      <c r="F64" s="225">
        <f>IFERROR(VLOOKUP(B64,'[8]OCT-19'!B:H,7,FALSE),0)</f>
        <v>19.07</v>
      </c>
      <c r="G64" s="226">
        <f t="shared" si="0"/>
        <v>1803.47</v>
      </c>
      <c r="H64" s="207">
        <f>IFERROR(VLOOKUP(B64,'[7]NOV-19'!B:H,6,FALSE),0)</f>
        <v>1308.69</v>
      </c>
      <c r="I64" s="208">
        <f>IFERROR(VLOOKUP(B64,'[7]NOV-19'!B:H,7,FALSE),0)</f>
        <v>82.55</v>
      </c>
      <c r="J64" s="209">
        <f t="shared" si="1"/>
        <v>1391.24</v>
      </c>
      <c r="K64" s="204">
        <f>IFERROR(VLOOKUP(B64,'[9]DEC-19'!B:H,6,FALSE),0)</f>
        <v>2032.51</v>
      </c>
      <c r="L64" s="205">
        <f>IFERROR(VLOOKUP(B64,'[9]DEC-19'!B:H,7,FALSE),0)</f>
        <v>35.11</v>
      </c>
      <c r="M64" s="206">
        <f t="shared" si="2"/>
        <v>2067.62</v>
      </c>
      <c r="N64" s="217">
        <f>IFERROR(VLOOKUP(B64,'[10]JAN-20'!B:H,6,FALSE),0)</f>
        <v>2162.2800000000002</v>
      </c>
      <c r="O64" s="218">
        <f>IFERROR(VLOOKUP(B64,'[10]JAN-20'!B:H,7,FALSE),0)</f>
        <v>12.81</v>
      </c>
      <c r="P64" s="219">
        <f t="shared" si="3"/>
        <v>2175.09</v>
      </c>
      <c r="Q64" s="217">
        <f>IFERROR(VLOOKUP(B64,'[11]FEB-20'!B:H,6,FALSE),0)</f>
        <v>1881.93</v>
      </c>
      <c r="R64" s="218">
        <f>IFERROR(VLOOKUP(B64,'[11]FEB-20'!B:H,7,FALSE),0)</f>
        <v>10.87</v>
      </c>
      <c r="S64" s="219">
        <f t="shared" si="4"/>
        <v>1892.8</v>
      </c>
      <c r="T64" s="217">
        <f>IFERROR(VLOOKUP(B64,'[12]MAR-20'!B:H,6,FALSE),0)</f>
        <v>1445.67</v>
      </c>
      <c r="U64" s="218">
        <f>IFERROR(VLOOKUP(B64,'[12]MAR-20'!B:H,7,FALSE),0)</f>
        <v>37.14</v>
      </c>
      <c r="V64" s="219">
        <f t="shared" si="5"/>
        <v>1482.8100000000002</v>
      </c>
      <c r="W64" s="195">
        <f t="shared" si="6"/>
        <v>10615.480000000001</v>
      </c>
      <c r="X64" s="196">
        <f t="shared" si="6"/>
        <v>197.55</v>
      </c>
      <c r="Y64" s="197">
        <f t="shared" si="6"/>
        <v>10813.029999999999</v>
      </c>
    </row>
    <row r="65" spans="1:25" ht="13">
      <c r="A65" s="2" t="s">
        <v>266</v>
      </c>
      <c r="B65" s="2" t="s">
        <v>58</v>
      </c>
      <c r="C65" s="89" t="s">
        <v>297</v>
      </c>
      <c r="D65" s="129" t="s">
        <v>304</v>
      </c>
      <c r="E65" s="217">
        <f>IFERROR(VLOOKUP($B65,'[8]OCT-19'!$B:$H,6,FALSE),0)</f>
        <v>0</v>
      </c>
      <c r="F65" s="218">
        <f>IFERROR(VLOOKUP(B65,'[8]OCT-19'!B:H,7,FALSE),0)</f>
        <v>20492.71</v>
      </c>
      <c r="G65" s="219">
        <f t="shared" si="0"/>
        <v>20492.71</v>
      </c>
      <c r="H65" s="204">
        <f>IFERROR(VLOOKUP(B65,'[7]NOV-19'!B:H,6,FALSE),0)</f>
        <v>0</v>
      </c>
      <c r="I65" s="205">
        <f>IFERROR(VLOOKUP(B65,'[7]NOV-19'!B:H,7,FALSE),0)</f>
        <v>4167.83</v>
      </c>
      <c r="J65" s="206">
        <f t="shared" si="1"/>
        <v>4167.83</v>
      </c>
      <c r="K65" s="204">
        <f>IFERROR(VLOOKUP(B65,'[9]DEC-19'!B:H,6,FALSE),0)</f>
        <v>0</v>
      </c>
      <c r="L65" s="205">
        <f>IFERROR(VLOOKUP(B65,'[9]DEC-19'!B:H,7,FALSE),0)</f>
        <v>0</v>
      </c>
      <c r="M65" s="206">
        <f t="shared" si="2"/>
        <v>0</v>
      </c>
      <c r="N65" s="217">
        <f>IFERROR(VLOOKUP(B65,'[10]JAN-20'!B:H,6,FALSE),0)</f>
        <v>0</v>
      </c>
      <c r="O65" s="218">
        <f>IFERROR(VLOOKUP(B65,'[10]JAN-20'!B:H,7,FALSE),0)</f>
        <v>0</v>
      </c>
      <c r="P65" s="219">
        <f t="shared" si="3"/>
        <v>0</v>
      </c>
      <c r="Q65" s="217">
        <f>IFERROR(VLOOKUP(B65,'[11]FEB-20'!B:H,6,FALSE),0)</f>
        <v>0</v>
      </c>
      <c r="R65" s="218">
        <f>IFERROR(VLOOKUP(B65,'[11]FEB-20'!B:H,7,FALSE),0)</f>
        <v>0</v>
      </c>
      <c r="S65" s="219">
        <f t="shared" si="4"/>
        <v>0</v>
      </c>
      <c r="T65" s="217">
        <f>IFERROR(VLOOKUP(B65,'[12]MAR-20'!B:H,6,FALSE),0)</f>
        <v>0</v>
      </c>
      <c r="U65" s="218">
        <f>IFERROR(VLOOKUP(B65,'[12]MAR-20'!B:H,7,FALSE),0)</f>
        <v>0</v>
      </c>
      <c r="V65" s="219">
        <f t="shared" si="5"/>
        <v>0</v>
      </c>
      <c r="W65" s="195">
        <f t="shared" si="6"/>
        <v>0</v>
      </c>
      <c r="X65" s="196">
        <f t="shared" si="6"/>
        <v>24660.54</v>
      </c>
      <c r="Y65" s="197">
        <f t="shared" si="6"/>
        <v>24660.54</v>
      </c>
    </row>
    <row r="66" spans="1:25" ht="13">
      <c r="A66" s="2" t="s">
        <v>345</v>
      </c>
      <c r="B66" s="2" t="s">
        <v>346</v>
      </c>
      <c r="C66" s="89" t="s">
        <v>297</v>
      </c>
      <c r="D66" s="129" t="s">
        <v>304</v>
      </c>
      <c r="E66" s="217">
        <f>IFERROR(VLOOKUP($B66,'[8]OCT-19'!$B:$H,6,FALSE),0)</f>
        <v>2101.09</v>
      </c>
      <c r="F66" s="218">
        <f>IFERROR(VLOOKUP(B66,'[8]OCT-19'!B:H,7,FALSE),0)</f>
        <v>45.86</v>
      </c>
      <c r="G66" s="219">
        <f t="shared" si="0"/>
        <v>2146.9500000000003</v>
      </c>
      <c r="H66" s="204">
        <f>IFERROR(VLOOKUP(B66,'[7]NOV-19'!B:H,6,FALSE),0)</f>
        <v>1842.23</v>
      </c>
      <c r="I66" s="205">
        <f>IFERROR(VLOOKUP(B66,'[7]NOV-19'!B:H,7,FALSE),0)</f>
        <v>108.82</v>
      </c>
      <c r="J66" s="206">
        <f t="shared" si="1"/>
        <v>1951.05</v>
      </c>
      <c r="K66" s="204">
        <f>IFERROR(VLOOKUP(B66,'[9]DEC-19'!B:H,6,FALSE),0)</f>
        <v>2059.0300000000002</v>
      </c>
      <c r="L66" s="205">
        <f>IFERROR(VLOOKUP(B66,'[9]DEC-19'!B:H,7,FALSE),0)</f>
        <v>106.85</v>
      </c>
      <c r="M66" s="206">
        <f t="shared" si="2"/>
        <v>2165.88</v>
      </c>
      <c r="N66" s="217">
        <f>IFERROR(VLOOKUP(B66,'[10]JAN-20'!B:H,6,FALSE),0)</f>
        <v>2002.49</v>
      </c>
      <c r="O66" s="218">
        <f>IFERROR(VLOOKUP(B66,'[10]JAN-20'!B:H,7,FALSE),0)</f>
        <v>71.86</v>
      </c>
      <c r="P66" s="219">
        <f t="shared" si="3"/>
        <v>2074.35</v>
      </c>
      <c r="Q66" s="217">
        <f>IFERROR(VLOOKUP(B66,'[11]FEB-20'!B:H,6,FALSE),0)</f>
        <v>1497.74</v>
      </c>
      <c r="R66" s="218">
        <f>IFERROR(VLOOKUP(B66,'[11]FEB-20'!B:H,7,FALSE),0)</f>
        <v>160.16</v>
      </c>
      <c r="S66" s="219">
        <f t="shared" si="4"/>
        <v>1657.9</v>
      </c>
      <c r="T66" s="217">
        <f>IFERROR(VLOOKUP(B66,'[12]MAR-20'!B:H,6,FALSE),0)</f>
        <v>1819.48</v>
      </c>
      <c r="U66" s="218">
        <f>IFERROR(VLOOKUP(B66,'[12]MAR-20'!B:H,7,FALSE),0)</f>
        <v>82.74</v>
      </c>
      <c r="V66" s="219">
        <f t="shared" si="5"/>
        <v>1902.22</v>
      </c>
      <c r="W66" s="195">
        <f t="shared" si="6"/>
        <v>11322.06</v>
      </c>
      <c r="X66" s="196">
        <f t="shared" si="6"/>
        <v>576.29</v>
      </c>
      <c r="Y66" s="197">
        <f t="shared" si="6"/>
        <v>11898.349999999999</v>
      </c>
    </row>
    <row r="67" spans="1:25" ht="13">
      <c r="A67" s="2" t="s">
        <v>345</v>
      </c>
      <c r="B67" s="2" t="s">
        <v>347</v>
      </c>
      <c r="C67" s="89" t="s">
        <v>297</v>
      </c>
      <c r="D67" s="129" t="s">
        <v>304</v>
      </c>
      <c r="E67" s="217">
        <f>IFERROR(VLOOKUP($B67,'[8]OCT-19'!$B:$H,6,FALSE),0)</f>
        <v>2208.54</v>
      </c>
      <c r="F67" s="218">
        <f>IFERROR(VLOOKUP(B67,'[8]OCT-19'!B:H,7,FALSE),0)</f>
        <v>37.049999999999997</v>
      </c>
      <c r="G67" s="219">
        <f t="shared" si="0"/>
        <v>2245.59</v>
      </c>
      <c r="H67" s="204">
        <f>IFERROR(VLOOKUP(B67,'[7]NOV-19'!B:H,6,FALSE),0)</f>
        <v>1972.66</v>
      </c>
      <c r="I67" s="205">
        <f>IFERROR(VLOOKUP(B67,'[7]NOV-19'!B:H,7,FALSE),0)</f>
        <v>79.650000000000006</v>
      </c>
      <c r="J67" s="206">
        <f t="shared" si="1"/>
        <v>2052.31</v>
      </c>
      <c r="K67" s="204">
        <f>IFERROR(VLOOKUP(B67,'[9]DEC-19'!B:H,6,FALSE),0)</f>
        <v>2209.89</v>
      </c>
      <c r="L67" s="205">
        <f>IFERROR(VLOOKUP(B67,'[9]DEC-19'!B:H,7,FALSE),0)</f>
        <v>75.930000000000007</v>
      </c>
      <c r="M67" s="206">
        <f t="shared" si="2"/>
        <v>2285.8199999999997</v>
      </c>
      <c r="N67" s="217">
        <f>IFERROR(VLOOKUP(B67,'[10]JAN-20'!B:H,6,FALSE),0)</f>
        <v>2208.41</v>
      </c>
      <c r="O67" s="218">
        <f>IFERROR(VLOOKUP(B67,'[10]JAN-20'!B:H,7,FALSE),0)</f>
        <v>46.87</v>
      </c>
      <c r="P67" s="219">
        <f t="shared" si="3"/>
        <v>2255.2799999999997</v>
      </c>
      <c r="Q67" s="217">
        <f>IFERROR(VLOOKUP(B67,'[11]FEB-20'!B:H,6,FALSE),0)</f>
        <v>1726.29</v>
      </c>
      <c r="R67" s="218">
        <f>IFERROR(VLOOKUP(B67,'[11]FEB-20'!B:H,7,FALSE),0)</f>
        <v>106.38</v>
      </c>
      <c r="S67" s="219">
        <f t="shared" si="4"/>
        <v>1832.67</v>
      </c>
      <c r="T67" s="217">
        <f>IFERROR(VLOOKUP(B67,'[12]MAR-20'!B:H,6,FALSE),0)</f>
        <v>1917.11</v>
      </c>
      <c r="U67" s="218">
        <f>IFERROR(VLOOKUP(B67,'[12]MAR-20'!B:H,7,FALSE),0)</f>
        <v>65.040000000000006</v>
      </c>
      <c r="V67" s="219">
        <f t="shared" si="5"/>
        <v>1982.1499999999999</v>
      </c>
      <c r="W67" s="195">
        <f t="shared" si="6"/>
        <v>12242.900000000001</v>
      </c>
      <c r="X67" s="196">
        <f t="shared" si="6"/>
        <v>410.92</v>
      </c>
      <c r="Y67" s="197">
        <f t="shared" si="6"/>
        <v>12653.82</v>
      </c>
    </row>
    <row r="68" spans="1:25" ht="13">
      <c r="A68" s="2" t="s">
        <v>267</v>
      </c>
      <c r="B68" s="2" t="s">
        <v>59</v>
      </c>
      <c r="C68" s="89" t="s">
        <v>297</v>
      </c>
      <c r="D68" s="129" t="s">
        <v>298</v>
      </c>
      <c r="E68" s="217">
        <f>IFERROR(VLOOKUP($B68,'[8]OCT-19'!$B:$H,6,FALSE),0)</f>
        <v>3971.3</v>
      </c>
      <c r="F68" s="218">
        <f>IFERROR(VLOOKUP(B68,'[8]OCT-19'!B:H,7,FALSE),0)</f>
        <v>1848.15</v>
      </c>
      <c r="G68" s="219">
        <f t="shared" si="0"/>
        <v>5819.4500000000007</v>
      </c>
      <c r="H68" s="204">
        <f>IFERROR(VLOOKUP(B68,'[7]NOV-19'!B:H,6,FALSE),0)</f>
        <v>4424.6000000000004</v>
      </c>
      <c r="I68" s="205">
        <f>IFERROR(VLOOKUP(B68,'[7]NOV-19'!B:H,7,FALSE),0)</f>
        <v>2471.3000000000002</v>
      </c>
      <c r="J68" s="206">
        <f t="shared" si="1"/>
        <v>6895.9000000000005</v>
      </c>
      <c r="K68" s="204">
        <f>IFERROR(VLOOKUP(B68,'[9]DEC-19'!B:H,6,FALSE),0)</f>
        <v>2711.3</v>
      </c>
      <c r="L68" s="205">
        <f>IFERROR(VLOOKUP(B68,'[9]DEC-19'!B:H,7,FALSE),0)</f>
        <v>1828.2</v>
      </c>
      <c r="M68" s="206">
        <f t="shared" si="2"/>
        <v>4539.5</v>
      </c>
      <c r="N68" s="217">
        <f>IFERROR(VLOOKUP(B68,'[10]JAN-20'!B:H,6,FALSE),0)</f>
        <v>1943.1</v>
      </c>
      <c r="O68" s="218">
        <f>IFERROR(VLOOKUP(B68,'[10]JAN-20'!B:H,7,FALSE),0)</f>
        <v>304.75</v>
      </c>
      <c r="P68" s="219">
        <f t="shared" si="3"/>
        <v>2247.85</v>
      </c>
      <c r="Q68" s="217">
        <f>IFERROR(VLOOKUP(B68,'[11]FEB-20'!B:H,6,FALSE),0)</f>
        <v>2497.1999999999998</v>
      </c>
      <c r="R68" s="218">
        <f>IFERROR(VLOOKUP(B68,'[11]FEB-20'!B:H,7,FALSE),0)</f>
        <v>256.85000000000002</v>
      </c>
      <c r="S68" s="219">
        <f t="shared" si="4"/>
        <v>2754.0499999999997</v>
      </c>
      <c r="T68" s="217">
        <f>IFERROR(VLOOKUP(B68,'[12]MAR-20'!B:H,6,FALSE),0)</f>
        <v>2029.45</v>
      </c>
      <c r="U68" s="218">
        <f>IFERROR(VLOOKUP(B68,'[12]MAR-20'!B:H,7,FALSE),0)</f>
        <v>301.8</v>
      </c>
      <c r="V68" s="219">
        <f t="shared" si="5"/>
        <v>2331.25</v>
      </c>
      <c r="W68" s="195">
        <f t="shared" si="6"/>
        <v>17576.95</v>
      </c>
      <c r="X68" s="196">
        <f t="shared" si="6"/>
        <v>7011.0500000000011</v>
      </c>
      <c r="Y68" s="197">
        <f t="shared" si="6"/>
        <v>24588</v>
      </c>
    </row>
    <row r="69" spans="1:25" ht="13">
      <c r="A69" s="25" t="s">
        <v>348</v>
      </c>
      <c r="B69" s="25" t="s">
        <v>349</v>
      </c>
      <c r="C69" s="89" t="s">
        <v>297</v>
      </c>
      <c r="D69" s="129" t="s">
        <v>304</v>
      </c>
      <c r="E69" s="217">
        <f>IFERROR(VLOOKUP($B69,'[8]OCT-19'!$B:$H,6,FALSE),0)</f>
        <v>1850.59</v>
      </c>
      <c r="F69" s="218">
        <f>IFERROR(VLOOKUP(B69,'[8]OCT-19'!B:H,7,FALSE),0)</f>
        <v>1848.54</v>
      </c>
      <c r="G69" s="219">
        <f t="shared" si="0"/>
        <v>3699.13</v>
      </c>
      <c r="H69" s="204">
        <f>IFERROR(VLOOKUP(B69,'[7]NOV-19'!B:H,6,FALSE),0)</f>
        <v>1110.49</v>
      </c>
      <c r="I69" s="205">
        <f>IFERROR(VLOOKUP(B69,'[7]NOV-19'!B:H,7,FALSE),0)</f>
        <v>2538.21</v>
      </c>
      <c r="J69" s="206">
        <f t="shared" si="1"/>
        <v>3648.7</v>
      </c>
      <c r="K69" s="204">
        <f>IFERROR(VLOOKUP(B69,'[9]DEC-19'!B:H,6,FALSE),0)</f>
        <v>1656.63</v>
      </c>
      <c r="L69" s="205">
        <f>IFERROR(VLOOKUP(B69,'[9]DEC-19'!B:H,7,FALSE),0)</f>
        <v>2315.2399999999998</v>
      </c>
      <c r="M69" s="206">
        <f t="shared" ref="M69:M132" si="7">+K69+L69</f>
        <v>3971.87</v>
      </c>
      <c r="N69" s="217">
        <f>IFERROR(VLOOKUP(B69,'[10]JAN-20'!B:H,6,FALSE),0)</f>
        <v>885.51</v>
      </c>
      <c r="O69" s="218">
        <f>IFERROR(VLOOKUP(B69,'[10]JAN-20'!B:H,7,FALSE),0)</f>
        <v>2861.96</v>
      </c>
      <c r="P69" s="219">
        <f t="shared" ref="P69:P132" si="8">+N69+O69</f>
        <v>3747.4700000000003</v>
      </c>
      <c r="Q69" s="217">
        <f>IFERROR(VLOOKUP(B69,'[11]FEB-20'!B:H,6,FALSE),0)</f>
        <v>1737.23</v>
      </c>
      <c r="R69" s="218">
        <f>IFERROR(VLOOKUP(B69,'[11]FEB-20'!B:H,7,FALSE),0)</f>
        <v>1473.93</v>
      </c>
      <c r="S69" s="219">
        <f t="shared" ref="S69:S132" si="9">+Q69+R69</f>
        <v>3211.16</v>
      </c>
      <c r="T69" s="217">
        <f>IFERROR(VLOOKUP(B69,'[12]MAR-20'!B:H,6,FALSE),0)</f>
        <v>2105.87</v>
      </c>
      <c r="U69" s="218">
        <f>IFERROR(VLOOKUP(B69,'[12]MAR-20'!B:H,7,FALSE),0)</f>
        <v>1118.08</v>
      </c>
      <c r="V69" s="219">
        <f t="shared" ref="V69:V132" si="10">+T69+U69</f>
        <v>3223.95</v>
      </c>
      <c r="W69" s="195">
        <f t="shared" si="6"/>
        <v>9346.32</v>
      </c>
      <c r="X69" s="196">
        <f t="shared" si="6"/>
        <v>12155.960000000001</v>
      </c>
      <c r="Y69" s="197">
        <f t="shared" si="6"/>
        <v>21502.280000000002</v>
      </c>
    </row>
    <row r="70" spans="1:25" ht="13">
      <c r="A70" s="25" t="s">
        <v>420</v>
      </c>
      <c r="B70" s="25" t="s">
        <v>421</v>
      </c>
      <c r="C70" s="89" t="s">
        <v>297</v>
      </c>
      <c r="D70" s="129" t="s">
        <v>298</v>
      </c>
      <c r="E70" s="217">
        <f>IFERROR(VLOOKUP($B70,'[8]OCT-19'!$B:$H,6,FALSE),0)</f>
        <v>23971.8</v>
      </c>
      <c r="F70" s="218">
        <f>IFERROR(VLOOKUP(B70,'[8]OCT-19'!B:H,7,FALSE),0)</f>
        <v>0.23</v>
      </c>
      <c r="G70" s="219">
        <f t="shared" si="0"/>
        <v>23972.03</v>
      </c>
      <c r="H70" s="204">
        <f>IFERROR(VLOOKUP(B70,'[7]NOV-19'!B:H,6,FALSE),0)</f>
        <v>16804.16</v>
      </c>
      <c r="I70" s="205">
        <f>IFERROR(VLOOKUP(B70,'[7]NOV-19'!B:H,7,FALSE),0)</f>
        <v>122.88</v>
      </c>
      <c r="J70" s="206">
        <f t="shared" si="1"/>
        <v>16927.04</v>
      </c>
      <c r="K70" s="204">
        <f>IFERROR(VLOOKUP(B70,'[9]DEC-19'!B:H,6,FALSE),0)</f>
        <v>21676.7</v>
      </c>
      <c r="L70" s="205">
        <f>IFERROR(VLOOKUP(B70,'[9]DEC-19'!B:H,7,FALSE),0)</f>
        <v>0.1</v>
      </c>
      <c r="M70" s="206">
        <f t="shared" si="7"/>
        <v>21676.799999999999</v>
      </c>
      <c r="N70" s="217">
        <f>IFERROR(VLOOKUP(B70,'[10]JAN-20'!B:H,6,FALSE),0)</f>
        <v>20501.36</v>
      </c>
      <c r="O70" s="218">
        <f>IFERROR(VLOOKUP(B70,'[10]JAN-20'!B:H,7,FALSE),0)</f>
        <v>0.13</v>
      </c>
      <c r="P70" s="219">
        <f t="shared" si="8"/>
        <v>20501.490000000002</v>
      </c>
      <c r="Q70" s="217">
        <f>IFERROR(VLOOKUP(B70,'[11]FEB-20'!B:H,6,FALSE),0)</f>
        <v>15330.28</v>
      </c>
      <c r="R70" s="218">
        <f>IFERROR(VLOOKUP(B70,'[11]FEB-20'!B:H,7,FALSE),0)</f>
        <v>0.12</v>
      </c>
      <c r="S70" s="219">
        <f t="shared" si="9"/>
        <v>15330.400000000001</v>
      </c>
      <c r="T70" s="217">
        <f>IFERROR(VLOOKUP(B70,'[12]MAR-20'!B:H,6,FALSE),0)</f>
        <v>20740.02</v>
      </c>
      <c r="U70" s="218">
        <f>IFERROR(VLOOKUP(B70,'[12]MAR-20'!B:H,7,FALSE),0)</f>
        <v>0.33</v>
      </c>
      <c r="V70" s="219">
        <f t="shared" si="10"/>
        <v>20740.350000000002</v>
      </c>
      <c r="W70" s="195">
        <f t="shared" si="6"/>
        <v>119024.32000000001</v>
      </c>
      <c r="X70" s="196">
        <f t="shared" si="6"/>
        <v>123.78999999999999</v>
      </c>
      <c r="Y70" s="197">
        <f t="shared" si="6"/>
        <v>119148.11000000002</v>
      </c>
    </row>
    <row r="71" spans="1:25" ht="13">
      <c r="A71" s="25" t="s">
        <v>420</v>
      </c>
      <c r="B71" s="25" t="s">
        <v>422</v>
      </c>
      <c r="C71" s="89" t="s">
        <v>297</v>
      </c>
      <c r="D71" s="129" t="s">
        <v>298</v>
      </c>
      <c r="E71" s="217">
        <f>IFERROR(VLOOKUP($B71,'[8]OCT-19'!$B:$H,6,FALSE),0)</f>
        <v>25554.799999999999</v>
      </c>
      <c r="F71" s="218">
        <f>IFERROR(VLOOKUP(B71,'[8]OCT-19'!B:H,7,FALSE),0)</f>
        <v>0.28000000000000003</v>
      </c>
      <c r="G71" s="219">
        <f t="shared" si="0"/>
        <v>25555.079999999998</v>
      </c>
      <c r="H71" s="204">
        <f>IFERROR(VLOOKUP(B71,'[7]NOV-19'!B:H,6,FALSE),0)</f>
        <v>16831.04</v>
      </c>
      <c r="I71" s="205">
        <f>IFERROR(VLOOKUP(B71,'[7]NOV-19'!B:H,7,FALSE),0)</f>
        <v>20.49</v>
      </c>
      <c r="J71" s="206">
        <f t="shared" si="1"/>
        <v>16851.530000000002</v>
      </c>
      <c r="K71" s="204">
        <f>IFERROR(VLOOKUP(B71,'[9]DEC-19'!B:H,6,FALSE),0)</f>
        <v>24982.34</v>
      </c>
      <c r="L71" s="205">
        <f>IFERROR(VLOOKUP(B71,'[9]DEC-19'!B:H,7,FALSE),0)</f>
        <v>0.19</v>
      </c>
      <c r="M71" s="206">
        <f t="shared" si="7"/>
        <v>24982.53</v>
      </c>
      <c r="N71" s="217">
        <f>IFERROR(VLOOKUP(B71,'[10]JAN-20'!B:H,6,FALSE),0)</f>
        <v>23914.11</v>
      </c>
      <c r="O71" s="218">
        <f>IFERROR(VLOOKUP(B71,'[10]JAN-20'!B:H,7,FALSE),0)</f>
        <v>0.18</v>
      </c>
      <c r="P71" s="219">
        <f t="shared" si="8"/>
        <v>23914.29</v>
      </c>
      <c r="Q71" s="217">
        <f>IFERROR(VLOOKUP(B71,'[11]FEB-20'!B:H,6,FALSE),0)</f>
        <v>17530.61</v>
      </c>
      <c r="R71" s="218">
        <f>IFERROR(VLOOKUP(B71,'[11]FEB-20'!B:H,7,FALSE),0)</f>
        <v>0.12</v>
      </c>
      <c r="S71" s="219">
        <f t="shared" si="9"/>
        <v>17530.73</v>
      </c>
      <c r="T71" s="217">
        <f>IFERROR(VLOOKUP(B71,'[12]MAR-20'!B:H,6,FALSE),0)</f>
        <v>22053.439999999999</v>
      </c>
      <c r="U71" s="218">
        <f>IFERROR(VLOOKUP(B71,'[12]MAR-20'!B:H,7,FALSE),0)</f>
        <v>0.35</v>
      </c>
      <c r="V71" s="219">
        <f t="shared" si="10"/>
        <v>22053.789999999997</v>
      </c>
      <c r="W71" s="195">
        <f t="shared" si="6"/>
        <v>130866.34</v>
      </c>
      <c r="X71" s="196">
        <f t="shared" si="6"/>
        <v>21.610000000000003</v>
      </c>
      <c r="Y71" s="197">
        <f t="shared" si="6"/>
        <v>130887.94999999998</v>
      </c>
    </row>
    <row r="72" spans="1:25" ht="13">
      <c r="A72" s="25" t="s">
        <v>420</v>
      </c>
      <c r="B72" s="25" t="s">
        <v>423</v>
      </c>
      <c r="C72" s="89" t="s">
        <v>297</v>
      </c>
      <c r="D72" s="129" t="s">
        <v>298</v>
      </c>
      <c r="E72" s="217">
        <f>IFERROR(VLOOKUP($B72,'[8]OCT-19'!$B:$H,6,FALSE),0)</f>
        <v>22267.53</v>
      </c>
      <c r="F72" s="218">
        <f>IFERROR(VLOOKUP(B72,'[8]OCT-19'!B:H,7,FALSE),0)</f>
        <v>0.3</v>
      </c>
      <c r="G72" s="219">
        <f t="shared" si="0"/>
        <v>22267.829999999998</v>
      </c>
      <c r="H72" s="204">
        <f>IFERROR(VLOOKUP(B72,'[7]NOV-19'!B:H,6,FALSE),0)</f>
        <v>17639.95</v>
      </c>
      <c r="I72" s="205">
        <f>IFERROR(VLOOKUP(B72,'[7]NOV-19'!B:H,7,FALSE),0)</f>
        <v>50.48</v>
      </c>
      <c r="J72" s="206">
        <f t="shared" si="1"/>
        <v>17690.43</v>
      </c>
      <c r="K72" s="204">
        <f>IFERROR(VLOOKUP(B72,'[9]DEC-19'!B:H,6,FALSE),0)</f>
        <v>17302.150000000001</v>
      </c>
      <c r="L72" s="205">
        <f>IFERROR(VLOOKUP(B72,'[9]DEC-19'!B:H,7,FALSE),0)</f>
        <v>15.55</v>
      </c>
      <c r="M72" s="206">
        <f t="shared" si="7"/>
        <v>17317.7</v>
      </c>
      <c r="N72" s="217">
        <f>IFERROR(VLOOKUP(B72,'[10]JAN-20'!B:H,6,FALSE),0)</f>
        <v>17985.009999999998</v>
      </c>
      <c r="O72" s="218">
        <f>IFERROR(VLOOKUP(B72,'[10]JAN-20'!B:H,7,FALSE),0)</f>
        <v>9.76</v>
      </c>
      <c r="P72" s="219">
        <f t="shared" si="8"/>
        <v>17994.769999999997</v>
      </c>
      <c r="Q72" s="217">
        <f>IFERROR(VLOOKUP(B72,'[11]FEB-20'!B:H,6,FALSE),0)</f>
        <v>16974.16</v>
      </c>
      <c r="R72" s="218">
        <f>IFERROR(VLOOKUP(B72,'[11]FEB-20'!B:H,7,FALSE),0)</f>
        <v>0.12</v>
      </c>
      <c r="S72" s="219">
        <f t="shared" si="9"/>
        <v>16974.28</v>
      </c>
      <c r="T72" s="217">
        <f>IFERROR(VLOOKUP(B72,'[12]MAR-20'!B:H,6,FALSE),0)</f>
        <v>21324.25</v>
      </c>
      <c r="U72" s="218">
        <f>IFERROR(VLOOKUP(B72,'[12]MAR-20'!B:H,7,FALSE),0)</f>
        <v>0.49</v>
      </c>
      <c r="V72" s="219">
        <f t="shared" si="10"/>
        <v>21324.74</v>
      </c>
      <c r="W72" s="195">
        <f t="shared" si="6"/>
        <v>113493.05</v>
      </c>
      <c r="X72" s="196">
        <f t="shared" si="6"/>
        <v>76.7</v>
      </c>
      <c r="Y72" s="197">
        <f t="shared" si="6"/>
        <v>113569.74999999999</v>
      </c>
    </row>
    <row r="73" spans="1:25" ht="13">
      <c r="A73" s="25" t="s">
        <v>420</v>
      </c>
      <c r="B73" s="25" t="s">
        <v>424</v>
      </c>
      <c r="C73" s="89" t="s">
        <v>297</v>
      </c>
      <c r="D73" s="129" t="s">
        <v>298</v>
      </c>
      <c r="E73" s="217">
        <f>IFERROR(VLOOKUP($B73,'[8]OCT-19'!$B:$H,6,FALSE),0)</f>
        <v>21937.26</v>
      </c>
      <c r="F73" s="218">
        <f>IFERROR(VLOOKUP(B73,'[8]OCT-19'!B:H,7,FALSE),0)</f>
        <v>0.28999999999999998</v>
      </c>
      <c r="G73" s="219">
        <f t="shared" si="0"/>
        <v>21937.55</v>
      </c>
      <c r="H73" s="204">
        <f>IFERROR(VLOOKUP(B73,'[7]NOV-19'!B:H,6,FALSE),0)</f>
        <v>14169.87</v>
      </c>
      <c r="I73" s="205">
        <f>IFERROR(VLOOKUP(B73,'[7]NOV-19'!B:H,7,FALSE),0)</f>
        <v>1.01</v>
      </c>
      <c r="J73" s="206">
        <f t="shared" si="1"/>
        <v>14170.880000000001</v>
      </c>
      <c r="K73" s="204">
        <f>IFERROR(VLOOKUP(B73,'[9]DEC-19'!B:H,6,FALSE),0)</f>
        <v>22527.46</v>
      </c>
      <c r="L73" s="205">
        <f>IFERROR(VLOOKUP(B73,'[9]DEC-19'!B:H,7,FALSE),0)</f>
        <v>2.85</v>
      </c>
      <c r="M73" s="206">
        <f t="shared" si="7"/>
        <v>22530.309999999998</v>
      </c>
      <c r="N73" s="217">
        <f>IFERROR(VLOOKUP(B73,'[10]JAN-20'!B:H,6,FALSE),0)</f>
        <v>19998.34</v>
      </c>
      <c r="O73" s="218">
        <f>IFERROR(VLOOKUP(B73,'[10]JAN-20'!B:H,7,FALSE),0)</f>
        <v>0.19</v>
      </c>
      <c r="P73" s="219">
        <f t="shared" si="8"/>
        <v>19998.53</v>
      </c>
      <c r="Q73" s="217">
        <f>IFERROR(VLOOKUP(B73,'[11]FEB-20'!B:H,6,FALSE),0)</f>
        <v>13538.67</v>
      </c>
      <c r="R73" s="218">
        <f>IFERROR(VLOOKUP(B73,'[11]FEB-20'!B:H,7,FALSE),0)</f>
        <v>0.11</v>
      </c>
      <c r="S73" s="219">
        <f t="shared" si="9"/>
        <v>13538.78</v>
      </c>
      <c r="T73" s="217">
        <f>IFERROR(VLOOKUP(B73,'[12]MAR-20'!B:H,6,FALSE),0)</f>
        <v>17691.37</v>
      </c>
      <c r="U73" s="218">
        <f>IFERROR(VLOOKUP(B73,'[12]MAR-20'!B:H,7,FALSE),0)</f>
        <v>0.46</v>
      </c>
      <c r="V73" s="219">
        <f t="shared" si="10"/>
        <v>17691.829999999998</v>
      </c>
      <c r="W73" s="195">
        <f t="shared" si="6"/>
        <v>109862.96999999999</v>
      </c>
      <c r="X73" s="196">
        <f t="shared" si="6"/>
        <v>4.910000000000001</v>
      </c>
      <c r="Y73" s="197">
        <f t="shared" si="6"/>
        <v>109867.87999999999</v>
      </c>
    </row>
    <row r="74" spans="1:25" ht="13">
      <c r="A74" s="2" t="s">
        <v>268</v>
      </c>
      <c r="B74" s="2" t="s">
        <v>60</v>
      </c>
      <c r="C74" s="89" t="s">
        <v>297</v>
      </c>
      <c r="D74" s="129" t="s">
        <v>303</v>
      </c>
      <c r="E74" s="217">
        <f>IFERROR(VLOOKUP($B74,'[8]OCT-19'!$B:$H,6,FALSE),0)</f>
        <v>15824.22</v>
      </c>
      <c r="F74" s="218">
        <f>IFERROR(VLOOKUP(B74,'[8]OCT-19'!B:H,7,FALSE),0)</f>
        <v>3222.12</v>
      </c>
      <c r="G74" s="219">
        <f t="shared" si="0"/>
        <v>19046.34</v>
      </c>
      <c r="H74" s="204">
        <f>IFERROR(VLOOKUP(B74,'[7]NOV-19'!B:H,6,FALSE),0)</f>
        <v>10941.59</v>
      </c>
      <c r="I74" s="205">
        <f>IFERROR(VLOOKUP(B74,'[7]NOV-19'!B:H,7,FALSE),0)</f>
        <v>2546.39</v>
      </c>
      <c r="J74" s="206">
        <f t="shared" si="1"/>
        <v>13487.98</v>
      </c>
      <c r="K74" s="204">
        <f>IFERROR(VLOOKUP(B74,'[9]DEC-19'!B:H,6,FALSE),0)</f>
        <v>14473.73</v>
      </c>
      <c r="L74" s="205">
        <f>IFERROR(VLOOKUP(B74,'[9]DEC-19'!B:H,7,FALSE),0)</f>
        <v>7508.32</v>
      </c>
      <c r="M74" s="206">
        <f t="shared" si="7"/>
        <v>21982.05</v>
      </c>
      <c r="N74" s="217">
        <f>IFERROR(VLOOKUP(B74,'[10]JAN-20'!B:H,6,FALSE),0)</f>
        <v>8241.3700000000008</v>
      </c>
      <c r="O74" s="218">
        <f>IFERROR(VLOOKUP(B74,'[10]JAN-20'!B:H,7,FALSE),0)</f>
        <v>7436.33</v>
      </c>
      <c r="P74" s="219">
        <f t="shared" si="8"/>
        <v>15677.7</v>
      </c>
      <c r="Q74" s="217">
        <f>IFERROR(VLOOKUP(B74,'[11]FEB-20'!B:H,6,FALSE),0)</f>
        <v>8969.07</v>
      </c>
      <c r="R74" s="218">
        <f>IFERROR(VLOOKUP(B74,'[11]FEB-20'!B:H,7,FALSE),0)</f>
        <v>4250.5</v>
      </c>
      <c r="S74" s="219">
        <f t="shared" si="9"/>
        <v>13219.57</v>
      </c>
      <c r="T74" s="217">
        <f>IFERROR(VLOOKUP(B74,'[12]MAR-20'!B:H,6,FALSE),0)</f>
        <v>19201.29</v>
      </c>
      <c r="U74" s="218">
        <f>IFERROR(VLOOKUP(B74,'[12]MAR-20'!B:H,7,FALSE),0)</f>
        <v>4552.26</v>
      </c>
      <c r="V74" s="219">
        <f t="shared" si="10"/>
        <v>23753.550000000003</v>
      </c>
      <c r="W74" s="195">
        <f t="shared" si="6"/>
        <v>77651.26999999999</v>
      </c>
      <c r="X74" s="196">
        <f t="shared" si="6"/>
        <v>29515.919999999998</v>
      </c>
      <c r="Y74" s="197">
        <f t="shared" si="6"/>
        <v>107167.18999999999</v>
      </c>
    </row>
    <row r="75" spans="1:25" ht="13">
      <c r="A75" s="2" t="s">
        <v>268</v>
      </c>
      <c r="B75" s="2" t="s">
        <v>61</v>
      </c>
      <c r="C75" s="89" t="s">
        <v>297</v>
      </c>
      <c r="D75" s="129" t="s">
        <v>303</v>
      </c>
      <c r="E75" s="217">
        <f>IFERROR(VLOOKUP($B75,'[8]OCT-19'!$B:$H,6,FALSE),0)</f>
        <v>18374.84</v>
      </c>
      <c r="F75" s="218">
        <f>IFERROR(VLOOKUP(B75,'[8]OCT-19'!B:H,7,FALSE),0)</f>
        <v>3157.84</v>
      </c>
      <c r="G75" s="219">
        <f t="shared" si="0"/>
        <v>21532.68</v>
      </c>
      <c r="H75" s="204">
        <f>IFERROR(VLOOKUP(B75,'[7]NOV-19'!B:H,6,FALSE),0)</f>
        <v>13996.78</v>
      </c>
      <c r="I75" s="205">
        <f>IFERROR(VLOOKUP(B75,'[7]NOV-19'!B:H,7,FALSE),0)</f>
        <v>1947.16</v>
      </c>
      <c r="J75" s="206">
        <f t="shared" si="1"/>
        <v>15943.94</v>
      </c>
      <c r="K75" s="204">
        <f>IFERROR(VLOOKUP(B75,'[9]DEC-19'!B:H,6,FALSE),0)</f>
        <v>14159.26</v>
      </c>
      <c r="L75" s="205">
        <f>IFERROR(VLOOKUP(B75,'[9]DEC-19'!B:H,7,FALSE),0)</f>
        <v>4142.5600000000004</v>
      </c>
      <c r="M75" s="206">
        <f t="shared" si="7"/>
        <v>18301.82</v>
      </c>
      <c r="N75" s="217">
        <f>IFERROR(VLOOKUP(B75,'[10]JAN-20'!B:H,6,FALSE),0)</f>
        <v>8144.69</v>
      </c>
      <c r="O75" s="218">
        <f>IFERROR(VLOOKUP(B75,'[10]JAN-20'!B:H,7,FALSE),0)</f>
        <v>6727.99</v>
      </c>
      <c r="P75" s="219">
        <f t="shared" si="8"/>
        <v>14872.68</v>
      </c>
      <c r="Q75" s="217">
        <f>IFERROR(VLOOKUP(B75,'[11]FEB-20'!B:H,6,FALSE),0)</f>
        <v>5948.22</v>
      </c>
      <c r="R75" s="218">
        <f>IFERROR(VLOOKUP(B75,'[11]FEB-20'!B:H,7,FALSE),0)</f>
        <v>3755.71</v>
      </c>
      <c r="S75" s="219">
        <f t="shared" si="9"/>
        <v>9703.93</v>
      </c>
      <c r="T75" s="217">
        <f>IFERROR(VLOOKUP(B75,'[12]MAR-20'!B:H,6,FALSE),0)</f>
        <v>15918.08</v>
      </c>
      <c r="U75" s="218">
        <f>IFERROR(VLOOKUP(B75,'[12]MAR-20'!B:H,7,FALSE),0)</f>
        <v>3311.05</v>
      </c>
      <c r="V75" s="219">
        <f t="shared" si="10"/>
        <v>19229.13</v>
      </c>
      <c r="W75" s="195">
        <f t="shared" si="6"/>
        <v>76541.87000000001</v>
      </c>
      <c r="X75" s="196">
        <f t="shared" si="6"/>
        <v>23042.31</v>
      </c>
      <c r="Y75" s="197">
        <f t="shared" si="6"/>
        <v>99584.18</v>
      </c>
    </row>
    <row r="76" spans="1:25" ht="13">
      <c r="A76" s="2" t="s">
        <v>269</v>
      </c>
      <c r="B76" s="2" t="s">
        <v>62</v>
      </c>
      <c r="C76" s="89" t="s">
        <v>297</v>
      </c>
      <c r="D76" s="129" t="s">
        <v>303</v>
      </c>
      <c r="E76" s="217">
        <f>IFERROR(VLOOKUP($B76,'[8]OCT-19'!$B:$H,6,FALSE),0)</f>
        <v>38350.370000000003</v>
      </c>
      <c r="F76" s="218">
        <f>IFERROR(VLOOKUP(B76,'[8]OCT-19'!B:H,7,FALSE),0)</f>
        <v>3580.54</v>
      </c>
      <c r="G76" s="219">
        <f t="shared" ref="G76:G139" si="11">+E76+F76</f>
        <v>41930.910000000003</v>
      </c>
      <c r="H76" s="204">
        <f>IFERROR(VLOOKUP(B76,'[7]NOV-19'!B:H,6,FALSE),0)</f>
        <v>27778.880000000001</v>
      </c>
      <c r="I76" s="205">
        <f>IFERROR(VLOOKUP(B76,'[7]NOV-19'!B:H,7,FALSE),0)</f>
        <v>4022.29</v>
      </c>
      <c r="J76" s="206">
        <f t="shared" ref="J76:J139" si="12">+H76+I76</f>
        <v>31801.170000000002</v>
      </c>
      <c r="K76" s="204">
        <f>IFERROR(VLOOKUP(B76,'[9]DEC-19'!B:H,6,FALSE),0)</f>
        <v>33925.599999999999</v>
      </c>
      <c r="L76" s="205">
        <f>IFERROR(VLOOKUP(B76,'[9]DEC-19'!B:H,7,FALSE),0)</f>
        <v>3825.97</v>
      </c>
      <c r="M76" s="206">
        <f t="shared" si="7"/>
        <v>37751.57</v>
      </c>
      <c r="N76" s="217">
        <f>IFERROR(VLOOKUP(B76,'[10]JAN-20'!B:H,6,FALSE),0)</f>
        <v>19551.98</v>
      </c>
      <c r="O76" s="218">
        <f>IFERROR(VLOOKUP(B76,'[10]JAN-20'!B:H,7,FALSE),0)</f>
        <v>8754.75</v>
      </c>
      <c r="P76" s="219">
        <f t="shared" si="8"/>
        <v>28306.73</v>
      </c>
      <c r="Q76" s="217">
        <f>IFERROR(VLOOKUP(B76,'[11]FEB-20'!B:H,6,FALSE),0)</f>
        <v>17587.12</v>
      </c>
      <c r="R76" s="218">
        <f>IFERROR(VLOOKUP(B76,'[11]FEB-20'!B:H,7,FALSE),0)</f>
        <v>4015.43</v>
      </c>
      <c r="S76" s="219">
        <f t="shared" si="9"/>
        <v>21602.55</v>
      </c>
      <c r="T76" s="217">
        <f>IFERROR(VLOOKUP(B76,'[12]MAR-20'!B:H,6,FALSE),0)</f>
        <v>31405.99</v>
      </c>
      <c r="U76" s="218">
        <f>IFERROR(VLOOKUP(B76,'[12]MAR-20'!B:H,7,FALSE),0)</f>
        <v>6351.36</v>
      </c>
      <c r="V76" s="219">
        <f t="shared" si="10"/>
        <v>37757.35</v>
      </c>
      <c r="W76" s="195">
        <f t="shared" si="6"/>
        <v>168599.94</v>
      </c>
      <c r="X76" s="196">
        <f t="shared" si="6"/>
        <v>30550.34</v>
      </c>
      <c r="Y76" s="197">
        <f t="shared" si="6"/>
        <v>199150.28</v>
      </c>
    </row>
    <row r="77" spans="1:25" ht="13">
      <c r="A77" s="2" t="s">
        <v>271</v>
      </c>
      <c r="B77" s="2" t="s">
        <v>65</v>
      </c>
      <c r="C77" s="89" t="s">
        <v>297</v>
      </c>
      <c r="D77" s="129" t="s">
        <v>303</v>
      </c>
      <c r="E77" s="217">
        <f>IFERROR(VLOOKUP($B77,'[8]OCT-19'!$B:$H,6,FALSE),0)</f>
        <v>0</v>
      </c>
      <c r="F77" s="218">
        <f>IFERROR(VLOOKUP(B77,'[8]OCT-19'!B:H,7,FALSE),0)</f>
        <v>0</v>
      </c>
      <c r="G77" s="219">
        <f t="shared" si="11"/>
        <v>0</v>
      </c>
      <c r="H77" s="204">
        <f>IFERROR(VLOOKUP(B77,'[7]NOV-19'!B:H,6,FALSE),0)</f>
        <v>0</v>
      </c>
      <c r="I77" s="205">
        <f>IFERROR(VLOOKUP(B77,'[7]NOV-19'!B:H,7,FALSE),0)</f>
        <v>0</v>
      </c>
      <c r="J77" s="206">
        <f t="shared" si="12"/>
        <v>0</v>
      </c>
      <c r="K77" s="204">
        <f>IFERROR(VLOOKUP(B77,'[9]DEC-19'!B:H,6,FALSE),0)</f>
        <v>0</v>
      </c>
      <c r="L77" s="205">
        <f>IFERROR(VLOOKUP(B77,'[9]DEC-19'!B:H,7,FALSE),0)</f>
        <v>0</v>
      </c>
      <c r="M77" s="206">
        <f t="shared" si="7"/>
        <v>0</v>
      </c>
      <c r="N77" s="217">
        <f>IFERROR(VLOOKUP(B77,'[10]JAN-20'!B:H,6,FALSE),0)</f>
        <v>0</v>
      </c>
      <c r="O77" s="218">
        <f>IFERROR(VLOOKUP(B77,'[10]JAN-20'!B:H,7,FALSE),0)</f>
        <v>0</v>
      </c>
      <c r="P77" s="219">
        <f t="shared" si="8"/>
        <v>0</v>
      </c>
      <c r="Q77" s="217">
        <f>IFERROR(VLOOKUP(B77,'[11]FEB-20'!B:H,6,FALSE),0)</f>
        <v>0</v>
      </c>
      <c r="R77" s="218">
        <f>IFERROR(VLOOKUP(B77,'[11]FEB-20'!B:H,7,FALSE),0)</f>
        <v>0</v>
      </c>
      <c r="S77" s="219">
        <f t="shared" si="9"/>
        <v>0</v>
      </c>
      <c r="T77" s="217">
        <f>IFERROR(VLOOKUP(B77,'[12]MAR-20'!B:H,6,FALSE),0)</f>
        <v>0</v>
      </c>
      <c r="U77" s="218">
        <f>IFERROR(VLOOKUP(B77,'[12]MAR-20'!B:H,7,FALSE),0)</f>
        <v>0</v>
      </c>
      <c r="V77" s="219">
        <f t="shared" si="10"/>
        <v>0</v>
      </c>
      <c r="W77" s="195">
        <f t="shared" ref="W77:Y140" si="13">SUM(E77,H77,K77,N77,Q77,T77)</f>
        <v>0</v>
      </c>
      <c r="X77" s="196">
        <f t="shared" si="13"/>
        <v>0</v>
      </c>
      <c r="Y77" s="197">
        <f t="shared" si="13"/>
        <v>0</v>
      </c>
    </row>
    <row r="78" spans="1:25" ht="13">
      <c r="A78" s="2" t="s">
        <v>271</v>
      </c>
      <c r="B78" s="2" t="s">
        <v>66</v>
      </c>
      <c r="C78" s="89" t="s">
        <v>297</v>
      </c>
      <c r="D78" s="129" t="s">
        <v>303</v>
      </c>
      <c r="E78" s="217">
        <f>IFERROR(VLOOKUP($B78,'[8]OCT-19'!$B:$H,6,FALSE),0)</f>
        <v>0</v>
      </c>
      <c r="F78" s="218">
        <f>IFERROR(VLOOKUP(B78,'[8]OCT-19'!B:H,7,FALSE),0)</f>
        <v>0</v>
      </c>
      <c r="G78" s="219">
        <f t="shared" si="11"/>
        <v>0</v>
      </c>
      <c r="H78" s="204">
        <f>IFERROR(VLOOKUP(B78,'[7]NOV-19'!B:H,6,FALSE),0)</f>
        <v>0</v>
      </c>
      <c r="I78" s="205">
        <f>IFERROR(VLOOKUP(B78,'[7]NOV-19'!B:H,7,FALSE),0)</f>
        <v>0</v>
      </c>
      <c r="J78" s="206">
        <f t="shared" si="12"/>
        <v>0</v>
      </c>
      <c r="K78" s="204">
        <f>IFERROR(VLOOKUP(B78,'[9]DEC-19'!B:H,6,FALSE),0)</f>
        <v>0</v>
      </c>
      <c r="L78" s="205">
        <f>IFERROR(VLOOKUP(B78,'[9]DEC-19'!B:H,7,FALSE),0)</f>
        <v>0</v>
      </c>
      <c r="M78" s="206">
        <f t="shared" si="7"/>
        <v>0</v>
      </c>
      <c r="N78" s="217">
        <f>IFERROR(VLOOKUP(B78,'[10]JAN-20'!B:H,6,FALSE),0)</f>
        <v>0</v>
      </c>
      <c r="O78" s="218">
        <f>IFERROR(VLOOKUP(B78,'[10]JAN-20'!B:H,7,FALSE),0)</f>
        <v>0</v>
      </c>
      <c r="P78" s="219">
        <f t="shared" si="8"/>
        <v>0</v>
      </c>
      <c r="Q78" s="217">
        <f>IFERROR(VLOOKUP(B78,'[11]FEB-20'!B:H,6,FALSE),0)</f>
        <v>0</v>
      </c>
      <c r="R78" s="218">
        <f>IFERROR(VLOOKUP(B78,'[11]FEB-20'!B:H,7,FALSE),0)</f>
        <v>0</v>
      </c>
      <c r="S78" s="219">
        <f t="shared" si="9"/>
        <v>0</v>
      </c>
      <c r="T78" s="217">
        <f>IFERROR(VLOOKUP(B78,'[12]MAR-20'!B:H,6,FALSE),0)</f>
        <v>0</v>
      </c>
      <c r="U78" s="218">
        <f>IFERROR(VLOOKUP(B78,'[12]MAR-20'!B:H,7,FALSE),0)</f>
        <v>0</v>
      </c>
      <c r="V78" s="219">
        <f t="shared" si="10"/>
        <v>0</v>
      </c>
      <c r="W78" s="195">
        <f t="shared" si="13"/>
        <v>0</v>
      </c>
      <c r="X78" s="196">
        <f t="shared" si="13"/>
        <v>0</v>
      </c>
      <c r="Y78" s="197">
        <f t="shared" si="13"/>
        <v>0</v>
      </c>
    </row>
    <row r="79" spans="1:25" ht="13">
      <c r="A79" s="2" t="s">
        <v>271</v>
      </c>
      <c r="B79" s="2" t="s">
        <v>67</v>
      </c>
      <c r="C79" s="89" t="s">
        <v>297</v>
      </c>
      <c r="D79" s="129" t="s">
        <v>303</v>
      </c>
      <c r="E79" s="217">
        <f>IFERROR(VLOOKUP($B79,'[8]OCT-19'!$B:$H,6,FALSE),0)</f>
        <v>0</v>
      </c>
      <c r="F79" s="218">
        <f>IFERROR(VLOOKUP(B79,'[8]OCT-19'!B:H,7,FALSE),0)</f>
        <v>0</v>
      </c>
      <c r="G79" s="219">
        <f t="shared" si="11"/>
        <v>0</v>
      </c>
      <c r="H79" s="204">
        <f>IFERROR(VLOOKUP(B79,'[7]NOV-19'!B:H,6,FALSE),0)</f>
        <v>0</v>
      </c>
      <c r="I79" s="205">
        <f>IFERROR(VLOOKUP(B79,'[7]NOV-19'!B:H,7,FALSE),0)</f>
        <v>0</v>
      </c>
      <c r="J79" s="206">
        <f t="shared" si="12"/>
        <v>0</v>
      </c>
      <c r="K79" s="204">
        <f>IFERROR(VLOOKUP(B79,'[9]DEC-19'!B:H,6,FALSE),0)</f>
        <v>0</v>
      </c>
      <c r="L79" s="205">
        <f>IFERROR(VLOOKUP(B79,'[9]DEC-19'!B:H,7,FALSE),0)</f>
        <v>0</v>
      </c>
      <c r="M79" s="206">
        <f t="shared" si="7"/>
        <v>0</v>
      </c>
      <c r="N79" s="217">
        <f>IFERROR(VLOOKUP(B79,'[10]JAN-20'!B:H,6,FALSE),0)</f>
        <v>0</v>
      </c>
      <c r="O79" s="218">
        <f>IFERROR(VLOOKUP(B79,'[10]JAN-20'!B:H,7,FALSE),0)</f>
        <v>0</v>
      </c>
      <c r="P79" s="219">
        <f t="shared" si="8"/>
        <v>0</v>
      </c>
      <c r="Q79" s="217">
        <f>IFERROR(VLOOKUP(B79,'[11]FEB-20'!B:H,6,FALSE),0)</f>
        <v>0</v>
      </c>
      <c r="R79" s="218">
        <f>IFERROR(VLOOKUP(B79,'[11]FEB-20'!B:H,7,FALSE),0)</f>
        <v>0</v>
      </c>
      <c r="S79" s="219">
        <f t="shared" si="9"/>
        <v>0</v>
      </c>
      <c r="T79" s="217">
        <f>IFERROR(VLOOKUP(B79,'[12]MAR-20'!B:H,6,FALSE),0)</f>
        <v>0</v>
      </c>
      <c r="U79" s="218">
        <f>IFERROR(VLOOKUP(B79,'[12]MAR-20'!B:H,7,FALSE),0)</f>
        <v>0</v>
      </c>
      <c r="V79" s="219">
        <f t="shared" si="10"/>
        <v>0</v>
      </c>
      <c r="W79" s="195">
        <f t="shared" si="13"/>
        <v>0</v>
      </c>
      <c r="X79" s="196">
        <f t="shared" si="13"/>
        <v>0</v>
      </c>
      <c r="Y79" s="197">
        <f t="shared" si="13"/>
        <v>0</v>
      </c>
    </row>
    <row r="80" spans="1:25" ht="13">
      <c r="A80" s="2" t="s">
        <v>271</v>
      </c>
      <c r="B80" s="2" t="s">
        <v>68</v>
      </c>
      <c r="C80" s="89" t="s">
        <v>297</v>
      </c>
      <c r="D80" s="129" t="s">
        <v>303</v>
      </c>
      <c r="E80" s="217">
        <f>IFERROR(VLOOKUP($B80,'[8]OCT-19'!$B:$H,6,FALSE),0)</f>
        <v>0</v>
      </c>
      <c r="F80" s="218">
        <f>IFERROR(VLOOKUP(B80,'[8]OCT-19'!B:H,7,FALSE),0)</f>
        <v>0</v>
      </c>
      <c r="G80" s="219">
        <f t="shared" si="11"/>
        <v>0</v>
      </c>
      <c r="H80" s="204">
        <f>IFERROR(VLOOKUP(B80,'[7]NOV-19'!B:H,6,FALSE),0)</f>
        <v>0</v>
      </c>
      <c r="I80" s="205">
        <f>IFERROR(VLOOKUP(B80,'[7]NOV-19'!B:H,7,FALSE),0)</f>
        <v>0</v>
      </c>
      <c r="J80" s="206">
        <f t="shared" si="12"/>
        <v>0</v>
      </c>
      <c r="K80" s="204">
        <f>IFERROR(VLOOKUP(B80,'[9]DEC-19'!B:H,6,FALSE),0)</f>
        <v>0</v>
      </c>
      <c r="L80" s="205">
        <f>IFERROR(VLOOKUP(B80,'[9]DEC-19'!B:H,7,FALSE),0)</f>
        <v>0</v>
      </c>
      <c r="M80" s="206">
        <f t="shared" si="7"/>
        <v>0</v>
      </c>
      <c r="N80" s="217">
        <f>IFERROR(VLOOKUP(B80,'[10]JAN-20'!B:H,6,FALSE),0)</f>
        <v>0</v>
      </c>
      <c r="O80" s="218">
        <f>IFERROR(VLOOKUP(B80,'[10]JAN-20'!B:H,7,FALSE),0)</f>
        <v>0</v>
      </c>
      <c r="P80" s="219">
        <f t="shared" si="8"/>
        <v>0</v>
      </c>
      <c r="Q80" s="217">
        <f>IFERROR(VLOOKUP(B80,'[11]FEB-20'!B:H,6,FALSE),0)</f>
        <v>0</v>
      </c>
      <c r="R80" s="218">
        <f>IFERROR(VLOOKUP(B80,'[11]FEB-20'!B:H,7,FALSE),0)</f>
        <v>0</v>
      </c>
      <c r="S80" s="219">
        <f t="shared" si="9"/>
        <v>0</v>
      </c>
      <c r="T80" s="217">
        <f>IFERROR(VLOOKUP(B80,'[12]MAR-20'!B:H,6,FALSE),0)</f>
        <v>0</v>
      </c>
      <c r="U80" s="218">
        <f>IFERROR(VLOOKUP(B80,'[12]MAR-20'!B:H,7,FALSE),0)</f>
        <v>0</v>
      </c>
      <c r="V80" s="219">
        <f t="shared" si="10"/>
        <v>0</v>
      </c>
      <c r="W80" s="195">
        <f t="shared" si="13"/>
        <v>0</v>
      </c>
      <c r="X80" s="196">
        <f t="shared" si="13"/>
        <v>0</v>
      </c>
      <c r="Y80" s="197">
        <f t="shared" si="13"/>
        <v>0</v>
      </c>
    </row>
    <row r="81" spans="1:25" ht="13">
      <c r="A81" s="2" t="s">
        <v>272</v>
      </c>
      <c r="B81" s="2" t="s">
        <v>69</v>
      </c>
      <c r="C81" s="89" t="s">
        <v>297</v>
      </c>
      <c r="D81" s="129" t="s">
        <v>303</v>
      </c>
      <c r="E81" s="217">
        <f>IFERROR(VLOOKUP($B81,'[8]OCT-19'!$B:$H,6,FALSE),0)</f>
        <v>6089</v>
      </c>
      <c r="F81" s="218">
        <f>IFERROR(VLOOKUP(B81,'[8]OCT-19'!B:H,7,FALSE),0)</f>
        <v>5170.3</v>
      </c>
      <c r="G81" s="219">
        <f t="shared" si="11"/>
        <v>11259.3</v>
      </c>
      <c r="H81" s="204">
        <f>IFERROR(VLOOKUP(B81,'[7]NOV-19'!B:H,6,FALSE),0)</f>
        <v>2095.9499999999998</v>
      </c>
      <c r="I81" s="205">
        <f>IFERROR(VLOOKUP(B81,'[7]NOV-19'!B:H,7,FALSE),0)</f>
        <v>12884.2</v>
      </c>
      <c r="J81" s="206">
        <f t="shared" si="12"/>
        <v>14980.150000000001</v>
      </c>
      <c r="K81" s="204">
        <f>IFERROR(VLOOKUP(B81,'[9]DEC-19'!B:H,6,FALSE),0)</f>
        <v>6032.25</v>
      </c>
      <c r="L81" s="205">
        <f>IFERROR(VLOOKUP(B81,'[9]DEC-19'!B:H,7,FALSE),0)</f>
        <v>10314.700000000001</v>
      </c>
      <c r="M81" s="206">
        <f t="shared" si="7"/>
        <v>16346.95</v>
      </c>
      <c r="N81" s="217">
        <f>IFERROR(VLOOKUP(B81,'[10]JAN-20'!B:H,6,FALSE),0)</f>
        <v>1258.6500000000001</v>
      </c>
      <c r="O81" s="218">
        <f>IFERROR(VLOOKUP(B81,'[10]JAN-20'!B:H,7,FALSE),0)</f>
        <v>5035.8999999999996</v>
      </c>
      <c r="P81" s="219">
        <f t="shared" si="8"/>
        <v>6294.5499999999993</v>
      </c>
      <c r="Q81" s="217">
        <f>IFERROR(VLOOKUP(B81,'[11]FEB-20'!B:H,6,FALSE),0)</f>
        <v>3342.65</v>
      </c>
      <c r="R81" s="218">
        <f>IFERROR(VLOOKUP(B81,'[11]FEB-20'!B:H,7,FALSE),0)</f>
        <v>6392.7</v>
      </c>
      <c r="S81" s="219">
        <f t="shared" si="9"/>
        <v>9735.35</v>
      </c>
      <c r="T81" s="217">
        <f>IFERROR(VLOOKUP(B81,'[12]MAR-20'!B:H,6,FALSE),0)</f>
        <v>18671.849999999999</v>
      </c>
      <c r="U81" s="218">
        <f>IFERROR(VLOOKUP(B81,'[12]MAR-20'!B:H,7,FALSE),0)</f>
        <v>8867.6</v>
      </c>
      <c r="V81" s="219">
        <f t="shared" si="10"/>
        <v>27539.449999999997</v>
      </c>
      <c r="W81" s="195">
        <f t="shared" si="13"/>
        <v>37490.35</v>
      </c>
      <c r="X81" s="196">
        <f t="shared" si="13"/>
        <v>48665.399999999994</v>
      </c>
      <c r="Y81" s="197">
        <f t="shared" si="13"/>
        <v>86155.75</v>
      </c>
    </row>
    <row r="82" spans="1:25" ht="13">
      <c r="A82" s="2" t="s">
        <v>322</v>
      </c>
      <c r="B82" s="2" t="s">
        <v>376</v>
      </c>
      <c r="C82" s="89" t="s">
        <v>297</v>
      </c>
      <c r="D82" s="129" t="s">
        <v>304</v>
      </c>
      <c r="E82" s="217">
        <f>IFERROR(VLOOKUP($B82,'[8]OCT-19'!$B:$H,6,FALSE),0)</f>
        <v>183.85</v>
      </c>
      <c r="F82" s="218">
        <f>IFERROR(VLOOKUP(B82,'[8]OCT-19'!B:H,7,FALSE),0)</f>
        <v>690.29</v>
      </c>
      <c r="G82" s="219">
        <f t="shared" si="11"/>
        <v>874.14</v>
      </c>
      <c r="H82" s="204">
        <f>IFERROR(VLOOKUP(B82,'[7]NOV-19'!B:H,6,FALSE),0)</f>
        <v>206.54</v>
      </c>
      <c r="I82" s="205">
        <f>IFERROR(VLOOKUP(B82,'[7]NOV-19'!B:H,7,FALSE),0)</f>
        <v>648.58000000000004</v>
      </c>
      <c r="J82" s="206">
        <f t="shared" si="12"/>
        <v>855.12</v>
      </c>
      <c r="K82" s="204">
        <f>IFERROR(VLOOKUP(B82,'[9]DEC-19'!B:H,6,FALSE),0)</f>
        <v>97.46</v>
      </c>
      <c r="L82" s="205">
        <f>IFERROR(VLOOKUP(B82,'[9]DEC-19'!B:H,7,FALSE),0)</f>
        <v>864.2</v>
      </c>
      <c r="M82" s="206">
        <f t="shared" si="7"/>
        <v>961.66000000000008</v>
      </c>
      <c r="N82" s="217">
        <f>IFERROR(VLOOKUP(B82,'[10]JAN-20'!B:H,6,FALSE),0)</f>
        <v>133.78</v>
      </c>
      <c r="O82" s="218">
        <f>IFERROR(VLOOKUP(B82,'[10]JAN-20'!B:H,7,FALSE),0)</f>
        <v>909.74</v>
      </c>
      <c r="P82" s="219">
        <f t="shared" si="8"/>
        <v>1043.52</v>
      </c>
      <c r="Q82" s="217">
        <f>IFERROR(VLOOKUP(B82,'[11]FEB-20'!B:H,6,FALSE),0)</f>
        <v>146.05000000000001</v>
      </c>
      <c r="R82" s="218">
        <f>IFERROR(VLOOKUP(B82,'[11]FEB-20'!B:H,7,FALSE),0)</f>
        <v>659.52</v>
      </c>
      <c r="S82" s="219">
        <f t="shared" si="9"/>
        <v>805.56999999999994</v>
      </c>
      <c r="T82" s="217">
        <f>IFERROR(VLOOKUP(B82,'[12]MAR-20'!B:H,6,FALSE),0)</f>
        <v>84.56</v>
      </c>
      <c r="U82" s="218">
        <f>IFERROR(VLOOKUP(B82,'[12]MAR-20'!B:H,7,FALSE),0)</f>
        <v>783.09</v>
      </c>
      <c r="V82" s="219">
        <f t="shared" si="10"/>
        <v>867.65000000000009</v>
      </c>
      <c r="W82" s="195">
        <f t="shared" si="13"/>
        <v>852.24</v>
      </c>
      <c r="X82" s="196">
        <f t="shared" si="13"/>
        <v>4555.4199999999992</v>
      </c>
      <c r="Y82" s="197">
        <f t="shared" si="13"/>
        <v>5407.66</v>
      </c>
    </row>
    <row r="83" spans="1:25" ht="13">
      <c r="A83" s="2" t="s">
        <v>418</v>
      </c>
      <c r="B83" s="2" t="s">
        <v>419</v>
      </c>
      <c r="C83" s="89" t="s">
        <v>297</v>
      </c>
      <c r="D83" s="129" t="s">
        <v>304</v>
      </c>
      <c r="E83" s="217">
        <f>IFERROR(VLOOKUP($B83,'[8]OCT-19'!$B:$H,6,FALSE),0)</f>
        <v>813.61</v>
      </c>
      <c r="F83" s="218">
        <f>IFERROR(VLOOKUP(B83,'[8]OCT-19'!B:H,7,FALSE),0)</f>
        <v>313.44</v>
      </c>
      <c r="G83" s="219">
        <f t="shared" si="11"/>
        <v>1127.05</v>
      </c>
      <c r="H83" s="204">
        <f>IFERROR(VLOOKUP(B83,'[7]NOV-19'!B:H,6,FALSE),0)</f>
        <v>836.68</v>
      </c>
      <c r="I83" s="205">
        <f>IFERROR(VLOOKUP(B83,'[7]NOV-19'!B:H,7,FALSE),0)</f>
        <v>939.54</v>
      </c>
      <c r="J83" s="206">
        <f t="shared" si="12"/>
        <v>1776.2199999999998</v>
      </c>
      <c r="K83" s="204">
        <f>IFERROR(VLOOKUP(B83,'[9]DEC-19'!B:H,6,FALSE),0)</f>
        <v>2072.31</v>
      </c>
      <c r="L83" s="205">
        <f>IFERROR(VLOOKUP(B83,'[9]DEC-19'!B:H,7,FALSE),0)</f>
        <v>604.77</v>
      </c>
      <c r="M83" s="206">
        <f t="shared" si="7"/>
        <v>2677.08</v>
      </c>
      <c r="N83" s="217">
        <f>IFERROR(VLOOKUP(B83,'[10]JAN-20'!B:H,6,FALSE),0)</f>
        <v>1918.95</v>
      </c>
      <c r="O83" s="218">
        <f>IFERROR(VLOOKUP(B83,'[10]JAN-20'!B:H,7,FALSE),0)</f>
        <v>176.49</v>
      </c>
      <c r="P83" s="219">
        <f t="shared" si="8"/>
        <v>2095.44</v>
      </c>
      <c r="Q83" s="217">
        <f>IFERROR(VLOOKUP(B83,'[11]FEB-20'!B:H,6,FALSE),0)</f>
        <v>2737.83</v>
      </c>
      <c r="R83" s="218">
        <f>IFERROR(VLOOKUP(B83,'[11]FEB-20'!B:H,7,FALSE),0)</f>
        <v>100.81</v>
      </c>
      <c r="S83" s="219">
        <f t="shared" si="9"/>
        <v>2838.64</v>
      </c>
      <c r="T83" s="217">
        <f>IFERROR(VLOOKUP(B83,'[12]MAR-20'!B:H,6,FALSE),0)</f>
        <v>1203.57</v>
      </c>
      <c r="U83" s="218">
        <f>IFERROR(VLOOKUP(B83,'[12]MAR-20'!B:H,7,FALSE),0)</f>
        <v>700.31</v>
      </c>
      <c r="V83" s="219">
        <f t="shared" si="10"/>
        <v>1903.8799999999999</v>
      </c>
      <c r="W83" s="195">
        <f t="shared" si="13"/>
        <v>9582.9500000000007</v>
      </c>
      <c r="X83" s="196">
        <f t="shared" si="13"/>
        <v>2835.36</v>
      </c>
      <c r="Y83" s="197">
        <f t="shared" si="13"/>
        <v>12418.309999999998</v>
      </c>
    </row>
    <row r="84" spans="1:25" ht="13">
      <c r="A84" s="2" t="s">
        <v>274</v>
      </c>
      <c r="B84" s="2" t="s">
        <v>71</v>
      </c>
      <c r="C84" s="89" t="s">
        <v>297</v>
      </c>
      <c r="D84" s="129" t="s">
        <v>302</v>
      </c>
      <c r="E84" s="217">
        <f>IFERROR(VLOOKUP($B84,'[8]OCT-19'!$B:$H,6,FALSE),0)</f>
        <v>13747.67</v>
      </c>
      <c r="F84" s="218">
        <f>IFERROR(VLOOKUP(B84,'[8]OCT-19'!B:H,7,FALSE),0)</f>
        <v>4442.24</v>
      </c>
      <c r="G84" s="219">
        <f t="shared" si="11"/>
        <v>18189.91</v>
      </c>
      <c r="H84" s="204">
        <f>IFERROR(VLOOKUP(B84,'[7]NOV-19'!B:H,6,FALSE),0)</f>
        <v>11975.28</v>
      </c>
      <c r="I84" s="205">
        <f>IFERROR(VLOOKUP(B84,'[7]NOV-19'!B:H,7,FALSE),0)</f>
        <v>3538.62</v>
      </c>
      <c r="J84" s="206">
        <f t="shared" si="12"/>
        <v>15513.900000000001</v>
      </c>
      <c r="K84" s="204">
        <f>IFERROR(VLOOKUP(B84,'[9]DEC-19'!B:H,6,FALSE),0)</f>
        <v>7847.92</v>
      </c>
      <c r="L84" s="205">
        <f>IFERROR(VLOOKUP(B84,'[9]DEC-19'!B:H,7,FALSE),0)</f>
        <v>2924.8</v>
      </c>
      <c r="M84" s="206">
        <f t="shared" si="7"/>
        <v>10772.720000000001</v>
      </c>
      <c r="N84" s="217">
        <f>IFERROR(VLOOKUP(B84,'[10]JAN-20'!B:H,6,FALSE),0)</f>
        <v>5570.91</v>
      </c>
      <c r="O84" s="218">
        <f>IFERROR(VLOOKUP(B84,'[10]JAN-20'!B:H,7,FALSE),0)</f>
        <v>3010.6</v>
      </c>
      <c r="P84" s="219">
        <f t="shared" si="8"/>
        <v>8581.51</v>
      </c>
      <c r="Q84" s="217">
        <f>IFERROR(VLOOKUP(B84,'[11]FEB-20'!B:H,6,FALSE),0)</f>
        <v>12827.62</v>
      </c>
      <c r="R84" s="218">
        <f>IFERROR(VLOOKUP(B84,'[11]FEB-20'!B:H,7,FALSE),0)</f>
        <v>3975.21</v>
      </c>
      <c r="S84" s="219">
        <f t="shared" si="9"/>
        <v>16802.830000000002</v>
      </c>
      <c r="T84" s="217">
        <f>IFERROR(VLOOKUP(B84,'[12]MAR-20'!B:H,6,FALSE),0)</f>
        <v>4986.66</v>
      </c>
      <c r="U84" s="218">
        <f>IFERROR(VLOOKUP(B84,'[12]MAR-20'!B:H,7,FALSE),0)</f>
        <v>1024.18</v>
      </c>
      <c r="V84" s="219">
        <f t="shared" si="10"/>
        <v>6010.84</v>
      </c>
      <c r="W84" s="195">
        <f t="shared" si="13"/>
        <v>56956.06</v>
      </c>
      <c r="X84" s="196">
        <f t="shared" si="13"/>
        <v>18915.650000000001</v>
      </c>
      <c r="Y84" s="197">
        <f t="shared" si="13"/>
        <v>75871.709999999992</v>
      </c>
    </row>
    <row r="85" spans="1:25" ht="13">
      <c r="A85" s="2" t="s">
        <v>324</v>
      </c>
      <c r="B85" s="2" t="s">
        <v>325</v>
      </c>
      <c r="C85" s="89" t="s">
        <v>297</v>
      </c>
      <c r="D85" s="129" t="s">
        <v>304</v>
      </c>
      <c r="E85" s="217">
        <f>IFERROR(VLOOKUP($B85,'[8]OCT-19'!$B:$H,6,FALSE),0)</f>
        <v>3161.07</v>
      </c>
      <c r="F85" s="218">
        <f>IFERROR(VLOOKUP(B85,'[8]OCT-19'!B:H,7,FALSE),0)</f>
        <v>39.54</v>
      </c>
      <c r="G85" s="219">
        <f t="shared" si="11"/>
        <v>3200.61</v>
      </c>
      <c r="H85" s="204">
        <f>IFERROR(VLOOKUP(B85,'[7]NOV-19'!B:H,6,FALSE),0)</f>
        <v>2575.37</v>
      </c>
      <c r="I85" s="205">
        <f>IFERROR(VLOOKUP(B85,'[7]NOV-19'!B:H,7,FALSE),0)</f>
        <v>40.85</v>
      </c>
      <c r="J85" s="206">
        <f t="shared" si="12"/>
        <v>2616.2199999999998</v>
      </c>
      <c r="K85" s="204">
        <f>IFERROR(VLOOKUP(B85,'[9]DEC-19'!B:H,6,FALSE),0)</f>
        <v>3378.97</v>
      </c>
      <c r="L85" s="205">
        <f>IFERROR(VLOOKUP(B85,'[9]DEC-19'!B:H,7,FALSE),0)</f>
        <v>32.840000000000003</v>
      </c>
      <c r="M85" s="206">
        <f t="shared" si="7"/>
        <v>3411.81</v>
      </c>
      <c r="N85" s="217">
        <f>IFERROR(VLOOKUP(B85,'[10]JAN-20'!B:H,6,FALSE),0)</f>
        <v>4108.21</v>
      </c>
      <c r="O85" s="218">
        <f>IFERROR(VLOOKUP(B85,'[10]JAN-20'!B:H,7,FALSE),0)</f>
        <v>5.84</v>
      </c>
      <c r="P85" s="219">
        <f t="shared" si="8"/>
        <v>4114.05</v>
      </c>
      <c r="Q85" s="217">
        <f>IFERROR(VLOOKUP(B85,'[11]FEB-20'!B:H,6,FALSE),0)</f>
        <v>2917.66</v>
      </c>
      <c r="R85" s="218">
        <f>IFERROR(VLOOKUP(B85,'[11]FEB-20'!B:H,7,FALSE),0)</f>
        <v>15.11</v>
      </c>
      <c r="S85" s="219">
        <f t="shared" si="9"/>
        <v>2932.77</v>
      </c>
      <c r="T85" s="217">
        <f>IFERROR(VLOOKUP(B85,'[12]MAR-20'!B:H,6,FALSE),0)</f>
        <v>3272.95</v>
      </c>
      <c r="U85" s="218">
        <f>IFERROR(VLOOKUP(B85,'[12]MAR-20'!B:H,7,FALSE),0)</f>
        <v>14.17</v>
      </c>
      <c r="V85" s="219">
        <f t="shared" si="10"/>
        <v>3287.12</v>
      </c>
      <c r="W85" s="195">
        <f t="shared" si="13"/>
        <v>19414.23</v>
      </c>
      <c r="X85" s="196">
        <f t="shared" si="13"/>
        <v>148.35</v>
      </c>
      <c r="Y85" s="197">
        <f t="shared" si="13"/>
        <v>19562.579999999998</v>
      </c>
    </row>
    <row r="86" spans="1:25" ht="13">
      <c r="A86" s="2" t="s">
        <v>386</v>
      </c>
      <c r="B86" s="2" t="s">
        <v>388</v>
      </c>
      <c r="C86" s="89" t="s">
        <v>297</v>
      </c>
      <c r="D86" s="129" t="s">
        <v>303</v>
      </c>
      <c r="E86" s="217">
        <f>IFERROR(VLOOKUP($B86,'[8]OCT-19'!$B:$H,6,FALSE),0)</f>
        <v>9083.7099999999991</v>
      </c>
      <c r="F86" s="218">
        <f>IFERROR(VLOOKUP(B86,'[8]OCT-19'!B:H,7,FALSE),0)</f>
        <v>1032.93</v>
      </c>
      <c r="G86" s="219">
        <f t="shared" si="11"/>
        <v>10116.64</v>
      </c>
      <c r="H86" s="204">
        <f>IFERROR(VLOOKUP(B86,'[7]NOV-19'!B:H,6,FALSE),0)</f>
        <v>7662.65</v>
      </c>
      <c r="I86" s="205">
        <f>IFERROR(VLOOKUP(B86,'[7]NOV-19'!B:H,7,FALSE),0)</f>
        <v>2868.43</v>
      </c>
      <c r="J86" s="206">
        <f t="shared" si="12"/>
        <v>10531.08</v>
      </c>
      <c r="K86" s="204">
        <f>IFERROR(VLOOKUP(B86,'[9]DEC-19'!B:H,6,FALSE),0)</f>
        <v>10413.780000000001</v>
      </c>
      <c r="L86" s="205">
        <f>IFERROR(VLOOKUP(B86,'[9]DEC-19'!B:H,7,FALSE),0)</f>
        <v>1280.56</v>
      </c>
      <c r="M86" s="206">
        <f t="shared" si="7"/>
        <v>11694.34</v>
      </c>
      <c r="N86" s="217">
        <f>IFERROR(VLOOKUP(B86,'[10]JAN-20'!B:H,6,FALSE),0)</f>
        <v>10550.83</v>
      </c>
      <c r="O86" s="218">
        <f>IFERROR(VLOOKUP(B86,'[10]JAN-20'!B:H,7,FALSE),0)</f>
        <v>792.78</v>
      </c>
      <c r="P86" s="219">
        <f t="shared" si="8"/>
        <v>11343.61</v>
      </c>
      <c r="Q86" s="217">
        <f>IFERROR(VLOOKUP(B86,'[11]FEB-20'!B:H,6,FALSE),0)</f>
        <v>15702.49</v>
      </c>
      <c r="R86" s="218">
        <f>IFERROR(VLOOKUP(B86,'[11]FEB-20'!B:H,7,FALSE),0)</f>
        <v>484.55</v>
      </c>
      <c r="S86" s="219">
        <f t="shared" si="9"/>
        <v>16187.039999999999</v>
      </c>
      <c r="T86" s="217">
        <f>IFERROR(VLOOKUP(B86,'[12]MAR-20'!B:H,6,FALSE),0)</f>
        <v>10773.14</v>
      </c>
      <c r="U86" s="218">
        <f>IFERROR(VLOOKUP(B86,'[12]MAR-20'!B:H,7,FALSE),0)</f>
        <v>1045.9100000000001</v>
      </c>
      <c r="V86" s="219">
        <f t="shared" si="10"/>
        <v>11819.05</v>
      </c>
      <c r="W86" s="195">
        <f t="shared" si="13"/>
        <v>64186.6</v>
      </c>
      <c r="X86" s="196">
        <f t="shared" si="13"/>
        <v>7505.16</v>
      </c>
      <c r="Y86" s="197">
        <f t="shared" si="13"/>
        <v>71691.759999999995</v>
      </c>
    </row>
    <row r="87" spans="1:25" ht="13">
      <c r="A87" s="2" t="s">
        <v>386</v>
      </c>
      <c r="B87" s="2" t="s">
        <v>387</v>
      </c>
      <c r="C87" s="89" t="s">
        <v>297</v>
      </c>
      <c r="D87" s="129" t="s">
        <v>303</v>
      </c>
      <c r="E87" s="217">
        <f>IFERROR(VLOOKUP($B87,'[8]OCT-19'!$B:$H,6,FALSE),0)</f>
        <v>8840.0300000000007</v>
      </c>
      <c r="F87" s="218">
        <f>IFERROR(VLOOKUP(B87,'[8]OCT-19'!B:H,7,FALSE),0)</f>
        <v>938.89</v>
      </c>
      <c r="G87" s="219">
        <f t="shared" si="11"/>
        <v>9778.92</v>
      </c>
      <c r="H87" s="204">
        <f>IFERROR(VLOOKUP(B87,'[7]NOV-19'!B:H,6,FALSE),0)</f>
        <v>2218.48</v>
      </c>
      <c r="I87" s="205">
        <f>IFERROR(VLOOKUP(B87,'[7]NOV-19'!B:H,7,FALSE),0)</f>
        <v>11925.45</v>
      </c>
      <c r="J87" s="206">
        <f t="shared" si="12"/>
        <v>14143.93</v>
      </c>
      <c r="K87" s="204">
        <f>IFERROR(VLOOKUP(B87,'[9]DEC-19'!B:H,6,FALSE),0)</f>
        <v>11.35</v>
      </c>
      <c r="L87" s="205">
        <f>IFERROR(VLOOKUP(B87,'[9]DEC-19'!B:H,7,FALSE),0)</f>
        <v>17690.05</v>
      </c>
      <c r="M87" s="206">
        <f t="shared" si="7"/>
        <v>17701.399999999998</v>
      </c>
      <c r="N87" s="217">
        <f>IFERROR(VLOOKUP(B87,'[10]JAN-20'!B:H,6,FALSE),0)</f>
        <v>35.979999999999997</v>
      </c>
      <c r="O87" s="218">
        <f>IFERROR(VLOOKUP(B87,'[10]JAN-20'!B:H,7,FALSE),0)</f>
        <v>17338.2</v>
      </c>
      <c r="P87" s="219">
        <f t="shared" si="8"/>
        <v>17374.18</v>
      </c>
      <c r="Q87" s="217">
        <f>IFERROR(VLOOKUP(B87,'[11]FEB-20'!B:H,6,FALSE),0)</f>
        <v>9736.3799999999992</v>
      </c>
      <c r="R87" s="218">
        <f>IFERROR(VLOOKUP(B87,'[11]FEB-20'!B:H,7,FALSE),0)</f>
        <v>7766.64</v>
      </c>
      <c r="S87" s="219">
        <f t="shared" si="9"/>
        <v>17503.02</v>
      </c>
      <c r="T87" s="217">
        <f>IFERROR(VLOOKUP(B87,'[12]MAR-20'!B:H,6,FALSE),0)</f>
        <v>10873.31</v>
      </c>
      <c r="U87" s="218">
        <f>IFERROR(VLOOKUP(B87,'[12]MAR-20'!B:H,7,FALSE),0)</f>
        <v>894.07</v>
      </c>
      <c r="V87" s="219">
        <f t="shared" si="10"/>
        <v>11767.38</v>
      </c>
      <c r="W87" s="195">
        <f t="shared" si="13"/>
        <v>31715.53</v>
      </c>
      <c r="X87" s="196">
        <f t="shared" si="13"/>
        <v>56553.299999999996</v>
      </c>
      <c r="Y87" s="197">
        <f t="shared" si="13"/>
        <v>88268.83</v>
      </c>
    </row>
    <row r="88" spans="1:25" ht="13">
      <c r="A88" s="2" t="s">
        <v>308</v>
      </c>
      <c r="B88" s="2" t="s">
        <v>309</v>
      </c>
      <c r="C88" s="89" t="s">
        <v>297</v>
      </c>
      <c r="D88" s="129" t="s">
        <v>302</v>
      </c>
      <c r="E88" s="217">
        <f>IFERROR(VLOOKUP($B88,'[8]OCT-19'!$B:$H,6,FALSE),0)</f>
        <v>18019.099999999999</v>
      </c>
      <c r="F88" s="218">
        <f>IFERROR(VLOOKUP(B88,'[8]OCT-19'!B:H,7,FALSE),0)</f>
        <v>4891.7</v>
      </c>
      <c r="G88" s="219">
        <f t="shared" si="11"/>
        <v>22910.799999999999</v>
      </c>
      <c r="H88" s="204">
        <f>IFERROR(VLOOKUP(B88,'[7]NOV-19'!B:H,6,FALSE),0)</f>
        <v>14191.1</v>
      </c>
      <c r="I88" s="205">
        <f>IFERROR(VLOOKUP(B88,'[7]NOV-19'!B:H,7,FALSE),0)</f>
        <v>3116.5</v>
      </c>
      <c r="J88" s="206">
        <f t="shared" si="12"/>
        <v>17307.599999999999</v>
      </c>
      <c r="K88" s="204">
        <f>IFERROR(VLOOKUP(B88,'[9]DEC-19'!B:H,6,FALSE),0)</f>
        <v>16820.7</v>
      </c>
      <c r="L88" s="205">
        <f>IFERROR(VLOOKUP(B88,'[9]DEC-19'!B:H,7,FALSE),0)</f>
        <v>2159.1</v>
      </c>
      <c r="M88" s="206">
        <f t="shared" si="7"/>
        <v>18979.8</v>
      </c>
      <c r="N88" s="217">
        <f>IFERROR(VLOOKUP(B88,'[10]JAN-20'!B:H,6,FALSE),0)</f>
        <v>6086.3</v>
      </c>
      <c r="O88" s="218">
        <f>IFERROR(VLOOKUP(B88,'[10]JAN-20'!B:H,7,FALSE),0)</f>
        <v>2978.9</v>
      </c>
      <c r="P88" s="219">
        <f t="shared" si="8"/>
        <v>9065.2000000000007</v>
      </c>
      <c r="Q88" s="217">
        <f>IFERROR(VLOOKUP(B88,'[11]FEB-20'!B:H,6,FALSE),0)</f>
        <v>5947.5</v>
      </c>
      <c r="R88" s="218">
        <f>IFERROR(VLOOKUP(B88,'[11]FEB-20'!B:H,7,FALSE),0)</f>
        <v>1797.6</v>
      </c>
      <c r="S88" s="219">
        <f t="shared" si="9"/>
        <v>7745.1</v>
      </c>
      <c r="T88" s="217">
        <f>IFERROR(VLOOKUP(B88,'[12]MAR-20'!B:H,6,FALSE),0)</f>
        <v>27581.7</v>
      </c>
      <c r="U88" s="218">
        <f>IFERROR(VLOOKUP(B88,'[12]MAR-20'!B:H,7,FALSE),0)</f>
        <v>3578.3</v>
      </c>
      <c r="V88" s="219">
        <f t="shared" si="10"/>
        <v>31160</v>
      </c>
      <c r="W88" s="195">
        <f t="shared" si="13"/>
        <v>88646.399999999994</v>
      </c>
      <c r="X88" s="196">
        <f t="shared" si="13"/>
        <v>18522.099999999999</v>
      </c>
      <c r="Y88" s="197">
        <f t="shared" si="13"/>
        <v>107168.5</v>
      </c>
    </row>
    <row r="89" spans="1:25" ht="13">
      <c r="A89" s="2" t="s">
        <v>275</v>
      </c>
      <c r="B89" s="2" t="s">
        <v>72</v>
      </c>
      <c r="C89" s="89" t="s">
        <v>297</v>
      </c>
      <c r="D89" s="129" t="s">
        <v>302</v>
      </c>
      <c r="E89" s="217">
        <f>IFERROR(VLOOKUP($B89,'[8]OCT-19'!$B:$H,6,FALSE),0)</f>
        <v>0</v>
      </c>
      <c r="F89" s="218">
        <f>IFERROR(VLOOKUP(B89,'[8]OCT-19'!B:H,7,FALSE),0)</f>
        <v>0</v>
      </c>
      <c r="G89" s="219">
        <f t="shared" si="11"/>
        <v>0</v>
      </c>
      <c r="H89" s="204">
        <f>IFERROR(VLOOKUP(B89,'[7]NOV-19'!B:H,6,FALSE),0)</f>
        <v>185.85</v>
      </c>
      <c r="I89" s="205">
        <f>IFERROR(VLOOKUP(B89,'[7]NOV-19'!B:H,7,FALSE),0)</f>
        <v>647.65</v>
      </c>
      <c r="J89" s="206">
        <f t="shared" si="12"/>
        <v>833.5</v>
      </c>
      <c r="K89" s="204">
        <f>IFERROR(VLOOKUP(B89,'[9]DEC-19'!B:H,6,FALSE),0)</f>
        <v>0</v>
      </c>
      <c r="L89" s="205">
        <f>IFERROR(VLOOKUP(B89,'[9]DEC-19'!B:H,7,FALSE),0)</f>
        <v>0</v>
      </c>
      <c r="M89" s="206">
        <f t="shared" si="7"/>
        <v>0</v>
      </c>
      <c r="N89" s="217">
        <f>IFERROR(VLOOKUP(B89,'[10]JAN-20'!B:H,6,FALSE),0)</f>
        <v>0</v>
      </c>
      <c r="O89" s="218">
        <f>IFERROR(VLOOKUP(B89,'[10]JAN-20'!B:H,7,FALSE),0)</f>
        <v>0</v>
      </c>
      <c r="P89" s="219">
        <f t="shared" si="8"/>
        <v>0</v>
      </c>
      <c r="Q89" s="217">
        <f>IFERROR(VLOOKUP(B89,'[11]FEB-20'!B:H,6,FALSE),0)</f>
        <v>0</v>
      </c>
      <c r="R89" s="218">
        <f>IFERROR(VLOOKUP(B89,'[11]FEB-20'!B:H,7,FALSE),0)</f>
        <v>0</v>
      </c>
      <c r="S89" s="219">
        <f t="shared" si="9"/>
        <v>0</v>
      </c>
      <c r="T89" s="217">
        <f>IFERROR(VLOOKUP(B89,'[12]MAR-20'!B:H,6,FALSE),0)</f>
        <v>0</v>
      </c>
      <c r="U89" s="218">
        <f>IFERROR(VLOOKUP(B89,'[12]MAR-20'!B:H,7,FALSE),0)</f>
        <v>0</v>
      </c>
      <c r="V89" s="219">
        <f t="shared" si="10"/>
        <v>0</v>
      </c>
      <c r="W89" s="195">
        <f t="shared" si="13"/>
        <v>185.85</v>
      </c>
      <c r="X89" s="196">
        <f t="shared" si="13"/>
        <v>647.65</v>
      </c>
      <c r="Y89" s="197">
        <f t="shared" si="13"/>
        <v>833.5</v>
      </c>
    </row>
    <row r="90" spans="1:25" ht="13">
      <c r="A90" s="2" t="s">
        <v>275</v>
      </c>
      <c r="B90" s="2" t="s">
        <v>73</v>
      </c>
      <c r="C90" s="89" t="s">
        <v>297</v>
      </c>
      <c r="D90" s="129" t="s">
        <v>302</v>
      </c>
      <c r="E90" s="217">
        <f>IFERROR(VLOOKUP($B90,'[8]OCT-19'!$B:$H,6,FALSE),0)</f>
        <v>0</v>
      </c>
      <c r="F90" s="218">
        <f>IFERROR(VLOOKUP(B90,'[8]OCT-19'!B:H,7,FALSE),0)</f>
        <v>0</v>
      </c>
      <c r="G90" s="219">
        <f t="shared" si="11"/>
        <v>0</v>
      </c>
      <c r="H90" s="204">
        <f>IFERROR(VLOOKUP(B90,'[7]NOV-19'!B:H,6,FALSE),0)</f>
        <v>0</v>
      </c>
      <c r="I90" s="205">
        <f>IFERROR(VLOOKUP(B90,'[7]NOV-19'!B:H,7,FALSE),0)</f>
        <v>0</v>
      </c>
      <c r="J90" s="206">
        <f t="shared" si="12"/>
        <v>0</v>
      </c>
      <c r="K90" s="204">
        <f>IFERROR(VLOOKUP(B90,'[9]DEC-19'!B:H,6,FALSE),0)</f>
        <v>1627.45</v>
      </c>
      <c r="L90" s="205">
        <f>IFERROR(VLOOKUP(B90,'[9]DEC-19'!B:H,7,FALSE),0)</f>
        <v>330.95</v>
      </c>
      <c r="M90" s="206">
        <f t="shared" si="7"/>
        <v>1958.4</v>
      </c>
      <c r="N90" s="217">
        <f>IFERROR(VLOOKUP(B90,'[10]JAN-20'!B:H,6,FALSE),0)</f>
        <v>0</v>
      </c>
      <c r="O90" s="218">
        <f>IFERROR(VLOOKUP(B90,'[10]JAN-20'!B:H,7,FALSE),0)</f>
        <v>0</v>
      </c>
      <c r="P90" s="219">
        <f t="shared" si="8"/>
        <v>0</v>
      </c>
      <c r="Q90" s="217">
        <f>IFERROR(VLOOKUP(B90,'[11]FEB-20'!B:H,6,FALSE),0)</f>
        <v>0</v>
      </c>
      <c r="R90" s="218">
        <f>IFERROR(VLOOKUP(B90,'[11]FEB-20'!B:H,7,FALSE),0)</f>
        <v>0</v>
      </c>
      <c r="S90" s="219">
        <f t="shared" si="9"/>
        <v>0</v>
      </c>
      <c r="T90" s="217">
        <f>IFERROR(VLOOKUP(B90,'[12]MAR-20'!B:H,6,FALSE),0)</f>
        <v>0</v>
      </c>
      <c r="U90" s="218">
        <f>IFERROR(VLOOKUP(B90,'[12]MAR-20'!B:H,7,FALSE),0)</f>
        <v>0</v>
      </c>
      <c r="V90" s="219">
        <f t="shared" si="10"/>
        <v>0</v>
      </c>
      <c r="W90" s="195">
        <f t="shared" si="13"/>
        <v>1627.45</v>
      </c>
      <c r="X90" s="196">
        <f t="shared" si="13"/>
        <v>330.95</v>
      </c>
      <c r="Y90" s="197">
        <f t="shared" si="13"/>
        <v>1958.4</v>
      </c>
    </row>
    <row r="91" spans="1:25" ht="13">
      <c r="A91" s="2" t="s">
        <v>275</v>
      </c>
      <c r="B91" s="2" t="s">
        <v>74</v>
      </c>
      <c r="C91" s="89" t="s">
        <v>297</v>
      </c>
      <c r="D91" s="129" t="s">
        <v>302</v>
      </c>
      <c r="E91" s="217">
        <f>IFERROR(VLOOKUP($B91,'[8]OCT-19'!$B:$H,6,FALSE),0)</f>
        <v>336.4</v>
      </c>
      <c r="F91" s="218">
        <f>IFERROR(VLOOKUP(B91,'[8]OCT-19'!B:H,7,FALSE),0)</f>
        <v>0</v>
      </c>
      <c r="G91" s="219">
        <f t="shared" si="11"/>
        <v>336.4</v>
      </c>
      <c r="H91" s="204">
        <f>IFERROR(VLOOKUP(B91,'[7]NOV-19'!B:H,6,FALSE),0)</f>
        <v>13224.05</v>
      </c>
      <c r="I91" s="205">
        <f>IFERROR(VLOOKUP(B91,'[7]NOV-19'!B:H,7,FALSE),0)</f>
        <v>3850.85</v>
      </c>
      <c r="J91" s="206">
        <f t="shared" si="12"/>
        <v>17074.899999999998</v>
      </c>
      <c r="K91" s="204">
        <f>IFERROR(VLOOKUP(B91,'[9]DEC-19'!B:H,6,FALSE),0)</f>
        <v>6629.95</v>
      </c>
      <c r="L91" s="205">
        <f>IFERROR(VLOOKUP(B91,'[9]DEC-19'!B:H,7,FALSE),0)</f>
        <v>2576.0500000000002</v>
      </c>
      <c r="M91" s="206">
        <f t="shared" si="7"/>
        <v>9206</v>
      </c>
      <c r="N91" s="217">
        <f>IFERROR(VLOOKUP(B91,'[10]JAN-20'!B:H,6,FALSE),0)</f>
        <v>0</v>
      </c>
      <c r="O91" s="218">
        <f>IFERROR(VLOOKUP(B91,'[10]JAN-20'!B:H,7,FALSE),0)</f>
        <v>0</v>
      </c>
      <c r="P91" s="219">
        <f t="shared" si="8"/>
        <v>0</v>
      </c>
      <c r="Q91" s="217">
        <f>IFERROR(VLOOKUP(B91,'[11]FEB-20'!B:H,6,FALSE),0)</f>
        <v>0</v>
      </c>
      <c r="R91" s="218">
        <f>IFERROR(VLOOKUP(B91,'[11]FEB-20'!B:H,7,FALSE),0)</f>
        <v>0</v>
      </c>
      <c r="S91" s="219">
        <f t="shared" si="9"/>
        <v>0</v>
      </c>
      <c r="T91" s="217">
        <f>IFERROR(VLOOKUP(B91,'[12]MAR-20'!B:H,6,FALSE),0)</f>
        <v>0</v>
      </c>
      <c r="U91" s="218">
        <f>IFERROR(VLOOKUP(B91,'[12]MAR-20'!B:H,7,FALSE),0)</f>
        <v>0</v>
      </c>
      <c r="V91" s="219">
        <f t="shared" si="10"/>
        <v>0</v>
      </c>
      <c r="W91" s="195">
        <f t="shared" si="13"/>
        <v>20190.399999999998</v>
      </c>
      <c r="X91" s="196">
        <f t="shared" si="13"/>
        <v>6426.9</v>
      </c>
      <c r="Y91" s="197">
        <f t="shared" si="13"/>
        <v>26617.3</v>
      </c>
    </row>
    <row r="92" spans="1:25" ht="13">
      <c r="A92" s="2" t="s">
        <v>275</v>
      </c>
      <c r="B92" s="2" t="s">
        <v>75</v>
      </c>
      <c r="C92" s="89" t="s">
        <v>297</v>
      </c>
      <c r="D92" s="129" t="s">
        <v>302</v>
      </c>
      <c r="E92" s="217">
        <f>IFERROR(VLOOKUP($B92,'[8]OCT-19'!$B:$H,6,FALSE),0)</f>
        <v>0</v>
      </c>
      <c r="F92" s="218">
        <f>IFERROR(VLOOKUP(B92,'[8]OCT-19'!B:H,7,FALSE),0)</f>
        <v>0</v>
      </c>
      <c r="G92" s="219">
        <f t="shared" si="11"/>
        <v>0</v>
      </c>
      <c r="H92" s="204">
        <f>IFERROR(VLOOKUP(B92,'[7]NOV-19'!B:H,6,FALSE),0)</f>
        <v>0</v>
      </c>
      <c r="I92" s="205">
        <f>IFERROR(VLOOKUP(B92,'[7]NOV-19'!B:H,7,FALSE),0)</f>
        <v>0</v>
      </c>
      <c r="J92" s="206">
        <f t="shared" si="12"/>
        <v>0</v>
      </c>
      <c r="K92" s="204">
        <f>IFERROR(VLOOKUP(B92,'[9]DEC-19'!B:H,6,FALSE),0)</f>
        <v>0</v>
      </c>
      <c r="L92" s="205">
        <f>IFERROR(VLOOKUP(B92,'[9]DEC-19'!B:H,7,FALSE),0)</f>
        <v>0</v>
      </c>
      <c r="M92" s="206">
        <f t="shared" si="7"/>
        <v>0</v>
      </c>
      <c r="N92" s="217">
        <f>IFERROR(VLOOKUP(B92,'[10]JAN-20'!B:H,6,FALSE),0)</f>
        <v>0</v>
      </c>
      <c r="O92" s="218">
        <f>IFERROR(VLOOKUP(B92,'[10]JAN-20'!B:H,7,FALSE),0)</f>
        <v>0</v>
      </c>
      <c r="P92" s="219">
        <f t="shared" si="8"/>
        <v>0</v>
      </c>
      <c r="Q92" s="217">
        <f>IFERROR(VLOOKUP(B92,'[11]FEB-20'!B:H,6,FALSE),0)</f>
        <v>0</v>
      </c>
      <c r="R92" s="218">
        <f>IFERROR(VLOOKUP(B92,'[11]FEB-20'!B:H,7,FALSE),0)</f>
        <v>0</v>
      </c>
      <c r="S92" s="219">
        <f t="shared" si="9"/>
        <v>0</v>
      </c>
      <c r="T92" s="217">
        <f>IFERROR(VLOOKUP(B92,'[12]MAR-20'!B:H,6,FALSE),0)</f>
        <v>0</v>
      </c>
      <c r="U92" s="218">
        <f>IFERROR(VLOOKUP(B92,'[12]MAR-20'!B:H,7,FALSE),0)</f>
        <v>0</v>
      </c>
      <c r="V92" s="219">
        <f t="shared" si="10"/>
        <v>0</v>
      </c>
      <c r="W92" s="195">
        <f t="shared" si="13"/>
        <v>0</v>
      </c>
      <c r="X92" s="196">
        <f t="shared" si="13"/>
        <v>0</v>
      </c>
      <c r="Y92" s="197">
        <f t="shared" si="13"/>
        <v>0</v>
      </c>
    </row>
    <row r="93" spans="1:25" ht="13">
      <c r="A93" s="2" t="s">
        <v>275</v>
      </c>
      <c r="B93" s="2" t="s">
        <v>76</v>
      </c>
      <c r="C93" s="89" t="s">
        <v>297</v>
      </c>
      <c r="D93" s="129" t="s">
        <v>302</v>
      </c>
      <c r="E93" s="217">
        <f>IFERROR(VLOOKUP($B93,'[8]OCT-19'!$B:$H,6,FALSE),0)</f>
        <v>0</v>
      </c>
      <c r="F93" s="218">
        <f>IFERROR(VLOOKUP(B93,'[8]OCT-19'!B:H,7,FALSE),0)</f>
        <v>0</v>
      </c>
      <c r="G93" s="219">
        <f t="shared" si="11"/>
        <v>0</v>
      </c>
      <c r="H93" s="204">
        <f>IFERROR(VLOOKUP(B93,'[7]NOV-19'!B:H,6,FALSE),0)</f>
        <v>0</v>
      </c>
      <c r="I93" s="205">
        <f>IFERROR(VLOOKUP(B93,'[7]NOV-19'!B:H,7,FALSE),0)</f>
        <v>0</v>
      </c>
      <c r="J93" s="206">
        <f t="shared" si="12"/>
        <v>0</v>
      </c>
      <c r="K93" s="204">
        <f>IFERROR(VLOOKUP(B93,'[9]DEC-19'!B:H,6,FALSE),0)</f>
        <v>0</v>
      </c>
      <c r="L93" s="205">
        <f>IFERROR(VLOOKUP(B93,'[9]DEC-19'!B:H,7,FALSE),0)</f>
        <v>0</v>
      </c>
      <c r="M93" s="206">
        <f t="shared" si="7"/>
        <v>0</v>
      </c>
      <c r="N93" s="217">
        <f>IFERROR(VLOOKUP(B93,'[10]JAN-20'!B:H,6,FALSE),0)</f>
        <v>0</v>
      </c>
      <c r="O93" s="218">
        <f>IFERROR(VLOOKUP(B93,'[10]JAN-20'!B:H,7,FALSE),0)</f>
        <v>0</v>
      </c>
      <c r="P93" s="219">
        <f t="shared" si="8"/>
        <v>0</v>
      </c>
      <c r="Q93" s="217">
        <f>IFERROR(VLOOKUP(B93,'[11]FEB-20'!B:H,6,FALSE),0)</f>
        <v>0</v>
      </c>
      <c r="R93" s="218">
        <f>IFERROR(VLOOKUP(B93,'[11]FEB-20'!B:H,7,FALSE),0)</f>
        <v>0</v>
      </c>
      <c r="S93" s="219">
        <f t="shared" si="9"/>
        <v>0</v>
      </c>
      <c r="T93" s="217">
        <f>IFERROR(VLOOKUP(B93,'[12]MAR-20'!B:H,6,FALSE),0)</f>
        <v>0</v>
      </c>
      <c r="U93" s="218">
        <f>IFERROR(VLOOKUP(B93,'[12]MAR-20'!B:H,7,FALSE),0)</f>
        <v>0</v>
      </c>
      <c r="V93" s="219">
        <f t="shared" si="10"/>
        <v>0</v>
      </c>
      <c r="W93" s="195">
        <f t="shared" si="13"/>
        <v>0</v>
      </c>
      <c r="X93" s="196">
        <f t="shared" si="13"/>
        <v>0</v>
      </c>
      <c r="Y93" s="197">
        <f t="shared" si="13"/>
        <v>0</v>
      </c>
    </row>
    <row r="94" spans="1:25" ht="13">
      <c r="A94" s="2" t="s">
        <v>275</v>
      </c>
      <c r="B94" s="2" t="s">
        <v>85</v>
      </c>
      <c r="C94" s="89" t="s">
        <v>297</v>
      </c>
      <c r="D94" s="129" t="s">
        <v>302</v>
      </c>
      <c r="E94" s="217">
        <f>IFERROR(VLOOKUP($B94,'[8]OCT-19'!$B:$H,6,FALSE),0)</f>
        <v>34669.699999999997</v>
      </c>
      <c r="F94" s="218">
        <f>IFERROR(VLOOKUP(B94,'[8]OCT-19'!B:H,7,FALSE),0)</f>
        <v>5196.2</v>
      </c>
      <c r="G94" s="219">
        <f t="shared" si="11"/>
        <v>39865.899999999994</v>
      </c>
      <c r="H94" s="204">
        <f>IFERROR(VLOOKUP(B94,'[7]NOV-19'!B:H,6,FALSE),0)</f>
        <v>26069.85</v>
      </c>
      <c r="I94" s="205">
        <f>IFERROR(VLOOKUP(B94,'[7]NOV-19'!B:H,7,FALSE),0)</f>
        <v>4943.05</v>
      </c>
      <c r="J94" s="206">
        <f t="shared" si="12"/>
        <v>31012.899999999998</v>
      </c>
      <c r="K94" s="204">
        <f>IFERROR(VLOOKUP(B94,'[9]DEC-19'!B:H,6,FALSE),0)</f>
        <v>24880.3</v>
      </c>
      <c r="L94" s="205">
        <f>IFERROR(VLOOKUP(B94,'[9]DEC-19'!B:H,7,FALSE),0)</f>
        <v>4916.25</v>
      </c>
      <c r="M94" s="206">
        <f t="shared" si="7"/>
        <v>29796.55</v>
      </c>
      <c r="N94" s="217">
        <f>IFERROR(VLOOKUP(B94,'[10]JAN-20'!B:H,6,FALSE),0)</f>
        <v>5205.8</v>
      </c>
      <c r="O94" s="218">
        <f>IFERROR(VLOOKUP(B94,'[10]JAN-20'!B:H,7,FALSE),0)</f>
        <v>4501</v>
      </c>
      <c r="P94" s="219">
        <f t="shared" si="8"/>
        <v>9706.7999999999993</v>
      </c>
      <c r="Q94" s="217">
        <f>IFERROR(VLOOKUP(B94,'[11]FEB-20'!B:H,6,FALSE),0)</f>
        <v>11947.35</v>
      </c>
      <c r="R94" s="218">
        <f>IFERROR(VLOOKUP(B94,'[11]FEB-20'!B:H,7,FALSE),0)</f>
        <v>4736.6499999999996</v>
      </c>
      <c r="S94" s="219">
        <f t="shared" si="9"/>
        <v>16684</v>
      </c>
      <c r="T94" s="217">
        <f>IFERROR(VLOOKUP(B94,'[12]MAR-20'!B:H,6,FALSE),0)</f>
        <v>18659.849999999999</v>
      </c>
      <c r="U94" s="218">
        <f>IFERROR(VLOOKUP(B94,'[12]MAR-20'!B:H,7,FALSE),0)</f>
        <v>3658.65</v>
      </c>
      <c r="V94" s="219">
        <f t="shared" si="10"/>
        <v>22318.5</v>
      </c>
      <c r="W94" s="195">
        <f t="shared" si="13"/>
        <v>121432.85</v>
      </c>
      <c r="X94" s="196">
        <f t="shared" si="13"/>
        <v>27951.800000000003</v>
      </c>
      <c r="Y94" s="197">
        <f t="shared" si="13"/>
        <v>149384.65</v>
      </c>
    </row>
    <row r="95" spans="1:25" ht="13">
      <c r="A95" s="2" t="s">
        <v>275</v>
      </c>
      <c r="B95" s="2" t="s">
        <v>86</v>
      </c>
      <c r="C95" s="89" t="s">
        <v>297</v>
      </c>
      <c r="D95" s="129" t="s">
        <v>302</v>
      </c>
      <c r="E95" s="217">
        <f>IFERROR(VLOOKUP($B95,'[8]OCT-19'!$B:$H,6,FALSE),0)</f>
        <v>7758.25</v>
      </c>
      <c r="F95" s="218">
        <f>IFERROR(VLOOKUP(B95,'[8]OCT-19'!B:H,7,FALSE),0)</f>
        <v>5227.45</v>
      </c>
      <c r="G95" s="219">
        <f t="shared" si="11"/>
        <v>12985.7</v>
      </c>
      <c r="H95" s="204">
        <f>IFERROR(VLOOKUP(B95,'[7]NOV-19'!B:H,6,FALSE),0)</f>
        <v>9320.5</v>
      </c>
      <c r="I95" s="205">
        <f>IFERROR(VLOOKUP(B95,'[7]NOV-19'!B:H,7,FALSE),0)</f>
        <v>5202.7</v>
      </c>
      <c r="J95" s="206">
        <f t="shared" si="12"/>
        <v>14523.2</v>
      </c>
      <c r="K95" s="204">
        <f>IFERROR(VLOOKUP(B95,'[9]DEC-19'!B:H,6,FALSE),0)</f>
        <v>2472</v>
      </c>
      <c r="L95" s="205">
        <f>IFERROR(VLOOKUP(B95,'[9]DEC-19'!B:H,7,FALSE),0)</f>
        <v>3060.35</v>
      </c>
      <c r="M95" s="206">
        <f t="shared" si="7"/>
        <v>5532.35</v>
      </c>
      <c r="N95" s="217">
        <f>IFERROR(VLOOKUP(B95,'[10]JAN-20'!B:H,6,FALSE),0)</f>
        <v>3757.4</v>
      </c>
      <c r="O95" s="218">
        <f>IFERROR(VLOOKUP(B95,'[10]JAN-20'!B:H,7,FALSE),0)</f>
        <v>4800.8999999999996</v>
      </c>
      <c r="P95" s="219">
        <f t="shared" si="8"/>
        <v>8558.2999999999993</v>
      </c>
      <c r="Q95" s="217">
        <f>IFERROR(VLOOKUP(B95,'[11]FEB-20'!B:H,6,FALSE),0)</f>
        <v>10109.549999999999</v>
      </c>
      <c r="R95" s="218">
        <f>IFERROR(VLOOKUP(B95,'[11]FEB-20'!B:H,7,FALSE),0)</f>
        <v>4370.3</v>
      </c>
      <c r="S95" s="219">
        <f t="shared" si="9"/>
        <v>14479.849999999999</v>
      </c>
      <c r="T95" s="217">
        <f>IFERROR(VLOOKUP(B95,'[12]MAR-20'!B:H,6,FALSE),0)</f>
        <v>17905.599999999999</v>
      </c>
      <c r="U95" s="218">
        <f>IFERROR(VLOOKUP(B95,'[12]MAR-20'!B:H,7,FALSE),0)</f>
        <v>5069.2</v>
      </c>
      <c r="V95" s="219">
        <f t="shared" si="10"/>
        <v>22974.799999999999</v>
      </c>
      <c r="W95" s="195">
        <f t="shared" si="13"/>
        <v>51323.299999999996</v>
      </c>
      <c r="X95" s="196">
        <f t="shared" si="13"/>
        <v>27730.9</v>
      </c>
      <c r="Y95" s="197">
        <f t="shared" si="13"/>
        <v>79054.2</v>
      </c>
    </row>
    <row r="96" spans="1:25" ht="13">
      <c r="A96" s="2" t="s">
        <v>275</v>
      </c>
      <c r="B96" s="2" t="s">
        <v>89</v>
      </c>
      <c r="C96" s="89" t="s">
        <v>297</v>
      </c>
      <c r="D96" s="129" t="s">
        <v>298</v>
      </c>
      <c r="E96" s="217">
        <f>IFERROR(VLOOKUP($B96,'[8]OCT-19'!$B:$H,6,FALSE),0)</f>
        <v>4404.41</v>
      </c>
      <c r="F96" s="218">
        <f>IFERROR(VLOOKUP(B96,'[8]OCT-19'!B:H,7,FALSE),0)</f>
        <v>21783.45</v>
      </c>
      <c r="G96" s="219">
        <f t="shared" si="11"/>
        <v>26187.86</v>
      </c>
      <c r="H96" s="204">
        <f>IFERROR(VLOOKUP(B96,'[7]NOV-19'!B:H,6,FALSE),0)</f>
        <v>3606.93</v>
      </c>
      <c r="I96" s="205">
        <f>IFERROR(VLOOKUP(B96,'[7]NOV-19'!B:H,7,FALSE),0)</f>
        <v>21289.9</v>
      </c>
      <c r="J96" s="206">
        <f t="shared" si="12"/>
        <v>24896.83</v>
      </c>
      <c r="K96" s="204">
        <f>IFERROR(VLOOKUP(B96,'[9]DEC-19'!B:H,6,FALSE),0)</f>
        <v>1647.84</v>
      </c>
      <c r="L96" s="205">
        <f>IFERROR(VLOOKUP(B96,'[9]DEC-19'!B:H,7,FALSE),0)</f>
        <v>23839.5</v>
      </c>
      <c r="M96" s="206">
        <f t="shared" si="7"/>
        <v>25487.34</v>
      </c>
      <c r="N96" s="217">
        <f>IFERROR(VLOOKUP(B96,'[10]JAN-20'!B:H,6,FALSE),0)</f>
        <v>883.01</v>
      </c>
      <c r="O96" s="218">
        <f>IFERROR(VLOOKUP(B96,'[10]JAN-20'!B:H,7,FALSE),0)</f>
        <v>32974.449999999997</v>
      </c>
      <c r="P96" s="219">
        <f t="shared" si="8"/>
        <v>33857.46</v>
      </c>
      <c r="Q96" s="217">
        <f>IFERROR(VLOOKUP(B96,'[11]FEB-20'!B:H,6,FALSE),0)</f>
        <v>1269.8900000000001</v>
      </c>
      <c r="R96" s="218">
        <f>IFERROR(VLOOKUP(B96,'[11]FEB-20'!B:H,7,FALSE),0)</f>
        <v>26836.75</v>
      </c>
      <c r="S96" s="219">
        <f t="shared" si="9"/>
        <v>28106.639999999999</v>
      </c>
      <c r="T96" s="217">
        <f>IFERROR(VLOOKUP(B96,'[12]MAR-20'!B:H,6,FALSE),0)</f>
        <v>15853.92</v>
      </c>
      <c r="U96" s="218">
        <f>IFERROR(VLOOKUP(B96,'[12]MAR-20'!B:H,7,FALSE),0)</f>
        <v>16494.150000000001</v>
      </c>
      <c r="V96" s="219">
        <f t="shared" si="10"/>
        <v>32348.07</v>
      </c>
      <c r="W96" s="195">
        <f t="shared" si="13"/>
        <v>27666</v>
      </c>
      <c r="X96" s="196">
        <f t="shared" si="13"/>
        <v>143218.20000000001</v>
      </c>
      <c r="Y96" s="197">
        <f t="shared" si="13"/>
        <v>170884.2</v>
      </c>
    </row>
    <row r="97" spans="1:25" ht="13">
      <c r="A97" s="2" t="s">
        <v>275</v>
      </c>
      <c r="B97" s="2" t="s">
        <v>327</v>
      </c>
      <c r="C97" s="89" t="s">
        <v>297</v>
      </c>
      <c r="D97" s="129" t="s">
        <v>302</v>
      </c>
      <c r="E97" s="217">
        <f>IFERROR(VLOOKUP($B97,'[8]OCT-19'!$B:$H,6,FALSE),0)</f>
        <v>15451.6</v>
      </c>
      <c r="F97" s="218">
        <f>IFERROR(VLOOKUP(B97,'[8]OCT-19'!B:H,7,FALSE),0)</f>
        <v>2852</v>
      </c>
      <c r="G97" s="219">
        <f t="shared" si="11"/>
        <v>18303.599999999999</v>
      </c>
      <c r="H97" s="204">
        <f>IFERROR(VLOOKUP(B97,'[7]NOV-19'!B:H,6,FALSE),0)</f>
        <v>16522.3</v>
      </c>
      <c r="I97" s="205">
        <f>IFERROR(VLOOKUP(B97,'[7]NOV-19'!B:H,7,FALSE),0)</f>
        <v>2420.1999999999998</v>
      </c>
      <c r="J97" s="206">
        <f t="shared" si="12"/>
        <v>18942.5</v>
      </c>
      <c r="K97" s="204">
        <f>IFERROR(VLOOKUP(B97,'[9]DEC-19'!B:H,6,FALSE),0)</f>
        <v>9902.1</v>
      </c>
      <c r="L97" s="205">
        <f>IFERROR(VLOOKUP(B97,'[9]DEC-19'!B:H,7,FALSE),0)</f>
        <v>3817.4</v>
      </c>
      <c r="M97" s="206">
        <f t="shared" si="7"/>
        <v>13719.5</v>
      </c>
      <c r="N97" s="217">
        <f>IFERROR(VLOOKUP(B97,'[10]JAN-20'!B:H,6,FALSE),0)</f>
        <v>6479.2</v>
      </c>
      <c r="O97" s="218">
        <f>IFERROR(VLOOKUP(B97,'[10]JAN-20'!B:H,7,FALSE),0)</f>
        <v>4929.3999999999996</v>
      </c>
      <c r="P97" s="219">
        <f t="shared" si="8"/>
        <v>11408.599999999999</v>
      </c>
      <c r="Q97" s="217">
        <f>IFERROR(VLOOKUP(B97,'[11]FEB-20'!B:H,6,FALSE),0)</f>
        <v>5352.05</v>
      </c>
      <c r="R97" s="218">
        <f>IFERROR(VLOOKUP(B97,'[11]FEB-20'!B:H,7,FALSE),0)</f>
        <v>3896.05</v>
      </c>
      <c r="S97" s="219">
        <f t="shared" si="9"/>
        <v>9248.1</v>
      </c>
      <c r="T97" s="217">
        <f>IFERROR(VLOOKUP(B97,'[12]MAR-20'!B:H,6,FALSE),0)</f>
        <v>12478.05</v>
      </c>
      <c r="U97" s="218">
        <f>IFERROR(VLOOKUP(B97,'[12]MAR-20'!B:H,7,FALSE),0)</f>
        <v>3552.6</v>
      </c>
      <c r="V97" s="219">
        <f t="shared" si="10"/>
        <v>16030.65</v>
      </c>
      <c r="W97" s="195">
        <f t="shared" si="13"/>
        <v>66185.3</v>
      </c>
      <c r="X97" s="196">
        <f t="shared" si="13"/>
        <v>21467.649999999998</v>
      </c>
      <c r="Y97" s="197">
        <f t="shared" si="13"/>
        <v>87652.95</v>
      </c>
    </row>
    <row r="98" spans="1:25" ht="13">
      <c r="A98" s="2" t="s">
        <v>275</v>
      </c>
      <c r="B98" s="2" t="s">
        <v>328</v>
      </c>
      <c r="C98" s="89" t="s">
        <v>297</v>
      </c>
      <c r="D98" s="129" t="s">
        <v>302</v>
      </c>
      <c r="E98" s="217">
        <f>IFERROR(VLOOKUP($B98,'[8]OCT-19'!$B:$H,6,FALSE),0)</f>
        <v>494</v>
      </c>
      <c r="F98" s="218">
        <f>IFERROR(VLOOKUP(B98,'[8]OCT-19'!B:H,7,FALSE),0)</f>
        <v>431.6</v>
      </c>
      <c r="G98" s="219">
        <f t="shared" si="11"/>
        <v>925.6</v>
      </c>
      <c r="H98" s="204">
        <f>IFERROR(VLOOKUP(B98,'[7]NOV-19'!B:H,6,FALSE),0)</f>
        <v>4561.6000000000004</v>
      </c>
      <c r="I98" s="205">
        <f>IFERROR(VLOOKUP(B98,'[7]NOV-19'!B:H,7,FALSE),0)</f>
        <v>1611.45</v>
      </c>
      <c r="J98" s="206">
        <f t="shared" si="12"/>
        <v>6173.05</v>
      </c>
      <c r="K98" s="204">
        <f>IFERROR(VLOOKUP(B98,'[9]DEC-19'!B:H,6,FALSE),0)</f>
        <v>9201.1</v>
      </c>
      <c r="L98" s="205">
        <f>IFERROR(VLOOKUP(B98,'[9]DEC-19'!B:H,7,FALSE),0)</f>
        <v>3122.55</v>
      </c>
      <c r="M98" s="206">
        <f t="shared" si="7"/>
        <v>12323.650000000001</v>
      </c>
      <c r="N98" s="217">
        <f>IFERROR(VLOOKUP(B98,'[10]JAN-20'!B:H,6,FALSE),0)</f>
        <v>7370.9</v>
      </c>
      <c r="O98" s="218">
        <f>IFERROR(VLOOKUP(B98,'[10]JAN-20'!B:H,7,FALSE),0)</f>
        <v>2908.25</v>
      </c>
      <c r="P98" s="219">
        <f t="shared" si="8"/>
        <v>10279.15</v>
      </c>
      <c r="Q98" s="217">
        <f>IFERROR(VLOOKUP(B98,'[11]FEB-20'!B:H,6,FALSE),0)</f>
        <v>5145.1499999999996</v>
      </c>
      <c r="R98" s="218">
        <f>IFERROR(VLOOKUP(B98,'[11]FEB-20'!B:H,7,FALSE),0)</f>
        <v>2434.25</v>
      </c>
      <c r="S98" s="219">
        <f t="shared" si="9"/>
        <v>7579.4</v>
      </c>
      <c r="T98" s="217">
        <f>IFERROR(VLOOKUP(B98,'[12]MAR-20'!B:H,6,FALSE),0)</f>
        <v>16338.7</v>
      </c>
      <c r="U98" s="218">
        <f>IFERROR(VLOOKUP(B98,'[12]MAR-20'!B:H,7,FALSE),0)</f>
        <v>2446</v>
      </c>
      <c r="V98" s="219">
        <f t="shared" si="10"/>
        <v>18784.7</v>
      </c>
      <c r="W98" s="195">
        <f t="shared" si="13"/>
        <v>43111.45</v>
      </c>
      <c r="X98" s="196">
        <f t="shared" si="13"/>
        <v>12954.1</v>
      </c>
      <c r="Y98" s="197">
        <f t="shared" si="13"/>
        <v>56065.55</v>
      </c>
    </row>
    <row r="99" spans="1:25" ht="13">
      <c r="A99" s="2" t="s">
        <v>275</v>
      </c>
      <c r="B99" s="2" t="s">
        <v>329</v>
      </c>
      <c r="C99" s="89" t="s">
        <v>297</v>
      </c>
      <c r="D99" s="129" t="s">
        <v>302</v>
      </c>
      <c r="E99" s="217">
        <f>IFERROR(VLOOKUP($B99,'[8]OCT-19'!$B:$H,6,FALSE),0)</f>
        <v>15870.85</v>
      </c>
      <c r="F99" s="218">
        <f>IFERROR(VLOOKUP(B99,'[8]OCT-19'!B:H,7,FALSE),0)</f>
        <v>2621.6</v>
      </c>
      <c r="G99" s="219">
        <f t="shared" si="11"/>
        <v>18492.45</v>
      </c>
      <c r="H99" s="204">
        <f>IFERROR(VLOOKUP(B99,'[7]NOV-19'!B:H,6,FALSE),0)</f>
        <v>11592</v>
      </c>
      <c r="I99" s="205">
        <f>IFERROR(VLOOKUP(B99,'[7]NOV-19'!B:H,7,FALSE),0)</f>
        <v>2194.4499999999998</v>
      </c>
      <c r="J99" s="206">
        <f t="shared" si="12"/>
        <v>13786.45</v>
      </c>
      <c r="K99" s="204">
        <f>IFERROR(VLOOKUP(B99,'[9]DEC-19'!B:H,6,FALSE),0)</f>
        <v>12208.15</v>
      </c>
      <c r="L99" s="205">
        <f>IFERROR(VLOOKUP(B99,'[9]DEC-19'!B:H,7,FALSE),0)</f>
        <v>2592.1</v>
      </c>
      <c r="M99" s="206">
        <f t="shared" si="7"/>
        <v>14800.25</v>
      </c>
      <c r="N99" s="217">
        <f>IFERROR(VLOOKUP(B99,'[10]JAN-20'!B:H,6,FALSE),0)</f>
        <v>4244.5</v>
      </c>
      <c r="O99" s="218">
        <f>IFERROR(VLOOKUP(B99,'[10]JAN-20'!B:H,7,FALSE),0)</f>
        <v>3545.45</v>
      </c>
      <c r="P99" s="219">
        <f t="shared" si="8"/>
        <v>7789.95</v>
      </c>
      <c r="Q99" s="217">
        <f>IFERROR(VLOOKUP(B99,'[11]FEB-20'!B:H,6,FALSE),0)</f>
        <v>3621.65</v>
      </c>
      <c r="R99" s="218">
        <f>IFERROR(VLOOKUP(B99,'[11]FEB-20'!B:H,7,FALSE),0)</f>
        <v>2682</v>
      </c>
      <c r="S99" s="219">
        <f t="shared" si="9"/>
        <v>6303.65</v>
      </c>
      <c r="T99" s="217">
        <f>IFERROR(VLOOKUP(B99,'[12]MAR-20'!B:H,6,FALSE),0)</f>
        <v>17184.95</v>
      </c>
      <c r="U99" s="218">
        <f>IFERROR(VLOOKUP(B99,'[12]MAR-20'!B:H,7,FALSE),0)</f>
        <v>6180.2</v>
      </c>
      <c r="V99" s="219">
        <f t="shared" si="10"/>
        <v>23365.15</v>
      </c>
      <c r="W99" s="195">
        <f t="shared" si="13"/>
        <v>64722.100000000006</v>
      </c>
      <c r="X99" s="196">
        <f t="shared" si="13"/>
        <v>19815.8</v>
      </c>
      <c r="Y99" s="197">
        <f t="shared" si="13"/>
        <v>84537.9</v>
      </c>
    </row>
    <row r="100" spans="1:25" ht="13">
      <c r="A100" s="2" t="s">
        <v>275</v>
      </c>
      <c r="B100" s="2" t="s">
        <v>330</v>
      </c>
      <c r="C100" s="89" t="s">
        <v>297</v>
      </c>
      <c r="D100" s="129" t="s">
        <v>302</v>
      </c>
      <c r="E100" s="217">
        <f>IFERROR(VLOOKUP($B100,'[8]OCT-19'!$B:$H,6,FALSE),0)</f>
        <v>6642.15</v>
      </c>
      <c r="F100" s="218">
        <f>IFERROR(VLOOKUP(B100,'[8]OCT-19'!B:H,7,FALSE),0)</f>
        <v>3172.55</v>
      </c>
      <c r="G100" s="219">
        <f t="shared" si="11"/>
        <v>9814.7000000000007</v>
      </c>
      <c r="H100" s="204">
        <f>IFERROR(VLOOKUP(B100,'[7]NOV-19'!B:H,6,FALSE),0)</f>
        <v>7144.75</v>
      </c>
      <c r="I100" s="205">
        <f>IFERROR(VLOOKUP(B100,'[7]NOV-19'!B:H,7,FALSE),0)</f>
        <v>2129.15</v>
      </c>
      <c r="J100" s="206">
        <f t="shared" si="12"/>
        <v>9273.9</v>
      </c>
      <c r="K100" s="204">
        <f>IFERROR(VLOOKUP(B100,'[9]DEC-19'!B:H,6,FALSE),0)</f>
        <v>4389.3</v>
      </c>
      <c r="L100" s="205">
        <f>IFERROR(VLOOKUP(B100,'[9]DEC-19'!B:H,7,FALSE),0)</f>
        <v>4535.25</v>
      </c>
      <c r="M100" s="206">
        <f t="shared" si="7"/>
        <v>8924.5499999999993</v>
      </c>
      <c r="N100" s="217">
        <f>IFERROR(VLOOKUP(B100,'[10]JAN-20'!B:H,6,FALSE),0)</f>
        <v>1938.45</v>
      </c>
      <c r="O100" s="218">
        <f>IFERROR(VLOOKUP(B100,'[10]JAN-20'!B:H,7,FALSE),0)</f>
        <v>3544.35</v>
      </c>
      <c r="P100" s="219">
        <f t="shared" si="8"/>
        <v>5482.8</v>
      </c>
      <c r="Q100" s="217">
        <f>IFERROR(VLOOKUP(B100,'[11]FEB-20'!B:H,6,FALSE),0)</f>
        <v>2863.8</v>
      </c>
      <c r="R100" s="218">
        <f>IFERROR(VLOOKUP(B100,'[11]FEB-20'!B:H,7,FALSE),0)</f>
        <v>3477.15</v>
      </c>
      <c r="S100" s="219">
        <f t="shared" si="9"/>
        <v>6340.9500000000007</v>
      </c>
      <c r="T100" s="217">
        <f>IFERROR(VLOOKUP(B100,'[12]MAR-20'!B:H,6,FALSE),0)</f>
        <v>8760.5</v>
      </c>
      <c r="U100" s="218">
        <f>IFERROR(VLOOKUP(B100,'[12]MAR-20'!B:H,7,FALSE),0)</f>
        <v>5473.1</v>
      </c>
      <c r="V100" s="219">
        <f t="shared" si="10"/>
        <v>14233.6</v>
      </c>
      <c r="W100" s="195">
        <f t="shared" si="13"/>
        <v>31738.95</v>
      </c>
      <c r="X100" s="196">
        <f t="shared" si="13"/>
        <v>22331.550000000003</v>
      </c>
      <c r="Y100" s="197">
        <f t="shared" si="13"/>
        <v>54070.499999999993</v>
      </c>
    </row>
    <row r="101" spans="1:25" ht="13">
      <c r="A101" s="2" t="s">
        <v>275</v>
      </c>
      <c r="B101" s="2" t="s">
        <v>331</v>
      </c>
      <c r="C101" s="89" t="s">
        <v>297</v>
      </c>
      <c r="D101" s="129" t="s">
        <v>302</v>
      </c>
      <c r="E101" s="217">
        <f>IFERROR(VLOOKUP($B101,'[8]OCT-19'!$B:$H,6,FALSE),0)</f>
        <v>9464.2000000000007</v>
      </c>
      <c r="F101" s="218">
        <f>IFERROR(VLOOKUP(B101,'[8]OCT-19'!B:H,7,FALSE),0)</f>
        <v>2733.3</v>
      </c>
      <c r="G101" s="219">
        <f t="shared" si="11"/>
        <v>12197.5</v>
      </c>
      <c r="H101" s="204">
        <f>IFERROR(VLOOKUP(B101,'[7]NOV-19'!B:H,6,FALSE),0)</f>
        <v>7558</v>
      </c>
      <c r="I101" s="205">
        <f>IFERROR(VLOOKUP(B101,'[7]NOV-19'!B:H,7,FALSE),0)</f>
        <v>1970.15</v>
      </c>
      <c r="J101" s="206">
        <f t="shared" si="12"/>
        <v>9528.15</v>
      </c>
      <c r="K101" s="204">
        <f>IFERROR(VLOOKUP(B101,'[9]DEC-19'!B:H,6,FALSE),0)</f>
        <v>5398.55</v>
      </c>
      <c r="L101" s="205">
        <f>IFERROR(VLOOKUP(B101,'[9]DEC-19'!B:H,7,FALSE),0)</f>
        <v>2514.75</v>
      </c>
      <c r="M101" s="206">
        <f t="shared" si="7"/>
        <v>7913.3</v>
      </c>
      <c r="N101" s="217">
        <f>IFERROR(VLOOKUP(B101,'[10]JAN-20'!B:H,6,FALSE),0)</f>
        <v>4439.75</v>
      </c>
      <c r="O101" s="218">
        <f>IFERROR(VLOOKUP(B101,'[10]JAN-20'!B:H,7,FALSE),0)</f>
        <v>2959.4</v>
      </c>
      <c r="P101" s="219">
        <f t="shared" si="8"/>
        <v>7399.15</v>
      </c>
      <c r="Q101" s="217">
        <f>IFERROR(VLOOKUP(B101,'[11]FEB-20'!B:H,6,FALSE),0)</f>
        <v>7777.4</v>
      </c>
      <c r="R101" s="218">
        <f>IFERROR(VLOOKUP(B101,'[11]FEB-20'!B:H,7,FALSE),0)</f>
        <v>2605.3000000000002</v>
      </c>
      <c r="S101" s="219">
        <f t="shared" si="9"/>
        <v>10382.700000000001</v>
      </c>
      <c r="T101" s="217">
        <f>IFERROR(VLOOKUP(B101,'[12]MAR-20'!B:H,6,FALSE),0)</f>
        <v>13711.7</v>
      </c>
      <c r="U101" s="218">
        <f>IFERROR(VLOOKUP(B101,'[12]MAR-20'!B:H,7,FALSE),0)</f>
        <v>6367.1</v>
      </c>
      <c r="V101" s="219">
        <f t="shared" si="10"/>
        <v>20078.800000000003</v>
      </c>
      <c r="W101" s="195">
        <f t="shared" si="13"/>
        <v>48349.600000000006</v>
      </c>
      <c r="X101" s="196">
        <f t="shared" si="13"/>
        <v>19150</v>
      </c>
      <c r="Y101" s="197">
        <f t="shared" si="13"/>
        <v>67499.600000000006</v>
      </c>
    </row>
    <row r="102" spans="1:25" ht="13">
      <c r="A102" s="2" t="s">
        <v>275</v>
      </c>
      <c r="B102" s="2" t="s">
        <v>313</v>
      </c>
      <c r="C102" s="89" t="s">
        <v>297</v>
      </c>
      <c r="D102" s="129" t="s">
        <v>303</v>
      </c>
      <c r="E102" s="217">
        <f>IFERROR(VLOOKUP($B102,'[8]OCT-19'!$B:$H,6,FALSE),0)</f>
        <v>11610.2</v>
      </c>
      <c r="F102" s="218">
        <f>IFERROR(VLOOKUP(B102,'[8]OCT-19'!B:H,7,FALSE),0)</f>
        <v>4261.5</v>
      </c>
      <c r="G102" s="219">
        <f t="shared" si="11"/>
        <v>15871.7</v>
      </c>
      <c r="H102" s="204">
        <f>IFERROR(VLOOKUP(B102,'[7]NOV-19'!B:H,6,FALSE),0)</f>
        <v>3012.25</v>
      </c>
      <c r="I102" s="205">
        <f>IFERROR(VLOOKUP(B102,'[7]NOV-19'!B:H,7,FALSE),0)</f>
        <v>5789</v>
      </c>
      <c r="J102" s="206">
        <f t="shared" si="12"/>
        <v>8801.25</v>
      </c>
      <c r="K102" s="204">
        <f>IFERROR(VLOOKUP(B102,'[9]DEC-19'!B:H,6,FALSE),0)</f>
        <v>2091.9499999999998</v>
      </c>
      <c r="L102" s="205">
        <f>IFERROR(VLOOKUP(B102,'[9]DEC-19'!B:H,7,FALSE),0)</f>
        <v>6108.25</v>
      </c>
      <c r="M102" s="206">
        <f t="shared" si="7"/>
        <v>8200.2000000000007</v>
      </c>
      <c r="N102" s="217">
        <f>IFERROR(VLOOKUP(B102,'[10]JAN-20'!B:H,6,FALSE),0)</f>
        <v>2874.8</v>
      </c>
      <c r="O102" s="218">
        <f>IFERROR(VLOOKUP(B102,'[10]JAN-20'!B:H,7,FALSE),0)</f>
        <v>12216.65</v>
      </c>
      <c r="P102" s="219">
        <f t="shared" si="8"/>
        <v>15091.45</v>
      </c>
      <c r="Q102" s="217">
        <f>IFERROR(VLOOKUP(B102,'[11]FEB-20'!B:H,6,FALSE),0)</f>
        <v>285.3</v>
      </c>
      <c r="R102" s="218">
        <f>IFERROR(VLOOKUP(B102,'[11]FEB-20'!B:H,7,FALSE),0)</f>
        <v>2960.1</v>
      </c>
      <c r="S102" s="219">
        <f t="shared" si="9"/>
        <v>3245.4</v>
      </c>
      <c r="T102" s="217">
        <f>IFERROR(VLOOKUP(B102,'[12]MAR-20'!B:H,6,FALSE),0)</f>
        <v>0</v>
      </c>
      <c r="U102" s="218">
        <f>IFERROR(VLOOKUP(B102,'[12]MAR-20'!B:H,7,FALSE),0)</f>
        <v>0</v>
      </c>
      <c r="V102" s="219">
        <f t="shared" si="10"/>
        <v>0</v>
      </c>
      <c r="W102" s="195">
        <f t="shared" si="13"/>
        <v>19874.5</v>
      </c>
      <c r="X102" s="196">
        <f t="shared" si="13"/>
        <v>31335.5</v>
      </c>
      <c r="Y102" s="197">
        <f t="shared" si="13"/>
        <v>51210.000000000007</v>
      </c>
    </row>
    <row r="103" spans="1:25" ht="13">
      <c r="A103" s="2" t="s">
        <v>275</v>
      </c>
      <c r="B103" s="2" t="s">
        <v>314</v>
      </c>
      <c r="C103" s="89" t="s">
        <v>297</v>
      </c>
      <c r="D103" s="129" t="s">
        <v>303</v>
      </c>
      <c r="E103" s="217">
        <f>IFERROR(VLOOKUP($B103,'[8]OCT-19'!$B:$H,6,FALSE),0)</f>
        <v>27143.55</v>
      </c>
      <c r="F103" s="218">
        <f>IFERROR(VLOOKUP(B103,'[8]OCT-19'!B:H,7,FALSE),0)</f>
        <v>2360.35</v>
      </c>
      <c r="G103" s="219">
        <f t="shared" si="11"/>
        <v>29503.899999999998</v>
      </c>
      <c r="H103" s="204">
        <f>IFERROR(VLOOKUP(B103,'[7]NOV-19'!B:H,6,FALSE),0)</f>
        <v>13721.6</v>
      </c>
      <c r="I103" s="205">
        <f>IFERROR(VLOOKUP(B103,'[7]NOV-19'!B:H,7,FALSE),0)</f>
        <v>4854.3999999999996</v>
      </c>
      <c r="J103" s="206">
        <f t="shared" si="12"/>
        <v>18576</v>
      </c>
      <c r="K103" s="204">
        <f>IFERROR(VLOOKUP(B103,'[9]DEC-19'!B:H,6,FALSE),0)</f>
        <v>7175.7</v>
      </c>
      <c r="L103" s="205">
        <f>IFERROR(VLOOKUP(B103,'[9]DEC-19'!B:H,7,FALSE),0)</f>
        <v>6501.8</v>
      </c>
      <c r="M103" s="206">
        <f t="shared" si="7"/>
        <v>13677.5</v>
      </c>
      <c r="N103" s="217">
        <f>IFERROR(VLOOKUP(B103,'[10]JAN-20'!B:H,6,FALSE),0)</f>
        <v>2806.35</v>
      </c>
      <c r="O103" s="218">
        <f>IFERROR(VLOOKUP(B103,'[10]JAN-20'!B:H,7,FALSE),0)</f>
        <v>11668.75</v>
      </c>
      <c r="P103" s="219">
        <f t="shared" si="8"/>
        <v>14475.1</v>
      </c>
      <c r="Q103" s="217">
        <f>IFERROR(VLOOKUP(B103,'[11]FEB-20'!B:H,6,FALSE),0)</f>
        <v>1067.3499999999999</v>
      </c>
      <c r="R103" s="218">
        <f>IFERROR(VLOOKUP(B103,'[11]FEB-20'!B:H,7,FALSE),0)</f>
        <v>6349.65</v>
      </c>
      <c r="S103" s="219">
        <f t="shared" si="9"/>
        <v>7417</v>
      </c>
      <c r="T103" s="217">
        <f>IFERROR(VLOOKUP(B103,'[12]MAR-20'!B:H,6,FALSE),0)</f>
        <v>9228.15</v>
      </c>
      <c r="U103" s="218">
        <f>IFERROR(VLOOKUP(B103,'[12]MAR-20'!B:H,7,FALSE),0)</f>
        <v>5211.3500000000004</v>
      </c>
      <c r="V103" s="219">
        <f t="shared" si="10"/>
        <v>14439.5</v>
      </c>
      <c r="W103" s="195">
        <f t="shared" si="13"/>
        <v>61142.7</v>
      </c>
      <c r="X103" s="196">
        <f t="shared" si="13"/>
        <v>36946.299999999996</v>
      </c>
      <c r="Y103" s="197">
        <f t="shared" si="13"/>
        <v>98089</v>
      </c>
    </row>
    <row r="104" spans="1:25" ht="13">
      <c r="A104" s="2" t="s">
        <v>275</v>
      </c>
      <c r="B104" s="2" t="s">
        <v>315</v>
      </c>
      <c r="C104" s="89" t="s">
        <v>297</v>
      </c>
      <c r="D104" s="129" t="s">
        <v>303</v>
      </c>
      <c r="E104" s="217">
        <f>IFERROR(VLOOKUP($B104,'[8]OCT-19'!$B:$H,6,FALSE),0)</f>
        <v>10037.75</v>
      </c>
      <c r="F104" s="218">
        <f>IFERROR(VLOOKUP(B104,'[8]OCT-19'!B:H,7,FALSE),0)</f>
        <v>4590.8500000000004</v>
      </c>
      <c r="G104" s="219">
        <f t="shared" si="11"/>
        <v>14628.6</v>
      </c>
      <c r="H104" s="204">
        <f>IFERROR(VLOOKUP(B104,'[7]NOV-19'!B:H,6,FALSE),0)</f>
        <v>5267.35</v>
      </c>
      <c r="I104" s="205">
        <f>IFERROR(VLOOKUP(B104,'[7]NOV-19'!B:H,7,FALSE),0)</f>
        <v>5453.1</v>
      </c>
      <c r="J104" s="206">
        <f t="shared" si="12"/>
        <v>10720.45</v>
      </c>
      <c r="K104" s="204">
        <f>IFERROR(VLOOKUP(B104,'[9]DEC-19'!B:H,6,FALSE),0)</f>
        <v>7597</v>
      </c>
      <c r="L104" s="205">
        <f>IFERROR(VLOOKUP(B104,'[9]DEC-19'!B:H,7,FALSE),0)</f>
        <v>6236</v>
      </c>
      <c r="M104" s="206">
        <f t="shared" si="7"/>
        <v>13833</v>
      </c>
      <c r="N104" s="217">
        <f>IFERROR(VLOOKUP(B104,'[10]JAN-20'!B:H,6,FALSE),0)</f>
        <v>895.85</v>
      </c>
      <c r="O104" s="218">
        <f>IFERROR(VLOOKUP(B104,'[10]JAN-20'!B:H,7,FALSE),0)</f>
        <v>13869.9</v>
      </c>
      <c r="P104" s="219">
        <f t="shared" si="8"/>
        <v>14765.75</v>
      </c>
      <c r="Q104" s="217">
        <f>IFERROR(VLOOKUP(B104,'[11]FEB-20'!B:H,6,FALSE),0)</f>
        <v>1264.7</v>
      </c>
      <c r="R104" s="218">
        <f>IFERROR(VLOOKUP(B104,'[11]FEB-20'!B:H,7,FALSE),0)</f>
        <v>5260.55</v>
      </c>
      <c r="S104" s="219">
        <f t="shared" si="9"/>
        <v>6525.25</v>
      </c>
      <c r="T104" s="217">
        <f>IFERROR(VLOOKUP(B104,'[12]MAR-20'!B:H,6,FALSE),0)</f>
        <v>12666.2</v>
      </c>
      <c r="U104" s="218">
        <f>IFERROR(VLOOKUP(B104,'[12]MAR-20'!B:H,7,FALSE),0)</f>
        <v>3902.25</v>
      </c>
      <c r="V104" s="219">
        <f t="shared" si="10"/>
        <v>16568.45</v>
      </c>
      <c r="W104" s="195">
        <f t="shared" si="13"/>
        <v>37728.85</v>
      </c>
      <c r="X104" s="196">
        <f t="shared" si="13"/>
        <v>39312.65</v>
      </c>
      <c r="Y104" s="197">
        <f t="shared" si="13"/>
        <v>77041.5</v>
      </c>
    </row>
    <row r="105" spans="1:25" ht="13">
      <c r="A105" s="2" t="s">
        <v>275</v>
      </c>
      <c r="B105" s="2" t="s">
        <v>316</v>
      </c>
      <c r="C105" s="89" t="s">
        <v>297</v>
      </c>
      <c r="D105" s="129" t="s">
        <v>303</v>
      </c>
      <c r="E105" s="217">
        <f>IFERROR(VLOOKUP($B105,'[8]OCT-19'!$B:$H,6,FALSE),0)</f>
        <v>8731.2999999999993</v>
      </c>
      <c r="F105" s="218">
        <f>IFERROR(VLOOKUP(B105,'[8]OCT-19'!B:H,7,FALSE),0)</f>
        <v>3990.2</v>
      </c>
      <c r="G105" s="219">
        <f t="shared" si="11"/>
        <v>12721.5</v>
      </c>
      <c r="H105" s="204">
        <f>IFERROR(VLOOKUP(B105,'[7]NOV-19'!B:H,6,FALSE),0)</f>
        <v>4541.8999999999996</v>
      </c>
      <c r="I105" s="205">
        <f>IFERROR(VLOOKUP(B105,'[7]NOV-19'!B:H,7,FALSE),0)</f>
        <v>5288.9</v>
      </c>
      <c r="J105" s="206">
        <f t="shared" si="12"/>
        <v>9830.7999999999993</v>
      </c>
      <c r="K105" s="204">
        <f>IFERROR(VLOOKUP(B105,'[9]DEC-19'!B:H,6,FALSE),0)</f>
        <v>7218.75</v>
      </c>
      <c r="L105" s="205">
        <f>IFERROR(VLOOKUP(B105,'[9]DEC-19'!B:H,7,FALSE),0)</f>
        <v>2893.85</v>
      </c>
      <c r="M105" s="206">
        <f t="shared" si="7"/>
        <v>10112.6</v>
      </c>
      <c r="N105" s="217">
        <f>IFERROR(VLOOKUP(B105,'[10]JAN-20'!B:H,6,FALSE),0)</f>
        <v>2752</v>
      </c>
      <c r="O105" s="218">
        <f>IFERROR(VLOOKUP(B105,'[10]JAN-20'!B:H,7,FALSE),0)</f>
        <v>11364.3</v>
      </c>
      <c r="P105" s="219">
        <f t="shared" si="8"/>
        <v>14116.3</v>
      </c>
      <c r="Q105" s="217">
        <f>IFERROR(VLOOKUP(B105,'[11]FEB-20'!B:H,6,FALSE),0)</f>
        <v>1294.25</v>
      </c>
      <c r="R105" s="218">
        <f>IFERROR(VLOOKUP(B105,'[11]FEB-20'!B:H,7,FALSE),0)</f>
        <v>5202</v>
      </c>
      <c r="S105" s="219">
        <f t="shared" si="9"/>
        <v>6496.25</v>
      </c>
      <c r="T105" s="217">
        <f>IFERROR(VLOOKUP(B105,'[12]MAR-20'!B:H,6,FALSE),0)</f>
        <v>13327.3</v>
      </c>
      <c r="U105" s="218">
        <f>IFERROR(VLOOKUP(B105,'[12]MAR-20'!B:H,7,FALSE),0)</f>
        <v>4651.2</v>
      </c>
      <c r="V105" s="219">
        <f t="shared" si="10"/>
        <v>17978.5</v>
      </c>
      <c r="W105" s="195">
        <f t="shared" si="13"/>
        <v>37865.5</v>
      </c>
      <c r="X105" s="196">
        <f t="shared" si="13"/>
        <v>33390.449999999997</v>
      </c>
      <c r="Y105" s="197">
        <f t="shared" si="13"/>
        <v>71255.95</v>
      </c>
    </row>
    <row r="106" spans="1:25" ht="13">
      <c r="A106" s="2" t="s">
        <v>277</v>
      </c>
      <c r="B106" s="2" t="s">
        <v>99</v>
      </c>
      <c r="C106" s="89" t="s">
        <v>297</v>
      </c>
      <c r="D106" s="129" t="s">
        <v>302</v>
      </c>
      <c r="E106" s="217">
        <f>IFERROR(VLOOKUP($B106,'[8]OCT-19'!$B:$H,6,FALSE),0)</f>
        <v>0</v>
      </c>
      <c r="F106" s="218">
        <f>IFERROR(VLOOKUP(B106,'[8]OCT-19'!B:H,7,FALSE),0)</f>
        <v>0</v>
      </c>
      <c r="G106" s="219">
        <f t="shared" si="11"/>
        <v>0</v>
      </c>
      <c r="H106" s="204">
        <f>IFERROR(VLOOKUP(B106,'[7]NOV-19'!B:H,6,FALSE),0)</f>
        <v>0</v>
      </c>
      <c r="I106" s="205">
        <f>IFERROR(VLOOKUP(B106,'[7]NOV-19'!B:H,7,FALSE),0)</f>
        <v>0</v>
      </c>
      <c r="J106" s="206">
        <f t="shared" si="12"/>
        <v>0</v>
      </c>
      <c r="K106" s="204">
        <f>IFERROR(VLOOKUP(B106,'[9]DEC-19'!B:H,6,FALSE),0)</f>
        <v>0</v>
      </c>
      <c r="L106" s="205">
        <f>IFERROR(VLOOKUP(B106,'[9]DEC-19'!B:H,7,FALSE),0)</f>
        <v>0</v>
      </c>
      <c r="M106" s="206">
        <f t="shared" si="7"/>
        <v>0</v>
      </c>
      <c r="N106" s="217">
        <f>IFERROR(VLOOKUP(B106,'[10]JAN-20'!B:H,6,FALSE),0)</f>
        <v>0</v>
      </c>
      <c r="O106" s="218">
        <f>IFERROR(VLOOKUP(B106,'[10]JAN-20'!B:H,7,FALSE),0)</f>
        <v>0</v>
      </c>
      <c r="P106" s="219">
        <f t="shared" si="8"/>
        <v>0</v>
      </c>
      <c r="Q106" s="217">
        <f>IFERROR(VLOOKUP(B106,'[11]FEB-20'!B:H,6,FALSE),0)</f>
        <v>0</v>
      </c>
      <c r="R106" s="218">
        <f>IFERROR(VLOOKUP(B106,'[11]FEB-20'!B:H,7,FALSE),0)</f>
        <v>0</v>
      </c>
      <c r="S106" s="219">
        <f t="shared" si="9"/>
        <v>0</v>
      </c>
      <c r="T106" s="217">
        <f>IFERROR(VLOOKUP(B106,'[12]MAR-20'!B:H,6,FALSE),0)</f>
        <v>0</v>
      </c>
      <c r="U106" s="218">
        <f>IFERROR(VLOOKUP(B106,'[12]MAR-20'!B:H,7,FALSE),0)</f>
        <v>0</v>
      </c>
      <c r="V106" s="219">
        <f t="shared" si="10"/>
        <v>0</v>
      </c>
      <c r="W106" s="195">
        <f t="shared" si="13"/>
        <v>0</v>
      </c>
      <c r="X106" s="196">
        <f t="shared" si="13"/>
        <v>0</v>
      </c>
      <c r="Y106" s="197">
        <f t="shared" si="13"/>
        <v>0</v>
      </c>
    </row>
    <row r="107" spans="1:25" ht="13">
      <c r="A107" s="2" t="s">
        <v>277</v>
      </c>
      <c r="B107" s="2" t="s">
        <v>100</v>
      </c>
      <c r="C107" s="89" t="s">
        <v>297</v>
      </c>
      <c r="D107" s="129" t="s">
        <v>302</v>
      </c>
      <c r="E107" s="217">
        <f>IFERROR(VLOOKUP($B107,'[8]OCT-19'!$B:$H,6,FALSE),0)</f>
        <v>0</v>
      </c>
      <c r="F107" s="218">
        <f>IFERROR(VLOOKUP(B107,'[8]OCT-19'!B:H,7,FALSE),0)</f>
        <v>0</v>
      </c>
      <c r="G107" s="219">
        <f t="shared" si="11"/>
        <v>0</v>
      </c>
      <c r="H107" s="204">
        <f>IFERROR(VLOOKUP(B107,'[7]NOV-19'!B:H,6,FALSE),0)</f>
        <v>0</v>
      </c>
      <c r="I107" s="205">
        <f>IFERROR(VLOOKUP(B107,'[7]NOV-19'!B:H,7,FALSE),0)</f>
        <v>0</v>
      </c>
      <c r="J107" s="206">
        <f t="shared" si="12"/>
        <v>0</v>
      </c>
      <c r="K107" s="204">
        <f>IFERROR(VLOOKUP(B107,'[9]DEC-19'!B:H,6,FALSE),0)</f>
        <v>0</v>
      </c>
      <c r="L107" s="205">
        <f>IFERROR(VLOOKUP(B107,'[9]DEC-19'!B:H,7,FALSE),0)</f>
        <v>0</v>
      </c>
      <c r="M107" s="206">
        <f t="shared" si="7"/>
        <v>0</v>
      </c>
      <c r="N107" s="217">
        <f>IFERROR(VLOOKUP(B107,'[10]JAN-20'!B:H,6,FALSE),0)</f>
        <v>0</v>
      </c>
      <c r="O107" s="218">
        <f>IFERROR(VLOOKUP(B107,'[10]JAN-20'!B:H,7,FALSE),0)</f>
        <v>0</v>
      </c>
      <c r="P107" s="219">
        <f t="shared" si="8"/>
        <v>0</v>
      </c>
      <c r="Q107" s="217">
        <f>IFERROR(VLOOKUP(B107,'[11]FEB-20'!B:H,6,FALSE),0)</f>
        <v>0</v>
      </c>
      <c r="R107" s="218">
        <f>IFERROR(VLOOKUP(B107,'[11]FEB-20'!B:H,7,FALSE),0)</f>
        <v>0</v>
      </c>
      <c r="S107" s="219">
        <f t="shared" si="9"/>
        <v>0</v>
      </c>
      <c r="T107" s="217">
        <f>IFERROR(VLOOKUP(B107,'[12]MAR-20'!B:H,6,FALSE),0)</f>
        <v>0</v>
      </c>
      <c r="U107" s="218">
        <f>IFERROR(VLOOKUP(B107,'[12]MAR-20'!B:H,7,FALSE),0)</f>
        <v>0</v>
      </c>
      <c r="V107" s="219">
        <f t="shared" si="10"/>
        <v>0</v>
      </c>
      <c r="W107" s="195">
        <f t="shared" si="13"/>
        <v>0</v>
      </c>
      <c r="X107" s="196">
        <f t="shared" si="13"/>
        <v>0</v>
      </c>
      <c r="Y107" s="197">
        <f t="shared" si="13"/>
        <v>0</v>
      </c>
    </row>
    <row r="108" spans="1:25" ht="13">
      <c r="A108" s="2" t="s">
        <v>277</v>
      </c>
      <c r="B108" s="2" t="s">
        <v>101</v>
      </c>
      <c r="C108" s="89" t="s">
        <v>297</v>
      </c>
      <c r="D108" s="129" t="s">
        <v>303</v>
      </c>
      <c r="E108" s="217">
        <f>IFERROR(VLOOKUP($B108,'[8]OCT-19'!$B:$H,6,FALSE),0)</f>
        <v>25668.3</v>
      </c>
      <c r="F108" s="218">
        <f>IFERROR(VLOOKUP(B108,'[8]OCT-19'!B:H,7,FALSE),0)</f>
        <v>9844.85</v>
      </c>
      <c r="G108" s="219">
        <f t="shared" si="11"/>
        <v>35513.15</v>
      </c>
      <c r="H108" s="204">
        <f>IFERROR(VLOOKUP(B108,'[7]NOV-19'!B:H,6,FALSE),0)</f>
        <v>13918.5</v>
      </c>
      <c r="I108" s="205">
        <f>IFERROR(VLOOKUP(B108,'[7]NOV-19'!B:H,7,FALSE),0)</f>
        <v>2905.05</v>
      </c>
      <c r="J108" s="206">
        <f t="shared" si="12"/>
        <v>16823.55</v>
      </c>
      <c r="K108" s="204">
        <f>IFERROR(VLOOKUP(B108,'[9]DEC-19'!B:H,6,FALSE),0)</f>
        <v>22838.5</v>
      </c>
      <c r="L108" s="205">
        <f>IFERROR(VLOOKUP(B108,'[9]DEC-19'!B:H,7,FALSE),0)</f>
        <v>7227.35</v>
      </c>
      <c r="M108" s="206">
        <f t="shared" si="7"/>
        <v>30065.85</v>
      </c>
      <c r="N108" s="217">
        <f>IFERROR(VLOOKUP(B108,'[10]JAN-20'!B:H,6,FALSE),0)</f>
        <v>9592.7999999999993</v>
      </c>
      <c r="O108" s="218">
        <f>IFERROR(VLOOKUP(B108,'[10]JAN-20'!B:H,7,FALSE),0)</f>
        <v>38429.449999999997</v>
      </c>
      <c r="P108" s="219">
        <f t="shared" si="8"/>
        <v>48022.25</v>
      </c>
      <c r="Q108" s="217">
        <f>IFERROR(VLOOKUP(B108,'[11]FEB-20'!B:H,6,FALSE),0)</f>
        <v>20548.5</v>
      </c>
      <c r="R108" s="218">
        <f>IFERROR(VLOOKUP(B108,'[11]FEB-20'!B:H,7,FALSE),0)</f>
        <v>9847.9</v>
      </c>
      <c r="S108" s="219">
        <f t="shared" si="9"/>
        <v>30396.400000000001</v>
      </c>
      <c r="T108" s="217">
        <f>IFERROR(VLOOKUP(B108,'[12]MAR-20'!B:H,6,FALSE),0)</f>
        <v>48150.35</v>
      </c>
      <c r="U108" s="218">
        <f>IFERROR(VLOOKUP(B108,'[12]MAR-20'!B:H,7,FALSE),0)</f>
        <v>3004.75</v>
      </c>
      <c r="V108" s="219">
        <f t="shared" si="10"/>
        <v>51155.1</v>
      </c>
      <c r="W108" s="195">
        <f t="shared" si="13"/>
        <v>140716.95000000001</v>
      </c>
      <c r="X108" s="196">
        <f t="shared" si="13"/>
        <v>71259.349999999991</v>
      </c>
      <c r="Y108" s="197">
        <f t="shared" si="13"/>
        <v>211976.3</v>
      </c>
    </row>
    <row r="109" spans="1:25" ht="13">
      <c r="A109" s="2" t="s">
        <v>277</v>
      </c>
      <c r="B109" s="2" t="s">
        <v>102</v>
      </c>
      <c r="C109" s="89" t="s">
        <v>297</v>
      </c>
      <c r="D109" s="129" t="s">
        <v>303</v>
      </c>
      <c r="E109" s="217">
        <f>IFERROR(VLOOKUP($B109,'[8]OCT-19'!$B:$H,6,FALSE),0)</f>
        <v>26470.05</v>
      </c>
      <c r="F109" s="218">
        <f>IFERROR(VLOOKUP(B109,'[8]OCT-19'!B:H,7,FALSE),0)</f>
        <v>7922.5</v>
      </c>
      <c r="G109" s="219">
        <f t="shared" si="11"/>
        <v>34392.550000000003</v>
      </c>
      <c r="H109" s="204">
        <f>IFERROR(VLOOKUP(B109,'[7]NOV-19'!B:H,6,FALSE),0)</f>
        <v>28731.3</v>
      </c>
      <c r="I109" s="205">
        <f>IFERROR(VLOOKUP(B109,'[7]NOV-19'!B:H,7,FALSE),0)</f>
        <v>4025</v>
      </c>
      <c r="J109" s="206">
        <f t="shared" si="12"/>
        <v>32756.3</v>
      </c>
      <c r="K109" s="204">
        <f>IFERROR(VLOOKUP(B109,'[9]DEC-19'!B:H,6,FALSE),0)</f>
        <v>24208.85</v>
      </c>
      <c r="L109" s="205">
        <f>IFERROR(VLOOKUP(B109,'[9]DEC-19'!B:H,7,FALSE),0)</f>
        <v>5259.6</v>
      </c>
      <c r="M109" s="206">
        <f t="shared" si="7"/>
        <v>29468.449999999997</v>
      </c>
      <c r="N109" s="217">
        <f>IFERROR(VLOOKUP(B109,'[10]JAN-20'!B:H,6,FALSE),0)</f>
        <v>9764.9500000000007</v>
      </c>
      <c r="O109" s="218">
        <f>IFERROR(VLOOKUP(B109,'[10]JAN-20'!B:H,7,FALSE),0)</f>
        <v>30566.7</v>
      </c>
      <c r="P109" s="219">
        <f t="shared" si="8"/>
        <v>40331.65</v>
      </c>
      <c r="Q109" s="217">
        <f>IFERROR(VLOOKUP(B109,'[11]FEB-20'!B:H,6,FALSE),0)</f>
        <v>3927.95</v>
      </c>
      <c r="R109" s="218">
        <f>IFERROR(VLOOKUP(B109,'[11]FEB-20'!B:H,7,FALSE),0)</f>
        <v>2314.1</v>
      </c>
      <c r="S109" s="219">
        <f t="shared" si="9"/>
        <v>6242.0499999999993</v>
      </c>
      <c r="T109" s="217">
        <f>IFERROR(VLOOKUP(B109,'[12]MAR-20'!B:H,6,FALSE),0)</f>
        <v>34858.1</v>
      </c>
      <c r="U109" s="218">
        <f>IFERROR(VLOOKUP(B109,'[12]MAR-20'!B:H,7,FALSE),0)</f>
        <v>410.55</v>
      </c>
      <c r="V109" s="219">
        <f t="shared" si="10"/>
        <v>35268.65</v>
      </c>
      <c r="W109" s="195">
        <f t="shared" si="13"/>
        <v>127961.19999999998</v>
      </c>
      <c r="X109" s="196">
        <f t="shared" si="13"/>
        <v>50498.450000000004</v>
      </c>
      <c r="Y109" s="197">
        <f t="shared" si="13"/>
        <v>178459.65</v>
      </c>
    </row>
    <row r="110" spans="1:25" ht="13">
      <c r="A110" s="2" t="s">
        <v>277</v>
      </c>
      <c r="B110" s="2" t="s">
        <v>103</v>
      </c>
      <c r="C110" s="89" t="s">
        <v>297</v>
      </c>
      <c r="D110" s="129" t="s">
        <v>303</v>
      </c>
      <c r="E110" s="217">
        <f>IFERROR(VLOOKUP($B110,'[8]OCT-19'!$B:$H,6,FALSE),0)</f>
        <v>0</v>
      </c>
      <c r="F110" s="218">
        <f>IFERROR(VLOOKUP(B110,'[8]OCT-19'!B:H,7,FALSE),0)</f>
        <v>0</v>
      </c>
      <c r="G110" s="219">
        <f t="shared" si="11"/>
        <v>0</v>
      </c>
      <c r="H110" s="204">
        <f>IFERROR(VLOOKUP(B110,'[7]NOV-19'!B:H,6,FALSE),0)</f>
        <v>0</v>
      </c>
      <c r="I110" s="205">
        <f>IFERROR(VLOOKUP(B110,'[7]NOV-19'!B:H,7,FALSE),0)</f>
        <v>0</v>
      </c>
      <c r="J110" s="206">
        <f t="shared" si="12"/>
        <v>0</v>
      </c>
      <c r="K110" s="204">
        <f>IFERROR(VLOOKUP(B110,'[9]DEC-19'!B:H,6,FALSE),0)</f>
        <v>0</v>
      </c>
      <c r="L110" s="205">
        <f>IFERROR(VLOOKUP(B110,'[9]DEC-19'!B:H,7,FALSE),0)</f>
        <v>0.05</v>
      </c>
      <c r="M110" s="206">
        <f t="shared" si="7"/>
        <v>0.05</v>
      </c>
      <c r="N110" s="217">
        <f>IFERROR(VLOOKUP(B110,'[10]JAN-20'!B:H,6,FALSE),0)</f>
        <v>0</v>
      </c>
      <c r="O110" s="218">
        <f>IFERROR(VLOOKUP(B110,'[10]JAN-20'!B:H,7,FALSE),0)</f>
        <v>648.1</v>
      </c>
      <c r="P110" s="219">
        <f t="shared" si="8"/>
        <v>648.1</v>
      </c>
      <c r="Q110" s="217">
        <f>IFERROR(VLOOKUP(B110,'[11]FEB-20'!B:H,6,FALSE),0)</f>
        <v>0</v>
      </c>
      <c r="R110" s="218">
        <f>IFERROR(VLOOKUP(B110,'[11]FEB-20'!B:H,7,FALSE),0)</f>
        <v>0</v>
      </c>
      <c r="S110" s="219">
        <f t="shared" si="9"/>
        <v>0</v>
      </c>
      <c r="T110" s="217">
        <f>IFERROR(VLOOKUP(B110,'[12]MAR-20'!B:H,6,FALSE),0)</f>
        <v>0</v>
      </c>
      <c r="U110" s="218">
        <f>IFERROR(VLOOKUP(B110,'[12]MAR-20'!B:H,7,FALSE),0)</f>
        <v>0</v>
      </c>
      <c r="V110" s="219">
        <f t="shared" si="10"/>
        <v>0</v>
      </c>
      <c r="W110" s="195">
        <f t="shared" si="13"/>
        <v>0</v>
      </c>
      <c r="X110" s="196">
        <f t="shared" si="13"/>
        <v>648.15</v>
      </c>
      <c r="Y110" s="197">
        <f t="shared" si="13"/>
        <v>648.15</v>
      </c>
    </row>
    <row r="111" spans="1:25" ht="13">
      <c r="A111" s="2" t="s">
        <v>277</v>
      </c>
      <c r="B111" s="2" t="s">
        <v>104</v>
      </c>
      <c r="C111" s="89" t="s">
        <v>297</v>
      </c>
      <c r="D111" s="129" t="s">
        <v>303</v>
      </c>
      <c r="E111" s="217">
        <f>IFERROR(VLOOKUP($B111,'[8]OCT-19'!$B:$H,6,FALSE),0)</f>
        <v>80117.3</v>
      </c>
      <c r="F111" s="218">
        <f>IFERROR(VLOOKUP(B111,'[8]OCT-19'!B:H,7,FALSE),0)</f>
        <v>0</v>
      </c>
      <c r="G111" s="219">
        <f t="shared" si="11"/>
        <v>80117.3</v>
      </c>
      <c r="H111" s="204">
        <f>IFERROR(VLOOKUP(B111,'[7]NOV-19'!B:H,6,FALSE),0)</f>
        <v>88249.9</v>
      </c>
      <c r="I111" s="205">
        <f>IFERROR(VLOOKUP(B111,'[7]NOV-19'!B:H,7,FALSE),0)</f>
        <v>0</v>
      </c>
      <c r="J111" s="206">
        <f t="shared" si="12"/>
        <v>88249.9</v>
      </c>
      <c r="K111" s="204">
        <f>IFERROR(VLOOKUP(B111,'[9]DEC-19'!B:H,6,FALSE),0)</f>
        <v>70377.350000000006</v>
      </c>
      <c r="L111" s="205">
        <f>IFERROR(VLOOKUP(B111,'[9]DEC-19'!B:H,7,FALSE),0)</f>
        <v>56.3</v>
      </c>
      <c r="M111" s="206">
        <f t="shared" si="7"/>
        <v>70433.650000000009</v>
      </c>
      <c r="N111" s="217">
        <f>IFERROR(VLOOKUP(B111,'[10]JAN-20'!B:H,6,FALSE),0)</f>
        <v>71169.8</v>
      </c>
      <c r="O111" s="218">
        <f>IFERROR(VLOOKUP(B111,'[10]JAN-20'!B:H,7,FALSE),0)</f>
        <v>64.099999999999994</v>
      </c>
      <c r="P111" s="219">
        <f t="shared" si="8"/>
        <v>71233.900000000009</v>
      </c>
      <c r="Q111" s="217">
        <f>IFERROR(VLOOKUP(B111,'[11]FEB-20'!B:H,6,FALSE),0)</f>
        <v>0</v>
      </c>
      <c r="R111" s="218">
        <f>IFERROR(VLOOKUP(B111,'[11]FEB-20'!B:H,7,FALSE),0)</f>
        <v>0</v>
      </c>
      <c r="S111" s="219">
        <f t="shared" si="9"/>
        <v>0</v>
      </c>
      <c r="T111" s="217">
        <f>IFERROR(VLOOKUP(B111,'[12]MAR-20'!B:H,6,FALSE),0)</f>
        <v>0</v>
      </c>
      <c r="U111" s="218">
        <f>IFERROR(VLOOKUP(B111,'[12]MAR-20'!B:H,7,FALSE),0)</f>
        <v>0</v>
      </c>
      <c r="V111" s="219">
        <f t="shared" si="10"/>
        <v>0</v>
      </c>
      <c r="W111" s="195">
        <f t="shared" si="13"/>
        <v>309914.35000000003</v>
      </c>
      <c r="X111" s="196">
        <f t="shared" si="13"/>
        <v>120.39999999999999</v>
      </c>
      <c r="Y111" s="197">
        <f t="shared" si="13"/>
        <v>310034.75000000006</v>
      </c>
    </row>
    <row r="112" spans="1:25" ht="13">
      <c r="A112" s="2" t="s">
        <v>277</v>
      </c>
      <c r="B112" s="2" t="s">
        <v>105</v>
      </c>
      <c r="C112" s="89" t="s">
        <v>297</v>
      </c>
      <c r="D112" s="129" t="s">
        <v>302</v>
      </c>
      <c r="E112" s="217">
        <f>IFERROR(VLOOKUP($B112,'[8]OCT-19'!$B:$H,6,FALSE),0)</f>
        <v>31542.85</v>
      </c>
      <c r="F112" s="218">
        <f>IFERROR(VLOOKUP(B112,'[8]OCT-19'!B:H,7,FALSE),0)</f>
        <v>5798.05</v>
      </c>
      <c r="G112" s="219">
        <f t="shared" si="11"/>
        <v>37340.9</v>
      </c>
      <c r="H112" s="204">
        <f>IFERROR(VLOOKUP(B112,'[7]NOV-19'!B:H,6,FALSE),0)</f>
        <v>20327.650000000001</v>
      </c>
      <c r="I112" s="205">
        <f>IFERROR(VLOOKUP(B112,'[7]NOV-19'!B:H,7,FALSE),0)</f>
        <v>7726.45</v>
      </c>
      <c r="J112" s="206">
        <f t="shared" si="12"/>
        <v>28054.100000000002</v>
      </c>
      <c r="K112" s="204">
        <f>IFERROR(VLOOKUP(B112,'[9]DEC-19'!B:H,6,FALSE),0)</f>
        <v>24305.85</v>
      </c>
      <c r="L112" s="205">
        <f>IFERROR(VLOOKUP(B112,'[9]DEC-19'!B:H,7,FALSE),0)</f>
        <v>4914.1499999999996</v>
      </c>
      <c r="M112" s="206">
        <f t="shared" si="7"/>
        <v>29220</v>
      </c>
      <c r="N112" s="217">
        <f>IFERROR(VLOOKUP(B112,'[10]JAN-20'!B:H,6,FALSE),0)</f>
        <v>19870</v>
      </c>
      <c r="O112" s="218">
        <f>IFERROR(VLOOKUP(B112,'[10]JAN-20'!B:H,7,FALSE),0)</f>
        <v>6469.5</v>
      </c>
      <c r="P112" s="219">
        <f t="shared" si="8"/>
        <v>26339.5</v>
      </c>
      <c r="Q112" s="217">
        <f>IFERROR(VLOOKUP(B112,'[11]FEB-20'!B:H,6,FALSE),0)</f>
        <v>16830.8</v>
      </c>
      <c r="R112" s="218">
        <f>IFERROR(VLOOKUP(B112,'[11]FEB-20'!B:H,7,FALSE),0)</f>
        <v>5630.85</v>
      </c>
      <c r="S112" s="219">
        <f t="shared" si="9"/>
        <v>22461.65</v>
      </c>
      <c r="T112" s="217">
        <f>IFERROR(VLOOKUP(B112,'[12]MAR-20'!B:H,6,FALSE),0)</f>
        <v>0</v>
      </c>
      <c r="U112" s="218">
        <f>IFERROR(VLOOKUP(B112,'[12]MAR-20'!B:H,7,FALSE),0)</f>
        <v>0</v>
      </c>
      <c r="V112" s="219">
        <f t="shared" si="10"/>
        <v>0</v>
      </c>
      <c r="W112" s="195">
        <f t="shared" si="13"/>
        <v>112877.15000000001</v>
      </c>
      <c r="X112" s="196">
        <f t="shared" si="13"/>
        <v>30539</v>
      </c>
      <c r="Y112" s="197">
        <f t="shared" si="13"/>
        <v>143416.15</v>
      </c>
    </row>
    <row r="113" spans="1:25" ht="13">
      <c r="A113" s="2" t="s">
        <v>277</v>
      </c>
      <c r="B113" s="2" t="s">
        <v>106</v>
      </c>
      <c r="C113" s="89" t="s">
        <v>297</v>
      </c>
      <c r="D113" s="129" t="s">
        <v>302</v>
      </c>
      <c r="E113" s="217">
        <f>IFERROR(VLOOKUP($B113,'[8]OCT-19'!$B:$H,6,FALSE),0)</f>
        <v>33958.35</v>
      </c>
      <c r="F113" s="218">
        <f>IFERROR(VLOOKUP(B113,'[8]OCT-19'!B:H,7,FALSE),0)</f>
        <v>4203.3999999999996</v>
      </c>
      <c r="G113" s="219">
        <f t="shared" si="11"/>
        <v>38161.75</v>
      </c>
      <c r="H113" s="204">
        <f>IFERROR(VLOOKUP(B113,'[7]NOV-19'!B:H,6,FALSE),0)</f>
        <v>20369.900000000001</v>
      </c>
      <c r="I113" s="205">
        <f>IFERROR(VLOOKUP(B113,'[7]NOV-19'!B:H,7,FALSE),0)</f>
        <v>6155.25</v>
      </c>
      <c r="J113" s="206">
        <f t="shared" si="12"/>
        <v>26525.15</v>
      </c>
      <c r="K113" s="204">
        <f>IFERROR(VLOOKUP(B113,'[9]DEC-19'!B:H,6,FALSE),0)</f>
        <v>23695</v>
      </c>
      <c r="L113" s="205">
        <f>IFERROR(VLOOKUP(B113,'[9]DEC-19'!B:H,7,FALSE),0)</f>
        <v>5999.7</v>
      </c>
      <c r="M113" s="206">
        <f t="shared" si="7"/>
        <v>29694.7</v>
      </c>
      <c r="N113" s="217">
        <f>IFERROR(VLOOKUP(B113,'[10]JAN-20'!B:H,6,FALSE),0)</f>
        <v>19022.099999999999</v>
      </c>
      <c r="O113" s="218">
        <f>IFERROR(VLOOKUP(B113,'[10]JAN-20'!B:H,7,FALSE),0)</f>
        <v>5060.3500000000004</v>
      </c>
      <c r="P113" s="219">
        <f t="shared" si="8"/>
        <v>24082.449999999997</v>
      </c>
      <c r="Q113" s="217">
        <f>IFERROR(VLOOKUP(B113,'[11]FEB-20'!B:H,6,FALSE),0)</f>
        <v>10180.1</v>
      </c>
      <c r="R113" s="218">
        <f>IFERROR(VLOOKUP(B113,'[11]FEB-20'!B:H,7,FALSE),0)</f>
        <v>5370.6</v>
      </c>
      <c r="S113" s="219">
        <f t="shared" si="9"/>
        <v>15550.7</v>
      </c>
      <c r="T113" s="217">
        <f>IFERROR(VLOOKUP(B113,'[12]MAR-20'!B:H,6,FALSE),0)</f>
        <v>0</v>
      </c>
      <c r="U113" s="218">
        <f>IFERROR(VLOOKUP(B113,'[12]MAR-20'!B:H,7,FALSE),0)</f>
        <v>0</v>
      </c>
      <c r="V113" s="219">
        <f t="shared" si="10"/>
        <v>0</v>
      </c>
      <c r="W113" s="195">
        <f t="shared" si="13"/>
        <v>107225.45000000001</v>
      </c>
      <c r="X113" s="196">
        <f t="shared" si="13"/>
        <v>26789.299999999996</v>
      </c>
      <c r="Y113" s="197">
        <f t="shared" si="13"/>
        <v>134014.75</v>
      </c>
    </row>
    <row r="114" spans="1:25" ht="13">
      <c r="A114" s="2" t="s">
        <v>277</v>
      </c>
      <c r="B114" s="2" t="s">
        <v>107</v>
      </c>
      <c r="C114" s="89" t="s">
        <v>297</v>
      </c>
      <c r="D114" s="129" t="s">
        <v>303</v>
      </c>
      <c r="E114" s="217">
        <f>IFERROR(VLOOKUP($B114,'[8]OCT-19'!$B:$H,6,FALSE),0)</f>
        <v>63003.05</v>
      </c>
      <c r="F114" s="218">
        <f>IFERROR(VLOOKUP(B114,'[8]OCT-19'!B:H,7,FALSE),0)</f>
        <v>1653.15</v>
      </c>
      <c r="G114" s="219">
        <f t="shared" si="11"/>
        <v>64656.200000000004</v>
      </c>
      <c r="H114" s="204">
        <f>IFERROR(VLOOKUP(B114,'[7]NOV-19'!B:H,6,FALSE),0)</f>
        <v>35182.6</v>
      </c>
      <c r="I114" s="205">
        <f>IFERROR(VLOOKUP(B114,'[7]NOV-19'!B:H,7,FALSE),0)</f>
        <v>1782.65</v>
      </c>
      <c r="J114" s="206">
        <f t="shared" si="12"/>
        <v>36965.25</v>
      </c>
      <c r="K114" s="204">
        <f>IFERROR(VLOOKUP(B114,'[9]DEC-19'!B:H,6,FALSE),0)</f>
        <v>29837.8</v>
      </c>
      <c r="L114" s="205">
        <f>IFERROR(VLOOKUP(B114,'[9]DEC-19'!B:H,7,FALSE),0)</f>
        <v>509.5</v>
      </c>
      <c r="M114" s="206">
        <f t="shared" si="7"/>
        <v>30347.3</v>
      </c>
      <c r="N114" s="217">
        <f>IFERROR(VLOOKUP(B114,'[10]JAN-20'!B:H,6,FALSE),0)</f>
        <v>34825.15</v>
      </c>
      <c r="O114" s="218">
        <f>IFERROR(VLOOKUP(B114,'[10]JAN-20'!B:H,7,FALSE),0)</f>
        <v>3618.85</v>
      </c>
      <c r="P114" s="219">
        <f t="shared" si="8"/>
        <v>38444</v>
      </c>
      <c r="Q114" s="217">
        <f>IFERROR(VLOOKUP(B114,'[11]FEB-20'!B:H,6,FALSE),0)</f>
        <v>32479.4</v>
      </c>
      <c r="R114" s="218">
        <f>IFERROR(VLOOKUP(B114,'[11]FEB-20'!B:H,7,FALSE),0)</f>
        <v>1347.65</v>
      </c>
      <c r="S114" s="219">
        <f t="shared" si="9"/>
        <v>33827.050000000003</v>
      </c>
      <c r="T114" s="217">
        <f>IFERROR(VLOOKUP(B114,'[12]MAR-20'!B:H,6,FALSE),0)</f>
        <v>39863.15</v>
      </c>
      <c r="U114" s="218">
        <f>IFERROR(VLOOKUP(B114,'[12]MAR-20'!B:H,7,FALSE),0)</f>
        <v>1238.55</v>
      </c>
      <c r="V114" s="219">
        <f t="shared" si="10"/>
        <v>41101.700000000004</v>
      </c>
      <c r="W114" s="195">
        <f t="shared" si="13"/>
        <v>235191.15</v>
      </c>
      <c r="X114" s="196">
        <f t="shared" si="13"/>
        <v>10150.349999999999</v>
      </c>
      <c r="Y114" s="197">
        <f t="shared" si="13"/>
        <v>245341.5</v>
      </c>
    </row>
    <row r="115" spans="1:25" ht="13">
      <c r="A115" s="2" t="s">
        <v>277</v>
      </c>
      <c r="B115" s="2" t="s">
        <v>108</v>
      </c>
      <c r="C115" s="89" t="s">
        <v>297</v>
      </c>
      <c r="D115" s="129" t="s">
        <v>303</v>
      </c>
      <c r="E115" s="217">
        <f>IFERROR(VLOOKUP($B115,'[8]OCT-19'!$B:$H,6,FALSE),0)</f>
        <v>1.45</v>
      </c>
      <c r="F115" s="218">
        <f>IFERROR(VLOOKUP(B115,'[8]OCT-19'!B:H,7,FALSE),0)</f>
        <v>0.15</v>
      </c>
      <c r="G115" s="219">
        <f t="shared" si="11"/>
        <v>1.5999999999999999</v>
      </c>
      <c r="H115" s="204">
        <f>IFERROR(VLOOKUP(B115,'[7]NOV-19'!B:H,6,FALSE),0)</f>
        <v>35037.300000000003</v>
      </c>
      <c r="I115" s="205">
        <f>IFERROR(VLOOKUP(B115,'[7]NOV-19'!B:H,7,FALSE),0)</f>
        <v>579.85</v>
      </c>
      <c r="J115" s="206">
        <f t="shared" si="12"/>
        <v>35617.15</v>
      </c>
      <c r="K115" s="204">
        <f>IFERROR(VLOOKUP(B115,'[9]DEC-19'!B:H,6,FALSE),0)</f>
        <v>53977.8</v>
      </c>
      <c r="L115" s="205">
        <f>IFERROR(VLOOKUP(B115,'[9]DEC-19'!B:H,7,FALSE),0)</f>
        <v>1849.1</v>
      </c>
      <c r="M115" s="206">
        <f t="shared" si="7"/>
        <v>55826.9</v>
      </c>
      <c r="N115" s="217">
        <f>IFERROR(VLOOKUP(B115,'[10]JAN-20'!B:H,6,FALSE),0)</f>
        <v>35067.1</v>
      </c>
      <c r="O115" s="218">
        <f>IFERROR(VLOOKUP(B115,'[10]JAN-20'!B:H,7,FALSE),0)</f>
        <v>3607.65</v>
      </c>
      <c r="P115" s="219">
        <f t="shared" si="8"/>
        <v>38674.75</v>
      </c>
      <c r="Q115" s="217">
        <f>IFERROR(VLOOKUP(B115,'[11]FEB-20'!B:H,6,FALSE),0)</f>
        <v>31048.85</v>
      </c>
      <c r="R115" s="218">
        <f>IFERROR(VLOOKUP(B115,'[11]FEB-20'!B:H,7,FALSE),0)</f>
        <v>1311.7</v>
      </c>
      <c r="S115" s="219">
        <f t="shared" si="9"/>
        <v>32360.55</v>
      </c>
      <c r="T115" s="217">
        <f>IFERROR(VLOOKUP(B115,'[12]MAR-20'!B:H,6,FALSE),0)</f>
        <v>13680.8</v>
      </c>
      <c r="U115" s="218">
        <f>IFERROR(VLOOKUP(B115,'[12]MAR-20'!B:H,7,FALSE),0)</f>
        <v>795.1</v>
      </c>
      <c r="V115" s="219">
        <f t="shared" si="10"/>
        <v>14475.9</v>
      </c>
      <c r="W115" s="195">
        <f t="shared" si="13"/>
        <v>168813.3</v>
      </c>
      <c r="X115" s="196">
        <f t="shared" si="13"/>
        <v>8143.55</v>
      </c>
      <c r="Y115" s="197">
        <f t="shared" si="13"/>
        <v>176956.84999999998</v>
      </c>
    </row>
    <row r="116" spans="1:25" ht="13">
      <c r="A116" s="2" t="s">
        <v>277</v>
      </c>
      <c r="B116" s="2" t="s">
        <v>109</v>
      </c>
      <c r="C116" s="89" t="s">
        <v>297</v>
      </c>
      <c r="D116" s="129" t="s">
        <v>304</v>
      </c>
      <c r="E116" s="217">
        <f>IFERROR(VLOOKUP($B116,'[8]OCT-19'!$B:$H,6,FALSE),0)</f>
        <v>0</v>
      </c>
      <c r="F116" s="218">
        <f>IFERROR(VLOOKUP(B116,'[8]OCT-19'!B:H,7,FALSE),0)</f>
        <v>0</v>
      </c>
      <c r="G116" s="219">
        <f t="shared" si="11"/>
        <v>0</v>
      </c>
      <c r="H116" s="204">
        <f>IFERROR(VLOOKUP(B116,'[7]NOV-19'!B:H,6,FALSE),0)</f>
        <v>0</v>
      </c>
      <c r="I116" s="205">
        <f>IFERROR(VLOOKUP(B116,'[7]NOV-19'!B:H,7,FALSE),0)</f>
        <v>0</v>
      </c>
      <c r="J116" s="206">
        <f t="shared" si="12"/>
        <v>0</v>
      </c>
      <c r="K116" s="204">
        <f>IFERROR(VLOOKUP(B116,'[9]DEC-19'!B:H,6,FALSE),0)</f>
        <v>0</v>
      </c>
      <c r="L116" s="205">
        <f>IFERROR(VLOOKUP(B116,'[9]DEC-19'!B:H,7,FALSE),0)</f>
        <v>0</v>
      </c>
      <c r="M116" s="206">
        <f t="shared" si="7"/>
        <v>0</v>
      </c>
      <c r="N116" s="217">
        <f>IFERROR(VLOOKUP(B116,'[10]JAN-20'!B:H,6,FALSE),0)</f>
        <v>0</v>
      </c>
      <c r="O116" s="218">
        <f>IFERROR(VLOOKUP(B116,'[10]JAN-20'!B:H,7,FALSE),0)</f>
        <v>0</v>
      </c>
      <c r="P116" s="219">
        <f t="shared" si="8"/>
        <v>0</v>
      </c>
      <c r="Q116" s="217">
        <f>IFERROR(VLOOKUP(B116,'[11]FEB-20'!B:H,6,FALSE),0)</f>
        <v>0</v>
      </c>
      <c r="R116" s="218">
        <f>IFERROR(VLOOKUP(B116,'[11]FEB-20'!B:H,7,FALSE),0)</f>
        <v>0</v>
      </c>
      <c r="S116" s="219">
        <f t="shared" si="9"/>
        <v>0</v>
      </c>
      <c r="T116" s="217">
        <f>IFERROR(VLOOKUP(B116,'[12]MAR-20'!B:H,6,FALSE),0)</f>
        <v>0</v>
      </c>
      <c r="U116" s="218">
        <f>IFERROR(VLOOKUP(B116,'[12]MAR-20'!B:H,7,FALSE),0)</f>
        <v>0</v>
      </c>
      <c r="V116" s="219">
        <f t="shared" si="10"/>
        <v>0</v>
      </c>
      <c r="W116" s="195">
        <f t="shared" si="13"/>
        <v>0</v>
      </c>
      <c r="X116" s="196">
        <f t="shared" si="13"/>
        <v>0</v>
      </c>
      <c r="Y116" s="197">
        <f t="shared" si="13"/>
        <v>0</v>
      </c>
    </row>
    <row r="117" spans="1:25" ht="13">
      <c r="A117" s="2" t="s">
        <v>277</v>
      </c>
      <c r="B117" s="2" t="s">
        <v>110</v>
      </c>
      <c r="C117" s="89" t="s">
        <v>297</v>
      </c>
      <c r="D117" s="129" t="s">
        <v>304</v>
      </c>
      <c r="E117" s="217">
        <f>IFERROR(VLOOKUP($B117,'[8]OCT-19'!$B:$H,6,FALSE),0)</f>
        <v>27248.5</v>
      </c>
      <c r="F117" s="218">
        <f>IFERROR(VLOOKUP(B117,'[8]OCT-19'!B:H,7,FALSE),0)</f>
        <v>3470.65</v>
      </c>
      <c r="G117" s="219">
        <f t="shared" si="11"/>
        <v>30719.15</v>
      </c>
      <c r="H117" s="204">
        <f>IFERROR(VLOOKUP(B117,'[7]NOV-19'!B:H,6,FALSE),0)</f>
        <v>30663.15</v>
      </c>
      <c r="I117" s="205">
        <f>IFERROR(VLOOKUP(B117,'[7]NOV-19'!B:H,7,FALSE),0)</f>
        <v>3577.45</v>
      </c>
      <c r="J117" s="206">
        <f t="shared" si="12"/>
        <v>34240.6</v>
      </c>
      <c r="K117" s="204">
        <f>IFERROR(VLOOKUP(B117,'[9]DEC-19'!B:H,6,FALSE),0)</f>
        <v>5977.8</v>
      </c>
      <c r="L117" s="205">
        <f>IFERROR(VLOOKUP(B117,'[9]DEC-19'!B:H,7,FALSE),0)</f>
        <v>1566.8</v>
      </c>
      <c r="M117" s="206">
        <f t="shared" si="7"/>
        <v>7544.6</v>
      </c>
      <c r="N117" s="217">
        <f>IFERROR(VLOOKUP(B117,'[10]JAN-20'!B:H,6,FALSE),0)</f>
        <v>0</v>
      </c>
      <c r="O117" s="218">
        <f>IFERROR(VLOOKUP(B117,'[10]JAN-20'!B:H,7,FALSE),0)</f>
        <v>0</v>
      </c>
      <c r="P117" s="219">
        <f t="shared" si="8"/>
        <v>0</v>
      </c>
      <c r="Q117" s="217">
        <f>IFERROR(VLOOKUP(B117,'[11]FEB-20'!B:H,6,FALSE),0)</f>
        <v>0</v>
      </c>
      <c r="R117" s="218">
        <f>IFERROR(VLOOKUP(B117,'[11]FEB-20'!B:H,7,FALSE),0)</f>
        <v>0</v>
      </c>
      <c r="S117" s="219">
        <f t="shared" si="9"/>
        <v>0</v>
      </c>
      <c r="T117" s="217">
        <f>IFERROR(VLOOKUP(B117,'[12]MAR-20'!B:H,6,FALSE),0)</f>
        <v>0</v>
      </c>
      <c r="U117" s="218">
        <f>IFERROR(VLOOKUP(B117,'[12]MAR-20'!B:H,7,FALSE),0)</f>
        <v>0</v>
      </c>
      <c r="V117" s="219">
        <f t="shared" si="10"/>
        <v>0</v>
      </c>
      <c r="W117" s="195">
        <f t="shared" si="13"/>
        <v>63889.450000000004</v>
      </c>
      <c r="X117" s="196">
        <f t="shared" si="13"/>
        <v>8614.9</v>
      </c>
      <c r="Y117" s="197">
        <f t="shared" si="13"/>
        <v>72504.350000000006</v>
      </c>
    </row>
    <row r="118" spans="1:25" ht="13">
      <c r="A118" s="2" t="s">
        <v>277</v>
      </c>
      <c r="B118" s="2" t="s">
        <v>111</v>
      </c>
      <c r="C118" s="89" t="s">
        <v>297</v>
      </c>
      <c r="D118" s="129" t="s">
        <v>298</v>
      </c>
      <c r="E118" s="217">
        <f>IFERROR(VLOOKUP($B118,'[8]OCT-19'!$B:$H,6,FALSE),0)</f>
        <v>24177.25</v>
      </c>
      <c r="F118" s="218">
        <f>IFERROR(VLOOKUP(B118,'[8]OCT-19'!B:H,7,FALSE),0)</f>
        <v>11894.85</v>
      </c>
      <c r="G118" s="219">
        <f t="shared" si="11"/>
        <v>36072.1</v>
      </c>
      <c r="H118" s="204">
        <f>IFERROR(VLOOKUP(B118,'[7]NOV-19'!B:H,6,FALSE),0)</f>
        <v>25195.200000000001</v>
      </c>
      <c r="I118" s="205">
        <f>IFERROR(VLOOKUP(B118,'[7]NOV-19'!B:H,7,FALSE),0)</f>
        <v>5112.25</v>
      </c>
      <c r="J118" s="206">
        <f t="shared" si="12"/>
        <v>30307.45</v>
      </c>
      <c r="K118" s="204">
        <f>IFERROR(VLOOKUP(B118,'[9]DEC-19'!B:H,6,FALSE),0)</f>
        <v>26632.5</v>
      </c>
      <c r="L118" s="205">
        <f>IFERROR(VLOOKUP(B118,'[9]DEC-19'!B:H,7,FALSE),0)</f>
        <v>7918.5</v>
      </c>
      <c r="M118" s="206">
        <f t="shared" si="7"/>
        <v>34551</v>
      </c>
      <c r="N118" s="217">
        <f>IFERROR(VLOOKUP(B118,'[10]JAN-20'!B:H,6,FALSE),0)</f>
        <v>10883.9</v>
      </c>
      <c r="O118" s="218">
        <f>IFERROR(VLOOKUP(B118,'[10]JAN-20'!B:H,7,FALSE),0)</f>
        <v>10207.4</v>
      </c>
      <c r="P118" s="219">
        <f t="shared" si="8"/>
        <v>21091.3</v>
      </c>
      <c r="Q118" s="217">
        <f>IFERROR(VLOOKUP(B118,'[11]FEB-20'!B:H,6,FALSE),0)</f>
        <v>14339.3</v>
      </c>
      <c r="R118" s="218">
        <f>IFERROR(VLOOKUP(B118,'[11]FEB-20'!B:H,7,FALSE),0)</f>
        <v>7128.6</v>
      </c>
      <c r="S118" s="219">
        <f t="shared" si="9"/>
        <v>21467.9</v>
      </c>
      <c r="T118" s="217">
        <f>IFERROR(VLOOKUP(B118,'[12]MAR-20'!B:H,6,FALSE),0)</f>
        <v>44867.8</v>
      </c>
      <c r="U118" s="218">
        <f>IFERROR(VLOOKUP(B118,'[12]MAR-20'!B:H,7,FALSE),0)</f>
        <v>6975.9</v>
      </c>
      <c r="V118" s="219">
        <f t="shared" si="10"/>
        <v>51843.700000000004</v>
      </c>
      <c r="W118" s="195">
        <f t="shared" si="13"/>
        <v>146095.95000000001</v>
      </c>
      <c r="X118" s="196">
        <f t="shared" si="13"/>
        <v>49237.5</v>
      </c>
      <c r="Y118" s="197">
        <f t="shared" si="13"/>
        <v>195333.45</v>
      </c>
    </row>
    <row r="119" spans="1:25" ht="13">
      <c r="A119" s="2" t="s">
        <v>277</v>
      </c>
      <c r="B119" s="2" t="s">
        <v>112</v>
      </c>
      <c r="C119" s="89" t="s">
        <v>297</v>
      </c>
      <c r="D119" s="129" t="s">
        <v>298</v>
      </c>
      <c r="E119" s="217">
        <f>IFERROR(VLOOKUP($B119,'[8]OCT-19'!$B:$H,6,FALSE),0)</f>
        <v>22840.25</v>
      </c>
      <c r="F119" s="218">
        <f>IFERROR(VLOOKUP(B119,'[8]OCT-19'!B:H,7,FALSE),0)</f>
        <v>12795.3</v>
      </c>
      <c r="G119" s="219">
        <f t="shared" si="11"/>
        <v>35635.550000000003</v>
      </c>
      <c r="H119" s="204">
        <f>IFERROR(VLOOKUP(B119,'[7]NOV-19'!B:H,6,FALSE),0)</f>
        <v>26129.4</v>
      </c>
      <c r="I119" s="205">
        <f>IFERROR(VLOOKUP(B119,'[7]NOV-19'!B:H,7,FALSE),0)</f>
        <v>6895</v>
      </c>
      <c r="J119" s="206">
        <f t="shared" si="12"/>
        <v>33024.400000000001</v>
      </c>
      <c r="K119" s="204">
        <f>IFERROR(VLOOKUP(B119,'[9]DEC-19'!B:H,6,FALSE),0)</f>
        <v>29362.95</v>
      </c>
      <c r="L119" s="205">
        <f>IFERROR(VLOOKUP(B119,'[9]DEC-19'!B:H,7,FALSE),0)</f>
        <v>7098.05</v>
      </c>
      <c r="M119" s="206">
        <f t="shared" si="7"/>
        <v>36461</v>
      </c>
      <c r="N119" s="217">
        <f>IFERROR(VLOOKUP(B119,'[10]JAN-20'!B:H,6,FALSE),0)</f>
        <v>13769.85</v>
      </c>
      <c r="O119" s="218">
        <f>IFERROR(VLOOKUP(B119,'[10]JAN-20'!B:H,7,FALSE),0)</f>
        <v>8047.95</v>
      </c>
      <c r="P119" s="219">
        <f t="shared" si="8"/>
        <v>21817.8</v>
      </c>
      <c r="Q119" s="217">
        <f>IFERROR(VLOOKUP(B119,'[11]FEB-20'!B:H,6,FALSE),0)</f>
        <v>19246.650000000001</v>
      </c>
      <c r="R119" s="218">
        <f>IFERROR(VLOOKUP(B119,'[11]FEB-20'!B:H,7,FALSE),0)</f>
        <v>4578.25</v>
      </c>
      <c r="S119" s="219">
        <f t="shared" si="9"/>
        <v>23824.9</v>
      </c>
      <c r="T119" s="217">
        <f>IFERROR(VLOOKUP(B119,'[12]MAR-20'!B:H,6,FALSE),0)</f>
        <v>50331.7</v>
      </c>
      <c r="U119" s="218">
        <f>IFERROR(VLOOKUP(B119,'[12]MAR-20'!B:H,7,FALSE),0)</f>
        <v>4426</v>
      </c>
      <c r="V119" s="219">
        <f t="shared" si="10"/>
        <v>54757.7</v>
      </c>
      <c r="W119" s="195">
        <f t="shared" si="13"/>
        <v>161680.79999999999</v>
      </c>
      <c r="X119" s="196">
        <f t="shared" si="13"/>
        <v>43840.549999999996</v>
      </c>
      <c r="Y119" s="197">
        <f t="shared" si="13"/>
        <v>205521.35000000003</v>
      </c>
    </row>
    <row r="120" spans="1:25" ht="13">
      <c r="A120" s="2" t="s">
        <v>277</v>
      </c>
      <c r="B120" s="2" t="s">
        <v>113</v>
      </c>
      <c r="C120" s="89" t="s">
        <v>297</v>
      </c>
      <c r="D120" s="129" t="s">
        <v>304</v>
      </c>
      <c r="E120" s="217">
        <f>IFERROR(VLOOKUP($B120,'[8]OCT-19'!$B:$H,6,FALSE),0)</f>
        <v>34548.6</v>
      </c>
      <c r="F120" s="218">
        <f>IFERROR(VLOOKUP(B120,'[8]OCT-19'!B:H,7,FALSE),0)</f>
        <v>7220</v>
      </c>
      <c r="G120" s="219">
        <f t="shared" si="11"/>
        <v>41768.6</v>
      </c>
      <c r="H120" s="204">
        <f>IFERROR(VLOOKUP(B120,'[7]NOV-19'!B:H,6,FALSE),0)</f>
        <v>26896.7</v>
      </c>
      <c r="I120" s="205">
        <f>IFERROR(VLOOKUP(B120,'[7]NOV-19'!B:H,7,FALSE),0)</f>
        <v>5558.7</v>
      </c>
      <c r="J120" s="206">
        <f t="shared" si="12"/>
        <v>32455.4</v>
      </c>
      <c r="K120" s="204">
        <f>IFERROR(VLOOKUP(B120,'[9]DEC-19'!B:H,6,FALSE),0)</f>
        <v>27249.1</v>
      </c>
      <c r="L120" s="205">
        <f>IFERROR(VLOOKUP(B120,'[9]DEC-19'!B:H,7,FALSE),0)</f>
        <v>4926.8</v>
      </c>
      <c r="M120" s="206">
        <f t="shared" si="7"/>
        <v>32175.899999999998</v>
      </c>
      <c r="N120" s="217">
        <f>IFERROR(VLOOKUP(B120,'[10]JAN-20'!B:H,6,FALSE),0)</f>
        <v>23609.05</v>
      </c>
      <c r="O120" s="218">
        <f>IFERROR(VLOOKUP(B120,'[10]JAN-20'!B:H,7,FALSE),0)</f>
        <v>8435.65</v>
      </c>
      <c r="P120" s="219">
        <f t="shared" si="8"/>
        <v>32044.699999999997</v>
      </c>
      <c r="Q120" s="217">
        <f>IFERROR(VLOOKUP(B120,'[11]FEB-20'!B:H,6,FALSE),0)</f>
        <v>23487.200000000001</v>
      </c>
      <c r="R120" s="218">
        <f>IFERROR(VLOOKUP(B120,'[11]FEB-20'!B:H,7,FALSE),0)</f>
        <v>3349</v>
      </c>
      <c r="S120" s="219">
        <f t="shared" si="9"/>
        <v>26836.2</v>
      </c>
      <c r="T120" s="217">
        <f>IFERROR(VLOOKUP(B120,'[12]MAR-20'!B:H,6,FALSE),0)</f>
        <v>50215</v>
      </c>
      <c r="U120" s="218">
        <f>IFERROR(VLOOKUP(B120,'[12]MAR-20'!B:H,7,FALSE),0)</f>
        <v>1129.8</v>
      </c>
      <c r="V120" s="219">
        <f t="shared" si="10"/>
        <v>51344.800000000003</v>
      </c>
      <c r="W120" s="195">
        <f t="shared" si="13"/>
        <v>186005.65</v>
      </c>
      <c r="X120" s="196">
        <f t="shared" si="13"/>
        <v>30619.95</v>
      </c>
      <c r="Y120" s="197">
        <f t="shared" si="13"/>
        <v>216625.59999999998</v>
      </c>
    </row>
    <row r="121" spans="1:25" ht="13">
      <c r="A121" s="2" t="s">
        <v>277</v>
      </c>
      <c r="B121" s="2" t="s">
        <v>114</v>
      </c>
      <c r="C121" s="89" t="s">
        <v>297</v>
      </c>
      <c r="D121" s="129" t="s">
        <v>304</v>
      </c>
      <c r="E121" s="217">
        <f>IFERROR(VLOOKUP($B121,'[8]OCT-19'!$B:$H,6,FALSE),0)</f>
        <v>42718.2</v>
      </c>
      <c r="F121" s="218">
        <f>IFERROR(VLOOKUP(B121,'[8]OCT-19'!B:H,7,FALSE),0)</f>
        <v>7981.2</v>
      </c>
      <c r="G121" s="219">
        <f t="shared" si="11"/>
        <v>50699.399999999994</v>
      </c>
      <c r="H121" s="204">
        <f>IFERROR(VLOOKUP(B121,'[7]NOV-19'!B:H,6,FALSE),0)</f>
        <v>20190.400000000001</v>
      </c>
      <c r="I121" s="205">
        <f>IFERROR(VLOOKUP(B121,'[7]NOV-19'!B:H,7,FALSE),0)</f>
        <v>10006.799999999999</v>
      </c>
      <c r="J121" s="206">
        <f t="shared" si="12"/>
        <v>30197.200000000001</v>
      </c>
      <c r="K121" s="204">
        <f>IFERROR(VLOOKUP(B121,'[9]DEC-19'!B:H,6,FALSE),0)</f>
        <v>30353.15</v>
      </c>
      <c r="L121" s="205">
        <f>IFERROR(VLOOKUP(B121,'[9]DEC-19'!B:H,7,FALSE),0)</f>
        <v>4187.05</v>
      </c>
      <c r="M121" s="206">
        <f t="shared" si="7"/>
        <v>34540.200000000004</v>
      </c>
      <c r="N121" s="217">
        <f>IFERROR(VLOOKUP(B121,'[10]JAN-20'!B:H,6,FALSE),0)</f>
        <v>19219.599999999999</v>
      </c>
      <c r="O121" s="218">
        <f>IFERROR(VLOOKUP(B121,'[10]JAN-20'!B:H,7,FALSE),0)</f>
        <v>10567.65</v>
      </c>
      <c r="P121" s="219">
        <f t="shared" si="8"/>
        <v>29787.25</v>
      </c>
      <c r="Q121" s="217">
        <f>IFERROR(VLOOKUP(B121,'[11]FEB-20'!B:H,6,FALSE),0)</f>
        <v>22643.95</v>
      </c>
      <c r="R121" s="218">
        <f>IFERROR(VLOOKUP(B121,'[11]FEB-20'!B:H,7,FALSE),0)</f>
        <v>4110.3500000000004</v>
      </c>
      <c r="S121" s="219">
        <f t="shared" si="9"/>
        <v>26754.300000000003</v>
      </c>
      <c r="T121" s="217">
        <f>IFERROR(VLOOKUP(B121,'[12]MAR-20'!B:H,6,FALSE),0)</f>
        <v>49753.75</v>
      </c>
      <c r="U121" s="218">
        <f>IFERROR(VLOOKUP(B121,'[12]MAR-20'!B:H,7,FALSE),0)</f>
        <v>1426.5</v>
      </c>
      <c r="V121" s="219">
        <f t="shared" si="10"/>
        <v>51180.25</v>
      </c>
      <c r="W121" s="195">
        <f t="shared" si="13"/>
        <v>184879.05000000002</v>
      </c>
      <c r="X121" s="196">
        <f t="shared" si="13"/>
        <v>38279.549999999996</v>
      </c>
      <c r="Y121" s="197">
        <f t="shared" si="13"/>
        <v>223158.59999999998</v>
      </c>
    </row>
    <row r="122" spans="1:25" ht="13">
      <c r="A122" s="2" t="s">
        <v>428</v>
      </c>
      <c r="B122" s="2" t="s">
        <v>429</v>
      </c>
      <c r="C122" s="89" t="s">
        <v>297</v>
      </c>
      <c r="D122" s="129" t="s">
        <v>302</v>
      </c>
      <c r="E122" s="217">
        <f>IFERROR(VLOOKUP($B122,'[8]OCT-19'!$B:$H,6,FALSE),0)</f>
        <v>49478.04</v>
      </c>
      <c r="F122" s="218">
        <f>IFERROR(VLOOKUP(B122,'[8]OCT-19'!B:H,7,FALSE),0)</f>
        <v>3771.32</v>
      </c>
      <c r="G122" s="219">
        <f t="shared" si="11"/>
        <v>53249.36</v>
      </c>
      <c r="H122" s="204">
        <f>IFERROR(VLOOKUP(B122,'[7]NOV-19'!B:H,6,FALSE),0)</f>
        <v>17883.98</v>
      </c>
      <c r="I122" s="205">
        <f>IFERROR(VLOOKUP(B122,'[7]NOV-19'!B:H,7,FALSE),0)</f>
        <v>12990.67</v>
      </c>
      <c r="J122" s="206">
        <f t="shared" si="12"/>
        <v>30874.65</v>
      </c>
      <c r="K122" s="204">
        <f>IFERROR(VLOOKUP(B122,'[9]DEC-19'!B:H,6,FALSE),0)</f>
        <v>32550.57</v>
      </c>
      <c r="L122" s="205">
        <f>IFERROR(VLOOKUP(B122,'[9]DEC-19'!B:H,7,FALSE),0)</f>
        <v>6501.04</v>
      </c>
      <c r="M122" s="206">
        <f t="shared" si="7"/>
        <v>39051.61</v>
      </c>
      <c r="N122" s="217">
        <f>IFERROR(VLOOKUP(B122,'[10]JAN-20'!B:H,6,FALSE),0)</f>
        <v>39601.39</v>
      </c>
      <c r="O122" s="218">
        <f>IFERROR(VLOOKUP(B122,'[10]JAN-20'!B:H,7,FALSE),0)</f>
        <v>6351.86</v>
      </c>
      <c r="P122" s="219">
        <f t="shared" si="8"/>
        <v>45953.25</v>
      </c>
      <c r="Q122" s="217">
        <f>IFERROR(VLOOKUP(B122,'[11]FEB-20'!B:H,6,FALSE),0)</f>
        <v>14024.1</v>
      </c>
      <c r="R122" s="218">
        <f>IFERROR(VLOOKUP(B122,'[11]FEB-20'!B:H,7,FALSE),0)</f>
        <v>18706.5</v>
      </c>
      <c r="S122" s="219">
        <f t="shared" si="9"/>
        <v>32730.6</v>
      </c>
      <c r="T122" s="217">
        <f>IFERROR(VLOOKUP(B122,'[12]MAR-20'!B:H,6,FALSE),0)</f>
        <v>23909.200000000001</v>
      </c>
      <c r="U122" s="218">
        <f>IFERROR(VLOOKUP(B122,'[12]MAR-20'!B:H,7,FALSE),0)</f>
        <v>15098.3</v>
      </c>
      <c r="V122" s="219">
        <f t="shared" si="10"/>
        <v>39007.5</v>
      </c>
      <c r="W122" s="195">
        <f t="shared" si="13"/>
        <v>177447.28</v>
      </c>
      <c r="X122" s="196">
        <f t="shared" si="13"/>
        <v>63419.69</v>
      </c>
      <c r="Y122" s="197">
        <f t="shared" si="13"/>
        <v>240866.97</v>
      </c>
    </row>
    <row r="123" spans="1:25" ht="13">
      <c r="A123" s="2" t="s">
        <v>278</v>
      </c>
      <c r="B123" s="2" t="s">
        <v>115</v>
      </c>
      <c r="C123" s="89" t="s">
        <v>297</v>
      </c>
      <c r="D123" s="129" t="s">
        <v>303</v>
      </c>
      <c r="E123" s="217">
        <f>IFERROR(VLOOKUP($B123,'[8]OCT-19'!$B:$H,6,FALSE),0)</f>
        <v>8360.7999999999993</v>
      </c>
      <c r="F123" s="218">
        <f>IFERROR(VLOOKUP(B123,'[8]OCT-19'!B:H,7,FALSE),0)</f>
        <v>190.8</v>
      </c>
      <c r="G123" s="219">
        <f t="shared" si="11"/>
        <v>8551.5999999999985</v>
      </c>
      <c r="H123" s="204">
        <f>IFERROR(VLOOKUP(B123,'[7]NOV-19'!B:H,6,FALSE),0)</f>
        <v>5868.9</v>
      </c>
      <c r="I123" s="205">
        <f>IFERROR(VLOOKUP(B123,'[7]NOV-19'!B:H,7,FALSE),0)</f>
        <v>458.7</v>
      </c>
      <c r="J123" s="206">
        <f t="shared" si="12"/>
        <v>6327.5999999999995</v>
      </c>
      <c r="K123" s="204">
        <f>IFERROR(VLOOKUP(B123,'[9]DEC-19'!B:H,6,FALSE),0)</f>
        <v>8052.65</v>
      </c>
      <c r="L123" s="205">
        <f>IFERROR(VLOOKUP(B123,'[9]DEC-19'!B:H,7,FALSE),0)</f>
        <v>167.45</v>
      </c>
      <c r="M123" s="206">
        <f t="shared" si="7"/>
        <v>8220.1</v>
      </c>
      <c r="N123" s="217">
        <f>IFERROR(VLOOKUP(B123,'[10]JAN-20'!B:H,6,FALSE),0)</f>
        <v>8539.2999999999993</v>
      </c>
      <c r="O123" s="218">
        <f>IFERROR(VLOOKUP(B123,'[10]JAN-20'!B:H,7,FALSE),0)</f>
        <v>28.8</v>
      </c>
      <c r="P123" s="219">
        <f t="shared" si="8"/>
        <v>8568.0999999999985</v>
      </c>
      <c r="Q123" s="217">
        <f>IFERROR(VLOOKUP(B123,'[11]FEB-20'!B:H,6,FALSE),0)</f>
        <v>7769.1</v>
      </c>
      <c r="R123" s="218">
        <f>IFERROR(VLOOKUP(B123,'[11]FEB-20'!B:H,7,FALSE),0)</f>
        <v>286.75</v>
      </c>
      <c r="S123" s="219">
        <f t="shared" si="9"/>
        <v>8055.85</v>
      </c>
      <c r="T123" s="217">
        <f>IFERROR(VLOOKUP(B123,'[12]MAR-20'!B:H,6,FALSE),0)</f>
        <v>8295.1</v>
      </c>
      <c r="U123" s="218">
        <f>IFERROR(VLOOKUP(B123,'[12]MAR-20'!B:H,7,FALSE),0)</f>
        <v>4465.2</v>
      </c>
      <c r="V123" s="219">
        <f t="shared" si="10"/>
        <v>12760.3</v>
      </c>
      <c r="W123" s="195">
        <f t="shared" si="13"/>
        <v>46885.85</v>
      </c>
      <c r="X123" s="196">
        <f t="shared" si="13"/>
        <v>5597.7</v>
      </c>
      <c r="Y123" s="197">
        <f t="shared" si="13"/>
        <v>52483.549999999988</v>
      </c>
    </row>
    <row r="124" spans="1:25" ht="13">
      <c r="A124" s="2" t="s">
        <v>278</v>
      </c>
      <c r="B124" s="2" t="s">
        <v>116</v>
      </c>
      <c r="C124" s="89" t="s">
        <v>297</v>
      </c>
      <c r="D124" s="129" t="s">
        <v>303</v>
      </c>
      <c r="E124" s="217">
        <f>IFERROR(VLOOKUP($B124,'[8]OCT-19'!$B:$H,6,FALSE),0)</f>
        <v>7982.7</v>
      </c>
      <c r="F124" s="218">
        <f>IFERROR(VLOOKUP(B124,'[8]OCT-19'!B:H,7,FALSE),0)</f>
        <v>341.45</v>
      </c>
      <c r="G124" s="219">
        <f t="shared" si="11"/>
        <v>8324.15</v>
      </c>
      <c r="H124" s="204">
        <f>IFERROR(VLOOKUP(B124,'[7]NOV-19'!B:H,6,FALSE),0)</f>
        <v>7157.35</v>
      </c>
      <c r="I124" s="205">
        <f>IFERROR(VLOOKUP(B124,'[7]NOV-19'!B:H,7,FALSE),0)</f>
        <v>530.70000000000005</v>
      </c>
      <c r="J124" s="206">
        <f t="shared" si="12"/>
        <v>7688.05</v>
      </c>
      <c r="K124" s="204">
        <f>IFERROR(VLOOKUP(B124,'[9]DEC-19'!B:H,6,FALSE),0)</f>
        <v>7548.05</v>
      </c>
      <c r="L124" s="205">
        <f>IFERROR(VLOOKUP(B124,'[9]DEC-19'!B:H,7,FALSE),0)</f>
        <v>536.25</v>
      </c>
      <c r="M124" s="206">
        <f t="shared" si="7"/>
        <v>8084.3</v>
      </c>
      <c r="N124" s="217">
        <f>IFERROR(VLOOKUP(B124,'[10]JAN-20'!B:H,6,FALSE),0)</f>
        <v>5255.65</v>
      </c>
      <c r="O124" s="218">
        <f>IFERROR(VLOOKUP(B124,'[10]JAN-20'!B:H,7,FALSE),0)</f>
        <v>250.25</v>
      </c>
      <c r="P124" s="219">
        <f t="shared" si="8"/>
        <v>5505.9</v>
      </c>
      <c r="Q124" s="217">
        <f>IFERROR(VLOOKUP(B124,'[11]FEB-20'!B:H,6,FALSE),0)</f>
        <v>8463.25</v>
      </c>
      <c r="R124" s="218">
        <f>IFERROR(VLOOKUP(B124,'[11]FEB-20'!B:H,7,FALSE),0)</f>
        <v>420.1</v>
      </c>
      <c r="S124" s="219">
        <f t="shared" si="9"/>
        <v>8883.35</v>
      </c>
      <c r="T124" s="217">
        <f>IFERROR(VLOOKUP(B124,'[12]MAR-20'!B:H,6,FALSE),0)</f>
        <v>6305.65</v>
      </c>
      <c r="U124" s="218">
        <f>IFERROR(VLOOKUP(B124,'[12]MAR-20'!B:H,7,FALSE),0)</f>
        <v>2637.45</v>
      </c>
      <c r="V124" s="219">
        <f t="shared" si="10"/>
        <v>8943.0999999999985</v>
      </c>
      <c r="W124" s="195">
        <f t="shared" si="13"/>
        <v>42712.65</v>
      </c>
      <c r="X124" s="196">
        <f t="shared" si="13"/>
        <v>4716.2</v>
      </c>
      <c r="Y124" s="197">
        <f t="shared" si="13"/>
        <v>47428.85</v>
      </c>
    </row>
    <row r="125" spans="1:25" ht="13">
      <c r="A125" s="2" t="s">
        <v>278</v>
      </c>
      <c r="B125" s="2" t="s">
        <v>117</v>
      </c>
      <c r="C125" s="89" t="s">
        <v>297</v>
      </c>
      <c r="D125" s="129" t="s">
        <v>303</v>
      </c>
      <c r="E125" s="217">
        <f>IFERROR(VLOOKUP($B125,'[8]OCT-19'!$B:$H,6,FALSE),0)</f>
        <v>12432.3</v>
      </c>
      <c r="F125" s="218">
        <f>IFERROR(VLOOKUP(B125,'[8]OCT-19'!B:H,7,FALSE),0)</f>
        <v>414.95</v>
      </c>
      <c r="G125" s="219">
        <f t="shared" si="11"/>
        <v>12847.25</v>
      </c>
      <c r="H125" s="204">
        <f>IFERROR(VLOOKUP(B125,'[7]NOV-19'!B:H,6,FALSE),0)</f>
        <v>8634.35</v>
      </c>
      <c r="I125" s="205">
        <f>IFERROR(VLOOKUP(B125,'[7]NOV-19'!B:H,7,FALSE),0)</f>
        <v>319.75</v>
      </c>
      <c r="J125" s="206">
        <f t="shared" si="12"/>
        <v>8954.1</v>
      </c>
      <c r="K125" s="204">
        <f>IFERROR(VLOOKUP(B125,'[9]DEC-19'!B:H,6,FALSE),0)</f>
        <v>13807.15</v>
      </c>
      <c r="L125" s="205">
        <f>IFERROR(VLOOKUP(B125,'[9]DEC-19'!B:H,7,FALSE),0)</f>
        <v>427.7</v>
      </c>
      <c r="M125" s="206">
        <f t="shared" si="7"/>
        <v>14234.85</v>
      </c>
      <c r="N125" s="217">
        <f>IFERROR(VLOOKUP(B125,'[10]JAN-20'!B:H,6,FALSE),0)</f>
        <v>14083.75</v>
      </c>
      <c r="O125" s="218">
        <f>IFERROR(VLOOKUP(B125,'[10]JAN-20'!B:H,7,FALSE),0)</f>
        <v>379.7</v>
      </c>
      <c r="P125" s="219">
        <f t="shared" si="8"/>
        <v>14463.45</v>
      </c>
      <c r="Q125" s="217">
        <f>IFERROR(VLOOKUP(B125,'[11]FEB-20'!B:H,6,FALSE),0)</f>
        <v>9853.0499999999993</v>
      </c>
      <c r="R125" s="218">
        <f>IFERROR(VLOOKUP(B125,'[11]FEB-20'!B:H,7,FALSE),0)</f>
        <v>122.65</v>
      </c>
      <c r="S125" s="219">
        <f t="shared" si="9"/>
        <v>9975.6999999999989</v>
      </c>
      <c r="T125" s="217">
        <f>IFERROR(VLOOKUP(B125,'[12]MAR-20'!B:H,6,FALSE),0)</f>
        <v>6175.55</v>
      </c>
      <c r="U125" s="218">
        <f>IFERROR(VLOOKUP(B125,'[12]MAR-20'!B:H,7,FALSE),0)</f>
        <v>1079</v>
      </c>
      <c r="V125" s="219">
        <f t="shared" si="10"/>
        <v>7254.55</v>
      </c>
      <c r="W125" s="195">
        <f t="shared" si="13"/>
        <v>64986.150000000009</v>
      </c>
      <c r="X125" s="196">
        <f t="shared" si="13"/>
        <v>2743.75</v>
      </c>
      <c r="Y125" s="197">
        <f t="shared" si="13"/>
        <v>67729.899999999994</v>
      </c>
    </row>
    <row r="126" spans="1:25" ht="13">
      <c r="A126" s="2" t="s">
        <v>278</v>
      </c>
      <c r="B126" s="2" t="s">
        <v>118</v>
      </c>
      <c r="C126" s="89" t="s">
        <v>297</v>
      </c>
      <c r="D126" s="129" t="s">
        <v>303</v>
      </c>
      <c r="E126" s="217">
        <f>IFERROR(VLOOKUP($B126,'[8]OCT-19'!$B:$H,6,FALSE),0)</f>
        <v>13005.55</v>
      </c>
      <c r="F126" s="218">
        <f>IFERROR(VLOOKUP(B126,'[8]OCT-19'!B:H,7,FALSE),0)</f>
        <v>554.04999999999995</v>
      </c>
      <c r="G126" s="219">
        <f t="shared" si="11"/>
        <v>13559.599999999999</v>
      </c>
      <c r="H126" s="204">
        <f>IFERROR(VLOOKUP(B126,'[7]NOV-19'!B:H,6,FALSE),0)</f>
        <v>8562.6</v>
      </c>
      <c r="I126" s="205">
        <f>IFERROR(VLOOKUP(B126,'[7]NOV-19'!B:H,7,FALSE),0)</f>
        <v>561.70000000000005</v>
      </c>
      <c r="J126" s="206">
        <f t="shared" si="12"/>
        <v>9124.3000000000011</v>
      </c>
      <c r="K126" s="204">
        <f>IFERROR(VLOOKUP(B126,'[9]DEC-19'!B:H,6,FALSE),0)</f>
        <v>9777.7000000000007</v>
      </c>
      <c r="L126" s="205">
        <f>IFERROR(VLOOKUP(B126,'[9]DEC-19'!B:H,7,FALSE),0)</f>
        <v>331.7</v>
      </c>
      <c r="M126" s="206">
        <f t="shared" si="7"/>
        <v>10109.400000000001</v>
      </c>
      <c r="N126" s="217">
        <f>IFERROR(VLOOKUP(B126,'[10]JAN-20'!B:H,6,FALSE),0)</f>
        <v>12308.65</v>
      </c>
      <c r="O126" s="218">
        <f>IFERROR(VLOOKUP(B126,'[10]JAN-20'!B:H,7,FALSE),0)</f>
        <v>345</v>
      </c>
      <c r="P126" s="219">
        <f t="shared" si="8"/>
        <v>12653.65</v>
      </c>
      <c r="Q126" s="217">
        <f>IFERROR(VLOOKUP(B126,'[11]FEB-20'!B:H,6,FALSE),0)</f>
        <v>9047.9500000000007</v>
      </c>
      <c r="R126" s="218">
        <f>IFERROR(VLOOKUP(B126,'[11]FEB-20'!B:H,7,FALSE),0)</f>
        <v>295.3</v>
      </c>
      <c r="S126" s="219">
        <f t="shared" si="9"/>
        <v>9343.25</v>
      </c>
      <c r="T126" s="217">
        <f>IFERROR(VLOOKUP(B126,'[12]MAR-20'!B:H,6,FALSE),0)</f>
        <v>5083.7</v>
      </c>
      <c r="U126" s="218">
        <f>IFERROR(VLOOKUP(B126,'[12]MAR-20'!B:H,7,FALSE),0)</f>
        <v>740.85</v>
      </c>
      <c r="V126" s="219">
        <f t="shared" si="10"/>
        <v>5824.55</v>
      </c>
      <c r="W126" s="195">
        <f t="shared" si="13"/>
        <v>57786.149999999994</v>
      </c>
      <c r="X126" s="196">
        <f t="shared" si="13"/>
        <v>2828.6</v>
      </c>
      <c r="Y126" s="197">
        <f t="shared" si="13"/>
        <v>60614.750000000007</v>
      </c>
    </row>
    <row r="127" spans="1:25" ht="13">
      <c r="A127" s="2" t="s">
        <v>278</v>
      </c>
      <c r="B127" s="2" t="s">
        <v>119</v>
      </c>
      <c r="C127" s="89" t="s">
        <v>297</v>
      </c>
      <c r="D127" s="129" t="s">
        <v>303</v>
      </c>
      <c r="E127" s="217">
        <f>IFERROR(VLOOKUP($B127,'[8]OCT-19'!$B:$H,6,FALSE),0)</f>
        <v>7890.45</v>
      </c>
      <c r="F127" s="218">
        <f>IFERROR(VLOOKUP(B127,'[8]OCT-19'!B:H,7,FALSE),0)</f>
        <v>477.5</v>
      </c>
      <c r="G127" s="219">
        <f t="shared" si="11"/>
        <v>8367.9500000000007</v>
      </c>
      <c r="H127" s="204">
        <f>IFERROR(VLOOKUP(B127,'[7]NOV-19'!B:H,6,FALSE),0)</f>
        <v>10625.8</v>
      </c>
      <c r="I127" s="205">
        <f>IFERROR(VLOOKUP(B127,'[7]NOV-19'!B:H,7,FALSE),0)</f>
        <v>819</v>
      </c>
      <c r="J127" s="206">
        <f t="shared" si="12"/>
        <v>11444.8</v>
      </c>
      <c r="K127" s="204">
        <f>IFERROR(VLOOKUP(B127,'[9]DEC-19'!B:H,6,FALSE),0)</f>
        <v>8215.4500000000007</v>
      </c>
      <c r="L127" s="205">
        <f>IFERROR(VLOOKUP(B127,'[9]DEC-19'!B:H,7,FALSE),0)</f>
        <v>549.75</v>
      </c>
      <c r="M127" s="206">
        <f t="shared" si="7"/>
        <v>8765.2000000000007</v>
      </c>
      <c r="N127" s="217">
        <f>IFERROR(VLOOKUP(B127,'[10]JAN-20'!B:H,6,FALSE),0)</f>
        <v>15453.85</v>
      </c>
      <c r="O127" s="218">
        <f>IFERROR(VLOOKUP(B127,'[10]JAN-20'!B:H,7,FALSE),0)</f>
        <v>384</v>
      </c>
      <c r="P127" s="219">
        <f t="shared" si="8"/>
        <v>15837.85</v>
      </c>
      <c r="Q127" s="217">
        <f>IFERROR(VLOOKUP(B127,'[11]FEB-20'!B:H,6,FALSE),0)</f>
        <v>15073.65</v>
      </c>
      <c r="R127" s="218">
        <f>IFERROR(VLOOKUP(B127,'[11]FEB-20'!B:H,7,FALSE),0)</f>
        <v>585.5</v>
      </c>
      <c r="S127" s="219">
        <f t="shared" si="9"/>
        <v>15659.15</v>
      </c>
      <c r="T127" s="217">
        <f>IFERROR(VLOOKUP(B127,'[12]MAR-20'!B:H,6,FALSE),0)</f>
        <v>7365.2</v>
      </c>
      <c r="U127" s="218">
        <f>IFERROR(VLOOKUP(B127,'[12]MAR-20'!B:H,7,FALSE),0)</f>
        <v>2127.75</v>
      </c>
      <c r="V127" s="219">
        <f t="shared" si="10"/>
        <v>9492.9500000000007</v>
      </c>
      <c r="W127" s="195">
        <f t="shared" si="13"/>
        <v>64624.4</v>
      </c>
      <c r="X127" s="196">
        <f t="shared" si="13"/>
        <v>4943.5</v>
      </c>
      <c r="Y127" s="197">
        <f t="shared" si="13"/>
        <v>69567.900000000009</v>
      </c>
    </row>
    <row r="128" spans="1:25" ht="13">
      <c r="A128" s="2" t="s">
        <v>278</v>
      </c>
      <c r="B128" s="2" t="s">
        <v>120</v>
      </c>
      <c r="C128" s="89" t="s">
        <v>297</v>
      </c>
      <c r="D128" s="129" t="s">
        <v>303</v>
      </c>
      <c r="E128" s="217">
        <f>IFERROR(VLOOKUP($B128,'[8]OCT-19'!$B:$H,6,FALSE),0)</f>
        <v>7912</v>
      </c>
      <c r="F128" s="218">
        <f>IFERROR(VLOOKUP(B128,'[8]OCT-19'!B:H,7,FALSE),0)</f>
        <v>584.15</v>
      </c>
      <c r="G128" s="219">
        <f t="shared" si="11"/>
        <v>8496.15</v>
      </c>
      <c r="H128" s="204">
        <f>IFERROR(VLOOKUP(B128,'[7]NOV-19'!B:H,6,FALSE),0)</f>
        <v>5095.7</v>
      </c>
      <c r="I128" s="205">
        <f>IFERROR(VLOOKUP(B128,'[7]NOV-19'!B:H,7,FALSE),0)</f>
        <v>661.5</v>
      </c>
      <c r="J128" s="206">
        <f t="shared" si="12"/>
        <v>5757.2</v>
      </c>
      <c r="K128" s="204">
        <f>IFERROR(VLOOKUP(B128,'[9]DEC-19'!B:H,6,FALSE),0)</f>
        <v>7110.15</v>
      </c>
      <c r="L128" s="205">
        <f>IFERROR(VLOOKUP(B128,'[9]DEC-19'!B:H,7,FALSE),0)</f>
        <v>652.54999999999995</v>
      </c>
      <c r="M128" s="206">
        <f t="shared" si="7"/>
        <v>7762.7</v>
      </c>
      <c r="N128" s="217">
        <f>IFERROR(VLOOKUP(B128,'[10]JAN-20'!B:H,6,FALSE),0)</f>
        <v>7720.25</v>
      </c>
      <c r="O128" s="218">
        <f>IFERROR(VLOOKUP(B128,'[10]JAN-20'!B:H,7,FALSE),0)</f>
        <v>306.25</v>
      </c>
      <c r="P128" s="219">
        <f t="shared" si="8"/>
        <v>8026.5</v>
      </c>
      <c r="Q128" s="217">
        <f>IFERROR(VLOOKUP(B128,'[11]FEB-20'!B:H,6,FALSE),0)</f>
        <v>13169</v>
      </c>
      <c r="R128" s="218">
        <f>IFERROR(VLOOKUP(B128,'[11]FEB-20'!B:H,7,FALSE),0)</f>
        <v>312.05</v>
      </c>
      <c r="S128" s="219">
        <f t="shared" si="9"/>
        <v>13481.05</v>
      </c>
      <c r="T128" s="217">
        <f>IFERROR(VLOOKUP(B128,'[12]MAR-20'!B:H,6,FALSE),0)</f>
        <v>5326.05</v>
      </c>
      <c r="U128" s="218">
        <f>IFERROR(VLOOKUP(B128,'[12]MAR-20'!B:H,7,FALSE),0)</f>
        <v>1481.5</v>
      </c>
      <c r="V128" s="219">
        <f t="shared" si="10"/>
        <v>6807.55</v>
      </c>
      <c r="W128" s="195">
        <f t="shared" si="13"/>
        <v>46333.15</v>
      </c>
      <c r="X128" s="196">
        <f t="shared" si="13"/>
        <v>3998</v>
      </c>
      <c r="Y128" s="197">
        <f t="shared" si="13"/>
        <v>50331.15</v>
      </c>
    </row>
    <row r="129" spans="1:25" ht="13">
      <c r="A129" s="2" t="s">
        <v>278</v>
      </c>
      <c r="B129" s="2" t="s">
        <v>121</v>
      </c>
      <c r="C129" s="89" t="s">
        <v>297</v>
      </c>
      <c r="D129" s="129" t="s">
        <v>303</v>
      </c>
      <c r="E129" s="217">
        <f>IFERROR(VLOOKUP($B129,'[8]OCT-19'!$B:$H,6,FALSE),0)</f>
        <v>0</v>
      </c>
      <c r="F129" s="218">
        <f>IFERROR(VLOOKUP(B129,'[8]OCT-19'!B:H,7,FALSE),0)</f>
        <v>0</v>
      </c>
      <c r="G129" s="219">
        <f t="shared" si="11"/>
        <v>0</v>
      </c>
      <c r="H129" s="204">
        <f>IFERROR(VLOOKUP(B129,'[7]NOV-19'!B:H,6,FALSE),0)</f>
        <v>0</v>
      </c>
      <c r="I129" s="205">
        <f>IFERROR(VLOOKUP(B129,'[7]NOV-19'!B:H,7,FALSE),0)</f>
        <v>0</v>
      </c>
      <c r="J129" s="206">
        <f t="shared" si="12"/>
        <v>0</v>
      </c>
      <c r="K129" s="204">
        <f>IFERROR(VLOOKUP(B129,'[9]DEC-19'!B:H,6,FALSE),0)</f>
        <v>0</v>
      </c>
      <c r="L129" s="205">
        <f>IFERROR(VLOOKUP(B129,'[9]DEC-19'!B:H,7,FALSE),0)</f>
        <v>0</v>
      </c>
      <c r="M129" s="206">
        <f t="shared" si="7"/>
        <v>0</v>
      </c>
      <c r="N129" s="217">
        <f>IFERROR(VLOOKUP(B129,'[10]JAN-20'!B:H,6,FALSE),0)</f>
        <v>0</v>
      </c>
      <c r="O129" s="218">
        <f>IFERROR(VLOOKUP(B129,'[10]JAN-20'!B:H,7,FALSE),0)</f>
        <v>0</v>
      </c>
      <c r="P129" s="219">
        <f t="shared" si="8"/>
        <v>0</v>
      </c>
      <c r="Q129" s="217">
        <f>IFERROR(VLOOKUP(B129,'[11]FEB-20'!B:H,6,FALSE),0)</f>
        <v>0</v>
      </c>
      <c r="R129" s="218">
        <f>IFERROR(VLOOKUP(B129,'[11]FEB-20'!B:H,7,FALSE),0)</f>
        <v>0</v>
      </c>
      <c r="S129" s="219">
        <f t="shared" si="9"/>
        <v>0</v>
      </c>
      <c r="T129" s="217">
        <f>IFERROR(VLOOKUP(B129,'[12]MAR-20'!B:H,6,FALSE),0)</f>
        <v>0</v>
      </c>
      <c r="U129" s="218">
        <f>IFERROR(VLOOKUP(B129,'[12]MAR-20'!B:H,7,FALSE),0)</f>
        <v>0</v>
      </c>
      <c r="V129" s="219">
        <f t="shared" si="10"/>
        <v>0</v>
      </c>
      <c r="W129" s="195">
        <f t="shared" si="13"/>
        <v>0</v>
      </c>
      <c r="X129" s="196">
        <f t="shared" si="13"/>
        <v>0</v>
      </c>
      <c r="Y129" s="197">
        <f t="shared" si="13"/>
        <v>0</v>
      </c>
    </row>
    <row r="130" spans="1:25" ht="13">
      <c r="A130" s="2" t="s">
        <v>278</v>
      </c>
      <c r="B130" s="2" t="s">
        <v>122</v>
      </c>
      <c r="C130" s="89" t="s">
        <v>297</v>
      </c>
      <c r="D130" s="129" t="s">
        <v>303</v>
      </c>
      <c r="E130" s="217">
        <f>IFERROR(VLOOKUP($B130,'[8]OCT-19'!$B:$H,6,FALSE),0)</f>
        <v>0</v>
      </c>
      <c r="F130" s="218">
        <f>IFERROR(VLOOKUP(B130,'[8]OCT-19'!B:H,7,FALSE),0)</f>
        <v>0</v>
      </c>
      <c r="G130" s="219">
        <f t="shared" si="11"/>
        <v>0</v>
      </c>
      <c r="H130" s="204">
        <f>IFERROR(VLOOKUP(B130,'[7]NOV-19'!B:H,6,FALSE),0)</f>
        <v>0</v>
      </c>
      <c r="I130" s="205">
        <f>IFERROR(VLOOKUP(B130,'[7]NOV-19'!B:H,7,FALSE),0)</f>
        <v>0</v>
      </c>
      <c r="J130" s="206">
        <f t="shared" si="12"/>
        <v>0</v>
      </c>
      <c r="K130" s="204">
        <f>IFERROR(VLOOKUP(B130,'[9]DEC-19'!B:H,6,FALSE),0)</f>
        <v>0</v>
      </c>
      <c r="L130" s="205">
        <f>IFERROR(VLOOKUP(B130,'[9]DEC-19'!B:H,7,FALSE),0)</f>
        <v>0</v>
      </c>
      <c r="M130" s="206">
        <f t="shared" si="7"/>
        <v>0</v>
      </c>
      <c r="N130" s="217">
        <f>IFERROR(VLOOKUP(B130,'[10]JAN-20'!B:H,6,FALSE),0)</f>
        <v>0</v>
      </c>
      <c r="O130" s="218">
        <f>IFERROR(VLOOKUP(B130,'[10]JAN-20'!B:H,7,FALSE),0)</f>
        <v>0</v>
      </c>
      <c r="P130" s="219">
        <f t="shared" si="8"/>
        <v>0</v>
      </c>
      <c r="Q130" s="217">
        <f>IFERROR(VLOOKUP(B130,'[11]FEB-20'!B:H,6,FALSE),0)</f>
        <v>0</v>
      </c>
      <c r="R130" s="218">
        <f>IFERROR(VLOOKUP(B130,'[11]FEB-20'!B:H,7,FALSE),0)</f>
        <v>0</v>
      </c>
      <c r="S130" s="219">
        <f t="shared" si="9"/>
        <v>0</v>
      </c>
      <c r="T130" s="217">
        <f>IFERROR(VLOOKUP(B130,'[12]MAR-20'!B:H,6,FALSE),0)</f>
        <v>0</v>
      </c>
      <c r="U130" s="218">
        <f>IFERROR(VLOOKUP(B130,'[12]MAR-20'!B:H,7,FALSE),0)</f>
        <v>0</v>
      </c>
      <c r="V130" s="219">
        <f t="shared" si="10"/>
        <v>0</v>
      </c>
      <c r="W130" s="195">
        <f t="shared" si="13"/>
        <v>0</v>
      </c>
      <c r="X130" s="196">
        <f t="shared" si="13"/>
        <v>0</v>
      </c>
      <c r="Y130" s="197">
        <f t="shared" si="13"/>
        <v>0</v>
      </c>
    </row>
    <row r="131" spans="1:25" ht="13">
      <c r="A131" s="2" t="s">
        <v>278</v>
      </c>
      <c r="B131" s="2" t="s">
        <v>123</v>
      </c>
      <c r="C131" s="89" t="s">
        <v>297</v>
      </c>
      <c r="D131" s="129" t="s">
        <v>303</v>
      </c>
      <c r="E131" s="217">
        <f>IFERROR(VLOOKUP($B131,'[8]OCT-19'!$B:$H,6,FALSE),0)</f>
        <v>2193.14</v>
      </c>
      <c r="F131" s="218">
        <f>IFERROR(VLOOKUP(B131,'[8]OCT-19'!B:H,7,FALSE),0)</f>
        <v>612.77</v>
      </c>
      <c r="G131" s="219">
        <f t="shared" si="11"/>
        <v>2805.91</v>
      </c>
      <c r="H131" s="204">
        <f>IFERROR(VLOOKUP(B131,'[7]NOV-19'!B:H,6,FALSE),0)</f>
        <v>2197.69</v>
      </c>
      <c r="I131" s="205">
        <f>IFERROR(VLOOKUP(B131,'[7]NOV-19'!B:H,7,FALSE),0)</f>
        <v>444.53</v>
      </c>
      <c r="J131" s="206">
        <f t="shared" si="12"/>
        <v>2642.2200000000003</v>
      </c>
      <c r="K131" s="204">
        <f>IFERROR(VLOOKUP(B131,'[9]DEC-19'!B:H,6,FALSE),0)</f>
        <v>2260.92</v>
      </c>
      <c r="L131" s="205">
        <f>IFERROR(VLOOKUP(B131,'[9]DEC-19'!B:H,7,FALSE),0)</f>
        <v>639.05999999999995</v>
      </c>
      <c r="M131" s="206">
        <f t="shared" si="7"/>
        <v>2899.98</v>
      </c>
      <c r="N131" s="217">
        <f>IFERROR(VLOOKUP(B131,'[10]JAN-20'!B:H,6,FALSE),0)</f>
        <v>1859.52</v>
      </c>
      <c r="O131" s="218">
        <f>IFERROR(VLOOKUP(B131,'[10]JAN-20'!B:H,7,FALSE),0)</f>
        <v>170.86</v>
      </c>
      <c r="P131" s="219">
        <f t="shared" si="8"/>
        <v>2030.38</v>
      </c>
      <c r="Q131" s="217">
        <f>IFERROR(VLOOKUP(B131,'[11]FEB-20'!B:H,6,FALSE),0)</f>
        <v>2610.9499999999998</v>
      </c>
      <c r="R131" s="218">
        <f>IFERROR(VLOOKUP(B131,'[11]FEB-20'!B:H,7,FALSE),0)</f>
        <v>319.41000000000003</v>
      </c>
      <c r="S131" s="219">
        <f t="shared" si="9"/>
        <v>2930.3599999999997</v>
      </c>
      <c r="T131" s="217">
        <f>IFERROR(VLOOKUP(B131,'[12]MAR-20'!B:H,6,FALSE),0)</f>
        <v>2158.54</v>
      </c>
      <c r="U131" s="218">
        <f>IFERROR(VLOOKUP(B131,'[12]MAR-20'!B:H,7,FALSE),0)</f>
        <v>753.85</v>
      </c>
      <c r="V131" s="219">
        <f t="shared" si="10"/>
        <v>2912.39</v>
      </c>
      <c r="W131" s="195">
        <f t="shared" si="13"/>
        <v>13280.760000000002</v>
      </c>
      <c r="X131" s="196">
        <f t="shared" si="13"/>
        <v>2940.4799999999996</v>
      </c>
      <c r="Y131" s="197">
        <f t="shared" si="13"/>
        <v>16221.240000000002</v>
      </c>
    </row>
    <row r="132" spans="1:25" ht="13">
      <c r="A132" s="2" t="s">
        <v>278</v>
      </c>
      <c r="B132" s="2" t="s">
        <v>124</v>
      </c>
      <c r="C132" s="89" t="s">
        <v>297</v>
      </c>
      <c r="D132" s="129" t="s">
        <v>303</v>
      </c>
      <c r="E132" s="217">
        <f>IFERROR(VLOOKUP($B132,'[8]OCT-19'!$B:$H,6,FALSE),0)</f>
        <v>1423.67</v>
      </c>
      <c r="F132" s="218">
        <f>IFERROR(VLOOKUP(B132,'[8]OCT-19'!B:H,7,FALSE),0)</f>
        <v>643.01</v>
      </c>
      <c r="G132" s="219">
        <f t="shared" si="11"/>
        <v>2066.6800000000003</v>
      </c>
      <c r="H132" s="204">
        <f>IFERROR(VLOOKUP(B132,'[7]NOV-19'!B:H,6,FALSE),0)</f>
        <v>3156.22</v>
      </c>
      <c r="I132" s="205">
        <f>IFERROR(VLOOKUP(B132,'[7]NOV-19'!B:H,7,FALSE),0)</f>
        <v>434.83</v>
      </c>
      <c r="J132" s="206">
        <f t="shared" si="12"/>
        <v>3591.0499999999997</v>
      </c>
      <c r="K132" s="204">
        <f>IFERROR(VLOOKUP(B132,'[9]DEC-19'!B:H,6,FALSE),0)</f>
        <v>3067.34</v>
      </c>
      <c r="L132" s="205">
        <f>IFERROR(VLOOKUP(B132,'[9]DEC-19'!B:H,7,FALSE),0)</f>
        <v>519.54999999999995</v>
      </c>
      <c r="M132" s="206">
        <f t="shared" si="7"/>
        <v>3586.8900000000003</v>
      </c>
      <c r="N132" s="217">
        <f>IFERROR(VLOOKUP(B132,'[10]JAN-20'!B:H,6,FALSE),0)</f>
        <v>3405.83</v>
      </c>
      <c r="O132" s="218">
        <f>IFERROR(VLOOKUP(B132,'[10]JAN-20'!B:H,7,FALSE),0)</f>
        <v>309.29000000000002</v>
      </c>
      <c r="P132" s="219">
        <f t="shared" si="8"/>
        <v>3715.12</v>
      </c>
      <c r="Q132" s="217">
        <f>IFERROR(VLOOKUP(B132,'[11]FEB-20'!B:H,6,FALSE),0)</f>
        <v>3367.49</v>
      </c>
      <c r="R132" s="218">
        <f>IFERROR(VLOOKUP(B132,'[11]FEB-20'!B:H,7,FALSE),0)</f>
        <v>579.75</v>
      </c>
      <c r="S132" s="219">
        <f t="shared" si="9"/>
        <v>3947.24</v>
      </c>
      <c r="T132" s="217">
        <f>IFERROR(VLOOKUP(B132,'[12]MAR-20'!B:H,6,FALSE),0)</f>
        <v>2849.25</v>
      </c>
      <c r="U132" s="218">
        <f>IFERROR(VLOOKUP(B132,'[12]MAR-20'!B:H,7,FALSE),0)</f>
        <v>161.29</v>
      </c>
      <c r="V132" s="219">
        <f t="shared" si="10"/>
        <v>3010.54</v>
      </c>
      <c r="W132" s="195">
        <f t="shared" si="13"/>
        <v>17269.8</v>
      </c>
      <c r="X132" s="196">
        <f t="shared" si="13"/>
        <v>2647.72</v>
      </c>
      <c r="Y132" s="197">
        <f t="shared" si="13"/>
        <v>19917.519999999997</v>
      </c>
    </row>
    <row r="133" spans="1:25" ht="13">
      <c r="A133" s="2" t="s">
        <v>279</v>
      </c>
      <c r="B133" s="2" t="s">
        <v>125</v>
      </c>
      <c r="C133" s="89" t="s">
        <v>297</v>
      </c>
      <c r="D133" s="129" t="s">
        <v>303</v>
      </c>
      <c r="E133" s="217">
        <f>IFERROR(VLOOKUP($B133,'[8]OCT-19'!$B:$H,6,FALSE),0)</f>
        <v>0</v>
      </c>
      <c r="F133" s="218">
        <f>IFERROR(VLOOKUP(B133,'[8]OCT-19'!B:H,7,FALSE),0)</f>
        <v>0</v>
      </c>
      <c r="G133" s="219">
        <f t="shared" si="11"/>
        <v>0</v>
      </c>
      <c r="H133" s="204">
        <f>IFERROR(VLOOKUP(B133,'[7]NOV-19'!B:H,6,FALSE),0)</f>
        <v>0</v>
      </c>
      <c r="I133" s="205">
        <f>IFERROR(VLOOKUP(B133,'[7]NOV-19'!B:H,7,FALSE),0)</f>
        <v>0</v>
      </c>
      <c r="J133" s="206">
        <f t="shared" si="12"/>
        <v>0</v>
      </c>
      <c r="K133" s="204">
        <f>IFERROR(VLOOKUP(B133,'[9]DEC-19'!B:H,6,FALSE),0)</f>
        <v>0</v>
      </c>
      <c r="L133" s="205">
        <f>IFERROR(VLOOKUP(B133,'[9]DEC-19'!B:H,7,FALSE),0)</f>
        <v>0</v>
      </c>
      <c r="M133" s="206">
        <f t="shared" ref="M133:M196" si="14">+K133+L133</f>
        <v>0</v>
      </c>
      <c r="N133" s="217">
        <f>IFERROR(VLOOKUP(B133,'[10]JAN-20'!B:H,6,FALSE),0)</f>
        <v>0</v>
      </c>
      <c r="O133" s="218">
        <f>IFERROR(VLOOKUP(B133,'[10]JAN-20'!B:H,7,FALSE),0)</f>
        <v>0</v>
      </c>
      <c r="P133" s="219">
        <f t="shared" ref="P133:P196" si="15">+N133+O133</f>
        <v>0</v>
      </c>
      <c r="Q133" s="217">
        <f>IFERROR(VLOOKUP(B133,'[11]FEB-20'!B:H,6,FALSE),0)</f>
        <v>0</v>
      </c>
      <c r="R133" s="218">
        <f>IFERROR(VLOOKUP(B133,'[11]FEB-20'!B:H,7,FALSE),0)</f>
        <v>0</v>
      </c>
      <c r="S133" s="219">
        <f t="shared" ref="S133:S196" si="16">+Q133+R133</f>
        <v>0</v>
      </c>
      <c r="T133" s="217">
        <f>IFERROR(VLOOKUP(B133,'[12]MAR-20'!B:H,6,FALSE),0)</f>
        <v>0</v>
      </c>
      <c r="U133" s="218">
        <f>IFERROR(VLOOKUP(B133,'[12]MAR-20'!B:H,7,FALSE),0)</f>
        <v>0</v>
      </c>
      <c r="V133" s="219">
        <f t="shared" ref="V133:V196" si="17">+T133+U133</f>
        <v>0</v>
      </c>
      <c r="W133" s="195">
        <f t="shared" si="13"/>
        <v>0</v>
      </c>
      <c r="X133" s="196">
        <f t="shared" si="13"/>
        <v>0</v>
      </c>
      <c r="Y133" s="197">
        <f t="shared" si="13"/>
        <v>0</v>
      </c>
    </row>
    <row r="134" spans="1:25" ht="13">
      <c r="A134" s="2" t="s">
        <v>281</v>
      </c>
      <c r="B134" s="2" t="s">
        <v>144</v>
      </c>
      <c r="C134" s="89" t="s">
        <v>297</v>
      </c>
      <c r="D134" s="129" t="s">
        <v>298</v>
      </c>
      <c r="E134" s="217">
        <f>IFERROR(VLOOKUP($B134,'[8]OCT-19'!$B:$H,6,FALSE),0)</f>
        <v>0</v>
      </c>
      <c r="F134" s="218">
        <f>IFERROR(VLOOKUP(B134,'[8]OCT-19'!B:H,7,FALSE),0)</f>
        <v>3.38</v>
      </c>
      <c r="G134" s="219">
        <f t="shared" si="11"/>
        <v>3.38</v>
      </c>
      <c r="H134" s="204">
        <f>IFERROR(VLOOKUP(B134,'[7]NOV-19'!B:H,6,FALSE),0)</f>
        <v>0</v>
      </c>
      <c r="I134" s="205">
        <f>IFERROR(VLOOKUP(B134,'[7]NOV-19'!B:H,7,FALSE),0)</f>
        <v>0</v>
      </c>
      <c r="J134" s="206">
        <f t="shared" si="12"/>
        <v>0</v>
      </c>
      <c r="K134" s="204">
        <f>IFERROR(VLOOKUP(B134,'[9]DEC-19'!B:H,6,FALSE),0)</f>
        <v>65.680000000000007</v>
      </c>
      <c r="L134" s="205">
        <f>IFERROR(VLOOKUP(B134,'[9]DEC-19'!B:H,7,FALSE),0)</f>
        <v>1.61</v>
      </c>
      <c r="M134" s="206">
        <f t="shared" si="14"/>
        <v>67.290000000000006</v>
      </c>
      <c r="N134" s="217">
        <f>IFERROR(VLOOKUP(B134,'[10]JAN-20'!B:H,6,FALSE),0)</f>
        <v>127.89</v>
      </c>
      <c r="O134" s="218">
        <f>IFERROR(VLOOKUP(B134,'[10]JAN-20'!B:H,7,FALSE),0)</f>
        <v>2.72</v>
      </c>
      <c r="P134" s="219">
        <f t="shared" si="15"/>
        <v>130.61000000000001</v>
      </c>
      <c r="Q134" s="217">
        <f>IFERROR(VLOOKUP(B134,'[11]FEB-20'!B:H,6,FALSE),0)</f>
        <v>65.48</v>
      </c>
      <c r="R134" s="218">
        <f>IFERROR(VLOOKUP(B134,'[11]FEB-20'!B:H,7,FALSE),0)</f>
        <v>3.28</v>
      </c>
      <c r="S134" s="219">
        <f t="shared" si="16"/>
        <v>68.760000000000005</v>
      </c>
      <c r="T134" s="217">
        <f>IFERROR(VLOOKUP(B134,'[12]MAR-20'!B:H,6,FALSE),0)</f>
        <v>82.29</v>
      </c>
      <c r="U134" s="218">
        <f>IFERROR(VLOOKUP(B134,'[12]MAR-20'!B:H,7,FALSE),0)</f>
        <v>0.18</v>
      </c>
      <c r="V134" s="219">
        <f t="shared" si="17"/>
        <v>82.470000000000013</v>
      </c>
      <c r="W134" s="195">
        <f t="shared" si="13"/>
        <v>341.34000000000003</v>
      </c>
      <c r="X134" s="196">
        <f t="shared" si="13"/>
        <v>11.17</v>
      </c>
      <c r="Y134" s="197">
        <f t="shared" si="13"/>
        <v>352.51000000000005</v>
      </c>
    </row>
    <row r="135" spans="1:25" ht="13">
      <c r="A135" s="2" t="s">
        <v>282</v>
      </c>
      <c r="B135" s="2" t="s">
        <v>317</v>
      </c>
      <c r="C135" s="89" t="s">
        <v>297</v>
      </c>
      <c r="D135" s="129" t="s">
        <v>302</v>
      </c>
      <c r="E135" s="217">
        <f>IFERROR(VLOOKUP($B135,'[8]OCT-19'!$B:$H,6,FALSE),0)</f>
        <v>25855.8</v>
      </c>
      <c r="F135" s="218">
        <f>IFERROR(VLOOKUP(B135,'[8]OCT-19'!B:H,7,FALSE),0)</f>
        <v>3535.4</v>
      </c>
      <c r="G135" s="219">
        <f t="shared" si="11"/>
        <v>29391.200000000001</v>
      </c>
      <c r="H135" s="204">
        <f>IFERROR(VLOOKUP(B135,'[7]NOV-19'!B:H,6,FALSE),0)</f>
        <v>14615.65</v>
      </c>
      <c r="I135" s="205">
        <f>IFERROR(VLOOKUP(B135,'[7]NOV-19'!B:H,7,FALSE),0)</f>
        <v>3284.35</v>
      </c>
      <c r="J135" s="206">
        <f t="shared" si="12"/>
        <v>17900</v>
      </c>
      <c r="K135" s="204">
        <f>IFERROR(VLOOKUP(B135,'[9]DEC-19'!B:H,6,FALSE),0)</f>
        <v>16439.349999999999</v>
      </c>
      <c r="L135" s="205">
        <f>IFERROR(VLOOKUP(B135,'[9]DEC-19'!B:H,7,FALSE),0)</f>
        <v>4115.55</v>
      </c>
      <c r="M135" s="206">
        <f t="shared" si="14"/>
        <v>20554.899999999998</v>
      </c>
      <c r="N135" s="217">
        <f>IFERROR(VLOOKUP(B135,'[10]JAN-20'!B:H,6,FALSE),0)</f>
        <v>14979.55</v>
      </c>
      <c r="O135" s="218">
        <f>IFERROR(VLOOKUP(B135,'[10]JAN-20'!B:H,7,FALSE),0)</f>
        <v>3843.95</v>
      </c>
      <c r="P135" s="219">
        <f t="shared" si="15"/>
        <v>18823.5</v>
      </c>
      <c r="Q135" s="217">
        <f>IFERROR(VLOOKUP(B135,'[11]FEB-20'!B:H,6,FALSE),0)</f>
        <v>14136.85</v>
      </c>
      <c r="R135" s="218">
        <f>IFERROR(VLOOKUP(B135,'[11]FEB-20'!B:H,7,FALSE),0)</f>
        <v>3879.05</v>
      </c>
      <c r="S135" s="219">
        <f t="shared" si="16"/>
        <v>18015.900000000001</v>
      </c>
      <c r="T135" s="217">
        <f>IFERROR(VLOOKUP(B135,'[12]MAR-20'!B:H,6,FALSE),0)</f>
        <v>23844.400000000001</v>
      </c>
      <c r="U135" s="218">
        <f>IFERROR(VLOOKUP(B135,'[12]MAR-20'!B:H,7,FALSE),0)</f>
        <v>2869</v>
      </c>
      <c r="V135" s="219">
        <f t="shared" si="17"/>
        <v>26713.4</v>
      </c>
      <c r="W135" s="195">
        <f t="shared" si="13"/>
        <v>109871.6</v>
      </c>
      <c r="X135" s="196">
        <f t="shared" si="13"/>
        <v>21527.3</v>
      </c>
      <c r="Y135" s="197">
        <f t="shared" si="13"/>
        <v>131398.9</v>
      </c>
    </row>
    <row r="136" spans="1:25" ht="13">
      <c r="A136" s="2" t="s">
        <v>282</v>
      </c>
      <c r="B136" s="2" t="s">
        <v>318</v>
      </c>
      <c r="C136" s="89" t="s">
        <v>297</v>
      </c>
      <c r="D136" s="129" t="s">
        <v>302</v>
      </c>
      <c r="E136" s="217">
        <f>IFERROR(VLOOKUP($B136,'[8]OCT-19'!$B:$H,6,FALSE),0)</f>
        <v>9559.2999999999993</v>
      </c>
      <c r="F136" s="218">
        <f>IFERROR(VLOOKUP(B136,'[8]OCT-19'!B:H,7,FALSE),0)</f>
        <v>2937.55</v>
      </c>
      <c r="G136" s="219">
        <f t="shared" si="11"/>
        <v>12496.849999999999</v>
      </c>
      <c r="H136" s="204">
        <f>IFERROR(VLOOKUP(B136,'[7]NOV-19'!B:H,6,FALSE),0)</f>
        <v>11542.6</v>
      </c>
      <c r="I136" s="205">
        <f>IFERROR(VLOOKUP(B136,'[7]NOV-19'!B:H,7,FALSE),0)</f>
        <v>3162.65</v>
      </c>
      <c r="J136" s="206">
        <f t="shared" si="12"/>
        <v>14705.25</v>
      </c>
      <c r="K136" s="204">
        <f>IFERROR(VLOOKUP(B136,'[9]DEC-19'!B:H,6,FALSE),0)</f>
        <v>10619.15</v>
      </c>
      <c r="L136" s="205">
        <f>IFERROR(VLOOKUP(B136,'[9]DEC-19'!B:H,7,FALSE),0)</f>
        <v>3454.45</v>
      </c>
      <c r="M136" s="206">
        <f t="shared" si="14"/>
        <v>14073.599999999999</v>
      </c>
      <c r="N136" s="217">
        <f>IFERROR(VLOOKUP(B136,'[10]JAN-20'!B:H,6,FALSE),0)</f>
        <v>13057.85</v>
      </c>
      <c r="O136" s="218">
        <f>IFERROR(VLOOKUP(B136,'[10]JAN-20'!B:H,7,FALSE),0)</f>
        <v>3130.5</v>
      </c>
      <c r="P136" s="219">
        <f t="shared" si="15"/>
        <v>16188.35</v>
      </c>
      <c r="Q136" s="217">
        <f>IFERROR(VLOOKUP(B136,'[11]FEB-20'!B:H,6,FALSE),0)</f>
        <v>8292.4500000000007</v>
      </c>
      <c r="R136" s="218">
        <f>IFERROR(VLOOKUP(B136,'[11]FEB-20'!B:H,7,FALSE),0)</f>
        <v>2896.5</v>
      </c>
      <c r="S136" s="219">
        <f t="shared" si="16"/>
        <v>11188.95</v>
      </c>
      <c r="T136" s="217">
        <f>IFERROR(VLOOKUP(B136,'[12]MAR-20'!B:H,6,FALSE),0)</f>
        <v>26536.9</v>
      </c>
      <c r="U136" s="218">
        <f>IFERROR(VLOOKUP(B136,'[12]MAR-20'!B:H,7,FALSE),0)</f>
        <v>2627.2</v>
      </c>
      <c r="V136" s="219">
        <f t="shared" si="17"/>
        <v>29164.100000000002</v>
      </c>
      <c r="W136" s="195">
        <f t="shared" si="13"/>
        <v>79608.25</v>
      </c>
      <c r="X136" s="196">
        <f t="shared" si="13"/>
        <v>18208.850000000002</v>
      </c>
      <c r="Y136" s="197">
        <f t="shared" si="13"/>
        <v>97817.1</v>
      </c>
    </row>
    <row r="137" spans="1:25" ht="13">
      <c r="A137" s="2" t="s">
        <v>282</v>
      </c>
      <c r="B137" s="2" t="s">
        <v>319</v>
      </c>
      <c r="C137" s="89" t="s">
        <v>297</v>
      </c>
      <c r="D137" s="129" t="s">
        <v>302</v>
      </c>
      <c r="E137" s="217">
        <f>IFERROR(VLOOKUP($B137,'[8]OCT-19'!$B:$H,6,FALSE),0)</f>
        <v>7559.05</v>
      </c>
      <c r="F137" s="218">
        <f>IFERROR(VLOOKUP(B137,'[8]OCT-19'!B:H,7,FALSE),0)</f>
        <v>3037.45</v>
      </c>
      <c r="G137" s="219">
        <f t="shared" si="11"/>
        <v>10596.5</v>
      </c>
      <c r="H137" s="204">
        <f>IFERROR(VLOOKUP(B137,'[7]NOV-19'!B:H,6,FALSE),0)</f>
        <v>11744.95</v>
      </c>
      <c r="I137" s="205">
        <f>IFERROR(VLOOKUP(B137,'[7]NOV-19'!B:H,7,FALSE),0)</f>
        <v>2781.7</v>
      </c>
      <c r="J137" s="206">
        <f t="shared" si="12"/>
        <v>14526.650000000001</v>
      </c>
      <c r="K137" s="204">
        <f>IFERROR(VLOOKUP(B137,'[9]DEC-19'!B:H,6,FALSE),0)</f>
        <v>11082.15</v>
      </c>
      <c r="L137" s="205">
        <f>IFERROR(VLOOKUP(B137,'[9]DEC-19'!B:H,7,FALSE),0)</f>
        <v>2868.55</v>
      </c>
      <c r="M137" s="206">
        <f t="shared" si="14"/>
        <v>13950.7</v>
      </c>
      <c r="N137" s="217">
        <f>IFERROR(VLOOKUP(B137,'[10]JAN-20'!B:H,6,FALSE),0)</f>
        <v>4895.8</v>
      </c>
      <c r="O137" s="218">
        <f>IFERROR(VLOOKUP(B137,'[10]JAN-20'!B:H,7,FALSE),0)</f>
        <v>1909.3</v>
      </c>
      <c r="P137" s="219">
        <f t="shared" si="15"/>
        <v>6805.1</v>
      </c>
      <c r="Q137" s="217">
        <f>IFERROR(VLOOKUP(B137,'[11]FEB-20'!B:H,6,FALSE),0)</f>
        <v>7294.4</v>
      </c>
      <c r="R137" s="218">
        <f>IFERROR(VLOOKUP(B137,'[11]FEB-20'!B:H,7,FALSE),0)</f>
        <v>3512</v>
      </c>
      <c r="S137" s="219">
        <f t="shared" si="16"/>
        <v>10806.4</v>
      </c>
      <c r="T137" s="217">
        <f>IFERROR(VLOOKUP(B137,'[12]MAR-20'!B:H,6,FALSE),0)</f>
        <v>14876.75</v>
      </c>
      <c r="U137" s="218">
        <f>IFERROR(VLOOKUP(B137,'[12]MAR-20'!B:H,7,FALSE),0)</f>
        <v>1781.55</v>
      </c>
      <c r="V137" s="219">
        <f t="shared" si="17"/>
        <v>16658.3</v>
      </c>
      <c r="W137" s="195">
        <f t="shared" si="13"/>
        <v>57453.100000000006</v>
      </c>
      <c r="X137" s="196">
        <f t="shared" si="13"/>
        <v>15890.55</v>
      </c>
      <c r="Y137" s="197">
        <f t="shared" si="13"/>
        <v>73343.650000000009</v>
      </c>
    </row>
    <row r="138" spans="1:25" ht="13">
      <c r="A138" s="2" t="s">
        <v>282</v>
      </c>
      <c r="B138" s="2" t="s">
        <v>148</v>
      </c>
      <c r="C138" s="89" t="s">
        <v>297</v>
      </c>
      <c r="D138" s="129" t="s">
        <v>303</v>
      </c>
      <c r="E138" s="217">
        <f>IFERROR(VLOOKUP($B138,'[8]OCT-19'!$B:$H,6,FALSE),0)</f>
        <v>1622.2</v>
      </c>
      <c r="F138" s="218">
        <f>IFERROR(VLOOKUP(B138,'[8]OCT-19'!B:H,7,FALSE),0)</f>
        <v>164.4</v>
      </c>
      <c r="G138" s="219">
        <f t="shared" si="11"/>
        <v>1786.6000000000001</v>
      </c>
      <c r="H138" s="204">
        <f>IFERROR(VLOOKUP(B138,'[7]NOV-19'!B:H,6,FALSE),0)</f>
        <v>539.20000000000005</v>
      </c>
      <c r="I138" s="205">
        <f>IFERROR(VLOOKUP(B138,'[7]NOV-19'!B:H,7,FALSE),0)</f>
        <v>378.75</v>
      </c>
      <c r="J138" s="206">
        <f t="shared" si="12"/>
        <v>917.95</v>
      </c>
      <c r="K138" s="204">
        <f>IFERROR(VLOOKUP(B138,'[9]DEC-19'!B:H,6,FALSE),0)</f>
        <v>998.6</v>
      </c>
      <c r="L138" s="205">
        <f>IFERROR(VLOOKUP(B138,'[9]DEC-19'!B:H,7,FALSE),0)</f>
        <v>273.75</v>
      </c>
      <c r="M138" s="206">
        <f t="shared" si="14"/>
        <v>1272.3499999999999</v>
      </c>
      <c r="N138" s="217">
        <f>IFERROR(VLOOKUP(B138,'[10]JAN-20'!B:H,6,FALSE),0)</f>
        <v>846.3</v>
      </c>
      <c r="O138" s="218">
        <f>IFERROR(VLOOKUP(B138,'[10]JAN-20'!B:H,7,FALSE),0)</f>
        <v>118.45</v>
      </c>
      <c r="P138" s="219">
        <f t="shared" si="15"/>
        <v>964.75</v>
      </c>
      <c r="Q138" s="217">
        <f>IFERROR(VLOOKUP(B138,'[11]FEB-20'!B:H,6,FALSE),0)</f>
        <v>687.75</v>
      </c>
      <c r="R138" s="218">
        <f>IFERROR(VLOOKUP(B138,'[11]FEB-20'!B:H,7,FALSE),0)</f>
        <v>32.6</v>
      </c>
      <c r="S138" s="219">
        <f t="shared" si="16"/>
        <v>720.35</v>
      </c>
      <c r="T138" s="217">
        <f>IFERROR(VLOOKUP(B138,'[12]MAR-20'!B:H,6,FALSE),0)</f>
        <v>992.55</v>
      </c>
      <c r="U138" s="218">
        <f>IFERROR(VLOOKUP(B138,'[12]MAR-20'!B:H,7,FALSE),0)</f>
        <v>27.3</v>
      </c>
      <c r="V138" s="219">
        <f t="shared" si="17"/>
        <v>1019.8499999999999</v>
      </c>
      <c r="W138" s="195">
        <f t="shared" si="13"/>
        <v>5686.6</v>
      </c>
      <c r="X138" s="196">
        <f t="shared" si="13"/>
        <v>995.25</v>
      </c>
      <c r="Y138" s="197">
        <f t="shared" si="13"/>
        <v>6681.85</v>
      </c>
    </row>
    <row r="139" spans="1:25" ht="13">
      <c r="A139" s="2" t="s">
        <v>282</v>
      </c>
      <c r="B139" s="2" t="s">
        <v>149</v>
      </c>
      <c r="C139" s="89" t="s">
        <v>297</v>
      </c>
      <c r="D139" s="129" t="s">
        <v>303</v>
      </c>
      <c r="E139" s="217">
        <f>IFERROR(VLOOKUP($B139,'[8]OCT-19'!$B:$H,6,FALSE),0)</f>
        <v>1596.9</v>
      </c>
      <c r="F139" s="218">
        <f>IFERROR(VLOOKUP(B139,'[8]OCT-19'!B:H,7,FALSE),0)</f>
        <v>492.6</v>
      </c>
      <c r="G139" s="219">
        <f t="shared" si="11"/>
        <v>2089.5</v>
      </c>
      <c r="H139" s="204">
        <f>IFERROR(VLOOKUP(B139,'[7]NOV-19'!B:H,6,FALSE),0)</f>
        <v>373.55</v>
      </c>
      <c r="I139" s="205">
        <f>IFERROR(VLOOKUP(B139,'[7]NOV-19'!B:H,7,FALSE),0)</f>
        <v>180.4</v>
      </c>
      <c r="J139" s="206">
        <f t="shared" si="12"/>
        <v>553.95000000000005</v>
      </c>
      <c r="K139" s="204">
        <f>IFERROR(VLOOKUP(B139,'[9]DEC-19'!B:H,6,FALSE),0)</f>
        <v>985.9</v>
      </c>
      <c r="L139" s="205">
        <f>IFERROR(VLOOKUP(B139,'[9]DEC-19'!B:H,7,FALSE),0)</f>
        <v>593.65</v>
      </c>
      <c r="M139" s="206">
        <f t="shared" si="14"/>
        <v>1579.55</v>
      </c>
      <c r="N139" s="217">
        <f>IFERROR(VLOOKUP(B139,'[10]JAN-20'!B:H,6,FALSE),0)</f>
        <v>748.75</v>
      </c>
      <c r="O139" s="218">
        <f>IFERROR(VLOOKUP(B139,'[10]JAN-20'!B:H,7,FALSE),0)</f>
        <v>117.7</v>
      </c>
      <c r="P139" s="219">
        <f t="shared" si="15"/>
        <v>866.45</v>
      </c>
      <c r="Q139" s="217">
        <f>IFERROR(VLOOKUP(B139,'[11]FEB-20'!B:H,6,FALSE),0)</f>
        <v>593.15</v>
      </c>
      <c r="R139" s="218">
        <f>IFERROR(VLOOKUP(B139,'[11]FEB-20'!B:H,7,FALSE),0)</f>
        <v>24.95</v>
      </c>
      <c r="S139" s="219">
        <f t="shared" si="16"/>
        <v>618.1</v>
      </c>
      <c r="T139" s="217">
        <f>IFERROR(VLOOKUP(B139,'[12]MAR-20'!B:H,6,FALSE),0)</f>
        <v>891.3</v>
      </c>
      <c r="U139" s="218">
        <f>IFERROR(VLOOKUP(B139,'[12]MAR-20'!B:H,7,FALSE),0)</f>
        <v>25.6</v>
      </c>
      <c r="V139" s="219">
        <f t="shared" si="17"/>
        <v>916.9</v>
      </c>
      <c r="W139" s="195">
        <f t="shared" si="13"/>
        <v>5189.55</v>
      </c>
      <c r="X139" s="196">
        <f t="shared" si="13"/>
        <v>1434.9</v>
      </c>
      <c r="Y139" s="197">
        <f t="shared" si="13"/>
        <v>6624.45</v>
      </c>
    </row>
    <row r="140" spans="1:25" ht="13">
      <c r="A140" s="2" t="s">
        <v>282</v>
      </c>
      <c r="B140" s="2" t="s">
        <v>154</v>
      </c>
      <c r="C140" s="89" t="s">
        <v>297</v>
      </c>
      <c r="D140" s="129" t="s">
        <v>298</v>
      </c>
      <c r="E140" s="217">
        <f>IFERROR(VLOOKUP($B140,'[8]OCT-19'!$B:$H,6,FALSE),0)</f>
        <v>3.33</v>
      </c>
      <c r="F140" s="218">
        <f>IFERROR(VLOOKUP(B140,'[8]OCT-19'!B:H,7,FALSE),0)</f>
        <v>2145.87</v>
      </c>
      <c r="G140" s="219">
        <f t="shared" ref="G140:G203" si="18">+E140+F140</f>
        <v>2149.1999999999998</v>
      </c>
      <c r="H140" s="204">
        <f>IFERROR(VLOOKUP(B140,'[7]NOV-19'!B:H,6,FALSE),0)</f>
        <v>566.91</v>
      </c>
      <c r="I140" s="205">
        <f>IFERROR(VLOOKUP(B140,'[7]NOV-19'!B:H,7,FALSE),0)</f>
        <v>1824.03</v>
      </c>
      <c r="J140" s="206">
        <f t="shared" ref="J140:J203" si="19">+H140+I140</f>
        <v>2390.94</v>
      </c>
      <c r="K140" s="204">
        <f>IFERROR(VLOOKUP(B140,'[9]DEC-19'!B:H,6,FALSE),0)</f>
        <v>94.68</v>
      </c>
      <c r="L140" s="205">
        <f>IFERROR(VLOOKUP(B140,'[9]DEC-19'!B:H,7,FALSE),0)</f>
        <v>3608.19</v>
      </c>
      <c r="M140" s="206">
        <f t="shared" si="14"/>
        <v>3702.87</v>
      </c>
      <c r="N140" s="217">
        <f>IFERROR(VLOOKUP(B140,'[10]JAN-20'!B:H,6,FALSE),0)</f>
        <v>40.950000000000003</v>
      </c>
      <c r="O140" s="218">
        <f>IFERROR(VLOOKUP(B140,'[10]JAN-20'!B:H,7,FALSE),0)</f>
        <v>1812.33</v>
      </c>
      <c r="P140" s="219">
        <f t="shared" si="15"/>
        <v>1853.28</v>
      </c>
      <c r="Q140" s="217">
        <f>IFERROR(VLOOKUP(B140,'[11]FEB-20'!B:H,6,FALSE),0)</f>
        <v>9.09</v>
      </c>
      <c r="R140" s="218">
        <f>IFERROR(VLOOKUP(B140,'[11]FEB-20'!B:H,7,FALSE),0)</f>
        <v>1317.15</v>
      </c>
      <c r="S140" s="219">
        <f t="shared" si="16"/>
        <v>1326.24</v>
      </c>
      <c r="T140" s="217">
        <f>IFERROR(VLOOKUP(B140,'[12]MAR-20'!B:H,6,FALSE),0)</f>
        <v>366.75</v>
      </c>
      <c r="U140" s="218">
        <f>IFERROR(VLOOKUP(B140,'[12]MAR-20'!B:H,7,FALSE),0)</f>
        <v>1560.33</v>
      </c>
      <c r="V140" s="219">
        <f t="shared" si="17"/>
        <v>1927.08</v>
      </c>
      <c r="W140" s="195">
        <f t="shared" si="13"/>
        <v>1081.71</v>
      </c>
      <c r="X140" s="196">
        <f t="shared" si="13"/>
        <v>12267.9</v>
      </c>
      <c r="Y140" s="197">
        <f t="shared" si="13"/>
        <v>13349.609999999999</v>
      </c>
    </row>
    <row r="141" spans="1:25" ht="13">
      <c r="A141" s="2" t="s">
        <v>282</v>
      </c>
      <c r="B141" s="2" t="s">
        <v>155</v>
      </c>
      <c r="C141" s="89" t="s">
        <v>297</v>
      </c>
      <c r="D141" s="129" t="s">
        <v>298</v>
      </c>
      <c r="E141" s="217">
        <f>IFERROR(VLOOKUP($B141,'[8]OCT-19'!$B:$H,6,FALSE),0)</f>
        <v>0</v>
      </c>
      <c r="F141" s="218">
        <f>IFERROR(VLOOKUP(B141,'[8]OCT-19'!B:H,7,FALSE),0)</f>
        <v>0</v>
      </c>
      <c r="G141" s="219">
        <f t="shared" si="18"/>
        <v>0</v>
      </c>
      <c r="H141" s="204">
        <f>IFERROR(VLOOKUP(B141,'[7]NOV-19'!B:H,6,FALSE),0)</f>
        <v>3072.33</v>
      </c>
      <c r="I141" s="205">
        <f>IFERROR(VLOOKUP(B141,'[7]NOV-19'!B:H,7,FALSE),0)</f>
        <v>1782.81</v>
      </c>
      <c r="J141" s="206">
        <f t="shared" si="19"/>
        <v>4855.1399999999994</v>
      </c>
      <c r="K141" s="204">
        <f>IFERROR(VLOOKUP(B141,'[9]DEC-19'!B:H,6,FALSE),0)</f>
        <v>294.75</v>
      </c>
      <c r="L141" s="205">
        <f>IFERROR(VLOOKUP(B141,'[9]DEC-19'!B:H,7,FALSE),0)</f>
        <v>654.92999999999995</v>
      </c>
      <c r="M141" s="206">
        <f t="shared" si="14"/>
        <v>949.68</v>
      </c>
      <c r="N141" s="217">
        <f>IFERROR(VLOOKUP(B141,'[10]JAN-20'!B:H,6,FALSE),0)</f>
        <v>431.19</v>
      </c>
      <c r="O141" s="218">
        <f>IFERROR(VLOOKUP(B141,'[10]JAN-20'!B:H,7,FALSE),0)</f>
        <v>383.67</v>
      </c>
      <c r="P141" s="219">
        <f t="shared" si="15"/>
        <v>814.86</v>
      </c>
      <c r="Q141" s="217">
        <f>IFERROR(VLOOKUP(B141,'[11]FEB-20'!B:H,6,FALSE),0)</f>
        <v>374.58</v>
      </c>
      <c r="R141" s="218">
        <f>IFERROR(VLOOKUP(B141,'[11]FEB-20'!B:H,7,FALSE),0)</f>
        <v>168.66</v>
      </c>
      <c r="S141" s="219">
        <f t="shared" si="16"/>
        <v>543.24</v>
      </c>
      <c r="T141" s="217">
        <f>IFERROR(VLOOKUP(B141,'[12]MAR-20'!B:H,6,FALSE),0)</f>
        <v>1369.98</v>
      </c>
      <c r="U141" s="218">
        <f>IFERROR(VLOOKUP(B141,'[12]MAR-20'!B:H,7,FALSE),0)</f>
        <v>89.37</v>
      </c>
      <c r="V141" s="219">
        <f t="shared" si="17"/>
        <v>1459.35</v>
      </c>
      <c r="W141" s="195">
        <f t="shared" ref="W141:Y204" si="20">SUM(E141,H141,K141,N141,Q141,T141)</f>
        <v>5542.83</v>
      </c>
      <c r="X141" s="196">
        <f t="shared" si="20"/>
        <v>3079.4399999999996</v>
      </c>
      <c r="Y141" s="197">
        <f t="shared" si="20"/>
        <v>8622.2699999999986</v>
      </c>
    </row>
    <row r="142" spans="1:25" ht="13">
      <c r="A142" s="2" t="s">
        <v>282</v>
      </c>
      <c r="B142" s="2" t="s">
        <v>156</v>
      </c>
      <c r="C142" s="89" t="s">
        <v>297</v>
      </c>
      <c r="D142" s="129" t="s">
        <v>298</v>
      </c>
      <c r="E142" s="217">
        <f>IFERROR(VLOOKUP($B142,'[8]OCT-19'!$B:$H,6,FALSE),0)</f>
        <v>1390.5</v>
      </c>
      <c r="F142" s="218">
        <f>IFERROR(VLOOKUP(B142,'[8]OCT-19'!B:H,7,FALSE),0)</f>
        <v>203.4</v>
      </c>
      <c r="G142" s="219">
        <f t="shared" si="18"/>
        <v>1593.9</v>
      </c>
      <c r="H142" s="204">
        <f>IFERROR(VLOOKUP(B142,'[7]NOV-19'!B:H,6,FALSE),0)</f>
        <v>751.32</v>
      </c>
      <c r="I142" s="205">
        <f>IFERROR(VLOOKUP(B142,'[7]NOV-19'!B:H,7,FALSE),0)</f>
        <v>133.29</v>
      </c>
      <c r="J142" s="206">
        <f t="shared" si="19"/>
        <v>884.61</v>
      </c>
      <c r="K142" s="204">
        <f>IFERROR(VLOOKUP(B142,'[9]DEC-19'!B:H,6,FALSE),0)</f>
        <v>665.64</v>
      </c>
      <c r="L142" s="205">
        <f>IFERROR(VLOOKUP(B142,'[9]DEC-19'!B:H,7,FALSE),0)</f>
        <v>391.23</v>
      </c>
      <c r="M142" s="206">
        <f t="shared" si="14"/>
        <v>1056.8699999999999</v>
      </c>
      <c r="N142" s="217">
        <f>IFERROR(VLOOKUP(B142,'[10]JAN-20'!B:H,6,FALSE),0)</f>
        <v>707.49</v>
      </c>
      <c r="O142" s="218">
        <f>IFERROR(VLOOKUP(B142,'[10]JAN-20'!B:H,7,FALSE),0)</f>
        <v>1162.71</v>
      </c>
      <c r="P142" s="219">
        <f t="shared" si="15"/>
        <v>1870.2</v>
      </c>
      <c r="Q142" s="217">
        <f>IFERROR(VLOOKUP(B142,'[11]FEB-20'!B:H,6,FALSE),0)</f>
        <v>351.27</v>
      </c>
      <c r="R142" s="218">
        <f>IFERROR(VLOOKUP(B142,'[11]FEB-20'!B:H,7,FALSE),0)</f>
        <v>162.44999999999999</v>
      </c>
      <c r="S142" s="219">
        <f t="shared" si="16"/>
        <v>513.72</v>
      </c>
      <c r="T142" s="217">
        <f>IFERROR(VLOOKUP(B142,'[12]MAR-20'!B:H,6,FALSE),0)</f>
        <v>495.63</v>
      </c>
      <c r="U142" s="218">
        <f>IFERROR(VLOOKUP(B142,'[12]MAR-20'!B:H,7,FALSE),0)</f>
        <v>4.68</v>
      </c>
      <c r="V142" s="219">
        <f t="shared" si="17"/>
        <v>500.31</v>
      </c>
      <c r="W142" s="195">
        <f t="shared" si="20"/>
        <v>4361.8499999999995</v>
      </c>
      <c r="X142" s="196">
        <f t="shared" si="20"/>
        <v>2057.7599999999998</v>
      </c>
      <c r="Y142" s="197">
        <f t="shared" si="20"/>
        <v>6419.6100000000006</v>
      </c>
    </row>
    <row r="143" spans="1:25" ht="13">
      <c r="A143" s="2" t="s">
        <v>282</v>
      </c>
      <c r="B143" s="2" t="s">
        <v>157</v>
      </c>
      <c r="C143" s="89" t="s">
        <v>297</v>
      </c>
      <c r="D143" s="129" t="s">
        <v>298</v>
      </c>
      <c r="E143" s="217">
        <f>IFERROR(VLOOKUP($B143,'[8]OCT-19'!$B:$H,6,FALSE),0)</f>
        <v>0.18</v>
      </c>
      <c r="F143" s="218">
        <f>IFERROR(VLOOKUP(B143,'[8]OCT-19'!B:H,7,FALSE),0)</f>
        <v>2497.3200000000002</v>
      </c>
      <c r="G143" s="219">
        <f t="shared" si="18"/>
        <v>2497.5</v>
      </c>
      <c r="H143" s="204">
        <f>IFERROR(VLOOKUP(B143,'[7]NOV-19'!B:H,6,FALSE),0)</f>
        <v>112.68</v>
      </c>
      <c r="I143" s="205">
        <f>IFERROR(VLOOKUP(B143,'[7]NOV-19'!B:H,7,FALSE),0)</f>
        <v>1842.03</v>
      </c>
      <c r="J143" s="206">
        <f t="shared" si="19"/>
        <v>1954.71</v>
      </c>
      <c r="K143" s="204">
        <f>IFERROR(VLOOKUP(B143,'[9]DEC-19'!B:H,6,FALSE),0)</f>
        <v>53.91</v>
      </c>
      <c r="L143" s="205">
        <f>IFERROR(VLOOKUP(B143,'[9]DEC-19'!B:H,7,FALSE),0)</f>
        <v>2998.35</v>
      </c>
      <c r="M143" s="206">
        <f t="shared" si="14"/>
        <v>3052.2599999999998</v>
      </c>
      <c r="N143" s="217">
        <f>IFERROR(VLOOKUP(B143,'[10]JAN-20'!B:H,6,FALSE),0)</f>
        <v>426.87</v>
      </c>
      <c r="O143" s="218">
        <f>IFERROR(VLOOKUP(B143,'[10]JAN-20'!B:H,7,FALSE),0)</f>
        <v>2355.21</v>
      </c>
      <c r="P143" s="219">
        <f t="shared" si="15"/>
        <v>2782.08</v>
      </c>
      <c r="Q143" s="217">
        <f>IFERROR(VLOOKUP(B143,'[11]FEB-20'!B:H,6,FALSE),0)</f>
        <v>0.09</v>
      </c>
      <c r="R143" s="218">
        <f>IFERROR(VLOOKUP(B143,'[11]FEB-20'!B:H,7,FALSE),0)</f>
        <v>1096.02</v>
      </c>
      <c r="S143" s="219">
        <f t="shared" si="16"/>
        <v>1096.1099999999999</v>
      </c>
      <c r="T143" s="217">
        <f>IFERROR(VLOOKUP(B143,'[12]MAR-20'!B:H,6,FALSE),0)</f>
        <v>0.54</v>
      </c>
      <c r="U143" s="218">
        <f>IFERROR(VLOOKUP(B143,'[12]MAR-20'!B:H,7,FALSE),0)</f>
        <v>2240.91</v>
      </c>
      <c r="V143" s="219">
        <f t="shared" si="17"/>
        <v>2241.4499999999998</v>
      </c>
      <c r="W143" s="195">
        <f t="shared" si="20"/>
        <v>594.27</v>
      </c>
      <c r="X143" s="196">
        <f t="shared" si="20"/>
        <v>13029.84</v>
      </c>
      <c r="Y143" s="197">
        <f t="shared" si="20"/>
        <v>13624.11</v>
      </c>
    </row>
    <row r="144" spans="1:25" ht="13">
      <c r="A144" s="2" t="s">
        <v>282</v>
      </c>
      <c r="B144" s="2" t="s">
        <v>158</v>
      </c>
      <c r="C144" s="89" t="s">
        <v>297</v>
      </c>
      <c r="D144" s="129" t="s">
        <v>302</v>
      </c>
      <c r="E144" s="217">
        <f>IFERROR(VLOOKUP($B144,'[8]OCT-19'!$B:$H,6,FALSE),0)</f>
        <v>0</v>
      </c>
      <c r="F144" s="218">
        <f>IFERROR(VLOOKUP(B144,'[8]OCT-19'!B:H,7,FALSE),0)</f>
        <v>0</v>
      </c>
      <c r="G144" s="219">
        <f t="shared" si="18"/>
        <v>0</v>
      </c>
      <c r="H144" s="204">
        <f>IFERROR(VLOOKUP(B144,'[7]NOV-19'!B:H,6,FALSE),0)</f>
        <v>0</v>
      </c>
      <c r="I144" s="205">
        <f>IFERROR(VLOOKUP(B144,'[7]NOV-19'!B:H,7,FALSE),0)</f>
        <v>0</v>
      </c>
      <c r="J144" s="206">
        <f t="shared" si="19"/>
        <v>0</v>
      </c>
      <c r="K144" s="204">
        <f>IFERROR(VLOOKUP(B144,'[9]DEC-19'!B:H,6,FALSE),0)</f>
        <v>0</v>
      </c>
      <c r="L144" s="205">
        <f>IFERROR(VLOOKUP(B144,'[9]DEC-19'!B:H,7,FALSE),0)</f>
        <v>0</v>
      </c>
      <c r="M144" s="206">
        <f t="shared" si="14"/>
        <v>0</v>
      </c>
      <c r="N144" s="217">
        <f>IFERROR(VLOOKUP(B144,'[10]JAN-20'!B:H,6,FALSE),0)</f>
        <v>0.05</v>
      </c>
      <c r="O144" s="218">
        <f>IFERROR(VLOOKUP(B144,'[10]JAN-20'!B:H,7,FALSE),0)</f>
        <v>16.68</v>
      </c>
      <c r="P144" s="219">
        <f t="shared" si="15"/>
        <v>16.73</v>
      </c>
      <c r="Q144" s="217">
        <f>IFERROR(VLOOKUP(B144,'[11]FEB-20'!B:H,6,FALSE),0)</f>
        <v>0.01</v>
      </c>
      <c r="R144" s="218">
        <f>IFERROR(VLOOKUP(B144,'[11]FEB-20'!B:H,7,FALSE),0)</f>
        <v>21.52</v>
      </c>
      <c r="S144" s="219">
        <f t="shared" si="16"/>
        <v>21.53</v>
      </c>
      <c r="T144" s="217">
        <f>IFERROR(VLOOKUP(B144,'[12]MAR-20'!B:H,6,FALSE),0)</f>
        <v>0</v>
      </c>
      <c r="U144" s="218">
        <f>IFERROR(VLOOKUP(B144,'[12]MAR-20'!B:H,7,FALSE),0)</f>
        <v>90.76</v>
      </c>
      <c r="V144" s="219">
        <f t="shared" si="17"/>
        <v>90.76</v>
      </c>
      <c r="W144" s="195">
        <f t="shared" si="20"/>
        <v>6.0000000000000005E-2</v>
      </c>
      <c r="X144" s="196">
        <f t="shared" si="20"/>
        <v>128.96</v>
      </c>
      <c r="Y144" s="197">
        <f t="shared" si="20"/>
        <v>129.02000000000001</v>
      </c>
    </row>
    <row r="145" spans="1:25" ht="13">
      <c r="A145" s="2" t="s">
        <v>282</v>
      </c>
      <c r="B145" s="2" t="s">
        <v>159</v>
      </c>
      <c r="C145" s="89" t="s">
        <v>297</v>
      </c>
      <c r="D145" s="129" t="s">
        <v>302</v>
      </c>
      <c r="E145" s="217">
        <f>IFERROR(VLOOKUP($B145,'[8]OCT-19'!$B:$H,6,FALSE),0)</f>
        <v>0.49</v>
      </c>
      <c r="F145" s="218">
        <f>IFERROR(VLOOKUP(B145,'[8]OCT-19'!B:H,7,FALSE),0)</f>
        <v>2.35</v>
      </c>
      <c r="G145" s="219">
        <f t="shared" si="18"/>
        <v>2.84</v>
      </c>
      <c r="H145" s="204">
        <f>IFERROR(VLOOKUP(B145,'[7]NOV-19'!B:H,6,FALSE),0)</f>
        <v>6.12</v>
      </c>
      <c r="I145" s="205">
        <f>IFERROR(VLOOKUP(B145,'[7]NOV-19'!B:H,7,FALSE),0)</f>
        <v>6.05</v>
      </c>
      <c r="J145" s="206">
        <f t="shared" si="19"/>
        <v>12.17</v>
      </c>
      <c r="K145" s="204">
        <f>IFERROR(VLOOKUP(B145,'[9]DEC-19'!B:H,6,FALSE),0)</f>
        <v>0</v>
      </c>
      <c r="L145" s="205">
        <f>IFERROR(VLOOKUP(B145,'[9]DEC-19'!B:H,7,FALSE),0)</f>
        <v>0</v>
      </c>
      <c r="M145" s="206">
        <f t="shared" si="14"/>
        <v>0</v>
      </c>
      <c r="N145" s="217">
        <f>IFERROR(VLOOKUP(B145,'[10]JAN-20'!B:H,6,FALSE),0)</f>
        <v>0.01</v>
      </c>
      <c r="O145" s="218">
        <f>IFERROR(VLOOKUP(B145,'[10]JAN-20'!B:H,7,FALSE),0)</f>
        <v>13.06</v>
      </c>
      <c r="P145" s="219">
        <f t="shared" si="15"/>
        <v>13.07</v>
      </c>
      <c r="Q145" s="217">
        <f>IFERROR(VLOOKUP(B145,'[11]FEB-20'!B:H,6,FALSE),0)</f>
        <v>0</v>
      </c>
      <c r="R145" s="218">
        <f>IFERROR(VLOOKUP(B145,'[11]FEB-20'!B:H,7,FALSE),0)</f>
        <v>6.4</v>
      </c>
      <c r="S145" s="219">
        <f t="shared" si="16"/>
        <v>6.4</v>
      </c>
      <c r="T145" s="217">
        <f>IFERROR(VLOOKUP(B145,'[12]MAR-20'!B:H,6,FALSE),0)</f>
        <v>0</v>
      </c>
      <c r="U145" s="218">
        <f>IFERROR(VLOOKUP(B145,'[12]MAR-20'!B:H,7,FALSE),0)</f>
        <v>50.2</v>
      </c>
      <c r="V145" s="219">
        <f t="shared" si="17"/>
        <v>50.2</v>
      </c>
      <c r="W145" s="195">
        <f t="shared" si="20"/>
        <v>6.62</v>
      </c>
      <c r="X145" s="196">
        <f t="shared" si="20"/>
        <v>78.06</v>
      </c>
      <c r="Y145" s="197">
        <f t="shared" si="20"/>
        <v>84.68</v>
      </c>
    </row>
    <row r="146" spans="1:25" ht="13">
      <c r="A146" s="2" t="s">
        <v>398</v>
      </c>
      <c r="B146" s="2" t="s">
        <v>399</v>
      </c>
      <c r="C146" s="89" t="s">
        <v>297</v>
      </c>
      <c r="D146" s="129" t="s">
        <v>304</v>
      </c>
      <c r="E146" s="217">
        <f>IFERROR(VLOOKUP($B146,'[8]OCT-19'!$B:$H,6,FALSE),0)</f>
        <v>6285.37</v>
      </c>
      <c r="F146" s="218">
        <f>IFERROR(VLOOKUP(B146,'[8]OCT-19'!B:H,7,FALSE),0)</f>
        <v>2159.04</v>
      </c>
      <c r="G146" s="219">
        <f t="shared" si="18"/>
        <v>8444.41</v>
      </c>
      <c r="H146" s="204">
        <f>IFERROR(VLOOKUP(B146,'[7]NOV-19'!B:H,6,FALSE),0)</f>
        <v>6127.23</v>
      </c>
      <c r="I146" s="205">
        <f>IFERROR(VLOOKUP(B146,'[7]NOV-19'!B:H,7,FALSE),0)</f>
        <v>1885.2</v>
      </c>
      <c r="J146" s="206">
        <f t="shared" si="19"/>
        <v>8012.4299999999994</v>
      </c>
      <c r="K146" s="204">
        <f>IFERROR(VLOOKUP(B146,'[9]DEC-19'!B:H,6,FALSE),0)</f>
        <v>5347.02</v>
      </c>
      <c r="L146" s="205">
        <f>IFERROR(VLOOKUP(B146,'[9]DEC-19'!B:H,7,FALSE),0)</f>
        <v>3226.05</v>
      </c>
      <c r="M146" s="206">
        <f t="shared" si="14"/>
        <v>8573.07</v>
      </c>
      <c r="N146" s="217">
        <f>IFERROR(VLOOKUP(B146,'[10]JAN-20'!B:H,6,FALSE),0)</f>
        <v>4587.12</v>
      </c>
      <c r="O146" s="218">
        <f>IFERROR(VLOOKUP(B146,'[10]JAN-20'!B:H,7,FALSE),0)</f>
        <v>4300.26</v>
      </c>
      <c r="P146" s="219">
        <f t="shared" si="15"/>
        <v>8887.380000000001</v>
      </c>
      <c r="Q146" s="217">
        <f>IFERROR(VLOOKUP(B146,'[11]FEB-20'!B:H,6,FALSE),0)</f>
        <v>3400.91</v>
      </c>
      <c r="R146" s="218">
        <f>IFERROR(VLOOKUP(B146,'[11]FEB-20'!B:H,7,FALSE),0)</f>
        <v>4942.24</v>
      </c>
      <c r="S146" s="219">
        <f t="shared" si="16"/>
        <v>8343.15</v>
      </c>
      <c r="T146" s="217">
        <f>IFERROR(VLOOKUP(B146,'[12]MAR-20'!B:H,6,FALSE),0)</f>
        <v>5332.84</v>
      </c>
      <c r="U146" s="218">
        <f>IFERROR(VLOOKUP(B146,'[12]MAR-20'!B:H,7,FALSE),0)</f>
        <v>3534.81</v>
      </c>
      <c r="V146" s="219">
        <f t="shared" si="17"/>
        <v>8867.65</v>
      </c>
      <c r="W146" s="195">
        <f t="shared" si="20"/>
        <v>31080.489999999998</v>
      </c>
      <c r="X146" s="196">
        <f t="shared" si="20"/>
        <v>20047.600000000002</v>
      </c>
      <c r="Y146" s="197">
        <f t="shared" si="20"/>
        <v>51128.090000000004</v>
      </c>
    </row>
    <row r="147" spans="1:25" ht="13">
      <c r="A147" s="2" t="s">
        <v>398</v>
      </c>
      <c r="B147" s="2" t="s">
        <v>400</v>
      </c>
      <c r="C147" s="89" t="s">
        <v>297</v>
      </c>
      <c r="D147" s="129" t="s">
        <v>304</v>
      </c>
      <c r="E147" s="217">
        <f>IFERROR(VLOOKUP($B147,'[8]OCT-19'!$B:$H,6,FALSE),0)</f>
        <v>5866.79</v>
      </c>
      <c r="F147" s="218">
        <f>IFERROR(VLOOKUP(B147,'[8]OCT-19'!B:H,7,FALSE),0)</f>
        <v>1877.48</v>
      </c>
      <c r="G147" s="219">
        <f t="shared" si="18"/>
        <v>7744.27</v>
      </c>
      <c r="H147" s="204">
        <f>IFERROR(VLOOKUP(B147,'[7]NOV-19'!B:H,6,FALSE),0)</f>
        <v>5559.84</v>
      </c>
      <c r="I147" s="205">
        <f>IFERROR(VLOOKUP(B147,'[7]NOV-19'!B:H,7,FALSE),0)</f>
        <v>1999.99</v>
      </c>
      <c r="J147" s="206">
        <f t="shared" si="19"/>
        <v>7559.83</v>
      </c>
      <c r="K147" s="204">
        <f>IFERROR(VLOOKUP(B147,'[9]DEC-19'!B:H,6,FALSE),0)</f>
        <v>4689.68</v>
      </c>
      <c r="L147" s="205">
        <f>IFERROR(VLOOKUP(B147,'[9]DEC-19'!B:H,7,FALSE),0)</f>
        <v>2676.04</v>
      </c>
      <c r="M147" s="206">
        <f t="shared" si="14"/>
        <v>7365.72</v>
      </c>
      <c r="N147" s="217">
        <f>IFERROR(VLOOKUP(B147,'[10]JAN-20'!B:H,6,FALSE),0)</f>
        <v>3927.07</v>
      </c>
      <c r="O147" s="218">
        <f>IFERROR(VLOOKUP(B147,'[10]JAN-20'!B:H,7,FALSE),0)</f>
        <v>3607.47</v>
      </c>
      <c r="P147" s="219">
        <f t="shared" si="15"/>
        <v>7534.54</v>
      </c>
      <c r="Q147" s="217">
        <f>IFERROR(VLOOKUP(B147,'[11]FEB-20'!B:H,6,FALSE),0)</f>
        <v>2242.7399999999998</v>
      </c>
      <c r="R147" s="218">
        <f>IFERROR(VLOOKUP(B147,'[11]FEB-20'!B:H,7,FALSE),0)</f>
        <v>4355.28</v>
      </c>
      <c r="S147" s="219">
        <f t="shared" si="16"/>
        <v>6598.0199999999995</v>
      </c>
      <c r="T147" s="217">
        <f>IFERROR(VLOOKUP(B147,'[12]MAR-20'!B:H,6,FALSE),0)</f>
        <v>4481.68</v>
      </c>
      <c r="U147" s="218">
        <f>IFERROR(VLOOKUP(B147,'[12]MAR-20'!B:H,7,FALSE),0)</f>
        <v>3070.25</v>
      </c>
      <c r="V147" s="219">
        <f t="shared" si="17"/>
        <v>7551.93</v>
      </c>
      <c r="W147" s="195">
        <f t="shared" si="20"/>
        <v>26767.800000000003</v>
      </c>
      <c r="X147" s="196">
        <f t="shared" si="20"/>
        <v>17586.509999999998</v>
      </c>
      <c r="Y147" s="197">
        <f t="shared" si="20"/>
        <v>44354.31</v>
      </c>
    </row>
    <row r="148" spans="1:25" ht="13">
      <c r="A148" s="2" t="s">
        <v>283</v>
      </c>
      <c r="B148" s="2" t="s">
        <v>160</v>
      </c>
      <c r="C148" s="89" t="s">
        <v>297</v>
      </c>
      <c r="D148" s="129" t="s">
        <v>303</v>
      </c>
      <c r="E148" s="217">
        <f>IFERROR(VLOOKUP($B148,'[8]OCT-19'!$B:$H,6,FALSE),0)</f>
        <v>512.03</v>
      </c>
      <c r="F148" s="218">
        <f>IFERROR(VLOOKUP(B148,'[8]OCT-19'!B:H,7,FALSE),0)</f>
        <v>1.1499999999999999</v>
      </c>
      <c r="G148" s="219">
        <f t="shared" si="18"/>
        <v>513.17999999999995</v>
      </c>
      <c r="H148" s="204">
        <f>IFERROR(VLOOKUP(B148,'[7]NOV-19'!B:H,6,FALSE),0)</f>
        <v>491.9</v>
      </c>
      <c r="I148" s="205">
        <f>IFERROR(VLOOKUP(B148,'[7]NOV-19'!B:H,7,FALSE),0)</f>
        <v>7.99</v>
      </c>
      <c r="J148" s="206">
        <f t="shared" si="19"/>
        <v>499.89</v>
      </c>
      <c r="K148" s="204">
        <f>IFERROR(VLOOKUP(B148,'[9]DEC-19'!B:H,6,FALSE),0)</f>
        <v>536.91999999999996</v>
      </c>
      <c r="L148" s="205">
        <f>IFERROR(VLOOKUP(B148,'[9]DEC-19'!B:H,7,FALSE),0)</f>
        <v>14.27</v>
      </c>
      <c r="M148" s="206">
        <f t="shared" si="14"/>
        <v>551.18999999999994</v>
      </c>
      <c r="N148" s="217">
        <f>IFERROR(VLOOKUP(B148,'[10]JAN-20'!B:H,6,FALSE),0)</f>
        <v>522.38</v>
      </c>
      <c r="O148" s="218">
        <f>IFERROR(VLOOKUP(B148,'[10]JAN-20'!B:H,7,FALSE),0)</f>
        <v>13.68</v>
      </c>
      <c r="P148" s="219">
        <f t="shared" si="15"/>
        <v>536.05999999999995</v>
      </c>
      <c r="Q148" s="217">
        <f>IFERROR(VLOOKUP(B148,'[11]FEB-20'!B:H,6,FALSE),0)</f>
        <v>426.29</v>
      </c>
      <c r="R148" s="218">
        <f>IFERROR(VLOOKUP(B148,'[11]FEB-20'!B:H,7,FALSE),0)</f>
        <v>7.14</v>
      </c>
      <c r="S148" s="219">
        <f t="shared" si="16"/>
        <v>433.43</v>
      </c>
      <c r="T148" s="217">
        <f>IFERROR(VLOOKUP(B148,'[12]MAR-20'!B:H,6,FALSE),0)</f>
        <v>448.34</v>
      </c>
      <c r="U148" s="218">
        <f>IFERROR(VLOOKUP(B148,'[12]MAR-20'!B:H,7,FALSE),0)</f>
        <v>3.08</v>
      </c>
      <c r="V148" s="219">
        <f t="shared" si="17"/>
        <v>451.41999999999996</v>
      </c>
      <c r="W148" s="195">
        <f t="shared" si="20"/>
        <v>2937.86</v>
      </c>
      <c r="X148" s="196">
        <f t="shared" si="20"/>
        <v>47.31</v>
      </c>
      <c r="Y148" s="197">
        <f t="shared" si="20"/>
        <v>2985.1699999999996</v>
      </c>
    </row>
    <row r="149" spans="1:25" ht="13">
      <c r="A149" s="2" t="s">
        <v>284</v>
      </c>
      <c r="B149" s="2" t="s">
        <v>161</v>
      </c>
      <c r="C149" s="89" t="s">
        <v>297</v>
      </c>
      <c r="D149" s="129" t="s">
        <v>303</v>
      </c>
      <c r="E149" s="217">
        <f>IFERROR(VLOOKUP($B149,'[8]OCT-19'!$B:$H,6,FALSE),0)</f>
        <v>17992.7</v>
      </c>
      <c r="F149" s="218">
        <f>IFERROR(VLOOKUP(B149,'[8]OCT-19'!B:H,7,FALSE),0)</f>
        <v>1980.9</v>
      </c>
      <c r="G149" s="219">
        <f t="shared" si="18"/>
        <v>19973.600000000002</v>
      </c>
      <c r="H149" s="204">
        <f>IFERROR(VLOOKUP(B149,'[7]NOV-19'!B:H,6,FALSE),0)</f>
        <v>19791.3</v>
      </c>
      <c r="I149" s="205">
        <f>IFERROR(VLOOKUP(B149,'[7]NOV-19'!B:H,7,FALSE),0)</f>
        <v>2455</v>
      </c>
      <c r="J149" s="206">
        <f t="shared" si="19"/>
        <v>22246.3</v>
      </c>
      <c r="K149" s="204">
        <f>IFERROR(VLOOKUP(B149,'[9]DEC-19'!B:H,6,FALSE),0)</f>
        <v>14732.5</v>
      </c>
      <c r="L149" s="205">
        <f>IFERROR(VLOOKUP(B149,'[9]DEC-19'!B:H,7,FALSE),0)</f>
        <v>2521.8000000000002</v>
      </c>
      <c r="M149" s="206">
        <f t="shared" si="14"/>
        <v>17254.3</v>
      </c>
      <c r="N149" s="217">
        <f>IFERROR(VLOOKUP(B149,'[10]JAN-20'!B:H,6,FALSE),0)</f>
        <v>8863</v>
      </c>
      <c r="O149" s="218">
        <f>IFERROR(VLOOKUP(B149,'[10]JAN-20'!B:H,7,FALSE),0)</f>
        <v>1628.8</v>
      </c>
      <c r="P149" s="219">
        <f t="shared" si="15"/>
        <v>10491.8</v>
      </c>
      <c r="Q149" s="217">
        <f>IFERROR(VLOOKUP(B149,'[11]FEB-20'!B:H,6,FALSE),0)</f>
        <v>6194.4</v>
      </c>
      <c r="R149" s="218">
        <f>IFERROR(VLOOKUP(B149,'[11]FEB-20'!B:H,7,FALSE),0)</f>
        <v>577.5</v>
      </c>
      <c r="S149" s="219">
        <f t="shared" si="16"/>
        <v>6771.9</v>
      </c>
      <c r="T149" s="217">
        <f>IFERROR(VLOOKUP(B149,'[12]MAR-20'!B:H,6,FALSE),0)</f>
        <v>11013.9</v>
      </c>
      <c r="U149" s="218">
        <f>IFERROR(VLOOKUP(B149,'[12]MAR-20'!B:H,7,FALSE),0)</f>
        <v>1519</v>
      </c>
      <c r="V149" s="219">
        <f t="shared" si="17"/>
        <v>12532.9</v>
      </c>
      <c r="W149" s="195">
        <f t="shared" si="20"/>
        <v>78587.799999999988</v>
      </c>
      <c r="X149" s="196">
        <f t="shared" si="20"/>
        <v>10683</v>
      </c>
      <c r="Y149" s="197">
        <f t="shared" si="20"/>
        <v>89270.799999999988</v>
      </c>
    </row>
    <row r="150" spans="1:25" ht="13">
      <c r="A150" s="2" t="s">
        <v>286</v>
      </c>
      <c r="B150" s="2" t="s">
        <v>166</v>
      </c>
      <c r="C150" s="89" t="s">
        <v>297</v>
      </c>
      <c r="D150" s="129" t="s">
        <v>303</v>
      </c>
      <c r="E150" s="217">
        <f>IFERROR(VLOOKUP($B150,'[8]OCT-19'!$B:$H,6,FALSE),0)</f>
        <v>4826.3500000000004</v>
      </c>
      <c r="F150" s="218">
        <f>IFERROR(VLOOKUP(B150,'[8]OCT-19'!B:H,7,FALSE),0)</f>
        <v>325.61</v>
      </c>
      <c r="G150" s="219">
        <f t="shared" si="18"/>
        <v>5151.96</v>
      </c>
      <c r="H150" s="204">
        <f>IFERROR(VLOOKUP(B150,'[7]NOV-19'!B:H,6,FALSE),0)</f>
        <v>4741.95</v>
      </c>
      <c r="I150" s="205">
        <f>IFERROR(VLOOKUP(B150,'[7]NOV-19'!B:H,7,FALSE),0)</f>
        <v>616.70000000000005</v>
      </c>
      <c r="J150" s="206">
        <f t="shared" si="19"/>
        <v>5358.65</v>
      </c>
      <c r="K150" s="204">
        <f>IFERROR(VLOOKUP(B150,'[9]DEC-19'!B:H,6,FALSE),0)</f>
        <v>4698.7</v>
      </c>
      <c r="L150" s="205">
        <f>IFERROR(VLOOKUP(B150,'[9]DEC-19'!B:H,7,FALSE),0)</f>
        <v>1474.86</v>
      </c>
      <c r="M150" s="206">
        <f t="shared" si="14"/>
        <v>6173.5599999999995</v>
      </c>
      <c r="N150" s="217">
        <f>IFERROR(VLOOKUP(B150,'[10]JAN-20'!B:H,6,FALSE),0)</f>
        <v>2363.9499999999998</v>
      </c>
      <c r="O150" s="218">
        <f>IFERROR(VLOOKUP(B150,'[10]JAN-20'!B:H,7,FALSE),0)</f>
        <v>1310.75</v>
      </c>
      <c r="P150" s="219">
        <f t="shared" si="15"/>
        <v>3674.7</v>
      </c>
      <c r="Q150" s="217">
        <f>IFERROR(VLOOKUP(B150,'[11]FEB-20'!B:H,6,FALSE),0)</f>
        <v>1601.4</v>
      </c>
      <c r="R150" s="218">
        <f>IFERROR(VLOOKUP(B150,'[11]FEB-20'!B:H,7,FALSE),0)</f>
        <v>1050.05</v>
      </c>
      <c r="S150" s="219">
        <f t="shared" si="16"/>
        <v>2651.45</v>
      </c>
      <c r="T150" s="217">
        <f>IFERROR(VLOOKUP(B150,'[12]MAR-20'!B:H,6,FALSE),0)</f>
        <v>5144.8</v>
      </c>
      <c r="U150" s="218">
        <f>IFERROR(VLOOKUP(B150,'[12]MAR-20'!B:H,7,FALSE),0)</f>
        <v>614.08000000000004</v>
      </c>
      <c r="V150" s="219">
        <f t="shared" si="17"/>
        <v>5758.88</v>
      </c>
      <c r="W150" s="195">
        <f t="shared" si="20"/>
        <v>23377.15</v>
      </c>
      <c r="X150" s="196">
        <f t="shared" si="20"/>
        <v>5392.05</v>
      </c>
      <c r="Y150" s="197">
        <f t="shared" si="20"/>
        <v>28769.200000000001</v>
      </c>
    </row>
    <row r="151" spans="1:25" ht="13">
      <c r="A151" s="2" t="s">
        <v>286</v>
      </c>
      <c r="B151" s="2" t="s">
        <v>167</v>
      </c>
      <c r="C151" s="89" t="s">
        <v>297</v>
      </c>
      <c r="D151" s="129" t="s">
        <v>303</v>
      </c>
      <c r="E151" s="217">
        <f>IFERROR(VLOOKUP($B151,'[8]OCT-19'!$B:$H,6,FALSE),0)</f>
        <v>5889.8</v>
      </c>
      <c r="F151" s="218">
        <f>IFERROR(VLOOKUP(B151,'[8]OCT-19'!B:H,7,FALSE),0)</f>
        <v>2495.9</v>
      </c>
      <c r="G151" s="219">
        <f t="shared" si="18"/>
        <v>8385.7000000000007</v>
      </c>
      <c r="H151" s="204">
        <f>IFERROR(VLOOKUP(B151,'[7]NOV-19'!B:H,6,FALSE),0)</f>
        <v>3240.05</v>
      </c>
      <c r="I151" s="205">
        <f>IFERROR(VLOOKUP(B151,'[7]NOV-19'!B:H,7,FALSE),0)</f>
        <v>3728.95</v>
      </c>
      <c r="J151" s="206">
        <f t="shared" si="19"/>
        <v>6969</v>
      </c>
      <c r="K151" s="204">
        <f>IFERROR(VLOOKUP(B151,'[9]DEC-19'!B:H,6,FALSE),0)</f>
        <v>4745.75</v>
      </c>
      <c r="L151" s="205">
        <f>IFERROR(VLOOKUP(B151,'[9]DEC-19'!B:H,7,FALSE),0)</f>
        <v>3029.05</v>
      </c>
      <c r="M151" s="206">
        <f t="shared" si="14"/>
        <v>7774.8</v>
      </c>
      <c r="N151" s="217">
        <f>IFERROR(VLOOKUP(B151,'[10]JAN-20'!B:H,6,FALSE),0)</f>
        <v>3716.35</v>
      </c>
      <c r="O151" s="218">
        <f>IFERROR(VLOOKUP(B151,'[10]JAN-20'!B:H,7,FALSE),0)</f>
        <v>3940.8</v>
      </c>
      <c r="P151" s="219">
        <f t="shared" si="15"/>
        <v>7657.15</v>
      </c>
      <c r="Q151" s="217">
        <f>IFERROR(VLOOKUP(B151,'[11]FEB-20'!B:H,6,FALSE),0)</f>
        <v>2368.1999999999998</v>
      </c>
      <c r="R151" s="218">
        <f>IFERROR(VLOOKUP(B151,'[11]FEB-20'!B:H,7,FALSE),0)</f>
        <v>3102.75</v>
      </c>
      <c r="S151" s="219">
        <f t="shared" si="16"/>
        <v>5470.95</v>
      </c>
      <c r="T151" s="217">
        <f>IFERROR(VLOOKUP(B151,'[12]MAR-20'!B:H,6,FALSE),0)</f>
        <v>4146.45</v>
      </c>
      <c r="U151" s="218">
        <f>IFERROR(VLOOKUP(B151,'[12]MAR-20'!B:H,7,FALSE),0)</f>
        <v>3398</v>
      </c>
      <c r="V151" s="219">
        <f t="shared" si="17"/>
        <v>7544.45</v>
      </c>
      <c r="W151" s="195">
        <f t="shared" si="20"/>
        <v>24106.600000000002</v>
      </c>
      <c r="X151" s="196">
        <f t="shared" si="20"/>
        <v>19695.45</v>
      </c>
      <c r="Y151" s="197">
        <f t="shared" si="20"/>
        <v>43802.049999999996</v>
      </c>
    </row>
    <row r="152" spans="1:25" ht="13">
      <c r="A152" s="2" t="s">
        <v>286</v>
      </c>
      <c r="B152" s="2" t="s">
        <v>168</v>
      </c>
      <c r="C152" s="89" t="s">
        <v>297</v>
      </c>
      <c r="D152" s="129" t="s">
        <v>303</v>
      </c>
      <c r="E152" s="217">
        <f>IFERROR(VLOOKUP($B152,'[8]OCT-19'!$B:$H,6,FALSE),0)</f>
        <v>12369.85</v>
      </c>
      <c r="F152" s="218">
        <f>IFERROR(VLOOKUP(B152,'[8]OCT-19'!B:H,7,FALSE),0)</f>
        <v>258.91000000000003</v>
      </c>
      <c r="G152" s="219">
        <f t="shared" si="18"/>
        <v>12628.76</v>
      </c>
      <c r="H152" s="204">
        <f>IFERROR(VLOOKUP(B152,'[7]NOV-19'!B:H,6,FALSE),0)</f>
        <v>6718.6</v>
      </c>
      <c r="I152" s="205">
        <f>IFERROR(VLOOKUP(B152,'[7]NOV-19'!B:H,7,FALSE),0)</f>
        <v>280.98</v>
      </c>
      <c r="J152" s="206">
        <f t="shared" si="19"/>
        <v>6999.58</v>
      </c>
      <c r="K152" s="204">
        <f>IFERROR(VLOOKUP(B152,'[9]DEC-19'!B:H,6,FALSE),0)</f>
        <v>9380.4</v>
      </c>
      <c r="L152" s="205">
        <f>IFERROR(VLOOKUP(B152,'[9]DEC-19'!B:H,7,FALSE),0)</f>
        <v>588.76</v>
      </c>
      <c r="M152" s="206">
        <f t="shared" si="14"/>
        <v>9969.16</v>
      </c>
      <c r="N152" s="217">
        <f>IFERROR(VLOOKUP(B152,'[10]JAN-20'!B:H,6,FALSE),0)</f>
        <v>4867.3999999999996</v>
      </c>
      <c r="O152" s="218">
        <f>IFERROR(VLOOKUP(B152,'[10]JAN-20'!B:H,7,FALSE),0)</f>
        <v>1063.95</v>
      </c>
      <c r="P152" s="219">
        <f t="shared" si="15"/>
        <v>5931.3499999999995</v>
      </c>
      <c r="Q152" s="217">
        <f>IFERROR(VLOOKUP(B152,'[11]FEB-20'!B:H,6,FALSE),0)</f>
        <v>6875.5</v>
      </c>
      <c r="R152" s="218">
        <f>IFERROR(VLOOKUP(B152,'[11]FEB-20'!B:H,7,FALSE),0)</f>
        <v>393.97</v>
      </c>
      <c r="S152" s="219">
        <f t="shared" si="16"/>
        <v>7269.47</v>
      </c>
      <c r="T152" s="217">
        <f>IFERROR(VLOOKUP(B152,'[12]MAR-20'!B:H,6,FALSE),0)</f>
        <v>11920.15</v>
      </c>
      <c r="U152" s="218">
        <f>IFERROR(VLOOKUP(B152,'[12]MAR-20'!B:H,7,FALSE),0)</f>
        <v>167.17</v>
      </c>
      <c r="V152" s="219">
        <f t="shared" si="17"/>
        <v>12087.32</v>
      </c>
      <c r="W152" s="195">
        <f t="shared" si="20"/>
        <v>52131.9</v>
      </c>
      <c r="X152" s="196">
        <f t="shared" si="20"/>
        <v>2753.7400000000007</v>
      </c>
      <c r="Y152" s="197">
        <f t="shared" si="20"/>
        <v>54885.64</v>
      </c>
    </row>
    <row r="153" spans="1:25" ht="13">
      <c r="A153" s="2" t="s">
        <v>287</v>
      </c>
      <c r="B153" s="2" t="s">
        <v>169</v>
      </c>
      <c r="C153" s="89" t="s">
        <v>297</v>
      </c>
      <c r="D153" s="129" t="s">
        <v>302</v>
      </c>
      <c r="E153" s="217">
        <f>IFERROR(VLOOKUP($B153,'[8]OCT-19'!$B:$H,6,FALSE),0)</f>
        <v>92.65</v>
      </c>
      <c r="F153" s="218">
        <f>IFERROR(VLOOKUP(B153,'[8]OCT-19'!B:H,7,FALSE),0)</f>
        <v>204.15</v>
      </c>
      <c r="G153" s="219">
        <f t="shared" si="18"/>
        <v>296.8</v>
      </c>
      <c r="H153" s="204">
        <f>IFERROR(VLOOKUP(B153,'[7]NOV-19'!B:H,6,FALSE),0)</f>
        <v>3943</v>
      </c>
      <c r="I153" s="205">
        <f>IFERROR(VLOOKUP(B153,'[7]NOV-19'!B:H,7,FALSE),0)</f>
        <v>1603.85</v>
      </c>
      <c r="J153" s="206">
        <f t="shared" si="19"/>
        <v>5546.85</v>
      </c>
      <c r="K153" s="204">
        <f>IFERROR(VLOOKUP(B153,'[9]DEC-19'!B:H,6,FALSE),0)</f>
        <v>2830</v>
      </c>
      <c r="L153" s="205">
        <f>IFERROR(VLOOKUP(B153,'[9]DEC-19'!B:H,7,FALSE),0)</f>
        <v>813.85</v>
      </c>
      <c r="M153" s="206">
        <f t="shared" si="14"/>
        <v>3643.85</v>
      </c>
      <c r="N153" s="217">
        <f>IFERROR(VLOOKUP(B153,'[10]JAN-20'!B:H,6,FALSE),0)</f>
        <v>2442.25</v>
      </c>
      <c r="O153" s="218">
        <f>IFERROR(VLOOKUP(B153,'[10]JAN-20'!B:H,7,FALSE),0)</f>
        <v>594.9</v>
      </c>
      <c r="P153" s="219">
        <f t="shared" si="15"/>
        <v>3037.15</v>
      </c>
      <c r="Q153" s="217">
        <f>IFERROR(VLOOKUP(B153,'[11]FEB-20'!B:H,6,FALSE),0)</f>
        <v>4285.3</v>
      </c>
      <c r="R153" s="218">
        <f>IFERROR(VLOOKUP(B153,'[11]FEB-20'!B:H,7,FALSE),0)</f>
        <v>143.85</v>
      </c>
      <c r="S153" s="219">
        <f t="shared" si="16"/>
        <v>4429.1500000000005</v>
      </c>
      <c r="T153" s="217">
        <f>IFERROR(VLOOKUP(B153,'[12]MAR-20'!B:H,6,FALSE),0)</f>
        <v>3823.05</v>
      </c>
      <c r="U153" s="218">
        <f>IFERROR(VLOOKUP(B153,'[12]MAR-20'!B:H,7,FALSE),0)</f>
        <v>452.25</v>
      </c>
      <c r="V153" s="219">
        <f t="shared" si="17"/>
        <v>4275.3</v>
      </c>
      <c r="W153" s="195">
        <f t="shared" si="20"/>
        <v>17416.25</v>
      </c>
      <c r="X153" s="196">
        <f t="shared" si="20"/>
        <v>3812.85</v>
      </c>
      <c r="Y153" s="197">
        <f t="shared" si="20"/>
        <v>21229.1</v>
      </c>
    </row>
    <row r="154" spans="1:25" ht="13">
      <c r="A154" s="2" t="s">
        <v>288</v>
      </c>
      <c r="B154" s="2" t="s">
        <v>170</v>
      </c>
      <c r="C154" s="89" t="s">
        <v>297</v>
      </c>
      <c r="D154" s="129" t="s">
        <v>302</v>
      </c>
      <c r="E154" s="217">
        <f>IFERROR(VLOOKUP($B154,'[8]OCT-19'!$B:$H,6,FALSE),0)</f>
        <v>6140.89</v>
      </c>
      <c r="F154" s="218">
        <f>IFERROR(VLOOKUP(B154,'[8]OCT-19'!B:H,7,FALSE),0)</f>
        <v>3882.01</v>
      </c>
      <c r="G154" s="219">
        <f t="shared" si="18"/>
        <v>10022.900000000001</v>
      </c>
      <c r="H154" s="204">
        <f>IFERROR(VLOOKUP(B154,'[7]NOV-19'!B:H,6,FALSE),0)</f>
        <v>5078.13</v>
      </c>
      <c r="I154" s="205">
        <f>IFERROR(VLOOKUP(B154,'[7]NOV-19'!B:H,7,FALSE),0)</f>
        <v>4981.2</v>
      </c>
      <c r="J154" s="206">
        <f t="shared" si="19"/>
        <v>10059.33</v>
      </c>
      <c r="K154" s="204">
        <f>IFERROR(VLOOKUP(B154,'[9]DEC-19'!B:H,6,FALSE),0)</f>
        <v>2648.44</v>
      </c>
      <c r="L154" s="205">
        <f>IFERROR(VLOOKUP(B154,'[9]DEC-19'!B:H,7,FALSE),0)</f>
        <v>2415.5700000000002</v>
      </c>
      <c r="M154" s="206">
        <f t="shared" si="14"/>
        <v>5064.01</v>
      </c>
      <c r="N154" s="217">
        <f>IFERROR(VLOOKUP(B154,'[10]JAN-20'!B:H,6,FALSE),0)</f>
        <v>4629.9399999999996</v>
      </c>
      <c r="O154" s="218">
        <f>IFERROR(VLOOKUP(B154,'[10]JAN-20'!B:H,7,FALSE),0)</f>
        <v>3482.87</v>
      </c>
      <c r="P154" s="219">
        <f t="shared" si="15"/>
        <v>8112.8099999999995</v>
      </c>
      <c r="Q154" s="217">
        <f>IFERROR(VLOOKUP(B154,'[11]FEB-20'!B:H,6,FALSE),0)</f>
        <v>1616.23</v>
      </c>
      <c r="R154" s="218">
        <f>IFERROR(VLOOKUP(B154,'[11]FEB-20'!B:H,7,FALSE),0)</f>
        <v>2373.96</v>
      </c>
      <c r="S154" s="219">
        <f t="shared" si="16"/>
        <v>3990.19</v>
      </c>
      <c r="T154" s="217">
        <f>IFERROR(VLOOKUP(B154,'[12]MAR-20'!B:H,6,FALSE),0)</f>
        <v>8650.4500000000007</v>
      </c>
      <c r="U154" s="218">
        <f>IFERROR(VLOOKUP(B154,'[12]MAR-20'!B:H,7,FALSE),0)</f>
        <v>2809.4</v>
      </c>
      <c r="V154" s="219">
        <f t="shared" si="17"/>
        <v>11459.85</v>
      </c>
      <c r="W154" s="195">
        <f t="shared" si="20"/>
        <v>28764.080000000002</v>
      </c>
      <c r="X154" s="196">
        <f t="shared" si="20"/>
        <v>19945.009999999998</v>
      </c>
      <c r="Y154" s="197">
        <f t="shared" si="20"/>
        <v>48709.090000000004</v>
      </c>
    </row>
    <row r="155" spans="1:25" ht="13">
      <c r="A155" s="2" t="s">
        <v>288</v>
      </c>
      <c r="B155" s="2" t="s">
        <v>171</v>
      </c>
      <c r="C155" s="89" t="s">
        <v>297</v>
      </c>
      <c r="D155" s="129" t="s">
        <v>302</v>
      </c>
      <c r="E155" s="217">
        <f>IFERROR(VLOOKUP($B155,'[8]OCT-19'!$B:$H,6,FALSE),0)</f>
        <v>4176.01</v>
      </c>
      <c r="F155" s="218">
        <f>IFERROR(VLOOKUP(B155,'[8]OCT-19'!B:H,7,FALSE),0)</f>
        <v>1256.1199999999999</v>
      </c>
      <c r="G155" s="219">
        <f t="shared" si="18"/>
        <v>5432.13</v>
      </c>
      <c r="H155" s="204">
        <f>IFERROR(VLOOKUP(B155,'[7]NOV-19'!B:H,6,FALSE),0)</f>
        <v>3188.04</v>
      </c>
      <c r="I155" s="205">
        <f>IFERROR(VLOOKUP(B155,'[7]NOV-19'!B:H,7,FALSE),0)</f>
        <v>1233.17</v>
      </c>
      <c r="J155" s="206">
        <f t="shared" si="19"/>
        <v>4421.21</v>
      </c>
      <c r="K155" s="204">
        <f>IFERROR(VLOOKUP(B155,'[9]DEC-19'!B:H,6,FALSE),0)</f>
        <v>2718.49</v>
      </c>
      <c r="L155" s="205">
        <f>IFERROR(VLOOKUP(B155,'[9]DEC-19'!B:H,7,FALSE),0)</f>
        <v>951.01</v>
      </c>
      <c r="M155" s="206">
        <f t="shared" si="14"/>
        <v>3669.5</v>
      </c>
      <c r="N155" s="217">
        <f>IFERROR(VLOOKUP(B155,'[10]JAN-20'!B:H,6,FALSE),0)</f>
        <v>2451.9299999999998</v>
      </c>
      <c r="O155" s="218">
        <f>IFERROR(VLOOKUP(B155,'[10]JAN-20'!B:H,7,FALSE),0)</f>
        <v>599.94000000000005</v>
      </c>
      <c r="P155" s="219">
        <f t="shared" si="15"/>
        <v>3051.87</v>
      </c>
      <c r="Q155" s="217">
        <f>IFERROR(VLOOKUP(B155,'[11]FEB-20'!B:H,6,FALSE),0)</f>
        <v>1347.01</v>
      </c>
      <c r="R155" s="218">
        <f>IFERROR(VLOOKUP(B155,'[11]FEB-20'!B:H,7,FALSE),0)</f>
        <v>469.8</v>
      </c>
      <c r="S155" s="219">
        <f t="shared" si="16"/>
        <v>1816.81</v>
      </c>
      <c r="T155" s="217">
        <f>IFERROR(VLOOKUP(B155,'[12]MAR-20'!B:H,6,FALSE),0)</f>
        <v>2177.2600000000002</v>
      </c>
      <c r="U155" s="218">
        <f>IFERROR(VLOOKUP(B155,'[12]MAR-20'!B:H,7,FALSE),0)</f>
        <v>288.17</v>
      </c>
      <c r="V155" s="219">
        <f t="shared" si="17"/>
        <v>2465.4300000000003</v>
      </c>
      <c r="W155" s="195">
        <f t="shared" si="20"/>
        <v>16058.740000000002</v>
      </c>
      <c r="X155" s="196">
        <f t="shared" si="20"/>
        <v>4798.21</v>
      </c>
      <c r="Y155" s="197">
        <f t="shared" si="20"/>
        <v>20856.95</v>
      </c>
    </row>
    <row r="156" spans="1:25" ht="13">
      <c r="A156" s="2" t="s">
        <v>290</v>
      </c>
      <c r="B156" s="2" t="s">
        <v>173</v>
      </c>
      <c r="C156" s="89" t="s">
        <v>297</v>
      </c>
      <c r="D156" s="129" t="s">
        <v>298</v>
      </c>
      <c r="E156" s="217">
        <f>IFERROR(VLOOKUP($B156,'[8]OCT-19'!$B:$H,6,FALSE),0)</f>
        <v>14880.4</v>
      </c>
      <c r="F156" s="218">
        <f>IFERROR(VLOOKUP(B156,'[8]OCT-19'!B:H,7,FALSE),0)</f>
        <v>4584.25</v>
      </c>
      <c r="G156" s="219">
        <f t="shared" si="18"/>
        <v>19464.650000000001</v>
      </c>
      <c r="H156" s="204">
        <f>IFERROR(VLOOKUP(B156,'[7]NOV-19'!B:H,6,FALSE),0)</f>
        <v>19271.3</v>
      </c>
      <c r="I156" s="205">
        <f>IFERROR(VLOOKUP(B156,'[7]NOV-19'!B:H,7,FALSE),0)</f>
        <v>4522.55</v>
      </c>
      <c r="J156" s="206">
        <f t="shared" si="19"/>
        <v>23793.85</v>
      </c>
      <c r="K156" s="204">
        <f>IFERROR(VLOOKUP(B156,'[9]DEC-19'!B:H,6,FALSE),0)</f>
        <v>13962.3</v>
      </c>
      <c r="L156" s="205">
        <f>IFERROR(VLOOKUP(B156,'[9]DEC-19'!B:H,7,FALSE),0)</f>
        <v>5412.45</v>
      </c>
      <c r="M156" s="206">
        <f t="shared" si="14"/>
        <v>19374.75</v>
      </c>
      <c r="N156" s="217">
        <f>IFERROR(VLOOKUP(B156,'[10]JAN-20'!B:H,6,FALSE),0)</f>
        <v>7229.5</v>
      </c>
      <c r="O156" s="218">
        <f>IFERROR(VLOOKUP(B156,'[10]JAN-20'!B:H,7,FALSE),0)</f>
        <v>6607.3</v>
      </c>
      <c r="P156" s="219">
        <f t="shared" si="15"/>
        <v>13836.8</v>
      </c>
      <c r="Q156" s="217">
        <f>IFERROR(VLOOKUP(B156,'[11]FEB-20'!B:H,6,FALSE),0)</f>
        <v>7263.4</v>
      </c>
      <c r="R156" s="218">
        <f>IFERROR(VLOOKUP(B156,'[11]FEB-20'!B:H,7,FALSE),0)</f>
        <v>4452.2</v>
      </c>
      <c r="S156" s="219">
        <f t="shared" si="16"/>
        <v>11715.599999999999</v>
      </c>
      <c r="T156" s="217">
        <f>IFERROR(VLOOKUP(B156,'[12]MAR-20'!B:H,6,FALSE),0)</f>
        <v>19385.650000000001</v>
      </c>
      <c r="U156" s="218">
        <f>IFERROR(VLOOKUP(B156,'[12]MAR-20'!B:H,7,FALSE),0)</f>
        <v>5220.8</v>
      </c>
      <c r="V156" s="219">
        <f t="shared" si="17"/>
        <v>24606.45</v>
      </c>
      <c r="W156" s="195">
        <f t="shared" si="20"/>
        <v>81992.55</v>
      </c>
      <c r="X156" s="196">
        <f t="shared" si="20"/>
        <v>30799.55</v>
      </c>
      <c r="Y156" s="197">
        <f t="shared" si="20"/>
        <v>112792.09999999999</v>
      </c>
    </row>
    <row r="157" spans="1:25" ht="13">
      <c r="A157" s="2" t="s">
        <v>350</v>
      </c>
      <c r="B157" s="2" t="s">
        <v>351</v>
      </c>
      <c r="C157" s="89" t="s">
        <v>297</v>
      </c>
      <c r="D157" s="129" t="s">
        <v>304</v>
      </c>
      <c r="E157" s="217">
        <f>IFERROR(VLOOKUP($B157,'[8]OCT-19'!$B:$H,6,FALSE),0)</f>
        <v>7223.15</v>
      </c>
      <c r="F157" s="218">
        <f>IFERROR(VLOOKUP(B157,'[8]OCT-19'!B:H,7,FALSE),0)</f>
        <v>9.51</v>
      </c>
      <c r="G157" s="219">
        <f t="shared" si="18"/>
        <v>7232.66</v>
      </c>
      <c r="H157" s="204">
        <f>IFERROR(VLOOKUP(B157,'[7]NOV-19'!B:H,6,FALSE),0)</f>
        <v>5766.19</v>
      </c>
      <c r="I157" s="205">
        <f>IFERROR(VLOOKUP(B157,'[7]NOV-19'!B:H,7,FALSE),0)</f>
        <v>2.5299999999999998</v>
      </c>
      <c r="J157" s="206">
        <f t="shared" si="19"/>
        <v>5768.7199999999993</v>
      </c>
      <c r="K157" s="204">
        <f>IFERROR(VLOOKUP(B157,'[9]DEC-19'!B:H,6,FALSE),0)</f>
        <v>6623.04</v>
      </c>
      <c r="L157" s="205">
        <f>IFERROR(VLOOKUP(B157,'[9]DEC-19'!B:H,7,FALSE),0)</f>
        <v>17.39</v>
      </c>
      <c r="M157" s="206">
        <f t="shared" si="14"/>
        <v>6640.43</v>
      </c>
      <c r="N157" s="217">
        <f>IFERROR(VLOOKUP(B157,'[10]JAN-20'!B:H,6,FALSE),0)</f>
        <v>7250.18</v>
      </c>
      <c r="O157" s="218">
        <f>IFERROR(VLOOKUP(B157,'[10]JAN-20'!B:H,7,FALSE),0)</f>
        <v>30.46</v>
      </c>
      <c r="P157" s="219">
        <f t="shared" si="15"/>
        <v>7280.64</v>
      </c>
      <c r="Q157" s="217">
        <f>IFERROR(VLOOKUP(B157,'[11]FEB-20'!B:H,6,FALSE),0)</f>
        <v>8623.7099999999991</v>
      </c>
      <c r="R157" s="218">
        <f>IFERROR(VLOOKUP(B157,'[11]FEB-20'!B:H,7,FALSE),0)</f>
        <v>30.43</v>
      </c>
      <c r="S157" s="219">
        <f t="shared" si="16"/>
        <v>8654.14</v>
      </c>
      <c r="T157" s="217">
        <f>IFERROR(VLOOKUP(B157,'[12]MAR-20'!B:H,6,FALSE),0)</f>
        <v>9115.17</v>
      </c>
      <c r="U157" s="218">
        <f>IFERROR(VLOOKUP(B157,'[12]MAR-20'!B:H,7,FALSE),0)</f>
        <v>0</v>
      </c>
      <c r="V157" s="219">
        <f t="shared" si="17"/>
        <v>9115.17</v>
      </c>
      <c r="W157" s="195">
        <f t="shared" si="20"/>
        <v>44601.440000000002</v>
      </c>
      <c r="X157" s="196">
        <f t="shared" si="20"/>
        <v>90.32</v>
      </c>
      <c r="Y157" s="197">
        <f t="shared" si="20"/>
        <v>44691.759999999995</v>
      </c>
    </row>
    <row r="158" spans="1:25" ht="13">
      <c r="A158" s="2" t="s">
        <v>350</v>
      </c>
      <c r="B158" s="2" t="s">
        <v>416</v>
      </c>
      <c r="C158" s="89" t="s">
        <v>297</v>
      </c>
      <c r="D158" s="129" t="s">
        <v>304</v>
      </c>
      <c r="E158" s="217">
        <f>IFERROR(VLOOKUP($B158,'[8]OCT-19'!$B:$H,6,FALSE),0)</f>
        <v>668.29</v>
      </c>
      <c r="F158" s="218">
        <f>IFERROR(VLOOKUP(B158,'[8]OCT-19'!B:H,7,FALSE),0)</f>
        <v>137.28</v>
      </c>
      <c r="G158" s="219">
        <f t="shared" si="18"/>
        <v>805.56999999999994</v>
      </c>
      <c r="H158" s="204">
        <f>IFERROR(VLOOKUP(B158,'[7]NOV-19'!B:H,6,FALSE),0)</f>
        <v>234.36</v>
      </c>
      <c r="I158" s="205">
        <f>IFERROR(VLOOKUP(B158,'[7]NOV-19'!B:H,7,FALSE),0)</f>
        <v>202.35</v>
      </c>
      <c r="J158" s="206">
        <f t="shared" si="19"/>
        <v>436.71000000000004</v>
      </c>
      <c r="K158" s="204">
        <f>IFERROR(VLOOKUP(B158,'[9]DEC-19'!B:H,6,FALSE),0)</f>
        <v>119.8</v>
      </c>
      <c r="L158" s="205">
        <f>IFERROR(VLOOKUP(B158,'[9]DEC-19'!B:H,7,FALSE),0)</f>
        <v>400.46</v>
      </c>
      <c r="M158" s="206">
        <f t="shared" si="14"/>
        <v>520.26</v>
      </c>
      <c r="N158" s="217">
        <f>IFERROR(VLOOKUP(B158,'[10]JAN-20'!B:H,6,FALSE),0)</f>
        <v>404.37</v>
      </c>
      <c r="O158" s="218">
        <f>IFERROR(VLOOKUP(B158,'[10]JAN-20'!B:H,7,FALSE),0)</f>
        <v>215.44</v>
      </c>
      <c r="P158" s="219">
        <f t="shared" si="15"/>
        <v>619.80999999999995</v>
      </c>
      <c r="Q158" s="217">
        <f>IFERROR(VLOOKUP(B158,'[11]FEB-20'!B:H,6,FALSE),0)</f>
        <v>610.67999999999995</v>
      </c>
      <c r="R158" s="218">
        <f>IFERROR(VLOOKUP(B158,'[11]FEB-20'!B:H,7,FALSE),0)</f>
        <v>15.54</v>
      </c>
      <c r="S158" s="219">
        <f t="shared" si="16"/>
        <v>626.21999999999991</v>
      </c>
      <c r="T158" s="217">
        <f>IFERROR(VLOOKUP(B158,'[12]MAR-20'!B:H,6,FALSE),0)</f>
        <v>246.81</v>
      </c>
      <c r="U158" s="218">
        <f>IFERROR(VLOOKUP(B158,'[12]MAR-20'!B:H,7,FALSE),0)</f>
        <v>99.11</v>
      </c>
      <c r="V158" s="219">
        <f t="shared" si="17"/>
        <v>345.92</v>
      </c>
      <c r="W158" s="195">
        <f t="shared" si="20"/>
        <v>2284.31</v>
      </c>
      <c r="X158" s="196">
        <f t="shared" si="20"/>
        <v>1070.1799999999998</v>
      </c>
      <c r="Y158" s="197">
        <f t="shared" si="20"/>
        <v>3354.49</v>
      </c>
    </row>
    <row r="159" spans="1:25" ht="13">
      <c r="A159" s="2" t="s">
        <v>350</v>
      </c>
      <c r="B159" s="2" t="s">
        <v>410</v>
      </c>
      <c r="C159" s="89" t="s">
        <v>297</v>
      </c>
      <c r="D159" s="129" t="s">
        <v>304</v>
      </c>
      <c r="E159" s="217">
        <f>IFERROR(VLOOKUP($B159,'[8]OCT-19'!$B:$H,6,FALSE),0)</f>
        <v>391.09</v>
      </c>
      <c r="F159" s="218">
        <f>IFERROR(VLOOKUP(B159,'[8]OCT-19'!B:H,7,FALSE),0)</f>
        <v>539.65</v>
      </c>
      <c r="G159" s="219">
        <f t="shared" si="18"/>
        <v>930.74</v>
      </c>
      <c r="H159" s="204">
        <f>IFERROR(VLOOKUP(B159,'[7]NOV-19'!B:H,6,FALSE),0)</f>
        <v>405.66</v>
      </c>
      <c r="I159" s="205">
        <f>IFERROR(VLOOKUP(B159,'[7]NOV-19'!B:H,7,FALSE),0)</f>
        <v>625.57000000000005</v>
      </c>
      <c r="J159" s="206">
        <f t="shared" si="19"/>
        <v>1031.23</v>
      </c>
      <c r="K159" s="204">
        <f>IFERROR(VLOOKUP(B159,'[9]DEC-19'!B:H,6,FALSE),0)</f>
        <v>415.8</v>
      </c>
      <c r="L159" s="205">
        <f>IFERROR(VLOOKUP(B159,'[9]DEC-19'!B:H,7,FALSE),0)</f>
        <v>827.23</v>
      </c>
      <c r="M159" s="206">
        <f t="shared" si="14"/>
        <v>1243.03</v>
      </c>
      <c r="N159" s="217">
        <f>IFERROR(VLOOKUP(B159,'[10]JAN-20'!B:H,6,FALSE),0)</f>
        <v>356.51</v>
      </c>
      <c r="O159" s="218">
        <f>IFERROR(VLOOKUP(B159,'[10]JAN-20'!B:H,7,FALSE),0)</f>
        <v>695.67</v>
      </c>
      <c r="P159" s="219">
        <f t="shared" si="15"/>
        <v>1052.1799999999998</v>
      </c>
      <c r="Q159" s="217">
        <f>IFERROR(VLOOKUP(B159,'[11]FEB-20'!B:H,6,FALSE),0)</f>
        <v>353.53</v>
      </c>
      <c r="R159" s="218">
        <f>IFERROR(VLOOKUP(B159,'[11]FEB-20'!B:H,7,FALSE),0)</f>
        <v>945.6</v>
      </c>
      <c r="S159" s="219">
        <f t="shared" si="16"/>
        <v>1299.1300000000001</v>
      </c>
      <c r="T159" s="217">
        <f>IFERROR(VLOOKUP(B159,'[12]MAR-20'!B:H,6,FALSE),0)</f>
        <v>511.38</v>
      </c>
      <c r="U159" s="218">
        <f>IFERROR(VLOOKUP(B159,'[12]MAR-20'!B:H,7,FALSE),0)</f>
        <v>782.97</v>
      </c>
      <c r="V159" s="219">
        <f t="shared" si="17"/>
        <v>1294.3499999999999</v>
      </c>
      <c r="W159" s="195">
        <f t="shared" si="20"/>
        <v>2433.9699999999998</v>
      </c>
      <c r="X159" s="196">
        <f t="shared" si="20"/>
        <v>4416.6899999999996</v>
      </c>
      <c r="Y159" s="197">
        <f t="shared" si="20"/>
        <v>6850.66</v>
      </c>
    </row>
    <row r="160" spans="1:25" ht="13">
      <c r="A160" s="2" t="s">
        <v>350</v>
      </c>
      <c r="B160" s="2" t="s">
        <v>430</v>
      </c>
      <c r="C160" s="89" t="s">
        <v>297</v>
      </c>
      <c r="D160" s="129" t="s">
        <v>304</v>
      </c>
      <c r="E160" s="217">
        <f>IFERROR(VLOOKUP($B160,'[8]OCT-19'!$B:$H,6,FALSE),0)</f>
        <v>3991.66</v>
      </c>
      <c r="F160" s="218">
        <f>IFERROR(VLOOKUP(B160,'[8]OCT-19'!B:H,7,FALSE),0)</f>
        <v>0</v>
      </c>
      <c r="G160" s="219">
        <f t="shared" si="18"/>
        <v>3991.66</v>
      </c>
      <c r="H160" s="204">
        <f>IFERROR(VLOOKUP(B160,'[7]NOV-19'!B:H,6,FALSE),0)</f>
        <v>3866.69</v>
      </c>
      <c r="I160" s="205">
        <f>IFERROR(VLOOKUP(B160,'[7]NOV-19'!B:H,7,FALSE),0)</f>
        <v>0</v>
      </c>
      <c r="J160" s="206">
        <f t="shared" si="19"/>
        <v>3866.69</v>
      </c>
      <c r="K160" s="204">
        <f>IFERROR(VLOOKUP(B160,'[9]DEC-19'!B:H,6,FALSE),0)</f>
        <v>2832.44</v>
      </c>
      <c r="L160" s="205">
        <f>IFERROR(VLOOKUP(B160,'[9]DEC-19'!B:H,7,FALSE),0)</f>
        <v>0.54</v>
      </c>
      <c r="M160" s="206">
        <f t="shared" si="14"/>
        <v>2832.98</v>
      </c>
      <c r="N160" s="217">
        <f>IFERROR(VLOOKUP(B160,'[10]JAN-20'!B:H,6,FALSE),0)</f>
        <v>2050.41</v>
      </c>
      <c r="O160" s="218">
        <f>IFERROR(VLOOKUP(B160,'[10]JAN-20'!B:H,7,FALSE),0)</f>
        <v>9.65</v>
      </c>
      <c r="P160" s="219">
        <f t="shared" si="15"/>
        <v>2060.06</v>
      </c>
      <c r="Q160" s="217">
        <f>IFERROR(VLOOKUP(B160,'[11]FEB-20'!B:H,6,FALSE),0)</f>
        <v>1827.13</v>
      </c>
      <c r="R160" s="218">
        <f>IFERROR(VLOOKUP(B160,'[11]FEB-20'!B:H,7,FALSE),0)</f>
        <v>5.1100000000000003</v>
      </c>
      <c r="S160" s="219">
        <f t="shared" si="16"/>
        <v>1832.24</v>
      </c>
      <c r="T160" s="217">
        <f>IFERROR(VLOOKUP(B160,'[12]MAR-20'!B:H,6,FALSE),0)</f>
        <v>1879.17</v>
      </c>
      <c r="U160" s="218">
        <f>IFERROR(VLOOKUP(B160,'[12]MAR-20'!B:H,7,FALSE),0)</f>
        <v>32.49</v>
      </c>
      <c r="V160" s="219">
        <f t="shared" si="17"/>
        <v>1911.66</v>
      </c>
      <c r="W160" s="195">
        <f t="shared" si="20"/>
        <v>16447.5</v>
      </c>
      <c r="X160" s="196">
        <f t="shared" si="20"/>
        <v>47.790000000000006</v>
      </c>
      <c r="Y160" s="197">
        <f t="shared" si="20"/>
        <v>16495.29</v>
      </c>
    </row>
    <row r="161" spans="1:25" ht="13">
      <c r="A161" s="2" t="s">
        <v>350</v>
      </c>
      <c r="B161" s="2" t="s">
        <v>352</v>
      </c>
      <c r="C161" s="89" t="s">
        <v>297</v>
      </c>
      <c r="D161" s="129" t="s">
        <v>304</v>
      </c>
      <c r="E161" s="217">
        <f>IFERROR(VLOOKUP($B161,'[8]OCT-19'!$B:$H,6,FALSE),0)</f>
        <v>9597.8799999999992</v>
      </c>
      <c r="F161" s="218">
        <f>IFERROR(VLOOKUP(B161,'[8]OCT-19'!B:H,7,FALSE),0)</f>
        <v>0</v>
      </c>
      <c r="G161" s="219">
        <f t="shared" si="18"/>
        <v>9597.8799999999992</v>
      </c>
      <c r="H161" s="204">
        <f>IFERROR(VLOOKUP(B161,'[7]NOV-19'!B:H,6,FALSE),0)</f>
        <v>9029.19</v>
      </c>
      <c r="I161" s="205">
        <f>IFERROR(VLOOKUP(B161,'[7]NOV-19'!B:H,7,FALSE),0)</f>
        <v>0</v>
      </c>
      <c r="J161" s="206">
        <f t="shared" si="19"/>
        <v>9029.19</v>
      </c>
      <c r="K161" s="204">
        <f>IFERROR(VLOOKUP(B161,'[9]DEC-19'!B:H,6,FALSE),0)</f>
        <v>9450.8799999999992</v>
      </c>
      <c r="L161" s="205">
        <f>IFERROR(VLOOKUP(B161,'[9]DEC-19'!B:H,7,FALSE),0)</f>
        <v>18.88</v>
      </c>
      <c r="M161" s="206">
        <f t="shared" si="14"/>
        <v>9469.7599999999984</v>
      </c>
      <c r="N161" s="217">
        <f>IFERROR(VLOOKUP(B161,'[10]JAN-20'!B:H,6,FALSE),0)</f>
        <v>7122.29</v>
      </c>
      <c r="O161" s="218">
        <f>IFERROR(VLOOKUP(B161,'[10]JAN-20'!B:H,7,FALSE),0)</f>
        <v>0</v>
      </c>
      <c r="P161" s="219">
        <f t="shared" si="15"/>
        <v>7122.29</v>
      </c>
      <c r="Q161" s="217">
        <f>IFERROR(VLOOKUP(B161,'[11]FEB-20'!B:H,6,FALSE),0)</f>
        <v>935.81</v>
      </c>
      <c r="R161" s="218">
        <f>IFERROR(VLOOKUP(B161,'[11]FEB-20'!B:H,7,FALSE),0)</f>
        <v>5849.9</v>
      </c>
      <c r="S161" s="219">
        <f t="shared" si="16"/>
        <v>6785.7099999999991</v>
      </c>
      <c r="T161" s="217">
        <f>IFERROR(VLOOKUP(B161,'[12]MAR-20'!B:H,6,FALSE),0)</f>
        <v>8725.64</v>
      </c>
      <c r="U161" s="218">
        <f>IFERROR(VLOOKUP(B161,'[12]MAR-20'!B:H,7,FALSE),0)</f>
        <v>771.67</v>
      </c>
      <c r="V161" s="219">
        <f t="shared" si="17"/>
        <v>9497.31</v>
      </c>
      <c r="W161" s="195">
        <f t="shared" si="20"/>
        <v>44861.689999999995</v>
      </c>
      <c r="X161" s="196">
        <f t="shared" si="20"/>
        <v>6640.45</v>
      </c>
      <c r="Y161" s="197">
        <f t="shared" si="20"/>
        <v>51502.139999999992</v>
      </c>
    </row>
    <row r="162" spans="1:25" ht="13">
      <c r="A162" s="2" t="s">
        <v>350</v>
      </c>
      <c r="B162" s="2" t="s">
        <v>431</v>
      </c>
      <c r="C162" s="176" t="s">
        <v>297</v>
      </c>
      <c r="D162" s="177" t="s">
        <v>304</v>
      </c>
      <c r="E162" s="217">
        <f>IFERROR(VLOOKUP($B162,'[8]OCT-19'!$B:$H,6,FALSE),0)</f>
        <v>10614.78</v>
      </c>
      <c r="F162" s="218">
        <f>IFERROR(VLOOKUP(B162,'[8]OCT-19'!B:H,7,FALSE),0)</f>
        <v>0</v>
      </c>
      <c r="G162" s="219">
        <f t="shared" si="18"/>
        <v>10614.78</v>
      </c>
      <c r="H162" s="204">
        <f>IFERROR(VLOOKUP(B162,'[7]NOV-19'!B:H,6,FALSE),0)</f>
        <v>9613.7000000000007</v>
      </c>
      <c r="I162" s="205">
        <f>IFERROR(VLOOKUP(B162,'[7]NOV-19'!B:H,7,FALSE),0)</f>
        <v>0</v>
      </c>
      <c r="J162" s="206">
        <f t="shared" si="19"/>
        <v>9613.7000000000007</v>
      </c>
      <c r="K162" s="204">
        <f>IFERROR(VLOOKUP(B162,'[9]DEC-19'!B:H,6,FALSE),0)</f>
        <v>11424.32</v>
      </c>
      <c r="L162" s="205">
        <f>IFERROR(VLOOKUP(B162,'[9]DEC-19'!B:H,7,FALSE),0)</f>
        <v>0</v>
      </c>
      <c r="M162" s="206">
        <f t="shared" si="14"/>
        <v>11424.32</v>
      </c>
      <c r="N162" s="217">
        <f>IFERROR(VLOOKUP(B162,'[10]JAN-20'!B:H,6,FALSE),0)</f>
        <v>11556.05</v>
      </c>
      <c r="O162" s="218">
        <f>IFERROR(VLOOKUP(B162,'[10]JAN-20'!B:H,7,FALSE),0)</f>
        <v>0</v>
      </c>
      <c r="P162" s="219">
        <f t="shared" si="15"/>
        <v>11556.05</v>
      </c>
      <c r="Q162" s="217">
        <f>IFERROR(VLOOKUP(B162,'[11]FEB-20'!B:H,6,FALSE),0)</f>
        <v>10760.13</v>
      </c>
      <c r="R162" s="218">
        <f>IFERROR(VLOOKUP(B162,'[11]FEB-20'!B:H,7,FALSE),0)</f>
        <v>0</v>
      </c>
      <c r="S162" s="219">
        <f t="shared" si="16"/>
        <v>10760.13</v>
      </c>
      <c r="T162" s="217">
        <f>IFERROR(VLOOKUP(B162,'[12]MAR-20'!B:H,6,FALSE),0)</f>
        <v>10944.13</v>
      </c>
      <c r="U162" s="218">
        <f>IFERROR(VLOOKUP(B162,'[12]MAR-20'!B:H,7,FALSE),0)</f>
        <v>0</v>
      </c>
      <c r="V162" s="219">
        <f t="shared" si="17"/>
        <v>10944.13</v>
      </c>
      <c r="W162" s="195">
        <f t="shared" si="20"/>
        <v>64913.11</v>
      </c>
      <c r="X162" s="196">
        <f t="shared" si="20"/>
        <v>0</v>
      </c>
      <c r="Y162" s="197">
        <f t="shared" si="20"/>
        <v>64913.11</v>
      </c>
    </row>
    <row r="163" spans="1:25" ht="13">
      <c r="A163" s="2" t="s">
        <v>350</v>
      </c>
      <c r="B163" s="2" t="s">
        <v>441</v>
      </c>
      <c r="C163" s="176" t="s">
        <v>297</v>
      </c>
      <c r="D163" s="177" t="s">
        <v>304</v>
      </c>
      <c r="E163" s="217">
        <v>13263.5</v>
      </c>
      <c r="F163" s="218">
        <v>35.1</v>
      </c>
      <c r="G163" s="219">
        <f t="shared" si="18"/>
        <v>13298.6</v>
      </c>
      <c r="H163" s="204">
        <v>11330.8</v>
      </c>
      <c r="I163" s="205">
        <v>73.7</v>
      </c>
      <c r="J163" s="206">
        <f t="shared" si="19"/>
        <v>11404.5</v>
      </c>
      <c r="K163" s="204">
        <v>12499.9</v>
      </c>
      <c r="L163" s="205">
        <v>44.42</v>
      </c>
      <c r="M163" s="206">
        <v>12544.32</v>
      </c>
      <c r="N163" s="217">
        <f>IFERROR(VLOOKUP(B163,'[10]JAN-20'!B:H,6,FALSE),0)</f>
        <v>13407.84</v>
      </c>
      <c r="O163" s="218">
        <f>IFERROR(VLOOKUP(B163,'[10]JAN-20'!B:H,7,FALSE),0)</f>
        <v>333.75</v>
      </c>
      <c r="P163" s="219">
        <f t="shared" si="15"/>
        <v>13741.59</v>
      </c>
      <c r="Q163" s="217">
        <f>IFERROR(VLOOKUP(B163,'[11]FEB-20'!B:H,6,FALSE),0)</f>
        <v>15256.56</v>
      </c>
      <c r="R163" s="218">
        <f>IFERROR(VLOOKUP(B163,'[11]FEB-20'!B:H,7,FALSE),0)</f>
        <v>15.45</v>
      </c>
      <c r="S163" s="219">
        <f t="shared" si="16"/>
        <v>15272.01</v>
      </c>
      <c r="T163" s="217">
        <f>IFERROR(VLOOKUP(B163,'[12]MAR-20'!B:H,6,FALSE),0)</f>
        <v>11618.96</v>
      </c>
      <c r="U163" s="218">
        <f>IFERROR(VLOOKUP(B163,'[12]MAR-20'!B:H,7,FALSE),0)</f>
        <v>90.62</v>
      </c>
      <c r="V163" s="219">
        <f t="shared" si="17"/>
        <v>11709.58</v>
      </c>
      <c r="W163" s="195">
        <f t="shared" si="20"/>
        <v>77377.56</v>
      </c>
      <c r="X163" s="196">
        <f t="shared" si="20"/>
        <v>593.04</v>
      </c>
      <c r="Y163" s="197">
        <f t="shared" si="20"/>
        <v>77970.599999999991</v>
      </c>
    </row>
    <row r="164" spans="1:25" ht="13">
      <c r="A164" s="2" t="s">
        <v>291</v>
      </c>
      <c r="B164" s="2" t="s">
        <v>174</v>
      </c>
      <c r="C164" s="89" t="s">
        <v>297</v>
      </c>
      <c r="D164" s="129" t="s">
        <v>304</v>
      </c>
      <c r="E164" s="217">
        <f>IFERROR(VLOOKUP($B164,'[8]OCT-19'!$B:$H,6,FALSE),0)</f>
        <v>9.25</v>
      </c>
      <c r="F164" s="218">
        <f>IFERROR(VLOOKUP(B164,'[8]OCT-19'!B:H,7,FALSE),0)</f>
        <v>1.79</v>
      </c>
      <c r="G164" s="219">
        <f t="shared" si="18"/>
        <v>11.04</v>
      </c>
      <c r="H164" s="204">
        <f>IFERROR(VLOOKUP(B164,'[7]NOV-19'!B:H,6,FALSE),0)</f>
        <v>6.44</v>
      </c>
      <c r="I164" s="205">
        <f>IFERROR(VLOOKUP(B164,'[7]NOV-19'!B:H,7,FALSE),0)</f>
        <v>1.73</v>
      </c>
      <c r="J164" s="206">
        <f t="shared" si="19"/>
        <v>8.17</v>
      </c>
      <c r="K164" s="204">
        <f>IFERROR(VLOOKUP(B164,'[9]DEC-19'!B:H,6,FALSE),0)</f>
        <v>10.94</v>
      </c>
      <c r="L164" s="205">
        <f>IFERROR(VLOOKUP(B164,'[9]DEC-19'!B:H,7,FALSE),0)</f>
        <v>0.27</v>
      </c>
      <c r="M164" s="206">
        <f t="shared" si="14"/>
        <v>11.209999999999999</v>
      </c>
      <c r="N164" s="217">
        <f>IFERROR(VLOOKUP(B164,'[10]JAN-20'!B:H,6,FALSE),0)</f>
        <v>18.920000000000002</v>
      </c>
      <c r="O164" s="218">
        <f>IFERROR(VLOOKUP(B164,'[10]JAN-20'!B:H,7,FALSE),0)</f>
        <v>0.18</v>
      </c>
      <c r="P164" s="219">
        <f t="shared" si="15"/>
        <v>19.100000000000001</v>
      </c>
      <c r="Q164" s="217">
        <f>IFERROR(VLOOKUP(B164,'[11]FEB-20'!B:H,6,FALSE),0)</f>
        <v>23.23</v>
      </c>
      <c r="R164" s="218">
        <f>IFERROR(VLOOKUP(B164,'[11]FEB-20'!B:H,7,FALSE),0)</f>
        <v>0.03</v>
      </c>
      <c r="S164" s="219">
        <f t="shared" si="16"/>
        <v>23.26</v>
      </c>
      <c r="T164" s="217">
        <f>IFERROR(VLOOKUP(B164,'[12]MAR-20'!B:H,6,FALSE),0)</f>
        <v>14.33</v>
      </c>
      <c r="U164" s="218">
        <f>IFERROR(VLOOKUP(B164,'[12]MAR-20'!B:H,7,FALSE),0)</f>
        <v>0.14000000000000001</v>
      </c>
      <c r="V164" s="219">
        <f t="shared" si="17"/>
        <v>14.47</v>
      </c>
      <c r="W164" s="195">
        <f t="shared" si="20"/>
        <v>83.11</v>
      </c>
      <c r="X164" s="196">
        <f t="shared" si="20"/>
        <v>4.1399999999999997</v>
      </c>
      <c r="Y164" s="197">
        <f t="shared" si="20"/>
        <v>87.25</v>
      </c>
    </row>
    <row r="165" spans="1:25" ht="13">
      <c r="A165" s="2" t="s">
        <v>291</v>
      </c>
      <c r="B165" s="2" t="s">
        <v>417</v>
      </c>
      <c r="C165" s="89" t="s">
        <v>297</v>
      </c>
      <c r="D165" s="129" t="s">
        <v>304</v>
      </c>
      <c r="E165" s="217">
        <f>IFERROR(VLOOKUP($B165,'[8]OCT-19'!$B:$H,6,FALSE),0)</f>
        <v>3275.08</v>
      </c>
      <c r="F165" s="218">
        <f>IFERROR(VLOOKUP(B165,'[8]OCT-19'!B:H,7,FALSE),0)</f>
        <v>159.59</v>
      </c>
      <c r="G165" s="219">
        <f t="shared" si="18"/>
        <v>3434.67</v>
      </c>
      <c r="H165" s="204">
        <f>IFERROR(VLOOKUP(B165,'[7]NOV-19'!B:H,6,FALSE),0)</f>
        <v>2957.03</v>
      </c>
      <c r="I165" s="205">
        <f>IFERROR(VLOOKUP(B165,'[7]NOV-19'!B:H,7,FALSE),0)</f>
        <v>140.49</v>
      </c>
      <c r="J165" s="206">
        <f t="shared" si="19"/>
        <v>3097.5200000000004</v>
      </c>
      <c r="K165" s="204">
        <f>IFERROR(VLOOKUP(B165,'[9]DEC-19'!B:H,6,FALSE),0)</f>
        <v>3500.08</v>
      </c>
      <c r="L165" s="205">
        <f>IFERROR(VLOOKUP(B165,'[9]DEC-19'!B:H,7,FALSE),0)</f>
        <v>197.17</v>
      </c>
      <c r="M165" s="206">
        <f t="shared" si="14"/>
        <v>3697.25</v>
      </c>
      <c r="N165" s="217">
        <f>IFERROR(VLOOKUP(B165,'[10]JAN-20'!B:H,6,FALSE),0)</f>
        <v>4095.24</v>
      </c>
      <c r="O165" s="218">
        <f>IFERROR(VLOOKUP(B165,'[10]JAN-20'!B:H,7,FALSE),0)</f>
        <v>85.09</v>
      </c>
      <c r="P165" s="219">
        <f t="shared" si="15"/>
        <v>4180.33</v>
      </c>
      <c r="Q165" s="217">
        <f>IFERROR(VLOOKUP(B165,'[11]FEB-20'!B:H,6,FALSE),0)</f>
        <v>3194.21</v>
      </c>
      <c r="R165" s="218">
        <f>IFERROR(VLOOKUP(B165,'[11]FEB-20'!B:H,7,FALSE),0)</f>
        <v>97.61</v>
      </c>
      <c r="S165" s="219">
        <f t="shared" si="16"/>
        <v>3291.82</v>
      </c>
      <c r="T165" s="217">
        <f>IFERROR(VLOOKUP(B165,'[12]MAR-20'!B:H,6,FALSE),0)</f>
        <v>3440.72</v>
      </c>
      <c r="U165" s="218">
        <f>IFERROR(VLOOKUP(B165,'[12]MAR-20'!B:H,7,FALSE),0)</f>
        <v>104.65</v>
      </c>
      <c r="V165" s="219">
        <f t="shared" si="17"/>
        <v>3545.37</v>
      </c>
      <c r="W165" s="195">
        <f t="shared" si="20"/>
        <v>20462.36</v>
      </c>
      <c r="X165" s="196">
        <f t="shared" si="20"/>
        <v>784.6</v>
      </c>
      <c r="Y165" s="197">
        <f t="shared" si="20"/>
        <v>21246.959999999999</v>
      </c>
    </row>
    <row r="166" spans="1:25" ht="13">
      <c r="A166" s="2" t="s">
        <v>291</v>
      </c>
      <c r="B166" s="2" t="s">
        <v>175</v>
      </c>
      <c r="C166" s="89" t="s">
        <v>297</v>
      </c>
      <c r="D166" s="129" t="s">
        <v>304</v>
      </c>
      <c r="E166" s="217">
        <f>IFERROR(VLOOKUP($B166,'[8]OCT-19'!$B:$H,6,FALSE),0)</f>
        <v>400.82</v>
      </c>
      <c r="F166" s="218">
        <f>IFERROR(VLOOKUP(B166,'[8]OCT-19'!B:H,7,FALSE),0)</f>
        <v>0</v>
      </c>
      <c r="G166" s="219">
        <f t="shared" si="18"/>
        <v>400.82</v>
      </c>
      <c r="H166" s="204">
        <f>IFERROR(VLOOKUP(B166,'[7]NOV-19'!B:H,6,FALSE),0)</f>
        <v>139.36000000000001</v>
      </c>
      <c r="I166" s="205">
        <f>IFERROR(VLOOKUP(B166,'[7]NOV-19'!B:H,7,FALSE),0)</f>
        <v>0</v>
      </c>
      <c r="J166" s="206">
        <f t="shared" si="19"/>
        <v>139.36000000000001</v>
      </c>
      <c r="K166" s="204">
        <f>IFERROR(VLOOKUP(B166,'[9]DEC-19'!B:H,6,FALSE),0)</f>
        <v>243.1</v>
      </c>
      <c r="L166" s="205">
        <f>IFERROR(VLOOKUP(B166,'[9]DEC-19'!B:H,7,FALSE),0)</f>
        <v>0</v>
      </c>
      <c r="M166" s="206">
        <f t="shared" si="14"/>
        <v>243.1</v>
      </c>
      <c r="N166" s="217">
        <f>IFERROR(VLOOKUP(B166,'[10]JAN-20'!B:H,6,FALSE),0)</f>
        <v>267.94</v>
      </c>
      <c r="O166" s="218">
        <f>IFERROR(VLOOKUP(B166,'[10]JAN-20'!B:H,7,FALSE),0)</f>
        <v>0</v>
      </c>
      <c r="P166" s="219">
        <f t="shared" si="15"/>
        <v>267.94</v>
      </c>
      <c r="Q166" s="217">
        <f>IFERROR(VLOOKUP(B166,'[11]FEB-20'!B:H,6,FALSE),0)</f>
        <v>225.86</v>
      </c>
      <c r="R166" s="218">
        <f>IFERROR(VLOOKUP(B166,'[11]FEB-20'!B:H,7,FALSE),0)</f>
        <v>0</v>
      </c>
      <c r="S166" s="219">
        <f t="shared" si="16"/>
        <v>225.86</v>
      </c>
      <c r="T166" s="217">
        <f>IFERROR(VLOOKUP(B166,'[12]MAR-20'!B:H,6,FALSE),0)</f>
        <v>413.98</v>
      </c>
      <c r="U166" s="218">
        <f>IFERROR(VLOOKUP(B166,'[12]MAR-20'!B:H,7,FALSE),0)</f>
        <v>0</v>
      </c>
      <c r="V166" s="219">
        <f t="shared" si="17"/>
        <v>413.98</v>
      </c>
      <c r="W166" s="195">
        <f t="shared" si="20"/>
        <v>1691.06</v>
      </c>
      <c r="X166" s="196">
        <f t="shared" si="20"/>
        <v>0</v>
      </c>
      <c r="Y166" s="197">
        <f t="shared" si="20"/>
        <v>1691.06</v>
      </c>
    </row>
    <row r="167" spans="1:25" ht="13">
      <c r="A167" s="2" t="s">
        <v>291</v>
      </c>
      <c r="B167" s="2" t="s">
        <v>176</v>
      </c>
      <c r="C167" s="89" t="s">
        <v>297</v>
      </c>
      <c r="D167" s="129" t="s">
        <v>304</v>
      </c>
      <c r="E167" s="217">
        <f>IFERROR(VLOOKUP($B167,'[8]OCT-19'!$B:$H,6,FALSE),0)</f>
        <v>31.9</v>
      </c>
      <c r="F167" s="218">
        <f>IFERROR(VLOOKUP(B167,'[8]OCT-19'!B:H,7,FALSE),0)</f>
        <v>32.47</v>
      </c>
      <c r="G167" s="219">
        <f t="shared" si="18"/>
        <v>64.37</v>
      </c>
      <c r="H167" s="204">
        <f>IFERROR(VLOOKUP(B167,'[7]NOV-19'!B:H,6,FALSE),0)</f>
        <v>8.7899999999999991</v>
      </c>
      <c r="I167" s="205">
        <f>IFERROR(VLOOKUP(B167,'[7]NOV-19'!B:H,7,FALSE),0)</f>
        <v>37.07</v>
      </c>
      <c r="J167" s="206">
        <f t="shared" si="19"/>
        <v>45.86</v>
      </c>
      <c r="K167" s="204">
        <f>IFERROR(VLOOKUP(B167,'[9]DEC-19'!B:H,6,FALSE),0)</f>
        <v>20.41</v>
      </c>
      <c r="L167" s="205">
        <f>IFERROR(VLOOKUP(B167,'[9]DEC-19'!B:H,7,FALSE),0)</f>
        <v>27.04</v>
      </c>
      <c r="M167" s="206">
        <f t="shared" si="14"/>
        <v>47.45</v>
      </c>
      <c r="N167" s="217">
        <f>IFERROR(VLOOKUP(B167,'[10]JAN-20'!B:H,6,FALSE),0)</f>
        <v>46.55</v>
      </c>
      <c r="O167" s="218">
        <f>IFERROR(VLOOKUP(B167,'[10]JAN-20'!B:H,7,FALSE),0)</f>
        <v>11.11</v>
      </c>
      <c r="P167" s="219">
        <f t="shared" si="15"/>
        <v>57.66</v>
      </c>
      <c r="Q167" s="217">
        <f>IFERROR(VLOOKUP(B167,'[11]FEB-20'!B:H,6,FALSE),0)</f>
        <v>40.79</v>
      </c>
      <c r="R167" s="218">
        <f>IFERROR(VLOOKUP(B167,'[11]FEB-20'!B:H,7,FALSE),0)</f>
        <v>13.89</v>
      </c>
      <c r="S167" s="219">
        <f t="shared" si="16"/>
        <v>54.68</v>
      </c>
      <c r="T167" s="217">
        <f>IFERROR(VLOOKUP(B167,'[12]MAR-20'!B:H,6,FALSE),0)</f>
        <v>25.45</v>
      </c>
      <c r="U167" s="218">
        <f>IFERROR(VLOOKUP(B167,'[12]MAR-20'!B:H,7,FALSE),0)</f>
        <v>34.92</v>
      </c>
      <c r="V167" s="219">
        <f t="shared" si="17"/>
        <v>60.370000000000005</v>
      </c>
      <c r="W167" s="195">
        <f t="shared" si="20"/>
        <v>173.89</v>
      </c>
      <c r="X167" s="196">
        <f t="shared" si="20"/>
        <v>156.5</v>
      </c>
      <c r="Y167" s="197">
        <f t="shared" si="20"/>
        <v>330.39</v>
      </c>
    </row>
    <row r="168" spans="1:25" ht="13">
      <c r="A168" s="2" t="s">
        <v>291</v>
      </c>
      <c r="B168" s="2" t="s">
        <v>177</v>
      </c>
      <c r="C168" s="89" t="s">
        <v>297</v>
      </c>
      <c r="D168" s="129" t="s">
        <v>303</v>
      </c>
      <c r="E168" s="217">
        <f>IFERROR(VLOOKUP($B168,'[8]OCT-19'!$B:$H,6,FALSE),0)</f>
        <v>21.18</v>
      </c>
      <c r="F168" s="218">
        <f>IFERROR(VLOOKUP(B168,'[8]OCT-19'!B:H,7,FALSE),0)</f>
        <v>55.45</v>
      </c>
      <c r="G168" s="219">
        <f t="shared" si="18"/>
        <v>76.63</v>
      </c>
      <c r="H168" s="204">
        <f>IFERROR(VLOOKUP(B168,'[7]NOV-19'!B:H,6,FALSE),0)</f>
        <v>5.97</v>
      </c>
      <c r="I168" s="205">
        <f>IFERROR(VLOOKUP(B168,'[7]NOV-19'!B:H,7,FALSE),0)</f>
        <v>10.4</v>
      </c>
      <c r="J168" s="206">
        <f t="shared" si="19"/>
        <v>16.37</v>
      </c>
      <c r="K168" s="204">
        <f>IFERROR(VLOOKUP(B168,'[9]DEC-19'!B:H,6,FALSE),0)</f>
        <v>105.23</v>
      </c>
      <c r="L168" s="205">
        <f>IFERROR(VLOOKUP(B168,'[9]DEC-19'!B:H,7,FALSE),0)</f>
        <v>100.9</v>
      </c>
      <c r="M168" s="206">
        <f t="shared" si="14"/>
        <v>206.13</v>
      </c>
      <c r="N168" s="217">
        <f>IFERROR(VLOOKUP(B168,'[10]JAN-20'!B:H,6,FALSE),0)</f>
        <v>25.95</v>
      </c>
      <c r="O168" s="218">
        <f>IFERROR(VLOOKUP(B168,'[10]JAN-20'!B:H,7,FALSE),0)</f>
        <v>105.8</v>
      </c>
      <c r="P168" s="219">
        <f t="shared" si="15"/>
        <v>131.75</v>
      </c>
      <c r="Q168" s="217">
        <f>IFERROR(VLOOKUP(B168,'[11]FEB-20'!B:H,6,FALSE),0)</f>
        <v>22.89</v>
      </c>
      <c r="R168" s="218">
        <f>IFERROR(VLOOKUP(B168,'[11]FEB-20'!B:H,7,FALSE),0)</f>
        <v>113.76</v>
      </c>
      <c r="S168" s="219">
        <f t="shared" si="16"/>
        <v>136.65</v>
      </c>
      <c r="T168" s="217">
        <f>IFERROR(VLOOKUP(B168,'[12]MAR-20'!B:H,6,FALSE),0)</f>
        <v>14.43</v>
      </c>
      <c r="U168" s="218">
        <f>IFERROR(VLOOKUP(B168,'[12]MAR-20'!B:H,7,FALSE),0)</f>
        <v>88.28</v>
      </c>
      <c r="V168" s="219">
        <f t="shared" si="17"/>
        <v>102.71000000000001</v>
      </c>
      <c r="W168" s="195">
        <f t="shared" si="20"/>
        <v>195.64999999999998</v>
      </c>
      <c r="X168" s="196">
        <f t="shared" si="20"/>
        <v>474.59000000000003</v>
      </c>
      <c r="Y168" s="197">
        <f t="shared" si="20"/>
        <v>670.24</v>
      </c>
    </row>
    <row r="169" spans="1:25" ht="13">
      <c r="A169" s="2" t="s">
        <v>291</v>
      </c>
      <c r="B169" s="2" t="s">
        <v>178</v>
      </c>
      <c r="C169" s="89" t="s">
        <v>297</v>
      </c>
      <c r="D169" s="129" t="s">
        <v>304</v>
      </c>
      <c r="E169" s="217">
        <f>IFERROR(VLOOKUP($B169,'[8]OCT-19'!$B:$H,6,FALSE),0)</f>
        <v>1799.54</v>
      </c>
      <c r="F169" s="218">
        <f>IFERROR(VLOOKUP(B169,'[8]OCT-19'!B:H,7,FALSE),0)</f>
        <v>42.01</v>
      </c>
      <c r="G169" s="219">
        <f t="shared" si="18"/>
        <v>1841.55</v>
      </c>
      <c r="H169" s="204">
        <f>IFERROR(VLOOKUP(B169,'[7]NOV-19'!B:H,6,FALSE),0)</f>
        <v>805.53</v>
      </c>
      <c r="I169" s="205">
        <f>IFERROR(VLOOKUP(B169,'[7]NOV-19'!B:H,7,FALSE),0)</f>
        <v>107.47</v>
      </c>
      <c r="J169" s="206">
        <f t="shared" si="19"/>
        <v>913</v>
      </c>
      <c r="K169" s="204">
        <f>IFERROR(VLOOKUP(B169,'[9]DEC-19'!B:H,6,FALSE),0)</f>
        <v>1045.6199999999999</v>
      </c>
      <c r="L169" s="205">
        <f>IFERROR(VLOOKUP(B169,'[9]DEC-19'!B:H,7,FALSE),0)</f>
        <v>68.78</v>
      </c>
      <c r="M169" s="206">
        <f t="shared" si="14"/>
        <v>1114.3999999999999</v>
      </c>
      <c r="N169" s="217">
        <f>IFERROR(VLOOKUP(B169,'[10]JAN-20'!B:H,6,FALSE),0)</f>
        <v>955.18</v>
      </c>
      <c r="O169" s="218">
        <f>IFERROR(VLOOKUP(B169,'[10]JAN-20'!B:H,7,FALSE),0)</f>
        <v>58.69</v>
      </c>
      <c r="P169" s="219">
        <f t="shared" si="15"/>
        <v>1013.8699999999999</v>
      </c>
      <c r="Q169" s="217">
        <f>IFERROR(VLOOKUP(B169,'[11]FEB-20'!B:H,6,FALSE),0)</f>
        <v>1132.6099999999999</v>
      </c>
      <c r="R169" s="218">
        <f>IFERROR(VLOOKUP(B169,'[11]FEB-20'!B:H,7,FALSE),0)</f>
        <v>73.53</v>
      </c>
      <c r="S169" s="219">
        <f t="shared" si="16"/>
        <v>1206.1399999999999</v>
      </c>
      <c r="T169" s="217">
        <f>IFERROR(VLOOKUP(B169,'[12]MAR-20'!B:H,6,FALSE),0)</f>
        <v>1145.03</v>
      </c>
      <c r="U169" s="218">
        <f>IFERROR(VLOOKUP(B169,'[12]MAR-20'!B:H,7,FALSE),0)</f>
        <v>40.82</v>
      </c>
      <c r="V169" s="219">
        <f t="shared" si="17"/>
        <v>1185.8499999999999</v>
      </c>
      <c r="W169" s="195">
        <f t="shared" si="20"/>
        <v>6883.5099999999993</v>
      </c>
      <c r="X169" s="196">
        <f t="shared" si="20"/>
        <v>391.3</v>
      </c>
      <c r="Y169" s="197">
        <f t="shared" si="20"/>
        <v>7274.8099999999995</v>
      </c>
    </row>
    <row r="170" spans="1:25" ht="13">
      <c r="A170" s="2" t="s">
        <v>291</v>
      </c>
      <c r="B170" s="2" t="s">
        <v>179</v>
      </c>
      <c r="C170" s="89" t="s">
        <v>297</v>
      </c>
      <c r="D170" s="129" t="s">
        <v>304</v>
      </c>
      <c r="E170" s="217">
        <f>IFERROR(VLOOKUP($B170,'[8]OCT-19'!$B:$H,6,FALSE),0)</f>
        <v>804.54</v>
      </c>
      <c r="F170" s="218">
        <f>IFERROR(VLOOKUP(B170,'[8]OCT-19'!B:H,7,FALSE),0)</f>
        <v>81.22</v>
      </c>
      <c r="G170" s="219">
        <f t="shared" si="18"/>
        <v>885.76</v>
      </c>
      <c r="H170" s="204">
        <f>IFERROR(VLOOKUP(B170,'[7]NOV-19'!B:H,6,FALSE),0)</f>
        <v>209.19</v>
      </c>
      <c r="I170" s="205">
        <f>IFERROR(VLOOKUP(B170,'[7]NOV-19'!B:H,7,FALSE),0)</f>
        <v>81.03</v>
      </c>
      <c r="J170" s="206">
        <f t="shared" si="19"/>
        <v>290.22000000000003</v>
      </c>
      <c r="K170" s="204">
        <f>IFERROR(VLOOKUP(B170,'[9]DEC-19'!B:H,6,FALSE),0)</f>
        <v>1253.8800000000001</v>
      </c>
      <c r="L170" s="205">
        <f>IFERROR(VLOOKUP(B170,'[9]DEC-19'!B:H,7,FALSE),0)</f>
        <v>84.85</v>
      </c>
      <c r="M170" s="206">
        <f t="shared" si="14"/>
        <v>1338.73</v>
      </c>
      <c r="N170" s="217">
        <f>IFERROR(VLOOKUP(B170,'[10]JAN-20'!B:H,6,FALSE),0)</f>
        <v>1578.27</v>
      </c>
      <c r="O170" s="218">
        <f>IFERROR(VLOOKUP(B170,'[10]JAN-20'!B:H,7,FALSE),0)</f>
        <v>39.28</v>
      </c>
      <c r="P170" s="219">
        <f t="shared" si="15"/>
        <v>1617.55</v>
      </c>
      <c r="Q170" s="217">
        <f>IFERROR(VLOOKUP(B170,'[11]FEB-20'!B:H,6,FALSE),0)</f>
        <v>1683.66</v>
      </c>
      <c r="R170" s="218">
        <f>IFERROR(VLOOKUP(B170,'[11]FEB-20'!B:H,7,FALSE),0)</f>
        <v>34.17</v>
      </c>
      <c r="S170" s="219">
        <f t="shared" si="16"/>
        <v>1717.8300000000002</v>
      </c>
      <c r="T170" s="217">
        <f>IFERROR(VLOOKUP(B170,'[12]MAR-20'!B:H,6,FALSE),0)</f>
        <v>1440.34</v>
      </c>
      <c r="U170" s="218">
        <f>IFERROR(VLOOKUP(B170,'[12]MAR-20'!B:H,7,FALSE),0)</f>
        <v>34.49</v>
      </c>
      <c r="V170" s="219">
        <f t="shared" si="17"/>
        <v>1474.83</v>
      </c>
      <c r="W170" s="195">
        <f t="shared" si="20"/>
        <v>6969.88</v>
      </c>
      <c r="X170" s="196">
        <f t="shared" si="20"/>
        <v>355.04</v>
      </c>
      <c r="Y170" s="197">
        <f t="shared" si="20"/>
        <v>7324.92</v>
      </c>
    </row>
    <row r="171" spans="1:25" ht="13">
      <c r="A171" s="2" t="s">
        <v>291</v>
      </c>
      <c r="B171" s="2" t="s">
        <v>180</v>
      </c>
      <c r="C171" s="89" t="s">
        <v>297</v>
      </c>
      <c r="D171" s="129" t="s">
        <v>304</v>
      </c>
      <c r="E171" s="217">
        <f>IFERROR(VLOOKUP($B171,'[8]OCT-19'!$B:$H,6,FALSE),0)</f>
        <v>545.48</v>
      </c>
      <c r="F171" s="218">
        <f>IFERROR(VLOOKUP(B171,'[8]OCT-19'!B:H,7,FALSE),0)</f>
        <v>0</v>
      </c>
      <c r="G171" s="219">
        <f t="shared" si="18"/>
        <v>545.48</v>
      </c>
      <c r="H171" s="204">
        <f>IFERROR(VLOOKUP(B171,'[7]NOV-19'!B:H,6,FALSE),0)</f>
        <v>578.4</v>
      </c>
      <c r="I171" s="205">
        <f>IFERROR(VLOOKUP(B171,'[7]NOV-19'!B:H,7,FALSE),0)</f>
        <v>7.0000000000000007E-2</v>
      </c>
      <c r="J171" s="206">
        <f t="shared" si="19"/>
        <v>578.47</v>
      </c>
      <c r="K171" s="204">
        <f>IFERROR(VLOOKUP(B171,'[9]DEC-19'!B:H,6,FALSE),0)</f>
        <v>0</v>
      </c>
      <c r="L171" s="205">
        <f>IFERROR(VLOOKUP(B171,'[9]DEC-19'!B:H,7,FALSE),0)</f>
        <v>0</v>
      </c>
      <c r="M171" s="206">
        <f t="shared" si="14"/>
        <v>0</v>
      </c>
      <c r="N171" s="217">
        <f>IFERROR(VLOOKUP(B171,'[10]JAN-20'!B:H,6,FALSE),0)</f>
        <v>0</v>
      </c>
      <c r="O171" s="218">
        <f>IFERROR(VLOOKUP(B171,'[10]JAN-20'!B:H,7,FALSE),0)</f>
        <v>0</v>
      </c>
      <c r="P171" s="219">
        <f t="shared" si="15"/>
        <v>0</v>
      </c>
      <c r="Q171" s="217">
        <f>IFERROR(VLOOKUP(B171,'[11]FEB-20'!B:H,6,FALSE),0)</f>
        <v>657.55</v>
      </c>
      <c r="R171" s="218">
        <f>IFERROR(VLOOKUP(B171,'[11]FEB-20'!B:H,7,FALSE),0)</f>
        <v>0</v>
      </c>
      <c r="S171" s="219">
        <f t="shared" si="16"/>
        <v>657.55</v>
      </c>
      <c r="T171" s="217">
        <f>IFERROR(VLOOKUP(B171,'[12]MAR-20'!B:H,6,FALSE),0)</f>
        <v>701.76</v>
      </c>
      <c r="U171" s="218">
        <f>IFERROR(VLOOKUP(B171,'[12]MAR-20'!B:H,7,FALSE),0)</f>
        <v>0</v>
      </c>
      <c r="V171" s="219">
        <f t="shared" si="17"/>
        <v>701.76</v>
      </c>
      <c r="W171" s="195">
        <f t="shared" si="20"/>
        <v>2483.19</v>
      </c>
      <c r="X171" s="196">
        <f t="shared" si="20"/>
        <v>7.0000000000000007E-2</v>
      </c>
      <c r="Y171" s="197">
        <f t="shared" si="20"/>
        <v>2483.2600000000002</v>
      </c>
    </row>
    <row r="172" spans="1:25" ht="13">
      <c r="A172" s="2" t="s">
        <v>291</v>
      </c>
      <c r="B172" s="2" t="s">
        <v>181</v>
      </c>
      <c r="C172" s="89" t="s">
        <v>297</v>
      </c>
      <c r="D172" s="129" t="s">
        <v>304</v>
      </c>
      <c r="E172" s="217">
        <f>IFERROR(VLOOKUP($B172,'[8]OCT-19'!$B:$H,6,FALSE),0)</f>
        <v>56.11</v>
      </c>
      <c r="F172" s="218">
        <f>IFERROR(VLOOKUP(B172,'[8]OCT-19'!B:H,7,FALSE),0)</f>
        <v>126.3</v>
      </c>
      <c r="G172" s="219">
        <f t="shared" si="18"/>
        <v>182.41</v>
      </c>
      <c r="H172" s="204">
        <f>IFERROR(VLOOKUP(B172,'[7]NOV-19'!B:H,6,FALSE),0)</f>
        <v>11.44</v>
      </c>
      <c r="I172" s="205">
        <f>IFERROR(VLOOKUP(B172,'[7]NOV-19'!B:H,7,FALSE),0)</f>
        <v>176.91</v>
      </c>
      <c r="J172" s="206">
        <f t="shared" si="19"/>
        <v>188.35</v>
      </c>
      <c r="K172" s="204">
        <f>IFERROR(VLOOKUP(B172,'[9]DEC-19'!B:H,6,FALSE),0)</f>
        <v>118.26</v>
      </c>
      <c r="L172" s="205">
        <f>IFERROR(VLOOKUP(B172,'[9]DEC-19'!B:H,7,FALSE),0)</f>
        <v>513.49</v>
      </c>
      <c r="M172" s="206">
        <f t="shared" si="14"/>
        <v>631.75</v>
      </c>
      <c r="N172" s="217">
        <f>IFERROR(VLOOKUP(B172,'[10]JAN-20'!B:H,6,FALSE),0)</f>
        <v>214.61</v>
      </c>
      <c r="O172" s="218">
        <f>IFERROR(VLOOKUP(B172,'[10]JAN-20'!B:H,7,FALSE),0)</f>
        <v>504.22</v>
      </c>
      <c r="P172" s="219">
        <f t="shared" si="15"/>
        <v>718.83</v>
      </c>
      <c r="Q172" s="217">
        <f>IFERROR(VLOOKUP(B172,'[11]FEB-20'!B:H,6,FALSE),0)</f>
        <v>46.84</v>
      </c>
      <c r="R172" s="218">
        <f>IFERROR(VLOOKUP(B172,'[11]FEB-20'!B:H,7,FALSE),0)</f>
        <v>716.74</v>
      </c>
      <c r="S172" s="219">
        <f t="shared" si="16"/>
        <v>763.58</v>
      </c>
      <c r="T172" s="217">
        <f>IFERROR(VLOOKUP(B172,'[12]MAR-20'!B:H,6,FALSE),0)</f>
        <v>185.55</v>
      </c>
      <c r="U172" s="218">
        <f>IFERROR(VLOOKUP(B172,'[12]MAR-20'!B:H,7,FALSE),0)</f>
        <v>787.22</v>
      </c>
      <c r="V172" s="219">
        <f t="shared" si="17"/>
        <v>972.77</v>
      </c>
      <c r="W172" s="195">
        <f t="shared" si="20"/>
        <v>632.80999999999995</v>
      </c>
      <c r="X172" s="196">
        <f t="shared" si="20"/>
        <v>2824.88</v>
      </c>
      <c r="Y172" s="197">
        <f t="shared" si="20"/>
        <v>3457.69</v>
      </c>
    </row>
    <row r="173" spans="1:25" ht="13">
      <c r="A173" s="2" t="s">
        <v>291</v>
      </c>
      <c r="B173" s="2" t="s">
        <v>182</v>
      </c>
      <c r="C173" s="89" t="s">
        <v>297</v>
      </c>
      <c r="D173" s="129" t="s">
        <v>304</v>
      </c>
      <c r="E173" s="217">
        <f>IFERROR(VLOOKUP($B173,'[8]OCT-19'!$B:$H,6,FALSE),0)</f>
        <v>10.43</v>
      </c>
      <c r="F173" s="218">
        <f>IFERROR(VLOOKUP(B173,'[8]OCT-19'!B:H,7,FALSE),0)</f>
        <v>61.54</v>
      </c>
      <c r="G173" s="219">
        <f t="shared" si="18"/>
        <v>71.97</v>
      </c>
      <c r="H173" s="204">
        <f>IFERROR(VLOOKUP(B173,'[7]NOV-19'!B:H,6,FALSE),0)</f>
        <v>9.26</v>
      </c>
      <c r="I173" s="205">
        <f>IFERROR(VLOOKUP(B173,'[7]NOV-19'!B:H,7,FALSE),0)</f>
        <v>51.77</v>
      </c>
      <c r="J173" s="206">
        <f t="shared" si="19"/>
        <v>61.03</v>
      </c>
      <c r="K173" s="204">
        <f>IFERROR(VLOOKUP(B173,'[9]DEC-19'!B:H,6,FALSE),0)</f>
        <v>38.270000000000003</v>
      </c>
      <c r="L173" s="205">
        <f>IFERROR(VLOOKUP(B173,'[9]DEC-19'!B:H,7,FALSE),0)</f>
        <v>81.95</v>
      </c>
      <c r="M173" s="206">
        <f t="shared" si="14"/>
        <v>120.22</v>
      </c>
      <c r="N173" s="217">
        <f>IFERROR(VLOOKUP(B173,'[10]JAN-20'!B:H,6,FALSE),0)</f>
        <v>13.87</v>
      </c>
      <c r="O173" s="218">
        <f>IFERROR(VLOOKUP(B173,'[10]JAN-20'!B:H,7,FALSE),0)</f>
        <v>88.88</v>
      </c>
      <c r="P173" s="219">
        <f t="shared" si="15"/>
        <v>102.75</v>
      </c>
      <c r="Q173" s="217">
        <f>IFERROR(VLOOKUP(B173,'[11]FEB-20'!B:H,6,FALSE),0)</f>
        <v>19.21</v>
      </c>
      <c r="R173" s="218">
        <f>IFERROR(VLOOKUP(B173,'[11]FEB-20'!B:H,7,FALSE),0)</f>
        <v>106.26</v>
      </c>
      <c r="S173" s="219">
        <f t="shared" si="16"/>
        <v>125.47</v>
      </c>
      <c r="T173" s="217">
        <f>IFERROR(VLOOKUP(B173,'[12]MAR-20'!B:H,6,FALSE),0)</f>
        <v>52.83</v>
      </c>
      <c r="U173" s="218">
        <f>IFERROR(VLOOKUP(B173,'[12]MAR-20'!B:H,7,FALSE),0)</f>
        <v>105.65</v>
      </c>
      <c r="V173" s="219">
        <f t="shared" si="17"/>
        <v>158.48000000000002</v>
      </c>
      <c r="W173" s="195">
        <f t="shared" si="20"/>
        <v>143.87</v>
      </c>
      <c r="X173" s="196">
        <f t="shared" si="20"/>
        <v>496.04999999999995</v>
      </c>
      <c r="Y173" s="197">
        <f t="shared" si="20"/>
        <v>639.92000000000007</v>
      </c>
    </row>
    <row r="174" spans="1:25" ht="13">
      <c r="A174" s="2" t="s">
        <v>291</v>
      </c>
      <c r="B174" s="2" t="s">
        <v>183</v>
      </c>
      <c r="C174" s="89" t="s">
        <v>297</v>
      </c>
      <c r="D174" s="129" t="s">
        <v>304</v>
      </c>
      <c r="E174" s="217">
        <f>IFERROR(VLOOKUP($B174,'[8]OCT-19'!$B:$H,6,FALSE),0)</f>
        <v>6.26</v>
      </c>
      <c r="F174" s="218">
        <f>IFERROR(VLOOKUP(B174,'[8]OCT-19'!B:H,7,FALSE),0)</f>
        <v>67.3</v>
      </c>
      <c r="G174" s="219">
        <f t="shared" si="18"/>
        <v>73.56</v>
      </c>
      <c r="H174" s="204">
        <f>IFERROR(VLOOKUP(B174,'[7]NOV-19'!B:H,6,FALSE),0)</f>
        <v>0</v>
      </c>
      <c r="I174" s="205">
        <f>IFERROR(VLOOKUP(B174,'[7]NOV-19'!B:H,7,FALSE),0)</f>
        <v>0</v>
      </c>
      <c r="J174" s="206">
        <f t="shared" si="19"/>
        <v>0</v>
      </c>
      <c r="K174" s="204">
        <f>IFERROR(VLOOKUP(B174,'[9]DEC-19'!B:H,6,FALSE),0)</f>
        <v>32.72</v>
      </c>
      <c r="L174" s="205">
        <f>IFERROR(VLOOKUP(B174,'[9]DEC-19'!B:H,7,FALSE),0)</f>
        <v>80.709999999999994</v>
      </c>
      <c r="M174" s="206">
        <f t="shared" si="14"/>
        <v>113.42999999999999</v>
      </c>
      <c r="N174" s="217">
        <f>IFERROR(VLOOKUP(B174,'[10]JAN-20'!B:H,6,FALSE),0)</f>
        <v>9.52</v>
      </c>
      <c r="O174" s="218">
        <f>IFERROR(VLOOKUP(B174,'[10]JAN-20'!B:H,7,FALSE),0)</f>
        <v>115.67</v>
      </c>
      <c r="P174" s="219">
        <f t="shared" si="15"/>
        <v>125.19</v>
      </c>
      <c r="Q174" s="217">
        <f>IFERROR(VLOOKUP(B174,'[11]FEB-20'!B:H,6,FALSE),0)</f>
        <v>13.74</v>
      </c>
      <c r="R174" s="218">
        <f>IFERROR(VLOOKUP(B174,'[11]FEB-20'!B:H,7,FALSE),0)</f>
        <v>128.97999999999999</v>
      </c>
      <c r="S174" s="219">
        <f t="shared" si="16"/>
        <v>142.72</v>
      </c>
      <c r="T174" s="217">
        <f>IFERROR(VLOOKUP(B174,'[12]MAR-20'!B:H,6,FALSE),0)</f>
        <v>41.59</v>
      </c>
      <c r="U174" s="218">
        <f>IFERROR(VLOOKUP(B174,'[12]MAR-20'!B:H,7,FALSE),0)</f>
        <v>118.96</v>
      </c>
      <c r="V174" s="219">
        <f t="shared" si="17"/>
        <v>160.55000000000001</v>
      </c>
      <c r="W174" s="195">
        <f t="shared" si="20"/>
        <v>103.83000000000001</v>
      </c>
      <c r="X174" s="196">
        <f t="shared" si="20"/>
        <v>511.61999999999995</v>
      </c>
      <c r="Y174" s="197">
        <f t="shared" si="20"/>
        <v>615.45000000000005</v>
      </c>
    </row>
    <row r="175" spans="1:25" ht="13">
      <c r="A175" s="2" t="s">
        <v>291</v>
      </c>
      <c r="B175" s="2" t="s">
        <v>184</v>
      </c>
      <c r="C175" s="89" t="s">
        <v>297</v>
      </c>
      <c r="D175" s="129" t="s">
        <v>304</v>
      </c>
      <c r="E175" s="217">
        <f>IFERROR(VLOOKUP($B175,'[8]OCT-19'!$B:$H,6,FALSE),0)</f>
        <v>8.6</v>
      </c>
      <c r="F175" s="218">
        <f>IFERROR(VLOOKUP(B175,'[8]OCT-19'!B:H,7,FALSE),0)</f>
        <v>73.16</v>
      </c>
      <c r="G175" s="219">
        <f t="shared" si="18"/>
        <v>81.759999999999991</v>
      </c>
      <c r="H175" s="204">
        <f>IFERROR(VLOOKUP(B175,'[7]NOV-19'!B:H,6,FALSE),0)</f>
        <v>5.88</v>
      </c>
      <c r="I175" s="205">
        <f>IFERROR(VLOOKUP(B175,'[7]NOV-19'!B:H,7,FALSE),0)</f>
        <v>59.2</v>
      </c>
      <c r="J175" s="206">
        <f t="shared" si="19"/>
        <v>65.08</v>
      </c>
      <c r="K175" s="204">
        <f>IFERROR(VLOOKUP(B175,'[9]DEC-19'!B:H,6,FALSE),0)</f>
        <v>30.84</v>
      </c>
      <c r="L175" s="205">
        <f>IFERROR(VLOOKUP(B175,'[9]DEC-19'!B:H,7,FALSE),0)</f>
        <v>101.87</v>
      </c>
      <c r="M175" s="206">
        <f t="shared" si="14"/>
        <v>132.71</v>
      </c>
      <c r="N175" s="217">
        <f>IFERROR(VLOOKUP(B175,'[10]JAN-20'!B:H,6,FALSE),0)</f>
        <v>9.6199999999999992</v>
      </c>
      <c r="O175" s="218">
        <f>IFERROR(VLOOKUP(B175,'[10]JAN-20'!B:H,7,FALSE),0)</f>
        <v>103.96</v>
      </c>
      <c r="P175" s="219">
        <f t="shared" si="15"/>
        <v>113.58</v>
      </c>
      <c r="Q175" s="217">
        <f>IFERROR(VLOOKUP(B175,'[11]FEB-20'!B:H,6,FALSE),0)</f>
        <v>15.1</v>
      </c>
      <c r="R175" s="218">
        <f>IFERROR(VLOOKUP(B175,'[11]FEB-20'!B:H,7,FALSE),0)</f>
        <v>105.44</v>
      </c>
      <c r="S175" s="219">
        <f t="shared" si="16"/>
        <v>120.53999999999999</v>
      </c>
      <c r="T175" s="217">
        <f>IFERROR(VLOOKUP(B175,'[12]MAR-20'!B:H,6,FALSE),0)</f>
        <v>48.55</v>
      </c>
      <c r="U175" s="218">
        <f>IFERROR(VLOOKUP(B175,'[12]MAR-20'!B:H,7,FALSE),0)</f>
        <v>116.42</v>
      </c>
      <c r="V175" s="219">
        <f t="shared" si="17"/>
        <v>164.97</v>
      </c>
      <c r="W175" s="195">
        <f t="shared" si="20"/>
        <v>118.58999999999999</v>
      </c>
      <c r="X175" s="196">
        <f t="shared" si="20"/>
        <v>560.04999999999995</v>
      </c>
      <c r="Y175" s="197">
        <f t="shared" si="20"/>
        <v>678.64</v>
      </c>
    </row>
    <row r="176" spans="1:25" ht="13">
      <c r="A176" s="2" t="s">
        <v>291</v>
      </c>
      <c r="B176" s="2" t="s">
        <v>185</v>
      </c>
      <c r="C176" s="89" t="s">
        <v>297</v>
      </c>
      <c r="D176" s="129" t="s">
        <v>304</v>
      </c>
      <c r="E176" s="217">
        <f>IFERROR(VLOOKUP($B176,'[8]OCT-19'!$B:$H,6,FALSE),0)</f>
        <v>3006.09</v>
      </c>
      <c r="F176" s="218">
        <f>IFERROR(VLOOKUP(B176,'[8]OCT-19'!B:H,7,FALSE),0)</f>
        <v>0.12</v>
      </c>
      <c r="G176" s="219">
        <f t="shared" si="18"/>
        <v>3006.21</v>
      </c>
      <c r="H176" s="204">
        <f>IFERROR(VLOOKUP(B176,'[7]NOV-19'!B:H,6,FALSE),0)</f>
        <v>908.71</v>
      </c>
      <c r="I176" s="205">
        <f>IFERROR(VLOOKUP(B176,'[7]NOV-19'!B:H,7,FALSE),0)</f>
        <v>0.7</v>
      </c>
      <c r="J176" s="206">
        <f t="shared" si="19"/>
        <v>909.41000000000008</v>
      </c>
      <c r="K176" s="204">
        <f>IFERROR(VLOOKUP(B176,'[9]DEC-19'!B:H,6,FALSE),0)</f>
        <v>1824.97</v>
      </c>
      <c r="L176" s="205">
        <f>IFERROR(VLOOKUP(B176,'[9]DEC-19'!B:H,7,FALSE),0)</f>
        <v>1.79</v>
      </c>
      <c r="M176" s="206">
        <f t="shared" si="14"/>
        <v>1826.76</v>
      </c>
      <c r="N176" s="217">
        <f>IFERROR(VLOOKUP(B176,'[10]JAN-20'!B:H,6,FALSE),0)</f>
        <v>3415.59</v>
      </c>
      <c r="O176" s="218">
        <f>IFERROR(VLOOKUP(B176,'[10]JAN-20'!B:H,7,FALSE),0)</f>
        <v>0.06</v>
      </c>
      <c r="P176" s="219">
        <f t="shared" si="15"/>
        <v>3415.65</v>
      </c>
      <c r="Q176" s="217">
        <f>IFERROR(VLOOKUP(B176,'[11]FEB-20'!B:H,6,FALSE),0)</f>
        <v>2448.2600000000002</v>
      </c>
      <c r="R176" s="218">
        <f>IFERROR(VLOOKUP(B176,'[11]FEB-20'!B:H,7,FALSE),0)</f>
        <v>2.19</v>
      </c>
      <c r="S176" s="219">
        <f t="shared" si="16"/>
        <v>2450.4500000000003</v>
      </c>
      <c r="T176" s="217">
        <f>IFERROR(VLOOKUP(B176,'[12]MAR-20'!B:H,6,FALSE),0)</f>
        <v>2248.81</v>
      </c>
      <c r="U176" s="218">
        <f>IFERROR(VLOOKUP(B176,'[12]MAR-20'!B:H,7,FALSE),0)</f>
        <v>0.62</v>
      </c>
      <c r="V176" s="219">
        <f t="shared" si="17"/>
        <v>2249.4299999999998</v>
      </c>
      <c r="W176" s="195">
        <f t="shared" si="20"/>
        <v>13852.43</v>
      </c>
      <c r="X176" s="196">
        <f t="shared" si="20"/>
        <v>5.4799999999999995</v>
      </c>
      <c r="Y176" s="197">
        <f t="shared" si="20"/>
        <v>13857.910000000002</v>
      </c>
    </row>
    <row r="177" spans="1:25" ht="13">
      <c r="A177" s="2" t="s">
        <v>291</v>
      </c>
      <c r="B177" s="2" t="s">
        <v>186</v>
      </c>
      <c r="C177" s="89" t="s">
        <v>297</v>
      </c>
      <c r="D177" s="129" t="s">
        <v>304</v>
      </c>
      <c r="E177" s="217">
        <f>IFERROR(VLOOKUP($B177,'[8]OCT-19'!$B:$H,6,FALSE),0)</f>
        <v>1865.7</v>
      </c>
      <c r="F177" s="218">
        <f>IFERROR(VLOOKUP(B177,'[8]OCT-19'!B:H,7,FALSE),0)</f>
        <v>2.29</v>
      </c>
      <c r="G177" s="219">
        <f t="shared" si="18"/>
        <v>1867.99</v>
      </c>
      <c r="H177" s="204">
        <f>IFERROR(VLOOKUP(B177,'[7]NOV-19'!B:H,6,FALSE),0)</f>
        <v>180.54</v>
      </c>
      <c r="I177" s="205">
        <f>IFERROR(VLOOKUP(B177,'[7]NOV-19'!B:H,7,FALSE),0)</f>
        <v>0.16</v>
      </c>
      <c r="J177" s="206">
        <f t="shared" si="19"/>
        <v>180.7</v>
      </c>
      <c r="K177" s="204">
        <f>IFERROR(VLOOKUP(B177,'[9]DEC-19'!B:H,6,FALSE),0)</f>
        <v>2636.57</v>
      </c>
      <c r="L177" s="205">
        <f>IFERROR(VLOOKUP(B177,'[9]DEC-19'!B:H,7,FALSE),0)</f>
        <v>0.63</v>
      </c>
      <c r="M177" s="206">
        <f t="shared" si="14"/>
        <v>2637.2000000000003</v>
      </c>
      <c r="N177" s="217">
        <f>IFERROR(VLOOKUP(B177,'[10]JAN-20'!B:H,6,FALSE),0)</f>
        <v>2582.81</v>
      </c>
      <c r="O177" s="218">
        <f>IFERROR(VLOOKUP(B177,'[10]JAN-20'!B:H,7,FALSE),0)</f>
        <v>0.82</v>
      </c>
      <c r="P177" s="219">
        <f t="shared" si="15"/>
        <v>2583.63</v>
      </c>
      <c r="Q177" s="217">
        <f>IFERROR(VLOOKUP(B177,'[11]FEB-20'!B:H,6,FALSE),0)</f>
        <v>2361.04</v>
      </c>
      <c r="R177" s="218">
        <f>IFERROR(VLOOKUP(B177,'[11]FEB-20'!B:H,7,FALSE),0)</f>
        <v>6.76</v>
      </c>
      <c r="S177" s="219">
        <f t="shared" si="16"/>
        <v>2367.8000000000002</v>
      </c>
      <c r="T177" s="217">
        <f>IFERROR(VLOOKUP(B177,'[12]MAR-20'!B:H,6,FALSE),0)</f>
        <v>1977.42</v>
      </c>
      <c r="U177" s="218">
        <f>IFERROR(VLOOKUP(B177,'[12]MAR-20'!B:H,7,FALSE),0)</f>
        <v>13.11</v>
      </c>
      <c r="V177" s="219">
        <f t="shared" si="17"/>
        <v>1990.53</v>
      </c>
      <c r="W177" s="195">
        <f t="shared" si="20"/>
        <v>11604.08</v>
      </c>
      <c r="X177" s="196">
        <f t="shared" si="20"/>
        <v>23.77</v>
      </c>
      <c r="Y177" s="197">
        <f t="shared" si="20"/>
        <v>11627.85</v>
      </c>
    </row>
    <row r="178" spans="1:25" ht="13">
      <c r="A178" s="2" t="s">
        <v>291</v>
      </c>
      <c r="B178" s="2" t="s">
        <v>187</v>
      </c>
      <c r="C178" s="89" t="s">
        <v>297</v>
      </c>
      <c r="D178" s="129" t="s">
        <v>304</v>
      </c>
      <c r="E178" s="217">
        <f>IFERROR(VLOOKUP($B178,'[8]OCT-19'!$B:$H,6,FALSE),0)</f>
        <v>34.97</v>
      </c>
      <c r="F178" s="218">
        <f>IFERROR(VLOOKUP(B178,'[8]OCT-19'!B:H,7,FALSE),0)</f>
        <v>155.85</v>
      </c>
      <c r="G178" s="219">
        <f t="shared" si="18"/>
        <v>190.82</v>
      </c>
      <c r="H178" s="204">
        <f>IFERROR(VLOOKUP(B178,'[7]NOV-19'!B:H,6,FALSE),0)</f>
        <v>5.23</v>
      </c>
      <c r="I178" s="205">
        <f>IFERROR(VLOOKUP(B178,'[7]NOV-19'!B:H,7,FALSE),0)</f>
        <v>9.85</v>
      </c>
      <c r="J178" s="206">
        <f t="shared" si="19"/>
        <v>15.08</v>
      </c>
      <c r="K178" s="204">
        <f>IFERROR(VLOOKUP(B178,'[9]DEC-19'!B:H,6,FALSE),0)</f>
        <v>144.21</v>
      </c>
      <c r="L178" s="205">
        <f>IFERROR(VLOOKUP(B178,'[9]DEC-19'!B:H,7,FALSE),0)</f>
        <v>71.540000000000006</v>
      </c>
      <c r="M178" s="206">
        <f t="shared" si="14"/>
        <v>215.75</v>
      </c>
      <c r="N178" s="217">
        <f>IFERROR(VLOOKUP(B178,'[10]JAN-20'!B:H,6,FALSE),0)</f>
        <v>21.54</v>
      </c>
      <c r="O178" s="218">
        <f>IFERROR(VLOOKUP(B178,'[10]JAN-20'!B:H,7,FALSE),0)</f>
        <v>310.41000000000003</v>
      </c>
      <c r="P178" s="219">
        <f t="shared" si="15"/>
        <v>331.95000000000005</v>
      </c>
      <c r="Q178" s="217">
        <f>IFERROR(VLOOKUP(B178,'[11]FEB-20'!B:H,6,FALSE),0)</f>
        <v>108.1</v>
      </c>
      <c r="R178" s="218">
        <f>IFERROR(VLOOKUP(B178,'[11]FEB-20'!B:H,7,FALSE),0)</f>
        <v>180.17</v>
      </c>
      <c r="S178" s="219">
        <f t="shared" si="16"/>
        <v>288.27</v>
      </c>
      <c r="T178" s="217">
        <f>IFERROR(VLOOKUP(B178,'[12]MAR-20'!B:H,6,FALSE),0)</f>
        <v>41.77</v>
      </c>
      <c r="U178" s="218">
        <f>IFERROR(VLOOKUP(B178,'[12]MAR-20'!B:H,7,FALSE),0)</f>
        <v>305.2</v>
      </c>
      <c r="V178" s="219">
        <f t="shared" si="17"/>
        <v>346.96999999999997</v>
      </c>
      <c r="W178" s="195">
        <f t="shared" si="20"/>
        <v>355.82</v>
      </c>
      <c r="X178" s="196">
        <f t="shared" si="20"/>
        <v>1033.02</v>
      </c>
      <c r="Y178" s="197">
        <f t="shared" si="20"/>
        <v>1388.84</v>
      </c>
    </row>
    <row r="179" spans="1:25" ht="13">
      <c r="A179" s="2" t="s">
        <v>291</v>
      </c>
      <c r="B179" s="2" t="s">
        <v>395</v>
      </c>
      <c r="C179" s="89" t="s">
        <v>297</v>
      </c>
      <c r="D179" s="129" t="s">
        <v>304</v>
      </c>
      <c r="E179" s="217">
        <f>IFERROR(VLOOKUP($B179,'[8]OCT-19'!$B:$H,6,FALSE),0)</f>
        <v>219.58</v>
      </c>
      <c r="F179" s="218">
        <f>IFERROR(VLOOKUP(B179,'[8]OCT-19'!B:H,7,FALSE),0)</f>
        <v>197.21</v>
      </c>
      <c r="G179" s="219">
        <f t="shared" si="18"/>
        <v>416.79</v>
      </c>
      <c r="H179" s="204">
        <f>IFERROR(VLOOKUP(B179,'[7]NOV-19'!B:H,6,FALSE),0)</f>
        <v>240.49</v>
      </c>
      <c r="I179" s="205">
        <f>IFERROR(VLOOKUP(B179,'[7]NOV-19'!B:H,7,FALSE),0)</f>
        <v>27.5</v>
      </c>
      <c r="J179" s="206">
        <f t="shared" si="19"/>
        <v>267.99</v>
      </c>
      <c r="K179" s="204">
        <f>IFERROR(VLOOKUP(B179,'[9]DEC-19'!B:H,6,FALSE),0)</f>
        <v>162.16999999999999</v>
      </c>
      <c r="L179" s="205">
        <f>IFERROR(VLOOKUP(B179,'[9]DEC-19'!B:H,7,FALSE),0)</f>
        <v>232.58</v>
      </c>
      <c r="M179" s="206">
        <f t="shared" si="14"/>
        <v>394.75</v>
      </c>
      <c r="N179" s="217">
        <f>IFERROR(VLOOKUP(B179,'[10]JAN-20'!B:H,6,FALSE),0)</f>
        <v>131.35</v>
      </c>
      <c r="O179" s="218">
        <f>IFERROR(VLOOKUP(B179,'[10]JAN-20'!B:H,7,FALSE),0)</f>
        <v>147.54</v>
      </c>
      <c r="P179" s="219">
        <f t="shared" si="15"/>
        <v>278.89</v>
      </c>
      <c r="Q179" s="217">
        <f>IFERROR(VLOOKUP(B179,'[11]FEB-20'!B:H,6,FALSE),0)</f>
        <v>40.98</v>
      </c>
      <c r="R179" s="218">
        <f>IFERROR(VLOOKUP(B179,'[11]FEB-20'!B:H,7,FALSE),0)</f>
        <v>346.78</v>
      </c>
      <c r="S179" s="219">
        <f t="shared" si="16"/>
        <v>387.76</v>
      </c>
      <c r="T179" s="217">
        <f>IFERROR(VLOOKUP(B179,'[12]MAR-20'!B:H,6,FALSE),0)</f>
        <v>105.57</v>
      </c>
      <c r="U179" s="218">
        <f>IFERROR(VLOOKUP(B179,'[12]MAR-20'!B:H,7,FALSE),0)</f>
        <v>209.02</v>
      </c>
      <c r="V179" s="219">
        <f t="shared" si="17"/>
        <v>314.59000000000003</v>
      </c>
      <c r="W179" s="195">
        <f t="shared" si="20"/>
        <v>900.1400000000001</v>
      </c>
      <c r="X179" s="196">
        <f t="shared" si="20"/>
        <v>1160.6300000000001</v>
      </c>
      <c r="Y179" s="197">
        <f t="shared" si="20"/>
        <v>2060.77</v>
      </c>
    </row>
    <row r="180" spans="1:25" ht="13">
      <c r="A180" s="2" t="s">
        <v>291</v>
      </c>
      <c r="B180" s="2" t="s">
        <v>189</v>
      </c>
      <c r="C180" s="89" t="s">
        <v>297</v>
      </c>
      <c r="D180" s="129" t="s">
        <v>304</v>
      </c>
      <c r="E180" s="217">
        <f>IFERROR(VLOOKUP($B180,'[8]OCT-19'!$B:$H,6,FALSE),0)</f>
        <v>84.25</v>
      </c>
      <c r="F180" s="218">
        <f>IFERROR(VLOOKUP(B180,'[8]OCT-19'!B:H,7,FALSE),0)</f>
        <v>2.52</v>
      </c>
      <c r="G180" s="219">
        <f t="shared" si="18"/>
        <v>86.77</v>
      </c>
      <c r="H180" s="204">
        <f>IFERROR(VLOOKUP(B180,'[7]NOV-19'!B:H,6,FALSE),0)</f>
        <v>136.41</v>
      </c>
      <c r="I180" s="205">
        <f>IFERROR(VLOOKUP(B180,'[7]NOV-19'!B:H,7,FALSE),0)</f>
        <v>0.25</v>
      </c>
      <c r="J180" s="206">
        <f t="shared" si="19"/>
        <v>136.66</v>
      </c>
      <c r="K180" s="204">
        <f>IFERROR(VLOOKUP(B180,'[9]DEC-19'!B:H,6,FALSE),0)</f>
        <v>706.14</v>
      </c>
      <c r="L180" s="205">
        <f>IFERROR(VLOOKUP(B180,'[9]DEC-19'!B:H,7,FALSE),0)</f>
        <v>0.04</v>
      </c>
      <c r="M180" s="206">
        <f t="shared" si="14"/>
        <v>706.18</v>
      </c>
      <c r="N180" s="217">
        <f>IFERROR(VLOOKUP(B180,'[10]JAN-20'!B:H,6,FALSE),0)</f>
        <v>861.77</v>
      </c>
      <c r="O180" s="218">
        <f>IFERROR(VLOOKUP(B180,'[10]JAN-20'!B:H,7,FALSE),0)</f>
        <v>0</v>
      </c>
      <c r="P180" s="219">
        <f t="shared" si="15"/>
        <v>861.77</v>
      </c>
      <c r="Q180" s="217">
        <f>IFERROR(VLOOKUP(B180,'[11]FEB-20'!B:H,6,FALSE),0)</f>
        <v>733.1</v>
      </c>
      <c r="R180" s="218">
        <f>IFERROR(VLOOKUP(B180,'[11]FEB-20'!B:H,7,FALSE),0)</f>
        <v>0</v>
      </c>
      <c r="S180" s="219">
        <f t="shared" si="16"/>
        <v>733.1</v>
      </c>
      <c r="T180" s="217">
        <f>IFERROR(VLOOKUP(B180,'[12]MAR-20'!B:H,6,FALSE),0)</f>
        <v>685.58</v>
      </c>
      <c r="U180" s="218">
        <f>IFERROR(VLOOKUP(B180,'[12]MAR-20'!B:H,7,FALSE),0)</f>
        <v>63.69</v>
      </c>
      <c r="V180" s="219">
        <f t="shared" si="17"/>
        <v>749.27</v>
      </c>
      <c r="W180" s="195">
        <f t="shared" si="20"/>
        <v>3207.25</v>
      </c>
      <c r="X180" s="196">
        <f t="shared" si="20"/>
        <v>66.5</v>
      </c>
      <c r="Y180" s="197">
        <f t="shared" si="20"/>
        <v>3273.75</v>
      </c>
    </row>
    <row r="181" spans="1:25" ht="13">
      <c r="A181" s="2" t="s">
        <v>291</v>
      </c>
      <c r="B181" s="2" t="s">
        <v>190</v>
      </c>
      <c r="C181" s="89" t="s">
        <v>297</v>
      </c>
      <c r="D181" s="129" t="s">
        <v>304</v>
      </c>
      <c r="E181" s="217">
        <f>IFERROR(VLOOKUP($B181,'[8]OCT-19'!$B:$H,6,FALSE),0)</f>
        <v>1983.79</v>
      </c>
      <c r="F181" s="218">
        <f>IFERROR(VLOOKUP(B181,'[8]OCT-19'!B:H,7,FALSE),0)</f>
        <v>785</v>
      </c>
      <c r="G181" s="219">
        <f t="shared" si="18"/>
        <v>2768.79</v>
      </c>
      <c r="H181" s="204">
        <f>IFERROR(VLOOKUP(B181,'[7]NOV-19'!B:H,6,FALSE),0)</f>
        <v>0</v>
      </c>
      <c r="I181" s="205">
        <f>IFERROR(VLOOKUP(B181,'[7]NOV-19'!B:H,7,FALSE),0)</f>
        <v>0</v>
      </c>
      <c r="J181" s="206">
        <f t="shared" si="19"/>
        <v>0</v>
      </c>
      <c r="K181" s="204">
        <f>IFERROR(VLOOKUP(B181,'[9]DEC-19'!B:H,6,FALSE),0)</f>
        <v>0</v>
      </c>
      <c r="L181" s="205">
        <f>IFERROR(VLOOKUP(B181,'[9]DEC-19'!B:H,7,FALSE),0)</f>
        <v>0</v>
      </c>
      <c r="M181" s="206">
        <f t="shared" si="14"/>
        <v>0</v>
      </c>
      <c r="N181" s="217">
        <f>IFERROR(VLOOKUP(B181,'[10]JAN-20'!B:H,6,FALSE),0)</f>
        <v>0</v>
      </c>
      <c r="O181" s="218">
        <f>IFERROR(VLOOKUP(B181,'[10]JAN-20'!B:H,7,FALSE),0)</f>
        <v>0</v>
      </c>
      <c r="P181" s="219">
        <f t="shared" si="15"/>
        <v>0</v>
      </c>
      <c r="Q181" s="217">
        <f>IFERROR(VLOOKUP(B181,'[11]FEB-20'!B:H,6,FALSE),0)</f>
        <v>0</v>
      </c>
      <c r="R181" s="218">
        <f>IFERROR(VLOOKUP(B181,'[11]FEB-20'!B:H,7,FALSE),0)</f>
        <v>0</v>
      </c>
      <c r="S181" s="219">
        <f t="shared" si="16"/>
        <v>0</v>
      </c>
      <c r="T181" s="217">
        <f>IFERROR(VLOOKUP(B181,'[12]MAR-20'!B:H,6,FALSE),0)</f>
        <v>0</v>
      </c>
      <c r="U181" s="218">
        <f>IFERROR(VLOOKUP(B181,'[12]MAR-20'!B:H,7,FALSE),0)</f>
        <v>0</v>
      </c>
      <c r="V181" s="219">
        <f t="shared" si="17"/>
        <v>0</v>
      </c>
      <c r="W181" s="195">
        <f t="shared" si="20"/>
        <v>1983.79</v>
      </c>
      <c r="X181" s="196">
        <f t="shared" si="20"/>
        <v>785</v>
      </c>
      <c r="Y181" s="197">
        <f t="shared" si="20"/>
        <v>2768.79</v>
      </c>
    </row>
    <row r="182" spans="1:25" ht="13">
      <c r="A182" s="2" t="s">
        <v>291</v>
      </c>
      <c r="B182" s="2" t="s">
        <v>191</v>
      </c>
      <c r="C182" s="89" t="s">
        <v>297</v>
      </c>
      <c r="D182" s="129" t="s">
        <v>304</v>
      </c>
      <c r="E182" s="217">
        <f>IFERROR(VLOOKUP($B182,'[8]OCT-19'!$B:$H,6,FALSE),0)</f>
        <v>1200.56</v>
      </c>
      <c r="F182" s="218">
        <f>IFERROR(VLOOKUP(B182,'[8]OCT-19'!B:H,7,FALSE),0)</f>
        <v>794.4</v>
      </c>
      <c r="G182" s="219">
        <f t="shared" si="18"/>
        <v>1994.96</v>
      </c>
      <c r="H182" s="204">
        <f>IFERROR(VLOOKUP(B182,'[7]NOV-19'!B:H,6,FALSE),0)</f>
        <v>0</v>
      </c>
      <c r="I182" s="205">
        <f>IFERROR(VLOOKUP(B182,'[7]NOV-19'!B:H,7,FALSE),0)</f>
        <v>0</v>
      </c>
      <c r="J182" s="206">
        <f t="shared" si="19"/>
        <v>0</v>
      </c>
      <c r="K182" s="204">
        <f>IFERROR(VLOOKUP(B182,'[9]DEC-19'!B:H,6,FALSE),0)</f>
        <v>0</v>
      </c>
      <c r="L182" s="205">
        <f>IFERROR(VLOOKUP(B182,'[9]DEC-19'!B:H,7,FALSE),0)</f>
        <v>0</v>
      </c>
      <c r="M182" s="206">
        <f t="shared" si="14"/>
        <v>0</v>
      </c>
      <c r="N182" s="217">
        <f>IFERROR(VLOOKUP(B182,'[10]JAN-20'!B:H,6,FALSE),0)</f>
        <v>0</v>
      </c>
      <c r="O182" s="218">
        <f>IFERROR(VLOOKUP(B182,'[10]JAN-20'!B:H,7,FALSE),0)</f>
        <v>0</v>
      </c>
      <c r="P182" s="219">
        <f t="shared" si="15"/>
        <v>0</v>
      </c>
      <c r="Q182" s="217">
        <f>IFERROR(VLOOKUP(B182,'[11]FEB-20'!B:H,6,FALSE),0)</f>
        <v>0</v>
      </c>
      <c r="R182" s="218">
        <f>IFERROR(VLOOKUP(B182,'[11]FEB-20'!B:H,7,FALSE),0)</f>
        <v>0</v>
      </c>
      <c r="S182" s="219">
        <f t="shared" si="16"/>
        <v>0</v>
      </c>
      <c r="T182" s="217">
        <f>IFERROR(VLOOKUP(B182,'[12]MAR-20'!B:H,6,FALSE),0)</f>
        <v>0</v>
      </c>
      <c r="U182" s="218">
        <f>IFERROR(VLOOKUP(B182,'[12]MAR-20'!B:H,7,FALSE),0)</f>
        <v>0</v>
      </c>
      <c r="V182" s="219">
        <f t="shared" si="17"/>
        <v>0</v>
      </c>
      <c r="W182" s="195">
        <f t="shared" si="20"/>
        <v>1200.56</v>
      </c>
      <c r="X182" s="196">
        <f t="shared" si="20"/>
        <v>794.4</v>
      </c>
      <c r="Y182" s="197">
        <f t="shared" si="20"/>
        <v>1994.96</v>
      </c>
    </row>
    <row r="183" spans="1:25" ht="13">
      <c r="A183" s="2" t="s">
        <v>291</v>
      </c>
      <c r="B183" s="2" t="s">
        <v>377</v>
      </c>
      <c r="C183" s="89" t="s">
        <v>297</v>
      </c>
      <c r="D183" s="129" t="s">
        <v>304</v>
      </c>
      <c r="E183" s="217">
        <f>IFERROR(VLOOKUP($B183,'[8]OCT-19'!$B:$H,6,FALSE),0)</f>
        <v>1456.63</v>
      </c>
      <c r="F183" s="218">
        <f>IFERROR(VLOOKUP(B183,'[8]OCT-19'!B:H,7,FALSE),0)</f>
        <v>138.16999999999999</v>
      </c>
      <c r="G183" s="219">
        <f t="shared" si="18"/>
        <v>1594.8000000000002</v>
      </c>
      <c r="H183" s="204">
        <f>IFERROR(VLOOKUP(B183,'[7]NOV-19'!B:H,6,FALSE),0)</f>
        <v>897.28</v>
      </c>
      <c r="I183" s="205">
        <f>IFERROR(VLOOKUP(B183,'[7]NOV-19'!B:H,7,FALSE),0)</f>
        <v>24.82</v>
      </c>
      <c r="J183" s="206">
        <f t="shared" si="19"/>
        <v>922.1</v>
      </c>
      <c r="K183" s="204">
        <f>IFERROR(VLOOKUP(B183,'[9]DEC-19'!B:H,6,FALSE),0)</f>
        <v>3092.35</v>
      </c>
      <c r="L183" s="205">
        <f>IFERROR(VLOOKUP(B183,'[9]DEC-19'!B:H,7,FALSE),0)</f>
        <v>186.64</v>
      </c>
      <c r="M183" s="206">
        <f t="shared" si="14"/>
        <v>3278.99</v>
      </c>
      <c r="N183" s="217">
        <f>IFERROR(VLOOKUP(B183,'[10]JAN-20'!B:H,6,FALSE),0)</f>
        <v>4702.41</v>
      </c>
      <c r="O183" s="218">
        <f>IFERROR(VLOOKUP(B183,'[10]JAN-20'!B:H,7,FALSE),0)</f>
        <v>302.95</v>
      </c>
      <c r="P183" s="219">
        <f t="shared" si="15"/>
        <v>5005.3599999999997</v>
      </c>
      <c r="Q183" s="217">
        <f>IFERROR(VLOOKUP(B183,'[11]FEB-20'!B:H,6,FALSE),0)</f>
        <v>2724.11</v>
      </c>
      <c r="R183" s="218">
        <f>IFERROR(VLOOKUP(B183,'[11]FEB-20'!B:H,7,FALSE),0)</f>
        <v>113.24</v>
      </c>
      <c r="S183" s="219">
        <f t="shared" si="16"/>
        <v>2837.35</v>
      </c>
      <c r="T183" s="217">
        <f>IFERROR(VLOOKUP(B183,'[12]MAR-20'!B:H,6,FALSE),0)</f>
        <v>2707.7</v>
      </c>
      <c r="U183" s="218">
        <f>IFERROR(VLOOKUP(B183,'[12]MAR-20'!B:H,7,FALSE),0)</f>
        <v>588.05999999999995</v>
      </c>
      <c r="V183" s="219">
        <f t="shared" si="17"/>
        <v>3295.7599999999998</v>
      </c>
      <c r="W183" s="195">
        <f t="shared" si="20"/>
        <v>15580.48</v>
      </c>
      <c r="X183" s="196">
        <f t="shared" si="20"/>
        <v>1353.8799999999999</v>
      </c>
      <c r="Y183" s="197">
        <f t="shared" si="20"/>
        <v>16934.36</v>
      </c>
    </row>
    <row r="184" spans="1:25" ht="13">
      <c r="A184" s="2" t="s">
        <v>291</v>
      </c>
      <c r="B184" s="2" t="s">
        <v>192</v>
      </c>
      <c r="C184" s="89" t="s">
        <v>297</v>
      </c>
      <c r="D184" s="129" t="s">
        <v>304</v>
      </c>
      <c r="E184" s="217">
        <f>IFERROR(VLOOKUP($B184,'[8]OCT-19'!$B:$H,6,FALSE),0)</f>
        <v>361.28</v>
      </c>
      <c r="F184" s="218">
        <f>IFERROR(VLOOKUP(B184,'[8]OCT-19'!B:H,7,FALSE),0)</f>
        <v>0</v>
      </c>
      <c r="G184" s="219">
        <f t="shared" si="18"/>
        <v>361.28</v>
      </c>
      <c r="H184" s="204">
        <f>IFERROR(VLOOKUP(B184,'[7]NOV-19'!B:H,6,FALSE),0)</f>
        <v>146.06</v>
      </c>
      <c r="I184" s="205">
        <f>IFERROR(VLOOKUP(B184,'[7]NOV-19'!B:H,7,FALSE),0)</f>
        <v>1.51</v>
      </c>
      <c r="J184" s="206">
        <f t="shared" si="19"/>
        <v>147.57</v>
      </c>
      <c r="K184" s="204">
        <f>IFERROR(VLOOKUP(B184,'[9]DEC-19'!B:H,6,FALSE),0)</f>
        <v>306.39999999999998</v>
      </c>
      <c r="L184" s="205">
        <f>IFERROR(VLOOKUP(B184,'[9]DEC-19'!B:H,7,FALSE),0)</f>
        <v>34.119999999999997</v>
      </c>
      <c r="M184" s="206">
        <f t="shared" si="14"/>
        <v>340.52</v>
      </c>
      <c r="N184" s="217">
        <f>IFERROR(VLOOKUP(B184,'[10]JAN-20'!B:H,6,FALSE),0)</f>
        <v>429.52</v>
      </c>
      <c r="O184" s="218">
        <f>IFERROR(VLOOKUP(B184,'[10]JAN-20'!B:H,7,FALSE),0)</f>
        <v>17.190000000000001</v>
      </c>
      <c r="P184" s="219">
        <f t="shared" si="15"/>
        <v>446.71</v>
      </c>
      <c r="Q184" s="217">
        <f>IFERROR(VLOOKUP(B184,'[11]FEB-20'!B:H,6,FALSE),0)</f>
        <v>363.53</v>
      </c>
      <c r="R184" s="218">
        <f>IFERROR(VLOOKUP(B184,'[11]FEB-20'!B:H,7,FALSE),0)</f>
        <v>0</v>
      </c>
      <c r="S184" s="219">
        <f t="shared" si="16"/>
        <v>363.53</v>
      </c>
      <c r="T184" s="217">
        <f>IFERROR(VLOOKUP(B184,'[12]MAR-20'!B:H,6,FALSE),0)</f>
        <v>317.52</v>
      </c>
      <c r="U184" s="218">
        <f>IFERROR(VLOOKUP(B184,'[12]MAR-20'!B:H,7,FALSE),0)</f>
        <v>0.04</v>
      </c>
      <c r="V184" s="219">
        <f t="shared" si="17"/>
        <v>317.56</v>
      </c>
      <c r="W184" s="195">
        <f t="shared" si="20"/>
        <v>1924.31</v>
      </c>
      <c r="X184" s="196">
        <f t="shared" si="20"/>
        <v>52.859999999999992</v>
      </c>
      <c r="Y184" s="197">
        <f t="shared" si="20"/>
        <v>1977.1699999999998</v>
      </c>
    </row>
    <row r="185" spans="1:25" ht="13">
      <c r="A185" s="2" t="s">
        <v>291</v>
      </c>
      <c r="B185" s="2" t="s">
        <v>353</v>
      </c>
      <c r="C185" s="89" t="s">
        <v>297</v>
      </c>
      <c r="D185" s="129" t="s">
        <v>304</v>
      </c>
      <c r="E185" s="217">
        <f>IFERROR(VLOOKUP($B185,'[8]OCT-19'!$B:$H,6,FALSE),0)</f>
        <v>2933.38</v>
      </c>
      <c r="F185" s="218">
        <f>IFERROR(VLOOKUP(B185,'[8]OCT-19'!B:H,7,FALSE),0)</f>
        <v>4.42</v>
      </c>
      <c r="G185" s="219">
        <f t="shared" si="18"/>
        <v>2937.8</v>
      </c>
      <c r="H185" s="204">
        <f>IFERROR(VLOOKUP(B185,'[7]NOV-19'!B:H,6,FALSE),0)</f>
        <v>2476.37</v>
      </c>
      <c r="I185" s="205">
        <f>IFERROR(VLOOKUP(B185,'[7]NOV-19'!B:H,7,FALSE),0)</f>
        <v>427.27</v>
      </c>
      <c r="J185" s="206">
        <f t="shared" si="19"/>
        <v>2903.64</v>
      </c>
      <c r="K185" s="204">
        <f>IFERROR(VLOOKUP(B185,'[9]DEC-19'!B:H,6,FALSE),0)</f>
        <v>0</v>
      </c>
      <c r="L185" s="205">
        <f>IFERROR(VLOOKUP(B185,'[9]DEC-19'!B:H,7,FALSE),0)</f>
        <v>4019.73</v>
      </c>
      <c r="M185" s="206">
        <f t="shared" si="14"/>
        <v>4019.73</v>
      </c>
      <c r="N185" s="217">
        <f>IFERROR(VLOOKUP(B185,'[10]JAN-20'!B:H,6,FALSE),0)</f>
        <v>0</v>
      </c>
      <c r="O185" s="218">
        <f>IFERROR(VLOOKUP(B185,'[10]JAN-20'!B:H,7,FALSE),0)</f>
        <v>3974.16</v>
      </c>
      <c r="P185" s="219">
        <f t="shared" si="15"/>
        <v>3974.16</v>
      </c>
      <c r="Q185" s="217">
        <f>IFERROR(VLOOKUP(B185,'[11]FEB-20'!B:H,6,FALSE),0)</f>
        <v>0</v>
      </c>
      <c r="R185" s="218">
        <f>IFERROR(VLOOKUP(B185,'[11]FEB-20'!B:H,7,FALSE),0)</f>
        <v>3312.68</v>
      </c>
      <c r="S185" s="219">
        <f t="shared" si="16"/>
        <v>3312.68</v>
      </c>
      <c r="T185" s="217">
        <f>IFERROR(VLOOKUP(B185,'[12]MAR-20'!B:H,6,FALSE),0)</f>
        <v>0</v>
      </c>
      <c r="U185" s="218">
        <f>IFERROR(VLOOKUP(B185,'[12]MAR-20'!B:H,7,FALSE),0)</f>
        <v>3927.08</v>
      </c>
      <c r="V185" s="219">
        <f t="shared" si="17"/>
        <v>3927.08</v>
      </c>
      <c r="W185" s="195">
        <f t="shared" si="20"/>
        <v>5409.75</v>
      </c>
      <c r="X185" s="196">
        <f t="shared" si="20"/>
        <v>15665.34</v>
      </c>
      <c r="Y185" s="197">
        <f t="shared" si="20"/>
        <v>21075.089999999997</v>
      </c>
    </row>
    <row r="186" spans="1:25" ht="13">
      <c r="A186" s="2" t="s">
        <v>291</v>
      </c>
      <c r="B186" s="2" t="s">
        <v>193</v>
      </c>
      <c r="C186" s="89" t="s">
        <v>297</v>
      </c>
      <c r="D186" s="129" t="s">
        <v>304</v>
      </c>
      <c r="E186" s="217">
        <f>IFERROR(VLOOKUP($B186,'[8]OCT-19'!$B:$H,6,FALSE),0)</f>
        <v>0</v>
      </c>
      <c r="F186" s="218">
        <f>IFERROR(VLOOKUP(B186,'[8]OCT-19'!B:H,7,FALSE),0)</f>
        <v>0</v>
      </c>
      <c r="G186" s="219">
        <f t="shared" si="18"/>
        <v>0</v>
      </c>
      <c r="H186" s="204">
        <f>IFERROR(VLOOKUP(B186,'[7]NOV-19'!B:H,6,FALSE),0)</f>
        <v>0</v>
      </c>
      <c r="I186" s="205">
        <f>IFERROR(VLOOKUP(B186,'[7]NOV-19'!B:H,7,FALSE),0)</f>
        <v>0</v>
      </c>
      <c r="J186" s="206">
        <f t="shared" si="19"/>
        <v>0</v>
      </c>
      <c r="K186" s="204">
        <f>IFERROR(VLOOKUP(B186,'[9]DEC-19'!B:H,6,FALSE),0)</f>
        <v>0</v>
      </c>
      <c r="L186" s="205">
        <f>IFERROR(VLOOKUP(B186,'[9]DEC-19'!B:H,7,FALSE),0)</f>
        <v>0</v>
      </c>
      <c r="M186" s="206">
        <f t="shared" si="14"/>
        <v>0</v>
      </c>
      <c r="N186" s="217">
        <f>IFERROR(VLOOKUP(B186,'[10]JAN-20'!B:H,6,FALSE),0)</f>
        <v>0</v>
      </c>
      <c r="O186" s="218">
        <f>IFERROR(VLOOKUP(B186,'[10]JAN-20'!B:H,7,FALSE),0)</f>
        <v>0</v>
      </c>
      <c r="P186" s="219">
        <f t="shared" si="15"/>
        <v>0</v>
      </c>
      <c r="Q186" s="217">
        <f>IFERROR(VLOOKUP(B186,'[11]FEB-20'!B:H,6,FALSE),0)</f>
        <v>0</v>
      </c>
      <c r="R186" s="218">
        <f>IFERROR(VLOOKUP(B186,'[11]FEB-20'!B:H,7,FALSE),0)</f>
        <v>0</v>
      </c>
      <c r="S186" s="219">
        <f t="shared" si="16"/>
        <v>0</v>
      </c>
      <c r="T186" s="217">
        <f>IFERROR(VLOOKUP(B186,'[12]MAR-20'!B:H,6,FALSE),0)</f>
        <v>0</v>
      </c>
      <c r="U186" s="218">
        <f>IFERROR(VLOOKUP(B186,'[12]MAR-20'!B:H,7,FALSE),0)</f>
        <v>0</v>
      </c>
      <c r="V186" s="219">
        <f t="shared" si="17"/>
        <v>0</v>
      </c>
      <c r="W186" s="195">
        <f t="shared" si="20"/>
        <v>0</v>
      </c>
      <c r="X186" s="196">
        <f t="shared" si="20"/>
        <v>0</v>
      </c>
      <c r="Y186" s="197">
        <f t="shared" si="20"/>
        <v>0</v>
      </c>
    </row>
    <row r="187" spans="1:25" ht="13">
      <c r="A187" s="2" t="s">
        <v>291</v>
      </c>
      <c r="B187" s="2" t="s">
        <v>194</v>
      </c>
      <c r="C187" s="89" t="s">
        <v>297</v>
      </c>
      <c r="D187" s="129" t="s">
        <v>304</v>
      </c>
      <c r="E187" s="217">
        <f>IFERROR(VLOOKUP($B187,'[8]OCT-19'!$B:$H,6,FALSE),0)</f>
        <v>0</v>
      </c>
      <c r="F187" s="218">
        <f>IFERROR(VLOOKUP(B187,'[8]OCT-19'!B:H,7,FALSE),0)</f>
        <v>0</v>
      </c>
      <c r="G187" s="219">
        <f t="shared" si="18"/>
        <v>0</v>
      </c>
      <c r="H187" s="204">
        <f>IFERROR(VLOOKUP(B187,'[7]NOV-19'!B:H,6,FALSE),0)</f>
        <v>0</v>
      </c>
      <c r="I187" s="205">
        <f>IFERROR(VLOOKUP(B187,'[7]NOV-19'!B:H,7,FALSE),0)</f>
        <v>0</v>
      </c>
      <c r="J187" s="206">
        <f t="shared" si="19"/>
        <v>0</v>
      </c>
      <c r="K187" s="204">
        <f>IFERROR(VLOOKUP(B187,'[9]DEC-19'!B:H,6,FALSE),0)</f>
        <v>0</v>
      </c>
      <c r="L187" s="205">
        <f>IFERROR(VLOOKUP(B187,'[9]DEC-19'!B:H,7,FALSE),0)</f>
        <v>0</v>
      </c>
      <c r="M187" s="206">
        <f t="shared" si="14"/>
        <v>0</v>
      </c>
      <c r="N187" s="217">
        <f>IFERROR(VLOOKUP(B187,'[10]JAN-20'!B:H,6,FALSE),0)</f>
        <v>0</v>
      </c>
      <c r="O187" s="218">
        <f>IFERROR(VLOOKUP(B187,'[10]JAN-20'!B:H,7,FALSE),0)</f>
        <v>0</v>
      </c>
      <c r="P187" s="219">
        <f t="shared" si="15"/>
        <v>0</v>
      </c>
      <c r="Q187" s="217">
        <f>IFERROR(VLOOKUP(B187,'[11]FEB-20'!B:H,6,FALSE),0)</f>
        <v>0</v>
      </c>
      <c r="R187" s="218">
        <f>IFERROR(VLOOKUP(B187,'[11]FEB-20'!B:H,7,FALSE),0)</f>
        <v>0</v>
      </c>
      <c r="S187" s="219">
        <f t="shared" si="16"/>
        <v>0</v>
      </c>
      <c r="T187" s="217">
        <f>IFERROR(VLOOKUP(B187,'[12]MAR-20'!B:H,6,FALSE),0)</f>
        <v>0</v>
      </c>
      <c r="U187" s="218">
        <f>IFERROR(VLOOKUP(B187,'[12]MAR-20'!B:H,7,FALSE),0)</f>
        <v>0</v>
      </c>
      <c r="V187" s="219">
        <f t="shared" si="17"/>
        <v>0</v>
      </c>
      <c r="W187" s="195">
        <f t="shared" si="20"/>
        <v>0</v>
      </c>
      <c r="X187" s="196">
        <f t="shared" si="20"/>
        <v>0</v>
      </c>
      <c r="Y187" s="197">
        <f t="shared" si="20"/>
        <v>0</v>
      </c>
    </row>
    <row r="188" spans="1:25" ht="13">
      <c r="A188" s="2" t="s">
        <v>291</v>
      </c>
      <c r="B188" s="2" t="s">
        <v>401</v>
      </c>
      <c r="C188" s="89" t="s">
        <v>297</v>
      </c>
      <c r="D188" s="129" t="s">
        <v>304</v>
      </c>
      <c r="E188" s="217">
        <f>IFERROR(VLOOKUP($B188,'[8]OCT-19'!$B:$H,6,FALSE),0)</f>
        <v>1145.05</v>
      </c>
      <c r="F188" s="218">
        <f>IFERROR(VLOOKUP(B188,'[8]OCT-19'!B:H,7,FALSE),0)</f>
        <v>4369.8</v>
      </c>
      <c r="G188" s="219">
        <f t="shared" si="18"/>
        <v>5514.85</v>
      </c>
      <c r="H188" s="204">
        <f>IFERROR(VLOOKUP(B188,'[7]NOV-19'!B:H,6,FALSE),0)</f>
        <v>838.31</v>
      </c>
      <c r="I188" s="205">
        <f>IFERROR(VLOOKUP(B188,'[7]NOV-19'!B:H,7,FALSE),0)</f>
        <v>3539.55</v>
      </c>
      <c r="J188" s="206">
        <f t="shared" si="19"/>
        <v>4377.8600000000006</v>
      </c>
      <c r="K188" s="204">
        <f>IFERROR(VLOOKUP(B188,'[9]DEC-19'!B:H,6,FALSE),0)</f>
        <v>2415.5100000000002</v>
      </c>
      <c r="L188" s="205">
        <f>IFERROR(VLOOKUP(B188,'[9]DEC-19'!B:H,7,FALSE),0)</f>
        <v>3116.77</v>
      </c>
      <c r="M188" s="206">
        <f t="shared" si="14"/>
        <v>5532.2800000000007</v>
      </c>
      <c r="N188" s="217">
        <f>IFERROR(VLOOKUP(B188,'[10]JAN-20'!B:H,6,FALSE),0)</f>
        <v>1570.87</v>
      </c>
      <c r="O188" s="218">
        <f>IFERROR(VLOOKUP(B188,'[10]JAN-20'!B:H,7,FALSE),0)</f>
        <v>4156.96</v>
      </c>
      <c r="P188" s="219">
        <f t="shared" si="15"/>
        <v>5727.83</v>
      </c>
      <c r="Q188" s="217">
        <f>IFERROR(VLOOKUP(B188,'[11]FEB-20'!B:H,6,FALSE),0)</f>
        <v>4481.9399999999996</v>
      </c>
      <c r="R188" s="218">
        <f>IFERROR(VLOOKUP(B188,'[11]FEB-20'!B:H,7,FALSE),0)</f>
        <v>1553.66</v>
      </c>
      <c r="S188" s="219">
        <f t="shared" si="16"/>
        <v>6035.5999999999995</v>
      </c>
      <c r="T188" s="217">
        <f>IFERROR(VLOOKUP(B188,'[12]MAR-20'!B:H,6,FALSE),0)</f>
        <v>2198.2600000000002</v>
      </c>
      <c r="U188" s="218">
        <f>IFERROR(VLOOKUP(B188,'[12]MAR-20'!B:H,7,FALSE),0)</f>
        <v>3463.3</v>
      </c>
      <c r="V188" s="219">
        <f t="shared" si="17"/>
        <v>5661.56</v>
      </c>
      <c r="W188" s="195">
        <f t="shared" si="20"/>
        <v>12649.94</v>
      </c>
      <c r="X188" s="196">
        <f t="shared" si="20"/>
        <v>20200.04</v>
      </c>
      <c r="Y188" s="197">
        <f t="shared" si="20"/>
        <v>32849.979999999996</v>
      </c>
    </row>
    <row r="189" spans="1:25" ht="13">
      <c r="A189" s="2" t="s">
        <v>291</v>
      </c>
      <c r="B189" s="2" t="s">
        <v>195</v>
      </c>
      <c r="C189" s="89" t="s">
        <v>297</v>
      </c>
      <c r="D189" s="129" t="s">
        <v>304</v>
      </c>
      <c r="E189" s="217">
        <f>IFERROR(VLOOKUP($B189,'[8]OCT-19'!$B:$H,6,FALSE),0)</f>
        <v>27.22</v>
      </c>
      <c r="F189" s="218">
        <f>IFERROR(VLOOKUP(B189,'[8]OCT-19'!B:H,7,FALSE),0)</f>
        <v>16.260000000000002</v>
      </c>
      <c r="G189" s="219">
        <f t="shared" si="18"/>
        <v>43.480000000000004</v>
      </c>
      <c r="H189" s="204">
        <f>IFERROR(VLOOKUP(B189,'[7]NOV-19'!B:H,6,FALSE),0)</f>
        <v>6.47</v>
      </c>
      <c r="I189" s="205">
        <f>IFERROR(VLOOKUP(B189,'[7]NOV-19'!B:H,7,FALSE),0)</f>
        <v>16.260000000000002</v>
      </c>
      <c r="J189" s="206">
        <f t="shared" si="19"/>
        <v>22.73</v>
      </c>
      <c r="K189" s="204">
        <f>IFERROR(VLOOKUP(B189,'[9]DEC-19'!B:H,6,FALSE),0)</f>
        <v>30.23</v>
      </c>
      <c r="L189" s="205">
        <f>IFERROR(VLOOKUP(B189,'[9]DEC-19'!B:H,7,FALSE),0)</f>
        <v>20.54</v>
      </c>
      <c r="M189" s="206">
        <f t="shared" si="14"/>
        <v>50.769999999999996</v>
      </c>
      <c r="N189" s="217">
        <f>IFERROR(VLOOKUP(B189,'[10]JAN-20'!B:H,6,FALSE),0)</f>
        <v>49.17</v>
      </c>
      <c r="O189" s="218">
        <f>IFERROR(VLOOKUP(B189,'[10]JAN-20'!B:H,7,FALSE),0)</f>
        <v>9.43</v>
      </c>
      <c r="P189" s="219">
        <f t="shared" si="15"/>
        <v>58.6</v>
      </c>
      <c r="Q189" s="217">
        <f>IFERROR(VLOOKUP(B189,'[11]FEB-20'!B:H,6,FALSE),0)</f>
        <v>37.29</v>
      </c>
      <c r="R189" s="218">
        <f>IFERROR(VLOOKUP(B189,'[11]FEB-20'!B:H,7,FALSE),0)</f>
        <v>11.29</v>
      </c>
      <c r="S189" s="219">
        <f t="shared" si="16"/>
        <v>48.58</v>
      </c>
      <c r="T189" s="217">
        <f>IFERROR(VLOOKUP(B189,'[12]MAR-20'!B:H,6,FALSE),0)</f>
        <v>20.74</v>
      </c>
      <c r="U189" s="218">
        <f>IFERROR(VLOOKUP(B189,'[12]MAR-20'!B:H,7,FALSE),0)</f>
        <v>26.96</v>
      </c>
      <c r="V189" s="219">
        <f t="shared" si="17"/>
        <v>47.7</v>
      </c>
      <c r="W189" s="195">
        <f t="shared" si="20"/>
        <v>171.12</v>
      </c>
      <c r="X189" s="196">
        <f t="shared" si="20"/>
        <v>100.74000000000001</v>
      </c>
      <c r="Y189" s="197">
        <f t="shared" si="20"/>
        <v>271.86</v>
      </c>
    </row>
    <row r="190" spans="1:25" ht="13">
      <c r="A190" s="2" t="s">
        <v>291</v>
      </c>
      <c r="B190" s="2" t="s">
        <v>196</v>
      </c>
      <c r="C190" s="89" t="s">
        <v>297</v>
      </c>
      <c r="D190" s="129" t="s">
        <v>304</v>
      </c>
      <c r="E190" s="217">
        <f>IFERROR(VLOOKUP($B190,'[8]OCT-19'!$B:$H,6,FALSE),0)</f>
        <v>1.62</v>
      </c>
      <c r="F190" s="218">
        <f>IFERROR(VLOOKUP(B190,'[8]OCT-19'!B:H,7,FALSE),0)</f>
        <v>1.37</v>
      </c>
      <c r="G190" s="219">
        <f t="shared" si="18"/>
        <v>2.99</v>
      </c>
      <c r="H190" s="204">
        <f>IFERROR(VLOOKUP(B190,'[7]NOV-19'!B:H,6,FALSE),0)</f>
        <v>1.0900000000000001</v>
      </c>
      <c r="I190" s="205">
        <f>IFERROR(VLOOKUP(B190,'[7]NOV-19'!B:H,7,FALSE),0)</f>
        <v>1.58</v>
      </c>
      <c r="J190" s="206">
        <f t="shared" si="19"/>
        <v>2.67</v>
      </c>
      <c r="K190" s="204">
        <f>IFERROR(VLOOKUP(B190,'[9]DEC-19'!B:H,6,FALSE),0)</f>
        <v>1.88</v>
      </c>
      <c r="L190" s="205">
        <f>IFERROR(VLOOKUP(B190,'[9]DEC-19'!B:H,7,FALSE),0)</f>
        <v>2.19</v>
      </c>
      <c r="M190" s="206">
        <f t="shared" si="14"/>
        <v>4.07</v>
      </c>
      <c r="N190" s="217">
        <f>IFERROR(VLOOKUP(B190,'[10]JAN-20'!B:H,6,FALSE),0)</f>
        <v>2.76</v>
      </c>
      <c r="O190" s="218">
        <f>IFERROR(VLOOKUP(B190,'[10]JAN-20'!B:H,7,FALSE),0)</f>
        <v>2.48</v>
      </c>
      <c r="P190" s="219">
        <f t="shared" si="15"/>
        <v>5.24</v>
      </c>
      <c r="Q190" s="217">
        <f>IFERROR(VLOOKUP(B190,'[11]FEB-20'!B:H,6,FALSE),0)</f>
        <v>12.51</v>
      </c>
      <c r="R190" s="218">
        <f>IFERROR(VLOOKUP(B190,'[11]FEB-20'!B:H,7,FALSE),0)</f>
        <v>0.22</v>
      </c>
      <c r="S190" s="219">
        <f t="shared" si="16"/>
        <v>12.73</v>
      </c>
      <c r="T190" s="217">
        <f>IFERROR(VLOOKUP(B190,'[12]MAR-20'!B:H,6,FALSE),0)</f>
        <v>12.99</v>
      </c>
      <c r="U190" s="218">
        <f>IFERROR(VLOOKUP(B190,'[12]MAR-20'!B:H,7,FALSE),0)</f>
        <v>7.0000000000000007E-2</v>
      </c>
      <c r="V190" s="219">
        <f t="shared" si="17"/>
        <v>13.06</v>
      </c>
      <c r="W190" s="195">
        <f t="shared" si="20"/>
        <v>32.85</v>
      </c>
      <c r="X190" s="196">
        <f t="shared" si="20"/>
        <v>7.910000000000001</v>
      </c>
      <c r="Y190" s="197">
        <f t="shared" si="20"/>
        <v>40.760000000000005</v>
      </c>
    </row>
    <row r="191" spans="1:25" ht="13">
      <c r="A191" s="2" t="s">
        <v>291</v>
      </c>
      <c r="B191" s="2" t="s">
        <v>197</v>
      </c>
      <c r="C191" s="89" t="s">
        <v>297</v>
      </c>
      <c r="D191" s="129" t="s">
        <v>304</v>
      </c>
      <c r="E191" s="217">
        <f>IFERROR(VLOOKUP($B191,'[8]OCT-19'!$B:$H,6,FALSE),0)</f>
        <v>239.36</v>
      </c>
      <c r="F191" s="218">
        <f>IFERROR(VLOOKUP(B191,'[8]OCT-19'!B:H,7,FALSE),0)</f>
        <v>114.67</v>
      </c>
      <c r="G191" s="219">
        <f t="shared" si="18"/>
        <v>354.03000000000003</v>
      </c>
      <c r="H191" s="204">
        <f>IFERROR(VLOOKUP(B191,'[7]NOV-19'!B:H,6,FALSE),0)</f>
        <v>239.95</v>
      </c>
      <c r="I191" s="205">
        <f>IFERROR(VLOOKUP(B191,'[7]NOV-19'!B:H,7,FALSE),0)</f>
        <v>11.68</v>
      </c>
      <c r="J191" s="206">
        <f t="shared" si="19"/>
        <v>251.63</v>
      </c>
      <c r="K191" s="204">
        <f>IFERROR(VLOOKUP(B191,'[9]DEC-19'!B:H,6,FALSE),0)</f>
        <v>336.02</v>
      </c>
      <c r="L191" s="205">
        <f>IFERROR(VLOOKUP(B191,'[9]DEC-19'!B:H,7,FALSE),0)</f>
        <v>47.78</v>
      </c>
      <c r="M191" s="206">
        <f t="shared" si="14"/>
        <v>383.79999999999995</v>
      </c>
      <c r="N191" s="217">
        <f>IFERROR(VLOOKUP(B191,'[10]JAN-20'!B:H,6,FALSE),0)</f>
        <v>910.66</v>
      </c>
      <c r="O191" s="218">
        <f>IFERROR(VLOOKUP(B191,'[10]JAN-20'!B:H,7,FALSE),0)</f>
        <v>33.4</v>
      </c>
      <c r="P191" s="219">
        <f t="shared" si="15"/>
        <v>944.06</v>
      </c>
      <c r="Q191" s="217">
        <f>IFERROR(VLOOKUP(B191,'[11]FEB-20'!B:H,6,FALSE),0)</f>
        <v>933.31</v>
      </c>
      <c r="R191" s="218">
        <f>IFERROR(VLOOKUP(B191,'[11]FEB-20'!B:H,7,FALSE),0)</f>
        <v>34.4</v>
      </c>
      <c r="S191" s="219">
        <f t="shared" si="16"/>
        <v>967.70999999999992</v>
      </c>
      <c r="T191" s="217">
        <f>IFERROR(VLOOKUP(B191,'[12]MAR-20'!B:H,6,FALSE),0)</f>
        <v>916.08</v>
      </c>
      <c r="U191" s="218">
        <f>IFERROR(VLOOKUP(B191,'[12]MAR-20'!B:H,7,FALSE),0)</f>
        <v>26.93</v>
      </c>
      <c r="V191" s="219">
        <f t="shared" si="17"/>
        <v>943.01</v>
      </c>
      <c r="W191" s="195">
        <f t="shared" si="20"/>
        <v>3575.3799999999997</v>
      </c>
      <c r="X191" s="196">
        <f t="shared" si="20"/>
        <v>268.86</v>
      </c>
      <c r="Y191" s="197">
        <f t="shared" si="20"/>
        <v>3844.24</v>
      </c>
    </row>
    <row r="192" spans="1:25" ht="13">
      <c r="A192" s="2" t="s">
        <v>291</v>
      </c>
      <c r="B192" s="2" t="s">
        <v>198</v>
      </c>
      <c r="C192" s="89" t="s">
        <v>297</v>
      </c>
      <c r="D192" s="129" t="s">
        <v>304</v>
      </c>
      <c r="E192" s="217">
        <f>IFERROR(VLOOKUP($B192,'[8]OCT-19'!$B:$H,6,FALSE),0)</f>
        <v>731.15</v>
      </c>
      <c r="F192" s="218">
        <f>IFERROR(VLOOKUP(B192,'[8]OCT-19'!B:H,7,FALSE),0)</f>
        <v>57</v>
      </c>
      <c r="G192" s="219">
        <f t="shared" si="18"/>
        <v>788.15</v>
      </c>
      <c r="H192" s="204">
        <f>IFERROR(VLOOKUP(B192,'[7]NOV-19'!B:H,6,FALSE),0)</f>
        <v>289.06</v>
      </c>
      <c r="I192" s="205">
        <f>IFERROR(VLOOKUP(B192,'[7]NOV-19'!B:H,7,FALSE),0)</f>
        <v>2.52</v>
      </c>
      <c r="J192" s="206">
        <f t="shared" si="19"/>
        <v>291.58</v>
      </c>
      <c r="K192" s="204">
        <f>IFERROR(VLOOKUP(B192,'[9]DEC-19'!B:H,6,FALSE),0)</f>
        <v>1251.3800000000001</v>
      </c>
      <c r="L192" s="205">
        <f>IFERROR(VLOOKUP(B192,'[9]DEC-19'!B:H,7,FALSE),0)</f>
        <v>12.57</v>
      </c>
      <c r="M192" s="206">
        <f t="shared" si="14"/>
        <v>1263.95</v>
      </c>
      <c r="N192" s="217">
        <f>IFERROR(VLOOKUP(B192,'[10]JAN-20'!B:H,6,FALSE),0)</f>
        <v>716.89</v>
      </c>
      <c r="O192" s="218">
        <f>IFERROR(VLOOKUP(B192,'[10]JAN-20'!B:H,7,FALSE),0)</f>
        <v>43.43</v>
      </c>
      <c r="P192" s="219">
        <f t="shared" si="15"/>
        <v>760.31999999999994</v>
      </c>
      <c r="Q192" s="217">
        <f>IFERROR(VLOOKUP(B192,'[11]FEB-20'!B:H,6,FALSE),0)</f>
        <v>836.5</v>
      </c>
      <c r="R192" s="218">
        <f>IFERROR(VLOOKUP(B192,'[11]FEB-20'!B:H,7,FALSE),0)</f>
        <v>62.81</v>
      </c>
      <c r="S192" s="219">
        <f t="shared" si="16"/>
        <v>899.31</v>
      </c>
      <c r="T192" s="217">
        <f>IFERROR(VLOOKUP(B192,'[12]MAR-20'!B:H,6,FALSE),0)</f>
        <v>1408.5</v>
      </c>
      <c r="U192" s="218">
        <f>IFERROR(VLOOKUP(B192,'[12]MAR-20'!B:H,7,FALSE),0)</f>
        <v>9.34</v>
      </c>
      <c r="V192" s="219">
        <f t="shared" si="17"/>
        <v>1417.84</v>
      </c>
      <c r="W192" s="195">
        <f t="shared" si="20"/>
        <v>5233.4799999999996</v>
      </c>
      <c r="X192" s="196">
        <f t="shared" si="20"/>
        <v>187.67000000000002</v>
      </c>
      <c r="Y192" s="197">
        <f t="shared" si="20"/>
        <v>5421.15</v>
      </c>
    </row>
    <row r="193" spans="1:25" ht="13">
      <c r="A193" s="2" t="s">
        <v>291</v>
      </c>
      <c r="B193" s="2" t="s">
        <v>199</v>
      </c>
      <c r="C193" s="89" t="s">
        <v>297</v>
      </c>
      <c r="D193" s="129" t="s">
        <v>304</v>
      </c>
      <c r="E193" s="217">
        <f>IFERROR(VLOOKUP($B193,'[8]OCT-19'!$B:$H,6,FALSE),0)</f>
        <v>61.9</v>
      </c>
      <c r="F193" s="218">
        <f>IFERROR(VLOOKUP(B193,'[8]OCT-19'!B:H,7,FALSE),0)</f>
        <v>313.57</v>
      </c>
      <c r="G193" s="219">
        <f t="shared" si="18"/>
        <v>375.46999999999997</v>
      </c>
      <c r="H193" s="204">
        <f>IFERROR(VLOOKUP(B193,'[7]NOV-19'!B:H,6,FALSE),0)</f>
        <v>73.08</v>
      </c>
      <c r="I193" s="205">
        <f>IFERROR(VLOOKUP(B193,'[7]NOV-19'!B:H,7,FALSE),0)</f>
        <v>88.58</v>
      </c>
      <c r="J193" s="206">
        <f t="shared" si="19"/>
        <v>161.66</v>
      </c>
      <c r="K193" s="204">
        <f>IFERROR(VLOOKUP(B193,'[9]DEC-19'!B:H,6,FALSE),0)</f>
        <v>60.03</v>
      </c>
      <c r="L193" s="205">
        <f>IFERROR(VLOOKUP(B193,'[9]DEC-19'!B:H,7,FALSE),0)</f>
        <v>455.85</v>
      </c>
      <c r="M193" s="206">
        <f t="shared" si="14"/>
        <v>515.88</v>
      </c>
      <c r="N193" s="217">
        <f>IFERROR(VLOOKUP(B193,'[10]JAN-20'!B:H,6,FALSE),0)</f>
        <v>264.31</v>
      </c>
      <c r="O193" s="218">
        <f>IFERROR(VLOOKUP(B193,'[10]JAN-20'!B:H,7,FALSE),0)</f>
        <v>166.39</v>
      </c>
      <c r="P193" s="219">
        <f t="shared" si="15"/>
        <v>430.7</v>
      </c>
      <c r="Q193" s="217">
        <f>IFERROR(VLOOKUP(B193,'[11]FEB-20'!B:H,6,FALSE),0)</f>
        <v>51.12</v>
      </c>
      <c r="R193" s="218">
        <f>IFERROR(VLOOKUP(B193,'[11]FEB-20'!B:H,7,FALSE),0)</f>
        <v>349.85</v>
      </c>
      <c r="S193" s="219">
        <f t="shared" si="16"/>
        <v>400.97</v>
      </c>
      <c r="T193" s="217">
        <f>IFERROR(VLOOKUP(B193,'[12]MAR-20'!B:H,6,FALSE),0)</f>
        <v>50.02</v>
      </c>
      <c r="U193" s="218">
        <f>IFERROR(VLOOKUP(B193,'[12]MAR-20'!B:H,7,FALSE),0)</f>
        <v>442.28</v>
      </c>
      <c r="V193" s="219">
        <f t="shared" si="17"/>
        <v>492.29999999999995</v>
      </c>
      <c r="W193" s="195">
        <f t="shared" si="20"/>
        <v>560.46</v>
      </c>
      <c r="X193" s="196">
        <f t="shared" si="20"/>
        <v>1816.5199999999998</v>
      </c>
      <c r="Y193" s="197">
        <f t="shared" si="20"/>
        <v>2376.98</v>
      </c>
    </row>
    <row r="194" spans="1:25" ht="13">
      <c r="A194" s="2" t="s">
        <v>291</v>
      </c>
      <c r="B194" s="2" t="s">
        <v>200</v>
      </c>
      <c r="C194" s="89" t="s">
        <v>297</v>
      </c>
      <c r="D194" s="129" t="s">
        <v>304</v>
      </c>
      <c r="E194" s="217">
        <f>IFERROR(VLOOKUP($B194,'[8]OCT-19'!$B:$H,6,FALSE),0)</f>
        <v>66.61</v>
      </c>
      <c r="F194" s="218">
        <f>IFERROR(VLOOKUP(B194,'[8]OCT-19'!B:H,7,FALSE),0)</f>
        <v>333.36</v>
      </c>
      <c r="G194" s="219">
        <f t="shared" si="18"/>
        <v>399.97</v>
      </c>
      <c r="H194" s="204">
        <f>IFERROR(VLOOKUP(B194,'[7]NOV-19'!B:H,6,FALSE),0)</f>
        <v>83.44</v>
      </c>
      <c r="I194" s="205">
        <f>IFERROR(VLOOKUP(B194,'[7]NOV-19'!B:H,7,FALSE),0)</f>
        <v>68.930000000000007</v>
      </c>
      <c r="J194" s="206">
        <f t="shared" si="19"/>
        <v>152.37</v>
      </c>
      <c r="K194" s="204">
        <f>IFERROR(VLOOKUP(B194,'[9]DEC-19'!B:H,6,FALSE),0)</f>
        <v>66.39</v>
      </c>
      <c r="L194" s="205">
        <f>IFERROR(VLOOKUP(B194,'[9]DEC-19'!B:H,7,FALSE),0)</f>
        <v>679.35</v>
      </c>
      <c r="M194" s="206">
        <f t="shared" si="14"/>
        <v>745.74</v>
      </c>
      <c r="N194" s="217">
        <f>IFERROR(VLOOKUP(B194,'[10]JAN-20'!B:H,6,FALSE),0)</f>
        <v>263.05</v>
      </c>
      <c r="O194" s="218">
        <f>IFERROR(VLOOKUP(B194,'[10]JAN-20'!B:H,7,FALSE),0)</f>
        <v>132.33000000000001</v>
      </c>
      <c r="P194" s="219">
        <f t="shared" si="15"/>
        <v>395.38</v>
      </c>
      <c r="Q194" s="217">
        <f>IFERROR(VLOOKUP(B194,'[11]FEB-20'!B:H,6,FALSE),0)</f>
        <v>53.7</v>
      </c>
      <c r="R194" s="218">
        <f>IFERROR(VLOOKUP(B194,'[11]FEB-20'!B:H,7,FALSE),0)</f>
        <v>322.44</v>
      </c>
      <c r="S194" s="219">
        <f t="shared" si="16"/>
        <v>376.14</v>
      </c>
      <c r="T194" s="217">
        <f>IFERROR(VLOOKUP(B194,'[12]MAR-20'!B:H,6,FALSE),0)</f>
        <v>55.04</v>
      </c>
      <c r="U194" s="218">
        <f>IFERROR(VLOOKUP(B194,'[12]MAR-20'!B:H,7,FALSE),0)</f>
        <v>420.16</v>
      </c>
      <c r="V194" s="219">
        <f t="shared" si="17"/>
        <v>475.20000000000005</v>
      </c>
      <c r="W194" s="195">
        <f t="shared" si="20"/>
        <v>588.23</v>
      </c>
      <c r="X194" s="196">
        <f t="shared" si="20"/>
        <v>1956.5700000000002</v>
      </c>
      <c r="Y194" s="197">
        <f t="shared" si="20"/>
        <v>2544.8000000000002</v>
      </c>
    </row>
    <row r="195" spans="1:25" ht="13">
      <c r="A195" s="2" t="s">
        <v>291</v>
      </c>
      <c r="B195" s="2" t="s">
        <v>201</v>
      </c>
      <c r="C195" s="89" t="s">
        <v>297</v>
      </c>
      <c r="D195" s="129" t="s">
        <v>304</v>
      </c>
      <c r="E195" s="217">
        <f>IFERROR(VLOOKUP($B195,'[8]OCT-19'!$B:$H,6,FALSE),0)</f>
        <v>416.83</v>
      </c>
      <c r="F195" s="218">
        <f>IFERROR(VLOOKUP(B195,'[8]OCT-19'!B:H,7,FALSE),0)</f>
        <v>404.36</v>
      </c>
      <c r="G195" s="219">
        <f t="shared" si="18"/>
        <v>821.19</v>
      </c>
      <c r="H195" s="204">
        <f>IFERROR(VLOOKUP(B195,'[7]NOV-19'!B:H,6,FALSE),0)</f>
        <v>93.93</v>
      </c>
      <c r="I195" s="205">
        <f>IFERROR(VLOOKUP(B195,'[7]NOV-19'!B:H,7,FALSE),0)</f>
        <v>575.29</v>
      </c>
      <c r="J195" s="206">
        <f t="shared" si="19"/>
        <v>669.22</v>
      </c>
      <c r="K195" s="204">
        <f>IFERROR(VLOOKUP(B195,'[9]DEC-19'!B:H,6,FALSE),0)</f>
        <v>656.68</v>
      </c>
      <c r="L195" s="205">
        <f>IFERROR(VLOOKUP(B195,'[9]DEC-19'!B:H,7,FALSE),0)</f>
        <v>324.76</v>
      </c>
      <c r="M195" s="206">
        <f t="shared" si="14"/>
        <v>981.43999999999994</v>
      </c>
      <c r="N195" s="217">
        <f>IFERROR(VLOOKUP(B195,'[10]JAN-20'!B:H,6,FALSE),0)</f>
        <v>491.38</v>
      </c>
      <c r="O195" s="218">
        <f>IFERROR(VLOOKUP(B195,'[10]JAN-20'!B:H,7,FALSE),0)</f>
        <v>598.87</v>
      </c>
      <c r="P195" s="219">
        <f t="shared" si="15"/>
        <v>1090.25</v>
      </c>
      <c r="Q195" s="217">
        <f>IFERROR(VLOOKUP(B195,'[11]FEB-20'!B:H,6,FALSE),0)</f>
        <v>513.38</v>
      </c>
      <c r="R195" s="218">
        <f>IFERROR(VLOOKUP(B195,'[11]FEB-20'!B:H,7,FALSE),0)</f>
        <v>201.38</v>
      </c>
      <c r="S195" s="219">
        <f t="shared" si="16"/>
        <v>714.76</v>
      </c>
      <c r="T195" s="217">
        <f>IFERROR(VLOOKUP(B195,'[12]MAR-20'!B:H,6,FALSE),0)</f>
        <v>683.47</v>
      </c>
      <c r="U195" s="218">
        <f>IFERROR(VLOOKUP(B195,'[12]MAR-20'!B:H,7,FALSE),0)</f>
        <v>441.01</v>
      </c>
      <c r="V195" s="219">
        <f t="shared" si="17"/>
        <v>1124.48</v>
      </c>
      <c r="W195" s="195">
        <f t="shared" si="20"/>
        <v>2855.67</v>
      </c>
      <c r="X195" s="196">
        <f t="shared" si="20"/>
        <v>2545.67</v>
      </c>
      <c r="Y195" s="197">
        <f t="shared" si="20"/>
        <v>5401.34</v>
      </c>
    </row>
    <row r="196" spans="1:25" ht="13">
      <c r="A196" s="2" t="s">
        <v>291</v>
      </c>
      <c r="B196" s="2" t="s">
        <v>202</v>
      </c>
      <c r="C196" s="89" t="s">
        <v>297</v>
      </c>
      <c r="D196" s="129" t="s">
        <v>304</v>
      </c>
      <c r="E196" s="217">
        <f>IFERROR(VLOOKUP($B196,'[8]OCT-19'!$B:$H,6,FALSE),0)</f>
        <v>349.71</v>
      </c>
      <c r="F196" s="218">
        <f>IFERROR(VLOOKUP(B196,'[8]OCT-19'!B:H,7,FALSE),0)</f>
        <v>6.8</v>
      </c>
      <c r="G196" s="219">
        <f t="shared" si="18"/>
        <v>356.51</v>
      </c>
      <c r="H196" s="204">
        <f>IFERROR(VLOOKUP(B196,'[7]NOV-19'!B:H,6,FALSE),0)</f>
        <v>98.23</v>
      </c>
      <c r="I196" s="205">
        <f>IFERROR(VLOOKUP(B196,'[7]NOV-19'!B:H,7,FALSE),0)</f>
        <v>1.49</v>
      </c>
      <c r="J196" s="206">
        <f t="shared" si="19"/>
        <v>99.72</v>
      </c>
      <c r="K196" s="204">
        <f>IFERROR(VLOOKUP(B196,'[9]DEC-19'!B:H,6,FALSE),0)</f>
        <v>364.6</v>
      </c>
      <c r="L196" s="205">
        <f>IFERROR(VLOOKUP(B196,'[9]DEC-19'!B:H,7,FALSE),0)</f>
        <v>7.51</v>
      </c>
      <c r="M196" s="206">
        <f t="shared" si="14"/>
        <v>372.11</v>
      </c>
      <c r="N196" s="217">
        <f>IFERROR(VLOOKUP(B196,'[10]JAN-20'!B:H,6,FALSE),0)</f>
        <v>756.18</v>
      </c>
      <c r="O196" s="218">
        <f>IFERROR(VLOOKUP(B196,'[10]JAN-20'!B:H,7,FALSE),0)</f>
        <v>18.350000000000001</v>
      </c>
      <c r="P196" s="219">
        <f t="shared" si="15"/>
        <v>774.53</v>
      </c>
      <c r="Q196" s="217">
        <f>IFERROR(VLOOKUP(B196,'[11]FEB-20'!B:H,6,FALSE),0)</f>
        <v>269.13</v>
      </c>
      <c r="R196" s="218">
        <f>IFERROR(VLOOKUP(B196,'[11]FEB-20'!B:H,7,FALSE),0)</f>
        <v>8.0299999999999994</v>
      </c>
      <c r="S196" s="219">
        <f t="shared" si="16"/>
        <v>277.15999999999997</v>
      </c>
      <c r="T196" s="217">
        <f>IFERROR(VLOOKUP(B196,'[12]MAR-20'!B:H,6,FALSE),0)</f>
        <v>897.91</v>
      </c>
      <c r="U196" s="218">
        <f>IFERROR(VLOOKUP(B196,'[12]MAR-20'!B:H,7,FALSE),0)</f>
        <v>25.74</v>
      </c>
      <c r="V196" s="219">
        <f t="shared" si="17"/>
        <v>923.65</v>
      </c>
      <c r="W196" s="195">
        <f t="shared" si="20"/>
        <v>2735.7599999999998</v>
      </c>
      <c r="X196" s="196">
        <f t="shared" si="20"/>
        <v>67.92</v>
      </c>
      <c r="Y196" s="197">
        <f t="shared" si="20"/>
        <v>2803.68</v>
      </c>
    </row>
    <row r="197" spans="1:25" ht="13">
      <c r="A197" s="2" t="s">
        <v>291</v>
      </c>
      <c r="B197" s="2" t="s">
        <v>203</v>
      </c>
      <c r="C197" s="89" t="s">
        <v>297</v>
      </c>
      <c r="D197" s="129" t="s">
        <v>304</v>
      </c>
      <c r="E197" s="217">
        <f>IFERROR(VLOOKUP($B197,'[8]OCT-19'!$B:$H,6,FALSE),0)</f>
        <v>0.02</v>
      </c>
      <c r="F197" s="218">
        <f>IFERROR(VLOOKUP(B197,'[8]OCT-19'!B:H,7,FALSE),0)</f>
        <v>71.8</v>
      </c>
      <c r="G197" s="219">
        <f t="shared" si="18"/>
        <v>71.819999999999993</v>
      </c>
      <c r="H197" s="204">
        <f>IFERROR(VLOOKUP(B197,'[7]NOV-19'!B:H,6,FALSE),0)</f>
        <v>4.01</v>
      </c>
      <c r="I197" s="205">
        <f>IFERROR(VLOOKUP(B197,'[7]NOV-19'!B:H,7,FALSE),0)</f>
        <v>46.1</v>
      </c>
      <c r="J197" s="206">
        <f t="shared" si="19"/>
        <v>50.11</v>
      </c>
      <c r="K197" s="204">
        <f>IFERROR(VLOOKUP(B197,'[9]DEC-19'!B:H,6,FALSE),0)</f>
        <v>0.56000000000000005</v>
      </c>
      <c r="L197" s="205">
        <f>IFERROR(VLOOKUP(B197,'[9]DEC-19'!B:H,7,FALSE),0)</f>
        <v>75.88</v>
      </c>
      <c r="M197" s="206">
        <f t="shared" ref="M197:M230" si="21">+K197+L197</f>
        <v>76.44</v>
      </c>
      <c r="N197" s="217">
        <f>IFERROR(VLOOKUP(B197,'[10]JAN-20'!B:H,6,FALSE),0)</f>
        <v>0.26</v>
      </c>
      <c r="O197" s="218">
        <f>IFERROR(VLOOKUP(B197,'[10]JAN-20'!B:H,7,FALSE),0)</f>
        <v>141.13</v>
      </c>
      <c r="P197" s="219">
        <f t="shared" ref="P197:P230" si="22">+N197+O197</f>
        <v>141.38999999999999</v>
      </c>
      <c r="Q197" s="217">
        <f>IFERROR(VLOOKUP(B197,'[11]FEB-20'!B:H,6,FALSE),0)</f>
        <v>0.28999999999999998</v>
      </c>
      <c r="R197" s="218">
        <f>IFERROR(VLOOKUP(B197,'[11]FEB-20'!B:H,7,FALSE),0)</f>
        <v>101.5</v>
      </c>
      <c r="S197" s="219">
        <f t="shared" ref="S197:S230" si="23">+Q197+R197</f>
        <v>101.79</v>
      </c>
      <c r="T197" s="217">
        <f>IFERROR(VLOOKUP(B197,'[12]MAR-20'!B:H,6,FALSE),0)</f>
        <v>0.4</v>
      </c>
      <c r="U197" s="218">
        <f>IFERROR(VLOOKUP(B197,'[12]MAR-20'!B:H,7,FALSE),0)</f>
        <v>102.97</v>
      </c>
      <c r="V197" s="219">
        <f t="shared" ref="V197:V230" si="24">+T197+U197</f>
        <v>103.37</v>
      </c>
      <c r="W197" s="195">
        <f t="shared" si="20"/>
        <v>5.54</v>
      </c>
      <c r="X197" s="196">
        <f t="shared" si="20"/>
        <v>539.38</v>
      </c>
      <c r="Y197" s="197">
        <f t="shared" si="20"/>
        <v>544.92000000000007</v>
      </c>
    </row>
    <row r="198" spans="1:25" ht="13">
      <c r="A198" s="2" t="s">
        <v>291</v>
      </c>
      <c r="B198" s="2" t="s">
        <v>204</v>
      </c>
      <c r="C198" s="89" t="s">
        <v>297</v>
      </c>
      <c r="D198" s="129" t="s">
        <v>304</v>
      </c>
      <c r="E198" s="217">
        <f>IFERROR(VLOOKUP($B198,'[8]OCT-19'!$B:$H,6,FALSE),0)</f>
        <v>8359.18</v>
      </c>
      <c r="F198" s="218">
        <f>IFERROR(VLOOKUP(B198,'[8]OCT-19'!B:H,7,FALSE),0)</f>
        <v>9196.9599999999991</v>
      </c>
      <c r="G198" s="219">
        <f t="shared" si="18"/>
        <v>17556.14</v>
      </c>
      <c r="H198" s="204">
        <f>IFERROR(VLOOKUP(B198,'[7]NOV-19'!B:H,6,FALSE),0)</f>
        <v>22109.1</v>
      </c>
      <c r="I198" s="205">
        <f>IFERROR(VLOOKUP(B198,'[7]NOV-19'!B:H,7,FALSE),0)</f>
        <v>3976.46</v>
      </c>
      <c r="J198" s="206">
        <f t="shared" si="19"/>
        <v>26085.559999999998</v>
      </c>
      <c r="K198" s="204">
        <f>IFERROR(VLOOKUP(B198,'[9]DEC-19'!B:H,6,FALSE),0)</f>
        <v>11655.3</v>
      </c>
      <c r="L198" s="205">
        <f>IFERROR(VLOOKUP(B198,'[9]DEC-19'!B:H,7,FALSE),0)</f>
        <v>8382.44</v>
      </c>
      <c r="M198" s="206">
        <f t="shared" si="21"/>
        <v>20037.739999999998</v>
      </c>
      <c r="N198" s="217">
        <f>IFERROR(VLOOKUP(B198,'[10]JAN-20'!B:H,6,FALSE),0)</f>
        <v>16949.900000000001</v>
      </c>
      <c r="O198" s="218">
        <f>IFERROR(VLOOKUP(B198,'[10]JAN-20'!B:H,7,FALSE),0)</f>
        <v>10265.83</v>
      </c>
      <c r="P198" s="219">
        <f t="shared" si="22"/>
        <v>27215.730000000003</v>
      </c>
      <c r="Q198" s="217">
        <f>IFERROR(VLOOKUP(B198,'[11]FEB-20'!B:H,6,FALSE),0)</f>
        <v>21138.63</v>
      </c>
      <c r="R198" s="218">
        <f>IFERROR(VLOOKUP(B198,'[11]FEB-20'!B:H,7,FALSE),0)</f>
        <v>5078.09</v>
      </c>
      <c r="S198" s="219">
        <f t="shared" si="23"/>
        <v>26216.720000000001</v>
      </c>
      <c r="T198" s="217">
        <f>IFERROR(VLOOKUP(B198,'[12]MAR-20'!B:H,6,FALSE),0)</f>
        <v>11978.21</v>
      </c>
      <c r="U198" s="218">
        <f>IFERROR(VLOOKUP(B198,'[12]MAR-20'!B:H,7,FALSE),0)</f>
        <v>13129.39</v>
      </c>
      <c r="V198" s="219">
        <f t="shared" si="24"/>
        <v>25107.599999999999</v>
      </c>
      <c r="W198" s="195">
        <f t="shared" si="20"/>
        <v>92190.32</v>
      </c>
      <c r="X198" s="196">
        <f t="shared" si="20"/>
        <v>50029.17</v>
      </c>
      <c r="Y198" s="197">
        <f t="shared" si="20"/>
        <v>142219.49</v>
      </c>
    </row>
    <row r="199" spans="1:25" ht="13">
      <c r="A199" s="2" t="s">
        <v>291</v>
      </c>
      <c r="B199" s="2" t="s">
        <v>205</v>
      </c>
      <c r="C199" s="89" t="s">
        <v>297</v>
      </c>
      <c r="D199" s="129" t="s">
        <v>304</v>
      </c>
      <c r="E199" s="217">
        <f>IFERROR(VLOOKUP($B199,'[8]OCT-19'!$B:$H,6,FALSE),0)</f>
        <v>0</v>
      </c>
      <c r="F199" s="218">
        <f>IFERROR(VLOOKUP(B199,'[8]OCT-19'!B:H,7,FALSE),0)</f>
        <v>0</v>
      </c>
      <c r="G199" s="219">
        <f t="shared" si="18"/>
        <v>0</v>
      </c>
      <c r="H199" s="204">
        <f>IFERROR(VLOOKUP(B199,'[7]NOV-19'!B:H,6,FALSE),0)</f>
        <v>0</v>
      </c>
      <c r="I199" s="205">
        <f>IFERROR(VLOOKUP(B199,'[7]NOV-19'!B:H,7,FALSE),0)</f>
        <v>0</v>
      </c>
      <c r="J199" s="206">
        <f t="shared" si="19"/>
        <v>0</v>
      </c>
      <c r="K199" s="204">
        <f>IFERROR(VLOOKUP(B199,'[9]DEC-19'!B:H,6,FALSE),0)</f>
        <v>0</v>
      </c>
      <c r="L199" s="205">
        <f>IFERROR(VLOOKUP(B199,'[9]DEC-19'!B:H,7,FALSE),0)</f>
        <v>0</v>
      </c>
      <c r="M199" s="206">
        <f t="shared" si="21"/>
        <v>0</v>
      </c>
      <c r="N199" s="217">
        <f>IFERROR(VLOOKUP(B199,'[10]JAN-20'!B:H,6,FALSE),0)</f>
        <v>0</v>
      </c>
      <c r="O199" s="218">
        <f>IFERROR(VLOOKUP(B199,'[10]JAN-20'!B:H,7,FALSE),0)</f>
        <v>0</v>
      </c>
      <c r="P199" s="219">
        <f t="shared" si="22"/>
        <v>0</v>
      </c>
      <c r="Q199" s="217">
        <f>IFERROR(VLOOKUP(B199,'[11]FEB-20'!B:H,6,FALSE),0)</f>
        <v>0</v>
      </c>
      <c r="R199" s="218">
        <f>IFERROR(VLOOKUP(B199,'[11]FEB-20'!B:H,7,FALSE),0)</f>
        <v>0</v>
      </c>
      <c r="S199" s="219">
        <f t="shared" si="23"/>
        <v>0</v>
      </c>
      <c r="T199" s="217">
        <f>IFERROR(VLOOKUP(B199,'[12]MAR-20'!B:H,6,FALSE),0)</f>
        <v>0</v>
      </c>
      <c r="U199" s="218">
        <f>IFERROR(VLOOKUP(B199,'[12]MAR-20'!B:H,7,FALSE),0)</f>
        <v>0</v>
      </c>
      <c r="V199" s="219">
        <f t="shared" si="24"/>
        <v>0</v>
      </c>
      <c r="W199" s="195">
        <f t="shared" si="20"/>
        <v>0</v>
      </c>
      <c r="X199" s="196">
        <f t="shared" si="20"/>
        <v>0</v>
      </c>
      <c r="Y199" s="197">
        <f t="shared" si="20"/>
        <v>0</v>
      </c>
    </row>
    <row r="200" spans="1:25" ht="13">
      <c r="A200" s="2" t="s">
        <v>291</v>
      </c>
      <c r="B200" s="2" t="s">
        <v>206</v>
      </c>
      <c r="C200" s="89" t="s">
        <v>297</v>
      </c>
      <c r="D200" s="129" t="s">
        <v>304</v>
      </c>
      <c r="E200" s="217">
        <f>IFERROR(VLOOKUP($B200,'[8]OCT-19'!$B:$H,6,FALSE),0)</f>
        <v>0</v>
      </c>
      <c r="F200" s="218">
        <f>IFERROR(VLOOKUP(B200,'[8]OCT-19'!B:H,7,FALSE),0)</f>
        <v>0</v>
      </c>
      <c r="G200" s="219">
        <f t="shared" si="18"/>
        <v>0</v>
      </c>
      <c r="H200" s="204">
        <f>IFERROR(VLOOKUP(B200,'[7]NOV-19'!B:H,6,FALSE),0)</f>
        <v>0</v>
      </c>
      <c r="I200" s="205">
        <f>IFERROR(VLOOKUP(B200,'[7]NOV-19'!B:H,7,FALSE),0)</f>
        <v>0</v>
      </c>
      <c r="J200" s="206">
        <f t="shared" si="19"/>
        <v>0</v>
      </c>
      <c r="K200" s="204">
        <f>IFERROR(VLOOKUP(B200,'[9]DEC-19'!B:H,6,FALSE),0)</f>
        <v>0</v>
      </c>
      <c r="L200" s="205">
        <f>IFERROR(VLOOKUP(B200,'[9]DEC-19'!B:H,7,FALSE),0)</f>
        <v>0</v>
      </c>
      <c r="M200" s="206">
        <f t="shared" si="21"/>
        <v>0</v>
      </c>
      <c r="N200" s="217">
        <f>IFERROR(VLOOKUP(B200,'[10]JAN-20'!B:H,6,FALSE),0)</f>
        <v>0</v>
      </c>
      <c r="O200" s="218">
        <f>IFERROR(VLOOKUP(B200,'[10]JAN-20'!B:H,7,FALSE),0)</f>
        <v>0</v>
      </c>
      <c r="P200" s="219">
        <f t="shared" si="22"/>
        <v>0</v>
      </c>
      <c r="Q200" s="217">
        <f>IFERROR(VLOOKUP(B200,'[11]FEB-20'!B:H,6,FALSE),0)</f>
        <v>0</v>
      </c>
      <c r="R200" s="218">
        <f>IFERROR(VLOOKUP(B200,'[11]FEB-20'!B:H,7,FALSE),0)</f>
        <v>0</v>
      </c>
      <c r="S200" s="219">
        <f t="shared" si="23"/>
        <v>0</v>
      </c>
      <c r="T200" s="217">
        <f>IFERROR(VLOOKUP(B200,'[12]MAR-20'!B:H,6,FALSE),0)</f>
        <v>0</v>
      </c>
      <c r="U200" s="218">
        <f>IFERROR(VLOOKUP(B200,'[12]MAR-20'!B:H,7,FALSE),0)</f>
        <v>0</v>
      </c>
      <c r="V200" s="219">
        <f t="shared" si="24"/>
        <v>0</v>
      </c>
      <c r="W200" s="195">
        <f t="shared" si="20"/>
        <v>0</v>
      </c>
      <c r="X200" s="196">
        <f t="shared" si="20"/>
        <v>0</v>
      </c>
      <c r="Y200" s="197">
        <f t="shared" si="20"/>
        <v>0</v>
      </c>
    </row>
    <row r="201" spans="1:25" ht="13">
      <c r="A201" s="2" t="s">
        <v>291</v>
      </c>
      <c r="B201" s="2" t="s">
        <v>207</v>
      </c>
      <c r="C201" s="89" t="s">
        <v>297</v>
      </c>
      <c r="D201" s="129" t="s">
        <v>304</v>
      </c>
      <c r="E201" s="217">
        <f>IFERROR(VLOOKUP($B201,'[8]OCT-19'!$B:$H,6,FALSE),0)</f>
        <v>54.58</v>
      </c>
      <c r="F201" s="218">
        <f>IFERROR(VLOOKUP(B201,'[8]OCT-19'!B:H,7,FALSE),0)</f>
        <v>99.23</v>
      </c>
      <c r="G201" s="219">
        <f t="shared" si="18"/>
        <v>153.81</v>
      </c>
      <c r="H201" s="204">
        <f>IFERROR(VLOOKUP(B201,'[7]NOV-19'!B:H,6,FALSE),0)</f>
        <v>7.93</v>
      </c>
      <c r="I201" s="205">
        <f>IFERROR(VLOOKUP(B201,'[7]NOV-19'!B:H,7,FALSE),0)</f>
        <v>38.32</v>
      </c>
      <c r="J201" s="206">
        <f t="shared" si="19"/>
        <v>46.25</v>
      </c>
      <c r="K201" s="204">
        <f>IFERROR(VLOOKUP(B201,'[9]DEC-19'!B:H,6,FALSE),0)</f>
        <v>96.49</v>
      </c>
      <c r="L201" s="205">
        <f>IFERROR(VLOOKUP(B201,'[9]DEC-19'!B:H,7,FALSE),0)</f>
        <v>106.38</v>
      </c>
      <c r="M201" s="206">
        <f t="shared" si="21"/>
        <v>202.87</v>
      </c>
      <c r="N201" s="217">
        <f>IFERROR(VLOOKUP(B201,'[10]JAN-20'!B:H,6,FALSE),0)</f>
        <v>53.17</v>
      </c>
      <c r="O201" s="218">
        <f>IFERROR(VLOOKUP(B201,'[10]JAN-20'!B:H,7,FALSE),0)</f>
        <v>152.88</v>
      </c>
      <c r="P201" s="219">
        <f t="shared" si="22"/>
        <v>206.05</v>
      </c>
      <c r="Q201" s="217">
        <f>IFERROR(VLOOKUP(B201,'[11]FEB-20'!B:H,6,FALSE),0)</f>
        <v>80.75</v>
      </c>
      <c r="R201" s="218">
        <f>IFERROR(VLOOKUP(B201,'[11]FEB-20'!B:H,7,FALSE),0)</f>
        <v>207.45</v>
      </c>
      <c r="S201" s="219">
        <f t="shared" si="23"/>
        <v>288.2</v>
      </c>
      <c r="T201" s="217">
        <f>IFERROR(VLOOKUP(B201,'[12]MAR-20'!B:H,6,FALSE),0)</f>
        <v>21.67</v>
      </c>
      <c r="U201" s="218">
        <f>IFERROR(VLOOKUP(B201,'[12]MAR-20'!B:H,7,FALSE),0)</f>
        <v>115.95</v>
      </c>
      <c r="V201" s="219">
        <f t="shared" si="24"/>
        <v>137.62</v>
      </c>
      <c r="W201" s="195">
        <f t="shared" si="20"/>
        <v>314.59000000000003</v>
      </c>
      <c r="X201" s="196">
        <f t="shared" si="20"/>
        <v>720.21</v>
      </c>
      <c r="Y201" s="197">
        <f t="shared" si="20"/>
        <v>1034.8000000000002</v>
      </c>
    </row>
    <row r="202" spans="1:25" ht="13">
      <c r="A202" s="2" t="s">
        <v>291</v>
      </c>
      <c r="B202" s="2" t="s">
        <v>208</v>
      </c>
      <c r="C202" s="89" t="s">
        <v>297</v>
      </c>
      <c r="D202" s="129" t="s">
        <v>304</v>
      </c>
      <c r="E202" s="217">
        <f>IFERROR(VLOOKUP($B202,'[8]OCT-19'!$B:$H,6,FALSE),0)</f>
        <v>6.1</v>
      </c>
      <c r="F202" s="218">
        <f>IFERROR(VLOOKUP(B202,'[8]OCT-19'!B:H,7,FALSE),0)</f>
        <v>206.62</v>
      </c>
      <c r="G202" s="219">
        <f t="shared" si="18"/>
        <v>212.72</v>
      </c>
      <c r="H202" s="204">
        <f>IFERROR(VLOOKUP(B202,'[7]NOV-19'!B:H,6,FALSE),0)</f>
        <v>0.73</v>
      </c>
      <c r="I202" s="205">
        <f>IFERROR(VLOOKUP(B202,'[7]NOV-19'!B:H,7,FALSE),0)</f>
        <v>41.28</v>
      </c>
      <c r="J202" s="206">
        <f t="shared" si="19"/>
        <v>42.01</v>
      </c>
      <c r="K202" s="204">
        <f>IFERROR(VLOOKUP(B202,'[9]DEC-19'!B:H,6,FALSE),0)</f>
        <v>31.58</v>
      </c>
      <c r="L202" s="205">
        <f>IFERROR(VLOOKUP(B202,'[9]DEC-19'!B:H,7,FALSE),0)</f>
        <v>196.84</v>
      </c>
      <c r="M202" s="206">
        <f t="shared" si="21"/>
        <v>228.42000000000002</v>
      </c>
      <c r="N202" s="217">
        <f>IFERROR(VLOOKUP(B202,'[10]JAN-20'!B:H,6,FALSE),0)</f>
        <v>2.4700000000000002</v>
      </c>
      <c r="O202" s="218">
        <f>IFERROR(VLOOKUP(B202,'[10]JAN-20'!B:H,7,FALSE),0)</f>
        <v>294.64</v>
      </c>
      <c r="P202" s="219">
        <f t="shared" si="22"/>
        <v>297.11</v>
      </c>
      <c r="Q202" s="217">
        <f>IFERROR(VLOOKUP(B202,'[11]FEB-20'!B:H,6,FALSE),0)</f>
        <v>15.03</v>
      </c>
      <c r="R202" s="218">
        <f>IFERROR(VLOOKUP(B202,'[11]FEB-20'!B:H,7,FALSE),0)</f>
        <v>387.73</v>
      </c>
      <c r="S202" s="219">
        <f t="shared" si="23"/>
        <v>402.76</v>
      </c>
      <c r="T202" s="217">
        <f>IFERROR(VLOOKUP(B202,'[12]MAR-20'!B:H,6,FALSE),0)</f>
        <v>23.69</v>
      </c>
      <c r="U202" s="218">
        <f>IFERROR(VLOOKUP(B202,'[12]MAR-20'!B:H,7,FALSE),0)</f>
        <v>246.24</v>
      </c>
      <c r="V202" s="219">
        <f t="shared" si="24"/>
        <v>269.93</v>
      </c>
      <c r="W202" s="195">
        <f t="shared" si="20"/>
        <v>79.599999999999994</v>
      </c>
      <c r="X202" s="196">
        <f t="shared" si="20"/>
        <v>1373.3500000000001</v>
      </c>
      <c r="Y202" s="197">
        <f t="shared" si="20"/>
        <v>1452.95</v>
      </c>
    </row>
    <row r="203" spans="1:25" ht="13">
      <c r="A203" s="2" t="s">
        <v>291</v>
      </c>
      <c r="B203" s="2" t="s">
        <v>209</v>
      </c>
      <c r="C203" s="89" t="s">
        <v>297</v>
      </c>
      <c r="D203" s="129" t="s">
        <v>304</v>
      </c>
      <c r="E203" s="217">
        <f>IFERROR(VLOOKUP($B203,'[8]OCT-19'!$B:$H,6,FALSE),0)</f>
        <v>71.62</v>
      </c>
      <c r="F203" s="218">
        <f>IFERROR(VLOOKUP(B203,'[8]OCT-19'!B:H,7,FALSE),0)</f>
        <v>78.569999999999993</v>
      </c>
      <c r="G203" s="219">
        <f t="shared" si="18"/>
        <v>150.19</v>
      </c>
      <c r="H203" s="204">
        <f>IFERROR(VLOOKUP(B203,'[7]NOV-19'!B:H,6,FALSE),0)</f>
        <v>17.79</v>
      </c>
      <c r="I203" s="205">
        <f>IFERROR(VLOOKUP(B203,'[7]NOV-19'!B:H,7,FALSE),0)</f>
        <v>14.92</v>
      </c>
      <c r="J203" s="206">
        <f t="shared" si="19"/>
        <v>32.71</v>
      </c>
      <c r="K203" s="204">
        <f>IFERROR(VLOOKUP(B203,'[9]DEC-19'!B:H,6,FALSE),0)</f>
        <v>149.05000000000001</v>
      </c>
      <c r="L203" s="205">
        <f>IFERROR(VLOOKUP(B203,'[9]DEC-19'!B:H,7,FALSE),0)</f>
        <v>66.3</v>
      </c>
      <c r="M203" s="206">
        <f t="shared" si="21"/>
        <v>215.35000000000002</v>
      </c>
      <c r="N203" s="217">
        <f>IFERROR(VLOOKUP(B203,'[10]JAN-20'!B:H,6,FALSE),0)</f>
        <v>106.22</v>
      </c>
      <c r="O203" s="218">
        <f>IFERROR(VLOOKUP(B203,'[10]JAN-20'!B:H,7,FALSE),0)</f>
        <v>95.87</v>
      </c>
      <c r="P203" s="219">
        <f t="shared" si="22"/>
        <v>202.09</v>
      </c>
      <c r="Q203" s="217">
        <f>IFERROR(VLOOKUP(B203,'[11]FEB-20'!B:H,6,FALSE),0)</f>
        <v>158.4</v>
      </c>
      <c r="R203" s="218">
        <f>IFERROR(VLOOKUP(B203,'[11]FEB-20'!B:H,7,FALSE),0)</f>
        <v>95.42</v>
      </c>
      <c r="S203" s="219">
        <f t="shared" si="23"/>
        <v>253.82</v>
      </c>
      <c r="T203" s="217">
        <f>IFERROR(VLOOKUP(B203,'[12]MAR-20'!B:H,6,FALSE),0)</f>
        <v>50.43</v>
      </c>
      <c r="U203" s="218">
        <f>IFERROR(VLOOKUP(B203,'[12]MAR-20'!B:H,7,FALSE),0)</f>
        <v>80.53</v>
      </c>
      <c r="V203" s="219">
        <f t="shared" si="24"/>
        <v>130.96</v>
      </c>
      <c r="W203" s="195">
        <f t="shared" si="20"/>
        <v>553.51</v>
      </c>
      <c r="X203" s="196">
        <f t="shared" si="20"/>
        <v>431.61</v>
      </c>
      <c r="Y203" s="197">
        <f t="shared" si="20"/>
        <v>985.12000000000012</v>
      </c>
    </row>
    <row r="204" spans="1:25" ht="13">
      <c r="A204" s="2" t="s">
        <v>291</v>
      </c>
      <c r="B204" s="2" t="s">
        <v>210</v>
      </c>
      <c r="C204" s="89" t="s">
        <v>297</v>
      </c>
      <c r="D204" s="129" t="s">
        <v>304</v>
      </c>
      <c r="E204" s="217">
        <f>IFERROR(VLOOKUP($B204,'[8]OCT-19'!$B:$H,6,FALSE),0)</f>
        <v>0</v>
      </c>
      <c r="F204" s="218">
        <f>IFERROR(VLOOKUP(B204,'[8]OCT-19'!B:H,7,FALSE),0)</f>
        <v>0</v>
      </c>
      <c r="G204" s="219">
        <f t="shared" ref="G204:G228" si="25">+E204+F204</f>
        <v>0</v>
      </c>
      <c r="H204" s="204">
        <f>IFERROR(VLOOKUP(B204,'[7]NOV-19'!B:H,6,FALSE),0)</f>
        <v>0</v>
      </c>
      <c r="I204" s="205">
        <f>IFERROR(VLOOKUP(B204,'[7]NOV-19'!B:H,7,FALSE),0)</f>
        <v>0</v>
      </c>
      <c r="J204" s="206">
        <f t="shared" ref="J204:J230" si="26">+H204+I204</f>
        <v>0</v>
      </c>
      <c r="K204" s="204">
        <f>IFERROR(VLOOKUP(B204,'[9]DEC-19'!B:H,6,FALSE),0)</f>
        <v>0</v>
      </c>
      <c r="L204" s="205">
        <f>IFERROR(VLOOKUP(B204,'[9]DEC-19'!B:H,7,FALSE),0)</f>
        <v>0</v>
      </c>
      <c r="M204" s="206">
        <f t="shared" si="21"/>
        <v>0</v>
      </c>
      <c r="N204" s="217">
        <f>IFERROR(VLOOKUP(B204,'[10]JAN-20'!B:H,6,FALSE),0)</f>
        <v>0</v>
      </c>
      <c r="O204" s="218">
        <f>IFERROR(VLOOKUP(B204,'[10]JAN-20'!B:H,7,FALSE),0)</f>
        <v>0</v>
      </c>
      <c r="P204" s="219">
        <f t="shared" si="22"/>
        <v>0</v>
      </c>
      <c r="Q204" s="217">
        <f>IFERROR(VLOOKUP(B204,'[11]FEB-20'!B:H,6,FALSE),0)</f>
        <v>0</v>
      </c>
      <c r="R204" s="218">
        <f>IFERROR(VLOOKUP(B204,'[11]FEB-20'!B:H,7,FALSE),0)</f>
        <v>0</v>
      </c>
      <c r="S204" s="219">
        <f t="shared" si="23"/>
        <v>0</v>
      </c>
      <c r="T204" s="217">
        <f>IFERROR(VLOOKUP(B204,'[12]MAR-20'!B:H,6,FALSE),0)</f>
        <v>14.24</v>
      </c>
      <c r="U204" s="218">
        <f>IFERROR(VLOOKUP(B204,'[12]MAR-20'!B:H,7,FALSE),0)</f>
        <v>0.78</v>
      </c>
      <c r="V204" s="219">
        <f t="shared" si="24"/>
        <v>15.02</v>
      </c>
      <c r="W204" s="195">
        <f t="shared" si="20"/>
        <v>14.24</v>
      </c>
      <c r="X204" s="196">
        <f t="shared" si="20"/>
        <v>0.78</v>
      </c>
      <c r="Y204" s="197">
        <f t="shared" si="20"/>
        <v>15.02</v>
      </c>
    </row>
    <row r="205" spans="1:25" ht="13">
      <c r="A205" s="2" t="s">
        <v>291</v>
      </c>
      <c r="B205" s="2" t="s">
        <v>402</v>
      </c>
      <c r="C205" s="89" t="s">
        <v>297</v>
      </c>
      <c r="D205" s="129" t="s">
        <v>304</v>
      </c>
      <c r="E205" s="217">
        <f>IFERROR(VLOOKUP($B205,'[8]OCT-19'!$B:$H,6,FALSE),0)</f>
        <v>4.54</v>
      </c>
      <c r="F205" s="218">
        <f>IFERROR(VLOOKUP(B205,'[8]OCT-19'!B:H,7,FALSE),0)</f>
        <v>886.26</v>
      </c>
      <c r="G205" s="219">
        <f t="shared" si="25"/>
        <v>890.8</v>
      </c>
      <c r="H205" s="204">
        <f>IFERROR(VLOOKUP(B205,'[7]NOV-19'!B:H,6,FALSE),0)</f>
        <v>401.75</v>
      </c>
      <c r="I205" s="205">
        <f>IFERROR(VLOOKUP(B205,'[7]NOV-19'!B:H,7,FALSE),0)</f>
        <v>1108</v>
      </c>
      <c r="J205" s="206">
        <f t="shared" si="26"/>
        <v>1509.75</v>
      </c>
      <c r="K205" s="204">
        <f>IFERROR(VLOOKUP(B205,'[9]DEC-19'!B:H,6,FALSE),0)</f>
        <v>220.75</v>
      </c>
      <c r="L205" s="205">
        <f>IFERROR(VLOOKUP(B205,'[9]DEC-19'!B:H,7,FALSE),0)</f>
        <v>1125.42</v>
      </c>
      <c r="M205" s="206">
        <f t="shared" si="21"/>
        <v>1346.17</v>
      </c>
      <c r="N205" s="217">
        <f>IFERROR(VLOOKUP(B205,'[10]JAN-20'!B:H,6,FALSE),0)</f>
        <v>1482.33</v>
      </c>
      <c r="O205" s="218">
        <f>IFERROR(VLOOKUP(B205,'[10]JAN-20'!B:H,7,FALSE),0)</f>
        <v>54.03</v>
      </c>
      <c r="P205" s="219">
        <f t="shared" si="22"/>
        <v>1536.36</v>
      </c>
      <c r="Q205" s="217">
        <f>IFERROR(VLOOKUP(B205,'[11]FEB-20'!B:H,6,FALSE),0)</f>
        <v>1802.15</v>
      </c>
      <c r="R205" s="218">
        <f>IFERROR(VLOOKUP(B205,'[11]FEB-20'!B:H,7,FALSE),0)</f>
        <v>5.44</v>
      </c>
      <c r="S205" s="219">
        <f t="shared" si="23"/>
        <v>1807.5900000000001</v>
      </c>
      <c r="T205" s="217">
        <f>IFERROR(VLOOKUP(B205,'[12]MAR-20'!B:H,6,FALSE),0)</f>
        <v>206.02</v>
      </c>
      <c r="U205" s="218">
        <f>IFERROR(VLOOKUP(B205,'[12]MAR-20'!B:H,7,FALSE),0)</f>
        <v>0</v>
      </c>
      <c r="V205" s="219">
        <f t="shared" si="24"/>
        <v>206.02</v>
      </c>
      <c r="W205" s="195">
        <f t="shared" ref="W205:Y227" si="27">SUM(E205,H205,K205,N205,Q205,T205)</f>
        <v>4117.54</v>
      </c>
      <c r="X205" s="196">
        <f t="shared" si="27"/>
        <v>3179.1500000000005</v>
      </c>
      <c r="Y205" s="197">
        <f t="shared" si="27"/>
        <v>7296.6900000000005</v>
      </c>
    </row>
    <row r="206" spans="1:25" ht="13">
      <c r="A206" s="2" t="s">
        <v>291</v>
      </c>
      <c r="B206" s="2" t="s">
        <v>211</v>
      </c>
      <c r="C206" s="89" t="s">
        <v>297</v>
      </c>
      <c r="D206" s="129" t="s">
        <v>304</v>
      </c>
      <c r="E206" s="217">
        <f>IFERROR(VLOOKUP($B206,'[8]OCT-19'!$B:$H,6,FALSE),0)</f>
        <v>175.29</v>
      </c>
      <c r="F206" s="218">
        <f>IFERROR(VLOOKUP(B206,'[8]OCT-19'!B:H,7,FALSE),0)</f>
        <v>0.28999999999999998</v>
      </c>
      <c r="G206" s="219">
        <f t="shared" si="25"/>
        <v>175.57999999999998</v>
      </c>
      <c r="H206" s="204">
        <f>IFERROR(VLOOKUP(B206,'[7]NOV-19'!B:H,6,FALSE),0)</f>
        <v>23.14</v>
      </c>
      <c r="I206" s="205">
        <f>IFERROR(VLOOKUP(B206,'[7]NOV-19'!B:H,7,FALSE),0)</f>
        <v>0.08</v>
      </c>
      <c r="J206" s="206">
        <f t="shared" si="26"/>
        <v>23.22</v>
      </c>
      <c r="K206" s="204">
        <f>IFERROR(VLOOKUP(B206,'[9]DEC-19'!B:H,6,FALSE),0)</f>
        <v>122.44</v>
      </c>
      <c r="L206" s="205">
        <f>IFERROR(VLOOKUP(B206,'[9]DEC-19'!B:H,7,FALSE),0)</f>
        <v>0.48</v>
      </c>
      <c r="M206" s="206">
        <f t="shared" si="21"/>
        <v>122.92</v>
      </c>
      <c r="N206" s="217">
        <f>IFERROR(VLOOKUP(B206,'[10]JAN-20'!B:H,6,FALSE),0)</f>
        <v>130.5</v>
      </c>
      <c r="O206" s="218">
        <f>IFERROR(VLOOKUP(B206,'[10]JAN-20'!B:H,7,FALSE),0)</f>
        <v>2.36</v>
      </c>
      <c r="P206" s="219">
        <f t="shared" si="22"/>
        <v>132.86000000000001</v>
      </c>
      <c r="Q206" s="217">
        <f>IFERROR(VLOOKUP(B206,'[11]FEB-20'!B:H,6,FALSE),0)</f>
        <v>151.22</v>
      </c>
      <c r="R206" s="218">
        <f>IFERROR(VLOOKUP(B206,'[11]FEB-20'!B:H,7,FALSE),0)</f>
        <v>0.82</v>
      </c>
      <c r="S206" s="219">
        <f t="shared" si="23"/>
        <v>152.04</v>
      </c>
      <c r="T206" s="217">
        <f>IFERROR(VLOOKUP(B206,'[12]MAR-20'!B:H,6,FALSE),0)</f>
        <v>126.89</v>
      </c>
      <c r="U206" s="218">
        <f>IFERROR(VLOOKUP(B206,'[12]MAR-20'!B:H,7,FALSE),0)</f>
        <v>1.1599999999999999</v>
      </c>
      <c r="V206" s="219">
        <f t="shared" si="24"/>
        <v>128.05000000000001</v>
      </c>
      <c r="W206" s="195">
        <f t="shared" si="27"/>
        <v>729.48</v>
      </c>
      <c r="X206" s="196">
        <f t="shared" si="27"/>
        <v>5.19</v>
      </c>
      <c r="Y206" s="197">
        <f t="shared" si="27"/>
        <v>734.67000000000007</v>
      </c>
    </row>
    <row r="207" spans="1:25" ht="13">
      <c r="A207" s="2" t="s">
        <v>291</v>
      </c>
      <c r="B207" s="2" t="s">
        <v>212</v>
      </c>
      <c r="C207" s="89" t="s">
        <v>297</v>
      </c>
      <c r="D207" s="129" t="s">
        <v>304</v>
      </c>
      <c r="E207" s="217">
        <f>IFERROR(VLOOKUP($B207,'[8]OCT-19'!$B:$H,6,FALSE),0)</f>
        <v>0.04</v>
      </c>
      <c r="F207" s="218">
        <f>IFERROR(VLOOKUP(B207,'[8]OCT-19'!B:H,7,FALSE),0)</f>
        <v>0.03</v>
      </c>
      <c r="G207" s="219">
        <f t="shared" si="25"/>
        <v>7.0000000000000007E-2</v>
      </c>
      <c r="H207" s="204">
        <f>IFERROR(VLOOKUP(B207,'[7]NOV-19'!B:H,6,FALSE),0)</f>
        <v>136.97</v>
      </c>
      <c r="I207" s="205">
        <f>IFERROR(VLOOKUP(B207,'[7]NOV-19'!B:H,7,FALSE),0)</f>
        <v>19.18</v>
      </c>
      <c r="J207" s="206">
        <f t="shared" si="26"/>
        <v>156.15</v>
      </c>
      <c r="K207" s="204">
        <f>IFERROR(VLOOKUP(B207,'[9]DEC-19'!B:H,6,FALSE),0)</f>
        <v>125.58</v>
      </c>
      <c r="L207" s="205">
        <f>IFERROR(VLOOKUP(B207,'[9]DEC-19'!B:H,7,FALSE),0)</f>
        <v>63.36</v>
      </c>
      <c r="M207" s="206">
        <f t="shared" si="21"/>
        <v>188.94</v>
      </c>
      <c r="N207" s="217">
        <f>IFERROR(VLOOKUP(B207,'[10]JAN-20'!B:H,6,FALSE),0)</f>
        <v>0.02</v>
      </c>
      <c r="O207" s="218">
        <f>IFERROR(VLOOKUP(B207,'[10]JAN-20'!B:H,7,FALSE),0)</f>
        <v>993.29</v>
      </c>
      <c r="P207" s="219">
        <f t="shared" si="22"/>
        <v>993.31</v>
      </c>
      <c r="Q207" s="217">
        <f>IFERROR(VLOOKUP(B207,'[11]FEB-20'!B:H,6,FALSE),0)</f>
        <v>195.01</v>
      </c>
      <c r="R207" s="218">
        <f>IFERROR(VLOOKUP(B207,'[11]FEB-20'!B:H,7,FALSE),0)</f>
        <v>132.94999999999999</v>
      </c>
      <c r="S207" s="219">
        <f t="shared" si="23"/>
        <v>327.96</v>
      </c>
      <c r="T207" s="217">
        <f>IFERROR(VLOOKUP(B207,'[12]MAR-20'!B:H,6,FALSE),0)</f>
        <v>269.10000000000002</v>
      </c>
      <c r="U207" s="218">
        <f>IFERROR(VLOOKUP(B207,'[12]MAR-20'!B:H,7,FALSE),0)</f>
        <v>77.42</v>
      </c>
      <c r="V207" s="219">
        <f t="shared" si="24"/>
        <v>346.52000000000004</v>
      </c>
      <c r="W207" s="195">
        <f t="shared" si="27"/>
        <v>726.72</v>
      </c>
      <c r="X207" s="196">
        <f t="shared" si="27"/>
        <v>1286.23</v>
      </c>
      <c r="Y207" s="197">
        <f t="shared" si="27"/>
        <v>2012.9499999999998</v>
      </c>
    </row>
    <row r="208" spans="1:25" ht="13">
      <c r="A208" s="2" t="s">
        <v>292</v>
      </c>
      <c r="B208" s="2" t="s">
        <v>213</v>
      </c>
      <c r="C208" s="89" t="s">
        <v>297</v>
      </c>
      <c r="D208" s="129" t="s">
        <v>298</v>
      </c>
      <c r="E208" s="217">
        <f>IFERROR(VLOOKUP($B208,'[8]OCT-19'!$B:$H,6,FALSE),0)</f>
        <v>9625.4</v>
      </c>
      <c r="F208" s="218">
        <f>IFERROR(VLOOKUP(B208,'[8]OCT-19'!B:H,7,FALSE),0)</f>
        <v>3694.3</v>
      </c>
      <c r="G208" s="219">
        <f t="shared" si="25"/>
        <v>13319.7</v>
      </c>
      <c r="H208" s="204">
        <f>IFERROR(VLOOKUP(B208,'[7]NOV-19'!B:H,6,FALSE),0)</f>
        <v>5291</v>
      </c>
      <c r="I208" s="205">
        <f>IFERROR(VLOOKUP(B208,'[7]NOV-19'!B:H,7,FALSE),0)</f>
        <v>2140.4</v>
      </c>
      <c r="J208" s="206">
        <f t="shared" si="26"/>
        <v>7431.4</v>
      </c>
      <c r="K208" s="204">
        <f>IFERROR(VLOOKUP(B208,'[9]DEC-19'!B:H,6,FALSE),0)</f>
        <v>4129.7</v>
      </c>
      <c r="L208" s="205">
        <f>IFERROR(VLOOKUP(B208,'[9]DEC-19'!B:H,7,FALSE),0)</f>
        <v>1605</v>
      </c>
      <c r="M208" s="206">
        <f t="shared" si="21"/>
        <v>5734.7</v>
      </c>
      <c r="N208" s="217">
        <f>IFERROR(VLOOKUP(B208,'[10]JAN-20'!B:H,6,FALSE),0)</f>
        <v>2884.8</v>
      </c>
      <c r="O208" s="218">
        <f>IFERROR(VLOOKUP(B208,'[10]JAN-20'!B:H,7,FALSE),0)</f>
        <v>2289.1</v>
      </c>
      <c r="P208" s="219">
        <f t="shared" si="22"/>
        <v>5173.8999999999996</v>
      </c>
      <c r="Q208" s="217">
        <f>IFERROR(VLOOKUP(B208,'[11]FEB-20'!B:H,6,FALSE),0)</f>
        <v>3412.3</v>
      </c>
      <c r="R208" s="218">
        <f>IFERROR(VLOOKUP(B208,'[11]FEB-20'!B:H,7,FALSE),0)</f>
        <v>315.60000000000002</v>
      </c>
      <c r="S208" s="219">
        <f t="shared" si="23"/>
        <v>3727.9</v>
      </c>
      <c r="T208" s="217">
        <f>IFERROR(VLOOKUP(B208,'[12]MAR-20'!B:H,6,FALSE),0)</f>
        <v>8619.2000000000007</v>
      </c>
      <c r="U208" s="218">
        <f>IFERROR(VLOOKUP(B208,'[12]MAR-20'!B:H,7,FALSE),0)</f>
        <v>2702.1</v>
      </c>
      <c r="V208" s="219">
        <f t="shared" si="24"/>
        <v>11321.300000000001</v>
      </c>
      <c r="W208" s="195">
        <f t="shared" si="27"/>
        <v>33962.399999999994</v>
      </c>
      <c r="X208" s="196">
        <f t="shared" si="27"/>
        <v>12746.500000000002</v>
      </c>
      <c r="Y208" s="197">
        <f t="shared" si="27"/>
        <v>46708.9</v>
      </c>
    </row>
    <row r="209" spans="1:25" ht="13">
      <c r="A209" s="2" t="s">
        <v>332</v>
      </c>
      <c r="B209" s="2" t="s">
        <v>333</v>
      </c>
      <c r="C209" s="89" t="s">
        <v>297</v>
      </c>
      <c r="D209" s="129" t="s">
        <v>302</v>
      </c>
      <c r="E209" s="217">
        <f>IFERROR(VLOOKUP($B209,'[8]OCT-19'!$B:$H,6,FALSE),0)</f>
        <v>2922.4</v>
      </c>
      <c r="F209" s="218">
        <f>IFERROR(VLOOKUP(B209,'[8]OCT-19'!B:H,7,FALSE),0)</f>
        <v>3171.65</v>
      </c>
      <c r="G209" s="219">
        <f t="shared" si="25"/>
        <v>6094.05</v>
      </c>
      <c r="H209" s="204">
        <f>IFERROR(VLOOKUP(B209,'[7]NOV-19'!B:H,6,FALSE),0)</f>
        <v>5874.15</v>
      </c>
      <c r="I209" s="205">
        <f>IFERROR(VLOOKUP(B209,'[7]NOV-19'!B:H,7,FALSE),0)</f>
        <v>5160.2</v>
      </c>
      <c r="J209" s="206">
        <f t="shared" si="26"/>
        <v>11034.349999999999</v>
      </c>
      <c r="K209" s="204">
        <f>IFERROR(VLOOKUP(B209,'[9]DEC-19'!B:H,6,FALSE),0)</f>
        <v>2506.5</v>
      </c>
      <c r="L209" s="205">
        <f>IFERROR(VLOOKUP(B209,'[9]DEC-19'!B:H,7,FALSE),0)</f>
        <v>5312.35</v>
      </c>
      <c r="M209" s="206">
        <f t="shared" si="21"/>
        <v>7818.85</v>
      </c>
      <c r="N209" s="217">
        <f>IFERROR(VLOOKUP(B209,'[10]JAN-20'!B:H,6,FALSE),0)</f>
        <v>3370.25</v>
      </c>
      <c r="O209" s="218">
        <f>IFERROR(VLOOKUP(B209,'[10]JAN-20'!B:H,7,FALSE),0)</f>
        <v>5478.95</v>
      </c>
      <c r="P209" s="219">
        <f t="shared" si="22"/>
        <v>8849.2000000000007</v>
      </c>
      <c r="Q209" s="217">
        <f>IFERROR(VLOOKUP(B209,'[11]FEB-20'!B:H,6,FALSE),0)</f>
        <v>2121.5500000000002</v>
      </c>
      <c r="R209" s="218">
        <f>IFERROR(VLOOKUP(B209,'[11]FEB-20'!B:H,7,FALSE),0)</f>
        <v>6555.6</v>
      </c>
      <c r="S209" s="219">
        <f t="shared" si="23"/>
        <v>8677.1500000000015</v>
      </c>
      <c r="T209" s="217">
        <f>IFERROR(VLOOKUP(B209,'[12]MAR-20'!B:H,6,FALSE),0)</f>
        <v>2994.4</v>
      </c>
      <c r="U209" s="218">
        <f>IFERROR(VLOOKUP(B209,'[12]MAR-20'!B:H,7,FALSE),0)</f>
        <v>4328.55</v>
      </c>
      <c r="V209" s="219">
        <f t="shared" si="24"/>
        <v>7322.9500000000007</v>
      </c>
      <c r="W209" s="195">
        <f t="shared" si="27"/>
        <v>19789.25</v>
      </c>
      <c r="X209" s="196">
        <f t="shared" si="27"/>
        <v>30007.3</v>
      </c>
      <c r="Y209" s="197">
        <f t="shared" si="27"/>
        <v>49796.55</v>
      </c>
    </row>
    <row r="210" spans="1:25" ht="13">
      <c r="A210" s="2" t="s">
        <v>332</v>
      </c>
      <c r="B210" s="2" t="s">
        <v>334</v>
      </c>
      <c r="C210" s="89" t="s">
        <v>297</v>
      </c>
      <c r="D210" s="129" t="s">
        <v>302</v>
      </c>
      <c r="E210" s="217">
        <f>IFERROR(VLOOKUP($B210,'[8]OCT-19'!$B:$H,6,FALSE),0)</f>
        <v>5297.5</v>
      </c>
      <c r="F210" s="218">
        <f>IFERROR(VLOOKUP(B210,'[8]OCT-19'!B:H,7,FALSE),0)</f>
        <v>2714.65</v>
      </c>
      <c r="G210" s="219">
        <f t="shared" si="25"/>
        <v>8012.15</v>
      </c>
      <c r="H210" s="204">
        <f>IFERROR(VLOOKUP(B210,'[7]NOV-19'!B:H,6,FALSE),0)</f>
        <v>571.1</v>
      </c>
      <c r="I210" s="205">
        <f>IFERROR(VLOOKUP(B210,'[7]NOV-19'!B:H,7,FALSE),0)</f>
        <v>2524.8000000000002</v>
      </c>
      <c r="J210" s="206">
        <f t="shared" si="26"/>
        <v>3095.9</v>
      </c>
      <c r="K210" s="204">
        <f>IFERROR(VLOOKUP(B210,'[9]DEC-19'!B:H,6,FALSE),0)</f>
        <v>472.35</v>
      </c>
      <c r="L210" s="205">
        <f>IFERROR(VLOOKUP(B210,'[9]DEC-19'!B:H,7,FALSE),0)</f>
        <v>2645.05</v>
      </c>
      <c r="M210" s="206">
        <f t="shared" si="21"/>
        <v>3117.4</v>
      </c>
      <c r="N210" s="217">
        <f>IFERROR(VLOOKUP(B210,'[10]JAN-20'!B:H,6,FALSE),0)</f>
        <v>302.89999999999998</v>
      </c>
      <c r="O210" s="218">
        <f>IFERROR(VLOOKUP(B210,'[10]JAN-20'!B:H,7,FALSE),0)</f>
        <v>2790.1</v>
      </c>
      <c r="P210" s="219">
        <f t="shared" si="22"/>
        <v>3093</v>
      </c>
      <c r="Q210" s="217">
        <f>IFERROR(VLOOKUP(B210,'[11]FEB-20'!B:H,6,FALSE),0)</f>
        <v>305</v>
      </c>
      <c r="R210" s="218">
        <f>IFERROR(VLOOKUP(B210,'[11]FEB-20'!B:H,7,FALSE),0)</f>
        <v>3743.1</v>
      </c>
      <c r="S210" s="219">
        <f t="shared" si="23"/>
        <v>4048.1</v>
      </c>
      <c r="T210" s="217">
        <f>IFERROR(VLOOKUP(B210,'[12]MAR-20'!B:H,6,FALSE),0)</f>
        <v>3854.65</v>
      </c>
      <c r="U210" s="218">
        <f>IFERROR(VLOOKUP(B210,'[12]MAR-20'!B:H,7,FALSE),0)</f>
        <v>3325.8</v>
      </c>
      <c r="V210" s="219">
        <f t="shared" si="24"/>
        <v>7180.4500000000007</v>
      </c>
      <c r="W210" s="195">
        <f t="shared" si="27"/>
        <v>10803.5</v>
      </c>
      <c r="X210" s="196">
        <f t="shared" si="27"/>
        <v>17743.5</v>
      </c>
      <c r="Y210" s="197">
        <f t="shared" si="27"/>
        <v>28546.999999999996</v>
      </c>
    </row>
    <row r="211" spans="1:25" ht="13">
      <c r="A211" s="2" t="s">
        <v>294</v>
      </c>
      <c r="B211" s="2" t="s">
        <v>216</v>
      </c>
      <c r="C211" s="89" t="s">
        <v>297</v>
      </c>
      <c r="D211" s="129" t="s">
        <v>302</v>
      </c>
      <c r="E211" s="217">
        <f>IFERROR(VLOOKUP($B211,'[8]OCT-19'!$B:$H,6,FALSE),0)</f>
        <v>0</v>
      </c>
      <c r="F211" s="218">
        <f>IFERROR(VLOOKUP(B211,'[8]OCT-19'!B:H,7,FALSE),0)</f>
        <v>0</v>
      </c>
      <c r="G211" s="219">
        <f t="shared" si="25"/>
        <v>0</v>
      </c>
      <c r="H211" s="204">
        <f>IFERROR(VLOOKUP(B211,'[7]NOV-19'!B:H,6,FALSE),0)</f>
        <v>0</v>
      </c>
      <c r="I211" s="205">
        <f>IFERROR(VLOOKUP(B211,'[7]NOV-19'!B:H,7,FALSE),0)</f>
        <v>0</v>
      </c>
      <c r="J211" s="206">
        <f t="shared" si="26"/>
        <v>0</v>
      </c>
      <c r="K211" s="204">
        <f>IFERROR(VLOOKUP(B211,'[9]DEC-19'!B:H,6,FALSE),0)</f>
        <v>0</v>
      </c>
      <c r="L211" s="205">
        <f>IFERROR(VLOOKUP(B211,'[9]DEC-19'!B:H,7,FALSE),0)</f>
        <v>0</v>
      </c>
      <c r="M211" s="206">
        <f t="shared" si="21"/>
        <v>0</v>
      </c>
      <c r="N211" s="217">
        <f>IFERROR(VLOOKUP(B211,'[10]JAN-20'!B:H,6,FALSE),0)</f>
        <v>0</v>
      </c>
      <c r="O211" s="218">
        <f>IFERROR(VLOOKUP(B211,'[10]JAN-20'!B:H,7,FALSE),0)</f>
        <v>0</v>
      </c>
      <c r="P211" s="219">
        <f t="shared" si="22"/>
        <v>0</v>
      </c>
      <c r="Q211" s="217">
        <f>IFERROR(VLOOKUP(B211,'[11]FEB-20'!B:H,6,FALSE),0)</f>
        <v>0</v>
      </c>
      <c r="R211" s="218">
        <f>IFERROR(VLOOKUP(B211,'[11]FEB-20'!B:H,7,FALSE),0)</f>
        <v>0</v>
      </c>
      <c r="S211" s="219">
        <f t="shared" si="23"/>
        <v>0</v>
      </c>
      <c r="T211" s="217">
        <f>IFERROR(VLOOKUP(B211,'[12]MAR-20'!B:H,6,FALSE),0)</f>
        <v>0</v>
      </c>
      <c r="U211" s="218">
        <f>IFERROR(VLOOKUP(B211,'[12]MAR-20'!B:H,7,FALSE),0)</f>
        <v>0</v>
      </c>
      <c r="V211" s="219">
        <f t="shared" si="24"/>
        <v>0</v>
      </c>
      <c r="W211" s="195">
        <f t="shared" si="27"/>
        <v>0</v>
      </c>
      <c r="X211" s="196">
        <f t="shared" si="27"/>
        <v>0</v>
      </c>
      <c r="Y211" s="197">
        <f t="shared" si="27"/>
        <v>0</v>
      </c>
    </row>
    <row r="212" spans="1:25" ht="13">
      <c r="A212" s="2" t="s">
        <v>294</v>
      </c>
      <c r="B212" s="2" t="s">
        <v>217</v>
      </c>
      <c r="C212" s="89" t="s">
        <v>297</v>
      </c>
      <c r="D212" s="129" t="s">
        <v>302</v>
      </c>
      <c r="E212" s="217">
        <f>IFERROR(VLOOKUP($B212,'[8]OCT-19'!$B:$H,6,FALSE),0)</f>
        <v>0</v>
      </c>
      <c r="F212" s="218">
        <f>IFERROR(VLOOKUP(B212,'[8]OCT-19'!B:H,7,FALSE),0)</f>
        <v>0</v>
      </c>
      <c r="G212" s="219">
        <f t="shared" si="25"/>
        <v>0</v>
      </c>
      <c r="H212" s="204">
        <f>IFERROR(VLOOKUP(B212,'[7]NOV-19'!B:H,6,FALSE),0)</f>
        <v>0</v>
      </c>
      <c r="I212" s="205">
        <f>IFERROR(VLOOKUP(B212,'[7]NOV-19'!B:H,7,FALSE),0)</f>
        <v>0</v>
      </c>
      <c r="J212" s="206">
        <f t="shared" si="26"/>
        <v>0</v>
      </c>
      <c r="K212" s="204">
        <f>IFERROR(VLOOKUP(B212,'[9]DEC-19'!B:H,6,FALSE),0)</f>
        <v>0</v>
      </c>
      <c r="L212" s="205">
        <f>IFERROR(VLOOKUP(B212,'[9]DEC-19'!B:H,7,FALSE),0)</f>
        <v>0</v>
      </c>
      <c r="M212" s="206">
        <f t="shared" si="21"/>
        <v>0</v>
      </c>
      <c r="N212" s="217">
        <f>IFERROR(VLOOKUP(B212,'[10]JAN-20'!B:H,6,FALSE),0)</f>
        <v>0</v>
      </c>
      <c r="O212" s="218">
        <f>IFERROR(VLOOKUP(B212,'[10]JAN-20'!B:H,7,FALSE),0)</f>
        <v>0</v>
      </c>
      <c r="P212" s="219">
        <f t="shared" si="22"/>
        <v>0</v>
      </c>
      <c r="Q212" s="217">
        <f>IFERROR(VLOOKUP(B212,'[11]FEB-20'!B:H,6,FALSE),0)</f>
        <v>0</v>
      </c>
      <c r="R212" s="218">
        <f>IFERROR(VLOOKUP(B212,'[11]FEB-20'!B:H,7,FALSE),0)</f>
        <v>0</v>
      </c>
      <c r="S212" s="219">
        <f t="shared" si="23"/>
        <v>0</v>
      </c>
      <c r="T212" s="217">
        <f>IFERROR(VLOOKUP(B212,'[12]MAR-20'!B:H,6,FALSE),0)</f>
        <v>0</v>
      </c>
      <c r="U212" s="218">
        <f>IFERROR(VLOOKUP(B212,'[12]MAR-20'!B:H,7,FALSE),0)</f>
        <v>0</v>
      </c>
      <c r="V212" s="219">
        <f t="shared" si="24"/>
        <v>0</v>
      </c>
      <c r="W212" s="195">
        <f t="shared" si="27"/>
        <v>0</v>
      </c>
      <c r="X212" s="196">
        <f t="shared" si="27"/>
        <v>0</v>
      </c>
      <c r="Y212" s="197">
        <f t="shared" si="27"/>
        <v>0</v>
      </c>
    </row>
    <row r="213" spans="1:25" ht="13">
      <c r="A213" s="2" t="s">
        <v>294</v>
      </c>
      <c r="B213" s="2" t="s">
        <v>218</v>
      </c>
      <c r="C213" s="89" t="s">
        <v>297</v>
      </c>
      <c r="D213" s="129" t="s">
        <v>302</v>
      </c>
      <c r="E213" s="217">
        <f>IFERROR(VLOOKUP($B213,'[8]OCT-19'!$B:$H,6,FALSE),0)</f>
        <v>0</v>
      </c>
      <c r="F213" s="218">
        <f>IFERROR(VLOOKUP(B213,'[8]OCT-19'!B:H,7,FALSE),0)</f>
        <v>0</v>
      </c>
      <c r="G213" s="219">
        <f t="shared" si="25"/>
        <v>0</v>
      </c>
      <c r="H213" s="204">
        <f>IFERROR(VLOOKUP(B213,'[7]NOV-19'!B:H,6,FALSE),0)</f>
        <v>0</v>
      </c>
      <c r="I213" s="205">
        <f>IFERROR(VLOOKUP(B213,'[7]NOV-19'!B:H,7,FALSE),0)</f>
        <v>0</v>
      </c>
      <c r="J213" s="206">
        <f t="shared" si="26"/>
        <v>0</v>
      </c>
      <c r="K213" s="204">
        <f>IFERROR(VLOOKUP(B213,'[9]DEC-19'!B:H,6,FALSE),0)</f>
        <v>0</v>
      </c>
      <c r="L213" s="205">
        <f>IFERROR(VLOOKUP(B213,'[9]DEC-19'!B:H,7,FALSE),0)</f>
        <v>0</v>
      </c>
      <c r="M213" s="206">
        <f t="shared" si="21"/>
        <v>0</v>
      </c>
      <c r="N213" s="217">
        <f>IFERROR(VLOOKUP(B213,'[10]JAN-20'!B:H,6,FALSE),0)</f>
        <v>0</v>
      </c>
      <c r="O213" s="218">
        <f>IFERROR(VLOOKUP(B213,'[10]JAN-20'!B:H,7,FALSE),0)</f>
        <v>0</v>
      </c>
      <c r="P213" s="219">
        <f t="shared" si="22"/>
        <v>0</v>
      </c>
      <c r="Q213" s="217">
        <f>IFERROR(VLOOKUP(B213,'[11]FEB-20'!B:H,6,FALSE),0)</f>
        <v>0</v>
      </c>
      <c r="R213" s="218">
        <f>IFERROR(VLOOKUP(B213,'[11]FEB-20'!B:H,7,FALSE),0)</f>
        <v>0</v>
      </c>
      <c r="S213" s="219">
        <f t="shared" si="23"/>
        <v>0</v>
      </c>
      <c r="T213" s="217">
        <f>IFERROR(VLOOKUP(B213,'[12]MAR-20'!B:H,6,FALSE),0)</f>
        <v>0</v>
      </c>
      <c r="U213" s="218">
        <f>IFERROR(VLOOKUP(B213,'[12]MAR-20'!B:H,7,FALSE),0)</f>
        <v>0</v>
      </c>
      <c r="V213" s="219">
        <f t="shared" si="24"/>
        <v>0</v>
      </c>
      <c r="W213" s="195">
        <f t="shared" si="27"/>
        <v>0</v>
      </c>
      <c r="X213" s="196">
        <f t="shared" si="27"/>
        <v>0</v>
      </c>
      <c r="Y213" s="197">
        <f t="shared" si="27"/>
        <v>0</v>
      </c>
    </row>
    <row r="214" spans="1:25" ht="13">
      <c r="A214" s="2" t="s">
        <v>366</v>
      </c>
      <c r="B214" s="2" t="s">
        <v>367</v>
      </c>
      <c r="C214" s="89" t="s">
        <v>297</v>
      </c>
      <c r="D214" s="129" t="s">
        <v>303</v>
      </c>
      <c r="E214" s="217">
        <f>IFERROR(VLOOKUP($B214,'[8]OCT-19'!$B:$H,6,FALSE),0)</f>
        <v>11015.9</v>
      </c>
      <c r="F214" s="218">
        <f>IFERROR(VLOOKUP(B214,'[8]OCT-19'!B:H,7,FALSE),0)</f>
        <v>139.85</v>
      </c>
      <c r="G214" s="219">
        <f t="shared" si="25"/>
        <v>11155.75</v>
      </c>
      <c r="H214" s="204">
        <f>IFERROR(VLOOKUP(B214,'[7]NOV-19'!B:H,6,FALSE),0)</f>
        <v>16622.82</v>
      </c>
      <c r="I214" s="205">
        <f>IFERROR(VLOOKUP(B214,'[7]NOV-19'!B:H,7,FALSE),0)</f>
        <v>892.7</v>
      </c>
      <c r="J214" s="206">
        <f t="shared" si="26"/>
        <v>17515.52</v>
      </c>
      <c r="K214" s="204">
        <f>IFERROR(VLOOKUP(B214,'[9]DEC-19'!B:H,6,FALSE),0)</f>
        <v>16499.52</v>
      </c>
      <c r="L214" s="205">
        <f>IFERROR(VLOOKUP(B214,'[9]DEC-19'!B:H,7,FALSE),0)</f>
        <v>2191.54</v>
      </c>
      <c r="M214" s="206">
        <f t="shared" si="21"/>
        <v>18691.060000000001</v>
      </c>
      <c r="N214" s="217">
        <f>IFERROR(VLOOKUP(B214,'[10]JAN-20'!B:H,6,FALSE),0)</f>
        <v>21636.27</v>
      </c>
      <c r="O214" s="218">
        <f>IFERROR(VLOOKUP(B214,'[10]JAN-20'!B:H,7,FALSE),0)</f>
        <v>890.92</v>
      </c>
      <c r="P214" s="219">
        <f t="shared" si="22"/>
        <v>22527.19</v>
      </c>
      <c r="Q214" s="217">
        <f>IFERROR(VLOOKUP(B214,'[11]FEB-20'!B:H,6,FALSE),0)</f>
        <v>11954.66</v>
      </c>
      <c r="R214" s="218">
        <f>IFERROR(VLOOKUP(B214,'[11]FEB-20'!B:H,7,FALSE),0)</f>
        <v>174.18</v>
      </c>
      <c r="S214" s="219">
        <f t="shared" si="23"/>
        <v>12128.84</v>
      </c>
      <c r="T214" s="217">
        <f>IFERROR(VLOOKUP(B214,'[12]MAR-20'!B:H,6,FALSE),0)</f>
        <v>12748.73</v>
      </c>
      <c r="U214" s="218">
        <f>IFERROR(VLOOKUP(B214,'[12]MAR-20'!B:H,7,FALSE),0)</f>
        <v>6.78</v>
      </c>
      <c r="V214" s="219">
        <f t="shared" si="24"/>
        <v>12755.51</v>
      </c>
      <c r="W214" s="195">
        <f t="shared" si="27"/>
        <v>90477.900000000009</v>
      </c>
      <c r="X214" s="196">
        <f t="shared" si="27"/>
        <v>4295.97</v>
      </c>
      <c r="Y214" s="197">
        <f t="shared" si="27"/>
        <v>94773.87</v>
      </c>
    </row>
    <row r="215" spans="1:25" ht="13">
      <c r="A215" s="2" t="s">
        <v>366</v>
      </c>
      <c r="B215" s="2" t="s">
        <v>368</v>
      </c>
      <c r="C215" s="89" t="s">
        <v>297</v>
      </c>
      <c r="D215" s="129" t="s">
        <v>303</v>
      </c>
      <c r="E215" s="217">
        <f>IFERROR(VLOOKUP($B215,'[8]OCT-19'!$B:$H,6,FALSE),0)</f>
        <v>745.93</v>
      </c>
      <c r="F215" s="218">
        <f>IFERROR(VLOOKUP(B215,'[8]OCT-19'!B:H,7,FALSE),0)</f>
        <v>9318.4500000000007</v>
      </c>
      <c r="G215" s="219">
        <f t="shared" si="25"/>
        <v>10064.380000000001</v>
      </c>
      <c r="H215" s="204">
        <f>IFERROR(VLOOKUP(B215,'[7]NOV-19'!B:H,6,FALSE),0)</f>
        <v>564.45000000000005</v>
      </c>
      <c r="I215" s="205">
        <f>IFERROR(VLOOKUP(B215,'[7]NOV-19'!B:H,7,FALSE),0)</f>
        <v>9251.7099999999991</v>
      </c>
      <c r="J215" s="206">
        <f t="shared" si="26"/>
        <v>9816.16</v>
      </c>
      <c r="K215" s="204">
        <f>IFERROR(VLOOKUP(B215,'[9]DEC-19'!B:H,6,FALSE),0)</f>
        <v>265.45</v>
      </c>
      <c r="L215" s="205">
        <f>IFERROR(VLOOKUP(B215,'[9]DEC-19'!B:H,7,FALSE),0)</f>
        <v>13809.53</v>
      </c>
      <c r="M215" s="206">
        <f t="shared" si="21"/>
        <v>14074.980000000001</v>
      </c>
      <c r="N215" s="217">
        <f>IFERROR(VLOOKUP(B215,'[10]JAN-20'!B:H,6,FALSE),0)</f>
        <v>23.09</v>
      </c>
      <c r="O215" s="218">
        <f>IFERROR(VLOOKUP(B215,'[10]JAN-20'!B:H,7,FALSE),0)</f>
        <v>15077.79</v>
      </c>
      <c r="P215" s="219">
        <f t="shared" si="22"/>
        <v>15100.880000000001</v>
      </c>
      <c r="Q215" s="217">
        <f>IFERROR(VLOOKUP(B215,'[11]FEB-20'!B:H,6,FALSE),0)</f>
        <v>758.06</v>
      </c>
      <c r="R215" s="218">
        <f>IFERROR(VLOOKUP(B215,'[11]FEB-20'!B:H,7,FALSE),0)</f>
        <v>10048.59</v>
      </c>
      <c r="S215" s="219">
        <f t="shared" si="23"/>
        <v>10806.65</v>
      </c>
      <c r="T215" s="217">
        <f>IFERROR(VLOOKUP(B215,'[12]MAR-20'!B:H,6,FALSE),0)</f>
        <v>1785.86</v>
      </c>
      <c r="U215" s="218">
        <f>IFERROR(VLOOKUP(B215,'[12]MAR-20'!B:H,7,FALSE),0)</f>
        <v>6686.73</v>
      </c>
      <c r="V215" s="219">
        <f t="shared" si="24"/>
        <v>8472.59</v>
      </c>
      <c r="W215" s="195">
        <f t="shared" si="27"/>
        <v>4142.84</v>
      </c>
      <c r="X215" s="196">
        <f t="shared" si="27"/>
        <v>64192.800000000003</v>
      </c>
      <c r="Y215" s="197">
        <f t="shared" si="27"/>
        <v>68335.640000000014</v>
      </c>
    </row>
    <row r="216" spans="1:25" ht="13">
      <c r="A216" s="2" t="s">
        <v>413</v>
      </c>
      <c r="B216" s="2" t="s">
        <v>414</v>
      </c>
      <c r="C216" s="89" t="s">
        <v>297</v>
      </c>
      <c r="D216" s="129" t="s">
        <v>303</v>
      </c>
      <c r="E216" s="217">
        <f>IFERROR(VLOOKUP($B216,'[8]OCT-19'!$B:$H,6,FALSE),0)</f>
        <v>1708.79</v>
      </c>
      <c r="F216" s="218">
        <f>IFERROR(VLOOKUP(B216,'[8]OCT-19'!B:H,7,FALSE),0)</f>
        <v>7474.47</v>
      </c>
      <c r="G216" s="219">
        <f t="shared" si="25"/>
        <v>9183.26</v>
      </c>
      <c r="H216" s="204">
        <f>IFERROR(VLOOKUP(B216,'[7]NOV-19'!B:H,6,FALSE),0)</f>
        <v>1611.21</v>
      </c>
      <c r="I216" s="205">
        <f>IFERROR(VLOOKUP(B216,'[7]NOV-19'!B:H,7,FALSE),0)</f>
        <v>7046.07</v>
      </c>
      <c r="J216" s="206">
        <f t="shared" si="26"/>
        <v>8657.2799999999988</v>
      </c>
      <c r="K216" s="204">
        <f>IFERROR(VLOOKUP(B216,'[9]DEC-19'!B:H,6,FALSE),0)</f>
        <v>1146.31</v>
      </c>
      <c r="L216" s="205">
        <f>IFERROR(VLOOKUP(B216,'[9]DEC-19'!B:H,7,FALSE),0)</f>
        <v>9908.0400000000009</v>
      </c>
      <c r="M216" s="206">
        <f t="shared" si="21"/>
        <v>11054.35</v>
      </c>
      <c r="N216" s="217">
        <f>IFERROR(VLOOKUP(B216,'[10]JAN-20'!B:H,6,FALSE),0)</f>
        <v>1394.48</v>
      </c>
      <c r="O216" s="218">
        <f>IFERROR(VLOOKUP(B216,'[10]JAN-20'!B:H,7,FALSE),0)</f>
        <v>10859.35</v>
      </c>
      <c r="P216" s="219">
        <f t="shared" si="22"/>
        <v>12253.83</v>
      </c>
      <c r="Q216" s="217">
        <f>IFERROR(VLOOKUP(B216,'[11]FEB-20'!B:H,6,FALSE),0)</f>
        <v>630.14</v>
      </c>
      <c r="R216" s="218">
        <f>IFERROR(VLOOKUP(B216,'[11]FEB-20'!B:H,7,FALSE),0)</f>
        <v>10803.64</v>
      </c>
      <c r="S216" s="219">
        <f t="shared" si="23"/>
        <v>11433.779999999999</v>
      </c>
      <c r="T216" s="217">
        <f>IFERROR(VLOOKUP(B216,'[12]MAR-20'!B:H,6,FALSE),0)</f>
        <v>1992.59</v>
      </c>
      <c r="U216" s="218">
        <f>IFERROR(VLOOKUP(B216,'[12]MAR-20'!B:H,7,FALSE),0)</f>
        <v>6916.58</v>
      </c>
      <c r="V216" s="219">
        <f t="shared" si="24"/>
        <v>8909.17</v>
      </c>
      <c r="W216" s="195">
        <f t="shared" si="27"/>
        <v>8483.5199999999986</v>
      </c>
      <c r="X216" s="196">
        <f t="shared" si="27"/>
        <v>53008.15</v>
      </c>
      <c r="Y216" s="197">
        <f t="shared" si="27"/>
        <v>61491.67</v>
      </c>
    </row>
    <row r="217" spans="1:25" ht="13">
      <c r="A217" s="2" t="s">
        <v>413</v>
      </c>
      <c r="B217" s="2" t="s">
        <v>415</v>
      </c>
      <c r="C217" s="89" t="s">
        <v>297</v>
      </c>
      <c r="D217" s="129" t="s">
        <v>303</v>
      </c>
      <c r="E217" s="217">
        <f>IFERROR(VLOOKUP($B217,'[8]OCT-19'!$B:$H,6,FALSE),0)</f>
        <v>383.06</v>
      </c>
      <c r="F217" s="218">
        <f>IFERROR(VLOOKUP(B217,'[8]OCT-19'!B:H,7,FALSE),0)</f>
        <v>6157.18</v>
      </c>
      <c r="G217" s="219">
        <f t="shared" si="25"/>
        <v>6540.2400000000007</v>
      </c>
      <c r="H217" s="204">
        <f>IFERROR(VLOOKUP(B217,'[7]NOV-19'!B:H,6,FALSE),0)</f>
        <v>257.8</v>
      </c>
      <c r="I217" s="205">
        <f>IFERROR(VLOOKUP(B217,'[7]NOV-19'!B:H,7,FALSE),0)</f>
        <v>5249.89</v>
      </c>
      <c r="J217" s="206">
        <f t="shared" si="26"/>
        <v>5507.6900000000005</v>
      </c>
      <c r="K217" s="204">
        <f>IFERROR(VLOOKUP(B217,'[9]DEC-19'!B:H,6,FALSE),0)</f>
        <v>243.5</v>
      </c>
      <c r="L217" s="205">
        <f>IFERROR(VLOOKUP(B217,'[9]DEC-19'!B:H,7,FALSE),0)</f>
        <v>7293.6</v>
      </c>
      <c r="M217" s="206">
        <f t="shared" si="21"/>
        <v>7537.1</v>
      </c>
      <c r="N217" s="217">
        <f>IFERROR(VLOOKUP(B217,'[10]JAN-20'!B:H,6,FALSE),0)</f>
        <v>40.130000000000003</v>
      </c>
      <c r="O217" s="218">
        <f>IFERROR(VLOOKUP(B217,'[10]JAN-20'!B:H,7,FALSE),0)</f>
        <v>3230.84</v>
      </c>
      <c r="P217" s="219">
        <f t="shared" si="22"/>
        <v>3270.9700000000003</v>
      </c>
      <c r="Q217" s="217">
        <f>IFERROR(VLOOKUP(B217,'[11]FEB-20'!B:H,6,FALSE),0)</f>
        <v>187.32</v>
      </c>
      <c r="R217" s="218">
        <f>IFERROR(VLOOKUP(B217,'[11]FEB-20'!B:H,7,FALSE),0)</f>
        <v>9595.39</v>
      </c>
      <c r="S217" s="219">
        <f t="shared" si="23"/>
        <v>9782.7099999999991</v>
      </c>
      <c r="T217" s="217">
        <f>IFERROR(VLOOKUP(B217,'[12]MAR-20'!B:H,6,FALSE),0)</f>
        <v>454.7</v>
      </c>
      <c r="U217" s="218">
        <f>IFERROR(VLOOKUP(B217,'[12]MAR-20'!B:H,7,FALSE),0)</f>
        <v>6221.71</v>
      </c>
      <c r="V217" s="219">
        <f t="shared" si="24"/>
        <v>6676.41</v>
      </c>
      <c r="W217" s="195">
        <f t="shared" si="27"/>
        <v>1566.51</v>
      </c>
      <c r="X217" s="196">
        <f t="shared" si="27"/>
        <v>37748.61</v>
      </c>
      <c r="Y217" s="197">
        <f t="shared" si="27"/>
        <v>39315.119999999995</v>
      </c>
    </row>
    <row r="218" spans="1:25" ht="13">
      <c r="A218" s="2" t="s">
        <v>354</v>
      </c>
      <c r="B218" s="2" t="s">
        <v>363</v>
      </c>
      <c r="C218" s="89" t="s">
        <v>297</v>
      </c>
      <c r="D218" s="129" t="s">
        <v>303</v>
      </c>
      <c r="E218" s="217">
        <f>IFERROR(VLOOKUP($B218,'[8]OCT-19'!$B:$H,6,FALSE),0)</f>
        <v>14015.29</v>
      </c>
      <c r="F218" s="218">
        <f>IFERROR(VLOOKUP(B218,'[8]OCT-19'!B:H,7,FALSE),0)</f>
        <v>2317.6</v>
      </c>
      <c r="G218" s="219">
        <f t="shared" si="25"/>
        <v>16332.890000000001</v>
      </c>
      <c r="H218" s="204">
        <f>IFERROR(VLOOKUP(B218,'[7]NOV-19'!B:H,6,FALSE),0)</f>
        <v>11043.91</v>
      </c>
      <c r="I218" s="205">
        <f>IFERROR(VLOOKUP(B218,'[7]NOV-19'!B:H,7,FALSE),0)</f>
        <v>2615.29</v>
      </c>
      <c r="J218" s="206">
        <f t="shared" si="26"/>
        <v>13659.2</v>
      </c>
      <c r="K218" s="204">
        <f>IFERROR(VLOOKUP(B218,'[9]DEC-19'!B:H,6,FALSE),0)</f>
        <v>8537.4699999999993</v>
      </c>
      <c r="L218" s="205">
        <f>IFERROR(VLOOKUP(B218,'[9]DEC-19'!B:H,7,FALSE),0)</f>
        <v>8445.4699999999993</v>
      </c>
      <c r="M218" s="206">
        <f t="shared" si="21"/>
        <v>16982.939999999999</v>
      </c>
      <c r="N218" s="217">
        <f>IFERROR(VLOOKUP(B218,'[10]JAN-20'!B:H,6,FALSE),0)</f>
        <v>6095.77</v>
      </c>
      <c r="O218" s="218">
        <f>IFERROR(VLOOKUP(B218,'[10]JAN-20'!B:H,7,FALSE),0)</f>
        <v>10432.86</v>
      </c>
      <c r="P218" s="219">
        <f t="shared" si="22"/>
        <v>16528.63</v>
      </c>
      <c r="Q218" s="217">
        <f>IFERROR(VLOOKUP(B218,'[11]FEB-20'!B:H,6,FALSE),0)</f>
        <v>8296.0499999999993</v>
      </c>
      <c r="R218" s="218">
        <f>IFERROR(VLOOKUP(B218,'[11]FEB-20'!B:H,7,FALSE),0)</f>
        <v>3761.12</v>
      </c>
      <c r="S218" s="219">
        <f t="shared" si="23"/>
        <v>12057.169999999998</v>
      </c>
      <c r="T218" s="217">
        <f>IFERROR(VLOOKUP(B218,'[12]MAR-20'!B:H,6,FALSE),0)</f>
        <v>13172.72</v>
      </c>
      <c r="U218" s="218">
        <f>IFERROR(VLOOKUP(B218,'[12]MAR-20'!B:H,7,FALSE),0)</f>
        <v>3045.59</v>
      </c>
      <c r="V218" s="219">
        <f t="shared" si="24"/>
        <v>16218.31</v>
      </c>
      <c r="W218" s="195">
        <f t="shared" si="27"/>
        <v>61161.210000000006</v>
      </c>
      <c r="X218" s="196">
        <f t="shared" si="27"/>
        <v>30617.93</v>
      </c>
      <c r="Y218" s="197">
        <f t="shared" si="27"/>
        <v>91779.14</v>
      </c>
    </row>
    <row r="219" spans="1:25" ht="13">
      <c r="A219" s="2" t="s">
        <v>354</v>
      </c>
      <c r="B219" s="2" t="s">
        <v>355</v>
      </c>
      <c r="C219" s="89" t="s">
        <v>297</v>
      </c>
      <c r="D219" s="129" t="s">
        <v>303</v>
      </c>
      <c r="E219" s="217">
        <f>IFERROR(VLOOKUP($B219,'[8]OCT-19'!$B:$H,6,FALSE),0)</f>
        <v>9043.0300000000007</v>
      </c>
      <c r="F219" s="218">
        <f>IFERROR(VLOOKUP(B219,'[8]OCT-19'!B:H,7,FALSE),0)</f>
        <v>2132.15</v>
      </c>
      <c r="G219" s="219">
        <f t="shared" si="25"/>
        <v>11175.18</v>
      </c>
      <c r="H219" s="204">
        <f>IFERROR(VLOOKUP(B219,'[7]NOV-19'!B:H,6,FALSE),0)</f>
        <v>10654.49</v>
      </c>
      <c r="I219" s="205">
        <f>IFERROR(VLOOKUP(B219,'[7]NOV-19'!B:H,7,FALSE),0)</f>
        <v>3157.26</v>
      </c>
      <c r="J219" s="206">
        <f t="shared" si="26"/>
        <v>13811.75</v>
      </c>
      <c r="K219" s="204">
        <f>IFERROR(VLOOKUP(B219,'[9]DEC-19'!B:H,6,FALSE),0)</f>
        <v>9770.94</v>
      </c>
      <c r="L219" s="205">
        <f>IFERROR(VLOOKUP(B219,'[9]DEC-19'!B:H,7,FALSE),0)</f>
        <v>10430.950000000001</v>
      </c>
      <c r="M219" s="206">
        <f t="shared" si="21"/>
        <v>20201.89</v>
      </c>
      <c r="N219" s="217">
        <f>IFERROR(VLOOKUP(B219,'[10]JAN-20'!B:H,6,FALSE),0)</f>
        <v>4903.09</v>
      </c>
      <c r="O219" s="218">
        <f>IFERROR(VLOOKUP(B219,'[10]JAN-20'!B:H,7,FALSE),0)</f>
        <v>13920.5</v>
      </c>
      <c r="P219" s="219">
        <f t="shared" si="22"/>
        <v>18823.59</v>
      </c>
      <c r="Q219" s="217">
        <f>IFERROR(VLOOKUP(B219,'[11]FEB-20'!B:H,6,FALSE),0)</f>
        <v>3388.86</v>
      </c>
      <c r="R219" s="218">
        <f>IFERROR(VLOOKUP(B219,'[11]FEB-20'!B:H,7,FALSE),0)</f>
        <v>5332.22</v>
      </c>
      <c r="S219" s="219">
        <f t="shared" si="23"/>
        <v>8721.08</v>
      </c>
      <c r="T219" s="217">
        <f>IFERROR(VLOOKUP(B219,'[12]MAR-20'!B:H,6,FALSE),0)</f>
        <v>2212.06</v>
      </c>
      <c r="U219" s="218">
        <f>IFERROR(VLOOKUP(B219,'[12]MAR-20'!B:H,7,FALSE),0)</f>
        <v>692.98</v>
      </c>
      <c r="V219" s="219">
        <f t="shared" si="24"/>
        <v>2905.04</v>
      </c>
      <c r="W219" s="195">
        <f t="shared" si="27"/>
        <v>39972.47</v>
      </c>
      <c r="X219" s="196">
        <f t="shared" si="27"/>
        <v>35666.060000000005</v>
      </c>
      <c r="Y219" s="197">
        <f t="shared" si="27"/>
        <v>75638.53</v>
      </c>
    </row>
    <row r="220" spans="1:25" ht="13">
      <c r="A220" s="2" t="s">
        <v>354</v>
      </c>
      <c r="B220" s="2" t="s">
        <v>364</v>
      </c>
      <c r="C220" s="89" t="s">
        <v>297</v>
      </c>
      <c r="D220" s="129" t="s">
        <v>303</v>
      </c>
      <c r="E220" s="217">
        <f>IFERROR(VLOOKUP($B220,'[8]OCT-19'!$B:$H,6,FALSE),0)</f>
        <v>10425.77</v>
      </c>
      <c r="F220" s="218">
        <f>IFERROR(VLOOKUP(B220,'[8]OCT-19'!B:H,7,FALSE),0)</f>
        <v>2931.21</v>
      </c>
      <c r="G220" s="219">
        <f t="shared" si="25"/>
        <v>13356.98</v>
      </c>
      <c r="H220" s="204">
        <f>IFERROR(VLOOKUP(B220,'[7]NOV-19'!B:H,6,FALSE),0)</f>
        <v>7187.82</v>
      </c>
      <c r="I220" s="205">
        <f>IFERROR(VLOOKUP(B220,'[7]NOV-19'!B:H,7,FALSE),0)</f>
        <v>3639.17</v>
      </c>
      <c r="J220" s="206">
        <f t="shared" si="26"/>
        <v>10826.99</v>
      </c>
      <c r="K220" s="204">
        <f>IFERROR(VLOOKUP(B220,'[9]DEC-19'!B:H,6,FALSE),0)</f>
        <v>6622.91</v>
      </c>
      <c r="L220" s="205">
        <f>IFERROR(VLOOKUP(B220,'[9]DEC-19'!B:H,7,FALSE),0)</f>
        <v>10965.23</v>
      </c>
      <c r="M220" s="206">
        <f t="shared" si="21"/>
        <v>17588.14</v>
      </c>
      <c r="N220" s="217">
        <f>IFERROR(VLOOKUP(B220,'[10]JAN-20'!B:H,6,FALSE),0)</f>
        <v>4433.72</v>
      </c>
      <c r="O220" s="218">
        <f>IFERROR(VLOOKUP(B220,'[10]JAN-20'!B:H,7,FALSE),0)</f>
        <v>13004.34</v>
      </c>
      <c r="P220" s="219">
        <f t="shared" si="22"/>
        <v>17438.060000000001</v>
      </c>
      <c r="Q220" s="217">
        <f>IFERROR(VLOOKUP(B220,'[11]FEB-20'!B:H,6,FALSE),0)</f>
        <v>4864.6499999999996</v>
      </c>
      <c r="R220" s="218">
        <f>IFERROR(VLOOKUP(B220,'[11]FEB-20'!B:H,7,FALSE),0)</f>
        <v>3732.28</v>
      </c>
      <c r="S220" s="219">
        <f t="shared" si="23"/>
        <v>8596.93</v>
      </c>
      <c r="T220" s="217">
        <f>IFERROR(VLOOKUP(B220,'[12]MAR-20'!B:H,6,FALSE),0)</f>
        <v>19672.23</v>
      </c>
      <c r="U220" s="218">
        <f>IFERROR(VLOOKUP(B220,'[12]MAR-20'!B:H,7,FALSE),0)</f>
        <v>3458.51</v>
      </c>
      <c r="V220" s="219">
        <f t="shared" si="24"/>
        <v>23130.739999999998</v>
      </c>
      <c r="W220" s="195">
        <f t="shared" si="27"/>
        <v>53207.100000000006</v>
      </c>
      <c r="X220" s="196">
        <f t="shared" si="27"/>
        <v>37730.740000000005</v>
      </c>
      <c r="Y220" s="197">
        <f t="shared" si="27"/>
        <v>90937.84</v>
      </c>
    </row>
    <row r="221" spans="1:25" ht="13">
      <c r="A221" s="2" t="s">
        <v>295</v>
      </c>
      <c r="B221" s="2" t="s">
        <v>219</v>
      </c>
      <c r="C221" s="89" t="s">
        <v>297</v>
      </c>
      <c r="D221" s="129" t="s">
        <v>303</v>
      </c>
      <c r="E221" s="217">
        <f>IFERROR(VLOOKUP($B221,'[8]OCT-19'!$B:$H,6,FALSE),0)</f>
        <v>0</v>
      </c>
      <c r="F221" s="218">
        <f>IFERROR(VLOOKUP(B221,'[8]OCT-19'!B:H,7,FALSE),0)</f>
        <v>0</v>
      </c>
      <c r="G221" s="219">
        <f t="shared" si="25"/>
        <v>0</v>
      </c>
      <c r="H221" s="204">
        <f>IFERROR(VLOOKUP(B221,'[7]NOV-19'!B:H,6,FALSE),0)</f>
        <v>3389.45</v>
      </c>
      <c r="I221" s="205">
        <f>IFERROR(VLOOKUP(B221,'[7]NOV-19'!B:H,7,FALSE),0)</f>
        <v>3402.35</v>
      </c>
      <c r="J221" s="206">
        <f t="shared" si="26"/>
        <v>6791.7999999999993</v>
      </c>
      <c r="K221" s="204">
        <f>IFERROR(VLOOKUP(B221,'[9]DEC-19'!B:H,6,FALSE),0)</f>
        <v>3312.65</v>
      </c>
      <c r="L221" s="205">
        <f>IFERROR(VLOOKUP(B221,'[9]DEC-19'!B:H,7,FALSE),0)</f>
        <v>4401.3</v>
      </c>
      <c r="M221" s="206">
        <f t="shared" si="21"/>
        <v>7713.9500000000007</v>
      </c>
      <c r="N221" s="217">
        <f>IFERROR(VLOOKUP(B221,'[10]JAN-20'!B:H,6,FALSE),0)</f>
        <v>2028.45</v>
      </c>
      <c r="O221" s="218">
        <f>IFERROR(VLOOKUP(B221,'[10]JAN-20'!B:H,7,FALSE),0)</f>
        <v>10650.7</v>
      </c>
      <c r="P221" s="219">
        <f t="shared" si="22"/>
        <v>12679.150000000001</v>
      </c>
      <c r="Q221" s="217">
        <f>IFERROR(VLOOKUP(B221,'[11]FEB-20'!B:H,6,FALSE),0)</f>
        <v>2398.5500000000002</v>
      </c>
      <c r="R221" s="218">
        <f>IFERROR(VLOOKUP(B221,'[11]FEB-20'!B:H,7,FALSE),0)</f>
        <v>2822.6</v>
      </c>
      <c r="S221" s="219">
        <f t="shared" si="23"/>
        <v>5221.1499999999996</v>
      </c>
      <c r="T221" s="217">
        <f>IFERROR(VLOOKUP(B221,'[12]MAR-20'!B:H,6,FALSE),0)</f>
        <v>399.55</v>
      </c>
      <c r="U221" s="218">
        <f>IFERROR(VLOOKUP(B221,'[12]MAR-20'!B:H,7,FALSE),0)</f>
        <v>1459.4</v>
      </c>
      <c r="V221" s="219">
        <f t="shared" si="24"/>
        <v>1858.95</v>
      </c>
      <c r="W221" s="195">
        <f t="shared" si="27"/>
        <v>11528.650000000001</v>
      </c>
      <c r="X221" s="196">
        <f t="shared" si="27"/>
        <v>22736.35</v>
      </c>
      <c r="Y221" s="197">
        <f t="shared" si="27"/>
        <v>34265</v>
      </c>
    </row>
    <row r="222" spans="1:25" ht="13">
      <c r="A222" s="2" t="s">
        <v>295</v>
      </c>
      <c r="B222" s="2" t="s">
        <v>220</v>
      </c>
      <c r="C222" s="89" t="s">
        <v>297</v>
      </c>
      <c r="D222" s="129" t="s">
        <v>303</v>
      </c>
      <c r="E222" s="217">
        <f>IFERROR(VLOOKUP($B222,'[8]OCT-19'!$B:$H,6,FALSE),0)</f>
        <v>0</v>
      </c>
      <c r="F222" s="218">
        <f>IFERROR(VLOOKUP(B222,'[8]OCT-19'!B:H,7,FALSE),0)</f>
        <v>0</v>
      </c>
      <c r="G222" s="219">
        <f t="shared" si="25"/>
        <v>0</v>
      </c>
      <c r="H222" s="204">
        <f>IFERROR(VLOOKUP(B222,'[7]NOV-19'!B:H,6,FALSE),0)</f>
        <v>2775.15</v>
      </c>
      <c r="I222" s="205">
        <f>IFERROR(VLOOKUP(B222,'[7]NOV-19'!B:H,7,FALSE),0)</f>
        <v>3147.6</v>
      </c>
      <c r="J222" s="206">
        <f t="shared" si="26"/>
        <v>5922.75</v>
      </c>
      <c r="K222" s="204">
        <f>IFERROR(VLOOKUP(B222,'[9]DEC-19'!B:H,6,FALSE),0)</f>
        <v>3427.3</v>
      </c>
      <c r="L222" s="205">
        <f>IFERROR(VLOOKUP(B222,'[9]DEC-19'!B:H,7,FALSE),0)</f>
        <v>4225.05</v>
      </c>
      <c r="M222" s="206">
        <f t="shared" si="21"/>
        <v>7652.35</v>
      </c>
      <c r="N222" s="217">
        <f>IFERROR(VLOOKUP(B222,'[10]JAN-20'!B:H,6,FALSE),0)</f>
        <v>3572.4</v>
      </c>
      <c r="O222" s="218">
        <f>IFERROR(VLOOKUP(B222,'[10]JAN-20'!B:H,7,FALSE),0)</f>
        <v>6400.65</v>
      </c>
      <c r="P222" s="219">
        <f t="shared" si="22"/>
        <v>9973.0499999999993</v>
      </c>
      <c r="Q222" s="217">
        <f>IFERROR(VLOOKUP(B222,'[11]FEB-20'!B:H,6,FALSE),0)</f>
        <v>5896</v>
      </c>
      <c r="R222" s="218">
        <f>IFERROR(VLOOKUP(B222,'[11]FEB-20'!B:H,7,FALSE),0)</f>
        <v>2266.6</v>
      </c>
      <c r="S222" s="219">
        <f t="shared" si="23"/>
        <v>8162.6</v>
      </c>
      <c r="T222" s="217">
        <f>IFERROR(VLOOKUP(B222,'[12]MAR-20'!B:H,6,FALSE),0)</f>
        <v>487.4</v>
      </c>
      <c r="U222" s="218">
        <f>IFERROR(VLOOKUP(B222,'[12]MAR-20'!B:H,7,FALSE),0)</f>
        <v>1458.95</v>
      </c>
      <c r="V222" s="219">
        <f t="shared" si="24"/>
        <v>1946.35</v>
      </c>
      <c r="W222" s="195">
        <f t="shared" si="27"/>
        <v>16158.25</v>
      </c>
      <c r="X222" s="196">
        <f t="shared" si="27"/>
        <v>17498.849999999999</v>
      </c>
      <c r="Y222" s="197">
        <f t="shared" si="27"/>
        <v>33657.1</v>
      </c>
    </row>
    <row r="223" spans="1:25" ht="13">
      <c r="A223" s="2" t="s">
        <v>295</v>
      </c>
      <c r="B223" s="2" t="s">
        <v>221</v>
      </c>
      <c r="C223" s="89" t="s">
        <v>297</v>
      </c>
      <c r="D223" s="129" t="s">
        <v>303</v>
      </c>
      <c r="E223" s="217">
        <f>IFERROR(VLOOKUP($B223,'[8]OCT-19'!$B:$H,6,FALSE),0)</f>
        <v>0</v>
      </c>
      <c r="F223" s="218">
        <f>IFERROR(VLOOKUP(B223,'[8]OCT-19'!B:H,7,FALSE),0)</f>
        <v>0</v>
      </c>
      <c r="G223" s="219">
        <f t="shared" si="25"/>
        <v>0</v>
      </c>
      <c r="H223" s="204">
        <f>IFERROR(VLOOKUP(B223,'[7]NOV-19'!B:H,6,FALSE),0)</f>
        <v>1167.5</v>
      </c>
      <c r="I223" s="205">
        <f>IFERROR(VLOOKUP(B223,'[7]NOV-19'!B:H,7,FALSE),0)</f>
        <v>199.7</v>
      </c>
      <c r="J223" s="206">
        <f t="shared" si="26"/>
        <v>1367.2</v>
      </c>
      <c r="K223" s="204">
        <f>IFERROR(VLOOKUP(B223,'[9]DEC-19'!B:H,6,FALSE),0)</f>
        <v>996.6</v>
      </c>
      <c r="L223" s="205">
        <f>IFERROR(VLOOKUP(B223,'[9]DEC-19'!B:H,7,FALSE),0)</f>
        <v>1082.2</v>
      </c>
      <c r="M223" s="206">
        <f t="shared" si="21"/>
        <v>2078.8000000000002</v>
      </c>
      <c r="N223" s="217">
        <f>IFERROR(VLOOKUP(B223,'[10]JAN-20'!B:H,6,FALSE),0)</f>
        <v>797.45</v>
      </c>
      <c r="O223" s="218">
        <f>IFERROR(VLOOKUP(B223,'[10]JAN-20'!B:H,7,FALSE),0)</f>
        <v>3676.3</v>
      </c>
      <c r="P223" s="219">
        <f t="shared" si="22"/>
        <v>4473.75</v>
      </c>
      <c r="Q223" s="217">
        <f>IFERROR(VLOOKUP(B223,'[11]FEB-20'!B:H,6,FALSE),0)</f>
        <v>604.70000000000005</v>
      </c>
      <c r="R223" s="218">
        <f>IFERROR(VLOOKUP(B223,'[11]FEB-20'!B:H,7,FALSE),0)</f>
        <v>602.75</v>
      </c>
      <c r="S223" s="219">
        <f t="shared" si="23"/>
        <v>1207.45</v>
      </c>
      <c r="T223" s="217">
        <f>IFERROR(VLOOKUP(B223,'[12]MAR-20'!B:H,6,FALSE),0)</f>
        <v>0</v>
      </c>
      <c r="U223" s="218">
        <f>IFERROR(VLOOKUP(B223,'[12]MAR-20'!B:H,7,FALSE),0)</f>
        <v>0</v>
      </c>
      <c r="V223" s="219">
        <f t="shared" si="24"/>
        <v>0</v>
      </c>
      <c r="W223" s="195">
        <f t="shared" si="27"/>
        <v>3566.25</v>
      </c>
      <c r="X223" s="196">
        <f t="shared" si="27"/>
        <v>5560.9500000000007</v>
      </c>
      <c r="Y223" s="197">
        <f t="shared" si="27"/>
        <v>9127.2000000000007</v>
      </c>
    </row>
    <row r="224" spans="1:25" ht="13">
      <c r="A224" s="24" t="s">
        <v>295</v>
      </c>
      <c r="B224" s="145" t="s">
        <v>222</v>
      </c>
      <c r="C224" s="89" t="s">
        <v>297</v>
      </c>
      <c r="D224" s="129" t="s">
        <v>303</v>
      </c>
      <c r="E224" s="217">
        <f>IFERROR(VLOOKUP($B224,'[8]OCT-19'!$B:$H,6,FALSE),0)</f>
        <v>373.7</v>
      </c>
      <c r="F224" s="218">
        <f>IFERROR(VLOOKUP(B224,'[8]OCT-19'!B:H,7,FALSE),0)</f>
        <v>84.1</v>
      </c>
      <c r="G224" s="219">
        <f t="shared" si="25"/>
        <v>457.79999999999995</v>
      </c>
      <c r="H224" s="204">
        <f>IFERROR(VLOOKUP(B224,'[7]NOV-19'!B:H,6,FALSE),0)</f>
        <v>2145.35</v>
      </c>
      <c r="I224" s="205">
        <f>IFERROR(VLOOKUP(B224,'[7]NOV-19'!B:H,7,FALSE),0)</f>
        <v>2535.65</v>
      </c>
      <c r="J224" s="206">
        <f t="shared" si="26"/>
        <v>4681</v>
      </c>
      <c r="K224" s="204">
        <f>IFERROR(VLOOKUP(B224,'[9]DEC-19'!B:H,6,FALSE),0)</f>
        <v>2014.3</v>
      </c>
      <c r="L224" s="205">
        <f>IFERROR(VLOOKUP(B224,'[9]DEC-19'!B:H,7,FALSE),0)</f>
        <v>4255.1000000000004</v>
      </c>
      <c r="M224" s="206">
        <f t="shared" si="21"/>
        <v>6269.4000000000005</v>
      </c>
      <c r="N224" s="217">
        <f>IFERROR(VLOOKUP(B224,'[10]JAN-20'!B:H,6,FALSE),0)</f>
        <v>1242.45</v>
      </c>
      <c r="O224" s="218">
        <f>IFERROR(VLOOKUP(B224,'[10]JAN-20'!B:H,7,FALSE),0)</f>
        <v>8987.9500000000007</v>
      </c>
      <c r="P224" s="219">
        <f t="shared" si="22"/>
        <v>10230.400000000001</v>
      </c>
      <c r="Q224" s="217">
        <f>IFERROR(VLOOKUP(B224,'[11]FEB-20'!B:H,6,FALSE),0)</f>
        <v>1289.25</v>
      </c>
      <c r="R224" s="218">
        <f>IFERROR(VLOOKUP(B224,'[11]FEB-20'!B:H,7,FALSE),0)</f>
        <v>1117.5</v>
      </c>
      <c r="S224" s="219">
        <f t="shared" si="23"/>
        <v>2406.75</v>
      </c>
      <c r="T224" s="217">
        <f>IFERROR(VLOOKUP(B224,'[12]MAR-20'!B:H,6,FALSE),0)</f>
        <v>187.6</v>
      </c>
      <c r="U224" s="218">
        <f>IFERROR(VLOOKUP(B224,'[12]MAR-20'!B:H,7,FALSE),0)</f>
        <v>362.65</v>
      </c>
      <c r="V224" s="219">
        <f t="shared" si="24"/>
        <v>550.25</v>
      </c>
      <c r="W224" s="195">
        <f t="shared" si="27"/>
        <v>7252.65</v>
      </c>
      <c r="X224" s="196">
        <f t="shared" si="27"/>
        <v>17342.950000000004</v>
      </c>
      <c r="Y224" s="197">
        <f t="shared" si="27"/>
        <v>24595.600000000002</v>
      </c>
    </row>
    <row r="225" spans="1:25" ht="13">
      <c r="A225" s="2" t="s">
        <v>403</v>
      </c>
      <c r="B225" s="2" t="s">
        <v>404</v>
      </c>
      <c r="C225" s="89" t="s">
        <v>297</v>
      </c>
      <c r="D225" s="129" t="s">
        <v>304</v>
      </c>
      <c r="E225" s="217">
        <f>IFERROR(VLOOKUP($B225,'[8]OCT-19'!$B:$H,6,FALSE),0)</f>
        <v>10875.25</v>
      </c>
      <c r="F225" s="218">
        <f>IFERROR(VLOOKUP(B225,'[8]OCT-19'!B:H,7,FALSE),0)</f>
        <v>1039.8399999999999</v>
      </c>
      <c r="G225" s="219">
        <f t="shared" si="25"/>
        <v>11915.09</v>
      </c>
      <c r="H225" s="204">
        <f>IFERROR(VLOOKUP(B225,'[7]NOV-19'!B:H,6,FALSE),0)</f>
        <v>9421.69</v>
      </c>
      <c r="I225" s="205">
        <f>IFERROR(VLOOKUP(B225,'[7]NOV-19'!B:H,7,FALSE),0)</f>
        <v>1664.98</v>
      </c>
      <c r="J225" s="206">
        <f t="shared" si="26"/>
        <v>11086.67</v>
      </c>
      <c r="K225" s="204">
        <f>IFERROR(VLOOKUP(B225,'[9]DEC-19'!B:H,6,FALSE),0)</f>
        <v>8768.74</v>
      </c>
      <c r="L225" s="205">
        <f>IFERROR(VLOOKUP(B225,'[9]DEC-19'!B:H,7,FALSE),0)</f>
        <v>1867.86</v>
      </c>
      <c r="M225" s="206">
        <f t="shared" si="21"/>
        <v>10636.6</v>
      </c>
      <c r="N225" s="217">
        <f>IFERROR(VLOOKUP(B225,'[10]JAN-20'!B:H,6,FALSE),0)</f>
        <v>7527.17</v>
      </c>
      <c r="O225" s="218">
        <f>IFERROR(VLOOKUP(B225,'[10]JAN-20'!B:H,7,FALSE),0)</f>
        <v>2753.87</v>
      </c>
      <c r="P225" s="219">
        <f t="shared" si="22"/>
        <v>10281.040000000001</v>
      </c>
      <c r="Q225" s="217">
        <f>IFERROR(VLOOKUP(B225,'[11]FEB-20'!B:H,6,FALSE),0)</f>
        <v>4695.6400000000003</v>
      </c>
      <c r="R225" s="218">
        <f>IFERROR(VLOOKUP(B225,'[11]FEB-20'!B:H,7,FALSE),0)</f>
        <v>3675.03</v>
      </c>
      <c r="S225" s="219">
        <f t="shared" si="23"/>
        <v>8370.67</v>
      </c>
      <c r="T225" s="217">
        <f>IFERROR(VLOOKUP(B225,'[12]MAR-20'!B:H,6,FALSE),0)</f>
        <v>9176.98</v>
      </c>
      <c r="U225" s="218">
        <f>IFERROR(VLOOKUP(B225,'[12]MAR-20'!B:H,7,FALSE),0)</f>
        <v>2244.61</v>
      </c>
      <c r="V225" s="219">
        <f t="shared" si="24"/>
        <v>11421.59</v>
      </c>
      <c r="W225" s="195">
        <f t="shared" si="27"/>
        <v>50465.47</v>
      </c>
      <c r="X225" s="196">
        <f t="shared" si="27"/>
        <v>13246.19</v>
      </c>
      <c r="Y225" s="197">
        <f t="shared" si="27"/>
        <v>63711.66</v>
      </c>
    </row>
    <row r="226" spans="1:25" ht="13">
      <c r="A226" s="24" t="s">
        <v>335</v>
      </c>
      <c r="B226" s="2" t="s">
        <v>340</v>
      </c>
      <c r="C226" s="89" t="s">
        <v>297</v>
      </c>
      <c r="D226" s="129" t="s">
        <v>304</v>
      </c>
      <c r="E226" s="217">
        <f>IFERROR(VLOOKUP($B226,'[8]OCT-19'!$B:$H,6,FALSE),0)</f>
        <v>4231.7700000000004</v>
      </c>
      <c r="F226" s="218">
        <f>IFERROR(VLOOKUP(B226,'[8]OCT-19'!B:H,7,FALSE),0)</f>
        <v>98.47</v>
      </c>
      <c r="G226" s="219">
        <f t="shared" si="25"/>
        <v>4330.2400000000007</v>
      </c>
      <c r="H226" s="204">
        <f>IFERROR(VLOOKUP(B226,'[7]NOV-19'!B:H,6,FALSE),0)</f>
        <v>3243.62</v>
      </c>
      <c r="I226" s="205">
        <f>IFERROR(VLOOKUP(B226,'[7]NOV-19'!B:H,7,FALSE),0)</f>
        <v>122.05</v>
      </c>
      <c r="J226" s="206">
        <f t="shared" si="26"/>
        <v>3365.67</v>
      </c>
      <c r="K226" s="204">
        <f>IFERROR(VLOOKUP(B226,'[9]DEC-19'!B:H,6,FALSE),0)</f>
        <v>5601.75</v>
      </c>
      <c r="L226" s="205">
        <f>IFERROR(VLOOKUP(B226,'[9]DEC-19'!B:H,7,FALSE),0)</f>
        <v>85.59</v>
      </c>
      <c r="M226" s="206">
        <f t="shared" si="21"/>
        <v>5687.34</v>
      </c>
      <c r="N226" s="217">
        <f>IFERROR(VLOOKUP(B226,'[10]JAN-20'!B:H,6,FALSE),0)</f>
        <v>5337.77</v>
      </c>
      <c r="O226" s="218">
        <f>IFERROR(VLOOKUP(B226,'[10]JAN-20'!B:H,7,FALSE),0)</f>
        <v>93.21</v>
      </c>
      <c r="P226" s="219">
        <f t="shared" si="22"/>
        <v>5430.9800000000005</v>
      </c>
      <c r="Q226" s="217">
        <f>IFERROR(VLOOKUP(B226,'[11]FEB-20'!B:H,6,FALSE),0)</f>
        <v>3401.48</v>
      </c>
      <c r="R226" s="218">
        <f>IFERROR(VLOOKUP(B226,'[11]FEB-20'!B:H,7,FALSE),0)</f>
        <v>2238.12</v>
      </c>
      <c r="S226" s="219">
        <f t="shared" si="23"/>
        <v>5639.6</v>
      </c>
      <c r="T226" s="217">
        <f>IFERROR(VLOOKUP(B226,'[12]MAR-20'!B:H,6,FALSE),0)</f>
        <v>2079.54</v>
      </c>
      <c r="U226" s="218">
        <f>IFERROR(VLOOKUP(B226,'[12]MAR-20'!B:H,7,FALSE),0)</f>
        <v>4020.88</v>
      </c>
      <c r="V226" s="219">
        <f t="shared" si="24"/>
        <v>6100.42</v>
      </c>
      <c r="W226" s="195">
        <f t="shared" si="27"/>
        <v>23895.93</v>
      </c>
      <c r="X226" s="196">
        <f t="shared" si="27"/>
        <v>6658.32</v>
      </c>
      <c r="Y226" s="197">
        <f t="shared" si="27"/>
        <v>30554.25</v>
      </c>
    </row>
    <row r="227" spans="1:25" ht="13">
      <c r="A227" s="2" t="s">
        <v>335</v>
      </c>
      <c r="B227" s="2" t="s">
        <v>336</v>
      </c>
      <c r="C227" s="89" t="s">
        <v>297</v>
      </c>
      <c r="D227" s="129" t="s">
        <v>304</v>
      </c>
      <c r="E227" s="217">
        <f>IFERROR(VLOOKUP($B227,'[8]OCT-19'!$B:$H,6,FALSE),0)</f>
        <v>31608.95</v>
      </c>
      <c r="F227" s="218">
        <f>IFERROR(VLOOKUP(B227,'[8]OCT-19'!B:H,7,FALSE),0)</f>
        <v>0</v>
      </c>
      <c r="G227" s="219">
        <f t="shared" si="25"/>
        <v>31608.95</v>
      </c>
      <c r="H227" s="204">
        <f>IFERROR(VLOOKUP(B227,'[7]NOV-19'!B:H,6,FALSE),0)</f>
        <v>15213.27</v>
      </c>
      <c r="I227" s="205">
        <f>IFERROR(VLOOKUP(B227,'[7]NOV-19'!B:H,7,FALSE),0)</f>
        <v>109.8</v>
      </c>
      <c r="J227" s="206">
        <f t="shared" si="26"/>
        <v>15323.07</v>
      </c>
      <c r="K227" s="204">
        <f>IFERROR(VLOOKUP(B227,'[9]DEC-19'!B:H,6,FALSE),0)</f>
        <v>7202.67</v>
      </c>
      <c r="L227" s="205">
        <f>IFERROR(VLOOKUP(B227,'[9]DEC-19'!B:H,7,FALSE),0)</f>
        <v>492.48</v>
      </c>
      <c r="M227" s="206">
        <f t="shared" si="21"/>
        <v>7695.15</v>
      </c>
      <c r="N227" s="217">
        <f>IFERROR(VLOOKUP(B227,'[10]JAN-20'!B:H,6,FALSE),0)</f>
        <v>6482.91</v>
      </c>
      <c r="O227" s="218">
        <f>IFERROR(VLOOKUP(B227,'[10]JAN-20'!B:H,7,FALSE),0)</f>
        <v>818.96</v>
      </c>
      <c r="P227" s="219">
        <f t="shared" si="22"/>
        <v>7301.87</v>
      </c>
      <c r="Q227" s="217">
        <f>IFERROR(VLOOKUP(B227,'[11]FEB-20'!B:H,6,FALSE),0)</f>
        <v>7527.5</v>
      </c>
      <c r="R227" s="218">
        <f>IFERROR(VLOOKUP(B227,'[11]FEB-20'!B:H,7,FALSE),0)</f>
        <v>409.14</v>
      </c>
      <c r="S227" s="219">
        <f t="shared" si="23"/>
        <v>7936.64</v>
      </c>
      <c r="T227" s="217">
        <f>IFERROR(VLOOKUP(B227,'[12]MAR-20'!B:H,6,FALSE),0)</f>
        <v>10162.09</v>
      </c>
      <c r="U227" s="218">
        <f>IFERROR(VLOOKUP(B227,'[12]MAR-20'!B:H,7,FALSE),0)</f>
        <v>1374.01</v>
      </c>
      <c r="V227" s="219">
        <f t="shared" si="24"/>
        <v>11536.1</v>
      </c>
      <c r="W227" s="195">
        <f t="shared" si="27"/>
        <v>78197.39</v>
      </c>
      <c r="X227" s="196">
        <f t="shared" si="27"/>
        <v>3204.3900000000003</v>
      </c>
      <c r="Y227" s="197">
        <f t="shared" si="27"/>
        <v>81401.780000000013</v>
      </c>
    </row>
    <row r="228" spans="1:25" ht="13.5" thickBot="1">
      <c r="A228" s="26" t="s">
        <v>335</v>
      </c>
      <c r="B228" s="26" t="s">
        <v>380</v>
      </c>
      <c r="C228" s="90" t="s">
        <v>297</v>
      </c>
      <c r="D228" s="130" t="s">
        <v>304</v>
      </c>
      <c r="E228" s="217">
        <f>IFERROR(VLOOKUP($B228,'[8]OCT-19'!$B:$H,6,FALSE),0)</f>
        <v>8896.76</v>
      </c>
      <c r="F228" s="218">
        <f>IFERROR(VLOOKUP(B228,'[8]OCT-19'!B:H,7,FALSE),0)</f>
        <v>1479.04</v>
      </c>
      <c r="G228" s="219">
        <f t="shared" si="25"/>
        <v>10375.799999999999</v>
      </c>
      <c r="H228" s="228">
        <f>IFERROR(VLOOKUP(B228,'[7]NOV-19'!B:H,6,FALSE),0)</f>
        <v>14059.92</v>
      </c>
      <c r="I228" s="229">
        <f>IFERROR(VLOOKUP(B228,'[7]NOV-19'!B:H,7,FALSE),0)</f>
        <v>0</v>
      </c>
      <c r="J228" s="230">
        <f t="shared" si="26"/>
        <v>14059.92</v>
      </c>
      <c r="K228" s="228">
        <f>IFERROR(VLOOKUP(B228,'[9]DEC-19'!B:H,6,FALSE),0)</f>
        <v>14362.69</v>
      </c>
      <c r="L228" s="229">
        <f>IFERROR(VLOOKUP(B228,'[9]DEC-19'!B:H,7,FALSE),0)</f>
        <v>0</v>
      </c>
      <c r="M228" s="230">
        <f t="shared" si="21"/>
        <v>14362.69</v>
      </c>
      <c r="N228" s="242">
        <f>IFERROR(VLOOKUP(B228,'[10]JAN-20'!B:H,6,FALSE),0)</f>
        <v>14032.09</v>
      </c>
      <c r="O228" s="243">
        <f>IFERROR(VLOOKUP(B228,'[10]JAN-20'!B:H,7,FALSE),0)</f>
        <v>0</v>
      </c>
      <c r="P228" s="244">
        <f t="shared" si="22"/>
        <v>14032.09</v>
      </c>
      <c r="Q228" s="242">
        <f>IFERROR(VLOOKUP(B228,'[11]FEB-20'!B:H,6,FALSE),0)</f>
        <v>15015.04</v>
      </c>
      <c r="R228" s="243">
        <f>IFERROR(VLOOKUP(B228,'[11]FEB-20'!B:H,7,FALSE),0)</f>
        <v>0</v>
      </c>
      <c r="S228" s="244">
        <f t="shared" si="23"/>
        <v>15015.04</v>
      </c>
      <c r="T228" s="217">
        <f>IFERROR(VLOOKUP(B228,'[12]MAR-20'!B:H,6,FALSE),0)</f>
        <v>13240.63</v>
      </c>
      <c r="U228" s="218">
        <f>IFERROR(VLOOKUP(B228,'[12]MAR-20'!B:H,7,FALSE),0)</f>
        <v>0</v>
      </c>
      <c r="V228" s="219">
        <f t="shared" si="24"/>
        <v>13240.63</v>
      </c>
      <c r="W228" s="201">
        <f>SUM(E228,H228,K228,N168,Q228,T228)</f>
        <v>65600.990000000005</v>
      </c>
      <c r="X228" s="202">
        <f t="shared" ref="X228:Y228" si="28">SUM(F228,I228,L228,O228,R228,U228)</f>
        <v>1479.04</v>
      </c>
      <c r="Y228" s="203">
        <f t="shared" si="28"/>
        <v>81086.170000000013</v>
      </c>
    </row>
    <row r="229" spans="1:25">
      <c r="A229" s="91"/>
      <c r="B229" s="91"/>
      <c r="C229" s="91"/>
      <c r="D229" s="91"/>
      <c r="E229" s="212"/>
      <c r="F229" s="212"/>
      <c r="G229" s="212"/>
      <c r="H229" s="212">
        <f>IFERROR(VLOOKUP(B229,'[7]NOV-19'!B:H,6,FALSE),0)</f>
        <v>0</v>
      </c>
      <c r="I229" s="212">
        <f>IFERROR(VLOOKUP(B229,'[7]NOV-19'!B:H,7,FALSE),0)</f>
        <v>0</v>
      </c>
      <c r="J229" s="212">
        <f t="shared" si="26"/>
        <v>0</v>
      </c>
      <c r="K229" s="212">
        <f t="shared" ref="K229:K230" si="29">+I229+J229</f>
        <v>0</v>
      </c>
      <c r="L229" s="212">
        <f t="shared" ref="L229:L230" si="30">+J229+K229</f>
        <v>0</v>
      </c>
      <c r="M229" s="212">
        <f t="shared" si="21"/>
        <v>0</v>
      </c>
      <c r="N229" s="212">
        <f t="shared" ref="N229:N230" si="31">+L229+M229</f>
        <v>0</v>
      </c>
      <c r="O229" s="212">
        <f t="shared" ref="O229:O230" si="32">+M229+N229</f>
        <v>0</v>
      </c>
      <c r="P229" s="212">
        <f t="shared" si="22"/>
        <v>0</v>
      </c>
      <c r="Q229" s="212">
        <f>IFERROR(VLOOKUP(B229,'[11]FEB-20'!B:H,6,FALSE),0)</f>
        <v>0</v>
      </c>
      <c r="R229" s="212">
        <f>IFERROR(VLOOKUP(B229,'[11]FEB-20'!B:H,7,FALSE),0)</f>
        <v>0</v>
      </c>
      <c r="S229" s="212">
        <f t="shared" si="23"/>
        <v>0</v>
      </c>
      <c r="T229" s="212">
        <f>IFERROR(VLOOKUP(B229,'[12]MAR-20'!B:H,6,FALSE),0)</f>
        <v>0</v>
      </c>
      <c r="U229" s="212">
        <f>IFERROR(VLOOKUP(B229,'[12]MAR-20'!B:H,7,FALSE),0)</f>
        <v>0</v>
      </c>
      <c r="V229" s="212">
        <f t="shared" si="24"/>
        <v>0</v>
      </c>
      <c r="W229" s="92"/>
      <c r="X229" s="92"/>
      <c r="Y229" s="92"/>
    </row>
    <row r="230" spans="1:25">
      <c r="A230" s="91"/>
      <c r="B230" s="91"/>
      <c r="C230" s="91"/>
      <c r="D230" s="91"/>
      <c r="E230" s="206"/>
      <c r="F230" s="206"/>
      <c r="G230" s="206"/>
      <c r="H230" s="206">
        <f>IFERROR(VLOOKUP(B230,'[7]NOV-19'!B:H,6,FALSE),0)</f>
        <v>0</v>
      </c>
      <c r="I230" s="206">
        <f>IFERROR(VLOOKUP(B230,'[7]NOV-19'!B:H,7,FALSE),0)</f>
        <v>0</v>
      </c>
      <c r="J230" s="206">
        <f t="shared" si="26"/>
        <v>0</v>
      </c>
      <c r="K230" s="206">
        <f t="shared" si="29"/>
        <v>0</v>
      </c>
      <c r="L230" s="206">
        <f t="shared" si="30"/>
        <v>0</v>
      </c>
      <c r="M230" s="206">
        <f t="shared" si="21"/>
        <v>0</v>
      </c>
      <c r="N230" s="206">
        <f t="shared" si="31"/>
        <v>0</v>
      </c>
      <c r="O230" s="206">
        <f t="shared" si="32"/>
        <v>0</v>
      </c>
      <c r="P230" s="206">
        <f t="shared" si="22"/>
        <v>0</v>
      </c>
      <c r="Q230" s="206">
        <f>IFERROR(VLOOKUP(B230,'[11]FEB-20'!B:H,6,FALSE),0)</f>
        <v>0</v>
      </c>
      <c r="R230" s="206">
        <f>IFERROR(VLOOKUP(B230,'[11]FEB-20'!B:H,7,FALSE),0)</f>
        <v>0</v>
      </c>
      <c r="S230" s="206">
        <f t="shared" si="23"/>
        <v>0</v>
      </c>
      <c r="T230" s="206">
        <f>IFERROR(VLOOKUP(B230,'[12]MAR-20'!B:H,6,FALSE),0)</f>
        <v>0</v>
      </c>
      <c r="U230" s="206">
        <f>IFERROR(VLOOKUP(B230,'[12]MAR-20'!B:H,7,FALSE),0)</f>
        <v>0</v>
      </c>
      <c r="V230" s="206">
        <f t="shared" si="24"/>
        <v>0</v>
      </c>
      <c r="W230" s="92"/>
      <c r="X230" s="92"/>
      <c r="Y230" s="92"/>
    </row>
    <row r="231" spans="1:25">
      <c r="A231" s="232" t="s">
        <v>223</v>
      </c>
      <c r="B231" s="233"/>
      <c r="C231" s="233"/>
      <c r="D231" s="233"/>
      <c r="E231" s="236">
        <f t="shared" ref="E231:Y231" si="33">SUM(E5:E228)</f>
        <v>1713429.9000000006</v>
      </c>
      <c r="F231" s="236">
        <f t="shared" si="33"/>
        <v>340973.37999999989</v>
      </c>
      <c r="G231" s="236">
        <f t="shared" si="33"/>
        <v>2054403.2799999993</v>
      </c>
      <c r="H231" s="236">
        <f t="shared" si="33"/>
        <v>1431144.82</v>
      </c>
      <c r="I231" s="236">
        <f t="shared" si="33"/>
        <v>374438.50000000017</v>
      </c>
      <c r="J231" s="236">
        <f t="shared" si="33"/>
        <v>1805583.3199999994</v>
      </c>
      <c r="K231" s="236">
        <f t="shared" ref="K231:M231" si="34">SUM(K5:K228)</f>
        <v>1519361.6899999988</v>
      </c>
      <c r="L231" s="236">
        <f t="shared" si="34"/>
        <v>430926.5499999997</v>
      </c>
      <c r="M231" s="236">
        <f t="shared" si="34"/>
        <v>1950288.2399999998</v>
      </c>
      <c r="N231" s="236">
        <f t="shared" ref="N231:V231" si="35">SUM(N5:N228)</f>
        <v>1204375.4800000002</v>
      </c>
      <c r="O231" s="236">
        <f t="shared" si="35"/>
        <v>586085.61999999988</v>
      </c>
      <c r="P231" s="236">
        <f t="shared" si="35"/>
        <v>1790461.100000001</v>
      </c>
      <c r="Q231" s="236">
        <f t="shared" si="35"/>
        <v>1078027.1600000004</v>
      </c>
      <c r="R231" s="236">
        <f t="shared" si="35"/>
        <v>366830.18999999989</v>
      </c>
      <c r="S231" s="236">
        <f t="shared" si="35"/>
        <v>1444857.3499999994</v>
      </c>
      <c r="T231" s="236">
        <f t="shared" si="35"/>
        <v>1530980.3299999991</v>
      </c>
      <c r="U231" s="236">
        <f t="shared" si="35"/>
        <v>337227.74000000017</v>
      </c>
      <c r="V231" s="236">
        <f t="shared" si="35"/>
        <v>1868208.0700000008</v>
      </c>
      <c r="W231" s="234">
        <f t="shared" si="33"/>
        <v>8108297.2800000012</v>
      </c>
      <c r="X231" s="235">
        <f t="shared" si="33"/>
        <v>2374406.310000001</v>
      </c>
      <c r="Y231" s="237">
        <f t="shared" si="33"/>
        <v>10496709.729999995</v>
      </c>
    </row>
    <row r="232" spans="1:25">
      <c r="A232" s="238" t="s">
        <v>224</v>
      </c>
      <c r="B232" s="172"/>
      <c r="C232" s="172"/>
      <c r="D232" s="172"/>
      <c r="E232" s="240">
        <v>0</v>
      </c>
      <c r="F232" s="240">
        <v>0</v>
      </c>
      <c r="G232" s="240">
        <v>0</v>
      </c>
      <c r="H232" s="240">
        <v>0</v>
      </c>
      <c r="I232" s="240">
        <v>0</v>
      </c>
      <c r="J232" s="240">
        <v>0</v>
      </c>
      <c r="K232" s="240">
        <v>0</v>
      </c>
      <c r="L232" s="240">
        <v>0</v>
      </c>
      <c r="M232" s="240">
        <v>0</v>
      </c>
      <c r="N232" s="240">
        <v>0</v>
      </c>
      <c r="O232" s="240">
        <v>0</v>
      </c>
      <c r="P232" s="240">
        <v>0</v>
      </c>
      <c r="Q232" s="240">
        <v>0</v>
      </c>
      <c r="R232" s="240">
        <v>0</v>
      </c>
      <c r="S232" s="240">
        <v>0</v>
      </c>
      <c r="T232" s="240">
        <v>0</v>
      </c>
      <c r="U232" s="240">
        <v>0</v>
      </c>
      <c r="V232" s="240">
        <v>0</v>
      </c>
      <c r="W232" s="241">
        <v>0</v>
      </c>
      <c r="X232" s="239">
        <v>0</v>
      </c>
      <c r="Y232" s="38">
        <v>0</v>
      </c>
    </row>
    <row r="233" spans="1:25" ht="13" thickBot="1">
      <c r="A233" s="178" t="s">
        <v>5</v>
      </c>
      <c r="B233" s="138"/>
      <c r="C233" s="138"/>
      <c r="D233" s="138"/>
      <c r="E233" s="245">
        <f t="shared" ref="E233:J233" si="36">+E231+E232</f>
        <v>1713429.9000000006</v>
      </c>
      <c r="F233" s="245">
        <f t="shared" si="36"/>
        <v>340973.37999999989</v>
      </c>
      <c r="G233" s="245">
        <f t="shared" si="36"/>
        <v>2054403.2799999993</v>
      </c>
      <c r="H233" s="245">
        <f t="shared" si="36"/>
        <v>1431144.82</v>
      </c>
      <c r="I233" s="245">
        <f t="shared" si="36"/>
        <v>374438.50000000017</v>
      </c>
      <c r="J233" s="245">
        <f t="shared" si="36"/>
        <v>1805583.3199999994</v>
      </c>
      <c r="K233" s="245">
        <f t="shared" ref="K233:M233" si="37">+K231+K232</f>
        <v>1519361.6899999988</v>
      </c>
      <c r="L233" s="245">
        <f t="shared" si="37"/>
        <v>430926.5499999997</v>
      </c>
      <c r="M233" s="245">
        <f t="shared" si="37"/>
        <v>1950288.2399999998</v>
      </c>
      <c r="N233" s="245">
        <f t="shared" ref="N233:V233" si="38">+N231+N232</f>
        <v>1204375.4800000002</v>
      </c>
      <c r="O233" s="245">
        <f t="shared" si="38"/>
        <v>586085.61999999988</v>
      </c>
      <c r="P233" s="245">
        <f t="shared" si="38"/>
        <v>1790461.100000001</v>
      </c>
      <c r="Q233" s="245">
        <f t="shared" si="38"/>
        <v>1078027.1600000004</v>
      </c>
      <c r="R233" s="245">
        <f t="shared" si="38"/>
        <v>366830.18999999989</v>
      </c>
      <c r="S233" s="245">
        <f t="shared" si="38"/>
        <v>1444857.3499999994</v>
      </c>
      <c r="T233" s="245">
        <f t="shared" si="38"/>
        <v>1530980.3299999991</v>
      </c>
      <c r="U233" s="245">
        <f t="shared" si="38"/>
        <v>337227.74000000017</v>
      </c>
      <c r="V233" s="245">
        <f t="shared" si="38"/>
        <v>1868208.0700000008</v>
      </c>
      <c r="W233" s="158">
        <f t="shared" ref="W233:Y233" si="39">+W231+W232</f>
        <v>8108297.2800000012</v>
      </c>
      <c r="X233" s="231">
        <f t="shared" si="39"/>
        <v>2374406.310000001</v>
      </c>
      <c r="Y233" s="126">
        <f t="shared" si="39"/>
        <v>10496709.729999995</v>
      </c>
    </row>
    <row r="234" spans="1:25">
      <c r="E234" s="220"/>
      <c r="F234" s="220"/>
      <c r="G234" s="220"/>
      <c r="H234" s="214"/>
      <c r="I234" s="214"/>
      <c r="J234" s="214"/>
      <c r="K234" s="214"/>
      <c r="L234" s="214"/>
      <c r="M234" s="214"/>
      <c r="N234" s="220"/>
      <c r="O234" s="220"/>
      <c r="P234" s="220"/>
      <c r="Q234" s="220"/>
      <c r="R234" s="220"/>
      <c r="S234" s="220"/>
      <c r="T234" s="220"/>
      <c r="U234" s="220"/>
      <c r="V234" s="220"/>
      <c r="W234" s="220"/>
    </row>
    <row r="235" spans="1:25">
      <c r="E235" s="220"/>
      <c r="F235" s="220"/>
      <c r="G235" s="220"/>
      <c r="H235" s="214"/>
      <c r="I235" s="214"/>
      <c r="J235" s="214"/>
      <c r="K235" s="214"/>
      <c r="L235" s="214"/>
      <c r="M235" s="214"/>
      <c r="N235" s="220"/>
      <c r="O235" s="220"/>
      <c r="P235" s="220"/>
      <c r="Q235" s="220"/>
      <c r="R235" s="220"/>
      <c r="S235" s="220"/>
      <c r="T235" s="220"/>
      <c r="U235" s="220"/>
      <c r="V235" s="220"/>
      <c r="W235" s="220"/>
    </row>
    <row r="236" spans="1:25">
      <c r="E236" s="220"/>
      <c r="F236" s="220"/>
      <c r="G236" s="220"/>
      <c r="H236" s="214"/>
      <c r="I236" s="214"/>
      <c r="J236" s="214"/>
      <c r="K236" s="214"/>
      <c r="L236" s="214"/>
      <c r="M236" s="214"/>
      <c r="N236" s="220"/>
      <c r="O236" s="220"/>
      <c r="P236" s="220"/>
      <c r="Q236" s="220"/>
      <c r="R236" s="220"/>
      <c r="S236" s="220"/>
      <c r="T236" s="220"/>
      <c r="U236" s="220"/>
      <c r="V236" s="220"/>
      <c r="W236" s="220"/>
      <c r="X236" s="101"/>
      <c r="Y236" s="101"/>
    </row>
    <row r="237" spans="1:25">
      <c r="E237" s="220"/>
      <c r="F237" s="220"/>
      <c r="G237" s="220"/>
      <c r="H237" s="214"/>
      <c r="I237" s="214"/>
      <c r="J237" s="214"/>
      <c r="K237" s="214"/>
      <c r="L237" s="214"/>
      <c r="M237" s="214"/>
      <c r="N237" s="220"/>
      <c r="O237" s="220"/>
      <c r="P237" s="220"/>
      <c r="Q237" s="220"/>
      <c r="R237" s="220"/>
      <c r="S237" s="220"/>
      <c r="T237" s="220"/>
      <c r="U237" s="220"/>
      <c r="V237" s="220"/>
      <c r="W237" s="220"/>
      <c r="X237" s="115"/>
      <c r="Y237" s="115"/>
    </row>
    <row r="238" spans="1:25" ht="17.5">
      <c r="A238" s="114"/>
      <c r="E238" s="220"/>
      <c r="F238" s="220"/>
      <c r="G238" s="220"/>
      <c r="H238" s="214"/>
      <c r="I238" s="214"/>
      <c r="J238" s="214"/>
      <c r="K238" s="214"/>
      <c r="L238" s="214"/>
      <c r="M238" s="214"/>
      <c r="N238" s="220"/>
      <c r="O238" s="220"/>
      <c r="P238" s="220"/>
      <c r="Q238" s="220"/>
      <c r="R238" s="220"/>
      <c r="S238" s="220"/>
      <c r="T238" s="220"/>
      <c r="U238" s="220"/>
      <c r="V238" s="220"/>
      <c r="W238" s="220"/>
      <c r="X238" s="115"/>
      <c r="Y238" s="115"/>
    </row>
    <row r="239" spans="1:25">
      <c r="E239" s="220"/>
      <c r="F239" s="220"/>
      <c r="G239" s="220"/>
      <c r="H239" s="214"/>
      <c r="I239" s="214"/>
      <c r="J239" s="214"/>
      <c r="K239" s="214"/>
      <c r="L239" s="214"/>
      <c r="M239" s="214"/>
      <c r="N239" s="220"/>
      <c r="O239" s="220"/>
      <c r="P239" s="220"/>
      <c r="Q239" s="220"/>
      <c r="R239" s="220"/>
      <c r="S239" s="220"/>
      <c r="T239" s="220"/>
      <c r="U239" s="220"/>
      <c r="V239" s="220"/>
      <c r="W239" s="220"/>
      <c r="X239" s="115"/>
      <c r="Y239" s="115"/>
    </row>
    <row r="240" spans="1:25">
      <c r="E240" s="220"/>
      <c r="F240" s="220"/>
      <c r="G240" s="220"/>
      <c r="H240" s="214"/>
      <c r="I240" s="214"/>
      <c r="J240" s="214"/>
      <c r="K240" s="214"/>
      <c r="L240" s="214"/>
      <c r="M240" s="214"/>
      <c r="N240" s="220"/>
      <c r="O240" s="220"/>
      <c r="P240" s="220"/>
      <c r="Q240" s="220"/>
      <c r="R240" s="220"/>
      <c r="S240" s="220"/>
      <c r="T240" s="220"/>
      <c r="U240" s="220"/>
      <c r="V240" s="220"/>
      <c r="W240" s="220"/>
      <c r="X240" s="115"/>
      <c r="Y240" s="115"/>
    </row>
    <row r="241" spans="5:25">
      <c r="E241" s="220"/>
      <c r="F241" s="220"/>
      <c r="G241" s="220"/>
      <c r="H241" s="214"/>
      <c r="I241" s="214"/>
      <c r="J241" s="214"/>
      <c r="K241" s="214"/>
      <c r="L241" s="214"/>
      <c r="M241" s="214"/>
      <c r="N241" s="220"/>
      <c r="O241" s="220"/>
      <c r="P241" s="220"/>
      <c r="Q241" s="220"/>
      <c r="R241" s="220"/>
      <c r="S241" s="220"/>
      <c r="T241" s="220"/>
      <c r="U241" s="220"/>
      <c r="V241" s="220"/>
      <c r="W241" s="220"/>
      <c r="X241" s="115"/>
      <c r="Y241" s="115"/>
    </row>
    <row r="242" spans="5:25">
      <c r="E242" s="220"/>
      <c r="F242" s="220"/>
      <c r="G242" s="220"/>
      <c r="H242" s="214"/>
      <c r="I242" s="214"/>
      <c r="J242" s="214"/>
      <c r="K242" s="214"/>
      <c r="L242" s="214"/>
      <c r="M242" s="214"/>
      <c r="N242" s="220"/>
      <c r="O242" s="220"/>
      <c r="P242" s="220"/>
      <c r="Q242" s="220"/>
      <c r="R242" s="220"/>
      <c r="S242" s="220"/>
      <c r="T242" s="220"/>
      <c r="U242" s="220"/>
      <c r="V242" s="220"/>
      <c r="W242" s="220"/>
    </row>
    <row r="243" spans="5:25">
      <c r="E243" s="220"/>
      <c r="F243" s="220"/>
      <c r="G243" s="220"/>
      <c r="H243" s="214"/>
      <c r="I243" s="214"/>
      <c r="J243" s="214"/>
      <c r="K243" s="214"/>
      <c r="L243" s="214"/>
      <c r="M243" s="214"/>
      <c r="N243" s="220"/>
      <c r="O243" s="220"/>
      <c r="P243" s="220"/>
      <c r="Q243" s="220"/>
      <c r="R243" s="220"/>
      <c r="S243" s="220"/>
      <c r="T243" s="220"/>
      <c r="U243" s="220"/>
      <c r="V243" s="220"/>
      <c r="W243" s="220"/>
    </row>
    <row r="244" spans="5:25">
      <c r="E244" s="220"/>
      <c r="F244" s="220"/>
      <c r="G244" s="220"/>
      <c r="H244" s="214"/>
      <c r="I244" s="214"/>
      <c r="J244" s="214"/>
      <c r="K244" s="214"/>
      <c r="L244" s="214"/>
      <c r="M244" s="214"/>
      <c r="N244" s="220"/>
      <c r="O244" s="220"/>
      <c r="P244" s="220"/>
      <c r="Q244" s="220"/>
      <c r="R244" s="220"/>
      <c r="S244" s="220"/>
      <c r="T244" s="220"/>
      <c r="U244" s="220"/>
      <c r="V244" s="220"/>
      <c r="W244" s="220"/>
    </row>
    <row r="245" spans="5:25">
      <c r="E245" s="220"/>
      <c r="F245" s="220"/>
      <c r="G245" s="220"/>
      <c r="H245" s="214"/>
      <c r="I245" s="214"/>
      <c r="J245" s="214"/>
      <c r="K245" s="214"/>
      <c r="L245" s="214"/>
      <c r="M245" s="214"/>
      <c r="N245" s="220"/>
      <c r="O245" s="220"/>
      <c r="P245" s="220"/>
      <c r="Q245" s="220"/>
      <c r="R245" s="220"/>
      <c r="S245" s="220"/>
      <c r="T245" s="220"/>
      <c r="U245" s="220"/>
      <c r="V245" s="220"/>
      <c r="W245" s="220"/>
    </row>
    <row r="246" spans="5:25">
      <c r="E246" s="220"/>
      <c r="F246" s="220"/>
      <c r="G246" s="220"/>
      <c r="H246" s="214"/>
      <c r="I246" s="214"/>
      <c r="J246" s="214"/>
      <c r="K246" s="214"/>
      <c r="L246" s="214"/>
      <c r="M246" s="214"/>
      <c r="N246" s="220"/>
      <c r="O246" s="220"/>
      <c r="P246" s="220"/>
      <c r="Q246" s="220"/>
      <c r="R246" s="220"/>
      <c r="S246" s="220"/>
      <c r="T246" s="220"/>
      <c r="U246" s="220"/>
      <c r="V246" s="220"/>
      <c r="W246" s="220"/>
    </row>
    <row r="247" spans="5:25">
      <c r="E247" s="220"/>
      <c r="F247" s="220"/>
      <c r="G247" s="220"/>
      <c r="H247" s="214"/>
      <c r="I247" s="214"/>
      <c r="J247" s="214"/>
      <c r="K247" s="214"/>
      <c r="L247" s="214"/>
      <c r="M247" s="214"/>
      <c r="N247" s="220"/>
      <c r="O247" s="220"/>
      <c r="P247" s="220"/>
      <c r="Q247" s="220"/>
      <c r="R247" s="220"/>
      <c r="S247" s="220"/>
      <c r="T247" s="220"/>
      <c r="U247" s="220"/>
      <c r="V247" s="220"/>
      <c r="W247" s="220"/>
    </row>
    <row r="248" spans="5:25">
      <c r="E248" s="220"/>
      <c r="F248" s="220"/>
      <c r="G248" s="220"/>
      <c r="H248" s="214"/>
      <c r="I248" s="214"/>
      <c r="J248" s="214"/>
      <c r="K248" s="214"/>
      <c r="L248" s="214"/>
      <c r="M248" s="214"/>
      <c r="N248" s="220"/>
      <c r="O248" s="220"/>
      <c r="P248" s="220"/>
      <c r="Q248" s="220"/>
      <c r="R248" s="220"/>
      <c r="S248" s="220"/>
      <c r="T248" s="220"/>
      <c r="U248" s="220"/>
      <c r="V248" s="220"/>
      <c r="W248" s="220"/>
    </row>
    <row r="249" spans="5:25">
      <c r="E249" s="220"/>
      <c r="F249" s="220"/>
      <c r="G249" s="220"/>
      <c r="H249" s="214"/>
      <c r="I249" s="214"/>
      <c r="J249" s="214"/>
      <c r="K249" s="214"/>
      <c r="L249" s="214"/>
      <c r="M249" s="214"/>
      <c r="N249" s="220"/>
      <c r="O249" s="220"/>
      <c r="P249" s="220"/>
      <c r="Q249" s="220"/>
      <c r="R249" s="220"/>
      <c r="S249" s="220"/>
      <c r="T249" s="220"/>
      <c r="U249" s="220"/>
      <c r="V249" s="220"/>
      <c r="W249" s="220"/>
    </row>
    <row r="250" spans="5:25">
      <c r="E250" s="220"/>
      <c r="F250" s="220"/>
      <c r="G250" s="220"/>
      <c r="H250" s="214"/>
      <c r="I250" s="214"/>
      <c r="J250" s="214"/>
      <c r="K250" s="214"/>
      <c r="L250" s="214"/>
      <c r="M250" s="214"/>
      <c r="N250" s="220"/>
      <c r="O250" s="220"/>
      <c r="P250" s="220"/>
      <c r="Q250" s="220"/>
      <c r="R250" s="220"/>
      <c r="S250" s="220"/>
      <c r="T250" s="220"/>
      <c r="U250" s="220"/>
      <c r="V250" s="220"/>
      <c r="W250" s="220"/>
    </row>
    <row r="251" spans="5:25">
      <c r="E251" s="220"/>
      <c r="F251" s="220"/>
      <c r="G251" s="220"/>
      <c r="H251" s="214"/>
      <c r="I251" s="214"/>
      <c r="J251" s="214"/>
      <c r="K251" s="214"/>
      <c r="L251" s="214"/>
      <c r="M251" s="214"/>
      <c r="N251" s="220"/>
      <c r="O251" s="220"/>
      <c r="P251" s="220"/>
      <c r="Q251" s="220"/>
      <c r="R251" s="220"/>
      <c r="S251" s="220"/>
      <c r="T251" s="220"/>
      <c r="U251" s="220"/>
      <c r="V251" s="220"/>
      <c r="W251" s="220"/>
    </row>
    <row r="252" spans="5:25">
      <c r="E252" s="220"/>
      <c r="F252" s="220"/>
      <c r="G252" s="220"/>
      <c r="H252" s="214"/>
      <c r="I252" s="214"/>
      <c r="J252" s="214"/>
      <c r="K252" s="214"/>
      <c r="L252" s="214"/>
      <c r="M252" s="214"/>
      <c r="N252" s="220"/>
      <c r="O252" s="220"/>
      <c r="P252" s="220"/>
      <c r="Q252" s="220"/>
      <c r="R252" s="220"/>
      <c r="S252" s="220"/>
      <c r="T252" s="220"/>
      <c r="U252" s="220"/>
      <c r="V252" s="220"/>
      <c r="W252" s="220"/>
    </row>
    <row r="253" spans="5:25">
      <c r="E253" s="220"/>
      <c r="F253" s="220"/>
      <c r="G253" s="220"/>
      <c r="H253" s="214"/>
      <c r="I253" s="214"/>
      <c r="J253" s="214"/>
      <c r="K253" s="214"/>
      <c r="L253" s="214"/>
      <c r="M253" s="214"/>
      <c r="N253" s="220"/>
      <c r="O253" s="220"/>
      <c r="P253" s="220"/>
      <c r="Q253" s="220"/>
      <c r="R253" s="220"/>
      <c r="S253" s="220"/>
      <c r="T253" s="220"/>
      <c r="U253" s="220"/>
      <c r="V253" s="220"/>
      <c r="W253" s="220"/>
    </row>
    <row r="254" spans="5:25">
      <c r="E254" s="220"/>
      <c r="F254" s="220"/>
      <c r="G254" s="220"/>
      <c r="H254" s="214"/>
      <c r="I254" s="214"/>
      <c r="J254" s="214"/>
      <c r="K254" s="214"/>
      <c r="L254" s="214"/>
      <c r="M254" s="214"/>
      <c r="N254" s="220"/>
      <c r="O254" s="220"/>
      <c r="P254" s="220"/>
      <c r="Q254" s="220"/>
      <c r="R254" s="220"/>
      <c r="S254" s="220"/>
      <c r="T254" s="220"/>
      <c r="U254" s="220"/>
      <c r="V254" s="220"/>
      <c r="W254" s="220"/>
    </row>
    <row r="255" spans="5:25">
      <c r="E255" s="220"/>
      <c r="F255" s="220"/>
      <c r="G255" s="220"/>
      <c r="H255" s="214"/>
      <c r="I255" s="214"/>
      <c r="J255" s="214"/>
      <c r="K255" s="214"/>
      <c r="L255" s="214"/>
      <c r="M255" s="214"/>
      <c r="N255" s="220"/>
      <c r="O255" s="220"/>
      <c r="P255" s="220"/>
      <c r="Q255" s="220"/>
      <c r="R255" s="220"/>
      <c r="S255" s="220"/>
      <c r="T255" s="220"/>
      <c r="U255" s="220"/>
      <c r="V255" s="220"/>
      <c r="W255" s="220"/>
    </row>
    <row r="256" spans="5:25">
      <c r="E256" s="220"/>
      <c r="F256" s="220"/>
      <c r="G256" s="220"/>
      <c r="H256" s="214"/>
      <c r="I256" s="214"/>
      <c r="J256" s="214"/>
      <c r="K256" s="214"/>
      <c r="L256" s="214"/>
      <c r="M256" s="214"/>
      <c r="N256" s="220"/>
      <c r="O256" s="220"/>
      <c r="P256" s="220"/>
      <c r="Q256" s="220"/>
      <c r="R256" s="220"/>
      <c r="S256" s="220"/>
      <c r="T256" s="220"/>
      <c r="U256" s="220"/>
      <c r="V256" s="220"/>
      <c r="W256" s="220"/>
    </row>
    <row r="257" spans="5:23">
      <c r="E257" s="220"/>
      <c r="F257" s="220"/>
      <c r="G257" s="220"/>
      <c r="H257" s="214"/>
      <c r="I257" s="214"/>
      <c r="J257" s="214"/>
      <c r="K257" s="214"/>
      <c r="L257" s="214"/>
      <c r="M257" s="214"/>
      <c r="N257" s="220"/>
      <c r="O257" s="220"/>
      <c r="P257" s="220"/>
      <c r="Q257" s="220"/>
      <c r="R257" s="220"/>
      <c r="S257" s="220"/>
      <c r="T257" s="220"/>
      <c r="U257" s="220"/>
      <c r="V257" s="220"/>
      <c r="W257" s="220"/>
    </row>
    <row r="258" spans="5:23">
      <c r="E258" s="220"/>
      <c r="F258" s="220"/>
      <c r="G258" s="220"/>
      <c r="H258" s="214"/>
      <c r="I258" s="214"/>
      <c r="J258" s="214"/>
      <c r="K258" s="214"/>
      <c r="L258" s="214"/>
      <c r="M258" s="214"/>
      <c r="N258" s="220"/>
      <c r="O258" s="220"/>
      <c r="P258" s="220"/>
      <c r="Q258" s="220"/>
      <c r="R258" s="220"/>
      <c r="S258" s="220"/>
      <c r="T258" s="220"/>
      <c r="U258" s="220"/>
      <c r="V258" s="220"/>
      <c r="W258" s="220"/>
    </row>
    <row r="259" spans="5:23">
      <c r="E259" s="220"/>
      <c r="F259" s="220"/>
      <c r="G259" s="220"/>
      <c r="H259" s="214"/>
      <c r="I259" s="214"/>
      <c r="J259" s="214"/>
      <c r="K259" s="214"/>
      <c r="L259" s="214"/>
      <c r="M259" s="214"/>
      <c r="N259" s="220"/>
      <c r="O259" s="220"/>
      <c r="P259" s="220"/>
      <c r="Q259" s="220"/>
      <c r="R259" s="220"/>
      <c r="S259" s="220"/>
      <c r="T259" s="220"/>
      <c r="U259" s="220"/>
      <c r="V259" s="220"/>
      <c r="W259" s="220"/>
    </row>
    <row r="260" spans="5:23">
      <c r="E260" s="220"/>
      <c r="F260" s="220"/>
      <c r="G260" s="220"/>
      <c r="H260" s="214"/>
      <c r="I260" s="214"/>
      <c r="J260" s="214"/>
      <c r="K260" s="214"/>
      <c r="L260" s="214"/>
      <c r="M260" s="214"/>
      <c r="N260" s="220"/>
      <c r="O260" s="220"/>
      <c r="P260" s="220"/>
      <c r="Q260" s="220"/>
      <c r="R260" s="220"/>
      <c r="S260" s="220"/>
      <c r="T260" s="220"/>
      <c r="U260" s="220"/>
      <c r="V260" s="220"/>
      <c r="W260" s="220"/>
    </row>
    <row r="261" spans="5:23">
      <c r="E261" s="220"/>
      <c r="F261" s="220"/>
      <c r="G261" s="220"/>
      <c r="H261" s="214"/>
      <c r="I261" s="214"/>
      <c r="J261" s="214"/>
      <c r="K261" s="214"/>
      <c r="L261" s="214"/>
      <c r="M261" s="214"/>
      <c r="N261" s="220"/>
      <c r="O261" s="220"/>
      <c r="P261" s="220"/>
      <c r="Q261" s="220"/>
      <c r="R261" s="220"/>
      <c r="S261" s="220"/>
      <c r="T261" s="220"/>
      <c r="U261" s="220"/>
      <c r="V261" s="220"/>
      <c r="W261" s="220"/>
    </row>
    <row r="262" spans="5:23">
      <c r="E262" s="220"/>
      <c r="F262" s="220"/>
      <c r="G262" s="220"/>
      <c r="H262" s="214"/>
      <c r="I262" s="214"/>
      <c r="J262" s="214"/>
      <c r="K262" s="214"/>
      <c r="L262" s="214"/>
      <c r="M262" s="214"/>
      <c r="N262" s="220"/>
      <c r="O262" s="220"/>
      <c r="P262" s="220"/>
      <c r="Q262" s="220"/>
      <c r="R262" s="220"/>
      <c r="S262" s="220"/>
      <c r="T262" s="220"/>
      <c r="U262" s="220"/>
      <c r="V262" s="220"/>
      <c r="W262" s="220"/>
    </row>
    <row r="263" spans="5:23">
      <c r="E263" s="220"/>
      <c r="F263" s="220"/>
      <c r="G263" s="220"/>
      <c r="H263" s="214"/>
      <c r="I263" s="214"/>
      <c r="J263" s="214"/>
      <c r="K263" s="214"/>
      <c r="L263" s="214"/>
      <c r="M263" s="214"/>
      <c r="N263" s="220"/>
      <c r="O263" s="220"/>
      <c r="P263" s="220"/>
      <c r="Q263" s="220"/>
      <c r="R263" s="220"/>
      <c r="S263" s="220"/>
      <c r="T263" s="220"/>
      <c r="U263" s="220"/>
      <c r="V263" s="220"/>
      <c r="W263" s="220"/>
    </row>
    <row r="264" spans="5:23">
      <c r="E264" s="220"/>
      <c r="F264" s="220"/>
      <c r="G264" s="220"/>
      <c r="H264" s="214"/>
      <c r="I264" s="214"/>
      <c r="J264" s="214"/>
      <c r="K264" s="214"/>
      <c r="L264" s="214"/>
      <c r="M264" s="214"/>
      <c r="N264" s="220"/>
      <c r="O264" s="220"/>
      <c r="P264" s="220"/>
      <c r="Q264" s="220"/>
      <c r="R264" s="220"/>
      <c r="S264" s="220"/>
      <c r="T264" s="220"/>
      <c r="U264" s="220"/>
      <c r="V264" s="220"/>
      <c r="W264" s="220"/>
    </row>
    <row r="265" spans="5:23">
      <c r="E265" s="220"/>
      <c r="F265" s="220"/>
      <c r="G265" s="220"/>
      <c r="H265" s="214"/>
      <c r="I265" s="214"/>
      <c r="J265" s="214"/>
      <c r="K265" s="214"/>
      <c r="L265" s="214"/>
      <c r="M265" s="214"/>
      <c r="N265" s="220"/>
      <c r="O265" s="220"/>
      <c r="P265" s="220"/>
      <c r="Q265" s="220"/>
      <c r="R265" s="220"/>
      <c r="S265" s="220"/>
      <c r="T265" s="220"/>
      <c r="U265" s="220"/>
      <c r="V265" s="220"/>
      <c r="W265" s="220"/>
    </row>
    <row r="266" spans="5:23">
      <c r="E266" s="220"/>
      <c r="F266" s="220"/>
      <c r="G266" s="220"/>
      <c r="H266" s="214"/>
      <c r="I266" s="214"/>
      <c r="J266" s="214"/>
      <c r="K266" s="214"/>
      <c r="L266" s="214"/>
      <c r="M266" s="214"/>
      <c r="N266" s="220"/>
      <c r="O266" s="220"/>
      <c r="P266" s="220"/>
      <c r="Q266" s="220"/>
      <c r="R266" s="220"/>
      <c r="S266" s="220"/>
      <c r="T266" s="220"/>
      <c r="U266" s="220"/>
      <c r="V266" s="220"/>
      <c r="W266" s="220"/>
    </row>
    <row r="267" spans="5:23">
      <c r="E267" s="220"/>
      <c r="F267" s="220"/>
      <c r="G267" s="220"/>
      <c r="H267" s="214"/>
      <c r="I267" s="214"/>
      <c r="J267" s="214"/>
      <c r="K267" s="214"/>
      <c r="L267" s="214"/>
      <c r="M267" s="214"/>
      <c r="N267" s="220"/>
      <c r="O267" s="220"/>
      <c r="P267" s="220"/>
      <c r="Q267" s="220"/>
      <c r="R267" s="220"/>
      <c r="S267" s="220"/>
      <c r="T267" s="220"/>
      <c r="U267" s="220"/>
      <c r="V267" s="220"/>
      <c r="W267" s="220"/>
    </row>
    <row r="268" spans="5:23">
      <c r="E268" s="220"/>
      <c r="F268" s="220"/>
      <c r="G268" s="220"/>
      <c r="H268" s="214"/>
      <c r="I268" s="214"/>
      <c r="J268" s="214"/>
      <c r="K268" s="214"/>
      <c r="L268" s="214"/>
      <c r="M268" s="214"/>
      <c r="N268" s="220"/>
      <c r="O268" s="220"/>
      <c r="P268" s="220"/>
      <c r="Q268" s="220"/>
      <c r="R268" s="220"/>
      <c r="S268" s="220"/>
      <c r="T268" s="220"/>
      <c r="U268" s="220"/>
      <c r="V268" s="220"/>
      <c r="W268" s="220"/>
    </row>
    <row r="269" spans="5:23">
      <c r="E269" s="220"/>
      <c r="F269" s="220"/>
      <c r="G269" s="220"/>
      <c r="H269" s="214"/>
      <c r="I269" s="214"/>
      <c r="J269" s="214"/>
      <c r="K269" s="214"/>
      <c r="L269" s="214"/>
      <c r="M269" s="214"/>
      <c r="N269" s="220"/>
      <c r="O269" s="220"/>
      <c r="P269" s="220"/>
      <c r="Q269" s="220"/>
      <c r="R269" s="220"/>
      <c r="S269" s="220"/>
      <c r="T269" s="220"/>
      <c r="U269" s="220"/>
      <c r="V269" s="220"/>
      <c r="W269" s="220"/>
    </row>
    <row r="270" spans="5:23">
      <c r="E270" s="220"/>
      <c r="F270" s="220"/>
      <c r="G270" s="220"/>
      <c r="H270" s="214"/>
      <c r="I270" s="214"/>
      <c r="J270" s="214"/>
      <c r="K270" s="214"/>
      <c r="L270" s="214"/>
      <c r="M270" s="214"/>
      <c r="N270" s="220"/>
      <c r="O270" s="220"/>
      <c r="P270" s="220"/>
      <c r="Q270" s="220"/>
      <c r="R270" s="220"/>
      <c r="S270" s="220"/>
      <c r="T270" s="220"/>
      <c r="U270" s="220"/>
      <c r="V270" s="220"/>
      <c r="W270" s="220"/>
    </row>
    <row r="271" spans="5:23">
      <c r="E271" s="220"/>
      <c r="F271" s="220"/>
      <c r="G271" s="220"/>
      <c r="H271" s="214"/>
      <c r="I271" s="214"/>
      <c r="J271" s="214"/>
      <c r="K271" s="214"/>
      <c r="L271" s="214"/>
      <c r="M271" s="214"/>
      <c r="N271" s="220"/>
      <c r="O271" s="220"/>
      <c r="P271" s="220"/>
      <c r="Q271" s="220"/>
      <c r="R271" s="220"/>
      <c r="S271" s="220"/>
      <c r="T271" s="220"/>
      <c r="U271" s="220"/>
      <c r="V271" s="220"/>
      <c r="W271" s="220"/>
    </row>
    <row r="272" spans="5:23">
      <c r="E272" s="220"/>
      <c r="F272" s="220"/>
      <c r="G272" s="220"/>
      <c r="H272" s="214"/>
      <c r="I272" s="214"/>
      <c r="J272" s="214"/>
      <c r="K272" s="214"/>
      <c r="L272" s="214"/>
      <c r="M272" s="214"/>
      <c r="N272" s="220"/>
      <c r="O272" s="220"/>
      <c r="P272" s="220"/>
      <c r="Q272" s="220"/>
      <c r="R272" s="220"/>
      <c r="S272" s="220"/>
      <c r="T272" s="220"/>
      <c r="U272" s="220"/>
      <c r="V272" s="220"/>
      <c r="W272" s="220"/>
    </row>
    <row r="273" spans="5:23">
      <c r="E273" s="220"/>
      <c r="F273" s="220"/>
      <c r="G273" s="220"/>
      <c r="H273" s="214"/>
      <c r="I273" s="214"/>
      <c r="J273" s="214"/>
      <c r="K273" s="214"/>
      <c r="L273" s="214"/>
      <c r="M273" s="214"/>
      <c r="N273" s="220"/>
      <c r="O273" s="220"/>
      <c r="P273" s="220"/>
      <c r="Q273" s="220"/>
      <c r="R273" s="220"/>
      <c r="S273" s="220"/>
      <c r="T273" s="220"/>
      <c r="U273" s="220"/>
      <c r="V273" s="220"/>
      <c r="W273" s="220"/>
    </row>
    <row r="274" spans="5:23">
      <c r="E274" s="220"/>
      <c r="F274" s="220"/>
      <c r="G274" s="220"/>
      <c r="H274" s="214"/>
      <c r="I274" s="214"/>
      <c r="J274" s="214"/>
      <c r="K274" s="214"/>
      <c r="L274" s="214"/>
      <c r="M274" s="214"/>
      <c r="N274" s="220"/>
      <c r="O274" s="220"/>
      <c r="P274" s="220"/>
      <c r="Q274" s="220"/>
      <c r="R274" s="220"/>
      <c r="S274" s="220"/>
      <c r="T274" s="220"/>
      <c r="U274" s="220"/>
      <c r="V274" s="220"/>
      <c r="W274" s="220"/>
    </row>
    <row r="275" spans="5:23">
      <c r="E275" s="220"/>
      <c r="F275" s="220"/>
      <c r="G275" s="220"/>
      <c r="H275" s="214"/>
      <c r="I275" s="214"/>
      <c r="J275" s="214"/>
      <c r="K275" s="214"/>
      <c r="L275" s="214"/>
      <c r="M275" s="214"/>
      <c r="N275" s="220"/>
      <c r="O275" s="220"/>
      <c r="P275" s="220"/>
      <c r="Q275" s="220"/>
      <c r="R275" s="220"/>
      <c r="S275" s="220"/>
      <c r="T275" s="220"/>
      <c r="U275" s="220"/>
      <c r="V275" s="220"/>
      <c r="W275" s="220"/>
    </row>
    <row r="276" spans="5:23">
      <c r="E276" s="220"/>
      <c r="F276" s="220"/>
      <c r="G276" s="220"/>
      <c r="H276" s="214"/>
      <c r="I276" s="214"/>
      <c r="J276" s="214"/>
      <c r="K276" s="214"/>
      <c r="L276" s="214"/>
      <c r="M276" s="214"/>
      <c r="N276" s="220"/>
      <c r="O276" s="220"/>
      <c r="P276" s="220"/>
      <c r="Q276" s="220"/>
      <c r="R276" s="220"/>
      <c r="S276" s="220"/>
      <c r="T276" s="220"/>
      <c r="U276" s="220"/>
      <c r="V276" s="220"/>
      <c r="W276" s="220"/>
    </row>
    <row r="277" spans="5:23">
      <c r="E277" s="220"/>
      <c r="F277" s="220"/>
      <c r="G277" s="220"/>
      <c r="H277" s="214"/>
      <c r="I277" s="214"/>
      <c r="J277" s="214"/>
      <c r="K277" s="214"/>
      <c r="L277" s="214"/>
      <c r="M277" s="214"/>
      <c r="N277" s="220"/>
      <c r="O277" s="220"/>
      <c r="P277" s="220"/>
      <c r="Q277" s="220"/>
      <c r="R277" s="220"/>
      <c r="S277" s="220"/>
      <c r="T277" s="220"/>
      <c r="U277" s="220"/>
      <c r="V277" s="220"/>
      <c r="W277" s="220"/>
    </row>
    <row r="278" spans="5:23">
      <c r="E278" s="220"/>
      <c r="F278" s="220"/>
      <c r="G278" s="220"/>
      <c r="H278" s="214"/>
      <c r="I278" s="214"/>
      <c r="J278" s="214"/>
      <c r="K278" s="214"/>
      <c r="L278" s="214"/>
      <c r="M278" s="214"/>
      <c r="N278" s="220"/>
      <c r="O278" s="220"/>
      <c r="P278" s="220"/>
      <c r="Q278" s="220"/>
      <c r="R278" s="220"/>
      <c r="S278" s="220"/>
      <c r="T278" s="220"/>
      <c r="U278" s="220"/>
      <c r="V278" s="220"/>
      <c r="W278" s="220"/>
    </row>
    <row r="279" spans="5:23">
      <c r="E279" s="220"/>
      <c r="F279" s="220"/>
      <c r="G279" s="220"/>
      <c r="H279" s="214"/>
      <c r="I279" s="214"/>
      <c r="J279" s="214"/>
      <c r="K279" s="214"/>
      <c r="L279" s="214"/>
      <c r="M279" s="214"/>
      <c r="N279" s="220"/>
      <c r="O279" s="220"/>
      <c r="P279" s="220"/>
      <c r="Q279" s="220"/>
      <c r="R279" s="220"/>
      <c r="S279" s="220"/>
      <c r="T279" s="220"/>
      <c r="U279" s="220"/>
      <c r="V279" s="220"/>
      <c r="W279" s="220"/>
    </row>
    <row r="280" spans="5:23">
      <c r="E280" s="220"/>
      <c r="F280" s="220"/>
      <c r="G280" s="220"/>
      <c r="H280" s="214"/>
      <c r="I280" s="214"/>
      <c r="J280" s="214"/>
      <c r="K280" s="214"/>
      <c r="L280" s="214"/>
      <c r="M280" s="214"/>
      <c r="N280" s="220"/>
      <c r="O280" s="220"/>
      <c r="P280" s="220"/>
      <c r="Q280" s="220"/>
      <c r="R280" s="220"/>
      <c r="S280" s="220"/>
      <c r="T280" s="220"/>
      <c r="U280" s="220"/>
      <c r="V280" s="220"/>
      <c r="W280" s="220"/>
    </row>
    <row r="281" spans="5:23">
      <c r="E281" s="220"/>
      <c r="F281" s="220"/>
      <c r="G281" s="220"/>
      <c r="H281" s="214"/>
      <c r="I281" s="214"/>
      <c r="J281" s="214"/>
      <c r="K281" s="214"/>
      <c r="L281" s="214"/>
      <c r="M281" s="214"/>
      <c r="N281" s="220"/>
      <c r="O281" s="220"/>
      <c r="P281" s="220"/>
      <c r="Q281" s="220"/>
      <c r="R281" s="220"/>
      <c r="S281" s="220"/>
      <c r="T281" s="220"/>
      <c r="U281" s="220"/>
      <c r="V281" s="220"/>
      <c r="W281" s="220"/>
    </row>
    <row r="282" spans="5:23">
      <c r="E282" s="220"/>
      <c r="F282" s="220"/>
      <c r="G282" s="220"/>
      <c r="H282" s="214"/>
      <c r="I282" s="214"/>
      <c r="J282" s="214"/>
      <c r="K282" s="214"/>
      <c r="L282" s="214"/>
      <c r="M282" s="214"/>
      <c r="N282" s="220"/>
      <c r="O282" s="220"/>
      <c r="P282" s="220"/>
      <c r="Q282" s="220"/>
      <c r="R282" s="220"/>
      <c r="S282" s="220"/>
      <c r="T282" s="220"/>
      <c r="U282" s="220"/>
      <c r="V282" s="220"/>
      <c r="W282" s="220"/>
    </row>
    <row r="283" spans="5:23">
      <c r="E283" s="220"/>
      <c r="F283" s="220"/>
      <c r="G283" s="220"/>
      <c r="H283" s="214"/>
      <c r="I283" s="214"/>
      <c r="J283" s="214"/>
      <c r="K283" s="214"/>
      <c r="L283" s="214"/>
      <c r="M283" s="214"/>
      <c r="N283" s="220"/>
      <c r="O283" s="220"/>
      <c r="P283" s="220"/>
      <c r="Q283" s="220"/>
      <c r="R283" s="220"/>
      <c r="S283" s="220"/>
      <c r="T283" s="220"/>
      <c r="U283" s="220"/>
      <c r="V283" s="220"/>
      <c r="W283" s="220"/>
    </row>
    <row r="284" spans="5:23">
      <c r="E284" s="220"/>
      <c r="F284" s="220"/>
      <c r="G284" s="220"/>
      <c r="H284" s="214"/>
      <c r="I284" s="214"/>
      <c r="J284" s="214"/>
      <c r="K284" s="214"/>
      <c r="L284" s="214"/>
      <c r="M284" s="214"/>
      <c r="N284" s="220"/>
      <c r="O284" s="220"/>
      <c r="P284" s="220"/>
      <c r="Q284" s="220"/>
      <c r="R284" s="220"/>
      <c r="S284" s="220"/>
      <c r="T284" s="220"/>
      <c r="U284" s="220"/>
      <c r="V284" s="220"/>
      <c r="W284" s="220"/>
    </row>
    <row r="285" spans="5:23">
      <c r="E285" s="220"/>
      <c r="F285" s="220"/>
      <c r="G285" s="220"/>
      <c r="H285" s="214"/>
      <c r="I285" s="214"/>
      <c r="J285" s="214"/>
      <c r="K285" s="214"/>
      <c r="L285" s="214"/>
      <c r="M285" s="214"/>
      <c r="N285" s="220"/>
      <c r="O285" s="220"/>
      <c r="P285" s="220"/>
      <c r="Q285" s="220"/>
      <c r="R285" s="220"/>
      <c r="S285" s="220"/>
      <c r="T285" s="220"/>
      <c r="U285" s="220"/>
      <c r="V285" s="220"/>
      <c r="W285" s="220"/>
    </row>
    <row r="286" spans="5:23">
      <c r="E286" s="220"/>
      <c r="F286" s="220"/>
      <c r="G286" s="220"/>
      <c r="H286" s="214"/>
      <c r="I286" s="214"/>
      <c r="J286" s="214"/>
      <c r="K286" s="214"/>
      <c r="L286" s="214"/>
      <c r="M286" s="214"/>
      <c r="N286" s="220"/>
      <c r="O286" s="220"/>
      <c r="P286" s="220"/>
      <c r="Q286" s="220"/>
      <c r="R286" s="220"/>
      <c r="S286" s="220"/>
      <c r="T286" s="220"/>
      <c r="U286" s="220"/>
      <c r="V286" s="220"/>
      <c r="W286" s="220"/>
    </row>
    <row r="287" spans="5:23">
      <c r="E287" s="220"/>
      <c r="F287" s="220"/>
      <c r="G287" s="220"/>
      <c r="H287" s="214"/>
      <c r="I287" s="214"/>
      <c r="J287" s="214"/>
      <c r="K287" s="214"/>
      <c r="L287" s="214"/>
      <c r="M287" s="214"/>
      <c r="N287" s="220"/>
      <c r="O287" s="220"/>
      <c r="P287" s="220"/>
      <c r="Q287" s="220"/>
      <c r="R287" s="220"/>
      <c r="S287" s="220"/>
      <c r="T287" s="220"/>
      <c r="U287" s="220"/>
      <c r="V287" s="220"/>
      <c r="W287" s="220"/>
    </row>
    <row r="288" spans="5:23">
      <c r="E288" s="220"/>
      <c r="F288" s="220"/>
      <c r="G288" s="220"/>
      <c r="H288" s="214"/>
      <c r="I288" s="214"/>
      <c r="J288" s="214"/>
      <c r="K288" s="214"/>
      <c r="L288" s="214"/>
      <c r="M288" s="214"/>
      <c r="N288" s="220"/>
      <c r="O288" s="220"/>
      <c r="P288" s="220"/>
      <c r="Q288" s="220"/>
      <c r="R288" s="220"/>
      <c r="S288" s="220"/>
      <c r="T288" s="220"/>
      <c r="U288" s="220"/>
      <c r="V288" s="220"/>
      <c r="W288" s="220"/>
    </row>
    <row r="289" spans="5:23">
      <c r="E289" s="220"/>
      <c r="F289" s="220"/>
      <c r="G289" s="220"/>
      <c r="H289" s="214"/>
      <c r="I289" s="214"/>
      <c r="J289" s="214"/>
      <c r="K289" s="214"/>
      <c r="L289" s="214"/>
      <c r="M289" s="214"/>
      <c r="N289" s="220"/>
      <c r="O289" s="220"/>
      <c r="P289" s="220"/>
      <c r="Q289" s="220"/>
      <c r="R289" s="220"/>
      <c r="S289" s="220"/>
      <c r="T289" s="220"/>
      <c r="U289" s="220"/>
      <c r="V289" s="220"/>
      <c r="W289" s="220"/>
    </row>
    <row r="290" spans="5:23">
      <c r="E290" s="220"/>
      <c r="F290" s="220"/>
      <c r="G290" s="220"/>
      <c r="H290" s="214"/>
      <c r="I290" s="214"/>
      <c r="J290" s="214"/>
      <c r="K290" s="214"/>
      <c r="L290" s="214"/>
      <c r="M290" s="214"/>
      <c r="N290" s="220"/>
      <c r="O290" s="220"/>
      <c r="P290" s="220"/>
      <c r="Q290" s="220"/>
      <c r="R290" s="220"/>
      <c r="S290" s="220"/>
      <c r="T290" s="220"/>
      <c r="U290" s="220"/>
      <c r="V290" s="220"/>
      <c r="W290" s="220"/>
    </row>
    <row r="291" spans="5:23">
      <c r="E291" s="220"/>
      <c r="F291" s="220"/>
      <c r="G291" s="220"/>
      <c r="H291" s="214"/>
      <c r="I291" s="214"/>
      <c r="J291" s="214"/>
      <c r="K291" s="214"/>
      <c r="L291" s="214"/>
      <c r="M291" s="214"/>
      <c r="N291" s="220"/>
      <c r="O291" s="220"/>
      <c r="P291" s="220"/>
      <c r="Q291" s="220"/>
      <c r="R291" s="220"/>
      <c r="S291" s="220"/>
      <c r="T291" s="220"/>
      <c r="U291" s="220"/>
      <c r="V291" s="220"/>
      <c r="W291" s="220"/>
    </row>
    <row r="292" spans="5:23">
      <c r="E292" s="220"/>
      <c r="F292" s="220"/>
      <c r="G292" s="220"/>
      <c r="H292" s="214"/>
      <c r="I292" s="214"/>
      <c r="J292" s="214"/>
      <c r="K292" s="214"/>
      <c r="L292" s="214"/>
      <c r="M292" s="214"/>
      <c r="N292" s="220"/>
      <c r="O292" s="220"/>
      <c r="P292" s="220"/>
      <c r="Q292" s="220"/>
      <c r="R292" s="220"/>
      <c r="S292" s="220"/>
      <c r="T292" s="220"/>
      <c r="U292" s="220"/>
      <c r="V292" s="220"/>
      <c r="W292" s="220"/>
    </row>
    <row r="293" spans="5:23">
      <c r="E293" s="220"/>
      <c r="F293" s="220"/>
      <c r="G293" s="220"/>
      <c r="H293" s="214"/>
      <c r="I293" s="214"/>
      <c r="J293" s="214"/>
      <c r="K293" s="214"/>
      <c r="L293" s="214"/>
      <c r="M293" s="214"/>
      <c r="N293" s="220"/>
      <c r="O293" s="220"/>
      <c r="P293" s="220"/>
      <c r="Q293" s="220"/>
      <c r="R293" s="220"/>
      <c r="S293" s="220"/>
      <c r="T293" s="220"/>
      <c r="U293" s="220"/>
      <c r="V293" s="220"/>
      <c r="W293" s="220"/>
    </row>
    <row r="294" spans="5:23">
      <c r="E294" s="220"/>
      <c r="F294" s="220"/>
      <c r="G294" s="220"/>
      <c r="H294" s="214"/>
      <c r="I294" s="214"/>
      <c r="J294" s="214"/>
      <c r="K294" s="214"/>
      <c r="L294" s="214"/>
      <c r="M294" s="214"/>
      <c r="N294" s="220"/>
      <c r="O294" s="220"/>
      <c r="P294" s="220"/>
      <c r="Q294" s="220"/>
      <c r="R294" s="220"/>
      <c r="S294" s="220"/>
      <c r="T294" s="220"/>
      <c r="U294" s="220"/>
      <c r="V294" s="220"/>
      <c r="W294" s="220"/>
    </row>
    <row r="295" spans="5:23">
      <c r="E295" s="220"/>
      <c r="F295" s="220"/>
      <c r="G295" s="220"/>
      <c r="H295" s="214"/>
      <c r="I295" s="214"/>
      <c r="J295" s="214"/>
      <c r="K295" s="214"/>
      <c r="L295" s="214"/>
      <c r="M295" s="214"/>
      <c r="N295" s="220"/>
      <c r="O295" s="220"/>
      <c r="P295" s="220"/>
      <c r="Q295" s="220"/>
      <c r="R295" s="220"/>
      <c r="S295" s="220"/>
      <c r="T295" s="220"/>
      <c r="U295" s="220"/>
      <c r="V295" s="220"/>
      <c r="W295" s="220"/>
    </row>
    <row r="296" spans="5:23">
      <c r="E296" s="220"/>
      <c r="F296" s="220"/>
      <c r="G296" s="220"/>
      <c r="H296" s="214"/>
      <c r="I296" s="214"/>
      <c r="J296" s="214"/>
      <c r="K296" s="214"/>
      <c r="L296" s="214"/>
      <c r="M296" s="214"/>
      <c r="N296" s="220"/>
      <c r="O296" s="220"/>
      <c r="P296" s="220"/>
      <c r="Q296" s="220"/>
      <c r="R296" s="220"/>
      <c r="S296" s="220"/>
      <c r="T296" s="220"/>
      <c r="U296" s="220"/>
      <c r="V296" s="220"/>
      <c r="W296" s="220"/>
    </row>
    <row r="297" spans="5:23">
      <c r="E297" s="220"/>
      <c r="F297" s="220"/>
      <c r="G297" s="220"/>
      <c r="H297" s="214"/>
      <c r="I297" s="214"/>
      <c r="J297" s="214"/>
      <c r="K297" s="214"/>
      <c r="L297" s="214"/>
      <c r="M297" s="214"/>
      <c r="N297" s="220"/>
      <c r="O297" s="220"/>
      <c r="P297" s="220"/>
      <c r="Q297" s="220"/>
      <c r="R297" s="220"/>
      <c r="S297" s="220"/>
      <c r="T297" s="220"/>
      <c r="U297" s="220"/>
      <c r="V297" s="220"/>
      <c r="W297" s="220"/>
    </row>
    <row r="298" spans="5:23">
      <c r="E298" s="220"/>
      <c r="F298" s="220"/>
      <c r="G298" s="220"/>
      <c r="H298" s="214"/>
      <c r="I298" s="214"/>
      <c r="J298" s="214"/>
      <c r="K298" s="214"/>
      <c r="L298" s="214"/>
      <c r="M298" s="214"/>
      <c r="N298" s="220"/>
      <c r="O298" s="220"/>
      <c r="P298" s="220"/>
      <c r="Q298" s="220"/>
      <c r="R298" s="220"/>
      <c r="S298" s="220"/>
      <c r="T298" s="220"/>
      <c r="U298" s="220"/>
      <c r="V298" s="220"/>
      <c r="W298" s="220"/>
    </row>
    <row r="299" spans="5:23">
      <c r="E299" s="220"/>
      <c r="F299" s="220"/>
      <c r="G299" s="220"/>
      <c r="H299" s="214"/>
      <c r="I299" s="214"/>
      <c r="J299" s="214"/>
      <c r="K299" s="214"/>
      <c r="L299" s="214"/>
      <c r="M299" s="214"/>
      <c r="N299" s="220"/>
      <c r="O299" s="220"/>
      <c r="P299" s="220"/>
      <c r="Q299" s="220"/>
      <c r="R299" s="220"/>
      <c r="S299" s="220"/>
      <c r="T299" s="220"/>
      <c r="U299" s="220"/>
      <c r="V299" s="220"/>
      <c r="W299" s="220"/>
    </row>
    <row r="300" spans="5:23">
      <c r="E300" s="220"/>
      <c r="F300" s="220"/>
      <c r="G300" s="220"/>
      <c r="H300" s="214"/>
      <c r="I300" s="214"/>
      <c r="J300" s="214"/>
      <c r="K300" s="214"/>
      <c r="L300" s="214"/>
      <c r="M300" s="214"/>
      <c r="N300" s="220"/>
      <c r="O300" s="220"/>
      <c r="P300" s="220"/>
      <c r="Q300" s="220"/>
      <c r="R300" s="220"/>
      <c r="S300" s="220"/>
      <c r="T300" s="220"/>
      <c r="U300" s="220"/>
      <c r="V300" s="220"/>
      <c r="W300" s="220"/>
    </row>
    <row r="301" spans="5:23">
      <c r="E301" s="220"/>
      <c r="F301" s="220"/>
      <c r="G301" s="220"/>
      <c r="H301" s="214"/>
      <c r="I301" s="214"/>
      <c r="J301" s="214"/>
      <c r="K301" s="214"/>
      <c r="L301" s="214"/>
      <c r="M301" s="214"/>
      <c r="N301" s="220"/>
      <c r="O301" s="220"/>
      <c r="P301" s="220"/>
      <c r="Q301" s="220"/>
      <c r="R301" s="220"/>
      <c r="S301" s="220"/>
      <c r="T301" s="220"/>
      <c r="U301" s="220"/>
      <c r="V301" s="220"/>
      <c r="W301" s="220"/>
    </row>
    <row r="302" spans="5:23">
      <c r="E302" s="220"/>
      <c r="F302" s="220"/>
      <c r="G302" s="220"/>
      <c r="H302" s="214"/>
      <c r="I302" s="214"/>
      <c r="J302" s="214"/>
      <c r="K302" s="214"/>
      <c r="L302" s="214"/>
      <c r="M302" s="214"/>
      <c r="N302" s="220"/>
      <c r="O302" s="220"/>
      <c r="P302" s="220"/>
      <c r="Q302" s="220"/>
      <c r="R302" s="220"/>
      <c r="S302" s="220"/>
      <c r="T302" s="220"/>
      <c r="U302" s="220"/>
      <c r="V302" s="220"/>
      <c r="W302" s="220"/>
    </row>
    <row r="303" spans="5:23">
      <c r="H303" s="214"/>
      <c r="I303" s="214"/>
      <c r="J303" s="214"/>
      <c r="S303" s="220"/>
      <c r="T303" s="220"/>
      <c r="U303" s="220"/>
      <c r="V303" s="220"/>
      <c r="W303" s="220"/>
    </row>
    <row r="304" spans="5:23">
      <c r="H304" s="214"/>
      <c r="I304" s="214"/>
      <c r="J304" s="214"/>
      <c r="S304" s="220"/>
      <c r="T304" s="220"/>
      <c r="U304" s="220"/>
      <c r="V304" s="220"/>
      <c r="W304" s="220"/>
    </row>
    <row r="305" spans="8:10">
      <c r="H305" s="214"/>
      <c r="I305" s="214"/>
      <c r="J305" s="214"/>
    </row>
    <row r="306" spans="8:10">
      <c r="H306" s="214"/>
      <c r="I306" s="214"/>
      <c r="J306" s="214"/>
    </row>
    <row r="307" spans="8:10">
      <c r="H307" s="214"/>
      <c r="I307" s="214"/>
      <c r="J307" s="214"/>
    </row>
    <row r="308" spans="8:10">
      <c r="H308" s="214"/>
      <c r="I308" s="214"/>
      <c r="J308" s="214"/>
    </row>
    <row r="309" spans="8:10">
      <c r="H309" s="214"/>
      <c r="I309" s="214"/>
      <c r="J309" s="214"/>
    </row>
  </sheetData>
  <conditionalFormatting sqref="B56:B58">
    <cfRule type="duplicateValues" dxfId="20" priority="2"/>
  </conditionalFormatting>
  <conditionalFormatting sqref="B60:B63">
    <cfRule type="duplicateValues" dxfId="19" priority="1"/>
  </conditionalFormatting>
  <pageMargins left="0.7" right="0.7" top="0.75" bottom="0.75" header="0.3" footer="0.3"/>
  <pageSetup paperSize="9" orientation="portrait" r:id="rId1"/>
  <customProperties>
    <customPr name="EpmWorksheetKeyString_GUID" r:id="rId2"/>
  </customPropertie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Y233"/>
  <sheetViews>
    <sheetView topLeftCell="A210" zoomScale="80" zoomScaleNormal="80" workbookViewId="0">
      <selection activeCell="H232" sqref="H232"/>
    </sheetView>
  </sheetViews>
  <sheetFormatPr defaultRowHeight="12.5"/>
  <cols>
    <col min="1" max="1" width="13.26953125" customWidth="1"/>
    <col min="2" max="2" width="18" customWidth="1"/>
    <col min="3" max="4" width="9.1796875" customWidth="1"/>
    <col min="5" max="5" width="14.81640625" customWidth="1"/>
    <col min="6" max="6" width="10.1796875" customWidth="1"/>
    <col min="7" max="7" width="11.81640625" customWidth="1"/>
    <col min="8" max="8" width="11.26953125" customWidth="1"/>
    <col min="9" max="9" width="10.1796875" customWidth="1"/>
    <col min="10" max="10" width="11.81640625" customWidth="1"/>
    <col min="11" max="11" width="11" customWidth="1"/>
    <col min="12" max="12" width="10.1796875" customWidth="1"/>
    <col min="13" max="13" width="11.7265625" customWidth="1"/>
    <col min="14" max="14" width="12.453125" customWidth="1"/>
    <col min="15" max="15" width="9.1796875" customWidth="1"/>
    <col min="16" max="16" width="11" customWidth="1"/>
    <col min="17" max="17" width="11.1796875" customWidth="1"/>
    <col min="18" max="18" width="10" customWidth="1"/>
    <col min="19" max="19" width="11.26953125" customWidth="1"/>
    <col min="20" max="20" width="10" style="101" customWidth="1"/>
    <col min="21" max="21" width="11.81640625" style="101" customWidth="1"/>
    <col min="22" max="22" width="10.54296875" style="101" customWidth="1"/>
    <col min="23" max="23" width="14" customWidth="1"/>
    <col min="24" max="24" width="11.26953125" customWidth="1"/>
    <col min="25" max="25" width="11.7265625" customWidth="1"/>
  </cols>
  <sheetData>
    <row r="1" spans="1:25" ht="18">
      <c r="A1" s="81" t="s">
        <v>442</v>
      </c>
      <c r="T1"/>
      <c r="U1"/>
      <c r="V1"/>
    </row>
    <row r="2" spans="1:25" ht="13" thickBot="1">
      <c r="T2"/>
      <c r="U2"/>
      <c r="V2"/>
    </row>
    <row r="3" spans="1:25" ht="13" thickBot="1">
      <c r="E3" s="171">
        <v>43922</v>
      </c>
      <c r="F3" s="83"/>
      <c r="G3" s="84"/>
      <c r="H3" s="82">
        <v>43952</v>
      </c>
      <c r="I3" s="83"/>
      <c r="J3" s="84"/>
      <c r="K3" s="82">
        <v>43983</v>
      </c>
      <c r="L3" s="85"/>
      <c r="M3" s="84"/>
      <c r="N3" s="82">
        <v>44013</v>
      </c>
      <c r="O3" s="85"/>
      <c r="P3" s="84"/>
      <c r="Q3" s="82">
        <v>44044</v>
      </c>
      <c r="R3" s="85"/>
      <c r="S3" s="84"/>
      <c r="T3" s="82">
        <v>44075</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217">
        <f>IFERROR(VLOOKUP($B5,'[13]APR-20'!$B:$H,6,FALSE),0)</f>
        <v>0</v>
      </c>
      <c r="F5" s="218">
        <f>IFERROR(VLOOKUP(B5,'[13]APR-20'!B:H,7,FALSE),0)</f>
        <v>0</v>
      </c>
      <c r="G5" s="219">
        <f t="shared" ref="G5:G68" si="0">+E5+F5</f>
        <v>0</v>
      </c>
      <c r="H5" s="217">
        <f>IFERROR(VLOOKUP(B5,'[14]MAY-20'!B:H,6,FALSE),0)</f>
        <v>0</v>
      </c>
      <c r="I5" s="218">
        <f>IFERROR(VLOOKUP(B5,'[14]MAY-20'!B:H,7,FALSE),0)</f>
        <v>0</v>
      </c>
      <c r="J5" s="219">
        <f t="shared" ref="J5:J68" si="1">+H5+I5</f>
        <v>0</v>
      </c>
      <c r="K5" s="204">
        <f>IFERROR(VLOOKUP(B5,'[15]JUN-20'!B:H,6,FALSE),0)</f>
        <v>0</v>
      </c>
      <c r="L5" s="205">
        <f>IFERROR(VLOOKUP(B5,'[15]JUN-20'!B:H,7,FALSE),0)</f>
        <v>0</v>
      </c>
      <c r="M5" s="206">
        <f t="shared" ref="M5:M68" si="2">+K5+L5</f>
        <v>0</v>
      </c>
      <c r="N5" s="204">
        <f>IFERROR(VLOOKUP(B5,'[16]JUL-20'!B:H,6,FALSE),0)</f>
        <v>0</v>
      </c>
      <c r="O5" s="205">
        <f>IFERROR(VLOOKUP(B5,'[16]JUL-20'!B:H,7,FALSE),0)</f>
        <v>0</v>
      </c>
      <c r="P5" s="206">
        <f t="shared" ref="P5:P68" si="3">+N5+O5</f>
        <v>0</v>
      </c>
      <c r="Q5" s="204">
        <f>IFERROR(VLOOKUP(B5,'[17]AUG-20'!B:H,6,FALSE),0)</f>
        <v>0</v>
      </c>
      <c r="R5" s="205">
        <f>IFERROR(VLOOKUP(B5,'[17]AUG-20'!B:H,7,FALSE),0)</f>
        <v>0</v>
      </c>
      <c r="S5" s="206">
        <f t="shared" ref="S5:S68" si="4">+Q5+R5</f>
        <v>0</v>
      </c>
      <c r="T5" s="204">
        <f>IFERROR(VLOOKUP(B5,'[18]SEP-20'!B:H,6,FALSE),0)</f>
        <v>0</v>
      </c>
      <c r="U5" s="205">
        <f>IFERROR(VLOOKUP(B5,'[18]SEP-20'!B:H,7,FALSE),0)</f>
        <v>0</v>
      </c>
      <c r="V5" s="206">
        <f t="shared" ref="V5:V68" si="5">+T5+U5</f>
        <v>0</v>
      </c>
      <c r="W5" s="195">
        <f>SUM(E5,H5,K5,N5,Q5,T5)</f>
        <v>0</v>
      </c>
      <c r="X5" s="196">
        <f>SUM(F5,I5,L5,O5,R5,U5)</f>
        <v>0</v>
      </c>
      <c r="Y5" s="197">
        <f>SUM(G5,J5,M5,P5,S5,V5)</f>
        <v>0</v>
      </c>
    </row>
    <row r="6" spans="1:25" ht="13">
      <c r="A6" s="2" t="s">
        <v>250</v>
      </c>
      <c r="B6" s="2" t="s">
        <v>7</v>
      </c>
      <c r="C6" s="89" t="s">
        <v>297</v>
      </c>
      <c r="D6" s="129" t="s">
        <v>298</v>
      </c>
      <c r="E6" s="217">
        <f>IFERROR(VLOOKUP($B6,'[13]APR-20'!$B:$H,6,FALSE),0)</f>
        <v>4315.7</v>
      </c>
      <c r="F6" s="218">
        <f>IFERROR(VLOOKUP(B6,'[13]APR-20'!B:H,7,FALSE),0)</f>
        <v>198</v>
      </c>
      <c r="G6" s="219">
        <f t="shared" si="0"/>
        <v>4513.7</v>
      </c>
      <c r="H6" s="217">
        <f>IFERROR(VLOOKUP(B6,'[14]MAY-20'!B:H,6,FALSE),0)</f>
        <v>3026.6</v>
      </c>
      <c r="I6" s="218">
        <f>IFERROR(VLOOKUP(B6,'[14]MAY-20'!B:H,7,FALSE),0)</f>
        <v>1316.9</v>
      </c>
      <c r="J6" s="219">
        <f t="shared" si="1"/>
        <v>4343.5</v>
      </c>
      <c r="K6" s="204">
        <f>IFERROR(VLOOKUP(B6,'[15]JUN-20'!B:H,6,FALSE),0)</f>
        <v>15097.4</v>
      </c>
      <c r="L6" s="205">
        <f>IFERROR(VLOOKUP(B6,'[15]JUN-20'!B:H,7,FALSE),0)</f>
        <v>369</v>
      </c>
      <c r="M6" s="206">
        <f t="shared" si="2"/>
        <v>15466.4</v>
      </c>
      <c r="N6" s="204">
        <f>IFERROR(VLOOKUP(B6,'[16]JUL-20'!B:H,6,FALSE),0)</f>
        <v>6853.3</v>
      </c>
      <c r="O6" s="205">
        <f>IFERROR(VLOOKUP(B6,'[16]JUL-20'!B:H,7,FALSE),0)</f>
        <v>746.4</v>
      </c>
      <c r="P6" s="206">
        <f t="shared" si="3"/>
        <v>7599.7</v>
      </c>
      <c r="Q6" s="204">
        <f>IFERROR(VLOOKUP(B6,'[17]AUG-20'!B:H,6,FALSE),0)</f>
        <v>15163</v>
      </c>
      <c r="R6" s="205">
        <f>IFERROR(VLOOKUP(B6,'[17]AUG-20'!B:H,7,FALSE),0)</f>
        <v>1245.7</v>
      </c>
      <c r="S6" s="206">
        <f t="shared" si="4"/>
        <v>16408.7</v>
      </c>
      <c r="T6" s="204">
        <f>IFERROR(VLOOKUP(B6,'[18]SEP-20'!B:H,6,FALSE),0)</f>
        <v>6516.6</v>
      </c>
      <c r="U6" s="205">
        <f>IFERROR(VLOOKUP(B6,'[18]SEP-20'!B:H,7,FALSE),0)</f>
        <v>1592.6</v>
      </c>
      <c r="V6" s="206">
        <f t="shared" si="5"/>
        <v>8109.2000000000007</v>
      </c>
      <c r="W6" s="195">
        <f t="shared" ref="W6:Y76" si="6">SUM(E6,H6,K6,N6,Q6,T6)</f>
        <v>50972.6</v>
      </c>
      <c r="X6" s="196">
        <f t="shared" si="6"/>
        <v>5468.6</v>
      </c>
      <c r="Y6" s="197">
        <f t="shared" si="6"/>
        <v>56441.2</v>
      </c>
    </row>
    <row r="7" spans="1:25" ht="13">
      <c r="A7" s="2" t="s">
        <v>251</v>
      </c>
      <c r="B7" s="2" t="s">
        <v>8</v>
      </c>
      <c r="C7" s="89" t="s">
        <v>297</v>
      </c>
      <c r="D7" s="129" t="s">
        <v>302</v>
      </c>
      <c r="E7" s="217">
        <f>IFERROR(VLOOKUP($B7,'[13]APR-20'!$B:$H,6,FALSE),0)</f>
        <v>713.16</v>
      </c>
      <c r="F7" s="218">
        <f>IFERROR(VLOOKUP(B7,'[13]APR-20'!B:H,7,FALSE),0)</f>
        <v>0</v>
      </c>
      <c r="G7" s="219">
        <f t="shared" si="0"/>
        <v>713.16</v>
      </c>
      <c r="H7" s="217">
        <f>IFERROR(VLOOKUP(B7,'[14]MAY-20'!B:H,6,FALSE),0)</f>
        <v>722</v>
      </c>
      <c r="I7" s="218">
        <f>IFERROR(VLOOKUP(B7,'[14]MAY-20'!B:H,7,FALSE),0)</f>
        <v>0</v>
      </c>
      <c r="J7" s="219">
        <f t="shared" si="1"/>
        <v>722</v>
      </c>
      <c r="K7" s="204">
        <f>IFERROR(VLOOKUP(B7,'[15]JUN-20'!B:H,6,FALSE),0)</f>
        <v>641.08000000000004</v>
      </c>
      <c r="L7" s="205">
        <f>IFERROR(VLOOKUP(B7,'[15]JUN-20'!B:H,7,FALSE),0)</f>
        <v>39.5</v>
      </c>
      <c r="M7" s="206">
        <f t="shared" si="2"/>
        <v>680.58</v>
      </c>
      <c r="N7" s="204">
        <f>IFERROR(VLOOKUP(B7,'[16]JUL-20'!B:H,6,FALSE),0)</f>
        <v>619.24</v>
      </c>
      <c r="O7" s="205">
        <f>IFERROR(VLOOKUP(B7,'[16]JUL-20'!B:H,7,FALSE),0)</f>
        <v>3.5</v>
      </c>
      <c r="P7" s="206">
        <f t="shared" si="3"/>
        <v>622.74</v>
      </c>
      <c r="Q7" s="204">
        <f>IFERROR(VLOOKUP(B7,'[17]AUG-20'!B:H,6,FALSE),0)</f>
        <v>0.57999999999999996</v>
      </c>
      <c r="R7" s="205">
        <f>IFERROR(VLOOKUP(B7,'[17]AUG-20'!B:H,7,FALSE),0)</f>
        <v>0</v>
      </c>
      <c r="S7" s="206">
        <f t="shared" si="4"/>
        <v>0.57999999999999996</v>
      </c>
      <c r="T7" s="204">
        <f>IFERROR(VLOOKUP(B7,'[18]SEP-20'!B:H,6,FALSE),0)</f>
        <v>0</v>
      </c>
      <c r="U7" s="205">
        <f>IFERROR(VLOOKUP(B7,'[18]SEP-20'!B:H,7,FALSE),0)</f>
        <v>0</v>
      </c>
      <c r="V7" s="206">
        <f t="shared" si="5"/>
        <v>0</v>
      </c>
      <c r="W7" s="195">
        <f t="shared" si="6"/>
        <v>2696.0599999999995</v>
      </c>
      <c r="X7" s="196">
        <f t="shared" si="6"/>
        <v>43</v>
      </c>
      <c r="Y7" s="197">
        <f t="shared" si="6"/>
        <v>2739.0599999999995</v>
      </c>
    </row>
    <row r="8" spans="1:25" ht="13">
      <c r="A8" s="2" t="s">
        <v>251</v>
      </c>
      <c r="B8" s="2" t="s">
        <v>9</v>
      </c>
      <c r="C8" s="89" t="s">
        <v>297</v>
      </c>
      <c r="D8" s="129" t="s">
        <v>302</v>
      </c>
      <c r="E8" s="217">
        <f>IFERROR(VLOOKUP($B8,'[13]APR-20'!$B:$H,6,FALSE),0)</f>
        <v>19.510000000000002</v>
      </c>
      <c r="F8" s="218">
        <f>IFERROR(VLOOKUP(B8,'[13]APR-20'!B:H,7,FALSE),0)</f>
        <v>0.08</v>
      </c>
      <c r="G8" s="219">
        <f t="shared" si="0"/>
        <v>19.59</v>
      </c>
      <c r="H8" s="217">
        <f>IFERROR(VLOOKUP(B8,'[14]MAY-20'!B:H,6,FALSE),0)</f>
        <v>20.71</v>
      </c>
      <c r="I8" s="218">
        <f>IFERROR(VLOOKUP(B8,'[14]MAY-20'!B:H,7,FALSE),0)</f>
        <v>0</v>
      </c>
      <c r="J8" s="219">
        <f t="shared" si="1"/>
        <v>20.71</v>
      </c>
      <c r="K8" s="204">
        <f>IFERROR(VLOOKUP(B8,'[15]JUN-20'!B:H,6,FALSE),0)</f>
        <v>18</v>
      </c>
      <c r="L8" s="205">
        <f>IFERROR(VLOOKUP(B8,'[15]JUN-20'!B:H,7,FALSE),0)</f>
        <v>0</v>
      </c>
      <c r="M8" s="206">
        <f t="shared" si="2"/>
        <v>18</v>
      </c>
      <c r="N8" s="204">
        <f>IFERROR(VLOOKUP(B8,'[16]JUL-20'!B:H,6,FALSE),0)</f>
        <v>54.65</v>
      </c>
      <c r="O8" s="205">
        <f>IFERROR(VLOOKUP(B8,'[16]JUL-20'!B:H,7,FALSE),0)</f>
        <v>0</v>
      </c>
      <c r="P8" s="206">
        <f t="shared" si="3"/>
        <v>54.65</v>
      </c>
      <c r="Q8" s="204">
        <f>IFERROR(VLOOKUP(B8,'[17]AUG-20'!B:H,6,FALSE),0)</f>
        <v>0</v>
      </c>
      <c r="R8" s="205">
        <f>IFERROR(VLOOKUP(B8,'[17]AUG-20'!B:H,7,FALSE),0)</f>
        <v>0</v>
      </c>
      <c r="S8" s="206">
        <f t="shared" si="4"/>
        <v>0</v>
      </c>
      <c r="T8" s="204">
        <f>IFERROR(VLOOKUP(B8,'[18]SEP-20'!B:H,6,FALSE),0)</f>
        <v>0</v>
      </c>
      <c r="U8" s="205">
        <f>IFERROR(VLOOKUP(B8,'[18]SEP-20'!B:H,7,FALSE),0)</f>
        <v>0</v>
      </c>
      <c r="V8" s="206">
        <f t="shared" si="5"/>
        <v>0</v>
      </c>
      <c r="W8" s="195">
        <f t="shared" si="6"/>
        <v>112.87</v>
      </c>
      <c r="X8" s="196">
        <f t="shared" si="6"/>
        <v>0.08</v>
      </c>
      <c r="Y8" s="197">
        <f t="shared" si="6"/>
        <v>112.94999999999999</v>
      </c>
    </row>
    <row r="9" spans="1:25" ht="13">
      <c r="A9" s="2" t="s">
        <v>252</v>
      </c>
      <c r="B9" s="2" t="s">
        <v>10</v>
      </c>
      <c r="C9" s="89" t="s">
        <v>297</v>
      </c>
      <c r="D9" s="129" t="s">
        <v>302</v>
      </c>
      <c r="E9" s="217">
        <f>IFERROR(VLOOKUP($B9,'[13]APR-20'!$B:$H,6,FALSE),0)</f>
        <v>0</v>
      </c>
      <c r="F9" s="218">
        <f>IFERROR(VLOOKUP(B9,'[13]APR-20'!B:H,7,FALSE),0)</f>
        <v>0</v>
      </c>
      <c r="G9" s="219">
        <f t="shared" si="0"/>
        <v>0</v>
      </c>
      <c r="H9" s="217">
        <f>IFERROR(VLOOKUP(B9,'[14]MAY-20'!B:H,6,FALSE),0)</f>
        <v>0</v>
      </c>
      <c r="I9" s="218">
        <f>IFERROR(VLOOKUP(B9,'[14]MAY-20'!B:H,7,FALSE),0)</f>
        <v>0</v>
      </c>
      <c r="J9" s="219">
        <f t="shared" si="1"/>
        <v>0</v>
      </c>
      <c r="K9" s="204">
        <f>IFERROR(VLOOKUP(B9,'[15]JUN-20'!B:H,6,FALSE),0)</f>
        <v>0</v>
      </c>
      <c r="L9" s="205">
        <f>IFERROR(VLOOKUP(B9,'[15]JUN-20'!B:H,7,FALSE),0)</f>
        <v>0</v>
      </c>
      <c r="M9" s="206">
        <f t="shared" si="2"/>
        <v>0</v>
      </c>
      <c r="N9" s="204">
        <f>IFERROR(VLOOKUP(B9,'[16]JUL-20'!B:H,6,FALSE),0)</f>
        <v>0</v>
      </c>
      <c r="O9" s="205">
        <f>IFERROR(VLOOKUP(B9,'[16]JUL-20'!B:H,7,FALSE),0)</f>
        <v>0</v>
      </c>
      <c r="P9" s="206">
        <f t="shared" si="3"/>
        <v>0</v>
      </c>
      <c r="Q9" s="204">
        <f>IFERROR(VLOOKUP(B9,'[17]AUG-20'!B:H,6,FALSE),0)</f>
        <v>0</v>
      </c>
      <c r="R9" s="205">
        <f>IFERROR(VLOOKUP(B9,'[17]AUG-20'!B:H,7,FALSE),0)</f>
        <v>0</v>
      </c>
      <c r="S9" s="206">
        <f t="shared" si="4"/>
        <v>0</v>
      </c>
      <c r="T9" s="204">
        <f>IFERROR(VLOOKUP(B9,'[18]SEP-20'!B:H,6,FALSE),0)</f>
        <v>0</v>
      </c>
      <c r="U9" s="205">
        <f>IFERROR(VLOOKUP(B9,'[18]SEP-20'!B:H,7,FALSE),0)</f>
        <v>0</v>
      </c>
      <c r="V9" s="206">
        <f t="shared" si="5"/>
        <v>0</v>
      </c>
      <c r="W9" s="195">
        <f t="shared" si="6"/>
        <v>0</v>
      </c>
      <c r="X9" s="196">
        <f t="shared" si="6"/>
        <v>0</v>
      </c>
      <c r="Y9" s="197">
        <f t="shared" si="6"/>
        <v>0</v>
      </c>
    </row>
    <row r="10" spans="1:25" ht="13">
      <c r="A10" s="2" t="s">
        <v>252</v>
      </c>
      <c r="B10" s="2" t="s">
        <v>11</v>
      </c>
      <c r="C10" s="89" t="s">
        <v>297</v>
      </c>
      <c r="D10" s="129" t="s">
        <v>302</v>
      </c>
      <c r="E10" s="217">
        <f>IFERROR(VLOOKUP($B10,'[13]APR-20'!$B:$H,6,FALSE),0)</f>
        <v>0</v>
      </c>
      <c r="F10" s="218">
        <f>IFERROR(VLOOKUP(B10,'[13]APR-20'!B:H,7,FALSE),0)</f>
        <v>0</v>
      </c>
      <c r="G10" s="219">
        <f t="shared" si="0"/>
        <v>0</v>
      </c>
      <c r="H10" s="217">
        <f>IFERROR(VLOOKUP(B10,'[14]MAY-20'!B:H,6,FALSE),0)</f>
        <v>0</v>
      </c>
      <c r="I10" s="218">
        <f>IFERROR(VLOOKUP(B10,'[14]MAY-20'!B:H,7,FALSE),0)</f>
        <v>0</v>
      </c>
      <c r="J10" s="219">
        <f t="shared" si="1"/>
        <v>0</v>
      </c>
      <c r="K10" s="204">
        <f>IFERROR(VLOOKUP(B10,'[15]JUN-20'!B:H,6,FALSE),0)</f>
        <v>0</v>
      </c>
      <c r="L10" s="205">
        <f>IFERROR(VLOOKUP(B10,'[15]JUN-20'!B:H,7,FALSE),0)</f>
        <v>0</v>
      </c>
      <c r="M10" s="206">
        <f t="shared" si="2"/>
        <v>0</v>
      </c>
      <c r="N10" s="204">
        <f>IFERROR(VLOOKUP(B10,'[16]JUL-20'!B:H,6,FALSE),0)</f>
        <v>0</v>
      </c>
      <c r="O10" s="205">
        <f>IFERROR(VLOOKUP(B10,'[16]JUL-20'!B:H,7,FALSE),0)</f>
        <v>0</v>
      </c>
      <c r="P10" s="206">
        <f t="shared" si="3"/>
        <v>0</v>
      </c>
      <c r="Q10" s="204">
        <f>IFERROR(VLOOKUP(B10,'[17]AUG-20'!B:H,6,FALSE),0)</f>
        <v>0</v>
      </c>
      <c r="R10" s="205">
        <f>IFERROR(VLOOKUP(B10,'[17]AUG-20'!B:H,7,FALSE),0)</f>
        <v>0</v>
      </c>
      <c r="S10" s="206">
        <f t="shared" si="4"/>
        <v>0</v>
      </c>
      <c r="T10" s="204">
        <f>IFERROR(VLOOKUP(B10,'[18]SEP-20'!B:H,6,FALSE),0)</f>
        <v>0</v>
      </c>
      <c r="U10" s="205">
        <f>IFERROR(VLOOKUP(B10,'[18]SEP-20'!B:H,7,FALSE),0)</f>
        <v>0</v>
      </c>
      <c r="V10" s="206">
        <f t="shared" si="5"/>
        <v>0</v>
      </c>
      <c r="W10" s="195">
        <f t="shared" si="6"/>
        <v>0</v>
      </c>
      <c r="X10" s="196">
        <f t="shared" si="6"/>
        <v>0</v>
      </c>
      <c r="Y10" s="197">
        <f t="shared" si="6"/>
        <v>0</v>
      </c>
    </row>
    <row r="11" spans="1:25" ht="13">
      <c r="A11" s="2" t="s">
        <v>389</v>
      </c>
      <c r="B11" s="2" t="s">
        <v>390</v>
      </c>
      <c r="C11" s="89" t="s">
        <v>297</v>
      </c>
      <c r="D11" s="129" t="s">
        <v>304</v>
      </c>
      <c r="E11" s="217">
        <f>IFERROR(VLOOKUP($B11,'[13]APR-20'!$B:$H,6,FALSE),0)</f>
        <v>341.17</v>
      </c>
      <c r="F11" s="218">
        <f>IFERROR(VLOOKUP(B11,'[13]APR-20'!B:H,7,FALSE),0)</f>
        <v>482.31</v>
      </c>
      <c r="G11" s="219">
        <f t="shared" si="0"/>
        <v>823.48</v>
      </c>
      <c r="H11" s="217">
        <f>IFERROR(VLOOKUP(B11,'[14]MAY-20'!B:H,6,FALSE),0)</f>
        <v>1568.21</v>
      </c>
      <c r="I11" s="218">
        <f>IFERROR(VLOOKUP(B11,'[14]MAY-20'!B:H,7,FALSE),0)</f>
        <v>192.21</v>
      </c>
      <c r="J11" s="219">
        <f t="shared" si="1"/>
        <v>1760.42</v>
      </c>
      <c r="K11" s="204">
        <f>IFERROR(VLOOKUP(B11,'[15]JUN-20'!B:H,6,FALSE),0)</f>
        <v>1266.69</v>
      </c>
      <c r="L11" s="205">
        <f>IFERROR(VLOOKUP(B11,'[15]JUN-20'!B:H,7,FALSE),0)</f>
        <v>181.58</v>
      </c>
      <c r="M11" s="206">
        <f t="shared" si="2"/>
        <v>1448.27</v>
      </c>
      <c r="N11" s="204">
        <f>IFERROR(VLOOKUP(B11,'[16]JUL-20'!B:H,6,FALSE),0)</f>
        <v>1236.51</v>
      </c>
      <c r="O11" s="205">
        <f>IFERROR(VLOOKUP(B11,'[16]JUL-20'!B:H,7,FALSE),0)</f>
        <v>357.91</v>
      </c>
      <c r="P11" s="206">
        <f>+N11+O11</f>
        <v>1594.42</v>
      </c>
      <c r="Q11" s="204">
        <f>IFERROR(VLOOKUP(B11,'[17]AUG-20'!B:H,6,FALSE),0)</f>
        <v>3830.05</v>
      </c>
      <c r="R11" s="205">
        <f>IFERROR(VLOOKUP(B11,'[17]AUG-20'!B:H,7,FALSE),0)</f>
        <v>408.92</v>
      </c>
      <c r="S11" s="206">
        <f t="shared" si="4"/>
        <v>4238.97</v>
      </c>
      <c r="T11" s="204">
        <f>IFERROR(VLOOKUP(B11,'[18]SEP-20'!B:H,6,FALSE),0)</f>
        <v>9730.4</v>
      </c>
      <c r="U11" s="205">
        <f>IFERROR(VLOOKUP(B11,'[18]SEP-20'!B:H,7,FALSE),0)</f>
        <v>76.180000000000007</v>
      </c>
      <c r="V11" s="206">
        <f t="shared" si="5"/>
        <v>9806.58</v>
      </c>
      <c r="W11" s="195">
        <f t="shared" ref="W11:Y14" si="7">SUM(E11,H11,K11,N11,Q11,T11)</f>
        <v>17973.03</v>
      </c>
      <c r="X11" s="196">
        <f t="shared" si="7"/>
        <v>1699.1100000000001</v>
      </c>
      <c r="Y11" s="197">
        <f t="shared" si="7"/>
        <v>19672.14</v>
      </c>
    </row>
    <row r="12" spans="1:25" ht="13">
      <c r="A12" s="2" t="s">
        <v>396</v>
      </c>
      <c r="B12" s="2" t="s">
        <v>397</v>
      </c>
      <c r="C12" s="89" t="s">
        <v>297</v>
      </c>
      <c r="D12" s="129" t="s">
        <v>304</v>
      </c>
      <c r="E12" s="217">
        <f>IFERROR(VLOOKUP($B12,'[13]APR-20'!$B:$H,6,FALSE),0)</f>
        <v>2731.33</v>
      </c>
      <c r="F12" s="218">
        <f>IFERROR(VLOOKUP(B12,'[13]APR-20'!B:H,7,FALSE),0)</f>
        <v>1638.16</v>
      </c>
      <c r="G12" s="219">
        <f t="shared" si="0"/>
        <v>4369.49</v>
      </c>
      <c r="H12" s="217">
        <f>IFERROR(VLOOKUP(B12,'[14]MAY-20'!B:H,6,FALSE),0)</f>
        <v>3658.32</v>
      </c>
      <c r="I12" s="218">
        <f>IFERROR(VLOOKUP(B12,'[14]MAY-20'!B:H,7,FALSE),0)</f>
        <v>1503.68</v>
      </c>
      <c r="J12" s="219">
        <f t="shared" si="1"/>
        <v>5162</v>
      </c>
      <c r="K12" s="204">
        <f>IFERROR(VLOOKUP(B12,'[15]JUN-20'!B:H,6,FALSE),0)</f>
        <v>6446.94</v>
      </c>
      <c r="L12" s="205">
        <f>IFERROR(VLOOKUP(B12,'[15]JUN-20'!B:H,7,FALSE),0)</f>
        <v>1421.47</v>
      </c>
      <c r="M12" s="206">
        <f t="shared" si="2"/>
        <v>7868.41</v>
      </c>
      <c r="N12" s="204">
        <f>IFERROR(VLOOKUP(B12,'[16]JUL-20'!B:H,6,FALSE),0)</f>
        <v>6060.46</v>
      </c>
      <c r="O12" s="205">
        <f>IFERROR(VLOOKUP(B12,'[16]JUL-20'!B:H,7,FALSE),0)</f>
        <v>1290.5999999999999</v>
      </c>
      <c r="P12" s="206">
        <f>+N12+O12</f>
        <v>7351.0599999999995</v>
      </c>
      <c r="Q12" s="204">
        <f>IFERROR(VLOOKUP(B12,'[17]AUG-20'!B:H,6,FALSE),0)</f>
        <v>4224.6899999999996</v>
      </c>
      <c r="R12" s="205">
        <f>IFERROR(VLOOKUP(B12,'[17]AUG-20'!B:H,7,FALSE),0)</f>
        <v>1653.49</v>
      </c>
      <c r="S12" s="206">
        <f t="shared" si="4"/>
        <v>5878.1799999999994</v>
      </c>
      <c r="T12" s="204">
        <f>IFERROR(VLOOKUP(B12,'[18]SEP-20'!B:H,6,FALSE),0)</f>
        <v>3568.28</v>
      </c>
      <c r="U12" s="205">
        <f>IFERROR(VLOOKUP(B12,'[18]SEP-20'!B:H,7,FALSE),0)</f>
        <v>1325.87</v>
      </c>
      <c r="V12" s="206">
        <f t="shared" si="5"/>
        <v>4894.1499999999996</v>
      </c>
      <c r="W12" s="195">
        <f t="shared" si="7"/>
        <v>26690.019999999997</v>
      </c>
      <c r="X12" s="196">
        <f t="shared" si="7"/>
        <v>8833.27</v>
      </c>
      <c r="Y12" s="197">
        <f t="shared" si="7"/>
        <v>35523.29</v>
      </c>
    </row>
    <row r="13" spans="1:25" ht="13">
      <c r="A13" s="2" t="s">
        <v>392</v>
      </c>
      <c r="B13" s="2" t="s">
        <v>393</v>
      </c>
      <c r="C13" s="89" t="s">
        <v>297</v>
      </c>
      <c r="D13" s="129" t="s">
        <v>303</v>
      </c>
      <c r="E13" s="217">
        <f>IFERROR(VLOOKUP($B13,'[13]APR-20'!$B:$H,6,FALSE),0)</f>
        <v>26121.1</v>
      </c>
      <c r="F13" s="218">
        <f>IFERROR(VLOOKUP(B13,'[13]APR-20'!B:H,7,FALSE),0)</f>
        <v>1638.7</v>
      </c>
      <c r="G13" s="219">
        <f t="shared" si="0"/>
        <v>27759.8</v>
      </c>
      <c r="H13" s="217">
        <f>IFERROR(VLOOKUP(B13,'[14]MAY-20'!B:H,6,FALSE),0)</f>
        <v>77042.8</v>
      </c>
      <c r="I13" s="218">
        <f>IFERROR(VLOOKUP(B13,'[14]MAY-20'!B:H,7,FALSE),0)</f>
        <v>1488.7</v>
      </c>
      <c r="J13" s="219">
        <f t="shared" si="1"/>
        <v>78531.5</v>
      </c>
      <c r="K13" s="204">
        <f>IFERROR(VLOOKUP(B13,'[15]JUN-20'!B:H,6,FALSE),0)</f>
        <v>48751</v>
      </c>
      <c r="L13" s="205">
        <f>IFERROR(VLOOKUP(B13,'[15]JUN-20'!B:H,7,FALSE),0)</f>
        <v>2077.3000000000002</v>
      </c>
      <c r="M13" s="206">
        <f t="shared" si="2"/>
        <v>50828.3</v>
      </c>
      <c r="N13" s="204">
        <f>IFERROR(VLOOKUP(B13,'[16]JUL-20'!B:H,6,FALSE),0)</f>
        <v>48899.9</v>
      </c>
      <c r="O13" s="205">
        <f>IFERROR(VLOOKUP(B13,'[16]JUL-20'!B:H,7,FALSE),0)</f>
        <v>1789.7</v>
      </c>
      <c r="P13" s="206">
        <f>+N13+O13</f>
        <v>50689.599999999999</v>
      </c>
      <c r="Q13" s="204">
        <f>IFERROR(VLOOKUP(B13,'[17]AUG-20'!B:H,6,FALSE),0)</f>
        <v>36904.199999999997</v>
      </c>
      <c r="R13" s="205">
        <f>IFERROR(VLOOKUP(B13,'[17]AUG-20'!B:H,7,FALSE),0)</f>
        <v>1818.8</v>
      </c>
      <c r="S13" s="206">
        <f t="shared" si="4"/>
        <v>38723</v>
      </c>
      <c r="T13" s="204">
        <f>IFERROR(VLOOKUP(B13,'[18]SEP-20'!B:H,6,FALSE),0)</f>
        <v>30579</v>
      </c>
      <c r="U13" s="205">
        <f>IFERROR(VLOOKUP(B13,'[18]SEP-20'!B:H,7,FALSE),0)</f>
        <v>3203.9</v>
      </c>
      <c r="V13" s="206">
        <f t="shared" si="5"/>
        <v>33782.9</v>
      </c>
      <c r="W13" s="195">
        <f t="shared" si="7"/>
        <v>268298</v>
      </c>
      <c r="X13" s="196">
        <f t="shared" si="7"/>
        <v>12017.1</v>
      </c>
      <c r="Y13" s="197">
        <f t="shared" si="7"/>
        <v>280315.10000000003</v>
      </c>
    </row>
    <row r="14" spans="1:25" ht="13">
      <c r="A14" s="2" t="s">
        <v>392</v>
      </c>
      <c r="B14" s="2" t="s">
        <v>394</v>
      </c>
      <c r="C14" s="89" t="s">
        <v>297</v>
      </c>
      <c r="D14" s="129" t="s">
        <v>303</v>
      </c>
      <c r="E14" s="217">
        <f>IFERROR(VLOOKUP($B14,'[13]APR-20'!$B:$H,6,FALSE),0)</f>
        <v>25783.1</v>
      </c>
      <c r="F14" s="218">
        <f>IFERROR(VLOOKUP(B14,'[13]APR-20'!B:H,7,FALSE),0)</f>
        <v>2604.6</v>
      </c>
      <c r="G14" s="219">
        <f t="shared" si="0"/>
        <v>28387.699999999997</v>
      </c>
      <c r="H14" s="217">
        <f>IFERROR(VLOOKUP(B14,'[14]MAY-20'!B:H,6,FALSE),0)</f>
        <v>50049.1</v>
      </c>
      <c r="I14" s="218">
        <f>IFERROR(VLOOKUP(B14,'[14]MAY-20'!B:H,7,FALSE),0)</f>
        <v>1592.4</v>
      </c>
      <c r="J14" s="219">
        <f t="shared" si="1"/>
        <v>51641.5</v>
      </c>
      <c r="K14" s="204">
        <f>IFERROR(VLOOKUP(B14,'[15]JUN-20'!B:H,6,FALSE),0)</f>
        <v>57778.2</v>
      </c>
      <c r="L14" s="205">
        <f>IFERROR(VLOOKUP(B14,'[15]JUN-20'!B:H,7,FALSE),0)</f>
        <v>2757.4</v>
      </c>
      <c r="M14" s="206">
        <f t="shared" si="2"/>
        <v>60535.6</v>
      </c>
      <c r="N14" s="204">
        <f>IFERROR(VLOOKUP(B14,'[16]JUL-20'!B:H,6,FALSE),0)</f>
        <v>0</v>
      </c>
      <c r="O14" s="205">
        <f>IFERROR(VLOOKUP(B14,'[16]JUL-20'!B:H,7,FALSE),0)</f>
        <v>0</v>
      </c>
      <c r="P14" s="206">
        <f t="shared" si="3"/>
        <v>0</v>
      </c>
      <c r="Q14" s="204">
        <f>IFERROR(VLOOKUP(B14,'[17]AUG-20'!B:H,6,FALSE),0)</f>
        <v>0</v>
      </c>
      <c r="R14" s="205">
        <f>IFERROR(VLOOKUP(B14,'[17]AUG-20'!B:H,7,FALSE),0)</f>
        <v>0</v>
      </c>
      <c r="S14" s="206">
        <f t="shared" si="4"/>
        <v>0</v>
      </c>
      <c r="T14" s="204">
        <f>IFERROR(VLOOKUP(B14,'[18]SEP-20'!B:H,6,FALSE),0)</f>
        <v>9648.2000000000007</v>
      </c>
      <c r="U14" s="205">
        <f>IFERROR(VLOOKUP(B14,'[18]SEP-20'!B:H,7,FALSE),0)</f>
        <v>898.1</v>
      </c>
      <c r="V14" s="206">
        <f t="shared" si="5"/>
        <v>10546.300000000001</v>
      </c>
      <c r="W14" s="195">
        <f t="shared" si="7"/>
        <v>143258.6</v>
      </c>
      <c r="X14" s="196">
        <f t="shared" si="7"/>
        <v>7852.5</v>
      </c>
      <c r="Y14" s="197">
        <f t="shared" si="7"/>
        <v>151111.09999999998</v>
      </c>
    </row>
    <row r="15" spans="1:25" ht="13">
      <c r="A15" s="2" t="s">
        <v>254</v>
      </c>
      <c r="B15" s="2" t="s">
        <v>16</v>
      </c>
      <c r="C15" s="89" t="s">
        <v>297</v>
      </c>
      <c r="D15" s="129" t="s">
        <v>303</v>
      </c>
      <c r="E15" s="217">
        <f>IFERROR(VLOOKUP($B15,'[13]APR-20'!$B:$H,6,FALSE),0)</f>
        <v>34102.53</v>
      </c>
      <c r="F15" s="218">
        <f>IFERROR(VLOOKUP(B15,'[13]APR-20'!B:H,7,FALSE),0)</f>
        <v>4038.75</v>
      </c>
      <c r="G15" s="219">
        <f t="shared" si="0"/>
        <v>38141.279999999999</v>
      </c>
      <c r="H15" s="217">
        <f>IFERROR(VLOOKUP(B15,'[14]MAY-20'!B:H,6,FALSE),0)</f>
        <v>31981.14</v>
      </c>
      <c r="I15" s="218">
        <f>IFERROR(VLOOKUP(B15,'[14]MAY-20'!B:H,7,FALSE),0)</f>
        <v>4079.16</v>
      </c>
      <c r="J15" s="219">
        <f t="shared" si="1"/>
        <v>36060.300000000003</v>
      </c>
      <c r="K15" s="204">
        <f>IFERROR(VLOOKUP(B15,'[15]JUN-20'!B:H,6,FALSE),0)</f>
        <v>27712.17</v>
      </c>
      <c r="L15" s="205">
        <f>IFERROR(VLOOKUP(B15,'[15]JUN-20'!B:H,7,FALSE),0)</f>
        <v>5464.26</v>
      </c>
      <c r="M15" s="206">
        <f t="shared" si="2"/>
        <v>33176.43</v>
      </c>
      <c r="N15" s="204">
        <f>IFERROR(VLOOKUP(B15,'[16]JUL-20'!B:H,6,FALSE),0)</f>
        <v>19238.04</v>
      </c>
      <c r="O15" s="205">
        <f>IFERROR(VLOOKUP(B15,'[16]JUL-20'!B:H,7,FALSE),0)</f>
        <v>2766.24</v>
      </c>
      <c r="P15" s="206">
        <f t="shared" si="3"/>
        <v>22004.28</v>
      </c>
      <c r="Q15" s="204">
        <f>IFERROR(VLOOKUP(B15,'[17]AUG-20'!B:H,6,FALSE),0)</f>
        <v>27486.63</v>
      </c>
      <c r="R15" s="205">
        <f>IFERROR(VLOOKUP(B15,'[17]AUG-20'!B:H,7,FALSE),0)</f>
        <v>4244.9399999999996</v>
      </c>
      <c r="S15" s="206">
        <f t="shared" si="4"/>
        <v>31731.57</v>
      </c>
      <c r="T15" s="204">
        <f>IFERROR(VLOOKUP(B15,'[18]SEP-20'!B:H,6,FALSE),0)</f>
        <v>32759.55</v>
      </c>
      <c r="U15" s="205">
        <f>IFERROR(VLOOKUP(B15,'[18]SEP-20'!B:H,7,FALSE),0)</f>
        <v>3649.86</v>
      </c>
      <c r="V15" s="206">
        <f t="shared" si="5"/>
        <v>36409.409999999996</v>
      </c>
      <c r="W15" s="195">
        <f t="shared" si="6"/>
        <v>173280.06</v>
      </c>
      <c r="X15" s="196">
        <f t="shared" si="6"/>
        <v>24243.21</v>
      </c>
      <c r="Y15" s="197">
        <f t="shared" si="6"/>
        <v>197523.27000000002</v>
      </c>
    </row>
    <row r="16" spans="1:25" ht="13">
      <c r="A16" s="2" t="s">
        <v>310</v>
      </c>
      <c r="B16" s="2" t="s">
        <v>311</v>
      </c>
      <c r="C16" s="89" t="s">
        <v>297</v>
      </c>
      <c r="D16" s="129" t="s">
        <v>303</v>
      </c>
      <c r="E16" s="217">
        <f>IFERROR(VLOOKUP($B16,'[13]APR-20'!$B:$H,6,FALSE),0)</f>
        <v>2210.4</v>
      </c>
      <c r="F16" s="218">
        <f>IFERROR(VLOOKUP(B16,'[13]APR-20'!B:H,7,FALSE),0)</f>
        <v>466.7</v>
      </c>
      <c r="G16" s="219">
        <f t="shared" si="0"/>
        <v>2677.1</v>
      </c>
      <c r="H16" s="217">
        <f>IFERROR(VLOOKUP(B16,'[14]MAY-20'!B:H,6,FALSE),0)</f>
        <v>0</v>
      </c>
      <c r="I16" s="218">
        <f>IFERROR(VLOOKUP(B16,'[14]MAY-20'!B:H,7,FALSE),0)</f>
        <v>0</v>
      </c>
      <c r="J16" s="219">
        <f t="shared" si="1"/>
        <v>0</v>
      </c>
      <c r="K16" s="204">
        <f>IFERROR(VLOOKUP(B16,'[15]JUN-20'!B:H,6,FALSE),0)</f>
        <v>12231.5</v>
      </c>
      <c r="L16" s="205">
        <f>IFERROR(VLOOKUP(B16,'[15]JUN-20'!B:H,7,FALSE),0)</f>
        <v>1734.7</v>
      </c>
      <c r="M16" s="206">
        <f t="shared" si="2"/>
        <v>13966.2</v>
      </c>
      <c r="N16" s="204">
        <f>IFERROR(VLOOKUP(B16,'[16]JUL-20'!B:H,6,FALSE),0)</f>
        <v>8241.5</v>
      </c>
      <c r="O16" s="205">
        <f>IFERROR(VLOOKUP(B16,'[16]JUL-20'!B:H,7,FALSE),0)</f>
        <v>6193.1</v>
      </c>
      <c r="P16" s="206">
        <f t="shared" si="3"/>
        <v>14434.6</v>
      </c>
      <c r="Q16" s="204">
        <f>IFERROR(VLOOKUP(B16,'[17]AUG-20'!B:H,6,FALSE),0)</f>
        <v>12485.3</v>
      </c>
      <c r="R16" s="205">
        <f>IFERROR(VLOOKUP(B16,'[17]AUG-20'!B:H,7,FALSE),0)</f>
        <v>5356.2</v>
      </c>
      <c r="S16" s="206">
        <f t="shared" si="4"/>
        <v>17841.5</v>
      </c>
      <c r="T16" s="204">
        <f>IFERROR(VLOOKUP(B16,'[18]SEP-20'!B:H,6,FALSE),0)</f>
        <v>10358.4</v>
      </c>
      <c r="U16" s="205">
        <f>IFERROR(VLOOKUP(B16,'[18]SEP-20'!B:H,7,FALSE),0)</f>
        <v>6223.8</v>
      </c>
      <c r="V16" s="206">
        <f t="shared" si="5"/>
        <v>16582.2</v>
      </c>
      <c r="W16" s="195">
        <f t="shared" si="6"/>
        <v>45527.1</v>
      </c>
      <c r="X16" s="196">
        <f t="shared" si="6"/>
        <v>19974.5</v>
      </c>
      <c r="Y16" s="197">
        <f t="shared" si="6"/>
        <v>65501.600000000006</v>
      </c>
    </row>
    <row r="17" spans="1:25" ht="13">
      <c r="A17" s="2" t="s">
        <v>370</v>
      </c>
      <c r="B17" s="2" t="s">
        <v>371</v>
      </c>
      <c r="C17" s="89" t="s">
        <v>297</v>
      </c>
      <c r="D17" s="129" t="s">
        <v>304</v>
      </c>
      <c r="E17" s="217">
        <f>IFERROR(VLOOKUP($B17,'[13]APR-20'!$B:$H,6,FALSE),0)</f>
        <v>6139.68</v>
      </c>
      <c r="F17" s="218">
        <f>IFERROR(VLOOKUP(B17,'[13]APR-20'!B:H,7,FALSE),0)</f>
        <v>1070.79</v>
      </c>
      <c r="G17" s="219">
        <f t="shared" si="0"/>
        <v>7210.47</v>
      </c>
      <c r="H17" s="217">
        <f>IFERROR(VLOOKUP(B17,'[14]MAY-20'!B:H,6,FALSE),0)</f>
        <v>1588.33</v>
      </c>
      <c r="I17" s="218">
        <f>IFERROR(VLOOKUP(B17,'[14]MAY-20'!B:H,7,FALSE),0)</f>
        <v>2020.1</v>
      </c>
      <c r="J17" s="219">
        <f t="shared" si="1"/>
        <v>3608.43</v>
      </c>
      <c r="K17" s="204">
        <f>IFERROR(VLOOKUP(B17,'[15]JUN-20'!B:H,6,FALSE),0)</f>
        <v>2603.12</v>
      </c>
      <c r="L17" s="205">
        <f>IFERROR(VLOOKUP(B17,'[15]JUN-20'!B:H,7,FALSE),0)</f>
        <v>2587.61</v>
      </c>
      <c r="M17" s="206">
        <f t="shared" si="2"/>
        <v>5190.7299999999996</v>
      </c>
      <c r="N17" s="204">
        <f>IFERROR(VLOOKUP(B17,'[16]JUL-20'!B:H,6,FALSE),0)</f>
        <v>6.13</v>
      </c>
      <c r="O17" s="205">
        <f>IFERROR(VLOOKUP(B17,'[16]JUL-20'!B:H,7,FALSE),0)</f>
        <v>3378.08</v>
      </c>
      <c r="P17" s="206">
        <f t="shared" si="3"/>
        <v>3384.21</v>
      </c>
      <c r="Q17" s="204">
        <f>IFERROR(VLOOKUP(B17,'[17]AUG-20'!B:H,6,FALSE),0)</f>
        <v>33.1</v>
      </c>
      <c r="R17" s="205">
        <f>IFERROR(VLOOKUP(B17,'[17]AUG-20'!B:H,7,FALSE),0)</f>
        <v>3379.67</v>
      </c>
      <c r="S17" s="206">
        <f t="shared" si="4"/>
        <v>3412.77</v>
      </c>
      <c r="T17" s="204">
        <f>IFERROR(VLOOKUP(B17,'[18]SEP-20'!B:H,6,FALSE),0)</f>
        <v>40.270000000000003</v>
      </c>
      <c r="U17" s="205">
        <f>IFERROR(VLOOKUP(B17,'[18]SEP-20'!B:H,7,FALSE),0)</f>
        <v>4753.4799999999996</v>
      </c>
      <c r="V17" s="206">
        <f t="shared" si="5"/>
        <v>4793.75</v>
      </c>
      <c r="W17" s="195">
        <f t="shared" si="6"/>
        <v>10410.630000000001</v>
      </c>
      <c r="X17" s="196">
        <f t="shared" si="6"/>
        <v>17189.73</v>
      </c>
      <c r="Y17" s="197">
        <f t="shared" si="6"/>
        <v>27600.36</v>
      </c>
    </row>
    <row r="18" spans="1:25" ht="13">
      <c r="A18" s="2" t="s">
        <v>370</v>
      </c>
      <c r="B18" s="2" t="s">
        <v>372</v>
      </c>
      <c r="C18" s="89" t="s">
        <v>297</v>
      </c>
      <c r="D18" s="129" t="s">
        <v>304</v>
      </c>
      <c r="E18" s="217">
        <f>IFERROR(VLOOKUP($B18,'[13]APR-20'!$B:$H,6,FALSE),0)</f>
        <v>6064.79</v>
      </c>
      <c r="F18" s="218">
        <f>IFERROR(VLOOKUP(B18,'[13]APR-20'!B:H,7,FALSE),0)</f>
        <v>1258.3699999999999</v>
      </c>
      <c r="G18" s="219">
        <f t="shared" si="0"/>
        <v>7323.16</v>
      </c>
      <c r="H18" s="217">
        <f>IFERROR(VLOOKUP(B18,'[14]MAY-20'!B:H,6,FALSE),0)</f>
        <v>1602.2</v>
      </c>
      <c r="I18" s="218">
        <f>IFERROR(VLOOKUP(B18,'[14]MAY-20'!B:H,7,FALSE),0)</f>
        <v>2105.11</v>
      </c>
      <c r="J18" s="219">
        <f t="shared" si="1"/>
        <v>3707.3100000000004</v>
      </c>
      <c r="K18" s="204">
        <f>IFERROR(VLOOKUP(B18,'[15]JUN-20'!B:H,6,FALSE),0)</f>
        <v>2674.08</v>
      </c>
      <c r="L18" s="205">
        <f>IFERROR(VLOOKUP(B18,'[15]JUN-20'!B:H,7,FALSE),0)</f>
        <v>2373.5</v>
      </c>
      <c r="M18" s="206">
        <f t="shared" si="2"/>
        <v>5047.58</v>
      </c>
      <c r="N18" s="204">
        <f>IFERROR(VLOOKUP(B18,'[16]JUL-20'!B:H,6,FALSE),0)</f>
        <v>7.18</v>
      </c>
      <c r="O18" s="205">
        <f>IFERROR(VLOOKUP(B18,'[16]JUL-20'!B:H,7,FALSE),0)</f>
        <v>3475.85</v>
      </c>
      <c r="P18" s="206">
        <f t="shared" si="3"/>
        <v>3483.0299999999997</v>
      </c>
      <c r="Q18" s="204">
        <f>IFERROR(VLOOKUP(B18,'[17]AUG-20'!B:H,6,FALSE),0)</f>
        <v>37.76</v>
      </c>
      <c r="R18" s="205">
        <f>IFERROR(VLOOKUP(B18,'[17]AUG-20'!B:H,7,FALSE),0)</f>
        <v>3766.75</v>
      </c>
      <c r="S18" s="206">
        <f t="shared" si="4"/>
        <v>3804.51</v>
      </c>
      <c r="T18" s="204">
        <f>IFERROR(VLOOKUP(B18,'[18]SEP-20'!B:H,6,FALSE),0)</f>
        <v>21.67</v>
      </c>
      <c r="U18" s="205">
        <f>IFERROR(VLOOKUP(B18,'[18]SEP-20'!B:H,7,FALSE),0)</f>
        <v>4535.7700000000004</v>
      </c>
      <c r="V18" s="206">
        <f t="shared" si="5"/>
        <v>4557.4400000000005</v>
      </c>
      <c r="W18" s="195">
        <f t="shared" si="6"/>
        <v>10407.68</v>
      </c>
      <c r="X18" s="196">
        <f t="shared" si="6"/>
        <v>17515.349999999999</v>
      </c>
      <c r="Y18" s="197">
        <f t="shared" si="6"/>
        <v>27923.030000000006</v>
      </c>
    </row>
    <row r="19" spans="1:25" ht="13">
      <c r="A19" s="2" t="s">
        <v>370</v>
      </c>
      <c r="B19" s="2" t="s">
        <v>373</v>
      </c>
      <c r="C19" s="89" t="s">
        <v>297</v>
      </c>
      <c r="D19" s="129" t="s">
        <v>304</v>
      </c>
      <c r="E19" s="217">
        <f>IFERROR(VLOOKUP($B19,'[13]APR-20'!$B:$H,6,FALSE),0)</f>
        <v>7627.99</v>
      </c>
      <c r="F19" s="218">
        <f>IFERROR(VLOOKUP(B19,'[13]APR-20'!B:H,7,FALSE),0)</f>
        <v>39.19</v>
      </c>
      <c r="G19" s="219">
        <f t="shared" si="0"/>
        <v>7667.1799999999994</v>
      </c>
      <c r="H19" s="217">
        <f>IFERROR(VLOOKUP(B19,'[14]MAY-20'!B:H,6,FALSE),0)</f>
        <v>4747.58</v>
      </c>
      <c r="I19" s="218">
        <f>IFERROR(VLOOKUP(B19,'[14]MAY-20'!B:H,7,FALSE),0)</f>
        <v>27.03</v>
      </c>
      <c r="J19" s="219">
        <f t="shared" si="1"/>
        <v>4774.6099999999997</v>
      </c>
      <c r="K19" s="204">
        <f>IFERROR(VLOOKUP(B19,'[15]JUN-20'!B:H,6,FALSE),0)</f>
        <v>6774.46</v>
      </c>
      <c r="L19" s="205">
        <f>IFERROR(VLOOKUP(B19,'[15]JUN-20'!B:H,7,FALSE),0)</f>
        <v>139.12</v>
      </c>
      <c r="M19" s="206">
        <f t="shared" si="2"/>
        <v>6913.58</v>
      </c>
      <c r="N19" s="204">
        <f>IFERROR(VLOOKUP(B19,'[16]JUL-20'!B:H,6,FALSE),0)</f>
        <v>1940.9</v>
      </c>
      <c r="O19" s="205">
        <f>IFERROR(VLOOKUP(B19,'[16]JUL-20'!B:H,7,FALSE),0)</f>
        <v>292.08999999999997</v>
      </c>
      <c r="P19" s="206">
        <f t="shared" si="3"/>
        <v>2232.9900000000002</v>
      </c>
      <c r="Q19" s="204">
        <f>IFERROR(VLOOKUP(B19,'[17]AUG-20'!B:H,6,FALSE),0)</f>
        <v>2885.48</v>
      </c>
      <c r="R19" s="205">
        <f>IFERROR(VLOOKUP(B19,'[17]AUG-20'!B:H,7,FALSE),0)</f>
        <v>457.43</v>
      </c>
      <c r="S19" s="206">
        <f t="shared" si="4"/>
        <v>3342.91</v>
      </c>
      <c r="T19" s="204">
        <f>IFERROR(VLOOKUP(B19,'[18]SEP-20'!B:H,6,FALSE),0)</f>
        <v>4164.1499999999996</v>
      </c>
      <c r="U19" s="205">
        <f>IFERROR(VLOOKUP(B19,'[18]SEP-20'!B:H,7,FALSE),0)</f>
        <v>209.17</v>
      </c>
      <c r="V19" s="206">
        <f t="shared" si="5"/>
        <v>4373.32</v>
      </c>
      <c r="W19" s="195">
        <f t="shared" si="6"/>
        <v>28140.559999999998</v>
      </c>
      <c r="X19" s="196">
        <f t="shared" si="6"/>
        <v>1164.03</v>
      </c>
      <c r="Y19" s="197">
        <f t="shared" si="6"/>
        <v>29304.59</v>
      </c>
    </row>
    <row r="20" spans="1:25" ht="13">
      <c r="A20" s="2" t="s">
        <v>255</v>
      </c>
      <c r="B20" s="2" t="s">
        <v>17</v>
      </c>
      <c r="C20" s="89" t="s">
        <v>297</v>
      </c>
      <c r="D20" s="129" t="s">
        <v>298</v>
      </c>
      <c r="E20" s="217">
        <f>IFERROR(VLOOKUP($B20,'[13]APR-20'!$B:$H,6,FALSE),0)</f>
        <v>0</v>
      </c>
      <c r="F20" s="218">
        <f>IFERROR(VLOOKUP(B20,'[13]APR-20'!B:H,7,FALSE),0)</f>
        <v>0</v>
      </c>
      <c r="G20" s="219">
        <f t="shared" si="0"/>
        <v>0</v>
      </c>
      <c r="H20" s="217">
        <f>IFERROR(VLOOKUP(B20,'[14]MAY-20'!B:H,6,FALSE),0)</f>
        <v>5.38</v>
      </c>
      <c r="I20" s="218">
        <f>IFERROR(VLOOKUP(B20,'[14]MAY-20'!B:H,7,FALSE),0)</f>
        <v>1.68</v>
      </c>
      <c r="J20" s="219">
        <f t="shared" si="1"/>
        <v>7.06</v>
      </c>
      <c r="K20" s="204">
        <f>IFERROR(VLOOKUP(B20,'[15]JUN-20'!B:H,6,FALSE),0)</f>
        <v>0</v>
      </c>
      <c r="L20" s="205">
        <f>IFERROR(VLOOKUP(B20,'[15]JUN-20'!B:H,7,FALSE),0)</f>
        <v>0</v>
      </c>
      <c r="M20" s="206">
        <f t="shared" si="2"/>
        <v>0</v>
      </c>
      <c r="N20" s="204">
        <f>IFERROR(VLOOKUP(B20,'[16]JUL-20'!B:H,6,FALSE),0)</f>
        <v>28.18</v>
      </c>
      <c r="O20" s="205">
        <f>IFERROR(VLOOKUP(B20,'[16]JUL-20'!B:H,7,FALSE),0)</f>
        <v>0</v>
      </c>
      <c r="P20" s="206">
        <f t="shared" si="3"/>
        <v>28.18</v>
      </c>
      <c r="Q20" s="204">
        <f>IFERROR(VLOOKUP(B20,'[17]AUG-20'!B:H,6,FALSE),0)</f>
        <v>0</v>
      </c>
      <c r="R20" s="205">
        <f>IFERROR(VLOOKUP(B20,'[17]AUG-20'!B:H,7,FALSE),0)</f>
        <v>0</v>
      </c>
      <c r="S20" s="206">
        <f t="shared" si="4"/>
        <v>0</v>
      </c>
      <c r="T20" s="204">
        <f>IFERROR(VLOOKUP(B20,'[18]SEP-20'!B:H,6,FALSE),0)</f>
        <v>0</v>
      </c>
      <c r="U20" s="205">
        <f>IFERROR(VLOOKUP(B20,'[18]SEP-20'!B:H,7,FALSE),0)</f>
        <v>0</v>
      </c>
      <c r="V20" s="206">
        <f t="shared" si="5"/>
        <v>0</v>
      </c>
      <c r="W20" s="195">
        <f t="shared" si="6"/>
        <v>33.56</v>
      </c>
      <c r="X20" s="196">
        <f t="shared" si="6"/>
        <v>1.68</v>
      </c>
      <c r="Y20" s="197">
        <f t="shared" si="6"/>
        <v>35.24</v>
      </c>
    </row>
    <row r="21" spans="1:25" ht="13">
      <c r="A21" s="2" t="s">
        <v>256</v>
      </c>
      <c r="B21" s="2" t="s">
        <v>18</v>
      </c>
      <c r="C21" s="89" t="s">
        <v>297</v>
      </c>
      <c r="D21" s="129" t="s">
        <v>302</v>
      </c>
      <c r="E21" s="217">
        <f>IFERROR(VLOOKUP($B21,'[13]APR-20'!$B:$H,6,FALSE),0)</f>
        <v>21520.45</v>
      </c>
      <c r="F21" s="218">
        <f>IFERROR(VLOOKUP(B21,'[13]APR-20'!B:H,7,FALSE),0)</f>
        <v>950.35</v>
      </c>
      <c r="G21" s="219">
        <f t="shared" si="0"/>
        <v>22470.799999999999</v>
      </c>
      <c r="H21" s="217">
        <f>IFERROR(VLOOKUP(B21,'[14]MAY-20'!B:H,6,FALSE),0)</f>
        <v>11415.3</v>
      </c>
      <c r="I21" s="218">
        <f>IFERROR(VLOOKUP(B21,'[14]MAY-20'!B:H,7,FALSE),0)</f>
        <v>524.04999999999995</v>
      </c>
      <c r="J21" s="219">
        <f t="shared" si="1"/>
        <v>11939.349999999999</v>
      </c>
      <c r="K21" s="204">
        <f>IFERROR(VLOOKUP(B21,'[15]JUN-20'!B:H,6,FALSE),0)</f>
        <v>17353.349999999999</v>
      </c>
      <c r="L21" s="205">
        <f>IFERROR(VLOOKUP(B21,'[15]JUN-20'!B:H,7,FALSE),0)</f>
        <v>403.8</v>
      </c>
      <c r="M21" s="206">
        <f t="shared" si="2"/>
        <v>17757.149999999998</v>
      </c>
      <c r="N21" s="204">
        <f>IFERROR(VLOOKUP(B21,'[16]JUL-20'!B:H,6,FALSE),0)</f>
        <v>31655.1</v>
      </c>
      <c r="O21" s="205">
        <f>IFERROR(VLOOKUP(B21,'[16]JUL-20'!B:H,7,FALSE),0)</f>
        <v>2328.9</v>
      </c>
      <c r="P21" s="206">
        <f t="shared" si="3"/>
        <v>33984</v>
      </c>
      <c r="Q21" s="204">
        <f>IFERROR(VLOOKUP(B21,'[17]AUG-20'!B:H,6,FALSE),0)</f>
        <v>12578.2</v>
      </c>
      <c r="R21" s="205">
        <f>IFERROR(VLOOKUP(B21,'[17]AUG-20'!B:H,7,FALSE),0)</f>
        <v>900.35</v>
      </c>
      <c r="S21" s="206">
        <f t="shared" si="4"/>
        <v>13478.550000000001</v>
      </c>
      <c r="T21" s="204">
        <f>IFERROR(VLOOKUP(B21,'[18]SEP-20'!B:H,6,FALSE),0)</f>
        <v>5691.95</v>
      </c>
      <c r="U21" s="205">
        <f>IFERROR(VLOOKUP(B21,'[18]SEP-20'!B:H,7,FALSE),0)</f>
        <v>881.2</v>
      </c>
      <c r="V21" s="206">
        <f t="shared" si="5"/>
        <v>6573.15</v>
      </c>
      <c r="W21" s="195">
        <f t="shared" si="6"/>
        <v>100214.34999999999</v>
      </c>
      <c r="X21" s="196">
        <f t="shared" si="6"/>
        <v>5988.6500000000005</v>
      </c>
      <c r="Y21" s="197">
        <f t="shared" si="6"/>
        <v>106202.99999999999</v>
      </c>
    </row>
    <row r="22" spans="1:25" ht="13">
      <c r="A22" s="2" t="s">
        <v>378</v>
      </c>
      <c r="B22" s="2" t="s">
        <v>379</v>
      </c>
      <c r="C22" s="89" t="s">
        <v>297</v>
      </c>
      <c r="D22" s="129" t="s">
        <v>304</v>
      </c>
      <c r="E22" s="217">
        <f>IFERROR(VLOOKUP($B22,'[13]APR-20'!$B:$H,6,FALSE),0)</f>
        <v>27481.5</v>
      </c>
      <c r="F22" s="218">
        <f>IFERROR(VLOOKUP(B22,'[13]APR-20'!B:H,7,FALSE),0)</f>
        <v>336.58</v>
      </c>
      <c r="G22" s="219">
        <f t="shared" si="0"/>
        <v>27818.080000000002</v>
      </c>
      <c r="H22" s="217">
        <f>IFERROR(VLOOKUP(B22,'[14]MAY-20'!B:H,6,FALSE),0)</f>
        <v>12077.29</v>
      </c>
      <c r="I22" s="218">
        <f>IFERROR(VLOOKUP(B22,'[14]MAY-20'!B:H,7,FALSE),0)</f>
        <v>223.05</v>
      </c>
      <c r="J22" s="219">
        <f t="shared" si="1"/>
        <v>12300.34</v>
      </c>
      <c r="K22" s="204">
        <f>IFERROR(VLOOKUP(B22,'[15]JUN-20'!B:H,6,FALSE),0)</f>
        <v>18885.37</v>
      </c>
      <c r="L22" s="205">
        <f>IFERROR(VLOOKUP(B22,'[15]JUN-20'!B:H,7,FALSE),0)</f>
        <v>681.18</v>
      </c>
      <c r="M22" s="206">
        <f t="shared" si="2"/>
        <v>19566.55</v>
      </c>
      <c r="N22" s="204">
        <f>IFERROR(VLOOKUP(B22,'[16]JUL-20'!B:H,6,FALSE),0)</f>
        <v>12735.59</v>
      </c>
      <c r="O22" s="205">
        <f>IFERROR(VLOOKUP(B22,'[16]JUL-20'!B:H,7,FALSE),0)</f>
        <v>160.84</v>
      </c>
      <c r="P22" s="206">
        <f t="shared" si="3"/>
        <v>12896.43</v>
      </c>
      <c r="Q22" s="204">
        <f>IFERROR(VLOOKUP(B22,'[17]AUG-20'!B:H,6,FALSE),0)</f>
        <v>10548.08</v>
      </c>
      <c r="R22" s="205">
        <f>IFERROR(VLOOKUP(B22,'[17]AUG-20'!B:H,7,FALSE),0)</f>
        <v>504.1</v>
      </c>
      <c r="S22" s="206">
        <f t="shared" si="4"/>
        <v>11052.18</v>
      </c>
      <c r="T22" s="204">
        <f>IFERROR(VLOOKUP(B22,'[18]SEP-20'!B:H,6,FALSE),0)</f>
        <v>27443.63</v>
      </c>
      <c r="U22" s="205">
        <f>IFERROR(VLOOKUP(B22,'[18]SEP-20'!B:H,7,FALSE),0)</f>
        <v>239.16</v>
      </c>
      <c r="V22" s="206">
        <f t="shared" si="5"/>
        <v>27682.79</v>
      </c>
      <c r="W22" s="195">
        <f t="shared" si="6"/>
        <v>109171.46</v>
      </c>
      <c r="X22" s="196">
        <f t="shared" si="6"/>
        <v>2144.91</v>
      </c>
      <c r="Y22" s="197">
        <f t="shared" si="6"/>
        <v>111316.37</v>
      </c>
    </row>
    <row r="23" spans="1:25" ht="13">
      <c r="A23" s="2" t="s">
        <v>257</v>
      </c>
      <c r="B23" s="2" t="s">
        <v>19</v>
      </c>
      <c r="C23" s="89" t="s">
        <v>297</v>
      </c>
      <c r="D23" s="129" t="s">
        <v>302</v>
      </c>
      <c r="E23" s="217">
        <f>IFERROR(VLOOKUP($B23,'[13]APR-20'!$B:$H,6,FALSE),0)</f>
        <v>19341.86</v>
      </c>
      <c r="F23" s="218">
        <f>IFERROR(VLOOKUP(B23,'[13]APR-20'!B:H,7,FALSE),0)</f>
        <v>2882.12</v>
      </c>
      <c r="G23" s="219">
        <f t="shared" si="0"/>
        <v>22223.98</v>
      </c>
      <c r="H23" s="217">
        <f>IFERROR(VLOOKUP(B23,'[14]MAY-20'!B:H,6,FALSE),0)</f>
        <v>10661.9</v>
      </c>
      <c r="I23" s="218">
        <f>IFERROR(VLOOKUP(B23,'[14]MAY-20'!B:H,7,FALSE),0)</f>
        <v>1989.77</v>
      </c>
      <c r="J23" s="219">
        <f t="shared" si="1"/>
        <v>12651.67</v>
      </c>
      <c r="K23" s="204">
        <f>IFERROR(VLOOKUP(B23,'[15]JUN-20'!B:H,6,FALSE),0)</f>
        <v>0</v>
      </c>
      <c r="L23" s="205">
        <f>IFERROR(VLOOKUP(B23,'[15]JUN-20'!B:H,7,FALSE),0)</f>
        <v>0</v>
      </c>
      <c r="M23" s="206">
        <f t="shared" si="2"/>
        <v>0</v>
      </c>
      <c r="N23" s="204">
        <f>IFERROR(VLOOKUP(B23,'[16]JUL-20'!B:H,6,FALSE),0)</f>
        <v>0</v>
      </c>
      <c r="O23" s="205">
        <f>IFERROR(VLOOKUP(B23,'[16]JUL-20'!B:H,7,FALSE),0)</f>
        <v>0</v>
      </c>
      <c r="P23" s="206">
        <f t="shared" si="3"/>
        <v>0</v>
      </c>
      <c r="Q23" s="204">
        <f>IFERROR(VLOOKUP(B23,'[17]AUG-20'!B:H,6,FALSE),0)</f>
        <v>0</v>
      </c>
      <c r="R23" s="205">
        <f>IFERROR(VLOOKUP(B23,'[17]AUG-20'!B:H,7,FALSE),0)</f>
        <v>0</v>
      </c>
      <c r="S23" s="206">
        <f t="shared" si="4"/>
        <v>0</v>
      </c>
      <c r="T23" s="204">
        <f>IFERROR(VLOOKUP(B23,'[18]SEP-20'!B:H,6,FALSE),0)</f>
        <v>9122.36</v>
      </c>
      <c r="U23" s="205">
        <f>IFERROR(VLOOKUP(B23,'[18]SEP-20'!B:H,7,FALSE),0)</f>
        <v>2365.4699999999998</v>
      </c>
      <c r="V23" s="206">
        <f t="shared" si="5"/>
        <v>11487.83</v>
      </c>
      <c r="W23" s="195">
        <f t="shared" si="6"/>
        <v>39126.120000000003</v>
      </c>
      <c r="X23" s="196">
        <f t="shared" si="6"/>
        <v>7237.3599999999988</v>
      </c>
      <c r="Y23" s="197">
        <f t="shared" si="6"/>
        <v>46363.48</v>
      </c>
    </row>
    <row r="24" spans="1:25" ht="13">
      <c r="A24" s="2" t="s">
        <v>258</v>
      </c>
      <c r="B24" s="2" t="s">
        <v>20</v>
      </c>
      <c r="C24" s="89" t="s">
        <v>297</v>
      </c>
      <c r="D24" s="129" t="s">
        <v>303</v>
      </c>
      <c r="E24" s="217">
        <f>IFERROR(VLOOKUP($B24,'[13]APR-20'!$B:$H,6,FALSE),0)</f>
        <v>0</v>
      </c>
      <c r="F24" s="218">
        <f>IFERROR(VLOOKUP(B24,'[13]APR-20'!B:H,7,FALSE),0)</f>
        <v>0</v>
      </c>
      <c r="G24" s="219">
        <f t="shared" si="0"/>
        <v>0</v>
      </c>
      <c r="H24" s="217">
        <f>IFERROR(VLOOKUP(B24,'[14]MAY-20'!B:H,6,FALSE),0)</f>
        <v>0</v>
      </c>
      <c r="I24" s="218">
        <f>IFERROR(VLOOKUP(B24,'[14]MAY-20'!B:H,7,FALSE),0)</f>
        <v>0</v>
      </c>
      <c r="J24" s="219">
        <f t="shared" si="1"/>
        <v>0</v>
      </c>
      <c r="K24" s="204">
        <f>IFERROR(VLOOKUP(B24,'[15]JUN-20'!B:H,6,FALSE),0)</f>
        <v>0</v>
      </c>
      <c r="L24" s="205">
        <f>IFERROR(VLOOKUP(B24,'[15]JUN-20'!B:H,7,FALSE),0)</f>
        <v>0</v>
      </c>
      <c r="M24" s="206">
        <f t="shared" si="2"/>
        <v>0</v>
      </c>
      <c r="N24" s="204">
        <f>IFERROR(VLOOKUP(B24,'[16]JUL-20'!B:H,6,FALSE),0)</f>
        <v>0</v>
      </c>
      <c r="O24" s="205">
        <f>IFERROR(VLOOKUP(B24,'[16]JUL-20'!B:H,7,FALSE),0)</f>
        <v>0</v>
      </c>
      <c r="P24" s="206">
        <f t="shared" si="3"/>
        <v>0</v>
      </c>
      <c r="Q24" s="204">
        <f>IFERROR(VLOOKUP(B24,'[17]AUG-20'!B:H,6,FALSE),0)</f>
        <v>0</v>
      </c>
      <c r="R24" s="205">
        <f>IFERROR(VLOOKUP(B24,'[17]AUG-20'!B:H,7,FALSE),0)</f>
        <v>0</v>
      </c>
      <c r="S24" s="206">
        <f t="shared" si="4"/>
        <v>0</v>
      </c>
      <c r="T24" s="204">
        <f>IFERROR(VLOOKUP(B24,'[18]SEP-20'!B:H,6,FALSE),0)</f>
        <v>0</v>
      </c>
      <c r="U24" s="205">
        <f>IFERROR(VLOOKUP(B24,'[18]SEP-20'!B:H,7,FALSE),0)</f>
        <v>0</v>
      </c>
      <c r="V24" s="206">
        <f t="shared" si="5"/>
        <v>0</v>
      </c>
      <c r="W24" s="195">
        <f t="shared" si="6"/>
        <v>0</v>
      </c>
      <c r="X24" s="196">
        <f t="shared" si="6"/>
        <v>0</v>
      </c>
      <c r="Y24" s="197">
        <f t="shared" si="6"/>
        <v>0</v>
      </c>
    </row>
    <row r="25" spans="1:25" ht="13">
      <c r="A25" s="2" t="s">
        <v>260</v>
      </c>
      <c r="B25" s="2" t="s">
        <v>22</v>
      </c>
      <c r="C25" s="89" t="s">
        <v>297</v>
      </c>
      <c r="D25" s="129" t="s">
        <v>303</v>
      </c>
      <c r="E25" s="217">
        <f>IFERROR(VLOOKUP($B25,'[13]APR-20'!$B:$H,6,FALSE),0)</f>
        <v>0</v>
      </c>
      <c r="F25" s="218">
        <f>IFERROR(VLOOKUP(B25,'[13]APR-20'!B:H,7,FALSE),0)</f>
        <v>0</v>
      </c>
      <c r="G25" s="219">
        <f t="shared" si="0"/>
        <v>0</v>
      </c>
      <c r="H25" s="217">
        <f>IFERROR(VLOOKUP(B25,'[14]MAY-20'!B:H,6,FALSE),0)</f>
        <v>136.27000000000001</v>
      </c>
      <c r="I25" s="218">
        <f>IFERROR(VLOOKUP(B25,'[14]MAY-20'!B:H,7,FALSE),0)</f>
        <v>1.83</v>
      </c>
      <c r="J25" s="219">
        <f t="shared" si="1"/>
        <v>138.10000000000002</v>
      </c>
      <c r="K25" s="204">
        <f>IFERROR(VLOOKUP(B25,'[15]JUN-20'!B:H,6,FALSE),0)</f>
        <v>17167.88</v>
      </c>
      <c r="L25" s="205">
        <f>IFERROR(VLOOKUP(B25,'[15]JUN-20'!B:H,7,FALSE),0)</f>
        <v>1029.3599999999999</v>
      </c>
      <c r="M25" s="206">
        <f t="shared" si="2"/>
        <v>18197.240000000002</v>
      </c>
      <c r="N25" s="204">
        <f>IFERROR(VLOOKUP(B25,'[16]JUL-20'!B:H,6,FALSE),0)</f>
        <v>11272.78</v>
      </c>
      <c r="O25" s="205">
        <f>IFERROR(VLOOKUP(B25,'[16]JUL-20'!B:H,7,FALSE),0)</f>
        <v>440.62</v>
      </c>
      <c r="P25" s="206">
        <f t="shared" si="3"/>
        <v>11713.400000000001</v>
      </c>
      <c r="Q25" s="204">
        <f>IFERROR(VLOOKUP(B25,'[17]AUG-20'!B:H,6,FALSE),0)</f>
        <v>8503.17</v>
      </c>
      <c r="R25" s="205">
        <f>IFERROR(VLOOKUP(B25,'[17]AUG-20'!B:H,7,FALSE),0)</f>
        <v>1343.73</v>
      </c>
      <c r="S25" s="206">
        <f t="shared" si="4"/>
        <v>9846.9</v>
      </c>
      <c r="T25" s="204">
        <f>IFERROR(VLOOKUP(B25,'[18]SEP-20'!B:H,6,FALSE),0)</f>
        <v>13903.22</v>
      </c>
      <c r="U25" s="205">
        <f>IFERROR(VLOOKUP(B25,'[18]SEP-20'!B:H,7,FALSE),0)</f>
        <v>1456.12</v>
      </c>
      <c r="V25" s="206">
        <f t="shared" si="5"/>
        <v>15359.34</v>
      </c>
      <c r="W25" s="195">
        <f t="shared" si="6"/>
        <v>50983.32</v>
      </c>
      <c r="X25" s="196">
        <f t="shared" si="6"/>
        <v>4271.66</v>
      </c>
      <c r="Y25" s="197">
        <f t="shared" si="6"/>
        <v>55254.979999999996</v>
      </c>
    </row>
    <row r="26" spans="1:25" ht="13">
      <c r="A26" s="2" t="s">
        <v>260</v>
      </c>
      <c r="B26" s="2" t="s">
        <v>23</v>
      </c>
      <c r="C26" s="89" t="s">
        <v>297</v>
      </c>
      <c r="D26" s="129" t="s">
        <v>303</v>
      </c>
      <c r="E26" s="217">
        <f>IFERROR(VLOOKUP($B26,'[13]APR-20'!$B:$H,6,FALSE),0)</f>
        <v>4785.67</v>
      </c>
      <c r="F26" s="218">
        <f>IFERROR(VLOOKUP(B26,'[13]APR-20'!B:H,7,FALSE),0)</f>
        <v>0.32</v>
      </c>
      <c r="G26" s="219">
        <f t="shared" si="0"/>
        <v>4785.99</v>
      </c>
      <c r="H26" s="217">
        <f>IFERROR(VLOOKUP(B26,'[14]MAY-20'!B:H,6,FALSE),0)</f>
        <v>5042.6499999999996</v>
      </c>
      <c r="I26" s="218">
        <f>IFERROR(VLOOKUP(B26,'[14]MAY-20'!B:H,7,FALSE),0)</f>
        <v>23.18</v>
      </c>
      <c r="J26" s="219">
        <f t="shared" si="1"/>
        <v>5065.83</v>
      </c>
      <c r="K26" s="204">
        <f>IFERROR(VLOOKUP(B26,'[15]JUN-20'!B:H,6,FALSE),0)</f>
        <v>5844.64</v>
      </c>
      <c r="L26" s="205">
        <f>IFERROR(VLOOKUP(B26,'[15]JUN-20'!B:H,7,FALSE),0)</f>
        <v>154.29</v>
      </c>
      <c r="M26" s="206">
        <f t="shared" si="2"/>
        <v>5998.93</v>
      </c>
      <c r="N26" s="204">
        <f>IFERROR(VLOOKUP(B26,'[16]JUL-20'!B:H,6,FALSE),0)</f>
        <v>1072.58</v>
      </c>
      <c r="O26" s="205">
        <f>IFERROR(VLOOKUP(B26,'[16]JUL-20'!B:H,7,FALSE),0)</f>
        <v>0.06</v>
      </c>
      <c r="P26" s="206">
        <f t="shared" si="3"/>
        <v>1072.6399999999999</v>
      </c>
      <c r="Q26" s="204">
        <f>IFERROR(VLOOKUP(B26,'[17]AUG-20'!B:H,6,FALSE),0)</f>
        <v>2656.33</v>
      </c>
      <c r="R26" s="205">
        <f>IFERROR(VLOOKUP(B26,'[17]AUG-20'!B:H,7,FALSE),0)</f>
        <v>138.72999999999999</v>
      </c>
      <c r="S26" s="206">
        <f t="shared" si="4"/>
        <v>2795.06</v>
      </c>
      <c r="T26" s="204">
        <f>IFERROR(VLOOKUP(B26,'[18]SEP-20'!B:H,6,FALSE),0)</f>
        <v>6124.99</v>
      </c>
      <c r="U26" s="205">
        <f>IFERROR(VLOOKUP(B26,'[18]SEP-20'!B:H,7,FALSE),0)</f>
        <v>951.55</v>
      </c>
      <c r="V26" s="206">
        <f t="shared" si="5"/>
        <v>7076.54</v>
      </c>
      <c r="W26" s="195">
        <f t="shared" si="6"/>
        <v>25526.86</v>
      </c>
      <c r="X26" s="196">
        <f t="shared" si="6"/>
        <v>1268.1299999999999</v>
      </c>
      <c r="Y26" s="197">
        <f t="shared" si="6"/>
        <v>26794.99</v>
      </c>
    </row>
    <row r="27" spans="1:25" ht="13">
      <c r="A27" s="2" t="s">
        <v>260</v>
      </c>
      <c r="B27" s="2" t="s">
        <v>24</v>
      </c>
      <c r="C27" s="89" t="s">
        <v>297</v>
      </c>
      <c r="D27" s="129" t="s">
        <v>303</v>
      </c>
      <c r="E27" s="217">
        <f>IFERROR(VLOOKUP($B27,'[13]APR-20'!$B:$H,6,FALSE),0)</f>
        <v>7348.51</v>
      </c>
      <c r="F27" s="218">
        <f>IFERROR(VLOOKUP(B27,'[13]APR-20'!B:H,7,FALSE),0)</f>
        <v>171.68</v>
      </c>
      <c r="G27" s="219">
        <f t="shared" si="0"/>
        <v>7520.1900000000005</v>
      </c>
      <c r="H27" s="217">
        <f>IFERROR(VLOOKUP(B27,'[14]MAY-20'!B:H,6,FALSE),0)</f>
        <v>2682.41</v>
      </c>
      <c r="I27" s="218">
        <f>IFERROR(VLOOKUP(B27,'[14]MAY-20'!B:H,7,FALSE),0)</f>
        <v>0</v>
      </c>
      <c r="J27" s="219">
        <f t="shared" si="1"/>
        <v>2682.41</v>
      </c>
      <c r="K27" s="204">
        <f>IFERROR(VLOOKUP(B27,'[15]JUN-20'!B:H,6,FALSE),0)</f>
        <v>6376.1</v>
      </c>
      <c r="L27" s="205">
        <f>IFERROR(VLOOKUP(B27,'[15]JUN-20'!B:H,7,FALSE),0)</f>
        <v>357.65</v>
      </c>
      <c r="M27" s="206">
        <f t="shared" si="2"/>
        <v>6733.75</v>
      </c>
      <c r="N27" s="204">
        <f>IFERROR(VLOOKUP(B27,'[16]JUL-20'!B:H,6,FALSE),0)</f>
        <v>4663.2</v>
      </c>
      <c r="O27" s="205">
        <f>IFERROR(VLOOKUP(B27,'[16]JUL-20'!B:H,7,FALSE),0)</f>
        <v>49.58</v>
      </c>
      <c r="P27" s="206">
        <f t="shared" si="3"/>
        <v>4712.78</v>
      </c>
      <c r="Q27" s="204">
        <f>IFERROR(VLOOKUP(B27,'[17]AUG-20'!B:H,6,FALSE),0)</f>
        <v>4.66</v>
      </c>
      <c r="R27" s="205">
        <f>IFERROR(VLOOKUP(B27,'[17]AUG-20'!B:H,7,FALSE),0)</f>
        <v>0</v>
      </c>
      <c r="S27" s="206">
        <f t="shared" si="4"/>
        <v>4.66</v>
      </c>
      <c r="T27" s="204">
        <f>IFERROR(VLOOKUP(B27,'[18]SEP-20'!B:H,6,FALSE),0)</f>
        <v>0</v>
      </c>
      <c r="U27" s="205">
        <f>IFERROR(VLOOKUP(B27,'[18]SEP-20'!B:H,7,FALSE),0)</f>
        <v>0</v>
      </c>
      <c r="V27" s="206">
        <f t="shared" si="5"/>
        <v>0</v>
      </c>
      <c r="W27" s="195">
        <f t="shared" si="6"/>
        <v>21074.880000000001</v>
      </c>
      <c r="X27" s="196">
        <f t="shared" si="6"/>
        <v>578.91</v>
      </c>
      <c r="Y27" s="197">
        <f t="shared" si="6"/>
        <v>21653.789999999997</v>
      </c>
    </row>
    <row r="28" spans="1:25" ht="13">
      <c r="A28" s="2" t="s">
        <v>260</v>
      </c>
      <c r="B28" s="2" t="s">
        <v>25</v>
      </c>
      <c r="C28" s="89" t="s">
        <v>297</v>
      </c>
      <c r="D28" s="129" t="s">
        <v>303</v>
      </c>
      <c r="E28" s="217">
        <f>IFERROR(VLOOKUP($B28,'[13]APR-20'!$B:$H,6,FALSE),0)</f>
        <v>10169.709999999999</v>
      </c>
      <c r="F28" s="218">
        <f>IFERROR(VLOOKUP(B28,'[13]APR-20'!B:H,7,FALSE),0)</f>
        <v>387.45</v>
      </c>
      <c r="G28" s="219">
        <f t="shared" si="0"/>
        <v>10557.16</v>
      </c>
      <c r="H28" s="217">
        <f>IFERROR(VLOOKUP(B28,'[14]MAY-20'!B:H,6,FALSE),0)</f>
        <v>15823.9</v>
      </c>
      <c r="I28" s="218">
        <f>IFERROR(VLOOKUP(B28,'[14]MAY-20'!B:H,7,FALSE),0)</f>
        <v>200.47</v>
      </c>
      <c r="J28" s="219">
        <f t="shared" si="1"/>
        <v>16024.369999999999</v>
      </c>
      <c r="K28" s="204">
        <f>IFERROR(VLOOKUP(B28,'[15]JUN-20'!B:H,6,FALSE),0)</f>
        <v>95.57</v>
      </c>
      <c r="L28" s="205">
        <f>IFERROR(VLOOKUP(B28,'[15]JUN-20'!B:H,7,FALSE),0)</f>
        <v>0</v>
      </c>
      <c r="M28" s="206">
        <f t="shared" si="2"/>
        <v>95.57</v>
      </c>
      <c r="N28" s="204">
        <f>IFERROR(VLOOKUP(B28,'[16]JUL-20'!B:H,6,FALSE),0)</f>
        <v>424.56</v>
      </c>
      <c r="O28" s="205">
        <f>IFERROR(VLOOKUP(B28,'[16]JUL-20'!B:H,7,FALSE),0)</f>
        <v>73.900000000000006</v>
      </c>
      <c r="P28" s="206">
        <f t="shared" si="3"/>
        <v>498.46000000000004</v>
      </c>
      <c r="Q28" s="204">
        <f>IFERROR(VLOOKUP(B28,'[17]AUG-20'!B:H,6,FALSE),0)</f>
        <v>10081.450000000001</v>
      </c>
      <c r="R28" s="205">
        <f>IFERROR(VLOOKUP(B28,'[17]AUG-20'!B:H,7,FALSE),0)</f>
        <v>975.37</v>
      </c>
      <c r="S28" s="206">
        <f t="shared" si="4"/>
        <v>11056.820000000002</v>
      </c>
      <c r="T28" s="204">
        <f>IFERROR(VLOOKUP(B28,'[18]SEP-20'!B:H,6,FALSE),0)</f>
        <v>6229</v>
      </c>
      <c r="U28" s="205">
        <f>IFERROR(VLOOKUP(B28,'[18]SEP-20'!B:H,7,FALSE),0)</f>
        <v>1746.68</v>
      </c>
      <c r="V28" s="206">
        <f t="shared" si="5"/>
        <v>7975.68</v>
      </c>
      <c r="W28" s="195">
        <f t="shared" si="6"/>
        <v>42824.19</v>
      </c>
      <c r="X28" s="196">
        <f t="shared" si="6"/>
        <v>3383.87</v>
      </c>
      <c r="Y28" s="197">
        <f t="shared" si="6"/>
        <v>46208.06</v>
      </c>
    </row>
    <row r="29" spans="1:25" ht="13">
      <c r="A29" s="2" t="s">
        <v>261</v>
      </c>
      <c r="B29" s="2" t="s">
        <v>26</v>
      </c>
      <c r="C29" s="89" t="s">
        <v>297</v>
      </c>
      <c r="D29" s="129" t="s">
        <v>303</v>
      </c>
      <c r="E29" s="217">
        <f>IFERROR(VLOOKUP($B29,'[13]APR-20'!$B:$H,6,FALSE),0)</f>
        <v>101894.05</v>
      </c>
      <c r="F29" s="218">
        <f>IFERROR(VLOOKUP(B29,'[13]APR-20'!B:H,7,FALSE),0)</f>
        <v>691.15</v>
      </c>
      <c r="G29" s="219">
        <f t="shared" si="0"/>
        <v>102585.2</v>
      </c>
      <c r="H29" s="217">
        <f>IFERROR(VLOOKUP(B29,'[14]MAY-20'!B:H,6,FALSE),0)</f>
        <v>99271</v>
      </c>
      <c r="I29" s="218">
        <f>IFERROR(VLOOKUP(B29,'[14]MAY-20'!B:H,7,FALSE),0)</f>
        <v>387.25</v>
      </c>
      <c r="J29" s="219">
        <f t="shared" si="1"/>
        <v>99658.25</v>
      </c>
      <c r="K29" s="204">
        <f>IFERROR(VLOOKUP(B29,'[15]JUN-20'!B:H,6,FALSE),0)</f>
        <v>82758.45</v>
      </c>
      <c r="L29" s="205">
        <f>IFERROR(VLOOKUP(B29,'[15]JUN-20'!B:H,7,FALSE),0)</f>
        <v>636.70000000000005</v>
      </c>
      <c r="M29" s="206">
        <f t="shared" si="2"/>
        <v>83395.149999999994</v>
      </c>
      <c r="N29" s="204">
        <f>IFERROR(VLOOKUP(B29,'[16]JUL-20'!B:H,6,FALSE),0)</f>
        <v>80594.600000000006</v>
      </c>
      <c r="O29" s="205">
        <f>IFERROR(VLOOKUP(B29,'[16]JUL-20'!B:H,7,FALSE),0)</f>
        <v>557.70000000000005</v>
      </c>
      <c r="P29" s="206">
        <f t="shared" si="3"/>
        <v>81152.3</v>
      </c>
      <c r="Q29" s="204">
        <f>IFERROR(VLOOKUP(B29,'[17]AUG-20'!B:H,6,FALSE),0)</f>
        <v>59829.599999999999</v>
      </c>
      <c r="R29" s="205">
        <f>IFERROR(VLOOKUP(B29,'[17]AUG-20'!B:H,7,FALSE),0)</f>
        <v>2090.9</v>
      </c>
      <c r="S29" s="206">
        <f t="shared" si="4"/>
        <v>61920.5</v>
      </c>
      <c r="T29" s="204">
        <f>IFERROR(VLOOKUP(B29,'[18]SEP-20'!B:H,6,FALSE),0)</f>
        <v>41964.05</v>
      </c>
      <c r="U29" s="205">
        <f>IFERROR(VLOOKUP(B29,'[18]SEP-20'!B:H,7,FALSE),0)</f>
        <v>645</v>
      </c>
      <c r="V29" s="206">
        <f t="shared" si="5"/>
        <v>42609.05</v>
      </c>
      <c r="W29" s="195">
        <f t="shared" si="6"/>
        <v>466311.74999999994</v>
      </c>
      <c r="X29" s="196">
        <f t="shared" si="6"/>
        <v>5008.7000000000007</v>
      </c>
      <c r="Y29" s="197">
        <f t="shared" si="6"/>
        <v>471320.44999999995</v>
      </c>
    </row>
    <row r="30" spans="1:25" ht="13">
      <c r="A30" s="2" t="s">
        <v>261</v>
      </c>
      <c r="B30" s="2" t="s">
        <v>27</v>
      </c>
      <c r="C30" s="89" t="s">
        <v>297</v>
      </c>
      <c r="D30" s="129" t="s">
        <v>303</v>
      </c>
      <c r="E30" s="217">
        <f>IFERROR(VLOOKUP($B30,'[13]APR-20'!$B:$H,6,FALSE),0)</f>
        <v>41219.1</v>
      </c>
      <c r="F30" s="218">
        <f>IFERROR(VLOOKUP(B30,'[13]APR-20'!B:H,7,FALSE),0)</f>
        <v>621.54999999999995</v>
      </c>
      <c r="G30" s="219">
        <f t="shared" si="0"/>
        <v>41840.65</v>
      </c>
      <c r="H30" s="217">
        <f>IFERROR(VLOOKUP(B30,'[14]MAY-20'!B:H,6,FALSE),0)</f>
        <v>59642.35</v>
      </c>
      <c r="I30" s="218">
        <f>IFERROR(VLOOKUP(B30,'[14]MAY-20'!B:H,7,FALSE),0)</f>
        <v>214.15</v>
      </c>
      <c r="J30" s="219">
        <f t="shared" si="1"/>
        <v>59856.5</v>
      </c>
      <c r="K30" s="204">
        <f>IFERROR(VLOOKUP(B30,'[15]JUN-20'!B:H,6,FALSE),0)</f>
        <v>37228.75</v>
      </c>
      <c r="L30" s="205">
        <f>IFERROR(VLOOKUP(B30,'[15]JUN-20'!B:H,7,FALSE),0)</f>
        <v>742.5</v>
      </c>
      <c r="M30" s="206">
        <f t="shared" si="2"/>
        <v>37971.25</v>
      </c>
      <c r="N30" s="204">
        <f>IFERROR(VLOOKUP(B30,'[16]JUL-20'!B:H,6,FALSE),0)</f>
        <v>39396.050000000003</v>
      </c>
      <c r="O30" s="205">
        <f>IFERROR(VLOOKUP(B30,'[16]JUL-20'!B:H,7,FALSE),0)</f>
        <v>900.55</v>
      </c>
      <c r="P30" s="206">
        <f t="shared" si="3"/>
        <v>40296.600000000006</v>
      </c>
      <c r="Q30" s="204">
        <f>IFERROR(VLOOKUP(B30,'[17]AUG-20'!B:H,6,FALSE),0)</f>
        <v>46170.6</v>
      </c>
      <c r="R30" s="205">
        <f>IFERROR(VLOOKUP(B30,'[17]AUG-20'!B:H,7,FALSE),0)</f>
        <v>1451.7</v>
      </c>
      <c r="S30" s="206">
        <f t="shared" si="4"/>
        <v>47622.299999999996</v>
      </c>
      <c r="T30" s="204">
        <f>IFERROR(VLOOKUP(B30,'[18]SEP-20'!B:H,6,FALSE),0)</f>
        <v>41785.449999999997</v>
      </c>
      <c r="U30" s="205">
        <f>IFERROR(VLOOKUP(B30,'[18]SEP-20'!B:H,7,FALSE),0)</f>
        <v>3101.2</v>
      </c>
      <c r="V30" s="206">
        <f t="shared" si="5"/>
        <v>44886.649999999994</v>
      </c>
      <c r="W30" s="195">
        <f t="shared" si="6"/>
        <v>265442.3</v>
      </c>
      <c r="X30" s="196">
        <f t="shared" si="6"/>
        <v>7031.65</v>
      </c>
      <c r="Y30" s="197">
        <f t="shared" si="6"/>
        <v>272473.94999999995</v>
      </c>
    </row>
    <row r="31" spans="1:25" ht="13">
      <c r="A31" s="2" t="s">
        <v>261</v>
      </c>
      <c r="B31" s="2" t="s">
        <v>28</v>
      </c>
      <c r="C31" s="89" t="s">
        <v>297</v>
      </c>
      <c r="D31" s="129" t="s">
        <v>303</v>
      </c>
      <c r="E31" s="217">
        <f>IFERROR(VLOOKUP($B31,'[13]APR-20'!$B:$H,6,FALSE),0)</f>
        <v>53915.199999999997</v>
      </c>
      <c r="F31" s="218">
        <f>IFERROR(VLOOKUP(B31,'[13]APR-20'!B:H,7,FALSE),0)</f>
        <v>526</v>
      </c>
      <c r="G31" s="219">
        <f t="shared" si="0"/>
        <v>54441.2</v>
      </c>
      <c r="H31" s="217">
        <f>IFERROR(VLOOKUP(B31,'[14]MAY-20'!B:H,6,FALSE),0)</f>
        <v>64453.25</v>
      </c>
      <c r="I31" s="218">
        <f>IFERROR(VLOOKUP(B31,'[14]MAY-20'!B:H,7,FALSE),0)</f>
        <v>183.15</v>
      </c>
      <c r="J31" s="219">
        <f t="shared" si="1"/>
        <v>64636.4</v>
      </c>
      <c r="K31" s="204">
        <f>IFERROR(VLOOKUP(B31,'[15]JUN-20'!B:H,6,FALSE),0)</f>
        <v>48897.5</v>
      </c>
      <c r="L31" s="205">
        <f>IFERROR(VLOOKUP(B31,'[15]JUN-20'!B:H,7,FALSE),0)</f>
        <v>1016.05</v>
      </c>
      <c r="M31" s="206">
        <f t="shared" si="2"/>
        <v>49913.55</v>
      </c>
      <c r="N31" s="204">
        <f>IFERROR(VLOOKUP(B31,'[16]JUL-20'!B:H,6,FALSE),0)</f>
        <v>36689</v>
      </c>
      <c r="O31" s="205">
        <f>IFERROR(VLOOKUP(B31,'[16]JUL-20'!B:H,7,FALSE),0)</f>
        <v>595.95000000000005</v>
      </c>
      <c r="P31" s="206">
        <f t="shared" si="3"/>
        <v>37284.949999999997</v>
      </c>
      <c r="Q31" s="204">
        <f>IFERROR(VLOOKUP(B31,'[17]AUG-20'!B:H,6,FALSE),0)</f>
        <v>0</v>
      </c>
      <c r="R31" s="205">
        <f>IFERROR(VLOOKUP(B31,'[17]AUG-20'!B:H,7,FALSE),0)</f>
        <v>0</v>
      </c>
      <c r="S31" s="206">
        <f t="shared" si="4"/>
        <v>0</v>
      </c>
      <c r="T31" s="204">
        <f>IFERROR(VLOOKUP(B31,'[18]SEP-20'!B:H,6,FALSE),0)</f>
        <v>0</v>
      </c>
      <c r="U31" s="205">
        <f>IFERROR(VLOOKUP(B31,'[18]SEP-20'!B:H,7,FALSE),0)</f>
        <v>0</v>
      </c>
      <c r="V31" s="206">
        <f t="shared" si="5"/>
        <v>0</v>
      </c>
      <c r="W31" s="195">
        <f t="shared" si="6"/>
        <v>203954.95</v>
      </c>
      <c r="X31" s="196">
        <f t="shared" si="6"/>
        <v>2321.1499999999996</v>
      </c>
      <c r="Y31" s="197">
        <f t="shared" si="6"/>
        <v>206276.10000000003</v>
      </c>
    </row>
    <row r="32" spans="1:25" ht="13">
      <c r="A32" s="2" t="s">
        <v>261</v>
      </c>
      <c r="B32" s="2" t="s">
        <v>29</v>
      </c>
      <c r="C32" s="89" t="s">
        <v>297</v>
      </c>
      <c r="D32" s="129" t="s">
        <v>303</v>
      </c>
      <c r="E32" s="217">
        <f>IFERROR(VLOOKUP($B32,'[13]APR-20'!$B:$H,6,FALSE),0)</f>
        <v>24896</v>
      </c>
      <c r="F32" s="218">
        <f>IFERROR(VLOOKUP(B32,'[13]APR-20'!B:H,7,FALSE),0)</f>
        <v>666.7</v>
      </c>
      <c r="G32" s="219">
        <f t="shared" si="0"/>
        <v>25562.7</v>
      </c>
      <c r="H32" s="217">
        <f>IFERROR(VLOOKUP(B32,'[14]MAY-20'!B:H,6,FALSE),0)</f>
        <v>43692.4</v>
      </c>
      <c r="I32" s="218">
        <f>IFERROR(VLOOKUP(B32,'[14]MAY-20'!B:H,7,FALSE),0)</f>
        <v>631.6</v>
      </c>
      <c r="J32" s="219">
        <f t="shared" si="1"/>
        <v>44324</v>
      </c>
      <c r="K32" s="204">
        <f>IFERROR(VLOOKUP(B32,'[15]JUN-20'!B:H,6,FALSE),0)</f>
        <v>25045.25</v>
      </c>
      <c r="L32" s="205">
        <f>IFERROR(VLOOKUP(B32,'[15]JUN-20'!B:H,7,FALSE),0)</f>
        <v>1127.1500000000001</v>
      </c>
      <c r="M32" s="206">
        <f t="shared" si="2"/>
        <v>26172.400000000001</v>
      </c>
      <c r="N32" s="204">
        <f>IFERROR(VLOOKUP(B32,'[16]JUL-20'!B:H,6,FALSE),0)</f>
        <v>35460.400000000001</v>
      </c>
      <c r="O32" s="205">
        <f>IFERROR(VLOOKUP(B32,'[16]JUL-20'!B:H,7,FALSE),0)</f>
        <v>896.15</v>
      </c>
      <c r="P32" s="206">
        <f t="shared" si="3"/>
        <v>36356.550000000003</v>
      </c>
      <c r="Q32" s="204">
        <f>IFERROR(VLOOKUP(B32,'[17]AUG-20'!B:H,6,FALSE),0)</f>
        <v>27747.1</v>
      </c>
      <c r="R32" s="205">
        <f>IFERROR(VLOOKUP(B32,'[17]AUG-20'!B:H,7,FALSE),0)</f>
        <v>1259.3499999999999</v>
      </c>
      <c r="S32" s="206">
        <f t="shared" si="4"/>
        <v>29006.449999999997</v>
      </c>
      <c r="T32" s="204">
        <f>IFERROR(VLOOKUP(B32,'[18]SEP-20'!B:H,6,FALSE),0)</f>
        <v>1977.05</v>
      </c>
      <c r="U32" s="205">
        <f>IFERROR(VLOOKUP(B32,'[18]SEP-20'!B:H,7,FALSE),0)</f>
        <v>9.8000000000000007</v>
      </c>
      <c r="V32" s="206">
        <f t="shared" si="5"/>
        <v>1986.85</v>
      </c>
      <c r="W32" s="195">
        <f t="shared" si="6"/>
        <v>158818.19999999998</v>
      </c>
      <c r="X32" s="196">
        <f t="shared" si="6"/>
        <v>4590.7500000000009</v>
      </c>
      <c r="Y32" s="197">
        <f t="shared" si="6"/>
        <v>163408.95000000004</v>
      </c>
    </row>
    <row r="33" spans="1:25" ht="13">
      <c r="A33" s="2" t="s">
        <v>261</v>
      </c>
      <c r="B33" s="2" t="s">
        <v>30</v>
      </c>
      <c r="C33" s="89" t="s">
        <v>297</v>
      </c>
      <c r="D33" s="129" t="s">
        <v>303</v>
      </c>
      <c r="E33" s="217">
        <f>IFERROR(VLOOKUP($B33,'[13]APR-20'!$B:$H,6,FALSE),0)</f>
        <v>14662.15</v>
      </c>
      <c r="F33" s="218">
        <f>IFERROR(VLOOKUP(B33,'[13]APR-20'!B:H,7,FALSE),0)</f>
        <v>129.44999999999999</v>
      </c>
      <c r="G33" s="219">
        <f t="shared" si="0"/>
        <v>14791.6</v>
      </c>
      <c r="H33" s="217">
        <f>IFERROR(VLOOKUP(B33,'[14]MAY-20'!B:H,6,FALSE),0)</f>
        <v>0</v>
      </c>
      <c r="I33" s="218">
        <f>IFERROR(VLOOKUP(B33,'[14]MAY-20'!B:H,7,FALSE),0)</f>
        <v>0</v>
      </c>
      <c r="J33" s="219">
        <f t="shared" si="1"/>
        <v>0</v>
      </c>
      <c r="K33" s="204">
        <f>IFERROR(VLOOKUP(B33,'[15]JUN-20'!B:H,6,FALSE),0)</f>
        <v>0</v>
      </c>
      <c r="L33" s="205">
        <f>IFERROR(VLOOKUP(B33,'[15]JUN-20'!B:H,7,FALSE),0)</f>
        <v>0</v>
      </c>
      <c r="M33" s="206">
        <f t="shared" si="2"/>
        <v>0</v>
      </c>
      <c r="N33" s="204">
        <f>IFERROR(VLOOKUP(B33,'[16]JUL-20'!B:H,6,FALSE),0)</f>
        <v>0</v>
      </c>
      <c r="O33" s="205">
        <f>IFERROR(VLOOKUP(B33,'[16]JUL-20'!B:H,7,FALSE),0)</f>
        <v>0</v>
      </c>
      <c r="P33" s="206">
        <f t="shared" si="3"/>
        <v>0</v>
      </c>
      <c r="Q33" s="204">
        <f>IFERROR(VLOOKUP(B33,'[17]AUG-20'!B:H,6,FALSE),0)</f>
        <v>9234.2999999999993</v>
      </c>
      <c r="R33" s="205">
        <f>IFERROR(VLOOKUP(B33,'[17]AUG-20'!B:H,7,FALSE),0)</f>
        <v>339.65</v>
      </c>
      <c r="S33" s="206">
        <f t="shared" si="4"/>
        <v>9573.9499999999989</v>
      </c>
      <c r="T33" s="204">
        <f>IFERROR(VLOOKUP(B33,'[18]SEP-20'!B:H,6,FALSE),0)</f>
        <v>1122.5999999999999</v>
      </c>
      <c r="U33" s="205">
        <f>IFERROR(VLOOKUP(B33,'[18]SEP-20'!B:H,7,FALSE),0)</f>
        <v>670.55</v>
      </c>
      <c r="V33" s="206">
        <f t="shared" si="5"/>
        <v>1793.1499999999999</v>
      </c>
      <c r="W33" s="195">
        <f t="shared" si="6"/>
        <v>25019.049999999996</v>
      </c>
      <c r="X33" s="196">
        <f t="shared" si="6"/>
        <v>1139.6499999999999</v>
      </c>
      <c r="Y33" s="197">
        <f t="shared" si="6"/>
        <v>26158.7</v>
      </c>
    </row>
    <row r="34" spans="1:25" ht="13">
      <c r="A34" s="2" t="s">
        <v>261</v>
      </c>
      <c r="B34" s="2" t="s">
        <v>31</v>
      </c>
      <c r="C34" s="89" t="s">
        <v>297</v>
      </c>
      <c r="D34" s="129" t="s">
        <v>303</v>
      </c>
      <c r="E34" s="217">
        <f>IFERROR(VLOOKUP($B34,'[13]APR-20'!$B:$H,6,FALSE),0)</f>
        <v>6400.7</v>
      </c>
      <c r="F34" s="218">
        <f>IFERROR(VLOOKUP(B34,'[13]APR-20'!B:H,7,FALSE),0)</f>
        <v>10.199999999999999</v>
      </c>
      <c r="G34" s="219">
        <f t="shared" si="0"/>
        <v>6410.9</v>
      </c>
      <c r="H34" s="217">
        <f>IFERROR(VLOOKUP(B34,'[14]MAY-20'!B:H,6,FALSE),0)</f>
        <v>0</v>
      </c>
      <c r="I34" s="218">
        <f>IFERROR(VLOOKUP(B34,'[14]MAY-20'!B:H,7,FALSE),0)</f>
        <v>0</v>
      </c>
      <c r="J34" s="219">
        <f t="shared" si="1"/>
        <v>0</v>
      </c>
      <c r="K34" s="204">
        <f>IFERROR(VLOOKUP(B34,'[15]JUN-20'!B:H,6,FALSE),0)</f>
        <v>588.35</v>
      </c>
      <c r="L34" s="205">
        <f>IFERROR(VLOOKUP(B34,'[15]JUN-20'!B:H,7,FALSE),0)</f>
        <v>66.25</v>
      </c>
      <c r="M34" s="206">
        <f t="shared" si="2"/>
        <v>654.6</v>
      </c>
      <c r="N34" s="204">
        <f>IFERROR(VLOOKUP(B34,'[16]JUL-20'!B:H,6,FALSE),0)</f>
        <v>0</v>
      </c>
      <c r="O34" s="205">
        <f>IFERROR(VLOOKUP(B34,'[16]JUL-20'!B:H,7,FALSE),0)</f>
        <v>0</v>
      </c>
      <c r="P34" s="206">
        <f t="shared" si="3"/>
        <v>0</v>
      </c>
      <c r="Q34" s="204">
        <f>IFERROR(VLOOKUP(B34,'[17]AUG-20'!B:H,6,FALSE),0)</f>
        <v>1072.45</v>
      </c>
      <c r="R34" s="205">
        <f>IFERROR(VLOOKUP(B34,'[17]AUG-20'!B:H,7,FALSE),0)</f>
        <v>107.8</v>
      </c>
      <c r="S34" s="206">
        <f t="shared" si="4"/>
        <v>1180.25</v>
      </c>
      <c r="T34" s="204">
        <f>IFERROR(VLOOKUP(B34,'[18]SEP-20'!B:H,6,FALSE),0)</f>
        <v>1908.5</v>
      </c>
      <c r="U34" s="205">
        <f>IFERROR(VLOOKUP(B34,'[18]SEP-20'!B:H,7,FALSE),0)</f>
        <v>784.16</v>
      </c>
      <c r="V34" s="206">
        <f t="shared" si="5"/>
        <v>2692.66</v>
      </c>
      <c r="W34" s="195">
        <f t="shared" si="6"/>
        <v>9970</v>
      </c>
      <c r="X34" s="196">
        <f t="shared" si="6"/>
        <v>968.41</v>
      </c>
      <c r="Y34" s="197">
        <f t="shared" si="6"/>
        <v>10938.41</v>
      </c>
    </row>
    <row r="35" spans="1:25" ht="13">
      <c r="A35" s="2" t="s">
        <v>261</v>
      </c>
      <c r="B35" s="2" t="s">
        <v>32</v>
      </c>
      <c r="C35" s="89" t="s">
        <v>297</v>
      </c>
      <c r="D35" s="129" t="s">
        <v>303</v>
      </c>
      <c r="E35" s="217">
        <f>IFERROR(VLOOKUP($B35,'[13]APR-20'!$B:$H,6,FALSE),0)</f>
        <v>0</v>
      </c>
      <c r="F35" s="218">
        <f>IFERROR(VLOOKUP(B35,'[13]APR-20'!B:H,7,FALSE),0)</f>
        <v>0</v>
      </c>
      <c r="G35" s="219">
        <f t="shared" si="0"/>
        <v>0</v>
      </c>
      <c r="H35" s="217">
        <f>IFERROR(VLOOKUP(B35,'[14]MAY-20'!B:H,6,FALSE),0)</f>
        <v>0</v>
      </c>
      <c r="I35" s="218">
        <f>IFERROR(VLOOKUP(B35,'[14]MAY-20'!B:H,7,FALSE),0)</f>
        <v>0</v>
      </c>
      <c r="J35" s="219">
        <f t="shared" si="1"/>
        <v>0</v>
      </c>
      <c r="K35" s="204">
        <f>IFERROR(VLOOKUP(B35,'[15]JUN-20'!B:H,6,FALSE),0)</f>
        <v>0</v>
      </c>
      <c r="L35" s="205">
        <f>IFERROR(VLOOKUP(B35,'[15]JUN-20'!B:H,7,FALSE),0)</f>
        <v>0</v>
      </c>
      <c r="M35" s="206">
        <f t="shared" si="2"/>
        <v>0</v>
      </c>
      <c r="N35" s="204">
        <f>IFERROR(VLOOKUP(B35,'[16]JUL-20'!B:H,6,FALSE),0)</f>
        <v>0</v>
      </c>
      <c r="O35" s="205">
        <f>IFERROR(VLOOKUP(B35,'[16]JUL-20'!B:H,7,FALSE),0)</f>
        <v>0</v>
      </c>
      <c r="P35" s="206">
        <f t="shared" si="3"/>
        <v>0</v>
      </c>
      <c r="Q35" s="204">
        <f>IFERROR(VLOOKUP(B35,'[17]AUG-20'!B:H,6,FALSE),0)</f>
        <v>0</v>
      </c>
      <c r="R35" s="205">
        <f>IFERROR(VLOOKUP(B35,'[17]AUG-20'!B:H,7,FALSE),0)</f>
        <v>0</v>
      </c>
      <c r="S35" s="206">
        <f t="shared" si="4"/>
        <v>0</v>
      </c>
      <c r="T35" s="204">
        <f>IFERROR(VLOOKUP(B35,'[18]SEP-20'!B:H,6,FALSE),0)</f>
        <v>0</v>
      </c>
      <c r="U35" s="205">
        <f>IFERROR(VLOOKUP(B35,'[18]SEP-20'!B:H,7,FALSE),0)</f>
        <v>0</v>
      </c>
      <c r="V35" s="206">
        <f t="shared" si="5"/>
        <v>0</v>
      </c>
      <c r="W35" s="195">
        <f t="shared" si="6"/>
        <v>0</v>
      </c>
      <c r="X35" s="196">
        <f t="shared" si="6"/>
        <v>0</v>
      </c>
      <c r="Y35" s="197">
        <f t="shared" si="6"/>
        <v>0</v>
      </c>
    </row>
    <row r="36" spans="1:25" ht="13">
      <c r="A36" s="2" t="s">
        <v>261</v>
      </c>
      <c r="B36" s="2" t="s">
        <v>33</v>
      </c>
      <c r="C36" s="89" t="s">
        <v>297</v>
      </c>
      <c r="D36" s="129" t="s">
        <v>303</v>
      </c>
      <c r="E36" s="217">
        <f>IFERROR(VLOOKUP($B36,'[13]APR-20'!$B:$H,6,FALSE),0)</f>
        <v>0</v>
      </c>
      <c r="F36" s="218">
        <f>IFERROR(VLOOKUP(B36,'[13]APR-20'!B:H,7,FALSE),0)</f>
        <v>0</v>
      </c>
      <c r="G36" s="219">
        <f t="shared" si="0"/>
        <v>0</v>
      </c>
      <c r="H36" s="217">
        <f>IFERROR(VLOOKUP(B36,'[14]MAY-20'!B:H,6,FALSE),0)</f>
        <v>0</v>
      </c>
      <c r="I36" s="218">
        <f>IFERROR(VLOOKUP(B36,'[14]MAY-20'!B:H,7,FALSE),0)</f>
        <v>0</v>
      </c>
      <c r="J36" s="219">
        <f t="shared" si="1"/>
        <v>0</v>
      </c>
      <c r="K36" s="204">
        <f>IFERROR(VLOOKUP(B36,'[15]JUN-20'!B:H,6,FALSE),0)</f>
        <v>1.0900000000000001</v>
      </c>
      <c r="L36" s="205">
        <f>IFERROR(VLOOKUP(B36,'[15]JUN-20'!B:H,7,FALSE),0)</f>
        <v>13.63</v>
      </c>
      <c r="M36" s="206">
        <f t="shared" si="2"/>
        <v>14.72</v>
      </c>
      <c r="N36" s="204">
        <f>IFERROR(VLOOKUP(B36,'[16]JUL-20'!B:H,6,FALSE),0)</f>
        <v>0</v>
      </c>
      <c r="O36" s="205">
        <f>IFERROR(VLOOKUP(B36,'[16]JUL-20'!B:H,7,FALSE),0)</f>
        <v>0</v>
      </c>
      <c r="P36" s="206">
        <f t="shared" si="3"/>
        <v>0</v>
      </c>
      <c r="Q36" s="204">
        <f>IFERROR(VLOOKUP(B36,'[17]AUG-20'!B:H,6,FALSE),0)</f>
        <v>0</v>
      </c>
      <c r="R36" s="205">
        <f>IFERROR(VLOOKUP(B36,'[17]AUG-20'!B:H,7,FALSE),0)</f>
        <v>0</v>
      </c>
      <c r="S36" s="206">
        <f t="shared" si="4"/>
        <v>0</v>
      </c>
      <c r="T36" s="204">
        <f>IFERROR(VLOOKUP(B36,'[18]SEP-20'!B:H,6,FALSE),0)</f>
        <v>0</v>
      </c>
      <c r="U36" s="205">
        <f>IFERROR(VLOOKUP(B36,'[18]SEP-20'!B:H,7,FALSE),0)</f>
        <v>13.76</v>
      </c>
      <c r="V36" s="206">
        <f t="shared" si="5"/>
        <v>13.76</v>
      </c>
      <c r="W36" s="195">
        <f t="shared" si="6"/>
        <v>1.0900000000000001</v>
      </c>
      <c r="X36" s="196">
        <f t="shared" si="6"/>
        <v>27.39</v>
      </c>
      <c r="Y36" s="197">
        <f t="shared" si="6"/>
        <v>28.48</v>
      </c>
    </row>
    <row r="37" spans="1:25" ht="13">
      <c r="A37" s="2" t="s">
        <v>261</v>
      </c>
      <c r="B37" s="2" t="s">
        <v>34</v>
      </c>
      <c r="C37" s="89" t="s">
        <v>297</v>
      </c>
      <c r="D37" s="129" t="s">
        <v>303</v>
      </c>
      <c r="E37" s="217">
        <f>IFERROR(VLOOKUP($B37,'[13]APR-20'!$B:$H,6,FALSE),0)</f>
        <v>0</v>
      </c>
      <c r="F37" s="218">
        <f>IFERROR(VLOOKUP(B37,'[13]APR-20'!B:H,7,FALSE),0)</f>
        <v>0</v>
      </c>
      <c r="G37" s="219">
        <f t="shared" si="0"/>
        <v>0</v>
      </c>
      <c r="H37" s="217">
        <f>IFERROR(VLOOKUP(B37,'[14]MAY-20'!B:H,6,FALSE),0)</f>
        <v>0</v>
      </c>
      <c r="I37" s="218">
        <f>IFERROR(VLOOKUP(B37,'[14]MAY-20'!B:H,7,FALSE),0)</f>
        <v>0</v>
      </c>
      <c r="J37" s="219">
        <f t="shared" si="1"/>
        <v>0</v>
      </c>
      <c r="K37" s="204">
        <f>IFERROR(VLOOKUP(B37,'[15]JUN-20'!B:H,6,FALSE),0)</f>
        <v>0.03</v>
      </c>
      <c r="L37" s="205">
        <f>IFERROR(VLOOKUP(B37,'[15]JUN-20'!B:H,7,FALSE),0)</f>
        <v>4.59</v>
      </c>
      <c r="M37" s="206">
        <f t="shared" si="2"/>
        <v>4.62</v>
      </c>
      <c r="N37" s="204">
        <f>IFERROR(VLOOKUP(B37,'[16]JUL-20'!B:H,6,FALSE),0)</f>
        <v>0</v>
      </c>
      <c r="O37" s="205">
        <f>IFERROR(VLOOKUP(B37,'[16]JUL-20'!B:H,7,FALSE),0)</f>
        <v>0</v>
      </c>
      <c r="P37" s="206">
        <f t="shared" si="3"/>
        <v>0</v>
      </c>
      <c r="Q37" s="204">
        <f>IFERROR(VLOOKUP(B37,'[17]AUG-20'!B:H,6,FALSE),0)</f>
        <v>0</v>
      </c>
      <c r="R37" s="205">
        <f>IFERROR(VLOOKUP(B37,'[17]AUG-20'!B:H,7,FALSE),0)</f>
        <v>0</v>
      </c>
      <c r="S37" s="206">
        <f t="shared" si="4"/>
        <v>0</v>
      </c>
      <c r="T37" s="204">
        <f>IFERROR(VLOOKUP(B37,'[18]SEP-20'!B:H,6,FALSE),0)</f>
        <v>0</v>
      </c>
      <c r="U37" s="205">
        <f>IFERROR(VLOOKUP(B37,'[18]SEP-20'!B:H,7,FALSE),0)</f>
        <v>1.69</v>
      </c>
      <c r="V37" s="206">
        <f t="shared" si="5"/>
        <v>1.69</v>
      </c>
      <c r="W37" s="195">
        <f t="shared" si="6"/>
        <v>0.03</v>
      </c>
      <c r="X37" s="196">
        <f t="shared" si="6"/>
        <v>6.2799999999999994</v>
      </c>
      <c r="Y37" s="197">
        <f t="shared" si="6"/>
        <v>6.3100000000000005</v>
      </c>
    </row>
    <row r="38" spans="1:25" ht="13">
      <c r="A38" s="2" t="s">
        <v>425</v>
      </c>
      <c r="B38" s="2" t="s">
        <v>426</v>
      </c>
      <c r="C38" s="176" t="s">
        <v>297</v>
      </c>
      <c r="D38" s="177" t="s">
        <v>304</v>
      </c>
      <c r="E38" s="217">
        <f>IFERROR(VLOOKUP($B38,'[13]APR-20'!$B:$H,6,FALSE),0)</f>
        <v>207.74</v>
      </c>
      <c r="F38" s="218">
        <f>IFERROR(VLOOKUP(B38,'[13]APR-20'!B:H,7,FALSE),0)</f>
        <v>777.23</v>
      </c>
      <c r="G38" s="219">
        <f t="shared" si="0"/>
        <v>984.97</v>
      </c>
      <c r="H38" s="217">
        <f>IFERROR(VLOOKUP(B38,'[14]MAY-20'!B:H,6,FALSE),0)</f>
        <v>256.08999999999997</v>
      </c>
      <c r="I38" s="218">
        <f>IFERROR(VLOOKUP(B38,'[14]MAY-20'!B:H,7,FALSE),0)</f>
        <v>1048.78</v>
      </c>
      <c r="J38" s="219">
        <f t="shared" si="1"/>
        <v>1304.8699999999999</v>
      </c>
      <c r="K38" s="204">
        <f>IFERROR(VLOOKUP(B38,'[15]JUN-20'!B:H,6,FALSE),0)</f>
        <v>198.3</v>
      </c>
      <c r="L38" s="205">
        <f>IFERROR(VLOOKUP(B38,'[15]JUN-20'!B:H,7,FALSE),0)</f>
        <v>1029.99</v>
      </c>
      <c r="M38" s="206">
        <f t="shared" si="2"/>
        <v>1228.29</v>
      </c>
      <c r="N38" s="204">
        <f>IFERROR(VLOOKUP(B38,'[16]JUL-20'!B:H,6,FALSE),0)</f>
        <v>238.54</v>
      </c>
      <c r="O38" s="205">
        <f>IFERROR(VLOOKUP(B38,'[16]JUL-20'!B:H,7,FALSE),0)</f>
        <v>1017.99</v>
      </c>
      <c r="P38" s="206">
        <f t="shared" si="3"/>
        <v>1256.53</v>
      </c>
      <c r="Q38" s="204">
        <f>IFERROR(VLOOKUP(B38,'[17]AUG-20'!B:H,6,FALSE),0)</f>
        <v>152.22</v>
      </c>
      <c r="R38" s="205">
        <f>IFERROR(VLOOKUP(B38,'[17]AUG-20'!B:H,7,FALSE),0)</f>
        <v>1083.45</v>
      </c>
      <c r="S38" s="206">
        <f t="shared" si="4"/>
        <v>1235.67</v>
      </c>
      <c r="T38" s="204">
        <f>IFERROR(VLOOKUP(B38,'[18]SEP-20'!B:H,6,FALSE),0)</f>
        <v>143.19999999999999</v>
      </c>
      <c r="U38" s="205">
        <f>IFERROR(VLOOKUP(B38,'[18]SEP-20'!B:H,7,FALSE),0)</f>
        <v>1526.49</v>
      </c>
      <c r="V38" s="206">
        <f t="shared" si="5"/>
        <v>1669.69</v>
      </c>
      <c r="W38" s="195">
        <f t="shared" si="6"/>
        <v>1196.0899999999999</v>
      </c>
      <c r="X38" s="196">
        <f t="shared" si="6"/>
        <v>6483.9299999999994</v>
      </c>
      <c r="Y38" s="197">
        <f t="shared" si="6"/>
        <v>7680.02</v>
      </c>
    </row>
    <row r="39" spans="1:25" ht="13">
      <c r="A39" s="2" t="s">
        <v>262</v>
      </c>
      <c r="B39" s="2" t="s">
        <v>35</v>
      </c>
      <c r="C39" s="89" t="s">
        <v>297</v>
      </c>
      <c r="D39" s="129" t="s">
        <v>302</v>
      </c>
      <c r="E39" s="217">
        <f>IFERROR(VLOOKUP($B39,'[13]APR-20'!$B:$H,6,FALSE),0)</f>
        <v>18895.82</v>
      </c>
      <c r="F39" s="218">
        <f>IFERROR(VLOOKUP(B39,'[13]APR-20'!B:H,7,FALSE),0)</f>
        <v>596.74</v>
      </c>
      <c r="G39" s="219">
        <f t="shared" si="0"/>
        <v>19492.560000000001</v>
      </c>
      <c r="H39" s="217">
        <f>IFERROR(VLOOKUP(B39,'[14]MAY-20'!B:H,6,FALSE),0)</f>
        <v>890.64</v>
      </c>
      <c r="I39" s="218">
        <f>IFERROR(VLOOKUP(B39,'[14]MAY-20'!B:H,7,FALSE),0)</f>
        <v>0.14000000000000001</v>
      </c>
      <c r="J39" s="219">
        <f t="shared" si="1"/>
        <v>890.78</v>
      </c>
      <c r="K39" s="204">
        <f>IFERROR(VLOOKUP(B39,'[15]JUN-20'!B:H,6,FALSE),0)</f>
        <v>2588.62</v>
      </c>
      <c r="L39" s="205">
        <f>IFERROR(VLOOKUP(B39,'[15]JUN-20'!B:H,7,FALSE),0)</f>
        <v>1848.31</v>
      </c>
      <c r="M39" s="206">
        <f t="shared" si="2"/>
        <v>4436.93</v>
      </c>
      <c r="N39" s="204">
        <f>IFERROR(VLOOKUP(B39,'[16]JUL-20'!B:H,6,FALSE),0)</f>
        <v>0</v>
      </c>
      <c r="O39" s="205">
        <f>IFERROR(VLOOKUP(B39,'[16]JUL-20'!B:H,7,FALSE),0)</f>
        <v>0</v>
      </c>
      <c r="P39" s="206">
        <f t="shared" si="3"/>
        <v>0</v>
      </c>
      <c r="Q39" s="204">
        <f>IFERROR(VLOOKUP(B39,'[17]AUG-20'!B:H,6,FALSE),0)</f>
        <v>0</v>
      </c>
      <c r="R39" s="205">
        <f>IFERROR(VLOOKUP(B39,'[17]AUG-20'!B:H,7,FALSE),0)</f>
        <v>0</v>
      </c>
      <c r="S39" s="206">
        <f t="shared" si="4"/>
        <v>0</v>
      </c>
      <c r="T39" s="204">
        <f>IFERROR(VLOOKUP(B39,'[18]SEP-20'!B:H,6,FALSE),0)</f>
        <v>0</v>
      </c>
      <c r="U39" s="205">
        <f>IFERROR(VLOOKUP(B39,'[18]SEP-20'!B:H,7,FALSE),0)</f>
        <v>0</v>
      </c>
      <c r="V39" s="206">
        <f t="shared" si="5"/>
        <v>0</v>
      </c>
      <c r="W39" s="195">
        <f t="shared" si="6"/>
        <v>22375.079999999998</v>
      </c>
      <c r="X39" s="196">
        <f t="shared" si="6"/>
        <v>2445.19</v>
      </c>
      <c r="Y39" s="197">
        <f t="shared" si="6"/>
        <v>24820.27</v>
      </c>
    </row>
    <row r="40" spans="1:25" ht="13">
      <c r="A40" s="2" t="s">
        <v>263</v>
      </c>
      <c r="B40" s="2" t="s">
        <v>40</v>
      </c>
      <c r="C40" s="89" t="s">
        <v>297</v>
      </c>
      <c r="D40" s="129" t="s">
        <v>303</v>
      </c>
      <c r="E40" s="217">
        <f>IFERROR(VLOOKUP($B40,'[13]APR-20'!$B:$H,6,FALSE),0)</f>
        <v>0</v>
      </c>
      <c r="F40" s="218">
        <f>IFERROR(VLOOKUP(B40,'[13]APR-20'!B:H,7,FALSE),0)</f>
        <v>0</v>
      </c>
      <c r="G40" s="219">
        <f t="shared" si="0"/>
        <v>0</v>
      </c>
      <c r="H40" s="217">
        <f>IFERROR(VLOOKUP(B40,'[14]MAY-20'!B:H,6,FALSE),0)</f>
        <v>0</v>
      </c>
      <c r="I40" s="218">
        <f>IFERROR(VLOOKUP(B40,'[14]MAY-20'!B:H,7,FALSE),0)</f>
        <v>0</v>
      </c>
      <c r="J40" s="219">
        <f t="shared" si="1"/>
        <v>0</v>
      </c>
      <c r="K40" s="204">
        <f>IFERROR(VLOOKUP(B40,'[15]JUN-20'!B:H,6,FALSE),0)</f>
        <v>0</v>
      </c>
      <c r="L40" s="205">
        <f>IFERROR(VLOOKUP(B40,'[15]JUN-20'!B:H,7,FALSE),0)</f>
        <v>0</v>
      </c>
      <c r="M40" s="206">
        <f t="shared" si="2"/>
        <v>0</v>
      </c>
      <c r="N40" s="204">
        <f>IFERROR(VLOOKUP(B40,'[16]JUL-20'!B:H,6,FALSE),0)</f>
        <v>0</v>
      </c>
      <c r="O40" s="205">
        <f>IFERROR(VLOOKUP(B40,'[16]JUL-20'!B:H,7,FALSE),0)</f>
        <v>0</v>
      </c>
      <c r="P40" s="206">
        <f t="shared" si="3"/>
        <v>0</v>
      </c>
      <c r="Q40" s="204">
        <f>IFERROR(VLOOKUP(B40,'[17]AUG-20'!B:H,6,FALSE),0)</f>
        <v>0</v>
      </c>
      <c r="R40" s="205">
        <f>IFERROR(VLOOKUP(B40,'[17]AUG-20'!B:H,7,FALSE),0)</f>
        <v>0</v>
      </c>
      <c r="S40" s="206">
        <f t="shared" si="4"/>
        <v>0</v>
      </c>
      <c r="T40" s="204">
        <f>IFERROR(VLOOKUP(B40,'[18]SEP-20'!B:H,6,FALSE),0)</f>
        <v>0</v>
      </c>
      <c r="U40" s="205">
        <f>IFERROR(VLOOKUP(B40,'[18]SEP-20'!B:H,7,FALSE),0)</f>
        <v>0</v>
      </c>
      <c r="V40" s="206">
        <f t="shared" si="5"/>
        <v>0</v>
      </c>
      <c r="W40" s="195">
        <f t="shared" si="6"/>
        <v>0</v>
      </c>
      <c r="X40" s="196">
        <f t="shared" si="6"/>
        <v>0</v>
      </c>
      <c r="Y40" s="197">
        <f t="shared" si="6"/>
        <v>0</v>
      </c>
    </row>
    <row r="41" spans="1:25" ht="13">
      <c r="A41" s="2" t="s">
        <v>263</v>
      </c>
      <c r="B41" s="2" t="s">
        <v>41</v>
      </c>
      <c r="C41" s="89" t="s">
        <v>297</v>
      </c>
      <c r="D41" s="129" t="s">
        <v>303</v>
      </c>
      <c r="E41" s="217">
        <f>IFERROR(VLOOKUP($B41,'[13]APR-20'!$B:$H,6,FALSE),0)</f>
        <v>0</v>
      </c>
      <c r="F41" s="218">
        <f>IFERROR(VLOOKUP(B41,'[13]APR-20'!B:H,7,FALSE),0)</f>
        <v>0</v>
      </c>
      <c r="G41" s="219">
        <f t="shared" si="0"/>
        <v>0</v>
      </c>
      <c r="H41" s="217">
        <f>IFERROR(VLOOKUP(B41,'[14]MAY-20'!B:H,6,FALSE),0)</f>
        <v>0</v>
      </c>
      <c r="I41" s="218">
        <f>IFERROR(VLOOKUP(B41,'[14]MAY-20'!B:H,7,FALSE),0)</f>
        <v>0</v>
      </c>
      <c r="J41" s="219">
        <f t="shared" si="1"/>
        <v>0</v>
      </c>
      <c r="K41" s="204">
        <f>IFERROR(VLOOKUP(B41,'[15]JUN-20'!B:H,6,FALSE),0)</f>
        <v>0</v>
      </c>
      <c r="L41" s="205">
        <f>IFERROR(VLOOKUP(B41,'[15]JUN-20'!B:H,7,FALSE),0)</f>
        <v>0</v>
      </c>
      <c r="M41" s="206">
        <f t="shared" si="2"/>
        <v>0</v>
      </c>
      <c r="N41" s="204">
        <f>IFERROR(VLOOKUP(B41,'[16]JUL-20'!B:H,6,FALSE),0)</f>
        <v>0</v>
      </c>
      <c r="O41" s="205">
        <f>IFERROR(VLOOKUP(B41,'[16]JUL-20'!B:H,7,FALSE),0)</f>
        <v>0</v>
      </c>
      <c r="P41" s="206">
        <f t="shared" si="3"/>
        <v>0</v>
      </c>
      <c r="Q41" s="204">
        <f>IFERROR(VLOOKUP(B41,'[17]AUG-20'!B:H,6,FALSE),0)</f>
        <v>0</v>
      </c>
      <c r="R41" s="205">
        <f>IFERROR(VLOOKUP(B41,'[17]AUG-20'!B:H,7,FALSE),0)</f>
        <v>0</v>
      </c>
      <c r="S41" s="206">
        <f t="shared" si="4"/>
        <v>0</v>
      </c>
      <c r="T41" s="204">
        <f>IFERROR(VLOOKUP(B41,'[18]SEP-20'!B:H,6,FALSE),0)</f>
        <v>0</v>
      </c>
      <c r="U41" s="205">
        <f>IFERROR(VLOOKUP(B41,'[18]SEP-20'!B:H,7,FALSE),0)</f>
        <v>0</v>
      </c>
      <c r="V41" s="206">
        <f t="shared" si="5"/>
        <v>0</v>
      </c>
      <c r="W41" s="195">
        <f t="shared" si="6"/>
        <v>0</v>
      </c>
      <c r="X41" s="196">
        <f t="shared" si="6"/>
        <v>0</v>
      </c>
      <c r="Y41" s="197">
        <f t="shared" si="6"/>
        <v>0</v>
      </c>
    </row>
    <row r="42" spans="1:25" ht="13">
      <c r="A42" s="2" t="s">
        <v>263</v>
      </c>
      <c r="B42" s="2" t="s">
        <v>42</v>
      </c>
      <c r="C42" s="89" t="s">
        <v>297</v>
      </c>
      <c r="D42" s="129" t="s">
        <v>303</v>
      </c>
      <c r="E42" s="217">
        <f>IFERROR(VLOOKUP($B42,'[13]APR-20'!$B:$H,6,FALSE),0)</f>
        <v>0</v>
      </c>
      <c r="F42" s="218">
        <f>IFERROR(VLOOKUP(B42,'[13]APR-20'!B:H,7,FALSE),0)</f>
        <v>0</v>
      </c>
      <c r="G42" s="219">
        <f t="shared" si="0"/>
        <v>0</v>
      </c>
      <c r="H42" s="217">
        <f>IFERROR(VLOOKUP(B42,'[14]MAY-20'!B:H,6,FALSE),0)</f>
        <v>0</v>
      </c>
      <c r="I42" s="218">
        <f>IFERROR(VLOOKUP(B42,'[14]MAY-20'!B:H,7,FALSE),0)</f>
        <v>0</v>
      </c>
      <c r="J42" s="219">
        <f t="shared" si="1"/>
        <v>0</v>
      </c>
      <c r="K42" s="204">
        <f>IFERROR(VLOOKUP(B42,'[15]JUN-20'!B:H,6,FALSE),0)</f>
        <v>0</v>
      </c>
      <c r="L42" s="205">
        <f>IFERROR(VLOOKUP(B42,'[15]JUN-20'!B:H,7,FALSE),0)</f>
        <v>0</v>
      </c>
      <c r="M42" s="206">
        <f t="shared" si="2"/>
        <v>0</v>
      </c>
      <c r="N42" s="204">
        <f>IFERROR(VLOOKUP(B42,'[16]JUL-20'!B:H,6,FALSE),0)</f>
        <v>0</v>
      </c>
      <c r="O42" s="205">
        <f>IFERROR(VLOOKUP(B42,'[16]JUL-20'!B:H,7,FALSE),0)</f>
        <v>0</v>
      </c>
      <c r="P42" s="206">
        <f t="shared" si="3"/>
        <v>0</v>
      </c>
      <c r="Q42" s="204">
        <f>IFERROR(VLOOKUP(B42,'[17]AUG-20'!B:H,6,FALSE),0)</f>
        <v>0</v>
      </c>
      <c r="R42" s="205">
        <f>IFERROR(VLOOKUP(B42,'[17]AUG-20'!B:H,7,FALSE),0)</f>
        <v>0</v>
      </c>
      <c r="S42" s="206">
        <f t="shared" si="4"/>
        <v>0</v>
      </c>
      <c r="T42" s="204">
        <f>IFERROR(VLOOKUP(B42,'[18]SEP-20'!B:H,6,FALSE),0)</f>
        <v>0</v>
      </c>
      <c r="U42" s="205">
        <f>IFERROR(VLOOKUP(B42,'[18]SEP-20'!B:H,7,FALSE),0)</f>
        <v>0</v>
      </c>
      <c r="V42" s="206">
        <f t="shared" si="5"/>
        <v>0</v>
      </c>
      <c r="W42" s="195">
        <f t="shared" si="6"/>
        <v>0</v>
      </c>
      <c r="X42" s="196">
        <f t="shared" si="6"/>
        <v>0</v>
      </c>
      <c r="Y42" s="197">
        <f t="shared" si="6"/>
        <v>0</v>
      </c>
    </row>
    <row r="43" spans="1:25" ht="13">
      <c r="A43" s="2" t="s">
        <v>263</v>
      </c>
      <c r="B43" s="2" t="s">
        <v>43</v>
      </c>
      <c r="C43" s="89" t="s">
        <v>297</v>
      </c>
      <c r="D43" s="129" t="s">
        <v>303</v>
      </c>
      <c r="E43" s="217">
        <f>IFERROR(VLOOKUP($B43,'[13]APR-20'!$B:$H,6,FALSE),0)</f>
        <v>0</v>
      </c>
      <c r="F43" s="218">
        <f>IFERROR(VLOOKUP(B43,'[13]APR-20'!B:H,7,FALSE),0)</f>
        <v>0</v>
      </c>
      <c r="G43" s="219">
        <f t="shared" si="0"/>
        <v>0</v>
      </c>
      <c r="H43" s="217">
        <f>IFERROR(VLOOKUP(B43,'[14]MAY-20'!B:H,6,FALSE),0)</f>
        <v>0</v>
      </c>
      <c r="I43" s="218">
        <f>IFERROR(VLOOKUP(B43,'[14]MAY-20'!B:H,7,FALSE),0)</f>
        <v>0</v>
      </c>
      <c r="J43" s="219">
        <f t="shared" si="1"/>
        <v>0</v>
      </c>
      <c r="K43" s="204">
        <f>IFERROR(VLOOKUP(B43,'[15]JUN-20'!B:H,6,FALSE),0)</f>
        <v>0</v>
      </c>
      <c r="L43" s="205">
        <f>IFERROR(VLOOKUP(B43,'[15]JUN-20'!B:H,7,FALSE),0)</f>
        <v>0</v>
      </c>
      <c r="M43" s="206">
        <f t="shared" si="2"/>
        <v>0</v>
      </c>
      <c r="N43" s="204">
        <f>IFERROR(VLOOKUP(B43,'[16]JUL-20'!B:H,6,FALSE),0)</f>
        <v>0</v>
      </c>
      <c r="O43" s="205">
        <f>IFERROR(VLOOKUP(B43,'[16]JUL-20'!B:H,7,FALSE),0)</f>
        <v>0</v>
      </c>
      <c r="P43" s="206">
        <f t="shared" si="3"/>
        <v>0</v>
      </c>
      <c r="Q43" s="204">
        <f>IFERROR(VLOOKUP(B43,'[17]AUG-20'!B:H,6,FALSE),0)</f>
        <v>0</v>
      </c>
      <c r="R43" s="205">
        <f>IFERROR(VLOOKUP(B43,'[17]AUG-20'!B:H,7,FALSE),0)</f>
        <v>0</v>
      </c>
      <c r="S43" s="206">
        <f t="shared" si="4"/>
        <v>0</v>
      </c>
      <c r="T43" s="204">
        <f>IFERROR(VLOOKUP(B43,'[18]SEP-20'!B:H,6,FALSE),0)</f>
        <v>0</v>
      </c>
      <c r="U43" s="205">
        <f>IFERROR(VLOOKUP(B43,'[18]SEP-20'!B:H,7,FALSE),0)</f>
        <v>0</v>
      </c>
      <c r="V43" s="206">
        <f t="shared" si="5"/>
        <v>0</v>
      </c>
      <c r="W43" s="195">
        <f t="shared" si="6"/>
        <v>0</v>
      </c>
      <c r="X43" s="196">
        <f t="shared" si="6"/>
        <v>0</v>
      </c>
      <c r="Y43" s="197">
        <f t="shared" si="6"/>
        <v>0</v>
      </c>
    </row>
    <row r="44" spans="1:25" ht="13">
      <c r="A44" s="2" t="s">
        <v>341</v>
      </c>
      <c r="B44" s="2" t="s">
        <v>342</v>
      </c>
      <c r="C44" s="89" t="s">
        <v>297</v>
      </c>
      <c r="D44" s="129" t="s">
        <v>303</v>
      </c>
      <c r="E44" s="217">
        <f>IFERROR(VLOOKUP($B44,'[13]APR-20'!$B:$H,6,FALSE),0)</f>
        <v>40130.32</v>
      </c>
      <c r="F44" s="218">
        <f>IFERROR(VLOOKUP(B44,'[13]APR-20'!B:H,7,FALSE),0)</f>
        <v>4802.43</v>
      </c>
      <c r="G44" s="219">
        <f t="shared" si="0"/>
        <v>44932.75</v>
      </c>
      <c r="H44" s="217">
        <f>IFERROR(VLOOKUP(B44,'[14]MAY-20'!B:H,6,FALSE),0)</f>
        <v>63783.47</v>
      </c>
      <c r="I44" s="218">
        <f>IFERROR(VLOOKUP(B44,'[14]MAY-20'!B:H,7,FALSE),0)</f>
        <v>27.17</v>
      </c>
      <c r="J44" s="219">
        <f t="shared" si="1"/>
        <v>63810.64</v>
      </c>
      <c r="K44" s="204">
        <f>IFERROR(VLOOKUP(B44,'[15]JUN-20'!B:H,6,FALSE),0)</f>
        <v>56450.29</v>
      </c>
      <c r="L44" s="205">
        <f>IFERROR(VLOOKUP(B44,'[15]JUN-20'!B:H,7,FALSE),0)</f>
        <v>44.28</v>
      </c>
      <c r="M44" s="206">
        <f t="shared" si="2"/>
        <v>56494.57</v>
      </c>
      <c r="N44" s="204">
        <f>IFERROR(VLOOKUP(B44,'[16]JUL-20'!B:H,6,FALSE),0)</f>
        <v>56210.58</v>
      </c>
      <c r="O44" s="205">
        <f>IFERROR(VLOOKUP(B44,'[16]JUL-20'!B:H,7,FALSE),0)</f>
        <v>2699.29</v>
      </c>
      <c r="P44" s="206">
        <f t="shared" si="3"/>
        <v>58909.87</v>
      </c>
      <c r="Q44" s="204">
        <f>IFERROR(VLOOKUP(B44,'[17]AUG-20'!B:H,6,FALSE),0)</f>
        <v>44176.05</v>
      </c>
      <c r="R44" s="205">
        <f>IFERROR(VLOOKUP(B44,'[17]AUG-20'!B:H,7,FALSE),0)</f>
        <v>422.31</v>
      </c>
      <c r="S44" s="206">
        <f t="shared" si="4"/>
        <v>44598.36</v>
      </c>
      <c r="T44" s="204">
        <f>IFERROR(VLOOKUP(B44,'[18]SEP-20'!B:H,6,FALSE),0)</f>
        <v>61751.34</v>
      </c>
      <c r="U44" s="205">
        <f>IFERROR(VLOOKUP(B44,'[18]SEP-20'!B:H,7,FALSE),0)</f>
        <v>2.61</v>
      </c>
      <c r="V44" s="206">
        <f t="shared" si="5"/>
        <v>61753.95</v>
      </c>
      <c r="W44" s="195">
        <f t="shared" si="6"/>
        <v>322502.05000000005</v>
      </c>
      <c r="X44" s="196">
        <f t="shared" si="6"/>
        <v>7998.09</v>
      </c>
      <c r="Y44" s="197">
        <f t="shared" si="6"/>
        <v>330500.14</v>
      </c>
    </row>
    <row r="45" spans="1:25" ht="13">
      <c r="A45" s="2" t="s">
        <v>264</v>
      </c>
      <c r="B45" s="2" t="s">
        <v>48</v>
      </c>
      <c r="C45" s="89" t="s">
        <v>297</v>
      </c>
      <c r="D45" s="129" t="s">
        <v>304</v>
      </c>
      <c r="E45" s="217">
        <f>IFERROR(VLOOKUP($B45,'[13]APR-20'!$B:$H,6,FALSE),0)</f>
        <v>2633.02</v>
      </c>
      <c r="F45" s="218">
        <f>IFERROR(VLOOKUP(B45,'[13]APR-20'!B:H,7,FALSE),0)</f>
        <v>308.36</v>
      </c>
      <c r="G45" s="219">
        <f t="shared" si="0"/>
        <v>2941.38</v>
      </c>
      <c r="H45" s="217">
        <f>IFERROR(VLOOKUP(B45,'[14]MAY-20'!B:H,6,FALSE),0)</f>
        <v>2464.52</v>
      </c>
      <c r="I45" s="218">
        <f>IFERROR(VLOOKUP(B45,'[14]MAY-20'!B:H,7,FALSE),0)</f>
        <v>297.7</v>
      </c>
      <c r="J45" s="219">
        <f t="shared" si="1"/>
        <v>2762.22</v>
      </c>
      <c r="K45" s="204">
        <f>IFERROR(VLOOKUP(B45,'[15]JUN-20'!B:H,6,FALSE),0)</f>
        <v>2937.86</v>
      </c>
      <c r="L45" s="205">
        <f>IFERROR(VLOOKUP(B45,'[15]JUN-20'!B:H,7,FALSE),0)</f>
        <v>208.24</v>
      </c>
      <c r="M45" s="206">
        <f t="shared" si="2"/>
        <v>3146.1000000000004</v>
      </c>
      <c r="N45" s="204">
        <f>IFERROR(VLOOKUP(B45,'[16]JUL-20'!B:H,6,FALSE),0)</f>
        <v>2459.3200000000002</v>
      </c>
      <c r="O45" s="205">
        <f>IFERROR(VLOOKUP(B45,'[16]JUL-20'!B:H,7,FALSE),0)</f>
        <v>239.74</v>
      </c>
      <c r="P45" s="206">
        <f t="shared" si="3"/>
        <v>2699.0600000000004</v>
      </c>
      <c r="Q45" s="204">
        <f>IFERROR(VLOOKUP(B45,'[17]AUG-20'!B:H,6,FALSE),0)</f>
        <v>1898.04</v>
      </c>
      <c r="R45" s="205">
        <f>IFERROR(VLOOKUP(B45,'[17]AUG-20'!B:H,7,FALSE),0)</f>
        <v>170.16</v>
      </c>
      <c r="S45" s="206">
        <f t="shared" si="4"/>
        <v>2068.1999999999998</v>
      </c>
      <c r="T45" s="204">
        <f>IFERROR(VLOOKUP(B45,'[18]SEP-20'!B:H,6,FALSE),0)</f>
        <v>2250.2600000000002</v>
      </c>
      <c r="U45" s="205">
        <f>IFERROR(VLOOKUP(B45,'[18]SEP-20'!B:H,7,FALSE),0)</f>
        <v>150.41999999999999</v>
      </c>
      <c r="V45" s="206">
        <f t="shared" si="5"/>
        <v>2400.6800000000003</v>
      </c>
      <c r="W45" s="195">
        <f t="shared" si="6"/>
        <v>14643.019999999999</v>
      </c>
      <c r="X45" s="196">
        <f t="shared" si="6"/>
        <v>1374.6200000000001</v>
      </c>
      <c r="Y45" s="197">
        <f t="shared" si="6"/>
        <v>16017.640000000003</v>
      </c>
    </row>
    <row r="46" spans="1:25" ht="13">
      <c r="A46" s="2" t="s">
        <v>264</v>
      </c>
      <c r="B46" s="2" t="s">
        <v>49</v>
      </c>
      <c r="C46" s="89" t="s">
        <v>297</v>
      </c>
      <c r="D46" s="129" t="s">
        <v>304</v>
      </c>
      <c r="E46" s="217">
        <f>IFERROR(VLOOKUP($B46,'[13]APR-20'!$B:$H,6,FALSE),0)</f>
        <v>2709.35</v>
      </c>
      <c r="F46" s="218">
        <f>IFERROR(VLOOKUP(B46,'[13]APR-20'!B:H,7,FALSE),0)</f>
        <v>178.95</v>
      </c>
      <c r="G46" s="219">
        <f t="shared" si="0"/>
        <v>2888.2999999999997</v>
      </c>
      <c r="H46" s="217">
        <f>IFERROR(VLOOKUP(B46,'[14]MAY-20'!B:H,6,FALSE),0)</f>
        <v>2191.5500000000002</v>
      </c>
      <c r="I46" s="218">
        <f>IFERROR(VLOOKUP(B46,'[14]MAY-20'!B:H,7,FALSE),0)</f>
        <v>66.06</v>
      </c>
      <c r="J46" s="219">
        <f t="shared" si="1"/>
        <v>2257.61</v>
      </c>
      <c r="K46" s="204">
        <f>IFERROR(VLOOKUP(B46,'[15]JUN-20'!B:H,6,FALSE),0)</f>
        <v>1945.02</v>
      </c>
      <c r="L46" s="205">
        <f>IFERROR(VLOOKUP(B46,'[15]JUN-20'!B:H,7,FALSE),0)</f>
        <v>77.02</v>
      </c>
      <c r="M46" s="206">
        <f t="shared" si="2"/>
        <v>2022.04</v>
      </c>
      <c r="N46" s="204">
        <f>IFERROR(VLOOKUP(B46,'[16]JUL-20'!B:H,6,FALSE),0)</f>
        <v>2070.85</v>
      </c>
      <c r="O46" s="205">
        <f>IFERROR(VLOOKUP(B46,'[16]JUL-20'!B:H,7,FALSE),0)</f>
        <v>86.67</v>
      </c>
      <c r="P46" s="206">
        <f t="shared" si="3"/>
        <v>2157.52</v>
      </c>
      <c r="Q46" s="204">
        <f>IFERROR(VLOOKUP(B46,'[17]AUG-20'!B:H,6,FALSE),0)</f>
        <v>1315.91</v>
      </c>
      <c r="R46" s="205">
        <f>IFERROR(VLOOKUP(B46,'[17]AUG-20'!B:H,7,FALSE),0)</f>
        <v>71.95</v>
      </c>
      <c r="S46" s="206">
        <f t="shared" si="4"/>
        <v>1387.8600000000001</v>
      </c>
      <c r="T46" s="204">
        <f>IFERROR(VLOOKUP(B46,'[18]SEP-20'!B:H,6,FALSE),0)</f>
        <v>2180.5700000000002</v>
      </c>
      <c r="U46" s="205">
        <f>IFERROR(VLOOKUP(B46,'[18]SEP-20'!B:H,7,FALSE),0)</f>
        <v>60.36</v>
      </c>
      <c r="V46" s="206">
        <f t="shared" si="5"/>
        <v>2240.9300000000003</v>
      </c>
      <c r="W46" s="195">
        <f t="shared" si="6"/>
        <v>12413.25</v>
      </c>
      <c r="X46" s="196">
        <f t="shared" si="6"/>
        <v>541.01</v>
      </c>
      <c r="Y46" s="197">
        <f t="shared" si="6"/>
        <v>12954.26</v>
      </c>
    </row>
    <row r="47" spans="1:25" ht="13">
      <c r="A47" s="2" t="s">
        <v>264</v>
      </c>
      <c r="B47" s="2" t="s">
        <v>50</v>
      </c>
      <c r="C47" s="89" t="s">
        <v>297</v>
      </c>
      <c r="D47" s="129" t="s">
        <v>304</v>
      </c>
      <c r="E47" s="217">
        <f>IFERROR(VLOOKUP($B47,'[13]APR-20'!$B:$H,6,FALSE),0)</f>
        <v>930.04</v>
      </c>
      <c r="F47" s="218">
        <f>IFERROR(VLOOKUP(B47,'[13]APR-20'!B:H,7,FALSE),0)</f>
        <v>176.14</v>
      </c>
      <c r="G47" s="219">
        <f t="shared" si="0"/>
        <v>1106.1799999999998</v>
      </c>
      <c r="H47" s="217">
        <f>IFERROR(VLOOKUP(B47,'[14]MAY-20'!B:H,6,FALSE),0)</f>
        <v>268.22000000000003</v>
      </c>
      <c r="I47" s="218">
        <f>IFERROR(VLOOKUP(B47,'[14]MAY-20'!B:H,7,FALSE),0)</f>
        <v>0.64</v>
      </c>
      <c r="J47" s="219">
        <f t="shared" si="1"/>
        <v>268.86</v>
      </c>
      <c r="K47" s="204">
        <f>IFERROR(VLOOKUP(B47,'[15]JUN-20'!B:H,6,FALSE),0)</f>
        <v>335.78</v>
      </c>
      <c r="L47" s="205">
        <f>IFERROR(VLOOKUP(B47,'[15]JUN-20'!B:H,7,FALSE),0)</f>
        <v>19.02</v>
      </c>
      <c r="M47" s="206">
        <f t="shared" si="2"/>
        <v>354.79999999999995</v>
      </c>
      <c r="N47" s="204">
        <f>IFERROR(VLOOKUP(B47,'[16]JUL-20'!B:H,6,FALSE),0)</f>
        <v>17984.740000000002</v>
      </c>
      <c r="O47" s="205">
        <f>IFERROR(VLOOKUP(B47,'[16]JUL-20'!B:H,7,FALSE),0)</f>
        <v>761.3</v>
      </c>
      <c r="P47" s="206">
        <f t="shared" si="3"/>
        <v>18746.04</v>
      </c>
      <c r="Q47" s="204">
        <f>IFERROR(VLOOKUP(B47,'[17]AUG-20'!B:H,6,FALSE),0)</f>
        <v>18090.84</v>
      </c>
      <c r="R47" s="205">
        <f>IFERROR(VLOOKUP(B47,'[17]AUG-20'!B:H,7,FALSE),0)</f>
        <v>372.2</v>
      </c>
      <c r="S47" s="206">
        <f t="shared" si="4"/>
        <v>18463.04</v>
      </c>
      <c r="T47" s="204">
        <f>IFERROR(VLOOKUP(B47,'[18]SEP-20'!B:H,6,FALSE),0)</f>
        <v>7761.88</v>
      </c>
      <c r="U47" s="205">
        <f>IFERROR(VLOOKUP(B47,'[18]SEP-20'!B:H,7,FALSE),0)</f>
        <v>1013.9</v>
      </c>
      <c r="V47" s="206">
        <f t="shared" si="5"/>
        <v>8775.7800000000007</v>
      </c>
      <c r="W47" s="195">
        <f t="shared" si="6"/>
        <v>45371.5</v>
      </c>
      <c r="X47" s="196">
        <f t="shared" si="6"/>
        <v>2343.1999999999998</v>
      </c>
      <c r="Y47" s="197">
        <f t="shared" si="6"/>
        <v>47714.7</v>
      </c>
    </row>
    <row r="48" spans="1:25" ht="13">
      <c r="A48" s="2" t="s">
        <v>264</v>
      </c>
      <c r="B48" s="2" t="s">
        <v>51</v>
      </c>
      <c r="C48" s="89" t="s">
        <v>297</v>
      </c>
      <c r="D48" s="129" t="s">
        <v>304</v>
      </c>
      <c r="E48" s="217">
        <f>IFERROR(VLOOKUP($B48,'[13]APR-20'!$B:$H,6,FALSE),0)</f>
        <v>1237.42</v>
      </c>
      <c r="F48" s="218">
        <f>IFERROR(VLOOKUP(B48,'[13]APR-20'!B:H,7,FALSE),0)</f>
        <v>76.5</v>
      </c>
      <c r="G48" s="219">
        <f t="shared" si="0"/>
        <v>1313.92</v>
      </c>
      <c r="H48" s="217">
        <f>IFERROR(VLOOKUP(B48,'[14]MAY-20'!B:H,6,FALSE),0)</f>
        <v>535.98</v>
      </c>
      <c r="I48" s="218">
        <f>IFERROR(VLOOKUP(B48,'[14]MAY-20'!B:H,7,FALSE),0)</f>
        <v>32.700000000000003</v>
      </c>
      <c r="J48" s="219">
        <f t="shared" si="1"/>
        <v>568.68000000000006</v>
      </c>
      <c r="K48" s="204">
        <f>IFERROR(VLOOKUP(B48,'[15]JUN-20'!B:H,6,FALSE),0)</f>
        <v>708.06</v>
      </c>
      <c r="L48" s="205">
        <f>IFERROR(VLOOKUP(B48,'[15]JUN-20'!B:H,7,FALSE),0)</f>
        <v>42.36</v>
      </c>
      <c r="M48" s="206">
        <f t="shared" si="2"/>
        <v>750.42</v>
      </c>
      <c r="N48" s="204">
        <f>IFERROR(VLOOKUP(B48,'[16]JUL-20'!B:H,6,FALSE),0)</f>
        <v>614.38</v>
      </c>
      <c r="O48" s="205">
        <f>IFERROR(VLOOKUP(B48,'[16]JUL-20'!B:H,7,FALSE),0)</f>
        <v>5.46</v>
      </c>
      <c r="P48" s="206">
        <f t="shared" si="3"/>
        <v>619.84</v>
      </c>
      <c r="Q48" s="204">
        <f>IFERROR(VLOOKUP(B48,'[17]AUG-20'!B:H,6,FALSE),0)</f>
        <v>336.74</v>
      </c>
      <c r="R48" s="205">
        <f>IFERROR(VLOOKUP(B48,'[17]AUG-20'!B:H,7,FALSE),0)</f>
        <v>12.26</v>
      </c>
      <c r="S48" s="206">
        <f t="shared" si="4"/>
        <v>349</v>
      </c>
      <c r="T48" s="204">
        <f>IFERROR(VLOOKUP(B48,'[18]SEP-20'!B:H,6,FALSE),0)</f>
        <v>338.62</v>
      </c>
      <c r="U48" s="205">
        <f>IFERROR(VLOOKUP(B48,'[18]SEP-20'!B:H,7,FALSE),0)</f>
        <v>14.56</v>
      </c>
      <c r="V48" s="206">
        <f t="shared" si="5"/>
        <v>353.18</v>
      </c>
      <c r="W48" s="195">
        <f t="shared" si="6"/>
        <v>3771.2</v>
      </c>
      <c r="X48" s="196">
        <f t="shared" si="6"/>
        <v>183.84</v>
      </c>
      <c r="Y48" s="197">
        <f t="shared" si="6"/>
        <v>3955.04</v>
      </c>
    </row>
    <row r="49" spans="1:25" ht="13">
      <c r="A49" s="2" t="s">
        <v>264</v>
      </c>
      <c r="B49" s="2" t="s">
        <v>52</v>
      </c>
      <c r="C49" s="89" t="s">
        <v>297</v>
      </c>
      <c r="D49" s="129" t="s">
        <v>304</v>
      </c>
      <c r="E49" s="217">
        <f>IFERROR(VLOOKUP($B49,'[13]APR-20'!$B:$H,6,FALSE),0)</f>
        <v>0</v>
      </c>
      <c r="F49" s="218">
        <f>IFERROR(VLOOKUP(B49,'[13]APR-20'!B:H,7,FALSE),0)</f>
        <v>0</v>
      </c>
      <c r="G49" s="219">
        <f t="shared" si="0"/>
        <v>0</v>
      </c>
      <c r="H49" s="217">
        <f>IFERROR(VLOOKUP(B49,'[14]MAY-20'!B:H,6,FALSE),0)</f>
        <v>0</v>
      </c>
      <c r="I49" s="218">
        <f>IFERROR(VLOOKUP(B49,'[14]MAY-20'!B:H,7,FALSE),0)</f>
        <v>0</v>
      </c>
      <c r="J49" s="219">
        <f t="shared" si="1"/>
        <v>0</v>
      </c>
      <c r="K49" s="204">
        <f>IFERROR(VLOOKUP(B49,'[15]JUN-20'!B:H,6,FALSE),0)</f>
        <v>0</v>
      </c>
      <c r="L49" s="205">
        <f>IFERROR(VLOOKUP(B49,'[15]JUN-20'!B:H,7,FALSE),0)</f>
        <v>0</v>
      </c>
      <c r="M49" s="206">
        <f t="shared" si="2"/>
        <v>0</v>
      </c>
      <c r="N49" s="204">
        <f>IFERROR(VLOOKUP(B49,'[16]JUL-20'!B:H,6,FALSE),0)</f>
        <v>0</v>
      </c>
      <c r="O49" s="205">
        <f>IFERROR(VLOOKUP(B49,'[16]JUL-20'!B:H,7,FALSE),0)</f>
        <v>0</v>
      </c>
      <c r="P49" s="206">
        <f t="shared" si="3"/>
        <v>0</v>
      </c>
      <c r="Q49" s="204">
        <f>IFERROR(VLOOKUP(B49,'[17]AUG-20'!B:H,6,FALSE),0)</f>
        <v>0</v>
      </c>
      <c r="R49" s="205">
        <f>IFERROR(VLOOKUP(B49,'[17]AUG-20'!B:H,7,FALSE),0)</f>
        <v>0</v>
      </c>
      <c r="S49" s="206">
        <f t="shared" si="4"/>
        <v>0</v>
      </c>
      <c r="T49" s="204">
        <f>IFERROR(VLOOKUP(B49,'[18]SEP-20'!B:H,6,FALSE),0)</f>
        <v>0</v>
      </c>
      <c r="U49" s="205">
        <f>IFERROR(VLOOKUP(B49,'[18]SEP-20'!B:H,7,FALSE),0)</f>
        <v>0</v>
      </c>
      <c r="V49" s="206">
        <f t="shared" si="5"/>
        <v>0</v>
      </c>
      <c r="W49" s="195">
        <f t="shared" si="6"/>
        <v>0</v>
      </c>
      <c r="X49" s="196">
        <f t="shared" si="6"/>
        <v>0</v>
      </c>
      <c r="Y49" s="197">
        <f t="shared" si="6"/>
        <v>0</v>
      </c>
    </row>
    <row r="50" spans="1:25" ht="13">
      <c r="A50" s="2" t="s">
        <v>264</v>
      </c>
      <c r="B50" s="2" t="s">
        <v>53</v>
      </c>
      <c r="C50" s="89" t="s">
        <v>297</v>
      </c>
      <c r="D50" s="129" t="s">
        <v>304</v>
      </c>
      <c r="E50" s="217">
        <f>IFERROR(VLOOKUP($B50,'[13]APR-20'!$B:$H,6,FALSE),0)</f>
        <v>0</v>
      </c>
      <c r="F50" s="218">
        <f>IFERROR(VLOOKUP(B50,'[13]APR-20'!B:H,7,FALSE),0)</f>
        <v>0</v>
      </c>
      <c r="G50" s="219">
        <f t="shared" si="0"/>
        <v>0</v>
      </c>
      <c r="H50" s="217">
        <f>IFERROR(VLOOKUP(B50,'[14]MAY-20'!B:H,6,FALSE),0)</f>
        <v>0</v>
      </c>
      <c r="I50" s="218">
        <f>IFERROR(VLOOKUP(B50,'[14]MAY-20'!B:H,7,FALSE),0)</f>
        <v>0</v>
      </c>
      <c r="J50" s="219">
        <f t="shared" si="1"/>
        <v>0</v>
      </c>
      <c r="K50" s="204">
        <f>IFERROR(VLOOKUP(B50,'[15]JUN-20'!B:H,6,FALSE),0)</f>
        <v>0</v>
      </c>
      <c r="L50" s="205">
        <f>IFERROR(VLOOKUP(B50,'[15]JUN-20'!B:H,7,FALSE),0)</f>
        <v>0</v>
      </c>
      <c r="M50" s="206">
        <f t="shared" si="2"/>
        <v>0</v>
      </c>
      <c r="N50" s="204">
        <f>IFERROR(VLOOKUP(B50,'[16]JUL-20'!B:H,6,FALSE),0)</f>
        <v>0</v>
      </c>
      <c r="O50" s="205">
        <f>IFERROR(VLOOKUP(B50,'[16]JUL-20'!B:H,7,FALSE),0)</f>
        <v>0</v>
      </c>
      <c r="P50" s="206">
        <f t="shared" si="3"/>
        <v>0</v>
      </c>
      <c r="Q50" s="204">
        <f>IFERROR(VLOOKUP(B50,'[17]AUG-20'!B:H,6,FALSE),0)</f>
        <v>0</v>
      </c>
      <c r="R50" s="205">
        <f>IFERROR(VLOOKUP(B50,'[17]AUG-20'!B:H,7,FALSE),0)</f>
        <v>0</v>
      </c>
      <c r="S50" s="206">
        <f t="shared" si="4"/>
        <v>0</v>
      </c>
      <c r="T50" s="204">
        <f>IFERROR(VLOOKUP(B50,'[18]SEP-20'!B:H,6,FALSE),0)</f>
        <v>0</v>
      </c>
      <c r="U50" s="205">
        <f>IFERROR(VLOOKUP(B50,'[18]SEP-20'!B:H,7,FALSE),0)</f>
        <v>0</v>
      </c>
      <c r="V50" s="206">
        <f t="shared" si="5"/>
        <v>0</v>
      </c>
      <c r="W50" s="195">
        <f t="shared" si="6"/>
        <v>0</v>
      </c>
      <c r="X50" s="196">
        <f t="shared" si="6"/>
        <v>0</v>
      </c>
      <c r="Y50" s="197">
        <f t="shared" si="6"/>
        <v>0</v>
      </c>
    </row>
    <row r="51" spans="1:25" ht="13">
      <c r="A51" s="2" t="s">
        <v>264</v>
      </c>
      <c r="B51" s="2" t="s">
        <v>54</v>
      </c>
      <c r="C51" s="89" t="s">
        <v>297</v>
      </c>
      <c r="D51" s="129" t="s">
        <v>304</v>
      </c>
      <c r="E51" s="217">
        <f>IFERROR(VLOOKUP($B51,'[13]APR-20'!$B:$H,6,FALSE),0)</f>
        <v>0</v>
      </c>
      <c r="F51" s="218">
        <f>IFERROR(VLOOKUP(B51,'[13]APR-20'!B:H,7,FALSE),0)</f>
        <v>0</v>
      </c>
      <c r="G51" s="219">
        <f t="shared" si="0"/>
        <v>0</v>
      </c>
      <c r="H51" s="217">
        <f>IFERROR(VLOOKUP(B51,'[14]MAY-20'!B:H,6,FALSE),0)</f>
        <v>0</v>
      </c>
      <c r="I51" s="218">
        <f>IFERROR(VLOOKUP(B51,'[14]MAY-20'!B:H,7,FALSE),0)</f>
        <v>0</v>
      </c>
      <c r="J51" s="219">
        <f t="shared" si="1"/>
        <v>0</v>
      </c>
      <c r="K51" s="204">
        <f>IFERROR(VLOOKUP(B51,'[15]JUN-20'!B:H,6,FALSE),0)</f>
        <v>0</v>
      </c>
      <c r="L51" s="205">
        <f>IFERROR(VLOOKUP(B51,'[15]JUN-20'!B:H,7,FALSE),0)</f>
        <v>0</v>
      </c>
      <c r="M51" s="206">
        <f t="shared" si="2"/>
        <v>0</v>
      </c>
      <c r="N51" s="204">
        <f>IFERROR(VLOOKUP(B51,'[16]JUL-20'!B:H,6,FALSE),0)</f>
        <v>0</v>
      </c>
      <c r="O51" s="205">
        <f>IFERROR(VLOOKUP(B51,'[16]JUL-20'!B:H,7,FALSE),0)</f>
        <v>0</v>
      </c>
      <c r="P51" s="206">
        <f t="shared" si="3"/>
        <v>0</v>
      </c>
      <c r="Q51" s="204">
        <f>IFERROR(VLOOKUP(B51,'[17]AUG-20'!B:H,6,FALSE),0)</f>
        <v>0</v>
      </c>
      <c r="R51" s="205">
        <f>IFERROR(VLOOKUP(B51,'[17]AUG-20'!B:H,7,FALSE),0)</f>
        <v>0</v>
      </c>
      <c r="S51" s="206">
        <f t="shared" si="4"/>
        <v>0</v>
      </c>
      <c r="T51" s="204">
        <f>IFERROR(VLOOKUP(B51,'[18]SEP-20'!B:H,6,FALSE),0)</f>
        <v>0</v>
      </c>
      <c r="U51" s="205">
        <f>IFERROR(VLOOKUP(B51,'[18]SEP-20'!B:H,7,FALSE),0)</f>
        <v>0</v>
      </c>
      <c r="V51" s="206">
        <f t="shared" si="5"/>
        <v>0</v>
      </c>
      <c r="W51" s="195">
        <f t="shared" si="6"/>
        <v>0</v>
      </c>
      <c r="X51" s="196">
        <f t="shared" si="6"/>
        <v>0</v>
      </c>
      <c r="Y51" s="197">
        <f t="shared" si="6"/>
        <v>0</v>
      </c>
    </row>
    <row r="52" spans="1:25" ht="13">
      <c r="A52" s="2" t="s">
        <v>264</v>
      </c>
      <c r="B52" s="2" t="s">
        <v>55</v>
      </c>
      <c r="C52" s="89" t="s">
        <v>297</v>
      </c>
      <c r="D52" s="129" t="s">
        <v>304</v>
      </c>
      <c r="E52" s="217">
        <f>IFERROR(VLOOKUP($B52,'[13]APR-20'!$B:$H,6,FALSE),0)</f>
        <v>0</v>
      </c>
      <c r="F52" s="218">
        <f>IFERROR(VLOOKUP(B52,'[13]APR-20'!B:H,7,FALSE),0)</f>
        <v>0</v>
      </c>
      <c r="G52" s="219">
        <f t="shared" si="0"/>
        <v>0</v>
      </c>
      <c r="H52" s="217">
        <f>IFERROR(VLOOKUP(B52,'[14]MAY-20'!B:H,6,FALSE),0)</f>
        <v>0</v>
      </c>
      <c r="I52" s="218">
        <f>IFERROR(VLOOKUP(B52,'[14]MAY-20'!B:H,7,FALSE),0)</f>
        <v>0</v>
      </c>
      <c r="J52" s="219">
        <f t="shared" si="1"/>
        <v>0</v>
      </c>
      <c r="K52" s="204">
        <f>IFERROR(VLOOKUP(B52,'[15]JUN-20'!B:H,6,FALSE),0)</f>
        <v>0</v>
      </c>
      <c r="L52" s="205">
        <f>IFERROR(VLOOKUP(B52,'[15]JUN-20'!B:H,7,FALSE),0)</f>
        <v>0</v>
      </c>
      <c r="M52" s="206">
        <f t="shared" si="2"/>
        <v>0</v>
      </c>
      <c r="N52" s="204">
        <f>IFERROR(VLOOKUP(B52,'[16]JUL-20'!B:H,6,FALSE),0)</f>
        <v>0</v>
      </c>
      <c r="O52" s="205">
        <f>IFERROR(VLOOKUP(B52,'[16]JUL-20'!B:H,7,FALSE),0)</f>
        <v>0</v>
      </c>
      <c r="P52" s="206">
        <f t="shared" si="3"/>
        <v>0</v>
      </c>
      <c r="Q52" s="204">
        <f>IFERROR(VLOOKUP(B52,'[17]AUG-20'!B:H,6,FALSE),0)</f>
        <v>0</v>
      </c>
      <c r="R52" s="205">
        <f>IFERROR(VLOOKUP(B52,'[17]AUG-20'!B:H,7,FALSE),0)</f>
        <v>0</v>
      </c>
      <c r="S52" s="206">
        <f t="shared" si="4"/>
        <v>0</v>
      </c>
      <c r="T52" s="204">
        <f>IFERROR(VLOOKUP(B52,'[18]SEP-20'!B:H,6,FALSE),0)</f>
        <v>0</v>
      </c>
      <c r="U52" s="205">
        <f>IFERROR(VLOOKUP(B52,'[18]SEP-20'!B:H,7,FALSE),0)</f>
        <v>0</v>
      </c>
      <c r="V52" s="206">
        <f t="shared" si="5"/>
        <v>0</v>
      </c>
      <c r="W52" s="195">
        <f t="shared" si="6"/>
        <v>0</v>
      </c>
      <c r="X52" s="196">
        <f t="shared" si="6"/>
        <v>0</v>
      </c>
      <c r="Y52" s="197">
        <f t="shared" si="6"/>
        <v>0</v>
      </c>
    </row>
    <row r="53" spans="1:25" ht="13">
      <c r="A53" s="2" t="s">
        <v>264</v>
      </c>
      <c r="B53" s="2" t="s">
        <v>56</v>
      </c>
      <c r="C53" s="89" t="s">
        <v>297</v>
      </c>
      <c r="D53" s="129" t="s">
        <v>302</v>
      </c>
      <c r="E53" s="217">
        <f>IFERROR(VLOOKUP($B53,'[13]APR-20'!$B:$H,6,FALSE),0)</f>
        <v>5387.75</v>
      </c>
      <c r="F53" s="218">
        <f>IFERROR(VLOOKUP(B53,'[13]APR-20'!B:H,7,FALSE),0)</f>
        <v>38.01</v>
      </c>
      <c r="G53" s="219">
        <f t="shared" si="0"/>
        <v>5425.76</v>
      </c>
      <c r="H53" s="217">
        <f>IFERROR(VLOOKUP(B53,'[14]MAY-20'!B:H,6,FALSE),0)</f>
        <v>17967.3</v>
      </c>
      <c r="I53" s="218">
        <f>IFERROR(VLOOKUP(B53,'[14]MAY-20'!B:H,7,FALSE),0)</f>
        <v>518.98</v>
      </c>
      <c r="J53" s="219">
        <f t="shared" si="1"/>
        <v>18486.28</v>
      </c>
      <c r="K53" s="204">
        <f>IFERROR(VLOOKUP(B53,'[15]JUN-20'!B:H,6,FALSE),0)</f>
        <v>12581.56</v>
      </c>
      <c r="L53" s="205">
        <f>IFERROR(VLOOKUP(B53,'[15]JUN-20'!B:H,7,FALSE),0)</f>
        <v>118.78</v>
      </c>
      <c r="M53" s="206">
        <f t="shared" si="2"/>
        <v>12700.34</v>
      </c>
      <c r="N53" s="204">
        <f>IFERROR(VLOOKUP(B53,'[16]JUL-20'!B:H,6,FALSE),0)</f>
        <v>9327.86</v>
      </c>
      <c r="O53" s="205">
        <f>IFERROR(VLOOKUP(B53,'[16]JUL-20'!B:H,7,FALSE),0)</f>
        <v>278.67</v>
      </c>
      <c r="P53" s="206">
        <f t="shared" si="3"/>
        <v>9606.5300000000007</v>
      </c>
      <c r="Q53" s="204">
        <f>IFERROR(VLOOKUP(B53,'[17]AUG-20'!B:H,6,FALSE),0)</f>
        <v>12854.35</v>
      </c>
      <c r="R53" s="205">
        <f>IFERROR(VLOOKUP(B53,'[17]AUG-20'!B:H,7,FALSE),0)</f>
        <v>814.49</v>
      </c>
      <c r="S53" s="206">
        <f t="shared" si="4"/>
        <v>13668.84</v>
      </c>
      <c r="T53" s="204">
        <f>IFERROR(VLOOKUP(B53,'[18]SEP-20'!B:H,6,FALSE),0)</f>
        <v>1542.7</v>
      </c>
      <c r="U53" s="205">
        <f>IFERROR(VLOOKUP(B53,'[18]SEP-20'!B:H,7,FALSE),0)</f>
        <v>348.25</v>
      </c>
      <c r="V53" s="206">
        <f t="shared" si="5"/>
        <v>1890.95</v>
      </c>
      <c r="W53" s="195">
        <f t="shared" si="6"/>
        <v>59661.52</v>
      </c>
      <c r="X53" s="196">
        <f t="shared" si="6"/>
        <v>2117.1800000000003</v>
      </c>
      <c r="Y53" s="197">
        <f t="shared" si="6"/>
        <v>61778.7</v>
      </c>
    </row>
    <row r="54" spans="1:25" ht="13">
      <c r="A54" s="2" t="s">
        <v>381</v>
      </c>
      <c r="B54" s="2" t="s">
        <v>382</v>
      </c>
      <c r="C54" s="89" t="s">
        <v>297</v>
      </c>
      <c r="D54" s="129" t="s">
        <v>304</v>
      </c>
      <c r="E54" s="217">
        <f>IFERROR(VLOOKUP($B54,'[13]APR-20'!$B:$H,6,FALSE),0)</f>
        <v>3036.01</v>
      </c>
      <c r="F54" s="218">
        <f>IFERROR(VLOOKUP(B54,'[13]APR-20'!B:H,7,FALSE),0)</f>
        <v>1409.3</v>
      </c>
      <c r="G54" s="219">
        <f t="shared" si="0"/>
        <v>4445.3100000000004</v>
      </c>
      <c r="H54" s="217">
        <f>IFERROR(VLOOKUP(B54,'[14]MAY-20'!B:H,6,FALSE),0)</f>
        <v>10017.58</v>
      </c>
      <c r="I54" s="218">
        <f>IFERROR(VLOOKUP(B54,'[14]MAY-20'!B:H,7,FALSE),0)</f>
        <v>70.7</v>
      </c>
      <c r="J54" s="219">
        <f t="shared" si="1"/>
        <v>10088.280000000001</v>
      </c>
      <c r="K54" s="204">
        <f>IFERROR(VLOOKUP(B54,'[15]JUN-20'!B:H,6,FALSE),0)</f>
        <v>10706.57</v>
      </c>
      <c r="L54" s="205">
        <f>IFERROR(VLOOKUP(B54,'[15]JUN-20'!B:H,7,FALSE),0)</f>
        <v>258.01</v>
      </c>
      <c r="M54" s="206">
        <f t="shared" si="2"/>
        <v>10964.58</v>
      </c>
      <c r="N54" s="204">
        <f>IFERROR(VLOOKUP(B54,'[16]JUL-20'!B:H,6,FALSE),0)</f>
        <v>11331.54</v>
      </c>
      <c r="O54" s="205">
        <f>IFERROR(VLOOKUP(B54,'[16]JUL-20'!B:H,7,FALSE),0)</f>
        <v>17.420000000000002</v>
      </c>
      <c r="P54" s="206">
        <f t="shared" si="3"/>
        <v>11348.960000000001</v>
      </c>
      <c r="Q54" s="204">
        <f>IFERROR(VLOOKUP(B54,'[17]AUG-20'!B:H,6,FALSE),0)</f>
        <v>2441.56</v>
      </c>
      <c r="R54" s="205">
        <f>IFERROR(VLOOKUP(B54,'[17]AUG-20'!B:H,7,FALSE),0)</f>
        <v>261.06</v>
      </c>
      <c r="S54" s="206">
        <f t="shared" si="4"/>
        <v>2702.62</v>
      </c>
      <c r="T54" s="204">
        <f>IFERROR(VLOOKUP(B54,'[18]SEP-20'!B:H,6,FALSE),0)</f>
        <v>8434.0300000000007</v>
      </c>
      <c r="U54" s="205">
        <f>IFERROR(VLOOKUP(B54,'[18]SEP-20'!B:H,7,FALSE),0)</f>
        <v>1152.5</v>
      </c>
      <c r="V54" s="206">
        <f t="shared" si="5"/>
        <v>9586.5300000000007</v>
      </c>
      <c r="W54" s="195">
        <f t="shared" si="6"/>
        <v>45967.289999999994</v>
      </c>
      <c r="X54" s="196">
        <f t="shared" si="6"/>
        <v>3168.99</v>
      </c>
      <c r="Y54" s="197">
        <f t="shared" si="6"/>
        <v>49136.28</v>
      </c>
    </row>
    <row r="55" spans="1:25" ht="13">
      <c r="A55" s="2" t="s">
        <v>265</v>
      </c>
      <c r="B55" s="2" t="s">
        <v>57</v>
      </c>
      <c r="C55" s="89" t="s">
        <v>297</v>
      </c>
      <c r="D55" s="129" t="s">
        <v>303</v>
      </c>
      <c r="E55" s="217">
        <f>IFERROR(VLOOKUP($B55,'[13]APR-20'!$B:$H,6,FALSE),0)</f>
        <v>0</v>
      </c>
      <c r="F55" s="218">
        <f>IFERROR(VLOOKUP(B55,'[13]APR-20'!B:H,7,FALSE),0)</f>
        <v>0</v>
      </c>
      <c r="G55" s="219">
        <f t="shared" si="0"/>
        <v>0</v>
      </c>
      <c r="H55" s="217">
        <f>IFERROR(VLOOKUP(B55,'[14]MAY-20'!B:H,6,FALSE),0)</f>
        <v>0</v>
      </c>
      <c r="I55" s="218">
        <f>IFERROR(VLOOKUP(B55,'[14]MAY-20'!B:H,7,FALSE),0)</f>
        <v>0</v>
      </c>
      <c r="J55" s="219">
        <f t="shared" si="1"/>
        <v>0</v>
      </c>
      <c r="K55" s="204">
        <f>IFERROR(VLOOKUP(B55,'[15]JUN-20'!B:H,6,FALSE),0)</f>
        <v>0</v>
      </c>
      <c r="L55" s="205">
        <f>IFERROR(VLOOKUP(B55,'[15]JUN-20'!B:H,7,FALSE),0)</f>
        <v>0</v>
      </c>
      <c r="M55" s="206">
        <f t="shared" si="2"/>
        <v>0</v>
      </c>
      <c r="N55" s="204">
        <f>IFERROR(VLOOKUP(B55,'[16]JUL-20'!B:H,6,FALSE),0)</f>
        <v>0</v>
      </c>
      <c r="O55" s="205">
        <f>IFERROR(VLOOKUP(B55,'[16]JUL-20'!B:H,7,FALSE),0)</f>
        <v>0</v>
      </c>
      <c r="P55" s="206">
        <f t="shared" si="3"/>
        <v>0</v>
      </c>
      <c r="Q55" s="204">
        <f>IFERROR(VLOOKUP(B55,'[17]AUG-20'!B:H,6,FALSE),0)</f>
        <v>0</v>
      </c>
      <c r="R55" s="205">
        <f>IFERROR(VLOOKUP(B55,'[17]AUG-20'!B:H,7,FALSE),0)</f>
        <v>0</v>
      </c>
      <c r="S55" s="206">
        <f t="shared" si="4"/>
        <v>0</v>
      </c>
      <c r="T55" s="204">
        <f>IFERROR(VLOOKUP(B55,'[18]SEP-20'!B:H,6,FALSE),0)</f>
        <v>0</v>
      </c>
      <c r="U55" s="205">
        <f>IFERROR(VLOOKUP(B55,'[18]SEP-20'!B:H,7,FALSE),0)</f>
        <v>0</v>
      </c>
      <c r="V55" s="206">
        <f t="shared" si="5"/>
        <v>0</v>
      </c>
      <c r="W55" s="195">
        <f t="shared" si="6"/>
        <v>0</v>
      </c>
      <c r="X55" s="195">
        <f t="shared" ref="X55" si="8">SUM(F55,I55,L55,O55,R55,U55)</f>
        <v>0</v>
      </c>
      <c r="Y55" s="195">
        <f t="shared" ref="Y55" si="9">SUM(G55,J55,M55,P55,S55,V55)</f>
        <v>0</v>
      </c>
    </row>
    <row r="56" spans="1:25" ht="13">
      <c r="A56" s="221" t="s">
        <v>437</v>
      </c>
      <c r="B56" s="221" t="s">
        <v>438</v>
      </c>
      <c r="C56" s="222" t="str">
        <f>VLOOKUP(B56,[7]Unit_details!B:D,2,FALSE)</f>
        <v>D</v>
      </c>
      <c r="D56" s="223" t="str">
        <f>VLOOKUP(B56,[7]Unit_details!B:D,3,FALSE)</f>
        <v>S</v>
      </c>
      <c r="E56" s="217">
        <f>IFERROR(VLOOKUP($B56,'[13]APR-20'!$B:$H,6,FALSE),0)</f>
        <v>32648.63</v>
      </c>
      <c r="F56" s="218">
        <f>IFERROR(VLOOKUP(B56,'[13]APR-20'!B:H,7,FALSE),0)</f>
        <v>0</v>
      </c>
      <c r="G56" s="219">
        <f t="shared" si="0"/>
        <v>32648.63</v>
      </c>
      <c r="H56" s="217">
        <f>IFERROR(VLOOKUP(B56,'[14]MAY-20'!B:H,6,FALSE),0)</f>
        <v>33931.03</v>
      </c>
      <c r="I56" s="218">
        <f>IFERROR(VLOOKUP(B56,'[14]MAY-20'!B:H,7,FALSE),0)</f>
        <v>0</v>
      </c>
      <c r="J56" s="219">
        <f t="shared" si="1"/>
        <v>33931.03</v>
      </c>
      <c r="K56" s="204">
        <f>IFERROR(VLOOKUP(B56,'[15]JUN-20'!B:H,6,FALSE),0)</f>
        <v>32524.58</v>
      </c>
      <c r="L56" s="205">
        <f>IFERROR(VLOOKUP(B56,'[15]JUN-20'!B:H,7,FALSE),0)</f>
        <v>0</v>
      </c>
      <c r="M56" s="206">
        <f t="shared" si="2"/>
        <v>32524.58</v>
      </c>
      <c r="N56" s="204">
        <f>IFERROR(VLOOKUP(B56,'[16]JUL-20'!B:H,6,FALSE),0)</f>
        <v>33761.879999999997</v>
      </c>
      <c r="O56" s="205">
        <f>IFERROR(VLOOKUP(B56,'[16]JUL-20'!B:H,7,FALSE),0)</f>
        <v>0.64</v>
      </c>
      <c r="P56" s="206">
        <f t="shared" si="3"/>
        <v>33762.519999999997</v>
      </c>
      <c r="Q56" s="204">
        <f>IFERROR(VLOOKUP(B56,'[17]AUG-20'!B:H,6,FALSE),0)</f>
        <v>33899.629999999997</v>
      </c>
      <c r="R56" s="205">
        <f>IFERROR(VLOOKUP(B56,'[17]AUG-20'!B:H,7,FALSE),0)</f>
        <v>0.01</v>
      </c>
      <c r="S56" s="206">
        <f t="shared" si="4"/>
        <v>33899.64</v>
      </c>
      <c r="T56" s="204">
        <f>IFERROR(VLOOKUP(B56,'[18]SEP-20'!B:H,6,FALSE),0)</f>
        <v>30649.33</v>
      </c>
      <c r="U56" s="205">
        <f>IFERROR(VLOOKUP(B56,'[18]SEP-20'!B:H,7,FALSE),0)</f>
        <v>0</v>
      </c>
      <c r="V56" s="206">
        <f t="shared" si="5"/>
        <v>30649.33</v>
      </c>
      <c r="W56" s="195">
        <f t="shared" ref="W56:W63" si="10">SUM(E56,H56,K56,N56,Q56,T56)</f>
        <v>197415.08000000002</v>
      </c>
      <c r="X56" s="195">
        <f t="shared" ref="X56:X63" si="11">SUM(F56,I56,L56,O56,R56,U56)</f>
        <v>0.65</v>
      </c>
      <c r="Y56" s="195">
        <f t="shared" ref="Y56:Y63" si="12">SUM(G56,J56,M56,P56,S56,V56)</f>
        <v>197415.73000000004</v>
      </c>
    </row>
    <row r="57" spans="1:25" ht="13">
      <c r="A57" s="221" t="s">
        <v>437</v>
      </c>
      <c r="B57" s="221" t="s">
        <v>439</v>
      </c>
      <c r="C57" s="222" t="str">
        <f>VLOOKUP(B57,[7]Unit_details!B:D,2,FALSE)</f>
        <v>D</v>
      </c>
      <c r="D57" s="223" t="str">
        <f>VLOOKUP(B57,[7]Unit_details!B:D,3,FALSE)</f>
        <v>S</v>
      </c>
      <c r="E57" s="217">
        <f>IFERROR(VLOOKUP($B57,'[13]APR-20'!$B:$H,6,FALSE),0)</f>
        <v>25641.87</v>
      </c>
      <c r="F57" s="218">
        <f>IFERROR(VLOOKUP(B57,'[13]APR-20'!B:H,7,FALSE),0)</f>
        <v>0.02</v>
      </c>
      <c r="G57" s="219">
        <f t="shared" si="0"/>
        <v>25641.89</v>
      </c>
      <c r="H57" s="217">
        <f>IFERROR(VLOOKUP(B57,'[14]MAY-20'!B:H,6,FALSE),0)</f>
        <v>26918.82</v>
      </c>
      <c r="I57" s="218">
        <f>IFERROR(VLOOKUP(B57,'[14]MAY-20'!B:H,7,FALSE),0)</f>
        <v>0</v>
      </c>
      <c r="J57" s="219">
        <f t="shared" si="1"/>
        <v>26918.82</v>
      </c>
      <c r="K57" s="204">
        <f>IFERROR(VLOOKUP(B57,'[15]JUN-20'!B:H,6,FALSE),0)</f>
        <v>25948.83</v>
      </c>
      <c r="L57" s="205">
        <f>IFERROR(VLOOKUP(B57,'[15]JUN-20'!B:H,7,FALSE),0)</f>
        <v>0</v>
      </c>
      <c r="M57" s="206">
        <f t="shared" si="2"/>
        <v>25948.83</v>
      </c>
      <c r="N57" s="204">
        <f>IFERROR(VLOOKUP(B57,'[16]JUL-20'!B:H,6,FALSE),0)</f>
        <v>27211.01</v>
      </c>
      <c r="O57" s="205">
        <f>IFERROR(VLOOKUP(B57,'[16]JUL-20'!B:H,7,FALSE),0)</f>
        <v>0</v>
      </c>
      <c r="P57" s="206">
        <f t="shared" si="3"/>
        <v>27211.01</v>
      </c>
      <c r="Q57" s="204">
        <f>IFERROR(VLOOKUP(B57,'[17]AUG-20'!B:H,6,FALSE),0)</f>
        <v>26639.94</v>
      </c>
      <c r="R57" s="205">
        <f>IFERROR(VLOOKUP(B57,'[17]AUG-20'!B:H,7,FALSE),0)</f>
        <v>0</v>
      </c>
      <c r="S57" s="206">
        <f t="shared" si="4"/>
        <v>26639.94</v>
      </c>
      <c r="T57" s="204">
        <f>IFERROR(VLOOKUP(B57,'[18]SEP-20'!B:H,6,FALSE),0)</f>
        <v>24815.18</v>
      </c>
      <c r="U57" s="205">
        <f>IFERROR(VLOOKUP(B57,'[18]SEP-20'!B:H,7,FALSE),0)</f>
        <v>0</v>
      </c>
      <c r="V57" s="206">
        <f t="shared" si="5"/>
        <v>24815.18</v>
      </c>
      <c r="W57" s="195">
        <f t="shared" si="10"/>
        <v>157175.65</v>
      </c>
      <c r="X57" s="195">
        <f t="shared" si="11"/>
        <v>0.02</v>
      </c>
      <c r="Y57" s="195">
        <f t="shared" si="12"/>
        <v>157175.66999999998</v>
      </c>
    </row>
    <row r="58" spans="1:25" ht="13">
      <c r="A58" s="221" t="s">
        <v>437</v>
      </c>
      <c r="B58" s="221" t="s">
        <v>440</v>
      </c>
      <c r="C58" s="222" t="str">
        <f>VLOOKUP(B58,[7]Unit_details!B:D,2,FALSE)</f>
        <v>D</v>
      </c>
      <c r="D58" s="223" t="str">
        <f>VLOOKUP(B58,[7]Unit_details!B:D,3,FALSE)</f>
        <v>S</v>
      </c>
      <c r="E58" s="217">
        <f>IFERROR(VLOOKUP($B58,'[13]APR-20'!$B:$H,6,FALSE),0)</f>
        <v>32510.13</v>
      </c>
      <c r="F58" s="218">
        <f>IFERROR(VLOOKUP(B58,'[13]APR-20'!B:H,7,FALSE),0)</f>
        <v>0.05</v>
      </c>
      <c r="G58" s="219">
        <f t="shared" si="0"/>
        <v>32510.18</v>
      </c>
      <c r="H58" s="217">
        <f>IFERROR(VLOOKUP(B58,'[14]MAY-20'!B:H,6,FALSE),0)</f>
        <v>33759.32</v>
      </c>
      <c r="I58" s="218">
        <f>IFERROR(VLOOKUP(B58,'[14]MAY-20'!B:H,7,FALSE),0)</f>
        <v>0</v>
      </c>
      <c r="J58" s="219">
        <f t="shared" si="1"/>
        <v>33759.32</v>
      </c>
      <c r="K58" s="204">
        <f>IFERROR(VLOOKUP(B58,'[15]JUN-20'!B:H,6,FALSE),0)</f>
        <v>32426.17</v>
      </c>
      <c r="L58" s="205">
        <f>IFERROR(VLOOKUP(B58,'[15]JUN-20'!B:H,7,FALSE),0)</f>
        <v>0</v>
      </c>
      <c r="M58" s="206">
        <f t="shared" si="2"/>
        <v>32426.17</v>
      </c>
      <c r="N58" s="204">
        <f>IFERROR(VLOOKUP(B58,'[16]JUL-20'!B:H,6,FALSE),0)</f>
        <v>34008.199999999997</v>
      </c>
      <c r="O58" s="205">
        <f>IFERROR(VLOOKUP(B58,'[16]JUL-20'!B:H,7,FALSE),0)</f>
        <v>0</v>
      </c>
      <c r="P58" s="206">
        <f t="shared" si="3"/>
        <v>34008.199999999997</v>
      </c>
      <c r="Q58" s="204">
        <f>IFERROR(VLOOKUP(B58,'[17]AUG-20'!B:H,6,FALSE),0)</f>
        <v>31446.71</v>
      </c>
      <c r="R58" s="205">
        <f>IFERROR(VLOOKUP(B58,'[17]AUG-20'!B:H,7,FALSE),0)</f>
        <v>29.84</v>
      </c>
      <c r="S58" s="206">
        <f t="shared" si="4"/>
        <v>31476.55</v>
      </c>
      <c r="T58" s="204">
        <f>IFERROR(VLOOKUP(B58,'[18]SEP-20'!B:H,6,FALSE),0)</f>
        <v>31168.49</v>
      </c>
      <c r="U58" s="205">
        <f>IFERROR(VLOOKUP(B58,'[18]SEP-20'!B:H,7,FALSE),0)</f>
        <v>0.01</v>
      </c>
      <c r="V58" s="206">
        <f t="shared" si="5"/>
        <v>31168.5</v>
      </c>
      <c r="W58" s="195">
        <f t="shared" si="10"/>
        <v>195319.02</v>
      </c>
      <c r="X58" s="195">
        <f t="shared" si="11"/>
        <v>29.900000000000002</v>
      </c>
      <c r="Y58" s="195">
        <f t="shared" si="12"/>
        <v>195348.91999999998</v>
      </c>
    </row>
    <row r="59" spans="1:25" ht="13">
      <c r="A59" s="221" t="s">
        <v>343</v>
      </c>
      <c r="B59" s="221" t="s">
        <v>344</v>
      </c>
      <c r="C59" s="222" t="s">
        <v>297</v>
      </c>
      <c r="D59" s="223" t="s">
        <v>304</v>
      </c>
      <c r="E59" s="217">
        <f>IFERROR(VLOOKUP($B59,'[13]APR-20'!$B:$H,6,FALSE),0)</f>
        <v>3928.5</v>
      </c>
      <c r="F59" s="218">
        <f>IFERROR(VLOOKUP(B59,'[13]APR-20'!B:H,7,FALSE),0)</f>
        <v>150.91</v>
      </c>
      <c r="G59" s="219">
        <f t="shared" si="0"/>
        <v>4079.41</v>
      </c>
      <c r="H59" s="217">
        <f>IFERROR(VLOOKUP(B59,'[14]MAY-20'!B:H,6,FALSE),0)</f>
        <v>3960.23</v>
      </c>
      <c r="I59" s="218">
        <f>IFERROR(VLOOKUP(B59,'[14]MAY-20'!B:H,7,FALSE),0)</f>
        <v>318.85000000000002</v>
      </c>
      <c r="J59" s="219">
        <f t="shared" si="1"/>
        <v>4279.08</v>
      </c>
      <c r="K59" s="204">
        <f>IFERROR(VLOOKUP(B59,'[15]JUN-20'!B:H,6,FALSE),0)</f>
        <v>1875.26</v>
      </c>
      <c r="L59" s="205">
        <f>IFERROR(VLOOKUP(B59,'[15]JUN-20'!B:H,7,FALSE),0)</f>
        <v>1909.74</v>
      </c>
      <c r="M59" s="206">
        <f t="shared" si="2"/>
        <v>3785</v>
      </c>
      <c r="N59" s="204">
        <f>IFERROR(VLOOKUP(B59,'[16]JUL-20'!B:H,6,FALSE),0)</f>
        <v>3375.3</v>
      </c>
      <c r="O59" s="205">
        <f>IFERROR(VLOOKUP(B59,'[16]JUL-20'!B:H,7,FALSE),0)</f>
        <v>654.58000000000004</v>
      </c>
      <c r="P59" s="206">
        <f t="shared" si="3"/>
        <v>4029.88</v>
      </c>
      <c r="Q59" s="204">
        <f>IFERROR(VLOOKUP(B59,'[17]AUG-20'!B:H,6,FALSE),0)</f>
        <v>4448.8900000000003</v>
      </c>
      <c r="R59" s="205">
        <f>IFERROR(VLOOKUP(B59,'[17]AUG-20'!B:H,7,FALSE),0)</f>
        <v>580.76</v>
      </c>
      <c r="S59" s="206">
        <f t="shared" si="4"/>
        <v>5029.6500000000005</v>
      </c>
      <c r="T59" s="204">
        <f>IFERROR(VLOOKUP(B59,'[18]SEP-20'!B:H,6,FALSE),0)</f>
        <v>3189.51</v>
      </c>
      <c r="U59" s="205">
        <f>IFERROR(VLOOKUP(B59,'[18]SEP-20'!B:H,7,FALSE),0)</f>
        <v>971.61</v>
      </c>
      <c r="V59" s="206">
        <f t="shared" si="5"/>
        <v>4161.12</v>
      </c>
      <c r="W59" s="195">
        <f t="shared" si="10"/>
        <v>20777.690000000002</v>
      </c>
      <c r="X59" s="195">
        <f t="shared" si="11"/>
        <v>4586.45</v>
      </c>
      <c r="Y59" s="195">
        <f t="shared" si="12"/>
        <v>25364.14</v>
      </c>
    </row>
    <row r="60" spans="1:25" ht="13">
      <c r="A60" s="221" t="s">
        <v>432</v>
      </c>
      <c r="B60" s="221" t="s">
        <v>433</v>
      </c>
      <c r="C60" s="222" t="str">
        <f>VLOOKUP(B60,[7]Unit_details!B:D,2,FALSE)</f>
        <v>D</v>
      </c>
      <c r="D60" s="223" t="str">
        <f>VLOOKUP(B60,[7]Unit_details!B:D,3,FALSE)</f>
        <v>S</v>
      </c>
      <c r="E60" s="217">
        <f>IFERROR(VLOOKUP($B60,'[13]APR-20'!$B:$H,6,FALSE),0)</f>
        <v>2039.72</v>
      </c>
      <c r="F60" s="218">
        <f>IFERROR(VLOOKUP(B60,'[13]APR-20'!B:H,7,FALSE),0)</f>
        <v>1741.41</v>
      </c>
      <c r="G60" s="219">
        <f t="shared" si="0"/>
        <v>3781.13</v>
      </c>
      <c r="H60" s="217">
        <f>IFERROR(VLOOKUP(B60,'[14]MAY-20'!B:H,6,FALSE),0)</f>
        <v>2403.17</v>
      </c>
      <c r="I60" s="218">
        <f>IFERROR(VLOOKUP(B60,'[14]MAY-20'!B:H,7,FALSE),0)</f>
        <v>1340.35</v>
      </c>
      <c r="J60" s="219">
        <f t="shared" si="1"/>
        <v>3743.52</v>
      </c>
      <c r="K60" s="204">
        <f>IFERROR(VLOOKUP(B60,'[15]JUN-20'!B:H,6,FALSE),0)</f>
        <v>2170.8200000000002</v>
      </c>
      <c r="L60" s="205">
        <f>IFERROR(VLOOKUP(B60,'[15]JUN-20'!B:H,7,FALSE),0)</f>
        <v>1336.6</v>
      </c>
      <c r="M60" s="206">
        <f t="shared" si="2"/>
        <v>3507.42</v>
      </c>
      <c r="N60" s="204">
        <f>IFERROR(VLOOKUP(B60,'[16]JUL-20'!B:H,6,FALSE),0)</f>
        <v>2209.83</v>
      </c>
      <c r="O60" s="205">
        <f>IFERROR(VLOOKUP(B60,'[16]JUL-20'!B:H,7,FALSE),0)</f>
        <v>1321.07</v>
      </c>
      <c r="P60" s="206">
        <f t="shared" si="3"/>
        <v>3530.8999999999996</v>
      </c>
      <c r="Q60" s="204">
        <f>IFERROR(VLOOKUP(B60,'[17]AUG-20'!B:H,6,FALSE),0)</f>
        <v>2229.4299999999998</v>
      </c>
      <c r="R60" s="205">
        <f>IFERROR(VLOOKUP(B60,'[17]AUG-20'!B:H,7,FALSE),0)</f>
        <v>1510.83</v>
      </c>
      <c r="S60" s="206">
        <f t="shared" si="4"/>
        <v>3740.2599999999998</v>
      </c>
      <c r="T60" s="204">
        <f>IFERROR(VLOOKUP(B60,'[18]SEP-20'!B:H,6,FALSE),0)</f>
        <v>1845.73</v>
      </c>
      <c r="U60" s="205">
        <f>IFERROR(VLOOKUP(B60,'[18]SEP-20'!B:H,7,FALSE),0)</f>
        <v>1291.97</v>
      </c>
      <c r="V60" s="206">
        <f t="shared" si="5"/>
        <v>3137.7</v>
      </c>
      <c r="W60" s="195">
        <f t="shared" si="10"/>
        <v>12898.7</v>
      </c>
      <c r="X60" s="195">
        <f t="shared" si="11"/>
        <v>8542.23</v>
      </c>
      <c r="Y60" s="195">
        <f t="shared" si="12"/>
        <v>21440.93</v>
      </c>
    </row>
    <row r="61" spans="1:25" ht="13">
      <c r="A61" s="221" t="s">
        <v>432</v>
      </c>
      <c r="B61" s="221" t="s">
        <v>434</v>
      </c>
      <c r="C61" s="222" t="str">
        <f>VLOOKUP(B61,[7]Unit_details!B:D,2,FALSE)</f>
        <v>D</v>
      </c>
      <c r="D61" s="223" t="str">
        <f>VLOOKUP(B61,[7]Unit_details!B:D,3,FALSE)</f>
        <v>S</v>
      </c>
      <c r="E61" s="217">
        <f>IFERROR(VLOOKUP($B61,'[13]APR-20'!$B:$H,6,FALSE),0)</f>
        <v>1978.94</v>
      </c>
      <c r="F61" s="218">
        <f>IFERROR(VLOOKUP(B61,'[13]APR-20'!B:H,7,FALSE),0)</f>
        <v>1479.42</v>
      </c>
      <c r="G61" s="219">
        <f t="shared" si="0"/>
        <v>3458.36</v>
      </c>
      <c r="H61" s="217">
        <f>IFERROR(VLOOKUP(B61,'[14]MAY-20'!B:H,6,FALSE),0)</f>
        <v>2444.77</v>
      </c>
      <c r="I61" s="218">
        <f>IFERROR(VLOOKUP(B61,'[14]MAY-20'!B:H,7,FALSE),0)</f>
        <v>1126.6300000000001</v>
      </c>
      <c r="J61" s="219">
        <f t="shared" si="1"/>
        <v>3571.4</v>
      </c>
      <c r="K61" s="204">
        <f>IFERROR(VLOOKUP(B61,'[15]JUN-20'!B:H,6,FALSE),0)</f>
        <v>2121.42</v>
      </c>
      <c r="L61" s="205">
        <f>IFERROR(VLOOKUP(B61,'[15]JUN-20'!B:H,7,FALSE),0)</f>
        <v>1100.52</v>
      </c>
      <c r="M61" s="206">
        <f t="shared" si="2"/>
        <v>3221.94</v>
      </c>
      <c r="N61" s="204">
        <f>IFERROR(VLOOKUP(B61,'[16]JUL-20'!B:H,6,FALSE),0)</f>
        <v>2280.46</v>
      </c>
      <c r="O61" s="205">
        <f>IFERROR(VLOOKUP(B61,'[16]JUL-20'!B:H,7,FALSE),0)</f>
        <v>1007.66</v>
      </c>
      <c r="P61" s="206">
        <f t="shared" si="3"/>
        <v>3288.12</v>
      </c>
      <c r="Q61" s="204">
        <f>IFERROR(VLOOKUP(B61,'[17]AUG-20'!B:H,6,FALSE),0)</f>
        <v>2262.88</v>
      </c>
      <c r="R61" s="205">
        <f>IFERROR(VLOOKUP(B61,'[17]AUG-20'!B:H,7,FALSE),0)</f>
        <v>1232.75</v>
      </c>
      <c r="S61" s="206">
        <f t="shared" si="4"/>
        <v>3495.63</v>
      </c>
      <c r="T61" s="204">
        <f>IFERROR(VLOOKUP(B61,'[18]SEP-20'!B:H,6,FALSE),0)</f>
        <v>1796.2</v>
      </c>
      <c r="U61" s="205">
        <f>IFERROR(VLOOKUP(B61,'[18]SEP-20'!B:H,7,FALSE),0)</f>
        <v>1154.31</v>
      </c>
      <c r="V61" s="206">
        <f t="shared" si="5"/>
        <v>2950.51</v>
      </c>
      <c r="W61" s="195">
        <f t="shared" si="10"/>
        <v>12884.670000000002</v>
      </c>
      <c r="X61" s="195">
        <f t="shared" si="11"/>
        <v>7101.2900000000009</v>
      </c>
      <c r="Y61" s="195">
        <f t="shared" si="12"/>
        <v>19985.96</v>
      </c>
    </row>
    <row r="62" spans="1:25" ht="13">
      <c r="A62" s="221" t="s">
        <v>432</v>
      </c>
      <c r="B62" s="221" t="s">
        <v>435</v>
      </c>
      <c r="C62" s="222" t="str">
        <f>VLOOKUP(B62,[7]Unit_details!B:D,2,FALSE)</f>
        <v>D</v>
      </c>
      <c r="D62" s="223" t="str">
        <f>VLOOKUP(B62,[7]Unit_details!B:D,3,FALSE)</f>
        <v>S</v>
      </c>
      <c r="E62" s="217">
        <f>IFERROR(VLOOKUP($B62,'[13]APR-20'!$B:$H,6,FALSE),0)</f>
        <v>1996.15</v>
      </c>
      <c r="F62" s="218">
        <f>IFERROR(VLOOKUP(B62,'[13]APR-20'!B:H,7,FALSE),0)</f>
        <v>1640.2</v>
      </c>
      <c r="G62" s="219">
        <f t="shared" si="0"/>
        <v>3636.3500000000004</v>
      </c>
      <c r="H62" s="217">
        <f>IFERROR(VLOOKUP(B62,'[14]MAY-20'!B:H,6,FALSE),0)</f>
        <v>2336.92</v>
      </c>
      <c r="I62" s="218">
        <f>IFERROR(VLOOKUP(B62,'[14]MAY-20'!B:H,7,FALSE),0)</f>
        <v>1307.02</v>
      </c>
      <c r="J62" s="219">
        <f t="shared" si="1"/>
        <v>3643.94</v>
      </c>
      <c r="K62" s="204">
        <f>IFERROR(VLOOKUP(B62,'[15]JUN-20'!B:H,6,FALSE),0)</f>
        <v>2087.33</v>
      </c>
      <c r="L62" s="205">
        <f>IFERROR(VLOOKUP(B62,'[15]JUN-20'!B:H,7,FALSE),0)</f>
        <v>1360.64</v>
      </c>
      <c r="M62" s="206">
        <f t="shared" si="2"/>
        <v>3447.9700000000003</v>
      </c>
      <c r="N62" s="204">
        <f>IFERROR(VLOOKUP(B62,'[16]JUL-20'!B:H,6,FALSE),0)</f>
        <v>2234.29</v>
      </c>
      <c r="O62" s="205">
        <f>IFERROR(VLOOKUP(B62,'[16]JUL-20'!B:H,7,FALSE),0)</f>
        <v>1239.1099999999999</v>
      </c>
      <c r="P62" s="206">
        <f t="shared" si="3"/>
        <v>3473.3999999999996</v>
      </c>
      <c r="Q62" s="204">
        <f>IFERROR(VLOOKUP(B62,'[17]AUG-20'!B:H,6,FALSE),0)</f>
        <v>2364.8200000000002</v>
      </c>
      <c r="R62" s="205">
        <f>IFERROR(VLOOKUP(B62,'[17]AUG-20'!B:H,7,FALSE),0)</f>
        <v>1255.93</v>
      </c>
      <c r="S62" s="206">
        <f t="shared" si="4"/>
        <v>3620.75</v>
      </c>
      <c r="T62" s="204">
        <f>IFERROR(VLOOKUP(B62,'[18]SEP-20'!B:H,6,FALSE),0)</f>
        <v>1839.77</v>
      </c>
      <c r="U62" s="205">
        <f>IFERROR(VLOOKUP(B62,'[18]SEP-20'!B:H,7,FALSE),0)</f>
        <v>1270.4100000000001</v>
      </c>
      <c r="V62" s="206">
        <f t="shared" si="5"/>
        <v>3110.1800000000003</v>
      </c>
      <c r="W62" s="195">
        <f t="shared" si="10"/>
        <v>12859.279999999999</v>
      </c>
      <c r="X62" s="195">
        <f t="shared" si="11"/>
        <v>8073.31</v>
      </c>
      <c r="Y62" s="195">
        <f t="shared" si="12"/>
        <v>20932.590000000004</v>
      </c>
    </row>
    <row r="63" spans="1:25" ht="13">
      <c r="A63" s="227" t="s">
        <v>432</v>
      </c>
      <c r="B63" s="227" t="s">
        <v>436</v>
      </c>
      <c r="C63" s="222" t="str">
        <f>VLOOKUP(B63,[7]Unit_details!B:D,2,FALSE)</f>
        <v>D</v>
      </c>
      <c r="D63" s="223" t="str">
        <f>VLOOKUP(B63,[7]Unit_details!B:D,3,FALSE)</f>
        <v>S</v>
      </c>
      <c r="E63" s="217">
        <f>IFERROR(VLOOKUP($B63,'[13]APR-20'!$B:$H,6,FALSE),0)</f>
        <v>2160.0500000000002</v>
      </c>
      <c r="F63" s="218">
        <f>IFERROR(VLOOKUP(B63,'[13]APR-20'!B:H,7,FALSE),0)</f>
        <v>1977.36</v>
      </c>
      <c r="G63" s="219">
        <f t="shared" si="0"/>
        <v>4137.41</v>
      </c>
      <c r="H63" s="217">
        <f>IFERROR(VLOOKUP(B63,'[14]MAY-20'!B:H,6,FALSE),0)</f>
        <v>2478.1999999999998</v>
      </c>
      <c r="I63" s="218">
        <f>IFERROR(VLOOKUP(B63,'[14]MAY-20'!B:H,7,FALSE),0)</f>
        <v>1610.59</v>
      </c>
      <c r="J63" s="219">
        <f t="shared" si="1"/>
        <v>4088.79</v>
      </c>
      <c r="K63" s="204">
        <f>IFERROR(VLOOKUP(B63,'[15]JUN-20'!B:H,6,FALSE),0)</f>
        <v>2472.61</v>
      </c>
      <c r="L63" s="205">
        <f>IFERROR(VLOOKUP(B63,'[15]JUN-20'!B:H,7,FALSE),0)</f>
        <v>1506.81</v>
      </c>
      <c r="M63" s="206">
        <f t="shared" si="2"/>
        <v>3979.42</v>
      </c>
      <c r="N63" s="204">
        <f>IFERROR(VLOOKUP(B63,'[16]JUL-20'!B:H,6,FALSE),0)</f>
        <v>2471.96</v>
      </c>
      <c r="O63" s="205">
        <f>IFERROR(VLOOKUP(B63,'[16]JUL-20'!B:H,7,FALSE),0)</f>
        <v>1267.6099999999999</v>
      </c>
      <c r="P63" s="206">
        <f t="shared" si="3"/>
        <v>3739.5699999999997</v>
      </c>
      <c r="Q63" s="204">
        <f>IFERROR(VLOOKUP(B63,'[17]AUG-20'!B:H,6,FALSE),0)</f>
        <v>2545.87</v>
      </c>
      <c r="R63" s="205">
        <f>IFERROR(VLOOKUP(B63,'[17]AUG-20'!B:H,7,FALSE),0)</f>
        <v>1617.9</v>
      </c>
      <c r="S63" s="206">
        <f t="shared" si="4"/>
        <v>4163.7700000000004</v>
      </c>
      <c r="T63" s="204">
        <f>IFERROR(VLOOKUP(B63,'[18]SEP-20'!B:H,6,FALSE),0)</f>
        <v>1914.32</v>
      </c>
      <c r="U63" s="205">
        <f>IFERROR(VLOOKUP(B63,'[18]SEP-20'!B:H,7,FALSE),0)</f>
        <v>1566.42</v>
      </c>
      <c r="V63" s="206">
        <f t="shared" si="5"/>
        <v>3480.74</v>
      </c>
      <c r="W63" s="195">
        <f t="shared" si="10"/>
        <v>14043.009999999998</v>
      </c>
      <c r="X63" s="195">
        <f t="shared" si="11"/>
        <v>9546.69</v>
      </c>
      <c r="Y63" s="195">
        <f t="shared" si="12"/>
        <v>23589.699999999997</v>
      </c>
    </row>
    <row r="64" spans="1:25" ht="13">
      <c r="A64" s="221" t="s">
        <v>374</v>
      </c>
      <c r="B64" s="221" t="s">
        <v>375</v>
      </c>
      <c r="C64" s="222" t="s">
        <v>297</v>
      </c>
      <c r="D64" s="223" t="s">
        <v>304</v>
      </c>
      <c r="E64" s="217">
        <f>IFERROR(VLOOKUP($B64,'[13]APR-20'!$B:$H,6,FALSE),0)</f>
        <v>1185.02</v>
      </c>
      <c r="F64" s="218">
        <f>IFERROR(VLOOKUP(B64,'[13]APR-20'!B:H,7,FALSE),0)</f>
        <v>52.94</v>
      </c>
      <c r="G64" s="219">
        <f t="shared" si="0"/>
        <v>1237.96</v>
      </c>
      <c r="H64" s="217">
        <f>IFERROR(VLOOKUP(B64,'[14]MAY-20'!B:H,6,FALSE),0)</f>
        <v>1253.43</v>
      </c>
      <c r="I64" s="218">
        <f>IFERROR(VLOOKUP(B64,'[14]MAY-20'!B:H,7,FALSE),0)</f>
        <v>61.59</v>
      </c>
      <c r="J64" s="219">
        <f t="shared" si="1"/>
        <v>1315.02</v>
      </c>
      <c r="K64" s="204">
        <f>IFERROR(VLOOKUP(B64,'[15]JUN-20'!B:H,6,FALSE),0)</f>
        <v>1281.24</v>
      </c>
      <c r="L64" s="205">
        <f>IFERROR(VLOOKUP(B64,'[15]JUN-20'!B:H,7,FALSE),0)</f>
        <v>4.4400000000000004</v>
      </c>
      <c r="M64" s="206">
        <f t="shared" si="2"/>
        <v>1285.68</v>
      </c>
      <c r="N64" s="204">
        <f>IFERROR(VLOOKUP(B64,'[16]JUL-20'!B:H,6,FALSE),0)</f>
        <v>1728.37</v>
      </c>
      <c r="O64" s="205">
        <f>IFERROR(VLOOKUP(B64,'[16]JUL-20'!B:H,7,FALSE),0)</f>
        <v>2.4900000000000002</v>
      </c>
      <c r="P64" s="206">
        <f t="shared" si="3"/>
        <v>1730.86</v>
      </c>
      <c r="Q64" s="204">
        <f>IFERROR(VLOOKUP(B64,'[17]AUG-20'!B:H,6,FALSE),0)</f>
        <v>8672.7199999999993</v>
      </c>
      <c r="R64" s="205">
        <f>IFERROR(VLOOKUP(B64,'[17]AUG-20'!B:H,7,FALSE),0)</f>
        <v>2.72</v>
      </c>
      <c r="S64" s="206">
        <f t="shared" si="4"/>
        <v>8675.4399999999987</v>
      </c>
      <c r="T64" s="204">
        <f>IFERROR(VLOOKUP(B64,'[18]SEP-20'!B:H,6,FALSE),0)</f>
        <v>2887.05</v>
      </c>
      <c r="U64" s="205">
        <f>IFERROR(VLOOKUP(B64,'[18]SEP-20'!B:H,7,FALSE),0)</f>
        <v>4.12</v>
      </c>
      <c r="V64" s="206">
        <f t="shared" si="5"/>
        <v>2891.17</v>
      </c>
      <c r="W64" s="195">
        <f t="shared" si="6"/>
        <v>17007.829999999998</v>
      </c>
      <c r="X64" s="196">
        <f t="shared" si="6"/>
        <v>128.29999999999998</v>
      </c>
      <c r="Y64" s="197">
        <f t="shared" si="6"/>
        <v>17136.129999999997</v>
      </c>
    </row>
    <row r="65" spans="1:25" ht="13">
      <c r="A65" s="2" t="s">
        <v>266</v>
      </c>
      <c r="B65" s="2" t="s">
        <v>58</v>
      </c>
      <c r="C65" s="89" t="s">
        <v>297</v>
      </c>
      <c r="D65" s="129" t="s">
        <v>304</v>
      </c>
      <c r="E65" s="217">
        <f>IFERROR(VLOOKUP($B65,'[13]APR-20'!$B:$H,6,FALSE),0)</f>
        <v>0</v>
      </c>
      <c r="F65" s="218">
        <f>IFERROR(VLOOKUP(B65,'[13]APR-20'!B:H,7,FALSE),0)</f>
        <v>0</v>
      </c>
      <c r="G65" s="219">
        <f t="shared" si="0"/>
        <v>0</v>
      </c>
      <c r="H65" s="217">
        <f>IFERROR(VLOOKUP(B65,'[14]MAY-20'!B:H,6,FALSE),0)</f>
        <v>0</v>
      </c>
      <c r="I65" s="218">
        <f>IFERROR(VLOOKUP(B65,'[14]MAY-20'!B:H,7,FALSE),0)</f>
        <v>0</v>
      </c>
      <c r="J65" s="219">
        <f t="shared" si="1"/>
        <v>0</v>
      </c>
      <c r="K65" s="204">
        <f>IFERROR(VLOOKUP(B65,'[15]JUN-20'!B:H,6,FALSE),0)</f>
        <v>0.48</v>
      </c>
      <c r="L65" s="205">
        <f>IFERROR(VLOOKUP(B65,'[15]JUN-20'!B:H,7,FALSE),0)</f>
        <v>7293.1</v>
      </c>
      <c r="M65" s="206">
        <f t="shared" si="2"/>
        <v>7293.58</v>
      </c>
      <c r="N65" s="204">
        <f>IFERROR(VLOOKUP(B65,'[16]JUL-20'!B:H,6,FALSE),0)</f>
        <v>0.31</v>
      </c>
      <c r="O65" s="205">
        <f>IFERROR(VLOOKUP(B65,'[16]JUL-20'!B:H,7,FALSE),0)</f>
        <v>10173.129999999999</v>
      </c>
      <c r="P65" s="206">
        <f t="shared" si="3"/>
        <v>10173.439999999999</v>
      </c>
      <c r="Q65" s="204">
        <f>IFERROR(VLOOKUP(B65,'[17]AUG-20'!B:H,6,FALSE),0)</f>
        <v>0</v>
      </c>
      <c r="R65" s="205">
        <f>IFERROR(VLOOKUP(B65,'[17]AUG-20'!B:H,7,FALSE),0)</f>
        <v>8358.0300000000007</v>
      </c>
      <c r="S65" s="206">
        <f t="shared" si="4"/>
        <v>8358.0300000000007</v>
      </c>
      <c r="T65" s="204">
        <f>IFERROR(VLOOKUP(B65,'[18]SEP-20'!B:H,6,FALSE),0)</f>
        <v>0</v>
      </c>
      <c r="U65" s="205">
        <f>IFERROR(VLOOKUP(B65,'[18]SEP-20'!B:H,7,FALSE),0)</f>
        <v>0</v>
      </c>
      <c r="V65" s="206">
        <f t="shared" si="5"/>
        <v>0</v>
      </c>
      <c r="W65" s="195">
        <f t="shared" si="6"/>
        <v>0.79</v>
      </c>
      <c r="X65" s="196">
        <f t="shared" si="6"/>
        <v>25824.260000000002</v>
      </c>
      <c r="Y65" s="197">
        <f t="shared" si="6"/>
        <v>25825.049999999996</v>
      </c>
    </row>
    <row r="66" spans="1:25" ht="13">
      <c r="A66" s="2" t="s">
        <v>345</v>
      </c>
      <c r="B66" s="2" t="s">
        <v>346</v>
      </c>
      <c r="C66" s="89" t="s">
        <v>297</v>
      </c>
      <c r="D66" s="129" t="s">
        <v>304</v>
      </c>
      <c r="E66" s="217">
        <f>IFERROR(VLOOKUP($B66,'[13]APR-20'!$B:$H,6,FALSE),0)</f>
        <v>2495.4299999999998</v>
      </c>
      <c r="F66" s="218">
        <f>IFERROR(VLOOKUP(B66,'[13]APR-20'!B:H,7,FALSE),0)</f>
        <v>15.87</v>
      </c>
      <c r="G66" s="219">
        <f t="shared" si="0"/>
        <v>2511.2999999999997</v>
      </c>
      <c r="H66" s="217">
        <f>IFERROR(VLOOKUP(B66,'[14]MAY-20'!B:H,6,FALSE),0)</f>
        <v>893.79</v>
      </c>
      <c r="I66" s="218">
        <f>IFERROR(VLOOKUP(B66,'[14]MAY-20'!B:H,7,FALSE),0)</f>
        <v>1364.89</v>
      </c>
      <c r="J66" s="219">
        <f t="shared" si="1"/>
        <v>2258.6800000000003</v>
      </c>
      <c r="K66" s="204">
        <f>IFERROR(VLOOKUP(B66,'[15]JUN-20'!B:H,6,FALSE),0)</f>
        <v>60.63</v>
      </c>
      <c r="L66" s="205">
        <f>IFERROR(VLOOKUP(B66,'[15]JUN-20'!B:H,7,FALSE),0)</f>
        <v>2058.06</v>
      </c>
      <c r="M66" s="206">
        <f t="shared" si="2"/>
        <v>2118.69</v>
      </c>
      <c r="N66" s="204">
        <f>IFERROR(VLOOKUP(B66,'[16]JUL-20'!B:H,6,FALSE),0)</f>
        <v>3663.96</v>
      </c>
      <c r="O66" s="205">
        <f>IFERROR(VLOOKUP(B66,'[16]JUL-20'!B:H,7,FALSE),0)</f>
        <v>568.03</v>
      </c>
      <c r="P66" s="206">
        <f t="shared" si="3"/>
        <v>4231.99</v>
      </c>
      <c r="Q66" s="204">
        <f>IFERROR(VLOOKUP(B66,'[17]AUG-20'!B:H,6,FALSE),0)</f>
        <v>86.63</v>
      </c>
      <c r="R66" s="205">
        <f>IFERROR(VLOOKUP(B66,'[17]AUG-20'!B:H,7,FALSE),0)</f>
        <v>2057.02</v>
      </c>
      <c r="S66" s="206">
        <f t="shared" si="4"/>
        <v>2143.65</v>
      </c>
      <c r="T66" s="204">
        <f>IFERROR(VLOOKUP(B66,'[18]SEP-20'!B:H,6,FALSE),0)</f>
        <v>988.77</v>
      </c>
      <c r="U66" s="205">
        <f>IFERROR(VLOOKUP(B66,'[18]SEP-20'!B:H,7,FALSE),0)</f>
        <v>972.76</v>
      </c>
      <c r="V66" s="206">
        <f t="shared" si="5"/>
        <v>1961.53</v>
      </c>
      <c r="W66" s="195">
        <f t="shared" si="6"/>
        <v>8189.2099999999991</v>
      </c>
      <c r="X66" s="196">
        <f t="shared" si="6"/>
        <v>7036.6299999999992</v>
      </c>
      <c r="Y66" s="197">
        <f t="shared" si="6"/>
        <v>15225.84</v>
      </c>
    </row>
    <row r="67" spans="1:25" ht="13">
      <c r="A67" s="2" t="s">
        <v>345</v>
      </c>
      <c r="B67" s="2" t="s">
        <v>347</v>
      </c>
      <c r="C67" s="89" t="s">
        <v>297</v>
      </c>
      <c r="D67" s="129" t="s">
        <v>304</v>
      </c>
      <c r="E67" s="217">
        <f>IFERROR(VLOOKUP($B67,'[13]APR-20'!$B:$H,6,FALSE),0)</f>
        <v>2467.73</v>
      </c>
      <c r="F67" s="218">
        <f>IFERROR(VLOOKUP(B67,'[13]APR-20'!B:H,7,FALSE),0)</f>
        <v>13.62</v>
      </c>
      <c r="G67" s="219">
        <f t="shared" si="0"/>
        <v>2481.35</v>
      </c>
      <c r="H67" s="217">
        <f>IFERROR(VLOOKUP(B67,'[14]MAY-20'!B:H,6,FALSE),0)</f>
        <v>2478</v>
      </c>
      <c r="I67" s="218">
        <f>IFERROR(VLOOKUP(B67,'[14]MAY-20'!B:H,7,FALSE),0)</f>
        <v>46.01</v>
      </c>
      <c r="J67" s="219">
        <f t="shared" si="1"/>
        <v>2524.0100000000002</v>
      </c>
      <c r="K67" s="204">
        <f>IFERROR(VLOOKUP(B67,'[15]JUN-20'!B:H,6,FALSE),0)</f>
        <v>2115.23</v>
      </c>
      <c r="L67" s="205">
        <f>IFERROR(VLOOKUP(B67,'[15]JUN-20'!B:H,7,FALSE),0)</f>
        <v>125.17</v>
      </c>
      <c r="M67" s="206">
        <f t="shared" si="2"/>
        <v>2240.4</v>
      </c>
      <c r="N67" s="204">
        <f>IFERROR(VLOOKUP(B67,'[16]JUL-20'!B:H,6,FALSE),0)</f>
        <v>4735.42</v>
      </c>
      <c r="O67" s="205">
        <f>IFERROR(VLOOKUP(B67,'[16]JUL-20'!B:H,7,FALSE),0)</f>
        <v>196.64</v>
      </c>
      <c r="P67" s="206">
        <f t="shared" si="3"/>
        <v>4932.0600000000004</v>
      </c>
      <c r="Q67" s="204">
        <f>IFERROR(VLOOKUP(B67,'[17]AUG-20'!B:H,6,FALSE),0)</f>
        <v>1834.47</v>
      </c>
      <c r="R67" s="205">
        <f>IFERROR(VLOOKUP(B67,'[17]AUG-20'!B:H,7,FALSE),0)</f>
        <v>437.77</v>
      </c>
      <c r="S67" s="206">
        <f t="shared" si="4"/>
        <v>2272.2399999999998</v>
      </c>
      <c r="T67" s="204">
        <f>IFERROR(VLOOKUP(B67,'[18]SEP-20'!B:H,6,FALSE),0)</f>
        <v>2954.47</v>
      </c>
      <c r="U67" s="205">
        <f>IFERROR(VLOOKUP(B67,'[18]SEP-20'!B:H,7,FALSE),0)</f>
        <v>12.61</v>
      </c>
      <c r="V67" s="206">
        <f t="shared" si="5"/>
        <v>2967.08</v>
      </c>
      <c r="W67" s="195">
        <f t="shared" si="6"/>
        <v>16585.32</v>
      </c>
      <c r="X67" s="196">
        <f t="shared" si="6"/>
        <v>831.82</v>
      </c>
      <c r="Y67" s="197">
        <f t="shared" si="6"/>
        <v>17417.14</v>
      </c>
    </row>
    <row r="68" spans="1:25" ht="13">
      <c r="A68" s="2" t="s">
        <v>267</v>
      </c>
      <c r="B68" s="2" t="s">
        <v>59</v>
      </c>
      <c r="C68" s="89" t="s">
        <v>297</v>
      </c>
      <c r="D68" s="129" t="s">
        <v>298</v>
      </c>
      <c r="E68" s="217">
        <f>IFERROR(VLOOKUP($B68,'[13]APR-20'!$B:$H,6,FALSE),0)</f>
        <v>598.65</v>
      </c>
      <c r="F68" s="218">
        <f>IFERROR(VLOOKUP(B68,'[13]APR-20'!B:H,7,FALSE),0)</f>
        <v>0</v>
      </c>
      <c r="G68" s="219">
        <f t="shared" si="0"/>
        <v>598.65</v>
      </c>
      <c r="H68" s="217">
        <f>IFERROR(VLOOKUP(B68,'[14]MAY-20'!B:H,6,FALSE),0)</f>
        <v>371.95</v>
      </c>
      <c r="I68" s="218">
        <f>IFERROR(VLOOKUP(B68,'[14]MAY-20'!B:H,7,FALSE),0)</f>
        <v>0</v>
      </c>
      <c r="J68" s="219">
        <f t="shared" si="1"/>
        <v>371.95</v>
      </c>
      <c r="K68" s="204">
        <f>IFERROR(VLOOKUP(B68,'[15]JUN-20'!B:H,6,FALSE),0)</f>
        <v>2250.65</v>
      </c>
      <c r="L68" s="205">
        <f>IFERROR(VLOOKUP(B68,'[15]JUN-20'!B:H,7,FALSE),0)</f>
        <v>480.4</v>
      </c>
      <c r="M68" s="206">
        <f t="shared" si="2"/>
        <v>2731.05</v>
      </c>
      <c r="N68" s="204">
        <f>IFERROR(VLOOKUP(B68,'[16]JUL-20'!B:H,6,FALSE),0)</f>
        <v>49.55</v>
      </c>
      <c r="O68" s="205">
        <f>IFERROR(VLOOKUP(B68,'[16]JUL-20'!B:H,7,FALSE),0)</f>
        <v>10.199999999999999</v>
      </c>
      <c r="P68" s="206">
        <f t="shared" si="3"/>
        <v>59.75</v>
      </c>
      <c r="Q68" s="204">
        <f>IFERROR(VLOOKUP(B68,'[17]AUG-20'!B:H,6,FALSE),0)</f>
        <v>1654.7</v>
      </c>
      <c r="R68" s="205">
        <f>IFERROR(VLOOKUP(B68,'[17]AUG-20'!B:H,7,FALSE),0)</f>
        <v>541.4</v>
      </c>
      <c r="S68" s="206">
        <f t="shared" si="4"/>
        <v>2196.1</v>
      </c>
      <c r="T68" s="204">
        <f>IFERROR(VLOOKUP(B68,'[18]SEP-20'!B:H,6,FALSE),0)</f>
        <v>3457</v>
      </c>
      <c r="U68" s="205">
        <f>IFERROR(VLOOKUP(B68,'[18]SEP-20'!B:H,7,FALSE),0)</f>
        <v>1350.2</v>
      </c>
      <c r="V68" s="206">
        <f t="shared" si="5"/>
        <v>4807.2</v>
      </c>
      <c r="W68" s="195">
        <f t="shared" si="6"/>
        <v>8382.5</v>
      </c>
      <c r="X68" s="196">
        <f t="shared" si="6"/>
        <v>2382.1999999999998</v>
      </c>
      <c r="Y68" s="197">
        <f t="shared" si="6"/>
        <v>10764.7</v>
      </c>
    </row>
    <row r="69" spans="1:25" ht="13">
      <c r="A69" s="25" t="s">
        <v>348</v>
      </c>
      <c r="B69" s="25" t="s">
        <v>349</v>
      </c>
      <c r="C69" s="89" t="s">
        <v>297</v>
      </c>
      <c r="D69" s="129" t="s">
        <v>304</v>
      </c>
      <c r="E69" s="217">
        <f>IFERROR(VLOOKUP($B69,'[13]APR-20'!$B:$H,6,FALSE),0)</f>
        <v>896.61</v>
      </c>
      <c r="F69" s="218">
        <f>IFERROR(VLOOKUP(B69,'[13]APR-20'!B:H,7,FALSE),0)</f>
        <v>1775.07</v>
      </c>
      <c r="G69" s="219">
        <f t="shared" ref="G69:G132" si="13">+E69+F69</f>
        <v>2671.68</v>
      </c>
      <c r="H69" s="217">
        <f>IFERROR(VLOOKUP(B69,'[14]MAY-20'!B:H,6,FALSE),0)</f>
        <v>1030.4000000000001</v>
      </c>
      <c r="I69" s="218">
        <f>IFERROR(VLOOKUP(B69,'[14]MAY-20'!B:H,7,FALSE),0)</f>
        <v>2058.63</v>
      </c>
      <c r="J69" s="219">
        <f t="shared" ref="J69:J132" si="14">+H69+I69</f>
        <v>3089.03</v>
      </c>
      <c r="K69" s="204">
        <f>IFERROR(VLOOKUP(B69,'[15]JUN-20'!B:H,6,FALSE),0)</f>
        <v>972.07</v>
      </c>
      <c r="L69" s="205">
        <f>IFERROR(VLOOKUP(B69,'[15]JUN-20'!B:H,7,FALSE),0)</f>
        <v>1931.53</v>
      </c>
      <c r="M69" s="206">
        <f t="shared" ref="M69:M132" si="15">+K69+L69</f>
        <v>2903.6</v>
      </c>
      <c r="N69" s="204">
        <f>IFERROR(VLOOKUP(B69,'[16]JUL-20'!B:H,6,FALSE),0)</f>
        <v>1017.52</v>
      </c>
      <c r="O69" s="205">
        <f>IFERROR(VLOOKUP(B69,'[16]JUL-20'!B:H,7,FALSE),0)</f>
        <v>2145.69</v>
      </c>
      <c r="P69" s="206">
        <f t="shared" ref="P69:P132" si="16">+N69+O69</f>
        <v>3163.21</v>
      </c>
      <c r="Q69" s="204">
        <f>IFERROR(VLOOKUP(B69,'[17]AUG-20'!B:H,6,FALSE),0)</f>
        <v>1324.61</v>
      </c>
      <c r="R69" s="205">
        <f>IFERROR(VLOOKUP(B69,'[17]AUG-20'!B:H,7,FALSE),0)</f>
        <v>1881.19</v>
      </c>
      <c r="S69" s="206">
        <f t="shared" ref="S69:S132" si="17">+Q69+R69</f>
        <v>3205.8</v>
      </c>
      <c r="T69" s="204">
        <f>IFERROR(VLOOKUP(B69,'[18]SEP-20'!B:H,6,FALSE),0)</f>
        <v>1114.3900000000001</v>
      </c>
      <c r="U69" s="205">
        <f>IFERROR(VLOOKUP(B69,'[18]SEP-20'!B:H,7,FALSE),0)</f>
        <v>2051.37</v>
      </c>
      <c r="V69" s="206">
        <f t="shared" ref="V69:V132" si="18">+T69+U69</f>
        <v>3165.76</v>
      </c>
      <c r="W69" s="195">
        <f t="shared" si="6"/>
        <v>6355.6</v>
      </c>
      <c r="X69" s="196">
        <f t="shared" si="6"/>
        <v>11843.48</v>
      </c>
      <c r="Y69" s="197">
        <f t="shared" si="6"/>
        <v>18199.080000000002</v>
      </c>
    </row>
    <row r="70" spans="1:25" ht="13">
      <c r="A70" s="25" t="s">
        <v>420</v>
      </c>
      <c r="B70" s="25" t="s">
        <v>421</v>
      </c>
      <c r="C70" s="89" t="s">
        <v>297</v>
      </c>
      <c r="D70" s="129" t="s">
        <v>298</v>
      </c>
      <c r="E70" s="217">
        <f>IFERROR(VLOOKUP($B70,'[13]APR-20'!$B:$H,6,FALSE),0)</f>
        <v>21520.86</v>
      </c>
      <c r="F70" s="218">
        <f>IFERROR(VLOOKUP(B70,'[13]APR-20'!B:H,7,FALSE),0)</f>
        <v>0.49</v>
      </c>
      <c r="G70" s="219">
        <f t="shared" si="13"/>
        <v>21521.350000000002</v>
      </c>
      <c r="H70" s="217">
        <f>IFERROR(VLOOKUP(B70,'[14]MAY-20'!B:H,6,FALSE),0)</f>
        <v>22137.77</v>
      </c>
      <c r="I70" s="218">
        <f>IFERROR(VLOOKUP(B70,'[14]MAY-20'!B:H,7,FALSE),0)</f>
        <v>0.39</v>
      </c>
      <c r="J70" s="219">
        <f t="shared" si="14"/>
        <v>22138.16</v>
      </c>
      <c r="K70" s="204">
        <f>IFERROR(VLOOKUP(B70,'[15]JUN-20'!B:H,6,FALSE),0)</f>
        <v>17222.7</v>
      </c>
      <c r="L70" s="205">
        <f>IFERROR(VLOOKUP(B70,'[15]JUN-20'!B:H,7,FALSE),0)</f>
        <v>2.0499999999999998</v>
      </c>
      <c r="M70" s="206">
        <f t="shared" si="15"/>
        <v>17224.75</v>
      </c>
      <c r="N70" s="204">
        <f>IFERROR(VLOOKUP(B70,'[16]JUL-20'!B:H,6,FALSE),0)</f>
        <v>13086.59</v>
      </c>
      <c r="O70" s="205">
        <f>IFERROR(VLOOKUP(B70,'[16]JUL-20'!B:H,7,FALSE),0)</f>
        <v>91.59</v>
      </c>
      <c r="P70" s="206">
        <f t="shared" si="16"/>
        <v>13178.18</v>
      </c>
      <c r="Q70" s="204">
        <f>IFERROR(VLOOKUP(B70,'[17]AUG-20'!B:H,6,FALSE),0)</f>
        <v>21009.93</v>
      </c>
      <c r="R70" s="205">
        <f>IFERROR(VLOOKUP(B70,'[17]AUG-20'!B:H,7,FALSE),0)</f>
        <v>0.54</v>
      </c>
      <c r="S70" s="206">
        <f t="shared" si="17"/>
        <v>21010.47</v>
      </c>
      <c r="T70" s="204">
        <f>IFERROR(VLOOKUP(B70,'[18]SEP-20'!B:H,6,FALSE),0)</f>
        <v>20397.62</v>
      </c>
      <c r="U70" s="205">
        <f>IFERROR(VLOOKUP(B70,'[18]SEP-20'!B:H,7,FALSE),0)</f>
        <v>0.85</v>
      </c>
      <c r="V70" s="206">
        <f t="shared" si="18"/>
        <v>20398.469999999998</v>
      </c>
      <c r="W70" s="195">
        <f t="shared" si="6"/>
        <v>115375.47</v>
      </c>
      <c r="X70" s="196">
        <f t="shared" si="6"/>
        <v>95.910000000000011</v>
      </c>
      <c r="Y70" s="197">
        <f t="shared" si="6"/>
        <v>115471.38</v>
      </c>
    </row>
    <row r="71" spans="1:25" ht="13">
      <c r="A71" s="25" t="s">
        <v>420</v>
      </c>
      <c r="B71" s="25" t="s">
        <v>422</v>
      </c>
      <c r="C71" s="89" t="s">
        <v>297</v>
      </c>
      <c r="D71" s="129" t="s">
        <v>298</v>
      </c>
      <c r="E71" s="217">
        <f>IFERROR(VLOOKUP($B71,'[13]APR-20'!$B:$H,6,FALSE),0)</f>
        <v>21188.77</v>
      </c>
      <c r="F71" s="218">
        <f>IFERROR(VLOOKUP(B71,'[13]APR-20'!B:H,7,FALSE),0)</f>
        <v>0.69</v>
      </c>
      <c r="G71" s="219">
        <f t="shared" si="13"/>
        <v>21189.46</v>
      </c>
      <c r="H71" s="217">
        <f>IFERROR(VLOOKUP(B71,'[14]MAY-20'!B:H,6,FALSE),0)</f>
        <v>24050.21</v>
      </c>
      <c r="I71" s="218">
        <f>IFERROR(VLOOKUP(B71,'[14]MAY-20'!B:H,7,FALSE),0)</f>
        <v>0.66</v>
      </c>
      <c r="J71" s="219">
        <f t="shared" si="14"/>
        <v>24050.87</v>
      </c>
      <c r="K71" s="204">
        <f>IFERROR(VLOOKUP(B71,'[15]JUN-20'!B:H,6,FALSE),0)</f>
        <v>18174.8</v>
      </c>
      <c r="L71" s="205">
        <f>IFERROR(VLOOKUP(B71,'[15]JUN-20'!B:H,7,FALSE),0)</f>
        <v>1.24</v>
      </c>
      <c r="M71" s="206">
        <f t="shared" si="15"/>
        <v>18176.04</v>
      </c>
      <c r="N71" s="204">
        <f>IFERROR(VLOOKUP(B71,'[16]JUL-20'!B:H,6,FALSE),0)</f>
        <v>16845.75</v>
      </c>
      <c r="O71" s="205">
        <f>IFERROR(VLOOKUP(B71,'[16]JUL-20'!B:H,7,FALSE),0)</f>
        <v>44.13</v>
      </c>
      <c r="P71" s="206">
        <f t="shared" si="16"/>
        <v>16889.88</v>
      </c>
      <c r="Q71" s="204">
        <f>IFERROR(VLOOKUP(B71,'[17]AUG-20'!B:H,6,FALSE),0)</f>
        <v>22912.03</v>
      </c>
      <c r="R71" s="205">
        <f>IFERROR(VLOOKUP(B71,'[17]AUG-20'!B:H,7,FALSE),0)</f>
        <v>0.61</v>
      </c>
      <c r="S71" s="206">
        <f t="shared" si="17"/>
        <v>22912.639999999999</v>
      </c>
      <c r="T71" s="204">
        <f>IFERROR(VLOOKUP(B71,'[18]SEP-20'!B:H,6,FALSE),0)</f>
        <v>22894.21</v>
      </c>
      <c r="U71" s="205">
        <f>IFERROR(VLOOKUP(B71,'[18]SEP-20'!B:H,7,FALSE),0)</f>
        <v>0.9</v>
      </c>
      <c r="V71" s="206">
        <f t="shared" si="18"/>
        <v>22895.11</v>
      </c>
      <c r="W71" s="195">
        <f t="shared" si="6"/>
        <v>126065.76999999999</v>
      </c>
      <c r="X71" s="196">
        <f t="shared" si="6"/>
        <v>48.23</v>
      </c>
      <c r="Y71" s="197">
        <f t="shared" si="6"/>
        <v>126114</v>
      </c>
    </row>
    <row r="72" spans="1:25" ht="13">
      <c r="A72" s="25" t="s">
        <v>420</v>
      </c>
      <c r="B72" s="25" t="s">
        <v>423</v>
      </c>
      <c r="C72" s="89" t="s">
        <v>297</v>
      </c>
      <c r="D72" s="129" t="s">
        <v>298</v>
      </c>
      <c r="E72" s="217">
        <f>IFERROR(VLOOKUP($B72,'[13]APR-20'!$B:$H,6,FALSE),0)</f>
        <v>20489.330000000002</v>
      </c>
      <c r="F72" s="218">
        <f>IFERROR(VLOOKUP(B72,'[13]APR-20'!B:H,7,FALSE),0)</f>
        <v>0.62</v>
      </c>
      <c r="G72" s="219">
        <f t="shared" si="13"/>
        <v>20489.95</v>
      </c>
      <c r="H72" s="217">
        <f>IFERROR(VLOOKUP(B72,'[14]MAY-20'!B:H,6,FALSE),0)</f>
        <v>22147.38</v>
      </c>
      <c r="I72" s="218">
        <f>IFERROR(VLOOKUP(B72,'[14]MAY-20'!B:H,7,FALSE),0)</f>
        <v>0.46</v>
      </c>
      <c r="J72" s="219">
        <f t="shared" si="14"/>
        <v>22147.84</v>
      </c>
      <c r="K72" s="204">
        <f>IFERROR(VLOOKUP(B72,'[15]JUN-20'!B:H,6,FALSE),0)</f>
        <v>16798.7</v>
      </c>
      <c r="L72" s="205">
        <f>IFERROR(VLOOKUP(B72,'[15]JUN-20'!B:H,7,FALSE),0)</f>
        <v>1.01</v>
      </c>
      <c r="M72" s="206">
        <f t="shared" si="15"/>
        <v>16799.71</v>
      </c>
      <c r="N72" s="204">
        <f>IFERROR(VLOOKUP(B72,'[16]JUL-20'!B:H,6,FALSE),0)</f>
        <v>16614.490000000002</v>
      </c>
      <c r="O72" s="205">
        <f>IFERROR(VLOOKUP(B72,'[16]JUL-20'!B:H,7,FALSE),0)</f>
        <v>43.89</v>
      </c>
      <c r="P72" s="206">
        <f t="shared" si="16"/>
        <v>16658.38</v>
      </c>
      <c r="Q72" s="204">
        <f>IFERROR(VLOOKUP(B72,'[17]AUG-20'!B:H,6,FALSE),0)</f>
        <v>20784.25</v>
      </c>
      <c r="R72" s="205">
        <f>IFERROR(VLOOKUP(B72,'[17]AUG-20'!B:H,7,FALSE),0)</f>
        <v>0.56000000000000005</v>
      </c>
      <c r="S72" s="206">
        <f t="shared" si="17"/>
        <v>20784.810000000001</v>
      </c>
      <c r="T72" s="204">
        <f>IFERROR(VLOOKUP(B72,'[18]SEP-20'!B:H,6,FALSE),0)</f>
        <v>19893.62</v>
      </c>
      <c r="U72" s="205">
        <f>IFERROR(VLOOKUP(B72,'[18]SEP-20'!B:H,7,FALSE),0)</f>
        <v>1.04</v>
      </c>
      <c r="V72" s="206">
        <f t="shared" si="18"/>
        <v>19894.66</v>
      </c>
      <c r="W72" s="195">
        <f t="shared" si="6"/>
        <v>116727.77</v>
      </c>
      <c r="X72" s="196">
        <f t="shared" si="6"/>
        <v>47.580000000000005</v>
      </c>
      <c r="Y72" s="197">
        <f t="shared" si="6"/>
        <v>116775.35</v>
      </c>
    </row>
    <row r="73" spans="1:25" ht="13">
      <c r="A73" s="25" t="s">
        <v>420</v>
      </c>
      <c r="B73" s="25" t="s">
        <v>424</v>
      </c>
      <c r="C73" s="89" t="s">
        <v>297</v>
      </c>
      <c r="D73" s="129" t="s">
        <v>298</v>
      </c>
      <c r="E73" s="217">
        <f>IFERROR(VLOOKUP($B73,'[13]APR-20'!$B:$H,6,FALSE),0)</f>
        <v>18646.439999999999</v>
      </c>
      <c r="F73" s="218">
        <f>IFERROR(VLOOKUP(B73,'[13]APR-20'!B:H,7,FALSE),0)</f>
        <v>0.61</v>
      </c>
      <c r="G73" s="219">
        <f t="shared" si="13"/>
        <v>18647.05</v>
      </c>
      <c r="H73" s="217">
        <f>IFERROR(VLOOKUP(B73,'[14]MAY-20'!B:H,6,FALSE),0)</f>
        <v>18480.18</v>
      </c>
      <c r="I73" s="218">
        <f>IFERROR(VLOOKUP(B73,'[14]MAY-20'!B:H,7,FALSE),0)</f>
        <v>7.63</v>
      </c>
      <c r="J73" s="219">
        <f t="shared" si="14"/>
        <v>18487.810000000001</v>
      </c>
      <c r="K73" s="204">
        <f>IFERROR(VLOOKUP(B73,'[15]JUN-20'!B:H,6,FALSE),0)</f>
        <v>16372.11</v>
      </c>
      <c r="L73" s="205">
        <f>IFERROR(VLOOKUP(B73,'[15]JUN-20'!B:H,7,FALSE),0)</f>
        <v>0.49</v>
      </c>
      <c r="M73" s="206">
        <f t="shared" si="15"/>
        <v>16372.6</v>
      </c>
      <c r="N73" s="204">
        <f>IFERROR(VLOOKUP(B73,'[16]JUL-20'!B:H,6,FALSE),0)</f>
        <v>11454.55</v>
      </c>
      <c r="O73" s="205">
        <f>IFERROR(VLOOKUP(B73,'[16]JUL-20'!B:H,7,FALSE),0)</f>
        <v>71.27</v>
      </c>
      <c r="P73" s="206">
        <f t="shared" si="16"/>
        <v>11525.82</v>
      </c>
      <c r="Q73" s="204">
        <f>IFERROR(VLOOKUP(B73,'[17]AUG-20'!B:H,6,FALSE),0)</f>
        <v>19036.09</v>
      </c>
      <c r="R73" s="205">
        <f>IFERROR(VLOOKUP(B73,'[17]AUG-20'!B:H,7,FALSE),0)</f>
        <v>0.62</v>
      </c>
      <c r="S73" s="206">
        <f t="shared" si="17"/>
        <v>19036.71</v>
      </c>
      <c r="T73" s="204">
        <f>IFERROR(VLOOKUP(B73,'[18]SEP-20'!B:H,6,FALSE),0)</f>
        <v>16724.72</v>
      </c>
      <c r="U73" s="205">
        <f>IFERROR(VLOOKUP(B73,'[18]SEP-20'!B:H,7,FALSE),0)</f>
        <v>0.61</v>
      </c>
      <c r="V73" s="206">
        <f t="shared" si="18"/>
        <v>16725.330000000002</v>
      </c>
      <c r="W73" s="195">
        <f t="shared" si="6"/>
        <v>100714.09</v>
      </c>
      <c r="X73" s="196">
        <f t="shared" si="6"/>
        <v>81.23</v>
      </c>
      <c r="Y73" s="197">
        <f t="shared" si="6"/>
        <v>100795.31999999999</v>
      </c>
    </row>
    <row r="74" spans="1:25" ht="13">
      <c r="A74" s="2" t="s">
        <v>268</v>
      </c>
      <c r="B74" s="2" t="s">
        <v>60</v>
      </c>
      <c r="C74" s="89" t="s">
        <v>297</v>
      </c>
      <c r="D74" s="129" t="s">
        <v>303</v>
      </c>
      <c r="E74" s="217">
        <f>IFERROR(VLOOKUP($B74,'[13]APR-20'!$B:$H,6,FALSE),0)</f>
        <v>37862.53</v>
      </c>
      <c r="F74" s="218">
        <f>IFERROR(VLOOKUP(B74,'[13]APR-20'!B:H,7,FALSE),0)</f>
        <v>2717.93</v>
      </c>
      <c r="G74" s="219">
        <f t="shared" si="13"/>
        <v>40580.46</v>
      </c>
      <c r="H74" s="217">
        <f>IFERROR(VLOOKUP(B74,'[14]MAY-20'!B:H,6,FALSE),0)</f>
        <v>30571.83</v>
      </c>
      <c r="I74" s="218">
        <f>IFERROR(VLOOKUP(B74,'[14]MAY-20'!B:H,7,FALSE),0)</f>
        <v>948.44</v>
      </c>
      <c r="J74" s="219">
        <f t="shared" si="14"/>
        <v>31520.27</v>
      </c>
      <c r="K74" s="204">
        <f>IFERROR(VLOOKUP(B74,'[15]JUN-20'!B:H,6,FALSE),0)</f>
        <v>11706.49</v>
      </c>
      <c r="L74" s="205">
        <f>IFERROR(VLOOKUP(B74,'[15]JUN-20'!B:H,7,FALSE),0)</f>
        <v>2460.84</v>
      </c>
      <c r="M74" s="206">
        <f t="shared" si="15"/>
        <v>14167.33</v>
      </c>
      <c r="N74" s="204">
        <f>IFERROR(VLOOKUP(B74,'[16]JUL-20'!B:H,6,FALSE),0)</f>
        <v>28596.92</v>
      </c>
      <c r="O74" s="205">
        <f>IFERROR(VLOOKUP(B74,'[16]JUL-20'!B:H,7,FALSE),0)</f>
        <v>3281.06</v>
      </c>
      <c r="P74" s="206">
        <f t="shared" si="16"/>
        <v>31877.98</v>
      </c>
      <c r="Q74" s="204">
        <f>IFERROR(VLOOKUP(B74,'[17]AUG-20'!B:H,6,FALSE),0)</f>
        <v>35462.49</v>
      </c>
      <c r="R74" s="205">
        <f>IFERROR(VLOOKUP(B74,'[17]AUG-20'!B:H,7,FALSE),0)</f>
        <v>3647.68</v>
      </c>
      <c r="S74" s="206">
        <f t="shared" si="17"/>
        <v>39110.17</v>
      </c>
      <c r="T74" s="204">
        <f>IFERROR(VLOOKUP(B74,'[18]SEP-20'!B:H,6,FALSE),0)</f>
        <v>22745.86</v>
      </c>
      <c r="U74" s="205">
        <f>IFERROR(VLOOKUP(B74,'[18]SEP-20'!B:H,7,FALSE),0)</f>
        <v>2564.0100000000002</v>
      </c>
      <c r="V74" s="206">
        <f t="shared" si="18"/>
        <v>25309.870000000003</v>
      </c>
      <c r="W74" s="195">
        <f t="shared" si="6"/>
        <v>166946.12</v>
      </c>
      <c r="X74" s="196">
        <f t="shared" si="6"/>
        <v>15619.960000000001</v>
      </c>
      <c r="Y74" s="197">
        <f t="shared" si="6"/>
        <v>182566.08</v>
      </c>
    </row>
    <row r="75" spans="1:25" ht="13">
      <c r="A75" s="2" t="s">
        <v>268</v>
      </c>
      <c r="B75" s="2" t="s">
        <v>61</v>
      </c>
      <c r="C75" s="89" t="s">
        <v>297</v>
      </c>
      <c r="D75" s="129" t="s">
        <v>303</v>
      </c>
      <c r="E75" s="217">
        <f>IFERROR(VLOOKUP($B75,'[13]APR-20'!$B:$H,6,FALSE),0)</f>
        <v>32009.41</v>
      </c>
      <c r="F75" s="218">
        <f>IFERROR(VLOOKUP(B75,'[13]APR-20'!B:H,7,FALSE),0)</f>
        <v>904.03</v>
      </c>
      <c r="G75" s="219">
        <f t="shared" si="13"/>
        <v>32913.440000000002</v>
      </c>
      <c r="H75" s="217">
        <f>IFERROR(VLOOKUP(B75,'[14]MAY-20'!B:H,6,FALSE),0)</f>
        <v>32576.49</v>
      </c>
      <c r="I75" s="218">
        <f>IFERROR(VLOOKUP(B75,'[14]MAY-20'!B:H,7,FALSE),0)</f>
        <v>775.57</v>
      </c>
      <c r="J75" s="219">
        <f t="shared" si="14"/>
        <v>33352.060000000005</v>
      </c>
      <c r="K75" s="204">
        <f>IFERROR(VLOOKUP(B75,'[15]JUN-20'!B:H,6,FALSE),0)</f>
        <v>14089.02</v>
      </c>
      <c r="L75" s="205">
        <f>IFERROR(VLOOKUP(B75,'[15]JUN-20'!B:H,7,FALSE),0)</f>
        <v>1652.84</v>
      </c>
      <c r="M75" s="206">
        <f t="shared" si="15"/>
        <v>15741.86</v>
      </c>
      <c r="N75" s="204">
        <f>IFERROR(VLOOKUP(B75,'[16]JUL-20'!B:H,6,FALSE),0)</f>
        <v>25517.31</v>
      </c>
      <c r="O75" s="205">
        <f>IFERROR(VLOOKUP(B75,'[16]JUL-20'!B:H,7,FALSE),0)</f>
        <v>1788</v>
      </c>
      <c r="P75" s="206">
        <f t="shared" si="16"/>
        <v>27305.31</v>
      </c>
      <c r="Q75" s="204">
        <f>IFERROR(VLOOKUP(B75,'[17]AUG-20'!B:H,6,FALSE),0)</f>
        <v>23312.639999999999</v>
      </c>
      <c r="R75" s="205">
        <f>IFERROR(VLOOKUP(B75,'[17]AUG-20'!B:H,7,FALSE),0)</f>
        <v>3705.31</v>
      </c>
      <c r="S75" s="206">
        <f t="shared" si="17"/>
        <v>27017.95</v>
      </c>
      <c r="T75" s="204">
        <f>IFERROR(VLOOKUP(B75,'[18]SEP-20'!B:H,6,FALSE),0)</f>
        <v>19724.47</v>
      </c>
      <c r="U75" s="205">
        <f>IFERROR(VLOOKUP(B75,'[18]SEP-20'!B:H,7,FALSE),0)</f>
        <v>1965.94</v>
      </c>
      <c r="V75" s="206">
        <f t="shared" si="18"/>
        <v>21690.41</v>
      </c>
      <c r="W75" s="195">
        <f t="shared" si="6"/>
        <v>147229.34</v>
      </c>
      <c r="X75" s="196">
        <f t="shared" si="6"/>
        <v>10791.69</v>
      </c>
      <c r="Y75" s="197">
        <f t="shared" si="6"/>
        <v>158021.03</v>
      </c>
    </row>
    <row r="76" spans="1:25" ht="13">
      <c r="A76" s="2" t="s">
        <v>269</v>
      </c>
      <c r="B76" s="2" t="s">
        <v>62</v>
      </c>
      <c r="C76" s="89" t="s">
        <v>297</v>
      </c>
      <c r="D76" s="129" t="s">
        <v>303</v>
      </c>
      <c r="E76" s="217">
        <f>IFERROR(VLOOKUP($B76,'[13]APR-20'!$B:$H,6,FALSE),0)</f>
        <v>80097.009999999995</v>
      </c>
      <c r="F76" s="218">
        <f>IFERROR(VLOOKUP(B76,'[13]APR-20'!B:H,7,FALSE),0)</f>
        <v>1468.79</v>
      </c>
      <c r="G76" s="219">
        <f t="shared" si="13"/>
        <v>81565.799999999988</v>
      </c>
      <c r="H76" s="217">
        <f>IFERROR(VLOOKUP(B76,'[14]MAY-20'!B:H,6,FALSE),0)</f>
        <v>68196.789999999994</v>
      </c>
      <c r="I76" s="218">
        <f>IFERROR(VLOOKUP(B76,'[14]MAY-20'!B:H,7,FALSE),0)</f>
        <v>1598.88</v>
      </c>
      <c r="J76" s="219">
        <f t="shared" si="14"/>
        <v>69795.67</v>
      </c>
      <c r="K76" s="204">
        <f>IFERROR(VLOOKUP(B76,'[15]JUN-20'!B:H,6,FALSE),0)</f>
        <v>61196.639999999999</v>
      </c>
      <c r="L76" s="205">
        <f>IFERROR(VLOOKUP(B76,'[15]JUN-20'!B:H,7,FALSE),0)</f>
        <v>1804</v>
      </c>
      <c r="M76" s="206">
        <f t="shared" si="15"/>
        <v>63000.639999999999</v>
      </c>
      <c r="N76" s="204">
        <f>IFERROR(VLOOKUP(B76,'[16]JUL-20'!B:H,6,FALSE),0)</f>
        <v>42624.160000000003</v>
      </c>
      <c r="O76" s="205">
        <f>IFERROR(VLOOKUP(B76,'[16]JUL-20'!B:H,7,FALSE),0)</f>
        <v>1156.56</v>
      </c>
      <c r="P76" s="206">
        <f t="shared" si="16"/>
        <v>43780.72</v>
      </c>
      <c r="Q76" s="204">
        <f>IFERROR(VLOOKUP(B76,'[17]AUG-20'!B:H,6,FALSE),0)</f>
        <v>52357.36</v>
      </c>
      <c r="R76" s="205">
        <f>IFERROR(VLOOKUP(B76,'[17]AUG-20'!B:H,7,FALSE),0)</f>
        <v>1917.87</v>
      </c>
      <c r="S76" s="206">
        <f t="shared" si="17"/>
        <v>54275.23</v>
      </c>
      <c r="T76" s="204">
        <f>IFERROR(VLOOKUP(B76,'[18]SEP-20'!B:H,6,FALSE),0)</f>
        <v>36836.230000000003</v>
      </c>
      <c r="U76" s="205">
        <f>IFERROR(VLOOKUP(B76,'[18]SEP-20'!B:H,7,FALSE),0)</f>
        <v>3192.77</v>
      </c>
      <c r="V76" s="206">
        <f t="shared" si="18"/>
        <v>40029</v>
      </c>
      <c r="W76" s="195">
        <f t="shared" si="6"/>
        <v>341308.19</v>
      </c>
      <c r="X76" s="196">
        <f t="shared" si="6"/>
        <v>11138.869999999999</v>
      </c>
      <c r="Y76" s="197">
        <f t="shared" si="6"/>
        <v>352447.06</v>
      </c>
    </row>
    <row r="77" spans="1:25" ht="13">
      <c r="A77" s="2" t="s">
        <v>271</v>
      </c>
      <c r="B77" s="2" t="s">
        <v>65</v>
      </c>
      <c r="C77" s="89" t="s">
        <v>297</v>
      </c>
      <c r="D77" s="129" t="s">
        <v>303</v>
      </c>
      <c r="E77" s="217">
        <f>IFERROR(VLOOKUP($B77,'[13]APR-20'!$B:$H,6,FALSE),0)</f>
        <v>0</v>
      </c>
      <c r="F77" s="218">
        <f>IFERROR(VLOOKUP(B77,'[13]APR-20'!B:H,7,FALSE),0)</f>
        <v>0</v>
      </c>
      <c r="G77" s="219">
        <f t="shared" si="13"/>
        <v>0</v>
      </c>
      <c r="H77" s="217">
        <f>IFERROR(VLOOKUP(B77,'[14]MAY-20'!B:H,6,FALSE),0)</f>
        <v>0</v>
      </c>
      <c r="I77" s="218">
        <f>IFERROR(VLOOKUP(B77,'[14]MAY-20'!B:H,7,FALSE),0)</f>
        <v>0</v>
      </c>
      <c r="J77" s="219">
        <f t="shared" si="14"/>
        <v>0</v>
      </c>
      <c r="K77" s="204">
        <f>IFERROR(VLOOKUP(B77,'[15]JUN-20'!B:H,6,FALSE),0)</f>
        <v>0</v>
      </c>
      <c r="L77" s="205">
        <f>IFERROR(VLOOKUP(B77,'[15]JUN-20'!B:H,7,FALSE),0)</f>
        <v>0</v>
      </c>
      <c r="M77" s="206">
        <f t="shared" si="15"/>
        <v>0</v>
      </c>
      <c r="N77" s="204">
        <f>IFERROR(VLOOKUP(B77,'[16]JUL-20'!B:H,6,FALSE),0)</f>
        <v>0</v>
      </c>
      <c r="O77" s="205">
        <f>IFERROR(VLOOKUP(B77,'[16]JUL-20'!B:H,7,FALSE),0)</f>
        <v>0</v>
      </c>
      <c r="P77" s="206">
        <f t="shared" si="16"/>
        <v>0</v>
      </c>
      <c r="Q77" s="204">
        <f>IFERROR(VLOOKUP(B77,'[17]AUG-20'!B:H,6,FALSE),0)</f>
        <v>0</v>
      </c>
      <c r="R77" s="205">
        <f>IFERROR(VLOOKUP(B77,'[17]AUG-20'!B:H,7,FALSE),0)</f>
        <v>0</v>
      </c>
      <c r="S77" s="206">
        <f t="shared" si="17"/>
        <v>0</v>
      </c>
      <c r="T77" s="204">
        <f>IFERROR(VLOOKUP(B77,'[18]SEP-20'!B:H,6,FALSE),0)</f>
        <v>0</v>
      </c>
      <c r="U77" s="205">
        <f>IFERROR(VLOOKUP(B77,'[18]SEP-20'!B:H,7,FALSE),0)</f>
        <v>0</v>
      </c>
      <c r="V77" s="206">
        <f t="shared" si="18"/>
        <v>0</v>
      </c>
      <c r="W77" s="195">
        <f t="shared" ref="W77:Y140" si="19">SUM(E77,H77,K77,N77,Q77,T77)</f>
        <v>0</v>
      </c>
      <c r="X77" s="196">
        <f t="shared" si="19"/>
        <v>0</v>
      </c>
      <c r="Y77" s="197">
        <f t="shared" si="19"/>
        <v>0</v>
      </c>
    </row>
    <row r="78" spans="1:25" ht="13">
      <c r="A78" s="2" t="s">
        <v>271</v>
      </c>
      <c r="B78" s="2" t="s">
        <v>66</v>
      </c>
      <c r="C78" s="89" t="s">
        <v>297</v>
      </c>
      <c r="D78" s="129" t="s">
        <v>303</v>
      </c>
      <c r="E78" s="217">
        <f>IFERROR(VLOOKUP($B78,'[13]APR-20'!$B:$H,6,FALSE),0)</f>
        <v>0</v>
      </c>
      <c r="F78" s="218">
        <f>IFERROR(VLOOKUP(B78,'[13]APR-20'!B:H,7,FALSE),0)</f>
        <v>0</v>
      </c>
      <c r="G78" s="219">
        <f t="shared" si="13"/>
        <v>0</v>
      </c>
      <c r="H78" s="217">
        <f>IFERROR(VLOOKUP(B78,'[14]MAY-20'!B:H,6,FALSE),0)</f>
        <v>0</v>
      </c>
      <c r="I78" s="218">
        <f>IFERROR(VLOOKUP(B78,'[14]MAY-20'!B:H,7,FALSE),0)</f>
        <v>0</v>
      </c>
      <c r="J78" s="219">
        <f t="shared" si="14"/>
        <v>0</v>
      </c>
      <c r="K78" s="204">
        <f>IFERROR(VLOOKUP(B78,'[15]JUN-20'!B:H,6,FALSE),0)</f>
        <v>0</v>
      </c>
      <c r="L78" s="205">
        <f>IFERROR(VLOOKUP(B78,'[15]JUN-20'!B:H,7,FALSE),0)</f>
        <v>0</v>
      </c>
      <c r="M78" s="206">
        <f t="shared" si="15"/>
        <v>0</v>
      </c>
      <c r="N78" s="204">
        <f>IFERROR(VLOOKUP(B78,'[16]JUL-20'!B:H,6,FALSE),0)</f>
        <v>0</v>
      </c>
      <c r="O78" s="205">
        <f>IFERROR(VLOOKUP(B78,'[16]JUL-20'!B:H,7,FALSE),0)</f>
        <v>0</v>
      </c>
      <c r="P78" s="206">
        <f t="shared" si="16"/>
        <v>0</v>
      </c>
      <c r="Q78" s="204">
        <f>IFERROR(VLOOKUP(B78,'[17]AUG-20'!B:H,6,FALSE),0)</f>
        <v>0</v>
      </c>
      <c r="R78" s="205">
        <f>IFERROR(VLOOKUP(B78,'[17]AUG-20'!B:H,7,FALSE),0)</f>
        <v>0</v>
      </c>
      <c r="S78" s="206">
        <f t="shared" si="17"/>
        <v>0</v>
      </c>
      <c r="T78" s="204">
        <f>IFERROR(VLOOKUP(B78,'[18]SEP-20'!B:H,6,FALSE),0)</f>
        <v>0</v>
      </c>
      <c r="U78" s="205">
        <f>IFERROR(VLOOKUP(B78,'[18]SEP-20'!B:H,7,FALSE),0)</f>
        <v>0</v>
      </c>
      <c r="V78" s="206">
        <f t="shared" si="18"/>
        <v>0</v>
      </c>
      <c r="W78" s="195">
        <f t="shared" si="19"/>
        <v>0</v>
      </c>
      <c r="X78" s="196">
        <f t="shared" si="19"/>
        <v>0</v>
      </c>
      <c r="Y78" s="197">
        <f t="shared" si="19"/>
        <v>0</v>
      </c>
    </row>
    <row r="79" spans="1:25" ht="13">
      <c r="A79" s="2" t="s">
        <v>271</v>
      </c>
      <c r="B79" s="2" t="s">
        <v>67</v>
      </c>
      <c r="C79" s="89" t="s">
        <v>297</v>
      </c>
      <c r="D79" s="129" t="s">
        <v>303</v>
      </c>
      <c r="E79" s="217">
        <f>IFERROR(VLOOKUP($B79,'[13]APR-20'!$B:$H,6,FALSE),0)</f>
        <v>0</v>
      </c>
      <c r="F79" s="218">
        <f>IFERROR(VLOOKUP(B79,'[13]APR-20'!B:H,7,FALSE),0)</f>
        <v>0</v>
      </c>
      <c r="G79" s="219">
        <f t="shared" si="13"/>
        <v>0</v>
      </c>
      <c r="H79" s="217">
        <f>IFERROR(VLOOKUP(B79,'[14]MAY-20'!B:H,6,FALSE),0)</f>
        <v>0</v>
      </c>
      <c r="I79" s="218">
        <f>IFERROR(VLOOKUP(B79,'[14]MAY-20'!B:H,7,FALSE),0)</f>
        <v>0</v>
      </c>
      <c r="J79" s="219">
        <f t="shared" si="14"/>
        <v>0</v>
      </c>
      <c r="K79" s="204">
        <f>IFERROR(VLOOKUP(B79,'[15]JUN-20'!B:H,6,FALSE),0)</f>
        <v>0</v>
      </c>
      <c r="L79" s="205">
        <f>IFERROR(VLOOKUP(B79,'[15]JUN-20'!B:H,7,FALSE),0)</f>
        <v>0</v>
      </c>
      <c r="M79" s="206">
        <f t="shared" si="15"/>
        <v>0</v>
      </c>
      <c r="N79" s="204">
        <f>IFERROR(VLOOKUP(B79,'[16]JUL-20'!B:H,6,FALSE),0)</f>
        <v>0</v>
      </c>
      <c r="O79" s="205">
        <f>IFERROR(VLOOKUP(B79,'[16]JUL-20'!B:H,7,FALSE),0)</f>
        <v>0</v>
      </c>
      <c r="P79" s="206">
        <f t="shared" si="16"/>
        <v>0</v>
      </c>
      <c r="Q79" s="204">
        <f>IFERROR(VLOOKUP(B79,'[17]AUG-20'!B:H,6,FALSE),0)</f>
        <v>0</v>
      </c>
      <c r="R79" s="205">
        <f>IFERROR(VLOOKUP(B79,'[17]AUG-20'!B:H,7,FALSE),0)</f>
        <v>0</v>
      </c>
      <c r="S79" s="206">
        <f t="shared" si="17"/>
        <v>0</v>
      </c>
      <c r="T79" s="204">
        <f>IFERROR(VLOOKUP(B79,'[18]SEP-20'!B:H,6,FALSE),0)</f>
        <v>0</v>
      </c>
      <c r="U79" s="205">
        <f>IFERROR(VLOOKUP(B79,'[18]SEP-20'!B:H,7,FALSE),0)</f>
        <v>0</v>
      </c>
      <c r="V79" s="206">
        <f t="shared" si="18"/>
        <v>0</v>
      </c>
      <c r="W79" s="195">
        <f t="shared" si="19"/>
        <v>0</v>
      </c>
      <c r="X79" s="196">
        <f t="shared" si="19"/>
        <v>0</v>
      </c>
      <c r="Y79" s="197">
        <f t="shared" si="19"/>
        <v>0</v>
      </c>
    </row>
    <row r="80" spans="1:25" ht="13">
      <c r="A80" s="2" t="s">
        <v>271</v>
      </c>
      <c r="B80" s="2" t="s">
        <v>68</v>
      </c>
      <c r="C80" s="89" t="s">
        <v>297</v>
      </c>
      <c r="D80" s="129" t="s">
        <v>303</v>
      </c>
      <c r="E80" s="217">
        <f>IFERROR(VLOOKUP($B80,'[13]APR-20'!$B:$H,6,FALSE),0)</f>
        <v>0</v>
      </c>
      <c r="F80" s="218">
        <f>IFERROR(VLOOKUP(B80,'[13]APR-20'!B:H,7,FALSE),0)</f>
        <v>0</v>
      </c>
      <c r="G80" s="219">
        <f t="shared" si="13"/>
        <v>0</v>
      </c>
      <c r="H80" s="217">
        <f>IFERROR(VLOOKUP(B80,'[14]MAY-20'!B:H,6,FALSE),0)</f>
        <v>0</v>
      </c>
      <c r="I80" s="218">
        <f>IFERROR(VLOOKUP(B80,'[14]MAY-20'!B:H,7,FALSE),0)</f>
        <v>0</v>
      </c>
      <c r="J80" s="219">
        <f t="shared" si="14"/>
        <v>0</v>
      </c>
      <c r="K80" s="204">
        <f>IFERROR(VLOOKUP(B80,'[15]JUN-20'!B:H,6,FALSE),0)</f>
        <v>0</v>
      </c>
      <c r="L80" s="205">
        <f>IFERROR(VLOOKUP(B80,'[15]JUN-20'!B:H,7,FALSE),0)</f>
        <v>0</v>
      </c>
      <c r="M80" s="206">
        <f t="shared" si="15"/>
        <v>0</v>
      </c>
      <c r="N80" s="204">
        <f>IFERROR(VLOOKUP(B80,'[16]JUL-20'!B:H,6,FALSE),0)</f>
        <v>0</v>
      </c>
      <c r="O80" s="205">
        <f>IFERROR(VLOOKUP(B80,'[16]JUL-20'!B:H,7,FALSE),0)</f>
        <v>0</v>
      </c>
      <c r="P80" s="206">
        <f t="shared" si="16"/>
        <v>0</v>
      </c>
      <c r="Q80" s="204">
        <f>IFERROR(VLOOKUP(B80,'[17]AUG-20'!B:H,6,FALSE),0)</f>
        <v>0</v>
      </c>
      <c r="R80" s="205">
        <f>IFERROR(VLOOKUP(B80,'[17]AUG-20'!B:H,7,FALSE),0)</f>
        <v>0</v>
      </c>
      <c r="S80" s="206">
        <f t="shared" si="17"/>
        <v>0</v>
      </c>
      <c r="T80" s="204">
        <f>IFERROR(VLOOKUP(B80,'[18]SEP-20'!B:H,6,FALSE),0)</f>
        <v>0</v>
      </c>
      <c r="U80" s="205">
        <f>IFERROR(VLOOKUP(B80,'[18]SEP-20'!B:H,7,FALSE),0)</f>
        <v>0</v>
      </c>
      <c r="V80" s="206">
        <f t="shared" si="18"/>
        <v>0</v>
      </c>
      <c r="W80" s="195">
        <f t="shared" si="19"/>
        <v>0</v>
      </c>
      <c r="X80" s="196">
        <f t="shared" si="19"/>
        <v>0</v>
      </c>
      <c r="Y80" s="197">
        <f t="shared" si="19"/>
        <v>0</v>
      </c>
    </row>
    <row r="81" spans="1:25" ht="13">
      <c r="A81" s="2" t="s">
        <v>272</v>
      </c>
      <c r="B81" s="2" t="s">
        <v>69</v>
      </c>
      <c r="C81" s="89" t="s">
        <v>297</v>
      </c>
      <c r="D81" s="129" t="s">
        <v>303</v>
      </c>
      <c r="E81" s="217">
        <f>IFERROR(VLOOKUP($B81,'[13]APR-20'!$B:$H,6,FALSE),0)</f>
        <v>48168.3</v>
      </c>
      <c r="F81" s="218">
        <f>IFERROR(VLOOKUP(B81,'[13]APR-20'!B:H,7,FALSE),0)</f>
        <v>3352.25</v>
      </c>
      <c r="G81" s="219">
        <f t="shared" si="13"/>
        <v>51520.55</v>
      </c>
      <c r="H81" s="217">
        <f>IFERROR(VLOOKUP(B81,'[14]MAY-20'!B:H,6,FALSE),0)</f>
        <v>48409.8</v>
      </c>
      <c r="I81" s="218">
        <f>IFERROR(VLOOKUP(B81,'[14]MAY-20'!B:H,7,FALSE),0)</f>
        <v>5016.45</v>
      </c>
      <c r="J81" s="219">
        <f t="shared" si="14"/>
        <v>53426.25</v>
      </c>
      <c r="K81" s="204">
        <f>IFERROR(VLOOKUP(B81,'[15]JUN-20'!B:H,6,FALSE),0)</f>
        <v>47706.65</v>
      </c>
      <c r="L81" s="205">
        <f>IFERROR(VLOOKUP(B81,'[15]JUN-20'!B:H,7,FALSE),0)</f>
        <v>4451</v>
      </c>
      <c r="M81" s="206">
        <f t="shared" si="15"/>
        <v>52157.65</v>
      </c>
      <c r="N81" s="204">
        <f>IFERROR(VLOOKUP(B81,'[16]JUL-20'!B:H,6,FALSE),0)</f>
        <v>4223.2</v>
      </c>
      <c r="O81" s="205">
        <f>IFERROR(VLOOKUP(B81,'[16]JUL-20'!B:H,7,FALSE),0)</f>
        <v>3131.15</v>
      </c>
      <c r="P81" s="206">
        <f t="shared" si="16"/>
        <v>7354.35</v>
      </c>
      <c r="Q81" s="204">
        <f>IFERROR(VLOOKUP(B81,'[17]AUG-20'!B:H,6,FALSE),0)</f>
        <v>15404</v>
      </c>
      <c r="R81" s="205">
        <f>IFERROR(VLOOKUP(B81,'[17]AUG-20'!B:H,7,FALSE),0)</f>
        <v>6485.85</v>
      </c>
      <c r="S81" s="206">
        <f t="shared" si="17"/>
        <v>21889.85</v>
      </c>
      <c r="T81" s="204">
        <f>IFERROR(VLOOKUP(B81,'[18]SEP-20'!B:H,6,FALSE),0)</f>
        <v>5391.2</v>
      </c>
      <c r="U81" s="205">
        <f>IFERROR(VLOOKUP(B81,'[18]SEP-20'!B:H,7,FALSE),0)</f>
        <v>8146.7</v>
      </c>
      <c r="V81" s="206">
        <f t="shared" si="18"/>
        <v>13537.9</v>
      </c>
      <c r="W81" s="195">
        <f t="shared" si="19"/>
        <v>169303.15000000002</v>
      </c>
      <c r="X81" s="196">
        <f t="shared" si="19"/>
        <v>30583.4</v>
      </c>
      <c r="Y81" s="197">
        <f t="shared" si="19"/>
        <v>199886.55000000002</v>
      </c>
    </row>
    <row r="82" spans="1:25" ht="13">
      <c r="A82" s="2" t="s">
        <v>322</v>
      </c>
      <c r="B82" s="2" t="s">
        <v>376</v>
      </c>
      <c r="C82" s="89" t="s">
        <v>297</v>
      </c>
      <c r="D82" s="129" t="s">
        <v>304</v>
      </c>
      <c r="E82" s="217">
        <f>IFERROR(VLOOKUP($B82,'[13]APR-20'!$B:$H,6,FALSE),0)</f>
        <v>22.79</v>
      </c>
      <c r="F82" s="218">
        <f>IFERROR(VLOOKUP(B82,'[13]APR-20'!B:H,7,FALSE),0)</f>
        <v>984</v>
      </c>
      <c r="G82" s="219">
        <f t="shared" si="13"/>
        <v>1006.79</v>
      </c>
      <c r="H82" s="217">
        <f>IFERROR(VLOOKUP(B82,'[14]MAY-20'!B:H,6,FALSE),0)</f>
        <v>102.54</v>
      </c>
      <c r="I82" s="218">
        <f>IFERROR(VLOOKUP(B82,'[14]MAY-20'!B:H,7,FALSE),0)</f>
        <v>1069.3</v>
      </c>
      <c r="J82" s="219">
        <f t="shared" si="14"/>
        <v>1171.8399999999999</v>
      </c>
      <c r="K82" s="204">
        <f>IFERROR(VLOOKUP(B82,'[15]JUN-20'!B:H,6,FALSE),0)</f>
        <v>164.81</v>
      </c>
      <c r="L82" s="205">
        <f>IFERROR(VLOOKUP(B82,'[15]JUN-20'!B:H,7,FALSE),0)</f>
        <v>564.88</v>
      </c>
      <c r="M82" s="206">
        <f t="shared" si="15"/>
        <v>729.69</v>
      </c>
      <c r="N82" s="204">
        <f>IFERROR(VLOOKUP(B82,'[16]JUL-20'!B:H,6,FALSE),0)</f>
        <v>315.20999999999998</v>
      </c>
      <c r="O82" s="205">
        <f>IFERROR(VLOOKUP(B82,'[16]JUL-20'!B:H,7,FALSE),0)</f>
        <v>52.35</v>
      </c>
      <c r="P82" s="206">
        <f t="shared" si="16"/>
        <v>367.56</v>
      </c>
      <c r="Q82" s="204">
        <f>IFERROR(VLOOKUP(B82,'[17]AUG-20'!B:H,6,FALSE),0)</f>
        <v>1302.56</v>
      </c>
      <c r="R82" s="205">
        <f>IFERROR(VLOOKUP(B82,'[17]AUG-20'!B:H,7,FALSE),0)</f>
        <v>859.55</v>
      </c>
      <c r="S82" s="206">
        <f t="shared" si="17"/>
        <v>2162.1099999999997</v>
      </c>
      <c r="T82" s="204">
        <f>IFERROR(VLOOKUP(B82,'[18]SEP-20'!B:H,6,FALSE),0)</f>
        <v>8.2200000000000006</v>
      </c>
      <c r="U82" s="205">
        <f>IFERROR(VLOOKUP(B82,'[18]SEP-20'!B:H,7,FALSE),0)</f>
        <v>1477.79</v>
      </c>
      <c r="V82" s="206">
        <f t="shared" si="18"/>
        <v>1486.01</v>
      </c>
      <c r="W82" s="195">
        <f t="shared" si="19"/>
        <v>1916.1299999999999</v>
      </c>
      <c r="X82" s="196">
        <f t="shared" si="19"/>
        <v>5007.87</v>
      </c>
      <c r="Y82" s="197">
        <f t="shared" si="19"/>
        <v>6924</v>
      </c>
    </row>
    <row r="83" spans="1:25" ht="13">
      <c r="A83" s="2" t="s">
        <v>418</v>
      </c>
      <c r="B83" s="2" t="s">
        <v>419</v>
      </c>
      <c r="C83" s="89" t="s">
        <v>297</v>
      </c>
      <c r="D83" s="129" t="s">
        <v>304</v>
      </c>
      <c r="E83" s="217">
        <f>IFERROR(VLOOKUP($B83,'[13]APR-20'!$B:$H,6,FALSE),0)</f>
        <v>993.65</v>
      </c>
      <c r="F83" s="218">
        <f>IFERROR(VLOOKUP(B83,'[13]APR-20'!B:H,7,FALSE),0)</f>
        <v>364.2</v>
      </c>
      <c r="G83" s="219">
        <f t="shared" si="13"/>
        <v>1357.85</v>
      </c>
      <c r="H83" s="217">
        <f>IFERROR(VLOOKUP(B83,'[14]MAY-20'!B:H,6,FALSE),0)</f>
        <v>1297.83</v>
      </c>
      <c r="I83" s="218">
        <f>IFERROR(VLOOKUP(B83,'[14]MAY-20'!B:H,7,FALSE),0)</f>
        <v>286.55</v>
      </c>
      <c r="J83" s="219">
        <f t="shared" si="14"/>
        <v>1584.3799999999999</v>
      </c>
      <c r="K83" s="204">
        <f>IFERROR(VLOOKUP(B83,'[15]JUN-20'!B:H,6,FALSE),0)</f>
        <v>510.66</v>
      </c>
      <c r="L83" s="205">
        <f>IFERROR(VLOOKUP(B83,'[15]JUN-20'!B:H,7,FALSE),0)</f>
        <v>447.19</v>
      </c>
      <c r="M83" s="206">
        <f t="shared" si="15"/>
        <v>957.85</v>
      </c>
      <c r="N83" s="204">
        <f>IFERROR(VLOOKUP(B83,'[16]JUL-20'!B:H,6,FALSE),0)</f>
        <v>968.45</v>
      </c>
      <c r="O83" s="205">
        <f>IFERROR(VLOOKUP(B83,'[16]JUL-20'!B:H,7,FALSE),0)</f>
        <v>276.82</v>
      </c>
      <c r="P83" s="206">
        <f t="shared" si="16"/>
        <v>1245.27</v>
      </c>
      <c r="Q83" s="204">
        <f>IFERROR(VLOOKUP(B83,'[17]AUG-20'!B:H,6,FALSE),0)</f>
        <v>232.1</v>
      </c>
      <c r="R83" s="205">
        <f>IFERROR(VLOOKUP(B83,'[17]AUG-20'!B:H,7,FALSE),0)</f>
        <v>623.79999999999995</v>
      </c>
      <c r="S83" s="206">
        <f t="shared" si="17"/>
        <v>855.9</v>
      </c>
      <c r="T83" s="204">
        <f>IFERROR(VLOOKUP(B83,'[18]SEP-20'!B:H,6,FALSE),0)</f>
        <v>860.84</v>
      </c>
      <c r="U83" s="205">
        <f>IFERROR(VLOOKUP(B83,'[18]SEP-20'!B:H,7,FALSE),0)</f>
        <v>303.93</v>
      </c>
      <c r="V83" s="206">
        <f t="shared" si="18"/>
        <v>1164.77</v>
      </c>
      <c r="W83" s="195">
        <f t="shared" si="19"/>
        <v>4863.53</v>
      </c>
      <c r="X83" s="196">
        <f t="shared" si="19"/>
        <v>2302.4899999999998</v>
      </c>
      <c r="Y83" s="197">
        <f t="shared" si="19"/>
        <v>7166.0199999999986</v>
      </c>
    </row>
    <row r="84" spans="1:25" ht="13">
      <c r="A84" s="2" t="s">
        <v>274</v>
      </c>
      <c r="B84" s="2" t="s">
        <v>71</v>
      </c>
      <c r="C84" s="89" t="s">
        <v>297</v>
      </c>
      <c r="D84" s="129" t="s">
        <v>302</v>
      </c>
      <c r="E84" s="217">
        <f>IFERROR(VLOOKUP($B84,'[13]APR-20'!$B:$H,6,FALSE),0)</f>
        <v>36336.120000000003</v>
      </c>
      <c r="F84" s="218">
        <f>IFERROR(VLOOKUP(B84,'[13]APR-20'!B:H,7,FALSE),0)</f>
        <v>3972.56</v>
      </c>
      <c r="G84" s="219">
        <f t="shared" si="13"/>
        <v>40308.68</v>
      </c>
      <c r="H84" s="217">
        <f>IFERROR(VLOOKUP(B84,'[14]MAY-20'!B:H,6,FALSE),0)</f>
        <v>53424.73</v>
      </c>
      <c r="I84" s="218">
        <f>IFERROR(VLOOKUP(B84,'[14]MAY-20'!B:H,7,FALSE),0)</f>
        <v>3614.43</v>
      </c>
      <c r="J84" s="219">
        <f t="shared" si="14"/>
        <v>57039.16</v>
      </c>
      <c r="K84" s="204">
        <f>IFERROR(VLOOKUP(B84,'[15]JUN-20'!B:H,6,FALSE),0)</f>
        <v>37619</v>
      </c>
      <c r="L84" s="205">
        <f>IFERROR(VLOOKUP(B84,'[15]JUN-20'!B:H,7,FALSE),0)</f>
        <v>3832.32</v>
      </c>
      <c r="M84" s="206">
        <f t="shared" si="15"/>
        <v>41451.32</v>
      </c>
      <c r="N84" s="204">
        <f>IFERROR(VLOOKUP(B84,'[16]JUL-20'!B:H,6,FALSE),0)</f>
        <v>25072.799999999999</v>
      </c>
      <c r="O84" s="205">
        <f>IFERROR(VLOOKUP(B84,'[16]JUL-20'!B:H,7,FALSE),0)</f>
        <v>5285.5</v>
      </c>
      <c r="P84" s="206">
        <f t="shared" si="16"/>
        <v>30358.3</v>
      </c>
      <c r="Q84" s="204">
        <f>IFERROR(VLOOKUP(B84,'[17]AUG-20'!B:H,6,FALSE),0)</f>
        <v>41162.01</v>
      </c>
      <c r="R84" s="205">
        <f>IFERROR(VLOOKUP(B84,'[17]AUG-20'!B:H,7,FALSE),0)</f>
        <v>5737.62</v>
      </c>
      <c r="S84" s="206">
        <f t="shared" si="17"/>
        <v>46899.630000000005</v>
      </c>
      <c r="T84" s="204">
        <f>IFERROR(VLOOKUP(B84,'[18]SEP-20'!B:H,6,FALSE),0)</f>
        <v>3338.1</v>
      </c>
      <c r="U84" s="205">
        <f>IFERROR(VLOOKUP(B84,'[18]SEP-20'!B:H,7,FALSE),0)</f>
        <v>2258.19</v>
      </c>
      <c r="V84" s="206">
        <f t="shared" si="18"/>
        <v>5596.29</v>
      </c>
      <c r="W84" s="195">
        <f t="shared" si="19"/>
        <v>196952.76</v>
      </c>
      <c r="X84" s="196">
        <f t="shared" si="19"/>
        <v>24700.619999999995</v>
      </c>
      <c r="Y84" s="197">
        <f t="shared" si="19"/>
        <v>221653.38</v>
      </c>
    </row>
    <row r="85" spans="1:25" ht="13">
      <c r="A85" s="2" t="s">
        <v>324</v>
      </c>
      <c r="B85" s="2" t="s">
        <v>325</v>
      </c>
      <c r="C85" s="89" t="s">
        <v>297</v>
      </c>
      <c r="D85" s="129" t="s">
        <v>304</v>
      </c>
      <c r="E85" s="217">
        <f>IFERROR(VLOOKUP($B85,'[13]APR-20'!$B:$H,6,FALSE),0)</f>
        <v>2417.35</v>
      </c>
      <c r="F85" s="218">
        <f>IFERROR(VLOOKUP(B85,'[13]APR-20'!B:H,7,FALSE),0)</f>
        <v>29.31</v>
      </c>
      <c r="G85" s="219">
        <f t="shared" si="13"/>
        <v>2446.66</v>
      </c>
      <c r="H85" s="217">
        <f>IFERROR(VLOOKUP(B85,'[14]MAY-20'!B:H,6,FALSE),0)</f>
        <v>2858.64</v>
      </c>
      <c r="I85" s="218">
        <f>IFERROR(VLOOKUP(B85,'[14]MAY-20'!B:H,7,FALSE),0)</f>
        <v>73.27</v>
      </c>
      <c r="J85" s="219">
        <f t="shared" si="14"/>
        <v>2931.91</v>
      </c>
      <c r="K85" s="204">
        <f>IFERROR(VLOOKUP(B85,'[15]JUN-20'!B:H,6,FALSE),0)</f>
        <v>2085.02</v>
      </c>
      <c r="L85" s="205">
        <f>IFERROR(VLOOKUP(B85,'[15]JUN-20'!B:H,7,FALSE),0)</f>
        <v>284.83999999999997</v>
      </c>
      <c r="M85" s="206">
        <f t="shared" si="15"/>
        <v>2369.86</v>
      </c>
      <c r="N85" s="204">
        <f>IFERROR(VLOOKUP(B85,'[16]JUL-20'!B:H,6,FALSE),0)</f>
        <v>3006.07</v>
      </c>
      <c r="O85" s="205">
        <f>IFERROR(VLOOKUP(B85,'[16]JUL-20'!B:H,7,FALSE),0)</f>
        <v>35.880000000000003</v>
      </c>
      <c r="P85" s="206">
        <f t="shared" si="16"/>
        <v>3041.9500000000003</v>
      </c>
      <c r="Q85" s="204">
        <f>IFERROR(VLOOKUP(B85,'[17]AUG-20'!B:H,6,FALSE),0)</f>
        <v>2510.2199999999998</v>
      </c>
      <c r="R85" s="205">
        <f>IFERROR(VLOOKUP(B85,'[17]AUG-20'!B:H,7,FALSE),0)</f>
        <v>64.98</v>
      </c>
      <c r="S85" s="206">
        <f t="shared" si="17"/>
        <v>2575.1999999999998</v>
      </c>
      <c r="T85" s="204">
        <f>IFERROR(VLOOKUP(B85,'[18]SEP-20'!B:H,6,FALSE),0)</f>
        <v>2823.99</v>
      </c>
      <c r="U85" s="205">
        <f>IFERROR(VLOOKUP(B85,'[18]SEP-20'!B:H,7,FALSE),0)</f>
        <v>24.02</v>
      </c>
      <c r="V85" s="206">
        <f t="shared" si="18"/>
        <v>2848.0099999999998</v>
      </c>
      <c r="W85" s="195">
        <f t="shared" si="19"/>
        <v>15701.289999999999</v>
      </c>
      <c r="X85" s="196">
        <f t="shared" si="19"/>
        <v>512.29999999999995</v>
      </c>
      <c r="Y85" s="197">
        <f t="shared" si="19"/>
        <v>16213.590000000002</v>
      </c>
    </row>
    <row r="86" spans="1:25" ht="13">
      <c r="A86" s="2" t="s">
        <v>386</v>
      </c>
      <c r="B86" s="2" t="s">
        <v>388</v>
      </c>
      <c r="C86" s="89" t="s">
        <v>297</v>
      </c>
      <c r="D86" s="129" t="s">
        <v>303</v>
      </c>
      <c r="E86" s="217">
        <f>IFERROR(VLOOKUP($B86,'[13]APR-20'!$B:$H,6,FALSE),0)</f>
        <v>7440.1</v>
      </c>
      <c r="F86" s="218">
        <f>IFERROR(VLOOKUP(B86,'[13]APR-20'!B:H,7,FALSE),0)</f>
        <v>754.06</v>
      </c>
      <c r="G86" s="219">
        <f t="shared" si="13"/>
        <v>8194.16</v>
      </c>
      <c r="H86" s="217">
        <f>IFERROR(VLOOKUP(B86,'[14]MAY-20'!B:H,6,FALSE),0)</f>
        <v>5015.72</v>
      </c>
      <c r="I86" s="218">
        <f>IFERROR(VLOOKUP(B86,'[14]MAY-20'!B:H,7,FALSE),0)</f>
        <v>1169.94</v>
      </c>
      <c r="J86" s="219">
        <f t="shared" si="14"/>
        <v>6185.66</v>
      </c>
      <c r="K86" s="204">
        <f>IFERROR(VLOOKUP(B86,'[15]JUN-20'!B:H,6,FALSE),0)</f>
        <v>6960.24</v>
      </c>
      <c r="L86" s="205">
        <f>IFERROR(VLOOKUP(B86,'[15]JUN-20'!B:H,7,FALSE),0)</f>
        <v>803.34</v>
      </c>
      <c r="M86" s="206">
        <f t="shared" si="15"/>
        <v>7763.58</v>
      </c>
      <c r="N86" s="204">
        <f>IFERROR(VLOOKUP(B86,'[16]JUL-20'!B:H,6,FALSE),0)</f>
        <v>7482.02</v>
      </c>
      <c r="O86" s="205">
        <f>IFERROR(VLOOKUP(B86,'[16]JUL-20'!B:H,7,FALSE),0)</f>
        <v>933.51</v>
      </c>
      <c r="P86" s="206">
        <f t="shared" si="16"/>
        <v>8415.5300000000007</v>
      </c>
      <c r="Q86" s="204">
        <f>IFERROR(VLOOKUP(B86,'[17]AUG-20'!B:H,6,FALSE),0)</f>
        <v>5880.82</v>
      </c>
      <c r="R86" s="205">
        <f>IFERROR(VLOOKUP(B86,'[17]AUG-20'!B:H,7,FALSE),0)</f>
        <v>712.22</v>
      </c>
      <c r="S86" s="206">
        <f t="shared" si="17"/>
        <v>6593.04</v>
      </c>
      <c r="T86" s="204">
        <f>IFERROR(VLOOKUP(B86,'[18]SEP-20'!B:H,6,FALSE),0)</f>
        <v>8016.15</v>
      </c>
      <c r="U86" s="205">
        <f>IFERROR(VLOOKUP(B86,'[18]SEP-20'!B:H,7,FALSE),0)</f>
        <v>788.02</v>
      </c>
      <c r="V86" s="206">
        <f t="shared" si="18"/>
        <v>8804.17</v>
      </c>
      <c r="W86" s="195">
        <f t="shared" si="19"/>
        <v>40795.049999999996</v>
      </c>
      <c r="X86" s="196">
        <f t="shared" si="19"/>
        <v>5161.09</v>
      </c>
      <c r="Y86" s="197">
        <f t="shared" si="19"/>
        <v>45956.14</v>
      </c>
    </row>
    <row r="87" spans="1:25" ht="13">
      <c r="A87" s="2" t="s">
        <v>386</v>
      </c>
      <c r="B87" s="2" t="s">
        <v>387</v>
      </c>
      <c r="C87" s="89" t="s">
        <v>297</v>
      </c>
      <c r="D87" s="129" t="s">
        <v>303</v>
      </c>
      <c r="E87" s="217">
        <f>IFERROR(VLOOKUP($B87,'[13]APR-20'!$B:$H,6,FALSE),0)</f>
        <v>6554.6</v>
      </c>
      <c r="F87" s="218">
        <f>IFERROR(VLOOKUP(B87,'[13]APR-20'!B:H,7,FALSE),0)</f>
        <v>642.04</v>
      </c>
      <c r="G87" s="219">
        <f t="shared" si="13"/>
        <v>7196.64</v>
      </c>
      <c r="H87" s="217">
        <f>IFERROR(VLOOKUP(B87,'[14]MAY-20'!B:H,6,FALSE),0)</f>
        <v>5405.29</v>
      </c>
      <c r="I87" s="218">
        <f>IFERROR(VLOOKUP(B87,'[14]MAY-20'!B:H,7,FALSE),0)</f>
        <v>1069.5899999999999</v>
      </c>
      <c r="J87" s="219">
        <f t="shared" si="14"/>
        <v>6474.88</v>
      </c>
      <c r="K87" s="204">
        <f>IFERROR(VLOOKUP(B87,'[15]JUN-20'!B:H,6,FALSE),0)</f>
        <v>6975.26</v>
      </c>
      <c r="L87" s="205">
        <f>IFERROR(VLOOKUP(B87,'[15]JUN-20'!B:H,7,FALSE),0)</f>
        <v>764.19</v>
      </c>
      <c r="M87" s="206">
        <f t="shared" si="15"/>
        <v>7739.4500000000007</v>
      </c>
      <c r="N87" s="204">
        <f>IFERROR(VLOOKUP(B87,'[16]JUL-20'!B:H,6,FALSE),0)</f>
        <v>8599.7099999999991</v>
      </c>
      <c r="O87" s="205">
        <f>IFERROR(VLOOKUP(B87,'[16]JUL-20'!B:H,7,FALSE),0)</f>
        <v>675.53</v>
      </c>
      <c r="P87" s="206">
        <f t="shared" si="16"/>
        <v>9275.24</v>
      </c>
      <c r="Q87" s="204">
        <f>IFERROR(VLOOKUP(B87,'[17]AUG-20'!B:H,6,FALSE),0)</f>
        <v>12652.1</v>
      </c>
      <c r="R87" s="205">
        <f>IFERROR(VLOOKUP(B87,'[17]AUG-20'!B:H,7,FALSE),0)</f>
        <v>346.77</v>
      </c>
      <c r="S87" s="206">
        <f t="shared" si="17"/>
        <v>12998.87</v>
      </c>
      <c r="T87" s="204">
        <f>IFERROR(VLOOKUP(B87,'[18]SEP-20'!B:H,6,FALSE),0)</f>
        <v>8771.5400000000009</v>
      </c>
      <c r="U87" s="205">
        <f>IFERROR(VLOOKUP(B87,'[18]SEP-20'!B:H,7,FALSE),0)</f>
        <v>617.80999999999995</v>
      </c>
      <c r="V87" s="206">
        <f t="shared" si="18"/>
        <v>9389.35</v>
      </c>
      <c r="W87" s="195">
        <f t="shared" si="19"/>
        <v>48958.5</v>
      </c>
      <c r="X87" s="196">
        <f t="shared" si="19"/>
        <v>4115.9299999999994</v>
      </c>
      <c r="Y87" s="197">
        <f t="shared" si="19"/>
        <v>53074.43</v>
      </c>
    </row>
    <row r="88" spans="1:25" ht="13">
      <c r="A88" s="2" t="s">
        <v>308</v>
      </c>
      <c r="B88" s="2" t="s">
        <v>309</v>
      </c>
      <c r="C88" s="89" t="s">
        <v>297</v>
      </c>
      <c r="D88" s="129" t="s">
        <v>302</v>
      </c>
      <c r="E88" s="217">
        <f>IFERROR(VLOOKUP($B88,'[13]APR-20'!$B:$H,6,FALSE),0)</f>
        <v>74255.8</v>
      </c>
      <c r="F88" s="218">
        <f>IFERROR(VLOOKUP(B88,'[13]APR-20'!B:H,7,FALSE),0)</f>
        <v>2009.9</v>
      </c>
      <c r="G88" s="219">
        <f t="shared" si="13"/>
        <v>76265.7</v>
      </c>
      <c r="H88" s="217">
        <f>IFERROR(VLOOKUP(B88,'[14]MAY-20'!B:H,6,FALSE),0)</f>
        <v>70520.899999999994</v>
      </c>
      <c r="I88" s="218">
        <f>IFERROR(VLOOKUP(B88,'[14]MAY-20'!B:H,7,FALSE),0)</f>
        <v>2577</v>
      </c>
      <c r="J88" s="219">
        <f t="shared" si="14"/>
        <v>73097.899999999994</v>
      </c>
      <c r="K88" s="204">
        <f>IFERROR(VLOOKUP(B88,'[15]JUN-20'!B:H,6,FALSE),0)</f>
        <v>101014.3</v>
      </c>
      <c r="L88" s="205">
        <f>IFERROR(VLOOKUP(B88,'[15]JUN-20'!B:H,7,FALSE),0)</f>
        <v>916.9</v>
      </c>
      <c r="M88" s="206">
        <f t="shared" si="15"/>
        <v>101931.2</v>
      </c>
      <c r="N88" s="204">
        <f>IFERROR(VLOOKUP(B88,'[16]JUL-20'!B:H,6,FALSE),0)</f>
        <v>66014</v>
      </c>
      <c r="O88" s="205">
        <f>IFERROR(VLOOKUP(B88,'[16]JUL-20'!B:H,7,FALSE),0)</f>
        <v>1925.6</v>
      </c>
      <c r="P88" s="206">
        <f t="shared" si="16"/>
        <v>67939.600000000006</v>
      </c>
      <c r="Q88" s="204">
        <f>IFERROR(VLOOKUP(B88,'[17]AUG-20'!B:H,6,FALSE),0)</f>
        <v>51364.2</v>
      </c>
      <c r="R88" s="205">
        <f>IFERROR(VLOOKUP(B88,'[17]AUG-20'!B:H,7,FALSE),0)</f>
        <v>4200.1000000000004</v>
      </c>
      <c r="S88" s="206">
        <f t="shared" si="17"/>
        <v>55564.299999999996</v>
      </c>
      <c r="T88" s="204">
        <f>IFERROR(VLOOKUP(B88,'[18]SEP-20'!B:H,6,FALSE),0)</f>
        <v>42869.3</v>
      </c>
      <c r="U88" s="205">
        <f>IFERROR(VLOOKUP(B88,'[18]SEP-20'!B:H,7,FALSE),0)</f>
        <v>4660.8</v>
      </c>
      <c r="V88" s="206">
        <f t="shared" si="18"/>
        <v>47530.100000000006</v>
      </c>
      <c r="W88" s="195">
        <f t="shared" si="19"/>
        <v>406038.5</v>
      </c>
      <c r="X88" s="196">
        <f t="shared" si="19"/>
        <v>16290.3</v>
      </c>
      <c r="Y88" s="197">
        <f t="shared" si="19"/>
        <v>422328.80000000005</v>
      </c>
    </row>
    <row r="89" spans="1:25" ht="13">
      <c r="A89" s="2" t="s">
        <v>275</v>
      </c>
      <c r="B89" s="2" t="s">
        <v>72</v>
      </c>
      <c r="C89" s="89" t="s">
        <v>297</v>
      </c>
      <c r="D89" s="129" t="s">
        <v>302</v>
      </c>
      <c r="E89" s="217">
        <f>IFERROR(VLOOKUP($B89,'[13]APR-20'!$B:$H,6,FALSE),0)</f>
        <v>0</v>
      </c>
      <c r="F89" s="218">
        <f>IFERROR(VLOOKUP(B89,'[13]APR-20'!B:H,7,FALSE),0)</f>
        <v>0</v>
      </c>
      <c r="G89" s="219">
        <f t="shared" si="13"/>
        <v>0</v>
      </c>
      <c r="H89" s="217">
        <f>IFERROR(VLOOKUP(B89,'[14]MAY-20'!B:H,6,FALSE),0)</f>
        <v>0</v>
      </c>
      <c r="I89" s="218">
        <f>IFERROR(VLOOKUP(B89,'[14]MAY-20'!B:H,7,FALSE),0)</f>
        <v>0</v>
      </c>
      <c r="J89" s="219">
        <f t="shared" si="14"/>
        <v>0</v>
      </c>
      <c r="K89" s="204">
        <f>IFERROR(VLOOKUP(B89,'[15]JUN-20'!B:H,6,FALSE),0)</f>
        <v>0</v>
      </c>
      <c r="L89" s="205">
        <f>IFERROR(VLOOKUP(B89,'[15]JUN-20'!B:H,7,FALSE),0)</f>
        <v>0</v>
      </c>
      <c r="M89" s="206">
        <f t="shared" si="15"/>
        <v>0</v>
      </c>
      <c r="N89" s="204">
        <f>IFERROR(VLOOKUP(B89,'[16]JUL-20'!B:H,6,FALSE),0)</f>
        <v>0</v>
      </c>
      <c r="O89" s="205">
        <f>IFERROR(VLOOKUP(B89,'[16]JUL-20'!B:H,7,FALSE),0)</f>
        <v>0</v>
      </c>
      <c r="P89" s="206">
        <f t="shared" si="16"/>
        <v>0</v>
      </c>
      <c r="Q89" s="204">
        <f>IFERROR(VLOOKUP(B89,'[17]AUG-20'!B:H,6,FALSE),0)</f>
        <v>0</v>
      </c>
      <c r="R89" s="205">
        <f>IFERROR(VLOOKUP(B89,'[17]AUG-20'!B:H,7,FALSE),0)</f>
        <v>0</v>
      </c>
      <c r="S89" s="206">
        <f t="shared" si="17"/>
        <v>0</v>
      </c>
      <c r="T89" s="204">
        <f>IFERROR(VLOOKUP(B89,'[18]SEP-20'!B:H,6,FALSE),0)</f>
        <v>0</v>
      </c>
      <c r="U89" s="205">
        <f>IFERROR(VLOOKUP(B89,'[18]SEP-20'!B:H,7,FALSE),0)</f>
        <v>0</v>
      </c>
      <c r="V89" s="206">
        <f t="shared" si="18"/>
        <v>0</v>
      </c>
      <c r="W89" s="195">
        <f t="shared" si="19"/>
        <v>0</v>
      </c>
      <c r="X89" s="196">
        <f t="shared" si="19"/>
        <v>0</v>
      </c>
      <c r="Y89" s="197">
        <f t="shared" si="19"/>
        <v>0</v>
      </c>
    </row>
    <row r="90" spans="1:25" ht="13">
      <c r="A90" s="2" t="s">
        <v>275</v>
      </c>
      <c r="B90" s="2" t="s">
        <v>73</v>
      </c>
      <c r="C90" s="89" t="s">
        <v>297</v>
      </c>
      <c r="D90" s="129" t="s">
        <v>302</v>
      </c>
      <c r="E90" s="217">
        <f>IFERROR(VLOOKUP($B90,'[13]APR-20'!$B:$H,6,FALSE),0)</f>
        <v>0</v>
      </c>
      <c r="F90" s="218">
        <f>IFERROR(VLOOKUP(B90,'[13]APR-20'!B:H,7,FALSE),0)</f>
        <v>0</v>
      </c>
      <c r="G90" s="219">
        <f t="shared" si="13"/>
        <v>0</v>
      </c>
      <c r="H90" s="217">
        <f>IFERROR(VLOOKUP(B90,'[14]MAY-20'!B:H,6,FALSE),0)</f>
        <v>0</v>
      </c>
      <c r="I90" s="218">
        <f>IFERROR(VLOOKUP(B90,'[14]MAY-20'!B:H,7,FALSE),0)</f>
        <v>0</v>
      </c>
      <c r="J90" s="219">
        <f t="shared" si="14"/>
        <v>0</v>
      </c>
      <c r="K90" s="204">
        <f>IFERROR(VLOOKUP(B90,'[15]JUN-20'!B:H,6,FALSE),0)</f>
        <v>0</v>
      </c>
      <c r="L90" s="205">
        <f>IFERROR(VLOOKUP(B90,'[15]JUN-20'!B:H,7,FALSE),0)</f>
        <v>0</v>
      </c>
      <c r="M90" s="206">
        <f t="shared" si="15"/>
        <v>0</v>
      </c>
      <c r="N90" s="204">
        <f>IFERROR(VLOOKUP(B90,'[16]JUL-20'!B:H,6,FALSE),0)</f>
        <v>0</v>
      </c>
      <c r="O90" s="205">
        <f>IFERROR(VLOOKUP(B90,'[16]JUL-20'!B:H,7,FALSE),0)</f>
        <v>0</v>
      </c>
      <c r="P90" s="206">
        <f t="shared" si="16"/>
        <v>0</v>
      </c>
      <c r="Q90" s="204">
        <f>IFERROR(VLOOKUP(B90,'[17]AUG-20'!B:H,6,FALSE),0)</f>
        <v>0</v>
      </c>
      <c r="R90" s="205">
        <f>IFERROR(VLOOKUP(B90,'[17]AUG-20'!B:H,7,FALSE),0)</f>
        <v>0</v>
      </c>
      <c r="S90" s="206">
        <f t="shared" si="17"/>
        <v>0</v>
      </c>
      <c r="T90" s="204">
        <f>IFERROR(VLOOKUP(B90,'[18]SEP-20'!B:H,6,FALSE),0)</f>
        <v>0</v>
      </c>
      <c r="U90" s="205">
        <f>IFERROR(VLOOKUP(B90,'[18]SEP-20'!B:H,7,FALSE),0)</f>
        <v>0</v>
      </c>
      <c r="V90" s="206">
        <f t="shared" si="18"/>
        <v>0</v>
      </c>
      <c r="W90" s="195">
        <f t="shared" si="19"/>
        <v>0</v>
      </c>
      <c r="X90" s="196">
        <f t="shared" si="19"/>
        <v>0</v>
      </c>
      <c r="Y90" s="197">
        <f t="shared" si="19"/>
        <v>0</v>
      </c>
    </row>
    <row r="91" spans="1:25" ht="13">
      <c r="A91" s="2" t="s">
        <v>275</v>
      </c>
      <c r="B91" s="2" t="s">
        <v>74</v>
      </c>
      <c r="C91" s="89" t="s">
        <v>297</v>
      </c>
      <c r="D91" s="129" t="s">
        <v>302</v>
      </c>
      <c r="E91" s="217">
        <f>IFERROR(VLOOKUP($B91,'[13]APR-20'!$B:$H,6,FALSE),0)</f>
        <v>0</v>
      </c>
      <c r="F91" s="218">
        <f>IFERROR(VLOOKUP(B91,'[13]APR-20'!B:H,7,FALSE),0)</f>
        <v>0</v>
      </c>
      <c r="G91" s="219">
        <f t="shared" si="13"/>
        <v>0</v>
      </c>
      <c r="H91" s="217">
        <f>IFERROR(VLOOKUP(B91,'[14]MAY-20'!B:H,6,FALSE),0)</f>
        <v>0</v>
      </c>
      <c r="I91" s="218">
        <f>IFERROR(VLOOKUP(B91,'[14]MAY-20'!B:H,7,FALSE),0)</f>
        <v>0</v>
      </c>
      <c r="J91" s="219">
        <f t="shared" si="14"/>
        <v>0</v>
      </c>
      <c r="K91" s="204">
        <f>IFERROR(VLOOKUP(B91,'[15]JUN-20'!B:H,6,FALSE),0)</f>
        <v>0</v>
      </c>
      <c r="L91" s="205">
        <f>IFERROR(VLOOKUP(B91,'[15]JUN-20'!B:H,7,FALSE),0)</f>
        <v>0</v>
      </c>
      <c r="M91" s="206">
        <f t="shared" si="15"/>
        <v>0</v>
      </c>
      <c r="N91" s="204">
        <f>IFERROR(VLOOKUP(B91,'[16]JUL-20'!B:H,6,FALSE),0)</f>
        <v>0</v>
      </c>
      <c r="O91" s="205">
        <f>IFERROR(VLOOKUP(B91,'[16]JUL-20'!B:H,7,FALSE),0)</f>
        <v>0</v>
      </c>
      <c r="P91" s="206">
        <f t="shared" si="16"/>
        <v>0</v>
      </c>
      <c r="Q91" s="204">
        <f>IFERROR(VLOOKUP(B91,'[17]AUG-20'!B:H,6,FALSE),0)</f>
        <v>0</v>
      </c>
      <c r="R91" s="205">
        <f>IFERROR(VLOOKUP(B91,'[17]AUG-20'!B:H,7,FALSE),0)</f>
        <v>0</v>
      </c>
      <c r="S91" s="206">
        <f t="shared" si="17"/>
        <v>0</v>
      </c>
      <c r="T91" s="204">
        <f>IFERROR(VLOOKUP(B91,'[18]SEP-20'!B:H,6,FALSE),0)</f>
        <v>0</v>
      </c>
      <c r="U91" s="205">
        <f>IFERROR(VLOOKUP(B91,'[18]SEP-20'!B:H,7,FALSE),0)</f>
        <v>0</v>
      </c>
      <c r="V91" s="206">
        <f t="shared" si="18"/>
        <v>0</v>
      </c>
      <c r="W91" s="195">
        <f t="shared" si="19"/>
        <v>0</v>
      </c>
      <c r="X91" s="196">
        <f t="shared" si="19"/>
        <v>0</v>
      </c>
      <c r="Y91" s="197">
        <f t="shared" si="19"/>
        <v>0</v>
      </c>
    </row>
    <row r="92" spans="1:25" ht="13">
      <c r="A92" s="2" t="s">
        <v>275</v>
      </c>
      <c r="B92" s="2" t="s">
        <v>75</v>
      </c>
      <c r="C92" s="89" t="s">
        <v>297</v>
      </c>
      <c r="D92" s="129" t="s">
        <v>302</v>
      </c>
      <c r="E92" s="217">
        <f>IFERROR(VLOOKUP($B92,'[13]APR-20'!$B:$H,6,FALSE),0)</f>
        <v>0</v>
      </c>
      <c r="F92" s="218">
        <f>IFERROR(VLOOKUP(B92,'[13]APR-20'!B:H,7,FALSE),0)</f>
        <v>0</v>
      </c>
      <c r="G92" s="219">
        <f t="shared" si="13"/>
        <v>0</v>
      </c>
      <c r="H92" s="217">
        <f>IFERROR(VLOOKUP(B92,'[14]MAY-20'!B:H,6,FALSE),0)</f>
        <v>0</v>
      </c>
      <c r="I92" s="218">
        <f>IFERROR(VLOOKUP(B92,'[14]MAY-20'!B:H,7,FALSE),0)</f>
        <v>0</v>
      </c>
      <c r="J92" s="219">
        <f t="shared" si="14"/>
        <v>0</v>
      </c>
      <c r="K92" s="204">
        <f>IFERROR(VLOOKUP(B92,'[15]JUN-20'!B:H,6,FALSE),0)</f>
        <v>0</v>
      </c>
      <c r="L92" s="205">
        <f>IFERROR(VLOOKUP(B92,'[15]JUN-20'!B:H,7,FALSE),0)</f>
        <v>0</v>
      </c>
      <c r="M92" s="206">
        <f t="shared" si="15"/>
        <v>0</v>
      </c>
      <c r="N92" s="204">
        <f>IFERROR(VLOOKUP(B92,'[16]JUL-20'!B:H,6,FALSE),0)</f>
        <v>0</v>
      </c>
      <c r="O92" s="205">
        <f>IFERROR(VLOOKUP(B92,'[16]JUL-20'!B:H,7,FALSE),0)</f>
        <v>0</v>
      </c>
      <c r="P92" s="206">
        <f t="shared" si="16"/>
        <v>0</v>
      </c>
      <c r="Q92" s="204">
        <f>IFERROR(VLOOKUP(B92,'[17]AUG-20'!B:H,6,FALSE),0)</f>
        <v>0</v>
      </c>
      <c r="R92" s="205">
        <f>IFERROR(VLOOKUP(B92,'[17]AUG-20'!B:H,7,FALSE),0)</f>
        <v>0</v>
      </c>
      <c r="S92" s="206">
        <f t="shared" si="17"/>
        <v>0</v>
      </c>
      <c r="T92" s="204">
        <f>IFERROR(VLOOKUP(B92,'[18]SEP-20'!B:H,6,FALSE),0)</f>
        <v>0</v>
      </c>
      <c r="U92" s="205">
        <f>IFERROR(VLOOKUP(B92,'[18]SEP-20'!B:H,7,FALSE),0)</f>
        <v>0</v>
      </c>
      <c r="V92" s="206">
        <f t="shared" si="18"/>
        <v>0</v>
      </c>
      <c r="W92" s="195">
        <f t="shared" si="19"/>
        <v>0</v>
      </c>
      <c r="X92" s="196">
        <f t="shared" si="19"/>
        <v>0</v>
      </c>
      <c r="Y92" s="197">
        <f t="shared" si="19"/>
        <v>0</v>
      </c>
    </row>
    <row r="93" spans="1:25" ht="13">
      <c r="A93" s="2" t="s">
        <v>275</v>
      </c>
      <c r="B93" s="2" t="s">
        <v>76</v>
      </c>
      <c r="C93" s="89" t="s">
        <v>297</v>
      </c>
      <c r="D93" s="129" t="s">
        <v>302</v>
      </c>
      <c r="E93" s="217">
        <f>IFERROR(VLOOKUP($B93,'[13]APR-20'!$B:$H,6,FALSE),0)</f>
        <v>0</v>
      </c>
      <c r="F93" s="218">
        <f>IFERROR(VLOOKUP(B93,'[13]APR-20'!B:H,7,FALSE),0)</f>
        <v>0</v>
      </c>
      <c r="G93" s="219">
        <f t="shared" si="13"/>
        <v>0</v>
      </c>
      <c r="H93" s="217">
        <f>IFERROR(VLOOKUP(B93,'[14]MAY-20'!B:H,6,FALSE),0)</f>
        <v>0</v>
      </c>
      <c r="I93" s="218">
        <f>IFERROR(VLOOKUP(B93,'[14]MAY-20'!B:H,7,FALSE),0)</f>
        <v>0</v>
      </c>
      <c r="J93" s="219">
        <f t="shared" si="14"/>
        <v>0</v>
      </c>
      <c r="K93" s="204">
        <f>IFERROR(VLOOKUP(B93,'[15]JUN-20'!B:H,6,FALSE),0)</f>
        <v>0</v>
      </c>
      <c r="L93" s="205">
        <f>IFERROR(VLOOKUP(B93,'[15]JUN-20'!B:H,7,FALSE),0)</f>
        <v>0</v>
      </c>
      <c r="M93" s="206">
        <f t="shared" si="15"/>
        <v>0</v>
      </c>
      <c r="N93" s="204">
        <f>IFERROR(VLOOKUP(B93,'[16]JUL-20'!B:H,6,FALSE),0)</f>
        <v>0</v>
      </c>
      <c r="O93" s="205">
        <f>IFERROR(VLOOKUP(B93,'[16]JUL-20'!B:H,7,FALSE),0)</f>
        <v>0</v>
      </c>
      <c r="P93" s="206">
        <f t="shared" si="16"/>
        <v>0</v>
      </c>
      <c r="Q93" s="204">
        <f>IFERROR(VLOOKUP(B93,'[17]AUG-20'!B:H,6,FALSE),0)</f>
        <v>0</v>
      </c>
      <c r="R93" s="205">
        <f>IFERROR(VLOOKUP(B93,'[17]AUG-20'!B:H,7,FALSE),0)</f>
        <v>0</v>
      </c>
      <c r="S93" s="206">
        <f t="shared" si="17"/>
        <v>0</v>
      </c>
      <c r="T93" s="204">
        <f>IFERROR(VLOOKUP(B93,'[18]SEP-20'!B:H,6,FALSE),0)</f>
        <v>0</v>
      </c>
      <c r="U93" s="205">
        <f>IFERROR(VLOOKUP(B93,'[18]SEP-20'!B:H,7,FALSE),0)</f>
        <v>0</v>
      </c>
      <c r="V93" s="206">
        <f t="shared" si="18"/>
        <v>0</v>
      </c>
      <c r="W93" s="195">
        <f t="shared" si="19"/>
        <v>0</v>
      </c>
      <c r="X93" s="196">
        <f t="shared" si="19"/>
        <v>0</v>
      </c>
      <c r="Y93" s="197">
        <f t="shared" si="19"/>
        <v>0</v>
      </c>
    </row>
    <row r="94" spans="1:25" ht="13">
      <c r="A94" s="2" t="s">
        <v>275</v>
      </c>
      <c r="B94" s="2" t="s">
        <v>85</v>
      </c>
      <c r="C94" s="89" t="s">
        <v>297</v>
      </c>
      <c r="D94" s="129" t="s">
        <v>302</v>
      </c>
      <c r="E94" s="217">
        <f>IFERROR(VLOOKUP($B94,'[13]APR-20'!$B:$H,6,FALSE),0)</f>
        <v>27227.7</v>
      </c>
      <c r="F94" s="218">
        <f>IFERROR(VLOOKUP(B94,'[13]APR-20'!B:H,7,FALSE),0)</f>
        <v>971.25</v>
      </c>
      <c r="G94" s="219">
        <f t="shared" si="13"/>
        <v>28198.95</v>
      </c>
      <c r="H94" s="217">
        <f>IFERROR(VLOOKUP(B94,'[14]MAY-20'!B:H,6,FALSE),0)</f>
        <v>21569.55</v>
      </c>
      <c r="I94" s="218">
        <f>IFERROR(VLOOKUP(B94,'[14]MAY-20'!B:H,7,FALSE),0)</f>
        <v>1477.3</v>
      </c>
      <c r="J94" s="219">
        <f t="shared" si="14"/>
        <v>23046.85</v>
      </c>
      <c r="K94" s="204">
        <f>IFERROR(VLOOKUP(B94,'[15]JUN-20'!B:H,6,FALSE),0)</f>
        <v>12318.55</v>
      </c>
      <c r="L94" s="205">
        <f>IFERROR(VLOOKUP(B94,'[15]JUN-20'!B:H,7,FALSE),0)</f>
        <v>4472.7</v>
      </c>
      <c r="M94" s="206">
        <f t="shared" si="15"/>
        <v>16791.25</v>
      </c>
      <c r="N94" s="204">
        <f>IFERROR(VLOOKUP(B94,'[16]JUL-20'!B:H,6,FALSE),0)</f>
        <v>12389.95</v>
      </c>
      <c r="O94" s="205">
        <f>IFERROR(VLOOKUP(B94,'[16]JUL-20'!B:H,7,FALSE),0)</f>
        <v>3692.3</v>
      </c>
      <c r="P94" s="206">
        <f t="shared" si="16"/>
        <v>16082.25</v>
      </c>
      <c r="Q94" s="204">
        <f>IFERROR(VLOOKUP(B94,'[17]AUG-20'!B:H,6,FALSE),0)</f>
        <v>24636.95</v>
      </c>
      <c r="R94" s="205">
        <f>IFERROR(VLOOKUP(B94,'[17]AUG-20'!B:H,7,FALSE),0)</f>
        <v>6526.1</v>
      </c>
      <c r="S94" s="206">
        <f t="shared" si="17"/>
        <v>31163.050000000003</v>
      </c>
      <c r="T94" s="204">
        <f>IFERROR(VLOOKUP(B94,'[18]SEP-20'!B:H,6,FALSE),0)</f>
        <v>14651.4</v>
      </c>
      <c r="U94" s="205">
        <f>IFERROR(VLOOKUP(B94,'[18]SEP-20'!B:H,7,FALSE),0)</f>
        <v>6131.65</v>
      </c>
      <c r="V94" s="206">
        <f t="shared" si="18"/>
        <v>20783.05</v>
      </c>
      <c r="W94" s="195">
        <f t="shared" si="19"/>
        <v>112794.09999999999</v>
      </c>
      <c r="X94" s="196">
        <f t="shared" si="19"/>
        <v>23271.300000000003</v>
      </c>
      <c r="Y94" s="197">
        <f t="shared" si="19"/>
        <v>136065.4</v>
      </c>
    </row>
    <row r="95" spans="1:25" ht="13">
      <c r="A95" s="2" t="s">
        <v>275</v>
      </c>
      <c r="B95" s="2" t="s">
        <v>86</v>
      </c>
      <c r="C95" s="89" t="s">
        <v>297</v>
      </c>
      <c r="D95" s="129" t="s">
        <v>302</v>
      </c>
      <c r="E95" s="217">
        <f>IFERROR(VLOOKUP($B95,'[13]APR-20'!$B:$H,6,FALSE),0)</f>
        <v>12046.35</v>
      </c>
      <c r="F95" s="218">
        <f>IFERROR(VLOOKUP(B95,'[13]APR-20'!B:H,7,FALSE),0)</f>
        <v>2951.3</v>
      </c>
      <c r="G95" s="219">
        <f t="shared" si="13"/>
        <v>14997.650000000001</v>
      </c>
      <c r="H95" s="217">
        <f>IFERROR(VLOOKUP(B95,'[14]MAY-20'!B:H,6,FALSE),0)</f>
        <v>2021</v>
      </c>
      <c r="I95" s="218">
        <f>IFERROR(VLOOKUP(B95,'[14]MAY-20'!B:H,7,FALSE),0)</f>
        <v>2933.7</v>
      </c>
      <c r="J95" s="219">
        <f t="shared" si="14"/>
        <v>4954.7</v>
      </c>
      <c r="K95" s="204">
        <f>IFERROR(VLOOKUP(B95,'[15]JUN-20'!B:H,6,FALSE),0)</f>
        <v>12644.6</v>
      </c>
      <c r="L95" s="205">
        <f>IFERROR(VLOOKUP(B95,'[15]JUN-20'!B:H,7,FALSE),0)</f>
        <v>5424.35</v>
      </c>
      <c r="M95" s="206">
        <f t="shared" si="15"/>
        <v>18068.95</v>
      </c>
      <c r="N95" s="204">
        <f>IFERROR(VLOOKUP(B95,'[16]JUL-20'!B:H,6,FALSE),0)</f>
        <v>1091.0999999999999</v>
      </c>
      <c r="O95" s="205">
        <f>IFERROR(VLOOKUP(B95,'[16]JUL-20'!B:H,7,FALSE),0)</f>
        <v>1542.35</v>
      </c>
      <c r="P95" s="206">
        <f t="shared" si="16"/>
        <v>2633.45</v>
      </c>
      <c r="Q95" s="204">
        <f>IFERROR(VLOOKUP(B95,'[17]AUG-20'!B:H,6,FALSE),0)</f>
        <v>8519.2999999999993</v>
      </c>
      <c r="R95" s="205">
        <f>IFERROR(VLOOKUP(B95,'[17]AUG-20'!B:H,7,FALSE),0)</f>
        <v>4755.95</v>
      </c>
      <c r="S95" s="206">
        <f t="shared" si="17"/>
        <v>13275.25</v>
      </c>
      <c r="T95" s="204">
        <f>IFERROR(VLOOKUP(B95,'[18]SEP-20'!B:H,6,FALSE),0)</f>
        <v>9967.2999999999993</v>
      </c>
      <c r="U95" s="205">
        <f>IFERROR(VLOOKUP(B95,'[18]SEP-20'!B:H,7,FALSE),0)</f>
        <v>6645.65</v>
      </c>
      <c r="V95" s="206">
        <f t="shared" si="18"/>
        <v>16612.949999999997</v>
      </c>
      <c r="W95" s="195">
        <f t="shared" si="19"/>
        <v>46289.649999999994</v>
      </c>
      <c r="X95" s="196">
        <f t="shared" si="19"/>
        <v>24253.300000000003</v>
      </c>
      <c r="Y95" s="197">
        <f t="shared" si="19"/>
        <v>70542.95</v>
      </c>
    </row>
    <row r="96" spans="1:25" ht="13">
      <c r="A96" s="2" t="s">
        <v>275</v>
      </c>
      <c r="B96" s="2" t="s">
        <v>89</v>
      </c>
      <c r="C96" s="89" t="s">
        <v>297</v>
      </c>
      <c r="D96" s="129" t="s">
        <v>298</v>
      </c>
      <c r="E96" s="217">
        <f>IFERROR(VLOOKUP($B96,'[13]APR-20'!$B:$H,6,FALSE),0)</f>
        <v>8654.76</v>
      </c>
      <c r="F96" s="218">
        <f>IFERROR(VLOOKUP(B96,'[13]APR-20'!B:H,7,FALSE),0)</f>
        <v>22293.1</v>
      </c>
      <c r="G96" s="219">
        <f t="shared" si="13"/>
        <v>30947.86</v>
      </c>
      <c r="H96" s="217">
        <f>IFERROR(VLOOKUP(B96,'[14]MAY-20'!B:H,6,FALSE),0)</f>
        <v>14164.57</v>
      </c>
      <c r="I96" s="218">
        <f>IFERROR(VLOOKUP(B96,'[14]MAY-20'!B:H,7,FALSE),0)</f>
        <v>18435.150000000001</v>
      </c>
      <c r="J96" s="219">
        <f t="shared" si="14"/>
        <v>32599.72</v>
      </c>
      <c r="K96" s="204">
        <f>IFERROR(VLOOKUP(B96,'[15]JUN-20'!B:H,6,FALSE),0)</f>
        <v>25686.01</v>
      </c>
      <c r="L96" s="205">
        <f>IFERROR(VLOOKUP(B96,'[15]JUN-20'!B:H,7,FALSE),0)</f>
        <v>18176.490000000002</v>
      </c>
      <c r="M96" s="206">
        <f t="shared" si="15"/>
        <v>43862.5</v>
      </c>
      <c r="N96" s="204">
        <f>IFERROR(VLOOKUP(B96,'[16]JUL-20'!B:H,6,FALSE),0)</f>
        <v>12802.96</v>
      </c>
      <c r="O96" s="205">
        <f>IFERROR(VLOOKUP(B96,'[16]JUL-20'!B:H,7,FALSE),0)</f>
        <v>20943.419999999998</v>
      </c>
      <c r="P96" s="206">
        <f t="shared" si="16"/>
        <v>33746.379999999997</v>
      </c>
      <c r="Q96" s="204">
        <f>IFERROR(VLOOKUP(B96,'[17]AUG-20'!B:H,6,FALSE),0)</f>
        <v>9.81</v>
      </c>
      <c r="R96" s="205">
        <f>IFERROR(VLOOKUP(B96,'[17]AUG-20'!B:H,7,FALSE),0)</f>
        <v>0.02</v>
      </c>
      <c r="S96" s="206">
        <f t="shared" si="17"/>
        <v>9.83</v>
      </c>
      <c r="T96" s="204">
        <f>IFERROR(VLOOKUP(B96,'[18]SEP-20'!B:H,6,FALSE),0)</f>
        <v>6974.1</v>
      </c>
      <c r="U96" s="205">
        <f>IFERROR(VLOOKUP(B96,'[18]SEP-20'!B:H,7,FALSE),0)</f>
        <v>13207.65</v>
      </c>
      <c r="V96" s="206">
        <f t="shared" si="18"/>
        <v>20181.75</v>
      </c>
      <c r="W96" s="195">
        <f t="shared" si="19"/>
        <v>68292.209999999992</v>
      </c>
      <c r="X96" s="196">
        <f t="shared" si="19"/>
        <v>93055.83</v>
      </c>
      <c r="Y96" s="197">
        <f t="shared" si="19"/>
        <v>161348.03999999998</v>
      </c>
    </row>
    <row r="97" spans="1:25" ht="13">
      <c r="A97" s="2" t="s">
        <v>275</v>
      </c>
      <c r="B97" s="2" t="s">
        <v>327</v>
      </c>
      <c r="C97" s="89" t="s">
        <v>297</v>
      </c>
      <c r="D97" s="129" t="s">
        <v>302</v>
      </c>
      <c r="E97" s="217">
        <f>IFERROR(VLOOKUP($B97,'[13]APR-20'!$B:$H,6,FALSE),0)</f>
        <v>9140.7000000000007</v>
      </c>
      <c r="F97" s="218">
        <f>IFERROR(VLOOKUP(B97,'[13]APR-20'!B:H,7,FALSE),0)</f>
        <v>2967.8</v>
      </c>
      <c r="G97" s="219">
        <f t="shared" si="13"/>
        <v>12108.5</v>
      </c>
      <c r="H97" s="217">
        <f>IFERROR(VLOOKUP(B97,'[14]MAY-20'!B:H,6,FALSE),0)</f>
        <v>424.2</v>
      </c>
      <c r="I97" s="218">
        <f>IFERROR(VLOOKUP(B97,'[14]MAY-20'!B:H,7,FALSE),0)</f>
        <v>4835.3500000000004</v>
      </c>
      <c r="J97" s="219">
        <f t="shared" si="14"/>
        <v>5259.55</v>
      </c>
      <c r="K97" s="204">
        <f>IFERROR(VLOOKUP(B97,'[15]JUN-20'!B:H,6,FALSE),0)</f>
        <v>8382.2000000000007</v>
      </c>
      <c r="L97" s="205">
        <f>IFERROR(VLOOKUP(B97,'[15]JUN-20'!B:H,7,FALSE),0)</f>
        <v>4473.1000000000004</v>
      </c>
      <c r="M97" s="206">
        <f t="shared" si="15"/>
        <v>12855.300000000001</v>
      </c>
      <c r="N97" s="204">
        <f>IFERROR(VLOOKUP(B97,'[16]JUL-20'!B:H,6,FALSE),0)</f>
        <v>12349.25</v>
      </c>
      <c r="O97" s="205">
        <f>IFERROR(VLOOKUP(B97,'[16]JUL-20'!B:H,7,FALSE),0)</f>
        <v>3428.6</v>
      </c>
      <c r="P97" s="206">
        <f t="shared" si="16"/>
        <v>15777.85</v>
      </c>
      <c r="Q97" s="204">
        <f>IFERROR(VLOOKUP(B97,'[17]AUG-20'!B:H,6,FALSE),0)</f>
        <v>14565</v>
      </c>
      <c r="R97" s="205">
        <f>IFERROR(VLOOKUP(B97,'[17]AUG-20'!B:H,7,FALSE),0)</f>
        <v>2434.0500000000002</v>
      </c>
      <c r="S97" s="206">
        <f t="shared" si="17"/>
        <v>16999.05</v>
      </c>
      <c r="T97" s="204">
        <f>IFERROR(VLOOKUP(B97,'[18]SEP-20'!B:H,6,FALSE),0)</f>
        <v>7042.95</v>
      </c>
      <c r="U97" s="205">
        <f>IFERROR(VLOOKUP(B97,'[18]SEP-20'!B:H,7,FALSE),0)</f>
        <v>4024.2</v>
      </c>
      <c r="V97" s="206">
        <f t="shared" si="18"/>
        <v>11067.15</v>
      </c>
      <c r="W97" s="195">
        <f t="shared" si="19"/>
        <v>51904.3</v>
      </c>
      <c r="X97" s="196">
        <f t="shared" si="19"/>
        <v>22163.100000000002</v>
      </c>
      <c r="Y97" s="197">
        <f t="shared" si="19"/>
        <v>74067.399999999994</v>
      </c>
    </row>
    <row r="98" spans="1:25" ht="13">
      <c r="A98" s="2" t="s">
        <v>275</v>
      </c>
      <c r="B98" s="2" t="s">
        <v>328</v>
      </c>
      <c r="C98" s="89" t="s">
        <v>297</v>
      </c>
      <c r="D98" s="129" t="s">
        <v>302</v>
      </c>
      <c r="E98" s="217">
        <f>IFERROR(VLOOKUP($B98,'[13]APR-20'!$B:$H,6,FALSE),0)</f>
        <v>8641.25</v>
      </c>
      <c r="F98" s="218">
        <f>IFERROR(VLOOKUP(B98,'[13]APR-20'!B:H,7,FALSE),0)</f>
        <v>1510.4</v>
      </c>
      <c r="G98" s="219">
        <f t="shared" si="13"/>
        <v>10151.65</v>
      </c>
      <c r="H98" s="217">
        <f>IFERROR(VLOOKUP(B98,'[14]MAY-20'!B:H,6,FALSE),0)</f>
        <v>2746.85</v>
      </c>
      <c r="I98" s="218">
        <f>IFERROR(VLOOKUP(B98,'[14]MAY-20'!B:H,7,FALSE),0)</f>
        <v>2809.9</v>
      </c>
      <c r="J98" s="219">
        <f t="shared" si="14"/>
        <v>5556.75</v>
      </c>
      <c r="K98" s="204">
        <f>IFERROR(VLOOKUP(B98,'[15]JUN-20'!B:H,6,FALSE),0)</f>
        <v>14612.2</v>
      </c>
      <c r="L98" s="205">
        <f>IFERROR(VLOOKUP(B98,'[15]JUN-20'!B:H,7,FALSE),0)</f>
        <v>2489.5500000000002</v>
      </c>
      <c r="M98" s="206">
        <f t="shared" si="15"/>
        <v>17101.75</v>
      </c>
      <c r="N98" s="204">
        <f>IFERROR(VLOOKUP(B98,'[16]JUL-20'!B:H,6,FALSE),0)</f>
        <v>11228.15</v>
      </c>
      <c r="O98" s="205">
        <f>IFERROR(VLOOKUP(B98,'[16]JUL-20'!B:H,7,FALSE),0)</f>
        <v>2724.2</v>
      </c>
      <c r="P98" s="206">
        <f t="shared" si="16"/>
        <v>13952.349999999999</v>
      </c>
      <c r="Q98" s="204">
        <f>IFERROR(VLOOKUP(B98,'[17]AUG-20'!B:H,6,FALSE),0)</f>
        <v>11003.75</v>
      </c>
      <c r="R98" s="205">
        <f>IFERROR(VLOOKUP(B98,'[17]AUG-20'!B:H,7,FALSE),0)</f>
        <v>1996.05</v>
      </c>
      <c r="S98" s="206">
        <f t="shared" si="17"/>
        <v>12999.8</v>
      </c>
      <c r="T98" s="204">
        <f>IFERROR(VLOOKUP(B98,'[18]SEP-20'!B:H,6,FALSE),0)</f>
        <v>13927.15</v>
      </c>
      <c r="U98" s="205">
        <f>IFERROR(VLOOKUP(B98,'[18]SEP-20'!B:H,7,FALSE),0)</f>
        <v>3287.1</v>
      </c>
      <c r="V98" s="206">
        <f t="shared" si="18"/>
        <v>17214.25</v>
      </c>
      <c r="W98" s="195">
        <f t="shared" si="19"/>
        <v>62159.350000000006</v>
      </c>
      <c r="X98" s="196">
        <f t="shared" si="19"/>
        <v>14817.199999999999</v>
      </c>
      <c r="Y98" s="197">
        <f t="shared" si="19"/>
        <v>76976.55</v>
      </c>
    </row>
    <row r="99" spans="1:25" ht="13">
      <c r="A99" s="2" t="s">
        <v>275</v>
      </c>
      <c r="B99" s="2" t="s">
        <v>329</v>
      </c>
      <c r="C99" s="89" t="s">
        <v>297</v>
      </c>
      <c r="D99" s="129" t="s">
        <v>302</v>
      </c>
      <c r="E99" s="217">
        <f>IFERROR(VLOOKUP($B99,'[13]APR-20'!$B:$H,6,FALSE),0)</f>
        <v>7193.45</v>
      </c>
      <c r="F99" s="218">
        <f>IFERROR(VLOOKUP(B99,'[13]APR-20'!B:H,7,FALSE),0)</f>
        <v>1911.35</v>
      </c>
      <c r="G99" s="219">
        <f t="shared" si="13"/>
        <v>9104.7999999999993</v>
      </c>
      <c r="H99" s="217">
        <f>IFERROR(VLOOKUP(B99,'[14]MAY-20'!B:H,6,FALSE),0)</f>
        <v>681.45</v>
      </c>
      <c r="I99" s="218">
        <f>IFERROR(VLOOKUP(B99,'[14]MAY-20'!B:H,7,FALSE),0)</f>
        <v>1888.45</v>
      </c>
      <c r="J99" s="219">
        <f t="shared" si="14"/>
        <v>2569.9</v>
      </c>
      <c r="K99" s="204">
        <f>IFERROR(VLOOKUP(B99,'[15]JUN-20'!B:H,6,FALSE),0)</f>
        <v>9664.1</v>
      </c>
      <c r="L99" s="205">
        <f>IFERROR(VLOOKUP(B99,'[15]JUN-20'!B:H,7,FALSE),0)</f>
        <v>1937.15</v>
      </c>
      <c r="M99" s="206">
        <f t="shared" si="15"/>
        <v>11601.25</v>
      </c>
      <c r="N99" s="204">
        <f>IFERROR(VLOOKUP(B99,'[16]JUL-20'!B:H,6,FALSE),0)</f>
        <v>17293.7</v>
      </c>
      <c r="O99" s="205">
        <f>IFERROR(VLOOKUP(B99,'[16]JUL-20'!B:H,7,FALSE),0)</f>
        <v>4685.3</v>
      </c>
      <c r="P99" s="206">
        <f t="shared" si="16"/>
        <v>21979</v>
      </c>
      <c r="Q99" s="204">
        <f>IFERROR(VLOOKUP(B99,'[17]AUG-20'!B:H,6,FALSE),0)</f>
        <v>11884.4</v>
      </c>
      <c r="R99" s="205">
        <f>IFERROR(VLOOKUP(B99,'[17]AUG-20'!B:H,7,FALSE),0)</f>
        <v>1586.85</v>
      </c>
      <c r="S99" s="206">
        <f t="shared" si="17"/>
        <v>13471.25</v>
      </c>
      <c r="T99" s="204">
        <f>IFERROR(VLOOKUP(B99,'[18]SEP-20'!B:H,6,FALSE),0)</f>
        <v>4752.55</v>
      </c>
      <c r="U99" s="205">
        <f>IFERROR(VLOOKUP(B99,'[18]SEP-20'!B:H,7,FALSE),0)</f>
        <v>3255.9</v>
      </c>
      <c r="V99" s="206">
        <f t="shared" si="18"/>
        <v>8008.4500000000007</v>
      </c>
      <c r="W99" s="195">
        <f t="shared" si="19"/>
        <v>51469.65</v>
      </c>
      <c r="X99" s="196">
        <f t="shared" si="19"/>
        <v>15265</v>
      </c>
      <c r="Y99" s="197">
        <f t="shared" si="19"/>
        <v>66734.649999999994</v>
      </c>
    </row>
    <row r="100" spans="1:25" ht="13">
      <c r="A100" s="2" t="s">
        <v>275</v>
      </c>
      <c r="B100" s="2" t="s">
        <v>330</v>
      </c>
      <c r="C100" s="89" t="s">
        <v>297</v>
      </c>
      <c r="D100" s="129" t="s">
        <v>302</v>
      </c>
      <c r="E100" s="217">
        <f>IFERROR(VLOOKUP($B100,'[13]APR-20'!$B:$H,6,FALSE),0)</f>
        <v>29410.5</v>
      </c>
      <c r="F100" s="218">
        <f>IFERROR(VLOOKUP(B100,'[13]APR-20'!B:H,7,FALSE),0)</f>
        <v>1936.25</v>
      </c>
      <c r="G100" s="219">
        <f t="shared" si="13"/>
        <v>31346.75</v>
      </c>
      <c r="H100" s="217">
        <f>IFERROR(VLOOKUP(B100,'[14]MAY-20'!B:H,6,FALSE),0)</f>
        <v>15801.05</v>
      </c>
      <c r="I100" s="218">
        <f>IFERROR(VLOOKUP(B100,'[14]MAY-20'!B:H,7,FALSE),0)</f>
        <v>4502.6499999999996</v>
      </c>
      <c r="J100" s="219">
        <f t="shared" si="14"/>
        <v>20303.699999999997</v>
      </c>
      <c r="K100" s="204">
        <f>IFERROR(VLOOKUP(B100,'[15]JUN-20'!B:H,6,FALSE),0)</f>
        <v>26748.75</v>
      </c>
      <c r="L100" s="205">
        <f>IFERROR(VLOOKUP(B100,'[15]JUN-20'!B:H,7,FALSE),0)</f>
        <v>2544.6</v>
      </c>
      <c r="M100" s="206">
        <f t="shared" si="15"/>
        <v>29293.35</v>
      </c>
      <c r="N100" s="204">
        <f>IFERROR(VLOOKUP(B100,'[16]JUL-20'!B:H,6,FALSE),0)</f>
        <v>2380.1999999999998</v>
      </c>
      <c r="O100" s="205">
        <f>IFERROR(VLOOKUP(B100,'[16]JUL-20'!B:H,7,FALSE),0)</f>
        <v>2768.95</v>
      </c>
      <c r="P100" s="206">
        <f t="shared" si="16"/>
        <v>5149.1499999999996</v>
      </c>
      <c r="Q100" s="204">
        <f>IFERROR(VLOOKUP(B100,'[17]AUG-20'!B:H,6,FALSE),0)</f>
        <v>1721.75</v>
      </c>
      <c r="R100" s="205">
        <f>IFERROR(VLOOKUP(B100,'[17]AUG-20'!B:H,7,FALSE),0)</f>
        <v>743.15</v>
      </c>
      <c r="S100" s="206">
        <f t="shared" si="17"/>
        <v>2464.9</v>
      </c>
      <c r="T100" s="204">
        <f>IFERROR(VLOOKUP(B100,'[18]SEP-20'!B:H,6,FALSE),0)</f>
        <v>10567.6</v>
      </c>
      <c r="U100" s="205">
        <f>IFERROR(VLOOKUP(B100,'[18]SEP-20'!B:H,7,FALSE),0)</f>
        <v>2752</v>
      </c>
      <c r="V100" s="206">
        <f t="shared" si="18"/>
        <v>13319.6</v>
      </c>
      <c r="W100" s="195">
        <f t="shared" si="19"/>
        <v>86629.85</v>
      </c>
      <c r="X100" s="196">
        <f t="shared" si="19"/>
        <v>15247.6</v>
      </c>
      <c r="Y100" s="197">
        <f t="shared" si="19"/>
        <v>101877.44999999998</v>
      </c>
    </row>
    <row r="101" spans="1:25" ht="13">
      <c r="A101" s="2" t="s">
        <v>275</v>
      </c>
      <c r="B101" s="2" t="s">
        <v>331</v>
      </c>
      <c r="C101" s="89" t="s">
        <v>297</v>
      </c>
      <c r="D101" s="129" t="s">
        <v>302</v>
      </c>
      <c r="E101" s="217">
        <f>IFERROR(VLOOKUP($B101,'[13]APR-20'!$B:$H,6,FALSE),0)</f>
        <v>27804.5</v>
      </c>
      <c r="F101" s="218">
        <f>IFERROR(VLOOKUP(B101,'[13]APR-20'!B:H,7,FALSE),0)</f>
        <v>3054.6</v>
      </c>
      <c r="G101" s="219">
        <f t="shared" si="13"/>
        <v>30859.1</v>
      </c>
      <c r="H101" s="217">
        <f>IFERROR(VLOOKUP(B101,'[14]MAY-20'!B:H,6,FALSE),0)</f>
        <v>10268.1</v>
      </c>
      <c r="I101" s="218">
        <f>IFERROR(VLOOKUP(B101,'[14]MAY-20'!B:H,7,FALSE),0)</f>
        <v>5138.1000000000004</v>
      </c>
      <c r="J101" s="219">
        <f t="shared" si="14"/>
        <v>15406.2</v>
      </c>
      <c r="K101" s="204">
        <f>IFERROR(VLOOKUP(B101,'[15]JUN-20'!B:H,6,FALSE),0)</f>
        <v>0</v>
      </c>
      <c r="L101" s="205">
        <f>IFERROR(VLOOKUP(B101,'[15]JUN-20'!B:H,7,FALSE),0)</f>
        <v>0</v>
      </c>
      <c r="M101" s="206">
        <f t="shared" si="15"/>
        <v>0</v>
      </c>
      <c r="N101" s="204">
        <f>IFERROR(VLOOKUP(B101,'[16]JUL-20'!B:H,6,FALSE),0)</f>
        <v>9336.5</v>
      </c>
      <c r="O101" s="205">
        <f>IFERROR(VLOOKUP(B101,'[16]JUL-20'!B:H,7,FALSE),0)</f>
        <v>4843.45</v>
      </c>
      <c r="P101" s="206">
        <f t="shared" si="16"/>
        <v>14179.95</v>
      </c>
      <c r="Q101" s="204">
        <f>IFERROR(VLOOKUP(B101,'[17]AUG-20'!B:H,6,FALSE),0)</f>
        <v>12362.3</v>
      </c>
      <c r="R101" s="205">
        <f>IFERROR(VLOOKUP(B101,'[17]AUG-20'!B:H,7,FALSE),0)</f>
        <v>2338.9499999999998</v>
      </c>
      <c r="S101" s="206">
        <f t="shared" si="17"/>
        <v>14701.25</v>
      </c>
      <c r="T101" s="204">
        <f>IFERROR(VLOOKUP(B101,'[18]SEP-20'!B:H,6,FALSE),0)</f>
        <v>9343.2999999999993</v>
      </c>
      <c r="U101" s="205">
        <f>IFERROR(VLOOKUP(B101,'[18]SEP-20'!B:H,7,FALSE),0)</f>
        <v>3240.3</v>
      </c>
      <c r="V101" s="206">
        <f t="shared" si="18"/>
        <v>12583.599999999999</v>
      </c>
      <c r="W101" s="195">
        <f t="shared" si="19"/>
        <v>69114.7</v>
      </c>
      <c r="X101" s="196">
        <f t="shared" si="19"/>
        <v>18615.400000000001</v>
      </c>
      <c r="Y101" s="197">
        <f t="shared" si="19"/>
        <v>87730.1</v>
      </c>
    </row>
    <row r="102" spans="1:25" ht="13">
      <c r="A102" s="2" t="s">
        <v>275</v>
      </c>
      <c r="B102" s="2" t="s">
        <v>313</v>
      </c>
      <c r="C102" s="89" t="s">
        <v>297</v>
      </c>
      <c r="D102" s="129" t="s">
        <v>303</v>
      </c>
      <c r="E102" s="217">
        <f>IFERROR(VLOOKUP($B102,'[13]APR-20'!$B:$H,6,FALSE),0)</f>
        <v>7643.8</v>
      </c>
      <c r="F102" s="218">
        <f>IFERROR(VLOOKUP(B102,'[13]APR-20'!B:H,7,FALSE),0)</f>
        <v>3152.4</v>
      </c>
      <c r="G102" s="219">
        <f t="shared" si="13"/>
        <v>10796.2</v>
      </c>
      <c r="H102" s="217">
        <f>IFERROR(VLOOKUP(B102,'[14]MAY-20'!B:H,6,FALSE),0)</f>
        <v>1837.6</v>
      </c>
      <c r="I102" s="218">
        <f>IFERROR(VLOOKUP(B102,'[14]MAY-20'!B:H,7,FALSE),0)</f>
        <v>3345.15</v>
      </c>
      <c r="J102" s="219">
        <f t="shared" si="14"/>
        <v>5182.75</v>
      </c>
      <c r="K102" s="204">
        <f>IFERROR(VLOOKUP(B102,'[15]JUN-20'!B:H,6,FALSE),0)</f>
        <v>6684.55</v>
      </c>
      <c r="L102" s="205">
        <f>IFERROR(VLOOKUP(B102,'[15]JUN-20'!B:H,7,FALSE),0)</f>
        <v>3715</v>
      </c>
      <c r="M102" s="206">
        <f t="shared" si="15"/>
        <v>10399.549999999999</v>
      </c>
      <c r="N102" s="204">
        <f>IFERROR(VLOOKUP(B102,'[16]JUL-20'!B:H,6,FALSE),0)</f>
        <v>9348.4</v>
      </c>
      <c r="O102" s="205">
        <f>IFERROR(VLOOKUP(B102,'[16]JUL-20'!B:H,7,FALSE),0)</f>
        <v>5164.1000000000004</v>
      </c>
      <c r="P102" s="206">
        <f t="shared" si="16"/>
        <v>14512.5</v>
      </c>
      <c r="Q102" s="204">
        <f>IFERROR(VLOOKUP(B102,'[17]AUG-20'!B:H,6,FALSE),0)</f>
        <v>13334.9</v>
      </c>
      <c r="R102" s="205">
        <f>IFERROR(VLOOKUP(B102,'[17]AUG-20'!B:H,7,FALSE),0)</f>
        <v>3268.5</v>
      </c>
      <c r="S102" s="206">
        <f t="shared" si="17"/>
        <v>16603.400000000001</v>
      </c>
      <c r="T102" s="204">
        <f>IFERROR(VLOOKUP(B102,'[18]SEP-20'!B:H,6,FALSE),0)</f>
        <v>10700.15</v>
      </c>
      <c r="U102" s="205">
        <f>IFERROR(VLOOKUP(B102,'[18]SEP-20'!B:H,7,FALSE),0)</f>
        <v>4349.3999999999996</v>
      </c>
      <c r="V102" s="206">
        <f t="shared" si="18"/>
        <v>15049.55</v>
      </c>
      <c r="W102" s="195">
        <f t="shared" si="19"/>
        <v>49549.4</v>
      </c>
      <c r="X102" s="196">
        <f t="shared" si="19"/>
        <v>22994.550000000003</v>
      </c>
      <c r="Y102" s="197">
        <f t="shared" si="19"/>
        <v>72543.95</v>
      </c>
    </row>
    <row r="103" spans="1:25" ht="13">
      <c r="A103" s="2" t="s">
        <v>275</v>
      </c>
      <c r="B103" s="2" t="s">
        <v>314</v>
      </c>
      <c r="C103" s="89" t="s">
        <v>297</v>
      </c>
      <c r="D103" s="129" t="s">
        <v>303</v>
      </c>
      <c r="E103" s="217">
        <f>IFERROR(VLOOKUP($B103,'[13]APR-20'!$B:$H,6,FALSE),0)</f>
        <v>3459.7</v>
      </c>
      <c r="F103" s="218">
        <f>IFERROR(VLOOKUP(B103,'[13]APR-20'!B:H,7,FALSE),0)</f>
        <v>2966.8</v>
      </c>
      <c r="G103" s="219">
        <f t="shared" si="13"/>
        <v>6426.5</v>
      </c>
      <c r="H103" s="217">
        <f>IFERROR(VLOOKUP(B103,'[14]MAY-20'!B:H,6,FALSE),0)</f>
        <v>10277.1</v>
      </c>
      <c r="I103" s="218">
        <f>IFERROR(VLOOKUP(B103,'[14]MAY-20'!B:H,7,FALSE),0)</f>
        <v>3148.85</v>
      </c>
      <c r="J103" s="219">
        <f t="shared" si="14"/>
        <v>13425.95</v>
      </c>
      <c r="K103" s="204">
        <f>IFERROR(VLOOKUP(B103,'[15]JUN-20'!B:H,6,FALSE),0)</f>
        <v>1895.2</v>
      </c>
      <c r="L103" s="205">
        <f>IFERROR(VLOOKUP(B103,'[15]JUN-20'!B:H,7,FALSE),0)</f>
        <v>2508.5</v>
      </c>
      <c r="M103" s="206">
        <f t="shared" si="15"/>
        <v>4403.7</v>
      </c>
      <c r="N103" s="204">
        <f>IFERROR(VLOOKUP(B103,'[16]JUL-20'!B:H,6,FALSE),0)</f>
        <v>12340.3</v>
      </c>
      <c r="O103" s="205">
        <f>IFERROR(VLOOKUP(B103,'[16]JUL-20'!B:H,7,FALSE),0)</f>
        <v>3296.95</v>
      </c>
      <c r="P103" s="206">
        <f t="shared" si="16"/>
        <v>15637.25</v>
      </c>
      <c r="Q103" s="204">
        <f>IFERROR(VLOOKUP(B103,'[17]AUG-20'!B:H,6,FALSE),0)</f>
        <v>508.05</v>
      </c>
      <c r="R103" s="205">
        <f>IFERROR(VLOOKUP(B103,'[17]AUG-20'!B:H,7,FALSE),0)</f>
        <v>320</v>
      </c>
      <c r="S103" s="206">
        <f t="shared" si="17"/>
        <v>828.05</v>
      </c>
      <c r="T103" s="204">
        <f>IFERROR(VLOOKUP(B103,'[18]SEP-20'!B:H,6,FALSE),0)</f>
        <v>2375.35</v>
      </c>
      <c r="U103" s="205">
        <f>IFERROR(VLOOKUP(B103,'[18]SEP-20'!B:H,7,FALSE),0)</f>
        <v>716.7</v>
      </c>
      <c r="V103" s="206">
        <f t="shared" si="18"/>
        <v>3092.05</v>
      </c>
      <c r="W103" s="195">
        <f t="shared" si="19"/>
        <v>30855.699999999997</v>
      </c>
      <c r="X103" s="196">
        <f t="shared" si="19"/>
        <v>12957.8</v>
      </c>
      <c r="Y103" s="197">
        <f t="shared" si="19"/>
        <v>43813.500000000007</v>
      </c>
    </row>
    <row r="104" spans="1:25" ht="13">
      <c r="A104" s="2" t="s">
        <v>275</v>
      </c>
      <c r="B104" s="2" t="s">
        <v>315</v>
      </c>
      <c r="C104" s="89" t="s">
        <v>297</v>
      </c>
      <c r="D104" s="129" t="s">
        <v>303</v>
      </c>
      <c r="E104" s="217">
        <f>IFERROR(VLOOKUP($B104,'[13]APR-20'!$B:$H,6,FALSE),0)</f>
        <v>32474.35</v>
      </c>
      <c r="F104" s="218">
        <f>IFERROR(VLOOKUP(B104,'[13]APR-20'!B:H,7,FALSE),0)</f>
        <v>2790.5</v>
      </c>
      <c r="G104" s="219">
        <f t="shared" si="13"/>
        <v>35264.85</v>
      </c>
      <c r="H104" s="217">
        <f>IFERROR(VLOOKUP(B104,'[14]MAY-20'!B:H,6,FALSE),0)</f>
        <v>339.2</v>
      </c>
      <c r="I104" s="218">
        <f>IFERROR(VLOOKUP(B104,'[14]MAY-20'!B:H,7,FALSE),0)</f>
        <v>4089.7</v>
      </c>
      <c r="J104" s="219">
        <f t="shared" si="14"/>
        <v>4428.8999999999996</v>
      </c>
      <c r="K104" s="204">
        <f>IFERROR(VLOOKUP(B104,'[15]JUN-20'!B:H,6,FALSE),0)</f>
        <v>2239.4499999999998</v>
      </c>
      <c r="L104" s="205">
        <f>IFERROR(VLOOKUP(B104,'[15]JUN-20'!B:H,7,FALSE),0)</f>
        <v>4649.45</v>
      </c>
      <c r="M104" s="206">
        <f t="shared" si="15"/>
        <v>6888.9</v>
      </c>
      <c r="N104" s="204">
        <f>IFERROR(VLOOKUP(B104,'[16]JUL-20'!B:H,6,FALSE),0)</f>
        <v>8649.9</v>
      </c>
      <c r="O104" s="205">
        <f>IFERROR(VLOOKUP(B104,'[16]JUL-20'!B:H,7,FALSE),0)</f>
        <v>4313.5</v>
      </c>
      <c r="P104" s="206">
        <f t="shared" si="16"/>
        <v>12963.4</v>
      </c>
      <c r="Q104" s="204">
        <f>IFERROR(VLOOKUP(B104,'[17]AUG-20'!B:H,6,FALSE),0)</f>
        <v>18516.2</v>
      </c>
      <c r="R104" s="205">
        <f>IFERROR(VLOOKUP(B104,'[17]AUG-20'!B:H,7,FALSE),0)</f>
        <v>2868.2</v>
      </c>
      <c r="S104" s="206">
        <f t="shared" si="17"/>
        <v>21384.400000000001</v>
      </c>
      <c r="T104" s="204">
        <f>IFERROR(VLOOKUP(B104,'[18]SEP-20'!B:H,6,FALSE),0)</f>
        <v>2684.5</v>
      </c>
      <c r="U104" s="205">
        <f>IFERROR(VLOOKUP(B104,'[18]SEP-20'!B:H,7,FALSE),0)</f>
        <v>2267.9499999999998</v>
      </c>
      <c r="V104" s="206">
        <f t="shared" si="18"/>
        <v>4952.45</v>
      </c>
      <c r="W104" s="195">
        <f t="shared" si="19"/>
        <v>64903.599999999991</v>
      </c>
      <c r="X104" s="196">
        <f t="shared" si="19"/>
        <v>20979.3</v>
      </c>
      <c r="Y104" s="197">
        <f t="shared" si="19"/>
        <v>85882.900000000009</v>
      </c>
    </row>
    <row r="105" spans="1:25" ht="13">
      <c r="A105" s="2" t="s">
        <v>275</v>
      </c>
      <c r="B105" s="2" t="s">
        <v>316</v>
      </c>
      <c r="C105" s="89" t="s">
        <v>297</v>
      </c>
      <c r="D105" s="129" t="s">
        <v>303</v>
      </c>
      <c r="E105" s="217">
        <f>IFERROR(VLOOKUP($B105,'[13]APR-20'!$B:$H,6,FALSE),0)</f>
        <v>6832.3</v>
      </c>
      <c r="F105" s="218">
        <f>IFERROR(VLOOKUP(B105,'[13]APR-20'!B:H,7,FALSE),0)</f>
        <v>4177.3</v>
      </c>
      <c r="G105" s="219">
        <f t="shared" si="13"/>
        <v>11009.6</v>
      </c>
      <c r="H105" s="217">
        <f>IFERROR(VLOOKUP(B105,'[14]MAY-20'!B:H,6,FALSE),0)</f>
        <v>5885.8</v>
      </c>
      <c r="I105" s="218">
        <f>IFERROR(VLOOKUP(B105,'[14]MAY-20'!B:H,7,FALSE),0)</f>
        <v>3033.1</v>
      </c>
      <c r="J105" s="219">
        <f t="shared" si="14"/>
        <v>8918.9</v>
      </c>
      <c r="K105" s="204">
        <f>IFERROR(VLOOKUP(B105,'[15]JUN-20'!B:H,6,FALSE),0)</f>
        <v>2030.95</v>
      </c>
      <c r="L105" s="205">
        <f>IFERROR(VLOOKUP(B105,'[15]JUN-20'!B:H,7,FALSE),0)</f>
        <v>2740.35</v>
      </c>
      <c r="M105" s="206">
        <f t="shared" si="15"/>
        <v>4771.3</v>
      </c>
      <c r="N105" s="204">
        <f>IFERROR(VLOOKUP(B105,'[16]JUL-20'!B:H,6,FALSE),0)</f>
        <v>15186.55</v>
      </c>
      <c r="O105" s="205">
        <f>IFERROR(VLOOKUP(B105,'[16]JUL-20'!B:H,7,FALSE),0)</f>
        <v>4720.95</v>
      </c>
      <c r="P105" s="206">
        <f t="shared" si="16"/>
        <v>19907.5</v>
      </c>
      <c r="Q105" s="204">
        <f>IFERROR(VLOOKUP(B105,'[17]AUG-20'!B:H,6,FALSE),0)</f>
        <v>13552.5</v>
      </c>
      <c r="R105" s="205">
        <f>IFERROR(VLOOKUP(B105,'[17]AUG-20'!B:H,7,FALSE),0)</f>
        <v>3203.9</v>
      </c>
      <c r="S105" s="206">
        <f t="shared" si="17"/>
        <v>16756.400000000001</v>
      </c>
      <c r="T105" s="204">
        <f>IFERROR(VLOOKUP(B105,'[18]SEP-20'!B:H,6,FALSE),0)</f>
        <v>19692.400000000001</v>
      </c>
      <c r="U105" s="205">
        <f>IFERROR(VLOOKUP(B105,'[18]SEP-20'!B:H,7,FALSE),0)</f>
        <v>3718.55</v>
      </c>
      <c r="V105" s="206">
        <f t="shared" si="18"/>
        <v>23410.95</v>
      </c>
      <c r="W105" s="195">
        <f t="shared" si="19"/>
        <v>63180.5</v>
      </c>
      <c r="X105" s="196">
        <f t="shared" si="19"/>
        <v>21594.15</v>
      </c>
      <c r="Y105" s="197">
        <f t="shared" si="19"/>
        <v>84774.650000000009</v>
      </c>
    </row>
    <row r="106" spans="1:25" ht="13">
      <c r="A106" s="2" t="s">
        <v>277</v>
      </c>
      <c r="B106" s="2" t="s">
        <v>99</v>
      </c>
      <c r="C106" s="89" t="s">
        <v>297</v>
      </c>
      <c r="D106" s="129" t="s">
        <v>302</v>
      </c>
      <c r="E106" s="217">
        <f>IFERROR(VLOOKUP($B106,'[13]APR-20'!$B:$H,6,FALSE),0)</f>
        <v>0</v>
      </c>
      <c r="F106" s="218">
        <f>IFERROR(VLOOKUP(B106,'[13]APR-20'!B:H,7,FALSE),0)</f>
        <v>0</v>
      </c>
      <c r="G106" s="219">
        <f t="shared" si="13"/>
        <v>0</v>
      </c>
      <c r="H106" s="217">
        <f>IFERROR(VLOOKUP(B106,'[14]MAY-20'!B:H,6,FALSE),0)</f>
        <v>0</v>
      </c>
      <c r="I106" s="218">
        <f>IFERROR(VLOOKUP(B106,'[14]MAY-20'!B:H,7,FALSE),0)</f>
        <v>0</v>
      </c>
      <c r="J106" s="219">
        <f t="shared" si="14"/>
        <v>0</v>
      </c>
      <c r="K106" s="204">
        <f>IFERROR(VLOOKUP(B106,'[15]JUN-20'!B:H,6,FALSE),0)</f>
        <v>0</v>
      </c>
      <c r="L106" s="205">
        <f>IFERROR(VLOOKUP(B106,'[15]JUN-20'!B:H,7,FALSE),0)</f>
        <v>0</v>
      </c>
      <c r="M106" s="206">
        <f t="shared" si="15"/>
        <v>0</v>
      </c>
      <c r="N106" s="204">
        <f>IFERROR(VLOOKUP(B106,'[16]JUL-20'!B:H,6,FALSE),0)</f>
        <v>0</v>
      </c>
      <c r="O106" s="205">
        <f>IFERROR(VLOOKUP(B106,'[16]JUL-20'!B:H,7,FALSE),0)</f>
        <v>0</v>
      </c>
      <c r="P106" s="206">
        <f t="shared" si="16"/>
        <v>0</v>
      </c>
      <c r="Q106" s="204">
        <f>IFERROR(VLOOKUP(B106,'[17]AUG-20'!B:H,6,FALSE),0)</f>
        <v>0</v>
      </c>
      <c r="R106" s="205">
        <f>IFERROR(VLOOKUP(B106,'[17]AUG-20'!B:H,7,FALSE),0)</f>
        <v>0</v>
      </c>
      <c r="S106" s="206">
        <f t="shared" si="17"/>
        <v>0</v>
      </c>
      <c r="T106" s="204">
        <f>IFERROR(VLOOKUP(B106,'[18]SEP-20'!B:H,6,FALSE),0)</f>
        <v>0</v>
      </c>
      <c r="U106" s="205">
        <f>IFERROR(VLOOKUP(B106,'[18]SEP-20'!B:H,7,FALSE),0)</f>
        <v>0</v>
      </c>
      <c r="V106" s="206">
        <f t="shared" si="18"/>
        <v>0</v>
      </c>
      <c r="W106" s="195">
        <f t="shared" si="19"/>
        <v>0</v>
      </c>
      <c r="X106" s="196">
        <f t="shared" si="19"/>
        <v>0</v>
      </c>
      <c r="Y106" s="197">
        <f t="shared" si="19"/>
        <v>0</v>
      </c>
    </row>
    <row r="107" spans="1:25" ht="13">
      <c r="A107" s="2" t="s">
        <v>277</v>
      </c>
      <c r="B107" s="2" t="s">
        <v>100</v>
      </c>
      <c r="C107" s="89" t="s">
        <v>297</v>
      </c>
      <c r="D107" s="129" t="s">
        <v>302</v>
      </c>
      <c r="E107" s="217">
        <f>IFERROR(VLOOKUP($B107,'[13]APR-20'!$B:$H,6,FALSE),0)</f>
        <v>0</v>
      </c>
      <c r="F107" s="218">
        <f>IFERROR(VLOOKUP(B107,'[13]APR-20'!B:H,7,FALSE),0)</f>
        <v>0</v>
      </c>
      <c r="G107" s="219">
        <f t="shared" si="13"/>
        <v>0</v>
      </c>
      <c r="H107" s="217">
        <f>IFERROR(VLOOKUP(B107,'[14]MAY-20'!B:H,6,FALSE),0)</f>
        <v>0</v>
      </c>
      <c r="I107" s="218">
        <f>IFERROR(VLOOKUP(B107,'[14]MAY-20'!B:H,7,FALSE),0)</f>
        <v>0</v>
      </c>
      <c r="J107" s="219">
        <f t="shared" si="14"/>
        <v>0</v>
      </c>
      <c r="K107" s="204">
        <f>IFERROR(VLOOKUP(B107,'[15]JUN-20'!B:H,6,FALSE),0)</f>
        <v>0</v>
      </c>
      <c r="L107" s="205">
        <f>IFERROR(VLOOKUP(B107,'[15]JUN-20'!B:H,7,FALSE),0)</f>
        <v>0</v>
      </c>
      <c r="M107" s="206">
        <f t="shared" si="15"/>
        <v>0</v>
      </c>
      <c r="N107" s="204">
        <f>IFERROR(VLOOKUP(B107,'[16]JUL-20'!B:H,6,FALSE),0)</f>
        <v>0</v>
      </c>
      <c r="O107" s="205">
        <f>IFERROR(VLOOKUP(B107,'[16]JUL-20'!B:H,7,FALSE),0)</f>
        <v>0</v>
      </c>
      <c r="P107" s="206">
        <f t="shared" si="16"/>
        <v>0</v>
      </c>
      <c r="Q107" s="204">
        <f>IFERROR(VLOOKUP(B107,'[17]AUG-20'!B:H,6,FALSE),0)</f>
        <v>0</v>
      </c>
      <c r="R107" s="205">
        <f>IFERROR(VLOOKUP(B107,'[17]AUG-20'!B:H,7,FALSE),0)</f>
        <v>0</v>
      </c>
      <c r="S107" s="206">
        <f t="shared" si="17"/>
        <v>0</v>
      </c>
      <c r="T107" s="204">
        <f>IFERROR(VLOOKUP(B107,'[18]SEP-20'!B:H,6,FALSE),0)</f>
        <v>0</v>
      </c>
      <c r="U107" s="205">
        <f>IFERROR(VLOOKUP(B107,'[18]SEP-20'!B:H,7,FALSE),0)</f>
        <v>0</v>
      </c>
      <c r="V107" s="206">
        <f t="shared" si="18"/>
        <v>0</v>
      </c>
      <c r="W107" s="195">
        <f t="shared" si="19"/>
        <v>0</v>
      </c>
      <c r="X107" s="196">
        <f t="shared" si="19"/>
        <v>0</v>
      </c>
      <c r="Y107" s="197">
        <f t="shared" si="19"/>
        <v>0</v>
      </c>
    </row>
    <row r="108" spans="1:25" ht="13">
      <c r="A108" s="2" t="s">
        <v>277</v>
      </c>
      <c r="B108" s="2" t="s">
        <v>101</v>
      </c>
      <c r="C108" s="89" t="s">
        <v>297</v>
      </c>
      <c r="D108" s="129" t="s">
        <v>303</v>
      </c>
      <c r="E108" s="217">
        <f>IFERROR(VLOOKUP($B108,'[13]APR-20'!$B:$H,6,FALSE),0)</f>
        <v>80196.45</v>
      </c>
      <c r="F108" s="218">
        <f>IFERROR(VLOOKUP(B108,'[13]APR-20'!B:H,7,FALSE),0)</f>
        <v>705.65</v>
      </c>
      <c r="G108" s="219">
        <f t="shared" si="13"/>
        <v>80902.099999999991</v>
      </c>
      <c r="H108" s="217">
        <f>IFERROR(VLOOKUP(B108,'[14]MAY-20'!B:H,6,FALSE),0)</f>
        <v>55738.45</v>
      </c>
      <c r="I108" s="218">
        <f>IFERROR(VLOOKUP(B108,'[14]MAY-20'!B:H,7,FALSE),0)</f>
        <v>525.04999999999995</v>
      </c>
      <c r="J108" s="219">
        <f t="shared" si="14"/>
        <v>56263.5</v>
      </c>
      <c r="K108" s="204">
        <f>IFERROR(VLOOKUP(B108,'[15]JUN-20'!B:H,6,FALSE),0)</f>
        <v>30289.35</v>
      </c>
      <c r="L108" s="205">
        <f>IFERROR(VLOOKUP(B108,'[15]JUN-20'!B:H,7,FALSE),0)</f>
        <v>1340.85</v>
      </c>
      <c r="M108" s="206">
        <f t="shared" si="15"/>
        <v>31630.199999999997</v>
      </c>
      <c r="N108" s="204">
        <f>IFERROR(VLOOKUP(B108,'[16]JUL-20'!B:H,6,FALSE),0)</f>
        <v>54373.599999999999</v>
      </c>
      <c r="O108" s="205">
        <f>IFERROR(VLOOKUP(B108,'[16]JUL-20'!B:H,7,FALSE),0)</f>
        <v>1548.85</v>
      </c>
      <c r="P108" s="206">
        <f t="shared" si="16"/>
        <v>55922.45</v>
      </c>
      <c r="Q108" s="204">
        <f>IFERROR(VLOOKUP(B108,'[17]AUG-20'!B:H,6,FALSE),0)</f>
        <v>23342.25</v>
      </c>
      <c r="R108" s="205">
        <f>IFERROR(VLOOKUP(B108,'[17]AUG-20'!B:H,7,FALSE),0)</f>
        <v>1454.9</v>
      </c>
      <c r="S108" s="206">
        <f t="shared" si="17"/>
        <v>24797.15</v>
      </c>
      <c r="T108" s="204">
        <f>IFERROR(VLOOKUP(B108,'[18]SEP-20'!B:H,6,FALSE),0)</f>
        <v>34471.300000000003</v>
      </c>
      <c r="U108" s="205">
        <f>IFERROR(VLOOKUP(B108,'[18]SEP-20'!B:H,7,FALSE),0)</f>
        <v>2830.35</v>
      </c>
      <c r="V108" s="206">
        <f t="shared" si="18"/>
        <v>37301.65</v>
      </c>
      <c r="W108" s="195">
        <f t="shared" si="19"/>
        <v>278411.40000000002</v>
      </c>
      <c r="X108" s="196">
        <f t="shared" si="19"/>
        <v>8405.65</v>
      </c>
      <c r="Y108" s="197">
        <f t="shared" si="19"/>
        <v>286817.05</v>
      </c>
    </row>
    <row r="109" spans="1:25" ht="13">
      <c r="A109" s="2" t="s">
        <v>277</v>
      </c>
      <c r="B109" s="2" t="s">
        <v>102</v>
      </c>
      <c r="C109" s="89" t="s">
        <v>297</v>
      </c>
      <c r="D109" s="129" t="s">
        <v>303</v>
      </c>
      <c r="E109" s="217">
        <f>IFERROR(VLOOKUP($B109,'[13]APR-20'!$B:$H,6,FALSE),0)</f>
        <v>79312.649999999994</v>
      </c>
      <c r="F109" s="218">
        <f>IFERROR(VLOOKUP(B109,'[13]APR-20'!B:H,7,FALSE),0)</f>
        <v>1035.55</v>
      </c>
      <c r="G109" s="219">
        <f t="shared" si="13"/>
        <v>80348.2</v>
      </c>
      <c r="H109" s="217">
        <f>IFERROR(VLOOKUP(B109,'[14]MAY-20'!B:H,6,FALSE),0)</f>
        <v>71665.45</v>
      </c>
      <c r="I109" s="218">
        <f>IFERROR(VLOOKUP(B109,'[14]MAY-20'!B:H,7,FALSE),0)</f>
        <v>301.64999999999998</v>
      </c>
      <c r="J109" s="219">
        <f t="shared" si="14"/>
        <v>71967.099999999991</v>
      </c>
      <c r="K109" s="204">
        <f>IFERROR(VLOOKUP(B109,'[15]JUN-20'!B:H,6,FALSE),0)</f>
        <v>45807.35</v>
      </c>
      <c r="L109" s="205">
        <f>IFERROR(VLOOKUP(B109,'[15]JUN-20'!B:H,7,FALSE),0)</f>
        <v>1316</v>
      </c>
      <c r="M109" s="206">
        <f t="shared" si="15"/>
        <v>47123.35</v>
      </c>
      <c r="N109" s="204">
        <f>IFERROR(VLOOKUP(B109,'[16]JUL-20'!B:H,6,FALSE),0)</f>
        <v>53065.7</v>
      </c>
      <c r="O109" s="205">
        <f>IFERROR(VLOOKUP(B109,'[16]JUL-20'!B:H,7,FALSE),0)</f>
        <v>1394.45</v>
      </c>
      <c r="P109" s="206">
        <f t="shared" si="16"/>
        <v>54460.149999999994</v>
      </c>
      <c r="Q109" s="204">
        <f>IFERROR(VLOOKUP(B109,'[17]AUG-20'!B:H,6,FALSE),0)</f>
        <v>20648.5</v>
      </c>
      <c r="R109" s="205">
        <f>IFERROR(VLOOKUP(B109,'[17]AUG-20'!B:H,7,FALSE),0)</f>
        <v>1383.2</v>
      </c>
      <c r="S109" s="206">
        <f t="shared" si="17"/>
        <v>22031.7</v>
      </c>
      <c r="T109" s="204">
        <f>IFERROR(VLOOKUP(B109,'[18]SEP-20'!B:H,6,FALSE),0)</f>
        <v>12840.9</v>
      </c>
      <c r="U109" s="205">
        <f>IFERROR(VLOOKUP(B109,'[18]SEP-20'!B:H,7,FALSE),0)</f>
        <v>1332.7</v>
      </c>
      <c r="V109" s="206">
        <f t="shared" si="18"/>
        <v>14173.6</v>
      </c>
      <c r="W109" s="195">
        <f t="shared" si="19"/>
        <v>283340.55</v>
      </c>
      <c r="X109" s="196">
        <f t="shared" si="19"/>
        <v>6763.5499999999993</v>
      </c>
      <c r="Y109" s="197">
        <f t="shared" si="19"/>
        <v>290104.09999999998</v>
      </c>
    </row>
    <row r="110" spans="1:25" ht="13">
      <c r="A110" s="2" t="s">
        <v>277</v>
      </c>
      <c r="B110" s="2" t="s">
        <v>103</v>
      </c>
      <c r="C110" s="89" t="s">
        <v>297</v>
      </c>
      <c r="D110" s="129" t="s">
        <v>303</v>
      </c>
      <c r="E110" s="217">
        <f>IFERROR(VLOOKUP($B110,'[13]APR-20'!$B:$H,6,FALSE),0)</f>
        <v>0</v>
      </c>
      <c r="F110" s="218">
        <f>IFERROR(VLOOKUP(B110,'[13]APR-20'!B:H,7,FALSE),0)</f>
        <v>24.5</v>
      </c>
      <c r="G110" s="219">
        <f t="shared" si="13"/>
        <v>24.5</v>
      </c>
      <c r="H110" s="217">
        <f>IFERROR(VLOOKUP(B110,'[14]MAY-20'!B:H,6,FALSE),0)</f>
        <v>0</v>
      </c>
      <c r="I110" s="218">
        <f>IFERROR(VLOOKUP(B110,'[14]MAY-20'!B:H,7,FALSE),0)</f>
        <v>3.6</v>
      </c>
      <c r="J110" s="219">
        <f t="shared" si="14"/>
        <v>3.6</v>
      </c>
      <c r="K110" s="204">
        <f>IFERROR(VLOOKUP(B110,'[15]JUN-20'!B:H,6,FALSE),0)</f>
        <v>0</v>
      </c>
      <c r="L110" s="205">
        <f>IFERROR(VLOOKUP(B110,'[15]JUN-20'!B:H,7,FALSE),0)</f>
        <v>13.65</v>
      </c>
      <c r="M110" s="206">
        <f t="shared" si="15"/>
        <v>13.65</v>
      </c>
      <c r="N110" s="204">
        <f>IFERROR(VLOOKUP(B110,'[16]JUL-20'!B:H,6,FALSE),0)</f>
        <v>0</v>
      </c>
      <c r="O110" s="205">
        <f>IFERROR(VLOOKUP(B110,'[16]JUL-20'!B:H,7,FALSE),0)</f>
        <v>0</v>
      </c>
      <c r="P110" s="206">
        <f t="shared" si="16"/>
        <v>0</v>
      </c>
      <c r="Q110" s="204">
        <f>IFERROR(VLOOKUP(B110,'[17]AUG-20'!B:H,6,FALSE),0)</f>
        <v>0</v>
      </c>
      <c r="R110" s="205">
        <f>IFERROR(VLOOKUP(B110,'[17]AUG-20'!B:H,7,FALSE),0)</f>
        <v>0</v>
      </c>
      <c r="S110" s="206">
        <f t="shared" si="17"/>
        <v>0</v>
      </c>
      <c r="T110" s="204">
        <f>IFERROR(VLOOKUP(B110,'[18]SEP-20'!B:H,6,FALSE),0)</f>
        <v>0</v>
      </c>
      <c r="U110" s="205">
        <f>IFERROR(VLOOKUP(B110,'[18]SEP-20'!B:H,7,FALSE),0)</f>
        <v>382.4</v>
      </c>
      <c r="V110" s="206">
        <f t="shared" si="18"/>
        <v>382.4</v>
      </c>
      <c r="W110" s="195">
        <f t="shared" si="19"/>
        <v>0</v>
      </c>
      <c r="X110" s="196">
        <f t="shared" si="19"/>
        <v>424.15</v>
      </c>
      <c r="Y110" s="197">
        <f t="shared" si="19"/>
        <v>424.15</v>
      </c>
    </row>
    <row r="111" spans="1:25" ht="13">
      <c r="A111" s="2" t="s">
        <v>277</v>
      </c>
      <c r="B111" s="2" t="s">
        <v>104</v>
      </c>
      <c r="C111" s="89" t="s">
        <v>297</v>
      </c>
      <c r="D111" s="129" t="s">
        <v>303</v>
      </c>
      <c r="E111" s="217">
        <f>IFERROR(VLOOKUP($B111,'[13]APR-20'!$B:$H,6,FALSE),0)</f>
        <v>24424.5</v>
      </c>
      <c r="F111" s="218">
        <f>IFERROR(VLOOKUP(B111,'[13]APR-20'!B:H,7,FALSE),0)</f>
        <v>264.89999999999998</v>
      </c>
      <c r="G111" s="219">
        <f t="shared" si="13"/>
        <v>24689.4</v>
      </c>
      <c r="H111" s="217">
        <f>IFERROR(VLOOKUP(B111,'[14]MAY-20'!B:H,6,FALSE),0)</f>
        <v>95391</v>
      </c>
      <c r="I111" s="218">
        <f>IFERROR(VLOOKUP(B111,'[14]MAY-20'!B:H,7,FALSE),0)</f>
        <v>0</v>
      </c>
      <c r="J111" s="219">
        <f t="shared" si="14"/>
        <v>95391</v>
      </c>
      <c r="K111" s="204">
        <f>IFERROR(VLOOKUP(B111,'[15]JUN-20'!B:H,6,FALSE),0)</f>
        <v>80417.649999999994</v>
      </c>
      <c r="L111" s="205">
        <f>IFERROR(VLOOKUP(B111,'[15]JUN-20'!B:H,7,FALSE),0)</f>
        <v>0</v>
      </c>
      <c r="M111" s="206">
        <f t="shared" si="15"/>
        <v>80417.649999999994</v>
      </c>
      <c r="N111" s="204">
        <f>IFERROR(VLOOKUP(B111,'[16]JUL-20'!B:H,6,FALSE),0)</f>
        <v>84887.55</v>
      </c>
      <c r="O111" s="205">
        <f>IFERROR(VLOOKUP(B111,'[16]JUL-20'!B:H,7,FALSE),0)</f>
        <v>0</v>
      </c>
      <c r="P111" s="206">
        <f t="shared" si="16"/>
        <v>84887.55</v>
      </c>
      <c r="Q111" s="204">
        <f>IFERROR(VLOOKUP(B111,'[17]AUG-20'!B:H,6,FALSE),0)</f>
        <v>91127.9</v>
      </c>
      <c r="R111" s="205">
        <f>IFERROR(VLOOKUP(B111,'[17]AUG-20'!B:H,7,FALSE),0)</f>
        <v>0</v>
      </c>
      <c r="S111" s="206">
        <f t="shared" si="17"/>
        <v>91127.9</v>
      </c>
      <c r="T111" s="204">
        <f>IFERROR(VLOOKUP(B111,'[18]SEP-20'!B:H,6,FALSE),0)</f>
        <v>64628.5</v>
      </c>
      <c r="U111" s="205">
        <f>IFERROR(VLOOKUP(B111,'[18]SEP-20'!B:H,7,FALSE),0)</f>
        <v>53.9</v>
      </c>
      <c r="V111" s="206">
        <f t="shared" si="18"/>
        <v>64682.400000000001</v>
      </c>
      <c r="W111" s="195">
        <f t="shared" si="19"/>
        <v>440877.1</v>
      </c>
      <c r="X111" s="196">
        <f t="shared" si="19"/>
        <v>318.79999999999995</v>
      </c>
      <c r="Y111" s="197">
        <f t="shared" si="19"/>
        <v>441195.9</v>
      </c>
    </row>
    <row r="112" spans="1:25" ht="13">
      <c r="A112" s="2" t="s">
        <v>277</v>
      </c>
      <c r="B112" s="2" t="s">
        <v>105</v>
      </c>
      <c r="C112" s="89" t="s">
        <v>297</v>
      </c>
      <c r="D112" s="129" t="s">
        <v>302</v>
      </c>
      <c r="E112" s="217">
        <f>IFERROR(VLOOKUP($B112,'[13]APR-20'!$B:$H,6,FALSE),0)</f>
        <v>78174.05</v>
      </c>
      <c r="F112" s="218">
        <f>IFERROR(VLOOKUP(B112,'[13]APR-20'!B:H,7,FALSE),0)</f>
        <v>255</v>
      </c>
      <c r="G112" s="219">
        <f t="shared" si="13"/>
        <v>78429.05</v>
      </c>
      <c r="H112" s="217">
        <f>IFERROR(VLOOKUP(B112,'[14]MAY-20'!B:H,6,FALSE),0)</f>
        <v>104318.6</v>
      </c>
      <c r="I112" s="218">
        <f>IFERROR(VLOOKUP(B112,'[14]MAY-20'!B:H,7,FALSE),0)</f>
        <v>624.54999999999995</v>
      </c>
      <c r="J112" s="219">
        <f t="shared" si="14"/>
        <v>104943.15000000001</v>
      </c>
      <c r="K112" s="204">
        <f>IFERROR(VLOOKUP(B112,'[15]JUN-20'!B:H,6,FALSE),0)</f>
        <v>16339.55</v>
      </c>
      <c r="L112" s="205">
        <f>IFERROR(VLOOKUP(B112,'[15]JUN-20'!B:H,7,FALSE),0)</f>
        <v>484.8</v>
      </c>
      <c r="M112" s="206">
        <f t="shared" si="15"/>
        <v>16824.349999999999</v>
      </c>
      <c r="N112" s="204">
        <f>IFERROR(VLOOKUP(B112,'[16]JUL-20'!B:H,6,FALSE),0)</f>
        <v>0</v>
      </c>
      <c r="O112" s="205">
        <f>IFERROR(VLOOKUP(B112,'[16]JUL-20'!B:H,7,FALSE),0)</f>
        <v>0</v>
      </c>
      <c r="P112" s="206">
        <f t="shared" si="16"/>
        <v>0</v>
      </c>
      <c r="Q112" s="204">
        <f>IFERROR(VLOOKUP(B112,'[17]AUG-20'!B:H,6,FALSE),0)</f>
        <v>0</v>
      </c>
      <c r="R112" s="205">
        <f>IFERROR(VLOOKUP(B112,'[17]AUG-20'!B:H,7,FALSE),0)</f>
        <v>0</v>
      </c>
      <c r="S112" s="206">
        <f t="shared" si="17"/>
        <v>0</v>
      </c>
      <c r="T112" s="204">
        <f>IFERROR(VLOOKUP(B112,'[18]SEP-20'!B:H,6,FALSE),0)</f>
        <v>0</v>
      </c>
      <c r="U112" s="205">
        <f>IFERROR(VLOOKUP(B112,'[18]SEP-20'!B:H,7,FALSE),0)</f>
        <v>0</v>
      </c>
      <c r="V112" s="206">
        <f t="shared" si="18"/>
        <v>0</v>
      </c>
      <c r="W112" s="195">
        <f t="shared" si="19"/>
        <v>198832.2</v>
      </c>
      <c r="X112" s="196">
        <f t="shared" si="19"/>
        <v>1364.35</v>
      </c>
      <c r="Y112" s="197">
        <f t="shared" si="19"/>
        <v>200196.55000000002</v>
      </c>
    </row>
    <row r="113" spans="1:25" ht="13">
      <c r="A113" s="2" t="s">
        <v>277</v>
      </c>
      <c r="B113" s="2" t="s">
        <v>106</v>
      </c>
      <c r="C113" s="89" t="s">
        <v>297</v>
      </c>
      <c r="D113" s="129" t="s">
        <v>302</v>
      </c>
      <c r="E113" s="217">
        <f>IFERROR(VLOOKUP($B113,'[13]APR-20'!$B:$H,6,FALSE),0)</f>
        <v>0</v>
      </c>
      <c r="F113" s="218">
        <f>IFERROR(VLOOKUP(B113,'[13]APR-20'!B:H,7,FALSE),0)</f>
        <v>0</v>
      </c>
      <c r="G113" s="219">
        <f t="shared" si="13"/>
        <v>0</v>
      </c>
      <c r="H113" s="217">
        <f>IFERROR(VLOOKUP(B113,'[14]MAY-20'!B:H,6,FALSE),0)</f>
        <v>0</v>
      </c>
      <c r="I113" s="218">
        <f>IFERROR(VLOOKUP(B113,'[14]MAY-20'!B:H,7,FALSE),0)</f>
        <v>0</v>
      </c>
      <c r="J113" s="219">
        <f t="shared" si="14"/>
        <v>0</v>
      </c>
      <c r="K113" s="204">
        <f>IFERROR(VLOOKUP(B113,'[15]JUN-20'!B:H,6,FALSE),0)</f>
        <v>0</v>
      </c>
      <c r="L113" s="205">
        <f>IFERROR(VLOOKUP(B113,'[15]JUN-20'!B:H,7,FALSE),0)</f>
        <v>0</v>
      </c>
      <c r="M113" s="206">
        <f t="shared" si="15"/>
        <v>0</v>
      </c>
      <c r="N113" s="204">
        <f>IFERROR(VLOOKUP(B113,'[16]JUL-20'!B:H,6,FALSE),0)</f>
        <v>0</v>
      </c>
      <c r="O113" s="205">
        <f>IFERROR(VLOOKUP(B113,'[16]JUL-20'!B:H,7,FALSE),0)</f>
        <v>0</v>
      </c>
      <c r="P113" s="206">
        <f t="shared" si="16"/>
        <v>0</v>
      </c>
      <c r="Q113" s="204">
        <f>IFERROR(VLOOKUP(B113,'[17]AUG-20'!B:H,6,FALSE),0)</f>
        <v>0</v>
      </c>
      <c r="R113" s="205">
        <f>IFERROR(VLOOKUP(B113,'[17]AUG-20'!B:H,7,FALSE),0)</f>
        <v>0</v>
      </c>
      <c r="S113" s="206">
        <f t="shared" si="17"/>
        <v>0</v>
      </c>
      <c r="T113" s="204">
        <f>IFERROR(VLOOKUP(B113,'[18]SEP-20'!B:H,6,FALSE),0)</f>
        <v>0</v>
      </c>
      <c r="U113" s="205">
        <f>IFERROR(VLOOKUP(B113,'[18]SEP-20'!B:H,7,FALSE),0)</f>
        <v>0</v>
      </c>
      <c r="V113" s="206">
        <f t="shared" si="18"/>
        <v>0</v>
      </c>
      <c r="W113" s="195">
        <f t="shared" si="19"/>
        <v>0</v>
      </c>
      <c r="X113" s="196">
        <f t="shared" si="19"/>
        <v>0</v>
      </c>
      <c r="Y113" s="197">
        <f t="shared" si="19"/>
        <v>0</v>
      </c>
    </row>
    <row r="114" spans="1:25" ht="13">
      <c r="A114" s="2" t="s">
        <v>277</v>
      </c>
      <c r="B114" s="2" t="s">
        <v>107</v>
      </c>
      <c r="C114" s="89" t="s">
        <v>297</v>
      </c>
      <c r="D114" s="129" t="s">
        <v>303</v>
      </c>
      <c r="E114" s="217">
        <f>IFERROR(VLOOKUP($B114,'[13]APR-20'!$B:$H,6,FALSE),0)</f>
        <v>55523.25</v>
      </c>
      <c r="F114" s="218">
        <f>IFERROR(VLOOKUP(B114,'[13]APR-20'!B:H,7,FALSE),0)</f>
        <v>0.45</v>
      </c>
      <c r="G114" s="219">
        <f t="shared" si="13"/>
        <v>55523.7</v>
      </c>
      <c r="H114" s="217">
        <f>IFERROR(VLOOKUP(B114,'[14]MAY-20'!B:H,6,FALSE),0)</f>
        <v>36429.800000000003</v>
      </c>
      <c r="I114" s="218">
        <f>IFERROR(VLOOKUP(B114,'[14]MAY-20'!B:H,7,FALSE),0)</f>
        <v>119.85</v>
      </c>
      <c r="J114" s="219">
        <f t="shared" si="14"/>
        <v>36549.65</v>
      </c>
      <c r="K114" s="204">
        <f>IFERROR(VLOOKUP(B114,'[15]JUN-20'!B:H,6,FALSE),0)</f>
        <v>35297.85</v>
      </c>
      <c r="L114" s="205">
        <f>IFERROR(VLOOKUP(B114,'[15]JUN-20'!B:H,7,FALSE),0)</f>
        <v>0.15</v>
      </c>
      <c r="M114" s="206">
        <f t="shared" si="15"/>
        <v>35298</v>
      </c>
      <c r="N114" s="204">
        <f>IFERROR(VLOOKUP(B114,'[16]JUL-20'!B:H,6,FALSE),0)</f>
        <v>74673.55</v>
      </c>
      <c r="O114" s="205">
        <f>IFERROR(VLOOKUP(B114,'[16]JUL-20'!B:H,7,FALSE),0)</f>
        <v>626.79999999999995</v>
      </c>
      <c r="P114" s="206">
        <f t="shared" si="16"/>
        <v>75300.350000000006</v>
      </c>
      <c r="Q114" s="204">
        <f>IFERROR(VLOOKUP(B114,'[17]AUG-20'!B:H,6,FALSE),0)</f>
        <v>99266.6</v>
      </c>
      <c r="R114" s="205">
        <f>IFERROR(VLOOKUP(B114,'[17]AUG-20'!B:H,7,FALSE),0)</f>
        <v>76.349999999999994</v>
      </c>
      <c r="S114" s="206">
        <f t="shared" si="17"/>
        <v>99342.950000000012</v>
      </c>
      <c r="T114" s="204">
        <f>IFERROR(VLOOKUP(B114,'[18]SEP-20'!B:H,6,FALSE),0)</f>
        <v>60491</v>
      </c>
      <c r="U114" s="205">
        <f>IFERROR(VLOOKUP(B114,'[18]SEP-20'!B:H,7,FALSE),0)</f>
        <v>1040.9000000000001</v>
      </c>
      <c r="V114" s="206">
        <f t="shared" si="18"/>
        <v>61531.9</v>
      </c>
      <c r="W114" s="195">
        <f t="shared" si="19"/>
        <v>361682.05000000005</v>
      </c>
      <c r="X114" s="196">
        <f t="shared" si="19"/>
        <v>1864.5</v>
      </c>
      <c r="Y114" s="197">
        <f t="shared" si="19"/>
        <v>363546.55000000005</v>
      </c>
    </row>
    <row r="115" spans="1:25" ht="13">
      <c r="A115" s="2" t="s">
        <v>277</v>
      </c>
      <c r="B115" s="2" t="s">
        <v>108</v>
      </c>
      <c r="C115" s="89" t="s">
        <v>297</v>
      </c>
      <c r="D115" s="129" t="s">
        <v>303</v>
      </c>
      <c r="E115" s="217">
        <f>IFERROR(VLOOKUP($B115,'[13]APR-20'!$B:$H,6,FALSE),0)</f>
        <v>60055.4</v>
      </c>
      <c r="F115" s="218">
        <f>IFERROR(VLOOKUP(B115,'[13]APR-20'!B:H,7,FALSE),0)</f>
        <v>100.9</v>
      </c>
      <c r="G115" s="219">
        <f t="shared" si="13"/>
        <v>60156.3</v>
      </c>
      <c r="H115" s="217">
        <f>IFERROR(VLOOKUP(B115,'[14]MAY-20'!B:H,6,FALSE),0)</f>
        <v>103007.1</v>
      </c>
      <c r="I115" s="218">
        <f>IFERROR(VLOOKUP(B115,'[14]MAY-20'!B:H,7,FALSE),0)</f>
        <v>1.1000000000000001</v>
      </c>
      <c r="J115" s="219">
        <f t="shared" si="14"/>
        <v>103008.20000000001</v>
      </c>
      <c r="K115" s="204">
        <f>IFERROR(VLOOKUP(B115,'[15]JUN-20'!B:H,6,FALSE),0)</f>
        <v>103271.3</v>
      </c>
      <c r="L115" s="205">
        <f>IFERROR(VLOOKUP(B115,'[15]JUN-20'!B:H,7,FALSE),0)</f>
        <v>52.75</v>
      </c>
      <c r="M115" s="206">
        <f t="shared" si="15"/>
        <v>103324.05</v>
      </c>
      <c r="N115" s="204">
        <f>IFERROR(VLOOKUP(B115,'[16]JUL-20'!B:H,6,FALSE),0)</f>
        <v>78184.95</v>
      </c>
      <c r="O115" s="205">
        <f>IFERROR(VLOOKUP(B115,'[16]JUL-20'!B:H,7,FALSE),0)</f>
        <v>82.2</v>
      </c>
      <c r="P115" s="206">
        <f t="shared" si="16"/>
        <v>78267.149999999994</v>
      </c>
      <c r="Q115" s="204">
        <f>IFERROR(VLOOKUP(B115,'[17]AUG-20'!B:H,6,FALSE),0)</f>
        <v>30977.200000000001</v>
      </c>
      <c r="R115" s="205">
        <f>IFERROR(VLOOKUP(B115,'[17]AUG-20'!B:H,7,FALSE),0)</f>
        <v>14.05</v>
      </c>
      <c r="S115" s="206">
        <f t="shared" si="17"/>
        <v>30991.25</v>
      </c>
      <c r="T115" s="204">
        <f>IFERROR(VLOOKUP(B115,'[18]SEP-20'!B:H,6,FALSE),0)</f>
        <v>18345.150000000001</v>
      </c>
      <c r="U115" s="205">
        <f>IFERROR(VLOOKUP(B115,'[18]SEP-20'!B:H,7,FALSE),0)</f>
        <v>1043.7</v>
      </c>
      <c r="V115" s="206">
        <f t="shared" si="18"/>
        <v>19388.850000000002</v>
      </c>
      <c r="W115" s="195">
        <f t="shared" si="19"/>
        <v>393841.10000000003</v>
      </c>
      <c r="X115" s="196">
        <f t="shared" si="19"/>
        <v>1294.7</v>
      </c>
      <c r="Y115" s="197">
        <f t="shared" si="19"/>
        <v>395135.79999999993</v>
      </c>
    </row>
    <row r="116" spans="1:25" ht="13">
      <c r="A116" s="2" t="s">
        <v>277</v>
      </c>
      <c r="B116" s="2" t="s">
        <v>109</v>
      </c>
      <c r="C116" s="89" t="s">
        <v>297</v>
      </c>
      <c r="D116" s="129" t="s">
        <v>304</v>
      </c>
      <c r="E116" s="217">
        <f>IFERROR(VLOOKUP($B116,'[13]APR-20'!$B:$H,6,FALSE),0)</f>
        <v>0</v>
      </c>
      <c r="F116" s="218">
        <f>IFERROR(VLOOKUP(B116,'[13]APR-20'!B:H,7,FALSE),0)</f>
        <v>0</v>
      </c>
      <c r="G116" s="219">
        <f t="shared" si="13"/>
        <v>0</v>
      </c>
      <c r="H116" s="217">
        <f>IFERROR(VLOOKUP(B116,'[14]MAY-20'!B:H,6,FALSE),0)</f>
        <v>0</v>
      </c>
      <c r="I116" s="218">
        <f>IFERROR(VLOOKUP(B116,'[14]MAY-20'!B:H,7,FALSE),0)</f>
        <v>0</v>
      </c>
      <c r="J116" s="219">
        <f t="shared" si="14"/>
        <v>0</v>
      </c>
      <c r="K116" s="204">
        <f>IFERROR(VLOOKUP(B116,'[15]JUN-20'!B:H,6,FALSE),0)</f>
        <v>0</v>
      </c>
      <c r="L116" s="205">
        <f>IFERROR(VLOOKUP(B116,'[15]JUN-20'!B:H,7,FALSE),0)</f>
        <v>0</v>
      </c>
      <c r="M116" s="206">
        <f t="shared" si="15"/>
        <v>0</v>
      </c>
      <c r="N116" s="204">
        <f>IFERROR(VLOOKUP(B116,'[16]JUL-20'!B:H,6,FALSE),0)</f>
        <v>0</v>
      </c>
      <c r="O116" s="205">
        <f>IFERROR(VLOOKUP(B116,'[16]JUL-20'!B:H,7,FALSE),0)</f>
        <v>0</v>
      </c>
      <c r="P116" s="206">
        <f t="shared" si="16"/>
        <v>0</v>
      </c>
      <c r="Q116" s="204">
        <f>IFERROR(VLOOKUP(B116,'[17]AUG-20'!B:H,6,FALSE),0)</f>
        <v>1736.65</v>
      </c>
      <c r="R116" s="205">
        <f>IFERROR(VLOOKUP(B116,'[17]AUG-20'!B:H,7,FALSE),0)</f>
        <v>23.65</v>
      </c>
      <c r="S116" s="206">
        <f t="shared" si="17"/>
        <v>1760.3000000000002</v>
      </c>
      <c r="T116" s="204">
        <f>IFERROR(VLOOKUP(B116,'[18]SEP-20'!B:H,6,FALSE),0)</f>
        <v>40909.85</v>
      </c>
      <c r="U116" s="205">
        <f>IFERROR(VLOOKUP(B116,'[18]SEP-20'!B:H,7,FALSE),0)</f>
        <v>1691.55</v>
      </c>
      <c r="V116" s="206">
        <f t="shared" si="18"/>
        <v>42601.4</v>
      </c>
      <c r="W116" s="195">
        <f t="shared" si="19"/>
        <v>42646.5</v>
      </c>
      <c r="X116" s="196">
        <f t="shared" si="19"/>
        <v>1715.2</v>
      </c>
      <c r="Y116" s="197">
        <f t="shared" si="19"/>
        <v>44361.700000000004</v>
      </c>
    </row>
    <row r="117" spans="1:25" ht="13">
      <c r="A117" s="2" t="s">
        <v>277</v>
      </c>
      <c r="B117" s="2" t="s">
        <v>110</v>
      </c>
      <c r="C117" s="89" t="s">
        <v>297</v>
      </c>
      <c r="D117" s="129" t="s">
        <v>304</v>
      </c>
      <c r="E117" s="217">
        <f>IFERROR(VLOOKUP($B117,'[13]APR-20'!$B:$H,6,FALSE),0)</f>
        <v>0</v>
      </c>
      <c r="F117" s="218">
        <f>IFERROR(VLOOKUP(B117,'[13]APR-20'!B:H,7,FALSE),0)</f>
        <v>0</v>
      </c>
      <c r="G117" s="219">
        <f t="shared" si="13"/>
        <v>0</v>
      </c>
      <c r="H117" s="217">
        <f>IFERROR(VLOOKUP(B117,'[14]MAY-20'!B:H,6,FALSE),0)</f>
        <v>0</v>
      </c>
      <c r="I117" s="218">
        <f>IFERROR(VLOOKUP(B117,'[14]MAY-20'!B:H,7,FALSE),0)</f>
        <v>0</v>
      </c>
      <c r="J117" s="219">
        <f t="shared" si="14"/>
        <v>0</v>
      </c>
      <c r="K117" s="204">
        <f>IFERROR(VLOOKUP(B117,'[15]JUN-20'!B:H,6,FALSE),0)</f>
        <v>0</v>
      </c>
      <c r="L117" s="205">
        <f>IFERROR(VLOOKUP(B117,'[15]JUN-20'!B:H,7,FALSE),0)</f>
        <v>0</v>
      </c>
      <c r="M117" s="206">
        <f t="shared" si="15"/>
        <v>0</v>
      </c>
      <c r="N117" s="204">
        <f>IFERROR(VLOOKUP(B117,'[16]JUL-20'!B:H,6,FALSE),0)</f>
        <v>0</v>
      </c>
      <c r="O117" s="205">
        <f>IFERROR(VLOOKUP(B117,'[16]JUL-20'!B:H,7,FALSE),0)</f>
        <v>0</v>
      </c>
      <c r="P117" s="206">
        <f t="shared" si="16"/>
        <v>0</v>
      </c>
      <c r="Q117" s="204">
        <f>IFERROR(VLOOKUP(B117,'[17]AUG-20'!B:H,6,FALSE),0)</f>
        <v>0</v>
      </c>
      <c r="R117" s="205">
        <f>IFERROR(VLOOKUP(B117,'[17]AUG-20'!B:H,7,FALSE),0)</f>
        <v>0</v>
      </c>
      <c r="S117" s="206">
        <f t="shared" si="17"/>
        <v>0</v>
      </c>
      <c r="T117" s="204">
        <f>IFERROR(VLOOKUP(B117,'[18]SEP-20'!B:H,6,FALSE),0)</f>
        <v>4137.5</v>
      </c>
      <c r="U117" s="205">
        <f>IFERROR(VLOOKUP(B117,'[18]SEP-20'!B:H,7,FALSE),0)</f>
        <v>611.85</v>
      </c>
      <c r="V117" s="206">
        <f t="shared" si="18"/>
        <v>4749.3500000000004</v>
      </c>
      <c r="W117" s="195">
        <f t="shared" si="19"/>
        <v>4137.5</v>
      </c>
      <c r="X117" s="196">
        <f t="shared" si="19"/>
        <v>611.85</v>
      </c>
      <c r="Y117" s="197">
        <f t="shared" si="19"/>
        <v>4749.3500000000004</v>
      </c>
    </row>
    <row r="118" spans="1:25" ht="13">
      <c r="A118" s="2" t="s">
        <v>277</v>
      </c>
      <c r="B118" s="2" t="s">
        <v>111</v>
      </c>
      <c r="C118" s="89" t="s">
        <v>297</v>
      </c>
      <c r="D118" s="129" t="s">
        <v>298</v>
      </c>
      <c r="E118" s="217">
        <f>IFERROR(VLOOKUP($B118,'[13]APR-20'!$B:$H,6,FALSE),0)</f>
        <v>93901.75</v>
      </c>
      <c r="F118" s="218">
        <f>IFERROR(VLOOKUP(B118,'[13]APR-20'!B:H,7,FALSE),0)</f>
        <v>760.95</v>
      </c>
      <c r="G118" s="219">
        <f t="shared" si="13"/>
        <v>94662.7</v>
      </c>
      <c r="H118" s="217">
        <f>IFERROR(VLOOKUP(B118,'[14]MAY-20'!B:H,6,FALSE),0)</f>
        <v>106528.85</v>
      </c>
      <c r="I118" s="218">
        <f>IFERROR(VLOOKUP(B118,'[14]MAY-20'!B:H,7,FALSE),0)</f>
        <v>1409.2</v>
      </c>
      <c r="J118" s="219">
        <f t="shared" si="14"/>
        <v>107938.05</v>
      </c>
      <c r="K118" s="204">
        <f>IFERROR(VLOOKUP(B118,'[15]JUN-20'!B:H,6,FALSE),0)</f>
        <v>81702.350000000006</v>
      </c>
      <c r="L118" s="205">
        <f>IFERROR(VLOOKUP(B118,'[15]JUN-20'!B:H,7,FALSE),0)</f>
        <v>1696.85</v>
      </c>
      <c r="M118" s="206">
        <f t="shared" si="15"/>
        <v>83399.200000000012</v>
      </c>
      <c r="N118" s="204">
        <f>IFERROR(VLOOKUP(B118,'[16]JUL-20'!B:H,6,FALSE),0)</f>
        <v>18437.849999999999</v>
      </c>
      <c r="O118" s="205">
        <f>IFERROR(VLOOKUP(B118,'[16]JUL-20'!B:H,7,FALSE),0)</f>
        <v>295.3</v>
      </c>
      <c r="P118" s="206">
        <f t="shared" si="16"/>
        <v>18733.149999999998</v>
      </c>
      <c r="Q118" s="204">
        <f>IFERROR(VLOOKUP(B118,'[17]AUG-20'!B:H,6,FALSE),0)</f>
        <v>34655.25</v>
      </c>
      <c r="R118" s="205">
        <f>IFERROR(VLOOKUP(B118,'[17]AUG-20'!B:H,7,FALSE),0)</f>
        <v>2513.1999999999998</v>
      </c>
      <c r="S118" s="206">
        <f t="shared" si="17"/>
        <v>37168.449999999997</v>
      </c>
      <c r="T118" s="204">
        <f>IFERROR(VLOOKUP(B118,'[18]SEP-20'!B:H,6,FALSE),0)</f>
        <v>36471.85</v>
      </c>
      <c r="U118" s="205">
        <f>IFERROR(VLOOKUP(B118,'[18]SEP-20'!B:H,7,FALSE),0)</f>
        <v>2801.4</v>
      </c>
      <c r="V118" s="206">
        <f t="shared" si="18"/>
        <v>39273.25</v>
      </c>
      <c r="W118" s="195">
        <f t="shared" si="19"/>
        <v>371697.89999999997</v>
      </c>
      <c r="X118" s="196">
        <f t="shared" si="19"/>
        <v>9476.9</v>
      </c>
      <c r="Y118" s="197">
        <f t="shared" si="19"/>
        <v>381174.80000000005</v>
      </c>
    </row>
    <row r="119" spans="1:25" ht="13">
      <c r="A119" s="2" t="s">
        <v>277</v>
      </c>
      <c r="B119" s="2" t="s">
        <v>112</v>
      </c>
      <c r="C119" s="89" t="s">
        <v>297</v>
      </c>
      <c r="D119" s="129" t="s">
        <v>298</v>
      </c>
      <c r="E119" s="217">
        <f>IFERROR(VLOOKUP($B119,'[13]APR-20'!$B:$H,6,FALSE),0)</f>
        <v>96338.45</v>
      </c>
      <c r="F119" s="218">
        <f>IFERROR(VLOOKUP(B119,'[13]APR-20'!B:H,7,FALSE),0)</f>
        <v>400.65</v>
      </c>
      <c r="G119" s="219">
        <f t="shared" si="13"/>
        <v>96739.099999999991</v>
      </c>
      <c r="H119" s="217">
        <f>IFERROR(VLOOKUP(B119,'[14]MAY-20'!B:H,6,FALSE),0)</f>
        <v>21059.05</v>
      </c>
      <c r="I119" s="218">
        <f>IFERROR(VLOOKUP(B119,'[14]MAY-20'!B:H,7,FALSE),0)</f>
        <v>2.5</v>
      </c>
      <c r="J119" s="219">
        <f t="shared" si="14"/>
        <v>21061.55</v>
      </c>
      <c r="K119" s="204">
        <f>IFERROR(VLOOKUP(B119,'[15]JUN-20'!B:H,6,FALSE),0)</f>
        <v>0</v>
      </c>
      <c r="L119" s="205">
        <f>IFERROR(VLOOKUP(B119,'[15]JUN-20'!B:H,7,FALSE),0)</f>
        <v>0</v>
      </c>
      <c r="M119" s="206">
        <f t="shared" si="15"/>
        <v>0</v>
      </c>
      <c r="N119" s="204">
        <f>IFERROR(VLOOKUP(B119,'[16]JUL-20'!B:H,6,FALSE),0)</f>
        <v>53246</v>
      </c>
      <c r="O119" s="205">
        <f>IFERROR(VLOOKUP(B119,'[16]JUL-20'!B:H,7,FALSE),0)</f>
        <v>1967.85</v>
      </c>
      <c r="P119" s="206">
        <f t="shared" si="16"/>
        <v>55213.85</v>
      </c>
      <c r="Q119" s="204">
        <f>IFERROR(VLOOKUP(B119,'[17]AUG-20'!B:H,6,FALSE),0)</f>
        <v>25482.6</v>
      </c>
      <c r="R119" s="205">
        <f>IFERROR(VLOOKUP(B119,'[17]AUG-20'!B:H,7,FALSE),0)</f>
        <v>613.4</v>
      </c>
      <c r="S119" s="206">
        <f t="shared" si="17"/>
        <v>26096</v>
      </c>
      <c r="T119" s="204">
        <f>IFERROR(VLOOKUP(B119,'[18]SEP-20'!B:H,6,FALSE),0)</f>
        <v>20162.95</v>
      </c>
      <c r="U119" s="205">
        <f>IFERROR(VLOOKUP(B119,'[18]SEP-20'!B:H,7,FALSE),0)</f>
        <v>1372.2</v>
      </c>
      <c r="V119" s="206">
        <f t="shared" si="18"/>
        <v>21535.15</v>
      </c>
      <c r="W119" s="195">
        <f t="shared" si="19"/>
        <v>216289.05000000002</v>
      </c>
      <c r="X119" s="196">
        <f t="shared" si="19"/>
        <v>4356.6000000000004</v>
      </c>
      <c r="Y119" s="197">
        <f t="shared" si="19"/>
        <v>220645.65</v>
      </c>
    </row>
    <row r="120" spans="1:25" ht="13">
      <c r="A120" s="2" t="s">
        <v>277</v>
      </c>
      <c r="B120" s="2" t="s">
        <v>113</v>
      </c>
      <c r="C120" s="89" t="s">
        <v>297</v>
      </c>
      <c r="D120" s="129" t="s">
        <v>304</v>
      </c>
      <c r="E120" s="217">
        <f>IFERROR(VLOOKUP($B120,'[13]APR-20'!$B:$H,6,FALSE),0)</f>
        <v>73760.95</v>
      </c>
      <c r="F120" s="218">
        <f>IFERROR(VLOOKUP(B120,'[13]APR-20'!B:H,7,FALSE),0)</f>
        <v>844.9</v>
      </c>
      <c r="G120" s="219">
        <f t="shared" si="13"/>
        <v>74605.849999999991</v>
      </c>
      <c r="H120" s="217">
        <f>IFERROR(VLOOKUP(B120,'[14]MAY-20'!B:H,6,FALSE),0)</f>
        <v>89556.65</v>
      </c>
      <c r="I120" s="218">
        <f>IFERROR(VLOOKUP(B120,'[14]MAY-20'!B:H,7,FALSE),0)</f>
        <v>56.3</v>
      </c>
      <c r="J120" s="219">
        <f t="shared" si="14"/>
        <v>89612.95</v>
      </c>
      <c r="K120" s="204">
        <f>IFERROR(VLOOKUP(B120,'[15]JUN-20'!B:H,6,FALSE),0)</f>
        <v>76976.5</v>
      </c>
      <c r="L120" s="205">
        <f>IFERROR(VLOOKUP(B120,'[15]JUN-20'!B:H,7,FALSE),0)</f>
        <v>203.85</v>
      </c>
      <c r="M120" s="206">
        <f t="shared" si="15"/>
        <v>77180.350000000006</v>
      </c>
      <c r="N120" s="204">
        <f>IFERROR(VLOOKUP(B120,'[16]JUL-20'!B:H,6,FALSE),0)</f>
        <v>64473.05</v>
      </c>
      <c r="O120" s="205">
        <f>IFERROR(VLOOKUP(B120,'[16]JUL-20'!B:H,7,FALSE),0)</f>
        <v>360.7</v>
      </c>
      <c r="P120" s="206">
        <f t="shared" si="16"/>
        <v>64833.75</v>
      </c>
      <c r="Q120" s="204">
        <f>IFERROR(VLOOKUP(B120,'[17]AUG-20'!B:H,6,FALSE),0)</f>
        <v>61830.400000000001</v>
      </c>
      <c r="R120" s="205">
        <f>IFERROR(VLOOKUP(B120,'[17]AUG-20'!B:H,7,FALSE),0)</f>
        <v>881</v>
      </c>
      <c r="S120" s="206">
        <f t="shared" si="17"/>
        <v>62711.4</v>
      </c>
      <c r="T120" s="204">
        <f>IFERROR(VLOOKUP(B120,'[18]SEP-20'!B:H,6,FALSE),0)</f>
        <v>46815.45</v>
      </c>
      <c r="U120" s="205">
        <f>IFERROR(VLOOKUP(B120,'[18]SEP-20'!B:H,7,FALSE),0)</f>
        <v>2576.1999999999998</v>
      </c>
      <c r="V120" s="206">
        <f t="shared" si="18"/>
        <v>49391.649999999994</v>
      </c>
      <c r="W120" s="195">
        <f t="shared" si="19"/>
        <v>413413</v>
      </c>
      <c r="X120" s="196">
        <f t="shared" si="19"/>
        <v>4922.95</v>
      </c>
      <c r="Y120" s="197">
        <f t="shared" si="19"/>
        <v>418335.95000000007</v>
      </c>
    </row>
    <row r="121" spans="1:25" ht="13">
      <c r="A121" s="2" t="s">
        <v>277</v>
      </c>
      <c r="B121" s="2" t="s">
        <v>114</v>
      </c>
      <c r="C121" s="89" t="s">
        <v>297</v>
      </c>
      <c r="D121" s="129" t="s">
        <v>304</v>
      </c>
      <c r="E121" s="217">
        <f>IFERROR(VLOOKUP($B121,'[13]APR-20'!$B:$H,6,FALSE),0)</f>
        <v>80228.850000000006</v>
      </c>
      <c r="F121" s="218">
        <f>IFERROR(VLOOKUP(B121,'[13]APR-20'!B:H,7,FALSE),0)</f>
        <v>760.85</v>
      </c>
      <c r="G121" s="219">
        <f t="shared" si="13"/>
        <v>80989.700000000012</v>
      </c>
      <c r="H121" s="217">
        <f>IFERROR(VLOOKUP(B121,'[14]MAY-20'!B:H,6,FALSE),0)</f>
        <v>95865.25</v>
      </c>
      <c r="I121" s="218">
        <f>IFERROR(VLOOKUP(B121,'[14]MAY-20'!B:H,7,FALSE),0)</f>
        <v>76.3</v>
      </c>
      <c r="J121" s="219">
        <f t="shared" si="14"/>
        <v>95941.55</v>
      </c>
      <c r="K121" s="204">
        <f>IFERROR(VLOOKUP(B121,'[15]JUN-20'!B:H,6,FALSE),0)</f>
        <v>52963.35</v>
      </c>
      <c r="L121" s="205">
        <f>IFERROR(VLOOKUP(B121,'[15]JUN-20'!B:H,7,FALSE),0)</f>
        <v>1550.5</v>
      </c>
      <c r="M121" s="206">
        <f t="shared" si="15"/>
        <v>54513.85</v>
      </c>
      <c r="N121" s="204">
        <f>IFERROR(VLOOKUP(B121,'[16]JUL-20'!B:H,6,FALSE),0)</f>
        <v>61960.5</v>
      </c>
      <c r="O121" s="205">
        <f>IFERROR(VLOOKUP(B121,'[16]JUL-20'!B:H,7,FALSE),0)</f>
        <v>1416.75</v>
      </c>
      <c r="P121" s="206">
        <f t="shared" si="16"/>
        <v>63377.25</v>
      </c>
      <c r="Q121" s="204">
        <f>IFERROR(VLOOKUP(B121,'[17]AUG-20'!B:H,6,FALSE),0)</f>
        <v>85416.85</v>
      </c>
      <c r="R121" s="205">
        <f>IFERROR(VLOOKUP(B121,'[17]AUG-20'!B:H,7,FALSE),0)</f>
        <v>273.25</v>
      </c>
      <c r="S121" s="206">
        <f t="shared" si="17"/>
        <v>85690.1</v>
      </c>
      <c r="T121" s="204">
        <f>IFERROR(VLOOKUP(B121,'[18]SEP-20'!B:H,6,FALSE),0)</f>
        <v>41501.699999999997</v>
      </c>
      <c r="U121" s="205">
        <f>IFERROR(VLOOKUP(B121,'[18]SEP-20'!B:H,7,FALSE),0)</f>
        <v>3570.45</v>
      </c>
      <c r="V121" s="206">
        <f t="shared" si="18"/>
        <v>45072.149999999994</v>
      </c>
      <c r="W121" s="195">
        <f t="shared" si="19"/>
        <v>417936.50000000006</v>
      </c>
      <c r="X121" s="196">
        <f t="shared" si="19"/>
        <v>7648.1</v>
      </c>
      <c r="Y121" s="197">
        <f t="shared" si="19"/>
        <v>425584.6</v>
      </c>
    </row>
    <row r="122" spans="1:25" ht="13">
      <c r="A122" s="2" t="s">
        <v>428</v>
      </c>
      <c r="B122" s="2" t="s">
        <v>429</v>
      </c>
      <c r="C122" s="89" t="s">
        <v>297</v>
      </c>
      <c r="D122" s="129" t="s">
        <v>302</v>
      </c>
      <c r="E122" s="217">
        <f>IFERROR(VLOOKUP($B122,'[13]APR-20'!$B:$H,6,FALSE),0)</f>
        <v>59699.45</v>
      </c>
      <c r="F122" s="218">
        <f>IFERROR(VLOOKUP(B122,'[13]APR-20'!B:H,7,FALSE),0)</f>
        <v>7282.3</v>
      </c>
      <c r="G122" s="219">
        <f t="shared" si="13"/>
        <v>66981.75</v>
      </c>
      <c r="H122" s="217">
        <f>IFERROR(VLOOKUP(B122,'[14]MAY-20'!B:H,6,FALSE),0)</f>
        <v>80637.3</v>
      </c>
      <c r="I122" s="218">
        <f>IFERROR(VLOOKUP(B122,'[14]MAY-20'!B:H,7,FALSE),0)</f>
        <v>3817.8</v>
      </c>
      <c r="J122" s="219">
        <f t="shared" si="14"/>
        <v>84455.1</v>
      </c>
      <c r="K122" s="204">
        <f>IFERROR(VLOOKUP(B122,'[15]JUN-20'!B:H,6,FALSE),0)</f>
        <v>85980.6</v>
      </c>
      <c r="L122" s="205">
        <f>IFERROR(VLOOKUP(B122,'[15]JUN-20'!B:H,7,FALSE),0)</f>
        <v>1895.8</v>
      </c>
      <c r="M122" s="206">
        <f t="shared" si="15"/>
        <v>87876.400000000009</v>
      </c>
      <c r="N122" s="204">
        <f>IFERROR(VLOOKUP(B122,'[16]JUL-20'!B:H,6,FALSE),0)</f>
        <v>85511.1</v>
      </c>
      <c r="O122" s="205">
        <f>IFERROR(VLOOKUP(B122,'[16]JUL-20'!B:H,7,FALSE),0)</f>
        <v>3025.35</v>
      </c>
      <c r="P122" s="206">
        <f t="shared" si="16"/>
        <v>88536.450000000012</v>
      </c>
      <c r="Q122" s="204">
        <f>IFERROR(VLOOKUP(B122,'[17]AUG-20'!B:H,6,FALSE),0)</f>
        <v>62592.05</v>
      </c>
      <c r="R122" s="205">
        <f>IFERROR(VLOOKUP(B122,'[17]AUG-20'!B:H,7,FALSE),0)</f>
        <v>5137.6499999999996</v>
      </c>
      <c r="S122" s="206">
        <f t="shared" si="17"/>
        <v>67729.7</v>
      </c>
      <c r="T122" s="204">
        <f>IFERROR(VLOOKUP(B122,'[18]SEP-20'!B:H,6,FALSE),0)</f>
        <v>40181.699999999997</v>
      </c>
      <c r="U122" s="205">
        <f>IFERROR(VLOOKUP(B122,'[18]SEP-20'!B:H,7,FALSE),0)</f>
        <v>3992.3</v>
      </c>
      <c r="V122" s="206">
        <f t="shared" si="18"/>
        <v>44174</v>
      </c>
      <c r="W122" s="195">
        <f t="shared" si="19"/>
        <v>414602.2</v>
      </c>
      <c r="X122" s="196">
        <f t="shared" si="19"/>
        <v>25151.200000000001</v>
      </c>
      <c r="Y122" s="197">
        <f t="shared" si="19"/>
        <v>439753.4</v>
      </c>
    </row>
    <row r="123" spans="1:25" ht="13">
      <c r="A123" s="2" t="s">
        <v>278</v>
      </c>
      <c r="B123" s="2" t="s">
        <v>115</v>
      </c>
      <c r="C123" s="89" t="s">
        <v>297</v>
      </c>
      <c r="D123" s="129" t="s">
        <v>303</v>
      </c>
      <c r="E123" s="217">
        <f>IFERROR(VLOOKUP($B123,'[13]APR-20'!$B:$H,6,FALSE),0)</f>
        <v>15947.75</v>
      </c>
      <c r="F123" s="218">
        <f>IFERROR(VLOOKUP(B123,'[13]APR-20'!B:H,7,FALSE),0)</f>
        <v>505.45</v>
      </c>
      <c r="G123" s="219">
        <f t="shared" si="13"/>
        <v>16453.2</v>
      </c>
      <c r="H123" s="217">
        <f>IFERROR(VLOOKUP(B123,'[14]MAY-20'!B:H,6,FALSE),0)</f>
        <v>16260.55</v>
      </c>
      <c r="I123" s="218">
        <f>IFERROR(VLOOKUP(B123,'[14]MAY-20'!B:H,7,FALSE),0)</f>
        <v>415.55</v>
      </c>
      <c r="J123" s="219">
        <f t="shared" si="14"/>
        <v>16676.099999999999</v>
      </c>
      <c r="K123" s="204">
        <f>IFERROR(VLOOKUP(B123,'[15]JUN-20'!B:H,6,FALSE),0)</f>
        <v>14566.95</v>
      </c>
      <c r="L123" s="205">
        <f>IFERROR(VLOOKUP(B123,'[15]JUN-20'!B:H,7,FALSE),0)</f>
        <v>163.9</v>
      </c>
      <c r="M123" s="206">
        <f t="shared" si="15"/>
        <v>14730.85</v>
      </c>
      <c r="N123" s="204">
        <f>IFERROR(VLOOKUP(B123,'[16]JUL-20'!B:H,6,FALSE),0)</f>
        <v>15412</v>
      </c>
      <c r="O123" s="205">
        <f>IFERROR(VLOOKUP(B123,'[16]JUL-20'!B:H,7,FALSE),0)</f>
        <v>231.3</v>
      </c>
      <c r="P123" s="206">
        <f t="shared" si="16"/>
        <v>15643.3</v>
      </c>
      <c r="Q123" s="204">
        <f>IFERROR(VLOOKUP(B123,'[17]AUG-20'!B:H,6,FALSE),0)</f>
        <v>18113.55</v>
      </c>
      <c r="R123" s="205">
        <f>IFERROR(VLOOKUP(B123,'[17]AUG-20'!B:H,7,FALSE),0)</f>
        <v>288.35000000000002</v>
      </c>
      <c r="S123" s="206">
        <f t="shared" si="17"/>
        <v>18401.899999999998</v>
      </c>
      <c r="T123" s="204">
        <f>IFERROR(VLOOKUP(B123,'[18]SEP-20'!B:H,6,FALSE),0)</f>
        <v>6515.35</v>
      </c>
      <c r="U123" s="205">
        <f>IFERROR(VLOOKUP(B123,'[18]SEP-20'!B:H,7,FALSE),0)</f>
        <v>213.3</v>
      </c>
      <c r="V123" s="206">
        <f t="shared" si="18"/>
        <v>6728.6500000000005</v>
      </c>
      <c r="W123" s="195">
        <f t="shared" si="19"/>
        <v>86816.150000000009</v>
      </c>
      <c r="X123" s="196">
        <f t="shared" si="19"/>
        <v>1817.8500000000001</v>
      </c>
      <c r="Y123" s="197">
        <f t="shared" si="19"/>
        <v>88633.999999999985</v>
      </c>
    </row>
    <row r="124" spans="1:25" ht="13">
      <c r="A124" s="2" t="s">
        <v>278</v>
      </c>
      <c r="B124" s="2" t="s">
        <v>116</v>
      </c>
      <c r="C124" s="89" t="s">
        <v>297</v>
      </c>
      <c r="D124" s="129" t="s">
        <v>303</v>
      </c>
      <c r="E124" s="217">
        <f>IFERROR(VLOOKUP($B124,'[13]APR-20'!$B:$H,6,FALSE),0)</f>
        <v>8627.85</v>
      </c>
      <c r="F124" s="218">
        <f>IFERROR(VLOOKUP(B124,'[13]APR-20'!B:H,7,FALSE),0)</f>
        <v>387.75</v>
      </c>
      <c r="G124" s="219">
        <f t="shared" si="13"/>
        <v>9015.6</v>
      </c>
      <c r="H124" s="217">
        <f>IFERROR(VLOOKUP(B124,'[14]MAY-20'!B:H,6,FALSE),0)</f>
        <v>11091.85</v>
      </c>
      <c r="I124" s="218">
        <f>IFERROR(VLOOKUP(B124,'[14]MAY-20'!B:H,7,FALSE),0)</f>
        <v>313.7</v>
      </c>
      <c r="J124" s="219">
        <f t="shared" si="14"/>
        <v>11405.550000000001</v>
      </c>
      <c r="K124" s="204">
        <f>IFERROR(VLOOKUP(B124,'[15]JUN-20'!B:H,6,FALSE),0)</f>
        <v>7971.1</v>
      </c>
      <c r="L124" s="205">
        <f>IFERROR(VLOOKUP(B124,'[15]JUN-20'!B:H,7,FALSE),0)</f>
        <v>49.2</v>
      </c>
      <c r="M124" s="206">
        <f t="shared" si="15"/>
        <v>8020.3</v>
      </c>
      <c r="N124" s="204">
        <f>IFERROR(VLOOKUP(B124,'[16]JUL-20'!B:H,6,FALSE),0)</f>
        <v>11615.4</v>
      </c>
      <c r="O124" s="205">
        <f>IFERROR(VLOOKUP(B124,'[16]JUL-20'!B:H,7,FALSE),0)</f>
        <v>116.9</v>
      </c>
      <c r="P124" s="206">
        <f t="shared" si="16"/>
        <v>11732.3</v>
      </c>
      <c r="Q124" s="204">
        <f>IFERROR(VLOOKUP(B124,'[17]AUG-20'!B:H,6,FALSE),0)</f>
        <v>5804.5</v>
      </c>
      <c r="R124" s="205">
        <f>IFERROR(VLOOKUP(B124,'[17]AUG-20'!B:H,7,FALSE),0)</f>
        <v>9.35</v>
      </c>
      <c r="S124" s="206">
        <f t="shared" si="17"/>
        <v>5813.85</v>
      </c>
      <c r="T124" s="204">
        <f>IFERROR(VLOOKUP(B124,'[18]SEP-20'!B:H,6,FALSE),0)</f>
        <v>4874.05</v>
      </c>
      <c r="U124" s="205">
        <f>IFERROR(VLOOKUP(B124,'[18]SEP-20'!B:H,7,FALSE),0)</f>
        <v>66.400000000000006</v>
      </c>
      <c r="V124" s="206">
        <f t="shared" si="18"/>
        <v>4940.45</v>
      </c>
      <c r="W124" s="195">
        <f t="shared" si="19"/>
        <v>49984.750000000007</v>
      </c>
      <c r="X124" s="196">
        <f t="shared" si="19"/>
        <v>943.30000000000007</v>
      </c>
      <c r="Y124" s="197">
        <f t="shared" si="19"/>
        <v>50928.049999999996</v>
      </c>
    </row>
    <row r="125" spans="1:25" ht="13">
      <c r="A125" s="2" t="s">
        <v>278</v>
      </c>
      <c r="B125" s="2" t="s">
        <v>117</v>
      </c>
      <c r="C125" s="89" t="s">
        <v>297</v>
      </c>
      <c r="D125" s="129" t="s">
        <v>303</v>
      </c>
      <c r="E125" s="217">
        <f>IFERROR(VLOOKUP($B125,'[13]APR-20'!$B:$H,6,FALSE),0)</f>
        <v>10212.450000000001</v>
      </c>
      <c r="F125" s="218">
        <f>IFERROR(VLOOKUP(B125,'[13]APR-20'!B:H,7,FALSE),0)</f>
        <v>96.95</v>
      </c>
      <c r="G125" s="219">
        <f t="shared" si="13"/>
        <v>10309.400000000001</v>
      </c>
      <c r="H125" s="217">
        <f>IFERROR(VLOOKUP(B125,'[14]MAY-20'!B:H,6,FALSE),0)</f>
        <v>12624.45</v>
      </c>
      <c r="I125" s="218">
        <f>IFERROR(VLOOKUP(B125,'[14]MAY-20'!B:H,7,FALSE),0)</f>
        <v>97</v>
      </c>
      <c r="J125" s="219">
        <f t="shared" si="14"/>
        <v>12721.45</v>
      </c>
      <c r="K125" s="204">
        <f>IFERROR(VLOOKUP(B125,'[15]JUN-20'!B:H,6,FALSE),0)</f>
        <v>9378.4500000000007</v>
      </c>
      <c r="L125" s="205">
        <f>IFERROR(VLOOKUP(B125,'[15]JUN-20'!B:H,7,FALSE),0)</f>
        <v>115.85</v>
      </c>
      <c r="M125" s="206">
        <f t="shared" si="15"/>
        <v>9494.3000000000011</v>
      </c>
      <c r="N125" s="204">
        <f>IFERROR(VLOOKUP(B125,'[16]JUL-20'!B:H,6,FALSE),0)</f>
        <v>3672.55</v>
      </c>
      <c r="O125" s="205">
        <f>IFERROR(VLOOKUP(B125,'[16]JUL-20'!B:H,7,FALSE),0)</f>
        <v>117.7</v>
      </c>
      <c r="P125" s="206">
        <f t="shared" si="16"/>
        <v>3790.25</v>
      </c>
      <c r="Q125" s="204">
        <f>IFERROR(VLOOKUP(B125,'[17]AUG-20'!B:H,6,FALSE),0)</f>
        <v>8805.7999999999993</v>
      </c>
      <c r="R125" s="205">
        <f>IFERROR(VLOOKUP(B125,'[17]AUG-20'!B:H,7,FALSE),0)</f>
        <v>58.1</v>
      </c>
      <c r="S125" s="206">
        <f t="shared" si="17"/>
        <v>8863.9</v>
      </c>
      <c r="T125" s="204">
        <f>IFERROR(VLOOKUP(B125,'[18]SEP-20'!B:H,6,FALSE),0)</f>
        <v>6907</v>
      </c>
      <c r="U125" s="205">
        <f>IFERROR(VLOOKUP(B125,'[18]SEP-20'!B:H,7,FALSE),0)</f>
        <v>612.75</v>
      </c>
      <c r="V125" s="206">
        <f t="shared" si="18"/>
        <v>7519.75</v>
      </c>
      <c r="W125" s="195">
        <f t="shared" si="19"/>
        <v>51600.7</v>
      </c>
      <c r="X125" s="196">
        <f t="shared" si="19"/>
        <v>1098.3499999999999</v>
      </c>
      <c r="Y125" s="197">
        <f t="shared" si="19"/>
        <v>52699.05</v>
      </c>
    </row>
    <row r="126" spans="1:25" ht="13">
      <c r="A126" s="2" t="s">
        <v>278</v>
      </c>
      <c r="B126" s="2" t="s">
        <v>118</v>
      </c>
      <c r="C126" s="89" t="s">
        <v>297</v>
      </c>
      <c r="D126" s="129" t="s">
        <v>303</v>
      </c>
      <c r="E126" s="217">
        <f>IFERROR(VLOOKUP($B126,'[13]APR-20'!$B:$H,6,FALSE),0)</f>
        <v>7038.75</v>
      </c>
      <c r="F126" s="218">
        <f>IFERROR(VLOOKUP(B126,'[13]APR-20'!B:H,7,FALSE),0)</f>
        <v>427.4</v>
      </c>
      <c r="G126" s="219">
        <f t="shared" si="13"/>
        <v>7466.15</v>
      </c>
      <c r="H126" s="217">
        <f>IFERROR(VLOOKUP(B126,'[14]MAY-20'!B:H,6,FALSE),0)</f>
        <v>4447.75</v>
      </c>
      <c r="I126" s="218">
        <f>IFERROR(VLOOKUP(B126,'[14]MAY-20'!B:H,7,FALSE),0)</f>
        <v>80.95</v>
      </c>
      <c r="J126" s="219">
        <f t="shared" si="14"/>
        <v>4528.7</v>
      </c>
      <c r="K126" s="204">
        <f>IFERROR(VLOOKUP(B126,'[15]JUN-20'!B:H,6,FALSE),0)</f>
        <v>3921.25</v>
      </c>
      <c r="L126" s="205">
        <f>IFERROR(VLOOKUP(B126,'[15]JUN-20'!B:H,7,FALSE),0)</f>
        <v>252.75</v>
      </c>
      <c r="M126" s="206">
        <f t="shared" si="15"/>
        <v>4174</v>
      </c>
      <c r="N126" s="204">
        <f>IFERROR(VLOOKUP(B126,'[16]JUL-20'!B:H,6,FALSE),0)</f>
        <v>2659.6</v>
      </c>
      <c r="O126" s="205">
        <f>IFERROR(VLOOKUP(B126,'[16]JUL-20'!B:H,7,FALSE),0)</f>
        <v>153.05000000000001</v>
      </c>
      <c r="P126" s="206">
        <f t="shared" si="16"/>
        <v>2812.65</v>
      </c>
      <c r="Q126" s="204">
        <f>IFERROR(VLOOKUP(B126,'[17]AUG-20'!B:H,6,FALSE),0)</f>
        <v>7191.2</v>
      </c>
      <c r="R126" s="205">
        <f>IFERROR(VLOOKUP(B126,'[17]AUG-20'!B:H,7,FALSE),0)</f>
        <v>86.4</v>
      </c>
      <c r="S126" s="206">
        <f t="shared" si="17"/>
        <v>7277.5999999999995</v>
      </c>
      <c r="T126" s="204">
        <f>IFERROR(VLOOKUP(B126,'[18]SEP-20'!B:H,6,FALSE),0)</f>
        <v>8664.75</v>
      </c>
      <c r="U126" s="205">
        <f>IFERROR(VLOOKUP(B126,'[18]SEP-20'!B:H,7,FALSE),0)</f>
        <v>456.9</v>
      </c>
      <c r="V126" s="206">
        <f t="shared" si="18"/>
        <v>9121.65</v>
      </c>
      <c r="W126" s="195">
        <f t="shared" si="19"/>
        <v>33923.300000000003</v>
      </c>
      <c r="X126" s="196">
        <f t="shared" si="19"/>
        <v>1457.4499999999998</v>
      </c>
      <c r="Y126" s="197">
        <f t="shared" si="19"/>
        <v>35380.75</v>
      </c>
    </row>
    <row r="127" spans="1:25" ht="13">
      <c r="A127" s="2" t="s">
        <v>278</v>
      </c>
      <c r="B127" s="2" t="s">
        <v>119</v>
      </c>
      <c r="C127" s="89" t="s">
        <v>297</v>
      </c>
      <c r="D127" s="129" t="s">
        <v>303</v>
      </c>
      <c r="E127" s="217">
        <f>IFERROR(VLOOKUP($B127,'[13]APR-20'!$B:$H,6,FALSE),0)</f>
        <v>14010.75</v>
      </c>
      <c r="F127" s="218">
        <f>IFERROR(VLOOKUP(B127,'[13]APR-20'!B:H,7,FALSE),0)</f>
        <v>840.9</v>
      </c>
      <c r="G127" s="219">
        <f t="shared" si="13"/>
        <v>14851.65</v>
      </c>
      <c r="H127" s="217">
        <f>IFERROR(VLOOKUP(B127,'[14]MAY-20'!B:H,6,FALSE),0)</f>
        <v>11505.4</v>
      </c>
      <c r="I127" s="218">
        <f>IFERROR(VLOOKUP(B127,'[14]MAY-20'!B:H,7,FALSE),0)</f>
        <v>405.35</v>
      </c>
      <c r="J127" s="219">
        <f t="shared" si="14"/>
        <v>11910.75</v>
      </c>
      <c r="K127" s="204">
        <f>IFERROR(VLOOKUP(B127,'[15]JUN-20'!B:H,6,FALSE),0)</f>
        <v>15066.05</v>
      </c>
      <c r="L127" s="205">
        <f>IFERROR(VLOOKUP(B127,'[15]JUN-20'!B:H,7,FALSE),0)</f>
        <v>322.10000000000002</v>
      </c>
      <c r="M127" s="206">
        <f t="shared" si="15"/>
        <v>15388.15</v>
      </c>
      <c r="N127" s="204">
        <f>IFERROR(VLOOKUP(B127,'[16]JUL-20'!B:H,6,FALSE),0)</f>
        <v>11618.35</v>
      </c>
      <c r="O127" s="205">
        <f>IFERROR(VLOOKUP(B127,'[16]JUL-20'!B:H,7,FALSE),0)</f>
        <v>202.25</v>
      </c>
      <c r="P127" s="206">
        <f t="shared" si="16"/>
        <v>11820.6</v>
      </c>
      <c r="Q127" s="204">
        <f>IFERROR(VLOOKUP(B127,'[17]AUG-20'!B:H,6,FALSE),0)</f>
        <v>6692.85</v>
      </c>
      <c r="R127" s="205">
        <f>IFERROR(VLOOKUP(B127,'[17]AUG-20'!B:H,7,FALSE),0)</f>
        <v>240.05</v>
      </c>
      <c r="S127" s="206">
        <f t="shared" si="17"/>
        <v>6932.9000000000005</v>
      </c>
      <c r="T127" s="204">
        <f>IFERROR(VLOOKUP(B127,'[18]SEP-20'!B:H,6,FALSE),0)</f>
        <v>0</v>
      </c>
      <c r="U127" s="205">
        <f>IFERROR(VLOOKUP(B127,'[18]SEP-20'!B:H,7,FALSE),0)</f>
        <v>0</v>
      </c>
      <c r="V127" s="206">
        <f t="shared" si="18"/>
        <v>0</v>
      </c>
      <c r="W127" s="195">
        <f t="shared" si="19"/>
        <v>58893.399999999994</v>
      </c>
      <c r="X127" s="196">
        <f t="shared" si="19"/>
        <v>2010.6499999999999</v>
      </c>
      <c r="Y127" s="197">
        <f t="shared" si="19"/>
        <v>60904.05</v>
      </c>
    </row>
    <row r="128" spans="1:25" ht="13">
      <c r="A128" s="2" t="s">
        <v>278</v>
      </c>
      <c r="B128" s="2" t="s">
        <v>120</v>
      </c>
      <c r="C128" s="89" t="s">
        <v>297</v>
      </c>
      <c r="D128" s="129" t="s">
        <v>303</v>
      </c>
      <c r="E128" s="217">
        <f>IFERROR(VLOOKUP($B128,'[13]APR-20'!$B:$H,6,FALSE),0)</f>
        <v>15891.2</v>
      </c>
      <c r="F128" s="218">
        <f>IFERROR(VLOOKUP(B128,'[13]APR-20'!B:H,7,FALSE),0)</f>
        <v>547.04999999999995</v>
      </c>
      <c r="G128" s="219">
        <f t="shared" si="13"/>
        <v>16438.25</v>
      </c>
      <c r="H128" s="217">
        <f>IFERROR(VLOOKUP(B128,'[14]MAY-20'!B:H,6,FALSE),0)</f>
        <v>6767.65</v>
      </c>
      <c r="I128" s="218">
        <f>IFERROR(VLOOKUP(B128,'[14]MAY-20'!B:H,7,FALSE),0)</f>
        <v>128.55000000000001</v>
      </c>
      <c r="J128" s="219">
        <f t="shared" si="14"/>
        <v>6896.2</v>
      </c>
      <c r="K128" s="204">
        <f>IFERROR(VLOOKUP(B128,'[15]JUN-20'!B:H,6,FALSE),0)</f>
        <v>0</v>
      </c>
      <c r="L128" s="205">
        <f>IFERROR(VLOOKUP(B128,'[15]JUN-20'!B:H,7,FALSE),0)</f>
        <v>0</v>
      </c>
      <c r="M128" s="206">
        <f t="shared" si="15"/>
        <v>0</v>
      </c>
      <c r="N128" s="204">
        <f>IFERROR(VLOOKUP(B128,'[16]JUL-20'!B:H,6,FALSE),0)</f>
        <v>2661.7</v>
      </c>
      <c r="O128" s="205">
        <f>IFERROR(VLOOKUP(B128,'[16]JUL-20'!B:H,7,FALSE),0)</f>
        <v>1.8</v>
      </c>
      <c r="P128" s="206">
        <f t="shared" si="16"/>
        <v>2663.5</v>
      </c>
      <c r="Q128" s="204">
        <f>IFERROR(VLOOKUP(B128,'[17]AUG-20'!B:H,6,FALSE),0)</f>
        <v>9027.2000000000007</v>
      </c>
      <c r="R128" s="205">
        <f>IFERROR(VLOOKUP(B128,'[17]AUG-20'!B:H,7,FALSE),0)</f>
        <v>149.5</v>
      </c>
      <c r="S128" s="206">
        <f t="shared" si="17"/>
        <v>9176.7000000000007</v>
      </c>
      <c r="T128" s="204">
        <f>IFERROR(VLOOKUP(B128,'[18]SEP-20'!B:H,6,FALSE),0)</f>
        <v>8282.1</v>
      </c>
      <c r="U128" s="205">
        <f>IFERROR(VLOOKUP(B128,'[18]SEP-20'!B:H,7,FALSE),0)</f>
        <v>428.8</v>
      </c>
      <c r="V128" s="206">
        <f t="shared" si="18"/>
        <v>8710.9</v>
      </c>
      <c r="W128" s="195">
        <f t="shared" si="19"/>
        <v>42629.85</v>
      </c>
      <c r="X128" s="196">
        <f t="shared" si="19"/>
        <v>1255.6999999999998</v>
      </c>
      <c r="Y128" s="197">
        <f t="shared" si="19"/>
        <v>43885.55</v>
      </c>
    </row>
    <row r="129" spans="1:25" ht="13">
      <c r="A129" s="2" t="s">
        <v>278</v>
      </c>
      <c r="B129" s="2" t="s">
        <v>121</v>
      </c>
      <c r="C129" s="89" t="s">
        <v>297</v>
      </c>
      <c r="D129" s="129" t="s">
        <v>303</v>
      </c>
      <c r="E129" s="217">
        <f>IFERROR(VLOOKUP($B129,'[13]APR-20'!$B:$H,6,FALSE),0)</f>
        <v>0</v>
      </c>
      <c r="F129" s="218">
        <f>IFERROR(VLOOKUP(B129,'[13]APR-20'!B:H,7,FALSE),0)</f>
        <v>0</v>
      </c>
      <c r="G129" s="219">
        <f t="shared" si="13"/>
        <v>0</v>
      </c>
      <c r="H129" s="217">
        <f>IFERROR(VLOOKUP(B129,'[14]MAY-20'!B:H,6,FALSE),0)</f>
        <v>0</v>
      </c>
      <c r="I129" s="218">
        <f>IFERROR(VLOOKUP(B129,'[14]MAY-20'!B:H,7,FALSE),0)</f>
        <v>0</v>
      </c>
      <c r="J129" s="219">
        <f t="shared" si="14"/>
        <v>0</v>
      </c>
      <c r="K129" s="204">
        <f>IFERROR(VLOOKUP(B129,'[15]JUN-20'!B:H,6,FALSE),0)</f>
        <v>0</v>
      </c>
      <c r="L129" s="205">
        <f>IFERROR(VLOOKUP(B129,'[15]JUN-20'!B:H,7,FALSE),0)</f>
        <v>0</v>
      </c>
      <c r="M129" s="206">
        <f t="shared" si="15"/>
        <v>0</v>
      </c>
      <c r="N129" s="204">
        <f>IFERROR(VLOOKUP(B129,'[16]JUL-20'!B:H,6,FALSE),0)</f>
        <v>0</v>
      </c>
      <c r="O129" s="205">
        <f>IFERROR(VLOOKUP(B129,'[16]JUL-20'!B:H,7,FALSE),0)</f>
        <v>0</v>
      </c>
      <c r="P129" s="206">
        <f t="shared" si="16"/>
        <v>0</v>
      </c>
      <c r="Q129" s="204">
        <f>IFERROR(VLOOKUP(B129,'[17]AUG-20'!B:H,6,FALSE),0)</f>
        <v>0</v>
      </c>
      <c r="R129" s="205">
        <f>IFERROR(VLOOKUP(B129,'[17]AUG-20'!B:H,7,FALSE),0)</f>
        <v>0</v>
      </c>
      <c r="S129" s="206">
        <f t="shared" si="17"/>
        <v>0</v>
      </c>
      <c r="T129" s="204">
        <f>IFERROR(VLOOKUP(B129,'[18]SEP-20'!B:H,6,FALSE),0)</f>
        <v>0</v>
      </c>
      <c r="U129" s="205">
        <f>IFERROR(VLOOKUP(B129,'[18]SEP-20'!B:H,7,FALSE),0)</f>
        <v>0</v>
      </c>
      <c r="V129" s="206">
        <f t="shared" si="18"/>
        <v>0</v>
      </c>
      <c r="W129" s="195">
        <f t="shared" si="19"/>
        <v>0</v>
      </c>
      <c r="X129" s="196">
        <f t="shared" si="19"/>
        <v>0</v>
      </c>
      <c r="Y129" s="197">
        <f t="shared" si="19"/>
        <v>0</v>
      </c>
    </row>
    <row r="130" spans="1:25" ht="13">
      <c r="A130" s="2" t="s">
        <v>278</v>
      </c>
      <c r="B130" s="2" t="s">
        <v>122</v>
      </c>
      <c r="C130" s="89" t="s">
        <v>297</v>
      </c>
      <c r="D130" s="129" t="s">
        <v>303</v>
      </c>
      <c r="E130" s="217">
        <f>IFERROR(VLOOKUP($B130,'[13]APR-20'!$B:$H,6,FALSE),0)</f>
        <v>0</v>
      </c>
      <c r="F130" s="218">
        <f>IFERROR(VLOOKUP(B130,'[13]APR-20'!B:H,7,FALSE),0)</f>
        <v>0</v>
      </c>
      <c r="G130" s="219">
        <f t="shared" si="13"/>
        <v>0</v>
      </c>
      <c r="H130" s="217">
        <f>IFERROR(VLOOKUP(B130,'[14]MAY-20'!B:H,6,FALSE),0)</f>
        <v>0</v>
      </c>
      <c r="I130" s="218">
        <f>IFERROR(VLOOKUP(B130,'[14]MAY-20'!B:H,7,FALSE),0)</f>
        <v>0</v>
      </c>
      <c r="J130" s="219">
        <f t="shared" si="14"/>
        <v>0</v>
      </c>
      <c r="K130" s="204">
        <f>IFERROR(VLOOKUP(B130,'[15]JUN-20'!B:H,6,FALSE),0)</f>
        <v>0</v>
      </c>
      <c r="L130" s="205">
        <f>IFERROR(VLOOKUP(B130,'[15]JUN-20'!B:H,7,FALSE),0)</f>
        <v>0</v>
      </c>
      <c r="M130" s="206">
        <f t="shared" si="15"/>
        <v>0</v>
      </c>
      <c r="N130" s="204">
        <f>IFERROR(VLOOKUP(B130,'[16]JUL-20'!B:H,6,FALSE),0)</f>
        <v>0</v>
      </c>
      <c r="O130" s="205">
        <f>IFERROR(VLOOKUP(B130,'[16]JUL-20'!B:H,7,FALSE),0)</f>
        <v>0</v>
      </c>
      <c r="P130" s="206">
        <f t="shared" si="16"/>
        <v>0</v>
      </c>
      <c r="Q130" s="204">
        <f>IFERROR(VLOOKUP(B130,'[17]AUG-20'!B:H,6,FALSE),0)</f>
        <v>0</v>
      </c>
      <c r="R130" s="205">
        <f>IFERROR(VLOOKUP(B130,'[17]AUG-20'!B:H,7,FALSE),0)</f>
        <v>0</v>
      </c>
      <c r="S130" s="206">
        <f t="shared" si="17"/>
        <v>0</v>
      </c>
      <c r="T130" s="204">
        <f>IFERROR(VLOOKUP(B130,'[18]SEP-20'!B:H,6,FALSE),0)</f>
        <v>0</v>
      </c>
      <c r="U130" s="205">
        <f>IFERROR(VLOOKUP(B130,'[18]SEP-20'!B:H,7,FALSE),0)</f>
        <v>0</v>
      </c>
      <c r="V130" s="206">
        <f t="shared" si="18"/>
        <v>0</v>
      </c>
      <c r="W130" s="195">
        <f t="shared" si="19"/>
        <v>0</v>
      </c>
      <c r="X130" s="196">
        <f t="shared" si="19"/>
        <v>0</v>
      </c>
      <c r="Y130" s="197">
        <f t="shared" si="19"/>
        <v>0</v>
      </c>
    </row>
    <row r="131" spans="1:25" ht="13">
      <c r="A131" s="2" t="s">
        <v>278</v>
      </c>
      <c r="B131" s="2" t="s">
        <v>123</v>
      </c>
      <c r="C131" s="89" t="s">
        <v>297</v>
      </c>
      <c r="D131" s="129" t="s">
        <v>303</v>
      </c>
      <c r="E131" s="217">
        <f>IFERROR(VLOOKUP($B131,'[13]APR-20'!$B:$H,6,FALSE),0)</f>
        <v>2046.29</v>
      </c>
      <c r="F131" s="218">
        <f>IFERROR(VLOOKUP(B131,'[13]APR-20'!B:H,7,FALSE),0)</f>
        <v>259.51</v>
      </c>
      <c r="G131" s="219">
        <f t="shared" si="13"/>
        <v>2305.8000000000002</v>
      </c>
      <c r="H131" s="217">
        <f>IFERROR(VLOOKUP(B131,'[14]MAY-20'!B:H,6,FALSE),0)</f>
        <v>2271.52</v>
      </c>
      <c r="I131" s="218">
        <f>IFERROR(VLOOKUP(B131,'[14]MAY-20'!B:H,7,FALSE),0)</f>
        <v>495.64</v>
      </c>
      <c r="J131" s="219">
        <f t="shared" si="14"/>
        <v>2767.16</v>
      </c>
      <c r="K131" s="204">
        <f>IFERROR(VLOOKUP(B131,'[15]JUN-20'!B:H,6,FALSE),0)</f>
        <v>2738.5</v>
      </c>
      <c r="L131" s="205">
        <f>IFERROR(VLOOKUP(B131,'[15]JUN-20'!B:H,7,FALSE),0)</f>
        <v>280.89999999999998</v>
      </c>
      <c r="M131" s="206">
        <f t="shared" si="15"/>
        <v>3019.4</v>
      </c>
      <c r="N131" s="204">
        <f>IFERROR(VLOOKUP(B131,'[16]JUL-20'!B:H,6,FALSE),0)</f>
        <v>2674.98</v>
      </c>
      <c r="O131" s="205">
        <f>IFERROR(VLOOKUP(B131,'[16]JUL-20'!B:H,7,FALSE),0)</f>
        <v>345.4</v>
      </c>
      <c r="P131" s="206">
        <f t="shared" si="16"/>
        <v>3020.38</v>
      </c>
      <c r="Q131" s="204">
        <f>IFERROR(VLOOKUP(B131,'[17]AUG-20'!B:H,6,FALSE),0)</f>
        <v>1335.83</v>
      </c>
      <c r="R131" s="205">
        <f>IFERROR(VLOOKUP(B131,'[17]AUG-20'!B:H,7,FALSE),0)</f>
        <v>198.49</v>
      </c>
      <c r="S131" s="206">
        <f t="shared" si="17"/>
        <v>1534.32</v>
      </c>
      <c r="T131" s="204">
        <f>IFERROR(VLOOKUP(B131,'[18]SEP-20'!B:H,6,FALSE),0)</f>
        <v>2430.66</v>
      </c>
      <c r="U131" s="205">
        <f>IFERROR(VLOOKUP(B131,'[18]SEP-20'!B:H,7,FALSE),0)</f>
        <v>457.24</v>
      </c>
      <c r="V131" s="206">
        <f t="shared" si="18"/>
        <v>2887.8999999999996</v>
      </c>
      <c r="W131" s="195">
        <f t="shared" si="19"/>
        <v>13497.779999999999</v>
      </c>
      <c r="X131" s="196">
        <f t="shared" si="19"/>
        <v>2037.1799999999998</v>
      </c>
      <c r="Y131" s="197">
        <f t="shared" si="19"/>
        <v>15534.960000000001</v>
      </c>
    </row>
    <row r="132" spans="1:25" ht="13">
      <c r="A132" s="2" t="s">
        <v>278</v>
      </c>
      <c r="B132" s="2" t="s">
        <v>124</v>
      </c>
      <c r="C132" s="89" t="s">
        <v>297</v>
      </c>
      <c r="D132" s="129" t="s">
        <v>303</v>
      </c>
      <c r="E132" s="217">
        <f>IFERROR(VLOOKUP($B132,'[13]APR-20'!$B:$H,6,FALSE),0)</f>
        <v>2665.45</v>
      </c>
      <c r="F132" s="218">
        <f>IFERROR(VLOOKUP(B132,'[13]APR-20'!B:H,7,FALSE),0)</f>
        <v>317.60000000000002</v>
      </c>
      <c r="G132" s="219">
        <f t="shared" si="13"/>
        <v>2983.0499999999997</v>
      </c>
      <c r="H132" s="217">
        <f>IFERROR(VLOOKUP(B132,'[14]MAY-20'!B:H,6,FALSE),0)</f>
        <v>2656.53</v>
      </c>
      <c r="I132" s="218">
        <f>IFERROR(VLOOKUP(B132,'[14]MAY-20'!B:H,7,FALSE),0)</f>
        <v>427.13</v>
      </c>
      <c r="J132" s="219">
        <f t="shared" si="14"/>
        <v>3083.6600000000003</v>
      </c>
      <c r="K132" s="204">
        <f>IFERROR(VLOOKUP(B132,'[15]JUN-20'!B:H,6,FALSE),0)</f>
        <v>4195.21</v>
      </c>
      <c r="L132" s="205">
        <f>IFERROR(VLOOKUP(B132,'[15]JUN-20'!B:H,7,FALSE),0)</f>
        <v>239.29</v>
      </c>
      <c r="M132" s="206">
        <f t="shared" si="15"/>
        <v>4434.5</v>
      </c>
      <c r="N132" s="204">
        <f>IFERROR(VLOOKUP(B132,'[16]JUL-20'!B:H,6,FALSE),0)</f>
        <v>3747.25</v>
      </c>
      <c r="O132" s="205">
        <f>IFERROR(VLOOKUP(B132,'[16]JUL-20'!B:H,7,FALSE),0)</f>
        <v>292.3</v>
      </c>
      <c r="P132" s="206">
        <f t="shared" si="16"/>
        <v>4039.55</v>
      </c>
      <c r="Q132" s="204">
        <f>IFERROR(VLOOKUP(B132,'[17]AUG-20'!B:H,6,FALSE),0)</f>
        <v>1901.92</v>
      </c>
      <c r="R132" s="205">
        <f>IFERROR(VLOOKUP(B132,'[17]AUG-20'!B:H,7,FALSE),0)</f>
        <v>251.48</v>
      </c>
      <c r="S132" s="206">
        <f t="shared" si="17"/>
        <v>2153.4</v>
      </c>
      <c r="T132" s="204">
        <f>IFERROR(VLOOKUP(B132,'[18]SEP-20'!B:H,6,FALSE),0)</f>
        <v>3423.84</v>
      </c>
      <c r="U132" s="205">
        <f>IFERROR(VLOOKUP(B132,'[18]SEP-20'!B:H,7,FALSE),0)</f>
        <v>394.79</v>
      </c>
      <c r="V132" s="206">
        <f t="shared" si="18"/>
        <v>3818.63</v>
      </c>
      <c r="W132" s="195">
        <f t="shared" si="19"/>
        <v>18590.199999999997</v>
      </c>
      <c r="X132" s="196">
        <f t="shared" si="19"/>
        <v>1922.59</v>
      </c>
      <c r="Y132" s="197">
        <f t="shared" si="19"/>
        <v>20512.79</v>
      </c>
    </row>
    <row r="133" spans="1:25" ht="13">
      <c r="A133" s="2" t="s">
        <v>279</v>
      </c>
      <c r="B133" s="2" t="s">
        <v>125</v>
      </c>
      <c r="C133" s="89" t="s">
        <v>297</v>
      </c>
      <c r="D133" s="129" t="s">
        <v>303</v>
      </c>
      <c r="E133" s="217">
        <f>IFERROR(VLOOKUP($B133,'[13]APR-20'!$B:$H,6,FALSE),0)</f>
        <v>0</v>
      </c>
      <c r="F133" s="218">
        <f>IFERROR(VLOOKUP(B133,'[13]APR-20'!B:H,7,FALSE),0)</f>
        <v>0</v>
      </c>
      <c r="G133" s="219">
        <f t="shared" ref="G133:G196" si="20">+E133+F133</f>
        <v>0</v>
      </c>
      <c r="H133" s="217">
        <f>IFERROR(VLOOKUP(B133,'[14]MAY-20'!B:H,6,FALSE),0)</f>
        <v>0</v>
      </c>
      <c r="I133" s="218">
        <f>IFERROR(VLOOKUP(B133,'[14]MAY-20'!B:H,7,FALSE),0)</f>
        <v>0</v>
      </c>
      <c r="J133" s="219">
        <f t="shared" ref="J133:J196" si="21">+H133+I133</f>
        <v>0</v>
      </c>
      <c r="K133" s="204">
        <f>IFERROR(VLOOKUP(B133,'[15]JUN-20'!B:H,6,FALSE),0)</f>
        <v>0</v>
      </c>
      <c r="L133" s="205">
        <f>IFERROR(VLOOKUP(B133,'[15]JUN-20'!B:H,7,FALSE),0)</f>
        <v>0</v>
      </c>
      <c r="M133" s="206">
        <f t="shared" ref="M133:M196" si="22">+K133+L133</f>
        <v>0</v>
      </c>
      <c r="N133" s="204">
        <f>IFERROR(VLOOKUP(B133,'[16]JUL-20'!B:H,6,FALSE),0)</f>
        <v>0</v>
      </c>
      <c r="O133" s="205">
        <f>IFERROR(VLOOKUP(B133,'[16]JUL-20'!B:H,7,FALSE),0)</f>
        <v>0</v>
      </c>
      <c r="P133" s="206">
        <f t="shared" ref="P133:P196" si="23">+N133+O133</f>
        <v>0</v>
      </c>
      <c r="Q133" s="204">
        <f>IFERROR(VLOOKUP(B133,'[17]AUG-20'!B:H,6,FALSE),0)</f>
        <v>0</v>
      </c>
      <c r="R133" s="205">
        <f>IFERROR(VLOOKUP(B133,'[17]AUG-20'!B:H,7,FALSE),0)</f>
        <v>0</v>
      </c>
      <c r="S133" s="206">
        <f t="shared" ref="S133:S196" si="24">+Q133+R133</f>
        <v>0</v>
      </c>
      <c r="T133" s="204">
        <f>IFERROR(VLOOKUP(B133,'[18]SEP-20'!B:H,6,FALSE),0)</f>
        <v>0</v>
      </c>
      <c r="U133" s="205">
        <f>IFERROR(VLOOKUP(B133,'[18]SEP-20'!B:H,7,FALSE),0)</f>
        <v>0</v>
      </c>
      <c r="V133" s="206">
        <f t="shared" ref="V133:V196" si="25">+T133+U133</f>
        <v>0</v>
      </c>
      <c r="W133" s="195">
        <f t="shared" si="19"/>
        <v>0</v>
      </c>
      <c r="X133" s="196">
        <f t="shared" si="19"/>
        <v>0</v>
      </c>
      <c r="Y133" s="197">
        <f t="shared" si="19"/>
        <v>0</v>
      </c>
    </row>
    <row r="134" spans="1:25" ht="13">
      <c r="A134" s="2" t="s">
        <v>281</v>
      </c>
      <c r="B134" s="2" t="s">
        <v>144</v>
      </c>
      <c r="C134" s="89" t="s">
        <v>297</v>
      </c>
      <c r="D134" s="129" t="s">
        <v>298</v>
      </c>
      <c r="E134" s="217">
        <f>IFERROR(VLOOKUP($B134,'[13]APR-20'!$B:$H,6,FALSE),0)</f>
        <v>22.82</v>
      </c>
      <c r="F134" s="218">
        <f>IFERROR(VLOOKUP(B134,'[13]APR-20'!B:H,7,FALSE),0)</f>
        <v>0</v>
      </c>
      <c r="G134" s="219">
        <f t="shared" si="20"/>
        <v>22.82</v>
      </c>
      <c r="H134" s="217">
        <f>IFERROR(VLOOKUP(B134,'[14]MAY-20'!B:H,6,FALSE),0)</f>
        <v>61.16</v>
      </c>
      <c r="I134" s="218">
        <f>IFERROR(VLOOKUP(B134,'[14]MAY-20'!B:H,7,FALSE),0)</f>
        <v>0</v>
      </c>
      <c r="J134" s="219">
        <f t="shared" si="21"/>
        <v>61.16</v>
      </c>
      <c r="K134" s="204">
        <f>IFERROR(VLOOKUP(B134,'[15]JUN-20'!B:H,6,FALSE),0)</f>
        <v>0</v>
      </c>
      <c r="L134" s="205">
        <f>IFERROR(VLOOKUP(B134,'[15]JUN-20'!B:H,7,FALSE),0)</f>
        <v>0</v>
      </c>
      <c r="M134" s="206">
        <f t="shared" si="22"/>
        <v>0</v>
      </c>
      <c r="N134" s="204">
        <f>IFERROR(VLOOKUP(B134,'[16]JUL-20'!B:H,6,FALSE),0)</f>
        <v>6.19</v>
      </c>
      <c r="O134" s="205">
        <f>IFERROR(VLOOKUP(B134,'[16]JUL-20'!B:H,7,FALSE),0)</f>
        <v>0.39</v>
      </c>
      <c r="P134" s="206">
        <f t="shared" si="23"/>
        <v>6.58</v>
      </c>
      <c r="Q134" s="204">
        <f>IFERROR(VLOOKUP(B134,'[17]AUG-20'!B:H,6,FALSE),0)</f>
        <v>0</v>
      </c>
      <c r="R134" s="205">
        <f>IFERROR(VLOOKUP(B134,'[17]AUG-20'!B:H,7,FALSE),0)</f>
        <v>0</v>
      </c>
      <c r="S134" s="206">
        <f t="shared" si="24"/>
        <v>0</v>
      </c>
      <c r="T134" s="204">
        <f>IFERROR(VLOOKUP(B134,'[18]SEP-20'!B:H,6,FALSE),0)</f>
        <v>62.01</v>
      </c>
      <c r="U134" s="205">
        <f>IFERROR(VLOOKUP(B134,'[18]SEP-20'!B:H,7,FALSE),0)</f>
        <v>1.56</v>
      </c>
      <c r="V134" s="206">
        <f t="shared" si="25"/>
        <v>63.57</v>
      </c>
      <c r="W134" s="195">
        <f t="shared" si="19"/>
        <v>152.17999999999998</v>
      </c>
      <c r="X134" s="196">
        <f t="shared" si="19"/>
        <v>1.9500000000000002</v>
      </c>
      <c r="Y134" s="197">
        <f t="shared" si="19"/>
        <v>154.13</v>
      </c>
    </row>
    <row r="135" spans="1:25" ht="13">
      <c r="A135" s="2" t="s">
        <v>282</v>
      </c>
      <c r="B135" s="2" t="s">
        <v>317</v>
      </c>
      <c r="C135" s="89" t="s">
        <v>297</v>
      </c>
      <c r="D135" s="129" t="s">
        <v>302</v>
      </c>
      <c r="E135" s="217">
        <f>IFERROR(VLOOKUP($B135,'[13]APR-20'!$B:$H,6,FALSE),0)</f>
        <v>40662.5</v>
      </c>
      <c r="F135" s="218">
        <f>IFERROR(VLOOKUP(B135,'[13]APR-20'!B:H,7,FALSE),0)</f>
        <v>2268.1999999999998</v>
      </c>
      <c r="G135" s="219">
        <f t="shared" si="20"/>
        <v>42930.7</v>
      </c>
      <c r="H135" s="217">
        <f>IFERROR(VLOOKUP(B135,'[14]MAY-20'!B:H,6,FALSE),0)</f>
        <v>38182.25</v>
      </c>
      <c r="I135" s="218">
        <f>IFERROR(VLOOKUP(B135,'[14]MAY-20'!B:H,7,FALSE),0)</f>
        <v>3315</v>
      </c>
      <c r="J135" s="219">
        <f t="shared" si="21"/>
        <v>41497.25</v>
      </c>
      <c r="K135" s="204">
        <f>IFERROR(VLOOKUP(B135,'[15]JUN-20'!B:H,6,FALSE),0)</f>
        <v>30349.8</v>
      </c>
      <c r="L135" s="205">
        <f>IFERROR(VLOOKUP(B135,'[15]JUN-20'!B:H,7,FALSE),0)</f>
        <v>2149</v>
      </c>
      <c r="M135" s="206">
        <f t="shared" si="22"/>
        <v>32498.799999999999</v>
      </c>
      <c r="N135" s="204">
        <f>IFERROR(VLOOKUP(B135,'[16]JUL-20'!B:H,6,FALSE),0)</f>
        <v>39154.6</v>
      </c>
      <c r="O135" s="205">
        <f>IFERROR(VLOOKUP(B135,'[16]JUL-20'!B:H,7,FALSE),0)</f>
        <v>2349.3000000000002</v>
      </c>
      <c r="P135" s="206">
        <f t="shared" si="23"/>
        <v>41503.9</v>
      </c>
      <c r="Q135" s="204">
        <f>IFERROR(VLOOKUP(B135,'[17]AUG-20'!B:H,6,FALSE),0)</f>
        <v>12557.55</v>
      </c>
      <c r="R135" s="205">
        <f>IFERROR(VLOOKUP(B135,'[17]AUG-20'!B:H,7,FALSE),0)</f>
        <v>1544.2</v>
      </c>
      <c r="S135" s="206">
        <f t="shared" si="24"/>
        <v>14101.75</v>
      </c>
      <c r="T135" s="204">
        <f>IFERROR(VLOOKUP(B135,'[18]SEP-20'!B:H,6,FALSE),0)</f>
        <v>19585.900000000001</v>
      </c>
      <c r="U135" s="205">
        <f>IFERROR(VLOOKUP(B135,'[18]SEP-20'!B:H,7,FALSE),0)</f>
        <v>3066.9</v>
      </c>
      <c r="V135" s="206">
        <f t="shared" si="25"/>
        <v>22652.800000000003</v>
      </c>
      <c r="W135" s="195">
        <f t="shared" si="19"/>
        <v>180492.59999999998</v>
      </c>
      <c r="X135" s="196">
        <f t="shared" si="19"/>
        <v>14692.6</v>
      </c>
      <c r="Y135" s="197">
        <f t="shared" si="19"/>
        <v>195185.2</v>
      </c>
    </row>
    <row r="136" spans="1:25" ht="13">
      <c r="A136" s="2" t="s">
        <v>282</v>
      </c>
      <c r="B136" s="2" t="s">
        <v>318</v>
      </c>
      <c r="C136" s="89" t="s">
        <v>297</v>
      </c>
      <c r="D136" s="129" t="s">
        <v>302</v>
      </c>
      <c r="E136" s="217">
        <f>IFERROR(VLOOKUP($B136,'[13]APR-20'!$B:$H,6,FALSE),0)</f>
        <v>37449.15</v>
      </c>
      <c r="F136" s="218">
        <f>IFERROR(VLOOKUP(B136,'[13]APR-20'!B:H,7,FALSE),0)</f>
        <v>1441.25</v>
      </c>
      <c r="G136" s="219">
        <f t="shared" si="20"/>
        <v>38890.400000000001</v>
      </c>
      <c r="H136" s="217">
        <f>IFERROR(VLOOKUP(B136,'[14]MAY-20'!B:H,6,FALSE),0)</f>
        <v>12413.35</v>
      </c>
      <c r="I136" s="218">
        <f>IFERROR(VLOOKUP(B136,'[14]MAY-20'!B:H,7,FALSE),0)</f>
        <v>1392.3</v>
      </c>
      <c r="J136" s="219">
        <f t="shared" si="21"/>
        <v>13805.65</v>
      </c>
      <c r="K136" s="204">
        <f>IFERROR(VLOOKUP(B136,'[15]JUN-20'!B:H,6,FALSE),0)</f>
        <v>11808.65</v>
      </c>
      <c r="L136" s="205">
        <f>IFERROR(VLOOKUP(B136,'[15]JUN-20'!B:H,7,FALSE),0)</f>
        <v>1174.45</v>
      </c>
      <c r="M136" s="206">
        <f t="shared" si="22"/>
        <v>12983.1</v>
      </c>
      <c r="N136" s="204">
        <f>IFERROR(VLOOKUP(B136,'[16]JUL-20'!B:H,6,FALSE),0)</f>
        <v>9120.35</v>
      </c>
      <c r="O136" s="205">
        <f>IFERROR(VLOOKUP(B136,'[16]JUL-20'!B:H,7,FALSE),0)</f>
        <v>974.85</v>
      </c>
      <c r="P136" s="206">
        <f t="shared" si="23"/>
        <v>10095.200000000001</v>
      </c>
      <c r="Q136" s="204">
        <f>IFERROR(VLOOKUP(B136,'[17]AUG-20'!B:H,6,FALSE),0)</f>
        <v>0</v>
      </c>
      <c r="R136" s="205">
        <f>IFERROR(VLOOKUP(B136,'[17]AUG-20'!B:H,7,FALSE),0)</f>
        <v>0</v>
      </c>
      <c r="S136" s="206">
        <f t="shared" si="24"/>
        <v>0</v>
      </c>
      <c r="T136" s="204">
        <f>IFERROR(VLOOKUP(B136,'[18]SEP-20'!B:H,6,FALSE),0)</f>
        <v>15106.8</v>
      </c>
      <c r="U136" s="205">
        <f>IFERROR(VLOOKUP(B136,'[18]SEP-20'!B:H,7,FALSE),0)</f>
        <v>2182.25</v>
      </c>
      <c r="V136" s="206">
        <f t="shared" si="25"/>
        <v>17289.05</v>
      </c>
      <c r="W136" s="195">
        <f t="shared" si="19"/>
        <v>85898.3</v>
      </c>
      <c r="X136" s="196">
        <f t="shared" si="19"/>
        <v>7165.1</v>
      </c>
      <c r="Y136" s="197">
        <f t="shared" si="19"/>
        <v>93063.400000000009</v>
      </c>
    </row>
    <row r="137" spans="1:25" ht="13">
      <c r="A137" s="2" t="s">
        <v>282</v>
      </c>
      <c r="B137" s="2" t="s">
        <v>319</v>
      </c>
      <c r="C137" s="89" t="s">
        <v>297</v>
      </c>
      <c r="D137" s="129" t="s">
        <v>302</v>
      </c>
      <c r="E137" s="217">
        <f>IFERROR(VLOOKUP($B137,'[13]APR-20'!$B:$H,6,FALSE),0)</f>
        <v>27260.65</v>
      </c>
      <c r="F137" s="218">
        <f>IFERROR(VLOOKUP(B137,'[13]APR-20'!B:H,7,FALSE),0)</f>
        <v>1797.95</v>
      </c>
      <c r="G137" s="219">
        <f t="shared" si="20"/>
        <v>29058.600000000002</v>
      </c>
      <c r="H137" s="217">
        <f>IFERROR(VLOOKUP(B137,'[14]MAY-20'!B:H,6,FALSE),0)</f>
        <v>17287.8</v>
      </c>
      <c r="I137" s="218">
        <f>IFERROR(VLOOKUP(B137,'[14]MAY-20'!B:H,7,FALSE),0)</f>
        <v>1946.3</v>
      </c>
      <c r="J137" s="219">
        <f t="shared" si="21"/>
        <v>19234.099999999999</v>
      </c>
      <c r="K137" s="204">
        <f>IFERROR(VLOOKUP(B137,'[15]JUN-20'!B:H,6,FALSE),0)</f>
        <v>18819.5</v>
      </c>
      <c r="L137" s="205">
        <f>IFERROR(VLOOKUP(B137,'[15]JUN-20'!B:H,7,FALSE),0)</f>
        <v>1497.95</v>
      </c>
      <c r="M137" s="206">
        <f t="shared" si="22"/>
        <v>20317.45</v>
      </c>
      <c r="N137" s="204">
        <f>IFERROR(VLOOKUP(B137,'[16]JUL-20'!B:H,6,FALSE),0)</f>
        <v>28798.9</v>
      </c>
      <c r="O137" s="205">
        <f>IFERROR(VLOOKUP(B137,'[16]JUL-20'!B:H,7,FALSE),0)</f>
        <v>1611.75</v>
      </c>
      <c r="P137" s="206">
        <f t="shared" si="23"/>
        <v>30410.65</v>
      </c>
      <c r="Q137" s="204">
        <f>IFERROR(VLOOKUP(B137,'[17]AUG-20'!B:H,6,FALSE),0)</f>
        <v>11835.85</v>
      </c>
      <c r="R137" s="205">
        <f>IFERROR(VLOOKUP(B137,'[17]AUG-20'!B:H,7,FALSE),0)</f>
        <v>1033.25</v>
      </c>
      <c r="S137" s="206">
        <f t="shared" si="24"/>
        <v>12869.1</v>
      </c>
      <c r="T137" s="204">
        <f>IFERROR(VLOOKUP(B137,'[18]SEP-20'!B:H,6,FALSE),0)</f>
        <v>11401.25</v>
      </c>
      <c r="U137" s="205">
        <f>IFERROR(VLOOKUP(B137,'[18]SEP-20'!B:H,7,FALSE),0)</f>
        <v>3486.85</v>
      </c>
      <c r="V137" s="206">
        <f t="shared" si="25"/>
        <v>14888.1</v>
      </c>
      <c r="W137" s="195">
        <f t="shared" si="19"/>
        <v>115403.95000000001</v>
      </c>
      <c r="X137" s="196">
        <f t="shared" si="19"/>
        <v>11374.05</v>
      </c>
      <c r="Y137" s="197">
        <f t="shared" si="19"/>
        <v>126778</v>
      </c>
    </row>
    <row r="138" spans="1:25" ht="13">
      <c r="A138" s="2" t="s">
        <v>282</v>
      </c>
      <c r="B138" s="2" t="s">
        <v>148</v>
      </c>
      <c r="C138" s="89" t="s">
        <v>297</v>
      </c>
      <c r="D138" s="129" t="s">
        <v>303</v>
      </c>
      <c r="E138" s="217">
        <f>IFERROR(VLOOKUP($B138,'[13]APR-20'!$B:$H,6,FALSE),0)</f>
        <v>616.85</v>
      </c>
      <c r="F138" s="218">
        <f>IFERROR(VLOOKUP(B138,'[13]APR-20'!B:H,7,FALSE),0)</f>
        <v>97.05</v>
      </c>
      <c r="G138" s="219">
        <f t="shared" si="20"/>
        <v>713.9</v>
      </c>
      <c r="H138" s="217">
        <f>IFERROR(VLOOKUP(B138,'[14]MAY-20'!B:H,6,FALSE),0)</f>
        <v>2153.35</v>
      </c>
      <c r="I138" s="218">
        <f>IFERROR(VLOOKUP(B138,'[14]MAY-20'!B:H,7,FALSE),0)</f>
        <v>76</v>
      </c>
      <c r="J138" s="219">
        <f t="shared" si="21"/>
        <v>2229.35</v>
      </c>
      <c r="K138" s="204">
        <f>IFERROR(VLOOKUP(B138,'[15]JUN-20'!B:H,6,FALSE),0)</f>
        <v>935.45</v>
      </c>
      <c r="L138" s="205">
        <f>IFERROR(VLOOKUP(B138,'[15]JUN-20'!B:H,7,FALSE),0)</f>
        <v>386.3</v>
      </c>
      <c r="M138" s="206">
        <f t="shared" si="22"/>
        <v>1321.75</v>
      </c>
      <c r="N138" s="204">
        <f>IFERROR(VLOOKUP(B138,'[16]JUL-20'!B:H,6,FALSE),0)</f>
        <v>1552.8</v>
      </c>
      <c r="O138" s="205">
        <f>IFERROR(VLOOKUP(B138,'[16]JUL-20'!B:H,7,FALSE),0)</f>
        <v>401.15</v>
      </c>
      <c r="P138" s="206">
        <f t="shared" si="23"/>
        <v>1953.9499999999998</v>
      </c>
      <c r="Q138" s="204">
        <f>IFERROR(VLOOKUP(B138,'[17]AUG-20'!B:H,6,FALSE),0)</f>
        <v>725.75</v>
      </c>
      <c r="R138" s="205">
        <f>IFERROR(VLOOKUP(B138,'[17]AUG-20'!B:H,7,FALSE),0)</f>
        <v>129.69999999999999</v>
      </c>
      <c r="S138" s="206">
        <f t="shared" si="24"/>
        <v>855.45</v>
      </c>
      <c r="T138" s="204">
        <f>IFERROR(VLOOKUP(B138,'[18]SEP-20'!B:H,6,FALSE),0)</f>
        <v>694.75</v>
      </c>
      <c r="U138" s="205">
        <f>IFERROR(VLOOKUP(B138,'[18]SEP-20'!B:H,7,FALSE),0)</f>
        <v>372.45</v>
      </c>
      <c r="V138" s="206">
        <f t="shared" si="25"/>
        <v>1067.2</v>
      </c>
      <c r="W138" s="195">
        <f t="shared" si="19"/>
        <v>6678.95</v>
      </c>
      <c r="X138" s="196">
        <f t="shared" si="19"/>
        <v>1462.65</v>
      </c>
      <c r="Y138" s="197">
        <f t="shared" si="19"/>
        <v>8141.5999999999995</v>
      </c>
    </row>
    <row r="139" spans="1:25" ht="13">
      <c r="A139" s="2" t="s">
        <v>282</v>
      </c>
      <c r="B139" s="2" t="s">
        <v>149</v>
      </c>
      <c r="C139" s="89" t="s">
        <v>297</v>
      </c>
      <c r="D139" s="129" t="s">
        <v>303</v>
      </c>
      <c r="E139" s="217">
        <f>IFERROR(VLOOKUP($B139,'[13]APR-20'!$B:$H,6,FALSE),0)</f>
        <v>504.05</v>
      </c>
      <c r="F139" s="218">
        <f>IFERROR(VLOOKUP(B139,'[13]APR-20'!B:H,7,FALSE),0)</f>
        <v>65.150000000000006</v>
      </c>
      <c r="G139" s="219">
        <f t="shared" si="20"/>
        <v>569.20000000000005</v>
      </c>
      <c r="H139" s="217">
        <f>IFERROR(VLOOKUP(B139,'[14]MAY-20'!B:H,6,FALSE),0)</f>
        <v>1941.75</v>
      </c>
      <c r="I139" s="218">
        <f>IFERROR(VLOOKUP(B139,'[14]MAY-20'!B:H,7,FALSE),0)</f>
        <v>64.2</v>
      </c>
      <c r="J139" s="219">
        <f t="shared" si="21"/>
        <v>2005.95</v>
      </c>
      <c r="K139" s="204">
        <f>IFERROR(VLOOKUP(B139,'[15]JUN-20'!B:H,6,FALSE),0)</f>
        <v>858</v>
      </c>
      <c r="L139" s="205">
        <f>IFERROR(VLOOKUP(B139,'[15]JUN-20'!B:H,7,FALSE),0)</f>
        <v>335.55</v>
      </c>
      <c r="M139" s="206">
        <f t="shared" si="22"/>
        <v>1193.55</v>
      </c>
      <c r="N139" s="204">
        <f>IFERROR(VLOOKUP(B139,'[16]JUL-20'!B:H,6,FALSE),0)</f>
        <v>976.25</v>
      </c>
      <c r="O139" s="205">
        <f>IFERROR(VLOOKUP(B139,'[16]JUL-20'!B:H,7,FALSE),0)</f>
        <v>8.6999999999999993</v>
      </c>
      <c r="P139" s="206">
        <f t="shared" si="23"/>
        <v>984.95</v>
      </c>
      <c r="Q139" s="204">
        <f>IFERROR(VLOOKUP(B139,'[17]AUG-20'!B:H,6,FALSE),0)</f>
        <v>483.25</v>
      </c>
      <c r="R139" s="205">
        <f>IFERROR(VLOOKUP(B139,'[17]AUG-20'!B:H,7,FALSE),0)</f>
        <v>32.700000000000003</v>
      </c>
      <c r="S139" s="206">
        <f t="shared" si="24"/>
        <v>515.95000000000005</v>
      </c>
      <c r="T139" s="204">
        <f>IFERROR(VLOOKUP(B139,'[18]SEP-20'!B:H,6,FALSE),0)</f>
        <v>733.2</v>
      </c>
      <c r="U139" s="205">
        <f>IFERROR(VLOOKUP(B139,'[18]SEP-20'!B:H,7,FALSE),0)</f>
        <v>730.15</v>
      </c>
      <c r="V139" s="206">
        <f t="shared" si="25"/>
        <v>1463.35</v>
      </c>
      <c r="W139" s="195">
        <f t="shared" si="19"/>
        <v>5496.5</v>
      </c>
      <c r="X139" s="196">
        <f t="shared" si="19"/>
        <v>1236.45</v>
      </c>
      <c r="Y139" s="197">
        <f t="shared" si="19"/>
        <v>6732.9499999999989</v>
      </c>
    </row>
    <row r="140" spans="1:25" ht="13">
      <c r="A140" s="2" t="s">
        <v>282</v>
      </c>
      <c r="B140" s="2" t="s">
        <v>154</v>
      </c>
      <c r="C140" s="89" t="s">
        <v>297</v>
      </c>
      <c r="D140" s="129" t="s">
        <v>298</v>
      </c>
      <c r="E140" s="217">
        <f>IFERROR(VLOOKUP($B140,'[13]APR-20'!$B:$H,6,FALSE),0)</f>
        <v>68.22</v>
      </c>
      <c r="F140" s="218">
        <f>IFERROR(VLOOKUP(B140,'[13]APR-20'!B:H,7,FALSE),0)</f>
        <v>553.5</v>
      </c>
      <c r="G140" s="219">
        <f t="shared" si="20"/>
        <v>621.72</v>
      </c>
      <c r="H140" s="217">
        <f>IFERROR(VLOOKUP(B140,'[14]MAY-20'!B:H,6,FALSE),0)</f>
        <v>22.41</v>
      </c>
      <c r="I140" s="218">
        <f>IFERROR(VLOOKUP(B140,'[14]MAY-20'!B:H,7,FALSE),0)</f>
        <v>1395.54</v>
      </c>
      <c r="J140" s="219">
        <f t="shared" si="21"/>
        <v>1417.95</v>
      </c>
      <c r="K140" s="204">
        <f>IFERROR(VLOOKUP(B140,'[15]JUN-20'!B:H,6,FALSE),0)</f>
        <v>0.09</v>
      </c>
      <c r="L140" s="205">
        <f>IFERROR(VLOOKUP(B140,'[15]JUN-20'!B:H,7,FALSE),0)</f>
        <v>700.02</v>
      </c>
      <c r="M140" s="206">
        <f t="shared" si="22"/>
        <v>700.11</v>
      </c>
      <c r="N140" s="204">
        <f>IFERROR(VLOOKUP(B140,'[16]JUL-20'!B:H,6,FALSE),0)</f>
        <v>0.45</v>
      </c>
      <c r="O140" s="205">
        <f>IFERROR(VLOOKUP(B140,'[16]JUL-20'!B:H,7,FALSE),0)</f>
        <v>1330.56</v>
      </c>
      <c r="P140" s="206">
        <f t="shared" si="23"/>
        <v>1331.01</v>
      </c>
      <c r="Q140" s="204">
        <f>IFERROR(VLOOKUP(B140,'[17]AUG-20'!B:H,6,FALSE),0)</f>
        <v>185.4</v>
      </c>
      <c r="R140" s="205">
        <f>IFERROR(VLOOKUP(B140,'[17]AUG-20'!B:H,7,FALSE),0)</f>
        <v>1392.93</v>
      </c>
      <c r="S140" s="206">
        <f t="shared" si="24"/>
        <v>1578.3300000000002</v>
      </c>
      <c r="T140" s="204">
        <f>IFERROR(VLOOKUP(B140,'[18]SEP-20'!B:H,6,FALSE),0)</f>
        <v>504.27</v>
      </c>
      <c r="U140" s="205">
        <f>IFERROR(VLOOKUP(B140,'[18]SEP-20'!B:H,7,FALSE),0)</f>
        <v>2025.54</v>
      </c>
      <c r="V140" s="206">
        <f t="shared" si="25"/>
        <v>2529.81</v>
      </c>
      <c r="W140" s="195">
        <f t="shared" si="19"/>
        <v>780.83999999999992</v>
      </c>
      <c r="X140" s="196">
        <f t="shared" si="19"/>
        <v>7398.09</v>
      </c>
      <c r="Y140" s="197">
        <f t="shared" si="19"/>
        <v>8178.93</v>
      </c>
    </row>
    <row r="141" spans="1:25" ht="13">
      <c r="A141" s="2" t="s">
        <v>282</v>
      </c>
      <c r="B141" s="2" t="s">
        <v>155</v>
      </c>
      <c r="C141" s="89" t="s">
        <v>297</v>
      </c>
      <c r="D141" s="129" t="s">
        <v>298</v>
      </c>
      <c r="E141" s="217">
        <f>IFERROR(VLOOKUP($B141,'[13]APR-20'!$B:$H,6,FALSE),0)</f>
        <v>1132.1099999999999</v>
      </c>
      <c r="F141" s="218">
        <f>IFERROR(VLOOKUP(B141,'[13]APR-20'!B:H,7,FALSE),0)</f>
        <v>57.42</v>
      </c>
      <c r="G141" s="219">
        <f t="shared" si="20"/>
        <v>1189.53</v>
      </c>
      <c r="H141" s="217">
        <f>IFERROR(VLOOKUP(B141,'[14]MAY-20'!B:H,6,FALSE),0)</f>
        <v>2193.5700000000002</v>
      </c>
      <c r="I141" s="218">
        <f>IFERROR(VLOOKUP(B141,'[14]MAY-20'!B:H,7,FALSE),0)</f>
        <v>0.45</v>
      </c>
      <c r="J141" s="219">
        <f t="shared" si="21"/>
        <v>2194.02</v>
      </c>
      <c r="K141" s="204">
        <f>IFERROR(VLOOKUP(B141,'[15]JUN-20'!B:H,6,FALSE),0)</f>
        <v>1017</v>
      </c>
      <c r="L141" s="205">
        <f>IFERROR(VLOOKUP(B141,'[15]JUN-20'!B:H,7,FALSE),0)</f>
        <v>0</v>
      </c>
      <c r="M141" s="206">
        <f t="shared" si="22"/>
        <v>1017</v>
      </c>
      <c r="N141" s="204">
        <f>IFERROR(VLOOKUP(B141,'[16]JUL-20'!B:H,6,FALSE),0)</f>
        <v>1010.43</v>
      </c>
      <c r="O141" s="205">
        <f>IFERROR(VLOOKUP(B141,'[16]JUL-20'!B:H,7,FALSE),0)</f>
        <v>1.17</v>
      </c>
      <c r="P141" s="206">
        <f t="shared" si="23"/>
        <v>1011.5999999999999</v>
      </c>
      <c r="Q141" s="204">
        <f>IFERROR(VLOOKUP(B141,'[17]AUG-20'!B:H,6,FALSE),0)</f>
        <v>2794.59</v>
      </c>
      <c r="R141" s="205">
        <f>IFERROR(VLOOKUP(B141,'[17]AUG-20'!B:H,7,FALSE),0)</f>
        <v>622.26</v>
      </c>
      <c r="S141" s="206">
        <f t="shared" si="24"/>
        <v>3416.8500000000004</v>
      </c>
      <c r="T141" s="204">
        <f>IFERROR(VLOOKUP(B141,'[18]SEP-20'!B:H,6,FALSE),0)</f>
        <v>2009.52</v>
      </c>
      <c r="U141" s="205">
        <f>IFERROR(VLOOKUP(B141,'[18]SEP-20'!B:H,7,FALSE),0)</f>
        <v>1314.54</v>
      </c>
      <c r="V141" s="206">
        <f t="shared" si="25"/>
        <v>3324.06</v>
      </c>
      <c r="W141" s="195">
        <f t="shared" ref="W141:Y204" si="26">SUM(E141,H141,K141,N141,Q141,T141)</f>
        <v>10157.220000000001</v>
      </c>
      <c r="X141" s="196">
        <f t="shared" si="26"/>
        <v>1995.84</v>
      </c>
      <c r="Y141" s="197">
        <f t="shared" si="26"/>
        <v>12153.06</v>
      </c>
    </row>
    <row r="142" spans="1:25" ht="13">
      <c r="A142" s="2" t="s">
        <v>282</v>
      </c>
      <c r="B142" s="2" t="s">
        <v>156</v>
      </c>
      <c r="C142" s="89" t="s">
        <v>297</v>
      </c>
      <c r="D142" s="129" t="s">
        <v>298</v>
      </c>
      <c r="E142" s="217">
        <f>IFERROR(VLOOKUP($B142,'[13]APR-20'!$B:$H,6,FALSE),0)</f>
        <v>0</v>
      </c>
      <c r="F142" s="218">
        <f>IFERROR(VLOOKUP(B142,'[13]APR-20'!B:H,7,FALSE),0)</f>
        <v>0</v>
      </c>
      <c r="G142" s="219">
        <f t="shared" si="20"/>
        <v>0</v>
      </c>
      <c r="H142" s="217">
        <f>IFERROR(VLOOKUP(B142,'[14]MAY-20'!B:H,6,FALSE),0)</f>
        <v>0</v>
      </c>
      <c r="I142" s="218">
        <f>IFERROR(VLOOKUP(B142,'[14]MAY-20'!B:H,7,FALSE),0)</f>
        <v>0</v>
      </c>
      <c r="J142" s="219">
        <f t="shared" si="21"/>
        <v>0</v>
      </c>
      <c r="K142" s="204">
        <f>IFERROR(VLOOKUP(B142,'[15]JUN-20'!B:H,6,FALSE),0)</f>
        <v>0</v>
      </c>
      <c r="L142" s="205">
        <f>IFERROR(VLOOKUP(B142,'[15]JUN-20'!B:H,7,FALSE),0)</f>
        <v>0</v>
      </c>
      <c r="M142" s="206">
        <f t="shared" si="22"/>
        <v>0</v>
      </c>
      <c r="N142" s="204">
        <f>IFERROR(VLOOKUP(B142,'[16]JUL-20'!B:H,6,FALSE),0)</f>
        <v>0</v>
      </c>
      <c r="O142" s="205">
        <f>IFERROR(VLOOKUP(B142,'[16]JUL-20'!B:H,7,FALSE),0)</f>
        <v>0</v>
      </c>
      <c r="P142" s="206">
        <f t="shared" si="23"/>
        <v>0</v>
      </c>
      <c r="Q142" s="204">
        <f>IFERROR(VLOOKUP(B142,'[17]AUG-20'!B:H,6,FALSE),0)</f>
        <v>0</v>
      </c>
      <c r="R142" s="205">
        <f>IFERROR(VLOOKUP(B142,'[17]AUG-20'!B:H,7,FALSE),0)</f>
        <v>0</v>
      </c>
      <c r="S142" s="206">
        <f t="shared" si="24"/>
        <v>0</v>
      </c>
      <c r="T142" s="204">
        <f>IFERROR(VLOOKUP(B142,'[18]SEP-20'!B:H,6,FALSE),0)</f>
        <v>1399.95</v>
      </c>
      <c r="U142" s="205">
        <f>IFERROR(VLOOKUP(B142,'[18]SEP-20'!B:H,7,FALSE),0)</f>
        <v>563.22</v>
      </c>
      <c r="V142" s="206">
        <f t="shared" si="25"/>
        <v>1963.17</v>
      </c>
      <c r="W142" s="195">
        <f t="shared" si="26"/>
        <v>1399.95</v>
      </c>
      <c r="X142" s="196">
        <f t="shared" si="26"/>
        <v>563.22</v>
      </c>
      <c r="Y142" s="197">
        <f t="shared" si="26"/>
        <v>1963.17</v>
      </c>
    </row>
    <row r="143" spans="1:25" ht="13">
      <c r="A143" s="2" t="s">
        <v>282</v>
      </c>
      <c r="B143" s="2" t="s">
        <v>157</v>
      </c>
      <c r="C143" s="89" t="s">
        <v>297</v>
      </c>
      <c r="D143" s="129" t="s">
        <v>298</v>
      </c>
      <c r="E143" s="217">
        <f>IFERROR(VLOOKUP($B143,'[13]APR-20'!$B:$H,6,FALSE),0)</f>
        <v>0</v>
      </c>
      <c r="F143" s="218">
        <f>IFERROR(VLOOKUP(B143,'[13]APR-20'!B:H,7,FALSE),0)</f>
        <v>461.25</v>
      </c>
      <c r="G143" s="219">
        <f t="shared" si="20"/>
        <v>461.25</v>
      </c>
      <c r="H143" s="217">
        <f>IFERROR(VLOOKUP(B143,'[14]MAY-20'!B:H,6,FALSE),0)</f>
        <v>0</v>
      </c>
      <c r="I143" s="218">
        <f>IFERROR(VLOOKUP(B143,'[14]MAY-20'!B:H,7,FALSE),0)</f>
        <v>0</v>
      </c>
      <c r="J143" s="219">
        <f t="shared" si="21"/>
        <v>0</v>
      </c>
      <c r="K143" s="204">
        <f>IFERROR(VLOOKUP(B143,'[15]JUN-20'!B:H,6,FALSE),0)</f>
        <v>0</v>
      </c>
      <c r="L143" s="205">
        <f>IFERROR(VLOOKUP(B143,'[15]JUN-20'!B:H,7,FALSE),0)</f>
        <v>0</v>
      </c>
      <c r="M143" s="206">
        <f t="shared" si="22"/>
        <v>0</v>
      </c>
      <c r="N143" s="204">
        <f>IFERROR(VLOOKUP(B143,'[16]JUL-20'!B:H,6,FALSE),0)</f>
        <v>0</v>
      </c>
      <c r="O143" s="205">
        <f>IFERROR(VLOOKUP(B143,'[16]JUL-20'!B:H,7,FALSE),0)</f>
        <v>4.05</v>
      </c>
      <c r="P143" s="206">
        <f t="shared" si="23"/>
        <v>4.05</v>
      </c>
      <c r="Q143" s="204">
        <f>IFERROR(VLOOKUP(B143,'[17]AUG-20'!B:H,6,FALSE),0)</f>
        <v>0</v>
      </c>
      <c r="R143" s="205">
        <f>IFERROR(VLOOKUP(B143,'[17]AUG-20'!B:H,7,FALSE),0)</f>
        <v>0</v>
      </c>
      <c r="S143" s="206">
        <f t="shared" si="24"/>
        <v>0</v>
      </c>
      <c r="T143" s="204">
        <f>IFERROR(VLOOKUP(B143,'[18]SEP-20'!B:H,6,FALSE),0)</f>
        <v>0</v>
      </c>
      <c r="U143" s="205">
        <f>IFERROR(VLOOKUP(B143,'[18]SEP-20'!B:H,7,FALSE),0)</f>
        <v>0</v>
      </c>
      <c r="V143" s="206">
        <f t="shared" si="25"/>
        <v>0</v>
      </c>
      <c r="W143" s="195">
        <f t="shared" si="26"/>
        <v>0</v>
      </c>
      <c r="X143" s="196">
        <f t="shared" si="26"/>
        <v>465.3</v>
      </c>
      <c r="Y143" s="197">
        <f t="shared" si="26"/>
        <v>465.3</v>
      </c>
    </row>
    <row r="144" spans="1:25" ht="13">
      <c r="A144" s="2" t="s">
        <v>282</v>
      </c>
      <c r="B144" s="2" t="s">
        <v>158</v>
      </c>
      <c r="C144" s="89" t="s">
        <v>297</v>
      </c>
      <c r="D144" s="129" t="s">
        <v>302</v>
      </c>
      <c r="E144" s="217">
        <f>IFERROR(VLOOKUP($B144,'[13]APR-20'!$B:$H,6,FALSE),0)</f>
        <v>82.39</v>
      </c>
      <c r="F144" s="218">
        <f>IFERROR(VLOOKUP(B144,'[13]APR-20'!B:H,7,FALSE),0)</f>
        <v>2.6</v>
      </c>
      <c r="G144" s="219">
        <f t="shared" si="20"/>
        <v>84.99</v>
      </c>
      <c r="H144" s="217">
        <f>IFERROR(VLOOKUP(B144,'[14]MAY-20'!B:H,6,FALSE),0)</f>
        <v>0</v>
      </c>
      <c r="I144" s="218">
        <f>IFERROR(VLOOKUP(B144,'[14]MAY-20'!B:H,7,FALSE),0)</f>
        <v>0</v>
      </c>
      <c r="J144" s="219">
        <f t="shared" si="21"/>
        <v>0</v>
      </c>
      <c r="K144" s="204">
        <f>IFERROR(VLOOKUP(B144,'[15]JUN-20'!B:H,6,FALSE),0)</f>
        <v>0</v>
      </c>
      <c r="L144" s="205">
        <f>IFERROR(VLOOKUP(B144,'[15]JUN-20'!B:H,7,FALSE),0)</f>
        <v>1.1299999999999999</v>
      </c>
      <c r="M144" s="206">
        <f t="shared" si="22"/>
        <v>1.1299999999999999</v>
      </c>
      <c r="N144" s="204">
        <f>IFERROR(VLOOKUP(B144,'[16]JUL-20'!B:H,6,FALSE),0)</f>
        <v>0</v>
      </c>
      <c r="O144" s="205">
        <f>IFERROR(VLOOKUP(B144,'[16]JUL-20'!B:H,7,FALSE),0)</f>
        <v>0</v>
      </c>
      <c r="P144" s="206">
        <f t="shared" si="23"/>
        <v>0</v>
      </c>
      <c r="Q144" s="204">
        <f>IFERROR(VLOOKUP(B144,'[17]AUG-20'!B:H,6,FALSE),0)</f>
        <v>0</v>
      </c>
      <c r="R144" s="205">
        <f>IFERROR(VLOOKUP(B144,'[17]AUG-20'!B:H,7,FALSE),0)</f>
        <v>0</v>
      </c>
      <c r="S144" s="206">
        <f t="shared" si="24"/>
        <v>0</v>
      </c>
      <c r="T144" s="204">
        <f>IFERROR(VLOOKUP(B144,'[18]SEP-20'!B:H,6,FALSE),0)</f>
        <v>1.85</v>
      </c>
      <c r="U144" s="205">
        <f>IFERROR(VLOOKUP(B144,'[18]SEP-20'!B:H,7,FALSE),0)</f>
        <v>3.06</v>
      </c>
      <c r="V144" s="206">
        <f t="shared" si="25"/>
        <v>4.91</v>
      </c>
      <c r="W144" s="195">
        <f t="shared" si="26"/>
        <v>84.24</v>
      </c>
      <c r="X144" s="196">
        <f t="shared" si="26"/>
        <v>6.79</v>
      </c>
      <c r="Y144" s="197">
        <f t="shared" si="26"/>
        <v>91.029999999999987</v>
      </c>
    </row>
    <row r="145" spans="1:25" ht="13">
      <c r="A145" s="2" t="s">
        <v>282</v>
      </c>
      <c r="B145" s="2" t="s">
        <v>159</v>
      </c>
      <c r="C145" s="89" t="s">
        <v>297</v>
      </c>
      <c r="D145" s="129" t="s">
        <v>302</v>
      </c>
      <c r="E145" s="217">
        <f>IFERROR(VLOOKUP($B145,'[13]APR-20'!$B:$H,6,FALSE),0)</f>
        <v>0</v>
      </c>
      <c r="F145" s="218">
        <f>IFERROR(VLOOKUP(B145,'[13]APR-20'!B:H,7,FALSE),0)</f>
        <v>0</v>
      </c>
      <c r="G145" s="219">
        <f t="shared" si="20"/>
        <v>0</v>
      </c>
      <c r="H145" s="217">
        <f>IFERROR(VLOOKUP(B145,'[14]MAY-20'!B:H,6,FALSE),0)</f>
        <v>0</v>
      </c>
      <c r="I145" s="218">
        <f>IFERROR(VLOOKUP(B145,'[14]MAY-20'!B:H,7,FALSE),0)</f>
        <v>0</v>
      </c>
      <c r="J145" s="219">
        <f t="shared" si="21"/>
        <v>0</v>
      </c>
      <c r="K145" s="204">
        <f>IFERROR(VLOOKUP(B145,'[15]JUN-20'!B:H,6,FALSE),0)</f>
        <v>0.55000000000000004</v>
      </c>
      <c r="L145" s="205">
        <f>IFERROR(VLOOKUP(B145,'[15]JUN-20'!B:H,7,FALSE),0)</f>
        <v>8.39</v>
      </c>
      <c r="M145" s="206">
        <f t="shared" si="22"/>
        <v>8.9400000000000013</v>
      </c>
      <c r="N145" s="204">
        <f>IFERROR(VLOOKUP(B145,'[16]JUL-20'!B:H,6,FALSE),0)</f>
        <v>0</v>
      </c>
      <c r="O145" s="205">
        <f>IFERROR(VLOOKUP(B145,'[16]JUL-20'!B:H,7,FALSE),0)</f>
        <v>0</v>
      </c>
      <c r="P145" s="206">
        <f t="shared" si="23"/>
        <v>0</v>
      </c>
      <c r="Q145" s="204">
        <f>IFERROR(VLOOKUP(B145,'[17]AUG-20'!B:H,6,FALSE),0)</f>
        <v>0</v>
      </c>
      <c r="R145" s="205">
        <f>IFERROR(VLOOKUP(B145,'[17]AUG-20'!B:H,7,FALSE),0)</f>
        <v>0</v>
      </c>
      <c r="S145" s="206">
        <f t="shared" si="24"/>
        <v>0</v>
      </c>
      <c r="T145" s="204">
        <f>IFERROR(VLOOKUP(B145,'[18]SEP-20'!B:H,6,FALSE),0)</f>
        <v>2.54</v>
      </c>
      <c r="U145" s="205">
        <f>IFERROR(VLOOKUP(B145,'[18]SEP-20'!B:H,7,FALSE),0)</f>
        <v>227.2</v>
      </c>
      <c r="V145" s="206">
        <f t="shared" si="25"/>
        <v>229.73999999999998</v>
      </c>
      <c r="W145" s="195">
        <f t="shared" si="26"/>
        <v>3.09</v>
      </c>
      <c r="X145" s="196">
        <f t="shared" si="26"/>
        <v>235.58999999999997</v>
      </c>
      <c r="Y145" s="197">
        <f t="shared" si="26"/>
        <v>238.67999999999998</v>
      </c>
    </row>
    <row r="146" spans="1:25" ht="13">
      <c r="A146" s="2" t="s">
        <v>398</v>
      </c>
      <c r="B146" s="2" t="s">
        <v>399</v>
      </c>
      <c r="C146" s="89" t="s">
        <v>297</v>
      </c>
      <c r="D146" s="129" t="s">
        <v>304</v>
      </c>
      <c r="E146" s="217">
        <f>IFERROR(VLOOKUP($B146,'[13]APR-20'!$B:$H,6,FALSE),0)</f>
        <v>7112.56</v>
      </c>
      <c r="F146" s="218">
        <f>IFERROR(VLOOKUP(B146,'[13]APR-20'!B:H,7,FALSE),0)</f>
        <v>1885.87</v>
      </c>
      <c r="G146" s="219">
        <f t="shared" si="20"/>
        <v>8998.43</v>
      </c>
      <c r="H146" s="217">
        <f>IFERROR(VLOOKUP(B146,'[14]MAY-20'!B:H,6,FALSE),0)</f>
        <v>7187.76</v>
      </c>
      <c r="I146" s="218">
        <f>IFERROR(VLOOKUP(B146,'[14]MAY-20'!B:H,7,FALSE),0)</f>
        <v>2804.3</v>
      </c>
      <c r="J146" s="219">
        <f t="shared" si="21"/>
        <v>9992.0600000000013</v>
      </c>
      <c r="K146" s="204">
        <f>IFERROR(VLOOKUP(B146,'[15]JUN-20'!B:H,6,FALSE),0)</f>
        <v>6661.05</v>
      </c>
      <c r="L146" s="205">
        <f>IFERROR(VLOOKUP(B146,'[15]JUN-20'!B:H,7,FALSE),0)</f>
        <v>2422.5500000000002</v>
      </c>
      <c r="M146" s="206">
        <f t="shared" si="22"/>
        <v>9083.6</v>
      </c>
      <c r="N146" s="204">
        <f>IFERROR(VLOOKUP(B146,'[16]JUL-20'!B:H,6,FALSE),0)</f>
        <v>5498.49</v>
      </c>
      <c r="O146" s="205">
        <f>IFERROR(VLOOKUP(B146,'[16]JUL-20'!B:H,7,FALSE),0)</f>
        <v>2700.05</v>
      </c>
      <c r="P146" s="206">
        <f t="shared" si="23"/>
        <v>8198.5400000000009</v>
      </c>
      <c r="Q146" s="204">
        <f>IFERROR(VLOOKUP(B146,'[17]AUG-20'!B:H,6,FALSE),0)</f>
        <v>6369.68</v>
      </c>
      <c r="R146" s="205">
        <f>IFERROR(VLOOKUP(B146,'[17]AUG-20'!B:H,7,FALSE),0)</f>
        <v>2225.87</v>
      </c>
      <c r="S146" s="206">
        <f t="shared" si="24"/>
        <v>8595.5499999999993</v>
      </c>
      <c r="T146" s="204">
        <f>IFERROR(VLOOKUP(B146,'[18]SEP-20'!B:H,6,FALSE),0)</f>
        <v>5637.08</v>
      </c>
      <c r="U146" s="205">
        <f>IFERROR(VLOOKUP(B146,'[18]SEP-20'!B:H,7,FALSE),0)</f>
        <v>1635.96</v>
      </c>
      <c r="V146" s="206">
        <f t="shared" si="25"/>
        <v>7273.04</v>
      </c>
      <c r="W146" s="195">
        <f t="shared" si="26"/>
        <v>38466.620000000003</v>
      </c>
      <c r="X146" s="196">
        <f t="shared" si="26"/>
        <v>13674.599999999999</v>
      </c>
      <c r="Y146" s="197">
        <f t="shared" si="26"/>
        <v>52141.220000000008</v>
      </c>
    </row>
    <row r="147" spans="1:25" ht="13">
      <c r="A147" s="2" t="s">
        <v>398</v>
      </c>
      <c r="B147" s="2" t="s">
        <v>400</v>
      </c>
      <c r="C147" s="89" t="s">
        <v>297</v>
      </c>
      <c r="D147" s="129" t="s">
        <v>304</v>
      </c>
      <c r="E147" s="217">
        <f>IFERROR(VLOOKUP($B147,'[13]APR-20'!$B:$H,6,FALSE),0)</f>
        <v>6732.56</v>
      </c>
      <c r="F147" s="218">
        <f>IFERROR(VLOOKUP(B147,'[13]APR-20'!B:H,7,FALSE),0)</f>
        <v>1791.21</v>
      </c>
      <c r="G147" s="219">
        <f t="shared" si="20"/>
        <v>8523.77</v>
      </c>
      <c r="H147" s="217">
        <f>IFERROR(VLOOKUP(B147,'[14]MAY-20'!B:H,6,FALSE),0)</f>
        <v>6893.92</v>
      </c>
      <c r="I147" s="218">
        <f>IFERROR(VLOOKUP(B147,'[14]MAY-20'!B:H,7,FALSE),0)</f>
        <v>2425.8200000000002</v>
      </c>
      <c r="J147" s="219">
        <f t="shared" si="21"/>
        <v>9319.74</v>
      </c>
      <c r="K147" s="204">
        <f>IFERROR(VLOOKUP(B147,'[15]JUN-20'!B:H,6,FALSE),0)</f>
        <v>6429.35</v>
      </c>
      <c r="L147" s="205">
        <f>IFERROR(VLOOKUP(B147,'[15]JUN-20'!B:H,7,FALSE),0)</f>
        <v>1564.69</v>
      </c>
      <c r="M147" s="206">
        <f t="shared" si="22"/>
        <v>7994.0400000000009</v>
      </c>
      <c r="N147" s="204">
        <f>IFERROR(VLOOKUP(B147,'[16]JUL-20'!B:H,6,FALSE),0)</f>
        <v>5882</v>
      </c>
      <c r="O147" s="205">
        <f>IFERROR(VLOOKUP(B147,'[16]JUL-20'!B:H,7,FALSE),0)</f>
        <v>2175.58</v>
      </c>
      <c r="P147" s="206">
        <f t="shared" si="23"/>
        <v>8057.58</v>
      </c>
      <c r="Q147" s="204">
        <f>IFERROR(VLOOKUP(B147,'[17]AUG-20'!B:H,6,FALSE),0)</f>
        <v>6425.34</v>
      </c>
      <c r="R147" s="205">
        <f>IFERROR(VLOOKUP(B147,'[17]AUG-20'!B:H,7,FALSE),0)</f>
        <v>2361.67</v>
      </c>
      <c r="S147" s="206">
        <f t="shared" si="24"/>
        <v>8787.01</v>
      </c>
      <c r="T147" s="204">
        <f>IFERROR(VLOOKUP(B147,'[18]SEP-20'!B:H,6,FALSE),0)</f>
        <v>5306.99</v>
      </c>
      <c r="U147" s="205">
        <f>IFERROR(VLOOKUP(B147,'[18]SEP-20'!B:H,7,FALSE),0)</f>
        <v>2150.1799999999998</v>
      </c>
      <c r="V147" s="206">
        <f t="shared" si="25"/>
        <v>7457.17</v>
      </c>
      <c r="W147" s="195">
        <f t="shared" si="26"/>
        <v>37670.160000000003</v>
      </c>
      <c r="X147" s="196">
        <f t="shared" si="26"/>
        <v>12469.150000000001</v>
      </c>
      <c r="Y147" s="197">
        <f t="shared" si="26"/>
        <v>50139.310000000005</v>
      </c>
    </row>
    <row r="148" spans="1:25" ht="13">
      <c r="A148" s="2" t="s">
        <v>283</v>
      </c>
      <c r="B148" s="2" t="s">
        <v>160</v>
      </c>
      <c r="C148" s="89" t="s">
        <v>297</v>
      </c>
      <c r="D148" s="129" t="s">
        <v>303</v>
      </c>
      <c r="E148" s="217">
        <f>IFERROR(VLOOKUP($B148,'[13]APR-20'!$B:$H,6,FALSE),0)</f>
        <v>97.77</v>
      </c>
      <c r="F148" s="218">
        <f>IFERROR(VLOOKUP(B148,'[13]APR-20'!B:H,7,FALSE),0)</f>
        <v>0</v>
      </c>
      <c r="G148" s="219">
        <f t="shared" si="20"/>
        <v>97.77</v>
      </c>
      <c r="H148" s="217">
        <f>IFERROR(VLOOKUP(B148,'[14]MAY-20'!B:H,6,FALSE),0)</f>
        <v>418.68</v>
      </c>
      <c r="I148" s="218">
        <f>IFERROR(VLOOKUP(B148,'[14]MAY-20'!B:H,7,FALSE),0)</f>
        <v>1.29</v>
      </c>
      <c r="J148" s="219">
        <f t="shared" si="21"/>
        <v>419.97</v>
      </c>
      <c r="K148" s="204">
        <f>IFERROR(VLOOKUP(B148,'[15]JUN-20'!B:H,6,FALSE),0)</f>
        <v>391.18</v>
      </c>
      <c r="L148" s="205">
        <f>IFERROR(VLOOKUP(B148,'[15]JUN-20'!B:H,7,FALSE),0)</f>
        <v>0</v>
      </c>
      <c r="M148" s="206">
        <f t="shared" si="22"/>
        <v>391.18</v>
      </c>
      <c r="N148" s="204">
        <f>IFERROR(VLOOKUP(B148,'[16]JUL-20'!B:H,6,FALSE),0)</f>
        <v>392.44</v>
      </c>
      <c r="O148" s="205">
        <f>IFERROR(VLOOKUP(B148,'[16]JUL-20'!B:H,7,FALSE),0)</f>
        <v>0</v>
      </c>
      <c r="P148" s="206">
        <f t="shared" si="23"/>
        <v>392.44</v>
      </c>
      <c r="Q148" s="204">
        <f>IFERROR(VLOOKUP(B148,'[17]AUG-20'!B:H,6,FALSE),0)</f>
        <v>427.87</v>
      </c>
      <c r="R148" s="205">
        <f>IFERROR(VLOOKUP(B148,'[17]AUG-20'!B:H,7,FALSE),0)</f>
        <v>0</v>
      </c>
      <c r="S148" s="206">
        <f t="shared" si="24"/>
        <v>427.87</v>
      </c>
      <c r="T148" s="204">
        <f>IFERROR(VLOOKUP(B148,'[18]SEP-20'!B:H,6,FALSE),0)</f>
        <v>410.91</v>
      </c>
      <c r="U148" s="205">
        <f>IFERROR(VLOOKUP(B148,'[18]SEP-20'!B:H,7,FALSE),0)</f>
        <v>10.86</v>
      </c>
      <c r="V148" s="206">
        <f t="shared" si="25"/>
        <v>421.77000000000004</v>
      </c>
      <c r="W148" s="195">
        <f t="shared" si="26"/>
        <v>2138.85</v>
      </c>
      <c r="X148" s="196">
        <f t="shared" si="26"/>
        <v>12.149999999999999</v>
      </c>
      <c r="Y148" s="197">
        <f t="shared" si="26"/>
        <v>2151</v>
      </c>
    </row>
    <row r="149" spans="1:25" ht="13">
      <c r="A149" s="2" t="s">
        <v>284</v>
      </c>
      <c r="B149" s="2" t="s">
        <v>161</v>
      </c>
      <c r="C149" s="89" t="s">
        <v>297</v>
      </c>
      <c r="D149" s="129" t="s">
        <v>303</v>
      </c>
      <c r="E149" s="217">
        <f>IFERROR(VLOOKUP($B149,'[13]APR-20'!$B:$H,6,FALSE),0)</f>
        <v>19034.599999999999</v>
      </c>
      <c r="F149" s="218">
        <f>IFERROR(VLOOKUP(B149,'[13]APR-20'!B:H,7,FALSE),0)</f>
        <v>331</v>
      </c>
      <c r="G149" s="219">
        <f t="shared" si="20"/>
        <v>19365.599999999999</v>
      </c>
      <c r="H149" s="217">
        <f>IFERROR(VLOOKUP(B149,'[14]MAY-20'!B:H,6,FALSE),0)</f>
        <v>32571.599999999999</v>
      </c>
      <c r="I149" s="218">
        <f>IFERROR(VLOOKUP(B149,'[14]MAY-20'!B:H,7,FALSE),0)</f>
        <v>1224</v>
      </c>
      <c r="J149" s="219">
        <f t="shared" si="21"/>
        <v>33795.599999999999</v>
      </c>
      <c r="K149" s="204">
        <f>IFERROR(VLOOKUP(B149,'[15]JUN-20'!B:H,6,FALSE),0)</f>
        <v>13910.8</v>
      </c>
      <c r="L149" s="205">
        <f>IFERROR(VLOOKUP(B149,'[15]JUN-20'!B:H,7,FALSE),0)</f>
        <v>579.70000000000005</v>
      </c>
      <c r="M149" s="206">
        <f t="shared" si="22"/>
        <v>14490.5</v>
      </c>
      <c r="N149" s="204">
        <f>IFERROR(VLOOKUP(B149,'[16]JUL-20'!B:H,6,FALSE),0)</f>
        <v>43240.6</v>
      </c>
      <c r="O149" s="205">
        <f>IFERROR(VLOOKUP(B149,'[16]JUL-20'!B:H,7,FALSE),0)</f>
        <v>1025.5999999999999</v>
      </c>
      <c r="P149" s="206">
        <f t="shared" si="23"/>
        <v>44266.2</v>
      </c>
      <c r="Q149" s="204">
        <f>IFERROR(VLOOKUP(B149,'[17]AUG-20'!B:H,6,FALSE),0)</f>
        <v>51559.199999999997</v>
      </c>
      <c r="R149" s="205">
        <f>IFERROR(VLOOKUP(B149,'[17]AUG-20'!B:H,7,FALSE),0)</f>
        <v>1538.1</v>
      </c>
      <c r="S149" s="206">
        <f t="shared" si="24"/>
        <v>53097.299999999996</v>
      </c>
      <c r="T149" s="204">
        <f>IFERROR(VLOOKUP(B149,'[18]SEP-20'!B:H,6,FALSE),0)</f>
        <v>28800.400000000001</v>
      </c>
      <c r="U149" s="205">
        <f>IFERROR(VLOOKUP(B149,'[18]SEP-20'!B:H,7,FALSE),0)</f>
        <v>2753.1</v>
      </c>
      <c r="V149" s="206">
        <f t="shared" si="25"/>
        <v>31553.5</v>
      </c>
      <c r="W149" s="195">
        <f t="shared" si="26"/>
        <v>189117.19999999998</v>
      </c>
      <c r="X149" s="196">
        <f t="shared" si="26"/>
        <v>7451.5</v>
      </c>
      <c r="Y149" s="197">
        <f t="shared" si="26"/>
        <v>196568.69999999998</v>
      </c>
    </row>
    <row r="150" spans="1:25" ht="13">
      <c r="A150" s="2" t="s">
        <v>286</v>
      </c>
      <c r="B150" s="2" t="s">
        <v>166</v>
      </c>
      <c r="C150" s="89" t="s">
        <v>297</v>
      </c>
      <c r="D150" s="129" t="s">
        <v>303</v>
      </c>
      <c r="E150" s="217">
        <f>IFERROR(VLOOKUP($B150,'[13]APR-20'!$B:$H,6,FALSE),0)</f>
        <v>5429.3</v>
      </c>
      <c r="F150" s="218">
        <f>IFERROR(VLOOKUP(B150,'[13]APR-20'!B:H,7,FALSE),0)</f>
        <v>133.51</v>
      </c>
      <c r="G150" s="219">
        <f t="shared" si="20"/>
        <v>5562.81</v>
      </c>
      <c r="H150" s="217">
        <f>IFERROR(VLOOKUP(B150,'[14]MAY-20'!B:H,6,FALSE),0)</f>
        <v>14623.35</v>
      </c>
      <c r="I150" s="218">
        <f>IFERROR(VLOOKUP(B150,'[14]MAY-20'!B:H,7,FALSE),0)</f>
        <v>222.08</v>
      </c>
      <c r="J150" s="219">
        <f t="shared" si="21"/>
        <v>14845.43</v>
      </c>
      <c r="K150" s="204">
        <f>IFERROR(VLOOKUP(B150,'[15]JUN-20'!B:H,6,FALSE),0)</f>
        <v>15957.85</v>
      </c>
      <c r="L150" s="205">
        <f>IFERROR(VLOOKUP(B150,'[15]JUN-20'!B:H,7,FALSE),0)</f>
        <v>132.18</v>
      </c>
      <c r="M150" s="206">
        <f t="shared" si="22"/>
        <v>16090.03</v>
      </c>
      <c r="N150" s="204">
        <f>IFERROR(VLOOKUP(B150,'[16]JUL-20'!B:H,6,FALSE),0)</f>
        <v>12291.8</v>
      </c>
      <c r="O150" s="205">
        <f>IFERROR(VLOOKUP(B150,'[16]JUL-20'!B:H,7,FALSE),0)</f>
        <v>73.69</v>
      </c>
      <c r="P150" s="206">
        <f t="shared" si="23"/>
        <v>12365.49</v>
      </c>
      <c r="Q150" s="204">
        <f>IFERROR(VLOOKUP(B150,'[17]AUG-20'!B:H,6,FALSE),0)</f>
        <v>6600.35</v>
      </c>
      <c r="R150" s="205">
        <f>IFERROR(VLOOKUP(B150,'[17]AUG-20'!B:H,7,FALSE),0)</f>
        <v>109.86</v>
      </c>
      <c r="S150" s="206">
        <f t="shared" si="24"/>
        <v>6710.21</v>
      </c>
      <c r="T150" s="204">
        <f>IFERROR(VLOOKUP(B150,'[18]SEP-20'!B:H,6,FALSE),0)</f>
        <v>6897.2</v>
      </c>
      <c r="U150" s="205">
        <f>IFERROR(VLOOKUP(B150,'[18]SEP-20'!B:H,7,FALSE),0)</f>
        <v>531.23</v>
      </c>
      <c r="V150" s="206">
        <f t="shared" si="25"/>
        <v>7428.43</v>
      </c>
      <c r="W150" s="195">
        <f t="shared" si="26"/>
        <v>61799.85</v>
      </c>
      <c r="X150" s="196">
        <f t="shared" si="26"/>
        <v>1202.5500000000002</v>
      </c>
      <c r="Y150" s="197">
        <f t="shared" si="26"/>
        <v>63002.400000000001</v>
      </c>
    </row>
    <row r="151" spans="1:25" ht="13">
      <c r="A151" s="2" t="s">
        <v>286</v>
      </c>
      <c r="B151" s="2" t="s">
        <v>167</v>
      </c>
      <c r="C151" s="89" t="s">
        <v>297</v>
      </c>
      <c r="D151" s="129" t="s">
        <v>303</v>
      </c>
      <c r="E151" s="217">
        <f>IFERROR(VLOOKUP($B151,'[13]APR-20'!$B:$H,6,FALSE),0)</f>
        <v>16446.599999999999</v>
      </c>
      <c r="F151" s="218">
        <f>IFERROR(VLOOKUP(B151,'[13]APR-20'!B:H,7,FALSE),0)</f>
        <v>654.1</v>
      </c>
      <c r="G151" s="219">
        <f t="shared" si="20"/>
        <v>17100.699999999997</v>
      </c>
      <c r="H151" s="217">
        <f>IFERROR(VLOOKUP(B151,'[14]MAY-20'!B:H,6,FALSE),0)</f>
        <v>9527.4500000000007</v>
      </c>
      <c r="I151" s="218">
        <f>IFERROR(VLOOKUP(B151,'[14]MAY-20'!B:H,7,FALSE),0)</f>
        <v>1430.3</v>
      </c>
      <c r="J151" s="219">
        <f t="shared" si="21"/>
        <v>10957.75</v>
      </c>
      <c r="K151" s="204">
        <f>IFERROR(VLOOKUP(B151,'[15]JUN-20'!B:H,6,FALSE),0)</f>
        <v>11462.35</v>
      </c>
      <c r="L151" s="205">
        <f>IFERROR(VLOOKUP(B151,'[15]JUN-20'!B:H,7,FALSE),0)</f>
        <v>1407.5</v>
      </c>
      <c r="M151" s="206">
        <f t="shared" si="22"/>
        <v>12869.85</v>
      </c>
      <c r="N151" s="204">
        <f>IFERROR(VLOOKUP(B151,'[16]JUL-20'!B:H,6,FALSE),0)</f>
        <v>10419.65</v>
      </c>
      <c r="O151" s="205">
        <f>IFERROR(VLOOKUP(B151,'[16]JUL-20'!B:H,7,FALSE),0)</f>
        <v>2566.65</v>
      </c>
      <c r="P151" s="206">
        <f t="shared" si="23"/>
        <v>12986.3</v>
      </c>
      <c r="Q151" s="204">
        <f>IFERROR(VLOOKUP(B151,'[17]AUG-20'!B:H,6,FALSE),0)</f>
        <v>14563.3</v>
      </c>
      <c r="R151" s="205">
        <f>IFERROR(VLOOKUP(B151,'[17]AUG-20'!B:H,7,FALSE),0)</f>
        <v>2249.35</v>
      </c>
      <c r="S151" s="206">
        <f t="shared" si="24"/>
        <v>16812.649999999998</v>
      </c>
      <c r="T151" s="204">
        <f>IFERROR(VLOOKUP(B151,'[18]SEP-20'!B:H,6,FALSE),0)</f>
        <v>10871.95</v>
      </c>
      <c r="U151" s="205">
        <f>IFERROR(VLOOKUP(B151,'[18]SEP-20'!B:H,7,FALSE),0)</f>
        <v>2208.4</v>
      </c>
      <c r="V151" s="206">
        <f t="shared" si="25"/>
        <v>13080.35</v>
      </c>
      <c r="W151" s="195">
        <f t="shared" si="26"/>
        <v>73291.3</v>
      </c>
      <c r="X151" s="196">
        <f t="shared" si="26"/>
        <v>10516.3</v>
      </c>
      <c r="Y151" s="197">
        <f t="shared" si="26"/>
        <v>83807.599999999991</v>
      </c>
    </row>
    <row r="152" spans="1:25" ht="13">
      <c r="A152" s="2" t="s">
        <v>286</v>
      </c>
      <c r="B152" s="2" t="s">
        <v>168</v>
      </c>
      <c r="C152" s="89" t="s">
        <v>297</v>
      </c>
      <c r="D152" s="129" t="s">
        <v>303</v>
      </c>
      <c r="E152" s="217">
        <f>IFERROR(VLOOKUP($B152,'[13]APR-20'!$B:$H,6,FALSE),0)</f>
        <v>21255.8</v>
      </c>
      <c r="F152" s="218">
        <f>IFERROR(VLOOKUP(B152,'[13]APR-20'!B:H,7,FALSE),0)</f>
        <v>336.64</v>
      </c>
      <c r="G152" s="219">
        <f t="shared" si="20"/>
        <v>21592.44</v>
      </c>
      <c r="H152" s="217">
        <f>IFERROR(VLOOKUP(B152,'[14]MAY-20'!B:H,6,FALSE),0)</f>
        <v>14650.25</v>
      </c>
      <c r="I152" s="218">
        <f>IFERROR(VLOOKUP(B152,'[14]MAY-20'!B:H,7,FALSE),0)</f>
        <v>645.62</v>
      </c>
      <c r="J152" s="219">
        <f t="shared" si="21"/>
        <v>15295.87</v>
      </c>
      <c r="K152" s="204">
        <f>IFERROR(VLOOKUP(B152,'[15]JUN-20'!B:H,6,FALSE),0)</f>
        <v>8357.5499999999993</v>
      </c>
      <c r="L152" s="205">
        <f>IFERROR(VLOOKUP(B152,'[15]JUN-20'!B:H,7,FALSE),0)</f>
        <v>1051.77</v>
      </c>
      <c r="M152" s="206">
        <f t="shared" si="22"/>
        <v>9409.32</v>
      </c>
      <c r="N152" s="204">
        <f>IFERROR(VLOOKUP(B152,'[16]JUL-20'!B:H,6,FALSE),0)</f>
        <v>7226.25</v>
      </c>
      <c r="O152" s="205">
        <f>IFERROR(VLOOKUP(B152,'[16]JUL-20'!B:H,7,FALSE),0)</f>
        <v>602.9</v>
      </c>
      <c r="P152" s="206">
        <f t="shared" si="23"/>
        <v>7829.15</v>
      </c>
      <c r="Q152" s="204">
        <f>IFERROR(VLOOKUP(B152,'[17]AUG-20'!B:H,6,FALSE),0)</f>
        <v>5592.9</v>
      </c>
      <c r="R152" s="205">
        <f>IFERROR(VLOOKUP(B152,'[17]AUG-20'!B:H,7,FALSE),0)</f>
        <v>819.92</v>
      </c>
      <c r="S152" s="206">
        <f t="shared" si="24"/>
        <v>6412.82</v>
      </c>
      <c r="T152" s="204">
        <f>IFERROR(VLOOKUP(B152,'[18]SEP-20'!B:H,6,FALSE),0)</f>
        <v>5636.05</v>
      </c>
      <c r="U152" s="205">
        <f>IFERROR(VLOOKUP(B152,'[18]SEP-20'!B:H,7,FALSE),0)</f>
        <v>783.33</v>
      </c>
      <c r="V152" s="206">
        <f t="shared" si="25"/>
        <v>6419.38</v>
      </c>
      <c r="W152" s="195">
        <f t="shared" si="26"/>
        <v>62718.80000000001</v>
      </c>
      <c r="X152" s="196">
        <f t="shared" si="26"/>
        <v>4240.18</v>
      </c>
      <c r="Y152" s="197">
        <f t="shared" si="26"/>
        <v>66958.98</v>
      </c>
    </row>
    <row r="153" spans="1:25" ht="13">
      <c r="A153" s="2" t="s">
        <v>287</v>
      </c>
      <c r="B153" s="2" t="s">
        <v>169</v>
      </c>
      <c r="C153" s="89" t="s">
        <v>297</v>
      </c>
      <c r="D153" s="129" t="s">
        <v>302</v>
      </c>
      <c r="E153" s="217">
        <f>IFERROR(VLOOKUP($B153,'[13]APR-20'!$B:$H,6,FALSE),0)</f>
        <v>5314.15</v>
      </c>
      <c r="F153" s="218">
        <f>IFERROR(VLOOKUP(B153,'[13]APR-20'!B:H,7,FALSE),0)</f>
        <v>454.1</v>
      </c>
      <c r="G153" s="219">
        <f t="shared" si="20"/>
        <v>5768.25</v>
      </c>
      <c r="H153" s="217">
        <f>IFERROR(VLOOKUP(B153,'[14]MAY-20'!B:H,6,FALSE),0)</f>
        <v>7461.25</v>
      </c>
      <c r="I153" s="218">
        <f>IFERROR(VLOOKUP(B153,'[14]MAY-20'!B:H,7,FALSE),0)</f>
        <v>797.15</v>
      </c>
      <c r="J153" s="219">
        <f t="shared" si="21"/>
        <v>8258.4</v>
      </c>
      <c r="K153" s="204">
        <f>IFERROR(VLOOKUP(B153,'[15]JUN-20'!B:H,6,FALSE),0)</f>
        <v>5663.75</v>
      </c>
      <c r="L153" s="205">
        <f>IFERROR(VLOOKUP(B153,'[15]JUN-20'!B:H,7,FALSE),0)</f>
        <v>251.7</v>
      </c>
      <c r="M153" s="206">
        <f t="shared" si="22"/>
        <v>5915.45</v>
      </c>
      <c r="N153" s="204">
        <f>IFERROR(VLOOKUP(B153,'[16]JUL-20'!B:H,6,FALSE),0)</f>
        <v>5197.95</v>
      </c>
      <c r="O153" s="205">
        <f>IFERROR(VLOOKUP(B153,'[16]JUL-20'!B:H,7,FALSE),0)</f>
        <v>1046.5999999999999</v>
      </c>
      <c r="P153" s="206">
        <f t="shared" si="23"/>
        <v>6244.5499999999993</v>
      </c>
      <c r="Q153" s="204">
        <f>IFERROR(VLOOKUP(B153,'[17]AUG-20'!B:H,6,FALSE),0)</f>
        <v>3658.95</v>
      </c>
      <c r="R153" s="205">
        <f>IFERROR(VLOOKUP(B153,'[17]AUG-20'!B:H,7,FALSE),0)</f>
        <v>912.75</v>
      </c>
      <c r="S153" s="206">
        <f t="shared" si="24"/>
        <v>4571.7</v>
      </c>
      <c r="T153" s="204">
        <f>IFERROR(VLOOKUP(B153,'[18]SEP-20'!B:H,6,FALSE),0)</f>
        <v>0</v>
      </c>
      <c r="U153" s="205">
        <f>IFERROR(VLOOKUP(B153,'[18]SEP-20'!B:H,7,FALSE),0)</f>
        <v>0</v>
      </c>
      <c r="V153" s="206">
        <f t="shared" si="25"/>
        <v>0</v>
      </c>
      <c r="W153" s="195">
        <f t="shared" si="26"/>
        <v>27296.050000000003</v>
      </c>
      <c r="X153" s="196">
        <f t="shared" si="26"/>
        <v>3462.3</v>
      </c>
      <c r="Y153" s="197">
        <f t="shared" si="26"/>
        <v>30758.35</v>
      </c>
    </row>
    <row r="154" spans="1:25" ht="13">
      <c r="A154" s="2" t="s">
        <v>288</v>
      </c>
      <c r="B154" s="2" t="s">
        <v>170</v>
      </c>
      <c r="C154" s="89" t="s">
        <v>297</v>
      </c>
      <c r="D154" s="129" t="s">
        <v>302</v>
      </c>
      <c r="E154" s="217">
        <f>IFERROR(VLOOKUP($B154,'[13]APR-20'!$B:$H,6,FALSE),0)</f>
        <v>6636.99</v>
      </c>
      <c r="F154" s="218">
        <f>IFERROR(VLOOKUP(B154,'[13]APR-20'!B:H,7,FALSE),0)</f>
        <v>734.76</v>
      </c>
      <c r="G154" s="219">
        <f t="shared" si="20"/>
        <v>7371.75</v>
      </c>
      <c r="H154" s="217">
        <f>IFERROR(VLOOKUP(B154,'[14]MAY-20'!B:H,6,FALSE),0)</f>
        <v>2678.12</v>
      </c>
      <c r="I154" s="218">
        <f>IFERROR(VLOOKUP(B154,'[14]MAY-20'!B:H,7,FALSE),0)</f>
        <v>2099.46</v>
      </c>
      <c r="J154" s="219">
        <f t="shared" si="21"/>
        <v>4777.58</v>
      </c>
      <c r="K154" s="204">
        <f>IFERROR(VLOOKUP(B154,'[15]JUN-20'!B:H,6,FALSE),0)</f>
        <v>41161.54</v>
      </c>
      <c r="L154" s="205">
        <f>IFERROR(VLOOKUP(B154,'[15]JUN-20'!B:H,7,FALSE),0)</f>
        <v>2477</v>
      </c>
      <c r="M154" s="206">
        <f t="shared" si="22"/>
        <v>43638.54</v>
      </c>
      <c r="N154" s="204">
        <f>IFERROR(VLOOKUP(B154,'[16]JUL-20'!B:H,6,FALSE),0)</f>
        <v>25510.85</v>
      </c>
      <c r="O154" s="205">
        <f>IFERROR(VLOOKUP(B154,'[16]JUL-20'!B:H,7,FALSE),0)</f>
        <v>2364.27</v>
      </c>
      <c r="P154" s="206">
        <f t="shared" si="23"/>
        <v>27875.119999999999</v>
      </c>
      <c r="Q154" s="204">
        <f>IFERROR(VLOOKUP(B154,'[17]AUG-20'!B:H,6,FALSE),0)</f>
        <v>15707.59</v>
      </c>
      <c r="R154" s="205">
        <f>IFERROR(VLOOKUP(B154,'[17]AUG-20'!B:H,7,FALSE),0)</f>
        <v>4684.13</v>
      </c>
      <c r="S154" s="206">
        <f t="shared" si="24"/>
        <v>20391.72</v>
      </c>
      <c r="T154" s="204">
        <f>IFERROR(VLOOKUP(B154,'[18]SEP-20'!B:H,6,FALSE),0)</f>
        <v>6264.32</v>
      </c>
      <c r="U154" s="205">
        <f>IFERROR(VLOOKUP(B154,'[18]SEP-20'!B:H,7,FALSE),0)</f>
        <v>6665.87</v>
      </c>
      <c r="V154" s="206">
        <f t="shared" si="25"/>
        <v>12930.189999999999</v>
      </c>
      <c r="W154" s="195">
        <f t="shared" si="26"/>
        <v>97959.41</v>
      </c>
      <c r="X154" s="196">
        <f t="shared" si="26"/>
        <v>19025.489999999998</v>
      </c>
      <c r="Y154" s="197">
        <f t="shared" si="26"/>
        <v>116984.90000000001</v>
      </c>
    </row>
    <row r="155" spans="1:25" ht="13">
      <c r="A155" s="2" t="s">
        <v>288</v>
      </c>
      <c r="B155" s="2" t="s">
        <v>171</v>
      </c>
      <c r="C155" s="89" t="s">
        <v>297</v>
      </c>
      <c r="D155" s="129" t="s">
        <v>302</v>
      </c>
      <c r="E155" s="217">
        <f>IFERROR(VLOOKUP($B155,'[13]APR-20'!$B:$H,6,FALSE),0)</f>
        <v>11864.17</v>
      </c>
      <c r="F155" s="218">
        <f>IFERROR(VLOOKUP(B155,'[13]APR-20'!B:H,7,FALSE),0)</f>
        <v>94.55</v>
      </c>
      <c r="G155" s="219">
        <f t="shared" si="20"/>
        <v>11958.72</v>
      </c>
      <c r="H155" s="217">
        <f>IFERROR(VLOOKUP(B155,'[14]MAY-20'!B:H,6,FALSE),0)</f>
        <v>4682.79</v>
      </c>
      <c r="I155" s="218">
        <f>IFERROR(VLOOKUP(B155,'[14]MAY-20'!B:H,7,FALSE),0)</f>
        <v>313.93</v>
      </c>
      <c r="J155" s="219">
        <f t="shared" si="21"/>
        <v>4996.72</v>
      </c>
      <c r="K155" s="204">
        <f>IFERROR(VLOOKUP(B155,'[15]JUN-20'!B:H,6,FALSE),0)</f>
        <v>6710.66</v>
      </c>
      <c r="L155" s="205">
        <f>IFERROR(VLOOKUP(B155,'[15]JUN-20'!B:H,7,FALSE),0)</f>
        <v>304.47000000000003</v>
      </c>
      <c r="M155" s="206">
        <f t="shared" si="22"/>
        <v>7015.13</v>
      </c>
      <c r="N155" s="204">
        <f>IFERROR(VLOOKUP(B155,'[16]JUL-20'!B:H,6,FALSE),0)</f>
        <v>6472.8</v>
      </c>
      <c r="O155" s="205">
        <f>IFERROR(VLOOKUP(B155,'[16]JUL-20'!B:H,7,FALSE),0)</f>
        <v>770.77</v>
      </c>
      <c r="P155" s="206">
        <f t="shared" si="23"/>
        <v>7243.57</v>
      </c>
      <c r="Q155" s="204">
        <f>IFERROR(VLOOKUP(B155,'[17]AUG-20'!B:H,6,FALSE),0)</f>
        <v>11235.41</v>
      </c>
      <c r="R155" s="205">
        <f>IFERROR(VLOOKUP(B155,'[17]AUG-20'!B:H,7,FALSE),0)</f>
        <v>1169.6500000000001</v>
      </c>
      <c r="S155" s="206">
        <f t="shared" si="24"/>
        <v>12405.06</v>
      </c>
      <c r="T155" s="204">
        <f>IFERROR(VLOOKUP(B155,'[18]SEP-20'!B:H,6,FALSE),0)</f>
        <v>12846.21</v>
      </c>
      <c r="U155" s="205">
        <f>IFERROR(VLOOKUP(B155,'[18]SEP-20'!B:H,7,FALSE),0)</f>
        <v>2835.91</v>
      </c>
      <c r="V155" s="206">
        <f t="shared" si="25"/>
        <v>15682.119999999999</v>
      </c>
      <c r="W155" s="195">
        <f t="shared" si="26"/>
        <v>53812.04</v>
      </c>
      <c r="X155" s="196">
        <f t="shared" si="26"/>
        <v>5489.28</v>
      </c>
      <c r="Y155" s="197">
        <f t="shared" si="26"/>
        <v>59301.319999999992</v>
      </c>
    </row>
    <row r="156" spans="1:25" ht="13">
      <c r="A156" s="2" t="s">
        <v>290</v>
      </c>
      <c r="B156" s="2" t="s">
        <v>173</v>
      </c>
      <c r="C156" s="89" t="s">
        <v>297</v>
      </c>
      <c r="D156" s="129" t="s">
        <v>298</v>
      </c>
      <c r="E156" s="217">
        <f>IFERROR(VLOOKUP($B156,'[13]APR-20'!$B:$H,6,FALSE),0)</f>
        <v>50143.85</v>
      </c>
      <c r="F156" s="218">
        <f>IFERROR(VLOOKUP(B156,'[13]APR-20'!B:H,7,FALSE),0)</f>
        <v>1700.1</v>
      </c>
      <c r="G156" s="219">
        <f t="shared" si="20"/>
        <v>51843.95</v>
      </c>
      <c r="H156" s="217">
        <f>IFERROR(VLOOKUP(B156,'[14]MAY-20'!B:H,6,FALSE),0)</f>
        <v>43498</v>
      </c>
      <c r="I156" s="218">
        <f>IFERROR(VLOOKUP(B156,'[14]MAY-20'!B:H,7,FALSE),0)</f>
        <v>2763.4</v>
      </c>
      <c r="J156" s="219">
        <f t="shared" si="21"/>
        <v>46261.4</v>
      </c>
      <c r="K156" s="204">
        <f>IFERROR(VLOOKUP(B156,'[15]JUN-20'!B:H,6,FALSE),0)</f>
        <v>12755.45</v>
      </c>
      <c r="L156" s="205">
        <f>IFERROR(VLOOKUP(B156,'[15]JUN-20'!B:H,7,FALSE),0)</f>
        <v>2937.15</v>
      </c>
      <c r="M156" s="206">
        <f t="shared" si="22"/>
        <v>15692.6</v>
      </c>
      <c r="N156" s="204">
        <f>IFERROR(VLOOKUP(B156,'[16]JUL-20'!B:H,6,FALSE),0)</f>
        <v>17267.400000000001</v>
      </c>
      <c r="O156" s="205">
        <f>IFERROR(VLOOKUP(B156,'[16]JUL-20'!B:H,7,FALSE),0)</f>
        <v>3710.65</v>
      </c>
      <c r="P156" s="206">
        <f t="shared" si="23"/>
        <v>20978.050000000003</v>
      </c>
      <c r="Q156" s="204">
        <f>IFERROR(VLOOKUP(B156,'[17]AUG-20'!B:H,6,FALSE),0)</f>
        <v>18680.7</v>
      </c>
      <c r="R156" s="205">
        <f>IFERROR(VLOOKUP(B156,'[17]AUG-20'!B:H,7,FALSE),0)</f>
        <v>4892.25</v>
      </c>
      <c r="S156" s="206">
        <f t="shared" si="24"/>
        <v>23572.95</v>
      </c>
      <c r="T156" s="204">
        <f>IFERROR(VLOOKUP(B156,'[18]SEP-20'!B:H,6,FALSE),0)</f>
        <v>20271.75</v>
      </c>
      <c r="U156" s="205">
        <f>IFERROR(VLOOKUP(B156,'[18]SEP-20'!B:H,7,FALSE),0)</f>
        <v>4382.75</v>
      </c>
      <c r="V156" s="206">
        <f t="shared" si="25"/>
        <v>24654.5</v>
      </c>
      <c r="W156" s="195">
        <f t="shared" si="26"/>
        <v>162617.15000000002</v>
      </c>
      <c r="X156" s="196">
        <f t="shared" si="26"/>
        <v>20386.3</v>
      </c>
      <c r="Y156" s="197">
        <f t="shared" si="26"/>
        <v>183003.45</v>
      </c>
    </row>
    <row r="157" spans="1:25" ht="13">
      <c r="A157" s="2" t="s">
        <v>350</v>
      </c>
      <c r="B157" s="2" t="s">
        <v>351</v>
      </c>
      <c r="C157" s="89" t="s">
        <v>297</v>
      </c>
      <c r="D157" s="129" t="s">
        <v>304</v>
      </c>
      <c r="E157" s="217">
        <f>IFERROR(VLOOKUP($B157,'[13]APR-20'!$B:$H,6,FALSE),0)</f>
        <v>10608.15</v>
      </c>
      <c r="F157" s="218">
        <f>IFERROR(VLOOKUP(B157,'[13]APR-20'!B:H,7,FALSE),0)</f>
        <v>2.5299999999999998</v>
      </c>
      <c r="G157" s="219">
        <f t="shared" si="20"/>
        <v>10610.68</v>
      </c>
      <c r="H157" s="217">
        <f>IFERROR(VLOOKUP(B157,'[14]MAY-20'!B:H,6,FALSE),0)</f>
        <v>11105.05</v>
      </c>
      <c r="I157" s="218">
        <f>IFERROR(VLOOKUP(B157,'[14]MAY-20'!B:H,7,FALSE),0)</f>
        <v>4.0599999999999996</v>
      </c>
      <c r="J157" s="219">
        <f t="shared" si="21"/>
        <v>11109.109999999999</v>
      </c>
      <c r="K157" s="204">
        <f>IFERROR(VLOOKUP(B157,'[15]JUN-20'!B:H,6,FALSE),0)</f>
        <v>14651.84</v>
      </c>
      <c r="L157" s="205">
        <f>IFERROR(VLOOKUP(B157,'[15]JUN-20'!B:H,7,FALSE),0)</f>
        <v>0</v>
      </c>
      <c r="M157" s="206">
        <f t="shared" si="22"/>
        <v>14651.84</v>
      </c>
      <c r="N157" s="204">
        <f>IFERROR(VLOOKUP(B157,'[16]JUL-20'!B:H,6,FALSE),0)</f>
        <v>14699.08</v>
      </c>
      <c r="O157" s="205">
        <f>IFERROR(VLOOKUP(B157,'[16]JUL-20'!B:H,7,FALSE),0)</f>
        <v>0</v>
      </c>
      <c r="P157" s="206">
        <f t="shared" si="23"/>
        <v>14699.08</v>
      </c>
      <c r="Q157" s="204">
        <f>IFERROR(VLOOKUP(B157,'[17]AUG-20'!B:H,6,FALSE),0)</f>
        <v>17464.84</v>
      </c>
      <c r="R157" s="205">
        <f>IFERROR(VLOOKUP(B157,'[17]AUG-20'!B:H,7,FALSE),0)</f>
        <v>0</v>
      </c>
      <c r="S157" s="206">
        <f t="shared" si="24"/>
        <v>17464.84</v>
      </c>
      <c r="T157" s="204">
        <f>IFERROR(VLOOKUP(B157,'[18]SEP-20'!B:H,6,FALSE),0)</f>
        <v>13856.45</v>
      </c>
      <c r="U157" s="205">
        <f>IFERROR(VLOOKUP(B157,'[18]SEP-20'!B:H,7,FALSE),0)</f>
        <v>27.08</v>
      </c>
      <c r="V157" s="206">
        <f t="shared" si="25"/>
        <v>13883.53</v>
      </c>
      <c r="W157" s="195">
        <f t="shared" si="26"/>
        <v>82385.409999999989</v>
      </c>
      <c r="X157" s="196">
        <f t="shared" si="26"/>
        <v>33.67</v>
      </c>
      <c r="Y157" s="197">
        <f t="shared" si="26"/>
        <v>82419.08</v>
      </c>
    </row>
    <row r="158" spans="1:25" ht="13">
      <c r="A158" s="2" t="s">
        <v>350</v>
      </c>
      <c r="B158" s="2" t="s">
        <v>416</v>
      </c>
      <c r="C158" s="89" t="s">
        <v>297</v>
      </c>
      <c r="D158" s="129" t="s">
        <v>304</v>
      </c>
      <c r="E158" s="217">
        <f>IFERROR(VLOOKUP($B158,'[13]APR-20'!$B:$H,6,FALSE),0)</f>
        <v>12.36</v>
      </c>
      <c r="F158" s="218">
        <f>IFERROR(VLOOKUP(B158,'[13]APR-20'!B:H,7,FALSE),0)</f>
        <v>124.28</v>
      </c>
      <c r="G158" s="219">
        <f t="shared" si="20"/>
        <v>136.63999999999999</v>
      </c>
      <c r="H158" s="217">
        <f>IFERROR(VLOOKUP(B158,'[14]MAY-20'!B:H,6,FALSE),0)</f>
        <v>2.82</v>
      </c>
      <c r="I158" s="218">
        <f>IFERROR(VLOOKUP(B158,'[14]MAY-20'!B:H,7,FALSE),0)</f>
        <v>157.63</v>
      </c>
      <c r="J158" s="219">
        <f t="shared" si="21"/>
        <v>160.44999999999999</v>
      </c>
      <c r="K158" s="204">
        <f>IFERROR(VLOOKUP(B158,'[15]JUN-20'!B:H,6,FALSE),0)</f>
        <v>126.12</v>
      </c>
      <c r="L158" s="205">
        <f>IFERROR(VLOOKUP(B158,'[15]JUN-20'!B:H,7,FALSE),0)</f>
        <v>139.87</v>
      </c>
      <c r="M158" s="206">
        <f t="shared" si="22"/>
        <v>265.99</v>
      </c>
      <c r="N158" s="204">
        <f>IFERROR(VLOOKUP(B158,'[16]JUL-20'!B:H,6,FALSE),0)</f>
        <v>302.42</v>
      </c>
      <c r="O158" s="205">
        <f>IFERROR(VLOOKUP(B158,'[16]JUL-20'!B:H,7,FALSE),0)</f>
        <v>131.41</v>
      </c>
      <c r="P158" s="206">
        <f t="shared" si="23"/>
        <v>433.83000000000004</v>
      </c>
      <c r="Q158" s="204">
        <f>IFERROR(VLOOKUP(B158,'[17]AUG-20'!B:H,6,FALSE),0)</f>
        <v>580.92999999999995</v>
      </c>
      <c r="R158" s="205">
        <f>IFERROR(VLOOKUP(B158,'[17]AUG-20'!B:H,7,FALSE),0)</f>
        <v>82.83</v>
      </c>
      <c r="S158" s="206">
        <f t="shared" si="24"/>
        <v>663.76</v>
      </c>
      <c r="T158" s="204">
        <f>IFERROR(VLOOKUP(B158,'[18]SEP-20'!B:H,6,FALSE),0)</f>
        <v>1271.83</v>
      </c>
      <c r="U158" s="205">
        <f>IFERROR(VLOOKUP(B158,'[18]SEP-20'!B:H,7,FALSE),0)</f>
        <v>41.19</v>
      </c>
      <c r="V158" s="206">
        <f t="shared" si="25"/>
        <v>1313.02</v>
      </c>
      <c r="W158" s="195">
        <f t="shared" si="26"/>
        <v>2296.48</v>
      </c>
      <c r="X158" s="196">
        <f t="shared" si="26"/>
        <v>677.21</v>
      </c>
      <c r="Y158" s="197">
        <f t="shared" si="26"/>
        <v>2973.69</v>
      </c>
    </row>
    <row r="159" spans="1:25" ht="13">
      <c r="A159" s="2" t="s">
        <v>350</v>
      </c>
      <c r="B159" s="2" t="s">
        <v>410</v>
      </c>
      <c r="C159" s="89" t="s">
        <v>297</v>
      </c>
      <c r="D159" s="129" t="s">
        <v>304</v>
      </c>
      <c r="E159" s="217">
        <f>IFERROR(VLOOKUP($B159,'[13]APR-20'!$B:$H,6,FALSE),0)</f>
        <v>680.81</v>
      </c>
      <c r="F159" s="218">
        <f>IFERROR(VLOOKUP(B159,'[13]APR-20'!B:H,7,FALSE),0)</f>
        <v>281.33</v>
      </c>
      <c r="G159" s="219">
        <f t="shared" si="20"/>
        <v>962.13999999999987</v>
      </c>
      <c r="H159" s="217">
        <f>IFERROR(VLOOKUP(B159,'[14]MAY-20'!B:H,6,FALSE),0)</f>
        <v>659.92</v>
      </c>
      <c r="I159" s="218">
        <f>IFERROR(VLOOKUP(B159,'[14]MAY-20'!B:H,7,FALSE),0)</f>
        <v>177.57</v>
      </c>
      <c r="J159" s="219">
        <f t="shared" si="21"/>
        <v>837.49</v>
      </c>
      <c r="K159" s="204">
        <f>IFERROR(VLOOKUP(B159,'[15]JUN-20'!B:H,6,FALSE),0)</f>
        <v>5931.07</v>
      </c>
      <c r="L159" s="205">
        <f>IFERROR(VLOOKUP(B159,'[15]JUN-20'!B:H,7,FALSE),0)</f>
        <v>202.28</v>
      </c>
      <c r="M159" s="206">
        <f t="shared" si="22"/>
        <v>6133.3499999999995</v>
      </c>
      <c r="N159" s="204">
        <f>IFERROR(VLOOKUP(B159,'[16]JUL-20'!B:H,6,FALSE),0)</f>
        <v>11006.71</v>
      </c>
      <c r="O159" s="205">
        <f>IFERROR(VLOOKUP(B159,'[16]JUL-20'!B:H,7,FALSE),0)</f>
        <v>0</v>
      </c>
      <c r="P159" s="206">
        <f t="shared" si="23"/>
        <v>11006.71</v>
      </c>
      <c r="Q159" s="204">
        <f>IFERROR(VLOOKUP(B159,'[17]AUG-20'!B:H,6,FALSE),0)</f>
        <v>9335.56</v>
      </c>
      <c r="R159" s="205">
        <f>IFERROR(VLOOKUP(B159,'[17]AUG-20'!B:H,7,FALSE),0)</f>
        <v>1060.29</v>
      </c>
      <c r="S159" s="206">
        <f t="shared" si="24"/>
        <v>10395.849999999999</v>
      </c>
      <c r="T159" s="204">
        <f>IFERROR(VLOOKUP(B159,'[18]SEP-20'!B:H,6,FALSE),0)</f>
        <v>0.76</v>
      </c>
      <c r="U159" s="205">
        <f>IFERROR(VLOOKUP(B159,'[18]SEP-20'!B:H,7,FALSE),0)</f>
        <v>7175.45</v>
      </c>
      <c r="V159" s="206">
        <f t="shared" si="25"/>
        <v>7176.21</v>
      </c>
      <c r="W159" s="195">
        <f t="shared" si="26"/>
        <v>27614.829999999998</v>
      </c>
      <c r="X159" s="196">
        <f t="shared" si="26"/>
        <v>8896.92</v>
      </c>
      <c r="Y159" s="197">
        <f t="shared" si="26"/>
        <v>36511.75</v>
      </c>
    </row>
    <row r="160" spans="1:25" ht="13">
      <c r="A160" s="2" t="s">
        <v>350</v>
      </c>
      <c r="B160" s="2" t="s">
        <v>430</v>
      </c>
      <c r="C160" s="89" t="s">
        <v>297</v>
      </c>
      <c r="D160" s="129" t="s">
        <v>304</v>
      </c>
      <c r="E160" s="217">
        <f>IFERROR(VLOOKUP($B160,'[13]APR-20'!$B:$H,6,FALSE),0)</f>
        <v>2889.2</v>
      </c>
      <c r="F160" s="218">
        <f>IFERROR(VLOOKUP(B160,'[13]APR-20'!B:H,7,FALSE),0)</f>
        <v>17.190000000000001</v>
      </c>
      <c r="G160" s="219">
        <f t="shared" si="20"/>
        <v>2906.39</v>
      </c>
      <c r="H160" s="217">
        <f>IFERROR(VLOOKUP(B160,'[14]MAY-20'!B:H,6,FALSE),0)</f>
        <v>3513.55</v>
      </c>
      <c r="I160" s="218">
        <f>IFERROR(VLOOKUP(B160,'[14]MAY-20'!B:H,7,FALSE),0)</f>
        <v>0</v>
      </c>
      <c r="J160" s="219">
        <f t="shared" si="21"/>
        <v>3513.55</v>
      </c>
      <c r="K160" s="204">
        <f>IFERROR(VLOOKUP(B160,'[15]JUN-20'!B:H,6,FALSE),0)</f>
        <v>3357.08</v>
      </c>
      <c r="L160" s="205">
        <f>IFERROR(VLOOKUP(B160,'[15]JUN-20'!B:H,7,FALSE),0)</f>
        <v>49.76</v>
      </c>
      <c r="M160" s="206">
        <f t="shared" si="22"/>
        <v>3406.84</v>
      </c>
      <c r="N160" s="204">
        <f>IFERROR(VLOOKUP(B160,'[16]JUL-20'!B:H,6,FALSE),0)</f>
        <v>3906.12</v>
      </c>
      <c r="O160" s="205">
        <f>IFERROR(VLOOKUP(B160,'[16]JUL-20'!B:H,7,FALSE),0)</f>
        <v>0</v>
      </c>
      <c r="P160" s="206">
        <f t="shared" si="23"/>
        <v>3906.12</v>
      </c>
      <c r="Q160" s="204">
        <f>IFERROR(VLOOKUP(B160,'[17]AUG-20'!B:H,6,FALSE),0)</f>
        <v>4108.3</v>
      </c>
      <c r="R160" s="205">
        <f>IFERROR(VLOOKUP(B160,'[17]AUG-20'!B:H,7,FALSE),0)</f>
        <v>0.2</v>
      </c>
      <c r="S160" s="206">
        <f t="shared" si="24"/>
        <v>4108.5</v>
      </c>
      <c r="T160" s="204">
        <f>IFERROR(VLOOKUP(B160,'[18]SEP-20'!B:H,6,FALSE),0)</f>
        <v>3363.37</v>
      </c>
      <c r="U160" s="205">
        <f>IFERROR(VLOOKUP(B160,'[18]SEP-20'!B:H,7,FALSE),0)</f>
        <v>0</v>
      </c>
      <c r="V160" s="206">
        <f t="shared" si="25"/>
        <v>3363.37</v>
      </c>
      <c r="W160" s="195">
        <f t="shared" si="26"/>
        <v>21137.62</v>
      </c>
      <c r="X160" s="196">
        <f t="shared" si="26"/>
        <v>67.150000000000006</v>
      </c>
      <c r="Y160" s="197">
        <f t="shared" si="26"/>
        <v>21204.77</v>
      </c>
    </row>
    <row r="161" spans="1:25" ht="13">
      <c r="A161" s="2" t="s">
        <v>350</v>
      </c>
      <c r="B161" s="2" t="s">
        <v>352</v>
      </c>
      <c r="C161" s="89" t="s">
        <v>297</v>
      </c>
      <c r="D161" s="129" t="s">
        <v>304</v>
      </c>
      <c r="E161" s="217">
        <f>IFERROR(VLOOKUP($B161,'[13]APR-20'!$B:$H,6,FALSE),0)</f>
        <v>8965.1</v>
      </c>
      <c r="F161" s="218">
        <f>IFERROR(VLOOKUP(B161,'[13]APR-20'!B:H,7,FALSE),0)</f>
        <v>105.09</v>
      </c>
      <c r="G161" s="219">
        <f t="shared" si="20"/>
        <v>9070.19</v>
      </c>
      <c r="H161" s="217">
        <f>IFERROR(VLOOKUP(B161,'[14]MAY-20'!B:H,6,FALSE),0)</f>
        <v>0</v>
      </c>
      <c r="I161" s="218">
        <f>IFERROR(VLOOKUP(B161,'[14]MAY-20'!B:H,7,FALSE),0)</f>
        <v>11817.39</v>
      </c>
      <c r="J161" s="219">
        <f t="shared" si="21"/>
        <v>11817.39</v>
      </c>
      <c r="K161" s="204">
        <f>IFERROR(VLOOKUP(B161,'[15]JUN-20'!B:H,6,FALSE),0)</f>
        <v>4605.7</v>
      </c>
      <c r="L161" s="205">
        <f>IFERROR(VLOOKUP(B161,'[15]JUN-20'!B:H,7,FALSE),0)</f>
        <v>1548.91</v>
      </c>
      <c r="M161" s="206">
        <f t="shared" si="22"/>
        <v>6154.61</v>
      </c>
      <c r="N161" s="204">
        <f>IFERROR(VLOOKUP(B161,'[16]JUL-20'!B:H,6,FALSE),0)</f>
        <v>1971.05</v>
      </c>
      <c r="O161" s="205">
        <f>IFERROR(VLOOKUP(B161,'[16]JUL-20'!B:H,7,FALSE),0)</f>
        <v>162.69</v>
      </c>
      <c r="P161" s="206">
        <f t="shared" si="23"/>
        <v>2133.7399999999998</v>
      </c>
      <c r="Q161" s="204">
        <f>IFERROR(VLOOKUP(B161,'[17]AUG-20'!B:H,6,FALSE),0)</f>
        <v>1118.3800000000001</v>
      </c>
      <c r="R161" s="205">
        <f>IFERROR(VLOOKUP(B161,'[17]AUG-20'!B:H,7,FALSE),0)</f>
        <v>460.73</v>
      </c>
      <c r="S161" s="206">
        <f t="shared" si="24"/>
        <v>1579.1100000000001</v>
      </c>
      <c r="T161" s="204">
        <f>IFERROR(VLOOKUP(B161,'[18]SEP-20'!B:H,6,FALSE),0)</f>
        <v>935.49</v>
      </c>
      <c r="U161" s="205">
        <f>IFERROR(VLOOKUP(B161,'[18]SEP-20'!B:H,7,FALSE),0)</f>
        <v>2468.59</v>
      </c>
      <c r="V161" s="206">
        <f t="shared" si="25"/>
        <v>3404.08</v>
      </c>
      <c r="W161" s="195">
        <f t="shared" si="26"/>
        <v>17595.72</v>
      </c>
      <c r="X161" s="196">
        <f t="shared" si="26"/>
        <v>16563.400000000001</v>
      </c>
      <c r="Y161" s="197">
        <f t="shared" si="26"/>
        <v>34159.120000000003</v>
      </c>
    </row>
    <row r="162" spans="1:25" ht="13">
      <c r="A162" s="2" t="s">
        <v>350</v>
      </c>
      <c r="B162" s="2" t="s">
        <v>431</v>
      </c>
      <c r="C162" s="176" t="s">
        <v>297</v>
      </c>
      <c r="D162" s="177" t="s">
        <v>304</v>
      </c>
      <c r="E162" s="217">
        <f>IFERROR(VLOOKUP($B162,'[13]APR-20'!$B:$H,6,FALSE),0)</f>
        <v>10937.61</v>
      </c>
      <c r="F162" s="218">
        <f>IFERROR(VLOOKUP(B162,'[13]APR-20'!B:H,7,FALSE),0)</f>
        <v>0</v>
      </c>
      <c r="G162" s="219">
        <f t="shared" si="20"/>
        <v>10937.61</v>
      </c>
      <c r="H162" s="217">
        <f>IFERROR(VLOOKUP(B162,'[14]MAY-20'!B:H,6,FALSE),0)</f>
        <v>6874.27</v>
      </c>
      <c r="I162" s="218">
        <f>IFERROR(VLOOKUP(B162,'[14]MAY-20'!B:H,7,FALSE),0)</f>
        <v>778.98</v>
      </c>
      <c r="J162" s="219">
        <f t="shared" si="21"/>
        <v>7653.25</v>
      </c>
      <c r="K162" s="204">
        <f>IFERROR(VLOOKUP(B162,'[15]JUN-20'!B:H,6,FALSE),0)</f>
        <v>10292.59</v>
      </c>
      <c r="L162" s="205">
        <f>IFERROR(VLOOKUP(B162,'[15]JUN-20'!B:H,7,FALSE),0)</f>
        <v>0</v>
      </c>
      <c r="M162" s="206">
        <f t="shared" si="22"/>
        <v>10292.59</v>
      </c>
      <c r="N162" s="204">
        <f>IFERROR(VLOOKUP(B162,'[16]JUL-20'!B:H,6,FALSE),0)</f>
        <v>10625.26</v>
      </c>
      <c r="O162" s="205">
        <f>IFERROR(VLOOKUP(B162,'[16]JUL-20'!B:H,7,FALSE),0)</f>
        <v>0</v>
      </c>
      <c r="P162" s="206">
        <f t="shared" si="23"/>
        <v>10625.26</v>
      </c>
      <c r="Q162" s="204">
        <f>IFERROR(VLOOKUP(B162,'[17]AUG-20'!B:H,6,FALSE),0)</f>
        <v>11284.98</v>
      </c>
      <c r="R162" s="205">
        <f>IFERROR(VLOOKUP(B162,'[17]AUG-20'!B:H,7,FALSE),0)</f>
        <v>0</v>
      </c>
      <c r="S162" s="206">
        <f t="shared" si="24"/>
        <v>11284.98</v>
      </c>
      <c r="T162" s="204">
        <f>IFERROR(VLOOKUP(B162,'[18]SEP-20'!B:H,6,FALSE),0)</f>
        <v>10457.780000000001</v>
      </c>
      <c r="U162" s="205">
        <f>IFERROR(VLOOKUP(B162,'[18]SEP-20'!B:H,7,FALSE),0)</f>
        <v>0</v>
      </c>
      <c r="V162" s="206">
        <f t="shared" si="25"/>
        <v>10457.780000000001</v>
      </c>
      <c r="W162" s="195">
        <f t="shared" si="26"/>
        <v>60472.490000000005</v>
      </c>
      <c r="X162" s="196">
        <f t="shared" si="26"/>
        <v>778.98</v>
      </c>
      <c r="Y162" s="197">
        <f t="shared" si="26"/>
        <v>61251.47</v>
      </c>
    </row>
    <row r="163" spans="1:25" ht="13">
      <c r="A163" s="2" t="s">
        <v>350</v>
      </c>
      <c r="B163" s="2" t="s">
        <v>441</v>
      </c>
      <c r="C163" s="176" t="s">
        <v>297</v>
      </c>
      <c r="D163" s="177" t="s">
        <v>304</v>
      </c>
      <c r="E163" s="217">
        <f>IFERROR(VLOOKUP($B163,'[13]APR-20'!$B:$H,6,FALSE),0)</f>
        <v>2282.71</v>
      </c>
      <c r="F163" s="218">
        <f>IFERROR(VLOOKUP(B163,'[13]APR-20'!B:H,7,FALSE),0)</f>
        <v>1681.17</v>
      </c>
      <c r="G163" s="219">
        <f t="shared" si="20"/>
        <v>3963.88</v>
      </c>
      <c r="H163" s="217">
        <f>IFERROR(VLOOKUP(B163,'[14]MAY-20'!B:H,6,FALSE),0)</f>
        <v>2748.36</v>
      </c>
      <c r="I163" s="218">
        <f>IFERROR(VLOOKUP(B163,'[14]MAY-20'!B:H,7,FALSE),0)</f>
        <v>1036.96</v>
      </c>
      <c r="J163" s="219">
        <f t="shared" si="21"/>
        <v>3785.32</v>
      </c>
      <c r="K163" s="204">
        <f>IFERROR(VLOOKUP(B163,'[15]JUN-20'!B:H,6,FALSE),0)</f>
        <v>2111.04</v>
      </c>
      <c r="L163" s="205">
        <f>IFERROR(VLOOKUP(B163,'[15]JUN-20'!B:H,7,FALSE),0)</f>
        <v>1000.09</v>
      </c>
      <c r="M163" s="206">
        <f t="shared" si="22"/>
        <v>3111.13</v>
      </c>
      <c r="N163" s="204">
        <f>IFERROR(VLOOKUP(B163,'[16]JUL-20'!B:H,6,FALSE),0)</f>
        <v>2702.71</v>
      </c>
      <c r="O163" s="205">
        <f>IFERROR(VLOOKUP(B163,'[16]JUL-20'!B:H,7,FALSE),0)</f>
        <v>1699.77</v>
      </c>
      <c r="P163" s="206">
        <f t="shared" si="23"/>
        <v>4402.4799999999996</v>
      </c>
      <c r="Q163" s="204">
        <f>IFERROR(VLOOKUP(B163,'[17]AUG-20'!B:H,6,FALSE),0)</f>
        <v>15156.87</v>
      </c>
      <c r="R163" s="205">
        <f>IFERROR(VLOOKUP(B163,'[17]AUG-20'!B:H,7,FALSE),0)</f>
        <v>98.38</v>
      </c>
      <c r="S163" s="206">
        <f t="shared" si="24"/>
        <v>15255.25</v>
      </c>
      <c r="T163" s="204">
        <f>IFERROR(VLOOKUP(B163,'[18]SEP-20'!B:H,6,FALSE),0)</f>
        <v>13498.21</v>
      </c>
      <c r="U163" s="205">
        <f>IFERROR(VLOOKUP(B163,'[18]SEP-20'!B:H,7,FALSE),0)</f>
        <v>3.52</v>
      </c>
      <c r="V163" s="206">
        <f t="shared" si="25"/>
        <v>13501.73</v>
      </c>
      <c r="W163" s="195">
        <f t="shared" si="26"/>
        <v>38499.9</v>
      </c>
      <c r="X163" s="196">
        <f t="shared" si="26"/>
        <v>5519.89</v>
      </c>
      <c r="Y163" s="197">
        <f t="shared" si="26"/>
        <v>44019.79</v>
      </c>
    </row>
    <row r="164" spans="1:25" ht="13">
      <c r="A164" s="2" t="s">
        <v>291</v>
      </c>
      <c r="B164" s="2" t="s">
        <v>174</v>
      </c>
      <c r="C164" s="89" t="s">
        <v>297</v>
      </c>
      <c r="D164" s="129" t="s">
        <v>304</v>
      </c>
      <c r="E164" s="217">
        <f>IFERROR(VLOOKUP($B164,'[13]APR-20'!$B:$H,6,FALSE),0)</f>
        <v>2.35</v>
      </c>
      <c r="F164" s="218">
        <f>IFERROR(VLOOKUP(B164,'[13]APR-20'!B:H,7,FALSE),0)</f>
        <v>4.33</v>
      </c>
      <c r="G164" s="219">
        <f t="shared" si="20"/>
        <v>6.68</v>
      </c>
      <c r="H164" s="217">
        <f>IFERROR(VLOOKUP(B164,'[14]MAY-20'!B:H,6,FALSE),0)</f>
        <v>2.2799999999999998</v>
      </c>
      <c r="I164" s="218">
        <f>IFERROR(VLOOKUP(B164,'[14]MAY-20'!B:H,7,FALSE),0)</f>
        <v>5.44</v>
      </c>
      <c r="J164" s="219">
        <f t="shared" si="21"/>
        <v>7.7200000000000006</v>
      </c>
      <c r="K164" s="204">
        <f>IFERROR(VLOOKUP(B164,'[15]JUN-20'!B:H,6,FALSE),0)</f>
        <v>2.95</v>
      </c>
      <c r="L164" s="205">
        <f>IFERROR(VLOOKUP(B164,'[15]JUN-20'!B:H,7,FALSE),0)</f>
        <v>4.1100000000000003</v>
      </c>
      <c r="M164" s="206">
        <f t="shared" si="22"/>
        <v>7.0600000000000005</v>
      </c>
      <c r="N164" s="204">
        <f>IFERROR(VLOOKUP(B164,'[16]JUL-20'!B:H,6,FALSE),0)</f>
        <v>7.22</v>
      </c>
      <c r="O164" s="205">
        <f>IFERROR(VLOOKUP(B164,'[16]JUL-20'!B:H,7,FALSE),0)</f>
        <v>1.68</v>
      </c>
      <c r="P164" s="206">
        <f t="shared" si="23"/>
        <v>8.9</v>
      </c>
      <c r="Q164" s="204">
        <f>IFERROR(VLOOKUP(B164,'[17]AUG-20'!B:H,6,FALSE),0)</f>
        <v>12.46</v>
      </c>
      <c r="R164" s="205">
        <f>IFERROR(VLOOKUP(B164,'[17]AUG-20'!B:H,7,FALSE),0)</f>
        <v>7.0000000000000007E-2</v>
      </c>
      <c r="S164" s="206">
        <f t="shared" si="24"/>
        <v>12.530000000000001</v>
      </c>
      <c r="T164" s="204">
        <f>IFERROR(VLOOKUP(B164,'[18]SEP-20'!B:H,6,FALSE),0)</f>
        <v>10.23</v>
      </c>
      <c r="U164" s="205">
        <f>IFERROR(VLOOKUP(B164,'[18]SEP-20'!B:H,7,FALSE),0)</f>
        <v>0.98</v>
      </c>
      <c r="V164" s="206">
        <f t="shared" si="25"/>
        <v>11.21</v>
      </c>
      <c r="W164" s="195">
        <f t="shared" si="26"/>
        <v>37.49</v>
      </c>
      <c r="X164" s="196">
        <f t="shared" si="26"/>
        <v>16.61</v>
      </c>
      <c r="Y164" s="197">
        <f t="shared" si="26"/>
        <v>54.1</v>
      </c>
    </row>
    <row r="165" spans="1:25" ht="13">
      <c r="A165" s="2" t="s">
        <v>291</v>
      </c>
      <c r="B165" s="2" t="s">
        <v>417</v>
      </c>
      <c r="C165" s="89" t="s">
        <v>297</v>
      </c>
      <c r="D165" s="129" t="s">
        <v>304</v>
      </c>
      <c r="E165" s="217">
        <f>IFERROR(VLOOKUP($B165,'[13]APR-20'!$B:$H,6,FALSE),0)</f>
        <v>3442.54</v>
      </c>
      <c r="F165" s="218">
        <f>IFERROR(VLOOKUP(B165,'[13]APR-20'!B:H,7,FALSE),0)</f>
        <v>76.040000000000006</v>
      </c>
      <c r="G165" s="219">
        <f t="shared" si="20"/>
        <v>3518.58</v>
      </c>
      <c r="H165" s="217">
        <f>IFERROR(VLOOKUP(B165,'[14]MAY-20'!B:H,6,FALSE),0)</f>
        <v>3456.75</v>
      </c>
      <c r="I165" s="218">
        <f>IFERROR(VLOOKUP(B165,'[14]MAY-20'!B:H,7,FALSE),0)</f>
        <v>84.55</v>
      </c>
      <c r="J165" s="219">
        <f t="shared" si="21"/>
        <v>3541.3</v>
      </c>
      <c r="K165" s="204">
        <f>IFERROR(VLOOKUP(B165,'[15]JUN-20'!B:H,6,FALSE),0)</f>
        <v>2752.39</v>
      </c>
      <c r="L165" s="205">
        <f>IFERROR(VLOOKUP(B165,'[15]JUN-20'!B:H,7,FALSE),0)</f>
        <v>100.98</v>
      </c>
      <c r="M165" s="206">
        <f t="shared" si="22"/>
        <v>2853.37</v>
      </c>
      <c r="N165" s="204">
        <f>IFERROR(VLOOKUP(B165,'[16]JUL-20'!B:H,6,FALSE),0)</f>
        <v>3358.23</v>
      </c>
      <c r="O165" s="205">
        <f>IFERROR(VLOOKUP(B165,'[16]JUL-20'!B:H,7,FALSE),0)</f>
        <v>116.66</v>
      </c>
      <c r="P165" s="206">
        <f t="shared" si="23"/>
        <v>3474.89</v>
      </c>
      <c r="Q165" s="204">
        <f>IFERROR(VLOOKUP(B165,'[17]AUG-20'!B:H,6,FALSE),0)</f>
        <v>3021.23</v>
      </c>
      <c r="R165" s="205">
        <f>IFERROR(VLOOKUP(B165,'[17]AUG-20'!B:H,7,FALSE),0)</f>
        <v>86.94</v>
      </c>
      <c r="S165" s="206">
        <f t="shared" si="24"/>
        <v>3108.17</v>
      </c>
      <c r="T165" s="204">
        <f>IFERROR(VLOOKUP(B165,'[18]SEP-20'!B:H,6,FALSE),0)</f>
        <v>3220.5</v>
      </c>
      <c r="U165" s="205">
        <f>IFERROR(VLOOKUP(B165,'[18]SEP-20'!B:H,7,FALSE),0)</f>
        <v>246.13</v>
      </c>
      <c r="V165" s="206">
        <f t="shared" si="25"/>
        <v>3466.63</v>
      </c>
      <c r="W165" s="195">
        <f t="shared" si="26"/>
        <v>19251.64</v>
      </c>
      <c r="X165" s="196">
        <f t="shared" si="26"/>
        <v>711.3</v>
      </c>
      <c r="Y165" s="197">
        <f t="shared" si="26"/>
        <v>19962.939999999999</v>
      </c>
    </row>
    <row r="166" spans="1:25" ht="13">
      <c r="A166" s="2" t="s">
        <v>291</v>
      </c>
      <c r="B166" s="2" t="s">
        <v>175</v>
      </c>
      <c r="C166" s="89" t="s">
        <v>297</v>
      </c>
      <c r="D166" s="129" t="s">
        <v>304</v>
      </c>
      <c r="E166" s="217">
        <f>IFERROR(VLOOKUP($B166,'[13]APR-20'!$B:$H,6,FALSE),0)</f>
        <v>311.77</v>
      </c>
      <c r="F166" s="218">
        <f>IFERROR(VLOOKUP(B166,'[13]APR-20'!B:H,7,FALSE),0)</f>
        <v>0</v>
      </c>
      <c r="G166" s="219">
        <f t="shared" si="20"/>
        <v>311.77</v>
      </c>
      <c r="H166" s="217">
        <f>IFERROR(VLOOKUP(B166,'[14]MAY-20'!B:H,6,FALSE),0)</f>
        <v>364.29</v>
      </c>
      <c r="I166" s="218">
        <f>IFERROR(VLOOKUP(B166,'[14]MAY-20'!B:H,7,FALSE),0)</f>
        <v>0</v>
      </c>
      <c r="J166" s="219">
        <f t="shared" si="21"/>
        <v>364.29</v>
      </c>
      <c r="K166" s="204">
        <f>IFERROR(VLOOKUP(B166,'[15]JUN-20'!B:H,6,FALSE),0)</f>
        <v>300.10000000000002</v>
      </c>
      <c r="L166" s="205">
        <f>IFERROR(VLOOKUP(B166,'[15]JUN-20'!B:H,7,FALSE),0)</f>
        <v>0.06</v>
      </c>
      <c r="M166" s="206">
        <f t="shared" si="22"/>
        <v>300.16000000000003</v>
      </c>
      <c r="N166" s="204">
        <f>IFERROR(VLOOKUP(B166,'[16]JUL-20'!B:H,6,FALSE),0)</f>
        <v>288.19</v>
      </c>
      <c r="O166" s="205">
        <f>IFERROR(VLOOKUP(B166,'[16]JUL-20'!B:H,7,FALSE),0)</f>
        <v>0.06</v>
      </c>
      <c r="P166" s="206">
        <f t="shared" si="23"/>
        <v>288.25</v>
      </c>
      <c r="Q166" s="204">
        <f>IFERROR(VLOOKUP(B166,'[17]AUG-20'!B:H,6,FALSE),0)</f>
        <v>129.97999999999999</v>
      </c>
      <c r="R166" s="205">
        <f>IFERROR(VLOOKUP(B166,'[17]AUG-20'!B:H,7,FALSE),0)</f>
        <v>0.02</v>
      </c>
      <c r="S166" s="206">
        <f t="shared" si="24"/>
        <v>130</v>
      </c>
      <c r="T166" s="204">
        <f>IFERROR(VLOOKUP(B166,'[18]SEP-20'!B:H,6,FALSE),0)</f>
        <v>165.54</v>
      </c>
      <c r="U166" s="205">
        <f>IFERROR(VLOOKUP(B166,'[18]SEP-20'!B:H,7,FALSE),0)</f>
        <v>0.04</v>
      </c>
      <c r="V166" s="206">
        <f t="shared" si="25"/>
        <v>165.57999999999998</v>
      </c>
      <c r="W166" s="195">
        <f t="shared" si="26"/>
        <v>1559.87</v>
      </c>
      <c r="X166" s="196">
        <f t="shared" si="26"/>
        <v>0.18</v>
      </c>
      <c r="Y166" s="197">
        <f t="shared" si="26"/>
        <v>1560.05</v>
      </c>
    </row>
    <row r="167" spans="1:25" ht="13">
      <c r="A167" s="2" t="s">
        <v>291</v>
      </c>
      <c r="B167" s="2" t="s">
        <v>176</v>
      </c>
      <c r="C167" s="89" t="s">
        <v>297</v>
      </c>
      <c r="D167" s="129" t="s">
        <v>304</v>
      </c>
      <c r="E167" s="217">
        <f>IFERROR(VLOOKUP($B167,'[13]APR-20'!$B:$H,6,FALSE),0)</f>
        <v>15.23</v>
      </c>
      <c r="F167" s="218">
        <f>IFERROR(VLOOKUP(B167,'[13]APR-20'!B:H,7,FALSE),0)</f>
        <v>46.36</v>
      </c>
      <c r="G167" s="219">
        <f t="shared" si="20"/>
        <v>61.59</v>
      </c>
      <c r="H167" s="217">
        <f>IFERROR(VLOOKUP(B167,'[14]MAY-20'!B:H,6,FALSE),0)</f>
        <v>13.64</v>
      </c>
      <c r="I167" s="218">
        <f>IFERROR(VLOOKUP(B167,'[14]MAY-20'!B:H,7,FALSE),0)</f>
        <v>43.56</v>
      </c>
      <c r="J167" s="219">
        <f t="shared" si="21"/>
        <v>57.2</v>
      </c>
      <c r="K167" s="204">
        <f>IFERROR(VLOOKUP(B167,'[15]JUN-20'!B:H,6,FALSE),0)</f>
        <v>1.79</v>
      </c>
      <c r="L167" s="205">
        <f>IFERROR(VLOOKUP(B167,'[15]JUN-20'!B:H,7,FALSE),0)</f>
        <v>17.690000000000001</v>
      </c>
      <c r="M167" s="206">
        <f t="shared" si="22"/>
        <v>19.48</v>
      </c>
      <c r="N167" s="204">
        <f>IFERROR(VLOOKUP(B167,'[16]JUL-20'!B:H,6,FALSE),0)</f>
        <v>8.84</v>
      </c>
      <c r="O167" s="205">
        <f>IFERROR(VLOOKUP(B167,'[16]JUL-20'!B:H,7,FALSE),0)</f>
        <v>7.47</v>
      </c>
      <c r="P167" s="206">
        <f t="shared" si="23"/>
        <v>16.309999999999999</v>
      </c>
      <c r="Q167" s="204">
        <f>IFERROR(VLOOKUP(B167,'[17]AUG-20'!B:H,6,FALSE),0)</f>
        <v>2.14</v>
      </c>
      <c r="R167" s="205">
        <f>IFERROR(VLOOKUP(B167,'[17]AUG-20'!B:H,7,FALSE),0)</f>
        <v>11.25</v>
      </c>
      <c r="S167" s="206">
        <f t="shared" si="24"/>
        <v>13.39</v>
      </c>
      <c r="T167" s="204">
        <f>IFERROR(VLOOKUP(B167,'[18]SEP-20'!B:H,6,FALSE),0)</f>
        <v>12.24</v>
      </c>
      <c r="U167" s="205">
        <f>IFERROR(VLOOKUP(B167,'[18]SEP-20'!B:H,7,FALSE),0)</f>
        <v>54.96</v>
      </c>
      <c r="V167" s="206">
        <f t="shared" si="25"/>
        <v>67.2</v>
      </c>
      <c r="W167" s="195">
        <f t="shared" si="26"/>
        <v>53.88</v>
      </c>
      <c r="X167" s="196">
        <f t="shared" si="26"/>
        <v>181.29</v>
      </c>
      <c r="Y167" s="197">
        <f t="shared" si="26"/>
        <v>235.17000000000002</v>
      </c>
    </row>
    <row r="168" spans="1:25" ht="13">
      <c r="A168" s="2" t="s">
        <v>291</v>
      </c>
      <c r="B168" s="2" t="s">
        <v>177</v>
      </c>
      <c r="C168" s="89" t="s">
        <v>297</v>
      </c>
      <c r="D168" s="129" t="s">
        <v>303</v>
      </c>
      <c r="E168" s="217">
        <f>IFERROR(VLOOKUP($B168,'[13]APR-20'!$B:$H,6,FALSE),0)</f>
        <v>3.27</v>
      </c>
      <c r="F168" s="218">
        <f>IFERROR(VLOOKUP(B168,'[13]APR-20'!B:H,7,FALSE),0)</f>
        <v>13.61</v>
      </c>
      <c r="G168" s="219">
        <f t="shared" si="20"/>
        <v>16.88</v>
      </c>
      <c r="H168" s="217">
        <f>IFERROR(VLOOKUP(B168,'[14]MAY-20'!B:H,6,FALSE),0)</f>
        <v>6.8</v>
      </c>
      <c r="I168" s="218">
        <f>IFERROR(VLOOKUP(B168,'[14]MAY-20'!B:H,7,FALSE),0)</f>
        <v>25.14</v>
      </c>
      <c r="J168" s="219">
        <f t="shared" si="21"/>
        <v>31.94</v>
      </c>
      <c r="K168" s="204">
        <f>IFERROR(VLOOKUP(B168,'[15]JUN-20'!B:H,6,FALSE),0)</f>
        <v>5.64</v>
      </c>
      <c r="L168" s="205">
        <f>IFERROR(VLOOKUP(B168,'[15]JUN-20'!B:H,7,FALSE),0)</f>
        <v>16.850000000000001</v>
      </c>
      <c r="M168" s="206">
        <f t="shared" si="22"/>
        <v>22.490000000000002</v>
      </c>
      <c r="N168" s="204">
        <f>IFERROR(VLOOKUP(B168,'[16]JUL-20'!B:H,6,FALSE),0)</f>
        <v>11.94</v>
      </c>
      <c r="O168" s="205">
        <f>IFERROR(VLOOKUP(B168,'[16]JUL-20'!B:H,7,FALSE),0)</f>
        <v>45.9</v>
      </c>
      <c r="P168" s="206">
        <f t="shared" si="23"/>
        <v>57.839999999999996</v>
      </c>
      <c r="Q168" s="204">
        <f>IFERROR(VLOOKUP(B168,'[17]AUG-20'!B:H,6,FALSE),0)</f>
        <v>13.1</v>
      </c>
      <c r="R168" s="205">
        <f>IFERROR(VLOOKUP(B168,'[17]AUG-20'!B:H,7,FALSE),0)</f>
        <v>30.22</v>
      </c>
      <c r="S168" s="206">
        <f t="shared" si="24"/>
        <v>43.32</v>
      </c>
      <c r="T168" s="204">
        <f>IFERROR(VLOOKUP(B168,'[18]SEP-20'!B:H,6,FALSE),0)</f>
        <v>16.12</v>
      </c>
      <c r="U168" s="205">
        <f>IFERROR(VLOOKUP(B168,'[18]SEP-20'!B:H,7,FALSE),0)</f>
        <v>52.48</v>
      </c>
      <c r="V168" s="206">
        <f t="shared" si="25"/>
        <v>68.599999999999994</v>
      </c>
      <c r="W168" s="195">
        <f t="shared" si="26"/>
        <v>56.870000000000005</v>
      </c>
      <c r="X168" s="196">
        <f t="shared" si="26"/>
        <v>184.2</v>
      </c>
      <c r="Y168" s="197">
        <f t="shared" si="26"/>
        <v>241.07</v>
      </c>
    </row>
    <row r="169" spans="1:25" ht="13">
      <c r="A169" s="2" t="s">
        <v>291</v>
      </c>
      <c r="B169" s="2" t="s">
        <v>178</v>
      </c>
      <c r="C169" s="89" t="s">
        <v>297</v>
      </c>
      <c r="D169" s="129" t="s">
        <v>304</v>
      </c>
      <c r="E169" s="217">
        <f>IFERROR(VLOOKUP($B169,'[13]APR-20'!$B:$H,6,FALSE),0)</f>
        <v>1172.05</v>
      </c>
      <c r="F169" s="218">
        <f>IFERROR(VLOOKUP(B169,'[13]APR-20'!B:H,7,FALSE),0)</f>
        <v>3.84</v>
      </c>
      <c r="G169" s="219">
        <f t="shared" si="20"/>
        <v>1175.8899999999999</v>
      </c>
      <c r="H169" s="217">
        <f>IFERROR(VLOOKUP(B169,'[14]MAY-20'!B:H,6,FALSE),0)</f>
        <v>1064.54</v>
      </c>
      <c r="I169" s="218">
        <f>IFERROR(VLOOKUP(B169,'[14]MAY-20'!B:H,7,FALSE),0)</f>
        <v>11.98</v>
      </c>
      <c r="J169" s="219">
        <f t="shared" si="21"/>
        <v>1076.52</v>
      </c>
      <c r="K169" s="204">
        <f>IFERROR(VLOOKUP(B169,'[15]JUN-20'!B:H,6,FALSE),0)</f>
        <v>845.58</v>
      </c>
      <c r="L169" s="205">
        <f>IFERROR(VLOOKUP(B169,'[15]JUN-20'!B:H,7,FALSE),0)</f>
        <v>28.1</v>
      </c>
      <c r="M169" s="206">
        <f t="shared" si="22"/>
        <v>873.68000000000006</v>
      </c>
      <c r="N169" s="204">
        <f>IFERROR(VLOOKUP(B169,'[16]JUL-20'!B:H,6,FALSE),0)</f>
        <v>916.87</v>
      </c>
      <c r="O169" s="205">
        <f>IFERROR(VLOOKUP(B169,'[16]JUL-20'!B:H,7,FALSE),0)</f>
        <v>136.96</v>
      </c>
      <c r="P169" s="206">
        <f t="shared" si="23"/>
        <v>1053.83</v>
      </c>
      <c r="Q169" s="204">
        <f>IFERROR(VLOOKUP(B169,'[17]AUG-20'!B:H,6,FALSE),0)</f>
        <v>632.49</v>
      </c>
      <c r="R169" s="205">
        <f>IFERROR(VLOOKUP(B169,'[17]AUG-20'!B:H,7,FALSE),0)</f>
        <v>134.07</v>
      </c>
      <c r="S169" s="206">
        <f t="shared" si="24"/>
        <v>766.56</v>
      </c>
      <c r="T169" s="204">
        <f>IFERROR(VLOOKUP(B169,'[18]SEP-20'!B:H,6,FALSE),0)</f>
        <v>530.27</v>
      </c>
      <c r="U169" s="205">
        <f>IFERROR(VLOOKUP(B169,'[18]SEP-20'!B:H,7,FALSE),0)</f>
        <v>29.62</v>
      </c>
      <c r="V169" s="206">
        <f t="shared" si="25"/>
        <v>559.89</v>
      </c>
      <c r="W169" s="195">
        <f t="shared" si="26"/>
        <v>5161.7999999999993</v>
      </c>
      <c r="X169" s="196">
        <f t="shared" si="26"/>
        <v>344.57</v>
      </c>
      <c r="Y169" s="197">
        <f t="shared" si="26"/>
        <v>5506.37</v>
      </c>
    </row>
    <row r="170" spans="1:25" ht="13">
      <c r="A170" s="2" t="s">
        <v>291</v>
      </c>
      <c r="B170" s="2" t="s">
        <v>179</v>
      </c>
      <c r="C170" s="89" t="s">
        <v>297</v>
      </c>
      <c r="D170" s="129" t="s">
        <v>304</v>
      </c>
      <c r="E170" s="217">
        <f>IFERROR(VLOOKUP($B170,'[13]APR-20'!$B:$H,6,FALSE),0)</f>
        <v>1150.9100000000001</v>
      </c>
      <c r="F170" s="218">
        <f>IFERROR(VLOOKUP(B170,'[13]APR-20'!B:H,7,FALSE),0)</f>
        <v>15.12</v>
      </c>
      <c r="G170" s="219">
        <f t="shared" si="20"/>
        <v>1166.03</v>
      </c>
      <c r="H170" s="217">
        <f>IFERROR(VLOOKUP(B170,'[14]MAY-20'!B:H,6,FALSE),0)</f>
        <v>678.85</v>
      </c>
      <c r="I170" s="218">
        <f>IFERROR(VLOOKUP(B170,'[14]MAY-20'!B:H,7,FALSE),0)</f>
        <v>11.3</v>
      </c>
      <c r="J170" s="219">
        <f t="shared" si="21"/>
        <v>690.15</v>
      </c>
      <c r="K170" s="204">
        <f>IFERROR(VLOOKUP(B170,'[15]JUN-20'!B:H,6,FALSE),0)</f>
        <v>521.29999999999995</v>
      </c>
      <c r="L170" s="205">
        <f>IFERROR(VLOOKUP(B170,'[15]JUN-20'!B:H,7,FALSE),0)</f>
        <v>25.97</v>
      </c>
      <c r="M170" s="206">
        <f t="shared" si="22"/>
        <v>547.27</v>
      </c>
      <c r="N170" s="204">
        <f>IFERROR(VLOOKUP(B170,'[16]JUL-20'!B:H,6,FALSE),0)</f>
        <v>1245.71</v>
      </c>
      <c r="O170" s="205">
        <f>IFERROR(VLOOKUP(B170,'[16]JUL-20'!B:H,7,FALSE),0)</f>
        <v>38.78</v>
      </c>
      <c r="P170" s="206">
        <f t="shared" si="23"/>
        <v>1284.49</v>
      </c>
      <c r="Q170" s="204">
        <f>IFERROR(VLOOKUP(B170,'[17]AUG-20'!B:H,6,FALSE),0)</f>
        <v>592.16</v>
      </c>
      <c r="R170" s="205">
        <f>IFERROR(VLOOKUP(B170,'[17]AUG-20'!B:H,7,FALSE),0)</f>
        <v>2.54</v>
      </c>
      <c r="S170" s="206">
        <f t="shared" si="24"/>
        <v>594.69999999999993</v>
      </c>
      <c r="T170" s="204">
        <f>IFERROR(VLOOKUP(B170,'[18]SEP-20'!B:H,6,FALSE),0)</f>
        <v>777.35</v>
      </c>
      <c r="U170" s="205">
        <f>IFERROR(VLOOKUP(B170,'[18]SEP-20'!B:H,7,FALSE),0)</f>
        <v>12.98</v>
      </c>
      <c r="V170" s="206">
        <f t="shared" si="25"/>
        <v>790.33</v>
      </c>
      <c r="W170" s="195">
        <f t="shared" si="26"/>
        <v>4966.2800000000007</v>
      </c>
      <c r="X170" s="196">
        <f t="shared" si="26"/>
        <v>106.69000000000001</v>
      </c>
      <c r="Y170" s="197">
        <f t="shared" si="26"/>
        <v>5072.9699999999993</v>
      </c>
    </row>
    <row r="171" spans="1:25" ht="13">
      <c r="A171" s="2" t="s">
        <v>291</v>
      </c>
      <c r="B171" s="2" t="s">
        <v>180</v>
      </c>
      <c r="C171" s="89" t="s">
        <v>297</v>
      </c>
      <c r="D171" s="129" t="s">
        <v>304</v>
      </c>
      <c r="E171" s="217">
        <f>IFERROR(VLOOKUP($B171,'[13]APR-20'!$B:$H,6,FALSE),0)</f>
        <v>717.23</v>
      </c>
      <c r="F171" s="218">
        <f>IFERROR(VLOOKUP(B171,'[13]APR-20'!B:H,7,FALSE),0)</f>
        <v>0</v>
      </c>
      <c r="G171" s="219">
        <f t="shared" si="20"/>
        <v>717.23</v>
      </c>
      <c r="H171" s="217">
        <f>IFERROR(VLOOKUP(B171,'[14]MAY-20'!B:H,6,FALSE),0)</f>
        <v>767.74</v>
      </c>
      <c r="I171" s="218">
        <f>IFERROR(VLOOKUP(B171,'[14]MAY-20'!B:H,7,FALSE),0)</f>
        <v>0</v>
      </c>
      <c r="J171" s="219">
        <f t="shared" si="21"/>
        <v>767.74</v>
      </c>
      <c r="K171" s="204">
        <f>IFERROR(VLOOKUP(B171,'[15]JUN-20'!B:H,6,FALSE),0)</f>
        <v>721.68</v>
      </c>
      <c r="L171" s="205">
        <f>IFERROR(VLOOKUP(B171,'[15]JUN-20'!B:H,7,FALSE),0)</f>
        <v>0</v>
      </c>
      <c r="M171" s="206">
        <f t="shared" si="22"/>
        <v>721.68</v>
      </c>
      <c r="N171" s="204">
        <f>IFERROR(VLOOKUP(B171,'[16]JUL-20'!B:H,6,FALSE),0)</f>
        <v>666.97</v>
      </c>
      <c r="O171" s="205">
        <f>IFERROR(VLOOKUP(B171,'[16]JUL-20'!B:H,7,FALSE),0)</f>
        <v>0.04</v>
      </c>
      <c r="P171" s="206">
        <f t="shared" si="23"/>
        <v>667.01</v>
      </c>
      <c r="Q171" s="204">
        <f>IFERROR(VLOOKUP(B171,'[17]AUG-20'!B:H,6,FALSE),0)</f>
        <v>620.12</v>
      </c>
      <c r="R171" s="205">
        <f>IFERROR(VLOOKUP(B171,'[17]AUG-20'!B:H,7,FALSE),0)</f>
        <v>0.02</v>
      </c>
      <c r="S171" s="206">
        <f t="shared" si="24"/>
        <v>620.14</v>
      </c>
      <c r="T171" s="204">
        <f>IFERROR(VLOOKUP(B171,'[18]SEP-20'!B:H,6,FALSE),0)</f>
        <v>542.14</v>
      </c>
      <c r="U171" s="205">
        <f>IFERROR(VLOOKUP(B171,'[18]SEP-20'!B:H,7,FALSE),0)</f>
        <v>0.01</v>
      </c>
      <c r="V171" s="206">
        <f t="shared" si="25"/>
        <v>542.15</v>
      </c>
      <c r="W171" s="195">
        <f t="shared" si="26"/>
        <v>4035.8799999999997</v>
      </c>
      <c r="X171" s="196">
        <f t="shared" si="26"/>
        <v>6.9999999999999993E-2</v>
      </c>
      <c r="Y171" s="197">
        <f t="shared" si="26"/>
        <v>4035.95</v>
      </c>
    </row>
    <row r="172" spans="1:25" ht="13">
      <c r="A172" s="2" t="s">
        <v>291</v>
      </c>
      <c r="B172" s="2" t="s">
        <v>181</v>
      </c>
      <c r="C172" s="89" t="s">
        <v>297</v>
      </c>
      <c r="D172" s="129" t="s">
        <v>304</v>
      </c>
      <c r="E172" s="217">
        <f>IFERROR(VLOOKUP($B172,'[13]APR-20'!$B:$H,6,FALSE),0)</f>
        <v>14.41</v>
      </c>
      <c r="F172" s="218">
        <f>IFERROR(VLOOKUP(B172,'[13]APR-20'!B:H,7,FALSE),0)</f>
        <v>307.02</v>
      </c>
      <c r="G172" s="219">
        <f t="shared" si="20"/>
        <v>321.43</v>
      </c>
      <c r="H172" s="217">
        <f>IFERROR(VLOOKUP(B172,'[14]MAY-20'!B:H,6,FALSE),0)</f>
        <v>38.03</v>
      </c>
      <c r="I172" s="218">
        <f>IFERROR(VLOOKUP(B172,'[14]MAY-20'!B:H,7,FALSE),0)</f>
        <v>172.81</v>
      </c>
      <c r="J172" s="219">
        <f t="shared" si="21"/>
        <v>210.84</v>
      </c>
      <c r="K172" s="204">
        <f>IFERROR(VLOOKUP(B172,'[15]JUN-20'!B:H,6,FALSE),0)</f>
        <v>28.43</v>
      </c>
      <c r="L172" s="205">
        <f>IFERROR(VLOOKUP(B172,'[15]JUN-20'!B:H,7,FALSE),0)</f>
        <v>248.23</v>
      </c>
      <c r="M172" s="206">
        <f t="shared" si="22"/>
        <v>276.65999999999997</v>
      </c>
      <c r="N172" s="204">
        <f>IFERROR(VLOOKUP(B172,'[16]JUL-20'!B:H,6,FALSE),0)</f>
        <v>14.16</v>
      </c>
      <c r="O172" s="205">
        <f>IFERROR(VLOOKUP(B172,'[16]JUL-20'!B:H,7,FALSE),0)</f>
        <v>431.95</v>
      </c>
      <c r="P172" s="206">
        <f t="shared" si="23"/>
        <v>446.11</v>
      </c>
      <c r="Q172" s="204">
        <f>IFERROR(VLOOKUP(B172,'[17]AUG-20'!B:H,6,FALSE),0)</f>
        <v>3.35</v>
      </c>
      <c r="R172" s="205">
        <f>IFERROR(VLOOKUP(B172,'[17]AUG-20'!B:H,7,FALSE),0)</f>
        <v>360.81</v>
      </c>
      <c r="S172" s="206">
        <f t="shared" si="24"/>
        <v>364.16</v>
      </c>
      <c r="T172" s="204">
        <f>IFERROR(VLOOKUP(B172,'[18]SEP-20'!B:H,6,FALSE),0)</f>
        <v>12.14</v>
      </c>
      <c r="U172" s="205">
        <f>IFERROR(VLOOKUP(B172,'[18]SEP-20'!B:H,7,FALSE),0)</f>
        <v>111.44</v>
      </c>
      <c r="V172" s="206">
        <f t="shared" si="25"/>
        <v>123.58</v>
      </c>
      <c r="W172" s="195">
        <f t="shared" si="26"/>
        <v>110.52</v>
      </c>
      <c r="X172" s="196">
        <f t="shared" si="26"/>
        <v>1632.26</v>
      </c>
      <c r="Y172" s="197">
        <f t="shared" si="26"/>
        <v>1742.78</v>
      </c>
    </row>
    <row r="173" spans="1:25" ht="13">
      <c r="A173" s="2" t="s">
        <v>291</v>
      </c>
      <c r="B173" s="2" t="s">
        <v>182</v>
      </c>
      <c r="C173" s="89" t="s">
        <v>297</v>
      </c>
      <c r="D173" s="129" t="s">
        <v>304</v>
      </c>
      <c r="E173" s="217">
        <f>IFERROR(VLOOKUP($B173,'[13]APR-20'!$B:$H,6,FALSE),0)</f>
        <v>3.84</v>
      </c>
      <c r="F173" s="218">
        <f>IFERROR(VLOOKUP(B173,'[13]APR-20'!B:H,7,FALSE),0)</f>
        <v>42.83</v>
      </c>
      <c r="G173" s="219">
        <f t="shared" si="20"/>
        <v>46.67</v>
      </c>
      <c r="H173" s="217">
        <f>IFERROR(VLOOKUP(B173,'[14]MAY-20'!B:H,6,FALSE),0)</f>
        <v>1.94</v>
      </c>
      <c r="I173" s="218">
        <f>IFERROR(VLOOKUP(B173,'[14]MAY-20'!B:H,7,FALSE),0)</f>
        <v>5.37</v>
      </c>
      <c r="J173" s="219">
        <f t="shared" si="21"/>
        <v>7.3100000000000005</v>
      </c>
      <c r="K173" s="204">
        <f>IFERROR(VLOOKUP(B173,'[15]JUN-20'!B:H,6,FALSE),0)</f>
        <v>2.61</v>
      </c>
      <c r="L173" s="205">
        <f>IFERROR(VLOOKUP(B173,'[15]JUN-20'!B:H,7,FALSE),0)</f>
        <v>24.69</v>
      </c>
      <c r="M173" s="206">
        <f t="shared" si="22"/>
        <v>27.3</v>
      </c>
      <c r="N173" s="204">
        <f>IFERROR(VLOOKUP(B173,'[16]JUL-20'!B:H,6,FALSE),0)</f>
        <v>3.39</v>
      </c>
      <c r="O173" s="205">
        <f>IFERROR(VLOOKUP(B173,'[16]JUL-20'!B:H,7,FALSE),0)</f>
        <v>41.27</v>
      </c>
      <c r="P173" s="206">
        <f t="shared" si="23"/>
        <v>44.660000000000004</v>
      </c>
      <c r="Q173" s="204">
        <f>IFERROR(VLOOKUP(B173,'[17]AUG-20'!B:H,6,FALSE),0)</f>
        <v>2.92</v>
      </c>
      <c r="R173" s="205">
        <f>IFERROR(VLOOKUP(B173,'[17]AUG-20'!B:H,7,FALSE),0)</f>
        <v>22.63</v>
      </c>
      <c r="S173" s="206">
        <f t="shared" si="24"/>
        <v>25.549999999999997</v>
      </c>
      <c r="T173" s="204">
        <f>IFERROR(VLOOKUP(B173,'[18]SEP-20'!B:H,6,FALSE),0)</f>
        <v>4.58</v>
      </c>
      <c r="U173" s="205">
        <f>IFERROR(VLOOKUP(B173,'[18]SEP-20'!B:H,7,FALSE),0)</f>
        <v>28.82</v>
      </c>
      <c r="V173" s="206">
        <f t="shared" si="25"/>
        <v>33.4</v>
      </c>
      <c r="W173" s="195">
        <f t="shared" si="26"/>
        <v>19.28</v>
      </c>
      <c r="X173" s="196">
        <f t="shared" si="26"/>
        <v>165.60999999999999</v>
      </c>
      <c r="Y173" s="197">
        <f t="shared" si="26"/>
        <v>184.89000000000001</v>
      </c>
    </row>
    <row r="174" spans="1:25" ht="13">
      <c r="A174" s="2" t="s">
        <v>291</v>
      </c>
      <c r="B174" s="2" t="s">
        <v>183</v>
      </c>
      <c r="C174" s="89" t="s">
        <v>297</v>
      </c>
      <c r="D174" s="129" t="s">
        <v>304</v>
      </c>
      <c r="E174" s="217">
        <f>IFERROR(VLOOKUP($B174,'[13]APR-20'!$B:$H,6,FALSE),0)</f>
        <v>1.65</v>
      </c>
      <c r="F174" s="218">
        <f>IFERROR(VLOOKUP(B174,'[13]APR-20'!B:H,7,FALSE),0)</f>
        <v>45.99</v>
      </c>
      <c r="G174" s="219">
        <f t="shared" si="20"/>
        <v>47.64</v>
      </c>
      <c r="H174" s="217">
        <f>IFERROR(VLOOKUP(B174,'[14]MAY-20'!B:H,6,FALSE),0)</f>
        <v>0.65</v>
      </c>
      <c r="I174" s="218">
        <f>IFERROR(VLOOKUP(B174,'[14]MAY-20'!B:H,7,FALSE),0)</f>
        <v>7.73</v>
      </c>
      <c r="J174" s="219">
        <f t="shared" si="21"/>
        <v>8.3800000000000008</v>
      </c>
      <c r="K174" s="204">
        <f>IFERROR(VLOOKUP(B174,'[15]JUN-20'!B:H,6,FALSE),0)</f>
        <v>1.22</v>
      </c>
      <c r="L174" s="205">
        <f>IFERROR(VLOOKUP(B174,'[15]JUN-20'!B:H,7,FALSE),0)</f>
        <v>31.97</v>
      </c>
      <c r="M174" s="206">
        <f t="shared" si="22"/>
        <v>33.19</v>
      </c>
      <c r="N174" s="204">
        <f>IFERROR(VLOOKUP(B174,'[16]JUL-20'!B:H,6,FALSE),0)</f>
        <v>3.34</v>
      </c>
      <c r="O174" s="205">
        <f>IFERROR(VLOOKUP(B174,'[16]JUL-20'!B:H,7,FALSE),0)</f>
        <v>45.77</v>
      </c>
      <c r="P174" s="206">
        <f t="shared" si="23"/>
        <v>49.11</v>
      </c>
      <c r="Q174" s="204">
        <f>IFERROR(VLOOKUP(B174,'[17]AUG-20'!B:H,6,FALSE),0)</f>
        <v>0.56999999999999995</v>
      </c>
      <c r="R174" s="205">
        <f>IFERROR(VLOOKUP(B174,'[17]AUG-20'!B:H,7,FALSE),0)</f>
        <v>28.07</v>
      </c>
      <c r="S174" s="206">
        <f t="shared" si="24"/>
        <v>28.64</v>
      </c>
      <c r="T174" s="204">
        <f>IFERROR(VLOOKUP(B174,'[18]SEP-20'!B:H,6,FALSE),0)</f>
        <v>3.59</v>
      </c>
      <c r="U174" s="205">
        <f>IFERROR(VLOOKUP(B174,'[18]SEP-20'!B:H,7,FALSE),0)</f>
        <v>32.729999999999997</v>
      </c>
      <c r="V174" s="206">
        <f t="shared" si="25"/>
        <v>36.319999999999993</v>
      </c>
      <c r="W174" s="195">
        <f t="shared" si="26"/>
        <v>11.02</v>
      </c>
      <c r="X174" s="196">
        <f t="shared" si="26"/>
        <v>192.26</v>
      </c>
      <c r="Y174" s="197">
        <f t="shared" si="26"/>
        <v>203.27999999999997</v>
      </c>
    </row>
    <row r="175" spans="1:25" ht="13">
      <c r="A175" s="2" t="s">
        <v>291</v>
      </c>
      <c r="B175" s="2" t="s">
        <v>184</v>
      </c>
      <c r="C175" s="89" t="s">
        <v>297</v>
      </c>
      <c r="D175" s="129" t="s">
        <v>304</v>
      </c>
      <c r="E175" s="217">
        <f>IFERROR(VLOOKUP($B175,'[13]APR-20'!$B:$H,6,FALSE),0)</f>
        <v>2.38</v>
      </c>
      <c r="F175" s="218">
        <f>IFERROR(VLOOKUP(B175,'[13]APR-20'!B:H,7,FALSE),0)</f>
        <v>31.52</v>
      </c>
      <c r="G175" s="219">
        <f t="shared" si="20"/>
        <v>33.9</v>
      </c>
      <c r="H175" s="217">
        <f>IFERROR(VLOOKUP(B175,'[14]MAY-20'!B:H,6,FALSE),0)</f>
        <v>0.69</v>
      </c>
      <c r="I175" s="218">
        <f>IFERROR(VLOOKUP(B175,'[14]MAY-20'!B:H,7,FALSE),0)</f>
        <v>5.22</v>
      </c>
      <c r="J175" s="219">
        <f t="shared" si="21"/>
        <v>5.91</v>
      </c>
      <c r="K175" s="204">
        <f>IFERROR(VLOOKUP(B175,'[15]JUN-20'!B:H,6,FALSE),0)</f>
        <v>1.99</v>
      </c>
      <c r="L175" s="205">
        <f>IFERROR(VLOOKUP(B175,'[15]JUN-20'!B:H,7,FALSE),0)</f>
        <v>21.7</v>
      </c>
      <c r="M175" s="206">
        <f t="shared" si="22"/>
        <v>23.689999999999998</v>
      </c>
      <c r="N175" s="204">
        <f>IFERROR(VLOOKUP(B175,'[16]JUL-20'!B:H,6,FALSE),0)</f>
        <v>2.93</v>
      </c>
      <c r="O175" s="205">
        <f>IFERROR(VLOOKUP(B175,'[16]JUL-20'!B:H,7,FALSE),0)</f>
        <v>36.799999999999997</v>
      </c>
      <c r="P175" s="206">
        <f t="shared" si="23"/>
        <v>39.729999999999997</v>
      </c>
      <c r="Q175" s="204">
        <f>IFERROR(VLOOKUP(B175,'[17]AUG-20'!B:H,6,FALSE),0)</f>
        <v>0.32</v>
      </c>
      <c r="R175" s="205">
        <f>IFERROR(VLOOKUP(B175,'[17]AUG-20'!B:H,7,FALSE),0)</f>
        <v>5.7</v>
      </c>
      <c r="S175" s="206">
        <f t="shared" si="24"/>
        <v>6.0200000000000005</v>
      </c>
      <c r="T175" s="204">
        <f>IFERROR(VLOOKUP(B175,'[18]SEP-20'!B:H,6,FALSE),0)</f>
        <v>1.95</v>
      </c>
      <c r="U175" s="205">
        <f>IFERROR(VLOOKUP(B175,'[18]SEP-20'!B:H,7,FALSE),0)</f>
        <v>18.3</v>
      </c>
      <c r="V175" s="206">
        <f t="shared" si="25"/>
        <v>20.25</v>
      </c>
      <c r="W175" s="195">
        <f t="shared" si="26"/>
        <v>10.26</v>
      </c>
      <c r="X175" s="196">
        <f t="shared" si="26"/>
        <v>119.24</v>
      </c>
      <c r="Y175" s="197">
        <f t="shared" si="26"/>
        <v>129.5</v>
      </c>
    </row>
    <row r="176" spans="1:25" ht="13">
      <c r="A176" s="2" t="s">
        <v>291</v>
      </c>
      <c r="B176" s="2" t="s">
        <v>185</v>
      </c>
      <c r="C176" s="89" t="s">
        <v>297</v>
      </c>
      <c r="D176" s="129" t="s">
        <v>304</v>
      </c>
      <c r="E176" s="217">
        <f>IFERROR(VLOOKUP($B176,'[13]APR-20'!$B:$H,6,FALSE),0)</f>
        <v>1274.8900000000001</v>
      </c>
      <c r="F176" s="218">
        <f>IFERROR(VLOOKUP(B176,'[13]APR-20'!B:H,7,FALSE),0)</f>
        <v>0.61</v>
      </c>
      <c r="G176" s="219">
        <f t="shared" si="20"/>
        <v>1275.5</v>
      </c>
      <c r="H176" s="217">
        <f>IFERROR(VLOOKUP(B176,'[14]MAY-20'!B:H,6,FALSE),0)</f>
        <v>650.22</v>
      </c>
      <c r="I176" s="218">
        <f>IFERROR(VLOOKUP(B176,'[14]MAY-20'!B:H,7,FALSE),0)</f>
        <v>0.21</v>
      </c>
      <c r="J176" s="219">
        <f t="shared" si="21"/>
        <v>650.43000000000006</v>
      </c>
      <c r="K176" s="204">
        <f>IFERROR(VLOOKUP(B176,'[15]JUN-20'!B:H,6,FALSE),0)</f>
        <v>1321.91</v>
      </c>
      <c r="L176" s="205">
        <f>IFERROR(VLOOKUP(B176,'[15]JUN-20'!B:H,7,FALSE),0)</f>
        <v>0.2</v>
      </c>
      <c r="M176" s="206">
        <f t="shared" si="22"/>
        <v>1322.1100000000001</v>
      </c>
      <c r="N176" s="204">
        <f>IFERROR(VLOOKUP(B176,'[16]JUL-20'!B:H,6,FALSE),0)</f>
        <v>1669.6</v>
      </c>
      <c r="O176" s="205">
        <f>IFERROR(VLOOKUP(B176,'[16]JUL-20'!B:H,7,FALSE),0)</f>
        <v>1.84</v>
      </c>
      <c r="P176" s="206">
        <f t="shared" si="23"/>
        <v>1671.4399999999998</v>
      </c>
      <c r="Q176" s="204">
        <f>IFERROR(VLOOKUP(B176,'[17]AUG-20'!B:H,6,FALSE),0)</f>
        <v>764.26</v>
      </c>
      <c r="R176" s="205">
        <f>IFERROR(VLOOKUP(B176,'[17]AUG-20'!B:H,7,FALSE),0)</f>
        <v>0.03</v>
      </c>
      <c r="S176" s="206">
        <f t="shared" si="24"/>
        <v>764.29</v>
      </c>
      <c r="T176" s="204">
        <f>IFERROR(VLOOKUP(B176,'[18]SEP-20'!B:H,6,FALSE),0)</f>
        <v>1154.8399999999999</v>
      </c>
      <c r="U176" s="205">
        <f>IFERROR(VLOOKUP(B176,'[18]SEP-20'!B:H,7,FALSE),0)</f>
        <v>7.0000000000000007E-2</v>
      </c>
      <c r="V176" s="206">
        <f t="shared" si="25"/>
        <v>1154.9099999999999</v>
      </c>
      <c r="W176" s="195">
        <f t="shared" si="26"/>
        <v>6835.7200000000012</v>
      </c>
      <c r="X176" s="196">
        <f t="shared" si="26"/>
        <v>2.96</v>
      </c>
      <c r="Y176" s="197">
        <f t="shared" si="26"/>
        <v>6838.6799999999994</v>
      </c>
    </row>
    <row r="177" spans="1:25" ht="13">
      <c r="A177" s="2" t="s">
        <v>291</v>
      </c>
      <c r="B177" s="2" t="s">
        <v>186</v>
      </c>
      <c r="C177" s="89" t="s">
        <v>297</v>
      </c>
      <c r="D177" s="129" t="s">
        <v>304</v>
      </c>
      <c r="E177" s="217">
        <f>IFERROR(VLOOKUP($B177,'[13]APR-20'!$B:$H,6,FALSE),0)</f>
        <v>958.42</v>
      </c>
      <c r="F177" s="218">
        <f>IFERROR(VLOOKUP(B177,'[13]APR-20'!B:H,7,FALSE),0)</f>
        <v>2.1</v>
      </c>
      <c r="G177" s="219">
        <f t="shared" si="20"/>
        <v>960.52</v>
      </c>
      <c r="H177" s="217">
        <f>IFERROR(VLOOKUP(B177,'[14]MAY-20'!B:H,6,FALSE),0)</f>
        <v>696.53</v>
      </c>
      <c r="I177" s="218">
        <f>IFERROR(VLOOKUP(B177,'[14]MAY-20'!B:H,7,FALSE),0)</f>
        <v>0.33</v>
      </c>
      <c r="J177" s="219">
        <f t="shared" si="21"/>
        <v>696.86</v>
      </c>
      <c r="K177" s="204">
        <f>IFERROR(VLOOKUP(B177,'[15]JUN-20'!B:H,6,FALSE),0)</f>
        <v>605.85</v>
      </c>
      <c r="L177" s="205">
        <f>IFERROR(VLOOKUP(B177,'[15]JUN-20'!B:H,7,FALSE),0)</f>
        <v>0.21</v>
      </c>
      <c r="M177" s="206">
        <f t="shared" si="22"/>
        <v>606.06000000000006</v>
      </c>
      <c r="N177" s="204">
        <f>IFERROR(VLOOKUP(B177,'[16]JUL-20'!B:H,6,FALSE),0)</f>
        <v>1715.61</v>
      </c>
      <c r="O177" s="205">
        <f>IFERROR(VLOOKUP(B177,'[16]JUL-20'!B:H,7,FALSE),0)</f>
        <v>0.45</v>
      </c>
      <c r="P177" s="206">
        <f t="shared" si="23"/>
        <v>1716.06</v>
      </c>
      <c r="Q177" s="204">
        <f>IFERROR(VLOOKUP(B177,'[17]AUG-20'!B:H,6,FALSE),0)</f>
        <v>710.68</v>
      </c>
      <c r="R177" s="205">
        <f>IFERROR(VLOOKUP(B177,'[17]AUG-20'!B:H,7,FALSE),0)</f>
        <v>0.85</v>
      </c>
      <c r="S177" s="206">
        <f t="shared" si="24"/>
        <v>711.53</v>
      </c>
      <c r="T177" s="204">
        <f>IFERROR(VLOOKUP(B177,'[18]SEP-20'!B:H,6,FALSE),0)</f>
        <v>980.93</v>
      </c>
      <c r="U177" s="205">
        <f>IFERROR(VLOOKUP(B177,'[18]SEP-20'!B:H,7,FALSE),0)</f>
        <v>0.8</v>
      </c>
      <c r="V177" s="206">
        <f t="shared" si="25"/>
        <v>981.7299999999999</v>
      </c>
      <c r="W177" s="195">
        <f t="shared" si="26"/>
        <v>5668.02</v>
      </c>
      <c r="X177" s="196">
        <f t="shared" si="26"/>
        <v>4.74</v>
      </c>
      <c r="Y177" s="197">
        <f t="shared" si="26"/>
        <v>5672.7599999999993</v>
      </c>
    </row>
    <row r="178" spans="1:25" ht="13">
      <c r="A178" s="2" t="s">
        <v>291</v>
      </c>
      <c r="B178" s="2" t="s">
        <v>187</v>
      </c>
      <c r="C178" s="89" t="s">
        <v>297</v>
      </c>
      <c r="D178" s="129" t="s">
        <v>304</v>
      </c>
      <c r="E178" s="217">
        <f>IFERROR(VLOOKUP($B178,'[13]APR-20'!$B:$H,6,FALSE),0)</f>
        <v>39.43</v>
      </c>
      <c r="F178" s="218">
        <f>IFERROR(VLOOKUP(B178,'[13]APR-20'!B:H,7,FALSE),0)</f>
        <v>129.1</v>
      </c>
      <c r="G178" s="219">
        <f t="shared" si="20"/>
        <v>168.53</v>
      </c>
      <c r="H178" s="217">
        <f>IFERROR(VLOOKUP(B178,'[14]MAY-20'!B:H,6,FALSE),0)</f>
        <v>24.33</v>
      </c>
      <c r="I178" s="218">
        <f>IFERROR(VLOOKUP(B178,'[14]MAY-20'!B:H,7,FALSE),0)</f>
        <v>274.2</v>
      </c>
      <c r="J178" s="219">
        <f t="shared" si="21"/>
        <v>298.52999999999997</v>
      </c>
      <c r="K178" s="204">
        <f>IFERROR(VLOOKUP(B178,'[15]JUN-20'!B:H,6,FALSE),0)</f>
        <v>7.41</v>
      </c>
      <c r="L178" s="205">
        <f>IFERROR(VLOOKUP(B178,'[15]JUN-20'!B:H,7,FALSE),0)</f>
        <v>36.71</v>
      </c>
      <c r="M178" s="206">
        <f t="shared" si="22"/>
        <v>44.120000000000005</v>
      </c>
      <c r="N178" s="204">
        <f>IFERROR(VLOOKUP(B178,'[16]JUL-20'!B:H,6,FALSE),0)</f>
        <v>35.31</v>
      </c>
      <c r="O178" s="205">
        <f>IFERROR(VLOOKUP(B178,'[16]JUL-20'!B:H,7,FALSE),0)</f>
        <v>192.63</v>
      </c>
      <c r="P178" s="206">
        <f t="shared" si="23"/>
        <v>227.94</v>
      </c>
      <c r="Q178" s="204">
        <f>IFERROR(VLOOKUP(B178,'[17]AUG-20'!B:H,6,FALSE),0)</f>
        <v>18.45</v>
      </c>
      <c r="R178" s="205">
        <f>IFERROR(VLOOKUP(B178,'[17]AUG-20'!B:H,7,FALSE),0)</f>
        <v>44.3</v>
      </c>
      <c r="S178" s="206">
        <f t="shared" si="24"/>
        <v>62.75</v>
      </c>
      <c r="T178" s="204">
        <f>IFERROR(VLOOKUP(B178,'[18]SEP-20'!B:H,6,FALSE),0)</f>
        <v>43.29</v>
      </c>
      <c r="U178" s="205">
        <f>IFERROR(VLOOKUP(B178,'[18]SEP-20'!B:H,7,FALSE),0)</f>
        <v>80.290000000000006</v>
      </c>
      <c r="V178" s="206">
        <f t="shared" si="25"/>
        <v>123.58000000000001</v>
      </c>
      <c r="W178" s="195">
        <f t="shared" si="26"/>
        <v>168.22</v>
      </c>
      <c r="X178" s="196">
        <f t="shared" si="26"/>
        <v>757.22999999999979</v>
      </c>
      <c r="Y178" s="197">
        <f t="shared" si="26"/>
        <v>925.44999999999993</v>
      </c>
    </row>
    <row r="179" spans="1:25" ht="13">
      <c r="A179" s="2" t="s">
        <v>291</v>
      </c>
      <c r="B179" s="2" t="s">
        <v>395</v>
      </c>
      <c r="C179" s="89" t="s">
        <v>297</v>
      </c>
      <c r="D179" s="129" t="s">
        <v>304</v>
      </c>
      <c r="E179" s="217">
        <f>IFERROR(VLOOKUP($B179,'[13]APR-20'!$B:$H,6,FALSE),0)</f>
        <v>209.18</v>
      </c>
      <c r="F179" s="218">
        <f>IFERROR(VLOOKUP(B179,'[13]APR-20'!B:H,7,FALSE),0)</f>
        <v>172.24</v>
      </c>
      <c r="G179" s="219">
        <f t="shared" si="20"/>
        <v>381.42</v>
      </c>
      <c r="H179" s="217">
        <f>IFERROR(VLOOKUP(B179,'[14]MAY-20'!B:H,6,FALSE),0)</f>
        <v>228.37</v>
      </c>
      <c r="I179" s="218">
        <f>IFERROR(VLOOKUP(B179,'[14]MAY-20'!B:H,7,FALSE),0)</f>
        <v>144.82</v>
      </c>
      <c r="J179" s="219">
        <f t="shared" si="21"/>
        <v>373.19</v>
      </c>
      <c r="K179" s="204">
        <f>IFERROR(VLOOKUP(B179,'[15]JUN-20'!B:H,6,FALSE),0)</f>
        <v>356.4</v>
      </c>
      <c r="L179" s="205">
        <f>IFERROR(VLOOKUP(B179,'[15]JUN-20'!B:H,7,FALSE),0)</f>
        <v>37.61</v>
      </c>
      <c r="M179" s="206">
        <f t="shared" si="22"/>
        <v>394.01</v>
      </c>
      <c r="N179" s="204">
        <f>IFERROR(VLOOKUP(B179,'[16]JUL-20'!B:H,6,FALSE),0)</f>
        <v>223.3</v>
      </c>
      <c r="O179" s="205">
        <f>IFERROR(VLOOKUP(B179,'[16]JUL-20'!B:H,7,FALSE),0)</f>
        <v>173.64</v>
      </c>
      <c r="P179" s="206">
        <f t="shared" si="23"/>
        <v>396.94</v>
      </c>
      <c r="Q179" s="204">
        <f>IFERROR(VLOOKUP(B179,'[17]AUG-20'!B:H,6,FALSE),0)</f>
        <v>315.23</v>
      </c>
      <c r="R179" s="205">
        <f>IFERROR(VLOOKUP(B179,'[17]AUG-20'!B:H,7,FALSE),0)</f>
        <v>56.34</v>
      </c>
      <c r="S179" s="206">
        <f t="shared" si="24"/>
        <v>371.57000000000005</v>
      </c>
      <c r="T179" s="204">
        <f>IFERROR(VLOOKUP(B179,'[18]SEP-20'!B:H,6,FALSE),0)</f>
        <v>275.5</v>
      </c>
      <c r="U179" s="205">
        <f>IFERROR(VLOOKUP(B179,'[18]SEP-20'!B:H,7,FALSE),0)</f>
        <v>102.4</v>
      </c>
      <c r="V179" s="206">
        <f t="shared" si="25"/>
        <v>377.9</v>
      </c>
      <c r="W179" s="195">
        <f t="shared" si="26"/>
        <v>1607.98</v>
      </c>
      <c r="X179" s="196">
        <f t="shared" si="26"/>
        <v>687.05</v>
      </c>
      <c r="Y179" s="197">
        <f t="shared" si="26"/>
        <v>2295.0300000000002</v>
      </c>
    </row>
    <row r="180" spans="1:25" ht="13">
      <c r="A180" s="2" t="s">
        <v>291</v>
      </c>
      <c r="B180" s="2" t="s">
        <v>189</v>
      </c>
      <c r="C180" s="89" t="s">
        <v>297</v>
      </c>
      <c r="D180" s="129" t="s">
        <v>304</v>
      </c>
      <c r="E180" s="217">
        <f>IFERROR(VLOOKUP($B180,'[13]APR-20'!$B:$H,6,FALSE),0)</f>
        <v>14.41</v>
      </c>
      <c r="F180" s="218">
        <f>IFERROR(VLOOKUP(B180,'[13]APR-20'!B:H,7,FALSE),0)</f>
        <v>7.76</v>
      </c>
      <c r="G180" s="219">
        <f t="shared" si="20"/>
        <v>22.17</v>
      </c>
      <c r="H180" s="217">
        <f>IFERROR(VLOOKUP(B180,'[14]MAY-20'!B:H,6,FALSE),0)</f>
        <v>8.35</v>
      </c>
      <c r="I180" s="218">
        <f>IFERROR(VLOOKUP(B180,'[14]MAY-20'!B:H,7,FALSE),0)</f>
        <v>2.14</v>
      </c>
      <c r="J180" s="219">
        <f t="shared" si="21"/>
        <v>10.49</v>
      </c>
      <c r="K180" s="204">
        <f>IFERROR(VLOOKUP(B180,'[15]JUN-20'!B:H,6,FALSE),0)</f>
        <v>14.27</v>
      </c>
      <c r="L180" s="205">
        <f>IFERROR(VLOOKUP(B180,'[15]JUN-20'!B:H,7,FALSE),0)</f>
        <v>1.66</v>
      </c>
      <c r="M180" s="206">
        <f t="shared" si="22"/>
        <v>15.93</v>
      </c>
      <c r="N180" s="204">
        <f>IFERROR(VLOOKUP(B180,'[16]JUL-20'!B:H,6,FALSE),0)</f>
        <v>26.31</v>
      </c>
      <c r="O180" s="205">
        <f>IFERROR(VLOOKUP(B180,'[16]JUL-20'!B:H,7,FALSE),0)</f>
        <v>5.1100000000000003</v>
      </c>
      <c r="P180" s="206">
        <f t="shared" si="23"/>
        <v>31.419999999999998</v>
      </c>
      <c r="Q180" s="204">
        <f>IFERROR(VLOOKUP(B180,'[17]AUG-20'!B:H,6,FALSE),0)</f>
        <v>14.41</v>
      </c>
      <c r="R180" s="205">
        <f>IFERROR(VLOOKUP(B180,'[17]AUG-20'!B:H,7,FALSE),0)</f>
        <v>4.37</v>
      </c>
      <c r="S180" s="206">
        <f t="shared" si="24"/>
        <v>18.78</v>
      </c>
      <c r="T180" s="204">
        <f>IFERROR(VLOOKUP(B180,'[18]SEP-20'!B:H,6,FALSE),0)</f>
        <v>11.66</v>
      </c>
      <c r="U180" s="205">
        <f>IFERROR(VLOOKUP(B180,'[18]SEP-20'!B:H,7,FALSE),0)</f>
        <v>13.53</v>
      </c>
      <c r="V180" s="206">
        <f t="shared" si="25"/>
        <v>25.189999999999998</v>
      </c>
      <c r="W180" s="195">
        <f t="shared" si="26"/>
        <v>89.41</v>
      </c>
      <c r="X180" s="196">
        <f t="shared" si="26"/>
        <v>34.57</v>
      </c>
      <c r="Y180" s="197">
        <f t="shared" si="26"/>
        <v>123.98</v>
      </c>
    </row>
    <row r="181" spans="1:25" ht="13">
      <c r="A181" s="2" t="s">
        <v>291</v>
      </c>
      <c r="B181" s="2" t="s">
        <v>190</v>
      </c>
      <c r="C181" s="89" t="s">
        <v>297</v>
      </c>
      <c r="D181" s="129" t="s">
        <v>304</v>
      </c>
      <c r="E181" s="217">
        <f>IFERROR(VLOOKUP($B181,'[13]APR-20'!$B:$H,6,FALSE),0)</f>
        <v>0</v>
      </c>
      <c r="F181" s="218">
        <f>IFERROR(VLOOKUP(B181,'[13]APR-20'!B:H,7,FALSE),0)</f>
        <v>0</v>
      </c>
      <c r="G181" s="219">
        <f t="shared" si="20"/>
        <v>0</v>
      </c>
      <c r="H181" s="217">
        <f>IFERROR(VLOOKUP(B181,'[14]MAY-20'!B:H,6,FALSE),0)</f>
        <v>0</v>
      </c>
      <c r="I181" s="218">
        <f>IFERROR(VLOOKUP(B181,'[14]MAY-20'!B:H,7,FALSE),0)</f>
        <v>0</v>
      </c>
      <c r="J181" s="219">
        <f t="shared" si="21"/>
        <v>0</v>
      </c>
      <c r="K181" s="204">
        <f>IFERROR(VLOOKUP(B181,'[15]JUN-20'!B:H,6,FALSE),0)</f>
        <v>0</v>
      </c>
      <c r="L181" s="205">
        <f>IFERROR(VLOOKUP(B181,'[15]JUN-20'!B:H,7,FALSE),0)</f>
        <v>0</v>
      </c>
      <c r="M181" s="206">
        <f t="shared" si="22"/>
        <v>0</v>
      </c>
      <c r="N181" s="204">
        <f>IFERROR(VLOOKUP(B181,'[16]JUL-20'!B:H,6,FALSE),0)</f>
        <v>0</v>
      </c>
      <c r="O181" s="205">
        <f>IFERROR(VLOOKUP(B181,'[16]JUL-20'!B:H,7,FALSE),0)</f>
        <v>0</v>
      </c>
      <c r="P181" s="206">
        <f t="shared" si="23"/>
        <v>0</v>
      </c>
      <c r="Q181" s="204">
        <f>IFERROR(VLOOKUP(B181,'[17]AUG-20'!B:H,6,FALSE),0)</f>
        <v>1270.95</v>
      </c>
      <c r="R181" s="205">
        <f>IFERROR(VLOOKUP(B181,'[17]AUG-20'!B:H,7,FALSE),0)</f>
        <v>570.69000000000005</v>
      </c>
      <c r="S181" s="206">
        <f t="shared" si="24"/>
        <v>1841.64</v>
      </c>
      <c r="T181" s="204">
        <f>IFERROR(VLOOKUP(B181,'[18]SEP-20'!B:H,6,FALSE),0)</f>
        <v>1415.71</v>
      </c>
      <c r="U181" s="205">
        <f>IFERROR(VLOOKUP(B181,'[18]SEP-20'!B:H,7,FALSE),0)</f>
        <v>1476.57</v>
      </c>
      <c r="V181" s="206">
        <f t="shared" si="25"/>
        <v>2892.2799999999997</v>
      </c>
      <c r="W181" s="195">
        <f t="shared" si="26"/>
        <v>2686.66</v>
      </c>
      <c r="X181" s="196">
        <f t="shared" si="26"/>
        <v>2047.26</v>
      </c>
      <c r="Y181" s="197">
        <f t="shared" si="26"/>
        <v>4733.92</v>
      </c>
    </row>
    <row r="182" spans="1:25" ht="13">
      <c r="A182" s="2" t="s">
        <v>291</v>
      </c>
      <c r="B182" s="2" t="s">
        <v>191</v>
      </c>
      <c r="C182" s="89" t="s">
        <v>297</v>
      </c>
      <c r="D182" s="129" t="s">
        <v>304</v>
      </c>
      <c r="E182" s="217">
        <f>IFERROR(VLOOKUP($B182,'[13]APR-20'!$B:$H,6,FALSE),0)</f>
        <v>202.11</v>
      </c>
      <c r="F182" s="218">
        <f>IFERROR(VLOOKUP(B182,'[13]APR-20'!B:H,7,FALSE),0)</f>
        <v>189.6</v>
      </c>
      <c r="G182" s="219">
        <f t="shared" si="20"/>
        <v>391.71000000000004</v>
      </c>
      <c r="H182" s="217">
        <f>IFERROR(VLOOKUP(B182,'[14]MAY-20'!B:H,6,FALSE),0)</f>
        <v>2098.3000000000002</v>
      </c>
      <c r="I182" s="218">
        <f>IFERROR(VLOOKUP(B182,'[14]MAY-20'!B:H,7,FALSE),0)</f>
        <v>1091.6300000000001</v>
      </c>
      <c r="J182" s="219">
        <f t="shared" si="21"/>
        <v>3189.9300000000003</v>
      </c>
      <c r="K182" s="204">
        <f>IFERROR(VLOOKUP(B182,'[15]JUN-20'!B:H,6,FALSE),0)</f>
        <v>2789.17</v>
      </c>
      <c r="L182" s="205">
        <f>IFERROR(VLOOKUP(B182,'[15]JUN-20'!B:H,7,FALSE),0)</f>
        <v>1468.2</v>
      </c>
      <c r="M182" s="206">
        <f t="shared" si="22"/>
        <v>4257.37</v>
      </c>
      <c r="N182" s="204">
        <f>IFERROR(VLOOKUP(B182,'[16]JUL-20'!B:H,6,FALSE),0)</f>
        <v>1318.76</v>
      </c>
      <c r="O182" s="205">
        <f>IFERROR(VLOOKUP(B182,'[16]JUL-20'!B:H,7,FALSE),0)</f>
        <v>1362.51</v>
      </c>
      <c r="P182" s="206">
        <f t="shared" si="23"/>
        <v>2681.27</v>
      </c>
      <c r="Q182" s="204">
        <f>IFERROR(VLOOKUP(B182,'[17]AUG-20'!B:H,6,FALSE),0)</f>
        <v>1985.83</v>
      </c>
      <c r="R182" s="205">
        <f>IFERROR(VLOOKUP(B182,'[17]AUG-20'!B:H,7,FALSE),0)</f>
        <v>1122.6300000000001</v>
      </c>
      <c r="S182" s="206">
        <f t="shared" si="24"/>
        <v>3108.46</v>
      </c>
      <c r="T182" s="204">
        <f>IFERROR(VLOOKUP(B182,'[18]SEP-20'!B:H,6,FALSE),0)</f>
        <v>978.74</v>
      </c>
      <c r="U182" s="205">
        <f>IFERROR(VLOOKUP(B182,'[18]SEP-20'!B:H,7,FALSE),0)</f>
        <v>1052.3499999999999</v>
      </c>
      <c r="V182" s="206">
        <f t="shared" si="25"/>
        <v>2031.09</v>
      </c>
      <c r="W182" s="195">
        <f t="shared" si="26"/>
        <v>9372.91</v>
      </c>
      <c r="X182" s="196">
        <f t="shared" si="26"/>
        <v>6286.92</v>
      </c>
      <c r="Y182" s="197">
        <f t="shared" si="26"/>
        <v>15659.830000000002</v>
      </c>
    </row>
    <row r="183" spans="1:25" ht="13">
      <c r="A183" s="2" t="s">
        <v>291</v>
      </c>
      <c r="B183" s="2" t="s">
        <v>377</v>
      </c>
      <c r="C183" s="89" t="s">
        <v>297</v>
      </c>
      <c r="D183" s="129" t="s">
        <v>304</v>
      </c>
      <c r="E183" s="217">
        <f>IFERROR(VLOOKUP($B183,'[13]APR-20'!$B:$H,6,FALSE),0)</f>
        <v>2253.9299999999998</v>
      </c>
      <c r="F183" s="218">
        <f>IFERROR(VLOOKUP(B183,'[13]APR-20'!B:H,7,FALSE),0)</f>
        <v>167.24</v>
      </c>
      <c r="G183" s="219">
        <f t="shared" si="20"/>
        <v>2421.17</v>
      </c>
      <c r="H183" s="217">
        <f>IFERROR(VLOOKUP(B183,'[14]MAY-20'!B:H,6,FALSE),0)</f>
        <v>1228.68</v>
      </c>
      <c r="I183" s="218">
        <f>IFERROR(VLOOKUP(B183,'[14]MAY-20'!B:H,7,FALSE),0)</f>
        <v>125.88</v>
      </c>
      <c r="J183" s="219">
        <f t="shared" si="21"/>
        <v>1354.56</v>
      </c>
      <c r="K183" s="204">
        <f>IFERROR(VLOOKUP(B183,'[15]JUN-20'!B:H,6,FALSE),0)</f>
        <v>450.68</v>
      </c>
      <c r="L183" s="205">
        <f>IFERROR(VLOOKUP(B183,'[15]JUN-20'!B:H,7,FALSE),0)</f>
        <v>99.23</v>
      </c>
      <c r="M183" s="206">
        <f t="shared" si="22"/>
        <v>549.91</v>
      </c>
      <c r="N183" s="204">
        <f>IFERROR(VLOOKUP(B183,'[16]JUL-20'!B:H,6,FALSE),0)</f>
        <v>922.96</v>
      </c>
      <c r="O183" s="205">
        <f>IFERROR(VLOOKUP(B183,'[16]JUL-20'!B:H,7,FALSE),0)</f>
        <v>52.16</v>
      </c>
      <c r="P183" s="206">
        <f t="shared" si="23"/>
        <v>975.12</v>
      </c>
      <c r="Q183" s="204">
        <f>IFERROR(VLOOKUP(B183,'[17]AUG-20'!B:H,6,FALSE),0)</f>
        <v>372.79</v>
      </c>
      <c r="R183" s="205">
        <f>IFERROR(VLOOKUP(B183,'[17]AUG-20'!B:H,7,FALSE),0)</f>
        <v>17.239999999999998</v>
      </c>
      <c r="S183" s="206">
        <f t="shared" si="24"/>
        <v>390.03000000000003</v>
      </c>
      <c r="T183" s="204">
        <f>IFERROR(VLOOKUP(B183,'[18]SEP-20'!B:H,6,FALSE),0)</f>
        <v>2090.0300000000002</v>
      </c>
      <c r="U183" s="205">
        <f>IFERROR(VLOOKUP(B183,'[18]SEP-20'!B:H,7,FALSE),0)</f>
        <v>90.91</v>
      </c>
      <c r="V183" s="206">
        <f t="shared" si="25"/>
        <v>2180.94</v>
      </c>
      <c r="W183" s="195">
        <f t="shared" si="26"/>
        <v>7319.07</v>
      </c>
      <c r="X183" s="196">
        <f t="shared" si="26"/>
        <v>552.66</v>
      </c>
      <c r="Y183" s="197">
        <f t="shared" si="26"/>
        <v>7871.73</v>
      </c>
    </row>
    <row r="184" spans="1:25" ht="13">
      <c r="A184" s="2" t="s">
        <v>291</v>
      </c>
      <c r="B184" s="2" t="s">
        <v>192</v>
      </c>
      <c r="C184" s="89" t="s">
        <v>297</v>
      </c>
      <c r="D184" s="129" t="s">
        <v>304</v>
      </c>
      <c r="E184" s="217">
        <f>IFERROR(VLOOKUP($B184,'[13]APR-20'!$B:$H,6,FALSE),0)</f>
        <v>172.04</v>
      </c>
      <c r="F184" s="218">
        <f>IFERROR(VLOOKUP(B184,'[13]APR-20'!B:H,7,FALSE),0)</f>
        <v>1.75</v>
      </c>
      <c r="G184" s="219">
        <f t="shared" si="20"/>
        <v>173.79</v>
      </c>
      <c r="H184" s="217">
        <f>IFERROR(VLOOKUP(B184,'[14]MAY-20'!B:H,6,FALSE),0)</f>
        <v>154.72999999999999</v>
      </c>
      <c r="I184" s="218">
        <f>IFERROR(VLOOKUP(B184,'[14]MAY-20'!B:H,7,FALSE),0)</f>
        <v>2.35</v>
      </c>
      <c r="J184" s="219">
        <f t="shared" si="21"/>
        <v>157.07999999999998</v>
      </c>
      <c r="K184" s="204">
        <f>IFERROR(VLOOKUP(B184,'[15]JUN-20'!B:H,6,FALSE),0)</f>
        <v>62.08</v>
      </c>
      <c r="L184" s="205">
        <f>IFERROR(VLOOKUP(B184,'[15]JUN-20'!B:H,7,FALSE),0)</f>
        <v>1.52</v>
      </c>
      <c r="M184" s="206">
        <f t="shared" si="22"/>
        <v>63.6</v>
      </c>
      <c r="N184" s="204">
        <f>IFERROR(VLOOKUP(B184,'[16]JUL-20'!B:H,6,FALSE),0)</f>
        <v>61.06</v>
      </c>
      <c r="O184" s="205">
        <f>IFERROR(VLOOKUP(B184,'[16]JUL-20'!B:H,7,FALSE),0)</f>
        <v>0.09</v>
      </c>
      <c r="P184" s="206">
        <f t="shared" si="23"/>
        <v>61.150000000000006</v>
      </c>
      <c r="Q184" s="204">
        <f>IFERROR(VLOOKUP(B184,'[17]AUG-20'!B:H,6,FALSE),0)</f>
        <v>52.46</v>
      </c>
      <c r="R184" s="205">
        <f>IFERROR(VLOOKUP(B184,'[17]AUG-20'!B:H,7,FALSE),0)</f>
        <v>2.82</v>
      </c>
      <c r="S184" s="206">
        <f t="shared" si="24"/>
        <v>55.28</v>
      </c>
      <c r="T184" s="204">
        <f>IFERROR(VLOOKUP(B184,'[18]SEP-20'!B:H,6,FALSE),0)</f>
        <v>156.33000000000001</v>
      </c>
      <c r="U184" s="205">
        <f>IFERROR(VLOOKUP(B184,'[18]SEP-20'!B:H,7,FALSE),0)</f>
        <v>6.16</v>
      </c>
      <c r="V184" s="206">
        <f t="shared" si="25"/>
        <v>162.49</v>
      </c>
      <c r="W184" s="195">
        <f t="shared" si="26"/>
        <v>658.69999999999993</v>
      </c>
      <c r="X184" s="196">
        <f t="shared" si="26"/>
        <v>14.69</v>
      </c>
      <c r="Y184" s="197">
        <f t="shared" si="26"/>
        <v>673.39</v>
      </c>
    </row>
    <row r="185" spans="1:25" ht="13">
      <c r="A185" s="2" t="s">
        <v>291</v>
      </c>
      <c r="B185" s="2" t="s">
        <v>353</v>
      </c>
      <c r="C185" s="89" t="s">
        <v>297</v>
      </c>
      <c r="D185" s="129" t="s">
        <v>304</v>
      </c>
      <c r="E185" s="217">
        <f>IFERROR(VLOOKUP($B185,'[13]APR-20'!$B:$H,6,FALSE),0)</f>
        <v>0</v>
      </c>
      <c r="F185" s="218">
        <f>IFERROR(VLOOKUP(B185,'[13]APR-20'!B:H,7,FALSE),0)</f>
        <v>4165.83</v>
      </c>
      <c r="G185" s="219">
        <f t="shared" si="20"/>
        <v>4165.83</v>
      </c>
      <c r="H185" s="217">
        <f>IFERROR(VLOOKUP(B185,'[14]MAY-20'!B:H,6,FALSE),0)</f>
        <v>0</v>
      </c>
      <c r="I185" s="218">
        <f>IFERROR(VLOOKUP(B185,'[14]MAY-20'!B:H,7,FALSE),0)</f>
        <v>1550.25</v>
      </c>
      <c r="J185" s="219">
        <f t="shared" si="21"/>
        <v>1550.25</v>
      </c>
      <c r="K185" s="204">
        <f>IFERROR(VLOOKUP(B185,'[15]JUN-20'!B:H,6,FALSE),0)</f>
        <v>0</v>
      </c>
      <c r="L185" s="205">
        <f>IFERROR(VLOOKUP(B185,'[15]JUN-20'!B:H,7,FALSE),0)</f>
        <v>0</v>
      </c>
      <c r="M185" s="206">
        <f t="shared" si="22"/>
        <v>0</v>
      </c>
      <c r="N185" s="204">
        <f>IFERROR(VLOOKUP(B185,'[16]JUL-20'!B:H,6,FALSE),0)</f>
        <v>0</v>
      </c>
      <c r="O185" s="205">
        <f>IFERROR(VLOOKUP(B185,'[16]JUL-20'!B:H,7,FALSE),0)</f>
        <v>4117.9799999999996</v>
      </c>
      <c r="P185" s="206">
        <f t="shared" si="23"/>
        <v>4117.9799999999996</v>
      </c>
      <c r="Q185" s="204">
        <f>IFERROR(VLOOKUP(B185,'[17]AUG-20'!B:H,6,FALSE),0)</f>
        <v>383.53</v>
      </c>
      <c r="R185" s="205">
        <f>IFERROR(VLOOKUP(B185,'[17]AUG-20'!B:H,7,FALSE),0)</f>
        <v>1819.77</v>
      </c>
      <c r="S185" s="206">
        <f t="shared" si="24"/>
        <v>2203.3000000000002</v>
      </c>
      <c r="T185" s="204">
        <f>IFERROR(VLOOKUP(B185,'[18]SEP-20'!B:H,6,FALSE),0)</f>
        <v>21.8</v>
      </c>
      <c r="U185" s="205">
        <f>IFERROR(VLOOKUP(B185,'[18]SEP-20'!B:H,7,FALSE),0)</f>
        <v>1681.61</v>
      </c>
      <c r="V185" s="206">
        <f t="shared" si="25"/>
        <v>1703.4099999999999</v>
      </c>
      <c r="W185" s="195">
        <f t="shared" si="26"/>
        <v>405.33</v>
      </c>
      <c r="X185" s="196">
        <f t="shared" si="26"/>
        <v>13335.44</v>
      </c>
      <c r="Y185" s="197">
        <f t="shared" si="26"/>
        <v>13740.77</v>
      </c>
    </row>
    <row r="186" spans="1:25" ht="13">
      <c r="A186" s="2" t="s">
        <v>291</v>
      </c>
      <c r="B186" s="2" t="s">
        <v>193</v>
      </c>
      <c r="C186" s="89" t="s">
        <v>297</v>
      </c>
      <c r="D186" s="129" t="s">
        <v>304</v>
      </c>
      <c r="E186" s="217">
        <f>IFERROR(VLOOKUP($B186,'[13]APR-20'!$B:$H,6,FALSE),0)</f>
        <v>0</v>
      </c>
      <c r="F186" s="218">
        <f>IFERROR(VLOOKUP(B186,'[13]APR-20'!B:H,7,FALSE),0)</f>
        <v>0</v>
      </c>
      <c r="G186" s="219">
        <f t="shared" si="20"/>
        <v>0</v>
      </c>
      <c r="H186" s="217">
        <f>IFERROR(VLOOKUP(B186,'[14]MAY-20'!B:H,6,FALSE),0)</f>
        <v>0</v>
      </c>
      <c r="I186" s="218">
        <f>IFERROR(VLOOKUP(B186,'[14]MAY-20'!B:H,7,FALSE),0)</f>
        <v>0</v>
      </c>
      <c r="J186" s="219">
        <f t="shared" si="21"/>
        <v>0</v>
      </c>
      <c r="K186" s="204">
        <f>IFERROR(VLOOKUP(B186,'[15]JUN-20'!B:H,6,FALSE),0)</f>
        <v>0</v>
      </c>
      <c r="L186" s="205">
        <f>IFERROR(VLOOKUP(B186,'[15]JUN-20'!B:H,7,FALSE),0)</f>
        <v>0</v>
      </c>
      <c r="M186" s="206">
        <f t="shared" si="22"/>
        <v>0</v>
      </c>
      <c r="N186" s="204">
        <f>IFERROR(VLOOKUP(B186,'[16]JUL-20'!B:H,6,FALSE),0)</f>
        <v>0</v>
      </c>
      <c r="O186" s="205">
        <f>IFERROR(VLOOKUP(B186,'[16]JUL-20'!B:H,7,FALSE),0)</f>
        <v>0</v>
      </c>
      <c r="P186" s="206">
        <f t="shared" si="23"/>
        <v>0</v>
      </c>
      <c r="Q186" s="204">
        <f>IFERROR(VLOOKUP(B186,'[17]AUG-20'!B:H,6,FALSE),0)</f>
        <v>0</v>
      </c>
      <c r="R186" s="205">
        <f>IFERROR(VLOOKUP(B186,'[17]AUG-20'!B:H,7,FALSE),0)</f>
        <v>0</v>
      </c>
      <c r="S186" s="206">
        <f t="shared" si="24"/>
        <v>0</v>
      </c>
      <c r="T186" s="204">
        <f>IFERROR(VLOOKUP(B186,'[18]SEP-20'!B:H,6,FALSE),0)</f>
        <v>0</v>
      </c>
      <c r="U186" s="205">
        <f>IFERROR(VLOOKUP(B186,'[18]SEP-20'!B:H,7,FALSE),0)</f>
        <v>0</v>
      </c>
      <c r="V186" s="206">
        <f t="shared" si="25"/>
        <v>0</v>
      </c>
      <c r="W186" s="195">
        <f t="shared" si="26"/>
        <v>0</v>
      </c>
      <c r="X186" s="196">
        <f t="shared" si="26"/>
        <v>0</v>
      </c>
      <c r="Y186" s="197">
        <f t="shared" si="26"/>
        <v>0</v>
      </c>
    </row>
    <row r="187" spans="1:25" ht="13">
      <c r="A187" s="2" t="s">
        <v>291</v>
      </c>
      <c r="B187" s="2" t="s">
        <v>194</v>
      </c>
      <c r="C187" s="89" t="s">
        <v>297</v>
      </c>
      <c r="D187" s="129" t="s">
        <v>304</v>
      </c>
      <c r="E187" s="217">
        <f>IFERROR(VLOOKUP($B187,'[13]APR-20'!$B:$H,6,FALSE),0)</f>
        <v>0</v>
      </c>
      <c r="F187" s="218">
        <f>IFERROR(VLOOKUP(B187,'[13]APR-20'!B:H,7,FALSE),0)</f>
        <v>0</v>
      </c>
      <c r="G187" s="219">
        <f t="shared" si="20"/>
        <v>0</v>
      </c>
      <c r="H187" s="217">
        <f>IFERROR(VLOOKUP(B187,'[14]MAY-20'!B:H,6,FALSE),0)</f>
        <v>0</v>
      </c>
      <c r="I187" s="218">
        <f>IFERROR(VLOOKUP(B187,'[14]MAY-20'!B:H,7,FALSE),0)</f>
        <v>0</v>
      </c>
      <c r="J187" s="219">
        <f t="shared" si="21"/>
        <v>0</v>
      </c>
      <c r="K187" s="204">
        <f>IFERROR(VLOOKUP(B187,'[15]JUN-20'!B:H,6,FALSE),0)</f>
        <v>0</v>
      </c>
      <c r="L187" s="205">
        <f>IFERROR(VLOOKUP(B187,'[15]JUN-20'!B:H,7,FALSE),0)</f>
        <v>0</v>
      </c>
      <c r="M187" s="206">
        <f t="shared" si="22"/>
        <v>0</v>
      </c>
      <c r="N187" s="204">
        <f>IFERROR(VLOOKUP(B187,'[16]JUL-20'!B:H,6,FALSE),0)</f>
        <v>0</v>
      </c>
      <c r="O187" s="205">
        <f>IFERROR(VLOOKUP(B187,'[16]JUL-20'!B:H,7,FALSE),0)</f>
        <v>0</v>
      </c>
      <c r="P187" s="206">
        <f t="shared" si="23"/>
        <v>0</v>
      </c>
      <c r="Q187" s="204">
        <f>IFERROR(VLOOKUP(B187,'[17]AUG-20'!B:H,6,FALSE),0)</f>
        <v>0</v>
      </c>
      <c r="R187" s="205">
        <f>IFERROR(VLOOKUP(B187,'[17]AUG-20'!B:H,7,FALSE),0)</f>
        <v>0</v>
      </c>
      <c r="S187" s="206">
        <f t="shared" si="24"/>
        <v>0</v>
      </c>
      <c r="T187" s="204">
        <f>IFERROR(VLOOKUP(B187,'[18]SEP-20'!B:H,6,FALSE),0)</f>
        <v>0</v>
      </c>
      <c r="U187" s="205">
        <f>IFERROR(VLOOKUP(B187,'[18]SEP-20'!B:H,7,FALSE),0)</f>
        <v>0</v>
      </c>
      <c r="V187" s="206">
        <f t="shared" si="25"/>
        <v>0</v>
      </c>
      <c r="W187" s="195">
        <f t="shared" si="26"/>
        <v>0</v>
      </c>
      <c r="X187" s="196">
        <f t="shared" si="26"/>
        <v>0</v>
      </c>
      <c r="Y187" s="197">
        <f t="shared" si="26"/>
        <v>0</v>
      </c>
    </row>
    <row r="188" spans="1:25" ht="13">
      <c r="A188" s="2" t="s">
        <v>291</v>
      </c>
      <c r="B188" s="2" t="s">
        <v>401</v>
      </c>
      <c r="C188" s="89" t="s">
        <v>297</v>
      </c>
      <c r="D188" s="129" t="s">
        <v>304</v>
      </c>
      <c r="E188" s="217">
        <f>IFERROR(VLOOKUP($B188,'[13]APR-20'!$B:$H,6,FALSE),0)</f>
        <v>329.9</v>
      </c>
      <c r="F188" s="218">
        <f>IFERROR(VLOOKUP(B188,'[13]APR-20'!B:H,7,FALSE),0)</f>
        <v>5310.41</v>
      </c>
      <c r="G188" s="219">
        <f t="shared" si="20"/>
        <v>5640.3099999999995</v>
      </c>
      <c r="H188" s="217">
        <f>IFERROR(VLOOKUP(B188,'[14]MAY-20'!B:H,6,FALSE),0)</f>
        <v>611.59</v>
      </c>
      <c r="I188" s="218">
        <f>IFERROR(VLOOKUP(B188,'[14]MAY-20'!B:H,7,FALSE),0)</f>
        <v>5187.95</v>
      </c>
      <c r="J188" s="219">
        <f t="shared" si="21"/>
        <v>5799.54</v>
      </c>
      <c r="K188" s="204">
        <f>IFERROR(VLOOKUP(B188,'[15]JUN-20'!B:H,6,FALSE),0)</f>
        <v>331.98</v>
      </c>
      <c r="L188" s="205">
        <f>IFERROR(VLOOKUP(B188,'[15]JUN-20'!B:H,7,FALSE),0)</f>
        <v>5686</v>
      </c>
      <c r="M188" s="206">
        <f t="shared" si="22"/>
        <v>6017.98</v>
      </c>
      <c r="N188" s="204">
        <f>IFERROR(VLOOKUP(B188,'[16]JUL-20'!B:H,6,FALSE),0)</f>
        <v>1420.09</v>
      </c>
      <c r="O188" s="205">
        <f>IFERROR(VLOOKUP(B188,'[16]JUL-20'!B:H,7,FALSE),0)</f>
        <v>4424.41</v>
      </c>
      <c r="P188" s="206">
        <f t="shared" si="23"/>
        <v>5844.5</v>
      </c>
      <c r="Q188" s="204">
        <f>IFERROR(VLOOKUP(B188,'[17]AUG-20'!B:H,6,FALSE),0)</f>
        <v>1453.2</v>
      </c>
      <c r="R188" s="205">
        <f>IFERROR(VLOOKUP(B188,'[17]AUG-20'!B:H,7,FALSE),0)</f>
        <v>5666.78</v>
      </c>
      <c r="S188" s="206">
        <f t="shared" si="24"/>
        <v>7119.98</v>
      </c>
      <c r="T188" s="204">
        <f>IFERROR(VLOOKUP(B188,'[18]SEP-20'!B:H,6,FALSE),0)</f>
        <v>2767.82</v>
      </c>
      <c r="U188" s="205">
        <f>IFERROR(VLOOKUP(B188,'[18]SEP-20'!B:H,7,FALSE),0)</f>
        <v>3446.05</v>
      </c>
      <c r="V188" s="206">
        <f t="shared" si="25"/>
        <v>6213.8700000000008</v>
      </c>
      <c r="W188" s="195">
        <f t="shared" si="26"/>
        <v>6914.58</v>
      </c>
      <c r="X188" s="196">
        <f t="shared" si="26"/>
        <v>29721.599999999999</v>
      </c>
      <c r="Y188" s="197">
        <f t="shared" si="26"/>
        <v>36636.18</v>
      </c>
    </row>
    <row r="189" spans="1:25" ht="13">
      <c r="A189" s="2" t="s">
        <v>291</v>
      </c>
      <c r="B189" s="2" t="s">
        <v>195</v>
      </c>
      <c r="C189" s="89" t="s">
        <v>297</v>
      </c>
      <c r="D189" s="129" t="s">
        <v>304</v>
      </c>
      <c r="E189" s="217">
        <f>IFERROR(VLOOKUP($B189,'[13]APR-20'!$B:$H,6,FALSE),0)</f>
        <v>8.85</v>
      </c>
      <c r="F189" s="218">
        <f>IFERROR(VLOOKUP(B189,'[13]APR-20'!B:H,7,FALSE),0)</f>
        <v>28.29</v>
      </c>
      <c r="G189" s="219">
        <f t="shared" si="20"/>
        <v>37.14</v>
      </c>
      <c r="H189" s="217">
        <f>IFERROR(VLOOKUP(B189,'[14]MAY-20'!B:H,6,FALSE),0)</f>
        <v>10.52</v>
      </c>
      <c r="I189" s="218">
        <f>IFERROR(VLOOKUP(B189,'[14]MAY-20'!B:H,7,FALSE),0)</f>
        <v>29.61</v>
      </c>
      <c r="J189" s="219">
        <f t="shared" si="21"/>
        <v>40.129999999999995</v>
      </c>
      <c r="K189" s="204">
        <f>IFERROR(VLOOKUP(B189,'[15]JUN-20'!B:H,6,FALSE),0)</f>
        <v>4.72</v>
      </c>
      <c r="L189" s="205">
        <f>IFERROR(VLOOKUP(B189,'[15]JUN-20'!B:H,7,FALSE),0)</f>
        <v>28.06</v>
      </c>
      <c r="M189" s="206">
        <f t="shared" si="22"/>
        <v>32.78</v>
      </c>
      <c r="N189" s="204">
        <f>IFERROR(VLOOKUP(B189,'[16]JUL-20'!B:H,6,FALSE),0)</f>
        <v>8.73</v>
      </c>
      <c r="O189" s="205">
        <f>IFERROR(VLOOKUP(B189,'[16]JUL-20'!B:H,7,FALSE),0)</f>
        <v>28.6</v>
      </c>
      <c r="P189" s="206">
        <f t="shared" si="23"/>
        <v>37.33</v>
      </c>
      <c r="Q189" s="204">
        <f>IFERROR(VLOOKUP(B189,'[17]AUG-20'!B:H,6,FALSE),0)</f>
        <v>7.71</v>
      </c>
      <c r="R189" s="205">
        <f>IFERROR(VLOOKUP(B189,'[17]AUG-20'!B:H,7,FALSE),0)</f>
        <v>27.91</v>
      </c>
      <c r="S189" s="206">
        <f t="shared" si="24"/>
        <v>35.619999999999997</v>
      </c>
      <c r="T189" s="204">
        <f>IFERROR(VLOOKUP(B189,'[18]SEP-20'!B:H,6,FALSE),0)</f>
        <v>13.25</v>
      </c>
      <c r="U189" s="205">
        <f>IFERROR(VLOOKUP(B189,'[18]SEP-20'!B:H,7,FALSE),0)</f>
        <v>30.02</v>
      </c>
      <c r="V189" s="206">
        <f t="shared" si="25"/>
        <v>43.269999999999996</v>
      </c>
      <c r="W189" s="195">
        <f t="shared" si="26"/>
        <v>53.779999999999994</v>
      </c>
      <c r="X189" s="196">
        <f t="shared" si="26"/>
        <v>172.49</v>
      </c>
      <c r="Y189" s="197">
        <f t="shared" si="26"/>
        <v>226.26999999999998</v>
      </c>
    </row>
    <row r="190" spans="1:25" ht="13">
      <c r="A190" s="2" t="s">
        <v>291</v>
      </c>
      <c r="B190" s="2" t="s">
        <v>196</v>
      </c>
      <c r="C190" s="89" t="s">
        <v>297</v>
      </c>
      <c r="D190" s="129" t="s">
        <v>304</v>
      </c>
      <c r="E190" s="217">
        <f>IFERROR(VLOOKUP($B190,'[13]APR-20'!$B:$H,6,FALSE),0)</f>
        <v>1.6</v>
      </c>
      <c r="F190" s="218">
        <f>IFERROR(VLOOKUP(B190,'[13]APR-20'!B:H,7,FALSE),0)</f>
        <v>4.28</v>
      </c>
      <c r="G190" s="219">
        <f t="shared" si="20"/>
        <v>5.8800000000000008</v>
      </c>
      <c r="H190" s="217">
        <f>IFERROR(VLOOKUP(B190,'[14]MAY-20'!B:H,6,FALSE),0)</f>
        <v>0.43</v>
      </c>
      <c r="I190" s="218">
        <f>IFERROR(VLOOKUP(B190,'[14]MAY-20'!B:H,7,FALSE),0)</f>
        <v>5.65</v>
      </c>
      <c r="J190" s="219">
        <f t="shared" si="21"/>
        <v>6.08</v>
      </c>
      <c r="K190" s="204">
        <f>IFERROR(VLOOKUP(B190,'[15]JUN-20'!B:H,6,FALSE),0)</f>
        <v>0.63</v>
      </c>
      <c r="L190" s="205">
        <f>IFERROR(VLOOKUP(B190,'[15]JUN-20'!B:H,7,FALSE),0)</f>
        <v>4.3499999999999996</v>
      </c>
      <c r="M190" s="206">
        <f t="shared" si="22"/>
        <v>4.9799999999999995</v>
      </c>
      <c r="N190" s="204">
        <f>IFERROR(VLOOKUP(B190,'[16]JUL-20'!B:H,6,FALSE),0)</f>
        <v>1.28</v>
      </c>
      <c r="O190" s="205">
        <f>IFERROR(VLOOKUP(B190,'[16]JUL-20'!B:H,7,FALSE),0)</f>
        <v>4.08</v>
      </c>
      <c r="P190" s="206">
        <f t="shared" si="23"/>
        <v>5.36</v>
      </c>
      <c r="Q190" s="204">
        <f>IFERROR(VLOOKUP(B190,'[17]AUG-20'!B:H,6,FALSE),0)</f>
        <v>0.9</v>
      </c>
      <c r="R190" s="205">
        <f>IFERROR(VLOOKUP(B190,'[17]AUG-20'!B:H,7,FALSE),0)</f>
        <v>5.09</v>
      </c>
      <c r="S190" s="206">
        <f t="shared" si="24"/>
        <v>5.99</v>
      </c>
      <c r="T190" s="204">
        <f>IFERROR(VLOOKUP(B190,'[18]SEP-20'!B:H,6,FALSE),0)</f>
        <v>9.42</v>
      </c>
      <c r="U190" s="205">
        <f>IFERROR(VLOOKUP(B190,'[18]SEP-20'!B:H,7,FALSE),0)</f>
        <v>1.98</v>
      </c>
      <c r="V190" s="206">
        <f t="shared" si="25"/>
        <v>11.4</v>
      </c>
      <c r="W190" s="195">
        <f t="shared" si="26"/>
        <v>14.260000000000002</v>
      </c>
      <c r="X190" s="196">
        <f t="shared" si="26"/>
        <v>25.43</v>
      </c>
      <c r="Y190" s="197">
        <f t="shared" si="26"/>
        <v>39.69</v>
      </c>
    </row>
    <row r="191" spans="1:25" ht="13">
      <c r="A191" s="2" t="s">
        <v>291</v>
      </c>
      <c r="B191" s="2" t="s">
        <v>197</v>
      </c>
      <c r="C191" s="89" t="s">
        <v>297</v>
      </c>
      <c r="D191" s="129" t="s">
        <v>304</v>
      </c>
      <c r="E191" s="217">
        <f>IFERROR(VLOOKUP($B191,'[13]APR-20'!$B:$H,6,FALSE),0)</f>
        <v>395.14</v>
      </c>
      <c r="F191" s="218">
        <f>IFERROR(VLOOKUP(B191,'[13]APR-20'!B:H,7,FALSE),0)</f>
        <v>28.33</v>
      </c>
      <c r="G191" s="219">
        <f t="shared" si="20"/>
        <v>423.46999999999997</v>
      </c>
      <c r="H191" s="217">
        <f>IFERROR(VLOOKUP(B191,'[14]MAY-20'!B:H,6,FALSE),0)</f>
        <v>353.85</v>
      </c>
      <c r="I191" s="218">
        <f>IFERROR(VLOOKUP(B191,'[14]MAY-20'!B:H,7,FALSE),0)</f>
        <v>26.57</v>
      </c>
      <c r="J191" s="219">
        <f t="shared" si="21"/>
        <v>380.42</v>
      </c>
      <c r="K191" s="204">
        <f>IFERROR(VLOOKUP(B191,'[15]JUN-20'!B:H,6,FALSE),0)</f>
        <v>167.7</v>
      </c>
      <c r="L191" s="205">
        <f>IFERROR(VLOOKUP(B191,'[15]JUN-20'!B:H,7,FALSE),0)</f>
        <v>11.19</v>
      </c>
      <c r="M191" s="206">
        <f t="shared" si="22"/>
        <v>178.89</v>
      </c>
      <c r="N191" s="204">
        <f>IFERROR(VLOOKUP(B191,'[16]JUL-20'!B:H,6,FALSE),0)</f>
        <v>346.47</v>
      </c>
      <c r="O191" s="205">
        <f>IFERROR(VLOOKUP(B191,'[16]JUL-20'!B:H,7,FALSE),0)</f>
        <v>8.5399999999999991</v>
      </c>
      <c r="P191" s="206">
        <f t="shared" si="23"/>
        <v>355.01000000000005</v>
      </c>
      <c r="Q191" s="204">
        <f>IFERROR(VLOOKUP(B191,'[17]AUG-20'!B:H,6,FALSE),0)</f>
        <v>269.48</v>
      </c>
      <c r="R191" s="205">
        <f>IFERROR(VLOOKUP(B191,'[17]AUG-20'!B:H,7,FALSE),0)</f>
        <v>5.81</v>
      </c>
      <c r="S191" s="206">
        <f t="shared" si="24"/>
        <v>275.29000000000002</v>
      </c>
      <c r="T191" s="204">
        <f>IFERROR(VLOOKUP(B191,'[18]SEP-20'!B:H,6,FALSE),0)</f>
        <v>720.18</v>
      </c>
      <c r="U191" s="205">
        <f>IFERROR(VLOOKUP(B191,'[18]SEP-20'!B:H,7,FALSE),0)</f>
        <v>19.14</v>
      </c>
      <c r="V191" s="206">
        <f t="shared" si="25"/>
        <v>739.31999999999994</v>
      </c>
      <c r="W191" s="195">
        <f t="shared" si="26"/>
        <v>2252.8200000000002</v>
      </c>
      <c r="X191" s="196">
        <f t="shared" si="26"/>
        <v>99.58</v>
      </c>
      <c r="Y191" s="197">
        <f t="shared" si="26"/>
        <v>2352.3999999999996</v>
      </c>
    </row>
    <row r="192" spans="1:25" ht="13">
      <c r="A192" s="2" t="s">
        <v>291</v>
      </c>
      <c r="B192" s="2" t="s">
        <v>198</v>
      </c>
      <c r="C192" s="89" t="s">
        <v>297</v>
      </c>
      <c r="D192" s="129" t="s">
        <v>304</v>
      </c>
      <c r="E192" s="217">
        <f>IFERROR(VLOOKUP($B192,'[13]APR-20'!$B:$H,6,FALSE),0)</f>
        <v>1271.93</v>
      </c>
      <c r="F192" s="218">
        <f>IFERROR(VLOOKUP(B192,'[13]APR-20'!B:H,7,FALSE),0)</f>
        <v>7.72</v>
      </c>
      <c r="G192" s="219">
        <f t="shared" si="20"/>
        <v>1279.6500000000001</v>
      </c>
      <c r="H192" s="217">
        <f>IFERROR(VLOOKUP(B192,'[14]MAY-20'!B:H,6,FALSE),0)</f>
        <v>555.86</v>
      </c>
      <c r="I192" s="218">
        <f>IFERROR(VLOOKUP(B192,'[14]MAY-20'!B:H,7,FALSE),0)</f>
        <v>2.84</v>
      </c>
      <c r="J192" s="219">
        <f t="shared" si="21"/>
        <v>558.70000000000005</v>
      </c>
      <c r="K192" s="204">
        <f>IFERROR(VLOOKUP(B192,'[15]JUN-20'!B:H,6,FALSE),0)</f>
        <v>241.56</v>
      </c>
      <c r="L192" s="205">
        <f>IFERROR(VLOOKUP(B192,'[15]JUN-20'!B:H,7,FALSE),0)</f>
        <v>3.75</v>
      </c>
      <c r="M192" s="206">
        <f t="shared" si="22"/>
        <v>245.31</v>
      </c>
      <c r="N192" s="204">
        <f>IFERROR(VLOOKUP(B192,'[16]JUL-20'!B:H,6,FALSE),0)</f>
        <v>468.74</v>
      </c>
      <c r="O192" s="205">
        <f>IFERROR(VLOOKUP(B192,'[16]JUL-20'!B:H,7,FALSE),0)</f>
        <v>5.03</v>
      </c>
      <c r="P192" s="206">
        <f t="shared" si="23"/>
        <v>473.77</v>
      </c>
      <c r="Q192" s="204">
        <f>IFERROR(VLOOKUP(B192,'[17]AUG-20'!B:H,6,FALSE),0)</f>
        <v>428.66</v>
      </c>
      <c r="R192" s="205">
        <f>IFERROR(VLOOKUP(B192,'[17]AUG-20'!B:H,7,FALSE),0)</f>
        <v>5.41</v>
      </c>
      <c r="S192" s="206">
        <f t="shared" si="24"/>
        <v>434.07000000000005</v>
      </c>
      <c r="T192" s="204">
        <f>IFERROR(VLOOKUP(B192,'[18]SEP-20'!B:H,6,FALSE),0)</f>
        <v>224.75</v>
      </c>
      <c r="U192" s="205">
        <f>IFERROR(VLOOKUP(B192,'[18]SEP-20'!B:H,7,FALSE),0)</f>
        <v>8.9600000000000009</v>
      </c>
      <c r="V192" s="206">
        <f t="shared" si="25"/>
        <v>233.71</v>
      </c>
      <c r="W192" s="195">
        <f t="shared" si="26"/>
        <v>3191.5</v>
      </c>
      <c r="X192" s="196">
        <f t="shared" si="26"/>
        <v>33.71</v>
      </c>
      <c r="Y192" s="197">
        <f t="shared" si="26"/>
        <v>3225.2100000000005</v>
      </c>
    </row>
    <row r="193" spans="1:25" ht="13">
      <c r="A193" s="2" t="s">
        <v>291</v>
      </c>
      <c r="B193" s="2" t="s">
        <v>199</v>
      </c>
      <c r="C193" s="89" t="s">
        <v>297</v>
      </c>
      <c r="D193" s="129" t="s">
        <v>304</v>
      </c>
      <c r="E193" s="217">
        <f>IFERROR(VLOOKUP($B193,'[13]APR-20'!$B:$H,6,FALSE),0)</f>
        <v>15.45</v>
      </c>
      <c r="F193" s="218">
        <f>IFERROR(VLOOKUP(B193,'[13]APR-20'!B:H,7,FALSE),0)</f>
        <v>163.1</v>
      </c>
      <c r="G193" s="219">
        <f t="shared" si="20"/>
        <v>178.54999999999998</v>
      </c>
      <c r="H193" s="217">
        <f>IFERROR(VLOOKUP(B193,'[14]MAY-20'!B:H,6,FALSE),0)</f>
        <v>32.43</v>
      </c>
      <c r="I193" s="218">
        <f>IFERROR(VLOOKUP(B193,'[14]MAY-20'!B:H,7,FALSE),0)</f>
        <v>132.22999999999999</v>
      </c>
      <c r="J193" s="219">
        <f t="shared" si="21"/>
        <v>164.66</v>
      </c>
      <c r="K193" s="204">
        <f>IFERROR(VLOOKUP(B193,'[15]JUN-20'!B:H,6,FALSE),0)</f>
        <v>8.6199999999999992</v>
      </c>
      <c r="L193" s="205">
        <f>IFERROR(VLOOKUP(B193,'[15]JUN-20'!B:H,7,FALSE),0)</f>
        <v>129.13999999999999</v>
      </c>
      <c r="M193" s="206">
        <f t="shared" si="22"/>
        <v>137.76</v>
      </c>
      <c r="N193" s="204">
        <f>IFERROR(VLOOKUP(B193,'[16]JUL-20'!B:H,6,FALSE),0)</f>
        <v>17.75</v>
      </c>
      <c r="O193" s="205">
        <f>IFERROR(VLOOKUP(B193,'[16]JUL-20'!B:H,7,FALSE),0)</f>
        <v>138.54</v>
      </c>
      <c r="P193" s="206">
        <f t="shared" si="23"/>
        <v>156.29</v>
      </c>
      <c r="Q193" s="204">
        <f>IFERROR(VLOOKUP(B193,'[17]AUG-20'!B:H,6,FALSE),0)</f>
        <v>11.45</v>
      </c>
      <c r="R193" s="205">
        <f>IFERROR(VLOOKUP(B193,'[17]AUG-20'!B:H,7,FALSE),0)</f>
        <v>70.930000000000007</v>
      </c>
      <c r="S193" s="206">
        <f t="shared" si="24"/>
        <v>82.38000000000001</v>
      </c>
      <c r="T193" s="204">
        <f>IFERROR(VLOOKUP(B193,'[18]SEP-20'!B:H,6,FALSE),0)</f>
        <v>15.52</v>
      </c>
      <c r="U193" s="205">
        <f>IFERROR(VLOOKUP(B193,'[18]SEP-20'!B:H,7,FALSE),0)</f>
        <v>190.8</v>
      </c>
      <c r="V193" s="206">
        <f t="shared" si="25"/>
        <v>206.32000000000002</v>
      </c>
      <c r="W193" s="195">
        <f t="shared" si="26"/>
        <v>101.22</v>
      </c>
      <c r="X193" s="196">
        <f t="shared" si="26"/>
        <v>824.74</v>
      </c>
      <c r="Y193" s="197">
        <f t="shared" si="26"/>
        <v>925.96</v>
      </c>
    </row>
    <row r="194" spans="1:25" ht="13">
      <c r="A194" s="2" t="s">
        <v>291</v>
      </c>
      <c r="B194" s="2" t="s">
        <v>200</v>
      </c>
      <c r="C194" s="89" t="s">
        <v>297</v>
      </c>
      <c r="D194" s="129" t="s">
        <v>304</v>
      </c>
      <c r="E194" s="217">
        <f>IFERROR(VLOOKUP($B194,'[13]APR-20'!$B:$H,6,FALSE),0)</f>
        <v>24.42</v>
      </c>
      <c r="F194" s="218">
        <f>IFERROR(VLOOKUP(B194,'[13]APR-20'!B:H,7,FALSE),0)</f>
        <v>143.11000000000001</v>
      </c>
      <c r="G194" s="219">
        <f t="shared" si="20"/>
        <v>167.53000000000003</v>
      </c>
      <c r="H194" s="217">
        <f>IFERROR(VLOOKUP(B194,'[14]MAY-20'!B:H,6,FALSE),0)</f>
        <v>43.08</v>
      </c>
      <c r="I194" s="218">
        <f>IFERROR(VLOOKUP(B194,'[14]MAY-20'!B:H,7,FALSE),0)</f>
        <v>162.22</v>
      </c>
      <c r="J194" s="219">
        <f t="shared" si="21"/>
        <v>205.3</v>
      </c>
      <c r="K194" s="204">
        <f>IFERROR(VLOOKUP(B194,'[15]JUN-20'!B:H,6,FALSE),0)</f>
        <v>16.68</v>
      </c>
      <c r="L194" s="205">
        <f>IFERROR(VLOOKUP(B194,'[15]JUN-20'!B:H,7,FALSE),0)</f>
        <v>113.09</v>
      </c>
      <c r="M194" s="206">
        <f t="shared" si="22"/>
        <v>129.77000000000001</v>
      </c>
      <c r="N194" s="204">
        <f>IFERROR(VLOOKUP(B194,'[16]JUL-20'!B:H,6,FALSE),0)</f>
        <v>26.65</v>
      </c>
      <c r="O194" s="205">
        <f>IFERROR(VLOOKUP(B194,'[16]JUL-20'!B:H,7,FALSE),0)</f>
        <v>120.89</v>
      </c>
      <c r="P194" s="206">
        <f t="shared" si="23"/>
        <v>147.54</v>
      </c>
      <c r="Q194" s="204">
        <f>IFERROR(VLOOKUP(B194,'[17]AUG-20'!B:H,6,FALSE),0)</f>
        <v>21.21</v>
      </c>
      <c r="R194" s="205">
        <f>IFERROR(VLOOKUP(B194,'[17]AUG-20'!B:H,7,FALSE),0)</f>
        <v>61.15</v>
      </c>
      <c r="S194" s="206">
        <f t="shared" si="24"/>
        <v>82.36</v>
      </c>
      <c r="T194" s="204">
        <f>IFERROR(VLOOKUP(B194,'[18]SEP-20'!B:H,6,FALSE),0)</f>
        <v>23.12</v>
      </c>
      <c r="U194" s="205">
        <f>IFERROR(VLOOKUP(B194,'[18]SEP-20'!B:H,7,FALSE),0)</f>
        <v>173.14</v>
      </c>
      <c r="V194" s="206">
        <f t="shared" si="25"/>
        <v>196.26</v>
      </c>
      <c r="W194" s="195">
        <f t="shared" si="26"/>
        <v>155.16000000000003</v>
      </c>
      <c r="X194" s="196">
        <f t="shared" si="26"/>
        <v>773.6</v>
      </c>
      <c r="Y194" s="197">
        <f t="shared" si="26"/>
        <v>928.76</v>
      </c>
    </row>
    <row r="195" spans="1:25" ht="13">
      <c r="A195" s="2" t="s">
        <v>291</v>
      </c>
      <c r="B195" s="2" t="s">
        <v>201</v>
      </c>
      <c r="C195" s="89" t="s">
        <v>297</v>
      </c>
      <c r="D195" s="129" t="s">
        <v>304</v>
      </c>
      <c r="E195" s="217">
        <f>IFERROR(VLOOKUP($B195,'[13]APR-20'!$B:$H,6,FALSE),0)</f>
        <v>1254.25</v>
      </c>
      <c r="F195" s="218">
        <f>IFERROR(VLOOKUP(B195,'[13]APR-20'!B:H,7,FALSE),0)</f>
        <v>58.46</v>
      </c>
      <c r="G195" s="219">
        <f t="shared" si="20"/>
        <v>1312.71</v>
      </c>
      <c r="H195" s="217">
        <f>IFERROR(VLOOKUP(B195,'[14]MAY-20'!B:H,6,FALSE),0)</f>
        <v>714.74</v>
      </c>
      <c r="I195" s="218">
        <f>IFERROR(VLOOKUP(B195,'[14]MAY-20'!B:H,7,FALSE),0)</f>
        <v>113.2</v>
      </c>
      <c r="J195" s="219">
        <f t="shared" si="21"/>
        <v>827.94</v>
      </c>
      <c r="K195" s="204">
        <f>IFERROR(VLOOKUP(B195,'[15]JUN-20'!B:H,6,FALSE),0)</f>
        <v>252.85</v>
      </c>
      <c r="L195" s="205">
        <f>IFERROR(VLOOKUP(B195,'[15]JUN-20'!B:H,7,FALSE),0)</f>
        <v>298.81</v>
      </c>
      <c r="M195" s="206">
        <f t="shared" si="22"/>
        <v>551.66</v>
      </c>
      <c r="N195" s="204">
        <f>IFERROR(VLOOKUP(B195,'[16]JUL-20'!B:H,6,FALSE),0)</f>
        <v>201.83</v>
      </c>
      <c r="O195" s="205">
        <f>IFERROR(VLOOKUP(B195,'[16]JUL-20'!B:H,7,FALSE),0)</f>
        <v>172.69</v>
      </c>
      <c r="P195" s="206">
        <f t="shared" si="23"/>
        <v>374.52</v>
      </c>
      <c r="Q195" s="204">
        <f>IFERROR(VLOOKUP(B195,'[17]AUG-20'!B:H,6,FALSE),0)</f>
        <v>17.29</v>
      </c>
      <c r="R195" s="205">
        <f>IFERROR(VLOOKUP(B195,'[17]AUG-20'!B:H,7,FALSE),0)</f>
        <v>75.86</v>
      </c>
      <c r="S195" s="206">
        <f t="shared" si="24"/>
        <v>93.15</v>
      </c>
      <c r="T195" s="204">
        <f>IFERROR(VLOOKUP(B195,'[18]SEP-20'!B:H,6,FALSE),0)</f>
        <v>83.09</v>
      </c>
      <c r="U195" s="205">
        <f>IFERROR(VLOOKUP(B195,'[18]SEP-20'!B:H,7,FALSE),0)</f>
        <v>46.01</v>
      </c>
      <c r="V195" s="206">
        <f t="shared" si="25"/>
        <v>129.1</v>
      </c>
      <c r="W195" s="195">
        <f t="shared" si="26"/>
        <v>2524.0500000000002</v>
      </c>
      <c r="X195" s="196">
        <f t="shared" si="26"/>
        <v>765.03000000000009</v>
      </c>
      <c r="Y195" s="197">
        <f t="shared" si="26"/>
        <v>3289.08</v>
      </c>
    </row>
    <row r="196" spans="1:25" ht="13">
      <c r="A196" s="2" t="s">
        <v>291</v>
      </c>
      <c r="B196" s="2" t="s">
        <v>202</v>
      </c>
      <c r="C196" s="89" t="s">
        <v>297</v>
      </c>
      <c r="D196" s="129" t="s">
        <v>304</v>
      </c>
      <c r="E196" s="217">
        <f>IFERROR(VLOOKUP($B196,'[13]APR-20'!$B:$H,6,FALSE),0)</f>
        <v>36.74</v>
      </c>
      <c r="F196" s="218">
        <f>IFERROR(VLOOKUP(B196,'[13]APR-20'!B:H,7,FALSE),0)</f>
        <v>0.79</v>
      </c>
      <c r="G196" s="219">
        <f t="shared" si="20"/>
        <v>37.53</v>
      </c>
      <c r="H196" s="217">
        <f>IFERROR(VLOOKUP(B196,'[14]MAY-20'!B:H,6,FALSE),0)</f>
        <v>73.400000000000006</v>
      </c>
      <c r="I196" s="218">
        <f>IFERROR(VLOOKUP(B196,'[14]MAY-20'!B:H,7,FALSE),0)</f>
        <v>0.56999999999999995</v>
      </c>
      <c r="J196" s="219">
        <f t="shared" si="21"/>
        <v>73.97</v>
      </c>
      <c r="K196" s="204">
        <f>IFERROR(VLOOKUP(B196,'[15]JUN-20'!B:H,6,FALSE),0)</f>
        <v>123.15</v>
      </c>
      <c r="L196" s="205">
        <f>IFERROR(VLOOKUP(B196,'[15]JUN-20'!B:H,7,FALSE),0)</f>
        <v>0.76</v>
      </c>
      <c r="M196" s="206">
        <f t="shared" si="22"/>
        <v>123.91000000000001</v>
      </c>
      <c r="N196" s="204">
        <f>IFERROR(VLOOKUP(B196,'[16]JUL-20'!B:H,6,FALSE),0)</f>
        <v>264.19</v>
      </c>
      <c r="O196" s="205">
        <f>IFERROR(VLOOKUP(B196,'[16]JUL-20'!B:H,7,FALSE),0)</f>
        <v>2.12</v>
      </c>
      <c r="P196" s="206">
        <f t="shared" si="23"/>
        <v>266.31</v>
      </c>
      <c r="Q196" s="204">
        <f>IFERROR(VLOOKUP(B196,'[17]AUG-20'!B:H,6,FALSE),0)</f>
        <v>230.98</v>
      </c>
      <c r="R196" s="205">
        <f>IFERROR(VLOOKUP(B196,'[17]AUG-20'!B:H,7,FALSE),0)</f>
        <v>2.25</v>
      </c>
      <c r="S196" s="206">
        <f t="shared" si="24"/>
        <v>233.23</v>
      </c>
      <c r="T196" s="204">
        <f>IFERROR(VLOOKUP(B196,'[18]SEP-20'!B:H,6,FALSE),0)</f>
        <v>174.64</v>
      </c>
      <c r="U196" s="205">
        <f>IFERROR(VLOOKUP(B196,'[18]SEP-20'!B:H,7,FALSE),0)</f>
        <v>8.43</v>
      </c>
      <c r="V196" s="206">
        <f t="shared" si="25"/>
        <v>183.07</v>
      </c>
      <c r="W196" s="195">
        <f t="shared" si="26"/>
        <v>903.1</v>
      </c>
      <c r="X196" s="196">
        <f t="shared" si="26"/>
        <v>14.92</v>
      </c>
      <c r="Y196" s="197">
        <f t="shared" si="26"/>
        <v>918.02</v>
      </c>
    </row>
    <row r="197" spans="1:25" ht="13">
      <c r="A197" s="2" t="s">
        <v>291</v>
      </c>
      <c r="B197" s="2" t="s">
        <v>203</v>
      </c>
      <c r="C197" s="89" t="s">
        <v>297</v>
      </c>
      <c r="D197" s="129" t="s">
        <v>304</v>
      </c>
      <c r="E197" s="217">
        <f>IFERROR(VLOOKUP($B197,'[13]APR-20'!$B:$H,6,FALSE),0)</f>
        <v>0.01</v>
      </c>
      <c r="F197" s="218">
        <f>IFERROR(VLOOKUP(B197,'[13]APR-20'!B:H,7,FALSE),0)</f>
        <v>99.38</v>
      </c>
      <c r="G197" s="219">
        <f t="shared" ref="G197:G228" si="27">+E197+F197</f>
        <v>99.39</v>
      </c>
      <c r="H197" s="217">
        <f>IFERROR(VLOOKUP(B197,'[14]MAY-20'!B:H,6,FALSE),0)</f>
        <v>0.01</v>
      </c>
      <c r="I197" s="218">
        <f>IFERROR(VLOOKUP(B197,'[14]MAY-20'!B:H,7,FALSE),0)</f>
        <v>84.4</v>
      </c>
      <c r="J197" s="219">
        <f t="shared" ref="J197:J228" si="28">+H197+I197</f>
        <v>84.410000000000011</v>
      </c>
      <c r="K197" s="204">
        <f>IFERROR(VLOOKUP(B197,'[15]JUN-20'!B:H,6,FALSE),0)</f>
        <v>0.03</v>
      </c>
      <c r="L197" s="205">
        <f>IFERROR(VLOOKUP(B197,'[15]JUN-20'!B:H,7,FALSE),0)</f>
        <v>69.790000000000006</v>
      </c>
      <c r="M197" s="206">
        <f t="shared" ref="M197:M228" si="29">+K197+L197</f>
        <v>69.820000000000007</v>
      </c>
      <c r="N197" s="204">
        <f>IFERROR(VLOOKUP(B197,'[16]JUL-20'!B:H,6,FALSE),0)</f>
        <v>0</v>
      </c>
      <c r="O197" s="205">
        <f>IFERROR(VLOOKUP(B197,'[16]JUL-20'!B:H,7,FALSE),0)</f>
        <v>33.57</v>
      </c>
      <c r="P197" s="206">
        <f t="shared" ref="P197:P228" si="30">+N197+O197</f>
        <v>33.57</v>
      </c>
      <c r="Q197" s="204">
        <f>IFERROR(VLOOKUP(B197,'[17]AUG-20'!B:H,6,FALSE),0)</f>
        <v>0</v>
      </c>
      <c r="R197" s="205">
        <f>IFERROR(VLOOKUP(B197,'[17]AUG-20'!B:H,7,FALSE),0)</f>
        <v>3.26</v>
      </c>
      <c r="S197" s="206">
        <f t="shared" ref="S197:S228" si="31">+Q197+R197</f>
        <v>3.26</v>
      </c>
      <c r="T197" s="204">
        <f>IFERROR(VLOOKUP(B197,'[18]SEP-20'!B:H,6,FALSE),0)</f>
        <v>0.03</v>
      </c>
      <c r="U197" s="205">
        <f>IFERROR(VLOOKUP(B197,'[18]SEP-20'!B:H,7,FALSE),0)</f>
        <v>30.26</v>
      </c>
      <c r="V197" s="206">
        <f t="shared" ref="V197:V228" si="32">+T197+U197</f>
        <v>30.290000000000003</v>
      </c>
      <c r="W197" s="195">
        <f t="shared" si="26"/>
        <v>0.08</v>
      </c>
      <c r="X197" s="196">
        <f t="shared" si="26"/>
        <v>320.65999999999997</v>
      </c>
      <c r="Y197" s="197">
        <f t="shared" si="26"/>
        <v>320.74</v>
      </c>
    </row>
    <row r="198" spans="1:25" ht="13">
      <c r="A198" s="2" t="s">
        <v>291</v>
      </c>
      <c r="B198" s="2" t="s">
        <v>204</v>
      </c>
      <c r="C198" s="89" t="s">
        <v>297</v>
      </c>
      <c r="D198" s="129" t="s">
        <v>304</v>
      </c>
      <c r="E198" s="217">
        <f>IFERROR(VLOOKUP($B198,'[13]APR-20'!$B:$H,6,FALSE),0)</f>
        <v>3477.23</v>
      </c>
      <c r="F198" s="218">
        <f>IFERROR(VLOOKUP(B198,'[13]APR-20'!B:H,7,FALSE),0)</f>
        <v>2343.0500000000002</v>
      </c>
      <c r="G198" s="219">
        <f t="shared" si="27"/>
        <v>5820.2800000000007</v>
      </c>
      <c r="H198" s="217">
        <f>IFERROR(VLOOKUP(B198,'[14]MAY-20'!B:H,6,FALSE),0)</f>
        <v>1229.71</v>
      </c>
      <c r="I198" s="218">
        <f>IFERROR(VLOOKUP(B198,'[14]MAY-20'!B:H,7,FALSE),0)</f>
        <v>2310.23</v>
      </c>
      <c r="J198" s="219">
        <f t="shared" si="28"/>
        <v>3539.94</v>
      </c>
      <c r="K198" s="204">
        <f>IFERROR(VLOOKUP(B198,'[15]JUN-20'!B:H,6,FALSE),0)</f>
        <v>15564.99</v>
      </c>
      <c r="L198" s="205">
        <f>IFERROR(VLOOKUP(B198,'[15]JUN-20'!B:H,7,FALSE),0)</f>
        <v>4079.01</v>
      </c>
      <c r="M198" s="206">
        <f t="shared" si="29"/>
        <v>19644</v>
      </c>
      <c r="N198" s="204">
        <f>IFERROR(VLOOKUP(B198,'[16]JUL-20'!B:H,6,FALSE),0)</f>
        <v>13308.58</v>
      </c>
      <c r="O198" s="205">
        <f>IFERROR(VLOOKUP(B198,'[16]JUL-20'!B:H,7,FALSE),0)</f>
        <v>3656.99</v>
      </c>
      <c r="P198" s="206">
        <f t="shared" si="30"/>
        <v>16965.57</v>
      </c>
      <c r="Q198" s="204">
        <f>IFERROR(VLOOKUP(B198,'[17]AUG-20'!B:H,6,FALSE),0)</f>
        <v>23045.43</v>
      </c>
      <c r="R198" s="205">
        <f>IFERROR(VLOOKUP(B198,'[17]AUG-20'!B:H,7,FALSE),0)</f>
        <v>1913.88</v>
      </c>
      <c r="S198" s="206">
        <f t="shared" si="31"/>
        <v>24959.31</v>
      </c>
      <c r="T198" s="204">
        <f>IFERROR(VLOOKUP(B198,'[18]SEP-20'!B:H,6,FALSE),0)</f>
        <v>8874.31</v>
      </c>
      <c r="U198" s="205">
        <f>IFERROR(VLOOKUP(B198,'[18]SEP-20'!B:H,7,FALSE),0)</f>
        <v>7648.93</v>
      </c>
      <c r="V198" s="206">
        <f t="shared" si="32"/>
        <v>16523.239999999998</v>
      </c>
      <c r="W198" s="195">
        <f t="shared" si="26"/>
        <v>65500.25</v>
      </c>
      <c r="X198" s="196">
        <f t="shared" si="26"/>
        <v>21952.09</v>
      </c>
      <c r="Y198" s="197">
        <f t="shared" si="26"/>
        <v>87452.34</v>
      </c>
    </row>
    <row r="199" spans="1:25" ht="13">
      <c r="A199" s="2" t="s">
        <v>291</v>
      </c>
      <c r="B199" s="2" t="s">
        <v>205</v>
      </c>
      <c r="C199" s="89" t="s">
        <v>297</v>
      </c>
      <c r="D199" s="129" t="s">
        <v>304</v>
      </c>
      <c r="E199" s="217">
        <f>IFERROR(VLOOKUP($B199,'[13]APR-20'!$B:$H,6,FALSE),0)</f>
        <v>0</v>
      </c>
      <c r="F199" s="218">
        <f>IFERROR(VLOOKUP(B199,'[13]APR-20'!B:H,7,FALSE),0)</f>
        <v>0</v>
      </c>
      <c r="G199" s="219">
        <f t="shared" si="27"/>
        <v>0</v>
      </c>
      <c r="H199" s="217">
        <f>IFERROR(VLOOKUP(B199,'[14]MAY-20'!B:H,6,FALSE),0)</f>
        <v>0</v>
      </c>
      <c r="I199" s="218">
        <f>IFERROR(VLOOKUP(B199,'[14]MAY-20'!B:H,7,FALSE),0)</f>
        <v>0</v>
      </c>
      <c r="J199" s="219">
        <f t="shared" si="28"/>
        <v>0</v>
      </c>
      <c r="K199" s="204">
        <f>IFERROR(VLOOKUP(B199,'[15]JUN-20'!B:H,6,FALSE),0)</f>
        <v>0</v>
      </c>
      <c r="L199" s="205">
        <f>IFERROR(VLOOKUP(B199,'[15]JUN-20'!B:H,7,FALSE),0)</f>
        <v>0</v>
      </c>
      <c r="M199" s="206">
        <f t="shared" si="29"/>
        <v>0</v>
      </c>
      <c r="N199" s="204">
        <f>IFERROR(VLOOKUP(B199,'[16]JUL-20'!B:H,6,FALSE),0)</f>
        <v>0</v>
      </c>
      <c r="O199" s="205">
        <f>IFERROR(VLOOKUP(B199,'[16]JUL-20'!B:H,7,FALSE),0)</f>
        <v>0</v>
      </c>
      <c r="P199" s="206">
        <f t="shared" si="30"/>
        <v>0</v>
      </c>
      <c r="Q199" s="204">
        <f>IFERROR(VLOOKUP(B199,'[17]AUG-20'!B:H,6,FALSE),0)</f>
        <v>0</v>
      </c>
      <c r="R199" s="205">
        <f>IFERROR(VLOOKUP(B199,'[17]AUG-20'!B:H,7,FALSE),0)</f>
        <v>0</v>
      </c>
      <c r="S199" s="206">
        <f t="shared" si="31"/>
        <v>0</v>
      </c>
      <c r="T199" s="204">
        <f>IFERROR(VLOOKUP(B199,'[18]SEP-20'!B:H,6,FALSE),0)</f>
        <v>0</v>
      </c>
      <c r="U199" s="205">
        <f>IFERROR(VLOOKUP(B199,'[18]SEP-20'!B:H,7,FALSE),0)</f>
        <v>0</v>
      </c>
      <c r="V199" s="206">
        <f t="shared" si="32"/>
        <v>0</v>
      </c>
      <c r="W199" s="195">
        <f t="shared" si="26"/>
        <v>0</v>
      </c>
      <c r="X199" s="196">
        <f t="shared" si="26"/>
        <v>0</v>
      </c>
      <c r="Y199" s="197">
        <f t="shared" si="26"/>
        <v>0</v>
      </c>
    </row>
    <row r="200" spans="1:25" ht="13">
      <c r="A200" s="2" t="s">
        <v>291</v>
      </c>
      <c r="B200" s="2" t="s">
        <v>206</v>
      </c>
      <c r="C200" s="89" t="s">
        <v>297</v>
      </c>
      <c r="D200" s="129" t="s">
        <v>304</v>
      </c>
      <c r="E200" s="217">
        <f>IFERROR(VLOOKUP($B200,'[13]APR-20'!$B:$H,6,FALSE),0)</f>
        <v>0</v>
      </c>
      <c r="F200" s="218">
        <f>IFERROR(VLOOKUP(B200,'[13]APR-20'!B:H,7,FALSE),0)</f>
        <v>0</v>
      </c>
      <c r="G200" s="219">
        <f t="shared" si="27"/>
        <v>0</v>
      </c>
      <c r="H200" s="217">
        <f>IFERROR(VLOOKUP(B200,'[14]MAY-20'!B:H,6,FALSE),0)</f>
        <v>0</v>
      </c>
      <c r="I200" s="218">
        <f>IFERROR(VLOOKUP(B200,'[14]MAY-20'!B:H,7,FALSE),0)</f>
        <v>0</v>
      </c>
      <c r="J200" s="219">
        <f t="shared" si="28"/>
        <v>0</v>
      </c>
      <c r="K200" s="204">
        <f>IFERROR(VLOOKUP(B200,'[15]JUN-20'!B:H,6,FALSE),0)</f>
        <v>0</v>
      </c>
      <c r="L200" s="205">
        <f>IFERROR(VLOOKUP(B200,'[15]JUN-20'!B:H,7,FALSE),0)</f>
        <v>0</v>
      </c>
      <c r="M200" s="206">
        <f t="shared" si="29"/>
        <v>0</v>
      </c>
      <c r="N200" s="204">
        <f>IFERROR(VLOOKUP(B200,'[16]JUL-20'!B:H,6,FALSE),0)</f>
        <v>0</v>
      </c>
      <c r="O200" s="205">
        <f>IFERROR(VLOOKUP(B200,'[16]JUL-20'!B:H,7,FALSE),0)</f>
        <v>0</v>
      </c>
      <c r="P200" s="206">
        <f t="shared" si="30"/>
        <v>0</v>
      </c>
      <c r="Q200" s="204">
        <f>IFERROR(VLOOKUP(B200,'[17]AUG-20'!B:H,6,FALSE),0)</f>
        <v>0</v>
      </c>
      <c r="R200" s="205">
        <f>IFERROR(VLOOKUP(B200,'[17]AUG-20'!B:H,7,FALSE),0)</f>
        <v>0</v>
      </c>
      <c r="S200" s="206">
        <f t="shared" si="31"/>
        <v>0</v>
      </c>
      <c r="T200" s="204">
        <f>IFERROR(VLOOKUP(B200,'[18]SEP-20'!B:H,6,FALSE),0)</f>
        <v>0</v>
      </c>
      <c r="U200" s="205">
        <f>IFERROR(VLOOKUP(B200,'[18]SEP-20'!B:H,7,FALSE),0)</f>
        <v>0</v>
      </c>
      <c r="V200" s="206">
        <f t="shared" si="32"/>
        <v>0</v>
      </c>
      <c r="W200" s="195">
        <f t="shared" si="26"/>
        <v>0</v>
      </c>
      <c r="X200" s="196">
        <f t="shared" si="26"/>
        <v>0</v>
      </c>
      <c r="Y200" s="197">
        <f t="shared" si="26"/>
        <v>0</v>
      </c>
    </row>
    <row r="201" spans="1:25" ht="13">
      <c r="A201" s="2" t="s">
        <v>291</v>
      </c>
      <c r="B201" s="2" t="s">
        <v>207</v>
      </c>
      <c r="C201" s="89" t="s">
        <v>297</v>
      </c>
      <c r="D201" s="129" t="s">
        <v>304</v>
      </c>
      <c r="E201" s="217">
        <f>IFERROR(VLOOKUP($B201,'[13]APR-20'!$B:$H,6,FALSE),0)</f>
        <v>28.6</v>
      </c>
      <c r="F201" s="218">
        <f>IFERROR(VLOOKUP(B201,'[13]APR-20'!B:H,7,FALSE),0)</f>
        <v>10.79</v>
      </c>
      <c r="G201" s="219">
        <f t="shared" si="27"/>
        <v>39.39</v>
      </c>
      <c r="H201" s="217">
        <f>IFERROR(VLOOKUP(B201,'[14]MAY-20'!B:H,6,FALSE),0)</f>
        <v>19.23</v>
      </c>
      <c r="I201" s="218">
        <f>IFERROR(VLOOKUP(B201,'[14]MAY-20'!B:H,7,FALSE),0)</f>
        <v>9.6199999999999992</v>
      </c>
      <c r="J201" s="219">
        <f t="shared" si="28"/>
        <v>28.85</v>
      </c>
      <c r="K201" s="204">
        <f>IFERROR(VLOOKUP(B201,'[15]JUN-20'!B:H,6,FALSE),0)</f>
        <v>11.98</v>
      </c>
      <c r="L201" s="205">
        <f>IFERROR(VLOOKUP(B201,'[15]JUN-20'!B:H,7,FALSE),0)</f>
        <v>4.9800000000000004</v>
      </c>
      <c r="M201" s="206">
        <f t="shared" si="29"/>
        <v>16.96</v>
      </c>
      <c r="N201" s="204">
        <f>IFERROR(VLOOKUP(B201,'[16]JUL-20'!B:H,6,FALSE),0)</f>
        <v>74.19</v>
      </c>
      <c r="O201" s="205">
        <f>IFERROR(VLOOKUP(B201,'[16]JUL-20'!B:H,7,FALSE),0)</f>
        <v>22.01</v>
      </c>
      <c r="P201" s="206">
        <f t="shared" si="30"/>
        <v>96.2</v>
      </c>
      <c r="Q201" s="204">
        <f>IFERROR(VLOOKUP(B201,'[17]AUG-20'!B:H,6,FALSE),0)</f>
        <v>27.68</v>
      </c>
      <c r="R201" s="205">
        <f>IFERROR(VLOOKUP(B201,'[17]AUG-20'!B:H,7,FALSE),0)</f>
        <v>7.77</v>
      </c>
      <c r="S201" s="206">
        <f t="shared" si="31"/>
        <v>35.450000000000003</v>
      </c>
      <c r="T201" s="204">
        <f>IFERROR(VLOOKUP(B201,'[18]SEP-20'!B:H,6,FALSE),0)</f>
        <v>30.92</v>
      </c>
      <c r="U201" s="205">
        <f>IFERROR(VLOOKUP(B201,'[18]SEP-20'!B:H,7,FALSE),0)</f>
        <v>26.34</v>
      </c>
      <c r="V201" s="206">
        <f t="shared" si="32"/>
        <v>57.260000000000005</v>
      </c>
      <c r="W201" s="195">
        <f t="shared" si="26"/>
        <v>192.60000000000002</v>
      </c>
      <c r="X201" s="196">
        <f t="shared" si="26"/>
        <v>81.510000000000005</v>
      </c>
      <c r="Y201" s="197">
        <f t="shared" si="26"/>
        <v>274.11</v>
      </c>
    </row>
    <row r="202" spans="1:25" ht="13">
      <c r="A202" s="2" t="s">
        <v>291</v>
      </c>
      <c r="B202" s="2" t="s">
        <v>208</v>
      </c>
      <c r="C202" s="89" t="s">
        <v>297</v>
      </c>
      <c r="D202" s="129" t="s">
        <v>304</v>
      </c>
      <c r="E202" s="217">
        <f>IFERROR(VLOOKUP($B202,'[13]APR-20'!$B:$H,6,FALSE),0)</f>
        <v>7.12</v>
      </c>
      <c r="F202" s="218">
        <f>IFERROR(VLOOKUP(B202,'[13]APR-20'!B:H,7,FALSE),0)</f>
        <v>24.84</v>
      </c>
      <c r="G202" s="219">
        <f t="shared" si="27"/>
        <v>31.96</v>
      </c>
      <c r="H202" s="217">
        <f>IFERROR(VLOOKUP(B202,'[14]MAY-20'!B:H,6,FALSE),0)</f>
        <v>2.0099999999999998</v>
      </c>
      <c r="I202" s="218">
        <f>IFERROR(VLOOKUP(B202,'[14]MAY-20'!B:H,7,FALSE),0)</f>
        <v>17.8</v>
      </c>
      <c r="J202" s="219">
        <f t="shared" si="28"/>
        <v>19.810000000000002</v>
      </c>
      <c r="K202" s="204">
        <f>IFERROR(VLOOKUP(B202,'[15]JUN-20'!B:H,6,FALSE),0)</f>
        <v>0.01</v>
      </c>
      <c r="L202" s="205">
        <f>IFERROR(VLOOKUP(B202,'[15]JUN-20'!B:H,7,FALSE),0)</f>
        <v>26.43</v>
      </c>
      <c r="M202" s="206">
        <f t="shared" si="29"/>
        <v>26.44</v>
      </c>
      <c r="N202" s="204">
        <f>IFERROR(VLOOKUP(B202,'[16]JUL-20'!B:H,6,FALSE),0)</f>
        <v>9.6999999999999993</v>
      </c>
      <c r="O202" s="205">
        <f>IFERROR(VLOOKUP(B202,'[16]JUL-20'!B:H,7,FALSE),0)</f>
        <v>118.08</v>
      </c>
      <c r="P202" s="206">
        <f t="shared" si="30"/>
        <v>127.78</v>
      </c>
      <c r="Q202" s="204">
        <f>IFERROR(VLOOKUP(B202,'[17]AUG-20'!B:H,6,FALSE),0)</f>
        <v>0.19</v>
      </c>
      <c r="R202" s="205">
        <f>IFERROR(VLOOKUP(B202,'[17]AUG-20'!B:H,7,FALSE),0)</f>
        <v>58.27</v>
      </c>
      <c r="S202" s="206">
        <f t="shared" si="31"/>
        <v>58.46</v>
      </c>
      <c r="T202" s="204">
        <f>IFERROR(VLOOKUP(B202,'[18]SEP-20'!B:H,6,FALSE),0)</f>
        <v>1.62</v>
      </c>
      <c r="U202" s="205">
        <f>IFERROR(VLOOKUP(B202,'[18]SEP-20'!B:H,7,FALSE),0)</f>
        <v>113.97</v>
      </c>
      <c r="V202" s="206">
        <f t="shared" si="32"/>
        <v>115.59</v>
      </c>
      <c r="W202" s="195">
        <f t="shared" si="26"/>
        <v>20.65</v>
      </c>
      <c r="X202" s="196">
        <f t="shared" si="26"/>
        <v>359.39</v>
      </c>
      <c r="Y202" s="197">
        <f t="shared" si="26"/>
        <v>380.03999999999996</v>
      </c>
    </row>
    <row r="203" spans="1:25" ht="13">
      <c r="A203" s="2" t="s">
        <v>291</v>
      </c>
      <c r="B203" s="2" t="s">
        <v>209</v>
      </c>
      <c r="C203" s="89" t="s">
        <v>297</v>
      </c>
      <c r="D203" s="129" t="s">
        <v>304</v>
      </c>
      <c r="E203" s="217">
        <f>IFERROR(VLOOKUP($B203,'[13]APR-20'!$B:$H,6,FALSE),0)</f>
        <v>35.81</v>
      </c>
      <c r="F203" s="218">
        <f>IFERROR(VLOOKUP(B203,'[13]APR-20'!B:H,7,FALSE),0)</f>
        <v>5.03</v>
      </c>
      <c r="G203" s="219">
        <f t="shared" si="27"/>
        <v>40.840000000000003</v>
      </c>
      <c r="H203" s="217">
        <f>IFERROR(VLOOKUP(B203,'[14]MAY-20'!B:H,6,FALSE),0)</f>
        <v>28.08</v>
      </c>
      <c r="I203" s="218">
        <f>IFERROR(VLOOKUP(B203,'[14]MAY-20'!B:H,7,FALSE),0)</f>
        <v>6.09</v>
      </c>
      <c r="J203" s="219">
        <f t="shared" si="28"/>
        <v>34.17</v>
      </c>
      <c r="K203" s="204">
        <f>IFERROR(VLOOKUP(B203,'[15]JUN-20'!B:H,6,FALSE),0)</f>
        <v>11.17</v>
      </c>
      <c r="L203" s="205">
        <f>IFERROR(VLOOKUP(B203,'[15]JUN-20'!B:H,7,FALSE),0)</f>
        <v>3.86</v>
      </c>
      <c r="M203" s="206">
        <f t="shared" si="29"/>
        <v>15.03</v>
      </c>
      <c r="N203" s="204">
        <f>IFERROR(VLOOKUP(B203,'[16]JUL-20'!B:H,6,FALSE),0)</f>
        <v>90.35</v>
      </c>
      <c r="O203" s="205">
        <f>IFERROR(VLOOKUP(B203,'[16]JUL-20'!B:H,7,FALSE),0)</f>
        <v>20.91</v>
      </c>
      <c r="P203" s="206">
        <f t="shared" si="30"/>
        <v>111.25999999999999</v>
      </c>
      <c r="Q203" s="204">
        <f>IFERROR(VLOOKUP(B203,'[17]AUG-20'!B:H,6,FALSE),0)</f>
        <v>41.8</v>
      </c>
      <c r="R203" s="205">
        <f>IFERROR(VLOOKUP(B203,'[17]AUG-20'!B:H,7,FALSE),0)</f>
        <v>5.36</v>
      </c>
      <c r="S203" s="206">
        <f t="shared" si="31"/>
        <v>47.16</v>
      </c>
      <c r="T203" s="204">
        <f>IFERROR(VLOOKUP(B203,'[18]SEP-20'!B:H,6,FALSE),0)</f>
        <v>62.96</v>
      </c>
      <c r="U203" s="205">
        <f>IFERROR(VLOOKUP(B203,'[18]SEP-20'!B:H,7,FALSE),0)</f>
        <v>18.78</v>
      </c>
      <c r="V203" s="206">
        <f t="shared" si="32"/>
        <v>81.740000000000009</v>
      </c>
      <c r="W203" s="195">
        <f t="shared" si="26"/>
        <v>270.16999999999996</v>
      </c>
      <c r="X203" s="196">
        <f t="shared" si="26"/>
        <v>60.03</v>
      </c>
      <c r="Y203" s="197">
        <f t="shared" si="26"/>
        <v>330.20000000000005</v>
      </c>
    </row>
    <row r="204" spans="1:25" ht="13">
      <c r="A204" s="2" t="s">
        <v>291</v>
      </c>
      <c r="B204" s="2" t="s">
        <v>210</v>
      </c>
      <c r="C204" s="89" t="s">
        <v>297</v>
      </c>
      <c r="D204" s="129" t="s">
        <v>304</v>
      </c>
      <c r="E204" s="217">
        <f>IFERROR(VLOOKUP($B204,'[13]APR-20'!$B:$H,6,FALSE),0)</f>
        <v>48.66</v>
      </c>
      <c r="F204" s="218">
        <f>IFERROR(VLOOKUP(B204,'[13]APR-20'!B:H,7,FALSE),0)</f>
        <v>2.12</v>
      </c>
      <c r="G204" s="219">
        <f t="shared" si="27"/>
        <v>50.779999999999994</v>
      </c>
      <c r="H204" s="217">
        <f>IFERROR(VLOOKUP(B204,'[14]MAY-20'!B:H,6,FALSE),0)</f>
        <v>48.99</v>
      </c>
      <c r="I204" s="218">
        <f>IFERROR(VLOOKUP(B204,'[14]MAY-20'!B:H,7,FALSE),0)</f>
        <v>0.94</v>
      </c>
      <c r="J204" s="219">
        <f t="shared" si="28"/>
        <v>49.93</v>
      </c>
      <c r="K204" s="204">
        <f>IFERROR(VLOOKUP(B204,'[15]JUN-20'!B:H,6,FALSE),0)</f>
        <v>26.57</v>
      </c>
      <c r="L204" s="205">
        <f>IFERROR(VLOOKUP(B204,'[15]JUN-20'!B:H,7,FALSE),0)</f>
        <v>1.1599999999999999</v>
      </c>
      <c r="M204" s="206">
        <f t="shared" si="29"/>
        <v>27.73</v>
      </c>
      <c r="N204" s="204">
        <f>IFERROR(VLOOKUP(B204,'[16]JUL-20'!B:H,6,FALSE),0)</f>
        <v>148.38999999999999</v>
      </c>
      <c r="O204" s="205">
        <f>IFERROR(VLOOKUP(B204,'[16]JUL-20'!B:H,7,FALSE),0)</f>
        <v>9.27</v>
      </c>
      <c r="P204" s="206">
        <f t="shared" si="30"/>
        <v>157.66</v>
      </c>
      <c r="Q204" s="204">
        <f>IFERROR(VLOOKUP(B204,'[17]AUG-20'!B:H,6,FALSE),0)</f>
        <v>74.87</v>
      </c>
      <c r="R204" s="205">
        <f>IFERROR(VLOOKUP(B204,'[17]AUG-20'!B:H,7,FALSE),0)</f>
        <v>1.03</v>
      </c>
      <c r="S204" s="206">
        <f t="shared" si="31"/>
        <v>75.900000000000006</v>
      </c>
      <c r="T204" s="204">
        <f>IFERROR(VLOOKUP(B204,'[18]SEP-20'!B:H,6,FALSE),0)</f>
        <v>118.49</v>
      </c>
      <c r="U204" s="205">
        <f>IFERROR(VLOOKUP(B204,'[18]SEP-20'!B:H,7,FALSE),0)</f>
        <v>12.46</v>
      </c>
      <c r="V204" s="206">
        <f t="shared" si="32"/>
        <v>130.94999999999999</v>
      </c>
      <c r="W204" s="195">
        <f t="shared" si="26"/>
        <v>465.97</v>
      </c>
      <c r="X204" s="196">
        <f t="shared" si="26"/>
        <v>26.979999999999997</v>
      </c>
      <c r="Y204" s="197">
        <f t="shared" si="26"/>
        <v>492.95</v>
      </c>
    </row>
    <row r="205" spans="1:25" ht="13">
      <c r="A205" s="2" t="s">
        <v>291</v>
      </c>
      <c r="B205" s="2" t="s">
        <v>402</v>
      </c>
      <c r="C205" s="89" t="s">
        <v>297</v>
      </c>
      <c r="D205" s="129" t="s">
        <v>304</v>
      </c>
      <c r="E205" s="217">
        <f>IFERROR(VLOOKUP($B205,'[13]APR-20'!$B:$H,6,FALSE),0)</f>
        <v>0</v>
      </c>
      <c r="F205" s="218">
        <f>IFERROR(VLOOKUP(B205,'[13]APR-20'!B:H,7,FALSE),0)</f>
        <v>0</v>
      </c>
      <c r="G205" s="219">
        <f t="shared" si="27"/>
        <v>0</v>
      </c>
      <c r="H205" s="217">
        <f>IFERROR(VLOOKUP(B205,'[14]MAY-20'!B:H,6,FALSE),0)</f>
        <v>0</v>
      </c>
      <c r="I205" s="218">
        <f>IFERROR(VLOOKUP(B205,'[14]MAY-20'!B:H,7,FALSE),0)</f>
        <v>0</v>
      </c>
      <c r="J205" s="219">
        <f t="shared" si="28"/>
        <v>0</v>
      </c>
      <c r="K205" s="204">
        <f>IFERROR(VLOOKUP(B205,'[15]JUN-20'!B:H,6,FALSE),0)</f>
        <v>2066.61</v>
      </c>
      <c r="L205" s="205">
        <f>IFERROR(VLOOKUP(B205,'[15]JUN-20'!B:H,7,FALSE),0)</f>
        <v>23.28</v>
      </c>
      <c r="M205" s="206">
        <f t="shared" si="29"/>
        <v>2089.8900000000003</v>
      </c>
      <c r="N205" s="204">
        <f>IFERROR(VLOOKUP(B205,'[16]JUL-20'!B:H,6,FALSE),0)</f>
        <v>2032.6</v>
      </c>
      <c r="O205" s="205">
        <f>IFERROR(VLOOKUP(B205,'[16]JUL-20'!B:H,7,FALSE),0)</f>
        <v>7.72</v>
      </c>
      <c r="P205" s="206">
        <f t="shared" si="30"/>
        <v>2040.32</v>
      </c>
      <c r="Q205" s="204">
        <f>IFERROR(VLOOKUP(B205,'[17]AUG-20'!B:H,6,FALSE),0)</f>
        <v>1522.45</v>
      </c>
      <c r="R205" s="205">
        <f>IFERROR(VLOOKUP(B205,'[17]AUG-20'!B:H,7,FALSE),0)</f>
        <v>4.1500000000000004</v>
      </c>
      <c r="S205" s="206">
        <f t="shared" si="31"/>
        <v>1526.6000000000001</v>
      </c>
      <c r="T205" s="204">
        <f>IFERROR(VLOOKUP(B205,'[18]SEP-20'!B:H,6,FALSE),0)</f>
        <v>1258.82</v>
      </c>
      <c r="U205" s="205">
        <f>IFERROR(VLOOKUP(B205,'[18]SEP-20'!B:H,7,FALSE),0)</f>
        <v>31.23</v>
      </c>
      <c r="V205" s="206">
        <f t="shared" si="32"/>
        <v>1290.05</v>
      </c>
      <c r="W205" s="195">
        <f t="shared" ref="W205:Y227" si="33">SUM(E205,H205,K205,N205,Q205,T205)</f>
        <v>6880.48</v>
      </c>
      <c r="X205" s="196">
        <f t="shared" si="33"/>
        <v>66.38</v>
      </c>
      <c r="Y205" s="197">
        <f t="shared" si="33"/>
        <v>6946.8600000000006</v>
      </c>
    </row>
    <row r="206" spans="1:25" ht="13">
      <c r="A206" s="2" t="s">
        <v>291</v>
      </c>
      <c r="B206" s="2" t="s">
        <v>211</v>
      </c>
      <c r="C206" s="89" t="s">
        <v>297</v>
      </c>
      <c r="D206" s="129" t="s">
        <v>304</v>
      </c>
      <c r="E206" s="217">
        <f>IFERROR(VLOOKUP($B206,'[13]APR-20'!$B:$H,6,FALSE),0)</f>
        <v>106.95</v>
      </c>
      <c r="F206" s="218">
        <f>IFERROR(VLOOKUP(B206,'[13]APR-20'!B:H,7,FALSE),0)</f>
        <v>0.05</v>
      </c>
      <c r="G206" s="219">
        <f t="shared" si="27"/>
        <v>107</v>
      </c>
      <c r="H206" s="217">
        <f>IFERROR(VLOOKUP(B206,'[14]MAY-20'!B:H,6,FALSE),0)</f>
        <v>105.85</v>
      </c>
      <c r="I206" s="218">
        <f>IFERROR(VLOOKUP(B206,'[14]MAY-20'!B:H,7,FALSE),0)</f>
        <v>0.26</v>
      </c>
      <c r="J206" s="219">
        <f t="shared" si="28"/>
        <v>106.11</v>
      </c>
      <c r="K206" s="204">
        <f>IFERROR(VLOOKUP(B206,'[15]JUN-20'!B:H,6,FALSE),0)</f>
        <v>110.27</v>
      </c>
      <c r="L206" s="205">
        <f>IFERROR(VLOOKUP(B206,'[15]JUN-20'!B:H,7,FALSE),0)</f>
        <v>2.39</v>
      </c>
      <c r="M206" s="206">
        <f t="shared" si="29"/>
        <v>112.66</v>
      </c>
      <c r="N206" s="204">
        <f>IFERROR(VLOOKUP(B206,'[16]JUL-20'!B:H,6,FALSE),0)</f>
        <v>95.88</v>
      </c>
      <c r="O206" s="205">
        <f>IFERROR(VLOOKUP(B206,'[16]JUL-20'!B:H,7,FALSE),0)</f>
        <v>7.84</v>
      </c>
      <c r="P206" s="206">
        <f t="shared" si="30"/>
        <v>103.72</v>
      </c>
      <c r="Q206" s="204">
        <f>IFERROR(VLOOKUP(B206,'[17]AUG-20'!B:H,6,FALSE),0)</f>
        <v>15.27</v>
      </c>
      <c r="R206" s="205">
        <f>IFERROR(VLOOKUP(B206,'[17]AUG-20'!B:H,7,FALSE),0)</f>
        <v>25.6</v>
      </c>
      <c r="S206" s="206">
        <f t="shared" si="31"/>
        <v>40.870000000000005</v>
      </c>
      <c r="T206" s="204">
        <f>IFERROR(VLOOKUP(B206,'[18]SEP-20'!B:H,6,FALSE),0)</f>
        <v>53.32</v>
      </c>
      <c r="U206" s="205">
        <f>IFERROR(VLOOKUP(B206,'[18]SEP-20'!B:H,7,FALSE),0)</f>
        <v>14.94</v>
      </c>
      <c r="V206" s="206">
        <f t="shared" si="32"/>
        <v>68.260000000000005</v>
      </c>
      <c r="W206" s="195">
        <f t="shared" si="33"/>
        <v>487.53999999999996</v>
      </c>
      <c r="X206" s="196">
        <f t="shared" si="33"/>
        <v>51.08</v>
      </c>
      <c r="Y206" s="197">
        <f t="shared" si="33"/>
        <v>538.62</v>
      </c>
    </row>
    <row r="207" spans="1:25" ht="13">
      <c r="A207" s="2" t="s">
        <v>291</v>
      </c>
      <c r="B207" s="2" t="s">
        <v>212</v>
      </c>
      <c r="C207" s="89" t="s">
        <v>297</v>
      </c>
      <c r="D207" s="129" t="s">
        <v>304</v>
      </c>
      <c r="E207" s="217">
        <f>IFERROR(VLOOKUP($B207,'[13]APR-20'!$B:$H,6,FALSE),0)</f>
        <v>41.38</v>
      </c>
      <c r="F207" s="218">
        <f>IFERROR(VLOOKUP(B207,'[13]APR-20'!B:H,7,FALSE),0)</f>
        <v>78.17</v>
      </c>
      <c r="G207" s="219">
        <f t="shared" si="27"/>
        <v>119.55000000000001</v>
      </c>
      <c r="H207" s="217">
        <f>IFERROR(VLOOKUP(B207,'[14]MAY-20'!B:H,6,FALSE),0)</f>
        <v>38.75</v>
      </c>
      <c r="I207" s="218">
        <f>IFERROR(VLOOKUP(B207,'[14]MAY-20'!B:H,7,FALSE),0)</f>
        <v>0.4</v>
      </c>
      <c r="J207" s="219">
        <f t="shared" si="28"/>
        <v>39.15</v>
      </c>
      <c r="K207" s="204">
        <f>IFERROR(VLOOKUP(B207,'[15]JUN-20'!B:H,6,FALSE),0)</f>
        <v>4.97</v>
      </c>
      <c r="L207" s="205">
        <f>IFERROR(VLOOKUP(B207,'[15]JUN-20'!B:H,7,FALSE),0)</f>
        <v>0.01</v>
      </c>
      <c r="M207" s="206">
        <f t="shared" si="29"/>
        <v>4.9799999999999995</v>
      </c>
      <c r="N207" s="204">
        <f>IFERROR(VLOOKUP(B207,'[16]JUL-20'!B:H,6,FALSE),0)</f>
        <v>0.69</v>
      </c>
      <c r="O207" s="205">
        <f>IFERROR(VLOOKUP(B207,'[16]JUL-20'!B:H,7,FALSE),0)</f>
        <v>0.01</v>
      </c>
      <c r="P207" s="206">
        <f t="shared" si="30"/>
        <v>0.7</v>
      </c>
      <c r="Q207" s="204">
        <f>IFERROR(VLOOKUP(B207,'[17]AUG-20'!B:H,6,FALSE),0)</f>
        <v>0</v>
      </c>
      <c r="R207" s="205">
        <f>IFERROR(VLOOKUP(B207,'[17]AUG-20'!B:H,7,FALSE),0)</f>
        <v>0</v>
      </c>
      <c r="S207" s="206">
        <f t="shared" si="31"/>
        <v>0</v>
      </c>
      <c r="T207" s="204">
        <f>IFERROR(VLOOKUP(B207,'[18]SEP-20'!B:H,6,FALSE),0)</f>
        <v>66.290000000000006</v>
      </c>
      <c r="U207" s="205">
        <f>IFERROR(VLOOKUP(B207,'[18]SEP-20'!B:H,7,FALSE),0)</f>
        <v>47.24</v>
      </c>
      <c r="V207" s="206">
        <f t="shared" si="32"/>
        <v>113.53</v>
      </c>
      <c r="W207" s="195">
        <f t="shared" si="33"/>
        <v>152.07999999999998</v>
      </c>
      <c r="X207" s="196">
        <f t="shared" si="33"/>
        <v>125.83000000000001</v>
      </c>
      <c r="Y207" s="197">
        <f t="shared" si="33"/>
        <v>277.90999999999997</v>
      </c>
    </row>
    <row r="208" spans="1:25" ht="13">
      <c r="A208" s="2" t="s">
        <v>292</v>
      </c>
      <c r="B208" s="2" t="s">
        <v>213</v>
      </c>
      <c r="C208" s="89" t="s">
        <v>297</v>
      </c>
      <c r="D208" s="129" t="s">
        <v>298</v>
      </c>
      <c r="E208" s="217">
        <f>IFERROR(VLOOKUP($B208,'[13]APR-20'!$B:$H,6,FALSE),0)</f>
        <v>4357.7</v>
      </c>
      <c r="F208" s="218">
        <f>IFERROR(VLOOKUP(B208,'[13]APR-20'!B:H,7,FALSE),0)</f>
        <v>219.3</v>
      </c>
      <c r="G208" s="219">
        <f t="shared" si="27"/>
        <v>4577</v>
      </c>
      <c r="H208" s="217">
        <f>IFERROR(VLOOKUP(B208,'[14]MAY-20'!B:H,6,FALSE),0)</f>
        <v>0</v>
      </c>
      <c r="I208" s="218">
        <f>IFERROR(VLOOKUP(B208,'[14]MAY-20'!B:H,7,FALSE),0)</f>
        <v>0</v>
      </c>
      <c r="J208" s="219">
        <f t="shared" si="28"/>
        <v>0</v>
      </c>
      <c r="K208" s="204">
        <f>IFERROR(VLOOKUP(B208,'[15]JUN-20'!B:H,6,FALSE),0)</f>
        <v>8415.6</v>
      </c>
      <c r="L208" s="205">
        <f>IFERROR(VLOOKUP(B208,'[15]JUN-20'!B:H,7,FALSE),0)</f>
        <v>384.2</v>
      </c>
      <c r="M208" s="206">
        <f t="shared" si="29"/>
        <v>8799.8000000000011</v>
      </c>
      <c r="N208" s="204">
        <f>IFERROR(VLOOKUP(B208,'[16]JUL-20'!B:H,6,FALSE),0)</f>
        <v>5821.2</v>
      </c>
      <c r="O208" s="205">
        <f>IFERROR(VLOOKUP(B208,'[16]JUL-20'!B:H,7,FALSE),0)</f>
        <v>828.1</v>
      </c>
      <c r="P208" s="206">
        <f t="shared" si="30"/>
        <v>6649.3</v>
      </c>
      <c r="Q208" s="204">
        <f>IFERROR(VLOOKUP(B208,'[17]AUG-20'!B:H,6,FALSE),0)</f>
        <v>0</v>
      </c>
      <c r="R208" s="205">
        <f>IFERROR(VLOOKUP(B208,'[17]AUG-20'!B:H,7,FALSE),0)</f>
        <v>0</v>
      </c>
      <c r="S208" s="206">
        <f t="shared" si="31"/>
        <v>0</v>
      </c>
      <c r="T208" s="204">
        <f>IFERROR(VLOOKUP(B208,'[18]SEP-20'!B:H,6,FALSE),0)</f>
        <v>0</v>
      </c>
      <c r="U208" s="205">
        <f>IFERROR(VLOOKUP(B208,'[18]SEP-20'!B:H,7,FALSE),0)</f>
        <v>0</v>
      </c>
      <c r="V208" s="206">
        <f t="shared" si="32"/>
        <v>0</v>
      </c>
      <c r="W208" s="195">
        <f t="shared" si="33"/>
        <v>18594.5</v>
      </c>
      <c r="X208" s="196">
        <f t="shared" si="33"/>
        <v>1431.6</v>
      </c>
      <c r="Y208" s="197">
        <f t="shared" si="33"/>
        <v>20026.100000000002</v>
      </c>
    </row>
    <row r="209" spans="1:25" ht="13">
      <c r="A209" s="2" t="s">
        <v>332</v>
      </c>
      <c r="B209" s="2" t="s">
        <v>333</v>
      </c>
      <c r="C209" s="89" t="s">
        <v>297</v>
      </c>
      <c r="D209" s="129" t="s">
        <v>302</v>
      </c>
      <c r="E209" s="217">
        <f>IFERROR(VLOOKUP($B209,'[13]APR-20'!$B:$H,6,FALSE),0)</f>
        <v>15268.05</v>
      </c>
      <c r="F209" s="218">
        <f>IFERROR(VLOOKUP(B209,'[13]APR-20'!B:H,7,FALSE),0)</f>
        <v>2201.1</v>
      </c>
      <c r="G209" s="219">
        <f t="shared" si="27"/>
        <v>17469.149999999998</v>
      </c>
      <c r="H209" s="217">
        <f>IFERROR(VLOOKUP(B209,'[14]MAY-20'!B:H,6,FALSE),0)</f>
        <v>24175.4</v>
      </c>
      <c r="I209" s="218">
        <f>IFERROR(VLOOKUP(B209,'[14]MAY-20'!B:H,7,FALSE),0)</f>
        <v>3778.95</v>
      </c>
      <c r="J209" s="219">
        <f t="shared" si="28"/>
        <v>27954.350000000002</v>
      </c>
      <c r="K209" s="204">
        <f>IFERROR(VLOOKUP(B209,'[15]JUN-20'!B:H,6,FALSE),0)</f>
        <v>9383.4500000000007</v>
      </c>
      <c r="L209" s="205">
        <f>IFERROR(VLOOKUP(B209,'[15]JUN-20'!B:H,7,FALSE),0)</f>
        <v>3318.7</v>
      </c>
      <c r="M209" s="206">
        <f t="shared" si="29"/>
        <v>12702.150000000001</v>
      </c>
      <c r="N209" s="204">
        <f>IFERROR(VLOOKUP(B209,'[16]JUL-20'!B:H,6,FALSE),0)</f>
        <v>12280.9</v>
      </c>
      <c r="O209" s="205">
        <f>IFERROR(VLOOKUP(B209,'[16]JUL-20'!B:H,7,FALSE),0)</f>
        <v>4224.25</v>
      </c>
      <c r="P209" s="206">
        <f t="shared" si="30"/>
        <v>16505.150000000001</v>
      </c>
      <c r="Q209" s="204">
        <f>IFERROR(VLOOKUP(B209,'[17]AUG-20'!B:H,6,FALSE),0)</f>
        <v>0</v>
      </c>
      <c r="R209" s="205">
        <f>IFERROR(VLOOKUP(B209,'[17]AUG-20'!B:H,7,FALSE),0)</f>
        <v>0</v>
      </c>
      <c r="S209" s="206">
        <f t="shared" si="31"/>
        <v>0</v>
      </c>
      <c r="T209" s="204">
        <f>IFERROR(VLOOKUP(B209,'[18]SEP-20'!B:H,6,FALSE),0)</f>
        <v>0</v>
      </c>
      <c r="U209" s="205">
        <f>IFERROR(VLOOKUP(B209,'[18]SEP-20'!B:H,7,FALSE),0)</f>
        <v>0</v>
      </c>
      <c r="V209" s="206">
        <f t="shared" si="32"/>
        <v>0</v>
      </c>
      <c r="W209" s="195">
        <f t="shared" si="33"/>
        <v>61107.799999999996</v>
      </c>
      <c r="X209" s="196">
        <f t="shared" si="33"/>
        <v>13523</v>
      </c>
      <c r="Y209" s="197">
        <f t="shared" si="33"/>
        <v>74630.8</v>
      </c>
    </row>
    <row r="210" spans="1:25" ht="13">
      <c r="A210" s="2" t="s">
        <v>332</v>
      </c>
      <c r="B210" s="2" t="s">
        <v>334</v>
      </c>
      <c r="C210" s="89" t="s">
        <v>297</v>
      </c>
      <c r="D210" s="129" t="s">
        <v>302</v>
      </c>
      <c r="E210" s="217">
        <f>IFERROR(VLOOKUP($B210,'[13]APR-20'!$B:$H,6,FALSE),0)</f>
        <v>3263.6</v>
      </c>
      <c r="F210" s="218">
        <f>IFERROR(VLOOKUP(B210,'[13]APR-20'!B:H,7,FALSE),0)</f>
        <v>2365.25</v>
      </c>
      <c r="G210" s="219">
        <f t="shared" si="27"/>
        <v>5628.85</v>
      </c>
      <c r="H210" s="217">
        <f>IFERROR(VLOOKUP(B210,'[14]MAY-20'!B:H,6,FALSE),0)</f>
        <v>1255.25</v>
      </c>
      <c r="I210" s="218">
        <f>IFERROR(VLOOKUP(B210,'[14]MAY-20'!B:H,7,FALSE),0)</f>
        <v>446.15</v>
      </c>
      <c r="J210" s="219">
        <f t="shared" si="28"/>
        <v>1701.4</v>
      </c>
      <c r="K210" s="204">
        <f>IFERROR(VLOOKUP(B210,'[15]JUN-20'!B:H,6,FALSE),0)</f>
        <v>8530.5</v>
      </c>
      <c r="L210" s="205">
        <f>IFERROR(VLOOKUP(B210,'[15]JUN-20'!B:H,7,FALSE),0)</f>
        <v>2504.0500000000002</v>
      </c>
      <c r="M210" s="206">
        <f t="shared" si="29"/>
        <v>11034.55</v>
      </c>
      <c r="N210" s="204">
        <f>IFERROR(VLOOKUP(B210,'[16]JUL-20'!B:H,6,FALSE),0)</f>
        <v>6100.1</v>
      </c>
      <c r="O210" s="205">
        <f>IFERROR(VLOOKUP(B210,'[16]JUL-20'!B:H,7,FALSE),0)</f>
        <v>3282.3</v>
      </c>
      <c r="P210" s="206">
        <f t="shared" si="30"/>
        <v>9382.4000000000015</v>
      </c>
      <c r="Q210" s="204">
        <f>IFERROR(VLOOKUP(B210,'[17]AUG-20'!B:H,6,FALSE),0)</f>
        <v>0</v>
      </c>
      <c r="R210" s="205">
        <f>IFERROR(VLOOKUP(B210,'[17]AUG-20'!B:H,7,FALSE),0)</f>
        <v>0</v>
      </c>
      <c r="S210" s="206">
        <f t="shared" si="31"/>
        <v>0</v>
      </c>
      <c r="T210" s="204">
        <f>IFERROR(VLOOKUP(B210,'[18]SEP-20'!B:H,6,FALSE),0)</f>
        <v>0</v>
      </c>
      <c r="U210" s="205">
        <f>IFERROR(VLOOKUP(B210,'[18]SEP-20'!B:H,7,FALSE),0)</f>
        <v>0</v>
      </c>
      <c r="V210" s="206">
        <f t="shared" si="32"/>
        <v>0</v>
      </c>
      <c r="W210" s="195">
        <f t="shared" si="33"/>
        <v>19149.45</v>
      </c>
      <c r="X210" s="196">
        <f t="shared" si="33"/>
        <v>8597.75</v>
      </c>
      <c r="Y210" s="197">
        <f t="shared" si="33"/>
        <v>27747.200000000001</v>
      </c>
    </row>
    <row r="211" spans="1:25" ht="13">
      <c r="A211" s="2" t="s">
        <v>294</v>
      </c>
      <c r="B211" s="2" t="s">
        <v>216</v>
      </c>
      <c r="C211" s="89" t="s">
        <v>297</v>
      </c>
      <c r="D211" s="129" t="s">
        <v>302</v>
      </c>
      <c r="E211" s="217">
        <f>IFERROR(VLOOKUP($B211,'[13]APR-20'!$B:$H,6,FALSE),0)</f>
        <v>0</v>
      </c>
      <c r="F211" s="218">
        <f>IFERROR(VLOOKUP(B211,'[13]APR-20'!B:H,7,FALSE),0)</f>
        <v>0</v>
      </c>
      <c r="G211" s="219">
        <f t="shared" si="27"/>
        <v>0</v>
      </c>
      <c r="H211" s="217">
        <f>IFERROR(VLOOKUP(B211,'[14]MAY-20'!B:H,6,FALSE),0)</f>
        <v>0</v>
      </c>
      <c r="I211" s="218">
        <f>IFERROR(VLOOKUP(B211,'[14]MAY-20'!B:H,7,FALSE),0)</f>
        <v>0</v>
      </c>
      <c r="J211" s="219">
        <f t="shared" si="28"/>
        <v>0</v>
      </c>
      <c r="K211" s="204">
        <f>IFERROR(VLOOKUP(B211,'[15]JUN-20'!B:H,6,FALSE),0)</f>
        <v>0</v>
      </c>
      <c r="L211" s="205">
        <f>IFERROR(VLOOKUP(B211,'[15]JUN-20'!B:H,7,FALSE),0)</f>
        <v>0</v>
      </c>
      <c r="M211" s="206">
        <f t="shared" si="29"/>
        <v>0</v>
      </c>
      <c r="N211" s="204">
        <f>IFERROR(VLOOKUP(B211,'[16]JUL-20'!B:H,6,FALSE),0)</f>
        <v>0</v>
      </c>
      <c r="O211" s="205">
        <f>IFERROR(VLOOKUP(B211,'[16]JUL-20'!B:H,7,FALSE),0)</f>
        <v>0</v>
      </c>
      <c r="P211" s="206">
        <f t="shared" si="30"/>
        <v>0</v>
      </c>
      <c r="Q211" s="204">
        <f>IFERROR(VLOOKUP(B211,'[17]AUG-20'!B:H,6,FALSE),0)</f>
        <v>0</v>
      </c>
      <c r="R211" s="205">
        <f>IFERROR(VLOOKUP(B211,'[17]AUG-20'!B:H,7,FALSE),0)</f>
        <v>0</v>
      </c>
      <c r="S211" s="206">
        <f t="shared" si="31"/>
        <v>0</v>
      </c>
      <c r="T211" s="204">
        <f>IFERROR(VLOOKUP(B211,'[18]SEP-20'!B:H,6,FALSE),0)</f>
        <v>0</v>
      </c>
      <c r="U211" s="205">
        <f>IFERROR(VLOOKUP(B211,'[18]SEP-20'!B:H,7,FALSE),0)</f>
        <v>0</v>
      </c>
      <c r="V211" s="206">
        <f t="shared" si="32"/>
        <v>0</v>
      </c>
      <c r="W211" s="195">
        <f t="shared" si="33"/>
        <v>0</v>
      </c>
      <c r="X211" s="196">
        <f t="shared" si="33"/>
        <v>0</v>
      </c>
      <c r="Y211" s="197">
        <f t="shared" si="33"/>
        <v>0</v>
      </c>
    </row>
    <row r="212" spans="1:25" ht="13">
      <c r="A212" s="2" t="s">
        <v>294</v>
      </c>
      <c r="B212" s="2" t="s">
        <v>217</v>
      </c>
      <c r="C212" s="89" t="s">
        <v>297</v>
      </c>
      <c r="D212" s="129" t="s">
        <v>302</v>
      </c>
      <c r="E212" s="217">
        <f>IFERROR(VLOOKUP($B212,'[13]APR-20'!$B:$H,6,FALSE),0)</f>
        <v>0</v>
      </c>
      <c r="F212" s="218">
        <f>IFERROR(VLOOKUP(B212,'[13]APR-20'!B:H,7,FALSE),0)</f>
        <v>0</v>
      </c>
      <c r="G212" s="219">
        <f t="shared" si="27"/>
        <v>0</v>
      </c>
      <c r="H212" s="217">
        <f>IFERROR(VLOOKUP(B212,'[14]MAY-20'!B:H,6,FALSE),0)</f>
        <v>0</v>
      </c>
      <c r="I212" s="218">
        <f>IFERROR(VLOOKUP(B212,'[14]MAY-20'!B:H,7,FALSE),0)</f>
        <v>0</v>
      </c>
      <c r="J212" s="219">
        <f t="shared" si="28"/>
        <v>0</v>
      </c>
      <c r="K212" s="204">
        <f>IFERROR(VLOOKUP(B212,'[15]JUN-20'!B:H,6,FALSE),0)</f>
        <v>0</v>
      </c>
      <c r="L212" s="205">
        <f>IFERROR(VLOOKUP(B212,'[15]JUN-20'!B:H,7,FALSE),0)</f>
        <v>0</v>
      </c>
      <c r="M212" s="206">
        <f t="shared" si="29"/>
        <v>0</v>
      </c>
      <c r="N212" s="204">
        <f>IFERROR(VLOOKUP(B212,'[16]JUL-20'!B:H,6,FALSE),0)</f>
        <v>0</v>
      </c>
      <c r="O212" s="205">
        <f>IFERROR(VLOOKUP(B212,'[16]JUL-20'!B:H,7,FALSE),0)</f>
        <v>0</v>
      </c>
      <c r="P212" s="206">
        <f t="shared" si="30"/>
        <v>0</v>
      </c>
      <c r="Q212" s="204">
        <f>IFERROR(VLOOKUP(B212,'[17]AUG-20'!B:H,6,FALSE),0)</f>
        <v>0</v>
      </c>
      <c r="R212" s="205">
        <f>IFERROR(VLOOKUP(B212,'[17]AUG-20'!B:H,7,FALSE),0)</f>
        <v>0</v>
      </c>
      <c r="S212" s="206">
        <f t="shared" si="31"/>
        <v>0</v>
      </c>
      <c r="T212" s="204">
        <f>IFERROR(VLOOKUP(B212,'[18]SEP-20'!B:H,6,FALSE),0)</f>
        <v>0</v>
      </c>
      <c r="U212" s="205">
        <f>IFERROR(VLOOKUP(B212,'[18]SEP-20'!B:H,7,FALSE),0)</f>
        <v>0</v>
      </c>
      <c r="V212" s="206">
        <f t="shared" si="32"/>
        <v>0</v>
      </c>
      <c r="W212" s="195">
        <f t="shared" si="33"/>
        <v>0</v>
      </c>
      <c r="X212" s="196">
        <f t="shared" si="33"/>
        <v>0</v>
      </c>
      <c r="Y212" s="197">
        <f t="shared" si="33"/>
        <v>0</v>
      </c>
    </row>
    <row r="213" spans="1:25" ht="13">
      <c r="A213" s="2" t="s">
        <v>294</v>
      </c>
      <c r="B213" s="2" t="s">
        <v>218</v>
      </c>
      <c r="C213" s="89" t="s">
        <v>297</v>
      </c>
      <c r="D213" s="129" t="s">
        <v>302</v>
      </c>
      <c r="E213" s="217">
        <f>IFERROR(VLOOKUP($B213,'[13]APR-20'!$B:$H,6,FALSE),0)</f>
        <v>0</v>
      </c>
      <c r="F213" s="218">
        <f>IFERROR(VLOOKUP(B213,'[13]APR-20'!B:H,7,FALSE),0)</f>
        <v>0</v>
      </c>
      <c r="G213" s="219">
        <f t="shared" si="27"/>
        <v>0</v>
      </c>
      <c r="H213" s="217">
        <f>IFERROR(VLOOKUP(B213,'[14]MAY-20'!B:H,6,FALSE),0)</f>
        <v>0</v>
      </c>
      <c r="I213" s="218">
        <f>IFERROR(VLOOKUP(B213,'[14]MAY-20'!B:H,7,FALSE),0)</f>
        <v>0</v>
      </c>
      <c r="J213" s="219">
        <f t="shared" si="28"/>
        <v>0</v>
      </c>
      <c r="K213" s="204">
        <f>IFERROR(VLOOKUP(B213,'[15]JUN-20'!B:H,6,FALSE),0)</f>
        <v>0</v>
      </c>
      <c r="L213" s="205">
        <f>IFERROR(VLOOKUP(B213,'[15]JUN-20'!B:H,7,FALSE),0)</f>
        <v>0</v>
      </c>
      <c r="M213" s="206">
        <f t="shared" si="29"/>
        <v>0</v>
      </c>
      <c r="N213" s="204">
        <f>IFERROR(VLOOKUP(B213,'[16]JUL-20'!B:H,6,FALSE),0)</f>
        <v>0</v>
      </c>
      <c r="O213" s="205">
        <f>IFERROR(VLOOKUP(B213,'[16]JUL-20'!B:H,7,FALSE),0)</f>
        <v>0</v>
      </c>
      <c r="P213" s="206">
        <f t="shared" si="30"/>
        <v>0</v>
      </c>
      <c r="Q213" s="204">
        <f>IFERROR(VLOOKUP(B213,'[17]AUG-20'!B:H,6,FALSE),0)</f>
        <v>0</v>
      </c>
      <c r="R213" s="205">
        <f>IFERROR(VLOOKUP(B213,'[17]AUG-20'!B:H,7,FALSE),0)</f>
        <v>0</v>
      </c>
      <c r="S213" s="206">
        <f t="shared" si="31"/>
        <v>0</v>
      </c>
      <c r="T213" s="204">
        <f>IFERROR(VLOOKUP(B213,'[18]SEP-20'!B:H,6,FALSE),0)</f>
        <v>0</v>
      </c>
      <c r="U213" s="205">
        <f>IFERROR(VLOOKUP(B213,'[18]SEP-20'!B:H,7,FALSE),0)</f>
        <v>0</v>
      </c>
      <c r="V213" s="206">
        <f t="shared" si="32"/>
        <v>0</v>
      </c>
      <c r="W213" s="195">
        <f t="shared" si="33"/>
        <v>0</v>
      </c>
      <c r="X213" s="196">
        <f t="shared" si="33"/>
        <v>0</v>
      </c>
      <c r="Y213" s="197">
        <f t="shared" si="33"/>
        <v>0</v>
      </c>
    </row>
    <row r="214" spans="1:25" ht="13">
      <c r="A214" s="2" t="s">
        <v>366</v>
      </c>
      <c r="B214" s="2" t="s">
        <v>367</v>
      </c>
      <c r="C214" s="89" t="s">
        <v>297</v>
      </c>
      <c r="D214" s="129" t="s">
        <v>303</v>
      </c>
      <c r="E214" s="217">
        <f>IFERROR(VLOOKUP($B214,'[13]APR-20'!$B:$H,6,FALSE),0)</f>
        <v>13137.83</v>
      </c>
      <c r="F214" s="218">
        <f>IFERROR(VLOOKUP(B214,'[13]APR-20'!B:H,7,FALSE),0)</f>
        <v>17.39</v>
      </c>
      <c r="G214" s="219">
        <f t="shared" si="27"/>
        <v>13155.22</v>
      </c>
      <c r="H214" s="217">
        <f>IFERROR(VLOOKUP(B214,'[14]MAY-20'!B:H,6,FALSE),0)</f>
        <v>13375.42</v>
      </c>
      <c r="I214" s="218">
        <f>IFERROR(VLOOKUP(B214,'[14]MAY-20'!B:H,7,FALSE),0)</f>
        <v>9.2200000000000006</v>
      </c>
      <c r="J214" s="219">
        <f t="shared" si="28"/>
        <v>13384.64</v>
      </c>
      <c r="K214" s="204">
        <f>IFERROR(VLOOKUP(B214,'[15]JUN-20'!B:H,6,FALSE),0)</f>
        <v>9614</v>
      </c>
      <c r="L214" s="205">
        <f>IFERROR(VLOOKUP(B214,'[15]JUN-20'!B:H,7,FALSE),0)</f>
        <v>13.94</v>
      </c>
      <c r="M214" s="206">
        <f t="shared" si="29"/>
        <v>9627.94</v>
      </c>
      <c r="N214" s="204">
        <f>IFERROR(VLOOKUP(B214,'[16]JUL-20'!B:H,6,FALSE),0)</f>
        <v>8948.86</v>
      </c>
      <c r="O214" s="205">
        <f>IFERROR(VLOOKUP(B214,'[16]JUL-20'!B:H,7,FALSE),0)</f>
        <v>10.07</v>
      </c>
      <c r="P214" s="206">
        <f t="shared" si="30"/>
        <v>8958.93</v>
      </c>
      <c r="Q214" s="204">
        <f>IFERROR(VLOOKUP(B214,'[17]AUG-20'!B:H,6,FALSE),0)</f>
        <v>8773.25</v>
      </c>
      <c r="R214" s="205">
        <f>IFERROR(VLOOKUP(B214,'[17]AUG-20'!B:H,7,FALSE),0)</f>
        <v>1.71</v>
      </c>
      <c r="S214" s="206">
        <f t="shared" si="31"/>
        <v>8774.9599999999991</v>
      </c>
      <c r="T214" s="204">
        <f>IFERROR(VLOOKUP(B214,'[18]SEP-20'!B:H,6,FALSE),0)</f>
        <v>9585.1200000000008</v>
      </c>
      <c r="U214" s="205">
        <f>IFERROR(VLOOKUP(B214,'[18]SEP-20'!B:H,7,FALSE),0)</f>
        <v>6.22</v>
      </c>
      <c r="V214" s="206">
        <f t="shared" si="32"/>
        <v>9591.34</v>
      </c>
      <c r="W214" s="195">
        <f t="shared" si="33"/>
        <v>63434.48</v>
      </c>
      <c r="X214" s="196">
        <f t="shared" si="33"/>
        <v>58.55</v>
      </c>
      <c r="Y214" s="197">
        <f t="shared" si="33"/>
        <v>63493.03</v>
      </c>
    </row>
    <row r="215" spans="1:25" ht="13">
      <c r="A215" s="2" t="s">
        <v>366</v>
      </c>
      <c r="B215" s="2" t="s">
        <v>368</v>
      </c>
      <c r="C215" s="89" t="s">
        <v>297</v>
      </c>
      <c r="D215" s="129" t="s">
        <v>303</v>
      </c>
      <c r="E215" s="217">
        <f>IFERROR(VLOOKUP($B215,'[13]APR-20'!$B:$H,6,FALSE),0)</f>
        <v>2363.9699999999998</v>
      </c>
      <c r="F215" s="218">
        <f>IFERROR(VLOOKUP(B215,'[13]APR-20'!B:H,7,FALSE),0)</f>
        <v>2719.28</v>
      </c>
      <c r="G215" s="219">
        <f t="shared" si="27"/>
        <v>5083.25</v>
      </c>
      <c r="H215" s="217">
        <f>IFERROR(VLOOKUP(B215,'[14]MAY-20'!B:H,6,FALSE),0)</f>
        <v>220.86</v>
      </c>
      <c r="I215" s="218">
        <f>IFERROR(VLOOKUP(B215,'[14]MAY-20'!B:H,7,FALSE),0)</f>
        <v>14960.65</v>
      </c>
      <c r="J215" s="219">
        <f t="shared" si="28"/>
        <v>15181.51</v>
      </c>
      <c r="K215" s="204">
        <f>IFERROR(VLOOKUP(B215,'[15]JUN-20'!B:H,6,FALSE),0)</f>
        <v>0.86</v>
      </c>
      <c r="L215" s="205">
        <f>IFERROR(VLOOKUP(B215,'[15]JUN-20'!B:H,7,FALSE),0)</f>
        <v>18587.18</v>
      </c>
      <c r="M215" s="206">
        <f t="shared" si="29"/>
        <v>18588.04</v>
      </c>
      <c r="N215" s="204">
        <f>IFERROR(VLOOKUP(B215,'[16]JUL-20'!B:H,6,FALSE),0)</f>
        <v>0</v>
      </c>
      <c r="O215" s="205">
        <f>IFERROR(VLOOKUP(B215,'[16]JUL-20'!B:H,7,FALSE),0)</f>
        <v>18627.169999999998</v>
      </c>
      <c r="P215" s="206">
        <f t="shared" si="30"/>
        <v>18627.169999999998</v>
      </c>
      <c r="Q215" s="204">
        <f>IFERROR(VLOOKUP(B215,'[17]AUG-20'!B:H,6,FALSE),0)</f>
        <v>10.33</v>
      </c>
      <c r="R215" s="205">
        <f>IFERROR(VLOOKUP(B215,'[17]AUG-20'!B:H,7,FALSE),0)</f>
        <v>17012</v>
      </c>
      <c r="S215" s="206">
        <f t="shared" si="31"/>
        <v>17022.330000000002</v>
      </c>
      <c r="T215" s="204">
        <f>IFERROR(VLOOKUP(B215,'[18]SEP-20'!B:H,6,FALSE),0)</f>
        <v>5.31</v>
      </c>
      <c r="U215" s="205">
        <f>IFERROR(VLOOKUP(B215,'[18]SEP-20'!B:H,7,FALSE),0)</f>
        <v>16360.25</v>
      </c>
      <c r="V215" s="206">
        <f t="shared" si="32"/>
        <v>16365.56</v>
      </c>
      <c r="W215" s="195">
        <f t="shared" si="33"/>
        <v>2601.33</v>
      </c>
      <c r="X215" s="196">
        <f t="shared" si="33"/>
        <v>88266.53</v>
      </c>
      <c r="Y215" s="197">
        <f t="shared" si="33"/>
        <v>90867.86</v>
      </c>
    </row>
    <row r="216" spans="1:25" ht="13">
      <c r="A216" s="2" t="s">
        <v>413</v>
      </c>
      <c r="B216" s="2" t="s">
        <v>414</v>
      </c>
      <c r="C216" s="89" t="s">
        <v>297</v>
      </c>
      <c r="D216" s="129" t="s">
        <v>303</v>
      </c>
      <c r="E216" s="217">
        <f>IFERROR(VLOOKUP($B216,'[13]APR-20'!$B:$H,6,FALSE),0)</f>
        <v>2796.74</v>
      </c>
      <c r="F216" s="218">
        <f>IFERROR(VLOOKUP(B216,'[13]APR-20'!B:H,7,FALSE),0)</f>
        <v>3220.86</v>
      </c>
      <c r="G216" s="219">
        <f t="shared" si="27"/>
        <v>6017.6</v>
      </c>
      <c r="H216" s="217">
        <f>IFERROR(VLOOKUP(B216,'[14]MAY-20'!B:H,6,FALSE),0)</f>
        <v>2989.22</v>
      </c>
      <c r="I216" s="218">
        <f>IFERROR(VLOOKUP(B216,'[14]MAY-20'!B:H,7,FALSE),0)</f>
        <v>3001.38</v>
      </c>
      <c r="J216" s="219">
        <f t="shared" si="28"/>
        <v>5990.6</v>
      </c>
      <c r="K216" s="204">
        <f>IFERROR(VLOOKUP(B216,'[15]JUN-20'!B:H,6,FALSE),0)</f>
        <v>2772.54</v>
      </c>
      <c r="L216" s="205">
        <f>IFERROR(VLOOKUP(B216,'[15]JUN-20'!B:H,7,FALSE),0)</f>
        <v>4766.75</v>
      </c>
      <c r="M216" s="206">
        <f t="shared" si="29"/>
        <v>7539.29</v>
      </c>
      <c r="N216" s="204">
        <f>IFERROR(VLOOKUP(B216,'[16]JUL-20'!B:H,6,FALSE),0)</f>
        <v>2746.73</v>
      </c>
      <c r="O216" s="205">
        <f>IFERROR(VLOOKUP(B216,'[16]JUL-20'!B:H,7,FALSE),0)</f>
        <v>3697.23</v>
      </c>
      <c r="P216" s="206">
        <f t="shared" si="30"/>
        <v>6443.96</v>
      </c>
      <c r="Q216" s="204">
        <f>IFERROR(VLOOKUP(B216,'[17]AUG-20'!B:H,6,FALSE),0)</f>
        <v>3245.38</v>
      </c>
      <c r="R216" s="205">
        <f>IFERROR(VLOOKUP(B216,'[17]AUG-20'!B:H,7,FALSE),0)</f>
        <v>3267.52</v>
      </c>
      <c r="S216" s="206">
        <f t="shared" si="31"/>
        <v>6512.9</v>
      </c>
      <c r="T216" s="204">
        <f>IFERROR(VLOOKUP(B216,'[18]SEP-20'!B:H,6,FALSE),0)</f>
        <v>1968.65</v>
      </c>
      <c r="U216" s="205">
        <f>IFERROR(VLOOKUP(B216,'[18]SEP-20'!B:H,7,FALSE),0)</f>
        <v>5789.66</v>
      </c>
      <c r="V216" s="206">
        <f t="shared" si="32"/>
        <v>7758.3099999999995</v>
      </c>
      <c r="W216" s="195">
        <f t="shared" si="33"/>
        <v>16519.260000000002</v>
      </c>
      <c r="X216" s="196">
        <f t="shared" si="33"/>
        <v>23743.399999999998</v>
      </c>
      <c r="Y216" s="197">
        <f t="shared" si="33"/>
        <v>40262.659999999996</v>
      </c>
    </row>
    <row r="217" spans="1:25" ht="13">
      <c r="A217" s="2" t="s">
        <v>413</v>
      </c>
      <c r="B217" s="2" t="s">
        <v>415</v>
      </c>
      <c r="C217" s="89" t="s">
        <v>297</v>
      </c>
      <c r="D217" s="129" t="s">
        <v>303</v>
      </c>
      <c r="E217" s="217">
        <f>IFERROR(VLOOKUP($B217,'[13]APR-20'!$B:$H,6,FALSE),0)</f>
        <v>506.61</v>
      </c>
      <c r="F217" s="218">
        <f>IFERROR(VLOOKUP(B217,'[13]APR-20'!B:H,7,FALSE),0)</f>
        <v>3957.49</v>
      </c>
      <c r="G217" s="219">
        <f t="shared" si="27"/>
        <v>4464.0999999999995</v>
      </c>
      <c r="H217" s="217">
        <f>IFERROR(VLOOKUP(B217,'[14]MAY-20'!B:H,6,FALSE),0)</f>
        <v>471.01</v>
      </c>
      <c r="I217" s="218">
        <f>IFERROR(VLOOKUP(B217,'[14]MAY-20'!B:H,7,FALSE),0)</f>
        <v>3608.31</v>
      </c>
      <c r="J217" s="219">
        <f t="shared" si="28"/>
        <v>4079.3199999999997</v>
      </c>
      <c r="K217" s="204">
        <f>IFERROR(VLOOKUP(B217,'[15]JUN-20'!B:H,6,FALSE),0)</f>
        <v>414.5</v>
      </c>
      <c r="L217" s="205">
        <f>IFERROR(VLOOKUP(B217,'[15]JUN-20'!B:H,7,FALSE),0)</f>
        <v>4324.8500000000004</v>
      </c>
      <c r="M217" s="206">
        <f t="shared" si="29"/>
        <v>4739.3500000000004</v>
      </c>
      <c r="N217" s="204">
        <f>IFERROR(VLOOKUP(B217,'[16]JUL-20'!B:H,6,FALSE),0)</f>
        <v>398.6</v>
      </c>
      <c r="O217" s="205">
        <f>IFERROR(VLOOKUP(B217,'[16]JUL-20'!B:H,7,FALSE),0)</f>
        <v>4080.39</v>
      </c>
      <c r="P217" s="206">
        <f t="shared" si="30"/>
        <v>4478.99</v>
      </c>
      <c r="Q217" s="204">
        <f>IFERROR(VLOOKUP(B217,'[17]AUG-20'!B:H,6,FALSE),0)</f>
        <v>122.34</v>
      </c>
      <c r="R217" s="205">
        <f>IFERROR(VLOOKUP(B217,'[17]AUG-20'!B:H,7,FALSE),0)</f>
        <v>800.5</v>
      </c>
      <c r="S217" s="206">
        <f t="shared" si="31"/>
        <v>922.84</v>
      </c>
      <c r="T217" s="204">
        <f>IFERROR(VLOOKUP(B217,'[18]SEP-20'!B:H,6,FALSE),0)</f>
        <v>0</v>
      </c>
      <c r="U217" s="205">
        <f>IFERROR(VLOOKUP(B217,'[18]SEP-20'!B:H,7,FALSE),0)</f>
        <v>0</v>
      </c>
      <c r="V217" s="206">
        <f t="shared" si="32"/>
        <v>0</v>
      </c>
      <c r="W217" s="195">
        <f t="shared" si="33"/>
        <v>1913.0599999999997</v>
      </c>
      <c r="X217" s="196">
        <f t="shared" si="33"/>
        <v>16771.54</v>
      </c>
      <c r="Y217" s="197">
        <f t="shared" si="33"/>
        <v>18684.599999999999</v>
      </c>
    </row>
    <row r="218" spans="1:25" ht="13">
      <c r="A218" s="2" t="s">
        <v>354</v>
      </c>
      <c r="B218" s="2" t="s">
        <v>363</v>
      </c>
      <c r="C218" s="89" t="s">
        <v>297</v>
      </c>
      <c r="D218" s="129" t="s">
        <v>303</v>
      </c>
      <c r="E218" s="217">
        <f>IFERROR(VLOOKUP($B218,'[13]APR-20'!$B:$H,6,FALSE),0)</f>
        <v>34642.46</v>
      </c>
      <c r="F218" s="218">
        <f>IFERROR(VLOOKUP(B218,'[13]APR-20'!B:H,7,FALSE),0)</f>
        <v>1549.85</v>
      </c>
      <c r="G218" s="219">
        <f t="shared" si="27"/>
        <v>36192.31</v>
      </c>
      <c r="H218" s="217">
        <f>IFERROR(VLOOKUP(B218,'[14]MAY-20'!B:H,6,FALSE),0)</f>
        <v>44285.69</v>
      </c>
      <c r="I218" s="218">
        <f>IFERROR(VLOOKUP(B218,'[14]MAY-20'!B:H,7,FALSE),0)</f>
        <v>1361.41</v>
      </c>
      <c r="J218" s="219">
        <f t="shared" si="28"/>
        <v>45647.100000000006</v>
      </c>
      <c r="K218" s="204">
        <f>IFERROR(VLOOKUP(B218,'[15]JUN-20'!B:H,6,FALSE),0)</f>
        <v>42017.35</v>
      </c>
      <c r="L218" s="205">
        <f>IFERROR(VLOOKUP(B218,'[15]JUN-20'!B:H,7,FALSE),0)</f>
        <v>1274.07</v>
      </c>
      <c r="M218" s="206">
        <f t="shared" si="29"/>
        <v>43291.42</v>
      </c>
      <c r="N218" s="204">
        <f>IFERROR(VLOOKUP(B218,'[16]JUL-20'!B:H,6,FALSE),0)</f>
        <v>22365.119999999999</v>
      </c>
      <c r="O218" s="205">
        <f>IFERROR(VLOOKUP(B218,'[16]JUL-20'!B:H,7,FALSE),0)</f>
        <v>1436.66</v>
      </c>
      <c r="P218" s="206">
        <f t="shared" si="30"/>
        <v>23801.78</v>
      </c>
      <c r="Q218" s="204">
        <f>IFERROR(VLOOKUP(B218,'[17]AUG-20'!B:H,6,FALSE),0)</f>
        <v>0</v>
      </c>
      <c r="R218" s="205">
        <f>IFERROR(VLOOKUP(B218,'[17]AUG-20'!B:H,7,FALSE),0)</f>
        <v>0</v>
      </c>
      <c r="S218" s="206">
        <f t="shared" si="31"/>
        <v>0</v>
      </c>
      <c r="T218" s="204">
        <f>IFERROR(VLOOKUP(B218,'[18]SEP-20'!B:H,6,FALSE),0)</f>
        <v>81.75</v>
      </c>
      <c r="U218" s="205">
        <f>IFERROR(VLOOKUP(B218,'[18]SEP-20'!B:H,7,FALSE),0)</f>
        <v>113.8</v>
      </c>
      <c r="V218" s="206">
        <f t="shared" si="32"/>
        <v>195.55</v>
      </c>
      <c r="W218" s="195">
        <f t="shared" si="33"/>
        <v>143392.37</v>
      </c>
      <c r="X218" s="196">
        <f t="shared" si="33"/>
        <v>5735.79</v>
      </c>
      <c r="Y218" s="197">
        <f t="shared" si="33"/>
        <v>149128.15999999997</v>
      </c>
    </row>
    <row r="219" spans="1:25" ht="13">
      <c r="A219" s="2" t="s">
        <v>354</v>
      </c>
      <c r="B219" s="2" t="s">
        <v>355</v>
      </c>
      <c r="C219" s="89" t="s">
        <v>297</v>
      </c>
      <c r="D219" s="129" t="s">
        <v>303</v>
      </c>
      <c r="E219" s="217">
        <f>IFERROR(VLOOKUP($B219,'[13]APR-20'!$B:$H,6,FALSE),0)</f>
        <v>0</v>
      </c>
      <c r="F219" s="218">
        <f>IFERROR(VLOOKUP(B219,'[13]APR-20'!B:H,7,FALSE),0)</f>
        <v>0</v>
      </c>
      <c r="G219" s="219">
        <f t="shared" si="27"/>
        <v>0</v>
      </c>
      <c r="H219" s="217">
        <f>IFERROR(VLOOKUP(B219,'[14]MAY-20'!B:H,6,FALSE),0)</f>
        <v>2.2000000000000002</v>
      </c>
      <c r="I219" s="218">
        <f>IFERROR(VLOOKUP(B219,'[14]MAY-20'!B:H,7,FALSE),0)</f>
        <v>274.85000000000002</v>
      </c>
      <c r="J219" s="219">
        <f t="shared" si="28"/>
        <v>277.05</v>
      </c>
      <c r="K219" s="204">
        <f>IFERROR(VLOOKUP(B219,'[15]JUN-20'!B:H,6,FALSE),0)</f>
        <v>1661.59</v>
      </c>
      <c r="L219" s="205">
        <f>IFERROR(VLOOKUP(B219,'[15]JUN-20'!B:H,7,FALSE),0)</f>
        <v>272.99</v>
      </c>
      <c r="M219" s="206">
        <f t="shared" si="29"/>
        <v>1934.58</v>
      </c>
      <c r="N219" s="204">
        <f>IFERROR(VLOOKUP(B219,'[16]JUL-20'!B:H,6,FALSE),0)</f>
        <v>3393.25</v>
      </c>
      <c r="O219" s="205">
        <f>IFERROR(VLOOKUP(B219,'[16]JUL-20'!B:H,7,FALSE),0)</f>
        <v>586.39</v>
      </c>
      <c r="P219" s="206">
        <f t="shared" si="30"/>
        <v>3979.64</v>
      </c>
      <c r="Q219" s="204">
        <f>IFERROR(VLOOKUP(B219,'[17]AUG-20'!B:H,6,FALSE),0)</f>
        <v>18024.759999999998</v>
      </c>
      <c r="R219" s="205">
        <f>IFERROR(VLOOKUP(B219,'[17]AUG-20'!B:H,7,FALSE),0)</f>
        <v>2378.66</v>
      </c>
      <c r="S219" s="206">
        <f t="shared" si="31"/>
        <v>20403.419999999998</v>
      </c>
      <c r="T219" s="204">
        <f>IFERROR(VLOOKUP(B219,'[18]SEP-20'!B:H,6,FALSE),0)</f>
        <v>15503.94</v>
      </c>
      <c r="U219" s="205">
        <f>IFERROR(VLOOKUP(B219,'[18]SEP-20'!B:H,7,FALSE),0)</f>
        <v>4967.1400000000003</v>
      </c>
      <c r="V219" s="206">
        <f t="shared" si="32"/>
        <v>20471.080000000002</v>
      </c>
      <c r="W219" s="195">
        <f t="shared" si="33"/>
        <v>38585.74</v>
      </c>
      <c r="X219" s="196">
        <f t="shared" si="33"/>
        <v>8480.0300000000007</v>
      </c>
      <c r="Y219" s="197">
        <f t="shared" si="33"/>
        <v>47065.770000000004</v>
      </c>
    </row>
    <row r="220" spans="1:25" ht="13">
      <c r="A220" s="2" t="s">
        <v>354</v>
      </c>
      <c r="B220" s="2" t="s">
        <v>364</v>
      </c>
      <c r="C220" s="89" t="s">
        <v>297</v>
      </c>
      <c r="D220" s="129" t="s">
        <v>303</v>
      </c>
      <c r="E220" s="217">
        <f>IFERROR(VLOOKUP($B220,'[13]APR-20'!$B:$H,6,FALSE),0)</f>
        <v>30728.05</v>
      </c>
      <c r="F220" s="218">
        <f>IFERROR(VLOOKUP(B220,'[13]APR-20'!B:H,7,FALSE),0)</f>
        <v>1739</v>
      </c>
      <c r="G220" s="219">
        <f t="shared" si="27"/>
        <v>32467.05</v>
      </c>
      <c r="H220" s="217">
        <f>IFERROR(VLOOKUP(B220,'[14]MAY-20'!B:H,6,FALSE),0)</f>
        <v>25355.81</v>
      </c>
      <c r="I220" s="218">
        <f>IFERROR(VLOOKUP(B220,'[14]MAY-20'!B:H,7,FALSE),0)</f>
        <v>1237.9000000000001</v>
      </c>
      <c r="J220" s="219">
        <f t="shared" si="28"/>
        <v>26593.710000000003</v>
      </c>
      <c r="K220" s="204">
        <f>IFERROR(VLOOKUP(B220,'[15]JUN-20'!B:H,6,FALSE),0)</f>
        <v>35629.769999999997</v>
      </c>
      <c r="L220" s="205">
        <f>IFERROR(VLOOKUP(B220,'[15]JUN-20'!B:H,7,FALSE),0)</f>
        <v>2107.14</v>
      </c>
      <c r="M220" s="206">
        <f t="shared" si="29"/>
        <v>37736.909999999996</v>
      </c>
      <c r="N220" s="204">
        <f>IFERROR(VLOOKUP(B220,'[16]JUL-20'!B:H,6,FALSE),0)</f>
        <v>18539.990000000002</v>
      </c>
      <c r="O220" s="205">
        <f>IFERROR(VLOOKUP(B220,'[16]JUL-20'!B:H,7,FALSE),0)</f>
        <v>3640.2</v>
      </c>
      <c r="P220" s="206">
        <f t="shared" si="30"/>
        <v>22180.190000000002</v>
      </c>
      <c r="Q220" s="204">
        <f>IFERROR(VLOOKUP(B220,'[17]AUG-20'!B:H,6,FALSE),0)</f>
        <v>19739.86</v>
      </c>
      <c r="R220" s="205">
        <f>IFERROR(VLOOKUP(B220,'[17]AUG-20'!B:H,7,FALSE),0)</f>
        <v>2944.63</v>
      </c>
      <c r="S220" s="206">
        <f t="shared" si="31"/>
        <v>22684.49</v>
      </c>
      <c r="T220" s="204">
        <f>IFERROR(VLOOKUP(B220,'[18]SEP-20'!B:H,6,FALSE),0)</f>
        <v>8193.9699999999993</v>
      </c>
      <c r="U220" s="205">
        <f>IFERROR(VLOOKUP(B220,'[18]SEP-20'!B:H,7,FALSE),0)</f>
        <v>3472.87</v>
      </c>
      <c r="V220" s="206">
        <f t="shared" si="32"/>
        <v>11666.84</v>
      </c>
      <c r="W220" s="195">
        <f t="shared" si="33"/>
        <v>138187.45000000001</v>
      </c>
      <c r="X220" s="196">
        <f t="shared" si="33"/>
        <v>15141.739999999998</v>
      </c>
      <c r="Y220" s="197">
        <f t="shared" si="33"/>
        <v>153329.19</v>
      </c>
    </row>
    <row r="221" spans="1:25" ht="13">
      <c r="A221" s="2" t="s">
        <v>295</v>
      </c>
      <c r="B221" s="2" t="s">
        <v>219</v>
      </c>
      <c r="C221" s="89" t="s">
        <v>297</v>
      </c>
      <c r="D221" s="129" t="s">
        <v>303</v>
      </c>
      <c r="E221" s="217">
        <f>IFERROR(VLOOKUP($B221,'[13]APR-20'!$B:$H,6,FALSE),0)</f>
        <v>0</v>
      </c>
      <c r="F221" s="218">
        <f>IFERROR(VLOOKUP(B221,'[13]APR-20'!B:H,7,FALSE),0)</f>
        <v>0</v>
      </c>
      <c r="G221" s="219">
        <f t="shared" si="27"/>
        <v>0</v>
      </c>
      <c r="H221" s="217">
        <f>IFERROR(VLOOKUP(B221,'[14]MAY-20'!B:H,6,FALSE),0)</f>
        <v>0</v>
      </c>
      <c r="I221" s="218">
        <f>IFERROR(VLOOKUP(B221,'[14]MAY-20'!B:H,7,FALSE),0)</f>
        <v>0</v>
      </c>
      <c r="J221" s="219">
        <f t="shared" si="28"/>
        <v>0</v>
      </c>
      <c r="K221" s="204">
        <f>IFERROR(VLOOKUP(B221,'[15]JUN-20'!B:H,6,FALSE),0)</f>
        <v>0</v>
      </c>
      <c r="L221" s="205">
        <f>IFERROR(VLOOKUP(B221,'[15]JUN-20'!B:H,7,FALSE),0)</f>
        <v>0</v>
      </c>
      <c r="M221" s="206">
        <f t="shared" si="29"/>
        <v>0</v>
      </c>
      <c r="N221" s="204">
        <f>IFERROR(VLOOKUP(B221,'[16]JUL-20'!B:H,6,FALSE),0)</f>
        <v>0</v>
      </c>
      <c r="O221" s="205">
        <f>IFERROR(VLOOKUP(B221,'[16]JUL-20'!B:H,7,FALSE),0)</f>
        <v>0</v>
      </c>
      <c r="P221" s="206">
        <f t="shared" si="30"/>
        <v>0</v>
      </c>
      <c r="Q221" s="204">
        <f>IFERROR(VLOOKUP(B221,'[17]AUG-20'!B:H,6,FALSE),0)</f>
        <v>212.3</v>
      </c>
      <c r="R221" s="205">
        <f>IFERROR(VLOOKUP(B221,'[17]AUG-20'!B:H,7,FALSE),0)</f>
        <v>162.30000000000001</v>
      </c>
      <c r="S221" s="206">
        <f t="shared" si="31"/>
        <v>374.6</v>
      </c>
      <c r="T221" s="204">
        <f>IFERROR(VLOOKUP(B221,'[18]SEP-20'!B:H,6,FALSE),0)</f>
        <v>209.55</v>
      </c>
      <c r="U221" s="205">
        <f>IFERROR(VLOOKUP(B221,'[18]SEP-20'!B:H,7,FALSE),0)</f>
        <v>11.1</v>
      </c>
      <c r="V221" s="206">
        <f t="shared" si="32"/>
        <v>220.65</v>
      </c>
      <c r="W221" s="195">
        <f t="shared" si="33"/>
        <v>421.85</v>
      </c>
      <c r="X221" s="196">
        <f t="shared" si="33"/>
        <v>173.4</v>
      </c>
      <c r="Y221" s="197">
        <f t="shared" si="33"/>
        <v>595.25</v>
      </c>
    </row>
    <row r="222" spans="1:25" ht="13">
      <c r="A222" s="2" t="s">
        <v>295</v>
      </c>
      <c r="B222" s="2" t="s">
        <v>220</v>
      </c>
      <c r="C222" s="89" t="s">
        <v>297</v>
      </c>
      <c r="D222" s="129" t="s">
        <v>303</v>
      </c>
      <c r="E222" s="217">
        <f>IFERROR(VLOOKUP($B222,'[13]APR-20'!$B:$H,6,FALSE),0)</f>
        <v>0</v>
      </c>
      <c r="F222" s="218">
        <f>IFERROR(VLOOKUP(B222,'[13]APR-20'!B:H,7,FALSE),0)</f>
        <v>0</v>
      </c>
      <c r="G222" s="219">
        <f t="shared" si="27"/>
        <v>0</v>
      </c>
      <c r="H222" s="217">
        <f>IFERROR(VLOOKUP(B222,'[14]MAY-20'!B:H,6,FALSE),0)</f>
        <v>0</v>
      </c>
      <c r="I222" s="218">
        <f>IFERROR(VLOOKUP(B222,'[14]MAY-20'!B:H,7,FALSE),0)</f>
        <v>0</v>
      </c>
      <c r="J222" s="219">
        <f t="shared" si="28"/>
        <v>0</v>
      </c>
      <c r="K222" s="204">
        <f>IFERROR(VLOOKUP(B222,'[15]JUN-20'!B:H,6,FALSE),0)</f>
        <v>0</v>
      </c>
      <c r="L222" s="205">
        <f>IFERROR(VLOOKUP(B222,'[15]JUN-20'!B:H,7,FALSE),0)</f>
        <v>0</v>
      </c>
      <c r="M222" s="206">
        <f t="shared" si="29"/>
        <v>0</v>
      </c>
      <c r="N222" s="204">
        <f>IFERROR(VLOOKUP(B222,'[16]JUL-20'!B:H,6,FALSE),0)</f>
        <v>0</v>
      </c>
      <c r="O222" s="205">
        <f>IFERROR(VLOOKUP(B222,'[16]JUL-20'!B:H,7,FALSE),0)</f>
        <v>0</v>
      </c>
      <c r="P222" s="206">
        <f t="shared" si="30"/>
        <v>0</v>
      </c>
      <c r="Q222" s="204">
        <f>IFERROR(VLOOKUP(B222,'[17]AUG-20'!B:H,6,FALSE),0)</f>
        <v>93</v>
      </c>
      <c r="R222" s="205">
        <f>IFERROR(VLOOKUP(B222,'[17]AUG-20'!B:H,7,FALSE),0)</f>
        <v>55</v>
      </c>
      <c r="S222" s="206">
        <f t="shared" si="31"/>
        <v>148</v>
      </c>
      <c r="T222" s="204">
        <f>IFERROR(VLOOKUP(B222,'[18]SEP-20'!B:H,6,FALSE),0)</f>
        <v>1101.9000000000001</v>
      </c>
      <c r="U222" s="205">
        <f>IFERROR(VLOOKUP(B222,'[18]SEP-20'!B:H,7,FALSE),0)</f>
        <v>818.5</v>
      </c>
      <c r="V222" s="206">
        <f t="shared" si="32"/>
        <v>1920.4</v>
      </c>
      <c r="W222" s="195">
        <f t="shared" si="33"/>
        <v>1194.9000000000001</v>
      </c>
      <c r="X222" s="196">
        <f t="shared" si="33"/>
        <v>873.5</v>
      </c>
      <c r="Y222" s="197">
        <f t="shared" si="33"/>
        <v>2068.4</v>
      </c>
    </row>
    <row r="223" spans="1:25" ht="13">
      <c r="A223" s="2" t="s">
        <v>295</v>
      </c>
      <c r="B223" s="2" t="s">
        <v>221</v>
      </c>
      <c r="C223" s="89" t="s">
        <v>297</v>
      </c>
      <c r="D223" s="129" t="s">
        <v>303</v>
      </c>
      <c r="E223" s="217">
        <f>IFERROR(VLOOKUP($B223,'[13]APR-20'!$B:$H,6,FALSE),0)</f>
        <v>0</v>
      </c>
      <c r="F223" s="218">
        <f>IFERROR(VLOOKUP(B223,'[13]APR-20'!B:H,7,FALSE),0)</f>
        <v>0</v>
      </c>
      <c r="G223" s="219">
        <f t="shared" si="27"/>
        <v>0</v>
      </c>
      <c r="H223" s="217">
        <f>IFERROR(VLOOKUP(B223,'[14]MAY-20'!B:H,6,FALSE),0)</f>
        <v>0</v>
      </c>
      <c r="I223" s="218">
        <f>IFERROR(VLOOKUP(B223,'[14]MAY-20'!B:H,7,FALSE),0)</f>
        <v>0</v>
      </c>
      <c r="J223" s="219">
        <f t="shared" si="28"/>
        <v>0</v>
      </c>
      <c r="K223" s="204">
        <f>IFERROR(VLOOKUP(B223,'[15]JUN-20'!B:H,6,FALSE),0)</f>
        <v>0</v>
      </c>
      <c r="L223" s="205">
        <f>IFERROR(VLOOKUP(B223,'[15]JUN-20'!B:H,7,FALSE),0)</f>
        <v>0</v>
      </c>
      <c r="M223" s="206">
        <f t="shared" si="29"/>
        <v>0</v>
      </c>
      <c r="N223" s="204">
        <f>IFERROR(VLOOKUP(B223,'[16]JUL-20'!B:H,6,FALSE),0)</f>
        <v>0</v>
      </c>
      <c r="O223" s="205">
        <f>IFERROR(VLOOKUP(B223,'[16]JUL-20'!B:H,7,FALSE),0)</f>
        <v>0</v>
      </c>
      <c r="P223" s="206">
        <f t="shared" si="30"/>
        <v>0</v>
      </c>
      <c r="Q223" s="204">
        <f>IFERROR(VLOOKUP(B223,'[17]AUG-20'!B:H,6,FALSE),0)</f>
        <v>0</v>
      </c>
      <c r="R223" s="205">
        <f>IFERROR(VLOOKUP(B223,'[17]AUG-20'!B:H,7,FALSE),0)</f>
        <v>0</v>
      </c>
      <c r="S223" s="206">
        <f t="shared" si="31"/>
        <v>0</v>
      </c>
      <c r="T223" s="204">
        <f>IFERROR(VLOOKUP(B223,'[18]SEP-20'!B:H,6,FALSE),0)</f>
        <v>0</v>
      </c>
      <c r="U223" s="205">
        <f>IFERROR(VLOOKUP(B223,'[18]SEP-20'!B:H,7,FALSE),0)</f>
        <v>0</v>
      </c>
      <c r="V223" s="206">
        <f t="shared" si="32"/>
        <v>0</v>
      </c>
      <c r="W223" s="195">
        <f t="shared" si="33"/>
        <v>0</v>
      </c>
      <c r="X223" s="196">
        <f t="shared" si="33"/>
        <v>0</v>
      </c>
      <c r="Y223" s="197">
        <f t="shared" si="33"/>
        <v>0</v>
      </c>
    </row>
    <row r="224" spans="1:25" ht="13">
      <c r="A224" s="24" t="s">
        <v>295</v>
      </c>
      <c r="B224" s="145" t="s">
        <v>222</v>
      </c>
      <c r="C224" s="89" t="s">
        <v>297</v>
      </c>
      <c r="D224" s="129" t="s">
        <v>303</v>
      </c>
      <c r="E224" s="217">
        <f>IFERROR(VLOOKUP($B224,'[13]APR-20'!$B:$H,6,FALSE),0)</f>
        <v>0</v>
      </c>
      <c r="F224" s="218">
        <f>IFERROR(VLOOKUP(B224,'[13]APR-20'!B:H,7,FALSE),0)</f>
        <v>0</v>
      </c>
      <c r="G224" s="219">
        <f t="shared" si="27"/>
        <v>0</v>
      </c>
      <c r="H224" s="217">
        <f>IFERROR(VLOOKUP(B224,'[14]MAY-20'!B:H,6,FALSE),0)</f>
        <v>0</v>
      </c>
      <c r="I224" s="218">
        <f>IFERROR(VLOOKUP(B224,'[14]MAY-20'!B:H,7,FALSE),0)</f>
        <v>0</v>
      </c>
      <c r="J224" s="219">
        <f t="shared" si="28"/>
        <v>0</v>
      </c>
      <c r="K224" s="204">
        <f>IFERROR(VLOOKUP(B224,'[15]JUN-20'!B:H,6,FALSE),0)</f>
        <v>0</v>
      </c>
      <c r="L224" s="205">
        <f>IFERROR(VLOOKUP(B224,'[15]JUN-20'!B:H,7,FALSE),0)</f>
        <v>0</v>
      </c>
      <c r="M224" s="206">
        <f t="shared" si="29"/>
        <v>0</v>
      </c>
      <c r="N224" s="204">
        <f>IFERROR(VLOOKUP(B224,'[16]JUL-20'!B:H,6,FALSE),0)</f>
        <v>0</v>
      </c>
      <c r="O224" s="205">
        <f>IFERROR(VLOOKUP(B224,'[16]JUL-20'!B:H,7,FALSE),0)</f>
        <v>0</v>
      </c>
      <c r="P224" s="206">
        <f t="shared" si="30"/>
        <v>0</v>
      </c>
      <c r="Q224" s="204">
        <f>IFERROR(VLOOKUP(B224,'[17]AUG-20'!B:H,6,FALSE),0)</f>
        <v>0</v>
      </c>
      <c r="R224" s="205">
        <f>IFERROR(VLOOKUP(B224,'[17]AUG-20'!B:H,7,FALSE),0)</f>
        <v>0</v>
      </c>
      <c r="S224" s="206">
        <f t="shared" si="31"/>
        <v>0</v>
      </c>
      <c r="T224" s="204">
        <f>IFERROR(VLOOKUP(B224,'[18]SEP-20'!B:H,6,FALSE),0)</f>
        <v>845</v>
      </c>
      <c r="U224" s="205">
        <f>IFERROR(VLOOKUP(B224,'[18]SEP-20'!B:H,7,FALSE),0)</f>
        <v>24.9</v>
      </c>
      <c r="V224" s="206">
        <f t="shared" si="32"/>
        <v>869.9</v>
      </c>
      <c r="W224" s="195">
        <f t="shared" si="33"/>
        <v>845</v>
      </c>
      <c r="X224" s="196">
        <f t="shared" si="33"/>
        <v>24.9</v>
      </c>
      <c r="Y224" s="197">
        <f t="shared" si="33"/>
        <v>869.9</v>
      </c>
    </row>
    <row r="225" spans="1:25" ht="13">
      <c r="A225" s="2" t="s">
        <v>403</v>
      </c>
      <c r="B225" s="2" t="s">
        <v>404</v>
      </c>
      <c r="C225" s="89" t="s">
        <v>297</v>
      </c>
      <c r="D225" s="129" t="s">
        <v>304</v>
      </c>
      <c r="E225" s="217">
        <f>IFERROR(VLOOKUP($B225,'[13]APR-20'!$B:$H,6,FALSE),0)</f>
        <v>13783.55</v>
      </c>
      <c r="F225" s="218">
        <f>IFERROR(VLOOKUP(B225,'[13]APR-20'!B:H,7,FALSE),0)</f>
        <v>1044.42</v>
      </c>
      <c r="G225" s="219">
        <f t="shared" si="27"/>
        <v>14827.97</v>
      </c>
      <c r="H225" s="217">
        <f>IFERROR(VLOOKUP(B225,'[14]MAY-20'!B:H,6,FALSE),0)</f>
        <v>15715.45</v>
      </c>
      <c r="I225" s="218">
        <f>IFERROR(VLOOKUP(B225,'[14]MAY-20'!B:H,7,FALSE),0)</f>
        <v>833.63</v>
      </c>
      <c r="J225" s="219">
        <f t="shared" si="28"/>
        <v>16549.080000000002</v>
      </c>
      <c r="K225" s="204">
        <f>IFERROR(VLOOKUP(B225,'[15]JUN-20'!B:H,6,FALSE),0)</f>
        <v>10834.07</v>
      </c>
      <c r="L225" s="205">
        <f>IFERROR(VLOOKUP(B225,'[15]JUN-20'!B:H,7,FALSE),0)</f>
        <v>1892.8</v>
      </c>
      <c r="M225" s="206">
        <f t="shared" si="29"/>
        <v>12726.869999999999</v>
      </c>
      <c r="N225" s="204">
        <f>IFERROR(VLOOKUP(B225,'[16]JUL-20'!B:H,6,FALSE),0)</f>
        <v>14367.55</v>
      </c>
      <c r="O225" s="205">
        <f>IFERROR(VLOOKUP(B225,'[16]JUL-20'!B:H,7,FALSE),0)</f>
        <v>1017.32</v>
      </c>
      <c r="P225" s="206">
        <f t="shared" si="30"/>
        <v>15384.869999999999</v>
      </c>
      <c r="Q225" s="204">
        <f>IFERROR(VLOOKUP(B225,'[17]AUG-20'!B:H,6,FALSE),0)</f>
        <v>11669.48</v>
      </c>
      <c r="R225" s="205">
        <f>IFERROR(VLOOKUP(B225,'[17]AUG-20'!B:H,7,FALSE),0)</f>
        <v>1695.27</v>
      </c>
      <c r="S225" s="206">
        <f t="shared" si="31"/>
        <v>13364.75</v>
      </c>
      <c r="T225" s="204">
        <f>IFERROR(VLOOKUP(B225,'[18]SEP-20'!B:H,6,FALSE),0)</f>
        <v>11236.63</v>
      </c>
      <c r="U225" s="205">
        <f>IFERROR(VLOOKUP(B225,'[18]SEP-20'!B:H,7,FALSE),0)</f>
        <v>1008.06</v>
      </c>
      <c r="V225" s="206">
        <f t="shared" si="32"/>
        <v>12244.689999999999</v>
      </c>
      <c r="W225" s="195">
        <f t="shared" si="33"/>
        <v>77606.73</v>
      </c>
      <c r="X225" s="196">
        <f t="shared" si="33"/>
        <v>7491.5</v>
      </c>
      <c r="Y225" s="197">
        <f t="shared" si="33"/>
        <v>85098.23</v>
      </c>
    </row>
    <row r="226" spans="1:25" ht="13">
      <c r="A226" s="24" t="s">
        <v>335</v>
      </c>
      <c r="B226" s="2" t="s">
        <v>340</v>
      </c>
      <c r="C226" s="89" t="s">
        <v>297</v>
      </c>
      <c r="D226" s="129" t="s">
        <v>304</v>
      </c>
      <c r="E226" s="217">
        <f>IFERROR(VLOOKUP($B226,'[13]APR-20'!$B:$H,6,FALSE),0)</f>
        <v>4009.9</v>
      </c>
      <c r="F226" s="218">
        <f>IFERROR(VLOOKUP(B226,'[13]APR-20'!B:H,7,FALSE),0)</f>
        <v>521.86</v>
      </c>
      <c r="G226" s="219">
        <f t="shared" si="27"/>
        <v>4531.76</v>
      </c>
      <c r="H226" s="217">
        <f>IFERROR(VLOOKUP(B226,'[14]MAY-20'!B:H,6,FALSE),0)</f>
        <v>5060.3900000000003</v>
      </c>
      <c r="I226" s="218">
        <f>IFERROR(VLOOKUP(B226,'[14]MAY-20'!B:H,7,FALSE),0)</f>
        <v>143.96</v>
      </c>
      <c r="J226" s="219">
        <f t="shared" si="28"/>
        <v>5204.3500000000004</v>
      </c>
      <c r="K226" s="204">
        <f>IFERROR(VLOOKUP(B226,'[15]JUN-20'!B:H,6,FALSE),0)</f>
        <v>3117.29</v>
      </c>
      <c r="L226" s="205">
        <f>IFERROR(VLOOKUP(B226,'[15]JUN-20'!B:H,7,FALSE),0)</f>
        <v>139.94999999999999</v>
      </c>
      <c r="M226" s="206">
        <f t="shared" si="29"/>
        <v>3257.24</v>
      </c>
      <c r="N226" s="204">
        <f>IFERROR(VLOOKUP(B226,'[16]JUL-20'!B:H,6,FALSE),0)</f>
        <v>924.91</v>
      </c>
      <c r="O226" s="205">
        <f>IFERROR(VLOOKUP(B226,'[16]JUL-20'!B:H,7,FALSE),0)</f>
        <v>20.74</v>
      </c>
      <c r="P226" s="206">
        <f t="shared" si="30"/>
        <v>945.65</v>
      </c>
      <c r="Q226" s="204">
        <f>IFERROR(VLOOKUP(B226,'[17]AUG-20'!B:H,6,FALSE),0)</f>
        <v>6475.77</v>
      </c>
      <c r="R226" s="205">
        <f>IFERROR(VLOOKUP(B226,'[17]AUG-20'!B:H,7,FALSE),0)</f>
        <v>131.72999999999999</v>
      </c>
      <c r="S226" s="206">
        <f t="shared" si="31"/>
        <v>6607.5</v>
      </c>
      <c r="T226" s="204">
        <f>IFERROR(VLOOKUP(B226,'[18]SEP-20'!B:H,6,FALSE),0)</f>
        <v>6411.16</v>
      </c>
      <c r="U226" s="205">
        <f>IFERROR(VLOOKUP(B226,'[18]SEP-20'!B:H,7,FALSE),0)</f>
        <v>112.12</v>
      </c>
      <c r="V226" s="206">
        <f t="shared" si="32"/>
        <v>6523.28</v>
      </c>
      <c r="W226" s="195">
        <f t="shared" si="33"/>
        <v>25999.420000000002</v>
      </c>
      <c r="X226" s="196">
        <f t="shared" si="33"/>
        <v>1070.3600000000001</v>
      </c>
      <c r="Y226" s="197">
        <f t="shared" si="33"/>
        <v>27069.78</v>
      </c>
    </row>
    <row r="227" spans="1:25" ht="13">
      <c r="A227" s="2" t="s">
        <v>335</v>
      </c>
      <c r="B227" s="2" t="s">
        <v>336</v>
      </c>
      <c r="C227" s="89" t="s">
        <v>297</v>
      </c>
      <c r="D227" s="129" t="s">
        <v>304</v>
      </c>
      <c r="E227" s="217">
        <f>IFERROR(VLOOKUP($B227,'[13]APR-20'!$B:$H,6,FALSE),0)</f>
        <v>27239.86</v>
      </c>
      <c r="F227" s="218">
        <f>IFERROR(VLOOKUP(B227,'[13]APR-20'!B:H,7,FALSE),0)</f>
        <v>0.15</v>
      </c>
      <c r="G227" s="219">
        <f t="shared" si="27"/>
        <v>27240.010000000002</v>
      </c>
      <c r="H227" s="217">
        <f>IFERROR(VLOOKUP(B227,'[14]MAY-20'!B:H,6,FALSE),0)</f>
        <v>18588.02</v>
      </c>
      <c r="I227" s="218">
        <f>IFERROR(VLOOKUP(B227,'[14]MAY-20'!B:H,7,FALSE),0)</f>
        <v>14.85</v>
      </c>
      <c r="J227" s="219">
        <f t="shared" si="28"/>
        <v>18602.87</v>
      </c>
      <c r="K227" s="204">
        <f>IFERROR(VLOOKUP(B227,'[15]JUN-20'!B:H,6,FALSE),0)</f>
        <v>19519.240000000002</v>
      </c>
      <c r="L227" s="205">
        <f>IFERROR(VLOOKUP(B227,'[15]JUN-20'!B:H,7,FALSE),0)</f>
        <v>471.36</v>
      </c>
      <c r="M227" s="206">
        <f t="shared" si="29"/>
        <v>19990.600000000002</v>
      </c>
      <c r="N227" s="204">
        <f>IFERROR(VLOOKUP(B227,'[16]JUL-20'!B:H,6,FALSE),0)</f>
        <v>32714.080000000002</v>
      </c>
      <c r="O227" s="205">
        <f>IFERROR(VLOOKUP(B227,'[16]JUL-20'!B:H,7,FALSE),0)</f>
        <v>12.45</v>
      </c>
      <c r="P227" s="206">
        <f t="shared" si="30"/>
        <v>32726.530000000002</v>
      </c>
      <c r="Q227" s="204">
        <f>IFERROR(VLOOKUP(B227,'[17]AUG-20'!B:H,6,FALSE),0)</f>
        <v>27336.69</v>
      </c>
      <c r="R227" s="205">
        <f>IFERROR(VLOOKUP(B227,'[17]AUG-20'!B:H,7,FALSE),0)</f>
        <v>1855.2</v>
      </c>
      <c r="S227" s="206">
        <f t="shared" si="31"/>
        <v>29191.89</v>
      </c>
      <c r="T227" s="204">
        <f>IFERROR(VLOOKUP(B227,'[18]SEP-20'!B:H,6,FALSE),0)</f>
        <v>10496.51</v>
      </c>
      <c r="U227" s="205">
        <f>IFERROR(VLOOKUP(B227,'[18]SEP-20'!B:H,7,FALSE),0)</f>
        <v>82.17</v>
      </c>
      <c r="V227" s="206">
        <f t="shared" si="32"/>
        <v>10578.68</v>
      </c>
      <c r="W227" s="195">
        <f t="shared" si="33"/>
        <v>135894.40000000002</v>
      </c>
      <c r="X227" s="196">
        <f t="shared" si="33"/>
        <v>2436.1800000000003</v>
      </c>
      <c r="Y227" s="197">
        <f t="shared" si="33"/>
        <v>138330.58000000002</v>
      </c>
    </row>
    <row r="228" spans="1:25" ht="13.5" thickBot="1">
      <c r="A228" s="26" t="s">
        <v>335</v>
      </c>
      <c r="B228" s="26" t="s">
        <v>380</v>
      </c>
      <c r="C228" s="90" t="s">
        <v>297</v>
      </c>
      <c r="D228" s="130" t="s">
        <v>304</v>
      </c>
      <c r="E228" s="217">
        <f>IFERROR(VLOOKUP($B228,'[13]APR-20'!$B:$H,6,FALSE),0)</f>
        <v>12119.66</v>
      </c>
      <c r="F228" s="218">
        <f>IFERROR(VLOOKUP(B228,'[13]APR-20'!B:H,7,FALSE),0)</f>
        <v>0</v>
      </c>
      <c r="G228" s="219">
        <f t="shared" si="27"/>
        <v>12119.66</v>
      </c>
      <c r="H228" s="217">
        <f>IFERROR(VLOOKUP(B228,'[14]MAY-20'!B:H,6,FALSE),0)</f>
        <v>14142.25</v>
      </c>
      <c r="I228" s="218">
        <f>IFERROR(VLOOKUP(B228,'[14]MAY-20'!B:H,7,FALSE),0)</f>
        <v>0</v>
      </c>
      <c r="J228" s="219">
        <f t="shared" si="28"/>
        <v>14142.25</v>
      </c>
      <c r="K228" s="219">
        <f>IFERROR(VLOOKUP(B228,'[15]JUN-20'!B:H,6,FALSE),0)</f>
        <v>18142.82</v>
      </c>
      <c r="L228" s="205">
        <f>IFERROR(VLOOKUP(B228,'[15]JUN-20'!B:H,7,FALSE),0)</f>
        <v>0</v>
      </c>
      <c r="M228" s="219">
        <f t="shared" si="29"/>
        <v>18142.82</v>
      </c>
      <c r="N228" s="204">
        <f>IFERROR(VLOOKUP(B228,'[16]JUL-20'!B:H,6,FALSE),0)</f>
        <v>18158.560000000001</v>
      </c>
      <c r="O228" s="205">
        <f>IFERROR(VLOOKUP(B228,'[16]JUL-20'!B:H,7,FALSE),0)</f>
        <v>0</v>
      </c>
      <c r="P228" s="206">
        <f t="shared" si="30"/>
        <v>18158.560000000001</v>
      </c>
      <c r="Q228" s="204">
        <f>IFERROR(VLOOKUP(B228,'[17]AUG-20'!B:H,6,FALSE),0)</f>
        <v>15865.18</v>
      </c>
      <c r="R228" s="205">
        <f>IFERROR(VLOOKUP(B228,'[17]AUG-20'!B:H,7,FALSE),0)</f>
        <v>253.28</v>
      </c>
      <c r="S228" s="206">
        <f t="shared" si="31"/>
        <v>16118.460000000001</v>
      </c>
      <c r="T228" s="204">
        <f>IFERROR(VLOOKUP(B228,'[18]SEP-20'!B:H,6,FALSE),0)</f>
        <v>5762.33</v>
      </c>
      <c r="U228" s="205">
        <f>IFERROR(VLOOKUP(B228,'[18]SEP-20'!B:H,7,FALSE),0)</f>
        <v>132.38999999999999</v>
      </c>
      <c r="V228" s="206">
        <f t="shared" si="32"/>
        <v>5894.72</v>
      </c>
      <c r="W228" s="201">
        <f>SUM(E228,H228,K228,N168,Q228,T228)</f>
        <v>66044.179999999993</v>
      </c>
      <c r="X228" s="202">
        <f t="shared" ref="X228:Y228" si="34">SUM(F228,I228,L228,O228,R228,U228)</f>
        <v>385.66999999999996</v>
      </c>
      <c r="Y228" s="203">
        <f t="shared" si="34"/>
        <v>84576.47</v>
      </c>
    </row>
    <row r="229" spans="1:25">
      <c r="A229" s="91"/>
      <c r="B229" s="91"/>
      <c r="C229" s="91"/>
      <c r="D229" s="91"/>
      <c r="E229" s="251" t="s">
        <v>443</v>
      </c>
      <c r="F229" s="252"/>
      <c r="G229" s="253"/>
      <c r="H229" s="257"/>
      <c r="I229" s="252"/>
      <c r="J229" s="258"/>
      <c r="K229" s="210"/>
      <c r="L229" s="211"/>
      <c r="M229" s="212"/>
      <c r="N229" s="210"/>
      <c r="O229" s="211"/>
      <c r="P229" s="212"/>
      <c r="Q229" s="210"/>
      <c r="R229" s="211"/>
      <c r="S229" s="212"/>
      <c r="T229" s="210"/>
      <c r="U229" s="211"/>
      <c r="V229" s="212"/>
      <c r="W229" s="210"/>
      <c r="X229" s="211"/>
      <c r="Y229" s="212"/>
    </row>
    <row r="230" spans="1:25">
      <c r="A230" s="91"/>
      <c r="B230" s="91"/>
      <c r="C230" s="91"/>
      <c r="D230" s="91"/>
      <c r="E230" s="254"/>
      <c r="F230" s="255"/>
      <c r="G230" s="256"/>
      <c r="H230" s="217"/>
      <c r="I230" s="218"/>
      <c r="J230" s="219"/>
      <c r="K230" s="204"/>
      <c r="L230" s="205"/>
      <c r="M230" s="206"/>
      <c r="N230" s="204"/>
      <c r="O230" s="205"/>
      <c r="P230" s="206"/>
      <c r="Q230" s="204"/>
      <c r="R230" s="205"/>
      <c r="S230" s="206"/>
      <c r="T230" s="204"/>
      <c r="U230" s="205"/>
      <c r="V230" s="206"/>
      <c r="W230" s="204"/>
      <c r="X230" s="205"/>
      <c r="Y230" s="206"/>
    </row>
    <row r="231" spans="1:25">
      <c r="A231" s="232" t="s">
        <v>223</v>
      </c>
      <c r="B231" s="233"/>
      <c r="C231" s="233"/>
      <c r="D231" s="233"/>
      <c r="E231" s="249">
        <f t="shared" ref="E231:Y231" si="35">SUM(E5:E228)</f>
        <v>2559616.0100000016</v>
      </c>
      <c r="F231" s="236">
        <f t="shared" si="35"/>
        <v>172082.02999999988</v>
      </c>
      <c r="G231" s="236">
        <f t="shared" si="35"/>
        <v>2731698.040000001</v>
      </c>
      <c r="H231" s="249">
        <f t="shared" ref="H231:J231" si="36">SUM(H5:H228)</f>
        <v>2556926.2300000009</v>
      </c>
      <c r="I231" s="236">
        <f t="shared" si="36"/>
        <v>191367.1100000001</v>
      </c>
      <c r="J231" s="236">
        <f t="shared" si="36"/>
        <v>2748293.3400000026</v>
      </c>
      <c r="K231" s="236">
        <f t="shared" ref="K231:S231" si="37">SUM(K5:K228)</f>
        <v>2221500.2000000011</v>
      </c>
      <c r="L231" s="236">
        <f t="shared" si="37"/>
        <v>204261.31000000011</v>
      </c>
      <c r="M231" s="236">
        <f t="shared" si="37"/>
        <v>2425761.5100000002</v>
      </c>
      <c r="N231" s="236">
        <f>SUM(N5:N228)</f>
        <v>2086839.8000000007</v>
      </c>
      <c r="O231" s="236">
        <f t="shared" si="37"/>
        <v>225853.84000000003</v>
      </c>
      <c r="P231" s="236">
        <f t="shared" si="37"/>
        <v>2312693.6399999997</v>
      </c>
      <c r="Q231" s="236">
        <f t="shared" si="37"/>
        <v>1922210.43</v>
      </c>
      <c r="R231" s="236">
        <f t="shared" si="37"/>
        <v>196396.48999999996</v>
      </c>
      <c r="S231" s="236">
        <f t="shared" si="37"/>
        <v>2118606.9200000004</v>
      </c>
      <c r="T231" s="234">
        <f t="shared" si="35"/>
        <v>1559867.1900000006</v>
      </c>
      <c r="U231" s="235">
        <f t="shared" si="35"/>
        <v>257288.64</v>
      </c>
      <c r="V231" s="237">
        <f t="shared" si="35"/>
        <v>1817155.8299999998</v>
      </c>
      <c r="W231" s="234">
        <f t="shared" si="35"/>
        <v>12888813.24</v>
      </c>
      <c r="X231" s="235">
        <f t="shared" si="35"/>
        <v>1247249.42</v>
      </c>
      <c r="Y231" s="237">
        <f t="shared" si="35"/>
        <v>14154209.279999994</v>
      </c>
    </row>
    <row r="232" spans="1:25">
      <c r="A232" s="238" t="s">
        <v>224</v>
      </c>
      <c r="B232" s="172"/>
      <c r="C232" s="172"/>
      <c r="D232" s="172"/>
      <c r="E232" s="250">
        <v>0</v>
      </c>
      <c r="F232" s="250">
        <v>0</v>
      </c>
      <c r="G232" s="250">
        <v>0</v>
      </c>
      <c r="H232" s="250">
        <v>0</v>
      </c>
      <c r="I232" s="250">
        <v>0</v>
      </c>
      <c r="J232" s="250">
        <v>0</v>
      </c>
      <c r="K232" s="240">
        <v>0</v>
      </c>
      <c r="L232" s="240">
        <v>0</v>
      </c>
      <c r="M232" s="240">
        <v>0</v>
      </c>
      <c r="N232" s="240">
        <v>0</v>
      </c>
      <c r="O232" s="240">
        <v>0</v>
      </c>
      <c r="P232" s="240">
        <v>0</v>
      </c>
      <c r="Q232" s="240">
        <v>0</v>
      </c>
      <c r="R232" s="240">
        <v>0</v>
      </c>
      <c r="S232" s="240">
        <v>0</v>
      </c>
      <c r="T232" s="241">
        <v>0</v>
      </c>
      <c r="U232" s="239">
        <v>0</v>
      </c>
      <c r="V232" s="38">
        <v>0</v>
      </c>
      <c r="W232" s="241">
        <v>0</v>
      </c>
      <c r="X232" s="239">
        <v>0</v>
      </c>
      <c r="Y232" s="38">
        <v>0</v>
      </c>
    </row>
    <row r="233" spans="1:25" ht="13" thickBot="1">
      <c r="A233" s="178" t="s">
        <v>5</v>
      </c>
      <c r="B233" s="138"/>
      <c r="C233" s="138"/>
      <c r="D233" s="138"/>
      <c r="E233" s="248">
        <f>SUM(E231:E232)</f>
        <v>2559616.0100000016</v>
      </c>
      <c r="F233" s="248">
        <f t="shared" ref="F233:J233" si="38">SUM(F231:F232)</f>
        <v>172082.02999999988</v>
      </c>
      <c r="G233" s="248">
        <f t="shared" si="38"/>
        <v>2731698.040000001</v>
      </c>
      <c r="H233" s="248">
        <f t="shared" si="38"/>
        <v>2556926.2300000009</v>
      </c>
      <c r="I233" s="248">
        <f t="shared" si="38"/>
        <v>191367.1100000001</v>
      </c>
      <c r="J233" s="248">
        <f t="shared" si="38"/>
        <v>2748293.3400000026</v>
      </c>
      <c r="K233" s="245">
        <f t="shared" ref="K233:Y233" si="39">+K231+K232</f>
        <v>2221500.2000000011</v>
      </c>
      <c r="L233" s="245">
        <f t="shared" si="39"/>
        <v>204261.31000000011</v>
      </c>
      <c r="M233" s="245">
        <f t="shared" si="39"/>
        <v>2425761.5100000002</v>
      </c>
      <c r="N233" s="245">
        <f>+N231+N232</f>
        <v>2086839.8000000007</v>
      </c>
      <c r="O233" s="245">
        <f t="shared" si="39"/>
        <v>225853.84000000003</v>
      </c>
      <c r="P233" s="245">
        <f t="shared" si="39"/>
        <v>2312693.6399999997</v>
      </c>
      <c r="Q233" s="245">
        <f t="shared" si="39"/>
        <v>1922210.43</v>
      </c>
      <c r="R233" s="245">
        <f t="shared" si="39"/>
        <v>196396.48999999996</v>
      </c>
      <c r="S233" s="245">
        <f t="shared" si="39"/>
        <v>2118606.9200000004</v>
      </c>
      <c r="T233" s="126">
        <f t="shared" si="39"/>
        <v>1559867.1900000006</v>
      </c>
      <c r="U233" s="126">
        <f t="shared" si="39"/>
        <v>257288.64</v>
      </c>
      <c r="V233" s="126">
        <f t="shared" si="39"/>
        <v>1817155.8299999998</v>
      </c>
      <c r="W233" s="126">
        <f t="shared" si="39"/>
        <v>12888813.24</v>
      </c>
      <c r="X233" s="126">
        <f t="shared" si="39"/>
        <v>1247249.42</v>
      </c>
      <c r="Y233" s="126">
        <f t="shared" si="39"/>
        <v>14154209.279999994</v>
      </c>
    </row>
  </sheetData>
  <conditionalFormatting sqref="B56:B58">
    <cfRule type="duplicateValues" dxfId="18" priority="2"/>
  </conditionalFormatting>
  <conditionalFormatting sqref="B60:B63">
    <cfRule type="duplicateValues" dxfId="17" priority="1"/>
  </conditionalFormatting>
  <pageMargins left="0.7" right="0.7" top="0.75" bottom="0.75" header="0.3" footer="0.3"/>
  <pageSetup paperSize="9" orientation="portrait" r:id="rId1"/>
  <customProperties>
    <customPr name="EpmWorksheetKeyString_GUID" r:id="rId2"/>
  </customPropertie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FC5F32-1FD8-4E97-9BB5-A84D787688B2}">
  <dimension ref="A1:Y340"/>
  <sheetViews>
    <sheetView topLeftCell="A211" zoomScale="80" zoomScaleNormal="80" workbookViewId="0">
      <pane xSplit="4" topLeftCell="E1" activePane="topRight" state="frozen"/>
      <selection pane="topRight" activeCell="L238" sqref="L238"/>
    </sheetView>
  </sheetViews>
  <sheetFormatPr defaultRowHeight="12.5"/>
  <cols>
    <col min="1" max="1" width="13.26953125" customWidth="1"/>
    <col min="2" max="2" width="18" customWidth="1"/>
    <col min="3" max="3" width="9.1796875" customWidth="1"/>
    <col min="4" max="4" width="9.453125" customWidth="1"/>
    <col min="5" max="9" width="9.1796875" bestFit="1" customWidth="1"/>
    <col min="10" max="13" width="9.1796875" style="101" bestFit="1" customWidth="1"/>
    <col min="14" max="14" width="12.453125" customWidth="1"/>
    <col min="15" max="15" width="10.1796875" bestFit="1" customWidth="1"/>
    <col min="16" max="16" width="10.1796875" style="101" bestFit="1" customWidth="1"/>
    <col min="17" max="17" width="11.1796875" style="101" customWidth="1"/>
    <col min="18" max="18" width="10" style="101" customWidth="1"/>
    <col min="19" max="19" width="11.26953125" style="101" customWidth="1"/>
    <col min="20" max="20" width="10" style="101" customWidth="1"/>
    <col min="21" max="21" width="11.81640625" style="101" customWidth="1"/>
    <col min="22" max="22" width="10.54296875" style="101" customWidth="1"/>
    <col min="23" max="23" width="14" customWidth="1"/>
    <col min="24" max="24" width="11.26953125" customWidth="1"/>
    <col min="25" max="25" width="11.7265625" customWidth="1"/>
  </cols>
  <sheetData>
    <row r="1" spans="1:25" ht="18">
      <c r="A1" s="81" t="s">
        <v>442</v>
      </c>
      <c r="J1"/>
      <c r="K1"/>
      <c r="L1"/>
      <c r="M1"/>
      <c r="P1"/>
      <c r="Q1"/>
      <c r="R1"/>
      <c r="S1"/>
      <c r="T1"/>
      <c r="U1"/>
      <c r="V1"/>
    </row>
    <row r="2" spans="1:25" ht="13" thickBot="1">
      <c r="J2"/>
      <c r="K2"/>
      <c r="L2"/>
      <c r="M2"/>
      <c r="P2"/>
      <c r="Q2"/>
      <c r="R2"/>
      <c r="S2"/>
      <c r="T2"/>
      <c r="U2"/>
      <c r="V2"/>
    </row>
    <row r="3" spans="1:25" ht="13" thickBot="1">
      <c r="E3" s="171">
        <v>44105</v>
      </c>
      <c r="F3" s="83"/>
      <c r="G3" s="84"/>
      <c r="H3" s="82">
        <v>44136</v>
      </c>
      <c r="I3" s="83"/>
      <c r="J3" s="84"/>
      <c r="K3" s="82">
        <v>44166</v>
      </c>
      <c r="L3" s="85"/>
      <c r="M3" s="84"/>
      <c r="N3" s="82">
        <v>44197</v>
      </c>
      <c r="O3" s="85"/>
      <c r="P3" s="84"/>
      <c r="Q3" s="82">
        <v>44228</v>
      </c>
      <c r="R3" s="85"/>
      <c r="S3" s="84"/>
      <c r="T3" s="82">
        <v>44256</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204">
        <f>IFERROR(VLOOKUP($B5,'[19]OCT-20'!$B:$H,6,FALSE),0)</f>
        <v>0</v>
      </c>
      <c r="F5" s="205">
        <f>IFERROR(VLOOKUP(B5,'[19]OCT-20'!B:H,7,FALSE),0)</f>
        <v>0</v>
      </c>
      <c r="G5" s="206">
        <f t="shared" ref="G5:G72" si="0">+E5+F5</f>
        <v>0</v>
      </c>
      <c r="H5" s="217">
        <f>IFERROR(VLOOKUP(B5,'[20]NOV-20'!B:H,6,FALSE),0)</f>
        <v>0</v>
      </c>
      <c r="I5" s="218">
        <f>IFERROR(VLOOKUP(B5,'[20]NOV-20'!B:H,7,FALSE),0)</f>
        <v>0</v>
      </c>
      <c r="J5" s="219">
        <f t="shared" ref="J5:J72" si="1">+H5+I5</f>
        <v>0</v>
      </c>
      <c r="K5" s="217">
        <f>IFERROR(VLOOKUP(B5,'[21]DEC-20'!B:H,6,FALSE),0)</f>
        <v>0</v>
      </c>
      <c r="L5" s="218">
        <f>IFERROR(VLOOKUP(B5,'[21]DEC-20'!B:H,7,FALSE),0)</f>
        <v>0</v>
      </c>
      <c r="M5" s="219">
        <f t="shared" ref="M5:M72" si="2">+K5+L5</f>
        <v>0</v>
      </c>
      <c r="N5" s="217">
        <f>IFERROR(VLOOKUP(B5,'[22]JAN-21'!B:H,6,FALSE),0)</f>
        <v>0</v>
      </c>
      <c r="O5" s="218">
        <f>IFERROR(VLOOKUP(B5,'[22]JAN-21'!B:H,7,FALSE),0)</f>
        <v>0</v>
      </c>
      <c r="P5" s="219">
        <f t="shared" ref="P5:P72" si="3">+N5+O5</f>
        <v>0</v>
      </c>
      <c r="Q5" s="217">
        <f>IFERROR(VLOOKUP(B5,'[23]FEB-21'!B:H,6,FALSE),0)</f>
        <v>0</v>
      </c>
      <c r="R5" s="218">
        <f>IFERROR(VLOOKUP(B5,'[23]FEB-21'!B:H,7,FALSE),0)</f>
        <v>0</v>
      </c>
      <c r="S5" s="219">
        <f t="shared" ref="S5:S68" si="4">+Q5+R5</f>
        <v>0</v>
      </c>
      <c r="T5" s="217">
        <f>IFERROR(VLOOKUP(B5,'[24]MAR-21'!B:H,6,FALSE),0)</f>
        <v>0</v>
      </c>
      <c r="U5" s="218">
        <f>IFERROR(VLOOKUP(B5,'[24]MAR-21'!B:H,7,FALSE),0)</f>
        <v>0</v>
      </c>
      <c r="V5" s="219">
        <f t="shared" ref="V5:V68" si="5">+T5+U5</f>
        <v>0</v>
      </c>
      <c r="W5" s="195">
        <f>SUM(E5,H5,K5,N5,Q5,T5)</f>
        <v>0</v>
      </c>
      <c r="X5" s="196">
        <f>SUM(F5,I5,L5,O5,R5,U5)</f>
        <v>0</v>
      </c>
      <c r="Y5" s="197">
        <f>SUM(G5,J5,M5,P5,S5,V5)</f>
        <v>0</v>
      </c>
    </row>
    <row r="6" spans="1:25" ht="13">
      <c r="A6" s="2" t="s">
        <v>250</v>
      </c>
      <c r="B6" s="2" t="s">
        <v>7</v>
      </c>
      <c r="C6" s="89" t="s">
        <v>297</v>
      </c>
      <c r="D6" s="129" t="s">
        <v>298</v>
      </c>
      <c r="E6" s="204">
        <f>IFERROR(VLOOKUP($B6,'[19]OCT-20'!$B:$H,6,FALSE),0)</f>
        <v>7394.8</v>
      </c>
      <c r="F6" s="205">
        <f>IFERROR(VLOOKUP(B6,'[19]OCT-20'!B:H,7,FALSE),0)</f>
        <v>1711</v>
      </c>
      <c r="G6" s="206">
        <f t="shared" si="0"/>
        <v>9105.7999999999993</v>
      </c>
      <c r="H6" s="217">
        <f>IFERROR(VLOOKUP(B6,'[20]NOV-20'!B:H,6,FALSE),0)</f>
        <v>14528.7</v>
      </c>
      <c r="I6" s="218">
        <f>IFERROR(VLOOKUP(B6,'[20]NOV-20'!B:H,7,FALSE),0)</f>
        <v>3738.5</v>
      </c>
      <c r="J6" s="219">
        <f t="shared" si="1"/>
        <v>18267.2</v>
      </c>
      <c r="K6" s="217">
        <f>IFERROR(VLOOKUP(B6,'[21]DEC-20'!B:H,6,FALSE),0)</f>
        <v>5969.2</v>
      </c>
      <c r="L6" s="218">
        <f>IFERROR(VLOOKUP(B6,'[21]DEC-20'!B:H,7,FALSE),0)</f>
        <v>1787.8</v>
      </c>
      <c r="M6" s="219">
        <f t="shared" si="2"/>
        <v>7757</v>
      </c>
      <c r="N6" s="217">
        <f>IFERROR(VLOOKUP(B6,'[22]JAN-21'!B:H,6,FALSE),0)</f>
        <v>9509.0300000000007</v>
      </c>
      <c r="O6" s="218">
        <f>IFERROR(VLOOKUP(B6,'[22]JAN-21'!B:H,7,FALSE),0)</f>
        <v>1005.41</v>
      </c>
      <c r="P6" s="219">
        <f t="shared" si="3"/>
        <v>10514.44</v>
      </c>
      <c r="Q6" s="217">
        <f>IFERROR(VLOOKUP(B6,'[23]FEB-21'!B:H,6,FALSE),0)</f>
        <v>5793.07</v>
      </c>
      <c r="R6" s="218">
        <f>IFERROR(VLOOKUP(B6,'[23]FEB-21'!B:H,7,FALSE),0)</f>
        <v>758.57</v>
      </c>
      <c r="S6" s="219">
        <f t="shared" si="4"/>
        <v>6551.6399999999994</v>
      </c>
      <c r="T6" s="217">
        <f>IFERROR(VLOOKUP(B6,'[24]MAR-21'!B:H,6,FALSE),0)</f>
        <v>8235.4699999999993</v>
      </c>
      <c r="U6" s="218">
        <f>IFERROR(VLOOKUP(B6,'[24]MAR-21'!B:H,7,FALSE),0)</f>
        <v>526.13</v>
      </c>
      <c r="V6" s="219">
        <f t="shared" si="5"/>
        <v>8761.5999999999985</v>
      </c>
      <c r="W6" s="195">
        <f t="shared" ref="W6:Y81" si="6">SUM(E6,H6,K6,N6,Q6,T6)</f>
        <v>51430.270000000004</v>
      </c>
      <c r="X6" s="196">
        <f t="shared" si="6"/>
        <v>9527.41</v>
      </c>
      <c r="Y6" s="197">
        <f t="shared" si="6"/>
        <v>60957.68</v>
      </c>
    </row>
    <row r="7" spans="1:25" ht="13">
      <c r="A7" s="2" t="s">
        <v>251</v>
      </c>
      <c r="B7" s="2" t="s">
        <v>8</v>
      </c>
      <c r="C7" s="89" t="s">
        <v>297</v>
      </c>
      <c r="D7" s="129" t="s">
        <v>302</v>
      </c>
      <c r="E7" s="204">
        <f>IFERROR(VLOOKUP($B7,'[19]OCT-20'!$B:$H,6,FALSE),0)</f>
        <v>0.26</v>
      </c>
      <c r="F7" s="205">
        <f>IFERROR(VLOOKUP(B7,'[19]OCT-20'!B:H,7,FALSE),0)</f>
        <v>0</v>
      </c>
      <c r="G7" s="206">
        <f t="shared" si="0"/>
        <v>0.26</v>
      </c>
      <c r="H7" s="217">
        <f>IFERROR(VLOOKUP(B7,'[20]NOV-20'!B:H,6,FALSE),0)</f>
        <v>0</v>
      </c>
      <c r="I7" s="218">
        <f>IFERROR(VLOOKUP(B7,'[20]NOV-20'!B:H,7,FALSE),0)</f>
        <v>0</v>
      </c>
      <c r="J7" s="219">
        <f t="shared" si="1"/>
        <v>0</v>
      </c>
      <c r="K7" s="217">
        <f>IFERROR(VLOOKUP(B7,'[21]DEC-20'!B:H,6,FALSE),0)</f>
        <v>0</v>
      </c>
      <c r="L7" s="218">
        <f>IFERROR(VLOOKUP(B7,'[21]DEC-20'!B:H,7,FALSE),0)</f>
        <v>0</v>
      </c>
      <c r="M7" s="219">
        <f t="shared" si="2"/>
        <v>0</v>
      </c>
      <c r="N7" s="217">
        <f>IFERROR(VLOOKUP(B7,'[22]JAN-21'!B:H,6,FALSE),0)</f>
        <v>0.21</v>
      </c>
      <c r="O7" s="218">
        <f>IFERROR(VLOOKUP(B7,'[22]JAN-21'!B:H,7,FALSE),0)</f>
        <v>0</v>
      </c>
      <c r="P7" s="219">
        <f t="shared" si="3"/>
        <v>0.21</v>
      </c>
      <c r="Q7" s="217">
        <f>IFERROR(VLOOKUP(B7,'[23]FEB-21'!B:H,6,FALSE),0)</f>
        <v>0</v>
      </c>
      <c r="R7" s="218">
        <f>IFERROR(VLOOKUP(B7,'[23]FEB-21'!B:H,7,FALSE),0)</f>
        <v>0</v>
      </c>
      <c r="S7" s="219">
        <f t="shared" si="4"/>
        <v>0</v>
      </c>
      <c r="T7" s="217">
        <f>IFERROR(VLOOKUP(B7,'[24]MAR-21'!B:H,6,FALSE),0)</f>
        <v>0</v>
      </c>
      <c r="U7" s="218">
        <f>IFERROR(VLOOKUP(B7,'[24]MAR-21'!B:H,7,FALSE),0)</f>
        <v>0</v>
      </c>
      <c r="V7" s="219">
        <f t="shared" si="5"/>
        <v>0</v>
      </c>
      <c r="W7" s="195">
        <f t="shared" si="6"/>
        <v>0.47</v>
      </c>
      <c r="X7" s="196">
        <f t="shared" si="6"/>
        <v>0</v>
      </c>
      <c r="Y7" s="197">
        <f t="shared" si="6"/>
        <v>0.47</v>
      </c>
    </row>
    <row r="8" spans="1:25" ht="13">
      <c r="A8" s="2" t="s">
        <v>251</v>
      </c>
      <c r="B8" s="2" t="s">
        <v>9</v>
      </c>
      <c r="C8" s="89" t="s">
        <v>297</v>
      </c>
      <c r="D8" s="129" t="s">
        <v>302</v>
      </c>
      <c r="E8" s="204">
        <f>IFERROR(VLOOKUP($B8,'[19]OCT-20'!$B:$H,6,FALSE),0)</f>
        <v>0</v>
      </c>
      <c r="F8" s="205">
        <f>IFERROR(VLOOKUP(B8,'[19]OCT-20'!B:H,7,FALSE),0)</f>
        <v>0</v>
      </c>
      <c r="G8" s="206">
        <f t="shared" si="0"/>
        <v>0</v>
      </c>
      <c r="H8" s="217">
        <f>IFERROR(VLOOKUP(B8,'[20]NOV-20'!B:H,6,FALSE),0)</f>
        <v>0</v>
      </c>
      <c r="I8" s="218">
        <f>IFERROR(VLOOKUP(B8,'[20]NOV-20'!B:H,7,FALSE),0)</f>
        <v>0</v>
      </c>
      <c r="J8" s="219">
        <f t="shared" si="1"/>
        <v>0</v>
      </c>
      <c r="K8" s="217">
        <f>IFERROR(VLOOKUP(B8,'[21]DEC-20'!B:H,6,FALSE),0)</f>
        <v>0</v>
      </c>
      <c r="L8" s="218">
        <f>IFERROR(VLOOKUP(B8,'[21]DEC-20'!B:H,7,FALSE),0)</f>
        <v>0</v>
      </c>
      <c r="M8" s="219">
        <f t="shared" si="2"/>
        <v>0</v>
      </c>
      <c r="N8" s="217">
        <f>IFERROR(VLOOKUP(B8,'[22]JAN-21'!B:H,6,FALSE),0)</f>
        <v>0</v>
      </c>
      <c r="O8" s="218">
        <f>IFERROR(VLOOKUP(B8,'[22]JAN-21'!B:H,7,FALSE),0)</f>
        <v>0</v>
      </c>
      <c r="P8" s="219">
        <f t="shared" si="3"/>
        <v>0</v>
      </c>
      <c r="Q8" s="217">
        <f>IFERROR(VLOOKUP(B8,'[23]FEB-21'!B:H,6,FALSE),0)</f>
        <v>0</v>
      </c>
      <c r="R8" s="218">
        <f>IFERROR(VLOOKUP(B8,'[23]FEB-21'!B:H,7,FALSE),0)</f>
        <v>0</v>
      </c>
      <c r="S8" s="219">
        <f t="shared" si="4"/>
        <v>0</v>
      </c>
      <c r="T8" s="217">
        <f>IFERROR(VLOOKUP(B8,'[24]MAR-21'!B:H,6,FALSE),0)</f>
        <v>0</v>
      </c>
      <c r="U8" s="218">
        <f>IFERROR(VLOOKUP(B8,'[24]MAR-21'!B:H,7,FALSE),0)</f>
        <v>0</v>
      </c>
      <c r="V8" s="219">
        <f t="shared" si="5"/>
        <v>0</v>
      </c>
      <c r="W8" s="195">
        <f t="shared" si="6"/>
        <v>0</v>
      </c>
      <c r="X8" s="196">
        <f t="shared" si="6"/>
        <v>0</v>
      </c>
      <c r="Y8" s="197">
        <f t="shared" si="6"/>
        <v>0</v>
      </c>
    </row>
    <row r="9" spans="1:25" ht="13">
      <c r="A9" s="2" t="s">
        <v>252</v>
      </c>
      <c r="B9" s="2" t="s">
        <v>10</v>
      </c>
      <c r="C9" s="89" t="s">
        <v>297</v>
      </c>
      <c r="D9" s="129" t="s">
        <v>302</v>
      </c>
      <c r="E9" s="204">
        <f>IFERROR(VLOOKUP($B9,'[19]OCT-20'!$B:$H,6,FALSE),0)</f>
        <v>0</v>
      </c>
      <c r="F9" s="205">
        <f>IFERROR(VLOOKUP(B9,'[19]OCT-20'!B:H,7,FALSE),0)</f>
        <v>0</v>
      </c>
      <c r="G9" s="206">
        <f t="shared" si="0"/>
        <v>0</v>
      </c>
      <c r="H9" s="217">
        <f>IFERROR(VLOOKUP(B9,'[20]NOV-20'!B:H,6,FALSE),0)</f>
        <v>0</v>
      </c>
      <c r="I9" s="218">
        <f>IFERROR(VLOOKUP(B9,'[20]NOV-20'!B:H,7,FALSE),0)</f>
        <v>0</v>
      </c>
      <c r="J9" s="219">
        <f t="shared" si="1"/>
        <v>0</v>
      </c>
      <c r="K9" s="217">
        <f>IFERROR(VLOOKUP(B9,'[21]DEC-20'!B:H,6,FALSE),0)</f>
        <v>0</v>
      </c>
      <c r="L9" s="218">
        <f>IFERROR(VLOOKUP(B9,'[21]DEC-20'!B:H,7,FALSE),0)</f>
        <v>0</v>
      </c>
      <c r="M9" s="219">
        <f t="shared" si="2"/>
        <v>0</v>
      </c>
      <c r="N9" s="217">
        <f>IFERROR(VLOOKUP(B9,'[22]JAN-21'!B:H,6,FALSE),0)</f>
        <v>0</v>
      </c>
      <c r="O9" s="218">
        <f>IFERROR(VLOOKUP(B9,'[22]JAN-21'!B:H,7,FALSE),0)</f>
        <v>0</v>
      </c>
      <c r="P9" s="219">
        <f t="shared" si="3"/>
        <v>0</v>
      </c>
      <c r="Q9" s="217">
        <f>IFERROR(VLOOKUP(B9,'[23]FEB-21'!B:H,6,FALSE),0)</f>
        <v>0</v>
      </c>
      <c r="R9" s="218">
        <f>IFERROR(VLOOKUP(B9,'[23]FEB-21'!B:H,7,FALSE),0)</f>
        <v>0</v>
      </c>
      <c r="S9" s="219">
        <f t="shared" si="4"/>
        <v>0</v>
      </c>
      <c r="T9" s="217">
        <f>IFERROR(VLOOKUP(B9,'[24]MAR-21'!B:H,6,FALSE),0)</f>
        <v>0</v>
      </c>
      <c r="U9" s="218">
        <f>IFERROR(VLOOKUP(B9,'[24]MAR-21'!B:H,7,FALSE),0)</f>
        <v>0</v>
      </c>
      <c r="V9" s="219">
        <f t="shared" si="5"/>
        <v>0</v>
      </c>
      <c r="W9" s="195">
        <f t="shared" si="6"/>
        <v>0</v>
      </c>
      <c r="X9" s="196">
        <f t="shared" si="6"/>
        <v>0</v>
      </c>
      <c r="Y9" s="197">
        <f t="shared" si="6"/>
        <v>0</v>
      </c>
    </row>
    <row r="10" spans="1:25" ht="13">
      <c r="A10" s="2" t="s">
        <v>252</v>
      </c>
      <c r="B10" s="2" t="s">
        <v>11</v>
      </c>
      <c r="C10" s="89" t="s">
        <v>297</v>
      </c>
      <c r="D10" s="129" t="s">
        <v>302</v>
      </c>
      <c r="E10" s="204">
        <f>IFERROR(VLOOKUP($B10,'[19]OCT-20'!$B:$H,6,FALSE),0)</f>
        <v>0</v>
      </c>
      <c r="F10" s="205">
        <f>IFERROR(VLOOKUP(B10,'[19]OCT-20'!B:H,7,FALSE),0)</f>
        <v>0</v>
      </c>
      <c r="G10" s="206">
        <f t="shared" si="0"/>
        <v>0</v>
      </c>
      <c r="H10" s="217">
        <f>IFERROR(VLOOKUP(B10,'[20]NOV-20'!B:H,6,FALSE),0)</f>
        <v>0</v>
      </c>
      <c r="I10" s="218">
        <f>IFERROR(VLOOKUP(B10,'[20]NOV-20'!B:H,7,FALSE),0)</f>
        <v>0</v>
      </c>
      <c r="J10" s="219">
        <f t="shared" si="1"/>
        <v>0</v>
      </c>
      <c r="K10" s="217">
        <f>IFERROR(VLOOKUP(B10,'[21]DEC-20'!B:H,6,FALSE),0)</f>
        <v>0</v>
      </c>
      <c r="L10" s="218">
        <f>IFERROR(VLOOKUP(B10,'[21]DEC-20'!B:H,7,FALSE),0)</f>
        <v>0</v>
      </c>
      <c r="M10" s="219">
        <f t="shared" si="2"/>
        <v>0</v>
      </c>
      <c r="N10" s="217">
        <f>IFERROR(VLOOKUP(B10,'[22]JAN-21'!B:H,6,FALSE),0)</f>
        <v>0</v>
      </c>
      <c r="O10" s="218">
        <f>IFERROR(VLOOKUP(B10,'[22]JAN-21'!B:H,7,FALSE),0)</f>
        <v>0</v>
      </c>
      <c r="P10" s="219">
        <f t="shared" si="3"/>
        <v>0</v>
      </c>
      <c r="Q10" s="217">
        <f>IFERROR(VLOOKUP(B10,'[23]FEB-21'!B:H,6,FALSE),0)</f>
        <v>0</v>
      </c>
      <c r="R10" s="218">
        <f>IFERROR(VLOOKUP(B10,'[23]FEB-21'!B:H,7,FALSE),0)</f>
        <v>0</v>
      </c>
      <c r="S10" s="219">
        <f t="shared" si="4"/>
        <v>0</v>
      </c>
      <c r="T10" s="217">
        <f>IFERROR(VLOOKUP(B10,'[24]MAR-21'!B:H,6,FALSE),0)</f>
        <v>0</v>
      </c>
      <c r="U10" s="218">
        <f>IFERROR(VLOOKUP(B10,'[24]MAR-21'!B:H,7,FALSE),0)</f>
        <v>0</v>
      </c>
      <c r="V10" s="219">
        <f t="shared" si="5"/>
        <v>0</v>
      </c>
      <c r="W10" s="195">
        <f t="shared" si="6"/>
        <v>0</v>
      </c>
      <c r="X10" s="196">
        <f t="shared" si="6"/>
        <v>0</v>
      </c>
      <c r="Y10" s="197">
        <f t="shared" si="6"/>
        <v>0</v>
      </c>
    </row>
    <row r="11" spans="1:25" ht="13">
      <c r="A11" s="2" t="s">
        <v>389</v>
      </c>
      <c r="B11" s="2" t="s">
        <v>390</v>
      </c>
      <c r="C11" s="89" t="s">
        <v>297</v>
      </c>
      <c r="D11" s="129" t="s">
        <v>304</v>
      </c>
      <c r="E11" s="204">
        <f>IFERROR(VLOOKUP($B11,'[19]OCT-20'!$B:$H,6,FALSE),0)</f>
        <v>7209.42</v>
      </c>
      <c r="F11" s="205">
        <f>IFERROR(VLOOKUP(B11,'[19]OCT-20'!B:H,7,FALSE),0)</f>
        <v>110.15</v>
      </c>
      <c r="G11" s="206">
        <f t="shared" si="0"/>
        <v>7319.57</v>
      </c>
      <c r="H11" s="217">
        <f>IFERROR(VLOOKUP(B11,'[20]NOV-20'!B:H,6,FALSE),0)</f>
        <v>7395.51</v>
      </c>
      <c r="I11" s="218">
        <f>IFERROR(VLOOKUP(B11,'[20]NOV-20'!B:H,7,FALSE),0)</f>
        <v>75.64</v>
      </c>
      <c r="J11" s="219">
        <f t="shared" si="1"/>
        <v>7471.1500000000005</v>
      </c>
      <c r="K11" s="217">
        <f>IFERROR(VLOOKUP(B11,'[21]DEC-20'!B:H,6,FALSE),0)</f>
        <v>9971.07</v>
      </c>
      <c r="L11" s="218">
        <f>IFERROR(VLOOKUP(B11,'[21]DEC-20'!B:H,7,FALSE),0)</f>
        <v>83.28</v>
      </c>
      <c r="M11" s="219">
        <f t="shared" si="2"/>
        <v>10054.35</v>
      </c>
      <c r="N11" s="217">
        <f>IFERROR(VLOOKUP(B11,'[22]JAN-21'!B:H,6,FALSE),0)</f>
        <v>7444.47</v>
      </c>
      <c r="O11" s="218">
        <f>IFERROR(VLOOKUP(B11,'[22]JAN-21'!B:H,7,FALSE),0)</f>
        <v>102.54</v>
      </c>
      <c r="P11" s="219">
        <f t="shared" si="3"/>
        <v>7547.01</v>
      </c>
      <c r="Q11" s="217">
        <f>IFERROR(VLOOKUP(B11,'[23]FEB-21'!B:H,6,FALSE),0)</f>
        <v>6877.82</v>
      </c>
      <c r="R11" s="218">
        <f>IFERROR(VLOOKUP(B11,'[23]FEB-21'!B:H,7,FALSE),0)</f>
        <v>149.65</v>
      </c>
      <c r="S11" s="219">
        <f t="shared" si="4"/>
        <v>7027.4699999999993</v>
      </c>
      <c r="T11" s="217">
        <f>IFERROR(VLOOKUP(B11,'[24]MAR-21'!B:H,6,FALSE),0)</f>
        <v>1454.12</v>
      </c>
      <c r="U11" s="218">
        <f>IFERROR(VLOOKUP(B11,'[24]MAR-21'!B:H,7,FALSE),0)</f>
        <v>557.89</v>
      </c>
      <c r="V11" s="219">
        <f t="shared" si="5"/>
        <v>2012.0099999999998</v>
      </c>
      <c r="W11" s="195">
        <f t="shared" si="6"/>
        <v>40352.410000000003</v>
      </c>
      <c r="X11" s="196">
        <f t="shared" si="6"/>
        <v>1079.1500000000001</v>
      </c>
      <c r="Y11" s="197">
        <f t="shared" si="6"/>
        <v>41431.560000000005</v>
      </c>
    </row>
    <row r="12" spans="1:25" ht="12.75" customHeight="1">
      <c r="A12" s="2" t="str">
        <f>INDEX([22]Unit_details!A:A,MATCH(B12,[22]Unit_details!B:B,0))</f>
        <v>BEAT</v>
      </c>
      <c r="B12" s="2" t="s">
        <v>446</v>
      </c>
      <c r="C12" s="89" t="str">
        <f>VLOOKUP(B12,[22]Unit_details!B:D,2,FALSE)</f>
        <v>D</v>
      </c>
      <c r="D12" s="129" t="str">
        <f>VLOOKUP(B12,[22]Unit_details!B:D,3,FALSE)</f>
        <v>SC</v>
      </c>
      <c r="E12" s="217">
        <f>IFERROR(VLOOKUP($B12,'[22]OCT-20'!$B:$H,6,FALSE),0)</f>
        <v>0</v>
      </c>
      <c r="F12" s="218">
        <f>IFERROR(VLOOKUP(B12,'[22]OCT-20'!B:H,7,FALSE),0)</f>
        <v>0</v>
      </c>
      <c r="G12" s="219">
        <f t="shared" si="0"/>
        <v>0</v>
      </c>
      <c r="H12" s="217">
        <f>IFERROR(VLOOKUP(B12,'[22]NOV-20'!B:H,6,FALSE),0)</f>
        <v>9426.33</v>
      </c>
      <c r="I12" s="218">
        <f>IFERROR(VLOOKUP(B12,'[22]NOV-20'!B:H,7,FALSE),0)</f>
        <v>11.8</v>
      </c>
      <c r="J12" s="219">
        <f t="shared" si="1"/>
        <v>9438.1299999999992</v>
      </c>
      <c r="K12" s="217">
        <f>IFERROR(VLOOKUP(B12,'[22]DEC-20'!B:H,6,FALSE),0)</f>
        <v>13612.61</v>
      </c>
      <c r="L12" s="218">
        <f>IFERROR(VLOOKUP(B12,'[22]DEC-20'!B:H,7,FALSE),0)</f>
        <v>32.32</v>
      </c>
      <c r="M12" s="219">
        <f t="shared" si="2"/>
        <v>13644.93</v>
      </c>
      <c r="N12" s="217">
        <f>IFERROR(VLOOKUP(B12,'[22]JAN-21'!B:H,6,FALSE),0)</f>
        <v>15471.21</v>
      </c>
      <c r="O12" s="218">
        <f>IFERROR(VLOOKUP(B12,'[22]JAN-21'!B:H,7,FALSE),0)</f>
        <v>42.31</v>
      </c>
      <c r="P12" s="219">
        <f t="shared" si="3"/>
        <v>15513.519999999999</v>
      </c>
      <c r="Q12" s="217">
        <f>IFERROR(VLOOKUP(B12,'[23]FEB-21'!B:H,6,FALSE),0)</f>
        <v>14488.77</v>
      </c>
      <c r="R12" s="218">
        <f>IFERROR(VLOOKUP(B12,'[23]FEB-21'!B:H,7,FALSE),0)</f>
        <v>100.38</v>
      </c>
      <c r="S12" s="219">
        <f t="shared" si="4"/>
        <v>14589.15</v>
      </c>
      <c r="T12" s="217">
        <f>IFERROR(VLOOKUP(B12,'[24]MAR-21'!B:H,6,FALSE),0)</f>
        <v>24881.82</v>
      </c>
      <c r="U12" s="218">
        <f>IFERROR(VLOOKUP(B12,'[24]MAR-21'!B:H,7,FALSE),0)</f>
        <v>1.36</v>
      </c>
      <c r="V12" s="219">
        <f t="shared" si="5"/>
        <v>24883.18</v>
      </c>
      <c r="W12" s="262">
        <f t="shared" ref="W12:X15" si="7">+E12+H12+K12+N12+Q12+T12</f>
        <v>77880.739999999991</v>
      </c>
      <c r="X12" s="218">
        <f t="shared" si="7"/>
        <v>188.17000000000002</v>
      </c>
      <c r="Y12" s="219">
        <f t="shared" ref="Y12:Y15" si="8">+W12+X12</f>
        <v>78068.909999999989</v>
      </c>
    </row>
    <row r="13" spans="1:25" ht="12.75" customHeight="1">
      <c r="A13" s="2" t="str">
        <f>INDEX([22]Unit_details!A:A,MATCH(B13,[22]Unit_details!B:B,0))</f>
        <v>BEAT</v>
      </c>
      <c r="B13" s="2" t="s">
        <v>447</v>
      </c>
      <c r="C13" s="89" t="str">
        <f>VLOOKUP(B13,[22]Unit_details!B:D,2,FALSE)</f>
        <v>D</v>
      </c>
      <c r="D13" s="129" t="str">
        <f>VLOOKUP(B13,[22]Unit_details!B:D,3,FALSE)</f>
        <v>SC</v>
      </c>
      <c r="E13" s="217">
        <f>IFERROR(VLOOKUP($B13,'[22]OCT-20'!$B:$H,6,FALSE),0)</f>
        <v>0</v>
      </c>
      <c r="F13" s="218">
        <f>IFERROR(VLOOKUP(B13,'[22]OCT-20'!B:H,7,FALSE),0)</f>
        <v>0</v>
      </c>
      <c r="G13" s="219">
        <f t="shared" si="0"/>
        <v>0</v>
      </c>
      <c r="H13" s="217">
        <f>IFERROR(VLOOKUP(B13,'[22]NOV-20'!B:H,6,FALSE),0)</f>
        <v>13406.33</v>
      </c>
      <c r="I13" s="218">
        <f>IFERROR(VLOOKUP(B13,'[22]NOV-20'!B:H,7,FALSE),0)</f>
        <v>35.69</v>
      </c>
      <c r="J13" s="219">
        <f t="shared" si="1"/>
        <v>13442.02</v>
      </c>
      <c r="K13" s="217">
        <f>IFERROR(VLOOKUP(B13,'[22]DEC-20'!B:H,6,FALSE),0)</f>
        <v>23003.4</v>
      </c>
      <c r="L13" s="218">
        <f>IFERROR(VLOOKUP(B13,'[22]DEC-20'!B:H,7,FALSE),0)</f>
        <v>0.25</v>
      </c>
      <c r="M13" s="219">
        <f t="shared" si="2"/>
        <v>23003.65</v>
      </c>
      <c r="N13" s="217">
        <f>IFERROR(VLOOKUP(B13,'[22]JAN-21'!B:H,6,FALSE),0)</f>
        <v>25344.43</v>
      </c>
      <c r="O13" s="218">
        <f>IFERROR(VLOOKUP(B13,'[22]JAN-21'!B:H,7,FALSE),0)</f>
        <v>7.0000000000000007E-2</v>
      </c>
      <c r="P13" s="219">
        <f t="shared" si="3"/>
        <v>25344.5</v>
      </c>
      <c r="Q13" s="217">
        <f>IFERROR(VLOOKUP(B13,'[23]FEB-21'!B:H,6,FALSE),0)</f>
        <v>20237.650000000001</v>
      </c>
      <c r="R13" s="218">
        <f>IFERROR(VLOOKUP(B13,'[23]FEB-21'!B:H,7,FALSE),0)</f>
        <v>67.599999999999994</v>
      </c>
      <c r="S13" s="219">
        <f t="shared" si="4"/>
        <v>20305.25</v>
      </c>
      <c r="T13" s="217">
        <f>IFERROR(VLOOKUP(B13,'[24]MAR-21'!B:H,6,FALSE),0)</f>
        <v>23366.639999999999</v>
      </c>
      <c r="U13" s="218">
        <f>IFERROR(VLOOKUP(B13,'[24]MAR-21'!B:H,7,FALSE),0)</f>
        <v>74.44</v>
      </c>
      <c r="V13" s="219">
        <f t="shared" si="5"/>
        <v>23441.079999999998</v>
      </c>
      <c r="W13" s="262">
        <f t="shared" si="7"/>
        <v>105358.45</v>
      </c>
      <c r="X13" s="218">
        <f t="shared" si="7"/>
        <v>178.04999999999998</v>
      </c>
      <c r="Y13" s="219">
        <f t="shared" si="8"/>
        <v>105536.5</v>
      </c>
    </row>
    <row r="14" spans="1:25" ht="12.75" customHeight="1">
      <c r="A14" s="2" t="str">
        <f>INDEX([22]Unit_details!A:A,MATCH(B14,[22]Unit_details!B:B,0))</f>
        <v>BEAT</v>
      </c>
      <c r="B14" s="2" t="s">
        <v>448</v>
      </c>
      <c r="C14" s="89" t="str">
        <f>VLOOKUP(B14,[22]Unit_details!B:D,2,FALSE)</f>
        <v>D</v>
      </c>
      <c r="D14" s="129" t="str">
        <f>VLOOKUP(B14,[22]Unit_details!B:D,3,FALSE)</f>
        <v>SC</v>
      </c>
      <c r="E14" s="217">
        <f>IFERROR(VLOOKUP($B14,'[22]OCT-20'!$B:$H,6,FALSE),0)</f>
        <v>0</v>
      </c>
      <c r="F14" s="218">
        <f>IFERROR(VLOOKUP(B14,'[22]OCT-20'!B:H,7,FALSE),0)</f>
        <v>0</v>
      </c>
      <c r="G14" s="219">
        <f t="shared" si="0"/>
        <v>0</v>
      </c>
      <c r="H14" s="217">
        <f>IFERROR(VLOOKUP(B14,'[22]NOV-20'!B:H,6,FALSE),0)</f>
        <v>13150.41</v>
      </c>
      <c r="I14" s="218">
        <f>IFERROR(VLOOKUP(B14,'[22]NOV-20'!B:H,7,FALSE),0)</f>
        <v>0.69</v>
      </c>
      <c r="J14" s="219">
        <f t="shared" si="1"/>
        <v>13151.1</v>
      </c>
      <c r="K14" s="217">
        <f>IFERROR(VLOOKUP(B14,'[22]DEC-20'!B:H,6,FALSE),0)</f>
        <v>20894.650000000001</v>
      </c>
      <c r="L14" s="218">
        <f>IFERROR(VLOOKUP(B14,'[22]DEC-20'!B:H,7,FALSE),0)</f>
        <v>70.39</v>
      </c>
      <c r="M14" s="219">
        <f t="shared" si="2"/>
        <v>20965.04</v>
      </c>
      <c r="N14" s="217">
        <f>IFERROR(VLOOKUP(B14,'[22]JAN-21'!B:H,6,FALSE),0)</f>
        <v>23418.78</v>
      </c>
      <c r="O14" s="218">
        <f>IFERROR(VLOOKUP(B14,'[22]JAN-21'!B:H,7,FALSE),0)</f>
        <v>87.87</v>
      </c>
      <c r="P14" s="219">
        <f t="shared" si="3"/>
        <v>23506.649999999998</v>
      </c>
      <c r="Q14" s="217">
        <f>IFERROR(VLOOKUP(B14,'[23]FEB-21'!B:H,6,FALSE),0)</f>
        <v>30901.75</v>
      </c>
      <c r="R14" s="218">
        <f>IFERROR(VLOOKUP(B14,'[23]FEB-21'!B:H,7,FALSE),0)</f>
        <v>4.2699999999999996</v>
      </c>
      <c r="S14" s="219">
        <f t="shared" si="4"/>
        <v>30906.02</v>
      </c>
      <c r="T14" s="217">
        <f>IFERROR(VLOOKUP(B14,'[24]MAR-21'!B:H,6,FALSE),0)</f>
        <v>28756.25</v>
      </c>
      <c r="U14" s="218">
        <f>IFERROR(VLOOKUP(B14,'[24]MAR-21'!B:H,7,FALSE),0)</f>
        <v>134.30000000000001</v>
      </c>
      <c r="V14" s="219">
        <f t="shared" si="5"/>
        <v>28890.55</v>
      </c>
      <c r="W14" s="262">
        <f t="shared" si="7"/>
        <v>117121.84</v>
      </c>
      <c r="X14" s="218">
        <f t="shared" si="7"/>
        <v>297.52</v>
      </c>
      <c r="Y14" s="219">
        <f t="shared" si="8"/>
        <v>117419.36</v>
      </c>
    </row>
    <row r="15" spans="1:25" ht="12.75" customHeight="1">
      <c r="A15" s="2" t="str">
        <f>INDEX([22]Unit_details!A:A,MATCH(B15,[22]Unit_details!B:B,0))</f>
        <v>BEAT</v>
      </c>
      <c r="B15" s="2" t="s">
        <v>449</v>
      </c>
      <c r="C15" s="89" t="str">
        <f>VLOOKUP(B15,[22]Unit_details!B:D,2,FALSE)</f>
        <v>D</v>
      </c>
      <c r="D15" s="129" t="str">
        <f>VLOOKUP(B15,[22]Unit_details!B:D,3,FALSE)</f>
        <v>SC</v>
      </c>
      <c r="E15" s="217">
        <f>IFERROR(VLOOKUP($B15,'[22]OCT-20'!$B:$H,6,FALSE),0)</f>
        <v>0</v>
      </c>
      <c r="F15" s="218">
        <f>IFERROR(VLOOKUP(B15,'[22]OCT-20'!B:H,7,FALSE),0)</f>
        <v>0</v>
      </c>
      <c r="G15" s="219">
        <f t="shared" si="0"/>
        <v>0</v>
      </c>
      <c r="H15" s="217">
        <f>IFERROR(VLOOKUP(B15,'[22]NOV-20'!B:H,6,FALSE),0)</f>
        <v>13924.79</v>
      </c>
      <c r="I15" s="218">
        <f>IFERROR(VLOOKUP(B15,'[22]NOV-20'!B:H,7,FALSE),0)</f>
        <v>0</v>
      </c>
      <c r="J15" s="219">
        <f t="shared" si="1"/>
        <v>13924.79</v>
      </c>
      <c r="K15" s="217">
        <f>IFERROR(VLOOKUP(B15,'[22]DEC-20'!B:H,6,FALSE),0)</f>
        <v>23014.87</v>
      </c>
      <c r="L15" s="218">
        <f>IFERROR(VLOOKUP(B15,'[22]DEC-20'!B:H,7,FALSE),0)</f>
        <v>0</v>
      </c>
      <c r="M15" s="219">
        <f t="shared" si="2"/>
        <v>23014.87</v>
      </c>
      <c r="N15" s="217">
        <f>IFERROR(VLOOKUP(B15,'[22]JAN-21'!B:H,6,FALSE),0)</f>
        <v>25211.8</v>
      </c>
      <c r="O15" s="218">
        <f>IFERROR(VLOOKUP(B15,'[22]JAN-21'!B:H,7,FALSE),0)</f>
        <v>0.14000000000000001</v>
      </c>
      <c r="P15" s="219">
        <f t="shared" si="3"/>
        <v>25211.94</v>
      </c>
      <c r="Q15" s="217">
        <f>IFERROR(VLOOKUP(B15,'[23]FEB-21'!B:H,6,FALSE),0)</f>
        <v>28344.27</v>
      </c>
      <c r="R15" s="218">
        <f>IFERROR(VLOOKUP(B15,'[23]FEB-21'!B:H,7,FALSE),0)</f>
        <v>29.8</v>
      </c>
      <c r="S15" s="219">
        <f t="shared" si="4"/>
        <v>28374.07</v>
      </c>
      <c r="T15" s="217">
        <f>IFERROR(VLOOKUP(B15,'[24]MAR-21'!B:H,6,FALSE),0)</f>
        <v>31809.31</v>
      </c>
      <c r="U15" s="218">
        <f>IFERROR(VLOOKUP(B15,'[24]MAR-21'!B:H,7,FALSE),0)</f>
        <v>83.16</v>
      </c>
      <c r="V15" s="219">
        <f t="shared" si="5"/>
        <v>31892.47</v>
      </c>
      <c r="W15" s="262">
        <f t="shared" si="7"/>
        <v>122305.04000000001</v>
      </c>
      <c r="X15" s="218">
        <f t="shared" si="7"/>
        <v>113.1</v>
      </c>
      <c r="Y15" s="219">
        <f t="shared" si="8"/>
        <v>122418.14000000001</v>
      </c>
    </row>
    <row r="16" spans="1:25" ht="13">
      <c r="A16" s="2" t="s">
        <v>396</v>
      </c>
      <c r="B16" s="2" t="s">
        <v>397</v>
      </c>
      <c r="C16" s="89" t="s">
        <v>297</v>
      </c>
      <c r="D16" s="129" t="s">
        <v>304</v>
      </c>
      <c r="E16" s="204">
        <f>IFERROR(VLOOKUP($B16,'[19]OCT-20'!$B:$H,6,FALSE),0)</f>
        <v>5716.62</v>
      </c>
      <c r="F16" s="205">
        <f>IFERROR(VLOOKUP(B16,'[19]OCT-20'!B:H,7,FALSE),0)</f>
        <v>1161.83</v>
      </c>
      <c r="G16" s="206">
        <f t="shared" si="0"/>
        <v>6878.45</v>
      </c>
      <c r="H16" s="217">
        <f>IFERROR(VLOOKUP(B16,'[20]NOV-20'!B:H,6,FALSE),0)</f>
        <v>5587.19</v>
      </c>
      <c r="I16" s="218">
        <f>IFERROR(VLOOKUP(B16,'[20]NOV-20'!B:H,7,FALSE),0)</f>
        <v>1059.6400000000001</v>
      </c>
      <c r="J16" s="219">
        <f t="shared" si="1"/>
        <v>6646.83</v>
      </c>
      <c r="K16" s="217">
        <f>IFERROR(VLOOKUP(B16,'[21]DEC-20'!B:H,6,FALSE),0)</f>
        <v>5943.8</v>
      </c>
      <c r="L16" s="218">
        <f>IFERROR(VLOOKUP(B16,'[21]DEC-20'!B:H,7,FALSE),0)</f>
        <v>1108.1500000000001</v>
      </c>
      <c r="M16" s="219">
        <f t="shared" si="2"/>
        <v>7051.9500000000007</v>
      </c>
      <c r="N16" s="217">
        <f>IFERROR(VLOOKUP(B16,'[22]JAN-21'!B:H,6,FALSE),0)</f>
        <v>5216.8999999999996</v>
      </c>
      <c r="O16" s="218">
        <f>IFERROR(VLOOKUP(B16,'[22]JAN-21'!B:H,7,FALSE),0)</f>
        <v>1125.18</v>
      </c>
      <c r="P16" s="219">
        <f t="shared" si="3"/>
        <v>6342.08</v>
      </c>
      <c r="Q16" s="217">
        <f>IFERROR(VLOOKUP(B16,'[23]FEB-21'!B:H,6,FALSE),0)</f>
        <v>5203.1099999999997</v>
      </c>
      <c r="R16" s="218">
        <f>IFERROR(VLOOKUP(B16,'[23]FEB-21'!B:H,7,FALSE),0)</f>
        <v>1043.5899999999999</v>
      </c>
      <c r="S16" s="219">
        <f t="shared" si="4"/>
        <v>6246.7</v>
      </c>
      <c r="T16" s="217">
        <f>IFERROR(VLOOKUP(B16,'[24]MAR-21'!B:H,6,FALSE),0)</f>
        <v>5432.61</v>
      </c>
      <c r="U16" s="218">
        <f>IFERROR(VLOOKUP(B16,'[24]MAR-21'!B:H,7,FALSE),0)</f>
        <v>1428.21</v>
      </c>
      <c r="V16" s="219">
        <f t="shared" si="5"/>
        <v>6860.82</v>
      </c>
      <c r="W16" s="195">
        <f t="shared" si="6"/>
        <v>33100.230000000003</v>
      </c>
      <c r="X16" s="196">
        <f t="shared" si="6"/>
        <v>6926.6</v>
      </c>
      <c r="Y16" s="197">
        <f t="shared" si="6"/>
        <v>40026.829999999994</v>
      </c>
    </row>
    <row r="17" spans="1:25" ht="13">
      <c r="A17" s="2" t="s">
        <v>392</v>
      </c>
      <c r="B17" s="2" t="s">
        <v>393</v>
      </c>
      <c r="C17" s="89" t="s">
        <v>297</v>
      </c>
      <c r="D17" s="129" t="s">
        <v>303</v>
      </c>
      <c r="E17" s="204">
        <f>IFERROR(VLOOKUP($B17,'[19]OCT-20'!$B:$H,6,FALSE),0)</f>
        <v>16736.599999999999</v>
      </c>
      <c r="F17" s="205">
        <f>IFERROR(VLOOKUP(B17,'[19]OCT-20'!B:H,7,FALSE),0)</f>
        <v>2910.1</v>
      </c>
      <c r="G17" s="206">
        <f t="shared" si="0"/>
        <v>19646.699999999997</v>
      </c>
      <c r="H17" s="217">
        <f>IFERROR(VLOOKUP(B17,'[20]NOV-20'!B:H,6,FALSE),0)</f>
        <v>19903.5</v>
      </c>
      <c r="I17" s="218">
        <f>IFERROR(VLOOKUP(B17,'[20]NOV-20'!B:H,7,FALSE),0)</f>
        <v>5731.1</v>
      </c>
      <c r="J17" s="219">
        <f t="shared" si="1"/>
        <v>25634.6</v>
      </c>
      <c r="K17" s="217">
        <f>IFERROR(VLOOKUP(B17,'[21]DEC-20'!B:H,6,FALSE),0)</f>
        <v>18380.099999999999</v>
      </c>
      <c r="L17" s="218">
        <f>IFERROR(VLOOKUP(B17,'[21]DEC-20'!B:H,7,FALSE),0)</f>
        <v>3873.5</v>
      </c>
      <c r="M17" s="219">
        <f t="shared" si="2"/>
        <v>22253.599999999999</v>
      </c>
      <c r="N17" s="217">
        <f>IFERROR(VLOOKUP(B17,'[22]JAN-21'!B:H,6,FALSE),0)</f>
        <v>18052.3</v>
      </c>
      <c r="O17" s="218">
        <f>IFERROR(VLOOKUP(B17,'[22]JAN-21'!B:H,7,FALSE),0)</f>
        <v>5916.3</v>
      </c>
      <c r="P17" s="219">
        <f t="shared" si="3"/>
        <v>23968.6</v>
      </c>
      <c r="Q17" s="217">
        <f>IFERROR(VLOOKUP(B17,'[23]FEB-21'!B:H,6,FALSE),0)</f>
        <v>440</v>
      </c>
      <c r="R17" s="218">
        <f>IFERROR(VLOOKUP(B17,'[23]FEB-21'!B:H,7,FALSE),0)</f>
        <v>143.30000000000001</v>
      </c>
      <c r="S17" s="219">
        <f t="shared" si="4"/>
        <v>583.29999999999995</v>
      </c>
      <c r="T17" s="217">
        <f>IFERROR(VLOOKUP(B17,'[24]MAR-21'!B:H,6,FALSE),0)</f>
        <v>40640.5</v>
      </c>
      <c r="U17" s="218">
        <f>IFERROR(VLOOKUP(B17,'[24]MAR-21'!B:H,7,FALSE),0)</f>
        <v>4690.3</v>
      </c>
      <c r="V17" s="219">
        <f t="shared" si="5"/>
        <v>45330.8</v>
      </c>
      <c r="W17" s="195">
        <f t="shared" si="6"/>
        <v>114153</v>
      </c>
      <c r="X17" s="196">
        <f t="shared" si="6"/>
        <v>23264.6</v>
      </c>
      <c r="Y17" s="197">
        <f t="shared" si="6"/>
        <v>137417.60000000001</v>
      </c>
    </row>
    <row r="18" spans="1:25" ht="13">
      <c r="A18" s="2" t="s">
        <v>392</v>
      </c>
      <c r="B18" s="2" t="s">
        <v>394</v>
      </c>
      <c r="C18" s="89" t="s">
        <v>297</v>
      </c>
      <c r="D18" s="129" t="s">
        <v>303</v>
      </c>
      <c r="E18" s="204">
        <f>IFERROR(VLOOKUP($B18,'[19]OCT-20'!$B:$H,6,FALSE),0)</f>
        <v>35384.199999999997</v>
      </c>
      <c r="F18" s="205">
        <f>IFERROR(VLOOKUP(B18,'[19]OCT-20'!B:H,7,FALSE),0)</f>
        <v>5316.4</v>
      </c>
      <c r="G18" s="206">
        <f t="shared" si="0"/>
        <v>40700.6</v>
      </c>
      <c r="H18" s="217">
        <f>IFERROR(VLOOKUP(B18,'[20]NOV-20'!B:H,6,FALSE),0)</f>
        <v>37045</v>
      </c>
      <c r="I18" s="218">
        <f>IFERROR(VLOOKUP(B18,'[20]NOV-20'!B:H,7,FALSE),0)</f>
        <v>4809.3</v>
      </c>
      <c r="J18" s="219">
        <f t="shared" si="1"/>
        <v>41854.300000000003</v>
      </c>
      <c r="K18" s="217">
        <f>IFERROR(VLOOKUP(B18,'[21]DEC-20'!B:H,6,FALSE),0)</f>
        <v>55556.800000000003</v>
      </c>
      <c r="L18" s="218">
        <f>IFERROR(VLOOKUP(B18,'[21]DEC-20'!B:H,7,FALSE),0)</f>
        <v>6020</v>
      </c>
      <c r="M18" s="219">
        <f t="shared" si="2"/>
        <v>61576.800000000003</v>
      </c>
      <c r="N18" s="217">
        <f>IFERROR(VLOOKUP(B18,'[22]JAN-21'!B:H,6,FALSE),0)</f>
        <v>31733.599999999999</v>
      </c>
      <c r="O18" s="218">
        <f>IFERROR(VLOOKUP(B18,'[22]JAN-21'!B:H,7,FALSE),0)</f>
        <v>5957.7</v>
      </c>
      <c r="P18" s="219">
        <f t="shared" si="3"/>
        <v>37691.299999999996</v>
      </c>
      <c r="Q18" s="217">
        <f>IFERROR(VLOOKUP(B18,'[23]FEB-21'!B:H,6,FALSE),0)</f>
        <v>35979.800000000003</v>
      </c>
      <c r="R18" s="218">
        <f>IFERROR(VLOOKUP(B18,'[23]FEB-21'!B:H,7,FALSE),0)</f>
        <v>5848.2</v>
      </c>
      <c r="S18" s="219">
        <f t="shared" si="4"/>
        <v>41828</v>
      </c>
      <c r="T18" s="217">
        <f>IFERROR(VLOOKUP(B18,'[24]MAR-21'!B:H,6,FALSE),0)</f>
        <v>58235.8</v>
      </c>
      <c r="U18" s="218">
        <f>IFERROR(VLOOKUP(B18,'[24]MAR-21'!B:H,7,FALSE),0)</f>
        <v>10460.1</v>
      </c>
      <c r="V18" s="219">
        <f t="shared" si="5"/>
        <v>68695.900000000009</v>
      </c>
      <c r="W18" s="195">
        <f t="shared" si="6"/>
        <v>253935.2</v>
      </c>
      <c r="X18" s="196">
        <f t="shared" si="6"/>
        <v>38411.700000000004</v>
      </c>
      <c r="Y18" s="197">
        <f t="shared" si="6"/>
        <v>292346.90000000002</v>
      </c>
    </row>
    <row r="19" spans="1:25" ht="13">
      <c r="A19" s="2" t="s">
        <v>254</v>
      </c>
      <c r="B19" s="2" t="s">
        <v>16</v>
      </c>
      <c r="C19" s="89" t="s">
        <v>297</v>
      </c>
      <c r="D19" s="129" t="s">
        <v>303</v>
      </c>
      <c r="E19" s="204">
        <f>IFERROR(VLOOKUP($B19,'[19]OCT-20'!$B:$H,6,FALSE),0)</f>
        <v>18291.78</v>
      </c>
      <c r="F19" s="205">
        <f>IFERROR(VLOOKUP(B19,'[19]OCT-20'!B:H,7,FALSE),0)</f>
        <v>5268.6</v>
      </c>
      <c r="G19" s="206">
        <f t="shared" si="0"/>
        <v>23560.379999999997</v>
      </c>
      <c r="H19" s="217">
        <f>IFERROR(VLOOKUP(B19,'[20]NOV-20'!B:H,6,FALSE),0)</f>
        <v>19220.669999999998</v>
      </c>
      <c r="I19" s="218">
        <f>IFERROR(VLOOKUP(B19,'[20]NOV-20'!B:H,7,FALSE),0)</f>
        <v>4928.49</v>
      </c>
      <c r="J19" s="219">
        <f t="shared" si="1"/>
        <v>24149.159999999996</v>
      </c>
      <c r="K19" s="217">
        <f>IFERROR(VLOOKUP(B19,'[21]DEC-20'!B:H,6,FALSE),0)</f>
        <v>16652.7</v>
      </c>
      <c r="L19" s="218">
        <f>IFERROR(VLOOKUP(B19,'[21]DEC-20'!B:H,7,FALSE),0)</f>
        <v>9774.6299999999992</v>
      </c>
      <c r="M19" s="219">
        <f t="shared" si="2"/>
        <v>26427.33</v>
      </c>
      <c r="N19" s="217">
        <f>IFERROR(VLOOKUP(B19,'[22]JAN-21'!B:H,6,FALSE),0)</f>
        <v>8795.16</v>
      </c>
      <c r="O19" s="218">
        <f>IFERROR(VLOOKUP(B19,'[22]JAN-21'!B:H,7,FALSE),0)</f>
        <v>7927.74</v>
      </c>
      <c r="P19" s="219">
        <f t="shared" si="3"/>
        <v>16722.900000000001</v>
      </c>
      <c r="Q19" s="217">
        <f>IFERROR(VLOOKUP(B19,'[23]FEB-21'!B:H,6,FALSE),0)</f>
        <v>11597.49</v>
      </c>
      <c r="R19" s="218">
        <f>IFERROR(VLOOKUP(B19,'[23]FEB-21'!B:H,7,FALSE),0)</f>
        <v>17085.060000000001</v>
      </c>
      <c r="S19" s="219">
        <f t="shared" si="4"/>
        <v>28682.550000000003</v>
      </c>
      <c r="T19" s="217">
        <f>IFERROR(VLOOKUP(B19,'[24]MAR-21'!B:H,6,FALSE),0)</f>
        <v>25619.67</v>
      </c>
      <c r="U19" s="218">
        <f>IFERROR(VLOOKUP(B19,'[24]MAR-21'!B:H,7,FALSE),0)</f>
        <v>5694.84</v>
      </c>
      <c r="V19" s="219">
        <f t="shared" si="5"/>
        <v>31314.51</v>
      </c>
      <c r="W19" s="195">
        <f t="shared" si="6"/>
        <v>100177.47</v>
      </c>
      <c r="X19" s="196">
        <f t="shared" si="6"/>
        <v>50679.360000000001</v>
      </c>
      <c r="Y19" s="197">
        <f t="shared" si="6"/>
        <v>150856.82999999999</v>
      </c>
    </row>
    <row r="20" spans="1:25" ht="13">
      <c r="A20" s="2" t="s">
        <v>310</v>
      </c>
      <c r="B20" s="2" t="s">
        <v>311</v>
      </c>
      <c r="C20" s="89" t="s">
        <v>297</v>
      </c>
      <c r="D20" s="129" t="s">
        <v>303</v>
      </c>
      <c r="E20" s="204">
        <f>IFERROR(VLOOKUP($B20,'[19]OCT-20'!$B:$H,6,FALSE),0)</f>
        <v>5965.2</v>
      </c>
      <c r="F20" s="205">
        <f>IFERROR(VLOOKUP(B20,'[19]OCT-20'!B:H,7,FALSE),0)</f>
        <v>6955.4</v>
      </c>
      <c r="G20" s="206">
        <f t="shared" si="0"/>
        <v>12920.599999999999</v>
      </c>
      <c r="H20" s="217">
        <f>IFERROR(VLOOKUP(B20,'[20]NOV-20'!B:H,6,FALSE),0)</f>
        <v>6238.8</v>
      </c>
      <c r="I20" s="218">
        <f>IFERROR(VLOOKUP(B20,'[20]NOV-20'!B:H,7,FALSE),0)</f>
        <v>4564.8999999999996</v>
      </c>
      <c r="J20" s="219">
        <f t="shared" si="1"/>
        <v>10803.7</v>
      </c>
      <c r="K20" s="217">
        <f>IFERROR(VLOOKUP(B20,'[21]DEC-20'!B:H,6,FALSE),0)</f>
        <v>5474</v>
      </c>
      <c r="L20" s="218">
        <f>IFERROR(VLOOKUP(B20,'[21]DEC-20'!B:H,7,FALSE),0)</f>
        <v>8960.2000000000007</v>
      </c>
      <c r="M20" s="219">
        <f t="shared" si="2"/>
        <v>14434.2</v>
      </c>
      <c r="N20" s="217">
        <f>IFERROR(VLOOKUP(B20,'[22]JAN-21'!B:H,6,FALSE),0)</f>
        <v>5390</v>
      </c>
      <c r="O20" s="218">
        <f>IFERROR(VLOOKUP(B20,'[22]JAN-21'!B:H,7,FALSE),0)</f>
        <v>5133</v>
      </c>
      <c r="P20" s="219">
        <f t="shared" si="3"/>
        <v>10523</v>
      </c>
      <c r="Q20" s="217">
        <f>IFERROR(VLOOKUP(B20,'[23]FEB-21'!B:H,6,FALSE),0)</f>
        <v>10681.8</v>
      </c>
      <c r="R20" s="218">
        <f>IFERROR(VLOOKUP(B20,'[23]FEB-21'!B:H,7,FALSE),0)</f>
        <v>7952.2</v>
      </c>
      <c r="S20" s="219">
        <f t="shared" si="4"/>
        <v>18634</v>
      </c>
      <c r="T20" s="217">
        <f>IFERROR(VLOOKUP(B20,'[24]MAR-21'!B:H,6,FALSE),0)</f>
        <v>10428.799999999999</v>
      </c>
      <c r="U20" s="218">
        <f>IFERROR(VLOOKUP(B20,'[24]MAR-21'!B:H,7,FALSE),0)</f>
        <v>3531.7</v>
      </c>
      <c r="V20" s="219">
        <f t="shared" si="5"/>
        <v>13960.5</v>
      </c>
      <c r="W20" s="195">
        <f t="shared" si="6"/>
        <v>44178.600000000006</v>
      </c>
      <c r="X20" s="196">
        <f t="shared" si="6"/>
        <v>37097.399999999994</v>
      </c>
      <c r="Y20" s="197">
        <f t="shared" si="6"/>
        <v>81276</v>
      </c>
    </row>
    <row r="21" spans="1:25" ht="13">
      <c r="A21" s="2" t="s">
        <v>370</v>
      </c>
      <c r="B21" s="2" t="s">
        <v>371</v>
      </c>
      <c r="C21" s="89" t="s">
        <v>297</v>
      </c>
      <c r="D21" s="129" t="s">
        <v>304</v>
      </c>
      <c r="E21" s="204">
        <f>IFERROR(VLOOKUP($B21,'[19]OCT-20'!$B:$H,6,FALSE),0)</f>
        <v>10.87</v>
      </c>
      <c r="F21" s="205">
        <f>IFERROR(VLOOKUP(B21,'[19]OCT-20'!B:H,7,FALSE),0)</f>
        <v>4623.91</v>
      </c>
      <c r="G21" s="206">
        <f t="shared" si="0"/>
        <v>4634.78</v>
      </c>
      <c r="H21" s="217">
        <f>IFERROR(VLOOKUP(B21,'[20]NOV-20'!B:H,6,FALSE),0)</f>
        <v>50.7</v>
      </c>
      <c r="I21" s="218">
        <f>IFERROR(VLOOKUP(B21,'[20]NOV-20'!B:H,7,FALSE),0)</f>
        <v>4392.51</v>
      </c>
      <c r="J21" s="219">
        <f t="shared" si="1"/>
        <v>4443.21</v>
      </c>
      <c r="K21" s="217">
        <f>IFERROR(VLOOKUP(B21,'[21]DEC-20'!B:H,6,FALSE),0)</f>
        <v>6.74</v>
      </c>
      <c r="L21" s="218">
        <f>IFERROR(VLOOKUP(B21,'[21]DEC-20'!B:H,7,FALSE),0)</f>
        <v>6419.36</v>
      </c>
      <c r="M21" s="219">
        <f t="shared" si="2"/>
        <v>6426.0999999999995</v>
      </c>
      <c r="N21" s="217">
        <f>IFERROR(VLOOKUP(B21,'[22]JAN-21'!B:H,6,FALSE),0)</f>
        <v>4.41</v>
      </c>
      <c r="O21" s="218">
        <f>IFERROR(VLOOKUP(B21,'[22]JAN-21'!B:H,7,FALSE),0)</f>
        <v>4865.29</v>
      </c>
      <c r="P21" s="219">
        <f t="shared" si="3"/>
        <v>4869.7</v>
      </c>
      <c r="Q21" s="217">
        <f>IFERROR(VLOOKUP(B21,'[23]FEB-21'!B:H,6,FALSE),0)</f>
        <v>1.65</v>
      </c>
      <c r="R21" s="218">
        <f>IFERROR(VLOOKUP(B21,'[23]FEB-21'!B:H,7,FALSE),0)</f>
        <v>7535.05</v>
      </c>
      <c r="S21" s="219">
        <f t="shared" si="4"/>
        <v>7536.7</v>
      </c>
      <c r="T21" s="217">
        <f>IFERROR(VLOOKUP(B21,'[24]MAR-21'!B:H,6,FALSE),0)</f>
        <v>33.520000000000003</v>
      </c>
      <c r="U21" s="218">
        <f>IFERROR(VLOOKUP(B21,'[24]MAR-21'!B:H,7,FALSE),0)</f>
        <v>6476.25</v>
      </c>
      <c r="V21" s="219">
        <f t="shared" si="5"/>
        <v>6509.77</v>
      </c>
      <c r="W21" s="195">
        <f t="shared" si="6"/>
        <v>107.89000000000001</v>
      </c>
      <c r="X21" s="196">
        <f t="shared" si="6"/>
        <v>34312.369999999995</v>
      </c>
      <c r="Y21" s="197">
        <f t="shared" si="6"/>
        <v>34420.26</v>
      </c>
    </row>
    <row r="22" spans="1:25" ht="13">
      <c r="A22" s="2" t="s">
        <v>370</v>
      </c>
      <c r="B22" s="2" t="s">
        <v>372</v>
      </c>
      <c r="C22" s="89" t="s">
        <v>297</v>
      </c>
      <c r="D22" s="129" t="s">
        <v>304</v>
      </c>
      <c r="E22" s="204">
        <f>IFERROR(VLOOKUP($B22,'[19]OCT-20'!$B:$H,6,FALSE),0)</f>
        <v>11.78</v>
      </c>
      <c r="F22" s="205">
        <f>IFERROR(VLOOKUP(B22,'[19]OCT-20'!B:H,7,FALSE),0)</f>
        <v>4536.18</v>
      </c>
      <c r="G22" s="206">
        <f t="shared" si="0"/>
        <v>4547.96</v>
      </c>
      <c r="H22" s="217">
        <f>IFERROR(VLOOKUP(B22,'[20]NOV-20'!B:H,6,FALSE),0)</f>
        <v>50.74</v>
      </c>
      <c r="I22" s="218">
        <f>IFERROR(VLOOKUP(B22,'[20]NOV-20'!B:H,7,FALSE),0)</f>
        <v>4337.88</v>
      </c>
      <c r="J22" s="219">
        <f t="shared" si="1"/>
        <v>4388.62</v>
      </c>
      <c r="K22" s="217">
        <f>IFERROR(VLOOKUP(B22,'[21]DEC-20'!B:H,6,FALSE),0)</f>
        <v>7.33</v>
      </c>
      <c r="L22" s="218">
        <f>IFERROR(VLOOKUP(B22,'[21]DEC-20'!B:H,7,FALSE),0)</f>
        <v>6530.34</v>
      </c>
      <c r="M22" s="219">
        <f t="shared" si="2"/>
        <v>6537.67</v>
      </c>
      <c r="N22" s="217">
        <f>IFERROR(VLOOKUP(B22,'[22]JAN-21'!B:H,6,FALSE),0)</f>
        <v>4.53</v>
      </c>
      <c r="O22" s="218">
        <f>IFERROR(VLOOKUP(B22,'[22]JAN-21'!B:H,7,FALSE),0)</f>
        <v>4838.6400000000003</v>
      </c>
      <c r="P22" s="219">
        <f t="shared" si="3"/>
        <v>4843.17</v>
      </c>
      <c r="Q22" s="217">
        <f>IFERROR(VLOOKUP(B22,'[23]FEB-21'!B:H,6,FALSE),0)</f>
        <v>1.68</v>
      </c>
      <c r="R22" s="218">
        <f>IFERROR(VLOOKUP(B22,'[23]FEB-21'!B:H,7,FALSE),0)</f>
        <v>7534.45</v>
      </c>
      <c r="S22" s="219">
        <f t="shared" si="4"/>
        <v>7536.13</v>
      </c>
      <c r="T22" s="217">
        <f>IFERROR(VLOOKUP(B22,'[24]MAR-21'!B:H,6,FALSE),0)</f>
        <v>31.3</v>
      </c>
      <c r="U22" s="218">
        <f>IFERROR(VLOOKUP(B22,'[24]MAR-21'!B:H,7,FALSE),0)</f>
        <v>6287.57</v>
      </c>
      <c r="V22" s="219">
        <f t="shared" si="5"/>
        <v>6318.87</v>
      </c>
      <c r="W22" s="195">
        <f t="shared" si="6"/>
        <v>107.36000000000001</v>
      </c>
      <c r="X22" s="196">
        <f t="shared" si="6"/>
        <v>34065.06</v>
      </c>
      <c r="Y22" s="197">
        <f t="shared" si="6"/>
        <v>34172.42</v>
      </c>
    </row>
    <row r="23" spans="1:25" ht="13">
      <c r="A23" s="2" t="s">
        <v>370</v>
      </c>
      <c r="B23" s="2" t="s">
        <v>373</v>
      </c>
      <c r="C23" s="89" t="s">
        <v>297</v>
      </c>
      <c r="D23" s="129" t="s">
        <v>304</v>
      </c>
      <c r="E23" s="204">
        <f>IFERROR(VLOOKUP($B23,'[19]OCT-20'!$B:$H,6,FALSE),0)</f>
        <v>2391.85</v>
      </c>
      <c r="F23" s="205">
        <f>IFERROR(VLOOKUP(B23,'[19]OCT-20'!B:H,7,FALSE),0)</f>
        <v>620.96</v>
      </c>
      <c r="G23" s="206">
        <f t="shared" si="0"/>
        <v>3012.81</v>
      </c>
      <c r="H23" s="217">
        <f>IFERROR(VLOOKUP(B23,'[20]NOV-20'!B:H,6,FALSE),0)</f>
        <v>3212.27</v>
      </c>
      <c r="I23" s="218">
        <f>IFERROR(VLOOKUP(B23,'[20]NOV-20'!B:H,7,FALSE),0)</f>
        <v>611.41999999999996</v>
      </c>
      <c r="J23" s="219">
        <f t="shared" si="1"/>
        <v>3823.69</v>
      </c>
      <c r="K23" s="217">
        <f>IFERROR(VLOOKUP(B23,'[21]DEC-20'!B:H,6,FALSE),0)</f>
        <v>2553.92</v>
      </c>
      <c r="L23" s="218">
        <f>IFERROR(VLOOKUP(B23,'[21]DEC-20'!B:H,7,FALSE),0)</f>
        <v>744.76</v>
      </c>
      <c r="M23" s="219">
        <f t="shared" si="2"/>
        <v>3298.6800000000003</v>
      </c>
      <c r="N23" s="217">
        <f>IFERROR(VLOOKUP(B23,'[22]JAN-21'!B:H,6,FALSE),0)</f>
        <v>3239.48</v>
      </c>
      <c r="O23" s="218">
        <f>IFERROR(VLOOKUP(B23,'[22]JAN-21'!B:H,7,FALSE),0)</f>
        <v>375.61</v>
      </c>
      <c r="P23" s="219">
        <f t="shared" si="3"/>
        <v>3615.09</v>
      </c>
      <c r="Q23" s="217">
        <f>IFERROR(VLOOKUP(B23,'[23]FEB-21'!B:H,6,FALSE),0)</f>
        <v>4639.62</v>
      </c>
      <c r="R23" s="218">
        <f>IFERROR(VLOOKUP(B23,'[23]FEB-21'!B:H,7,FALSE),0)</f>
        <v>671.07</v>
      </c>
      <c r="S23" s="219">
        <f t="shared" si="4"/>
        <v>5310.69</v>
      </c>
      <c r="T23" s="217">
        <f>IFERROR(VLOOKUP(B23,'[24]MAR-21'!B:H,6,FALSE),0)</f>
        <v>3366.15</v>
      </c>
      <c r="U23" s="218">
        <f>IFERROR(VLOOKUP(B23,'[24]MAR-21'!B:H,7,FALSE),0)</f>
        <v>601.9</v>
      </c>
      <c r="V23" s="219">
        <f t="shared" si="5"/>
        <v>3968.05</v>
      </c>
      <c r="W23" s="195">
        <f t="shared" si="6"/>
        <v>19403.29</v>
      </c>
      <c r="X23" s="196">
        <f t="shared" si="6"/>
        <v>3625.7200000000003</v>
      </c>
      <c r="Y23" s="197">
        <f t="shared" si="6"/>
        <v>23029.01</v>
      </c>
    </row>
    <row r="24" spans="1:25" ht="13">
      <c r="A24" s="221" t="str">
        <f>INDEX([19]Unit_details!A:A,MATCH(B24,[19]Unit_details!B:B,0))</f>
        <v>CMOL</v>
      </c>
      <c r="B24" s="221" t="s">
        <v>444</v>
      </c>
      <c r="C24" s="222" t="str">
        <f>VLOOKUP(B24,[19]Unit_details!B:D,2,FALSE)</f>
        <v>D</v>
      </c>
      <c r="D24" s="223" t="str">
        <f>VLOOKUP(B24,[19]Unit_details!B:D,3,FALSE)</f>
        <v>SC</v>
      </c>
      <c r="E24" s="204">
        <f>IFERROR(VLOOKUP($B24,'[19]OCT-20'!$B:$H,6,FALSE),0)</f>
        <v>62.62</v>
      </c>
      <c r="F24" s="205">
        <f>IFERROR(VLOOKUP(B24,'[19]OCT-20'!B:H,7,FALSE),0)</f>
        <v>1041.07</v>
      </c>
      <c r="G24" s="206">
        <f t="shared" si="0"/>
        <v>1103.6899999999998</v>
      </c>
      <c r="H24" s="217">
        <f>IFERROR(VLOOKUP(B24,'[20]NOV-20'!B:H,6,FALSE),0)</f>
        <v>61.54</v>
      </c>
      <c r="I24" s="218">
        <f>IFERROR(VLOOKUP(B24,'[20]NOV-20'!B:H,7,FALSE),0)</f>
        <v>743.7</v>
      </c>
      <c r="J24" s="219">
        <f t="shared" si="1"/>
        <v>805.24</v>
      </c>
      <c r="K24" s="217">
        <f>IFERROR(VLOOKUP(B24,'[21]DEC-20'!B:H,6,FALSE),0)</f>
        <v>215.03</v>
      </c>
      <c r="L24" s="218">
        <f>IFERROR(VLOOKUP(B24,'[21]DEC-20'!B:H,7,FALSE),0)</f>
        <v>679.68</v>
      </c>
      <c r="M24" s="219">
        <f t="shared" si="2"/>
        <v>894.70999999999992</v>
      </c>
      <c r="N24" s="217">
        <f>IFERROR(VLOOKUP(B24,'[22]JAN-21'!B:H,6,FALSE),0)</f>
        <v>257.89999999999998</v>
      </c>
      <c r="O24" s="218">
        <f>IFERROR(VLOOKUP(B24,'[22]JAN-21'!B:H,7,FALSE),0)</f>
        <v>632.04999999999995</v>
      </c>
      <c r="P24" s="219">
        <f t="shared" si="3"/>
        <v>889.94999999999993</v>
      </c>
      <c r="Q24" s="217">
        <f>IFERROR(VLOOKUP(B24,'[23]FEB-21'!B:H,6,FALSE),0)</f>
        <v>316.29000000000002</v>
      </c>
      <c r="R24" s="218">
        <f>IFERROR(VLOOKUP(B24,'[23]FEB-21'!B:H,7,FALSE),0)</f>
        <v>410.79</v>
      </c>
      <c r="S24" s="219">
        <f t="shared" si="4"/>
        <v>727.08</v>
      </c>
      <c r="T24" s="217">
        <f>IFERROR(VLOOKUP(B24,'[24]MAR-21'!B:H,6,FALSE),0)</f>
        <v>179.11</v>
      </c>
      <c r="U24" s="218">
        <f>IFERROR(VLOOKUP(B24,'[24]MAR-21'!B:H,7,FALSE),0)</f>
        <v>558.1</v>
      </c>
      <c r="V24" s="219">
        <f t="shared" si="5"/>
        <v>737.21</v>
      </c>
      <c r="W24" s="195"/>
      <c r="X24" s="196"/>
      <c r="Y24" s="197"/>
    </row>
    <row r="25" spans="1:25" ht="13">
      <c r="A25" s="2" t="s">
        <v>255</v>
      </c>
      <c r="B25" s="2" t="s">
        <v>17</v>
      </c>
      <c r="C25" s="89" t="s">
        <v>297</v>
      </c>
      <c r="D25" s="129" t="s">
        <v>298</v>
      </c>
      <c r="E25" s="204">
        <f>IFERROR(VLOOKUP($B25,'[19]OCT-20'!$B:$H,6,FALSE),0)</f>
        <v>34.68</v>
      </c>
      <c r="F25" s="205">
        <f>IFERROR(VLOOKUP(B25,'[19]OCT-20'!B:H,7,FALSE),0)</f>
        <v>0.26</v>
      </c>
      <c r="G25" s="206">
        <f t="shared" si="0"/>
        <v>34.94</v>
      </c>
      <c r="H25" s="217">
        <f>IFERROR(VLOOKUP(B25,'[20]NOV-20'!B:H,6,FALSE),0)</f>
        <v>99.55</v>
      </c>
      <c r="I25" s="218">
        <f>IFERROR(VLOOKUP(B25,'[20]NOV-20'!B:H,7,FALSE),0)</f>
        <v>73.099999999999994</v>
      </c>
      <c r="J25" s="219">
        <f t="shared" si="1"/>
        <v>172.64999999999998</v>
      </c>
      <c r="K25" s="217">
        <f>IFERROR(VLOOKUP(B25,'[21]DEC-20'!B:H,6,FALSE),0)</f>
        <v>226.08</v>
      </c>
      <c r="L25" s="218">
        <f>IFERROR(VLOOKUP(B25,'[21]DEC-20'!B:H,7,FALSE),0)</f>
        <v>18.5</v>
      </c>
      <c r="M25" s="219">
        <f t="shared" si="2"/>
        <v>244.58</v>
      </c>
      <c r="N25" s="217">
        <f>IFERROR(VLOOKUP(B25,'[22]JAN-21'!B:H,6,FALSE),0)</f>
        <v>37.03</v>
      </c>
      <c r="O25" s="218">
        <f>IFERROR(VLOOKUP(B25,'[22]JAN-21'!B:H,7,FALSE),0)</f>
        <v>0.14000000000000001</v>
      </c>
      <c r="P25" s="219">
        <f t="shared" si="3"/>
        <v>37.17</v>
      </c>
      <c r="Q25" s="217">
        <f>IFERROR(VLOOKUP(B25,'[23]FEB-21'!B:H,6,FALSE),0)</f>
        <v>125.14</v>
      </c>
      <c r="R25" s="218">
        <f>IFERROR(VLOOKUP(B25,'[23]FEB-21'!B:H,7,FALSE),0)</f>
        <v>4.8499999999999996</v>
      </c>
      <c r="S25" s="219">
        <f t="shared" si="4"/>
        <v>129.99</v>
      </c>
      <c r="T25" s="217">
        <f>IFERROR(VLOOKUP(B25,'[24]MAR-21'!B:H,6,FALSE),0)</f>
        <v>145.54</v>
      </c>
      <c r="U25" s="218">
        <f>IFERROR(VLOOKUP(B25,'[24]MAR-21'!B:H,7,FALSE),0)</f>
        <v>0</v>
      </c>
      <c r="V25" s="219">
        <f t="shared" si="5"/>
        <v>145.54</v>
      </c>
      <c r="W25" s="195">
        <f t="shared" si="6"/>
        <v>668.02</v>
      </c>
      <c r="X25" s="196">
        <f t="shared" si="6"/>
        <v>96.85</v>
      </c>
      <c r="Y25" s="197">
        <f t="shared" si="6"/>
        <v>764.86999999999989</v>
      </c>
    </row>
    <row r="26" spans="1:25" ht="13">
      <c r="A26" s="2" t="s">
        <v>256</v>
      </c>
      <c r="B26" s="2" t="s">
        <v>18</v>
      </c>
      <c r="C26" s="89" t="s">
        <v>297</v>
      </c>
      <c r="D26" s="129" t="s">
        <v>302</v>
      </c>
      <c r="E26" s="204">
        <f>IFERROR(VLOOKUP($B26,'[19]OCT-20'!$B:$H,6,FALSE),0)</f>
        <v>13903.7</v>
      </c>
      <c r="F26" s="205">
        <f>IFERROR(VLOOKUP(B26,'[19]OCT-20'!B:H,7,FALSE),0)</f>
        <v>2696.7</v>
      </c>
      <c r="G26" s="206">
        <f t="shared" si="0"/>
        <v>16600.400000000001</v>
      </c>
      <c r="H26" s="217">
        <f>IFERROR(VLOOKUP(B26,'[20]NOV-20'!B:H,6,FALSE),0)</f>
        <v>7369.05</v>
      </c>
      <c r="I26" s="218">
        <f>IFERROR(VLOOKUP(B26,'[20]NOV-20'!B:H,7,FALSE),0)</f>
        <v>1990.75</v>
      </c>
      <c r="J26" s="219">
        <f t="shared" si="1"/>
        <v>9359.7999999999993</v>
      </c>
      <c r="K26" s="217">
        <f>IFERROR(VLOOKUP(B26,'[21]DEC-20'!B:H,6,FALSE),0)</f>
        <v>6596.35</v>
      </c>
      <c r="L26" s="218">
        <f>IFERROR(VLOOKUP(B26,'[21]DEC-20'!B:H,7,FALSE),0)</f>
        <v>1810.6</v>
      </c>
      <c r="M26" s="219">
        <f t="shared" si="2"/>
        <v>8406.9500000000007</v>
      </c>
      <c r="N26" s="217">
        <f>IFERROR(VLOOKUP(B26,'[22]JAN-21'!B:H,6,FALSE),0)</f>
        <v>8636.6</v>
      </c>
      <c r="O26" s="218">
        <f>IFERROR(VLOOKUP(B26,'[22]JAN-21'!B:H,7,FALSE),0)</f>
        <v>2616.1</v>
      </c>
      <c r="P26" s="219">
        <f t="shared" si="3"/>
        <v>11252.7</v>
      </c>
      <c r="Q26" s="217">
        <f>IFERROR(VLOOKUP(B26,'[23]FEB-21'!B:H,6,FALSE),0)</f>
        <v>4399.3</v>
      </c>
      <c r="R26" s="218">
        <f>IFERROR(VLOOKUP(B26,'[23]FEB-21'!B:H,7,FALSE),0)</f>
        <v>1012.7</v>
      </c>
      <c r="S26" s="219">
        <f t="shared" si="4"/>
        <v>5412</v>
      </c>
      <c r="T26" s="217">
        <f>IFERROR(VLOOKUP(B26,'[24]MAR-21'!B:H,6,FALSE),0)</f>
        <v>8484.4500000000007</v>
      </c>
      <c r="U26" s="218">
        <f>IFERROR(VLOOKUP(B26,'[24]MAR-21'!B:H,7,FALSE),0)</f>
        <v>2659.95</v>
      </c>
      <c r="V26" s="219">
        <f t="shared" si="5"/>
        <v>11144.400000000001</v>
      </c>
      <c r="W26" s="195">
        <f t="shared" si="6"/>
        <v>49389.45</v>
      </c>
      <c r="X26" s="196">
        <f t="shared" si="6"/>
        <v>12786.8</v>
      </c>
      <c r="Y26" s="197">
        <f t="shared" si="6"/>
        <v>62176.250000000007</v>
      </c>
    </row>
    <row r="27" spans="1:25" ht="13">
      <c r="A27" s="2" t="s">
        <v>378</v>
      </c>
      <c r="B27" s="2" t="s">
        <v>379</v>
      </c>
      <c r="C27" s="89" t="s">
        <v>297</v>
      </c>
      <c r="D27" s="129" t="s">
        <v>304</v>
      </c>
      <c r="E27" s="204">
        <f>IFERROR(VLOOKUP($B27,'[19]OCT-20'!$B:$H,6,FALSE),0)</f>
        <v>15159.54</v>
      </c>
      <c r="F27" s="205">
        <f>IFERROR(VLOOKUP(B27,'[19]OCT-20'!B:H,7,FALSE),0)</f>
        <v>164.94</v>
      </c>
      <c r="G27" s="206">
        <f t="shared" si="0"/>
        <v>15324.480000000001</v>
      </c>
      <c r="H27" s="217">
        <f>IFERROR(VLOOKUP(B27,'[20]NOV-20'!B:H,6,FALSE),0)</f>
        <v>11260.17</v>
      </c>
      <c r="I27" s="218">
        <f>IFERROR(VLOOKUP(B27,'[20]NOV-20'!B:H,7,FALSE),0)</f>
        <v>345.01</v>
      </c>
      <c r="J27" s="219">
        <f t="shared" si="1"/>
        <v>11605.18</v>
      </c>
      <c r="K27" s="217">
        <f>IFERROR(VLOOKUP(B27,'[21]DEC-20'!B:H,6,FALSE),0)</f>
        <v>12628.65</v>
      </c>
      <c r="L27" s="218">
        <f>IFERROR(VLOOKUP(B27,'[21]DEC-20'!B:H,7,FALSE),0)</f>
        <v>148.54</v>
      </c>
      <c r="M27" s="219">
        <f t="shared" si="2"/>
        <v>12777.19</v>
      </c>
      <c r="N27" s="217">
        <f>IFERROR(VLOOKUP(B27,'[22]JAN-21'!B:H,6,FALSE),0)</f>
        <v>13594.91</v>
      </c>
      <c r="O27" s="218">
        <f>IFERROR(VLOOKUP(B27,'[22]JAN-21'!B:H,7,FALSE),0)</f>
        <v>247.64</v>
      </c>
      <c r="P27" s="219">
        <f t="shared" si="3"/>
        <v>13842.55</v>
      </c>
      <c r="Q27" s="217">
        <f>IFERROR(VLOOKUP(B27,'[23]FEB-21'!B:H,6,FALSE),0)</f>
        <v>9772.32</v>
      </c>
      <c r="R27" s="218">
        <f>IFERROR(VLOOKUP(B27,'[23]FEB-21'!B:H,7,FALSE),0)</f>
        <v>64.78</v>
      </c>
      <c r="S27" s="219">
        <f t="shared" si="4"/>
        <v>9837.1</v>
      </c>
      <c r="T27" s="217">
        <f>IFERROR(VLOOKUP(B27,'[24]MAR-21'!B:H,6,FALSE),0)</f>
        <v>9111.67</v>
      </c>
      <c r="U27" s="218">
        <f>IFERROR(VLOOKUP(B27,'[24]MAR-21'!B:H,7,FALSE),0)</f>
        <v>26.23</v>
      </c>
      <c r="V27" s="219">
        <f t="shared" si="5"/>
        <v>9137.9</v>
      </c>
      <c r="W27" s="195">
        <f t="shared" si="6"/>
        <v>71527.260000000009</v>
      </c>
      <c r="X27" s="196">
        <f t="shared" si="6"/>
        <v>997.14</v>
      </c>
      <c r="Y27" s="197">
        <f t="shared" si="6"/>
        <v>72524.400000000009</v>
      </c>
    </row>
    <row r="28" spans="1:25" ht="13">
      <c r="A28" s="2" t="s">
        <v>257</v>
      </c>
      <c r="B28" s="2" t="s">
        <v>19</v>
      </c>
      <c r="C28" s="89" t="s">
        <v>297</v>
      </c>
      <c r="D28" s="129" t="s">
        <v>302</v>
      </c>
      <c r="E28" s="204">
        <f>IFERROR(VLOOKUP($B28,'[19]OCT-20'!$B:$H,6,FALSE),0)</f>
        <v>4819.37</v>
      </c>
      <c r="F28" s="205">
        <f>IFERROR(VLOOKUP(B28,'[19]OCT-20'!B:H,7,FALSE),0)</f>
        <v>2489.54</v>
      </c>
      <c r="G28" s="206">
        <f t="shared" si="0"/>
        <v>7308.91</v>
      </c>
      <c r="H28" s="217">
        <f>IFERROR(VLOOKUP(B28,'[20]NOV-20'!B:H,6,FALSE),0)</f>
        <v>11151</v>
      </c>
      <c r="I28" s="218">
        <f>IFERROR(VLOOKUP(B28,'[20]NOV-20'!B:H,7,FALSE),0)</f>
        <v>7571.75</v>
      </c>
      <c r="J28" s="219">
        <f t="shared" si="1"/>
        <v>18722.75</v>
      </c>
      <c r="K28" s="217">
        <f>IFERROR(VLOOKUP(B28,'[21]DEC-20'!B:H,6,FALSE),0)</f>
        <v>8438.99</v>
      </c>
      <c r="L28" s="218">
        <f>IFERROR(VLOOKUP(B28,'[21]DEC-20'!B:H,7,FALSE),0)</f>
        <v>4638.33</v>
      </c>
      <c r="M28" s="219">
        <f t="shared" si="2"/>
        <v>13077.32</v>
      </c>
      <c r="N28" s="217">
        <f>IFERROR(VLOOKUP(B28,'[22]JAN-21'!B:H,6,FALSE),0)</f>
        <v>9197.82</v>
      </c>
      <c r="O28" s="218">
        <f>IFERROR(VLOOKUP(B28,'[22]JAN-21'!B:H,7,FALSE),0)</f>
        <v>5559.71</v>
      </c>
      <c r="P28" s="219">
        <f t="shared" si="3"/>
        <v>14757.529999999999</v>
      </c>
      <c r="Q28" s="217">
        <f>IFERROR(VLOOKUP(B28,'[23]FEB-21'!B:H,6,FALSE),0)</f>
        <v>6458.67</v>
      </c>
      <c r="R28" s="218">
        <f>IFERROR(VLOOKUP(B28,'[23]FEB-21'!B:H,7,FALSE),0)</f>
        <v>5062.5</v>
      </c>
      <c r="S28" s="219">
        <f t="shared" si="4"/>
        <v>11521.17</v>
      </c>
      <c r="T28" s="217">
        <f>IFERROR(VLOOKUP(B28,'[24]MAR-21'!B:H,6,FALSE),0)</f>
        <v>6573.15</v>
      </c>
      <c r="U28" s="218">
        <f>IFERROR(VLOOKUP(B28,'[24]MAR-21'!B:H,7,FALSE),0)</f>
        <v>4153.01</v>
      </c>
      <c r="V28" s="219">
        <f t="shared" si="5"/>
        <v>10726.16</v>
      </c>
      <c r="W28" s="195">
        <f t="shared" si="6"/>
        <v>46639</v>
      </c>
      <c r="X28" s="196">
        <f t="shared" si="6"/>
        <v>29474.840000000004</v>
      </c>
      <c r="Y28" s="197">
        <f t="shared" si="6"/>
        <v>76113.84</v>
      </c>
    </row>
    <row r="29" spans="1:25" ht="13">
      <c r="A29" s="2" t="s">
        <v>258</v>
      </c>
      <c r="B29" s="2" t="s">
        <v>20</v>
      </c>
      <c r="C29" s="89" t="s">
        <v>297</v>
      </c>
      <c r="D29" s="129" t="s">
        <v>303</v>
      </c>
      <c r="E29" s="204">
        <f>IFERROR(VLOOKUP($B29,'[19]OCT-20'!$B:$H,6,FALSE),0)</f>
        <v>0</v>
      </c>
      <c r="F29" s="205">
        <f>IFERROR(VLOOKUP(B29,'[19]OCT-20'!B:H,7,FALSE),0)</f>
        <v>0</v>
      </c>
      <c r="G29" s="206">
        <f t="shared" si="0"/>
        <v>0</v>
      </c>
      <c r="H29" s="217">
        <f>IFERROR(VLOOKUP(B29,'[20]NOV-20'!B:H,6,FALSE),0)</f>
        <v>0</v>
      </c>
      <c r="I29" s="218">
        <f>IFERROR(VLOOKUP(B29,'[20]NOV-20'!B:H,7,FALSE),0)</f>
        <v>0</v>
      </c>
      <c r="J29" s="219">
        <f t="shared" si="1"/>
        <v>0</v>
      </c>
      <c r="K29" s="217">
        <f>IFERROR(VLOOKUP(B29,'[21]DEC-20'!B:H,6,FALSE),0)</f>
        <v>0</v>
      </c>
      <c r="L29" s="218">
        <f>IFERROR(VLOOKUP(B29,'[21]DEC-20'!B:H,7,FALSE),0)</f>
        <v>0</v>
      </c>
      <c r="M29" s="219">
        <f t="shared" si="2"/>
        <v>0</v>
      </c>
      <c r="N29" s="217">
        <f>IFERROR(VLOOKUP(B29,'[22]JAN-21'!B:H,6,FALSE),0)</f>
        <v>0</v>
      </c>
      <c r="O29" s="218">
        <f>IFERROR(VLOOKUP(B29,'[22]JAN-21'!B:H,7,FALSE),0)</f>
        <v>0</v>
      </c>
      <c r="P29" s="219">
        <f t="shared" si="3"/>
        <v>0</v>
      </c>
      <c r="Q29" s="217">
        <f>IFERROR(VLOOKUP(B29,'[23]FEB-21'!B:H,6,FALSE),0)</f>
        <v>0</v>
      </c>
      <c r="R29" s="218">
        <f>IFERROR(VLOOKUP(B29,'[23]FEB-21'!B:H,7,FALSE),0)</f>
        <v>0</v>
      </c>
      <c r="S29" s="219">
        <f t="shared" si="4"/>
        <v>0</v>
      </c>
      <c r="T29" s="217">
        <f>IFERROR(VLOOKUP(B29,'[24]MAR-21'!B:H,6,FALSE),0)</f>
        <v>0</v>
      </c>
      <c r="U29" s="218">
        <f>IFERROR(VLOOKUP(B29,'[24]MAR-21'!B:H,7,FALSE),0)</f>
        <v>0</v>
      </c>
      <c r="V29" s="219">
        <f t="shared" si="5"/>
        <v>0</v>
      </c>
      <c r="W29" s="195">
        <f t="shared" si="6"/>
        <v>0</v>
      </c>
      <c r="X29" s="196">
        <f t="shared" si="6"/>
        <v>0</v>
      </c>
      <c r="Y29" s="197">
        <f t="shared" si="6"/>
        <v>0</v>
      </c>
    </row>
    <row r="30" spans="1:25" ht="13">
      <c r="A30" s="2" t="s">
        <v>260</v>
      </c>
      <c r="B30" s="2" t="s">
        <v>22</v>
      </c>
      <c r="C30" s="89" t="s">
        <v>297</v>
      </c>
      <c r="D30" s="129" t="s">
        <v>303</v>
      </c>
      <c r="E30" s="204">
        <f>IFERROR(VLOOKUP($B30,'[19]OCT-20'!$B:$H,6,FALSE),0)</f>
        <v>6421.72</v>
      </c>
      <c r="F30" s="205">
        <f>IFERROR(VLOOKUP(B30,'[19]OCT-20'!B:H,7,FALSE),0)</f>
        <v>772.76</v>
      </c>
      <c r="G30" s="206">
        <f t="shared" si="0"/>
        <v>7194.4800000000005</v>
      </c>
      <c r="H30" s="217">
        <f>IFERROR(VLOOKUP(B30,'[20]NOV-20'!B:H,6,FALSE),0)</f>
        <v>6498.01</v>
      </c>
      <c r="I30" s="218">
        <f>IFERROR(VLOOKUP(B30,'[20]NOV-20'!B:H,7,FALSE),0)</f>
        <v>221.38</v>
      </c>
      <c r="J30" s="219">
        <f t="shared" si="1"/>
        <v>6719.39</v>
      </c>
      <c r="K30" s="217">
        <f>IFERROR(VLOOKUP(B30,'[21]DEC-20'!B:H,6,FALSE),0)</f>
        <v>8222.9500000000007</v>
      </c>
      <c r="L30" s="218">
        <f>IFERROR(VLOOKUP(B30,'[21]DEC-20'!B:H,7,FALSE),0)</f>
        <v>484.09</v>
      </c>
      <c r="M30" s="219">
        <f t="shared" si="2"/>
        <v>8707.0400000000009</v>
      </c>
      <c r="N30" s="217">
        <f>IFERROR(VLOOKUP(B30,'[22]JAN-21'!B:H,6,FALSE),0)</f>
        <v>5365.08</v>
      </c>
      <c r="O30" s="218">
        <f>IFERROR(VLOOKUP(B30,'[22]JAN-21'!B:H,7,FALSE),0)</f>
        <v>860.9</v>
      </c>
      <c r="P30" s="219">
        <f t="shared" si="3"/>
        <v>6225.98</v>
      </c>
      <c r="Q30" s="217">
        <f>IFERROR(VLOOKUP(B30,'[23]FEB-21'!B:H,6,FALSE),0)</f>
        <v>4303.59</v>
      </c>
      <c r="R30" s="218">
        <f>IFERROR(VLOOKUP(B30,'[23]FEB-21'!B:H,7,FALSE),0)</f>
        <v>778.93</v>
      </c>
      <c r="S30" s="219">
        <f t="shared" si="4"/>
        <v>5082.5200000000004</v>
      </c>
      <c r="T30" s="217">
        <f>IFERROR(VLOOKUP(B30,'[24]MAR-21'!B:H,6,FALSE),0)</f>
        <v>5712.4</v>
      </c>
      <c r="U30" s="218">
        <f>IFERROR(VLOOKUP(B30,'[24]MAR-21'!B:H,7,FALSE),0)</f>
        <v>210.67</v>
      </c>
      <c r="V30" s="219">
        <f t="shared" si="5"/>
        <v>5923.07</v>
      </c>
      <c r="W30" s="195">
        <f t="shared" si="6"/>
        <v>36523.75</v>
      </c>
      <c r="X30" s="196">
        <f t="shared" si="6"/>
        <v>3328.73</v>
      </c>
      <c r="Y30" s="197">
        <f t="shared" si="6"/>
        <v>39852.480000000003</v>
      </c>
    </row>
    <row r="31" spans="1:25" ht="13">
      <c r="A31" s="2" t="s">
        <v>260</v>
      </c>
      <c r="B31" s="2" t="s">
        <v>23</v>
      </c>
      <c r="C31" s="89" t="s">
        <v>297</v>
      </c>
      <c r="D31" s="129" t="s">
        <v>303</v>
      </c>
      <c r="E31" s="204">
        <f>IFERROR(VLOOKUP($B31,'[19]OCT-20'!$B:$H,6,FALSE),0)</f>
        <v>6574.05</v>
      </c>
      <c r="F31" s="205">
        <f>IFERROR(VLOOKUP(B31,'[19]OCT-20'!B:H,7,FALSE),0)</f>
        <v>748.88</v>
      </c>
      <c r="G31" s="206">
        <f t="shared" si="0"/>
        <v>7322.93</v>
      </c>
      <c r="H31" s="217">
        <f>IFERROR(VLOOKUP(B31,'[20]NOV-20'!B:H,6,FALSE),0)</f>
        <v>1945.82</v>
      </c>
      <c r="I31" s="218">
        <f>IFERROR(VLOOKUP(B31,'[20]NOV-20'!B:H,7,FALSE),0)</f>
        <v>636.79999999999995</v>
      </c>
      <c r="J31" s="219">
        <f t="shared" si="1"/>
        <v>2582.62</v>
      </c>
      <c r="K31" s="217">
        <f>IFERROR(VLOOKUP(B31,'[21]DEC-20'!B:H,6,FALSE),0)</f>
        <v>8906.75</v>
      </c>
      <c r="L31" s="218">
        <f>IFERROR(VLOOKUP(B31,'[21]DEC-20'!B:H,7,FALSE),0)</f>
        <v>1389.53</v>
      </c>
      <c r="M31" s="219">
        <f t="shared" si="2"/>
        <v>10296.280000000001</v>
      </c>
      <c r="N31" s="217">
        <f>IFERROR(VLOOKUP(B31,'[22]JAN-21'!B:H,6,FALSE),0)</f>
        <v>5179.8599999999997</v>
      </c>
      <c r="O31" s="218">
        <f>IFERROR(VLOOKUP(B31,'[22]JAN-21'!B:H,7,FALSE),0)</f>
        <v>316.89</v>
      </c>
      <c r="P31" s="219">
        <f t="shared" si="3"/>
        <v>5496.75</v>
      </c>
      <c r="Q31" s="217">
        <f>IFERROR(VLOOKUP(B31,'[23]FEB-21'!B:H,6,FALSE),0)</f>
        <v>6197.56</v>
      </c>
      <c r="R31" s="218">
        <f>IFERROR(VLOOKUP(B31,'[23]FEB-21'!B:H,7,FALSE),0)</f>
        <v>1367.79</v>
      </c>
      <c r="S31" s="219">
        <f t="shared" si="4"/>
        <v>7565.35</v>
      </c>
      <c r="T31" s="217">
        <f>IFERROR(VLOOKUP(B31,'[24]MAR-21'!B:H,6,FALSE),0)</f>
        <v>6975.55</v>
      </c>
      <c r="U31" s="218">
        <f>IFERROR(VLOOKUP(B31,'[24]MAR-21'!B:H,7,FALSE),0)</f>
        <v>644.04999999999995</v>
      </c>
      <c r="V31" s="219">
        <f t="shared" si="5"/>
        <v>7619.6</v>
      </c>
      <c r="W31" s="195">
        <f t="shared" si="6"/>
        <v>35779.590000000004</v>
      </c>
      <c r="X31" s="196">
        <f t="shared" si="6"/>
        <v>5103.9399999999996</v>
      </c>
      <c r="Y31" s="197">
        <f t="shared" si="6"/>
        <v>40883.53</v>
      </c>
    </row>
    <row r="32" spans="1:25" ht="13">
      <c r="A32" s="2" t="s">
        <v>260</v>
      </c>
      <c r="B32" s="2" t="s">
        <v>24</v>
      </c>
      <c r="C32" s="89" t="s">
        <v>297</v>
      </c>
      <c r="D32" s="129" t="s">
        <v>303</v>
      </c>
      <c r="E32" s="204">
        <f>IFERROR(VLOOKUP($B32,'[19]OCT-20'!$B:$H,6,FALSE),0)</f>
        <v>0</v>
      </c>
      <c r="F32" s="205">
        <f>IFERROR(VLOOKUP(B32,'[19]OCT-20'!B:H,7,FALSE),0)</f>
        <v>0</v>
      </c>
      <c r="G32" s="206">
        <f t="shared" si="0"/>
        <v>0</v>
      </c>
      <c r="H32" s="217">
        <f>IFERROR(VLOOKUP(B32,'[20]NOV-20'!B:H,6,FALSE),0)</f>
        <v>3339.13</v>
      </c>
      <c r="I32" s="218">
        <f>IFERROR(VLOOKUP(B32,'[20]NOV-20'!B:H,7,FALSE),0)</f>
        <v>1337.49</v>
      </c>
      <c r="J32" s="219">
        <f t="shared" si="1"/>
        <v>4676.62</v>
      </c>
      <c r="K32" s="217">
        <f>IFERROR(VLOOKUP(B32,'[21]DEC-20'!B:H,6,FALSE),0)</f>
        <v>6739.55</v>
      </c>
      <c r="L32" s="218">
        <f>IFERROR(VLOOKUP(B32,'[21]DEC-20'!B:H,7,FALSE),0)</f>
        <v>518.80999999999995</v>
      </c>
      <c r="M32" s="219">
        <f t="shared" si="2"/>
        <v>7258.3600000000006</v>
      </c>
      <c r="N32" s="217">
        <f>IFERROR(VLOOKUP(B32,'[22]JAN-21'!B:H,6,FALSE),0)</f>
        <v>8303.02</v>
      </c>
      <c r="O32" s="218">
        <f>IFERROR(VLOOKUP(B32,'[22]JAN-21'!B:H,7,FALSE),0)</f>
        <v>2138.54</v>
      </c>
      <c r="P32" s="219">
        <f t="shared" si="3"/>
        <v>10441.560000000001</v>
      </c>
      <c r="Q32" s="217">
        <f>IFERROR(VLOOKUP(B32,'[23]FEB-21'!B:H,6,FALSE),0)</f>
        <v>2729.54</v>
      </c>
      <c r="R32" s="218">
        <f>IFERROR(VLOOKUP(B32,'[23]FEB-21'!B:H,7,FALSE),0)</f>
        <v>458.2</v>
      </c>
      <c r="S32" s="219">
        <f t="shared" si="4"/>
        <v>3187.74</v>
      </c>
      <c r="T32" s="217">
        <f>IFERROR(VLOOKUP(B32,'[24]MAR-21'!B:H,6,FALSE),0)</f>
        <v>6103.44</v>
      </c>
      <c r="U32" s="218">
        <f>IFERROR(VLOOKUP(B32,'[24]MAR-21'!B:H,7,FALSE),0)</f>
        <v>188.43</v>
      </c>
      <c r="V32" s="219">
        <f t="shared" si="5"/>
        <v>6291.87</v>
      </c>
      <c r="W32" s="195">
        <f t="shared" si="6"/>
        <v>27214.68</v>
      </c>
      <c r="X32" s="196">
        <f t="shared" si="6"/>
        <v>4641.47</v>
      </c>
      <c r="Y32" s="197">
        <f t="shared" si="6"/>
        <v>31856.149999999998</v>
      </c>
    </row>
    <row r="33" spans="1:25" ht="13">
      <c r="A33" s="2" t="s">
        <v>260</v>
      </c>
      <c r="B33" s="2" t="s">
        <v>25</v>
      </c>
      <c r="C33" s="89" t="s">
        <v>297</v>
      </c>
      <c r="D33" s="129" t="s">
        <v>303</v>
      </c>
      <c r="E33" s="204">
        <f>IFERROR(VLOOKUP($B33,'[19]OCT-20'!$B:$H,6,FALSE),0)</f>
        <v>4576.01</v>
      </c>
      <c r="F33" s="205">
        <f>IFERROR(VLOOKUP(B33,'[19]OCT-20'!B:H,7,FALSE),0)</f>
        <v>344.48</v>
      </c>
      <c r="G33" s="206">
        <f t="shared" si="0"/>
        <v>4920.49</v>
      </c>
      <c r="H33" s="217">
        <f>IFERROR(VLOOKUP(B33,'[20]NOV-20'!B:H,6,FALSE),0)</f>
        <v>5508.28</v>
      </c>
      <c r="I33" s="218">
        <f>IFERROR(VLOOKUP(B33,'[20]NOV-20'!B:H,7,FALSE),0)</f>
        <v>914.38</v>
      </c>
      <c r="J33" s="219">
        <f t="shared" si="1"/>
        <v>6422.66</v>
      </c>
      <c r="K33" s="217">
        <f>IFERROR(VLOOKUP(B33,'[21]DEC-20'!B:H,6,FALSE),0)</f>
        <v>9540.66</v>
      </c>
      <c r="L33" s="218">
        <f>IFERROR(VLOOKUP(B33,'[21]DEC-20'!B:H,7,FALSE),0)</f>
        <v>841.49</v>
      </c>
      <c r="M33" s="219">
        <f t="shared" si="2"/>
        <v>10382.15</v>
      </c>
      <c r="N33" s="217">
        <f>IFERROR(VLOOKUP(B33,'[22]JAN-21'!B:H,6,FALSE),0)</f>
        <v>5738.86</v>
      </c>
      <c r="O33" s="218">
        <f>IFERROR(VLOOKUP(B33,'[22]JAN-21'!B:H,7,FALSE),0)</f>
        <v>1043.0899999999999</v>
      </c>
      <c r="P33" s="219">
        <f t="shared" si="3"/>
        <v>6781.95</v>
      </c>
      <c r="Q33" s="217">
        <f>IFERROR(VLOOKUP(B33,'[23]FEB-21'!B:H,6,FALSE),0)</f>
        <v>3363.57</v>
      </c>
      <c r="R33" s="218">
        <f>IFERROR(VLOOKUP(B33,'[23]FEB-21'!B:H,7,FALSE),0)</f>
        <v>687.08</v>
      </c>
      <c r="S33" s="219">
        <f t="shared" si="4"/>
        <v>4050.65</v>
      </c>
      <c r="T33" s="217">
        <f>IFERROR(VLOOKUP(B33,'[24]MAR-21'!B:H,6,FALSE),0)</f>
        <v>7098.59</v>
      </c>
      <c r="U33" s="218">
        <f>IFERROR(VLOOKUP(B33,'[24]MAR-21'!B:H,7,FALSE),0)</f>
        <v>476.03</v>
      </c>
      <c r="V33" s="219">
        <f t="shared" si="5"/>
        <v>7574.62</v>
      </c>
      <c r="W33" s="195">
        <f t="shared" si="6"/>
        <v>35825.97</v>
      </c>
      <c r="X33" s="196">
        <f t="shared" si="6"/>
        <v>4306.55</v>
      </c>
      <c r="Y33" s="197">
        <f t="shared" si="6"/>
        <v>40132.520000000004</v>
      </c>
    </row>
    <row r="34" spans="1:25" ht="13">
      <c r="A34" s="2" t="s">
        <v>261</v>
      </c>
      <c r="B34" s="2" t="s">
        <v>26</v>
      </c>
      <c r="C34" s="89" t="s">
        <v>297</v>
      </c>
      <c r="D34" s="129" t="s">
        <v>303</v>
      </c>
      <c r="E34" s="204">
        <f>IFERROR(VLOOKUP($B34,'[19]OCT-20'!$B:$H,6,FALSE),0)</f>
        <v>51247.05</v>
      </c>
      <c r="F34" s="205">
        <f>IFERROR(VLOOKUP(B34,'[19]OCT-20'!B:H,7,FALSE),0)</f>
        <v>2513.6</v>
      </c>
      <c r="G34" s="206">
        <f t="shared" si="0"/>
        <v>53760.65</v>
      </c>
      <c r="H34" s="217">
        <f>IFERROR(VLOOKUP(B34,'[20]NOV-20'!B:H,6,FALSE),0)</f>
        <v>50156.65</v>
      </c>
      <c r="I34" s="218">
        <f>IFERROR(VLOOKUP(B34,'[20]NOV-20'!B:H,7,FALSE),0)</f>
        <v>2407.9</v>
      </c>
      <c r="J34" s="219">
        <f t="shared" si="1"/>
        <v>52564.55</v>
      </c>
      <c r="K34" s="217">
        <f>IFERROR(VLOOKUP(B34,'[21]DEC-20'!B:H,6,FALSE),0)</f>
        <v>45176.15</v>
      </c>
      <c r="L34" s="218">
        <f>IFERROR(VLOOKUP(B34,'[21]DEC-20'!B:H,7,FALSE),0)</f>
        <v>3084.9</v>
      </c>
      <c r="M34" s="219">
        <f t="shared" si="2"/>
        <v>48261.05</v>
      </c>
      <c r="N34" s="217">
        <f>IFERROR(VLOOKUP(B34,'[22]JAN-21'!B:H,6,FALSE),0)</f>
        <v>38813.4</v>
      </c>
      <c r="O34" s="218">
        <f>IFERROR(VLOOKUP(B34,'[22]JAN-21'!B:H,7,FALSE),0)</f>
        <v>3159.55</v>
      </c>
      <c r="P34" s="219">
        <f t="shared" si="3"/>
        <v>41972.950000000004</v>
      </c>
      <c r="Q34" s="217">
        <f>IFERROR(VLOOKUP(B34,'[23]FEB-21'!B:H,6,FALSE),0)</f>
        <v>29045.35</v>
      </c>
      <c r="R34" s="218">
        <f>IFERROR(VLOOKUP(B34,'[23]FEB-21'!B:H,7,FALSE),0)</f>
        <v>3452.55</v>
      </c>
      <c r="S34" s="219">
        <f t="shared" si="4"/>
        <v>32497.899999999998</v>
      </c>
      <c r="T34" s="217">
        <f>IFERROR(VLOOKUP(B34,'[24]MAR-21'!B:H,6,FALSE),0)</f>
        <v>50630.15</v>
      </c>
      <c r="U34" s="218">
        <f>IFERROR(VLOOKUP(B34,'[24]MAR-21'!B:H,7,FALSE),0)</f>
        <v>1436.65</v>
      </c>
      <c r="V34" s="219">
        <f t="shared" si="5"/>
        <v>52066.8</v>
      </c>
      <c r="W34" s="195">
        <f t="shared" si="6"/>
        <v>265068.75</v>
      </c>
      <c r="X34" s="196">
        <f t="shared" si="6"/>
        <v>16055.15</v>
      </c>
      <c r="Y34" s="197">
        <f t="shared" si="6"/>
        <v>281123.90000000002</v>
      </c>
    </row>
    <row r="35" spans="1:25" ht="13">
      <c r="A35" s="2" t="s">
        <v>261</v>
      </c>
      <c r="B35" s="2" t="s">
        <v>27</v>
      </c>
      <c r="C35" s="89" t="s">
        <v>297</v>
      </c>
      <c r="D35" s="129" t="s">
        <v>303</v>
      </c>
      <c r="E35" s="204">
        <f>IFERROR(VLOOKUP($B35,'[19]OCT-20'!$B:$H,6,FALSE),0)</f>
        <v>26668.15</v>
      </c>
      <c r="F35" s="205">
        <f>IFERROR(VLOOKUP(B35,'[19]OCT-20'!B:H,7,FALSE),0)</f>
        <v>3628.95</v>
      </c>
      <c r="G35" s="206">
        <f t="shared" si="0"/>
        <v>30297.100000000002</v>
      </c>
      <c r="H35" s="217">
        <f>IFERROR(VLOOKUP(B35,'[20]NOV-20'!B:H,6,FALSE),0)</f>
        <v>27647.1</v>
      </c>
      <c r="I35" s="218">
        <f>IFERROR(VLOOKUP(B35,'[20]NOV-20'!B:H,7,FALSE),0)</f>
        <v>2364</v>
      </c>
      <c r="J35" s="219">
        <f t="shared" si="1"/>
        <v>30011.1</v>
      </c>
      <c r="K35" s="217">
        <f>IFERROR(VLOOKUP(B35,'[21]DEC-20'!B:H,6,FALSE),0)</f>
        <v>36170.5</v>
      </c>
      <c r="L35" s="218">
        <f>IFERROR(VLOOKUP(B35,'[21]DEC-20'!B:H,7,FALSE),0)</f>
        <v>2787.1</v>
      </c>
      <c r="M35" s="219">
        <f t="shared" si="2"/>
        <v>38957.599999999999</v>
      </c>
      <c r="N35" s="217">
        <f>IFERROR(VLOOKUP(B35,'[22]JAN-21'!B:H,6,FALSE),0)</f>
        <v>16949.5</v>
      </c>
      <c r="O35" s="218">
        <f>IFERROR(VLOOKUP(B35,'[22]JAN-21'!B:H,7,FALSE),0)</f>
        <v>2815.8</v>
      </c>
      <c r="P35" s="219">
        <f t="shared" si="3"/>
        <v>19765.3</v>
      </c>
      <c r="Q35" s="217">
        <f>IFERROR(VLOOKUP(B35,'[23]FEB-21'!B:H,6,FALSE),0)</f>
        <v>9530.0499999999993</v>
      </c>
      <c r="R35" s="218">
        <f>IFERROR(VLOOKUP(B35,'[23]FEB-21'!B:H,7,FALSE),0)</f>
        <v>3566.5</v>
      </c>
      <c r="S35" s="219">
        <f t="shared" si="4"/>
        <v>13096.55</v>
      </c>
      <c r="T35" s="217">
        <f>IFERROR(VLOOKUP(B35,'[24]MAR-21'!B:H,6,FALSE),0)</f>
        <v>37795.5</v>
      </c>
      <c r="U35" s="218">
        <f>IFERROR(VLOOKUP(B35,'[24]MAR-21'!B:H,7,FALSE),0)</f>
        <v>2675.65</v>
      </c>
      <c r="V35" s="219">
        <f t="shared" si="5"/>
        <v>40471.15</v>
      </c>
      <c r="W35" s="195">
        <f t="shared" si="6"/>
        <v>154760.79999999999</v>
      </c>
      <c r="X35" s="196">
        <f t="shared" si="6"/>
        <v>17838</v>
      </c>
      <c r="Y35" s="197">
        <f t="shared" si="6"/>
        <v>172598.8</v>
      </c>
    </row>
    <row r="36" spans="1:25" ht="13">
      <c r="A36" s="2" t="s">
        <v>261</v>
      </c>
      <c r="B36" s="2" t="s">
        <v>28</v>
      </c>
      <c r="C36" s="89" t="s">
        <v>297</v>
      </c>
      <c r="D36" s="129" t="s">
        <v>303</v>
      </c>
      <c r="E36" s="204">
        <f>IFERROR(VLOOKUP($B36,'[19]OCT-20'!$B:$H,6,FALSE),0)</f>
        <v>0</v>
      </c>
      <c r="F36" s="205">
        <f>IFERROR(VLOOKUP(B36,'[19]OCT-20'!B:H,7,FALSE),0)</f>
        <v>0</v>
      </c>
      <c r="G36" s="206">
        <f t="shared" si="0"/>
        <v>0</v>
      </c>
      <c r="H36" s="217">
        <f>IFERROR(VLOOKUP(B36,'[20]NOV-20'!B:H,6,FALSE),0)</f>
        <v>16962.150000000001</v>
      </c>
      <c r="I36" s="218">
        <f>IFERROR(VLOOKUP(B36,'[20]NOV-20'!B:H,7,FALSE),0)</f>
        <v>1639.85</v>
      </c>
      <c r="J36" s="219">
        <f t="shared" si="1"/>
        <v>18602</v>
      </c>
      <c r="K36" s="217">
        <f>IFERROR(VLOOKUP(B36,'[21]DEC-20'!B:H,6,FALSE),0)</f>
        <v>29394.7</v>
      </c>
      <c r="L36" s="218">
        <f>IFERROR(VLOOKUP(B36,'[21]DEC-20'!B:H,7,FALSE),0)</f>
        <v>1739.85</v>
      </c>
      <c r="M36" s="219">
        <f t="shared" si="2"/>
        <v>31134.55</v>
      </c>
      <c r="N36" s="217">
        <f>IFERROR(VLOOKUP(B36,'[22]JAN-21'!B:H,6,FALSE),0)</f>
        <v>17336.95</v>
      </c>
      <c r="O36" s="218">
        <f>IFERROR(VLOOKUP(B36,'[22]JAN-21'!B:H,7,FALSE),0)</f>
        <v>2300.15</v>
      </c>
      <c r="P36" s="219">
        <f t="shared" si="3"/>
        <v>19637.100000000002</v>
      </c>
      <c r="Q36" s="217">
        <f>IFERROR(VLOOKUP(B36,'[23]FEB-21'!B:H,6,FALSE),0)</f>
        <v>14475.25</v>
      </c>
      <c r="R36" s="218">
        <f>IFERROR(VLOOKUP(B36,'[23]FEB-21'!B:H,7,FALSE),0)</f>
        <v>4099.05</v>
      </c>
      <c r="S36" s="219">
        <f t="shared" si="4"/>
        <v>18574.3</v>
      </c>
      <c r="T36" s="217">
        <f>IFERROR(VLOOKUP(B36,'[24]MAR-21'!B:H,6,FALSE),0)</f>
        <v>39651.4</v>
      </c>
      <c r="U36" s="218">
        <f>IFERROR(VLOOKUP(B36,'[24]MAR-21'!B:H,7,FALSE),0)</f>
        <v>1918.15</v>
      </c>
      <c r="V36" s="219">
        <f t="shared" si="5"/>
        <v>41569.550000000003</v>
      </c>
      <c r="W36" s="195">
        <f t="shared" si="6"/>
        <v>117820.45000000001</v>
      </c>
      <c r="X36" s="196">
        <f t="shared" si="6"/>
        <v>11697.050000000001</v>
      </c>
      <c r="Y36" s="197">
        <f t="shared" si="6"/>
        <v>129517.50000000001</v>
      </c>
    </row>
    <row r="37" spans="1:25" ht="13">
      <c r="A37" s="2" t="s">
        <v>261</v>
      </c>
      <c r="B37" s="2" t="s">
        <v>29</v>
      </c>
      <c r="C37" s="89" t="s">
        <v>297</v>
      </c>
      <c r="D37" s="129" t="s">
        <v>303</v>
      </c>
      <c r="E37" s="204">
        <f>IFERROR(VLOOKUP($B37,'[19]OCT-20'!$B:$H,6,FALSE),0)</f>
        <v>21113.7</v>
      </c>
      <c r="F37" s="205">
        <f>IFERROR(VLOOKUP(B37,'[19]OCT-20'!B:H,7,FALSE),0)</f>
        <v>3963.25</v>
      </c>
      <c r="G37" s="206">
        <f t="shared" si="0"/>
        <v>25076.95</v>
      </c>
      <c r="H37" s="217">
        <f>IFERROR(VLOOKUP(B37,'[20]NOV-20'!B:H,6,FALSE),0)</f>
        <v>24272.55</v>
      </c>
      <c r="I37" s="218">
        <f>IFERROR(VLOOKUP(B37,'[20]NOV-20'!B:H,7,FALSE),0)</f>
        <v>3474.05</v>
      </c>
      <c r="J37" s="219">
        <f t="shared" si="1"/>
        <v>27746.6</v>
      </c>
      <c r="K37" s="217">
        <f>IFERROR(VLOOKUP(B37,'[21]DEC-20'!B:H,6,FALSE),0)</f>
        <v>20052.25</v>
      </c>
      <c r="L37" s="218">
        <f>IFERROR(VLOOKUP(B37,'[21]DEC-20'!B:H,7,FALSE),0)</f>
        <v>2712.7</v>
      </c>
      <c r="M37" s="219">
        <f t="shared" si="2"/>
        <v>22764.95</v>
      </c>
      <c r="N37" s="217">
        <f>IFERROR(VLOOKUP(B37,'[22]JAN-21'!B:H,6,FALSE),0)</f>
        <v>11494.35</v>
      </c>
      <c r="O37" s="218">
        <f>IFERROR(VLOOKUP(B37,'[22]JAN-21'!B:H,7,FALSE),0)</f>
        <v>3086.45</v>
      </c>
      <c r="P37" s="219">
        <f t="shared" si="3"/>
        <v>14580.8</v>
      </c>
      <c r="Q37" s="217">
        <f>IFERROR(VLOOKUP(B37,'[23]FEB-21'!B:H,6,FALSE),0)</f>
        <v>11364.65</v>
      </c>
      <c r="R37" s="218">
        <f>IFERROR(VLOOKUP(B37,'[23]FEB-21'!B:H,7,FALSE),0)</f>
        <v>3966.2</v>
      </c>
      <c r="S37" s="219">
        <f t="shared" si="4"/>
        <v>15330.849999999999</v>
      </c>
      <c r="T37" s="217">
        <f>IFERROR(VLOOKUP(B37,'[24]MAR-21'!B:H,6,FALSE),0)</f>
        <v>33882.15</v>
      </c>
      <c r="U37" s="218">
        <f>IFERROR(VLOOKUP(B37,'[24]MAR-21'!B:H,7,FALSE),0)</f>
        <v>3138.7</v>
      </c>
      <c r="V37" s="219">
        <f t="shared" si="5"/>
        <v>37020.85</v>
      </c>
      <c r="W37" s="195">
        <f t="shared" si="6"/>
        <v>122179.65</v>
      </c>
      <c r="X37" s="196">
        <f t="shared" si="6"/>
        <v>20341.350000000002</v>
      </c>
      <c r="Y37" s="197">
        <f t="shared" si="6"/>
        <v>142521</v>
      </c>
    </row>
    <row r="38" spans="1:25" ht="13">
      <c r="A38" s="2" t="s">
        <v>261</v>
      </c>
      <c r="B38" s="2" t="s">
        <v>30</v>
      </c>
      <c r="C38" s="89" t="s">
        <v>297</v>
      </c>
      <c r="D38" s="129" t="s">
        <v>303</v>
      </c>
      <c r="E38" s="204">
        <f>IFERROR(VLOOKUP($B38,'[19]OCT-20'!$B:$H,6,FALSE),0)</f>
        <v>433.3</v>
      </c>
      <c r="F38" s="205">
        <f>IFERROR(VLOOKUP(B38,'[19]OCT-20'!B:H,7,FALSE),0)</f>
        <v>60.25</v>
      </c>
      <c r="G38" s="206">
        <f t="shared" si="0"/>
        <v>493.55</v>
      </c>
      <c r="H38" s="217">
        <f>IFERROR(VLOOKUP(B38,'[20]NOV-20'!B:H,6,FALSE),0)</f>
        <v>10.15</v>
      </c>
      <c r="I38" s="218">
        <f>IFERROR(VLOOKUP(B38,'[20]NOV-20'!B:H,7,FALSE),0)</f>
        <v>4.4000000000000004</v>
      </c>
      <c r="J38" s="219">
        <f t="shared" si="1"/>
        <v>14.55</v>
      </c>
      <c r="K38" s="217">
        <f>IFERROR(VLOOKUP(B38,'[21]DEC-20'!B:H,6,FALSE),0)</f>
        <v>347</v>
      </c>
      <c r="L38" s="218">
        <f>IFERROR(VLOOKUP(B38,'[21]DEC-20'!B:H,7,FALSE),0)</f>
        <v>532.54999999999995</v>
      </c>
      <c r="M38" s="219">
        <f t="shared" si="2"/>
        <v>879.55</v>
      </c>
      <c r="N38" s="217">
        <f>IFERROR(VLOOKUP(B38,'[22]JAN-21'!B:H,6,FALSE),0)</f>
        <v>3912.5</v>
      </c>
      <c r="O38" s="218">
        <f>IFERROR(VLOOKUP(B38,'[22]JAN-21'!B:H,7,FALSE),0)</f>
        <v>2155.65</v>
      </c>
      <c r="P38" s="219">
        <f t="shared" si="3"/>
        <v>6068.15</v>
      </c>
      <c r="Q38" s="217">
        <f>IFERROR(VLOOKUP(B38,'[23]FEB-21'!B:H,6,FALSE),0)</f>
        <v>2061.8000000000002</v>
      </c>
      <c r="R38" s="218">
        <f>IFERROR(VLOOKUP(B38,'[23]FEB-21'!B:H,7,FALSE),0)</f>
        <v>1086.1500000000001</v>
      </c>
      <c r="S38" s="219">
        <f t="shared" si="4"/>
        <v>3147.9500000000003</v>
      </c>
      <c r="T38" s="217">
        <f>IFERROR(VLOOKUP(B38,'[24]MAR-21'!B:H,6,FALSE),0)</f>
        <v>329</v>
      </c>
      <c r="U38" s="218">
        <f>IFERROR(VLOOKUP(B38,'[24]MAR-21'!B:H,7,FALSE),0)</f>
        <v>645.70000000000005</v>
      </c>
      <c r="V38" s="219">
        <f t="shared" si="5"/>
        <v>974.7</v>
      </c>
      <c r="W38" s="195">
        <f t="shared" si="6"/>
        <v>7093.75</v>
      </c>
      <c r="X38" s="196">
        <f t="shared" si="6"/>
        <v>4484.7</v>
      </c>
      <c r="Y38" s="197">
        <f t="shared" si="6"/>
        <v>11578.45</v>
      </c>
    </row>
    <row r="39" spans="1:25" ht="13">
      <c r="A39" s="2" t="s">
        <v>261</v>
      </c>
      <c r="B39" s="2" t="s">
        <v>31</v>
      </c>
      <c r="C39" s="89" t="s">
        <v>297</v>
      </c>
      <c r="D39" s="129" t="s">
        <v>303</v>
      </c>
      <c r="E39" s="204">
        <f>IFERROR(VLOOKUP($B39,'[19]OCT-20'!$B:$H,6,FALSE),0)</f>
        <v>3097.89</v>
      </c>
      <c r="F39" s="205">
        <f>IFERROR(VLOOKUP(B39,'[19]OCT-20'!B:H,7,FALSE),0)</f>
        <v>1547.25</v>
      </c>
      <c r="G39" s="206">
        <f t="shared" si="0"/>
        <v>4645.1399999999994</v>
      </c>
      <c r="H39" s="217">
        <f>IFERROR(VLOOKUP(B39,'[20]NOV-20'!B:H,6,FALSE),0)</f>
        <v>15675.3</v>
      </c>
      <c r="I39" s="218">
        <f>IFERROR(VLOOKUP(B39,'[20]NOV-20'!B:H,7,FALSE),0)</f>
        <v>2159.1999999999998</v>
      </c>
      <c r="J39" s="219">
        <f t="shared" si="1"/>
        <v>17834.5</v>
      </c>
      <c r="K39" s="217">
        <f>IFERROR(VLOOKUP(B39,'[21]DEC-20'!B:H,6,FALSE),0)</f>
        <v>9091.2000000000007</v>
      </c>
      <c r="L39" s="218">
        <f>IFERROR(VLOOKUP(B39,'[21]DEC-20'!B:H,7,FALSE),0)</f>
        <v>1908.71</v>
      </c>
      <c r="M39" s="219">
        <f t="shared" si="2"/>
        <v>10999.91</v>
      </c>
      <c r="N39" s="217">
        <f>IFERROR(VLOOKUP(B39,'[22]JAN-21'!B:H,6,FALSE),0)</f>
        <v>7458.8</v>
      </c>
      <c r="O39" s="218">
        <f>IFERROR(VLOOKUP(B39,'[22]JAN-21'!B:H,7,FALSE),0)</f>
        <v>3026.39</v>
      </c>
      <c r="P39" s="219">
        <f t="shared" si="3"/>
        <v>10485.19</v>
      </c>
      <c r="Q39" s="217">
        <f>IFERROR(VLOOKUP(B39,'[23]FEB-21'!B:H,6,FALSE),0)</f>
        <v>3701.9</v>
      </c>
      <c r="R39" s="218">
        <f>IFERROR(VLOOKUP(B39,'[23]FEB-21'!B:H,7,FALSE),0)</f>
        <v>2922.48</v>
      </c>
      <c r="S39" s="219">
        <f t="shared" si="4"/>
        <v>6624.38</v>
      </c>
      <c r="T39" s="217">
        <f>IFERROR(VLOOKUP(B39,'[24]MAR-21'!B:H,6,FALSE),0)</f>
        <v>1233.6500000000001</v>
      </c>
      <c r="U39" s="218">
        <f>IFERROR(VLOOKUP(B39,'[24]MAR-21'!B:H,7,FALSE),0)</f>
        <v>560.04999999999995</v>
      </c>
      <c r="V39" s="219">
        <f t="shared" si="5"/>
        <v>1793.7</v>
      </c>
      <c r="W39" s="195">
        <f t="shared" si="6"/>
        <v>40258.740000000005</v>
      </c>
      <c r="X39" s="196">
        <f t="shared" si="6"/>
        <v>12124.079999999998</v>
      </c>
      <c r="Y39" s="197">
        <f t="shared" si="6"/>
        <v>52382.82</v>
      </c>
    </row>
    <row r="40" spans="1:25" ht="13">
      <c r="A40" s="2" t="s">
        <v>261</v>
      </c>
      <c r="B40" s="2" t="s">
        <v>32</v>
      </c>
      <c r="C40" s="89" t="s">
        <v>297</v>
      </c>
      <c r="D40" s="129" t="s">
        <v>303</v>
      </c>
      <c r="E40" s="204">
        <f>IFERROR(VLOOKUP($B40,'[19]OCT-20'!$B:$H,6,FALSE),0)</f>
        <v>0</v>
      </c>
      <c r="F40" s="205">
        <f>IFERROR(VLOOKUP(B40,'[19]OCT-20'!B:H,7,FALSE),0)</f>
        <v>0</v>
      </c>
      <c r="G40" s="206">
        <f t="shared" si="0"/>
        <v>0</v>
      </c>
      <c r="H40" s="217">
        <f>IFERROR(VLOOKUP(B40,'[20]NOV-20'!B:H,6,FALSE),0)</f>
        <v>0</v>
      </c>
      <c r="I40" s="218">
        <f>IFERROR(VLOOKUP(B40,'[20]NOV-20'!B:H,7,FALSE),0)</f>
        <v>0</v>
      </c>
      <c r="J40" s="219">
        <f t="shared" si="1"/>
        <v>0</v>
      </c>
      <c r="K40" s="217">
        <f>IFERROR(VLOOKUP(B40,'[21]DEC-20'!B:H,6,FALSE),0)</f>
        <v>0</v>
      </c>
      <c r="L40" s="218">
        <f>IFERROR(VLOOKUP(B40,'[21]DEC-20'!B:H,7,FALSE),0)</f>
        <v>0</v>
      </c>
      <c r="M40" s="219">
        <f t="shared" si="2"/>
        <v>0</v>
      </c>
      <c r="N40" s="217">
        <f>IFERROR(VLOOKUP(B40,'[22]JAN-21'!B:H,6,FALSE),0)</f>
        <v>0</v>
      </c>
      <c r="O40" s="218">
        <f>IFERROR(VLOOKUP(B40,'[22]JAN-21'!B:H,7,FALSE),0)</f>
        <v>0</v>
      </c>
      <c r="P40" s="219">
        <f t="shared" si="3"/>
        <v>0</v>
      </c>
      <c r="Q40" s="217">
        <f>IFERROR(VLOOKUP(B40,'[23]FEB-21'!B:H,6,FALSE),0)</f>
        <v>0</v>
      </c>
      <c r="R40" s="218">
        <f>IFERROR(VLOOKUP(B40,'[23]FEB-21'!B:H,7,FALSE),0)</f>
        <v>0</v>
      </c>
      <c r="S40" s="219">
        <f t="shared" si="4"/>
        <v>0</v>
      </c>
      <c r="T40" s="217">
        <f>IFERROR(VLOOKUP(B40,'[24]MAR-21'!B:H,6,FALSE),0)</f>
        <v>0</v>
      </c>
      <c r="U40" s="218">
        <f>IFERROR(VLOOKUP(B40,'[24]MAR-21'!B:H,7,FALSE),0)</f>
        <v>0</v>
      </c>
      <c r="V40" s="219">
        <f t="shared" si="5"/>
        <v>0</v>
      </c>
      <c r="W40" s="195">
        <f t="shared" si="6"/>
        <v>0</v>
      </c>
      <c r="X40" s="196">
        <f t="shared" si="6"/>
        <v>0</v>
      </c>
      <c r="Y40" s="197">
        <f t="shared" si="6"/>
        <v>0</v>
      </c>
    </row>
    <row r="41" spans="1:25" ht="13">
      <c r="A41" s="2" t="s">
        <v>261</v>
      </c>
      <c r="B41" s="2" t="s">
        <v>33</v>
      </c>
      <c r="C41" s="89" t="s">
        <v>297</v>
      </c>
      <c r="D41" s="129" t="s">
        <v>303</v>
      </c>
      <c r="E41" s="204">
        <f>IFERROR(VLOOKUP($B41,'[19]OCT-20'!$B:$H,6,FALSE),0)</f>
        <v>0</v>
      </c>
      <c r="F41" s="205">
        <f>IFERROR(VLOOKUP(B41,'[19]OCT-20'!B:H,7,FALSE),0)</f>
        <v>0</v>
      </c>
      <c r="G41" s="206">
        <f t="shared" si="0"/>
        <v>0</v>
      </c>
      <c r="H41" s="217">
        <f>IFERROR(VLOOKUP(B41,'[20]NOV-20'!B:H,6,FALSE),0)</f>
        <v>0</v>
      </c>
      <c r="I41" s="218">
        <f>IFERROR(VLOOKUP(B41,'[20]NOV-20'!B:H,7,FALSE),0)</f>
        <v>1.67</v>
      </c>
      <c r="J41" s="219">
        <f t="shared" si="1"/>
        <v>1.67</v>
      </c>
      <c r="K41" s="217">
        <f>IFERROR(VLOOKUP(B41,'[21]DEC-20'!B:H,6,FALSE),0)</f>
        <v>0</v>
      </c>
      <c r="L41" s="218">
        <f>IFERROR(VLOOKUP(B41,'[21]DEC-20'!B:H,7,FALSE),0)</f>
        <v>25.02</v>
      </c>
      <c r="M41" s="219">
        <f t="shared" si="2"/>
        <v>25.02</v>
      </c>
      <c r="N41" s="217">
        <f>IFERROR(VLOOKUP(B41,'[22]JAN-21'!B:H,6,FALSE),0)</f>
        <v>0</v>
      </c>
      <c r="O41" s="218">
        <f>IFERROR(VLOOKUP(B41,'[22]JAN-21'!B:H,7,FALSE),0)</f>
        <v>20.76</v>
      </c>
      <c r="P41" s="219">
        <f t="shared" si="3"/>
        <v>20.76</v>
      </c>
      <c r="Q41" s="217">
        <f>IFERROR(VLOOKUP(B41,'[23]FEB-21'!B:H,6,FALSE),0)</f>
        <v>0</v>
      </c>
      <c r="R41" s="218">
        <f>IFERROR(VLOOKUP(B41,'[23]FEB-21'!B:H,7,FALSE),0)</f>
        <v>32.39</v>
      </c>
      <c r="S41" s="219">
        <f t="shared" si="4"/>
        <v>32.39</v>
      </c>
      <c r="T41" s="217">
        <f>IFERROR(VLOOKUP(B41,'[24]MAR-21'!B:H,6,FALSE),0)</f>
        <v>0</v>
      </c>
      <c r="U41" s="218">
        <f>IFERROR(VLOOKUP(B41,'[24]MAR-21'!B:H,7,FALSE),0)</f>
        <v>0</v>
      </c>
      <c r="V41" s="219">
        <f t="shared" si="5"/>
        <v>0</v>
      </c>
      <c r="W41" s="195">
        <f t="shared" si="6"/>
        <v>0</v>
      </c>
      <c r="X41" s="196">
        <f t="shared" si="6"/>
        <v>79.84</v>
      </c>
      <c r="Y41" s="197">
        <f t="shared" si="6"/>
        <v>79.84</v>
      </c>
    </row>
    <row r="42" spans="1:25" ht="13">
      <c r="A42" s="2" t="s">
        <v>261</v>
      </c>
      <c r="B42" s="2" t="s">
        <v>34</v>
      </c>
      <c r="C42" s="89" t="s">
        <v>297</v>
      </c>
      <c r="D42" s="129" t="s">
        <v>303</v>
      </c>
      <c r="E42" s="204">
        <f>IFERROR(VLOOKUP($B42,'[19]OCT-20'!$B:$H,6,FALSE),0)</f>
        <v>0.01</v>
      </c>
      <c r="F42" s="205">
        <f>IFERROR(VLOOKUP(B42,'[19]OCT-20'!B:H,7,FALSE),0)</f>
        <v>2.65</v>
      </c>
      <c r="G42" s="206">
        <f t="shared" si="0"/>
        <v>2.6599999999999997</v>
      </c>
      <c r="H42" s="217">
        <f>IFERROR(VLOOKUP(B42,'[20]NOV-20'!B:H,6,FALSE),0)</f>
        <v>0</v>
      </c>
      <c r="I42" s="218">
        <f>IFERROR(VLOOKUP(B42,'[20]NOV-20'!B:H,7,FALSE),0)</f>
        <v>0</v>
      </c>
      <c r="J42" s="219">
        <f t="shared" si="1"/>
        <v>0</v>
      </c>
      <c r="K42" s="217">
        <f>IFERROR(VLOOKUP(B42,'[21]DEC-20'!B:H,6,FALSE),0)</f>
        <v>0.01</v>
      </c>
      <c r="L42" s="218">
        <f>IFERROR(VLOOKUP(B42,'[21]DEC-20'!B:H,7,FALSE),0)</f>
        <v>19.66</v>
      </c>
      <c r="M42" s="219">
        <f t="shared" si="2"/>
        <v>19.670000000000002</v>
      </c>
      <c r="N42" s="217">
        <f>IFERROR(VLOOKUP(B42,'[22]JAN-21'!B:H,6,FALSE),0)</f>
        <v>0</v>
      </c>
      <c r="O42" s="218">
        <f>IFERROR(VLOOKUP(B42,'[22]JAN-21'!B:H,7,FALSE),0)</f>
        <v>4.6100000000000003</v>
      </c>
      <c r="P42" s="219">
        <f t="shared" si="3"/>
        <v>4.6100000000000003</v>
      </c>
      <c r="Q42" s="217">
        <f>IFERROR(VLOOKUP(B42,'[23]FEB-21'!B:H,6,FALSE),0)</f>
        <v>0</v>
      </c>
      <c r="R42" s="218">
        <f>IFERROR(VLOOKUP(B42,'[23]FEB-21'!B:H,7,FALSE),0)</f>
        <v>4.08</v>
      </c>
      <c r="S42" s="219">
        <f t="shared" si="4"/>
        <v>4.08</v>
      </c>
      <c r="T42" s="217">
        <f>IFERROR(VLOOKUP(B42,'[24]MAR-21'!B:H,6,FALSE),0)</f>
        <v>0</v>
      </c>
      <c r="U42" s="218">
        <f>IFERROR(VLOOKUP(B42,'[24]MAR-21'!B:H,7,FALSE),0)</f>
        <v>0</v>
      </c>
      <c r="V42" s="219">
        <f t="shared" si="5"/>
        <v>0</v>
      </c>
      <c r="W42" s="195">
        <f t="shared" si="6"/>
        <v>0.02</v>
      </c>
      <c r="X42" s="196">
        <f t="shared" si="6"/>
        <v>31</v>
      </c>
      <c r="Y42" s="197">
        <f t="shared" si="6"/>
        <v>31.020000000000003</v>
      </c>
    </row>
    <row r="43" spans="1:25" ht="13">
      <c r="A43" s="2" t="s">
        <v>425</v>
      </c>
      <c r="B43" s="2" t="s">
        <v>426</v>
      </c>
      <c r="C43" s="176" t="s">
        <v>297</v>
      </c>
      <c r="D43" s="177" t="s">
        <v>304</v>
      </c>
      <c r="E43" s="204">
        <f>IFERROR(VLOOKUP($B43,'[19]OCT-20'!$B:$H,6,FALSE),0)</f>
        <v>178.81</v>
      </c>
      <c r="F43" s="205">
        <f>IFERROR(VLOOKUP(B43,'[19]OCT-20'!B:H,7,FALSE),0)</f>
        <v>1250.1099999999999</v>
      </c>
      <c r="G43" s="206">
        <f t="shared" si="0"/>
        <v>1428.9199999999998</v>
      </c>
      <c r="H43" s="217">
        <f>IFERROR(VLOOKUP(B43,'[20]NOV-20'!B:H,6,FALSE),0)</f>
        <v>208.92</v>
      </c>
      <c r="I43" s="218">
        <f>IFERROR(VLOOKUP(B43,'[20]NOV-20'!B:H,7,FALSE),0)</f>
        <v>1255.97</v>
      </c>
      <c r="J43" s="219">
        <f t="shared" si="1"/>
        <v>1464.89</v>
      </c>
      <c r="K43" s="217">
        <f>IFERROR(VLOOKUP(B43,'[21]DEC-20'!B:H,6,FALSE),0)</f>
        <v>222.04</v>
      </c>
      <c r="L43" s="218">
        <f>IFERROR(VLOOKUP(B43,'[21]DEC-20'!B:H,7,FALSE),0)</f>
        <v>1280.32</v>
      </c>
      <c r="M43" s="219">
        <f t="shared" si="2"/>
        <v>1502.36</v>
      </c>
      <c r="N43" s="217">
        <f>IFERROR(VLOOKUP(B43,'[22]JAN-21'!B:H,6,FALSE),0)</f>
        <v>131.6</v>
      </c>
      <c r="O43" s="218">
        <f>IFERROR(VLOOKUP(B43,'[22]JAN-21'!B:H,7,FALSE),0)</f>
        <v>1428.96</v>
      </c>
      <c r="P43" s="219">
        <f t="shared" si="3"/>
        <v>1560.56</v>
      </c>
      <c r="Q43" s="217">
        <f>IFERROR(VLOOKUP(B43,'[23]FEB-21'!B:H,6,FALSE),0)</f>
        <v>164.97</v>
      </c>
      <c r="R43" s="218">
        <f>IFERROR(VLOOKUP(B43,'[23]FEB-21'!B:H,7,FALSE),0)</f>
        <v>1123.3800000000001</v>
      </c>
      <c r="S43" s="219">
        <f t="shared" si="4"/>
        <v>1288.3500000000001</v>
      </c>
      <c r="T43" s="217">
        <f>IFERROR(VLOOKUP(B43,'[24]MAR-21'!B:H,6,FALSE),0)</f>
        <v>273.95</v>
      </c>
      <c r="U43" s="218">
        <f>IFERROR(VLOOKUP(B43,'[24]MAR-21'!B:H,7,FALSE),0)</f>
        <v>1034.8699999999999</v>
      </c>
      <c r="V43" s="219">
        <f t="shared" si="5"/>
        <v>1308.82</v>
      </c>
      <c r="W43" s="195">
        <f t="shared" si="6"/>
        <v>1180.29</v>
      </c>
      <c r="X43" s="196">
        <f t="shared" si="6"/>
        <v>7373.61</v>
      </c>
      <c r="Y43" s="197">
        <f t="shared" si="6"/>
        <v>8553.9</v>
      </c>
    </row>
    <row r="44" spans="1:25" ht="13">
      <c r="A44" s="2" t="s">
        <v>262</v>
      </c>
      <c r="B44" s="2" t="s">
        <v>35</v>
      </c>
      <c r="C44" s="89" t="s">
        <v>297</v>
      </c>
      <c r="D44" s="129" t="s">
        <v>302</v>
      </c>
      <c r="E44" s="204">
        <f>IFERROR(VLOOKUP($B44,'[19]OCT-20'!$B:$H,6,FALSE),0)</f>
        <v>0</v>
      </c>
      <c r="F44" s="205">
        <f>IFERROR(VLOOKUP(B44,'[19]OCT-20'!B:H,7,FALSE),0)</f>
        <v>0</v>
      </c>
      <c r="G44" s="206">
        <f t="shared" si="0"/>
        <v>0</v>
      </c>
      <c r="H44" s="217">
        <f>IFERROR(VLOOKUP(B44,'[20]NOV-20'!B:H,6,FALSE),0)</f>
        <v>0</v>
      </c>
      <c r="I44" s="218">
        <f>IFERROR(VLOOKUP(B44,'[20]NOV-20'!B:H,7,FALSE),0)</f>
        <v>0</v>
      </c>
      <c r="J44" s="219">
        <f t="shared" si="1"/>
        <v>0</v>
      </c>
      <c r="K44" s="217">
        <f>IFERROR(VLOOKUP(B44,'[21]DEC-20'!B:H,6,FALSE),0)</f>
        <v>0</v>
      </c>
      <c r="L44" s="218">
        <f>IFERROR(VLOOKUP(B44,'[21]DEC-20'!B:H,7,FALSE),0)</f>
        <v>0</v>
      </c>
      <c r="M44" s="219">
        <f t="shared" si="2"/>
        <v>0</v>
      </c>
      <c r="N44" s="217">
        <f>IFERROR(VLOOKUP(B44,'[22]JAN-21'!B:H,6,FALSE),0)</f>
        <v>3842.71</v>
      </c>
      <c r="O44" s="218">
        <f>IFERROR(VLOOKUP(B44,'[22]JAN-21'!B:H,7,FALSE),0)</f>
        <v>212.83</v>
      </c>
      <c r="P44" s="219">
        <f t="shared" si="3"/>
        <v>4055.54</v>
      </c>
      <c r="Q44" s="217">
        <f>IFERROR(VLOOKUP(B44,'[23]FEB-21'!B:H,6,FALSE),0)</f>
        <v>657.79</v>
      </c>
      <c r="R44" s="218">
        <f>IFERROR(VLOOKUP(B44,'[23]FEB-21'!B:H,7,FALSE),0)</f>
        <v>24.91</v>
      </c>
      <c r="S44" s="219">
        <f t="shared" si="4"/>
        <v>682.69999999999993</v>
      </c>
      <c r="T44" s="217">
        <f>IFERROR(VLOOKUP(B44,'[24]MAR-21'!B:H,6,FALSE),0)</f>
        <v>0</v>
      </c>
      <c r="U44" s="218">
        <f>IFERROR(VLOOKUP(B44,'[24]MAR-21'!B:H,7,FALSE),0)</f>
        <v>0</v>
      </c>
      <c r="V44" s="219">
        <f t="shared" si="5"/>
        <v>0</v>
      </c>
      <c r="W44" s="195">
        <f t="shared" si="6"/>
        <v>4500.5</v>
      </c>
      <c r="X44" s="196">
        <f t="shared" si="6"/>
        <v>237.74</v>
      </c>
      <c r="Y44" s="197">
        <f t="shared" si="6"/>
        <v>4738.24</v>
      </c>
    </row>
    <row r="45" spans="1:25" ht="13">
      <c r="A45" s="2" t="s">
        <v>263</v>
      </c>
      <c r="B45" s="2" t="s">
        <v>40</v>
      </c>
      <c r="C45" s="89" t="s">
        <v>297</v>
      </c>
      <c r="D45" s="129" t="s">
        <v>303</v>
      </c>
      <c r="E45" s="204">
        <f>IFERROR(VLOOKUP($B45,'[19]OCT-20'!$B:$H,6,FALSE),0)</f>
        <v>0</v>
      </c>
      <c r="F45" s="205">
        <f>IFERROR(VLOOKUP(B45,'[19]OCT-20'!B:H,7,FALSE),0)</f>
        <v>0</v>
      </c>
      <c r="G45" s="206">
        <f t="shared" si="0"/>
        <v>0</v>
      </c>
      <c r="H45" s="217">
        <f>IFERROR(VLOOKUP(B45,'[20]NOV-20'!B:H,6,FALSE),0)</f>
        <v>0</v>
      </c>
      <c r="I45" s="218">
        <f>IFERROR(VLOOKUP(B45,'[20]NOV-20'!B:H,7,FALSE),0)</f>
        <v>0</v>
      </c>
      <c r="J45" s="219">
        <f t="shared" si="1"/>
        <v>0</v>
      </c>
      <c r="K45" s="217">
        <f>IFERROR(VLOOKUP(B45,'[21]DEC-20'!B:H,6,FALSE),0)</f>
        <v>0</v>
      </c>
      <c r="L45" s="218">
        <f>IFERROR(VLOOKUP(B45,'[21]DEC-20'!B:H,7,FALSE),0)</f>
        <v>0</v>
      </c>
      <c r="M45" s="219">
        <f t="shared" si="2"/>
        <v>0</v>
      </c>
      <c r="N45" s="217">
        <f>IFERROR(VLOOKUP(B45,'[22]JAN-21'!B:H,6,FALSE),0)</f>
        <v>0</v>
      </c>
      <c r="O45" s="218">
        <f>IFERROR(VLOOKUP(B45,'[22]JAN-21'!B:H,7,FALSE),0)</f>
        <v>0</v>
      </c>
      <c r="P45" s="219">
        <f t="shared" si="3"/>
        <v>0</v>
      </c>
      <c r="Q45" s="217">
        <f>IFERROR(VLOOKUP(B45,'[23]FEB-21'!B:H,6,FALSE),0)</f>
        <v>0</v>
      </c>
      <c r="R45" s="218">
        <f>IFERROR(VLOOKUP(B45,'[23]FEB-21'!B:H,7,FALSE),0)</f>
        <v>0</v>
      </c>
      <c r="S45" s="219">
        <f t="shared" si="4"/>
        <v>0</v>
      </c>
      <c r="T45" s="217">
        <f>IFERROR(VLOOKUP(B45,'[24]MAR-21'!B:H,6,FALSE),0)</f>
        <v>0</v>
      </c>
      <c r="U45" s="218">
        <f>IFERROR(VLOOKUP(B45,'[24]MAR-21'!B:H,7,FALSE),0)</f>
        <v>0</v>
      </c>
      <c r="V45" s="219">
        <f t="shared" si="5"/>
        <v>0</v>
      </c>
      <c r="W45" s="195">
        <f t="shared" si="6"/>
        <v>0</v>
      </c>
      <c r="X45" s="196">
        <f t="shared" si="6"/>
        <v>0</v>
      </c>
      <c r="Y45" s="197">
        <f t="shared" si="6"/>
        <v>0</v>
      </c>
    </row>
    <row r="46" spans="1:25" ht="13">
      <c r="A46" s="2" t="s">
        <v>263</v>
      </c>
      <c r="B46" s="2" t="s">
        <v>41</v>
      </c>
      <c r="C46" s="89" t="s">
        <v>297</v>
      </c>
      <c r="D46" s="129" t="s">
        <v>303</v>
      </c>
      <c r="E46" s="204">
        <f>IFERROR(VLOOKUP($B46,'[19]OCT-20'!$B:$H,6,FALSE),0)</f>
        <v>0</v>
      </c>
      <c r="F46" s="205">
        <f>IFERROR(VLOOKUP(B46,'[19]OCT-20'!B:H,7,FALSE),0)</f>
        <v>0</v>
      </c>
      <c r="G46" s="206">
        <f t="shared" si="0"/>
        <v>0</v>
      </c>
      <c r="H46" s="217">
        <f>IFERROR(VLOOKUP(B46,'[20]NOV-20'!B:H,6,FALSE),0)</f>
        <v>0</v>
      </c>
      <c r="I46" s="218">
        <f>IFERROR(VLOOKUP(B46,'[20]NOV-20'!B:H,7,FALSE),0)</f>
        <v>0</v>
      </c>
      <c r="J46" s="219">
        <f t="shared" si="1"/>
        <v>0</v>
      </c>
      <c r="K46" s="217">
        <f>IFERROR(VLOOKUP(B46,'[21]DEC-20'!B:H,6,FALSE),0)</f>
        <v>0</v>
      </c>
      <c r="L46" s="218">
        <f>IFERROR(VLOOKUP(B46,'[21]DEC-20'!B:H,7,FALSE),0)</f>
        <v>0</v>
      </c>
      <c r="M46" s="219">
        <f t="shared" si="2"/>
        <v>0</v>
      </c>
      <c r="N46" s="217">
        <f>IFERROR(VLOOKUP(B46,'[22]JAN-21'!B:H,6,FALSE),0)</f>
        <v>0</v>
      </c>
      <c r="O46" s="218">
        <f>IFERROR(VLOOKUP(B46,'[22]JAN-21'!B:H,7,FALSE),0)</f>
        <v>0</v>
      </c>
      <c r="P46" s="219">
        <f t="shared" si="3"/>
        <v>0</v>
      </c>
      <c r="Q46" s="217">
        <f>IFERROR(VLOOKUP(B46,'[23]FEB-21'!B:H,6,FALSE),0)</f>
        <v>0</v>
      </c>
      <c r="R46" s="218">
        <f>IFERROR(VLOOKUP(B46,'[23]FEB-21'!B:H,7,FALSE),0)</f>
        <v>0</v>
      </c>
      <c r="S46" s="219">
        <f t="shared" si="4"/>
        <v>0</v>
      </c>
      <c r="T46" s="217">
        <f>IFERROR(VLOOKUP(B46,'[24]MAR-21'!B:H,6,FALSE),0)</f>
        <v>0</v>
      </c>
      <c r="U46" s="218">
        <f>IFERROR(VLOOKUP(B46,'[24]MAR-21'!B:H,7,FALSE),0)</f>
        <v>0</v>
      </c>
      <c r="V46" s="219">
        <f t="shared" si="5"/>
        <v>0</v>
      </c>
      <c r="W46" s="195">
        <f t="shared" si="6"/>
        <v>0</v>
      </c>
      <c r="X46" s="196">
        <f t="shared" si="6"/>
        <v>0</v>
      </c>
      <c r="Y46" s="197">
        <f t="shared" si="6"/>
        <v>0</v>
      </c>
    </row>
    <row r="47" spans="1:25" ht="13">
      <c r="A47" s="2" t="s">
        <v>263</v>
      </c>
      <c r="B47" s="2" t="s">
        <v>42</v>
      </c>
      <c r="C47" s="89" t="s">
        <v>297</v>
      </c>
      <c r="D47" s="129" t="s">
        <v>303</v>
      </c>
      <c r="E47" s="204">
        <f>IFERROR(VLOOKUP($B47,'[19]OCT-20'!$B:$H,6,FALSE),0)</f>
        <v>0</v>
      </c>
      <c r="F47" s="205">
        <f>IFERROR(VLOOKUP(B47,'[19]OCT-20'!B:H,7,FALSE),0)</f>
        <v>0</v>
      </c>
      <c r="G47" s="206">
        <f t="shared" si="0"/>
        <v>0</v>
      </c>
      <c r="H47" s="217">
        <f>IFERROR(VLOOKUP(B47,'[20]NOV-20'!B:H,6,FALSE),0)</f>
        <v>0</v>
      </c>
      <c r="I47" s="218">
        <f>IFERROR(VLOOKUP(B47,'[20]NOV-20'!B:H,7,FALSE),0)</f>
        <v>0</v>
      </c>
      <c r="J47" s="219">
        <f t="shared" si="1"/>
        <v>0</v>
      </c>
      <c r="K47" s="217">
        <f>IFERROR(VLOOKUP(B47,'[21]DEC-20'!B:H,6,FALSE),0)</f>
        <v>0</v>
      </c>
      <c r="L47" s="218">
        <f>IFERROR(VLOOKUP(B47,'[21]DEC-20'!B:H,7,FALSE),0)</f>
        <v>0</v>
      </c>
      <c r="M47" s="219">
        <f t="shared" si="2"/>
        <v>0</v>
      </c>
      <c r="N47" s="217">
        <f>IFERROR(VLOOKUP(B47,'[22]JAN-21'!B:H,6,FALSE),0)</f>
        <v>0</v>
      </c>
      <c r="O47" s="218">
        <f>IFERROR(VLOOKUP(B47,'[22]JAN-21'!B:H,7,FALSE),0)</f>
        <v>0</v>
      </c>
      <c r="P47" s="219">
        <f t="shared" si="3"/>
        <v>0</v>
      </c>
      <c r="Q47" s="217">
        <f>IFERROR(VLOOKUP(B47,'[23]FEB-21'!B:H,6,FALSE),0)</f>
        <v>0</v>
      </c>
      <c r="R47" s="218">
        <f>IFERROR(VLOOKUP(B47,'[23]FEB-21'!B:H,7,FALSE),0)</f>
        <v>0</v>
      </c>
      <c r="S47" s="219">
        <f t="shared" si="4"/>
        <v>0</v>
      </c>
      <c r="T47" s="217">
        <f>IFERROR(VLOOKUP(B47,'[24]MAR-21'!B:H,6,FALSE),0)</f>
        <v>0</v>
      </c>
      <c r="U47" s="218">
        <f>IFERROR(VLOOKUP(B47,'[24]MAR-21'!B:H,7,FALSE),0)</f>
        <v>0</v>
      </c>
      <c r="V47" s="219">
        <f t="shared" si="5"/>
        <v>0</v>
      </c>
      <c r="W47" s="195">
        <f t="shared" si="6"/>
        <v>0</v>
      </c>
      <c r="X47" s="196">
        <f t="shared" si="6"/>
        <v>0</v>
      </c>
      <c r="Y47" s="197">
        <f t="shared" si="6"/>
        <v>0</v>
      </c>
    </row>
    <row r="48" spans="1:25" ht="13">
      <c r="A48" s="2" t="s">
        <v>263</v>
      </c>
      <c r="B48" s="2" t="s">
        <v>43</v>
      </c>
      <c r="C48" s="89" t="s">
        <v>297</v>
      </c>
      <c r="D48" s="129" t="s">
        <v>303</v>
      </c>
      <c r="E48" s="204">
        <f>IFERROR(VLOOKUP($B48,'[19]OCT-20'!$B:$H,6,FALSE),0)</f>
        <v>0</v>
      </c>
      <c r="F48" s="205">
        <f>IFERROR(VLOOKUP(B48,'[19]OCT-20'!B:H,7,FALSE),0)</f>
        <v>0</v>
      </c>
      <c r="G48" s="206">
        <f t="shared" si="0"/>
        <v>0</v>
      </c>
      <c r="H48" s="217">
        <f>IFERROR(VLOOKUP(B48,'[20]NOV-20'!B:H,6,FALSE),0)</f>
        <v>0</v>
      </c>
      <c r="I48" s="218">
        <f>IFERROR(VLOOKUP(B48,'[20]NOV-20'!B:H,7,FALSE),0)</f>
        <v>0</v>
      </c>
      <c r="J48" s="219">
        <f t="shared" si="1"/>
        <v>0</v>
      </c>
      <c r="K48" s="217">
        <f>IFERROR(VLOOKUP(B48,'[21]DEC-20'!B:H,6,FALSE),0)</f>
        <v>0</v>
      </c>
      <c r="L48" s="218">
        <f>IFERROR(VLOOKUP(B48,'[21]DEC-20'!B:H,7,FALSE),0)</f>
        <v>0</v>
      </c>
      <c r="M48" s="219">
        <f t="shared" si="2"/>
        <v>0</v>
      </c>
      <c r="N48" s="217">
        <f>IFERROR(VLOOKUP(B48,'[22]JAN-21'!B:H,6,FALSE),0)</f>
        <v>0</v>
      </c>
      <c r="O48" s="218">
        <f>IFERROR(VLOOKUP(B48,'[22]JAN-21'!B:H,7,FALSE),0)</f>
        <v>0</v>
      </c>
      <c r="P48" s="219">
        <f t="shared" si="3"/>
        <v>0</v>
      </c>
      <c r="Q48" s="217">
        <f>IFERROR(VLOOKUP(B48,'[23]FEB-21'!B:H,6,FALSE),0)</f>
        <v>0</v>
      </c>
      <c r="R48" s="218">
        <f>IFERROR(VLOOKUP(B48,'[23]FEB-21'!B:H,7,FALSE),0)</f>
        <v>0</v>
      </c>
      <c r="S48" s="219">
        <f t="shared" si="4"/>
        <v>0</v>
      </c>
      <c r="T48" s="217">
        <f>IFERROR(VLOOKUP(B48,'[24]MAR-21'!B:H,6,FALSE),0)</f>
        <v>0</v>
      </c>
      <c r="U48" s="218">
        <f>IFERROR(VLOOKUP(B48,'[24]MAR-21'!B:H,7,FALSE),0)</f>
        <v>0</v>
      </c>
      <c r="V48" s="219">
        <f t="shared" si="5"/>
        <v>0</v>
      </c>
      <c r="W48" s="195">
        <f t="shared" si="6"/>
        <v>0</v>
      </c>
      <c r="X48" s="196">
        <f t="shared" si="6"/>
        <v>0</v>
      </c>
      <c r="Y48" s="197">
        <f t="shared" si="6"/>
        <v>0</v>
      </c>
    </row>
    <row r="49" spans="1:25" ht="13">
      <c r="A49" s="266" t="s">
        <v>341</v>
      </c>
      <c r="B49" s="2" t="s">
        <v>342</v>
      </c>
      <c r="C49" s="89" t="s">
        <v>297</v>
      </c>
      <c r="D49" s="129" t="s">
        <v>303</v>
      </c>
      <c r="E49" s="204">
        <f>IFERROR(VLOOKUP($B49,'[19]OCT-20'!$B:$H,6,FALSE),0)</f>
        <v>52742.52</v>
      </c>
      <c r="F49" s="205">
        <f>IFERROR(VLOOKUP(B49,'[19]OCT-20'!B:H,7,FALSE),0)</f>
        <v>10.76</v>
      </c>
      <c r="G49" s="206">
        <f t="shared" si="0"/>
        <v>52753.279999999999</v>
      </c>
      <c r="H49" s="217">
        <f>IFERROR(VLOOKUP(B49,'[20]NOV-20'!B:H,6,FALSE),0)</f>
        <v>60677.34</v>
      </c>
      <c r="I49" s="218">
        <f>IFERROR(VLOOKUP(B49,'[20]NOV-20'!B:H,7,FALSE),0)</f>
        <v>20.440000000000001</v>
      </c>
      <c r="J49" s="219">
        <f t="shared" si="1"/>
        <v>60697.78</v>
      </c>
      <c r="K49" s="217">
        <f>IFERROR(VLOOKUP(B49,'[21]DEC-20'!B:H,6,FALSE),0)</f>
        <v>62521.8</v>
      </c>
      <c r="L49" s="218">
        <f>IFERROR(VLOOKUP(B49,'[21]DEC-20'!B:H,7,FALSE),0)</f>
        <v>0</v>
      </c>
      <c r="M49" s="219">
        <f t="shared" si="2"/>
        <v>62521.8</v>
      </c>
      <c r="N49" s="217">
        <f>IFERROR(VLOOKUP(B49,'[22]JAN-21'!B:H,6,FALSE),0)</f>
        <v>24610.58</v>
      </c>
      <c r="O49" s="218">
        <f>IFERROR(VLOOKUP(B49,'[22]JAN-21'!B:H,7,FALSE),0)</f>
        <v>701.86</v>
      </c>
      <c r="P49" s="219">
        <f t="shared" si="3"/>
        <v>25312.440000000002</v>
      </c>
      <c r="Q49" s="217">
        <f>IFERROR(VLOOKUP(B49,'[23]FEB-21'!B:H,6,FALSE),0)</f>
        <v>41060.080000000002</v>
      </c>
      <c r="R49" s="218">
        <f>IFERROR(VLOOKUP(B49,'[23]FEB-21'!B:H,7,FALSE),0)</f>
        <v>38</v>
      </c>
      <c r="S49" s="219">
        <f t="shared" si="4"/>
        <v>41098.080000000002</v>
      </c>
      <c r="T49" s="217">
        <f>IFERROR(VLOOKUP(B49,'[24]MAR-21'!B:H,6,FALSE),0)</f>
        <v>47030.95</v>
      </c>
      <c r="U49" s="218">
        <f>IFERROR(VLOOKUP(B49,'[24]MAR-21'!B:H,7,FALSE),0)</f>
        <v>703.15</v>
      </c>
      <c r="V49" s="219">
        <f t="shared" si="5"/>
        <v>47734.1</v>
      </c>
      <c r="W49" s="195">
        <f t="shared" si="6"/>
        <v>288643.27</v>
      </c>
      <c r="X49" s="196">
        <f t="shared" si="6"/>
        <v>1474.21</v>
      </c>
      <c r="Y49" s="197">
        <f t="shared" si="6"/>
        <v>290117.48</v>
      </c>
    </row>
    <row r="50" spans="1:25" ht="13">
      <c r="A50" s="2" t="s">
        <v>264</v>
      </c>
      <c r="B50" s="2" t="s">
        <v>48</v>
      </c>
      <c r="C50" s="89" t="s">
        <v>297</v>
      </c>
      <c r="D50" s="129" t="s">
        <v>304</v>
      </c>
      <c r="E50" s="204">
        <f>IFERROR(VLOOKUP($B50,'[19]OCT-20'!$B:$H,6,FALSE),0)</f>
        <v>3149.84</v>
      </c>
      <c r="F50" s="205">
        <f>IFERROR(VLOOKUP(B50,'[19]OCT-20'!B:H,7,FALSE),0)</f>
        <v>166.14</v>
      </c>
      <c r="G50" s="206">
        <f t="shared" si="0"/>
        <v>3315.98</v>
      </c>
      <c r="H50" s="217">
        <f>IFERROR(VLOOKUP(B50,'[20]NOV-20'!B:H,6,FALSE),0)</f>
        <v>3064.92</v>
      </c>
      <c r="I50" s="218">
        <f>IFERROR(VLOOKUP(B50,'[20]NOV-20'!B:H,7,FALSE),0)</f>
        <v>99.24</v>
      </c>
      <c r="J50" s="219">
        <f t="shared" si="1"/>
        <v>3164.16</v>
      </c>
      <c r="K50" s="217">
        <f>IFERROR(VLOOKUP(B50,'[21]DEC-20'!B:H,6,FALSE),0)</f>
        <v>3786.2</v>
      </c>
      <c r="L50" s="218">
        <f>IFERROR(VLOOKUP(B50,'[21]DEC-20'!B:H,7,FALSE),0)</f>
        <v>127.06</v>
      </c>
      <c r="M50" s="219">
        <f t="shared" si="2"/>
        <v>3913.2599999999998</v>
      </c>
      <c r="N50" s="217">
        <f>IFERROR(VLOOKUP(B50,'[22]JAN-21'!B:H,6,FALSE),0)</f>
        <v>3147.68</v>
      </c>
      <c r="O50" s="218">
        <f>IFERROR(VLOOKUP(B50,'[22]JAN-21'!B:H,7,FALSE),0)</f>
        <v>169.02</v>
      </c>
      <c r="P50" s="219">
        <f t="shared" si="3"/>
        <v>3316.7</v>
      </c>
      <c r="Q50" s="217">
        <f>IFERROR(VLOOKUP(B50,'[23]FEB-21'!B:H,6,FALSE),0)</f>
        <v>3628.24</v>
      </c>
      <c r="R50" s="218">
        <f>IFERROR(VLOOKUP(B50,'[23]FEB-21'!B:H,7,FALSE),0)</f>
        <v>182.16</v>
      </c>
      <c r="S50" s="219">
        <f t="shared" si="4"/>
        <v>3810.3999999999996</v>
      </c>
      <c r="T50" s="217">
        <f>IFERROR(VLOOKUP(B50,'[24]MAR-21'!B:H,6,FALSE),0)</f>
        <v>2928.58</v>
      </c>
      <c r="U50" s="218">
        <f>IFERROR(VLOOKUP(B50,'[24]MAR-21'!B:H,7,FALSE),0)</f>
        <v>243.38</v>
      </c>
      <c r="V50" s="219">
        <f t="shared" si="5"/>
        <v>3171.96</v>
      </c>
      <c r="W50" s="195">
        <f t="shared" si="6"/>
        <v>19705.46</v>
      </c>
      <c r="X50" s="196">
        <f t="shared" si="6"/>
        <v>987</v>
      </c>
      <c r="Y50" s="197">
        <f t="shared" si="6"/>
        <v>20692.46</v>
      </c>
    </row>
    <row r="51" spans="1:25" ht="13">
      <c r="A51" s="2" t="s">
        <v>264</v>
      </c>
      <c r="B51" s="2" t="s">
        <v>49</v>
      </c>
      <c r="C51" s="89" t="s">
        <v>297</v>
      </c>
      <c r="D51" s="129" t="s">
        <v>304</v>
      </c>
      <c r="E51" s="204">
        <f>IFERROR(VLOOKUP($B51,'[19]OCT-20'!$B:$H,6,FALSE),0)</f>
        <v>2441.38</v>
      </c>
      <c r="F51" s="205">
        <f>IFERROR(VLOOKUP(B51,'[19]OCT-20'!B:H,7,FALSE),0)</f>
        <v>42.17</v>
      </c>
      <c r="G51" s="206">
        <f t="shared" si="0"/>
        <v>2483.5500000000002</v>
      </c>
      <c r="H51" s="217">
        <f>IFERROR(VLOOKUP(B51,'[20]NOV-20'!B:H,6,FALSE),0)</f>
        <v>2488.34</v>
      </c>
      <c r="I51" s="218">
        <f>IFERROR(VLOOKUP(B51,'[20]NOV-20'!B:H,7,FALSE),0)</f>
        <v>37.69</v>
      </c>
      <c r="J51" s="219">
        <f t="shared" si="1"/>
        <v>2526.0300000000002</v>
      </c>
      <c r="K51" s="217">
        <f>IFERROR(VLOOKUP(B51,'[21]DEC-20'!B:H,6,FALSE),0)</f>
        <v>3183.2</v>
      </c>
      <c r="L51" s="218">
        <f>IFERROR(VLOOKUP(B51,'[21]DEC-20'!B:H,7,FALSE),0)</f>
        <v>54.4</v>
      </c>
      <c r="M51" s="219">
        <f t="shared" si="2"/>
        <v>3237.6</v>
      </c>
      <c r="N51" s="217">
        <f>IFERROR(VLOOKUP(B51,'[22]JAN-21'!B:H,6,FALSE),0)</f>
        <v>2910.33</v>
      </c>
      <c r="O51" s="218">
        <f>IFERROR(VLOOKUP(B51,'[22]JAN-21'!B:H,7,FALSE),0)</f>
        <v>137.51</v>
      </c>
      <c r="P51" s="219">
        <f t="shared" si="3"/>
        <v>3047.84</v>
      </c>
      <c r="Q51" s="217">
        <f>IFERROR(VLOOKUP(B51,'[23]FEB-21'!B:H,6,FALSE),0)</f>
        <v>2999.85</v>
      </c>
      <c r="R51" s="218">
        <f>IFERROR(VLOOKUP(B51,'[23]FEB-21'!B:H,7,FALSE),0)</f>
        <v>129.94999999999999</v>
      </c>
      <c r="S51" s="219">
        <f t="shared" si="4"/>
        <v>3129.7999999999997</v>
      </c>
      <c r="T51" s="217">
        <f>IFERROR(VLOOKUP(B51,'[24]MAR-21'!B:H,6,FALSE),0)</f>
        <v>2236.81</v>
      </c>
      <c r="U51" s="218">
        <f>IFERROR(VLOOKUP(B51,'[24]MAR-21'!B:H,7,FALSE),0)</f>
        <v>253.97</v>
      </c>
      <c r="V51" s="219">
        <f t="shared" si="5"/>
        <v>2490.7799999999997</v>
      </c>
      <c r="W51" s="195">
        <f t="shared" si="6"/>
        <v>16259.91</v>
      </c>
      <c r="X51" s="196">
        <f t="shared" si="6"/>
        <v>655.68999999999994</v>
      </c>
      <c r="Y51" s="197">
        <f t="shared" si="6"/>
        <v>16915.599999999999</v>
      </c>
    </row>
    <row r="52" spans="1:25" ht="13">
      <c r="A52" s="2" t="s">
        <v>264</v>
      </c>
      <c r="B52" s="2" t="s">
        <v>50</v>
      </c>
      <c r="C52" s="89" t="s">
        <v>297</v>
      </c>
      <c r="D52" s="129" t="s">
        <v>304</v>
      </c>
      <c r="E52" s="204">
        <f>IFERROR(VLOOKUP($B52,'[19]OCT-20'!$B:$H,6,FALSE),0)</f>
        <v>7573.92</v>
      </c>
      <c r="F52" s="205">
        <f>IFERROR(VLOOKUP(B52,'[19]OCT-20'!B:H,7,FALSE),0)</f>
        <v>2006.3</v>
      </c>
      <c r="G52" s="206">
        <f t="shared" si="0"/>
        <v>9580.2199999999993</v>
      </c>
      <c r="H52" s="217">
        <f>IFERROR(VLOOKUP(B52,'[20]NOV-20'!B:H,6,FALSE),0)</f>
        <v>1675.4</v>
      </c>
      <c r="I52" s="218">
        <f>IFERROR(VLOOKUP(B52,'[20]NOV-20'!B:H,7,FALSE),0)</f>
        <v>2213.2600000000002</v>
      </c>
      <c r="J52" s="219">
        <f t="shared" si="1"/>
        <v>3888.6600000000003</v>
      </c>
      <c r="K52" s="217">
        <f>IFERROR(VLOOKUP(B52,'[21]DEC-20'!B:H,6,FALSE),0)</f>
        <v>3960.26</v>
      </c>
      <c r="L52" s="218">
        <f>IFERROR(VLOOKUP(B52,'[21]DEC-20'!B:H,7,FALSE),0)</f>
        <v>934.96</v>
      </c>
      <c r="M52" s="219">
        <f t="shared" si="2"/>
        <v>4895.22</v>
      </c>
      <c r="N52" s="217">
        <f>IFERROR(VLOOKUP(B52,'[22]JAN-21'!B:H,6,FALSE),0)</f>
        <v>4032.58</v>
      </c>
      <c r="O52" s="218">
        <f>IFERROR(VLOOKUP(B52,'[22]JAN-21'!B:H,7,FALSE),0)</f>
        <v>16.98</v>
      </c>
      <c r="P52" s="219">
        <f t="shared" si="3"/>
        <v>4049.56</v>
      </c>
      <c r="Q52" s="217">
        <f>IFERROR(VLOOKUP(B52,'[23]FEB-21'!B:H,6,FALSE),0)</f>
        <v>1115.06</v>
      </c>
      <c r="R52" s="218">
        <f>IFERROR(VLOOKUP(B52,'[23]FEB-21'!B:H,7,FALSE),0)</f>
        <v>435.64</v>
      </c>
      <c r="S52" s="219">
        <f t="shared" si="4"/>
        <v>1550.6999999999998</v>
      </c>
      <c r="T52" s="217">
        <f>IFERROR(VLOOKUP(B52,'[24]MAR-21'!B:H,6,FALSE),0)</f>
        <v>6840.54</v>
      </c>
      <c r="U52" s="218">
        <f>IFERROR(VLOOKUP(B52,'[24]MAR-21'!B:H,7,FALSE),0)</f>
        <v>2947.86</v>
      </c>
      <c r="V52" s="219">
        <f t="shared" si="5"/>
        <v>9788.4</v>
      </c>
      <c r="W52" s="195">
        <f t="shared" si="6"/>
        <v>25197.760000000002</v>
      </c>
      <c r="X52" s="196">
        <f t="shared" si="6"/>
        <v>8555</v>
      </c>
      <c r="Y52" s="197">
        <f t="shared" si="6"/>
        <v>33752.76</v>
      </c>
    </row>
    <row r="53" spans="1:25" ht="13">
      <c r="A53" s="2" t="s">
        <v>264</v>
      </c>
      <c r="B53" s="2" t="s">
        <v>51</v>
      </c>
      <c r="C53" s="89" t="s">
        <v>297</v>
      </c>
      <c r="D53" s="129" t="s">
        <v>304</v>
      </c>
      <c r="E53" s="204">
        <f>IFERROR(VLOOKUP($B53,'[19]OCT-20'!$B:$H,6,FALSE),0)</f>
        <v>1501.8</v>
      </c>
      <c r="F53" s="205">
        <f>IFERROR(VLOOKUP(B53,'[19]OCT-20'!B:H,7,FALSE),0)</f>
        <v>243.1</v>
      </c>
      <c r="G53" s="206">
        <f t="shared" si="0"/>
        <v>1744.8999999999999</v>
      </c>
      <c r="H53" s="217">
        <f>IFERROR(VLOOKUP(B53,'[20]NOV-20'!B:H,6,FALSE),0)</f>
        <v>1460.76</v>
      </c>
      <c r="I53" s="218">
        <f>IFERROR(VLOOKUP(B53,'[20]NOV-20'!B:H,7,FALSE),0)</f>
        <v>14.22</v>
      </c>
      <c r="J53" s="219">
        <f t="shared" si="1"/>
        <v>1474.98</v>
      </c>
      <c r="K53" s="217">
        <f>IFERROR(VLOOKUP(B53,'[21]DEC-20'!B:H,6,FALSE),0)</f>
        <v>1265.92</v>
      </c>
      <c r="L53" s="218">
        <f>IFERROR(VLOOKUP(B53,'[21]DEC-20'!B:H,7,FALSE),0)</f>
        <v>47.82</v>
      </c>
      <c r="M53" s="219">
        <f t="shared" si="2"/>
        <v>1313.74</v>
      </c>
      <c r="N53" s="217">
        <f>IFERROR(VLOOKUP(B53,'[22]JAN-21'!B:H,6,FALSE),0)</f>
        <v>2530.9</v>
      </c>
      <c r="O53" s="218">
        <f>IFERROR(VLOOKUP(B53,'[22]JAN-21'!B:H,7,FALSE),0)</f>
        <v>1330.02</v>
      </c>
      <c r="P53" s="219">
        <f t="shared" si="3"/>
        <v>3860.92</v>
      </c>
      <c r="Q53" s="217">
        <f>IFERROR(VLOOKUP(B53,'[23]FEB-21'!B:H,6,FALSE),0)</f>
        <v>2329.04</v>
      </c>
      <c r="R53" s="218">
        <f>IFERROR(VLOOKUP(B53,'[23]FEB-21'!B:H,7,FALSE),0)</f>
        <v>565.64</v>
      </c>
      <c r="S53" s="219">
        <f t="shared" si="4"/>
        <v>2894.68</v>
      </c>
      <c r="T53" s="217">
        <f>IFERROR(VLOOKUP(B53,'[24]MAR-21'!B:H,6,FALSE),0)</f>
        <v>922.46</v>
      </c>
      <c r="U53" s="218">
        <f>IFERROR(VLOOKUP(B53,'[24]MAR-21'!B:H,7,FALSE),0)</f>
        <v>46.6</v>
      </c>
      <c r="V53" s="219">
        <f t="shared" si="5"/>
        <v>969.06000000000006</v>
      </c>
      <c r="W53" s="195">
        <f t="shared" si="6"/>
        <v>10010.879999999997</v>
      </c>
      <c r="X53" s="196">
        <f t="shared" si="6"/>
        <v>2247.3999999999996</v>
      </c>
      <c r="Y53" s="197">
        <f t="shared" si="6"/>
        <v>12258.28</v>
      </c>
    </row>
    <row r="54" spans="1:25" ht="13">
      <c r="A54" s="2" t="s">
        <v>264</v>
      </c>
      <c r="B54" s="2" t="s">
        <v>52</v>
      </c>
      <c r="C54" s="89" t="s">
        <v>297</v>
      </c>
      <c r="D54" s="129" t="s">
        <v>304</v>
      </c>
      <c r="E54" s="204">
        <f>IFERROR(VLOOKUP($B54,'[19]OCT-20'!$B:$H,6,FALSE),0)</f>
        <v>0</v>
      </c>
      <c r="F54" s="205">
        <f>IFERROR(VLOOKUP(B54,'[19]OCT-20'!B:H,7,FALSE),0)</f>
        <v>0</v>
      </c>
      <c r="G54" s="206">
        <f t="shared" si="0"/>
        <v>0</v>
      </c>
      <c r="H54" s="217">
        <f>IFERROR(VLOOKUP(B54,'[20]NOV-20'!B:H,6,FALSE),0)</f>
        <v>0</v>
      </c>
      <c r="I54" s="218">
        <f>IFERROR(VLOOKUP(B54,'[20]NOV-20'!B:H,7,FALSE),0)</f>
        <v>0</v>
      </c>
      <c r="J54" s="219">
        <f t="shared" si="1"/>
        <v>0</v>
      </c>
      <c r="K54" s="217">
        <f>IFERROR(VLOOKUP(B54,'[21]DEC-20'!B:H,6,FALSE),0)</f>
        <v>0</v>
      </c>
      <c r="L54" s="218">
        <f>IFERROR(VLOOKUP(B54,'[21]DEC-20'!B:H,7,FALSE),0)</f>
        <v>0</v>
      </c>
      <c r="M54" s="219">
        <f t="shared" si="2"/>
        <v>0</v>
      </c>
      <c r="N54" s="217">
        <f>IFERROR(VLOOKUP(B54,'[22]JAN-21'!B:H,6,FALSE),0)</f>
        <v>0</v>
      </c>
      <c r="O54" s="218">
        <f>IFERROR(VLOOKUP(B54,'[22]JAN-21'!B:H,7,FALSE),0)</f>
        <v>0</v>
      </c>
      <c r="P54" s="219">
        <f t="shared" si="3"/>
        <v>0</v>
      </c>
      <c r="Q54" s="217">
        <f>IFERROR(VLOOKUP(B54,'[23]FEB-21'!B:H,6,FALSE),0)</f>
        <v>0</v>
      </c>
      <c r="R54" s="218">
        <f>IFERROR(VLOOKUP(B54,'[23]FEB-21'!B:H,7,FALSE),0)</f>
        <v>0</v>
      </c>
      <c r="S54" s="219">
        <f t="shared" si="4"/>
        <v>0</v>
      </c>
      <c r="T54" s="217">
        <f>IFERROR(VLOOKUP(B54,'[24]MAR-21'!B:H,6,FALSE),0)</f>
        <v>0</v>
      </c>
      <c r="U54" s="218">
        <f>IFERROR(VLOOKUP(B54,'[24]MAR-21'!B:H,7,FALSE),0)</f>
        <v>0</v>
      </c>
      <c r="V54" s="219">
        <f t="shared" si="5"/>
        <v>0</v>
      </c>
      <c r="W54" s="195">
        <f t="shared" si="6"/>
        <v>0</v>
      </c>
      <c r="X54" s="196">
        <f t="shared" si="6"/>
        <v>0</v>
      </c>
      <c r="Y54" s="197">
        <f t="shared" si="6"/>
        <v>0</v>
      </c>
    </row>
    <row r="55" spans="1:25" ht="13">
      <c r="A55" s="2" t="s">
        <v>264</v>
      </c>
      <c r="B55" s="2" t="s">
        <v>53</v>
      </c>
      <c r="C55" s="89" t="s">
        <v>297</v>
      </c>
      <c r="D55" s="129" t="s">
        <v>304</v>
      </c>
      <c r="E55" s="204">
        <f>IFERROR(VLOOKUP($B55,'[19]OCT-20'!$B:$H,6,FALSE),0)</f>
        <v>0</v>
      </c>
      <c r="F55" s="205">
        <f>IFERROR(VLOOKUP(B55,'[19]OCT-20'!B:H,7,FALSE),0)</f>
        <v>0</v>
      </c>
      <c r="G55" s="206">
        <f t="shared" si="0"/>
        <v>0</v>
      </c>
      <c r="H55" s="217">
        <f>IFERROR(VLOOKUP(B55,'[20]NOV-20'!B:H,6,FALSE),0)</f>
        <v>0</v>
      </c>
      <c r="I55" s="218">
        <f>IFERROR(VLOOKUP(B55,'[20]NOV-20'!B:H,7,FALSE),0)</f>
        <v>0</v>
      </c>
      <c r="J55" s="219">
        <f t="shared" si="1"/>
        <v>0</v>
      </c>
      <c r="K55" s="217">
        <f>IFERROR(VLOOKUP(B55,'[21]DEC-20'!B:H,6,FALSE),0)</f>
        <v>0</v>
      </c>
      <c r="L55" s="218">
        <f>IFERROR(VLOOKUP(B55,'[21]DEC-20'!B:H,7,FALSE),0)</f>
        <v>0</v>
      </c>
      <c r="M55" s="219">
        <f t="shared" si="2"/>
        <v>0</v>
      </c>
      <c r="N55" s="217">
        <f>IFERROR(VLOOKUP(B55,'[22]JAN-21'!B:H,6,FALSE),0)</f>
        <v>0</v>
      </c>
      <c r="O55" s="218">
        <f>IFERROR(VLOOKUP(B55,'[22]JAN-21'!B:H,7,FALSE),0)</f>
        <v>0</v>
      </c>
      <c r="P55" s="219">
        <f t="shared" si="3"/>
        <v>0</v>
      </c>
      <c r="Q55" s="217">
        <f>IFERROR(VLOOKUP(B55,'[23]FEB-21'!B:H,6,FALSE),0)</f>
        <v>0</v>
      </c>
      <c r="R55" s="218">
        <f>IFERROR(VLOOKUP(B55,'[23]FEB-21'!B:H,7,FALSE),0)</f>
        <v>0</v>
      </c>
      <c r="S55" s="219">
        <f t="shared" si="4"/>
        <v>0</v>
      </c>
      <c r="T55" s="217">
        <f>IFERROR(VLOOKUP(B55,'[24]MAR-21'!B:H,6,FALSE),0)</f>
        <v>0</v>
      </c>
      <c r="U55" s="218">
        <f>IFERROR(VLOOKUP(B55,'[24]MAR-21'!B:H,7,FALSE),0)</f>
        <v>0</v>
      </c>
      <c r="V55" s="219">
        <f t="shared" si="5"/>
        <v>0</v>
      </c>
      <c r="W55" s="195">
        <f t="shared" si="6"/>
        <v>0</v>
      </c>
      <c r="X55" s="196">
        <f t="shared" si="6"/>
        <v>0</v>
      </c>
      <c r="Y55" s="197">
        <f t="shared" si="6"/>
        <v>0</v>
      </c>
    </row>
    <row r="56" spans="1:25" ht="13">
      <c r="A56" s="2" t="s">
        <v>264</v>
      </c>
      <c r="B56" s="2" t="s">
        <v>54</v>
      </c>
      <c r="C56" s="89" t="s">
        <v>297</v>
      </c>
      <c r="D56" s="129" t="s">
        <v>304</v>
      </c>
      <c r="E56" s="204">
        <f>IFERROR(VLOOKUP($B56,'[19]OCT-20'!$B:$H,6,FALSE),0)</f>
        <v>0</v>
      </c>
      <c r="F56" s="205">
        <f>IFERROR(VLOOKUP(B56,'[19]OCT-20'!B:H,7,FALSE),0)</f>
        <v>0</v>
      </c>
      <c r="G56" s="206">
        <f t="shared" si="0"/>
        <v>0</v>
      </c>
      <c r="H56" s="217">
        <f>IFERROR(VLOOKUP(B56,'[20]NOV-20'!B:H,6,FALSE),0)</f>
        <v>0</v>
      </c>
      <c r="I56" s="218">
        <f>IFERROR(VLOOKUP(B56,'[20]NOV-20'!B:H,7,FALSE),0)</f>
        <v>0</v>
      </c>
      <c r="J56" s="219">
        <f t="shared" si="1"/>
        <v>0</v>
      </c>
      <c r="K56" s="217">
        <f>IFERROR(VLOOKUP(B56,'[21]DEC-20'!B:H,6,FALSE),0)</f>
        <v>0</v>
      </c>
      <c r="L56" s="218">
        <f>IFERROR(VLOOKUP(B56,'[21]DEC-20'!B:H,7,FALSE),0)</f>
        <v>0</v>
      </c>
      <c r="M56" s="219">
        <f t="shared" si="2"/>
        <v>0</v>
      </c>
      <c r="N56" s="217">
        <f>IFERROR(VLOOKUP(B56,'[22]JAN-21'!B:H,6,FALSE),0)</f>
        <v>0</v>
      </c>
      <c r="O56" s="218">
        <f>IFERROR(VLOOKUP(B56,'[22]JAN-21'!B:H,7,FALSE),0)</f>
        <v>0</v>
      </c>
      <c r="P56" s="219">
        <f t="shared" si="3"/>
        <v>0</v>
      </c>
      <c r="Q56" s="217">
        <f>IFERROR(VLOOKUP(B56,'[23]FEB-21'!B:H,6,FALSE),0)</f>
        <v>0</v>
      </c>
      <c r="R56" s="218">
        <f>IFERROR(VLOOKUP(B56,'[23]FEB-21'!B:H,7,FALSE),0)</f>
        <v>0</v>
      </c>
      <c r="S56" s="219">
        <f t="shared" si="4"/>
        <v>0</v>
      </c>
      <c r="T56" s="217">
        <f>IFERROR(VLOOKUP(B56,'[24]MAR-21'!B:H,6,FALSE),0)</f>
        <v>0</v>
      </c>
      <c r="U56" s="218">
        <f>IFERROR(VLOOKUP(B56,'[24]MAR-21'!B:H,7,FALSE),0)</f>
        <v>0</v>
      </c>
      <c r="V56" s="219">
        <f t="shared" si="5"/>
        <v>0</v>
      </c>
      <c r="W56" s="195">
        <f t="shared" si="6"/>
        <v>0</v>
      </c>
      <c r="X56" s="196">
        <f t="shared" si="6"/>
        <v>0</v>
      </c>
      <c r="Y56" s="197">
        <f t="shared" si="6"/>
        <v>0</v>
      </c>
    </row>
    <row r="57" spans="1:25" ht="13">
      <c r="A57" s="2" t="s">
        <v>264</v>
      </c>
      <c r="B57" s="2" t="s">
        <v>55</v>
      </c>
      <c r="C57" s="89" t="s">
        <v>297</v>
      </c>
      <c r="D57" s="129" t="s">
        <v>304</v>
      </c>
      <c r="E57" s="204">
        <f>IFERROR(VLOOKUP($B57,'[19]OCT-20'!$B:$H,6,FALSE),0)</f>
        <v>0</v>
      </c>
      <c r="F57" s="205">
        <f>IFERROR(VLOOKUP(B57,'[19]OCT-20'!B:H,7,FALSE),0)</f>
        <v>0</v>
      </c>
      <c r="G57" s="206">
        <f t="shared" si="0"/>
        <v>0</v>
      </c>
      <c r="H57" s="217">
        <f>IFERROR(VLOOKUP(B57,'[20]NOV-20'!B:H,6,FALSE),0)</f>
        <v>0</v>
      </c>
      <c r="I57" s="218">
        <f>IFERROR(VLOOKUP(B57,'[20]NOV-20'!B:H,7,FALSE),0)</f>
        <v>0</v>
      </c>
      <c r="J57" s="219">
        <f t="shared" si="1"/>
        <v>0</v>
      </c>
      <c r="K57" s="217">
        <f>IFERROR(VLOOKUP(B57,'[21]DEC-20'!B:H,6,FALSE),0)</f>
        <v>0</v>
      </c>
      <c r="L57" s="218">
        <f>IFERROR(VLOOKUP(B57,'[21]DEC-20'!B:H,7,FALSE),0)</f>
        <v>0</v>
      </c>
      <c r="M57" s="219">
        <f t="shared" si="2"/>
        <v>0</v>
      </c>
      <c r="N57" s="217">
        <f>IFERROR(VLOOKUP(B57,'[22]JAN-21'!B:H,6,FALSE),0)</f>
        <v>0</v>
      </c>
      <c r="O57" s="218">
        <f>IFERROR(VLOOKUP(B57,'[22]JAN-21'!B:H,7,FALSE),0)</f>
        <v>0</v>
      </c>
      <c r="P57" s="219">
        <f t="shared" si="3"/>
        <v>0</v>
      </c>
      <c r="Q57" s="217">
        <f>IFERROR(VLOOKUP(B57,'[23]FEB-21'!B:H,6,FALSE),0)</f>
        <v>0</v>
      </c>
      <c r="R57" s="218">
        <f>IFERROR(VLOOKUP(B57,'[23]FEB-21'!B:H,7,FALSE),0)</f>
        <v>0</v>
      </c>
      <c r="S57" s="219">
        <f t="shared" si="4"/>
        <v>0</v>
      </c>
      <c r="T57" s="217">
        <f>IFERROR(VLOOKUP(B57,'[24]MAR-21'!B:H,6,FALSE),0)</f>
        <v>0</v>
      </c>
      <c r="U57" s="218">
        <f>IFERROR(VLOOKUP(B57,'[24]MAR-21'!B:H,7,FALSE),0)</f>
        <v>0</v>
      </c>
      <c r="V57" s="219">
        <f t="shared" si="5"/>
        <v>0</v>
      </c>
      <c r="W57" s="195">
        <f t="shared" si="6"/>
        <v>0</v>
      </c>
      <c r="X57" s="196">
        <f t="shared" si="6"/>
        <v>0</v>
      </c>
      <c r="Y57" s="197">
        <f t="shared" si="6"/>
        <v>0</v>
      </c>
    </row>
    <row r="58" spans="1:25" ht="13">
      <c r="A58" s="2" t="s">
        <v>264</v>
      </c>
      <c r="B58" s="2" t="s">
        <v>56</v>
      </c>
      <c r="C58" s="89" t="s">
        <v>297</v>
      </c>
      <c r="D58" s="129" t="s">
        <v>302</v>
      </c>
      <c r="E58" s="204">
        <f>IFERROR(VLOOKUP($B58,'[19]OCT-20'!$B:$H,6,FALSE),0)</f>
        <v>2489.11</v>
      </c>
      <c r="F58" s="205">
        <f>IFERROR(VLOOKUP(B58,'[19]OCT-20'!B:H,7,FALSE),0)</f>
        <v>389.45</v>
      </c>
      <c r="G58" s="206">
        <f t="shared" si="0"/>
        <v>2878.56</v>
      </c>
      <c r="H58" s="217">
        <f>IFERROR(VLOOKUP(B58,'[20]NOV-20'!B:H,6,FALSE),0)</f>
        <v>2619.92</v>
      </c>
      <c r="I58" s="218">
        <f>IFERROR(VLOOKUP(B58,'[20]NOV-20'!B:H,7,FALSE),0)</f>
        <v>684.18</v>
      </c>
      <c r="J58" s="219">
        <f t="shared" si="1"/>
        <v>3304.1</v>
      </c>
      <c r="K58" s="217">
        <f>IFERROR(VLOOKUP(B58,'[21]DEC-20'!B:H,6,FALSE),0)</f>
        <v>2864.91</v>
      </c>
      <c r="L58" s="218">
        <f>IFERROR(VLOOKUP(B58,'[21]DEC-20'!B:H,7,FALSE),0)</f>
        <v>1082.1400000000001</v>
      </c>
      <c r="M58" s="219">
        <f t="shared" si="2"/>
        <v>3947.05</v>
      </c>
      <c r="N58" s="217">
        <f>IFERROR(VLOOKUP(B58,'[22]JAN-21'!B:H,6,FALSE),0)</f>
        <v>3724.13</v>
      </c>
      <c r="O58" s="218">
        <f>IFERROR(VLOOKUP(B58,'[22]JAN-21'!B:H,7,FALSE),0)</f>
        <v>664.33</v>
      </c>
      <c r="P58" s="219">
        <f t="shared" si="3"/>
        <v>4388.46</v>
      </c>
      <c r="Q58" s="217">
        <f>IFERROR(VLOOKUP(B58,'[23]FEB-21'!B:H,6,FALSE),0)</f>
        <v>2182.37</v>
      </c>
      <c r="R58" s="218">
        <f>IFERROR(VLOOKUP(B58,'[23]FEB-21'!B:H,7,FALSE),0)</f>
        <v>112.67</v>
      </c>
      <c r="S58" s="219">
        <f t="shared" si="4"/>
        <v>2295.04</v>
      </c>
      <c r="T58" s="217">
        <f>IFERROR(VLOOKUP(B58,'[24]MAR-21'!B:H,6,FALSE),0)</f>
        <v>2140.4</v>
      </c>
      <c r="U58" s="218">
        <f>IFERROR(VLOOKUP(B58,'[24]MAR-21'!B:H,7,FALSE),0)</f>
        <v>1124.79</v>
      </c>
      <c r="V58" s="219">
        <f t="shared" si="5"/>
        <v>3265.19</v>
      </c>
      <c r="W58" s="195">
        <f t="shared" si="6"/>
        <v>16020.839999999998</v>
      </c>
      <c r="X58" s="196">
        <f t="shared" si="6"/>
        <v>4057.56</v>
      </c>
      <c r="Y58" s="197">
        <f t="shared" si="6"/>
        <v>20078.399999999998</v>
      </c>
    </row>
    <row r="59" spans="1:25" ht="13">
      <c r="A59" s="2" t="s">
        <v>381</v>
      </c>
      <c r="B59" s="2" t="s">
        <v>382</v>
      </c>
      <c r="C59" s="89" t="s">
        <v>297</v>
      </c>
      <c r="D59" s="129" t="s">
        <v>304</v>
      </c>
      <c r="E59" s="204">
        <f>IFERROR(VLOOKUP($B59,'[19]OCT-20'!$B:$H,6,FALSE),0)</f>
        <v>2566.96</v>
      </c>
      <c r="F59" s="205">
        <f>IFERROR(VLOOKUP(B59,'[19]OCT-20'!B:H,7,FALSE),0)</f>
        <v>564.23</v>
      </c>
      <c r="G59" s="206">
        <f t="shared" si="0"/>
        <v>3131.19</v>
      </c>
      <c r="H59" s="217">
        <f>IFERROR(VLOOKUP(B59,'[20]NOV-20'!B:H,6,FALSE),0)</f>
        <v>14449.85</v>
      </c>
      <c r="I59" s="218">
        <f>IFERROR(VLOOKUP(B59,'[20]NOV-20'!B:H,7,FALSE),0)</f>
        <v>1.26</v>
      </c>
      <c r="J59" s="219">
        <f t="shared" si="1"/>
        <v>14451.11</v>
      </c>
      <c r="K59" s="217">
        <f>IFERROR(VLOOKUP(B59,'[21]DEC-20'!B:H,6,FALSE),0)</f>
        <v>12619.87</v>
      </c>
      <c r="L59" s="218">
        <f>IFERROR(VLOOKUP(B59,'[21]DEC-20'!B:H,7,FALSE),0)</f>
        <v>15.16</v>
      </c>
      <c r="M59" s="219">
        <f t="shared" si="2"/>
        <v>12635.03</v>
      </c>
      <c r="N59" s="217">
        <f>IFERROR(VLOOKUP(B59,'[22]JAN-21'!B:H,6,FALSE),0)</f>
        <v>3081.94</v>
      </c>
      <c r="O59" s="218">
        <f>IFERROR(VLOOKUP(B59,'[22]JAN-21'!B:H,7,FALSE),0)</f>
        <v>8610.44</v>
      </c>
      <c r="P59" s="219">
        <f t="shared" si="3"/>
        <v>11692.380000000001</v>
      </c>
      <c r="Q59" s="217">
        <f>IFERROR(VLOOKUP(B59,'[23]FEB-21'!B:H,6,FALSE),0)</f>
        <v>3158.88</v>
      </c>
      <c r="R59" s="218">
        <f>IFERROR(VLOOKUP(B59,'[23]FEB-21'!B:H,7,FALSE),0)</f>
        <v>6305.95</v>
      </c>
      <c r="S59" s="219">
        <f t="shared" si="4"/>
        <v>9464.83</v>
      </c>
      <c r="T59" s="217">
        <f>IFERROR(VLOOKUP(B59,'[24]MAR-21'!B:H,6,FALSE),0)</f>
        <v>10694.19</v>
      </c>
      <c r="U59" s="218">
        <f>IFERROR(VLOOKUP(B59,'[24]MAR-21'!B:H,7,FALSE),0)</f>
        <v>166.93</v>
      </c>
      <c r="V59" s="219">
        <f t="shared" si="5"/>
        <v>10861.12</v>
      </c>
      <c r="W59" s="195">
        <f t="shared" si="6"/>
        <v>46571.69</v>
      </c>
      <c r="X59" s="196">
        <f t="shared" si="6"/>
        <v>15663.970000000001</v>
      </c>
      <c r="Y59" s="197">
        <f t="shared" si="6"/>
        <v>62235.660000000011</v>
      </c>
    </row>
    <row r="60" spans="1:25" ht="13">
      <c r="A60" s="2" t="s">
        <v>265</v>
      </c>
      <c r="B60" s="2" t="s">
        <v>57</v>
      </c>
      <c r="C60" s="89" t="s">
        <v>297</v>
      </c>
      <c r="D60" s="129" t="s">
        <v>303</v>
      </c>
      <c r="E60" s="204">
        <f>IFERROR(VLOOKUP($B60,'[19]OCT-20'!$B:$H,6,FALSE),0)</f>
        <v>0</v>
      </c>
      <c r="F60" s="205">
        <f>IFERROR(VLOOKUP(B60,'[19]OCT-20'!B:H,7,FALSE),0)</f>
        <v>0</v>
      </c>
      <c r="G60" s="206">
        <f t="shared" si="0"/>
        <v>0</v>
      </c>
      <c r="H60" s="217">
        <f>IFERROR(VLOOKUP(B60,'[20]NOV-20'!B:H,6,FALSE),0)</f>
        <v>0</v>
      </c>
      <c r="I60" s="218">
        <f>IFERROR(VLOOKUP(B60,'[20]NOV-20'!B:H,7,FALSE),0)</f>
        <v>0</v>
      </c>
      <c r="J60" s="219">
        <f t="shared" si="1"/>
        <v>0</v>
      </c>
      <c r="K60" s="217">
        <f>IFERROR(VLOOKUP(B60,'[21]DEC-20'!B:H,6,FALSE),0)</f>
        <v>0</v>
      </c>
      <c r="L60" s="218">
        <f>IFERROR(VLOOKUP(B60,'[21]DEC-20'!B:H,7,FALSE),0)</f>
        <v>0</v>
      </c>
      <c r="M60" s="219">
        <f t="shared" si="2"/>
        <v>0</v>
      </c>
      <c r="N60" s="217">
        <f>IFERROR(VLOOKUP(B60,'[22]JAN-21'!B:H,6,FALSE),0)</f>
        <v>0</v>
      </c>
      <c r="O60" s="218">
        <f>IFERROR(VLOOKUP(B60,'[22]JAN-21'!B:H,7,FALSE),0)</f>
        <v>0</v>
      </c>
      <c r="P60" s="219">
        <f t="shared" si="3"/>
        <v>0</v>
      </c>
      <c r="Q60" s="217">
        <f>IFERROR(VLOOKUP(B60,'[23]FEB-21'!B:H,6,FALSE),0)</f>
        <v>0</v>
      </c>
      <c r="R60" s="218">
        <f>IFERROR(VLOOKUP(B60,'[23]FEB-21'!B:H,7,FALSE),0)</f>
        <v>0</v>
      </c>
      <c r="S60" s="219">
        <f t="shared" si="4"/>
        <v>0</v>
      </c>
      <c r="T60" s="217">
        <f>IFERROR(VLOOKUP(B60,'[24]MAR-21'!B:H,6,FALSE),0)</f>
        <v>0</v>
      </c>
      <c r="U60" s="218">
        <f>IFERROR(VLOOKUP(B60,'[24]MAR-21'!B:H,7,FALSE),0)</f>
        <v>0</v>
      </c>
      <c r="V60" s="219">
        <f t="shared" si="5"/>
        <v>0</v>
      </c>
      <c r="W60" s="195">
        <f t="shared" si="6"/>
        <v>0</v>
      </c>
      <c r="X60" s="195">
        <f t="shared" si="6"/>
        <v>0</v>
      </c>
      <c r="Y60" s="195">
        <f t="shared" si="6"/>
        <v>0</v>
      </c>
    </row>
    <row r="61" spans="1:25" ht="13">
      <c r="A61" s="221" t="s">
        <v>437</v>
      </c>
      <c r="B61" s="221" t="s">
        <v>438</v>
      </c>
      <c r="C61" s="222" t="str">
        <f>VLOOKUP(B61,[7]Unit_details!B:D,2,FALSE)</f>
        <v>D</v>
      </c>
      <c r="D61" s="223" t="str">
        <f>VLOOKUP(B61,[7]Unit_details!B:D,3,FALSE)</f>
        <v>S</v>
      </c>
      <c r="E61" s="204">
        <f>IFERROR(VLOOKUP($B61,'[19]OCT-20'!$B:$H,6,FALSE),0)</f>
        <v>27825.78</v>
      </c>
      <c r="F61" s="205">
        <f>IFERROR(VLOOKUP(B61,'[19]OCT-20'!B:H,7,FALSE),0)</f>
        <v>0</v>
      </c>
      <c r="G61" s="206">
        <f t="shared" si="0"/>
        <v>27825.78</v>
      </c>
      <c r="H61" s="217">
        <f>IFERROR(VLOOKUP(B61,'[20]NOV-20'!B:H,6,FALSE),0)</f>
        <v>29284.06</v>
      </c>
      <c r="I61" s="218">
        <f>IFERROR(VLOOKUP(B61,'[20]NOV-20'!B:H,7,FALSE),0)</f>
        <v>0.01</v>
      </c>
      <c r="J61" s="219">
        <f t="shared" si="1"/>
        <v>29284.07</v>
      </c>
      <c r="K61" s="217">
        <f>IFERROR(VLOOKUP(B61,'[21]DEC-20'!B:H,6,FALSE),0)</f>
        <v>28491.759999999998</v>
      </c>
      <c r="L61" s="218">
        <f>IFERROR(VLOOKUP(B61,'[21]DEC-20'!B:H,7,FALSE),0)</f>
        <v>0</v>
      </c>
      <c r="M61" s="219">
        <f t="shared" si="2"/>
        <v>28491.759999999998</v>
      </c>
      <c r="N61" s="217">
        <f>IFERROR(VLOOKUP(B61,'[22]JAN-21'!B:H,6,FALSE),0)</f>
        <v>29270.95</v>
      </c>
      <c r="O61" s="218">
        <f>IFERROR(VLOOKUP(B61,'[22]JAN-21'!B:H,7,FALSE),0)</f>
        <v>0</v>
      </c>
      <c r="P61" s="219">
        <f t="shared" si="3"/>
        <v>29270.95</v>
      </c>
      <c r="Q61" s="217">
        <f>IFERROR(VLOOKUP(B61,'[23]FEB-21'!B:H,6,FALSE),0)</f>
        <v>25442.31</v>
      </c>
      <c r="R61" s="218">
        <f>IFERROR(VLOOKUP(B61,'[23]FEB-21'!B:H,7,FALSE),0)</f>
        <v>0.28000000000000003</v>
      </c>
      <c r="S61" s="219">
        <f t="shared" si="4"/>
        <v>25442.59</v>
      </c>
      <c r="T61" s="217">
        <f>IFERROR(VLOOKUP(B61,'[24]MAR-21'!B:H,6,FALSE),0)</f>
        <v>31215.91</v>
      </c>
      <c r="U61" s="218">
        <f>IFERROR(VLOOKUP(B61,'[24]MAR-21'!B:H,7,FALSE),0)</f>
        <v>13.22</v>
      </c>
      <c r="V61" s="219">
        <f t="shared" si="5"/>
        <v>31229.13</v>
      </c>
      <c r="W61" s="195">
        <f t="shared" si="6"/>
        <v>171530.77</v>
      </c>
      <c r="X61" s="195">
        <f t="shared" si="6"/>
        <v>13.510000000000002</v>
      </c>
      <c r="Y61" s="195">
        <f t="shared" si="6"/>
        <v>171544.28</v>
      </c>
    </row>
    <row r="62" spans="1:25" ht="13">
      <c r="A62" s="221" t="s">
        <v>437</v>
      </c>
      <c r="B62" s="221" t="s">
        <v>439</v>
      </c>
      <c r="C62" s="222" t="str">
        <f>VLOOKUP(B62,[7]Unit_details!B:D,2,FALSE)</f>
        <v>D</v>
      </c>
      <c r="D62" s="223" t="str">
        <f>VLOOKUP(B62,[7]Unit_details!B:D,3,FALSE)</f>
        <v>S</v>
      </c>
      <c r="E62" s="204">
        <f>IFERROR(VLOOKUP($B62,'[19]OCT-20'!$B:$H,6,FALSE),0)</f>
        <v>23508.880000000001</v>
      </c>
      <c r="F62" s="205">
        <f>IFERROR(VLOOKUP(B62,'[19]OCT-20'!B:H,7,FALSE),0)</f>
        <v>283.36</v>
      </c>
      <c r="G62" s="206">
        <f t="shared" si="0"/>
        <v>23792.240000000002</v>
      </c>
      <c r="H62" s="217">
        <f>IFERROR(VLOOKUP(B62,'[20]NOV-20'!B:H,6,FALSE),0)</f>
        <v>24326.71</v>
      </c>
      <c r="I62" s="218">
        <f>IFERROR(VLOOKUP(B62,'[20]NOV-20'!B:H,7,FALSE),0)</f>
        <v>57.91</v>
      </c>
      <c r="J62" s="219">
        <f t="shared" si="1"/>
        <v>24384.62</v>
      </c>
      <c r="K62" s="217">
        <f>IFERROR(VLOOKUP(B62,'[21]DEC-20'!B:H,6,FALSE),0)</f>
        <v>24320.080000000002</v>
      </c>
      <c r="L62" s="218">
        <f>IFERROR(VLOOKUP(B62,'[21]DEC-20'!B:H,7,FALSE),0)</f>
        <v>0</v>
      </c>
      <c r="M62" s="219">
        <f t="shared" si="2"/>
        <v>24320.080000000002</v>
      </c>
      <c r="N62" s="217">
        <f>IFERROR(VLOOKUP(B62,'[22]JAN-21'!B:H,6,FALSE),0)</f>
        <v>24751.58</v>
      </c>
      <c r="O62" s="218">
        <f>IFERROR(VLOOKUP(B62,'[22]JAN-21'!B:H,7,FALSE),0)</f>
        <v>0.01</v>
      </c>
      <c r="P62" s="219">
        <f t="shared" si="3"/>
        <v>24751.59</v>
      </c>
      <c r="Q62" s="217">
        <f>IFERROR(VLOOKUP(B62,'[23]FEB-21'!B:H,6,FALSE),0)</f>
        <v>21012.799999999999</v>
      </c>
      <c r="R62" s="218">
        <f>IFERROR(VLOOKUP(B62,'[23]FEB-21'!B:H,7,FALSE),0)</f>
        <v>0.01</v>
      </c>
      <c r="S62" s="219">
        <f t="shared" si="4"/>
        <v>21012.809999999998</v>
      </c>
      <c r="T62" s="217">
        <f>IFERROR(VLOOKUP(B62,'[24]MAR-21'!B:H,6,FALSE),0)</f>
        <v>26004.75</v>
      </c>
      <c r="U62" s="218">
        <f>IFERROR(VLOOKUP(B62,'[24]MAR-21'!B:H,7,FALSE),0)</f>
        <v>0.77</v>
      </c>
      <c r="V62" s="219">
        <f t="shared" si="5"/>
        <v>26005.52</v>
      </c>
      <c r="W62" s="195">
        <f t="shared" si="6"/>
        <v>143924.79999999999</v>
      </c>
      <c r="X62" s="195">
        <f t="shared" si="6"/>
        <v>342.05999999999995</v>
      </c>
      <c r="Y62" s="195">
        <f t="shared" si="6"/>
        <v>144266.85999999999</v>
      </c>
    </row>
    <row r="63" spans="1:25" ht="13">
      <c r="A63" s="221" t="s">
        <v>437</v>
      </c>
      <c r="B63" s="221" t="s">
        <v>440</v>
      </c>
      <c r="C63" s="222" t="str">
        <f>VLOOKUP(B63,[7]Unit_details!B:D,2,FALSE)</f>
        <v>D</v>
      </c>
      <c r="D63" s="223" t="str">
        <f>VLOOKUP(B63,[7]Unit_details!B:D,3,FALSE)</f>
        <v>S</v>
      </c>
      <c r="E63" s="204">
        <f>IFERROR(VLOOKUP($B63,'[19]OCT-20'!$B:$H,6,FALSE),0)</f>
        <v>28764.98</v>
      </c>
      <c r="F63" s="205">
        <f>IFERROR(VLOOKUP(B63,'[19]OCT-20'!B:H,7,FALSE),0)</f>
        <v>0</v>
      </c>
      <c r="G63" s="206">
        <f t="shared" si="0"/>
        <v>28764.98</v>
      </c>
      <c r="H63" s="217">
        <f>IFERROR(VLOOKUP(B63,'[20]NOV-20'!B:H,6,FALSE),0)</f>
        <v>29254.57</v>
      </c>
      <c r="I63" s="218">
        <f>IFERROR(VLOOKUP(B63,'[20]NOV-20'!B:H,7,FALSE),0)</f>
        <v>0</v>
      </c>
      <c r="J63" s="219">
        <f t="shared" si="1"/>
        <v>29254.57</v>
      </c>
      <c r="K63" s="217">
        <f>IFERROR(VLOOKUP(B63,'[21]DEC-20'!B:H,6,FALSE),0)</f>
        <v>29874.52</v>
      </c>
      <c r="L63" s="218">
        <f>IFERROR(VLOOKUP(B63,'[21]DEC-20'!B:H,7,FALSE),0)</f>
        <v>1.26</v>
      </c>
      <c r="M63" s="219">
        <f t="shared" si="2"/>
        <v>29875.78</v>
      </c>
      <c r="N63" s="217">
        <f>IFERROR(VLOOKUP(B63,'[22]JAN-21'!B:H,6,FALSE),0)</f>
        <v>29981.59</v>
      </c>
      <c r="O63" s="218">
        <f>IFERROR(VLOOKUP(B63,'[22]JAN-21'!B:H,7,FALSE),0)</f>
        <v>0</v>
      </c>
      <c r="P63" s="219">
        <f t="shared" si="3"/>
        <v>29981.59</v>
      </c>
      <c r="Q63" s="217">
        <f>IFERROR(VLOOKUP(B63,'[23]FEB-21'!B:H,6,FALSE),0)</f>
        <v>24216.65</v>
      </c>
      <c r="R63" s="218">
        <f>IFERROR(VLOOKUP(B63,'[23]FEB-21'!B:H,7,FALSE),0)</f>
        <v>0</v>
      </c>
      <c r="S63" s="219">
        <f t="shared" si="4"/>
        <v>24216.65</v>
      </c>
      <c r="T63" s="217">
        <f>IFERROR(VLOOKUP(B63,'[24]MAR-21'!B:H,6,FALSE),0)</f>
        <v>31496.34</v>
      </c>
      <c r="U63" s="218">
        <f>IFERROR(VLOOKUP(B63,'[24]MAR-21'!B:H,7,FALSE),0)</f>
        <v>1.93</v>
      </c>
      <c r="V63" s="219">
        <f t="shared" si="5"/>
        <v>31498.27</v>
      </c>
      <c r="W63" s="195">
        <f t="shared" si="6"/>
        <v>173588.65</v>
      </c>
      <c r="X63" s="195">
        <f t="shared" si="6"/>
        <v>3.19</v>
      </c>
      <c r="Y63" s="195">
        <f t="shared" si="6"/>
        <v>173591.84</v>
      </c>
    </row>
    <row r="64" spans="1:25" ht="13">
      <c r="A64" s="221" t="s">
        <v>343</v>
      </c>
      <c r="B64" s="221" t="s">
        <v>344</v>
      </c>
      <c r="C64" s="222" t="s">
        <v>297</v>
      </c>
      <c r="D64" s="223" t="s">
        <v>304</v>
      </c>
      <c r="E64" s="204">
        <f>IFERROR(VLOOKUP($B64,'[19]OCT-20'!$B:$H,6,FALSE),0)</f>
        <v>3049.48</v>
      </c>
      <c r="F64" s="205">
        <f>IFERROR(VLOOKUP(B64,'[19]OCT-20'!B:H,7,FALSE),0)</f>
        <v>901.46</v>
      </c>
      <c r="G64" s="206">
        <f t="shared" si="0"/>
        <v>3950.94</v>
      </c>
      <c r="H64" s="217">
        <f>IFERROR(VLOOKUP(B64,'[20]NOV-20'!B:H,6,FALSE),0)</f>
        <v>2853</v>
      </c>
      <c r="I64" s="218">
        <f>IFERROR(VLOOKUP(B64,'[20]NOV-20'!B:H,7,FALSE),0)</f>
        <v>1445.92</v>
      </c>
      <c r="J64" s="219">
        <f t="shared" si="1"/>
        <v>4298.92</v>
      </c>
      <c r="K64" s="217">
        <f>IFERROR(VLOOKUP(B64,'[21]DEC-20'!B:H,6,FALSE),0)</f>
        <v>2961.95</v>
      </c>
      <c r="L64" s="218">
        <f>IFERROR(VLOOKUP(B64,'[21]DEC-20'!B:H,7,FALSE),0)</f>
        <v>2063.17</v>
      </c>
      <c r="M64" s="219">
        <f t="shared" si="2"/>
        <v>5025.12</v>
      </c>
      <c r="N64" s="217">
        <f>IFERROR(VLOOKUP(B64,'[22]JAN-21'!B:H,6,FALSE),0)</f>
        <v>2953.18</v>
      </c>
      <c r="O64" s="218">
        <f>IFERROR(VLOOKUP(B64,'[22]JAN-21'!B:H,7,FALSE),0)</f>
        <v>2361.48</v>
      </c>
      <c r="P64" s="219">
        <f t="shared" si="3"/>
        <v>5314.66</v>
      </c>
      <c r="Q64" s="217">
        <f>IFERROR(VLOOKUP(B64,'[23]FEB-21'!B:H,6,FALSE),0)</f>
        <v>2159.6799999999998</v>
      </c>
      <c r="R64" s="218">
        <f>IFERROR(VLOOKUP(B64,'[23]FEB-21'!B:H,7,FALSE),0)</f>
        <v>1924.36</v>
      </c>
      <c r="S64" s="219">
        <f t="shared" si="4"/>
        <v>4084.04</v>
      </c>
      <c r="T64" s="217">
        <f>IFERROR(VLOOKUP(B64,'[24]MAR-21'!B:H,6,FALSE),0)</f>
        <v>3224.92</v>
      </c>
      <c r="U64" s="218">
        <f>IFERROR(VLOOKUP(B64,'[24]MAR-21'!B:H,7,FALSE),0)</f>
        <v>1097.6300000000001</v>
      </c>
      <c r="V64" s="219">
        <f t="shared" si="5"/>
        <v>4322.55</v>
      </c>
      <c r="W64" s="195">
        <f t="shared" si="6"/>
        <v>17202.21</v>
      </c>
      <c r="X64" s="195">
        <f t="shared" si="6"/>
        <v>9794.02</v>
      </c>
      <c r="Y64" s="195">
        <f t="shared" si="6"/>
        <v>26996.23</v>
      </c>
    </row>
    <row r="65" spans="1:25" ht="13">
      <c r="A65" s="221" t="s">
        <v>432</v>
      </c>
      <c r="B65" s="221" t="s">
        <v>433</v>
      </c>
      <c r="C65" s="222" t="str">
        <f>VLOOKUP(B65,[7]Unit_details!B:D,2,FALSE)</f>
        <v>D</v>
      </c>
      <c r="D65" s="223" t="str">
        <f>VLOOKUP(B65,[7]Unit_details!B:D,3,FALSE)</f>
        <v>S</v>
      </c>
      <c r="E65" s="204">
        <f>IFERROR(VLOOKUP($B65,'[19]OCT-20'!$B:$H,6,FALSE),0)</f>
        <v>1033.76</v>
      </c>
      <c r="F65" s="205">
        <f>IFERROR(VLOOKUP(B65,'[19]OCT-20'!B:H,7,FALSE),0)</f>
        <v>2967.66</v>
      </c>
      <c r="G65" s="206">
        <f t="shared" si="0"/>
        <v>4001.42</v>
      </c>
      <c r="H65" s="217">
        <f>IFERROR(VLOOKUP(B65,'[20]NOV-20'!B:H,6,FALSE),0)</f>
        <v>1872.5</v>
      </c>
      <c r="I65" s="218">
        <f>IFERROR(VLOOKUP(B65,'[20]NOV-20'!B:H,7,FALSE),0)</f>
        <v>2255.92</v>
      </c>
      <c r="J65" s="219">
        <f t="shared" si="1"/>
        <v>4128.42</v>
      </c>
      <c r="K65" s="217">
        <f>IFERROR(VLOOKUP(B65,'[21]DEC-20'!B:H,6,FALSE),0)</f>
        <v>1563.76</v>
      </c>
      <c r="L65" s="218">
        <f>IFERROR(VLOOKUP(B65,'[21]DEC-20'!B:H,7,FALSE),0)</f>
        <v>2546.65</v>
      </c>
      <c r="M65" s="219">
        <f t="shared" si="2"/>
        <v>4110.41</v>
      </c>
      <c r="N65" s="217">
        <f>IFERROR(VLOOKUP(B65,'[22]JAN-21'!B:H,6,FALSE),0)</f>
        <v>1594</v>
      </c>
      <c r="O65" s="218">
        <f>IFERROR(VLOOKUP(B65,'[22]JAN-21'!B:H,7,FALSE),0)</f>
        <v>2167.21</v>
      </c>
      <c r="P65" s="219">
        <f t="shared" si="3"/>
        <v>3761.21</v>
      </c>
      <c r="Q65" s="217">
        <f>IFERROR(VLOOKUP(B65,'[23]FEB-21'!B:H,6,FALSE),0)</f>
        <v>1062.0999999999999</v>
      </c>
      <c r="R65" s="218">
        <f>IFERROR(VLOOKUP(B65,'[23]FEB-21'!B:H,7,FALSE),0)</f>
        <v>2893.96</v>
      </c>
      <c r="S65" s="219">
        <f t="shared" si="4"/>
        <v>3956.06</v>
      </c>
      <c r="T65" s="217">
        <f>IFERROR(VLOOKUP(B65,'[24]MAR-21'!B:H,6,FALSE),0)</f>
        <v>2070.11</v>
      </c>
      <c r="U65" s="218">
        <f>IFERROR(VLOOKUP(B65,'[24]MAR-21'!B:H,7,FALSE),0)</f>
        <v>2047.24</v>
      </c>
      <c r="V65" s="219">
        <f t="shared" si="5"/>
        <v>4117.3500000000004</v>
      </c>
      <c r="W65" s="195">
        <f t="shared" si="6"/>
        <v>9196.2300000000014</v>
      </c>
      <c r="X65" s="195">
        <f t="shared" si="6"/>
        <v>14878.639999999998</v>
      </c>
      <c r="Y65" s="195">
        <f t="shared" si="6"/>
        <v>24074.870000000003</v>
      </c>
    </row>
    <row r="66" spans="1:25" ht="13">
      <c r="A66" s="221" t="s">
        <v>432</v>
      </c>
      <c r="B66" s="221" t="s">
        <v>434</v>
      </c>
      <c r="C66" s="222" t="str">
        <f>VLOOKUP(B66,[7]Unit_details!B:D,2,FALSE)</f>
        <v>D</v>
      </c>
      <c r="D66" s="223" t="str">
        <f>VLOOKUP(B66,[7]Unit_details!B:D,3,FALSE)</f>
        <v>S</v>
      </c>
      <c r="E66" s="204">
        <f>IFERROR(VLOOKUP($B66,'[19]OCT-20'!$B:$H,6,FALSE),0)</f>
        <v>1127.47</v>
      </c>
      <c r="F66" s="205">
        <f>IFERROR(VLOOKUP(B66,'[19]OCT-20'!B:H,7,FALSE),0)</f>
        <v>2303.6</v>
      </c>
      <c r="G66" s="206">
        <f t="shared" si="0"/>
        <v>3431.0699999999997</v>
      </c>
      <c r="H66" s="217">
        <f>IFERROR(VLOOKUP(B66,'[20]NOV-20'!B:H,6,FALSE),0)</f>
        <v>1847.39</v>
      </c>
      <c r="I66" s="218">
        <f>IFERROR(VLOOKUP(B66,'[20]NOV-20'!B:H,7,FALSE),0)</f>
        <v>1548.75</v>
      </c>
      <c r="J66" s="219">
        <f t="shared" si="1"/>
        <v>3396.1400000000003</v>
      </c>
      <c r="K66" s="217">
        <f>IFERROR(VLOOKUP(B66,'[21]DEC-20'!B:H,6,FALSE),0)</f>
        <v>1612.01</v>
      </c>
      <c r="L66" s="218">
        <f>IFERROR(VLOOKUP(B66,'[21]DEC-20'!B:H,7,FALSE),0)</f>
        <v>2051.14</v>
      </c>
      <c r="M66" s="219">
        <f t="shared" si="2"/>
        <v>3663.1499999999996</v>
      </c>
      <c r="N66" s="217">
        <f>IFERROR(VLOOKUP(B66,'[22]JAN-21'!B:H,6,FALSE),0)</f>
        <v>1586.22</v>
      </c>
      <c r="O66" s="218">
        <f>IFERROR(VLOOKUP(B66,'[22]JAN-21'!B:H,7,FALSE),0)</f>
        <v>1799.47</v>
      </c>
      <c r="P66" s="219">
        <f t="shared" si="3"/>
        <v>3385.69</v>
      </c>
      <c r="Q66" s="217">
        <f>IFERROR(VLOOKUP(B66,'[23]FEB-21'!B:H,6,FALSE),0)</f>
        <v>1161.29</v>
      </c>
      <c r="R66" s="218">
        <f>IFERROR(VLOOKUP(B66,'[23]FEB-21'!B:H,7,FALSE),0)</f>
        <v>2361.65</v>
      </c>
      <c r="S66" s="219">
        <f t="shared" si="4"/>
        <v>3522.94</v>
      </c>
      <c r="T66" s="217">
        <f>IFERROR(VLOOKUP(B66,'[24]MAR-21'!B:H,6,FALSE),0)</f>
        <v>1888</v>
      </c>
      <c r="U66" s="218">
        <f>IFERROR(VLOOKUP(B66,'[24]MAR-21'!B:H,7,FALSE),0)</f>
        <v>1667.49</v>
      </c>
      <c r="V66" s="219">
        <f t="shared" si="5"/>
        <v>3555.49</v>
      </c>
      <c r="W66" s="195">
        <f t="shared" si="6"/>
        <v>9222.380000000001</v>
      </c>
      <c r="X66" s="195">
        <f t="shared" si="6"/>
        <v>11732.1</v>
      </c>
      <c r="Y66" s="195">
        <f t="shared" si="6"/>
        <v>20954.480000000003</v>
      </c>
    </row>
    <row r="67" spans="1:25" ht="13">
      <c r="A67" s="221" t="s">
        <v>432</v>
      </c>
      <c r="B67" s="221" t="s">
        <v>435</v>
      </c>
      <c r="C67" s="222" t="str">
        <f>VLOOKUP(B67,[7]Unit_details!B:D,2,FALSE)</f>
        <v>D</v>
      </c>
      <c r="D67" s="223" t="str">
        <f>VLOOKUP(B67,[7]Unit_details!B:D,3,FALSE)</f>
        <v>S</v>
      </c>
      <c r="E67" s="204">
        <f>IFERROR(VLOOKUP($B67,'[19]OCT-20'!$B:$H,6,FALSE),0)</f>
        <v>1062.6600000000001</v>
      </c>
      <c r="F67" s="205">
        <f>IFERROR(VLOOKUP(B67,'[19]OCT-20'!B:H,7,FALSE),0)</f>
        <v>2782.62</v>
      </c>
      <c r="G67" s="206">
        <f t="shared" si="0"/>
        <v>3845.2799999999997</v>
      </c>
      <c r="H67" s="217">
        <f>IFERROR(VLOOKUP(B67,'[20]NOV-20'!B:H,6,FALSE),0)</f>
        <v>1822.04</v>
      </c>
      <c r="I67" s="218">
        <f>IFERROR(VLOOKUP(B67,'[20]NOV-20'!B:H,7,FALSE),0)</f>
        <v>2189.3200000000002</v>
      </c>
      <c r="J67" s="219">
        <f t="shared" si="1"/>
        <v>4011.36</v>
      </c>
      <c r="K67" s="217">
        <f>IFERROR(VLOOKUP(B67,'[21]DEC-20'!B:H,6,FALSE),0)</f>
        <v>1587.63</v>
      </c>
      <c r="L67" s="218">
        <f>IFERROR(VLOOKUP(B67,'[21]DEC-20'!B:H,7,FALSE),0)</f>
        <v>2360.39</v>
      </c>
      <c r="M67" s="219">
        <f t="shared" si="2"/>
        <v>3948.02</v>
      </c>
      <c r="N67" s="217">
        <f>IFERROR(VLOOKUP(B67,'[22]JAN-21'!B:H,6,FALSE),0)</f>
        <v>1584.37</v>
      </c>
      <c r="O67" s="218">
        <f>IFERROR(VLOOKUP(B67,'[22]JAN-21'!B:H,7,FALSE),0)</f>
        <v>2082.7199999999998</v>
      </c>
      <c r="P67" s="219">
        <f t="shared" si="3"/>
        <v>3667.0899999999997</v>
      </c>
      <c r="Q67" s="217">
        <f>IFERROR(VLOOKUP(B67,'[23]FEB-21'!B:H,6,FALSE),0)</f>
        <v>1099.43</v>
      </c>
      <c r="R67" s="218">
        <f>IFERROR(VLOOKUP(B67,'[23]FEB-21'!B:H,7,FALSE),0)</f>
        <v>2737.28</v>
      </c>
      <c r="S67" s="219">
        <f t="shared" si="4"/>
        <v>3836.71</v>
      </c>
      <c r="T67" s="217">
        <f>IFERROR(VLOOKUP(B67,'[24]MAR-21'!B:H,6,FALSE),0)</f>
        <v>1992.07</v>
      </c>
      <c r="U67" s="218">
        <f>IFERROR(VLOOKUP(B67,'[24]MAR-21'!B:H,7,FALSE),0)</f>
        <v>1943.51</v>
      </c>
      <c r="V67" s="219">
        <f t="shared" si="5"/>
        <v>3935.58</v>
      </c>
      <c r="W67" s="195">
        <f t="shared" si="6"/>
        <v>9148.2000000000007</v>
      </c>
      <c r="X67" s="195">
        <f t="shared" si="6"/>
        <v>14095.84</v>
      </c>
      <c r="Y67" s="195">
        <f t="shared" si="6"/>
        <v>23244.04</v>
      </c>
    </row>
    <row r="68" spans="1:25" ht="13">
      <c r="A68" s="227" t="s">
        <v>432</v>
      </c>
      <c r="B68" s="227" t="s">
        <v>436</v>
      </c>
      <c r="C68" s="222" t="str">
        <f>VLOOKUP(B68,[7]Unit_details!B:D,2,FALSE)</f>
        <v>D</v>
      </c>
      <c r="D68" s="223" t="str">
        <f>VLOOKUP(B68,[7]Unit_details!B:D,3,FALSE)</f>
        <v>S</v>
      </c>
      <c r="E68" s="204">
        <f>IFERROR(VLOOKUP($B68,'[19]OCT-20'!$B:$H,6,FALSE),0)</f>
        <v>1118.8800000000001</v>
      </c>
      <c r="F68" s="205">
        <f>IFERROR(VLOOKUP(B68,'[19]OCT-20'!B:H,7,FALSE),0)</f>
        <v>3502.56</v>
      </c>
      <c r="G68" s="206">
        <f t="shared" si="0"/>
        <v>4621.4400000000005</v>
      </c>
      <c r="H68" s="217">
        <f>IFERROR(VLOOKUP(B68,'[20]NOV-20'!B:H,6,FALSE),0)</f>
        <v>1978.47</v>
      </c>
      <c r="I68" s="218">
        <f>IFERROR(VLOOKUP(B68,'[20]NOV-20'!B:H,7,FALSE),0)</f>
        <v>2482.16</v>
      </c>
      <c r="J68" s="219">
        <f t="shared" si="1"/>
        <v>4460.63</v>
      </c>
      <c r="K68" s="217">
        <f>IFERROR(VLOOKUP(B68,'[21]DEC-20'!B:H,6,FALSE),0)</f>
        <v>1665.45</v>
      </c>
      <c r="L68" s="218">
        <f>IFERROR(VLOOKUP(B68,'[21]DEC-20'!B:H,7,FALSE),0)</f>
        <v>2964</v>
      </c>
      <c r="M68" s="219">
        <f t="shared" si="2"/>
        <v>4629.45</v>
      </c>
      <c r="N68" s="217">
        <f>IFERROR(VLOOKUP(B68,'[22]JAN-21'!B:H,6,FALSE),0)</f>
        <v>1616.46</v>
      </c>
      <c r="O68" s="218">
        <f>IFERROR(VLOOKUP(B68,'[22]JAN-21'!B:H,7,FALSE),0)</f>
        <v>2707.15</v>
      </c>
      <c r="P68" s="219">
        <f t="shared" si="3"/>
        <v>4323.6100000000006</v>
      </c>
      <c r="Q68" s="217">
        <f>IFERROR(VLOOKUP(B68,'[23]FEB-21'!B:H,6,FALSE),0)</f>
        <v>1176.5999999999999</v>
      </c>
      <c r="R68" s="218">
        <f>IFERROR(VLOOKUP(B68,'[23]FEB-21'!B:H,7,FALSE),0)</f>
        <v>3455.09</v>
      </c>
      <c r="S68" s="219">
        <f t="shared" si="4"/>
        <v>4631.6900000000005</v>
      </c>
      <c r="T68" s="217">
        <f>IFERROR(VLOOKUP(B68,'[24]MAR-21'!B:H,6,FALSE),0)</f>
        <v>2172.83</v>
      </c>
      <c r="U68" s="218">
        <f>IFERROR(VLOOKUP(B68,'[24]MAR-21'!B:H,7,FALSE),0)</f>
        <v>2330.39</v>
      </c>
      <c r="V68" s="219">
        <f t="shared" si="5"/>
        <v>4503.2199999999993</v>
      </c>
      <c r="W68" s="195">
        <f t="shared" si="6"/>
        <v>9728.69</v>
      </c>
      <c r="X68" s="195">
        <f t="shared" si="6"/>
        <v>17441.349999999999</v>
      </c>
      <c r="Y68" s="195">
        <f t="shared" si="6"/>
        <v>27170.04</v>
      </c>
    </row>
    <row r="69" spans="1:25" ht="13">
      <c r="A69" s="221" t="s">
        <v>374</v>
      </c>
      <c r="B69" s="221" t="s">
        <v>375</v>
      </c>
      <c r="C69" s="222" t="s">
        <v>297</v>
      </c>
      <c r="D69" s="223" t="s">
        <v>304</v>
      </c>
      <c r="E69" s="204">
        <f>IFERROR(VLOOKUP($B69,'[19]OCT-20'!$B:$H,6,FALSE),0)</f>
        <v>1217.3900000000001</v>
      </c>
      <c r="F69" s="205">
        <f>IFERROR(VLOOKUP(B69,'[19]OCT-20'!B:H,7,FALSE),0)</f>
        <v>14.52</v>
      </c>
      <c r="G69" s="206">
        <f t="shared" si="0"/>
        <v>1231.9100000000001</v>
      </c>
      <c r="H69" s="217">
        <f>IFERROR(VLOOKUP(B69,'[20]NOV-20'!B:H,6,FALSE),0)</f>
        <v>1612.64</v>
      </c>
      <c r="I69" s="218">
        <f>IFERROR(VLOOKUP(B69,'[20]NOV-20'!B:H,7,FALSE),0)</f>
        <v>3.29</v>
      </c>
      <c r="J69" s="219">
        <f t="shared" si="1"/>
        <v>1615.93</v>
      </c>
      <c r="K69" s="217">
        <f>IFERROR(VLOOKUP(B69,'[21]DEC-20'!B:H,6,FALSE),0)</f>
        <v>1387.55</v>
      </c>
      <c r="L69" s="218">
        <f>IFERROR(VLOOKUP(B69,'[21]DEC-20'!B:H,7,FALSE),0)</f>
        <v>11.44</v>
      </c>
      <c r="M69" s="219">
        <f t="shared" si="2"/>
        <v>1398.99</v>
      </c>
      <c r="N69" s="217">
        <f>IFERROR(VLOOKUP(B69,'[22]JAN-21'!B:H,6,FALSE),0)</f>
        <v>1047.54</v>
      </c>
      <c r="O69" s="218">
        <f>IFERROR(VLOOKUP(B69,'[22]JAN-21'!B:H,7,FALSE),0)</f>
        <v>45.56</v>
      </c>
      <c r="P69" s="219">
        <f t="shared" si="3"/>
        <v>1093.0999999999999</v>
      </c>
      <c r="Q69" s="217">
        <f>IFERROR(VLOOKUP(B69,'[23]FEB-21'!B:H,6,FALSE),0)</f>
        <v>2124.1</v>
      </c>
      <c r="R69" s="218">
        <f>IFERROR(VLOOKUP(B69,'[23]FEB-21'!B:H,7,FALSE),0)</f>
        <v>28.5</v>
      </c>
      <c r="S69" s="219">
        <f t="shared" ref="S69:S132" si="9">+Q69+R69</f>
        <v>2152.6</v>
      </c>
      <c r="T69" s="217">
        <f>IFERROR(VLOOKUP(B69,'[24]MAR-21'!B:H,6,FALSE),0)</f>
        <v>1311.3</v>
      </c>
      <c r="U69" s="218">
        <f>IFERROR(VLOOKUP(B69,'[24]MAR-21'!B:H,7,FALSE),0)</f>
        <v>22.36</v>
      </c>
      <c r="V69" s="219">
        <f t="shared" ref="V69:V132" si="10">+T69+U69</f>
        <v>1333.6599999999999</v>
      </c>
      <c r="W69" s="195">
        <f t="shared" si="6"/>
        <v>8700.5199999999986</v>
      </c>
      <c r="X69" s="196">
        <f t="shared" si="6"/>
        <v>125.67</v>
      </c>
      <c r="Y69" s="197">
        <f t="shared" si="6"/>
        <v>8826.19</v>
      </c>
    </row>
    <row r="70" spans="1:25" ht="13">
      <c r="A70" s="2" t="s">
        <v>266</v>
      </c>
      <c r="B70" s="2" t="s">
        <v>58</v>
      </c>
      <c r="C70" s="89" t="s">
        <v>297</v>
      </c>
      <c r="D70" s="129" t="s">
        <v>304</v>
      </c>
      <c r="E70" s="204">
        <f>IFERROR(VLOOKUP($B70,'[19]OCT-20'!$B:$H,6,FALSE),0)</f>
        <v>0</v>
      </c>
      <c r="F70" s="205">
        <f>IFERROR(VLOOKUP(B70,'[19]OCT-20'!B:H,7,FALSE),0)</f>
        <v>2793.58</v>
      </c>
      <c r="G70" s="206">
        <f t="shared" si="0"/>
        <v>2793.58</v>
      </c>
      <c r="H70" s="217">
        <f>IFERROR(VLOOKUP(B70,'[20]NOV-20'!B:H,6,FALSE),0)</f>
        <v>0</v>
      </c>
      <c r="I70" s="218">
        <f>IFERROR(VLOOKUP(B70,'[20]NOV-20'!B:H,7,FALSE),0)</f>
        <v>0</v>
      </c>
      <c r="J70" s="219">
        <f t="shared" si="1"/>
        <v>0</v>
      </c>
      <c r="K70" s="217">
        <f>IFERROR(VLOOKUP(B70,'[21]DEC-20'!B:H,6,FALSE),0)</f>
        <v>22.41</v>
      </c>
      <c r="L70" s="218">
        <f>IFERROR(VLOOKUP(B70,'[21]DEC-20'!B:H,7,FALSE),0)</f>
        <v>4369.82</v>
      </c>
      <c r="M70" s="219">
        <f t="shared" si="2"/>
        <v>4392.2299999999996</v>
      </c>
      <c r="N70" s="217">
        <f>IFERROR(VLOOKUP(B70,'[22]JAN-21'!B:H,6,FALSE),0)</f>
        <v>3.89</v>
      </c>
      <c r="O70" s="218">
        <f>IFERROR(VLOOKUP(B70,'[22]JAN-21'!B:H,7,FALSE),0)</f>
        <v>6534.56</v>
      </c>
      <c r="P70" s="219">
        <f t="shared" si="3"/>
        <v>6538.4500000000007</v>
      </c>
      <c r="Q70" s="217">
        <f>IFERROR(VLOOKUP(B70,'[23]FEB-21'!B:H,6,FALSE),0)</f>
        <v>0</v>
      </c>
      <c r="R70" s="218">
        <f>IFERROR(VLOOKUP(B70,'[23]FEB-21'!B:H,7,FALSE),0)</f>
        <v>6675.98</v>
      </c>
      <c r="S70" s="219">
        <f t="shared" si="9"/>
        <v>6675.98</v>
      </c>
      <c r="T70" s="217">
        <f>IFERROR(VLOOKUP(B70,'[24]MAR-21'!B:H,6,FALSE),0)</f>
        <v>0.63</v>
      </c>
      <c r="U70" s="218">
        <f>IFERROR(VLOOKUP(B70,'[24]MAR-21'!B:H,7,FALSE),0)</f>
        <v>6256.65</v>
      </c>
      <c r="V70" s="219">
        <f t="shared" si="10"/>
        <v>6257.28</v>
      </c>
      <c r="W70" s="195">
        <f t="shared" si="6"/>
        <v>26.93</v>
      </c>
      <c r="X70" s="196">
        <f t="shared" si="6"/>
        <v>26630.589999999997</v>
      </c>
      <c r="Y70" s="197">
        <f t="shared" si="6"/>
        <v>26657.519999999997</v>
      </c>
    </row>
    <row r="71" spans="1:25" ht="13">
      <c r="A71" s="2" t="s">
        <v>345</v>
      </c>
      <c r="B71" s="2" t="s">
        <v>346</v>
      </c>
      <c r="C71" s="89" t="s">
        <v>297</v>
      </c>
      <c r="D71" s="129" t="s">
        <v>304</v>
      </c>
      <c r="E71" s="204">
        <f>IFERROR(VLOOKUP($B71,'[19]OCT-20'!$B:$H,6,FALSE),0)</f>
        <v>512.47</v>
      </c>
      <c r="F71" s="205">
        <f>IFERROR(VLOOKUP(B71,'[19]OCT-20'!B:H,7,FALSE),0)</f>
        <v>963.22</v>
      </c>
      <c r="G71" s="206">
        <f t="shared" si="0"/>
        <v>1475.69</v>
      </c>
      <c r="H71" s="217">
        <f>IFERROR(VLOOKUP(B71,'[20]NOV-20'!B:H,6,FALSE),0)</f>
        <v>961.98</v>
      </c>
      <c r="I71" s="218">
        <f>IFERROR(VLOOKUP(B71,'[20]NOV-20'!B:H,7,FALSE),0)</f>
        <v>1428.42</v>
      </c>
      <c r="J71" s="219">
        <f t="shared" si="1"/>
        <v>2390.4</v>
      </c>
      <c r="K71" s="217">
        <f>IFERROR(VLOOKUP(B71,'[21]DEC-20'!B:H,6,FALSE),0)</f>
        <v>92.87</v>
      </c>
      <c r="L71" s="218">
        <f>IFERROR(VLOOKUP(B71,'[21]DEC-20'!B:H,7,FALSE),0)</f>
        <v>2413.96</v>
      </c>
      <c r="M71" s="219">
        <f t="shared" si="2"/>
        <v>2506.83</v>
      </c>
      <c r="N71" s="217">
        <f>IFERROR(VLOOKUP(B71,'[22]JAN-21'!B:H,6,FALSE),0)</f>
        <v>316.47000000000003</v>
      </c>
      <c r="O71" s="218">
        <f>IFERROR(VLOOKUP(B71,'[22]JAN-21'!B:H,7,FALSE),0)</f>
        <v>2235.54</v>
      </c>
      <c r="P71" s="219">
        <f t="shared" si="3"/>
        <v>2552.0100000000002</v>
      </c>
      <c r="Q71" s="217">
        <f>IFERROR(VLOOKUP(B71,'[23]FEB-21'!B:H,6,FALSE),0)</f>
        <v>1453.06</v>
      </c>
      <c r="R71" s="218">
        <f>IFERROR(VLOOKUP(B71,'[23]FEB-21'!B:H,7,FALSE),0)</f>
        <v>303.77999999999997</v>
      </c>
      <c r="S71" s="219">
        <f t="shared" si="9"/>
        <v>1756.84</v>
      </c>
      <c r="T71" s="217">
        <f>IFERROR(VLOOKUP(B71,'[24]MAR-21'!B:H,6,FALSE),0)</f>
        <v>611.01</v>
      </c>
      <c r="U71" s="218">
        <f>IFERROR(VLOOKUP(B71,'[24]MAR-21'!B:H,7,FALSE),0)</f>
        <v>1565.63</v>
      </c>
      <c r="V71" s="219">
        <f t="shared" si="10"/>
        <v>2176.6400000000003</v>
      </c>
      <c r="W71" s="195">
        <f t="shared" si="6"/>
        <v>3947.8600000000006</v>
      </c>
      <c r="X71" s="196">
        <f t="shared" si="6"/>
        <v>8910.5499999999993</v>
      </c>
      <c r="Y71" s="197">
        <f t="shared" si="6"/>
        <v>12858.41</v>
      </c>
    </row>
    <row r="72" spans="1:25" ht="13">
      <c r="A72" s="2" t="s">
        <v>345</v>
      </c>
      <c r="B72" s="2" t="s">
        <v>347</v>
      </c>
      <c r="C72" s="89" t="s">
        <v>297</v>
      </c>
      <c r="D72" s="129" t="s">
        <v>304</v>
      </c>
      <c r="E72" s="204">
        <f>IFERROR(VLOOKUP($B72,'[19]OCT-20'!$B:$H,6,FALSE),0)</f>
        <v>1398.81</v>
      </c>
      <c r="F72" s="205">
        <f>IFERROR(VLOOKUP(B72,'[19]OCT-20'!B:H,7,FALSE),0)</f>
        <v>1136.83</v>
      </c>
      <c r="G72" s="206">
        <f t="shared" si="0"/>
        <v>2535.64</v>
      </c>
      <c r="H72" s="217">
        <f>IFERROR(VLOOKUP(B72,'[20]NOV-20'!B:H,6,FALSE),0)</f>
        <v>136.26</v>
      </c>
      <c r="I72" s="218">
        <f>IFERROR(VLOOKUP(B72,'[20]NOV-20'!B:H,7,FALSE),0)</f>
        <v>1900.06</v>
      </c>
      <c r="J72" s="219">
        <f t="shared" si="1"/>
        <v>2036.32</v>
      </c>
      <c r="K72" s="217">
        <f>IFERROR(VLOOKUP(B72,'[21]DEC-20'!B:H,6,FALSE),0)</f>
        <v>1908.93</v>
      </c>
      <c r="L72" s="218">
        <f>IFERROR(VLOOKUP(B72,'[21]DEC-20'!B:H,7,FALSE),0)</f>
        <v>372.89</v>
      </c>
      <c r="M72" s="219">
        <f t="shared" si="2"/>
        <v>2281.8200000000002</v>
      </c>
      <c r="N72" s="217">
        <f>IFERROR(VLOOKUP(B72,'[22]JAN-21'!B:H,6,FALSE),0)</f>
        <v>1683.35</v>
      </c>
      <c r="O72" s="218">
        <f>IFERROR(VLOOKUP(B72,'[22]JAN-21'!B:H,7,FALSE),0)</f>
        <v>220.19</v>
      </c>
      <c r="P72" s="219">
        <f t="shared" si="3"/>
        <v>1903.54</v>
      </c>
      <c r="Q72" s="217">
        <f>IFERROR(VLOOKUP(B72,'[23]FEB-21'!B:H,6,FALSE),0)</f>
        <v>763.45</v>
      </c>
      <c r="R72" s="218">
        <f>IFERROR(VLOOKUP(B72,'[23]FEB-21'!B:H,7,FALSE),0)</f>
        <v>1285.21</v>
      </c>
      <c r="S72" s="219">
        <f t="shared" si="9"/>
        <v>2048.66</v>
      </c>
      <c r="T72" s="217">
        <f>IFERROR(VLOOKUP(B72,'[24]MAR-21'!B:H,6,FALSE),0)</f>
        <v>445.55</v>
      </c>
      <c r="U72" s="218">
        <f>IFERROR(VLOOKUP(B72,'[24]MAR-21'!B:H,7,FALSE),0)</f>
        <v>1932.33</v>
      </c>
      <c r="V72" s="219">
        <f t="shared" si="10"/>
        <v>2377.88</v>
      </c>
      <c r="W72" s="195">
        <f t="shared" si="6"/>
        <v>6336.35</v>
      </c>
      <c r="X72" s="196">
        <f t="shared" si="6"/>
        <v>6847.51</v>
      </c>
      <c r="Y72" s="197">
        <f t="shared" si="6"/>
        <v>13183.86</v>
      </c>
    </row>
    <row r="73" spans="1:25" ht="13">
      <c r="A73" s="2" t="s">
        <v>267</v>
      </c>
      <c r="B73" s="2" t="s">
        <v>59</v>
      </c>
      <c r="C73" s="89" t="s">
        <v>297</v>
      </c>
      <c r="D73" s="129" t="s">
        <v>298</v>
      </c>
      <c r="E73" s="204">
        <f>IFERROR(VLOOKUP($B73,'[19]OCT-20'!$B:$H,6,FALSE),0)</f>
        <v>3029.55</v>
      </c>
      <c r="F73" s="205">
        <f>IFERROR(VLOOKUP(B73,'[19]OCT-20'!B:H,7,FALSE),0)</f>
        <v>880.7</v>
      </c>
      <c r="G73" s="206">
        <f t="shared" ref="G73:G136" si="11">+E73+F73</f>
        <v>3910.25</v>
      </c>
      <c r="H73" s="217">
        <f>IFERROR(VLOOKUP(B73,'[20]NOV-20'!B:H,6,FALSE),0)</f>
        <v>2649.9</v>
      </c>
      <c r="I73" s="218">
        <f>IFERROR(VLOOKUP(B73,'[20]NOV-20'!B:H,7,FALSE),0)</f>
        <v>1188.5</v>
      </c>
      <c r="J73" s="219">
        <f t="shared" ref="J73:J136" si="12">+H73+I73</f>
        <v>3838.4</v>
      </c>
      <c r="K73" s="217">
        <f>IFERROR(VLOOKUP(B73,'[21]DEC-20'!B:H,6,FALSE),0)</f>
        <v>3955.7</v>
      </c>
      <c r="L73" s="218">
        <f>IFERROR(VLOOKUP(B73,'[21]DEC-20'!B:H,7,FALSE),0)</f>
        <v>1662.75</v>
      </c>
      <c r="M73" s="219">
        <f t="shared" ref="M73:M136" si="13">+K73+L73</f>
        <v>5618.45</v>
      </c>
      <c r="N73" s="217">
        <f>IFERROR(VLOOKUP(B73,'[22]JAN-21'!B:H,6,FALSE),0)</f>
        <v>6892.6</v>
      </c>
      <c r="O73" s="218">
        <f>IFERROR(VLOOKUP(B73,'[22]JAN-21'!B:H,7,FALSE),0)</f>
        <v>3137.3</v>
      </c>
      <c r="P73" s="219">
        <f t="shared" ref="P73:P136" si="14">+N73+O73</f>
        <v>10029.900000000001</v>
      </c>
      <c r="Q73" s="217">
        <f>IFERROR(VLOOKUP(B73,'[23]FEB-21'!B:H,6,FALSE),0)</f>
        <v>8454.6</v>
      </c>
      <c r="R73" s="218">
        <f>IFERROR(VLOOKUP(B73,'[23]FEB-21'!B:H,7,FALSE),0)</f>
        <v>140.55000000000001</v>
      </c>
      <c r="S73" s="219">
        <f t="shared" si="9"/>
        <v>8595.15</v>
      </c>
      <c r="T73" s="217">
        <f>IFERROR(VLOOKUP(B73,'[24]MAR-21'!B:H,6,FALSE),0)</f>
        <v>8193</v>
      </c>
      <c r="U73" s="218">
        <f>IFERROR(VLOOKUP(B73,'[24]MAR-21'!B:H,7,FALSE),0)</f>
        <v>159.80000000000001</v>
      </c>
      <c r="V73" s="219">
        <f t="shared" si="10"/>
        <v>8352.7999999999993</v>
      </c>
      <c r="W73" s="195">
        <f t="shared" si="6"/>
        <v>33175.35</v>
      </c>
      <c r="X73" s="196">
        <f t="shared" si="6"/>
        <v>7169.6</v>
      </c>
      <c r="Y73" s="197">
        <f t="shared" si="6"/>
        <v>40344.949999999997</v>
      </c>
    </row>
    <row r="74" spans="1:25" ht="13">
      <c r="A74" s="25" t="s">
        <v>348</v>
      </c>
      <c r="B74" s="25" t="s">
        <v>349</v>
      </c>
      <c r="C74" s="89" t="s">
        <v>297</v>
      </c>
      <c r="D74" s="129" t="s">
        <v>304</v>
      </c>
      <c r="E74" s="204">
        <f>IFERROR(VLOOKUP($B74,'[19]OCT-20'!$B:$H,6,FALSE),0)</f>
        <v>1783.11</v>
      </c>
      <c r="F74" s="205">
        <f>IFERROR(VLOOKUP(B74,'[19]OCT-20'!B:H,7,FALSE),0)</f>
        <v>1054.8599999999999</v>
      </c>
      <c r="G74" s="206">
        <f t="shared" si="11"/>
        <v>2837.97</v>
      </c>
      <c r="H74" s="217">
        <f>IFERROR(VLOOKUP(B74,'[20]NOV-20'!B:H,6,FALSE),0)</f>
        <v>1427.19</v>
      </c>
      <c r="I74" s="218">
        <f>IFERROR(VLOOKUP(B74,'[20]NOV-20'!B:H,7,FALSE),0)</f>
        <v>2090.3000000000002</v>
      </c>
      <c r="J74" s="219">
        <f t="shared" si="12"/>
        <v>3517.4900000000002</v>
      </c>
      <c r="K74" s="217">
        <f>IFERROR(VLOOKUP(B74,'[21]DEC-20'!B:H,6,FALSE),0)</f>
        <v>1550.6</v>
      </c>
      <c r="L74" s="218">
        <f>IFERROR(VLOOKUP(B74,'[21]DEC-20'!B:H,7,FALSE),0)</f>
        <v>2303.2399999999998</v>
      </c>
      <c r="M74" s="219">
        <f t="shared" si="13"/>
        <v>3853.8399999999997</v>
      </c>
      <c r="N74" s="217">
        <f>IFERROR(VLOOKUP(B74,'[22]JAN-21'!B:H,6,FALSE),0)</f>
        <v>1579.08</v>
      </c>
      <c r="O74" s="218">
        <f>IFERROR(VLOOKUP(B74,'[22]JAN-21'!B:H,7,FALSE),0)</f>
        <v>2394.84</v>
      </c>
      <c r="P74" s="219">
        <f t="shared" si="14"/>
        <v>3973.92</v>
      </c>
      <c r="Q74" s="217">
        <f>IFERROR(VLOOKUP(B74,'[23]FEB-21'!B:H,6,FALSE),0)</f>
        <v>1905.34</v>
      </c>
      <c r="R74" s="218">
        <f>IFERROR(VLOOKUP(B74,'[23]FEB-21'!B:H,7,FALSE),0)</f>
        <v>1394.47</v>
      </c>
      <c r="S74" s="219">
        <f t="shared" si="9"/>
        <v>3299.81</v>
      </c>
      <c r="T74" s="217">
        <f>IFERROR(VLOOKUP(B74,'[24]MAR-21'!B:H,6,FALSE),0)</f>
        <v>1784.8</v>
      </c>
      <c r="U74" s="218">
        <f>IFERROR(VLOOKUP(B74,'[24]MAR-21'!B:H,7,FALSE),0)</f>
        <v>1797.35</v>
      </c>
      <c r="V74" s="219">
        <f t="shared" si="10"/>
        <v>3582.1499999999996</v>
      </c>
      <c r="W74" s="195">
        <f t="shared" si="6"/>
        <v>10030.119999999999</v>
      </c>
      <c r="X74" s="196">
        <f t="shared" si="6"/>
        <v>11035.06</v>
      </c>
      <c r="Y74" s="197">
        <f t="shared" si="6"/>
        <v>21065.18</v>
      </c>
    </row>
    <row r="75" spans="1:25" ht="13">
      <c r="A75" s="25" t="s">
        <v>420</v>
      </c>
      <c r="B75" s="25" t="s">
        <v>421</v>
      </c>
      <c r="C75" s="89" t="s">
        <v>297</v>
      </c>
      <c r="D75" s="129" t="s">
        <v>298</v>
      </c>
      <c r="E75" s="204">
        <f>IFERROR(VLOOKUP($B75,'[19]OCT-20'!$B:$H,6,FALSE),0)</f>
        <v>17862.87</v>
      </c>
      <c r="F75" s="205">
        <f>IFERROR(VLOOKUP(B75,'[19]OCT-20'!B:H,7,FALSE),0)</f>
        <v>1.62</v>
      </c>
      <c r="G75" s="206">
        <f t="shared" si="11"/>
        <v>17864.489999999998</v>
      </c>
      <c r="H75" s="217">
        <f>IFERROR(VLOOKUP(B75,'[20]NOV-20'!B:H,6,FALSE),0)</f>
        <v>9875.2099999999991</v>
      </c>
      <c r="I75" s="218">
        <f>IFERROR(VLOOKUP(B75,'[20]NOV-20'!B:H,7,FALSE),0)</f>
        <v>1.85</v>
      </c>
      <c r="J75" s="219">
        <f t="shared" si="12"/>
        <v>9877.06</v>
      </c>
      <c r="K75" s="217">
        <f>IFERROR(VLOOKUP(B75,'[21]DEC-20'!B:H,6,FALSE),0)</f>
        <v>10986.57</v>
      </c>
      <c r="L75" s="218">
        <f>IFERROR(VLOOKUP(B75,'[21]DEC-20'!B:H,7,FALSE),0)</f>
        <v>1.72</v>
      </c>
      <c r="M75" s="219">
        <f t="shared" si="13"/>
        <v>10988.289999999999</v>
      </c>
      <c r="N75" s="217">
        <f>IFERROR(VLOOKUP(B75,'[22]JAN-21'!B:H,6,FALSE),0)</f>
        <v>10633.63</v>
      </c>
      <c r="O75" s="218">
        <f>IFERROR(VLOOKUP(B75,'[22]JAN-21'!B:H,7,FALSE),0)</f>
        <v>115.41</v>
      </c>
      <c r="P75" s="219">
        <f t="shared" si="14"/>
        <v>10749.039999999999</v>
      </c>
      <c r="Q75" s="217">
        <f>IFERROR(VLOOKUP(B75,'[23]FEB-21'!B:H,6,FALSE),0)</f>
        <v>10379.530000000001</v>
      </c>
      <c r="R75" s="218">
        <f>IFERROR(VLOOKUP(B75,'[23]FEB-21'!B:H,7,FALSE),0)</f>
        <v>9.74</v>
      </c>
      <c r="S75" s="219">
        <f t="shared" si="9"/>
        <v>10389.27</v>
      </c>
      <c r="T75" s="217">
        <f>IFERROR(VLOOKUP(B75,'[24]MAR-21'!B:H,6,FALSE),0)</f>
        <v>22336.880000000001</v>
      </c>
      <c r="U75" s="218">
        <f>IFERROR(VLOOKUP(B75,'[24]MAR-21'!B:H,7,FALSE),0)</f>
        <v>6.89</v>
      </c>
      <c r="V75" s="219">
        <f t="shared" si="10"/>
        <v>22343.77</v>
      </c>
      <c r="W75" s="195">
        <f t="shared" si="6"/>
        <v>82074.689999999988</v>
      </c>
      <c r="X75" s="196">
        <f t="shared" si="6"/>
        <v>137.22999999999999</v>
      </c>
      <c r="Y75" s="197">
        <f t="shared" si="6"/>
        <v>82211.92</v>
      </c>
    </row>
    <row r="76" spans="1:25" ht="13">
      <c r="A76" s="25" t="s">
        <v>420</v>
      </c>
      <c r="B76" s="25" t="s">
        <v>422</v>
      </c>
      <c r="C76" s="89" t="s">
        <v>297</v>
      </c>
      <c r="D76" s="129" t="s">
        <v>298</v>
      </c>
      <c r="E76" s="204">
        <f>IFERROR(VLOOKUP($B76,'[19]OCT-20'!$B:$H,6,FALSE),0)</f>
        <v>11062.71</v>
      </c>
      <c r="F76" s="205">
        <f>IFERROR(VLOOKUP(B76,'[19]OCT-20'!B:H,7,FALSE),0)</f>
        <v>60.62</v>
      </c>
      <c r="G76" s="206">
        <f t="shared" si="11"/>
        <v>11123.33</v>
      </c>
      <c r="H76" s="217">
        <f>IFERROR(VLOOKUP(B76,'[20]NOV-20'!B:H,6,FALSE),0)</f>
        <v>90.55</v>
      </c>
      <c r="I76" s="218">
        <f>IFERROR(VLOOKUP(B76,'[20]NOV-20'!B:H,7,FALSE),0)</f>
        <v>90.62</v>
      </c>
      <c r="J76" s="219">
        <f t="shared" si="12"/>
        <v>181.17000000000002</v>
      </c>
      <c r="K76" s="217">
        <f>IFERROR(VLOOKUP(B76,'[21]DEC-20'!B:H,6,FALSE),0)</f>
        <v>106.35</v>
      </c>
      <c r="L76" s="218">
        <f>IFERROR(VLOOKUP(B76,'[21]DEC-20'!B:H,7,FALSE),0)</f>
        <v>106.4</v>
      </c>
      <c r="M76" s="219">
        <f t="shared" si="13"/>
        <v>212.75</v>
      </c>
      <c r="N76" s="217">
        <f>IFERROR(VLOOKUP(B76,'[22]JAN-21'!B:H,6,FALSE),0)</f>
        <v>92.98</v>
      </c>
      <c r="O76" s="218">
        <f>IFERROR(VLOOKUP(B76,'[22]JAN-21'!B:H,7,FALSE),0)</f>
        <v>93.03</v>
      </c>
      <c r="P76" s="219">
        <f t="shared" si="14"/>
        <v>186.01</v>
      </c>
      <c r="Q76" s="217">
        <f>IFERROR(VLOOKUP(B76,'[23]FEB-21'!B:H,6,FALSE),0)</f>
        <v>100.19</v>
      </c>
      <c r="R76" s="218">
        <f>IFERROR(VLOOKUP(B76,'[23]FEB-21'!B:H,7,FALSE),0)</f>
        <v>100.24</v>
      </c>
      <c r="S76" s="219">
        <f t="shared" si="9"/>
        <v>200.43</v>
      </c>
      <c r="T76" s="217">
        <f>IFERROR(VLOOKUP(B76,'[24]MAR-21'!B:H,6,FALSE),0)</f>
        <v>20119.66</v>
      </c>
      <c r="U76" s="218">
        <f>IFERROR(VLOOKUP(B76,'[24]MAR-21'!B:H,7,FALSE),0)</f>
        <v>31.86</v>
      </c>
      <c r="V76" s="219">
        <f t="shared" si="10"/>
        <v>20151.52</v>
      </c>
      <c r="W76" s="195">
        <f t="shared" si="6"/>
        <v>31572.44</v>
      </c>
      <c r="X76" s="196">
        <f t="shared" si="6"/>
        <v>482.77</v>
      </c>
      <c r="Y76" s="197">
        <f t="shared" si="6"/>
        <v>32055.21</v>
      </c>
    </row>
    <row r="77" spans="1:25" ht="13">
      <c r="A77" s="25" t="s">
        <v>420</v>
      </c>
      <c r="B77" s="25" t="s">
        <v>423</v>
      </c>
      <c r="C77" s="89" t="s">
        <v>297</v>
      </c>
      <c r="D77" s="129" t="s">
        <v>298</v>
      </c>
      <c r="E77" s="204">
        <f>IFERROR(VLOOKUP($B77,'[19]OCT-20'!$B:$H,6,FALSE),0)</f>
        <v>19864.43</v>
      </c>
      <c r="F77" s="205">
        <f>IFERROR(VLOOKUP(B77,'[19]OCT-20'!B:H,7,FALSE),0)</f>
        <v>3.05</v>
      </c>
      <c r="G77" s="206">
        <f t="shared" si="11"/>
        <v>19867.48</v>
      </c>
      <c r="H77" s="217">
        <f>IFERROR(VLOOKUP(B77,'[20]NOV-20'!B:H,6,FALSE),0)</f>
        <v>19737.3</v>
      </c>
      <c r="I77" s="218">
        <f>IFERROR(VLOOKUP(B77,'[20]NOV-20'!B:H,7,FALSE),0)</f>
        <v>0.85</v>
      </c>
      <c r="J77" s="219">
        <f t="shared" si="12"/>
        <v>19738.149999999998</v>
      </c>
      <c r="K77" s="217">
        <f>IFERROR(VLOOKUP(B77,'[21]DEC-20'!B:H,6,FALSE),0)</f>
        <v>22165.01</v>
      </c>
      <c r="L77" s="218">
        <f>IFERROR(VLOOKUP(B77,'[21]DEC-20'!B:H,7,FALSE),0)</f>
        <v>1.22</v>
      </c>
      <c r="M77" s="219">
        <f t="shared" si="13"/>
        <v>22166.23</v>
      </c>
      <c r="N77" s="217">
        <f>IFERROR(VLOOKUP(B77,'[22]JAN-21'!B:H,6,FALSE),0)</f>
        <v>21211.57</v>
      </c>
      <c r="O77" s="218">
        <f>IFERROR(VLOOKUP(B77,'[22]JAN-21'!B:H,7,FALSE),0)</f>
        <v>28.52</v>
      </c>
      <c r="P77" s="219">
        <f t="shared" si="14"/>
        <v>21240.09</v>
      </c>
      <c r="Q77" s="217">
        <f>IFERROR(VLOOKUP(B77,'[23]FEB-21'!B:H,6,FALSE),0)</f>
        <v>17925.29</v>
      </c>
      <c r="R77" s="218">
        <f>IFERROR(VLOOKUP(B77,'[23]FEB-21'!B:H,7,FALSE),0)</f>
        <v>0.56999999999999995</v>
      </c>
      <c r="S77" s="219">
        <f t="shared" si="9"/>
        <v>17925.86</v>
      </c>
      <c r="T77" s="217">
        <f>IFERROR(VLOOKUP(B77,'[24]MAR-21'!B:H,6,FALSE),0)</f>
        <v>20734.41</v>
      </c>
      <c r="U77" s="218">
        <f>IFERROR(VLOOKUP(B77,'[24]MAR-21'!B:H,7,FALSE),0)</f>
        <v>2.04</v>
      </c>
      <c r="V77" s="219">
        <f t="shared" si="10"/>
        <v>20736.45</v>
      </c>
      <c r="W77" s="195">
        <f t="shared" si="6"/>
        <v>121638.01000000001</v>
      </c>
      <c r="X77" s="196">
        <f t="shared" si="6"/>
        <v>36.25</v>
      </c>
      <c r="Y77" s="197">
        <f t="shared" si="6"/>
        <v>121674.26</v>
      </c>
    </row>
    <row r="78" spans="1:25" ht="13">
      <c r="A78" s="25" t="s">
        <v>420</v>
      </c>
      <c r="B78" s="25" t="s">
        <v>424</v>
      </c>
      <c r="C78" s="89" t="s">
        <v>297</v>
      </c>
      <c r="D78" s="129" t="s">
        <v>298</v>
      </c>
      <c r="E78" s="204">
        <f>IFERROR(VLOOKUP($B78,'[19]OCT-20'!$B:$H,6,FALSE),0)</f>
        <v>18902.72</v>
      </c>
      <c r="F78" s="205">
        <f>IFERROR(VLOOKUP(B78,'[19]OCT-20'!B:H,7,FALSE),0)</f>
        <v>2.5299999999999998</v>
      </c>
      <c r="G78" s="206">
        <f t="shared" si="11"/>
        <v>18905.25</v>
      </c>
      <c r="H78" s="217">
        <f>IFERROR(VLOOKUP(B78,'[20]NOV-20'!B:H,6,FALSE),0)</f>
        <v>18706.64</v>
      </c>
      <c r="I78" s="218">
        <f>IFERROR(VLOOKUP(B78,'[20]NOV-20'!B:H,7,FALSE),0)</f>
        <v>0.54</v>
      </c>
      <c r="J78" s="219">
        <f t="shared" si="12"/>
        <v>18707.18</v>
      </c>
      <c r="K78" s="217">
        <f>IFERROR(VLOOKUP(B78,'[21]DEC-20'!B:H,6,FALSE),0)</f>
        <v>18332.25</v>
      </c>
      <c r="L78" s="218">
        <f>IFERROR(VLOOKUP(B78,'[21]DEC-20'!B:H,7,FALSE),0)</f>
        <v>2.12</v>
      </c>
      <c r="M78" s="219">
        <f t="shared" si="13"/>
        <v>18334.37</v>
      </c>
      <c r="N78" s="217">
        <f>IFERROR(VLOOKUP(B78,'[22]JAN-21'!B:H,6,FALSE),0)</f>
        <v>18724.84</v>
      </c>
      <c r="O78" s="218">
        <f>IFERROR(VLOOKUP(B78,'[22]JAN-21'!B:H,7,FALSE),0)</f>
        <v>37.82</v>
      </c>
      <c r="P78" s="219">
        <f t="shared" si="14"/>
        <v>18762.66</v>
      </c>
      <c r="Q78" s="217">
        <f>IFERROR(VLOOKUP(B78,'[23]FEB-21'!B:H,6,FALSE),0)</f>
        <v>13574.2</v>
      </c>
      <c r="R78" s="218">
        <f>IFERROR(VLOOKUP(B78,'[23]FEB-21'!B:H,7,FALSE),0)</f>
        <v>0.48</v>
      </c>
      <c r="S78" s="219">
        <f t="shared" si="9"/>
        <v>13574.68</v>
      </c>
      <c r="T78" s="217">
        <f>IFERROR(VLOOKUP(B78,'[24]MAR-21'!B:H,6,FALSE),0)</f>
        <v>19477.87</v>
      </c>
      <c r="U78" s="218">
        <f>IFERROR(VLOOKUP(B78,'[24]MAR-21'!B:H,7,FALSE),0)</f>
        <v>1.89</v>
      </c>
      <c r="V78" s="219">
        <f t="shared" si="10"/>
        <v>19479.759999999998</v>
      </c>
      <c r="W78" s="195">
        <f t="shared" si="6"/>
        <v>107718.51999999999</v>
      </c>
      <c r="X78" s="196">
        <f t="shared" si="6"/>
        <v>45.379999999999995</v>
      </c>
      <c r="Y78" s="197">
        <f t="shared" si="6"/>
        <v>107763.90000000001</v>
      </c>
    </row>
    <row r="79" spans="1:25" ht="13">
      <c r="A79" s="2" t="s">
        <v>268</v>
      </c>
      <c r="B79" s="2" t="s">
        <v>60</v>
      </c>
      <c r="C79" s="89" t="s">
        <v>297</v>
      </c>
      <c r="D79" s="129" t="s">
        <v>303</v>
      </c>
      <c r="E79" s="204">
        <f>IFERROR(VLOOKUP($B79,'[19]OCT-20'!$B:$H,6,FALSE),0)</f>
        <v>19651.650000000001</v>
      </c>
      <c r="F79" s="205">
        <f>IFERROR(VLOOKUP(B79,'[19]OCT-20'!B:H,7,FALSE),0)</f>
        <v>2584.37</v>
      </c>
      <c r="G79" s="206">
        <f t="shared" si="11"/>
        <v>22236.02</v>
      </c>
      <c r="H79" s="217">
        <f>IFERROR(VLOOKUP(B79,'[20]NOV-20'!B:H,6,FALSE),0)</f>
        <v>27125.54</v>
      </c>
      <c r="I79" s="218">
        <f>IFERROR(VLOOKUP(B79,'[20]NOV-20'!B:H,7,FALSE),0)</f>
        <v>1945.71</v>
      </c>
      <c r="J79" s="219">
        <f t="shared" si="12"/>
        <v>29071.25</v>
      </c>
      <c r="K79" s="217">
        <f>IFERROR(VLOOKUP(B79,'[21]DEC-20'!B:H,6,FALSE),0)</f>
        <v>19888.09</v>
      </c>
      <c r="L79" s="218">
        <f>IFERROR(VLOOKUP(B79,'[21]DEC-20'!B:H,7,FALSE),0)</f>
        <v>3661.85</v>
      </c>
      <c r="M79" s="219">
        <f t="shared" si="13"/>
        <v>23549.94</v>
      </c>
      <c r="N79" s="217">
        <f>IFERROR(VLOOKUP(B79,'[22]JAN-21'!B:H,6,FALSE),0)</f>
        <v>15960.83</v>
      </c>
      <c r="O79" s="218">
        <f>IFERROR(VLOOKUP(B79,'[22]JAN-21'!B:H,7,FALSE),0)</f>
        <v>5363.63</v>
      </c>
      <c r="P79" s="219">
        <f t="shared" si="14"/>
        <v>21324.46</v>
      </c>
      <c r="Q79" s="217">
        <f>IFERROR(VLOOKUP(B79,'[23]FEB-21'!B:H,6,FALSE),0)</f>
        <v>12214.69</v>
      </c>
      <c r="R79" s="218">
        <f>IFERROR(VLOOKUP(B79,'[23]FEB-21'!B:H,7,FALSE),0)</f>
        <v>11557.83</v>
      </c>
      <c r="S79" s="219">
        <f t="shared" si="9"/>
        <v>23772.52</v>
      </c>
      <c r="T79" s="217">
        <f>IFERROR(VLOOKUP(B79,'[24]MAR-21'!B:H,6,FALSE),0)</f>
        <v>17237.95</v>
      </c>
      <c r="U79" s="218">
        <f>IFERROR(VLOOKUP(B79,'[24]MAR-21'!B:H,7,FALSE),0)</f>
        <v>6350.08</v>
      </c>
      <c r="V79" s="219">
        <f t="shared" si="10"/>
        <v>23588.03</v>
      </c>
      <c r="W79" s="195">
        <f t="shared" si="6"/>
        <v>112078.75</v>
      </c>
      <c r="X79" s="196">
        <f t="shared" si="6"/>
        <v>31463.47</v>
      </c>
      <c r="Y79" s="197">
        <f t="shared" si="6"/>
        <v>143542.22000000003</v>
      </c>
    </row>
    <row r="80" spans="1:25" ht="13">
      <c r="A80" s="2" t="s">
        <v>268</v>
      </c>
      <c r="B80" s="2" t="s">
        <v>61</v>
      </c>
      <c r="C80" s="89" t="s">
        <v>297</v>
      </c>
      <c r="D80" s="129" t="s">
        <v>303</v>
      </c>
      <c r="E80" s="204">
        <f>IFERROR(VLOOKUP($B80,'[19]OCT-20'!$B:$H,6,FALSE),0)</f>
        <v>15254.42</v>
      </c>
      <c r="F80" s="205">
        <f>IFERROR(VLOOKUP(B80,'[19]OCT-20'!B:H,7,FALSE),0)</f>
        <v>3565.8</v>
      </c>
      <c r="G80" s="206">
        <f t="shared" si="11"/>
        <v>18820.22</v>
      </c>
      <c r="H80" s="217">
        <f>IFERROR(VLOOKUP(B80,'[20]NOV-20'!B:H,6,FALSE),0)</f>
        <v>18696.669999999998</v>
      </c>
      <c r="I80" s="218">
        <f>IFERROR(VLOOKUP(B80,'[20]NOV-20'!B:H,7,FALSE),0)</f>
        <v>1217.02</v>
      </c>
      <c r="J80" s="219">
        <f t="shared" si="12"/>
        <v>19913.689999999999</v>
      </c>
      <c r="K80" s="217">
        <f>IFERROR(VLOOKUP(B80,'[21]DEC-20'!B:H,6,FALSE),0)</f>
        <v>19720.54</v>
      </c>
      <c r="L80" s="218">
        <f>IFERROR(VLOOKUP(B80,'[21]DEC-20'!B:H,7,FALSE),0)</f>
        <v>3127.45</v>
      </c>
      <c r="M80" s="219">
        <f t="shared" si="13"/>
        <v>22847.99</v>
      </c>
      <c r="N80" s="217">
        <f>IFERROR(VLOOKUP(B80,'[22]JAN-21'!B:H,6,FALSE),0)</f>
        <v>14537.67</v>
      </c>
      <c r="O80" s="218">
        <f>IFERROR(VLOOKUP(B80,'[22]JAN-21'!B:H,7,FALSE),0)</f>
        <v>3123.43</v>
      </c>
      <c r="P80" s="219">
        <f t="shared" si="14"/>
        <v>17661.099999999999</v>
      </c>
      <c r="Q80" s="217">
        <f>IFERROR(VLOOKUP(B80,'[23]FEB-21'!B:H,6,FALSE),0)</f>
        <v>8982.2000000000007</v>
      </c>
      <c r="R80" s="218">
        <f>IFERROR(VLOOKUP(B80,'[23]FEB-21'!B:H,7,FALSE),0)</f>
        <v>9354.51</v>
      </c>
      <c r="S80" s="219">
        <f t="shared" si="9"/>
        <v>18336.71</v>
      </c>
      <c r="T80" s="217">
        <f>IFERROR(VLOOKUP(B80,'[24]MAR-21'!B:H,6,FALSE),0)</f>
        <v>16450.38</v>
      </c>
      <c r="U80" s="218">
        <f>IFERROR(VLOOKUP(B80,'[24]MAR-21'!B:H,7,FALSE),0)</f>
        <v>4178.08</v>
      </c>
      <c r="V80" s="219">
        <f t="shared" si="10"/>
        <v>20628.46</v>
      </c>
      <c r="W80" s="195">
        <f t="shared" si="6"/>
        <v>93641.88</v>
      </c>
      <c r="X80" s="196">
        <f t="shared" si="6"/>
        <v>24566.29</v>
      </c>
      <c r="Y80" s="197">
        <f t="shared" si="6"/>
        <v>118208.16999999998</v>
      </c>
    </row>
    <row r="81" spans="1:25" ht="13">
      <c r="A81" s="2" t="s">
        <v>269</v>
      </c>
      <c r="B81" s="2" t="s">
        <v>62</v>
      </c>
      <c r="C81" s="89" t="s">
        <v>297</v>
      </c>
      <c r="D81" s="129" t="s">
        <v>303</v>
      </c>
      <c r="E81" s="204">
        <f>IFERROR(VLOOKUP($B81,'[19]OCT-20'!$B:$H,6,FALSE),0)</f>
        <v>28465.93</v>
      </c>
      <c r="F81" s="205">
        <f>IFERROR(VLOOKUP(B81,'[19]OCT-20'!B:H,7,FALSE),0)</f>
        <v>4338.9799999999996</v>
      </c>
      <c r="G81" s="206">
        <f t="shared" si="11"/>
        <v>32804.910000000003</v>
      </c>
      <c r="H81" s="217">
        <f>IFERROR(VLOOKUP(B81,'[20]NOV-20'!B:H,6,FALSE),0)</f>
        <v>34608.660000000003</v>
      </c>
      <c r="I81" s="218">
        <f>IFERROR(VLOOKUP(B81,'[20]NOV-20'!B:H,7,FALSE),0)</f>
        <v>2873.17</v>
      </c>
      <c r="J81" s="219">
        <f t="shared" si="12"/>
        <v>37481.83</v>
      </c>
      <c r="K81" s="217">
        <f>IFERROR(VLOOKUP(B81,'[21]DEC-20'!B:H,6,FALSE),0)</f>
        <v>31498.48</v>
      </c>
      <c r="L81" s="218">
        <f>IFERROR(VLOOKUP(B81,'[21]DEC-20'!B:H,7,FALSE),0)</f>
        <v>5024.03</v>
      </c>
      <c r="M81" s="219">
        <f t="shared" si="13"/>
        <v>36522.51</v>
      </c>
      <c r="N81" s="217">
        <f>IFERROR(VLOOKUP(B81,'[22]JAN-21'!B:H,6,FALSE),0)</f>
        <v>21664.11</v>
      </c>
      <c r="O81" s="218">
        <f>IFERROR(VLOOKUP(B81,'[22]JAN-21'!B:H,7,FALSE),0)</f>
        <v>5998.3</v>
      </c>
      <c r="P81" s="219">
        <f t="shared" si="14"/>
        <v>27662.41</v>
      </c>
      <c r="Q81" s="217">
        <f>IFERROR(VLOOKUP(B81,'[23]FEB-21'!B:H,6,FALSE),0)</f>
        <v>13442.28</v>
      </c>
      <c r="R81" s="218">
        <f>IFERROR(VLOOKUP(B81,'[23]FEB-21'!B:H,7,FALSE),0)</f>
        <v>20544.28</v>
      </c>
      <c r="S81" s="219">
        <f t="shared" si="9"/>
        <v>33986.559999999998</v>
      </c>
      <c r="T81" s="217">
        <f>IFERROR(VLOOKUP(B81,'[24]MAR-21'!B:H,6,FALSE),0)</f>
        <v>33633.01</v>
      </c>
      <c r="U81" s="218">
        <f>IFERROR(VLOOKUP(B81,'[24]MAR-21'!B:H,7,FALSE),0)</f>
        <v>6332.43</v>
      </c>
      <c r="V81" s="219">
        <f t="shared" si="10"/>
        <v>39965.440000000002</v>
      </c>
      <c r="W81" s="195">
        <f t="shared" si="6"/>
        <v>163312.47</v>
      </c>
      <c r="X81" s="196">
        <f t="shared" si="6"/>
        <v>45111.189999999995</v>
      </c>
      <c r="Y81" s="197">
        <f t="shared" si="6"/>
        <v>208423.66</v>
      </c>
    </row>
    <row r="82" spans="1:25" ht="13">
      <c r="A82" s="2" t="s">
        <v>271</v>
      </c>
      <c r="B82" s="2" t="s">
        <v>65</v>
      </c>
      <c r="C82" s="89" t="s">
        <v>297</v>
      </c>
      <c r="D82" s="129" t="s">
        <v>303</v>
      </c>
      <c r="E82" s="204">
        <f>IFERROR(VLOOKUP($B82,'[19]OCT-20'!$B:$H,6,FALSE),0)</f>
        <v>0</v>
      </c>
      <c r="F82" s="205">
        <f>IFERROR(VLOOKUP(B82,'[19]OCT-20'!B:H,7,FALSE),0)</f>
        <v>0</v>
      </c>
      <c r="G82" s="206">
        <f t="shared" si="11"/>
        <v>0</v>
      </c>
      <c r="H82" s="217">
        <f>IFERROR(VLOOKUP(B82,'[20]NOV-20'!B:H,6,FALSE),0)</f>
        <v>0</v>
      </c>
      <c r="I82" s="218">
        <f>IFERROR(VLOOKUP(B82,'[20]NOV-20'!B:H,7,FALSE),0)</f>
        <v>0</v>
      </c>
      <c r="J82" s="219">
        <f t="shared" si="12"/>
        <v>0</v>
      </c>
      <c r="K82" s="217">
        <f>IFERROR(VLOOKUP(B82,'[21]DEC-20'!B:H,6,FALSE),0)</f>
        <v>0</v>
      </c>
      <c r="L82" s="218">
        <f>IFERROR(VLOOKUP(B82,'[21]DEC-20'!B:H,7,FALSE),0)</f>
        <v>0</v>
      </c>
      <c r="M82" s="219">
        <f t="shared" si="13"/>
        <v>0</v>
      </c>
      <c r="N82" s="217">
        <f>IFERROR(VLOOKUP(B82,'[22]JAN-21'!B:H,6,FALSE),0)</f>
        <v>0</v>
      </c>
      <c r="O82" s="218">
        <f>IFERROR(VLOOKUP(B82,'[22]JAN-21'!B:H,7,FALSE),0)</f>
        <v>0</v>
      </c>
      <c r="P82" s="219">
        <f t="shared" si="14"/>
        <v>0</v>
      </c>
      <c r="Q82" s="217">
        <f>IFERROR(VLOOKUP(B82,'[23]FEB-21'!B:H,6,FALSE),0)</f>
        <v>0</v>
      </c>
      <c r="R82" s="218">
        <f>IFERROR(VLOOKUP(B82,'[23]FEB-21'!B:H,7,FALSE),0)</f>
        <v>0</v>
      </c>
      <c r="S82" s="219">
        <f t="shared" si="9"/>
        <v>0</v>
      </c>
      <c r="T82" s="217">
        <f>IFERROR(VLOOKUP(B82,'[24]MAR-21'!B:H,6,FALSE),0)</f>
        <v>0</v>
      </c>
      <c r="U82" s="218">
        <f>IFERROR(VLOOKUP(B82,'[24]MAR-21'!B:H,7,FALSE),0)</f>
        <v>0</v>
      </c>
      <c r="V82" s="219">
        <f t="shared" si="10"/>
        <v>0</v>
      </c>
      <c r="W82" s="195">
        <f t="shared" ref="W82:Y145" si="15">SUM(E82,H82,K82,N82,Q82,T82)</f>
        <v>0</v>
      </c>
      <c r="X82" s="196">
        <f t="shared" si="15"/>
        <v>0</v>
      </c>
      <c r="Y82" s="197">
        <f t="shared" si="15"/>
        <v>0</v>
      </c>
    </row>
    <row r="83" spans="1:25" ht="13">
      <c r="A83" s="2" t="s">
        <v>271</v>
      </c>
      <c r="B83" s="2" t="s">
        <v>66</v>
      </c>
      <c r="C83" s="89" t="s">
        <v>297</v>
      </c>
      <c r="D83" s="129" t="s">
        <v>303</v>
      </c>
      <c r="E83" s="204">
        <f>IFERROR(VLOOKUP($B83,'[19]OCT-20'!$B:$H,6,FALSE),0)</f>
        <v>0</v>
      </c>
      <c r="F83" s="205">
        <f>IFERROR(VLOOKUP(B83,'[19]OCT-20'!B:H,7,FALSE),0)</f>
        <v>0</v>
      </c>
      <c r="G83" s="206">
        <f t="shared" si="11"/>
        <v>0</v>
      </c>
      <c r="H83" s="217">
        <f>IFERROR(VLOOKUP(B83,'[20]NOV-20'!B:H,6,FALSE),0)</f>
        <v>0</v>
      </c>
      <c r="I83" s="218">
        <f>IFERROR(VLOOKUP(B83,'[20]NOV-20'!B:H,7,FALSE),0)</f>
        <v>0</v>
      </c>
      <c r="J83" s="219">
        <f t="shared" si="12"/>
        <v>0</v>
      </c>
      <c r="K83" s="217">
        <f>IFERROR(VLOOKUP(B83,'[21]DEC-20'!B:H,6,FALSE),0)</f>
        <v>0</v>
      </c>
      <c r="L83" s="218">
        <f>IFERROR(VLOOKUP(B83,'[21]DEC-20'!B:H,7,FALSE),0)</f>
        <v>0</v>
      </c>
      <c r="M83" s="219">
        <f t="shared" si="13"/>
        <v>0</v>
      </c>
      <c r="N83" s="217">
        <f>IFERROR(VLOOKUP(B83,'[22]JAN-21'!B:H,6,FALSE),0)</f>
        <v>0</v>
      </c>
      <c r="O83" s="218">
        <f>IFERROR(VLOOKUP(B83,'[22]JAN-21'!B:H,7,FALSE),0)</f>
        <v>0</v>
      </c>
      <c r="P83" s="219">
        <f t="shared" si="14"/>
        <v>0</v>
      </c>
      <c r="Q83" s="217">
        <f>IFERROR(VLOOKUP(B83,'[23]FEB-21'!B:H,6,FALSE),0)</f>
        <v>0</v>
      </c>
      <c r="R83" s="218">
        <f>IFERROR(VLOOKUP(B83,'[23]FEB-21'!B:H,7,FALSE),0)</f>
        <v>0</v>
      </c>
      <c r="S83" s="219">
        <f t="shared" si="9"/>
        <v>0</v>
      </c>
      <c r="T83" s="217">
        <f>IFERROR(VLOOKUP(B83,'[24]MAR-21'!B:H,6,FALSE),0)</f>
        <v>0</v>
      </c>
      <c r="U83" s="218">
        <f>IFERROR(VLOOKUP(B83,'[24]MAR-21'!B:H,7,FALSE),0)</f>
        <v>0</v>
      </c>
      <c r="V83" s="219">
        <f t="shared" si="10"/>
        <v>0</v>
      </c>
      <c r="W83" s="195">
        <f t="shared" si="15"/>
        <v>0</v>
      </c>
      <c r="X83" s="196">
        <f t="shared" si="15"/>
        <v>0</v>
      </c>
      <c r="Y83" s="197">
        <f t="shared" si="15"/>
        <v>0</v>
      </c>
    </row>
    <row r="84" spans="1:25" ht="13">
      <c r="A84" s="2" t="s">
        <v>271</v>
      </c>
      <c r="B84" s="2" t="s">
        <v>67</v>
      </c>
      <c r="C84" s="89" t="s">
        <v>297</v>
      </c>
      <c r="D84" s="129" t="s">
        <v>303</v>
      </c>
      <c r="E84" s="204">
        <f>IFERROR(VLOOKUP($B84,'[19]OCT-20'!$B:$H,6,FALSE),0)</f>
        <v>0</v>
      </c>
      <c r="F84" s="205">
        <f>IFERROR(VLOOKUP(B84,'[19]OCT-20'!B:H,7,FALSE),0)</f>
        <v>0</v>
      </c>
      <c r="G84" s="206">
        <f t="shared" si="11"/>
        <v>0</v>
      </c>
      <c r="H84" s="217">
        <f>IFERROR(VLOOKUP(B84,'[20]NOV-20'!B:H,6,FALSE),0)</f>
        <v>0</v>
      </c>
      <c r="I84" s="218">
        <f>IFERROR(VLOOKUP(B84,'[20]NOV-20'!B:H,7,FALSE),0)</f>
        <v>0</v>
      </c>
      <c r="J84" s="219">
        <f t="shared" si="12"/>
        <v>0</v>
      </c>
      <c r="K84" s="217">
        <f>IFERROR(VLOOKUP(B84,'[21]DEC-20'!B:H,6,FALSE),0)</f>
        <v>0</v>
      </c>
      <c r="L84" s="218">
        <f>IFERROR(VLOOKUP(B84,'[21]DEC-20'!B:H,7,FALSE),0)</f>
        <v>0</v>
      </c>
      <c r="M84" s="219">
        <f t="shared" si="13"/>
        <v>0</v>
      </c>
      <c r="N84" s="217">
        <f>IFERROR(VLOOKUP(B84,'[22]JAN-21'!B:H,6,FALSE),0)</f>
        <v>0</v>
      </c>
      <c r="O84" s="218">
        <f>IFERROR(VLOOKUP(B84,'[22]JAN-21'!B:H,7,FALSE),0)</f>
        <v>0</v>
      </c>
      <c r="P84" s="219">
        <f t="shared" si="14"/>
        <v>0</v>
      </c>
      <c r="Q84" s="217">
        <f>IFERROR(VLOOKUP(B84,'[23]FEB-21'!B:H,6,FALSE),0)</f>
        <v>0</v>
      </c>
      <c r="R84" s="218">
        <f>IFERROR(VLOOKUP(B84,'[23]FEB-21'!B:H,7,FALSE),0)</f>
        <v>0</v>
      </c>
      <c r="S84" s="219">
        <f t="shared" si="9"/>
        <v>0</v>
      </c>
      <c r="T84" s="217">
        <f>IFERROR(VLOOKUP(B84,'[24]MAR-21'!B:H,6,FALSE),0)</f>
        <v>0</v>
      </c>
      <c r="U84" s="218">
        <f>IFERROR(VLOOKUP(B84,'[24]MAR-21'!B:H,7,FALSE),0)</f>
        <v>0</v>
      </c>
      <c r="V84" s="219">
        <f t="shared" si="10"/>
        <v>0</v>
      </c>
      <c r="W84" s="195">
        <f t="shared" si="15"/>
        <v>0</v>
      </c>
      <c r="X84" s="196">
        <f t="shared" si="15"/>
        <v>0</v>
      </c>
      <c r="Y84" s="197">
        <f t="shared" si="15"/>
        <v>0</v>
      </c>
    </row>
    <row r="85" spans="1:25" ht="13">
      <c r="A85" s="2" t="s">
        <v>271</v>
      </c>
      <c r="B85" s="2" t="s">
        <v>68</v>
      </c>
      <c r="C85" s="89" t="s">
        <v>297</v>
      </c>
      <c r="D85" s="129" t="s">
        <v>303</v>
      </c>
      <c r="E85" s="204">
        <f>IFERROR(VLOOKUP($B85,'[19]OCT-20'!$B:$H,6,FALSE),0)</f>
        <v>0</v>
      </c>
      <c r="F85" s="205">
        <f>IFERROR(VLOOKUP(B85,'[19]OCT-20'!B:H,7,FALSE),0)</f>
        <v>0</v>
      </c>
      <c r="G85" s="206">
        <f t="shared" si="11"/>
        <v>0</v>
      </c>
      <c r="H85" s="217">
        <f>IFERROR(VLOOKUP(B85,'[20]NOV-20'!B:H,6,FALSE),0)</f>
        <v>0</v>
      </c>
      <c r="I85" s="218">
        <f>IFERROR(VLOOKUP(B85,'[20]NOV-20'!B:H,7,FALSE),0)</f>
        <v>0</v>
      </c>
      <c r="J85" s="219">
        <f t="shared" si="12"/>
        <v>0</v>
      </c>
      <c r="K85" s="217">
        <f>IFERROR(VLOOKUP(B85,'[21]DEC-20'!B:H,6,FALSE),0)</f>
        <v>0</v>
      </c>
      <c r="L85" s="218">
        <f>IFERROR(VLOOKUP(B85,'[21]DEC-20'!B:H,7,FALSE),0)</f>
        <v>0</v>
      </c>
      <c r="M85" s="219">
        <f t="shared" si="13"/>
        <v>0</v>
      </c>
      <c r="N85" s="217">
        <f>IFERROR(VLOOKUP(B85,'[22]JAN-21'!B:H,6,FALSE),0)</f>
        <v>0</v>
      </c>
      <c r="O85" s="218">
        <f>IFERROR(VLOOKUP(B85,'[22]JAN-21'!B:H,7,FALSE),0)</f>
        <v>0</v>
      </c>
      <c r="P85" s="219">
        <f t="shared" si="14"/>
        <v>0</v>
      </c>
      <c r="Q85" s="217">
        <f>IFERROR(VLOOKUP(B85,'[23]FEB-21'!B:H,6,FALSE),0)</f>
        <v>0</v>
      </c>
      <c r="R85" s="218">
        <f>IFERROR(VLOOKUP(B85,'[23]FEB-21'!B:H,7,FALSE),0)</f>
        <v>0</v>
      </c>
      <c r="S85" s="219">
        <f t="shared" si="9"/>
        <v>0</v>
      </c>
      <c r="T85" s="217">
        <f>IFERROR(VLOOKUP(B85,'[24]MAR-21'!B:H,6,FALSE),0)</f>
        <v>0</v>
      </c>
      <c r="U85" s="218">
        <f>IFERROR(VLOOKUP(B85,'[24]MAR-21'!B:H,7,FALSE),0)</f>
        <v>0</v>
      </c>
      <c r="V85" s="219">
        <f t="shared" si="10"/>
        <v>0</v>
      </c>
      <c r="W85" s="195">
        <f t="shared" si="15"/>
        <v>0</v>
      </c>
      <c r="X85" s="196">
        <f t="shared" si="15"/>
        <v>0</v>
      </c>
      <c r="Y85" s="197">
        <f t="shared" si="15"/>
        <v>0</v>
      </c>
    </row>
    <row r="86" spans="1:25" ht="13">
      <c r="A86" s="2" t="s">
        <v>272</v>
      </c>
      <c r="B86" s="2" t="s">
        <v>69</v>
      </c>
      <c r="C86" s="89" t="s">
        <v>297</v>
      </c>
      <c r="D86" s="129" t="s">
        <v>303</v>
      </c>
      <c r="E86" s="204">
        <f>IFERROR(VLOOKUP($B86,'[19]OCT-20'!$B:$H,6,FALSE),0)</f>
        <v>5798.75</v>
      </c>
      <c r="F86" s="205">
        <f>IFERROR(VLOOKUP(B86,'[19]OCT-20'!B:H,7,FALSE),0)</f>
        <v>11112</v>
      </c>
      <c r="G86" s="206">
        <f t="shared" si="11"/>
        <v>16910.75</v>
      </c>
      <c r="H86" s="217">
        <f>IFERROR(VLOOKUP(B86,'[20]NOV-20'!B:H,6,FALSE),0)</f>
        <v>10791.45</v>
      </c>
      <c r="I86" s="218">
        <f>IFERROR(VLOOKUP(B86,'[20]NOV-20'!B:H,7,FALSE),0)</f>
        <v>6731.7</v>
      </c>
      <c r="J86" s="219">
        <f t="shared" si="12"/>
        <v>17523.150000000001</v>
      </c>
      <c r="K86" s="217">
        <f>IFERROR(VLOOKUP(B86,'[21]DEC-20'!B:H,6,FALSE),0)</f>
        <v>2732.25</v>
      </c>
      <c r="L86" s="218">
        <f>IFERROR(VLOOKUP(B86,'[21]DEC-20'!B:H,7,FALSE),0)</f>
        <v>8954.6</v>
      </c>
      <c r="M86" s="219">
        <f t="shared" si="13"/>
        <v>11686.85</v>
      </c>
      <c r="N86" s="217">
        <f>IFERROR(VLOOKUP(B86,'[22]JAN-21'!B:H,6,FALSE),0)</f>
        <v>2187.5</v>
      </c>
      <c r="O86" s="218">
        <f>IFERROR(VLOOKUP(B86,'[22]JAN-21'!B:H,7,FALSE),0)</f>
        <v>11053.8</v>
      </c>
      <c r="P86" s="219">
        <f t="shared" si="14"/>
        <v>13241.3</v>
      </c>
      <c r="Q86" s="217">
        <f>IFERROR(VLOOKUP(B86,'[23]FEB-21'!B:H,6,FALSE),0)</f>
        <v>4720.45</v>
      </c>
      <c r="R86" s="218">
        <f>IFERROR(VLOOKUP(B86,'[23]FEB-21'!B:H,7,FALSE),0)</f>
        <v>11778.35</v>
      </c>
      <c r="S86" s="219">
        <f t="shared" si="9"/>
        <v>16498.8</v>
      </c>
      <c r="T86" s="217">
        <f>IFERROR(VLOOKUP(B86,'[24]MAR-21'!B:H,6,FALSE),0)</f>
        <v>6516.75</v>
      </c>
      <c r="U86" s="218">
        <f>IFERROR(VLOOKUP(B86,'[24]MAR-21'!B:H,7,FALSE),0)</f>
        <v>9838.9500000000007</v>
      </c>
      <c r="V86" s="219">
        <f t="shared" si="10"/>
        <v>16355.7</v>
      </c>
      <c r="W86" s="195">
        <f t="shared" si="15"/>
        <v>32747.15</v>
      </c>
      <c r="X86" s="196">
        <f t="shared" si="15"/>
        <v>59469.400000000009</v>
      </c>
      <c r="Y86" s="197">
        <f t="shared" si="15"/>
        <v>92216.55</v>
      </c>
    </row>
    <row r="87" spans="1:25" ht="13">
      <c r="A87" s="2" t="s">
        <v>322</v>
      </c>
      <c r="B87" s="2" t="s">
        <v>376</v>
      </c>
      <c r="C87" s="89" t="s">
        <v>297</v>
      </c>
      <c r="D87" s="129" t="s">
        <v>304</v>
      </c>
      <c r="E87" s="204">
        <f>IFERROR(VLOOKUP($B87,'[19]OCT-20'!$B:$H,6,FALSE),0)</f>
        <v>25.24</v>
      </c>
      <c r="F87" s="205">
        <f>IFERROR(VLOOKUP(B87,'[19]OCT-20'!B:H,7,FALSE),0)</f>
        <v>1281</v>
      </c>
      <c r="G87" s="206">
        <f t="shared" si="11"/>
        <v>1306.24</v>
      </c>
      <c r="H87" s="217">
        <f>IFERROR(VLOOKUP(B87,'[20]NOV-20'!B:H,6,FALSE),0)</f>
        <v>19.05</v>
      </c>
      <c r="I87" s="218">
        <f>IFERROR(VLOOKUP(B87,'[20]NOV-20'!B:H,7,FALSE),0)</f>
        <v>1129.01</v>
      </c>
      <c r="J87" s="219">
        <f t="shared" si="12"/>
        <v>1148.06</v>
      </c>
      <c r="K87" s="217">
        <f>IFERROR(VLOOKUP(B87,'[21]DEC-20'!B:H,6,FALSE),0)</f>
        <v>13.6</v>
      </c>
      <c r="L87" s="218">
        <f>IFERROR(VLOOKUP(B87,'[21]DEC-20'!B:H,7,FALSE),0)</f>
        <v>1200.3499999999999</v>
      </c>
      <c r="M87" s="219">
        <f t="shared" si="13"/>
        <v>1213.9499999999998</v>
      </c>
      <c r="N87" s="217">
        <f>IFERROR(VLOOKUP(B87,'[22]JAN-21'!B:H,6,FALSE),0)</f>
        <v>4.67</v>
      </c>
      <c r="O87" s="218">
        <f>IFERROR(VLOOKUP(B87,'[22]JAN-21'!B:H,7,FALSE),0)</f>
        <v>1267.68</v>
      </c>
      <c r="P87" s="219">
        <f t="shared" si="14"/>
        <v>1272.3500000000001</v>
      </c>
      <c r="Q87" s="217">
        <f>IFERROR(VLOOKUP(B87,'[23]FEB-21'!B:H,6,FALSE),0)</f>
        <v>5.64</v>
      </c>
      <c r="R87" s="218">
        <f>IFERROR(VLOOKUP(B87,'[23]FEB-21'!B:H,7,FALSE),0)</f>
        <v>1307.9100000000001</v>
      </c>
      <c r="S87" s="219">
        <f t="shared" si="9"/>
        <v>1313.5500000000002</v>
      </c>
      <c r="T87" s="217">
        <f>IFERROR(VLOOKUP(B87,'[24]MAR-21'!B:H,6,FALSE),0)</f>
        <v>48.3</v>
      </c>
      <c r="U87" s="218">
        <f>IFERROR(VLOOKUP(B87,'[24]MAR-21'!B:H,7,FALSE),0)</f>
        <v>944.8</v>
      </c>
      <c r="V87" s="219">
        <f t="shared" si="10"/>
        <v>993.09999999999991</v>
      </c>
      <c r="W87" s="195">
        <f t="shared" si="15"/>
        <v>116.5</v>
      </c>
      <c r="X87" s="196">
        <f t="shared" si="15"/>
        <v>7130.75</v>
      </c>
      <c r="Y87" s="197">
        <f t="shared" si="15"/>
        <v>7247.25</v>
      </c>
    </row>
    <row r="88" spans="1:25" ht="13">
      <c r="A88" s="2" t="s">
        <v>418</v>
      </c>
      <c r="B88" s="2" t="s">
        <v>419</v>
      </c>
      <c r="C88" s="89" t="s">
        <v>297</v>
      </c>
      <c r="D88" s="129" t="s">
        <v>304</v>
      </c>
      <c r="E88" s="204">
        <f>IFERROR(VLOOKUP($B88,'[19]OCT-20'!$B:$H,6,FALSE),0)</f>
        <v>301.61</v>
      </c>
      <c r="F88" s="205">
        <f>IFERROR(VLOOKUP(B88,'[19]OCT-20'!B:H,7,FALSE),0)</f>
        <v>533.71</v>
      </c>
      <c r="G88" s="206">
        <f t="shared" si="11"/>
        <v>835.32</v>
      </c>
      <c r="H88" s="217">
        <f>IFERROR(VLOOKUP(B88,'[20]NOV-20'!B:H,6,FALSE),0)</f>
        <v>592.21</v>
      </c>
      <c r="I88" s="218">
        <f>IFERROR(VLOOKUP(B88,'[20]NOV-20'!B:H,7,FALSE),0)</f>
        <v>384.66</v>
      </c>
      <c r="J88" s="219">
        <f t="shared" si="12"/>
        <v>976.87000000000012</v>
      </c>
      <c r="K88" s="217">
        <f>IFERROR(VLOOKUP(B88,'[21]DEC-20'!B:H,6,FALSE),0)</f>
        <v>1520</v>
      </c>
      <c r="L88" s="218">
        <f>IFERROR(VLOOKUP(B88,'[21]DEC-20'!B:H,7,FALSE),0)</f>
        <v>303.69</v>
      </c>
      <c r="M88" s="219">
        <f t="shared" si="13"/>
        <v>1823.69</v>
      </c>
      <c r="N88" s="217">
        <f>IFERROR(VLOOKUP(B88,'[22]JAN-21'!B:H,6,FALSE),0)</f>
        <v>1456.83</v>
      </c>
      <c r="O88" s="218">
        <f>IFERROR(VLOOKUP(B88,'[22]JAN-21'!B:H,7,FALSE),0)</f>
        <v>317.5</v>
      </c>
      <c r="P88" s="219">
        <f t="shared" si="14"/>
        <v>1774.33</v>
      </c>
      <c r="Q88" s="217">
        <f>IFERROR(VLOOKUP(B88,'[23]FEB-21'!B:H,6,FALSE),0)</f>
        <v>2449.83</v>
      </c>
      <c r="R88" s="218">
        <f>IFERROR(VLOOKUP(B88,'[23]FEB-21'!B:H,7,FALSE),0)</f>
        <v>180.85</v>
      </c>
      <c r="S88" s="219">
        <f t="shared" si="9"/>
        <v>2630.68</v>
      </c>
      <c r="T88" s="217">
        <f>IFERROR(VLOOKUP(B88,'[24]MAR-21'!B:H,6,FALSE),0)</f>
        <v>798.56</v>
      </c>
      <c r="U88" s="218">
        <f>IFERROR(VLOOKUP(B88,'[24]MAR-21'!B:H,7,FALSE),0)</f>
        <v>323.17</v>
      </c>
      <c r="V88" s="219">
        <f t="shared" si="10"/>
        <v>1121.73</v>
      </c>
      <c r="W88" s="195">
        <f t="shared" si="15"/>
        <v>7119.0399999999991</v>
      </c>
      <c r="X88" s="196">
        <f t="shared" si="15"/>
        <v>2043.5800000000002</v>
      </c>
      <c r="Y88" s="197">
        <f t="shared" si="15"/>
        <v>9162.619999999999</v>
      </c>
    </row>
    <row r="89" spans="1:25" ht="13">
      <c r="A89" s="2" t="s">
        <v>274</v>
      </c>
      <c r="B89" s="2" t="s">
        <v>71</v>
      </c>
      <c r="C89" s="89" t="s">
        <v>297</v>
      </c>
      <c r="D89" s="129" t="s">
        <v>302</v>
      </c>
      <c r="E89" s="204">
        <f>IFERROR(VLOOKUP($B89,'[19]OCT-20'!$B:$H,6,FALSE),0)</f>
        <v>7915.75</v>
      </c>
      <c r="F89" s="205">
        <f>IFERROR(VLOOKUP(B89,'[19]OCT-20'!B:H,7,FALSE),0)</f>
        <v>3985.86</v>
      </c>
      <c r="G89" s="206">
        <f t="shared" si="11"/>
        <v>11901.61</v>
      </c>
      <c r="H89" s="217">
        <f>IFERROR(VLOOKUP(B89,'[20]NOV-20'!B:H,6,FALSE),0)</f>
        <v>15960.1</v>
      </c>
      <c r="I89" s="218">
        <f>IFERROR(VLOOKUP(B89,'[20]NOV-20'!B:H,7,FALSE),0)</f>
        <v>7080.04</v>
      </c>
      <c r="J89" s="219">
        <f t="shared" si="12"/>
        <v>23040.14</v>
      </c>
      <c r="K89" s="217">
        <f>IFERROR(VLOOKUP(B89,'[21]DEC-20'!B:H,6,FALSE),0)</f>
        <v>7662.59</v>
      </c>
      <c r="L89" s="218">
        <f>IFERROR(VLOOKUP(B89,'[21]DEC-20'!B:H,7,FALSE),0)</f>
        <v>7571.91</v>
      </c>
      <c r="M89" s="219">
        <f t="shared" si="13"/>
        <v>15234.5</v>
      </c>
      <c r="N89" s="217">
        <f>IFERROR(VLOOKUP(B89,'[22]JAN-21'!B:H,6,FALSE),0)</f>
        <v>5489.37</v>
      </c>
      <c r="O89" s="218">
        <f>IFERROR(VLOOKUP(B89,'[22]JAN-21'!B:H,7,FALSE),0)</f>
        <v>5987.46</v>
      </c>
      <c r="P89" s="219">
        <f t="shared" si="14"/>
        <v>11476.83</v>
      </c>
      <c r="Q89" s="217">
        <f>IFERROR(VLOOKUP(B89,'[23]FEB-21'!B:H,6,FALSE),0)</f>
        <v>9476.32</v>
      </c>
      <c r="R89" s="218">
        <f>IFERROR(VLOOKUP(B89,'[23]FEB-21'!B:H,7,FALSE),0)</f>
        <v>3186.77</v>
      </c>
      <c r="S89" s="219">
        <f t="shared" si="9"/>
        <v>12663.09</v>
      </c>
      <c r="T89" s="217">
        <f>IFERROR(VLOOKUP(B89,'[24]MAR-21'!B:H,6,FALSE),0)</f>
        <v>8424.5300000000007</v>
      </c>
      <c r="U89" s="218">
        <f>IFERROR(VLOOKUP(B89,'[24]MAR-21'!B:H,7,FALSE),0)</f>
        <v>4524.3599999999997</v>
      </c>
      <c r="V89" s="219">
        <f t="shared" si="10"/>
        <v>12948.89</v>
      </c>
      <c r="W89" s="195">
        <f t="shared" si="15"/>
        <v>54928.659999999996</v>
      </c>
      <c r="X89" s="196">
        <f t="shared" si="15"/>
        <v>32336.399999999998</v>
      </c>
      <c r="Y89" s="197">
        <f t="shared" si="15"/>
        <v>87265.06</v>
      </c>
    </row>
    <row r="90" spans="1:25" ht="13">
      <c r="A90" s="2" t="s">
        <v>324</v>
      </c>
      <c r="B90" s="2" t="s">
        <v>325</v>
      </c>
      <c r="C90" s="89" t="s">
        <v>297</v>
      </c>
      <c r="D90" s="129" t="s">
        <v>304</v>
      </c>
      <c r="E90" s="204">
        <f>IFERROR(VLOOKUP($B90,'[19]OCT-20'!$B:$H,6,FALSE),0)</f>
        <v>2771.67</v>
      </c>
      <c r="F90" s="205">
        <f>IFERROR(VLOOKUP(B90,'[19]OCT-20'!B:H,7,FALSE),0)</f>
        <v>31.97</v>
      </c>
      <c r="G90" s="206">
        <f t="shared" si="11"/>
        <v>2803.64</v>
      </c>
      <c r="H90" s="217">
        <f>IFERROR(VLOOKUP(B90,'[20]NOV-20'!B:H,6,FALSE),0)</f>
        <v>2544.2800000000002</v>
      </c>
      <c r="I90" s="218">
        <f>IFERROR(VLOOKUP(B90,'[20]NOV-20'!B:H,7,FALSE),0)</f>
        <v>38.479999999999997</v>
      </c>
      <c r="J90" s="219">
        <f t="shared" si="12"/>
        <v>2582.7600000000002</v>
      </c>
      <c r="K90" s="217">
        <f>IFERROR(VLOOKUP(B90,'[21]DEC-20'!B:H,6,FALSE),0)</f>
        <v>3230.56</v>
      </c>
      <c r="L90" s="218">
        <f>IFERROR(VLOOKUP(B90,'[21]DEC-20'!B:H,7,FALSE),0)</f>
        <v>25.4</v>
      </c>
      <c r="M90" s="219">
        <f t="shared" si="13"/>
        <v>3255.96</v>
      </c>
      <c r="N90" s="217">
        <f>IFERROR(VLOOKUP(B90,'[22]JAN-21'!B:H,6,FALSE),0)</f>
        <v>2850.65</v>
      </c>
      <c r="O90" s="218">
        <f>IFERROR(VLOOKUP(B90,'[22]JAN-21'!B:H,7,FALSE),0)</f>
        <v>52.85</v>
      </c>
      <c r="P90" s="219">
        <f t="shared" si="14"/>
        <v>2903.5</v>
      </c>
      <c r="Q90" s="217">
        <f>IFERROR(VLOOKUP(B90,'[23]FEB-21'!B:H,6,FALSE),0)</f>
        <v>3635.64</v>
      </c>
      <c r="R90" s="218">
        <f>IFERROR(VLOOKUP(B90,'[23]FEB-21'!B:H,7,FALSE),0)</f>
        <v>7.79</v>
      </c>
      <c r="S90" s="219">
        <f t="shared" si="9"/>
        <v>3643.43</v>
      </c>
      <c r="T90" s="217">
        <f>IFERROR(VLOOKUP(B90,'[24]MAR-21'!B:H,6,FALSE),0)</f>
        <v>3293.97</v>
      </c>
      <c r="U90" s="218">
        <f>IFERROR(VLOOKUP(B90,'[24]MAR-21'!B:H,7,FALSE),0)</f>
        <v>22.43</v>
      </c>
      <c r="V90" s="219">
        <f t="shared" si="10"/>
        <v>3316.3999999999996</v>
      </c>
      <c r="W90" s="195">
        <f t="shared" si="15"/>
        <v>18326.77</v>
      </c>
      <c r="X90" s="196">
        <f t="shared" si="15"/>
        <v>178.92</v>
      </c>
      <c r="Y90" s="197">
        <f t="shared" si="15"/>
        <v>18505.690000000002</v>
      </c>
    </row>
    <row r="91" spans="1:25" ht="13">
      <c r="A91" s="2" t="s">
        <v>386</v>
      </c>
      <c r="B91" s="2" t="s">
        <v>388</v>
      </c>
      <c r="C91" s="89" t="s">
        <v>297</v>
      </c>
      <c r="D91" s="129" t="s">
        <v>303</v>
      </c>
      <c r="E91" s="204">
        <f>IFERROR(VLOOKUP($B91,'[19]OCT-20'!$B:$H,6,FALSE),0)</f>
        <v>9512.4599999999991</v>
      </c>
      <c r="F91" s="205">
        <f>IFERROR(VLOOKUP(B91,'[19]OCT-20'!B:H,7,FALSE),0)</f>
        <v>858.29</v>
      </c>
      <c r="G91" s="206">
        <f t="shared" si="11"/>
        <v>10370.75</v>
      </c>
      <c r="H91" s="217">
        <f>IFERROR(VLOOKUP(B91,'[20]NOV-20'!B:H,6,FALSE),0)</f>
        <v>9651.02</v>
      </c>
      <c r="I91" s="218">
        <f>IFERROR(VLOOKUP(B91,'[20]NOV-20'!B:H,7,FALSE),0)</f>
        <v>611.80999999999995</v>
      </c>
      <c r="J91" s="219">
        <f t="shared" si="12"/>
        <v>10262.83</v>
      </c>
      <c r="K91" s="217">
        <f>IFERROR(VLOOKUP(B91,'[21]DEC-20'!B:H,6,FALSE),0)</f>
        <v>9954.26</v>
      </c>
      <c r="L91" s="218">
        <f>IFERROR(VLOOKUP(B91,'[21]DEC-20'!B:H,7,FALSE),0)</f>
        <v>774.75</v>
      </c>
      <c r="M91" s="219">
        <f t="shared" si="13"/>
        <v>10729.01</v>
      </c>
      <c r="N91" s="217">
        <f>IFERROR(VLOOKUP(B91,'[22]JAN-21'!B:H,6,FALSE),0)</f>
        <v>7950.61</v>
      </c>
      <c r="O91" s="218">
        <f>IFERROR(VLOOKUP(B91,'[22]JAN-21'!B:H,7,FALSE),0)</f>
        <v>1034.42</v>
      </c>
      <c r="P91" s="219">
        <f t="shared" si="14"/>
        <v>8985.0299999999988</v>
      </c>
      <c r="Q91" s="217">
        <f>IFERROR(VLOOKUP(B91,'[23]FEB-21'!B:H,6,FALSE),0)</f>
        <v>9319.7099999999991</v>
      </c>
      <c r="R91" s="218">
        <f>IFERROR(VLOOKUP(B91,'[23]FEB-21'!B:H,7,FALSE),0)</f>
        <v>970.3</v>
      </c>
      <c r="S91" s="219">
        <f t="shared" si="9"/>
        <v>10290.009999999998</v>
      </c>
      <c r="T91" s="217">
        <f>IFERROR(VLOOKUP(B91,'[24]MAR-21'!B:H,6,FALSE),0)</f>
        <v>9254.7199999999993</v>
      </c>
      <c r="U91" s="218">
        <f>IFERROR(VLOOKUP(B91,'[24]MAR-21'!B:H,7,FALSE),0)</f>
        <v>1009.6</v>
      </c>
      <c r="V91" s="219">
        <f t="shared" si="10"/>
        <v>10264.32</v>
      </c>
      <c r="W91" s="195">
        <f t="shared" si="15"/>
        <v>55642.78</v>
      </c>
      <c r="X91" s="196">
        <f t="shared" si="15"/>
        <v>5259.17</v>
      </c>
      <c r="Y91" s="197">
        <f t="shared" si="15"/>
        <v>60901.950000000004</v>
      </c>
    </row>
    <row r="92" spans="1:25" ht="13">
      <c r="A92" s="2" t="s">
        <v>386</v>
      </c>
      <c r="B92" s="2" t="s">
        <v>387</v>
      </c>
      <c r="C92" s="89" t="s">
        <v>297</v>
      </c>
      <c r="D92" s="129" t="s">
        <v>303</v>
      </c>
      <c r="E92" s="204">
        <f>IFERROR(VLOOKUP($B92,'[19]OCT-20'!$B:$H,6,FALSE),0)</f>
        <v>10181.02</v>
      </c>
      <c r="F92" s="205">
        <f>IFERROR(VLOOKUP(B92,'[19]OCT-20'!B:H,7,FALSE),0)</f>
        <v>671.72</v>
      </c>
      <c r="G92" s="206">
        <f t="shared" si="11"/>
        <v>10852.74</v>
      </c>
      <c r="H92" s="217">
        <f>IFERROR(VLOOKUP(B92,'[20]NOV-20'!B:H,6,FALSE),0)</f>
        <v>10346.790000000001</v>
      </c>
      <c r="I92" s="218">
        <f>IFERROR(VLOOKUP(B92,'[20]NOV-20'!B:H,7,FALSE),0)</f>
        <v>379.67</v>
      </c>
      <c r="J92" s="219">
        <f t="shared" si="12"/>
        <v>10726.460000000001</v>
      </c>
      <c r="K92" s="217">
        <f>IFERROR(VLOOKUP(B92,'[21]DEC-20'!B:H,6,FALSE),0)</f>
        <v>11495.61</v>
      </c>
      <c r="L92" s="218">
        <f>IFERROR(VLOOKUP(B92,'[21]DEC-20'!B:H,7,FALSE),0)</f>
        <v>598.4</v>
      </c>
      <c r="M92" s="219">
        <f t="shared" si="13"/>
        <v>12094.01</v>
      </c>
      <c r="N92" s="217">
        <f>IFERROR(VLOOKUP(B92,'[22]JAN-21'!B:H,6,FALSE),0)</f>
        <v>8530.1200000000008</v>
      </c>
      <c r="O92" s="218">
        <f>IFERROR(VLOOKUP(B92,'[22]JAN-21'!B:H,7,FALSE),0)</f>
        <v>772.68</v>
      </c>
      <c r="P92" s="219">
        <f t="shared" si="14"/>
        <v>9302.8000000000011</v>
      </c>
      <c r="Q92" s="217">
        <f>IFERROR(VLOOKUP(B92,'[23]FEB-21'!B:H,6,FALSE),0)</f>
        <v>9901.01</v>
      </c>
      <c r="R92" s="218">
        <f>IFERROR(VLOOKUP(B92,'[23]FEB-21'!B:H,7,FALSE),0)</f>
        <v>678.63</v>
      </c>
      <c r="S92" s="219">
        <f t="shared" si="9"/>
        <v>10579.64</v>
      </c>
      <c r="T92" s="217">
        <f>IFERROR(VLOOKUP(B92,'[24]MAR-21'!B:H,6,FALSE),0)</f>
        <v>11263</v>
      </c>
      <c r="U92" s="218">
        <f>IFERROR(VLOOKUP(B92,'[24]MAR-21'!B:H,7,FALSE),0)</f>
        <v>1918.6</v>
      </c>
      <c r="V92" s="219">
        <f t="shared" si="10"/>
        <v>13181.6</v>
      </c>
      <c r="W92" s="195">
        <f t="shared" si="15"/>
        <v>61717.55</v>
      </c>
      <c r="X92" s="196">
        <f t="shared" si="15"/>
        <v>5019.7</v>
      </c>
      <c r="Y92" s="197">
        <f t="shared" si="15"/>
        <v>66737.25</v>
      </c>
    </row>
    <row r="93" spans="1:25" ht="13">
      <c r="A93" s="2" t="s">
        <v>308</v>
      </c>
      <c r="B93" s="2" t="s">
        <v>309</v>
      </c>
      <c r="C93" s="89" t="s">
        <v>297</v>
      </c>
      <c r="D93" s="129" t="s">
        <v>302</v>
      </c>
      <c r="E93" s="204">
        <f>IFERROR(VLOOKUP($B93,'[19]OCT-20'!$B:$H,6,FALSE),0)</f>
        <v>40897.9</v>
      </c>
      <c r="F93" s="205">
        <f>IFERROR(VLOOKUP(B93,'[19]OCT-20'!B:H,7,FALSE),0)</f>
        <v>6164.8</v>
      </c>
      <c r="G93" s="206">
        <f t="shared" si="11"/>
        <v>47062.700000000004</v>
      </c>
      <c r="H93" s="217">
        <f>IFERROR(VLOOKUP(B93,'[20]NOV-20'!B:H,6,FALSE),0)</f>
        <v>41092</v>
      </c>
      <c r="I93" s="218">
        <f>IFERROR(VLOOKUP(B93,'[20]NOV-20'!B:H,7,FALSE),0)</f>
        <v>5006.8</v>
      </c>
      <c r="J93" s="219">
        <f t="shared" si="12"/>
        <v>46098.8</v>
      </c>
      <c r="K93" s="217">
        <f>IFERROR(VLOOKUP(B93,'[21]DEC-20'!B:H,6,FALSE),0)</f>
        <v>25744.3</v>
      </c>
      <c r="L93" s="218">
        <f>IFERROR(VLOOKUP(B93,'[21]DEC-20'!B:H,7,FALSE),0)</f>
        <v>5224.8</v>
      </c>
      <c r="M93" s="219">
        <f t="shared" si="13"/>
        <v>30969.1</v>
      </c>
      <c r="N93" s="217">
        <f>IFERROR(VLOOKUP(B93,'[22]JAN-21'!B:H,6,FALSE),0)</f>
        <v>14081.6</v>
      </c>
      <c r="O93" s="218">
        <f>IFERROR(VLOOKUP(B93,'[22]JAN-21'!B:H,7,FALSE),0)</f>
        <v>6199.9</v>
      </c>
      <c r="P93" s="219">
        <f t="shared" si="14"/>
        <v>20281.5</v>
      </c>
      <c r="Q93" s="217">
        <f>IFERROR(VLOOKUP(B93,'[23]FEB-21'!B:H,6,FALSE),0)</f>
        <v>31943.5</v>
      </c>
      <c r="R93" s="218">
        <f>IFERROR(VLOOKUP(B93,'[23]FEB-21'!B:H,7,FALSE),0)</f>
        <v>3485</v>
      </c>
      <c r="S93" s="219">
        <f t="shared" si="9"/>
        <v>35428.5</v>
      </c>
      <c r="T93" s="217">
        <f>IFERROR(VLOOKUP(B93,'[24]MAR-21'!B:H,6,FALSE),0)</f>
        <v>46808.1</v>
      </c>
      <c r="U93" s="218">
        <f>IFERROR(VLOOKUP(B93,'[24]MAR-21'!B:H,7,FALSE),0)</f>
        <v>4353.6000000000004</v>
      </c>
      <c r="V93" s="219">
        <f t="shared" si="10"/>
        <v>51161.7</v>
      </c>
      <c r="W93" s="195">
        <f t="shared" si="15"/>
        <v>200567.4</v>
      </c>
      <c r="X93" s="196">
        <f t="shared" si="15"/>
        <v>30434.9</v>
      </c>
      <c r="Y93" s="197">
        <f t="shared" si="15"/>
        <v>231002.3</v>
      </c>
    </row>
    <row r="94" spans="1:25" ht="13">
      <c r="A94" s="2" t="s">
        <v>275</v>
      </c>
      <c r="B94" s="2" t="s">
        <v>72</v>
      </c>
      <c r="C94" s="89" t="s">
        <v>297</v>
      </c>
      <c r="D94" s="129" t="s">
        <v>302</v>
      </c>
      <c r="E94" s="204">
        <f>IFERROR(VLOOKUP($B94,'[19]OCT-20'!$B:$H,6,FALSE),0)</f>
        <v>0</v>
      </c>
      <c r="F94" s="205">
        <f>IFERROR(VLOOKUP(B94,'[19]OCT-20'!B:H,7,FALSE),0)</f>
        <v>0</v>
      </c>
      <c r="G94" s="206">
        <f t="shared" si="11"/>
        <v>0</v>
      </c>
      <c r="H94" s="217">
        <f>IFERROR(VLOOKUP(B94,'[20]NOV-20'!B:H,6,FALSE),0)</f>
        <v>0</v>
      </c>
      <c r="I94" s="218">
        <f>IFERROR(VLOOKUP(B94,'[20]NOV-20'!B:H,7,FALSE),0)</f>
        <v>0</v>
      </c>
      <c r="J94" s="219">
        <f t="shared" si="12"/>
        <v>0</v>
      </c>
      <c r="K94" s="217">
        <f>IFERROR(VLOOKUP(B94,'[21]DEC-20'!B:H,6,FALSE),0)</f>
        <v>0</v>
      </c>
      <c r="L94" s="218">
        <f>IFERROR(VLOOKUP(B94,'[21]DEC-20'!B:H,7,FALSE),0)</f>
        <v>0</v>
      </c>
      <c r="M94" s="219">
        <f t="shared" si="13"/>
        <v>0</v>
      </c>
      <c r="N94" s="217">
        <f>IFERROR(VLOOKUP(B94,'[22]JAN-21'!B:H,6,FALSE),0)</f>
        <v>0</v>
      </c>
      <c r="O94" s="218">
        <f>IFERROR(VLOOKUP(B94,'[22]JAN-21'!B:H,7,FALSE),0)</f>
        <v>0</v>
      </c>
      <c r="P94" s="219">
        <f t="shared" si="14"/>
        <v>0</v>
      </c>
      <c r="Q94" s="217">
        <f>IFERROR(VLOOKUP(B94,'[23]FEB-21'!B:H,6,FALSE),0)</f>
        <v>0</v>
      </c>
      <c r="R94" s="218">
        <f>IFERROR(VLOOKUP(B94,'[23]FEB-21'!B:H,7,FALSE),0)</f>
        <v>0</v>
      </c>
      <c r="S94" s="219">
        <f t="shared" si="9"/>
        <v>0</v>
      </c>
      <c r="T94" s="217">
        <f>IFERROR(VLOOKUP(B94,'[24]MAR-21'!B:H,6,FALSE),0)</f>
        <v>0</v>
      </c>
      <c r="U94" s="218">
        <f>IFERROR(VLOOKUP(B94,'[24]MAR-21'!B:H,7,FALSE),0)</f>
        <v>0</v>
      </c>
      <c r="V94" s="219">
        <f t="shared" si="10"/>
        <v>0</v>
      </c>
      <c r="W94" s="195">
        <f t="shared" si="15"/>
        <v>0</v>
      </c>
      <c r="X94" s="196">
        <f t="shared" si="15"/>
        <v>0</v>
      </c>
      <c r="Y94" s="197">
        <f t="shared" si="15"/>
        <v>0</v>
      </c>
    </row>
    <row r="95" spans="1:25" ht="13">
      <c r="A95" s="2" t="s">
        <v>275</v>
      </c>
      <c r="B95" s="2" t="s">
        <v>73</v>
      </c>
      <c r="C95" s="89" t="s">
        <v>297</v>
      </c>
      <c r="D95" s="129" t="s">
        <v>302</v>
      </c>
      <c r="E95" s="204">
        <f>IFERROR(VLOOKUP($B95,'[19]OCT-20'!$B:$H,6,FALSE),0)</f>
        <v>0</v>
      </c>
      <c r="F95" s="205">
        <f>IFERROR(VLOOKUP(B95,'[19]OCT-20'!B:H,7,FALSE),0)</f>
        <v>0</v>
      </c>
      <c r="G95" s="206">
        <f t="shared" si="11"/>
        <v>0</v>
      </c>
      <c r="H95" s="217">
        <f>IFERROR(VLOOKUP(B95,'[20]NOV-20'!B:H,6,FALSE),0)</f>
        <v>0</v>
      </c>
      <c r="I95" s="218">
        <f>IFERROR(VLOOKUP(B95,'[20]NOV-20'!B:H,7,FALSE),0)</f>
        <v>0</v>
      </c>
      <c r="J95" s="219">
        <f t="shared" si="12"/>
        <v>0</v>
      </c>
      <c r="K95" s="217">
        <f>IFERROR(VLOOKUP(B95,'[21]DEC-20'!B:H,6,FALSE),0)</f>
        <v>0</v>
      </c>
      <c r="L95" s="218">
        <f>IFERROR(VLOOKUP(B95,'[21]DEC-20'!B:H,7,FALSE),0)</f>
        <v>0</v>
      </c>
      <c r="M95" s="219">
        <f t="shared" si="13"/>
        <v>0</v>
      </c>
      <c r="N95" s="217">
        <f>IFERROR(VLOOKUP(B95,'[22]JAN-21'!B:H,6,FALSE),0)</f>
        <v>0</v>
      </c>
      <c r="O95" s="218">
        <f>IFERROR(VLOOKUP(B95,'[22]JAN-21'!B:H,7,FALSE),0)</f>
        <v>0</v>
      </c>
      <c r="P95" s="219">
        <f t="shared" si="14"/>
        <v>0</v>
      </c>
      <c r="Q95" s="217">
        <f>IFERROR(VLOOKUP(B95,'[23]FEB-21'!B:H,6,FALSE),0)</f>
        <v>0</v>
      </c>
      <c r="R95" s="218">
        <f>IFERROR(VLOOKUP(B95,'[23]FEB-21'!B:H,7,FALSE),0)</f>
        <v>0</v>
      </c>
      <c r="S95" s="219">
        <f t="shared" si="9"/>
        <v>0</v>
      </c>
      <c r="T95" s="217">
        <f>IFERROR(VLOOKUP(B95,'[24]MAR-21'!B:H,6,FALSE),0)</f>
        <v>0</v>
      </c>
      <c r="U95" s="218">
        <f>IFERROR(VLOOKUP(B95,'[24]MAR-21'!B:H,7,FALSE),0)</f>
        <v>0</v>
      </c>
      <c r="V95" s="219">
        <f t="shared" si="10"/>
        <v>0</v>
      </c>
      <c r="W95" s="195">
        <f t="shared" si="15"/>
        <v>0</v>
      </c>
      <c r="X95" s="196">
        <f t="shared" si="15"/>
        <v>0</v>
      </c>
      <c r="Y95" s="197">
        <f t="shared" si="15"/>
        <v>0</v>
      </c>
    </row>
    <row r="96" spans="1:25" ht="13">
      <c r="A96" s="2" t="s">
        <v>275</v>
      </c>
      <c r="B96" s="2" t="s">
        <v>74</v>
      </c>
      <c r="C96" s="89" t="s">
        <v>297</v>
      </c>
      <c r="D96" s="129" t="s">
        <v>302</v>
      </c>
      <c r="E96" s="204">
        <f>IFERROR(VLOOKUP($B96,'[19]OCT-20'!$B:$H,6,FALSE),0)</f>
        <v>0</v>
      </c>
      <c r="F96" s="205">
        <f>IFERROR(VLOOKUP(B96,'[19]OCT-20'!B:H,7,FALSE),0)</f>
        <v>0</v>
      </c>
      <c r="G96" s="206">
        <f t="shared" si="11"/>
        <v>0</v>
      </c>
      <c r="H96" s="217">
        <f>IFERROR(VLOOKUP(B96,'[20]NOV-20'!B:H,6,FALSE),0)</f>
        <v>0</v>
      </c>
      <c r="I96" s="218">
        <f>IFERROR(VLOOKUP(B96,'[20]NOV-20'!B:H,7,FALSE),0)</f>
        <v>0</v>
      </c>
      <c r="J96" s="219">
        <f t="shared" si="12"/>
        <v>0</v>
      </c>
      <c r="K96" s="217">
        <f>IFERROR(VLOOKUP(B96,'[21]DEC-20'!B:H,6,FALSE),0)</f>
        <v>0</v>
      </c>
      <c r="L96" s="218">
        <f>IFERROR(VLOOKUP(B96,'[21]DEC-20'!B:H,7,FALSE),0)</f>
        <v>0</v>
      </c>
      <c r="M96" s="219">
        <f t="shared" si="13"/>
        <v>0</v>
      </c>
      <c r="N96" s="217">
        <f>IFERROR(VLOOKUP(B96,'[22]JAN-21'!B:H,6,FALSE),0)</f>
        <v>0</v>
      </c>
      <c r="O96" s="218">
        <f>IFERROR(VLOOKUP(B96,'[22]JAN-21'!B:H,7,FALSE),0)</f>
        <v>0</v>
      </c>
      <c r="P96" s="219">
        <f t="shared" si="14"/>
        <v>0</v>
      </c>
      <c r="Q96" s="217">
        <f>IFERROR(VLOOKUP(B96,'[23]FEB-21'!B:H,6,FALSE),0)</f>
        <v>0</v>
      </c>
      <c r="R96" s="218">
        <f>IFERROR(VLOOKUP(B96,'[23]FEB-21'!B:H,7,FALSE),0)</f>
        <v>0</v>
      </c>
      <c r="S96" s="219">
        <f t="shared" si="9"/>
        <v>0</v>
      </c>
      <c r="T96" s="217">
        <f>IFERROR(VLOOKUP(B96,'[24]MAR-21'!B:H,6,FALSE),0)</f>
        <v>0</v>
      </c>
      <c r="U96" s="218">
        <f>IFERROR(VLOOKUP(B96,'[24]MAR-21'!B:H,7,FALSE),0)</f>
        <v>0</v>
      </c>
      <c r="V96" s="219">
        <f t="shared" si="10"/>
        <v>0</v>
      </c>
      <c r="W96" s="195">
        <f t="shared" si="15"/>
        <v>0</v>
      </c>
      <c r="X96" s="196">
        <f t="shared" si="15"/>
        <v>0</v>
      </c>
      <c r="Y96" s="197">
        <f t="shared" si="15"/>
        <v>0</v>
      </c>
    </row>
    <row r="97" spans="1:25" ht="13">
      <c r="A97" s="2" t="s">
        <v>275</v>
      </c>
      <c r="B97" s="2" t="s">
        <v>75</v>
      </c>
      <c r="C97" s="89" t="s">
        <v>297</v>
      </c>
      <c r="D97" s="129" t="s">
        <v>302</v>
      </c>
      <c r="E97" s="204">
        <f>IFERROR(VLOOKUP($B97,'[19]OCT-20'!$B:$H,6,FALSE),0)</f>
        <v>0</v>
      </c>
      <c r="F97" s="205">
        <f>IFERROR(VLOOKUP(B97,'[19]OCT-20'!B:H,7,FALSE),0)</f>
        <v>0</v>
      </c>
      <c r="G97" s="206">
        <f t="shared" si="11"/>
        <v>0</v>
      </c>
      <c r="H97" s="217">
        <f>IFERROR(VLOOKUP(B97,'[20]NOV-20'!B:H,6,FALSE),0)</f>
        <v>0</v>
      </c>
      <c r="I97" s="218">
        <f>IFERROR(VLOOKUP(B97,'[20]NOV-20'!B:H,7,FALSE),0)</f>
        <v>0</v>
      </c>
      <c r="J97" s="219">
        <f t="shared" si="12"/>
        <v>0</v>
      </c>
      <c r="K97" s="217">
        <f>IFERROR(VLOOKUP(B97,'[21]DEC-20'!B:H,6,FALSE),0)</f>
        <v>0</v>
      </c>
      <c r="L97" s="218">
        <f>IFERROR(VLOOKUP(B97,'[21]DEC-20'!B:H,7,FALSE),0)</f>
        <v>0</v>
      </c>
      <c r="M97" s="219">
        <f t="shared" si="13"/>
        <v>0</v>
      </c>
      <c r="N97" s="217">
        <f>IFERROR(VLOOKUP(B97,'[22]JAN-21'!B:H,6,FALSE),0)</f>
        <v>0</v>
      </c>
      <c r="O97" s="218">
        <f>IFERROR(VLOOKUP(B97,'[22]JAN-21'!B:H,7,FALSE),0)</f>
        <v>0</v>
      </c>
      <c r="P97" s="219">
        <f t="shared" si="14"/>
        <v>0</v>
      </c>
      <c r="Q97" s="217">
        <f>IFERROR(VLOOKUP(B97,'[23]FEB-21'!B:H,6,FALSE),0)</f>
        <v>0</v>
      </c>
      <c r="R97" s="218">
        <f>IFERROR(VLOOKUP(B97,'[23]FEB-21'!B:H,7,FALSE),0)</f>
        <v>0</v>
      </c>
      <c r="S97" s="219">
        <f t="shared" si="9"/>
        <v>0</v>
      </c>
      <c r="T97" s="217">
        <f>IFERROR(VLOOKUP(B97,'[24]MAR-21'!B:H,6,FALSE),0)</f>
        <v>0</v>
      </c>
      <c r="U97" s="218">
        <f>IFERROR(VLOOKUP(B97,'[24]MAR-21'!B:H,7,FALSE),0)</f>
        <v>0</v>
      </c>
      <c r="V97" s="219">
        <f t="shared" si="10"/>
        <v>0</v>
      </c>
      <c r="W97" s="195">
        <f t="shared" si="15"/>
        <v>0</v>
      </c>
      <c r="X97" s="196">
        <f t="shared" si="15"/>
        <v>0</v>
      </c>
      <c r="Y97" s="197">
        <f t="shared" si="15"/>
        <v>0</v>
      </c>
    </row>
    <row r="98" spans="1:25" ht="13">
      <c r="A98" s="2" t="s">
        <v>275</v>
      </c>
      <c r="B98" s="2" t="s">
        <v>76</v>
      </c>
      <c r="C98" s="89" t="s">
        <v>297</v>
      </c>
      <c r="D98" s="129" t="s">
        <v>302</v>
      </c>
      <c r="E98" s="204">
        <f>IFERROR(VLOOKUP($B98,'[19]OCT-20'!$B:$H,6,FALSE),0)</f>
        <v>0</v>
      </c>
      <c r="F98" s="205">
        <f>IFERROR(VLOOKUP(B98,'[19]OCT-20'!B:H,7,FALSE),0)</f>
        <v>0</v>
      </c>
      <c r="G98" s="206">
        <f t="shared" si="11"/>
        <v>0</v>
      </c>
      <c r="H98" s="217">
        <f>IFERROR(VLOOKUP(B98,'[20]NOV-20'!B:H,6,FALSE),0)</f>
        <v>0</v>
      </c>
      <c r="I98" s="218">
        <f>IFERROR(VLOOKUP(B98,'[20]NOV-20'!B:H,7,FALSE),0)</f>
        <v>0</v>
      </c>
      <c r="J98" s="219">
        <f t="shared" si="12"/>
        <v>0</v>
      </c>
      <c r="K98" s="217">
        <f>IFERROR(VLOOKUP(B98,'[21]DEC-20'!B:H,6,FALSE),0)</f>
        <v>0</v>
      </c>
      <c r="L98" s="218">
        <f>IFERROR(VLOOKUP(B98,'[21]DEC-20'!B:H,7,FALSE),0)</f>
        <v>0</v>
      </c>
      <c r="M98" s="219">
        <f t="shared" si="13"/>
        <v>0</v>
      </c>
      <c r="N98" s="217">
        <f>IFERROR(VLOOKUP(B98,'[22]JAN-21'!B:H,6,FALSE),0)</f>
        <v>0</v>
      </c>
      <c r="O98" s="218">
        <f>IFERROR(VLOOKUP(B98,'[22]JAN-21'!B:H,7,FALSE),0)</f>
        <v>0</v>
      </c>
      <c r="P98" s="219">
        <f t="shared" si="14"/>
        <v>0</v>
      </c>
      <c r="Q98" s="217">
        <f>IFERROR(VLOOKUP(B98,'[23]FEB-21'!B:H,6,FALSE),0)</f>
        <v>0</v>
      </c>
      <c r="R98" s="218">
        <f>IFERROR(VLOOKUP(B98,'[23]FEB-21'!B:H,7,FALSE),0)</f>
        <v>0</v>
      </c>
      <c r="S98" s="219">
        <f t="shared" si="9"/>
        <v>0</v>
      </c>
      <c r="T98" s="217">
        <f>IFERROR(VLOOKUP(B98,'[24]MAR-21'!B:H,6,FALSE),0)</f>
        <v>0</v>
      </c>
      <c r="U98" s="218">
        <f>IFERROR(VLOOKUP(B98,'[24]MAR-21'!B:H,7,FALSE),0)</f>
        <v>0</v>
      </c>
      <c r="V98" s="219">
        <f t="shared" si="10"/>
        <v>0</v>
      </c>
      <c r="W98" s="195">
        <f t="shared" si="15"/>
        <v>0</v>
      </c>
      <c r="X98" s="196">
        <f t="shared" si="15"/>
        <v>0</v>
      </c>
      <c r="Y98" s="197">
        <f t="shared" si="15"/>
        <v>0</v>
      </c>
    </row>
    <row r="99" spans="1:25" ht="13">
      <c r="A99" s="2" t="s">
        <v>275</v>
      </c>
      <c r="B99" s="2" t="s">
        <v>85</v>
      </c>
      <c r="C99" s="89" t="s">
        <v>297</v>
      </c>
      <c r="D99" s="129" t="s">
        <v>302</v>
      </c>
      <c r="E99" s="204">
        <f>IFERROR(VLOOKUP($B99,'[19]OCT-20'!$B:$H,6,FALSE),0)</f>
        <v>17052.400000000001</v>
      </c>
      <c r="F99" s="205">
        <f>IFERROR(VLOOKUP(B99,'[19]OCT-20'!B:H,7,FALSE),0)</f>
        <v>4595.05</v>
      </c>
      <c r="G99" s="206">
        <f t="shared" si="11"/>
        <v>21647.45</v>
      </c>
      <c r="H99" s="217">
        <f>IFERROR(VLOOKUP(B99,'[20]NOV-20'!B:H,6,FALSE),0)</f>
        <v>20360.400000000001</v>
      </c>
      <c r="I99" s="218">
        <f>IFERROR(VLOOKUP(B99,'[20]NOV-20'!B:H,7,FALSE),0)</f>
        <v>3475</v>
      </c>
      <c r="J99" s="219">
        <f t="shared" si="12"/>
        <v>23835.4</v>
      </c>
      <c r="K99" s="217">
        <f>IFERROR(VLOOKUP(B99,'[21]DEC-20'!B:H,6,FALSE),0)</f>
        <v>15939.8</v>
      </c>
      <c r="L99" s="218">
        <f>IFERROR(VLOOKUP(B99,'[21]DEC-20'!B:H,7,FALSE),0)</f>
        <v>7396.3</v>
      </c>
      <c r="M99" s="219">
        <f t="shared" si="13"/>
        <v>23336.1</v>
      </c>
      <c r="N99" s="217">
        <f>IFERROR(VLOOKUP(B99,'[22]JAN-21'!B:H,6,FALSE),0)</f>
        <v>18899.400000000001</v>
      </c>
      <c r="O99" s="218">
        <f>IFERROR(VLOOKUP(B99,'[22]JAN-21'!B:H,7,FALSE),0)</f>
        <v>5794.2</v>
      </c>
      <c r="P99" s="219">
        <f t="shared" si="14"/>
        <v>24693.600000000002</v>
      </c>
      <c r="Q99" s="217">
        <f>IFERROR(VLOOKUP(B99,'[23]FEB-21'!B:H,6,FALSE),0)</f>
        <v>24896.35</v>
      </c>
      <c r="R99" s="218">
        <f>IFERROR(VLOOKUP(B99,'[23]FEB-21'!B:H,7,FALSE),0)</f>
        <v>7142.9</v>
      </c>
      <c r="S99" s="219">
        <f t="shared" si="9"/>
        <v>32039.25</v>
      </c>
      <c r="T99" s="217">
        <f>IFERROR(VLOOKUP(B99,'[24]MAR-21'!B:H,6,FALSE),0)</f>
        <v>39720.65</v>
      </c>
      <c r="U99" s="218">
        <f>IFERROR(VLOOKUP(B99,'[24]MAR-21'!B:H,7,FALSE),0)</f>
        <v>4043.65</v>
      </c>
      <c r="V99" s="219">
        <f t="shared" si="10"/>
        <v>43764.3</v>
      </c>
      <c r="W99" s="195">
        <f t="shared" si="15"/>
        <v>136869</v>
      </c>
      <c r="X99" s="196">
        <f t="shared" si="15"/>
        <v>32447.1</v>
      </c>
      <c r="Y99" s="197">
        <f t="shared" si="15"/>
        <v>169316.10000000003</v>
      </c>
    </row>
    <row r="100" spans="1:25" ht="13">
      <c r="A100" s="2" t="s">
        <v>275</v>
      </c>
      <c r="B100" s="2" t="s">
        <v>86</v>
      </c>
      <c r="C100" s="89" t="s">
        <v>297</v>
      </c>
      <c r="D100" s="129" t="s">
        <v>302</v>
      </c>
      <c r="E100" s="204">
        <f>IFERROR(VLOOKUP($B100,'[19]OCT-20'!$B:$H,6,FALSE),0)</f>
        <v>10380.9</v>
      </c>
      <c r="F100" s="205">
        <f>IFERROR(VLOOKUP(B100,'[19]OCT-20'!B:H,7,FALSE),0)</f>
        <v>4400.7</v>
      </c>
      <c r="G100" s="206">
        <f t="shared" si="11"/>
        <v>14781.599999999999</v>
      </c>
      <c r="H100" s="217">
        <f>IFERROR(VLOOKUP(B100,'[20]NOV-20'!B:H,6,FALSE),0)</f>
        <v>19950.55</v>
      </c>
      <c r="I100" s="218">
        <f>IFERROR(VLOOKUP(B100,'[20]NOV-20'!B:H,7,FALSE),0)</f>
        <v>5379.1</v>
      </c>
      <c r="J100" s="219">
        <f t="shared" si="12"/>
        <v>25329.65</v>
      </c>
      <c r="K100" s="217">
        <f>IFERROR(VLOOKUP(B100,'[21]DEC-20'!B:H,6,FALSE),0)</f>
        <v>13443.8</v>
      </c>
      <c r="L100" s="218">
        <f>IFERROR(VLOOKUP(B100,'[21]DEC-20'!B:H,7,FALSE),0)</f>
        <v>4960.45</v>
      </c>
      <c r="M100" s="219">
        <f t="shared" si="13"/>
        <v>18404.25</v>
      </c>
      <c r="N100" s="217">
        <f>IFERROR(VLOOKUP(B100,'[22]JAN-21'!B:H,6,FALSE),0)</f>
        <v>11267.2</v>
      </c>
      <c r="O100" s="218">
        <f>IFERROR(VLOOKUP(B100,'[22]JAN-21'!B:H,7,FALSE),0)</f>
        <v>6014.05</v>
      </c>
      <c r="P100" s="219">
        <f t="shared" si="14"/>
        <v>17281.25</v>
      </c>
      <c r="Q100" s="217">
        <f>IFERROR(VLOOKUP(B100,'[23]FEB-21'!B:H,6,FALSE),0)</f>
        <v>9523.2000000000007</v>
      </c>
      <c r="R100" s="218">
        <f>IFERROR(VLOOKUP(B100,'[23]FEB-21'!B:H,7,FALSE),0)</f>
        <v>3497.95</v>
      </c>
      <c r="S100" s="219">
        <f t="shared" si="9"/>
        <v>13021.150000000001</v>
      </c>
      <c r="T100" s="217">
        <f>IFERROR(VLOOKUP(B100,'[24]MAR-21'!B:H,6,FALSE),0)</f>
        <v>24469.65</v>
      </c>
      <c r="U100" s="218">
        <f>IFERROR(VLOOKUP(B100,'[24]MAR-21'!B:H,7,FALSE),0)</f>
        <v>2302.65</v>
      </c>
      <c r="V100" s="219">
        <f t="shared" si="10"/>
        <v>26772.300000000003</v>
      </c>
      <c r="W100" s="195">
        <f t="shared" si="15"/>
        <v>89035.299999999988</v>
      </c>
      <c r="X100" s="196">
        <f t="shared" si="15"/>
        <v>26554.9</v>
      </c>
      <c r="Y100" s="197">
        <f t="shared" si="15"/>
        <v>115590.2</v>
      </c>
    </row>
    <row r="101" spans="1:25" ht="13">
      <c r="A101" s="2" t="s">
        <v>275</v>
      </c>
      <c r="B101" s="2" t="s">
        <v>89</v>
      </c>
      <c r="C101" s="89" t="s">
        <v>297</v>
      </c>
      <c r="D101" s="129" t="s">
        <v>298</v>
      </c>
      <c r="E101" s="204">
        <f>IFERROR(VLOOKUP($B101,'[19]OCT-20'!$B:$H,6,FALSE),0)</f>
        <v>10412.209999999999</v>
      </c>
      <c r="F101" s="205">
        <f>IFERROR(VLOOKUP(B101,'[19]OCT-20'!B:H,7,FALSE),0)</f>
        <v>14793.42</v>
      </c>
      <c r="G101" s="206">
        <f t="shared" si="11"/>
        <v>25205.629999999997</v>
      </c>
      <c r="H101" s="217">
        <f>IFERROR(VLOOKUP(B101,'[20]NOV-20'!B:H,6,FALSE),0)</f>
        <v>14973.99</v>
      </c>
      <c r="I101" s="218">
        <f>IFERROR(VLOOKUP(B101,'[20]NOV-20'!B:H,7,FALSE),0)</f>
        <v>13387.1</v>
      </c>
      <c r="J101" s="219">
        <f t="shared" si="12"/>
        <v>28361.09</v>
      </c>
      <c r="K101" s="217">
        <f>IFERROR(VLOOKUP(B101,'[21]DEC-20'!B:H,6,FALSE),0)</f>
        <v>7924.77</v>
      </c>
      <c r="L101" s="218">
        <f>IFERROR(VLOOKUP(B101,'[21]DEC-20'!B:H,7,FALSE),0)</f>
        <v>23483.41</v>
      </c>
      <c r="M101" s="219">
        <f t="shared" si="13"/>
        <v>31408.18</v>
      </c>
      <c r="N101" s="217">
        <f>IFERROR(VLOOKUP(B101,'[22]JAN-21'!B:H,6,FALSE),0)</f>
        <v>3411.75</v>
      </c>
      <c r="O101" s="218">
        <f>IFERROR(VLOOKUP(B101,'[22]JAN-21'!B:H,7,FALSE),0)</f>
        <v>21099.4</v>
      </c>
      <c r="P101" s="219">
        <f t="shared" si="14"/>
        <v>24511.15</v>
      </c>
      <c r="Q101" s="217">
        <f>IFERROR(VLOOKUP(B101,'[23]FEB-21'!B:H,6,FALSE),0)</f>
        <v>6002.49</v>
      </c>
      <c r="R101" s="218">
        <f>IFERROR(VLOOKUP(B101,'[23]FEB-21'!B:H,7,FALSE),0)</f>
        <v>18449.849999999999</v>
      </c>
      <c r="S101" s="219">
        <f t="shared" si="9"/>
        <v>24452.339999999997</v>
      </c>
      <c r="T101" s="217">
        <f>IFERROR(VLOOKUP(B101,'[24]MAR-21'!B:H,6,FALSE),0)</f>
        <v>13433.38</v>
      </c>
      <c r="U101" s="218">
        <f>IFERROR(VLOOKUP(B101,'[24]MAR-21'!B:H,7,FALSE),0)</f>
        <v>18813.2</v>
      </c>
      <c r="V101" s="219">
        <f t="shared" si="10"/>
        <v>32246.58</v>
      </c>
      <c r="W101" s="195">
        <f t="shared" si="15"/>
        <v>56158.59</v>
      </c>
      <c r="X101" s="196">
        <f t="shared" si="15"/>
        <v>110026.37999999999</v>
      </c>
      <c r="Y101" s="197">
        <f t="shared" si="15"/>
        <v>166184.96999999997</v>
      </c>
    </row>
    <row r="102" spans="1:25" ht="13">
      <c r="A102" s="2" t="s">
        <v>275</v>
      </c>
      <c r="B102" s="2" t="s">
        <v>327</v>
      </c>
      <c r="C102" s="89" t="s">
        <v>297</v>
      </c>
      <c r="D102" s="129" t="s">
        <v>302</v>
      </c>
      <c r="E102" s="204">
        <f>IFERROR(VLOOKUP($B102,'[19]OCT-20'!$B:$H,6,FALSE),0)</f>
        <v>5023.7</v>
      </c>
      <c r="F102" s="205">
        <f>IFERROR(VLOOKUP(B102,'[19]OCT-20'!B:H,7,FALSE),0)</f>
        <v>4349.25</v>
      </c>
      <c r="G102" s="206">
        <f t="shared" si="11"/>
        <v>9372.9500000000007</v>
      </c>
      <c r="H102" s="217">
        <f>IFERROR(VLOOKUP(B102,'[20]NOV-20'!B:H,6,FALSE),0)</f>
        <v>7160.5</v>
      </c>
      <c r="I102" s="218">
        <f>IFERROR(VLOOKUP(B102,'[20]NOV-20'!B:H,7,FALSE),0)</f>
        <v>4053.35</v>
      </c>
      <c r="J102" s="219">
        <f t="shared" si="12"/>
        <v>11213.85</v>
      </c>
      <c r="K102" s="217">
        <f>IFERROR(VLOOKUP(B102,'[21]DEC-20'!B:H,6,FALSE),0)</f>
        <v>8803.25</v>
      </c>
      <c r="L102" s="218">
        <f>IFERROR(VLOOKUP(B102,'[21]DEC-20'!B:H,7,FALSE),0)</f>
        <v>4270.25</v>
      </c>
      <c r="M102" s="219">
        <f t="shared" si="13"/>
        <v>13073.5</v>
      </c>
      <c r="N102" s="217">
        <f>IFERROR(VLOOKUP(B102,'[22]JAN-21'!B:H,6,FALSE),0)</f>
        <v>4804.5</v>
      </c>
      <c r="O102" s="218">
        <f>IFERROR(VLOOKUP(B102,'[22]JAN-21'!B:H,7,FALSE),0)</f>
        <v>4920.8999999999996</v>
      </c>
      <c r="P102" s="219">
        <f t="shared" si="14"/>
        <v>9725.4</v>
      </c>
      <c r="Q102" s="217">
        <f>IFERROR(VLOOKUP(B102,'[23]FEB-21'!B:H,6,FALSE),0)</f>
        <v>5834.25</v>
      </c>
      <c r="R102" s="218">
        <f>IFERROR(VLOOKUP(B102,'[23]FEB-21'!B:H,7,FALSE),0)</f>
        <v>3605.95</v>
      </c>
      <c r="S102" s="219">
        <f t="shared" si="9"/>
        <v>9440.2000000000007</v>
      </c>
      <c r="T102" s="217">
        <f>IFERROR(VLOOKUP(B102,'[24]MAR-21'!B:H,6,FALSE),0)</f>
        <v>16645.95</v>
      </c>
      <c r="U102" s="218">
        <f>IFERROR(VLOOKUP(B102,'[24]MAR-21'!B:H,7,FALSE),0)</f>
        <v>1971.55</v>
      </c>
      <c r="V102" s="219">
        <f t="shared" si="10"/>
        <v>18617.5</v>
      </c>
      <c r="W102" s="195">
        <f t="shared" si="15"/>
        <v>48272.15</v>
      </c>
      <c r="X102" s="196">
        <f t="shared" si="15"/>
        <v>23171.25</v>
      </c>
      <c r="Y102" s="197">
        <f t="shared" si="15"/>
        <v>71443.400000000009</v>
      </c>
    </row>
    <row r="103" spans="1:25" ht="13">
      <c r="A103" s="2" t="s">
        <v>275</v>
      </c>
      <c r="B103" s="2" t="s">
        <v>328</v>
      </c>
      <c r="C103" s="89" t="s">
        <v>297</v>
      </c>
      <c r="D103" s="129" t="s">
        <v>302</v>
      </c>
      <c r="E103" s="204">
        <f>IFERROR(VLOOKUP($B103,'[19]OCT-20'!$B:$H,6,FALSE),0)</f>
        <v>8561.25</v>
      </c>
      <c r="F103" s="205">
        <f>IFERROR(VLOOKUP(B103,'[19]OCT-20'!B:H,7,FALSE),0)</f>
        <v>2894.95</v>
      </c>
      <c r="G103" s="206">
        <f t="shared" si="11"/>
        <v>11456.2</v>
      </c>
      <c r="H103" s="217">
        <f>IFERROR(VLOOKUP(B103,'[20]NOV-20'!B:H,6,FALSE),0)</f>
        <v>13413.75</v>
      </c>
      <c r="I103" s="218">
        <f>IFERROR(VLOOKUP(B103,'[20]NOV-20'!B:H,7,FALSE),0)</f>
        <v>1801.9</v>
      </c>
      <c r="J103" s="219">
        <f t="shared" si="12"/>
        <v>15215.65</v>
      </c>
      <c r="K103" s="217">
        <f>IFERROR(VLOOKUP(B103,'[21]DEC-20'!B:H,6,FALSE),0)</f>
        <v>6219.75</v>
      </c>
      <c r="L103" s="218">
        <f>IFERROR(VLOOKUP(B103,'[21]DEC-20'!B:H,7,FALSE),0)</f>
        <v>2493.65</v>
      </c>
      <c r="M103" s="219">
        <f t="shared" si="13"/>
        <v>8713.4</v>
      </c>
      <c r="N103" s="217">
        <f>IFERROR(VLOOKUP(B103,'[22]JAN-21'!B:H,6,FALSE),0)</f>
        <v>10271.299999999999</v>
      </c>
      <c r="O103" s="218">
        <f>IFERROR(VLOOKUP(B103,'[22]JAN-21'!B:H,7,FALSE),0)</f>
        <v>2096.35</v>
      </c>
      <c r="P103" s="219">
        <f t="shared" si="14"/>
        <v>12367.65</v>
      </c>
      <c r="Q103" s="217">
        <f>IFERROR(VLOOKUP(B103,'[23]FEB-21'!B:H,6,FALSE),0)</f>
        <v>8761.75</v>
      </c>
      <c r="R103" s="218">
        <f>IFERROR(VLOOKUP(B103,'[23]FEB-21'!B:H,7,FALSE),0)</f>
        <v>3614.05</v>
      </c>
      <c r="S103" s="219">
        <f t="shared" si="9"/>
        <v>12375.8</v>
      </c>
      <c r="T103" s="217">
        <f>IFERROR(VLOOKUP(B103,'[24]MAR-21'!B:H,6,FALSE),0)</f>
        <v>29038.5</v>
      </c>
      <c r="U103" s="218">
        <f>IFERROR(VLOOKUP(B103,'[24]MAR-21'!B:H,7,FALSE),0)</f>
        <v>2096.4499999999998</v>
      </c>
      <c r="V103" s="219">
        <f t="shared" si="10"/>
        <v>31134.95</v>
      </c>
      <c r="W103" s="195">
        <f t="shared" si="15"/>
        <v>76266.3</v>
      </c>
      <c r="X103" s="196">
        <f t="shared" si="15"/>
        <v>14997.350000000002</v>
      </c>
      <c r="Y103" s="197">
        <f t="shared" si="15"/>
        <v>91263.65</v>
      </c>
    </row>
    <row r="104" spans="1:25" ht="13">
      <c r="A104" s="2" t="s">
        <v>275</v>
      </c>
      <c r="B104" s="2" t="s">
        <v>329</v>
      </c>
      <c r="C104" s="89" t="s">
        <v>297</v>
      </c>
      <c r="D104" s="129" t="s">
        <v>302</v>
      </c>
      <c r="E104" s="204">
        <f>IFERROR(VLOOKUP($B104,'[19]OCT-20'!$B:$H,6,FALSE),0)</f>
        <v>4104.3999999999996</v>
      </c>
      <c r="F104" s="205">
        <f>IFERROR(VLOOKUP(B104,'[19]OCT-20'!B:H,7,FALSE),0)</f>
        <v>3525.35</v>
      </c>
      <c r="G104" s="206">
        <f t="shared" si="11"/>
        <v>7629.75</v>
      </c>
      <c r="H104" s="217">
        <f>IFERROR(VLOOKUP(B104,'[20]NOV-20'!B:H,6,FALSE),0)</f>
        <v>9361.25</v>
      </c>
      <c r="I104" s="218">
        <f>IFERROR(VLOOKUP(B104,'[20]NOV-20'!B:H,7,FALSE),0)</f>
        <v>2147.85</v>
      </c>
      <c r="J104" s="219">
        <f t="shared" si="12"/>
        <v>11509.1</v>
      </c>
      <c r="K104" s="217">
        <f>IFERROR(VLOOKUP(B104,'[21]DEC-20'!B:H,6,FALSE),0)</f>
        <v>6417.5</v>
      </c>
      <c r="L104" s="218">
        <f>IFERROR(VLOOKUP(B104,'[21]DEC-20'!B:H,7,FALSE),0)</f>
        <v>2849.3</v>
      </c>
      <c r="M104" s="219">
        <f t="shared" si="13"/>
        <v>9266.7999999999993</v>
      </c>
      <c r="N104" s="217">
        <f>IFERROR(VLOOKUP(B104,'[22]JAN-21'!B:H,6,FALSE),0)</f>
        <v>10406.4</v>
      </c>
      <c r="O104" s="218">
        <f>IFERROR(VLOOKUP(B104,'[22]JAN-21'!B:H,7,FALSE),0)</f>
        <v>2724.9</v>
      </c>
      <c r="P104" s="219">
        <f t="shared" si="14"/>
        <v>13131.3</v>
      </c>
      <c r="Q104" s="217">
        <f>IFERROR(VLOOKUP(B104,'[23]FEB-21'!B:H,6,FALSE),0)</f>
        <v>11979.9</v>
      </c>
      <c r="R104" s="218">
        <f>IFERROR(VLOOKUP(B104,'[23]FEB-21'!B:H,7,FALSE),0)</f>
        <v>3634.2</v>
      </c>
      <c r="S104" s="219">
        <f t="shared" si="9"/>
        <v>15614.099999999999</v>
      </c>
      <c r="T104" s="217">
        <f>IFERROR(VLOOKUP(B104,'[24]MAR-21'!B:H,6,FALSE),0)</f>
        <v>30924.400000000001</v>
      </c>
      <c r="U104" s="218">
        <f>IFERROR(VLOOKUP(B104,'[24]MAR-21'!B:H,7,FALSE),0)</f>
        <v>1838.75</v>
      </c>
      <c r="V104" s="219">
        <f t="shared" si="10"/>
        <v>32763.15</v>
      </c>
      <c r="W104" s="195">
        <f t="shared" si="15"/>
        <v>73193.850000000006</v>
      </c>
      <c r="X104" s="196">
        <f t="shared" si="15"/>
        <v>16720.349999999999</v>
      </c>
      <c r="Y104" s="197">
        <f t="shared" si="15"/>
        <v>89914.2</v>
      </c>
    </row>
    <row r="105" spans="1:25" ht="13">
      <c r="A105" s="2" t="s">
        <v>275</v>
      </c>
      <c r="B105" s="2" t="s">
        <v>330</v>
      </c>
      <c r="C105" s="89" t="s">
        <v>297</v>
      </c>
      <c r="D105" s="129" t="s">
        <v>302</v>
      </c>
      <c r="E105" s="204">
        <f>IFERROR(VLOOKUP($B105,'[19]OCT-20'!$B:$H,6,FALSE),0)</f>
        <v>13657.5</v>
      </c>
      <c r="F105" s="205">
        <f>IFERROR(VLOOKUP(B105,'[19]OCT-20'!B:H,7,FALSE),0)</f>
        <v>2916.3</v>
      </c>
      <c r="G105" s="206">
        <f t="shared" si="11"/>
        <v>16573.8</v>
      </c>
      <c r="H105" s="217">
        <f>IFERROR(VLOOKUP(B105,'[20]NOV-20'!B:H,6,FALSE),0)</f>
        <v>18188.5</v>
      </c>
      <c r="I105" s="218">
        <f>IFERROR(VLOOKUP(B105,'[20]NOV-20'!B:H,7,FALSE),0)</f>
        <v>2666.65</v>
      </c>
      <c r="J105" s="219">
        <f t="shared" si="12"/>
        <v>20855.150000000001</v>
      </c>
      <c r="K105" s="217">
        <f>IFERROR(VLOOKUP(B105,'[21]DEC-20'!B:H,6,FALSE),0)</f>
        <v>17708.349999999999</v>
      </c>
      <c r="L105" s="218">
        <f>IFERROR(VLOOKUP(B105,'[21]DEC-20'!B:H,7,FALSE),0)</f>
        <v>1969.85</v>
      </c>
      <c r="M105" s="219">
        <f t="shared" si="13"/>
        <v>19678.199999999997</v>
      </c>
      <c r="N105" s="217">
        <f>IFERROR(VLOOKUP(B105,'[22]JAN-21'!B:H,6,FALSE),0)</f>
        <v>10766.45</v>
      </c>
      <c r="O105" s="218">
        <f>IFERROR(VLOOKUP(B105,'[22]JAN-21'!B:H,7,FALSE),0)</f>
        <v>3612.4</v>
      </c>
      <c r="P105" s="219">
        <f t="shared" si="14"/>
        <v>14378.85</v>
      </c>
      <c r="Q105" s="217">
        <f>IFERROR(VLOOKUP(B105,'[23]FEB-21'!B:H,6,FALSE),0)</f>
        <v>18048.05</v>
      </c>
      <c r="R105" s="218">
        <f>IFERROR(VLOOKUP(B105,'[23]FEB-21'!B:H,7,FALSE),0)</f>
        <v>2692.4</v>
      </c>
      <c r="S105" s="219">
        <f t="shared" si="9"/>
        <v>20740.45</v>
      </c>
      <c r="T105" s="217">
        <f>IFERROR(VLOOKUP(B105,'[24]MAR-21'!B:H,6,FALSE),0)</f>
        <v>13877.15</v>
      </c>
      <c r="U105" s="218">
        <f>IFERROR(VLOOKUP(B105,'[24]MAR-21'!B:H,7,FALSE),0)</f>
        <v>3325.6</v>
      </c>
      <c r="V105" s="219">
        <f t="shared" si="10"/>
        <v>17202.75</v>
      </c>
      <c r="W105" s="195">
        <f t="shared" si="15"/>
        <v>92246</v>
      </c>
      <c r="X105" s="196">
        <f t="shared" si="15"/>
        <v>17183.2</v>
      </c>
      <c r="Y105" s="197">
        <f t="shared" si="15"/>
        <v>109429.2</v>
      </c>
    </row>
    <row r="106" spans="1:25" ht="13">
      <c r="A106" s="2" t="s">
        <v>275</v>
      </c>
      <c r="B106" s="2" t="s">
        <v>331</v>
      </c>
      <c r="C106" s="89" t="s">
        <v>297</v>
      </c>
      <c r="D106" s="129" t="s">
        <v>302</v>
      </c>
      <c r="E106" s="204">
        <f>IFERROR(VLOOKUP($B106,'[19]OCT-20'!$B:$H,6,FALSE),0)</f>
        <v>6065</v>
      </c>
      <c r="F106" s="205">
        <f>IFERROR(VLOOKUP(B106,'[19]OCT-20'!B:H,7,FALSE),0)</f>
        <v>3857.8</v>
      </c>
      <c r="G106" s="206">
        <f t="shared" si="11"/>
        <v>9922.7999999999993</v>
      </c>
      <c r="H106" s="217">
        <f>IFERROR(VLOOKUP(B106,'[20]NOV-20'!B:H,6,FALSE),0)</f>
        <v>10400.35</v>
      </c>
      <c r="I106" s="218">
        <f>IFERROR(VLOOKUP(B106,'[20]NOV-20'!B:H,7,FALSE),0)</f>
        <v>2706</v>
      </c>
      <c r="J106" s="219">
        <f t="shared" si="12"/>
        <v>13106.35</v>
      </c>
      <c r="K106" s="217">
        <f>IFERROR(VLOOKUP(B106,'[21]DEC-20'!B:H,6,FALSE),0)</f>
        <v>11660.25</v>
      </c>
      <c r="L106" s="218">
        <f>IFERROR(VLOOKUP(B106,'[21]DEC-20'!B:H,7,FALSE),0)</f>
        <v>3006.55</v>
      </c>
      <c r="M106" s="219">
        <f t="shared" si="13"/>
        <v>14666.8</v>
      </c>
      <c r="N106" s="217">
        <f>IFERROR(VLOOKUP(B106,'[22]JAN-21'!B:H,6,FALSE),0)</f>
        <v>7832.5</v>
      </c>
      <c r="O106" s="218">
        <f>IFERROR(VLOOKUP(B106,'[22]JAN-21'!B:H,7,FALSE),0)</f>
        <v>3488.75</v>
      </c>
      <c r="P106" s="219">
        <f t="shared" si="14"/>
        <v>11321.25</v>
      </c>
      <c r="Q106" s="217">
        <f>IFERROR(VLOOKUP(B106,'[23]FEB-21'!B:H,6,FALSE),0)</f>
        <v>6636.95</v>
      </c>
      <c r="R106" s="218">
        <f>IFERROR(VLOOKUP(B106,'[23]FEB-21'!B:H,7,FALSE),0)</f>
        <v>2666.5</v>
      </c>
      <c r="S106" s="219">
        <f t="shared" si="9"/>
        <v>9303.4500000000007</v>
      </c>
      <c r="T106" s="217">
        <f>IFERROR(VLOOKUP(B106,'[24]MAR-21'!B:H,6,FALSE),0)</f>
        <v>17001.45</v>
      </c>
      <c r="U106" s="218">
        <f>IFERROR(VLOOKUP(B106,'[24]MAR-21'!B:H,7,FALSE),0)</f>
        <v>1778.5</v>
      </c>
      <c r="V106" s="219">
        <f t="shared" si="10"/>
        <v>18779.95</v>
      </c>
      <c r="W106" s="195">
        <f t="shared" si="15"/>
        <v>59596.5</v>
      </c>
      <c r="X106" s="196">
        <f t="shared" si="15"/>
        <v>17504.099999999999</v>
      </c>
      <c r="Y106" s="197">
        <f t="shared" si="15"/>
        <v>77100.599999999991</v>
      </c>
    </row>
    <row r="107" spans="1:25" ht="13">
      <c r="A107" s="2" t="s">
        <v>275</v>
      </c>
      <c r="B107" s="2" t="s">
        <v>313</v>
      </c>
      <c r="C107" s="89" t="s">
        <v>297</v>
      </c>
      <c r="D107" s="129" t="s">
        <v>303</v>
      </c>
      <c r="E107" s="204">
        <f>IFERROR(VLOOKUP($B107,'[19]OCT-20'!$B:$H,6,FALSE),0)</f>
        <v>5493.5</v>
      </c>
      <c r="F107" s="205">
        <f>IFERROR(VLOOKUP(B107,'[19]OCT-20'!B:H,7,FALSE),0)</f>
        <v>3359.85</v>
      </c>
      <c r="G107" s="206">
        <f t="shared" si="11"/>
        <v>8853.35</v>
      </c>
      <c r="H107" s="217">
        <f>IFERROR(VLOOKUP(B107,'[20]NOV-20'!B:H,6,FALSE),0)</f>
        <v>2663.3</v>
      </c>
      <c r="I107" s="218">
        <f>IFERROR(VLOOKUP(B107,'[20]NOV-20'!B:H,7,FALSE),0)</f>
        <v>4927.1000000000004</v>
      </c>
      <c r="J107" s="219">
        <f t="shared" si="12"/>
        <v>7590.4000000000005</v>
      </c>
      <c r="K107" s="217">
        <f>IFERROR(VLOOKUP(B107,'[21]DEC-20'!B:H,6,FALSE),0)</f>
        <v>1924.1</v>
      </c>
      <c r="L107" s="218">
        <f>IFERROR(VLOOKUP(B107,'[21]DEC-20'!B:H,7,FALSE),0)</f>
        <v>8112.55</v>
      </c>
      <c r="M107" s="219">
        <f t="shared" si="13"/>
        <v>10036.65</v>
      </c>
      <c r="N107" s="217">
        <f>IFERROR(VLOOKUP(B107,'[22]JAN-21'!B:H,6,FALSE),0)</f>
        <v>4813.3</v>
      </c>
      <c r="O107" s="218">
        <f>IFERROR(VLOOKUP(B107,'[22]JAN-21'!B:H,7,FALSE),0)</f>
        <v>4901.55</v>
      </c>
      <c r="P107" s="219">
        <f t="shared" si="14"/>
        <v>9714.85</v>
      </c>
      <c r="Q107" s="217">
        <f>IFERROR(VLOOKUP(B107,'[23]FEB-21'!B:H,6,FALSE),0)</f>
        <v>2304.5</v>
      </c>
      <c r="R107" s="218">
        <f>IFERROR(VLOOKUP(B107,'[23]FEB-21'!B:H,7,FALSE),0)</f>
        <v>4991.55</v>
      </c>
      <c r="S107" s="219">
        <f t="shared" si="9"/>
        <v>7296.05</v>
      </c>
      <c r="T107" s="217">
        <f>IFERROR(VLOOKUP(B107,'[24]MAR-21'!B:H,6,FALSE),0)</f>
        <v>10460.35</v>
      </c>
      <c r="U107" s="218">
        <f>IFERROR(VLOOKUP(B107,'[24]MAR-21'!B:H,7,FALSE),0)</f>
        <v>5433.95</v>
      </c>
      <c r="V107" s="219">
        <f t="shared" si="10"/>
        <v>15894.3</v>
      </c>
      <c r="W107" s="195">
        <f t="shared" si="15"/>
        <v>27659.050000000003</v>
      </c>
      <c r="X107" s="196">
        <f t="shared" si="15"/>
        <v>31726.55</v>
      </c>
      <c r="Y107" s="197">
        <f t="shared" si="15"/>
        <v>59385.600000000006</v>
      </c>
    </row>
    <row r="108" spans="1:25" ht="13">
      <c r="A108" s="2" t="s">
        <v>275</v>
      </c>
      <c r="B108" s="2" t="s">
        <v>314</v>
      </c>
      <c r="C108" s="89" t="s">
        <v>297</v>
      </c>
      <c r="D108" s="129" t="s">
        <v>303</v>
      </c>
      <c r="E108" s="204">
        <f>IFERROR(VLOOKUP($B108,'[19]OCT-20'!$B:$H,6,FALSE),0)</f>
        <v>13235.7</v>
      </c>
      <c r="F108" s="205">
        <f>IFERROR(VLOOKUP(B108,'[19]OCT-20'!B:H,7,FALSE),0)</f>
        <v>2570.9499999999998</v>
      </c>
      <c r="G108" s="206">
        <f t="shared" si="11"/>
        <v>15806.650000000001</v>
      </c>
      <c r="H108" s="217">
        <f>IFERROR(VLOOKUP(B108,'[20]NOV-20'!B:H,6,FALSE),0)</f>
        <v>12224.25</v>
      </c>
      <c r="I108" s="218">
        <f>IFERROR(VLOOKUP(B108,'[20]NOV-20'!B:H,7,FALSE),0)</f>
        <v>3558.9</v>
      </c>
      <c r="J108" s="219">
        <f t="shared" si="12"/>
        <v>15783.15</v>
      </c>
      <c r="K108" s="217">
        <f>IFERROR(VLOOKUP(B108,'[21]DEC-20'!B:H,6,FALSE),0)</f>
        <v>4190.8500000000004</v>
      </c>
      <c r="L108" s="218">
        <f>IFERROR(VLOOKUP(B108,'[21]DEC-20'!B:H,7,FALSE),0)</f>
        <v>6908.4</v>
      </c>
      <c r="M108" s="219">
        <f t="shared" si="13"/>
        <v>11099.25</v>
      </c>
      <c r="N108" s="217">
        <f>IFERROR(VLOOKUP(B108,'[22]JAN-21'!B:H,6,FALSE),0)</f>
        <v>8499.5</v>
      </c>
      <c r="O108" s="218">
        <f>IFERROR(VLOOKUP(B108,'[22]JAN-21'!B:H,7,FALSE),0)</f>
        <v>4189.1499999999996</v>
      </c>
      <c r="P108" s="219">
        <f t="shared" si="14"/>
        <v>12688.65</v>
      </c>
      <c r="Q108" s="217">
        <f>IFERROR(VLOOKUP(B108,'[23]FEB-21'!B:H,6,FALSE),0)</f>
        <v>11885</v>
      </c>
      <c r="R108" s="218">
        <f>IFERROR(VLOOKUP(B108,'[23]FEB-21'!B:H,7,FALSE),0)</f>
        <v>4664.1499999999996</v>
      </c>
      <c r="S108" s="219">
        <f t="shared" si="9"/>
        <v>16549.150000000001</v>
      </c>
      <c r="T108" s="217">
        <f>IFERROR(VLOOKUP(B108,'[24]MAR-21'!B:H,6,FALSE),0)</f>
        <v>12320.4</v>
      </c>
      <c r="U108" s="218">
        <f>IFERROR(VLOOKUP(B108,'[24]MAR-21'!B:H,7,FALSE),0)</f>
        <v>4810.75</v>
      </c>
      <c r="V108" s="219">
        <f t="shared" si="10"/>
        <v>17131.150000000001</v>
      </c>
      <c r="W108" s="195">
        <f t="shared" si="15"/>
        <v>62355.700000000004</v>
      </c>
      <c r="X108" s="196">
        <f t="shared" si="15"/>
        <v>26702.300000000003</v>
      </c>
      <c r="Y108" s="197">
        <f t="shared" si="15"/>
        <v>89058</v>
      </c>
    </row>
    <row r="109" spans="1:25" ht="13">
      <c r="A109" s="2" t="s">
        <v>275</v>
      </c>
      <c r="B109" s="2" t="s">
        <v>315</v>
      </c>
      <c r="C109" s="89" t="s">
        <v>297</v>
      </c>
      <c r="D109" s="129" t="s">
        <v>303</v>
      </c>
      <c r="E109" s="204">
        <f>IFERROR(VLOOKUP($B109,'[19]OCT-20'!$B:$H,6,FALSE),0)</f>
        <v>5052.3</v>
      </c>
      <c r="F109" s="205">
        <f>IFERROR(VLOOKUP(B109,'[19]OCT-20'!B:H,7,FALSE),0)</f>
        <v>3161.55</v>
      </c>
      <c r="G109" s="206">
        <f t="shared" si="11"/>
        <v>8213.85</v>
      </c>
      <c r="H109" s="217">
        <f>IFERROR(VLOOKUP(B109,'[20]NOV-20'!B:H,6,FALSE),0)</f>
        <v>1704.3</v>
      </c>
      <c r="I109" s="218">
        <f>IFERROR(VLOOKUP(B109,'[20]NOV-20'!B:H,7,FALSE),0)</f>
        <v>6089.75</v>
      </c>
      <c r="J109" s="219">
        <f t="shared" si="12"/>
        <v>7794.05</v>
      </c>
      <c r="K109" s="217">
        <f>IFERROR(VLOOKUP(B109,'[21]DEC-20'!B:H,6,FALSE),0)</f>
        <v>4021.8</v>
      </c>
      <c r="L109" s="218">
        <f>IFERROR(VLOOKUP(B109,'[21]DEC-20'!B:H,7,FALSE),0)</f>
        <v>10249.25</v>
      </c>
      <c r="M109" s="219">
        <f t="shared" si="13"/>
        <v>14271.05</v>
      </c>
      <c r="N109" s="217">
        <f>IFERROR(VLOOKUP(B109,'[22]JAN-21'!B:H,6,FALSE),0)</f>
        <v>5597.15</v>
      </c>
      <c r="O109" s="218">
        <f>IFERROR(VLOOKUP(B109,'[22]JAN-21'!B:H,7,FALSE),0)</f>
        <v>6212</v>
      </c>
      <c r="P109" s="219">
        <f t="shared" si="14"/>
        <v>11809.15</v>
      </c>
      <c r="Q109" s="217">
        <f>IFERROR(VLOOKUP(B109,'[23]FEB-21'!B:H,6,FALSE),0)</f>
        <v>4040.15</v>
      </c>
      <c r="R109" s="218">
        <f>IFERROR(VLOOKUP(B109,'[23]FEB-21'!B:H,7,FALSE),0)</f>
        <v>7049</v>
      </c>
      <c r="S109" s="219">
        <f t="shared" si="9"/>
        <v>11089.15</v>
      </c>
      <c r="T109" s="217">
        <f>IFERROR(VLOOKUP(B109,'[24]MAR-21'!B:H,6,FALSE),0)</f>
        <v>9474</v>
      </c>
      <c r="U109" s="218">
        <f>IFERROR(VLOOKUP(B109,'[24]MAR-21'!B:H,7,FALSE),0)</f>
        <v>5291.95</v>
      </c>
      <c r="V109" s="219">
        <f t="shared" si="10"/>
        <v>14765.95</v>
      </c>
      <c r="W109" s="195">
        <f t="shared" si="15"/>
        <v>29889.7</v>
      </c>
      <c r="X109" s="196">
        <f t="shared" si="15"/>
        <v>38053.5</v>
      </c>
      <c r="Y109" s="197">
        <f t="shared" si="15"/>
        <v>67943.199999999997</v>
      </c>
    </row>
    <row r="110" spans="1:25" ht="13">
      <c r="A110" s="2" t="s">
        <v>275</v>
      </c>
      <c r="B110" s="2" t="s">
        <v>316</v>
      </c>
      <c r="C110" s="89" t="s">
        <v>297</v>
      </c>
      <c r="D110" s="129" t="s">
        <v>303</v>
      </c>
      <c r="E110" s="204">
        <f>IFERROR(VLOOKUP($B110,'[19]OCT-20'!$B:$H,6,FALSE),0)</f>
        <v>9237</v>
      </c>
      <c r="F110" s="205">
        <f>IFERROR(VLOOKUP(B110,'[19]OCT-20'!B:H,7,FALSE),0)</f>
        <v>4660.95</v>
      </c>
      <c r="G110" s="206">
        <f t="shared" si="11"/>
        <v>13897.95</v>
      </c>
      <c r="H110" s="217">
        <f>IFERROR(VLOOKUP(B110,'[20]NOV-20'!B:H,6,FALSE),0)</f>
        <v>852.55</v>
      </c>
      <c r="I110" s="218">
        <f>IFERROR(VLOOKUP(B110,'[20]NOV-20'!B:H,7,FALSE),0)</f>
        <v>1718.55</v>
      </c>
      <c r="J110" s="219">
        <f t="shared" si="12"/>
        <v>2571.1</v>
      </c>
      <c r="K110" s="217">
        <f>IFERROR(VLOOKUP(B110,'[21]DEC-20'!B:H,6,FALSE),0)</f>
        <v>344.3</v>
      </c>
      <c r="L110" s="218">
        <f>IFERROR(VLOOKUP(B110,'[21]DEC-20'!B:H,7,FALSE),0)</f>
        <v>2811.85</v>
      </c>
      <c r="M110" s="219">
        <f t="shared" si="13"/>
        <v>3156.15</v>
      </c>
      <c r="N110" s="217">
        <f>IFERROR(VLOOKUP(B110,'[22]JAN-21'!B:H,6,FALSE),0)</f>
        <v>6048.95</v>
      </c>
      <c r="O110" s="218">
        <f>IFERROR(VLOOKUP(B110,'[22]JAN-21'!B:H,7,FALSE),0)</f>
        <v>4753.7</v>
      </c>
      <c r="P110" s="219">
        <f t="shared" si="14"/>
        <v>10802.65</v>
      </c>
      <c r="Q110" s="217">
        <f>IFERROR(VLOOKUP(B110,'[23]FEB-21'!B:H,6,FALSE),0)</f>
        <v>3385.9</v>
      </c>
      <c r="R110" s="218">
        <f>IFERROR(VLOOKUP(B110,'[23]FEB-21'!B:H,7,FALSE),0)</f>
        <v>6053.4</v>
      </c>
      <c r="S110" s="219">
        <f t="shared" si="9"/>
        <v>9439.2999999999993</v>
      </c>
      <c r="T110" s="217">
        <f>IFERROR(VLOOKUP(B110,'[24]MAR-21'!B:H,6,FALSE),0)</f>
        <v>10477.15</v>
      </c>
      <c r="U110" s="218">
        <f>IFERROR(VLOOKUP(B110,'[24]MAR-21'!B:H,7,FALSE),0)</f>
        <v>3560.5</v>
      </c>
      <c r="V110" s="219">
        <f t="shared" si="10"/>
        <v>14037.65</v>
      </c>
      <c r="W110" s="195">
        <f t="shared" si="15"/>
        <v>30345.85</v>
      </c>
      <c r="X110" s="196">
        <f t="shared" si="15"/>
        <v>23558.949999999997</v>
      </c>
      <c r="Y110" s="197">
        <f t="shared" si="15"/>
        <v>53904.799999999996</v>
      </c>
    </row>
    <row r="111" spans="1:25" ht="13">
      <c r="A111" s="2" t="s">
        <v>277</v>
      </c>
      <c r="B111" s="2" t="s">
        <v>99</v>
      </c>
      <c r="C111" s="89" t="s">
        <v>297</v>
      </c>
      <c r="D111" s="129" t="s">
        <v>302</v>
      </c>
      <c r="E111" s="204">
        <f>IFERROR(VLOOKUP($B111,'[19]OCT-20'!$B:$H,6,FALSE),0)</f>
        <v>0</v>
      </c>
      <c r="F111" s="205">
        <f>IFERROR(VLOOKUP(B111,'[19]OCT-20'!B:H,7,FALSE),0)</f>
        <v>0</v>
      </c>
      <c r="G111" s="206">
        <f t="shared" si="11"/>
        <v>0</v>
      </c>
      <c r="H111" s="217">
        <f>IFERROR(VLOOKUP(B111,'[20]NOV-20'!B:H,6,FALSE),0)</f>
        <v>0</v>
      </c>
      <c r="I111" s="218">
        <f>IFERROR(VLOOKUP(B111,'[20]NOV-20'!B:H,7,FALSE),0)</f>
        <v>0</v>
      </c>
      <c r="J111" s="219">
        <f t="shared" si="12"/>
        <v>0</v>
      </c>
      <c r="K111" s="217">
        <f>IFERROR(VLOOKUP(B111,'[21]DEC-20'!B:H,6,FALSE),0)</f>
        <v>0</v>
      </c>
      <c r="L111" s="218">
        <f>IFERROR(VLOOKUP(B111,'[21]DEC-20'!B:H,7,FALSE),0)</f>
        <v>0</v>
      </c>
      <c r="M111" s="219">
        <f t="shared" si="13"/>
        <v>0</v>
      </c>
      <c r="N111" s="217">
        <f>IFERROR(VLOOKUP(B111,'[22]JAN-21'!B:H,6,FALSE),0)</f>
        <v>0</v>
      </c>
      <c r="O111" s="218">
        <f>IFERROR(VLOOKUP(B111,'[22]JAN-21'!B:H,7,FALSE),0)</f>
        <v>0</v>
      </c>
      <c r="P111" s="219">
        <f t="shared" si="14"/>
        <v>0</v>
      </c>
      <c r="Q111" s="217">
        <f>IFERROR(VLOOKUP(B111,'[23]FEB-21'!B:H,6,FALSE),0)</f>
        <v>0</v>
      </c>
      <c r="R111" s="218">
        <f>IFERROR(VLOOKUP(B111,'[23]FEB-21'!B:H,7,FALSE),0)</f>
        <v>0</v>
      </c>
      <c r="S111" s="219">
        <f t="shared" si="9"/>
        <v>0</v>
      </c>
      <c r="T111" s="217">
        <f>IFERROR(VLOOKUP(B111,'[24]MAR-21'!B:H,6,FALSE),0)</f>
        <v>0</v>
      </c>
      <c r="U111" s="218">
        <f>IFERROR(VLOOKUP(B111,'[24]MAR-21'!B:H,7,FALSE),0)</f>
        <v>0</v>
      </c>
      <c r="V111" s="219">
        <f t="shared" si="10"/>
        <v>0</v>
      </c>
      <c r="W111" s="195">
        <f t="shared" si="15"/>
        <v>0</v>
      </c>
      <c r="X111" s="196">
        <f t="shared" si="15"/>
        <v>0</v>
      </c>
      <c r="Y111" s="197">
        <f t="shared" si="15"/>
        <v>0</v>
      </c>
    </row>
    <row r="112" spans="1:25" ht="13">
      <c r="A112" s="2" t="s">
        <v>277</v>
      </c>
      <c r="B112" s="2" t="s">
        <v>100</v>
      </c>
      <c r="C112" s="89" t="s">
        <v>297</v>
      </c>
      <c r="D112" s="129" t="s">
        <v>302</v>
      </c>
      <c r="E112" s="204">
        <f>IFERROR(VLOOKUP($B112,'[19]OCT-20'!$B:$H,6,FALSE),0)</f>
        <v>0</v>
      </c>
      <c r="F112" s="205">
        <f>IFERROR(VLOOKUP(B112,'[19]OCT-20'!B:H,7,FALSE),0)</f>
        <v>0</v>
      </c>
      <c r="G112" s="206">
        <f t="shared" si="11"/>
        <v>0</v>
      </c>
      <c r="H112" s="217">
        <f>IFERROR(VLOOKUP(B112,'[20]NOV-20'!B:H,6,FALSE),0)</f>
        <v>0</v>
      </c>
      <c r="I112" s="218">
        <f>IFERROR(VLOOKUP(B112,'[20]NOV-20'!B:H,7,FALSE),0)</f>
        <v>0</v>
      </c>
      <c r="J112" s="219">
        <f t="shared" si="12"/>
        <v>0</v>
      </c>
      <c r="K112" s="217">
        <f>IFERROR(VLOOKUP(B112,'[21]DEC-20'!B:H,6,FALSE),0)</f>
        <v>0</v>
      </c>
      <c r="L112" s="218">
        <f>IFERROR(VLOOKUP(B112,'[21]DEC-20'!B:H,7,FALSE),0)</f>
        <v>0</v>
      </c>
      <c r="M112" s="219">
        <f t="shared" si="13"/>
        <v>0</v>
      </c>
      <c r="N112" s="217">
        <f>IFERROR(VLOOKUP(B112,'[22]JAN-21'!B:H,6,FALSE),0)</f>
        <v>0</v>
      </c>
      <c r="O112" s="218">
        <f>IFERROR(VLOOKUP(B112,'[22]JAN-21'!B:H,7,FALSE),0)</f>
        <v>0</v>
      </c>
      <c r="P112" s="219">
        <f t="shared" si="14"/>
        <v>0</v>
      </c>
      <c r="Q112" s="217">
        <f>IFERROR(VLOOKUP(B112,'[23]FEB-21'!B:H,6,FALSE),0)</f>
        <v>0</v>
      </c>
      <c r="R112" s="218">
        <f>IFERROR(VLOOKUP(B112,'[23]FEB-21'!B:H,7,FALSE),0)</f>
        <v>0</v>
      </c>
      <c r="S112" s="219">
        <f t="shared" si="9"/>
        <v>0</v>
      </c>
      <c r="T112" s="217">
        <f>IFERROR(VLOOKUP(B112,'[24]MAR-21'!B:H,6,FALSE),0)</f>
        <v>0</v>
      </c>
      <c r="U112" s="218">
        <f>IFERROR(VLOOKUP(B112,'[24]MAR-21'!B:H,7,FALSE),0)</f>
        <v>0</v>
      </c>
      <c r="V112" s="219">
        <f t="shared" si="10"/>
        <v>0</v>
      </c>
      <c r="W112" s="195">
        <f t="shared" si="15"/>
        <v>0</v>
      </c>
      <c r="X112" s="196">
        <f t="shared" si="15"/>
        <v>0</v>
      </c>
      <c r="Y112" s="197">
        <f t="shared" si="15"/>
        <v>0</v>
      </c>
    </row>
    <row r="113" spans="1:25" ht="13">
      <c r="A113" s="2" t="s">
        <v>277</v>
      </c>
      <c r="B113" s="2" t="s">
        <v>101</v>
      </c>
      <c r="C113" s="89" t="s">
        <v>297</v>
      </c>
      <c r="D113" s="129" t="s">
        <v>303</v>
      </c>
      <c r="E113" s="204">
        <f>IFERROR(VLOOKUP($B113,'[19]OCT-20'!$B:$H,6,FALSE),0)</f>
        <v>0</v>
      </c>
      <c r="F113" s="205">
        <f>IFERROR(VLOOKUP(B113,'[19]OCT-20'!B:H,7,FALSE),0)</f>
        <v>0</v>
      </c>
      <c r="G113" s="206">
        <f t="shared" si="11"/>
        <v>0</v>
      </c>
      <c r="H113" s="217">
        <f>IFERROR(VLOOKUP(B113,'[20]NOV-20'!B:H,6,FALSE),0)</f>
        <v>0</v>
      </c>
      <c r="I113" s="218">
        <f>IFERROR(VLOOKUP(B113,'[20]NOV-20'!B:H,7,FALSE),0)</f>
        <v>0</v>
      </c>
      <c r="J113" s="219">
        <f t="shared" si="12"/>
        <v>0</v>
      </c>
      <c r="K113" s="217">
        <f>IFERROR(VLOOKUP(B113,'[21]DEC-20'!B:H,6,FALSE),0)</f>
        <v>1.9</v>
      </c>
      <c r="L113" s="218">
        <f>IFERROR(VLOOKUP(B113,'[21]DEC-20'!B:H,7,FALSE),0)</f>
        <v>0</v>
      </c>
      <c r="M113" s="219">
        <f t="shared" si="13"/>
        <v>1.9</v>
      </c>
      <c r="N113" s="217">
        <f>IFERROR(VLOOKUP(B113,'[22]JAN-21'!B:H,6,FALSE),0)</f>
        <v>17505.95</v>
      </c>
      <c r="O113" s="218">
        <f>IFERROR(VLOOKUP(B113,'[22]JAN-21'!B:H,7,FALSE),0)</f>
        <v>2899.65</v>
      </c>
      <c r="P113" s="219">
        <f t="shared" si="14"/>
        <v>20405.600000000002</v>
      </c>
      <c r="Q113" s="217">
        <f>IFERROR(VLOOKUP(B113,'[23]FEB-21'!B:H,6,FALSE),0)</f>
        <v>23713.95</v>
      </c>
      <c r="R113" s="218">
        <f>IFERROR(VLOOKUP(B113,'[23]FEB-21'!B:H,7,FALSE),0)</f>
        <v>1069.7</v>
      </c>
      <c r="S113" s="219">
        <f t="shared" si="9"/>
        <v>24783.65</v>
      </c>
      <c r="T113" s="217">
        <f>IFERROR(VLOOKUP(B113,'[24]MAR-21'!B:H,6,FALSE),0)</f>
        <v>26938.95</v>
      </c>
      <c r="U113" s="218">
        <f>IFERROR(VLOOKUP(B113,'[24]MAR-21'!B:H,7,FALSE),0)</f>
        <v>1451.85</v>
      </c>
      <c r="V113" s="219">
        <f t="shared" si="10"/>
        <v>28390.799999999999</v>
      </c>
      <c r="W113" s="195">
        <f t="shared" si="15"/>
        <v>68160.75</v>
      </c>
      <c r="X113" s="196">
        <f t="shared" si="15"/>
        <v>5421.2000000000007</v>
      </c>
      <c r="Y113" s="197">
        <f t="shared" si="15"/>
        <v>73581.950000000012</v>
      </c>
    </row>
    <row r="114" spans="1:25" ht="13">
      <c r="A114" s="2" t="s">
        <v>277</v>
      </c>
      <c r="B114" s="2" t="s">
        <v>102</v>
      </c>
      <c r="C114" s="89" t="s">
        <v>297</v>
      </c>
      <c r="D114" s="129" t="s">
        <v>303</v>
      </c>
      <c r="E114" s="204">
        <f>IFERROR(VLOOKUP($B114,'[19]OCT-20'!$B:$H,6,FALSE),0)</f>
        <v>37654.199999999997</v>
      </c>
      <c r="F114" s="205">
        <f>IFERROR(VLOOKUP(B114,'[19]OCT-20'!B:H,7,FALSE),0)</f>
        <v>3811.8</v>
      </c>
      <c r="G114" s="206">
        <f t="shared" si="11"/>
        <v>41466</v>
      </c>
      <c r="H114" s="217">
        <f>IFERROR(VLOOKUP(B114,'[20]NOV-20'!B:H,6,FALSE),0)</f>
        <v>43854.7</v>
      </c>
      <c r="I114" s="218">
        <f>IFERROR(VLOOKUP(B114,'[20]NOV-20'!B:H,7,FALSE),0)</f>
        <v>2761.3</v>
      </c>
      <c r="J114" s="219">
        <f t="shared" si="12"/>
        <v>46616</v>
      </c>
      <c r="K114" s="217">
        <f>IFERROR(VLOOKUP(B114,'[21]DEC-20'!B:H,6,FALSE),0)</f>
        <v>38884.25</v>
      </c>
      <c r="L114" s="218">
        <f>IFERROR(VLOOKUP(B114,'[21]DEC-20'!B:H,7,FALSE),0)</f>
        <v>4029.35</v>
      </c>
      <c r="M114" s="219">
        <f t="shared" si="13"/>
        <v>42913.599999999999</v>
      </c>
      <c r="N114" s="217">
        <f>IFERROR(VLOOKUP(B114,'[22]JAN-21'!B:H,6,FALSE),0)</f>
        <v>25909.7</v>
      </c>
      <c r="O114" s="218">
        <f>IFERROR(VLOOKUP(B114,'[22]JAN-21'!B:H,7,FALSE),0)</f>
        <v>3576.85</v>
      </c>
      <c r="P114" s="219">
        <f t="shared" si="14"/>
        <v>29486.55</v>
      </c>
      <c r="Q114" s="217">
        <f>IFERROR(VLOOKUP(B114,'[23]FEB-21'!B:H,6,FALSE),0)</f>
        <v>21349</v>
      </c>
      <c r="R114" s="218">
        <f>IFERROR(VLOOKUP(B114,'[23]FEB-21'!B:H,7,FALSE),0)</f>
        <v>36895.65</v>
      </c>
      <c r="S114" s="219">
        <f t="shared" si="9"/>
        <v>58244.65</v>
      </c>
      <c r="T114" s="217">
        <f>IFERROR(VLOOKUP(B114,'[24]MAR-21'!B:H,6,FALSE),0)</f>
        <v>18524.900000000001</v>
      </c>
      <c r="U114" s="218">
        <f>IFERROR(VLOOKUP(B114,'[24]MAR-21'!B:H,7,FALSE),0)</f>
        <v>11658.5</v>
      </c>
      <c r="V114" s="219">
        <f t="shared" si="10"/>
        <v>30183.4</v>
      </c>
      <c r="W114" s="195">
        <f t="shared" si="15"/>
        <v>186176.75</v>
      </c>
      <c r="X114" s="196">
        <f t="shared" si="15"/>
        <v>62733.450000000004</v>
      </c>
      <c r="Y114" s="197">
        <f t="shared" si="15"/>
        <v>248910.19999999998</v>
      </c>
    </row>
    <row r="115" spans="1:25" ht="13">
      <c r="A115" s="2" t="s">
        <v>277</v>
      </c>
      <c r="B115" s="2" t="s">
        <v>103</v>
      </c>
      <c r="C115" s="89" t="s">
        <v>297</v>
      </c>
      <c r="D115" s="129" t="s">
        <v>303</v>
      </c>
      <c r="E115" s="204">
        <f>IFERROR(VLOOKUP($B115,'[19]OCT-20'!$B:$H,6,FALSE),0)</f>
        <v>0</v>
      </c>
      <c r="F115" s="205">
        <f>IFERROR(VLOOKUP(B115,'[19]OCT-20'!B:H,7,FALSE),0)</f>
        <v>0.85</v>
      </c>
      <c r="G115" s="206">
        <f t="shared" si="11"/>
        <v>0.85</v>
      </c>
      <c r="H115" s="217">
        <f>IFERROR(VLOOKUP(B115,'[20]NOV-20'!B:H,6,FALSE),0)</f>
        <v>0</v>
      </c>
      <c r="I115" s="218">
        <f>IFERROR(VLOOKUP(B115,'[20]NOV-20'!B:H,7,FALSE),0)</f>
        <v>0</v>
      </c>
      <c r="J115" s="219">
        <f t="shared" si="12"/>
        <v>0</v>
      </c>
      <c r="K115" s="217">
        <f>IFERROR(VLOOKUP(B115,'[21]DEC-20'!B:H,6,FALSE),0)</f>
        <v>0</v>
      </c>
      <c r="L115" s="218">
        <f>IFERROR(VLOOKUP(B115,'[21]DEC-20'!B:H,7,FALSE),0)</f>
        <v>0.6</v>
      </c>
      <c r="M115" s="219">
        <f t="shared" si="13"/>
        <v>0.6</v>
      </c>
      <c r="N115" s="217">
        <f>IFERROR(VLOOKUP(B115,'[22]JAN-21'!B:H,6,FALSE),0)</f>
        <v>0</v>
      </c>
      <c r="O115" s="218">
        <f>IFERROR(VLOOKUP(B115,'[22]JAN-21'!B:H,7,FALSE),0)</f>
        <v>0</v>
      </c>
      <c r="P115" s="219">
        <f t="shared" si="14"/>
        <v>0</v>
      </c>
      <c r="Q115" s="217">
        <f>IFERROR(VLOOKUP(B115,'[23]FEB-21'!B:H,6,FALSE),0)</f>
        <v>0</v>
      </c>
      <c r="R115" s="218">
        <f>IFERROR(VLOOKUP(B115,'[23]FEB-21'!B:H,7,FALSE),0)</f>
        <v>0</v>
      </c>
      <c r="S115" s="219">
        <f t="shared" si="9"/>
        <v>0</v>
      </c>
      <c r="T115" s="217">
        <f>IFERROR(VLOOKUP(B115,'[24]MAR-21'!B:H,6,FALSE),0)</f>
        <v>0</v>
      </c>
      <c r="U115" s="218">
        <f>IFERROR(VLOOKUP(B115,'[24]MAR-21'!B:H,7,FALSE),0)</f>
        <v>331.7</v>
      </c>
      <c r="V115" s="219">
        <f t="shared" si="10"/>
        <v>331.7</v>
      </c>
      <c r="W115" s="195">
        <f t="shared" si="15"/>
        <v>0</v>
      </c>
      <c r="X115" s="196">
        <f t="shared" si="15"/>
        <v>333.15</v>
      </c>
      <c r="Y115" s="197">
        <f t="shared" si="15"/>
        <v>333.15</v>
      </c>
    </row>
    <row r="116" spans="1:25" ht="13">
      <c r="A116" s="2" t="s">
        <v>277</v>
      </c>
      <c r="B116" s="2" t="s">
        <v>104</v>
      </c>
      <c r="C116" s="89" t="s">
        <v>297</v>
      </c>
      <c r="D116" s="129" t="s">
        <v>303</v>
      </c>
      <c r="E116" s="204">
        <f>IFERROR(VLOOKUP($B116,'[19]OCT-20'!$B:$H,6,FALSE),0)</f>
        <v>78940.45</v>
      </c>
      <c r="F116" s="205">
        <f>IFERROR(VLOOKUP(B116,'[19]OCT-20'!B:H,7,FALSE),0)</f>
        <v>0</v>
      </c>
      <c r="G116" s="206">
        <f t="shared" si="11"/>
        <v>78940.45</v>
      </c>
      <c r="H116" s="217">
        <f>IFERROR(VLOOKUP(B116,'[20]NOV-20'!B:H,6,FALSE),0)</f>
        <v>80556.5</v>
      </c>
      <c r="I116" s="218">
        <f>IFERROR(VLOOKUP(B116,'[20]NOV-20'!B:H,7,FALSE),0)</f>
        <v>0</v>
      </c>
      <c r="J116" s="219">
        <f t="shared" si="12"/>
        <v>80556.5</v>
      </c>
      <c r="K116" s="217">
        <f>IFERROR(VLOOKUP(B116,'[21]DEC-20'!B:H,6,FALSE),0)</f>
        <v>71416.75</v>
      </c>
      <c r="L116" s="218">
        <f>IFERROR(VLOOKUP(B116,'[21]DEC-20'!B:H,7,FALSE),0)</f>
        <v>0</v>
      </c>
      <c r="M116" s="219">
        <f t="shared" si="13"/>
        <v>71416.75</v>
      </c>
      <c r="N116" s="217">
        <f>IFERROR(VLOOKUP(B116,'[22]JAN-21'!B:H,6,FALSE),0)</f>
        <v>67197.600000000006</v>
      </c>
      <c r="O116" s="218">
        <f>IFERROR(VLOOKUP(B116,'[22]JAN-21'!B:H,7,FALSE),0)</f>
        <v>0</v>
      </c>
      <c r="P116" s="219">
        <f t="shared" si="14"/>
        <v>67197.600000000006</v>
      </c>
      <c r="Q116" s="217">
        <f>IFERROR(VLOOKUP(B116,'[23]FEB-21'!B:H,6,FALSE),0)</f>
        <v>24720.45</v>
      </c>
      <c r="R116" s="218">
        <f>IFERROR(VLOOKUP(B116,'[23]FEB-21'!B:H,7,FALSE),0)</f>
        <v>2735.2</v>
      </c>
      <c r="S116" s="219">
        <f t="shared" si="9"/>
        <v>27455.65</v>
      </c>
      <c r="T116" s="217">
        <f>IFERROR(VLOOKUP(B116,'[24]MAR-21'!B:H,6,FALSE),0)</f>
        <v>73565.3</v>
      </c>
      <c r="U116" s="218">
        <f>IFERROR(VLOOKUP(B116,'[24]MAR-21'!B:H,7,FALSE),0)</f>
        <v>2955.6</v>
      </c>
      <c r="V116" s="219">
        <f t="shared" si="10"/>
        <v>76520.900000000009</v>
      </c>
      <c r="W116" s="195">
        <f t="shared" si="15"/>
        <v>396397.05000000005</v>
      </c>
      <c r="X116" s="196">
        <f t="shared" si="15"/>
        <v>5690.7999999999993</v>
      </c>
      <c r="Y116" s="197">
        <f t="shared" si="15"/>
        <v>402087.85000000009</v>
      </c>
    </row>
    <row r="117" spans="1:25" ht="13">
      <c r="A117" s="2" t="s">
        <v>277</v>
      </c>
      <c r="B117" s="2" t="s">
        <v>105</v>
      </c>
      <c r="C117" s="89" t="s">
        <v>297</v>
      </c>
      <c r="D117" s="129" t="s">
        <v>302</v>
      </c>
      <c r="E117" s="204">
        <f>IFERROR(VLOOKUP($B117,'[19]OCT-20'!$B:$H,6,FALSE),0)</f>
        <v>0</v>
      </c>
      <c r="F117" s="205">
        <f>IFERROR(VLOOKUP(B117,'[19]OCT-20'!B:H,7,FALSE),0)</f>
        <v>0</v>
      </c>
      <c r="G117" s="206">
        <f t="shared" si="11"/>
        <v>0</v>
      </c>
      <c r="H117" s="217">
        <f>IFERROR(VLOOKUP(B117,'[20]NOV-20'!B:H,6,FALSE),0)</f>
        <v>0</v>
      </c>
      <c r="I117" s="218">
        <f>IFERROR(VLOOKUP(B117,'[20]NOV-20'!B:H,7,FALSE),0)</f>
        <v>0</v>
      </c>
      <c r="J117" s="219">
        <f t="shared" si="12"/>
        <v>0</v>
      </c>
      <c r="K117" s="217">
        <f>IFERROR(VLOOKUP(B117,'[21]DEC-20'!B:H,6,FALSE),0)</f>
        <v>0</v>
      </c>
      <c r="L117" s="218">
        <f>IFERROR(VLOOKUP(B117,'[21]DEC-20'!B:H,7,FALSE),0)</f>
        <v>0</v>
      </c>
      <c r="M117" s="219">
        <f t="shared" si="13"/>
        <v>0</v>
      </c>
      <c r="N117" s="217">
        <f>IFERROR(VLOOKUP(B117,'[22]JAN-21'!B:H,6,FALSE),0)</f>
        <v>0</v>
      </c>
      <c r="O117" s="218">
        <f>IFERROR(VLOOKUP(B117,'[22]JAN-21'!B:H,7,FALSE),0)</f>
        <v>0</v>
      </c>
      <c r="P117" s="219">
        <f t="shared" si="14"/>
        <v>0</v>
      </c>
      <c r="Q117" s="217">
        <f>IFERROR(VLOOKUP(B117,'[23]FEB-21'!B:H,6,FALSE),0)</f>
        <v>0</v>
      </c>
      <c r="R117" s="218">
        <f>IFERROR(VLOOKUP(B117,'[23]FEB-21'!B:H,7,FALSE),0)</f>
        <v>0</v>
      </c>
      <c r="S117" s="219">
        <f t="shared" si="9"/>
        <v>0</v>
      </c>
      <c r="T117" s="217">
        <f>IFERROR(VLOOKUP(B117,'[24]MAR-21'!B:H,6,FALSE),0)</f>
        <v>19994.25</v>
      </c>
      <c r="U117" s="218">
        <f>IFERROR(VLOOKUP(B117,'[24]MAR-21'!B:H,7,FALSE),0)</f>
        <v>554.04999999999995</v>
      </c>
      <c r="V117" s="219">
        <f t="shared" si="10"/>
        <v>20548.3</v>
      </c>
      <c r="W117" s="195">
        <f t="shared" si="15"/>
        <v>19994.25</v>
      </c>
      <c r="X117" s="196">
        <f t="shared" si="15"/>
        <v>554.04999999999995</v>
      </c>
      <c r="Y117" s="197">
        <f t="shared" si="15"/>
        <v>20548.3</v>
      </c>
    </row>
    <row r="118" spans="1:25" ht="13">
      <c r="A118" s="2" t="s">
        <v>277</v>
      </c>
      <c r="B118" s="2" t="s">
        <v>106</v>
      </c>
      <c r="C118" s="89" t="s">
        <v>297</v>
      </c>
      <c r="D118" s="129" t="s">
        <v>302</v>
      </c>
      <c r="E118" s="204">
        <f>IFERROR(VLOOKUP($B118,'[19]OCT-20'!$B:$H,6,FALSE),0)</f>
        <v>0</v>
      </c>
      <c r="F118" s="205">
        <f>IFERROR(VLOOKUP(B118,'[19]OCT-20'!B:H,7,FALSE),0)</f>
        <v>0</v>
      </c>
      <c r="G118" s="206">
        <f t="shared" si="11"/>
        <v>0</v>
      </c>
      <c r="H118" s="217">
        <f>IFERROR(VLOOKUP(B118,'[20]NOV-20'!B:H,6,FALSE),0)</f>
        <v>0</v>
      </c>
      <c r="I118" s="218">
        <f>IFERROR(VLOOKUP(B118,'[20]NOV-20'!B:H,7,FALSE),0)</f>
        <v>0</v>
      </c>
      <c r="J118" s="219">
        <f t="shared" si="12"/>
        <v>0</v>
      </c>
      <c r="K118" s="217">
        <f>IFERROR(VLOOKUP(B118,'[21]DEC-20'!B:H,6,FALSE),0)</f>
        <v>0</v>
      </c>
      <c r="L118" s="218">
        <f>IFERROR(VLOOKUP(B118,'[21]DEC-20'!B:H,7,FALSE),0)</f>
        <v>0</v>
      </c>
      <c r="M118" s="219">
        <f t="shared" si="13"/>
        <v>0</v>
      </c>
      <c r="N118" s="217">
        <f>IFERROR(VLOOKUP(B118,'[22]JAN-21'!B:H,6,FALSE),0)</f>
        <v>0</v>
      </c>
      <c r="O118" s="218">
        <f>IFERROR(VLOOKUP(B118,'[22]JAN-21'!B:H,7,FALSE),0)</f>
        <v>0</v>
      </c>
      <c r="P118" s="219">
        <f t="shared" si="14"/>
        <v>0</v>
      </c>
      <c r="Q118" s="217">
        <f>IFERROR(VLOOKUP(B118,'[23]FEB-21'!B:H,6,FALSE),0)</f>
        <v>0</v>
      </c>
      <c r="R118" s="218">
        <f>IFERROR(VLOOKUP(B118,'[23]FEB-21'!B:H,7,FALSE),0)</f>
        <v>0</v>
      </c>
      <c r="S118" s="219">
        <f t="shared" si="9"/>
        <v>0</v>
      </c>
      <c r="T118" s="217">
        <f>IFERROR(VLOOKUP(B118,'[24]MAR-21'!B:H,6,FALSE),0)</f>
        <v>0</v>
      </c>
      <c r="U118" s="218">
        <f>IFERROR(VLOOKUP(B118,'[24]MAR-21'!B:H,7,FALSE),0)</f>
        <v>0</v>
      </c>
      <c r="V118" s="219">
        <f t="shared" si="10"/>
        <v>0</v>
      </c>
      <c r="W118" s="195">
        <f t="shared" si="15"/>
        <v>0</v>
      </c>
      <c r="X118" s="196">
        <f t="shared" si="15"/>
        <v>0</v>
      </c>
      <c r="Y118" s="197">
        <f t="shared" si="15"/>
        <v>0</v>
      </c>
    </row>
    <row r="119" spans="1:25" ht="13">
      <c r="A119" s="2" t="s">
        <v>277</v>
      </c>
      <c r="B119" s="2" t="s">
        <v>107</v>
      </c>
      <c r="C119" s="89" t="s">
        <v>297</v>
      </c>
      <c r="D119" s="129" t="s">
        <v>303</v>
      </c>
      <c r="E119" s="204">
        <f>IFERROR(VLOOKUP($B119,'[19]OCT-20'!$B:$H,6,FALSE),0)</f>
        <v>54489.75</v>
      </c>
      <c r="F119" s="205">
        <f>IFERROR(VLOOKUP(B119,'[19]OCT-20'!B:H,7,FALSE),0)</f>
        <v>1000.55</v>
      </c>
      <c r="G119" s="206">
        <f t="shared" si="11"/>
        <v>55490.3</v>
      </c>
      <c r="H119" s="217">
        <f>IFERROR(VLOOKUP(B119,'[20]NOV-20'!B:H,6,FALSE),0)</f>
        <v>38361.25</v>
      </c>
      <c r="I119" s="218">
        <f>IFERROR(VLOOKUP(B119,'[20]NOV-20'!B:H,7,FALSE),0)</f>
        <v>455.05</v>
      </c>
      <c r="J119" s="219">
        <f t="shared" si="12"/>
        <v>38816.300000000003</v>
      </c>
      <c r="K119" s="217">
        <f>IFERROR(VLOOKUP(B119,'[21]DEC-20'!B:H,6,FALSE),0)</f>
        <v>52128.05</v>
      </c>
      <c r="L119" s="218">
        <f>IFERROR(VLOOKUP(B119,'[21]DEC-20'!B:H,7,FALSE),0)</f>
        <v>1296.5999999999999</v>
      </c>
      <c r="M119" s="219">
        <f t="shared" si="13"/>
        <v>53424.65</v>
      </c>
      <c r="N119" s="217">
        <f>IFERROR(VLOOKUP(B119,'[22]JAN-21'!B:H,6,FALSE),0)</f>
        <v>49815.6</v>
      </c>
      <c r="O119" s="218">
        <f>IFERROR(VLOOKUP(B119,'[22]JAN-21'!B:H,7,FALSE),0)</f>
        <v>1425.35</v>
      </c>
      <c r="P119" s="219">
        <f t="shared" si="14"/>
        <v>51240.95</v>
      </c>
      <c r="Q119" s="217">
        <f>IFERROR(VLOOKUP(B119,'[23]FEB-21'!B:H,6,FALSE),0)</f>
        <v>50826.25</v>
      </c>
      <c r="R119" s="218">
        <f>IFERROR(VLOOKUP(B119,'[23]FEB-21'!B:H,7,FALSE),0)</f>
        <v>1024.75</v>
      </c>
      <c r="S119" s="219">
        <f t="shared" si="9"/>
        <v>51851</v>
      </c>
      <c r="T119" s="217">
        <f>IFERROR(VLOOKUP(B119,'[24]MAR-21'!B:H,6,FALSE),0)</f>
        <v>59337.35</v>
      </c>
      <c r="U119" s="218">
        <f>IFERROR(VLOOKUP(B119,'[24]MAR-21'!B:H,7,FALSE),0)</f>
        <v>2438.15</v>
      </c>
      <c r="V119" s="219">
        <f t="shared" si="10"/>
        <v>61775.5</v>
      </c>
      <c r="W119" s="195">
        <f t="shared" si="15"/>
        <v>304958.25</v>
      </c>
      <c r="X119" s="196">
        <f t="shared" si="15"/>
        <v>7640.4499999999989</v>
      </c>
      <c r="Y119" s="197">
        <f t="shared" si="15"/>
        <v>312598.7</v>
      </c>
    </row>
    <row r="120" spans="1:25" ht="13">
      <c r="A120" s="2" t="s">
        <v>277</v>
      </c>
      <c r="B120" s="2" t="s">
        <v>108</v>
      </c>
      <c r="C120" s="89" t="s">
        <v>297</v>
      </c>
      <c r="D120" s="129" t="s">
        <v>303</v>
      </c>
      <c r="E120" s="204">
        <f>IFERROR(VLOOKUP($B120,'[19]OCT-20'!$B:$H,6,FALSE),0)</f>
        <v>49368.7</v>
      </c>
      <c r="F120" s="205">
        <f>IFERROR(VLOOKUP(B120,'[19]OCT-20'!B:H,7,FALSE),0)</f>
        <v>1583.4</v>
      </c>
      <c r="G120" s="206">
        <f t="shared" si="11"/>
        <v>50952.1</v>
      </c>
      <c r="H120" s="217">
        <f>IFERROR(VLOOKUP(B120,'[20]NOV-20'!B:H,6,FALSE),0)</f>
        <v>62792.35</v>
      </c>
      <c r="I120" s="218">
        <f>IFERROR(VLOOKUP(B120,'[20]NOV-20'!B:H,7,FALSE),0)</f>
        <v>1083.6500000000001</v>
      </c>
      <c r="J120" s="219">
        <f t="shared" si="12"/>
        <v>63876</v>
      </c>
      <c r="K120" s="217">
        <f>IFERROR(VLOOKUP(B120,'[21]DEC-20'!B:H,6,FALSE),0)</f>
        <v>62883.35</v>
      </c>
      <c r="L120" s="218">
        <f>IFERROR(VLOOKUP(B120,'[21]DEC-20'!B:H,7,FALSE),0)</f>
        <v>819.9</v>
      </c>
      <c r="M120" s="219">
        <f t="shared" si="13"/>
        <v>63703.25</v>
      </c>
      <c r="N120" s="217">
        <f>IFERROR(VLOOKUP(B120,'[22]JAN-21'!B:H,6,FALSE),0)</f>
        <v>48659.15</v>
      </c>
      <c r="O120" s="218">
        <f>IFERROR(VLOOKUP(B120,'[22]JAN-21'!B:H,7,FALSE),0)</f>
        <v>1464.1</v>
      </c>
      <c r="P120" s="219">
        <f t="shared" si="14"/>
        <v>50123.25</v>
      </c>
      <c r="Q120" s="217">
        <f>IFERROR(VLOOKUP(B120,'[23]FEB-21'!B:H,6,FALSE),0)</f>
        <v>25495.95</v>
      </c>
      <c r="R120" s="218">
        <f>IFERROR(VLOOKUP(B120,'[23]FEB-21'!B:H,7,FALSE),0)</f>
        <v>1782.85</v>
      </c>
      <c r="S120" s="219">
        <f t="shared" si="9"/>
        <v>27278.799999999999</v>
      </c>
      <c r="T120" s="217">
        <f>IFERROR(VLOOKUP(B120,'[24]MAR-21'!B:H,6,FALSE),0)</f>
        <v>23692.35</v>
      </c>
      <c r="U120" s="218">
        <f>IFERROR(VLOOKUP(B120,'[24]MAR-21'!B:H,7,FALSE),0)</f>
        <v>2794.1</v>
      </c>
      <c r="V120" s="219">
        <f t="shared" si="10"/>
        <v>26486.449999999997</v>
      </c>
      <c r="W120" s="195">
        <f t="shared" si="15"/>
        <v>272891.84999999998</v>
      </c>
      <c r="X120" s="196">
        <f t="shared" si="15"/>
        <v>9528</v>
      </c>
      <c r="Y120" s="197">
        <f t="shared" si="15"/>
        <v>282419.84999999998</v>
      </c>
    </row>
    <row r="121" spans="1:25" ht="13">
      <c r="A121" s="2" t="s">
        <v>277</v>
      </c>
      <c r="B121" s="2" t="s">
        <v>109</v>
      </c>
      <c r="C121" s="89" t="s">
        <v>297</v>
      </c>
      <c r="D121" s="129" t="s">
        <v>304</v>
      </c>
      <c r="E121" s="204">
        <f>IFERROR(VLOOKUP($B121,'[19]OCT-20'!$B:$H,6,FALSE),0)</f>
        <v>43806.7</v>
      </c>
      <c r="F121" s="205">
        <f>IFERROR(VLOOKUP(B121,'[19]OCT-20'!B:H,7,FALSE),0)</f>
        <v>1722.15</v>
      </c>
      <c r="G121" s="206">
        <f t="shared" si="11"/>
        <v>45528.85</v>
      </c>
      <c r="H121" s="217">
        <f>IFERROR(VLOOKUP(B121,'[20]NOV-20'!B:H,6,FALSE),0)</f>
        <v>48497.5</v>
      </c>
      <c r="I121" s="218">
        <f>IFERROR(VLOOKUP(B121,'[20]NOV-20'!B:H,7,FALSE),0)</f>
        <v>1972.5</v>
      </c>
      <c r="J121" s="219">
        <f t="shared" si="12"/>
        <v>50470</v>
      </c>
      <c r="K121" s="217">
        <f>IFERROR(VLOOKUP(B121,'[21]DEC-20'!B:H,6,FALSE),0)</f>
        <v>54408.85</v>
      </c>
      <c r="L121" s="218">
        <f>IFERROR(VLOOKUP(B121,'[21]DEC-20'!B:H,7,FALSE),0)</f>
        <v>1536.3</v>
      </c>
      <c r="M121" s="219">
        <f t="shared" si="13"/>
        <v>55945.15</v>
      </c>
      <c r="N121" s="217">
        <f>IFERROR(VLOOKUP(B121,'[22]JAN-21'!B:H,6,FALSE),0)</f>
        <v>41374.9</v>
      </c>
      <c r="O121" s="218">
        <f>IFERROR(VLOOKUP(B121,'[22]JAN-21'!B:H,7,FALSE),0)</f>
        <v>604.20000000000005</v>
      </c>
      <c r="P121" s="219">
        <f t="shared" si="14"/>
        <v>41979.1</v>
      </c>
      <c r="Q121" s="217">
        <f>IFERROR(VLOOKUP(B121,'[23]FEB-21'!B:H,6,FALSE),0)</f>
        <v>32425.8</v>
      </c>
      <c r="R121" s="218">
        <f>IFERROR(VLOOKUP(B121,'[23]FEB-21'!B:H,7,FALSE),0)</f>
        <v>2722.95</v>
      </c>
      <c r="S121" s="219">
        <f t="shared" si="9"/>
        <v>35148.75</v>
      </c>
      <c r="T121" s="217">
        <f>IFERROR(VLOOKUP(B121,'[24]MAR-21'!B:H,6,FALSE),0)</f>
        <v>10733.1</v>
      </c>
      <c r="U121" s="218">
        <f>IFERROR(VLOOKUP(B121,'[24]MAR-21'!B:H,7,FALSE),0)</f>
        <v>0</v>
      </c>
      <c r="V121" s="219">
        <f t="shared" si="10"/>
        <v>10733.1</v>
      </c>
      <c r="W121" s="195">
        <f t="shared" si="15"/>
        <v>231246.84999999998</v>
      </c>
      <c r="X121" s="196">
        <f t="shared" si="15"/>
        <v>8558.0999999999985</v>
      </c>
      <c r="Y121" s="197">
        <f t="shared" si="15"/>
        <v>239804.95</v>
      </c>
    </row>
    <row r="122" spans="1:25" ht="13">
      <c r="A122" s="2" t="s">
        <v>277</v>
      </c>
      <c r="B122" s="2" t="s">
        <v>110</v>
      </c>
      <c r="C122" s="89" t="s">
        <v>297</v>
      </c>
      <c r="D122" s="129" t="s">
        <v>304</v>
      </c>
      <c r="E122" s="204">
        <f>IFERROR(VLOOKUP($B122,'[19]OCT-20'!$B:$H,6,FALSE),0)</f>
        <v>44245.85</v>
      </c>
      <c r="F122" s="205">
        <f>IFERROR(VLOOKUP(B122,'[19]OCT-20'!B:H,7,FALSE),0)</f>
        <v>770</v>
      </c>
      <c r="G122" s="206">
        <f t="shared" si="11"/>
        <v>45015.85</v>
      </c>
      <c r="H122" s="217">
        <f>IFERROR(VLOOKUP(B122,'[20]NOV-20'!B:H,6,FALSE),0)</f>
        <v>45250.85</v>
      </c>
      <c r="I122" s="218">
        <f>IFERROR(VLOOKUP(B122,'[20]NOV-20'!B:H,7,FALSE),0)</f>
        <v>2779.7</v>
      </c>
      <c r="J122" s="219">
        <f t="shared" si="12"/>
        <v>48030.549999999996</v>
      </c>
      <c r="K122" s="217">
        <f>IFERROR(VLOOKUP(B122,'[21]DEC-20'!B:H,6,FALSE),0)</f>
        <v>60255.25</v>
      </c>
      <c r="L122" s="218">
        <f>IFERROR(VLOOKUP(B122,'[21]DEC-20'!B:H,7,FALSE),0)</f>
        <v>1866.5</v>
      </c>
      <c r="M122" s="219">
        <f t="shared" si="13"/>
        <v>62121.75</v>
      </c>
      <c r="N122" s="217">
        <f>IFERROR(VLOOKUP(B122,'[22]JAN-21'!B:H,6,FALSE),0)</f>
        <v>42587.15</v>
      </c>
      <c r="O122" s="218">
        <f>IFERROR(VLOOKUP(B122,'[22]JAN-21'!B:H,7,FALSE),0)</f>
        <v>423</v>
      </c>
      <c r="P122" s="219">
        <f t="shared" si="14"/>
        <v>43010.15</v>
      </c>
      <c r="Q122" s="217">
        <f>IFERROR(VLOOKUP(B122,'[23]FEB-21'!B:H,6,FALSE),0)</f>
        <v>27208.6</v>
      </c>
      <c r="R122" s="218">
        <f>IFERROR(VLOOKUP(B122,'[23]FEB-21'!B:H,7,FALSE),0)</f>
        <v>4048.65</v>
      </c>
      <c r="S122" s="219">
        <f t="shared" si="9"/>
        <v>31257.25</v>
      </c>
      <c r="T122" s="217">
        <f>IFERROR(VLOOKUP(B122,'[24]MAR-21'!B:H,6,FALSE),0)</f>
        <v>42598.6</v>
      </c>
      <c r="U122" s="218">
        <f>IFERROR(VLOOKUP(B122,'[24]MAR-21'!B:H,7,FALSE),0)</f>
        <v>3655.8</v>
      </c>
      <c r="V122" s="219">
        <f t="shared" si="10"/>
        <v>46254.400000000001</v>
      </c>
      <c r="W122" s="195">
        <f t="shared" si="15"/>
        <v>262146.3</v>
      </c>
      <c r="X122" s="196">
        <f t="shared" si="15"/>
        <v>13543.650000000001</v>
      </c>
      <c r="Y122" s="197">
        <f t="shared" si="15"/>
        <v>275689.95</v>
      </c>
    </row>
    <row r="123" spans="1:25" ht="13">
      <c r="A123" s="2" t="s">
        <v>277</v>
      </c>
      <c r="B123" s="2" t="s">
        <v>111</v>
      </c>
      <c r="C123" s="89" t="s">
        <v>297</v>
      </c>
      <c r="D123" s="129" t="s">
        <v>298</v>
      </c>
      <c r="E123" s="204">
        <f>IFERROR(VLOOKUP($B123,'[19]OCT-20'!$B:$H,6,FALSE),0)</f>
        <v>21026</v>
      </c>
      <c r="F123" s="205">
        <f>IFERROR(VLOOKUP(B123,'[19]OCT-20'!B:H,7,FALSE),0)</f>
        <v>4950.05</v>
      </c>
      <c r="G123" s="206">
        <f t="shared" si="11"/>
        <v>25976.05</v>
      </c>
      <c r="H123" s="217">
        <f>IFERROR(VLOOKUP(B123,'[20]NOV-20'!B:H,6,FALSE),0)</f>
        <v>38806.75</v>
      </c>
      <c r="I123" s="218">
        <f>IFERROR(VLOOKUP(B123,'[20]NOV-20'!B:H,7,FALSE),0)</f>
        <v>3699.25</v>
      </c>
      <c r="J123" s="219">
        <f t="shared" si="12"/>
        <v>42506</v>
      </c>
      <c r="K123" s="217">
        <f>IFERROR(VLOOKUP(B123,'[21]DEC-20'!B:H,6,FALSE),0)</f>
        <v>23948.55</v>
      </c>
      <c r="L123" s="218">
        <f>IFERROR(VLOOKUP(B123,'[21]DEC-20'!B:H,7,FALSE),0)</f>
        <v>6192.45</v>
      </c>
      <c r="M123" s="219">
        <f t="shared" si="13"/>
        <v>30141</v>
      </c>
      <c r="N123" s="217">
        <f>IFERROR(VLOOKUP(B123,'[22]JAN-21'!B:H,6,FALSE),0)</f>
        <v>16142.3</v>
      </c>
      <c r="O123" s="218">
        <f>IFERROR(VLOOKUP(B123,'[22]JAN-21'!B:H,7,FALSE),0)</f>
        <v>5555.9</v>
      </c>
      <c r="P123" s="219">
        <f t="shared" si="14"/>
        <v>21698.199999999997</v>
      </c>
      <c r="Q123" s="217">
        <f>IFERROR(VLOOKUP(B123,'[23]FEB-21'!B:H,6,FALSE),0)</f>
        <v>25177</v>
      </c>
      <c r="R123" s="218">
        <f>IFERROR(VLOOKUP(B123,'[23]FEB-21'!B:H,7,FALSE),0)</f>
        <v>5070.8</v>
      </c>
      <c r="S123" s="219">
        <f t="shared" si="9"/>
        <v>30247.8</v>
      </c>
      <c r="T123" s="217">
        <f>IFERROR(VLOOKUP(B123,'[24]MAR-21'!B:H,6,FALSE),0)</f>
        <v>37647.550000000003</v>
      </c>
      <c r="U123" s="218">
        <f>IFERROR(VLOOKUP(B123,'[24]MAR-21'!B:H,7,FALSE),0)</f>
        <v>3471.85</v>
      </c>
      <c r="V123" s="219">
        <f t="shared" si="10"/>
        <v>41119.4</v>
      </c>
      <c r="W123" s="195">
        <f t="shared" si="15"/>
        <v>162748.15000000002</v>
      </c>
      <c r="X123" s="196">
        <f t="shared" si="15"/>
        <v>28940.3</v>
      </c>
      <c r="Y123" s="197">
        <f t="shared" si="15"/>
        <v>191688.44999999998</v>
      </c>
    </row>
    <row r="124" spans="1:25" ht="13">
      <c r="A124" s="2" t="s">
        <v>277</v>
      </c>
      <c r="B124" s="2" t="s">
        <v>112</v>
      </c>
      <c r="C124" s="89" t="s">
        <v>297</v>
      </c>
      <c r="D124" s="129" t="s">
        <v>298</v>
      </c>
      <c r="E124" s="204">
        <f>IFERROR(VLOOKUP($B124,'[19]OCT-20'!$B:$H,6,FALSE),0)</f>
        <v>23335.05</v>
      </c>
      <c r="F124" s="205">
        <f>IFERROR(VLOOKUP(B124,'[19]OCT-20'!B:H,7,FALSE),0)</f>
        <v>6509.9</v>
      </c>
      <c r="G124" s="206">
        <f t="shared" si="11"/>
        <v>29844.949999999997</v>
      </c>
      <c r="H124" s="217">
        <f>IFERROR(VLOOKUP(B124,'[20]NOV-20'!B:H,6,FALSE),0)</f>
        <v>34156.75</v>
      </c>
      <c r="I124" s="218">
        <f>IFERROR(VLOOKUP(B124,'[20]NOV-20'!B:H,7,FALSE),0)</f>
        <v>4290.8500000000004</v>
      </c>
      <c r="J124" s="219">
        <f t="shared" si="12"/>
        <v>38447.599999999999</v>
      </c>
      <c r="K124" s="217">
        <f>IFERROR(VLOOKUP(B124,'[21]DEC-20'!B:H,6,FALSE),0)</f>
        <v>22128.799999999999</v>
      </c>
      <c r="L124" s="218">
        <f>IFERROR(VLOOKUP(B124,'[21]DEC-20'!B:H,7,FALSE),0)</f>
        <v>8125.8</v>
      </c>
      <c r="M124" s="219">
        <f t="shared" si="13"/>
        <v>30254.6</v>
      </c>
      <c r="N124" s="217">
        <f>IFERROR(VLOOKUP(B124,'[22]JAN-21'!B:H,6,FALSE),0)</f>
        <v>16607.400000000001</v>
      </c>
      <c r="O124" s="218">
        <f>IFERROR(VLOOKUP(B124,'[22]JAN-21'!B:H,7,FALSE),0)</f>
        <v>5972.65</v>
      </c>
      <c r="P124" s="219">
        <f t="shared" si="14"/>
        <v>22580.050000000003</v>
      </c>
      <c r="Q124" s="217">
        <f>IFERROR(VLOOKUP(B124,'[23]FEB-21'!B:H,6,FALSE),0)</f>
        <v>26894.400000000001</v>
      </c>
      <c r="R124" s="218">
        <f>IFERROR(VLOOKUP(B124,'[23]FEB-21'!B:H,7,FALSE),0)</f>
        <v>4133.5</v>
      </c>
      <c r="S124" s="219">
        <f t="shared" si="9"/>
        <v>31027.9</v>
      </c>
      <c r="T124" s="217">
        <f>IFERROR(VLOOKUP(B124,'[24]MAR-21'!B:H,6,FALSE),0)</f>
        <v>38941.85</v>
      </c>
      <c r="U124" s="218">
        <f>IFERROR(VLOOKUP(B124,'[24]MAR-21'!B:H,7,FALSE),0)</f>
        <v>4376.3500000000004</v>
      </c>
      <c r="V124" s="219">
        <f t="shared" si="10"/>
        <v>43318.2</v>
      </c>
      <c r="W124" s="195">
        <f t="shared" si="15"/>
        <v>162064.25</v>
      </c>
      <c r="X124" s="196">
        <f t="shared" si="15"/>
        <v>33409.049999999996</v>
      </c>
      <c r="Y124" s="197">
        <f t="shared" si="15"/>
        <v>195473.3</v>
      </c>
    </row>
    <row r="125" spans="1:25" ht="13">
      <c r="A125" s="2" t="s">
        <v>277</v>
      </c>
      <c r="B125" s="2" t="s">
        <v>113</v>
      </c>
      <c r="C125" s="89" t="s">
        <v>297</v>
      </c>
      <c r="D125" s="129" t="s">
        <v>304</v>
      </c>
      <c r="E125" s="204">
        <f>IFERROR(VLOOKUP($B125,'[19]OCT-20'!$B:$H,6,FALSE),0)</f>
        <v>39569.5</v>
      </c>
      <c r="F125" s="205">
        <f>IFERROR(VLOOKUP(B125,'[19]OCT-20'!B:H,7,FALSE),0)</f>
        <v>588.85</v>
      </c>
      <c r="G125" s="206">
        <f t="shared" si="11"/>
        <v>40158.35</v>
      </c>
      <c r="H125" s="217">
        <f>IFERROR(VLOOKUP(B125,'[20]NOV-20'!B:H,6,FALSE),0)</f>
        <v>20750.25</v>
      </c>
      <c r="I125" s="218">
        <f>IFERROR(VLOOKUP(B125,'[20]NOV-20'!B:H,7,FALSE),0)</f>
        <v>5442.4</v>
      </c>
      <c r="J125" s="219">
        <f t="shared" si="12"/>
        <v>26192.65</v>
      </c>
      <c r="K125" s="217">
        <f>IFERROR(VLOOKUP(B125,'[21]DEC-20'!B:H,6,FALSE),0)</f>
        <v>59595.45</v>
      </c>
      <c r="L125" s="218">
        <f>IFERROR(VLOOKUP(B125,'[21]DEC-20'!B:H,7,FALSE),0)</f>
        <v>350.05</v>
      </c>
      <c r="M125" s="219">
        <f t="shared" si="13"/>
        <v>59945.5</v>
      </c>
      <c r="N125" s="217">
        <f>IFERROR(VLOOKUP(B125,'[22]JAN-21'!B:H,6,FALSE),0)</f>
        <v>34705</v>
      </c>
      <c r="O125" s="218">
        <f>IFERROR(VLOOKUP(B125,'[22]JAN-21'!B:H,7,FALSE),0)</f>
        <v>384.3</v>
      </c>
      <c r="P125" s="219">
        <f t="shared" si="14"/>
        <v>35089.300000000003</v>
      </c>
      <c r="Q125" s="217">
        <f>IFERROR(VLOOKUP(B125,'[23]FEB-21'!B:H,6,FALSE),0)</f>
        <v>0</v>
      </c>
      <c r="R125" s="218">
        <f>IFERROR(VLOOKUP(B125,'[23]FEB-21'!B:H,7,FALSE),0)</f>
        <v>0</v>
      </c>
      <c r="S125" s="219">
        <f t="shared" si="9"/>
        <v>0</v>
      </c>
      <c r="T125" s="217">
        <f>IFERROR(VLOOKUP(B125,'[24]MAR-21'!B:H,6,FALSE),0)</f>
        <v>0</v>
      </c>
      <c r="U125" s="218">
        <f>IFERROR(VLOOKUP(B125,'[24]MAR-21'!B:H,7,FALSE),0)</f>
        <v>0</v>
      </c>
      <c r="V125" s="219">
        <f t="shared" si="10"/>
        <v>0</v>
      </c>
      <c r="W125" s="195">
        <f t="shared" si="15"/>
        <v>154620.20000000001</v>
      </c>
      <c r="X125" s="196">
        <f t="shared" si="15"/>
        <v>6765.6</v>
      </c>
      <c r="Y125" s="197">
        <f t="shared" si="15"/>
        <v>161385.79999999999</v>
      </c>
    </row>
    <row r="126" spans="1:25" ht="13">
      <c r="A126" s="2" t="s">
        <v>277</v>
      </c>
      <c r="B126" s="2" t="s">
        <v>114</v>
      </c>
      <c r="C126" s="89" t="s">
        <v>297</v>
      </c>
      <c r="D126" s="129" t="s">
        <v>304</v>
      </c>
      <c r="E126" s="204">
        <f>IFERROR(VLOOKUP($B126,'[19]OCT-20'!$B:$H,6,FALSE),0)</f>
        <v>45646.45</v>
      </c>
      <c r="F126" s="205">
        <f>IFERROR(VLOOKUP(B126,'[19]OCT-20'!B:H,7,FALSE),0)</f>
        <v>1212.25</v>
      </c>
      <c r="G126" s="206">
        <f t="shared" si="11"/>
        <v>46858.7</v>
      </c>
      <c r="H126" s="217">
        <f>IFERROR(VLOOKUP(B126,'[20]NOV-20'!B:H,6,FALSE),0)</f>
        <v>17270.2</v>
      </c>
      <c r="I126" s="218">
        <f>IFERROR(VLOOKUP(B126,'[20]NOV-20'!B:H,7,FALSE),0)</f>
        <v>9483.5499999999993</v>
      </c>
      <c r="J126" s="219">
        <f t="shared" si="12"/>
        <v>26753.75</v>
      </c>
      <c r="K126" s="217">
        <f>IFERROR(VLOOKUP(B126,'[21]DEC-20'!B:H,6,FALSE),0)</f>
        <v>57510.05</v>
      </c>
      <c r="L126" s="218">
        <f>IFERROR(VLOOKUP(B126,'[21]DEC-20'!B:H,7,FALSE),0)</f>
        <v>971.45</v>
      </c>
      <c r="M126" s="219">
        <f t="shared" si="13"/>
        <v>58481.5</v>
      </c>
      <c r="N126" s="217">
        <f>IFERROR(VLOOKUP(B126,'[22]JAN-21'!B:H,6,FALSE),0)</f>
        <v>54979.7</v>
      </c>
      <c r="O126" s="218">
        <f>IFERROR(VLOOKUP(B126,'[22]JAN-21'!B:H,7,FALSE),0)</f>
        <v>4229.55</v>
      </c>
      <c r="P126" s="219">
        <f t="shared" si="14"/>
        <v>59209.25</v>
      </c>
      <c r="Q126" s="217">
        <f>IFERROR(VLOOKUP(B126,'[23]FEB-21'!B:H,6,FALSE),0)</f>
        <v>38174.1</v>
      </c>
      <c r="R126" s="218">
        <f>IFERROR(VLOOKUP(B126,'[23]FEB-21'!B:H,7,FALSE),0)</f>
        <v>6090.15</v>
      </c>
      <c r="S126" s="219">
        <f t="shared" si="9"/>
        <v>44264.25</v>
      </c>
      <c r="T126" s="217">
        <f>IFERROR(VLOOKUP(B126,'[24]MAR-21'!B:H,6,FALSE),0)</f>
        <v>58816.05</v>
      </c>
      <c r="U126" s="218">
        <f>IFERROR(VLOOKUP(B126,'[24]MAR-21'!B:H,7,FALSE),0)</f>
        <v>7434.6</v>
      </c>
      <c r="V126" s="219">
        <f t="shared" si="10"/>
        <v>66250.650000000009</v>
      </c>
      <c r="W126" s="195">
        <f t="shared" si="15"/>
        <v>272396.55</v>
      </c>
      <c r="X126" s="196">
        <f t="shared" si="15"/>
        <v>29421.549999999996</v>
      </c>
      <c r="Y126" s="197">
        <f t="shared" si="15"/>
        <v>301818.10000000003</v>
      </c>
    </row>
    <row r="127" spans="1:25" ht="13">
      <c r="A127" s="2" t="s">
        <v>428</v>
      </c>
      <c r="B127" s="2" t="s">
        <v>429</v>
      </c>
      <c r="C127" s="89" t="s">
        <v>297</v>
      </c>
      <c r="D127" s="129" t="s">
        <v>302</v>
      </c>
      <c r="E127" s="204">
        <f>IFERROR(VLOOKUP($B127,'[19]OCT-20'!$B:$H,6,FALSE),0)</f>
        <v>30181.1</v>
      </c>
      <c r="F127" s="205">
        <f>IFERROR(VLOOKUP(B127,'[19]OCT-20'!B:H,7,FALSE),0)</f>
        <v>4766.1000000000004</v>
      </c>
      <c r="G127" s="206">
        <f t="shared" si="11"/>
        <v>34947.199999999997</v>
      </c>
      <c r="H127" s="217">
        <f>IFERROR(VLOOKUP(B127,'[20]NOV-20'!B:H,6,FALSE),0)</f>
        <v>27059.95</v>
      </c>
      <c r="I127" s="218">
        <f>IFERROR(VLOOKUP(B127,'[20]NOV-20'!B:H,7,FALSE),0)</f>
        <v>6849.25</v>
      </c>
      <c r="J127" s="219">
        <f t="shared" si="12"/>
        <v>33909.199999999997</v>
      </c>
      <c r="K127" s="217">
        <f>IFERROR(VLOOKUP(B127,'[21]DEC-20'!B:H,6,FALSE),0)</f>
        <v>19895.650000000001</v>
      </c>
      <c r="L127" s="218">
        <f>IFERROR(VLOOKUP(B127,'[21]DEC-20'!B:H,7,FALSE),0)</f>
        <v>9540.6</v>
      </c>
      <c r="M127" s="219">
        <f t="shared" si="13"/>
        <v>29436.25</v>
      </c>
      <c r="N127" s="217">
        <f>IFERROR(VLOOKUP(B127,'[22]JAN-21'!B:H,6,FALSE),0)</f>
        <v>14945.65</v>
      </c>
      <c r="O127" s="218">
        <f>IFERROR(VLOOKUP(B127,'[22]JAN-21'!B:H,7,FALSE),0)</f>
        <v>12958.6</v>
      </c>
      <c r="P127" s="219">
        <f t="shared" si="14"/>
        <v>27904.25</v>
      </c>
      <c r="Q127" s="217">
        <f>IFERROR(VLOOKUP(B127,'[23]FEB-21'!B:H,6,FALSE),0)</f>
        <v>22653.25</v>
      </c>
      <c r="R127" s="218">
        <f>IFERROR(VLOOKUP(B127,'[23]FEB-21'!B:H,7,FALSE),0)</f>
        <v>7894.15</v>
      </c>
      <c r="S127" s="219">
        <f t="shared" si="9"/>
        <v>30547.4</v>
      </c>
      <c r="T127" s="217">
        <f>IFERROR(VLOOKUP(B127,'[24]MAR-21'!B:H,6,FALSE),0)</f>
        <v>36812.5</v>
      </c>
      <c r="U127" s="218">
        <f>IFERROR(VLOOKUP(B127,'[24]MAR-21'!B:H,7,FALSE),0)</f>
        <v>5972.65</v>
      </c>
      <c r="V127" s="219">
        <f t="shared" si="10"/>
        <v>42785.15</v>
      </c>
      <c r="W127" s="195">
        <f t="shared" si="15"/>
        <v>151548.1</v>
      </c>
      <c r="X127" s="196">
        <f t="shared" si="15"/>
        <v>47981.350000000006</v>
      </c>
      <c r="Y127" s="197">
        <f t="shared" si="15"/>
        <v>199529.44999999998</v>
      </c>
    </row>
    <row r="128" spans="1:25" ht="13">
      <c r="A128" s="2" t="s">
        <v>278</v>
      </c>
      <c r="B128" s="2" t="s">
        <v>115</v>
      </c>
      <c r="C128" s="89" t="s">
        <v>297</v>
      </c>
      <c r="D128" s="129" t="s">
        <v>303</v>
      </c>
      <c r="E128" s="204">
        <f>IFERROR(VLOOKUP($B128,'[19]OCT-20'!$B:$H,6,FALSE),0)</f>
        <v>1332.7</v>
      </c>
      <c r="F128" s="205">
        <f>IFERROR(VLOOKUP(B128,'[19]OCT-20'!B:H,7,FALSE),0)</f>
        <v>0</v>
      </c>
      <c r="G128" s="206">
        <f t="shared" si="11"/>
        <v>1332.7</v>
      </c>
      <c r="H128" s="217">
        <f>IFERROR(VLOOKUP(B128,'[20]NOV-20'!B:H,6,FALSE),0)</f>
        <v>1346.15</v>
      </c>
      <c r="I128" s="218">
        <f>IFERROR(VLOOKUP(B128,'[20]NOV-20'!B:H,7,FALSE),0)</f>
        <v>0</v>
      </c>
      <c r="J128" s="219">
        <f t="shared" si="12"/>
        <v>1346.15</v>
      </c>
      <c r="K128" s="217">
        <f>IFERROR(VLOOKUP(B128,'[21]DEC-20'!B:H,6,FALSE),0)</f>
        <v>1459.35</v>
      </c>
      <c r="L128" s="218">
        <f>IFERROR(VLOOKUP(B128,'[21]DEC-20'!B:H,7,FALSE),0)</f>
        <v>0</v>
      </c>
      <c r="M128" s="219">
        <f t="shared" si="13"/>
        <v>1459.35</v>
      </c>
      <c r="N128" s="217">
        <f>IFERROR(VLOOKUP(B128,'[22]JAN-21'!B:H,6,FALSE),0)</f>
        <v>1399.75</v>
      </c>
      <c r="O128" s="218">
        <f>IFERROR(VLOOKUP(B128,'[22]JAN-21'!B:H,7,FALSE),0)</f>
        <v>0</v>
      </c>
      <c r="P128" s="219">
        <f t="shared" si="14"/>
        <v>1399.75</v>
      </c>
      <c r="Q128" s="217">
        <f>IFERROR(VLOOKUP(B128,'[23]FEB-21'!B:H,6,FALSE),0)</f>
        <v>1233</v>
      </c>
      <c r="R128" s="218">
        <f>IFERROR(VLOOKUP(B128,'[23]FEB-21'!B:H,7,FALSE),0)</f>
        <v>0</v>
      </c>
      <c r="S128" s="219">
        <f t="shared" si="9"/>
        <v>1233</v>
      </c>
      <c r="T128" s="217">
        <f>IFERROR(VLOOKUP(B128,'[24]MAR-21'!B:H,6,FALSE),0)</f>
        <v>1282.7</v>
      </c>
      <c r="U128" s="218">
        <f>IFERROR(VLOOKUP(B128,'[24]MAR-21'!B:H,7,FALSE),0)</f>
        <v>0</v>
      </c>
      <c r="V128" s="219">
        <f t="shared" si="10"/>
        <v>1282.7</v>
      </c>
      <c r="W128" s="195">
        <f t="shared" si="15"/>
        <v>8053.6500000000005</v>
      </c>
      <c r="X128" s="196">
        <f t="shared" si="15"/>
        <v>0</v>
      </c>
      <c r="Y128" s="197">
        <f t="shared" si="15"/>
        <v>8053.6500000000005</v>
      </c>
    </row>
    <row r="129" spans="1:25" ht="13">
      <c r="A129" s="2" t="s">
        <v>278</v>
      </c>
      <c r="B129" s="2" t="s">
        <v>116</v>
      </c>
      <c r="C129" s="89" t="s">
        <v>297</v>
      </c>
      <c r="D129" s="129" t="s">
        <v>303</v>
      </c>
      <c r="E129" s="204">
        <f>IFERROR(VLOOKUP($B129,'[19]OCT-20'!$B:$H,6,FALSE),0)</f>
        <v>5779.65</v>
      </c>
      <c r="F129" s="205">
        <f>IFERROR(VLOOKUP(B129,'[19]OCT-20'!B:H,7,FALSE),0)</f>
        <v>66.45</v>
      </c>
      <c r="G129" s="206">
        <f t="shared" si="11"/>
        <v>5846.0999999999995</v>
      </c>
      <c r="H129" s="217">
        <f>IFERROR(VLOOKUP(B129,'[20]NOV-20'!B:H,6,FALSE),0)</f>
        <v>21930.400000000001</v>
      </c>
      <c r="I129" s="218">
        <f>IFERROR(VLOOKUP(B129,'[20]NOV-20'!B:H,7,FALSE),0)</f>
        <v>307.89999999999998</v>
      </c>
      <c r="J129" s="219">
        <f t="shared" si="12"/>
        <v>22238.300000000003</v>
      </c>
      <c r="K129" s="217">
        <f>IFERROR(VLOOKUP(B129,'[21]DEC-20'!B:H,6,FALSE),0)</f>
        <v>22365.25</v>
      </c>
      <c r="L129" s="218">
        <f>IFERROR(VLOOKUP(B129,'[21]DEC-20'!B:H,7,FALSE),0)</f>
        <v>163.5</v>
      </c>
      <c r="M129" s="219">
        <f t="shared" si="13"/>
        <v>22528.75</v>
      </c>
      <c r="N129" s="217">
        <f>IFERROR(VLOOKUP(B129,'[22]JAN-21'!B:H,6,FALSE),0)</f>
        <v>16181.6</v>
      </c>
      <c r="O129" s="218">
        <f>IFERROR(VLOOKUP(B129,'[22]JAN-21'!B:H,7,FALSE),0)</f>
        <v>129.75</v>
      </c>
      <c r="P129" s="219">
        <f t="shared" si="14"/>
        <v>16311.35</v>
      </c>
      <c r="Q129" s="217">
        <f>IFERROR(VLOOKUP(B129,'[23]FEB-21'!B:H,6,FALSE),0)</f>
        <v>15726.7</v>
      </c>
      <c r="R129" s="218">
        <f>IFERROR(VLOOKUP(B129,'[23]FEB-21'!B:H,7,FALSE),0)</f>
        <v>219.5</v>
      </c>
      <c r="S129" s="219">
        <f t="shared" si="9"/>
        <v>15946.2</v>
      </c>
      <c r="T129" s="217">
        <f>IFERROR(VLOOKUP(B129,'[24]MAR-21'!B:H,6,FALSE),0)</f>
        <v>19771.849999999999</v>
      </c>
      <c r="U129" s="218">
        <f>IFERROR(VLOOKUP(B129,'[24]MAR-21'!B:H,7,FALSE),0)</f>
        <v>353.05</v>
      </c>
      <c r="V129" s="219">
        <f t="shared" si="10"/>
        <v>20124.899999999998</v>
      </c>
      <c r="W129" s="195">
        <f t="shared" si="15"/>
        <v>101755.45000000001</v>
      </c>
      <c r="X129" s="196">
        <f t="shared" si="15"/>
        <v>1240.1499999999999</v>
      </c>
      <c r="Y129" s="197">
        <f t="shared" si="15"/>
        <v>102995.59999999999</v>
      </c>
    </row>
    <row r="130" spans="1:25" ht="13">
      <c r="A130" s="2" t="s">
        <v>278</v>
      </c>
      <c r="B130" s="2" t="s">
        <v>117</v>
      </c>
      <c r="C130" s="89" t="s">
        <v>297</v>
      </c>
      <c r="D130" s="129" t="s">
        <v>303</v>
      </c>
      <c r="E130" s="204">
        <f>IFERROR(VLOOKUP($B130,'[19]OCT-20'!$B:$H,6,FALSE),0)</f>
        <v>7033.5</v>
      </c>
      <c r="F130" s="205">
        <f>IFERROR(VLOOKUP(B130,'[19]OCT-20'!B:H,7,FALSE),0)</f>
        <v>760.5</v>
      </c>
      <c r="G130" s="206">
        <f t="shared" si="11"/>
        <v>7794</v>
      </c>
      <c r="H130" s="217">
        <f>IFERROR(VLOOKUP(B130,'[20]NOV-20'!B:H,6,FALSE),0)</f>
        <v>7122.3</v>
      </c>
      <c r="I130" s="218">
        <f>IFERROR(VLOOKUP(B130,'[20]NOV-20'!B:H,7,FALSE),0)</f>
        <v>87.1</v>
      </c>
      <c r="J130" s="219">
        <f t="shared" si="12"/>
        <v>7209.4000000000005</v>
      </c>
      <c r="K130" s="217">
        <f>IFERROR(VLOOKUP(B130,'[21]DEC-20'!B:H,6,FALSE),0)</f>
        <v>10069.35</v>
      </c>
      <c r="L130" s="218">
        <f>IFERROR(VLOOKUP(B130,'[21]DEC-20'!B:H,7,FALSE),0)</f>
        <v>341.25</v>
      </c>
      <c r="M130" s="219">
        <f t="shared" si="13"/>
        <v>10410.6</v>
      </c>
      <c r="N130" s="217">
        <f>IFERROR(VLOOKUP(B130,'[22]JAN-21'!B:H,6,FALSE),0)</f>
        <v>10136.200000000001</v>
      </c>
      <c r="O130" s="218">
        <f>IFERROR(VLOOKUP(B130,'[22]JAN-21'!B:H,7,FALSE),0)</f>
        <v>175.25</v>
      </c>
      <c r="P130" s="219">
        <f t="shared" si="14"/>
        <v>10311.450000000001</v>
      </c>
      <c r="Q130" s="217">
        <f>IFERROR(VLOOKUP(B130,'[23]FEB-21'!B:H,6,FALSE),0)</f>
        <v>12088</v>
      </c>
      <c r="R130" s="218">
        <f>IFERROR(VLOOKUP(B130,'[23]FEB-21'!B:H,7,FALSE),0)</f>
        <v>36.25</v>
      </c>
      <c r="S130" s="219">
        <f t="shared" si="9"/>
        <v>12124.25</v>
      </c>
      <c r="T130" s="217">
        <f>IFERROR(VLOOKUP(B130,'[24]MAR-21'!B:H,6,FALSE),0)</f>
        <v>9127.75</v>
      </c>
      <c r="U130" s="218">
        <f>IFERROR(VLOOKUP(B130,'[24]MAR-21'!B:H,7,FALSE),0)</f>
        <v>69.3</v>
      </c>
      <c r="V130" s="219">
        <f t="shared" si="10"/>
        <v>9197.0499999999993</v>
      </c>
      <c r="W130" s="195">
        <f t="shared" si="15"/>
        <v>55577.100000000006</v>
      </c>
      <c r="X130" s="196">
        <f t="shared" si="15"/>
        <v>1469.6499999999999</v>
      </c>
      <c r="Y130" s="197">
        <f t="shared" si="15"/>
        <v>57046.75</v>
      </c>
    </row>
    <row r="131" spans="1:25" ht="13">
      <c r="A131" s="2" t="s">
        <v>278</v>
      </c>
      <c r="B131" s="2" t="s">
        <v>118</v>
      </c>
      <c r="C131" s="89" t="s">
        <v>297</v>
      </c>
      <c r="D131" s="129" t="s">
        <v>303</v>
      </c>
      <c r="E131" s="204">
        <f>IFERROR(VLOOKUP($B131,'[19]OCT-20'!$B:$H,6,FALSE),0)</f>
        <v>9114.25</v>
      </c>
      <c r="F131" s="205">
        <f>IFERROR(VLOOKUP(B131,'[19]OCT-20'!B:H,7,FALSE),0)</f>
        <v>347.7</v>
      </c>
      <c r="G131" s="206">
        <f t="shared" si="11"/>
        <v>9461.9500000000007</v>
      </c>
      <c r="H131" s="217">
        <f>IFERROR(VLOOKUP(B131,'[20]NOV-20'!B:H,6,FALSE),0)</f>
        <v>11414.45</v>
      </c>
      <c r="I131" s="218">
        <f>IFERROR(VLOOKUP(B131,'[20]NOV-20'!B:H,7,FALSE),0)</f>
        <v>113</v>
      </c>
      <c r="J131" s="219">
        <f t="shared" si="12"/>
        <v>11527.45</v>
      </c>
      <c r="K131" s="217">
        <f>IFERROR(VLOOKUP(B131,'[21]DEC-20'!B:H,6,FALSE),0)</f>
        <v>26005.65</v>
      </c>
      <c r="L131" s="218">
        <f>IFERROR(VLOOKUP(B131,'[21]DEC-20'!B:H,7,FALSE),0)</f>
        <v>306.10000000000002</v>
      </c>
      <c r="M131" s="219">
        <f t="shared" si="13"/>
        <v>26311.75</v>
      </c>
      <c r="N131" s="217">
        <f>IFERROR(VLOOKUP(B131,'[22]JAN-21'!B:H,6,FALSE),0)</f>
        <v>29715.95</v>
      </c>
      <c r="O131" s="218">
        <f>IFERROR(VLOOKUP(B131,'[22]JAN-21'!B:H,7,FALSE),0)</f>
        <v>870.55</v>
      </c>
      <c r="P131" s="219">
        <f t="shared" si="14"/>
        <v>30586.5</v>
      </c>
      <c r="Q131" s="217">
        <f>IFERROR(VLOOKUP(B131,'[23]FEB-21'!B:H,6,FALSE),0)</f>
        <v>15471.7</v>
      </c>
      <c r="R131" s="218">
        <f>IFERROR(VLOOKUP(B131,'[23]FEB-21'!B:H,7,FALSE),0)</f>
        <v>116.95</v>
      </c>
      <c r="S131" s="219">
        <f t="shared" si="9"/>
        <v>15588.650000000001</v>
      </c>
      <c r="T131" s="217">
        <f>IFERROR(VLOOKUP(B131,'[24]MAR-21'!B:H,6,FALSE),0)</f>
        <v>16169.45</v>
      </c>
      <c r="U131" s="218">
        <f>IFERROR(VLOOKUP(B131,'[24]MAR-21'!B:H,7,FALSE),0)</f>
        <v>267.60000000000002</v>
      </c>
      <c r="V131" s="219">
        <f t="shared" si="10"/>
        <v>16437.05</v>
      </c>
      <c r="W131" s="195">
        <f t="shared" si="15"/>
        <v>107891.45</v>
      </c>
      <c r="X131" s="196">
        <f t="shared" si="15"/>
        <v>2021.9</v>
      </c>
      <c r="Y131" s="197">
        <f t="shared" si="15"/>
        <v>109913.34999999999</v>
      </c>
    </row>
    <row r="132" spans="1:25" ht="13">
      <c r="A132" s="2" t="s">
        <v>278</v>
      </c>
      <c r="B132" s="2" t="s">
        <v>119</v>
      </c>
      <c r="C132" s="89" t="s">
        <v>297</v>
      </c>
      <c r="D132" s="129" t="s">
        <v>303</v>
      </c>
      <c r="E132" s="204">
        <f>IFERROR(VLOOKUP($B132,'[19]OCT-20'!$B:$H,6,FALSE),0)</f>
        <v>0</v>
      </c>
      <c r="F132" s="205">
        <f>IFERROR(VLOOKUP(B132,'[19]OCT-20'!B:H,7,FALSE),0)</f>
        <v>0</v>
      </c>
      <c r="G132" s="206">
        <f t="shared" si="11"/>
        <v>0</v>
      </c>
      <c r="H132" s="217">
        <f>IFERROR(VLOOKUP(B132,'[20]NOV-20'!B:H,6,FALSE),0)</f>
        <v>0</v>
      </c>
      <c r="I132" s="218">
        <f>IFERROR(VLOOKUP(B132,'[20]NOV-20'!B:H,7,FALSE),0)</f>
        <v>0</v>
      </c>
      <c r="J132" s="219">
        <f t="shared" si="12"/>
        <v>0</v>
      </c>
      <c r="K132" s="217">
        <f>IFERROR(VLOOKUP(B132,'[21]DEC-20'!B:H,6,FALSE),0)</f>
        <v>0</v>
      </c>
      <c r="L132" s="218">
        <f>IFERROR(VLOOKUP(B132,'[21]DEC-20'!B:H,7,FALSE),0)</f>
        <v>0</v>
      </c>
      <c r="M132" s="219">
        <f t="shared" si="13"/>
        <v>0</v>
      </c>
      <c r="N132" s="217">
        <f>IFERROR(VLOOKUP(B132,'[22]JAN-21'!B:H,6,FALSE),0)</f>
        <v>0</v>
      </c>
      <c r="O132" s="218">
        <f>IFERROR(VLOOKUP(B132,'[22]JAN-21'!B:H,7,FALSE),0)</f>
        <v>0</v>
      </c>
      <c r="P132" s="219">
        <f t="shared" si="14"/>
        <v>0</v>
      </c>
      <c r="Q132" s="217">
        <f>IFERROR(VLOOKUP(B132,'[23]FEB-21'!B:H,6,FALSE),0)</f>
        <v>280.5</v>
      </c>
      <c r="R132" s="218">
        <f>IFERROR(VLOOKUP(B132,'[23]FEB-21'!B:H,7,FALSE),0)</f>
        <v>0</v>
      </c>
      <c r="S132" s="219">
        <f t="shared" si="9"/>
        <v>280.5</v>
      </c>
      <c r="T132" s="217">
        <f>IFERROR(VLOOKUP(B132,'[24]MAR-21'!B:H,6,FALSE),0)</f>
        <v>11289.95</v>
      </c>
      <c r="U132" s="218">
        <f>IFERROR(VLOOKUP(B132,'[24]MAR-21'!B:H,7,FALSE),0)</f>
        <v>72.25</v>
      </c>
      <c r="V132" s="219">
        <f t="shared" si="10"/>
        <v>11362.2</v>
      </c>
      <c r="W132" s="195">
        <f t="shared" si="15"/>
        <v>11570.45</v>
      </c>
      <c r="X132" s="196">
        <f t="shared" si="15"/>
        <v>72.25</v>
      </c>
      <c r="Y132" s="197">
        <f t="shared" si="15"/>
        <v>11642.7</v>
      </c>
    </row>
    <row r="133" spans="1:25" ht="13">
      <c r="A133" s="2" t="s">
        <v>278</v>
      </c>
      <c r="B133" s="2" t="s">
        <v>120</v>
      </c>
      <c r="C133" s="89" t="s">
        <v>297</v>
      </c>
      <c r="D133" s="129" t="s">
        <v>303</v>
      </c>
      <c r="E133" s="204">
        <f>IFERROR(VLOOKUP($B133,'[19]OCT-20'!$B:$H,6,FALSE),0)</f>
        <v>13470.35</v>
      </c>
      <c r="F133" s="205">
        <f>IFERROR(VLOOKUP(B133,'[19]OCT-20'!B:H,7,FALSE),0)</f>
        <v>341.75</v>
      </c>
      <c r="G133" s="206">
        <f t="shared" si="11"/>
        <v>13812.1</v>
      </c>
      <c r="H133" s="217">
        <f>IFERROR(VLOOKUP(B133,'[20]NOV-20'!B:H,6,FALSE),0)</f>
        <v>14973.8</v>
      </c>
      <c r="I133" s="218">
        <f>IFERROR(VLOOKUP(B133,'[20]NOV-20'!B:H,7,FALSE),0)</f>
        <v>113.05</v>
      </c>
      <c r="J133" s="219">
        <f t="shared" si="12"/>
        <v>15086.849999999999</v>
      </c>
      <c r="K133" s="217">
        <f>IFERROR(VLOOKUP(B133,'[21]DEC-20'!B:H,6,FALSE),0)</f>
        <v>19143.099999999999</v>
      </c>
      <c r="L133" s="218">
        <f>IFERROR(VLOOKUP(B133,'[21]DEC-20'!B:H,7,FALSE),0)</f>
        <v>85.7</v>
      </c>
      <c r="M133" s="219">
        <f t="shared" si="13"/>
        <v>19228.8</v>
      </c>
      <c r="N133" s="217">
        <f>IFERROR(VLOOKUP(B133,'[22]JAN-21'!B:H,6,FALSE),0)</f>
        <v>14985.7</v>
      </c>
      <c r="O133" s="218">
        <f>IFERROR(VLOOKUP(B133,'[22]JAN-21'!B:H,7,FALSE),0)</f>
        <v>229.1</v>
      </c>
      <c r="P133" s="219">
        <f t="shared" si="14"/>
        <v>15214.800000000001</v>
      </c>
      <c r="Q133" s="217">
        <f>IFERROR(VLOOKUP(B133,'[23]FEB-21'!B:H,6,FALSE),0)</f>
        <v>11122.8</v>
      </c>
      <c r="R133" s="218">
        <f>IFERROR(VLOOKUP(B133,'[23]FEB-21'!B:H,7,FALSE),0)</f>
        <v>34.4</v>
      </c>
      <c r="S133" s="219">
        <f t="shared" ref="S133:S196" si="16">+Q133+R133</f>
        <v>11157.199999999999</v>
      </c>
      <c r="T133" s="217">
        <f>IFERROR(VLOOKUP(B133,'[24]MAR-21'!B:H,6,FALSE),0)</f>
        <v>4274.1000000000004</v>
      </c>
      <c r="U133" s="218">
        <f>IFERROR(VLOOKUP(B133,'[24]MAR-21'!B:H,7,FALSE),0)</f>
        <v>128.75</v>
      </c>
      <c r="V133" s="219">
        <f t="shared" ref="V133:V196" si="17">+T133+U133</f>
        <v>4402.8500000000004</v>
      </c>
      <c r="W133" s="195">
        <f t="shared" si="15"/>
        <v>77969.850000000006</v>
      </c>
      <c r="X133" s="196">
        <f t="shared" si="15"/>
        <v>932.75</v>
      </c>
      <c r="Y133" s="197">
        <f t="shared" si="15"/>
        <v>78902.600000000006</v>
      </c>
    </row>
    <row r="134" spans="1:25" ht="13">
      <c r="A134" s="2" t="s">
        <v>278</v>
      </c>
      <c r="B134" s="2" t="s">
        <v>121</v>
      </c>
      <c r="C134" s="89" t="s">
        <v>297</v>
      </c>
      <c r="D134" s="129" t="s">
        <v>303</v>
      </c>
      <c r="E134" s="204">
        <f>IFERROR(VLOOKUP($B134,'[19]OCT-20'!$B:$H,6,FALSE),0)</f>
        <v>0</v>
      </c>
      <c r="F134" s="205">
        <f>IFERROR(VLOOKUP(B134,'[19]OCT-20'!B:H,7,FALSE),0)</f>
        <v>0</v>
      </c>
      <c r="G134" s="206">
        <f t="shared" si="11"/>
        <v>0</v>
      </c>
      <c r="H134" s="217">
        <f>IFERROR(VLOOKUP(B134,'[20]NOV-20'!B:H,6,FALSE),0)</f>
        <v>0</v>
      </c>
      <c r="I134" s="218">
        <f>IFERROR(VLOOKUP(B134,'[20]NOV-20'!B:H,7,FALSE),0)</f>
        <v>0</v>
      </c>
      <c r="J134" s="219">
        <f t="shared" si="12"/>
        <v>0</v>
      </c>
      <c r="K134" s="217">
        <f>IFERROR(VLOOKUP(B134,'[21]DEC-20'!B:H,6,FALSE),0)</f>
        <v>0</v>
      </c>
      <c r="L134" s="218">
        <f>IFERROR(VLOOKUP(B134,'[21]DEC-20'!B:H,7,FALSE),0)</f>
        <v>0</v>
      </c>
      <c r="M134" s="219">
        <f t="shared" si="13"/>
        <v>0</v>
      </c>
      <c r="N134" s="217">
        <f>IFERROR(VLOOKUP(B134,'[22]JAN-21'!B:H,6,FALSE),0)</f>
        <v>0</v>
      </c>
      <c r="O134" s="218">
        <f>IFERROR(VLOOKUP(B134,'[22]JAN-21'!B:H,7,FALSE),0)</f>
        <v>0</v>
      </c>
      <c r="P134" s="219">
        <f t="shared" si="14"/>
        <v>0</v>
      </c>
      <c r="Q134" s="217">
        <f>IFERROR(VLOOKUP(B134,'[23]FEB-21'!B:H,6,FALSE),0)</f>
        <v>46.25</v>
      </c>
      <c r="R134" s="218">
        <f>IFERROR(VLOOKUP(B134,'[23]FEB-21'!B:H,7,FALSE),0)</f>
        <v>9.9499999999999993</v>
      </c>
      <c r="S134" s="219">
        <f t="shared" si="16"/>
        <v>56.2</v>
      </c>
      <c r="T134" s="217">
        <f>IFERROR(VLOOKUP(B134,'[24]MAR-21'!B:H,6,FALSE),0)</f>
        <v>8.51</v>
      </c>
      <c r="U134" s="218">
        <f>IFERROR(VLOOKUP(B134,'[24]MAR-21'!B:H,7,FALSE),0)</f>
        <v>2.1</v>
      </c>
      <c r="V134" s="219">
        <f t="shared" si="17"/>
        <v>10.61</v>
      </c>
      <c r="W134" s="195">
        <f t="shared" si="15"/>
        <v>54.76</v>
      </c>
      <c r="X134" s="196">
        <f t="shared" si="15"/>
        <v>12.049999999999999</v>
      </c>
      <c r="Y134" s="197">
        <f t="shared" si="15"/>
        <v>66.81</v>
      </c>
    </row>
    <row r="135" spans="1:25" ht="13">
      <c r="A135" s="2" t="s">
        <v>278</v>
      </c>
      <c r="B135" s="2" t="s">
        <v>122</v>
      </c>
      <c r="C135" s="89" t="s">
        <v>297</v>
      </c>
      <c r="D135" s="129" t="s">
        <v>303</v>
      </c>
      <c r="E135" s="204">
        <f>IFERROR(VLOOKUP($B135,'[19]OCT-20'!$B:$H,6,FALSE),0)</f>
        <v>0</v>
      </c>
      <c r="F135" s="205">
        <f>IFERROR(VLOOKUP(B135,'[19]OCT-20'!B:H,7,FALSE),0)</f>
        <v>0</v>
      </c>
      <c r="G135" s="206">
        <f t="shared" si="11"/>
        <v>0</v>
      </c>
      <c r="H135" s="217">
        <f>IFERROR(VLOOKUP(B135,'[20]NOV-20'!B:H,6,FALSE),0)</f>
        <v>0</v>
      </c>
      <c r="I135" s="218">
        <f>IFERROR(VLOOKUP(B135,'[20]NOV-20'!B:H,7,FALSE),0)</f>
        <v>0</v>
      </c>
      <c r="J135" s="219">
        <f t="shared" si="12"/>
        <v>0</v>
      </c>
      <c r="K135" s="217">
        <f>IFERROR(VLOOKUP(B135,'[21]DEC-20'!B:H,6,FALSE),0)</f>
        <v>0</v>
      </c>
      <c r="L135" s="218">
        <f>IFERROR(VLOOKUP(B135,'[21]DEC-20'!B:H,7,FALSE),0)</f>
        <v>0</v>
      </c>
      <c r="M135" s="219">
        <f t="shared" si="13"/>
        <v>0</v>
      </c>
      <c r="N135" s="217">
        <f>IFERROR(VLOOKUP(B135,'[22]JAN-21'!B:H,6,FALSE),0)</f>
        <v>0</v>
      </c>
      <c r="O135" s="218">
        <f>IFERROR(VLOOKUP(B135,'[22]JAN-21'!B:H,7,FALSE),0)</f>
        <v>0</v>
      </c>
      <c r="P135" s="219">
        <f t="shared" si="14"/>
        <v>0</v>
      </c>
      <c r="Q135" s="217">
        <f>IFERROR(VLOOKUP(B135,'[23]FEB-21'!B:H,6,FALSE),0)</f>
        <v>46.1</v>
      </c>
      <c r="R135" s="218">
        <f>IFERROR(VLOOKUP(B135,'[23]FEB-21'!B:H,7,FALSE),0)</f>
        <v>9.94</v>
      </c>
      <c r="S135" s="219">
        <f t="shared" si="16"/>
        <v>56.04</v>
      </c>
      <c r="T135" s="217">
        <f>IFERROR(VLOOKUP(B135,'[24]MAR-21'!B:H,6,FALSE),0)</f>
        <v>0</v>
      </c>
      <c r="U135" s="218">
        <f>IFERROR(VLOOKUP(B135,'[24]MAR-21'!B:H,7,FALSE),0)</f>
        <v>0</v>
      </c>
      <c r="V135" s="219">
        <f t="shared" si="17"/>
        <v>0</v>
      </c>
      <c r="W135" s="195">
        <f t="shared" si="15"/>
        <v>46.1</v>
      </c>
      <c r="X135" s="196">
        <f t="shared" si="15"/>
        <v>9.94</v>
      </c>
      <c r="Y135" s="197">
        <f t="shared" si="15"/>
        <v>56.04</v>
      </c>
    </row>
    <row r="136" spans="1:25" ht="13">
      <c r="A136" s="2" t="s">
        <v>278</v>
      </c>
      <c r="B136" s="2" t="s">
        <v>123</v>
      </c>
      <c r="C136" s="89" t="s">
        <v>297</v>
      </c>
      <c r="D136" s="129" t="s">
        <v>303</v>
      </c>
      <c r="E136" s="204">
        <f>IFERROR(VLOOKUP($B136,'[19]OCT-20'!$B:$H,6,FALSE),0)</f>
        <v>1645.65</v>
      </c>
      <c r="F136" s="205">
        <f>IFERROR(VLOOKUP(B136,'[19]OCT-20'!B:H,7,FALSE),0)</f>
        <v>365.21</v>
      </c>
      <c r="G136" s="206">
        <f t="shared" si="11"/>
        <v>2010.8600000000001</v>
      </c>
      <c r="H136" s="217">
        <f>IFERROR(VLOOKUP(B136,'[20]NOV-20'!B:H,6,FALSE),0)</f>
        <v>2735.21</v>
      </c>
      <c r="I136" s="218">
        <f>IFERROR(VLOOKUP(B136,'[20]NOV-20'!B:H,7,FALSE),0)</f>
        <v>513.65</v>
      </c>
      <c r="J136" s="219">
        <f t="shared" si="12"/>
        <v>3248.86</v>
      </c>
      <c r="K136" s="217">
        <f>IFERROR(VLOOKUP(B136,'[21]DEC-20'!B:H,6,FALSE),0)</f>
        <v>2240.02</v>
      </c>
      <c r="L136" s="218">
        <f>IFERROR(VLOOKUP(B136,'[21]DEC-20'!B:H,7,FALSE),0)</f>
        <v>341.3</v>
      </c>
      <c r="M136" s="219">
        <f t="shared" si="13"/>
        <v>2581.3200000000002</v>
      </c>
      <c r="N136" s="217">
        <f>IFERROR(VLOOKUP(B136,'[22]JAN-21'!B:H,6,FALSE),0)</f>
        <v>2843.74</v>
      </c>
      <c r="O136" s="218">
        <f>IFERROR(VLOOKUP(B136,'[22]JAN-21'!B:H,7,FALSE),0)</f>
        <v>399.6</v>
      </c>
      <c r="P136" s="219">
        <f t="shared" si="14"/>
        <v>3243.3399999999997</v>
      </c>
      <c r="Q136" s="217">
        <f>IFERROR(VLOOKUP(B136,'[23]FEB-21'!B:H,6,FALSE),0)</f>
        <v>1833.08</v>
      </c>
      <c r="R136" s="218">
        <f>IFERROR(VLOOKUP(B136,'[23]FEB-21'!B:H,7,FALSE),0)</f>
        <v>258.64999999999998</v>
      </c>
      <c r="S136" s="219">
        <f t="shared" si="16"/>
        <v>2091.73</v>
      </c>
      <c r="T136" s="217">
        <f>IFERROR(VLOOKUP(B136,'[24]MAR-21'!B:H,6,FALSE),0)</f>
        <v>2027.03</v>
      </c>
      <c r="U136" s="218">
        <f>IFERROR(VLOOKUP(B136,'[24]MAR-21'!B:H,7,FALSE),0)</f>
        <v>288.14999999999998</v>
      </c>
      <c r="V136" s="219">
        <f t="shared" si="17"/>
        <v>2315.1799999999998</v>
      </c>
      <c r="W136" s="195">
        <f t="shared" si="15"/>
        <v>13324.730000000001</v>
      </c>
      <c r="X136" s="196">
        <f t="shared" si="15"/>
        <v>2166.56</v>
      </c>
      <c r="Y136" s="197">
        <f t="shared" si="15"/>
        <v>15491.29</v>
      </c>
    </row>
    <row r="137" spans="1:25" ht="13">
      <c r="A137" s="2" t="s">
        <v>278</v>
      </c>
      <c r="B137" s="2" t="s">
        <v>124</v>
      </c>
      <c r="C137" s="89" t="s">
        <v>297</v>
      </c>
      <c r="D137" s="129" t="s">
        <v>303</v>
      </c>
      <c r="E137" s="204">
        <f>IFERROR(VLOOKUP($B137,'[19]OCT-20'!$B:$H,6,FALSE),0)</f>
        <v>4008.37</v>
      </c>
      <c r="F137" s="205">
        <f>IFERROR(VLOOKUP(B137,'[19]OCT-20'!B:H,7,FALSE),0)</f>
        <v>232.41</v>
      </c>
      <c r="G137" s="206">
        <f t="shared" ref="G137:G201" si="18">+E137+F137</f>
        <v>4240.78</v>
      </c>
      <c r="H137" s="217">
        <f>IFERROR(VLOOKUP(B137,'[20]NOV-20'!B:H,6,FALSE),0)</f>
        <v>4136.2</v>
      </c>
      <c r="I137" s="218">
        <f>IFERROR(VLOOKUP(B137,'[20]NOV-20'!B:H,7,FALSE),0)</f>
        <v>600.05999999999995</v>
      </c>
      <c r="J137" s="219">
        <f t="shared" ref="J137:J201" si="19">+H137+I137</f>
        <v>4736.26</v>
      </c>
      <c r="K137" s="217">
        <f>IFERROR(VLOOKUP(B137,'[21]DEC-20'!B:H,6,FALSE),0)</f>
        <v>3685.24</v>
      </c>
      <c r="L137" s="218">
        <f>IFERROR(VLOOKUP(B137,'[21]DEC-20'!B:H,7,FALSE),0)</f>
        <v>356.46</v>
      </c>
      <c r="M137" s="219">
        <f t="shared" ref="M137:M201" si="20">+K137+L137</f>
        <v>4041.7</v>
      </c>
      <c r="N137" s="217">
        <f>IFERROR(VLOOKUP(B137,'[22]JAN-21'!B:H,6,FALSE),0)</f>
        <v>3988.1</v>
      </c>
      <c r="O137" s="218">
        <f>IFERROR(VLOOKUP(B137,'[22]JAN-21'!B:H,7,FALSE),0)</f>
        <v>452.82</v>
      </c>
      <c r="P137" s="219">
        <f t="shared" ref="P137:P201" si="21">+N137+O137</f>
        <v>4440.92</v>
      </c>
      <c r="Q137" s="217">
        <f>IFERROR(VLOOKUP(B137,'[23]FEB-21'!B:H,6,FALSE),0)</f>
        <v>2857.35</v>
      </c>
      <c r="R137" s="218">
        <f>IFERROR(VLOOKUP(B137,'[23]FEB-21'!B:H,7,FALSE),0)</f>
        <v>296.5</v>
      </c>
      <c r="S137" s="219">
        <f t="shared" si="16"/>
        <v>3153.85</v>
      </c>
      <c r="T137" s="217">
        <f>IFERROR(VLOOKUP(B137,'[24]MAR-21'!B:H,6,FALSE),0)</f>
        <v>2989.14</v>
      </c>
      <c r="U137" s="218">
        <f>IFERROR(VLOOKUP(B137,'[24]MAR-21'!B:H,7,FALSE),0)</f>
        <v>416.08</v>
      </c>
      <c r="V137" s="219">
        <f t="shared" si="17"/>
        <v>3405.22</v>
      </c>
      <c r="W137" s="195">
        <f t="shared" si="15"/>
        <v>21664.399999999998</v>
      </c>
      <c r="X137" s="196">
        <f t="shared" si="15"/>
        <v>2354.33</v>
      </c>
      <c r="Y137" s="197">
        <f t="shared" si="15"/>
        <v>24018.730000000003</v>
      </c>
    </row>
    <row r="138" spans="1:25" ht="13">
      <c r="A138" s="2" t="s">
        <v>279</v>
      </c>
      <c r="B138" s="2" t="s">
        <v>125</v>
      </c>
      <c r="C138" s="89" t="s">
        <v>297</v>
      </c>
      <c r="D138" s="129" t="s">
        <v>303</v>
      </c>
      <c r="E138" s="204">
        <f>IFERROR(VLOOKUP($B138,'[19]OCT-20'!$B:$H,6,FALSE),0)</f>
        <v>0</v>
      </c>
      <c r="F138" s="205">
        <f>IFERROR(VLOOKUP(B138,'[19]OCT-20'!B:H,7,FALSE),0)</f>
        <v>0</v>
      </c>
      <c r="G138" s="206">
        <f t="shared" si="18"/>
        <v>0</v>
      </c>
      <c r="H138" s="217">
        <f>IFERROR(VLOOKUP(B138,'[20]NOV-20'!B:H,6,FALSE),0)</f>
        <v>0</v>
      </c>
      <c r="I138" s="218">
        <f>IFERROR(VLOOKUP(B138,'[20]NOV-20'!B:H,7,FALSE),0)</f>
        <v>0</v>
      </c>
      <c r="J138" s="219">
        <f t="shared" si="19"/>
        <v>0</v>
      </c>
      <c r="K138" s="217">
        <f>IFERROR(VLOOKUP(B138,'[21]DEC-20'!B:H,6,FALSE),0)</f>
        <v>0</v>
      </c>
      <c r="L138" s="218">
        <f>IFERROR(VLOOKUP(B138,'[21]DEC-20'!B:H,7,FALSE),0)</f>
        <v>0</v>
      </c>
      <c r="M138" s="219">
        <f t="shared" si="20"/>
        <v>0</v>
      </c>
      <c r="N138" s="217">
        <f>IFERROR(VLOOKUP(B138,'[22]JAN-21'!B:H,6,FALSE),0)</f>
        <v>0</v>
      </c>
      <c r="O138" s="218">
        <f>IFERROR(VLOOKUP(B138,'[22]JAN-21'!B:H,7,FALSE),0)</f>
        <v>0</v>
      </c>
      <c r="P138" s="219">
        <f t="shared" si="21"/>
        <v>0</v>
      </c>
      <c r="Q138" s="217">
        <f>IFERROR(VLOOKUP(B138,'[23]FEB-21'!B:H,6,FALSE),0)</f>
        <v>0</v>
      </c>
      <c r="R138" s="218">
        <f>IFERROR(VLOOKUP(B138,'[23]FEB-21'!B:H,7,FALSE),0)</f>
        <v>0</v>
      </c>
      <c r="S138" s="219">
        <f t="shared" si="16"/>
        <v>0</v>
      </c>
      <c r="T138" s="217">
        <f>IFERROR(VLOOKUP(B138,'[24]MAR-21'!B:H,6,FALSE),0)</f>
        <v>0</v>
      </c>
      <c r="U138" s="218">
        <f>IFERROR(VLOOKUP(B138,'[24]MAR-21'!B:H,7,FALSE),0)</f>
        <v>0</v>
      </c>
      <c r="V138" s="219">
        <f t="shared" si="17"/>
        <v>0</v>
      </c>
      <c r="W138" s="195">
        <f t="shared" si="15"/>
        <v>0</v>
      </c>
      <c r="X138" s="196">
        <f t="shared" si="15"/>
        <v>0</v>
      </c>
      <c r="Y138" s="197">
        <f t="shared" si="15"/>
        <v>0</v>
      </c>
    </row>
    <row r="139" spans="1:25" ht="13">
      <c r="A139" s="2" t="s">
        <v>281</v>
      </c>
      <c r="B139" s="2" t="s">
        <v>144</v>
      </c>
      <c r="C139" s="89" t="s">
        <v>297</v>
      </c>
      <c r="D139" s="129" t="s">
        <v>298</v>
      </c>
      <c r="E139" s="204">
        <f>IFERROR(VLOOKUP($B139,'[19]OCT-20'!$B:$H,6,FALSE),0)</f>
        <v>110.01</v>
      </c>
      <c r="F139" s="205">
        <f>IFERROR(VLOOKUP(B139,'[19]OCT-20'!B:H,7,FALSE),0)</f>
        <v>0</v>
      </c>
      <c r="G139" s="206">
        <f t="shared" si="18"/>
        <v>110.01</v>
      </c>
      <c r="H139" s="217">
        <f>IFERROR(VLOOKUP(B139,'[20]NOV-20'!B:H,6,FALSE),0)</f>
        <v>312.88</v>
      </c>
      <c r="I139" s="218">
        <f>IFERROR(VLOOKUP(B139,'[20]NOV-20'!B:H,7,FALSE),0)</f>
        <v>0.15</v>
      </c>
      <c r="J139" s="219">
        <f t="shared" si="19"/>
        <v>313.02999999999997</v>
      </c>
      <c r="K139" s="217">
        <f>IFERROR(VLOOKUP(B139,'[21]DEC-20'!B:H,6,FALSE),0)</f>
        <v>501.95</v>
      </c>
      <c r="L139" s="218">
        <f>IFERROR(VLOOKUP(B139,'[21]DEC-20'!B:H,7,FALSE),0)</f>
        <v>0.54</v>
      </c>
      <c r="M139" s="219">
        <f t="shared" si="20"/>
        <v>502.49</v>
      </c>
      <c r="N139" s="217">
        <f>IFERROR(VLOOKUP(B139,'[22]JAN-21'!B:H,6,FALSE),0)</f>
        <v>144.25</v>
      </c>
      <c r="O139" s="218">
        <f>IFERROR(VLOOKUP(B139,'[22]JAN-21'!B:H,7,FALSE),0)</f>
        <v>0.01</v>
      </c>
      <c r="P139" s="219">
        <f t="shared" si="21"/>
        <v>144.26</v>
      </c>
      <c r="Q139" s="217">
        <f>IFERROR(VLOOKUP(B139,'[23]FEB-21'!B:H,6,FALSE),0)</f>
        <v>65.87</v>
      </c>
      <c r="R139" s="218">
        <f>IFERROR(VLOOKUP(B139,'[23]FEB-21'!B:H,7,FALSE),0)</f>
        <v>0</v>
      </c>
      <c r="S139" s="219">
        <f t="shared" si="16"/>
        <v>65.87</v>
      </c>
      <c r="T139" s="217">
        <f>IFERROR(VLOOKUP(B139,'[24]MAR-21'!B:H,6,FALSE),0)</f>
        <v>99.43</v>
      </c>
      <c r="U139" s="218">
        <f>IFERROR(VLOOKUP(B139,'[24]MAR-21'!B:H,7,FALSE),0)</f>
        <v>1.97</v>
      </c>
      <c r="V139" s="219">
        <f t="shared" si="17"/>
        <v>101.4</v>
      </c>
      <c r="W139" s="195">
        <f t="shared" si="15"/>
        <v>1234.3900000000001</v>
      </c>
      <c r="X139" s="196">
        <f t="shared" si="15"/>
        <v>2.67</v>
      </c>
      <c r="Y139" s="197">
        <f t="shared" si="15"/>
        <v>1237.06</v>
      </c>
    </row>
    <row r="140" spans="1:25" ht="13">
      <c r="A140" s="2" t="s">
        <v>282</v>
      </c>
      <c r="B140" s="2" t="s">
        <v>317</v>
      </c>
      <c r="C140" s="89" t="s">
        <v>297</v>
      </c>
      <c r="D140" s="129" t="s">
        <v>302</v>
      </c>
      <c r="E140" s="204">
        <f>IFERROR(VLOOKUP($B140,'[19]OCT-20'!$B:$H,6,FALSE),0)</f>
        <v>20095.599999999999</v>
      </c>
      <c r="F140" s="205">
        <f>IFERROR(VLOOKUP(B140,'[19]OCT-20'!B:H,7,FALSE),0)</f>
        <v>2787.55</v>
      </c>
      <c r="G140" s="206">
        <f t="shared" si="18"/>
        <v>22883.149999999998</v>
      </c>
      <c r="H140" s="217">
        <f>IFERROR(VLOOKUP(B140,'[20]NOV-20'!B:H,6,FALSE),0)</f>
        <v>15751</v>
      </c>
      <c r="I140" s="218">
        <f>IFERROR(VLOOKUP(B140,'[20]NOV-20'!B:H,7,FALSE),0)</f>
        <v>3465.15</v>
      </c>
      <c r="J140" s="219">
        <f t="shared" si="19"/>
        <v>19216.150000000001</v>
      </c>
      <c r="K140" s="217">
        <f>IFERROR(VLOOKUP(B140,'[21]DEC-20'!B:H,6,FALSE),0)</f>
        <v>13635.45</v>
      </c>
      <c r="L140" s="218">
        <f>IFERROR(VLOOKUP(B140,'[21]DEC-20'!B:H,7,FALSE),0)</f>
        <v>3877.55</v>
      </c>
      <c r="M140" s="219">
        <f t="shared" si="20"/>
        <v>17513</v>
      </c>
      <c r="N140" s="217">
        <f>IFERROR(VLOOKUP(B140,'[22]JAN-21'!B:H,6,FALSE),0)</f>
        <v>7169.55</v>
      </c>
      <c r="O140" s="218">
        <f>IFERROR(VLOOKUP(B140,'[22]JAN-21'!B:H,7,FALSE),0)</f>
        <v>5309.75</v>
      </c>
      <c r="P140" s="219">
        <f t="shared" si="21"/>
        <v>12479.3</v>
      </c>
      <c r="Q140" s="217">
        <f>IFERROR(VLOOKUP(B140,'[23]FEB-21'!B:H,6,FALSE),0)</f>
        <v>16647.95</v>
      </c>
      <c r="R140" s="218">
        <f>IFERROR(VLOOKUP(B140,'[23]FEB-21'!B:H,7,FALSE),0)</f>
        <v>3298.3</v>
      </c>
      <c r="S140" s="219">
        <f t="shared" si="16"/>
        <v>19946.25</v>
      </c>
      <c r="T140" s="217">
        <f>IFERROR(VLOOKUP(B140,'[24]MAR-21'!B:H,6,FALSE),0)</f>
        <v>23725.25</v>
      </c>
      <c r="U140" s="218">
        <f>IFERROR(VLOOKUP(B140,'[24]MAR-21'!B:H,7,FALSE),0)</f>
        <v>3046.9</v>
      </c>
      <c r="V140" s="219">
        <f t="shared" si="17"/>
        <v>26772.15</v>
      </c>
      <c r="W140" s="195">
        <f t="shared" si="15"/>
        <v>97024.8</v>
      </c>
      <c r="X140" s="196">
        <f t="shared" si="15"/>
        <v>21785.200000000001</v>
      </c>
      <c r="Y140" s="197">
        <f t="shared" si="15"/>
        <v>118810</v>
      </c>
    </row>
    <row r="141" spans="1:25" ht="13">
      <c r="A141" s="2" t="s">
        <v>282</v>
      </c>
      <c r="B141" s="2" t="s">
        <v>318</v>
      </c>
      <c r="C141" s="89" t="s">
        <v>297</v>
      </c>
      <c r="D141" s="129" t="s">
        <v>302</v>
      </c>
      <c r="E141" s="204">
        <f>IFERROR(VLOOKUP($B141,'[19]OCT-20'!$B:$H,6,FALSE),0)</f>
        <v>16018.8</v>
      </c>
      <c r="F141" s="205">
        <f>IFERROR(VLOOKUP(B141,'[19]OCT-20'!B:H,7,FALSE),0)</f>
        <v>2947.5</v>
      </c>
      <c r="G141" s="206">
        <f t="shared" si="18"/>
        <v>18966.3</v>
      </c>
      <c r="H141" s="217">
        <f>IFERROR(VLOOKUP(B141,'[20]NOV-20'!B:H,6,FALSE),0)</f>
        <v>11643.5</v>
      </c>
      <c r="I141" s="218">
        <f>IFERROR(VLOOKUP(B141,'[20]NOV-20'!B:H,7,FALSE),0)</f>
        <v>3437.2</v>
      </c>
      <c r="J141" s="219">
        <f t="shared" si="19"/>
        <v>15080.7</v>
      </c>
      <c r="K141" s="217">
        <f>IFERROR(VLOOKUP(B141,'[21]DEC-20'!B:H,6,FALSE),0)</f>
        <v>12439.15</v>
      </c>
      <c r="L141" s="218">
        <f>IFERROR(VLOOKUP(B141,'[21]DEC-20'!B:H,7,FALSE),0)</f>
        <v>3332.6</v>
      </c>
      <c r="M141" s="219">
        <f t="shared" si="20"/>
        <v>15771.75</v>
      </c>
      <c r="N141" s="217">
        <f>IFERROR(VLOOKUP(B141,'[22]JAN-21'!B:H,6,FALSE),0)</f>
        <v>6842.1</v>
      </c>
      <c r="O141" s="218">
        <f>IFERROR(VLOOKUP(B141,'[22]JAN-21'!B:H,7,FALSE),0)</f>
        <v>3014.3</v>
      </c>
      <c r="P141" s="219">
        <f t="shared" si="21"/>
        <v>9856.4000000000015</v>
      </c>
      <c r="Q141" s="217">
        <f>IFERROR(VLOOKUP(B141,'[23]FEB-21'!B:H,6,FALSE),0)</f>
        <v>9201.15</v>
      </c>
      <c r="R141" s="218">
        <f>IFERROR(VLOOKUP(B141,'[23]FEB-21'!B:H,7,FALSE),0)</f>
        <v>3165.6</v>
      </c>
      <c r="S141" s="219">
        <f t="shared" si="16"/>
        <v>12366.75</v>
      </c>
      <c r="T141" s="217">
        <f>IFERROR(VLOOKUP(B141,'[24]MAR-21'!B:H,6,FALSE),0)</f>
        <v>15553.25</v>
      </c>
      <c r="U141" s="218">
        <f>IFERROR(VLOOKUP(B141,'[24]MAR-21'!B:H,7,FALSE),0)</f>
        <v>2983.8</v>
      </c>
      <c r="V141" s="219">
        <f t="shared" si="17"/>
        <v>18537.05</v>
      </c>
      <c r="W141" s="195">
        <f t="shared" si="15"/>
        <v>71697.95</v>
      </c>
      <c r="X141" s="196">
        <f t="shared" si="15"/>
        <v>18881</v>
      </c>
      <c r="Y141" s="197">
        <f t="shared" si="15"/>
        <v>90578.95</v>
      </c>
    </row>
    <row r="142" spans="1:25" ht="13">
      <c r="A142" s="2" t="s">
        <v>282</v>
      </c>
      <c r="B142" s="2" t="s">
        <v>319</v>
      </c>
      <c r="C142" s="89" t="s">
        <v>297</v>
      </c>
      <c r="D142" s="129" t="s">
        <v>302</v>
      </c>
      <c r="E142" s="204">
        <f>IFERROR(VLOOKUP($B142,'[19]OCT-20'!$B:$H,6,FALSE),0)</f>
        <v>10120.299999999999</v>
      </c>
      <c r="F142" s="205">
        <f>IFERROR(VLOOKUP(B142,'[19]OCT-20'!B:H,7,FALSE),0)</f>
        <v>2867.05</v>
      </c>
      <c r="G142" s="206">
        <f t="shared" si="18"/>
        <v>12987.349999999999</v>
      </c>
      <c r="H142" s="217">
        <f>IFERROR(VLOOKUP(B142,'[20]NOV-20'!B:H,6,FALSE),0)</f>
        <v>9140.5</v>
      </c>
      <c r="I142" s="218">
        <f>IFERROR(VLOOKUP(B142,'[20]NOV-20'!B:H,7,FALSE),0)</f>
        <v>2004.25</v>
      </c>
      <c r="J142" s="219">
        <f t="shared" si="19"/>
        <v>11144.75</v>
      </c>
      <c r="K142" s="217">
        <f>IFERROR(VLOOKUP(B142,'[21]DEC-20'!B:H,6,FALSE),0)</f>
        <v>5508</v>
      </c>
      <c r="L142" s="218">
        <f>IFERROR(VLOOKUP(B142,'[21]DEC-20'!B:H,7,FALSE),0)</f>
        <v>3201.05</v>
      </c>
      <c r="M142" s="219">
        <f t="shared" si="20"/>
        <v>8709.0499999999993</v>
      </c>
      <c r="N142" s="217">
        <f>IFERROR(VLOOKUP(B142,'[22]JAN-21'!B:H,6,FALSE),0)</f>
        <v>5180.8500000000004</v>
      </c>
      <c r="O142" s="218">
        <f>IFERROR(VLOOKUP(B142,'[22]JAN-21'!B:H,7,FALSE),0)</f>
        <v>1828.6</v>
      </c>
      <c r="P142" s="219">
        <f t="shared" si="21"/>
        <v>7009.4500000000007</v>
      </c>
      <c r="Q142" s="217">
        <f>IFERROR(VLOOKUP(B142,'[23]FEB-21'!B:H,6,FALSE),0)</f>
        <v>13593.4</v>
      </c>
      <c r="R142" s="218">
        <f>IFERROR(VLOOKUP(B142,'[23]FEB-21'!B:H,7,FALSE),0)</f>
        <v>2921.1</v>
      </c>
      <c r="S142" s="219">
        <f t="shared" si="16"/>
        <v>16514.5</v>
      </c>
      <c r="T142" s="217">
        <f>IFERROR(VLOOKUP(B142,'[24]MAR-21'!B:H,6,FALSE),0)</f>
        <v>9346.85</v>
      </c>
      <c r="U142" s="218">
        <f>IFERROR(VLOOKUP(B142,'[24]MAR-21'!B:H,7,FALSE),0)</f>
        <v>2284.0500000000002</v>
      </c>
      <c r="V142" s="219">
        <f t="shared" si="17"/>
        <v>11630.900000000001</v>
      </c>
      <c r="W142" s="195">
        <f t="shared" si="15"/>
        <v>52889.9</v>
      </c>
      <c r="X142" s="196">
        <f t="shared" si="15"/>
        <v>15106.100000000002</v>
      </c>
      <c r="Y142" s="197">
        <f t="shared" si="15"/>
        <v>67996</v>
      </c>
    </row>
    <row r="143" spans="1:25" ht="13">
      <c r="A143" s="2" t="s">
        <v>282</v>
      </c>
      <c r="B143" s="2" t="s">
        <v>148</v>
      </c>
      <c r="C143" s="89" t="s">
        <v>297</v>
      </c>
      <c r="D143" s="129" t="s">
        <v>303</v>
      </c>
      <c r="E143" s="204">
        <f>IFERROR(VLOOKUP($B143,'[19]OCT-20'!$B:$H,6,FALSE),0)</f>
        <v>742.05</v>
      </c>
      <c r="F143" s="205">
        <f>IFERROR(VLOOKUP(B143,'[19]OCT-20'!B:H,7,FALSE),0)</f>
        <v>425.75</v>
      </c>
      <c r="G143" s="206">
        <f t="shared" si="18"/>
        <v>1167.8</v>
      </c>
      <c r="H143" s="217">
        <f>IFERROR(VLOOKUP(B143,'[20]NOV-20'!B:H,6,FALSE),0)</f>
        <v>1206.55</v>
      </c>
      <c r="I143" s="218">
        <f>IFERROR(VLOOKUP(B143,'[20]NOV-20'!B:H,7,FALSE),0)</f>
        <v>125.5</v>
      </c>
      <c r="J143" s="219">
        <f t="shared" si="19"/>
        <v>1332.05</v>
      </c>
      <c r="K143" s="217">
        <f>IFERROR(VLOOKUP(B143,'[21]DEC-20'!B:H,6,FALSE),0)</f>
        <v>1090.8</v>
      </c>
      <c r="L143" s="218">
        <f>IFERROR(VLOOKUP(B143,'[21]DEC-20'!B:H,7,FALSE),0)</f>
        <v>666.1</v>
      </c>
      <c r="M143" s="219">
        <f t="shared" si="20"/>
        <v>1756.9</v>
      </c>
      <c r="N143" s="217">
        <f>IFERROR(VLOOKUP(B143,'[22]JAN-21'!B:H,6,FALSE),0)</f>
        <v>427.8</v>
      </c>
      <c r="O143" s="218">
        <f>IFERROR(VLOOKUP(B143,'[22]JAN-21'!B:H,7,FALSE),0)</f>
        <v>1899</v>
      </c>
      <c r="P143" s="219">
        <f t="shared" si="21"/>
        <v>2326.8000000000002</v>
      </c>
      <c r="Q143" s="217">
        <f>IFERROR(VLOOKUP(B143,'[23]FEB-21'!B:H,6,FALSE),0)</f>
        <v>21.8</v>
      </c>
      <c r="R143" s="218">
        <f>IFERROR(VLOOKUP(B143,'[23]FEB-21'!B:H,7,FALSE),0)</f>
        <v>3350.45</v>
      </c>
      <c r="S143" s="219">
        <f t="shared" si="16"/>
        <v>3372.25</v>
      </c>
      <c r="T143" s="217">
        <f>IFERROR(VLOOKUP(B143,'[24]MAR-21'!B:H,6,FALSE),0)</f>
        <v>57.25</v>
      </c>
      <c r="U143" s="218">
        <f>IFERROR(VLOOKUP(B143,'[24]MAR-21'!B:H,7,FALSE),0)</f>
        <v>3543.55</v>
      </c>
      <c r="V143" s="219">
        <f t="shared" si="17"/>
        <v>3600.8</v>
      </c>
      <c r="W143" s="195">
        <f t="shared" si="15"/>
        <v>3546.25</v>
      </c>
      <c r="X143" s="196">
        <f t="shared" si="15"/>
        <v>10010.349999999999</v>
      </c>
      <c r="Y143" s="197">
        <f t="shared" si="15"/>
        <v>13556.599999999999</v>
      </c>
    </row>
    <row r="144" spans="1:25" ht="13">
      <c r="A144" s="2" t="s">
        <v>282</v>
      </c>
      <c r="B144" s="2" t="s">
        <v>149</v>
      </c>
      <c r="C144" s="89" t="s">
        <v>297</v>
      </c>
      <c r="D144" s="129" t="s">
        <v>303</v>
      </c>
      <c r="E144" s="204">
        <f>IFERROR(VLOOKUP($B144,'[19]OCT-20'!$B:$H,6,FALSE),0)</f>
        <v>591.04999999999995</v>
      </c>
      <c r="F144" s="205">
        <f>IFERROR(VLOOKUP(B144,'[19]OCT-20'!B:H,7,FALSE),0)</f>
        <v>660.05</v>
      </c>
      <c r="G144" s="206">
        <f t="shared" si="18"/>
        <v>1251.0999999999999</v>
      </c>
      <c r="H144" s="217">
        <f>IFERROR(VLOOKUP(B144,'[20]NOV-20'!B:H,6,FALSE),0)</f>
        <v>799.55</v>
      </c>
      <c r="I144" s="218">
        <f>IFERROR(VLOOKUP(B144,'[20]NOV-20'!B:H,7,FALSE),0)</f>
        <v>173.25</v>
      </c>
      <c r="J144" s="219">
        <f t="shared" si="19"/>
        <v>972.8</v>
      </c>
      <c r="K144" s="217">
        <f>IFERROR(VLOOKUP(B144,'[21]DEC-20'!B:H,6,FALSE),0)</f>
        <v>679.95</v>
      </c>
      <c r="L144" s="218">
        <f>IFERROR(VLOOKUP(B144,'[21]DEC-20'!B:H,7,FALSE),0)</f>
        <v>226.85</v>
      </c>
      <c r="M144" s="219">
        <f t="shared" si="20"/>
        <v>906.80000000000007</v>
      </c>
      <c r="N144" s="217">
        <f>IFERROR(VLOOKUP(B144,'[22]JAN-21'!B:H,6,FALSE),0)</f>
        <v>442.5</v>
      </c>
      <c r="O144" s="218">
        <f>IFERROR(VLOOKUP(B144,'[22]JAN-21'!B:H,7,FALSE),0)</f>
        <v>1152.25</v>
      </c>
      <c r="P144" s="219">
        <f t="shared" si="21"/>
        <v>1594.75</v>
      </c>
      <c r="Q144" s="217">
        <f>IFERROR(VLOOKUP(B144,'[23]FEB-21'!B:H,6,FALSE),0)</f>
        <v>0</v>
      </c>
      <c r="R144" s="218">
        <f>IFERROR(VLOOKUP(B144,'[23]FEB-21'!B:H,7,FALSE),0)</f>
        <v>2773.85</v>
      </c>
      <c r="S144" s="219">
        <f t="shared" si="16"/>
        <v>2773.85</v>
      </c>
      <c r="T144" s="217">
        <f>IFERROR(VLOOKUP(B144,'[24]MAR-21'!B:H,6,FALSE),0)</f>
        <v>0.95</v>
      </c>
      <c r="U144" s="218">
        <f>IFERROR(VLOOKUP(B144,'[24]MAR-21'!B:H,7,FALSE),0)</f>
        <v>2787.6</v>
      </c>
      <c r="V144" s="219">
        <f t="shared" si="17"/>
        <v>2788.5499999999997</v>
      </c>
      <c r="W144" s="195">
        <f t="shared" si="15"/>
        <v>2514</v>
      </c>
      <c r="X144" s="196">
        <f t="shared" si="15"/>
        <v>7773.85</v>
      </c>
      <c r="Y144" s="197">
        <f t="shared" si="15"/>
        <v>10287.849999999999</v>
      </c>
    </row>
    <row r="145" spans="1:25" ht="13">
      <c r="A145" s="2" t="s">
        <v>282</v>
      </c>
      <c r="B145" s="2" t="s">
        <v>154</v>
      </c>
      <c r="C145" s="89" t="s">
        <v>297</v>
      </c>
      <c r="D145" s="129" t="s">
        <v>298</v>
      </c>
      <c r="E145" s="204">
        <f>IFERROR(VLOOKUP($B145,'[19]OCT-20'!$B:$H,6,FALSE),0)</f>
        <v>389.88</v>
      </c>
      <c r="F145" s="205">
        <f>IFERROR(VLOOKUP(B145,'[19]OCT-20'!B:H,7,FALSE),0)</f>
        <v>865.98</v>
      </c>
      <c r="G145" s="206">
        <f t="shared" si="18"/>
        <v>1255.8600000000001</v>
      </c>
      <c r="H145" s="217">
        <f>IFERROR(VLOOKUP(B145,'[20]NOV-20'!B:H,6,FALSE),0)</f>
        <v>1051.92</v>
      </c>
      <c r="I145" s="218">
        <f>IFERROR(VLOOKUP(B145,'[20]NOV-20'!B:H,7,FALSE),0)</f>
        <v>2596.41</v>
      </c>
      <c r="J145" s="219">
        <f t="shared" si="19"/>
        <v>3648.33</v>
      </c>
      <c r="K145" s="217">
        <f>IFERROR(VLOOKUP(B145,'[21]DEC-20'!B:H,6,FALSE),0)</f>
        <v>2133.27</v>
      </c>
      <c r="L145" s="218">
        <f>IFERROR(VLOOKUP(B145,'[21]DEC-20'!B:H,7,FALSE),0)</f>
        <v>2903.31</v>
      </c>
      <c r="M145" s="219">
        <f t="shared" si="20"/>
        <v>5036.58</v>
      </c>
      <c r="N145" s="217">
        <f>IFERROR(VLOOKUP(B145,'[22]JAN-21'!B:H,6,FALSE),0)</f>
        <v>5350.41</v>
      </c>
      <c r="O145" s="218">
        <f>IFERROR(VLOOKUP(B145,'[22]JAN-21'!B:H,7,FALSE),0)</f>
        <v>2805.3</v>
      </c>
      <c r="P145" s="219">
        <f t="shared" si="21"/>
        <v>8155.71</v>
      </c>
      <c r="Q145" s="217">
        <f>IFERROR(VLOOKUP(B145,'[23]FEB-21'!B:H,6,FALSE),0)</f>
        <v>1466.01</v>
      </c>
      <c r="R145" s="218">
        <f>IFERROR(VLOOKUP(B145,'[23]FEB-21'!B:H,7,FALSE),0)</f>
        <v>1356.84</v>
      </c>
      <c r="S145" s="219">
        <f t="shared" si="16"/>
        <v>2822.85</v>
      </c>
      <c r="T145" s="217">
        <f>IFERROR(VLOOKUP(B145,'[24]MAR-21'!B:H,6,FALSE),0)</f>
        <v>1380.51</v>
      </c>
      <c r="U145" s="218">
        <f>IFERROR(VLOOKUP(B145,'[24]MAR-21'!B:H,7,FALSE),0)</f>
        <v>1505.34</v>
      </c>
      <c r="V145" s="219">
        <f t="shared" si="17"/>
        <v>2885.85</v>
      </c>
      <c r="W145" s="195">
        <f t="shared" si="15"/>
        <v>11772</v>
      </c>
      <c r="X145" s="196">
        <f t="shared" si="15"/>
        <v>12033.18</v>
      </c>
      <c r="Y145" s="197">
        <f t="shared" si="15"/>
        <v>23805.179999999997</v>
      </c>
    </row>
    <row r="146" spans="1:25" ht="13">
      <c r="A146" s="2" t="s">
        <v>282</v>
      </c>
      <c r="B146" s="2" t="s">
        <v>155</v>
      </c>
      <c r="C146" s="89" t="s">
        <v>297</v>
      </c>
      <c r="D146" s="129" t="s">
        <v>298</v>
      </c>
      <c r="E146" s="204">
        <f>IFERROR(VLOOKUP($B146,'[19]OCT-20'!$B:$H,6,FALSE),0)</f>
        <v>130.59</v>
      </c>
      <c r="F146" s="205">
        <f>IFERROR(VLOOKUP(B146,'[19]OCT-20'!B:H,7,FALSE),0)</f>
        <v>0.45</v>
      </c>
      <c r="G146" s="206">
        <f t="shared" si="18"/>
        <v>131.04</v>
      </c>
      <c r="H146" s="217">
        <f>IFERROR(VLOOKUP(B146,'[20]NOV-20'!B:H,6,FALSE),0)</f>
        <v>654.66</v>
      </c>
      <c r="I146" s="218">
        <f>IFERROR(VLOOKUP(B146,'[20]NOV-20'!B:H,7,FALSE),0)</f>
        <v>922.41</v>
      </c>
      <c r="J146" s="219">
        <f t="shared" si="19"/>
        <v>1577.07</v>
      </c>
      <c r="K146" s="217">
        <f>IFERROR(VLOOKUP(B146,'[21]DEC-20'!B:H,6,FALSE),0)</f>
        <v>2810.88</v>
      </c>
      <c r="L146" s="218">
        <f>IFERROR(VLOOKUP(B146,'[21]DEC-20'!B:H,7,FALSE),0)</f>
        <v>2306.9699999999998</v>
      </c>
      <c r="M146" s="219">
        <f t="shared" si="20"/>
        <v>5117.8500000000004</v>
      </c>
      <c r="N146" s="217">
        <f>IFERROR(VLOOKUP(B146,'[22]JAN-21'!B:H,6,FALSE),0)</f>
        <v>8760.6</v>
      </c>
      <c r="O146" s="218">
        <f>IFERROR(VLOOKUP(B146,'[22]JAN-21'!B:H,7,FALSE),0)</f>
        <v>4201.2</v>
      </c>
      <c r="P146" s="219">
        <f t="shared" si="21"/>
        <v>12961.8</v>
      </c>
      <c r="Q146" s="217">
        <f>IFERROR(VLOOKUP(B146,'[23]FEB-21'!B:H,6,FALSE),0)</f>
        <v>2074.0500000000002</v>
      </c>
      <c r="R146" s="218">
        <f>IFERROR(VLOOKUP(B146,'[23]FEB-21'!B:H,7,FALSE),0)</f>
        <v>1029.06</v>
      </c>
      <c r="S146" s="219">
        <f t="shared" si="16"/>
        <v>3103.11</v>
      </c>
      <c r="T146" s="217">
        <f>IFERROR(VLOOKUP(B146,'[24]MAR-21'!B:H,6,FALSE),0)</f>
        <v>2633.13</v>
      </c>
      <c r="U146" s="218">
        <f>IFERROR(VLOOKUP(B146,'[24]MAR-21'!B:H,7,FALSE),0)</f>
        <v>775.26</v>
      </c>
      <c r="V146" s="219">
        <f t="shared" si="17"/>
        <v>3408.3900000000003</v>
      </c>
      <c r="W146" s="195">
        <f t="shared" ref="W146:Y210" si="22">SUM(E146,H146,K146,N146,Q146,T146)</f>
        <v>17063.91</v>
      </c>
      <c r="X146" s="196">
        <f t="shared" si="22"/>
        <v>9235.35</v>
      </c>
      <c r="Y146" s="197">
        <f t="shared" si="22"/>
        <v>26299.26</v>
      </c>
    </row>
    <row r="147" spans="1:25" ht="13">
      <c r="A147" s="2" t="s">
        <v>282</v>
      </c>
      <c r="B147" s="2" t="s">
        <v>156</v>
      </c>
      <c r="C147" s="89" t="s">
        <v>297</v>
      </c>
      <c r="D147" s="129" t="s">
        <v>298</v>
      </c>
      <c r="E147" s="204">
        <f>IFERROR(VLOOKUP($B147,'[19]OCT-20'!$B:$H,6,FALSE),0)</f>
        <v>1081.08</v>
      </c>
      <c r="F147" s="205">
        <f>IFERROR(VLOOKUP(B147,'[19]OCT-20'!B:H,7,FALSE),0)</f>
        <v>203.04</v>
      </c>
      <c r="G147" s="206">
        <f t="shared" si="18"/>
        <v>1284.1199999999999</v>
      </c>
      <c r="H147" s="217">
        <f>IFERROR(VLOOKUP(B147,'[20]NOV-20'!B:H,6,FALSE),0)</f>
        <v>8.01</v>
      </c>
      <c r="I147" s="218">
        <f>IFERROR(VLOOKUP(B147,'[20]NOV-20'!B:H,7,FALSE),0)</f>
        <v>105.12</v>
      </c>
      <c r="J147" s="219">
        <f t="shared" si="19"/>
        <v>113.13000000000001</v>
      </c>
      <c r="K147" s="217">
        <f>IFERROR(VLOOKUP(B147,'[21]DEC-20'!B:H,6,FALSE),0)</f>
        <v>1512.27</v>
      </c>
      <c r="L147" s="218">
        <f>IFERROR(VLOOKUP(B147,'[21]DEC-20'!B:H,7,FALSE),0)</f>
        <v>915.3</v>
      </c>
      <c r="M147" s="219">
        <f t="shared" si="20"/>
        <v>2427.5699999999997</v>
      </c>
      <c r="N147" s="217">
        <f>IFERROR(VLOOKUP(B147,'[22]JAN-21'!B:H,6,FALSE),0)</f>
        <v>8393.94</v>
      </c>
      <c r="O147" s="218">
        <f>IFERROR(VLOOKUP(B147,'[22]JAN-21'!B:H,7,FALSE),0)</f>
        <v>4868.1000000000004</v>
      </c>
      <c r="P147" s="219">
        <f t="shared" si="21"/>
        <v>13262.04</v>
      </c>
      <c r="Q147" s="217">
        <f>IFERROR(VLOOKUP(B147,'[23]FEB-21'!B:H,6,FALSE),0)</f>
        <v>2024.91</v>
      </c>
      <c r="R147" s="218">
        <f>IFERROR(VLOOKUP(B147,'[23]FEB-21'!B:H,7,FALSE),0)</f>
        <v>1518.93</v>
      </c>
      <c r="S147" s="219">
        <f t="shared" si="16"/>
        <v>3543.84</v>
      </c>
      <c r="T147" s="217">
        <f>IFERROR(VLOOKUP(B147,'[24]MAR-21'!B:H,6,FALSE),0)</f>
        <v>4780.8</v>
      </c>
      <c r="U147" s="218">
        <f>IFERROR(VLOOKUP(B147,'[24]MAR-21'!B:H,7,FALSE),0)</f>
        <v>749.88</v>
      </c>
      <c r="V147" s="219">
        <f t="shared" si="17"/>
        <v>5530.68</v>
      </c>
      <c r="W147" s="195">
        <f t="shared" si="22"/>
        <v>17801.009999999998</v>
      </c>
      <c r="X147" s="196">
        <f t="shared" si="22"/>
        <v>8360.3700000000008</v>
      </c>
      <c r="Y147" s="197">
        <f t="shared" si="22"/>
        <v>26161.38</v>
      </c>
    </row>
    <row r="148" spans="1:25" ht="13">
      <c r="A148" s="2" t="s">
        <v>282</v>
      </c>
      <c r="B148" s="2" t="s">
        <v>157</v>
      </c>
      <c r="C148" s="89" t="s">
        <v>297</v>
      </c>
      <c r="D148" s="129" t="s">
        <v>298</v>
      </c>
      <c r="E148" s="204">
        <f>IFERROR(VLOOKUP($B148,'[19]OCT-20'!$B:$H,6,FALSE),0)</f>
        <v>944.01</v>
      </c>
      <c r="F148" s="205">
        <f>IFERROR(VLOOKUP(B148,'[19]OCT-20'!B:H,7,FALSE),0)</f>
        <v>1633.5</v>
      </c>
      <c r="G148" s="206">
        <f t="shared" si="18"/>
        <v>2577.5100000000002</v>
      </c>
      <c r="H148" s="217">
        <f>IFERROR(VLOOKUP(B148,'[20]NOV-20'!B:H,6,FALSE),0)</f>
        <v>798.84</v>
      </c>
      <c r="I148" s="218">
        <f>IFERROR(VLOOKUP(B148,'[20]NOV-20'!B:H,7,FALSE),0)</f>
        <v>3382.83</v>
      </c>
      <c r="J148" s="219">
        <f t="shared" si="19"/>
        <v>4181.67</v>
      </c>
      <c r="K148" s="217">
        <f>IFERROR(VLOOKUP(B148,'[21]DEC-20'!B:H,6,FALSE),0)</f>
        <v>1947.87</v>
      </c>
      <c r="L148" s="218">
        <f>IFERROR(VLOOKUP(B148,'[21]DEC-20'!B:H,7,FALSE),0)</f>
        <v>3102.84</v>
      </c>
      <c r="M148" s="219">
        <f t="shared" si="20"/>
        <v>5050.71</v>
      </c>
      <c r="N148" s="217">
        <f>IFERROR(VLOOKUP(B148,'[22]JAN-21'!B:H,6,FALSE),0)</f>
        <v>4839.84</v>
      </c>
      <c r="O148" s="218">
        <f>IFERROR(VLOOKUP(B148,'[22]JAN-21'!B:H,7,FALSE),0)</f>
        <v>2122.56</v>
      </c>
      <c r="P148" s="219">
        <f t="shared" si="21"/>
        <v>6962.4</v>
      </c>
      <c r="Q148" s="217">
        <f>IFERROR(VLOOKUP(B148,'[23]FEB-21'!B:H,6,FALSE),0)</f>
        <v>2002.32</v>
      </c>
      <c r="R148" s="218">
        <f>IFERROR(VLOOKUP(B148,'[23]FEB-21'!B:H,7,FALSE),0)</f>
        <v>2250</v>
      </c>
      <c r="S148" s="219">
        <f t="shared" si="16"/>
        <v>4252.32</v>
      </c>
      <c r="T148" s="217">
        <f>IFERROR(VLOOKUP(B148,'[24]MAR-21'!B:H,6,FALSE),0)</f>
        <v>1685.88</v>
      </c>
      <c r="U148" s="218">
        <f>IFERROR(VLOOKUP(B148,'[24]MAR-21'!B:H,7,FALSE),0)</f>
        <v>2582.1</v>
      </c>
      <c r="V148" s="219">
        <f t="shared" si="17"/>
        <v>4267.9799999999996</v>
      </c>
      <c r="W148" s="195">
        <f t="shared" si="22"/>
        <v>12218.759999999998</v>
      </c>
      <c r="X148" s="196">
        <f t="shared" si="22"/>
        <v>15073.83</v>
      </c>
      <c r="Y148" s="197">
        <f t="shared" si="22"/>
        <v>27292.59</v>
      </c>
    </row>
    <row r="149" spans="1:25" ht="13">
      <c r="A149" s="2" t="s">
        <v>282</v>
      </c>
      <c r="B149" s="2" t="s">
        <v>158</v>
      </c>
      <c r="C149" s="89" t="s">
        <v>297</v>
      </c>
      <c r="D149" s="129" t="s">
        <v>302</v>
      </c>
      <c r="E149" s="204">
        <f>IFERROR(VLOOKUP($B149,'[19]OCT-20'!$B:$H,6,FALSE),0)</f>
        <v>0</v>
      </c>
      <c r="F149" s="205">
        <f>IFERROR(VLOOKUP(B149,'[19]OCT-20'!B:H,7,FALSE),0)</f>
        <v>0.1</v>
      </c>
      <c r="G149" s="206">
        <f t="shared" si="18"/>
        <v>0.1</v>
      </c>
      <c r="H149" s="217">
        <f>IFERROR(VLOOKUP(B149,'[20]NOV-20'!B:H,6,FALSE),0)</f>
        <v>0.04</v>
      </c>
      <c r="I149" s="218">
        <f>IFERROR(VLOOKUP(B149,'[20]NOV-20'!B:H,7,FALSE),0)</f>
        <v>21.62</v>
      </c>
      <c r="J149" s="219">
        <f t="shared" si="19"/>
        <v>21.66</v>
      </c>
      <c r="K149" s="217">
        <f>IFERROR(VLOOKUP(B149,'[21]DEC-20'!B:H,6,FALSE),0)</f>
        <v>0.05</v>
      </c>
      <c r="L149" s="218">
        <f>IFERROR(VLOOKUP(B149,'[21]DEC-20'!B:H,7,FALSE),0)</f>
        <v>130.97</v>
      </c>
      <c r="M149" s="219">
        <f t="shared" si="20"/>
        <v>131.02000000000001</v>
      </c>
      <c r="N149" s="217">
        <f>IFERROR(VLOOKUP(B149,'[22]JAN-21'!B:H,6,FALSE),0)</f>
        <v>8.93</v>
      </c>
      <c r="O149" s="218">
        <f>IFERROR(VLOOKUP(B149,'[22]JAN-21'!B:H,7,FALSE),0)</f>
        <v>156.04</v>
      </c>
      <c r="P149" s="219">
        <f t="shared" si="21"/>
        <v>164.97</v>
      </c>
      <c r="Q149" s="217">
        <f>IFERROR(VLOOKUP(B149,'[23]FEB-21'!B:H,6,FALSE),0)</f>
        <v>0.18</v>
      </c>
      <c r="R149" s="218">
        <f>IFERROR(VLOOKUP(B149,'[23]FEB-21'!B:H,7,FALSE),0)</f>
        <v>15.28</v>
      </c>
      <c r="S149" s="219">
        <f t="shared" si="16"/>
        <v>15.459999999999999</v>
      </c>
      <c r="T149" s="217">
        <f>IFERROR(VLOOKUP(B149,'[24]MAR-21'!B:H,6,FALSE),0)</f>
        <v>0.16</v>
      </c>
      <c r="U149" s="218">
        <f>IFERROR(VLOOKUP(B149,'[24]MAR-21'!B:H,7,FALSE),0)</f>
        <v>7.69</v>
      </c>
      <c r="V149" s="219">
        <f t="shared" si="17"/>
        <v>7.8500000000000005</v>
      </c>
      <c r="W149" s="195">
        <f t="shared" si="22"/>
        <v>9.36</v>
      </c>
      <c r="X149" s="196">
        <f t="shared" si="22"/>
        <v>331.7</v>
      </c>
      <c r="Y149" s="197">
        <f t="shared" si="22"/>
        <v>341.06</v>
      </c>
    </row>
    <row r="150" spans="1:25" ht="13">
      <c r="A150" s="2" t="s">
        <v>282</v>
      </c>
      <c r="B150" s="2" t="s">
        <v>159</v>
      </c>
      <c r="C150" s="89" t="s">
        <v>297</v>
      </c>
      <c r="D150" s="129" t="s">
        <v>302</v>
      </c>
      <c r="E150" s="204">
        <f>IFERROR(VLOOKUP($B150,'[19]OCT-20'!$B:$H,6,FALSE),0)</f>
        <v>1.48</v>
      </c>
      <c r="F150" s="205">
        <f>IFERROR(VLOOKUP(B150,'[19]OCT-20'!B:H,7,FALSE),0)</f>
        <v>3.38</v>
      </c>
      <c r="G150" s="206">
        <f t="shared" si="18"/>
        <v>4.8599999999999994</v>
      </c>
      <c r="H150" s="217">
        <f>IFERROR(VLOOKUP(B150,'[20]NOV-20'!B:H,6,FALSE),0)</f>
        <v>1.86</v>
      </c>
      <c r="I150" s="218">
        <f>IFERROR(VLOOKUP(B150,'[20]NOV-20'!B:H,7,FALSE),0)</f>
        <v>2.42</v>
      </c>
      <c r="J150" s="219">
        <f t="shared" si="19"/>
        <v>4.28</v>
      </c>
      <c r="K150" s="217">
        <f>IFERROR(VLOOKUP(B150,'[21]DEC-20'!B:H,6,FALSE),0)</f>
        <v>0.3</v>
      </c>
      <c r="L150" s="218">
        <f>IFERROR(VLOOKUP(B150,'[21]DEC-20'!B:H,7,FALSE),0)</f>
        <v>159.19</v>
      </c>
      <c r="M150" s="219">
        <f t="shared" si="20"/>
        <v>159.49</v>
      </c>
      <c r="N150" s="217">
        <f>IFERROR(VLOOKUP(B150,'[22]JAN-21'!B:H,6,FALSE),0)</f>
        <v>21.61</v>
      </c>
      <c r="O150" s="218">
        <f>IFERROR(VLOOKUP(B150,'[22]JAN-21'!B:H,7,FALSE),0)</f>
        <v>51.42</v>
      </c>
      <c r="P150" s="219">
        <f t="shared" si="21"/>
        <v>73.03</v>
      </c>
      <c r="Q150" s="217">
        <f>IFERROR(VLOOKUP(B150,'[23]FEB-21'!B:H,6,FALSE),0)</f>
        <v>16.190000000000001</v>
      </c>
      <c r="R150" s="218">
        <f>IFERROR(VLOOKUP(B150,'[23]FEB-21'!B:H,7,FALSE),0)</f>
        <v>0.43</v>
      </c>
      <c r="S150" s="219">
        <f t="shared" si="16"/>
        <v>16.62</v>
      </c>
      <c r="T150" s="217">
        <f>IFERROR(VLOOKUP(B150,'[24]MAR-21'!B:H,6,FALSE),0)</f>
        <v>9.91</v>
      </c>
      <c r="U150" s="218">
        <f>IFERROR(VLOOKUP(B150,'[24]MAR-21'!B:H,7,FALSE),0)</f>
        <v>2</v>
      </c>
      <c r="V150" s="219">
        <f t="shared" si="17"/>
        <v>11.91</v>
      </c>
      <c r="W150" s="195">
        <f t="shared" si="22"/>
        <v>51.349999999999994</v>
      </c>
      <c r="X150" s="196">
        <f t="shared" si="22"/>
        <v>218.84000000000003</v>
      </c>
      <c r="Y150" s="197">
        <f t="shared" si="22"/>
        <v>270.19</v>
      </c>
    </row>
    <row r="151" spans="1:25" ht="13">
      <c r="A151" s="2" t="s">
        <v>398</v>
      </c>
      <c r="B151" s="2" t="s">
        <v>399</v>
      </c>
      <c r="C151" s="89" t="s">
        <v>297</v>
      </c>
      <c r="D151" s="129" t="s">
        <v>304</v>
      </c>
      <c r="E151" s="204">
        <f>IFERROR(VLOOKUP($B151,'[19]OCT-20'!$B:$H,6,FALSE),0)</f>
        <v>5632.78</v>
      </c>
      <c r="F151" s="205">
        <f>IFERROR(VLOOKUP(B151,'[19]OCT-20'!B:H,7,FALSE),0)</f>
        <v>2473.2199999999998</v>
      </c>
      <c r="G151" s="206">
        <f t="shared" si="18"/>
        <v>8106</v>
      </c>
      <c r="H151" s="217">
        <f>IFERROR(VLOOKUP(B151,'[20]NOV-20'!B:H,6,FALSE),0)</f>
        <v>5592.94</v>
      </c>
      <c r="I151" s="218">
        <f>IFERROR(VLOOKUP(B151,'[20]NOV-20'!B:H,7,FALSE),0)</f>
        <v>3113.36</v>
      </c>
      <c r="J151" s="219">
        <f t="shared" si="19"/>
        <v>8706.2999999999993</v>
      </c>
      <c r="K151" s="217">
        <f>IFERROR(VLOOKUP(B151,'[21]DEC-20'!B:H,6,FALSE),0)</f>
        <v>5343.58</v>
      </c>
      <c r="L151" s="218">
        <f>IFERROR(VLOOKUP(B151,'[21]DEC-20'!B:H,7,FALSE),0)</f>
        <v>3156.85</v>
      </c>
      <c r="M151" s="219">
        <f t="shared" si="20"/>
        <v>8500.43</v>
      </c>
      <c r="N151" s="217">
        <f>IFERROR(VLOOKUP(B151,'[22]JAN-21'!B:H,6,FALSE),0)</f>
        <v>5920</v>
      </c>
      <c r="O151" s="218">
        <f>IFERROR(VLOOKUP(B151,'[22]JAN-21'!B:H,7,FALSE),0)</f>
        <v>3311.99</v>
      </c>
      <c r="P151" s="219">
        <f t="shared" si="21"/>
        <v>9231.99</v>
      </c>
      <c r="Q151" s="217">
        <f>IFERROR(VLOOKUP(B151,'[23]FEB-21'!B:H,6,FALSE),0)</f>
        <v>4198.2</v>
      </c>
      <c r="R151" s="218">
        <f>IFERROR(VLOOKUP(B151,'[23]FEB-21'!B:H,7,FALSE),0)</f>
        <v>3907.21</v>
      </c>
      <c r="S151" s="219">
        <f t="shared" si="16"/>
        <v>8105.41</v>
      </c>
      <c r="T151" s="217">
        <f>IFERROR(VLOOKUP(B151,'[24]MAR-21'!B:H,6,FALSE),0)</f>
        <v>5666.75</v>
      </c>
      <c r="U151" s="218">
        <f>IFERROR(VLOOKUP(B151,'[24]MAR-21'!B:H,7,FALSE),0)</f>
        <v>3295.18</v>
      </c>
      <c r="V151" s="219">
        <f t="shared" si="17"/>
        <v>8961.93</v>
      </c>
      <c r="W151" s="195">
        <f t="shared" si="22"/>
        <v>32354.25</v>
      </c>
      <c r="X151" s="196">
        <f t="shared" si="22"/>
        <v>19257.810000000001</v>
      </c>
      <c r="Y151" s="197">
        <f t="shared" si="22"/>
        <v>51612.060000000005</v>
      </c>
    </row>
    <row r="152" spans="1:25" ht="13">
      <c r="A152" s="2" t="s">
        <v>398</v>
      </c>
      <c r="B152" s="2" t="s">
        <v>400</v>
      </c>
      <c r="C152" s="89" t="s">
        <v>297</v>
      </c>
      <c r="D152" s="129" t="s">
        <v>304</v>
      </c>
      <c r="E152" s="204">
        <f>IFERROR(VLOOKUP($B152,'[19]OCT-20'!$B:$H,6,FALSE),0)</f>
        <v>4828.55</v>
      </c>
      <c r="F152" s="205">
        <f>IFERROR(VLOOKUP(B152,'[19]OCT-20'!B:H,7,FALSE),0)</f>
        <v>2466.73</v>
      </c>
      <c r="G152" s="206">
        <f t="shared" si="18"/>
        <v>7295.2800000000007</v>
      </c>
      <c r="H152" s="217">
        <f>IFERROR(VLOOKUP(B152,'[20]NOV-20'!B:H,6,FALSE),0)</f>
        <v>5043.1099999999997</v>
      </c>
      <c r="I152" s="218">
        <f>IFERROR(VLOOKUP(B152,'[20]NOV-20'!B:H,7,FALSE),0)</f>
        <v>3406.44</v>
      </c>
      <c r="J152" s="219">
        <f t="shared" si="19"/>
        <v>8449.5499999999993</v>
      </c>
      <c r="K152" s="217">
        <f>IFERROR(VLOOKUP(B152,'[21]DEC-20'!B:H,6,FALSE),0)</f>
        <v>4763.9399999999996</v>
      </c>
      <c r="L152" s="218">
        <f>IFERROR(VLOOKUP(B152,'[21]DEC-20'!B:H,7,FALSE),0)</f>
        <v>3146.56</v>
      </c>
      <c r="M152" s="219">
        <f t="shared" si="20"/>
        <v>7910.5</v>
      </c>
      <c r="N152" s="217">
        <f>IFERROR(VLOOKUP(B152,'[22]JAN-21'!B:H,6,FALSE),0)</f>
        <v>5602</v>
      </c>
      <c r="O152" s="218">
        <f>IFERROR(VLOOKUP(B152,'[22]JAN-21'!B:H,7,FALSE),0)</f>
        <v>2714.4</v>
      </c>
      <c r="P152" s="219">
        <f t="shared" si="21"/>
        <v>8316.4</v>
      </c>
      <c r="Q152" s="217">
        <f>IFERROR(VLOOKUP(B152,'[23]FEB-21'!B:H,6,FALSE),0)</f>
        <v>3705.03</v>
      </c>
      <c r="R152" s="218">
        <f>IFERROR(VLOOKUP(B152,'[23]FEB-21'!B:H,7,FALSE),0)</f>
        <v>3632.82</v>
      </c>
      <c r="S152" s="219">
        <f t="shared" si="16"/>
        <v>7337.85</v>
      </c>
      <c r="T152" s="217">
        <f>IFERROR(VLOOKUP(B152,'[24]MAR-21'!B:H,6,FALSE),0)</f>
        <v>5087.03</v>
      </c>
      <c r="U152" s="218">
        <f>IFERROR(VLOOKUP(B152,'[24]MAR-21'!B:H,7,FALSE),0)</f>
        <v>3397.48</v>
      </c>
      <c r="V152" s="219">
        <f t="shared" si="17"/>
        <v>8484.51</v>
      </c>
      <c r="W152" s="195">
        <f t="shared" si="22"/>
        <v>29029.659999999996</v>
      </c>
      <c r="X152" s="196">
        <f t="shared" si="22"/>
        <v>18764.43</v>
      </c>
      <c r="Y152" s="197">
        <f t="shared" si="22"/>
        <v>47794.090000000004</v>
      </c>
    </row>
    <row r="153" spans="1:25" ht="13">
      <c r="A153" s="2" t="s">
        <v>283</v>
      </c>
      <c r="B153" s="2" t="s">
        <v>160</v>
      </c>
      <c r="C153" s="89" t="s">
        <v>297</v>
      </c>
      <c r="D153" s="129" t="s">
        <v>303</v>
      </c>
      <c r="E153" s="204">
        <f>IFERROR(VLOOKUP($B153,'[19]OCT-20'!$B:$H,6,FALSE),0)</f>
        <v>20.9</v>
      </c>
      <c r="F153" s="205">
        <f>IFERROR(VLOOKUP(B153,'[19]OCT-20'!B:H,7,FALSE),0)</f>
        <v>0</v>
      </c>
      <c r="G153" s="206">
        <f t="shared" si="18"/>
        <v>20.9</v>
      </c>
      <c r="H153" s="217">
        <f>IFERROR(VLOOKUP(B153,'[20]NOV-20'!B:H,6,FALSE),0)</f>
        <v>0</v>
      </c>
      <c r="I153" s="218">
        <f>IFERROR(VLOOKUP(B153,'[20]NOV-20'!B:H,7,FALSE),0)</f>
        <v>0</v>
      </c>
      <c r="J153" s="219">
        <f t="shared" si="19"/>
        <v>0</v>
      </c>
      <c r="K153" s="217">
        <f>IFERROR(VLOOKUP(B153,'[21]DEC-20'!B:H,6,FALSE),0)</f>
        <v>0</v>
      </c>
      <c r="L153" s="218">
        <f>IFERROR(VLOOKUP(B153,'[21]DEC-20'!B:H,7,FALSE),0)</f>
        <v>0</v>
      </c>
      <c r="M153" s="219">
        <f t="shared" si="20"/>
        <v>0</v>
      </c>
      <c r="N153" s="217">
        <f>IFERROR(VLOOKUP(B153,'[22]JAN-21'!B:H,6,FALSE),0)</f>
        <v>0</v>
      </c>
      <c r="O153" s="218">
        <f>IFERROR(VLOOKUP(B153,'[22]JAN-21'!B:H,7,FALSE),0)</f>
        <v>0</v>
      </c>
      <c r="P153" s="219">
        <f t="shared" si="21"/>
        <v>0</v>
      </c>
      <c r="Q153" s="217">
        <f>IFERROR(VLOOKUP(B153,'[23]FEB-21'!B:H,6,FALSE),0)</f>
        <v>0</v>
      </c>
      <c r="R153" s="218">
        <f>IFERROR(VLOOKUP(B153,'[23]FEB-21'!B:H,7,FALSE),0)</f>
        <v>0</v>
      </c>
      <c r="S153" s="219">
        <f t="shared" si="16"/>
        <v>0</v>
      </c>
      <c r="T153" s="217">
        <f>IFERROR(VLOOKUP(B153,'[24]MAR-21'!B:H,6,FALSE),0)</f>
        <v>0</v>
      </c>
      <c r="U153" s="218">
        <f>IFERROR(VLOOKUP(B153,'[24]MAR-21'!B:H,7,FALSE),0)</f>
        <v>0</v>
      </c>
      <c r="V153" s="219">
        <f t="shared" si="17"/>
        <v>0</v>
      </c>
      <c r="W153" s="195">
        <f t="shared" si="22"/>
        <v>20.9</v>
      </c>
      <c r="X153" s="196">
        <f t="shared" si="22"/>
        <v>0</v>
      </c>
      <c r="Y153" s="197">
        <f t="shared" si="22"/>
        <v>20.9</v>
      </c>
    </row>
    <row r="154" spans="1:25" ht="13">
      <c r="A154" s="2" t="s">
        <v>284</v>
      </c>
      <c r="B154" s="2" t="s">
        <v>161</v>
      </c>
      <c r="C154" s="89" t="s">
        <v>297</v>
      </c>
      <c r="D154" s="129" t="s">
        <v>303</v>
      </c>
      <c r="E154" s="204">
        <f>IFERROR(VLOOKUP($B154,'[19]OCT-20'!$B:$H,6,FALSE),0)</f>
        <v>19243.099999999999</v>
      </c>
      <c r="F154" s="205">
        <f>IFERROR(VLOOKUP(B154,'[19]OCT-20'!B:H,7,FALSE),0)</f>
        <v>2039.7</v>
      </c>
      <c r="G154" s="206">
        <f t="shared" si="18"/>
        <v>21282.799999999999</v>
      </c>
      <c r="H154" s="217">
        <f>IFERROR(VLOOKUP(B154,'[20]NOV-20'!B:H,6,FALSE),0)</f>
        <v>33546.699999999997</v>
      </c>
      <c r="I154" s="218">
        <f>IFERROR(VLOOKUP(B154,'[20]NOV-20'!B:H,7,FALSE),0)</f>
        <v>2463.6999999999998</v>
      </c>
      <c r="J154" s="219">
        <f t="shared" si="19"/>
        <v>36010.399999999994</v>
      </c>
      <c r="K154" s="217">
        <f>IFERROR(VLOOKUP(B154,'[21]DEC-20'!B:H,6,FALSE),0)</f>
        <v>21215.4</v>
      </c>
      <c r="L154" s="218">
        <f>IFERROR(VLOOKUP(B154,'[21]DEC-20'!B:H,7,FALSE),0)</f>
        <v>1586.8</v>
      </c>
      <c r="M154" s="219">
        <f t="shared" si="20"/>
        <v>22802.2</v>
      </c>
      <c r="N154" s="217">
        <f>IFERROR(VLOOKUP(B154,'[22]JAN-21'!B:H,6,FALSE),0)</f>
        <v>16400.3</v>
      </c>
      <c r="O154" s="218">
        <f>IFERROR(VLOOKUP(B154,'[22]JAN-21'!B:H,7,FALSE),0)</f>
        <v>2526.6999999999998</v>
      </c>
      <c r="P154" s="219">
        <f t="shared" si="21"/>
        <v>18927</v>
      </c>
      <c r="Q154" s="217">
        <f>IFERROR(VLOOKUP(B154,'[23]FEB-21'!B:H,6,FALSE),0)</f>
        <v>13254.8</v>
      </c>
      <c r="R154" s="218">
        <f>IFERROR(VLOOKUP(B154,'[23]FEB-21'!B:H,7,FALSE),0)</f>
        <v>2052.6</v>
      </c>
      <c r="S154" s="219">
        <f t="shared" si="16"/>
        <v>15307.4</v>
      </c>
      <c r="T154" s="217">
        <f>IFERROR(VLOOKUP(B154,'[24]MAR-21'!B:H,6,FALSE),0)</f>
        <v>24159.5</v>
      </c>
      <c r="U154" s="218">
        <f>IFERROR(VLOOKUP(B154,'[24]MAR-21'!B:H,7,FALSE),0)</f>
        <v>4821</v>
      </c>
      <c r="V154" s="219">
        <f t="shared" si="17"/>
        <v>28980.5</v>
      </c>
      <c r="W154" s="195">
        <f t="shared" si="22"/>
        <v>127819.8</v>
      </c>
      <c r="X154" s="196">
        <f t="shared" si="22"/>
        <v>15490.5</v>
      </c>
      <c r="Y154" s="197">
        <f t="shared" si="22"/>
        <v>143310.29999999999</v>
      </c>
    </row>
    <row r="155" spans="1:25" ht="13">
      <c r="A155" s="2" t="s">
        <v>286</v>
      </c>
      <c r="B155" s="2" t="s">
        <v>166</v>
      </c>
      <c r="C155" s="89" t="s">
        <v>297</v>
      </c>
      <c r="D155" s="129" t="s">
        <v>303</v>
      </c>
      <c r="E155" s="204">
        <f>IFERROR(VLOOKUP($B155,'[19]OCT-20'!$B:$H,6,FALSE),0)</f>
        <v>3178.5</v>
      </c>
      <c r="F155" s="205">
        <f>IFERROR(VLOOKUP(B155,'[19]OCT-20'!B:H,7,FALSE),0)</f>
        <v>1560.65</v>
      </c>
      <c r="G155" s="206">
        <f t="shared" si="18"/>
        <v>4739.1499999999996</v>
      </c>
      <c r="H155" s="217">
        <f>IFERROR(VLOOKUP(B155,'[20]NOV-20'!B:H,6,FALSE),0)</f>
        <v>3899.1</v>
      </c>
      <c r="I155" s="218">
        <f>IFERROR(VLOOKUP(B155,'[20]NOV-20'!B:H,7,FALSE),0)</f>
        <v>233.54</v>
      </c>
      <c r="J155" s="219">
        <f t="shared" si="19"/>
        <v>4132.6400000000003</v>
      </c>
      <c r="K155" s="217">
        <f>IFERROR(VLOOKUP(B155,'[21]DEC-20'!B:H,6,FALSE),0)</f>
        <v>4312.8500000000004</v>
      </c>
      <c r="L155" s="218">
        <f>IFERROR(VLOOKUP(B155,'[21]DEC-20'!B:H,7,FALSE),0)</f>
        <v>229.99</v>
      </c>
      <c r="M155" s="219">
        <f t="shared" si="20"/>
        <v>4542.84</v>
      </c>
      <c r="N155" s="217">
        <f>IFERROR(VLOOKUP(B155,'[22]JAN-21'!B:H,6,FALSE),0)</f>
        <v>5265.65</v>
      </c>
      <c r="O155" s="218">
        <f>IFERROR(VLOOKUP(B155,'[22]JAN-21'!B:H,7,FALSE),0)</f>
        <v>538.76</v>
      </c>
      <c r="P155" s="219">
        <f t="shared" si="21"/>
        <v>5804.41</v>
      </c>
      <c r="Q155" s="217">
        <f>IFERROR(VLOOKUP(B155,'[23]FEB-21'!B:H,6,FALSE),0)</f>
        <v>2164.0500000000002</v>
      </c>
      <c r="R155" s="218">
        <f>IFERROR(VLOOKUP(B155,'[23]FEB-21'!B:H,7,FALSE),0)</f>
        <v>1949.8</v>
      </c>
      <c r="S155" s="219">
        <f t="shared" si="16"/>
        <v>4113.8500000000004</v>
      </c>
      <c r="T155" s="217">
        <f>IFERROR(VLOOKUP(B155,'[24]MAR-21'!B:H,6,FALSE),0)</f>
        <v>8672.4</v>
      </c>
      <c r="U155" s="218">
        <f>IFERROR(VLOOKUP(B155,'[24]MAR-21'!B:H,7,FALSE),0)</f>
        <v>1032.5999999999999</v>
      </c>
      <c r="V155" s="219">
        <f t="shared" si="17"/>
        <v>9705</v>
      </c>
      <c r="W155" s="195">
        <f t="shared" si="22"/>
        <v>27492.549999999996</v>
      </c>
      <c r="X155" s="196">
        <f t="shared" si="22"/>
        <v>5545.34</v>
      </c>
      <c r="Y155" s="197">
        <f t="shared" si="22"/>
        <v>33037.89</v>
      </c>
    </row>
    <row r="156" spans="1:25" ht="13">
      <c r="A156" s="2" t="s">
        <v>286</v>
      </c>
      <c r="B156" s="2" t="s">
        <v>167</v>
      </c>
      <c r="C156" s="89" t="s">
        <v>297</v>
      </c>
      <c r="D156" s="129" t="s">
        <v>303</v>
      </c>
      <c r="E156" s="204">
        <f>IFERROR(VLOOKUP($B156,'[19]OCT-20'!$B:$H,6,FALSE),0)</f>
        <v>7490.05</v>
      </c>
      <c r="F156" s="205">
        <f>IFERROR(VLOOKUP(B156,'[19]OCT-20'!B:H,7,FALSE),0)</f>
        <v>5839.45</v>
      </c>
      <c r="G156" s="206">
        <f t="shared" si="18"/>
        <v>13329.5</v>
      </c>
      <c r="H156" s="217">
        <f>IFERROR(VLOOKUP(B156,'[20]NOV-20'!B:H,6,FALSE),0)</f>
        <v>10608.15</v>
      </c>
      <c r="I156" s="218">
        <f>IFERROR(VLOOKUP(B156,'[20]NOV-20'!B:H,7,FALSE),0)</f>
        <v>3395.75</v>
      </c>
      <c r="J156" s="219">
        <f t="shared" si="19"/>
        <v>14003.9</v>
      </c>
      <c r="K156" s="217">
        <f>IFERROR(VLOOKUP(B156,'[21]DEC-20'!B:H,6,FALSE),0)</f>
        <v>8406.65</v>
      </c>
      <c r="L156" s="218">
        <f>IFERROR(VLOOKUP(B156,'[21]DEC-20'!B:H,7,FALSE),0)</f>
        <v>3572.9</v>
      </c>
      <c r="M156" s="219">
        <f t="shared" si="20"/>
        <v>11979.55</v>
      </c>
      <c r="N156" s="217">
        <f>IFERROR(VLOOKUP(B156,'[22]JAN-21'!B:H,6,FALSE),0)</f>
        <v>5443.3</v>
      </c>
      <c r="O156" s="218">
        <f>IFERROR(VLOOKUP(B156,'[22]JAN-21'!B:H,7,FALSE),0)</f>
        <v>4115.1499999999996</v>
      </c>
      <c r="P156" s="219">
        <f t="shared" si="21"/>
        <v>9558.4500000000007</v>
      </c>
      <c r="Q156" s="217">
        <f>IFERROR(VLOOKUP(B156,'[23]FEB-21'!B:H,6,FALSE),0)</f>
        <v>4020.8</v>
      </c>
      <c r="R156" s="218">
        <f>IFERROR(VLOOKUP(B156,'[23]FEB-21'!B:H,7,FALSE),0)</f>
        <v>4996.75</v>
      </c>
      <c r="S156" s="219">
        <f t="shared" si="16"/>
        <v>9017.5499999999993</v>
      </c>
      <c r="T156" s="217">
        <f>IFERROR(VLOOKUP(B156,'[24]MAR-21'!B:H,6,FALSE),0)</f>
        <v>1924.05</v>
      </c>
      <c r="U156" s="218">
        <f>IFERROR(VLOOKUP(B156,'[24]MAR-21'!B:H,7,FALSE),0)</f>
        <v>657.45</v>
      </c>
      <c r="V156" s="219">
        <f t="shared" si="17"/>
        <v>2581.5</v>
      </c>
      <c r="W156" s="195">
        <f t="shared" si="22"/>
        <v>37893</v>
      </c>
      <c r="X156" s="196">
        <f t="shared" si="22"/>
        <v>22577.45</v>
      </c>
      <c r="Y156" s="197">
        <f t="shared" si="22"/>
        <v>60470.45</v>
      </c>
    </row>
    <row r="157" spans="1:25" ht="13">
      <c r="A157" s="2" t="s">
        <v>286</v>
      </c>
      <c r="B157" s="2" t="s">
        <v>168</v>
      </c>
      <c r="C157" s="89" t="s">
        <v>297</v>
      </c>
      <c r="D157" s="129" t="s">
        <v>303</v>
      </c>
      <c r="E157" s="204">
        <f>IFERROR(VLOOKUP($B157,'[19]OCT-20'!$B:$H,6,FALSE),0)</f>
        <v>2921.1</v>
      </c>
      <c r="F157" s="205">
        <f>IFERROR(VLOOKUP(B157,'[19]OCT-20'!B:H,7,FALSE),0)</f>
        <v>1916.54</v>
      </c>
      <c r="G157" s="206">
        <f t="shared" si="18"/>
        <v>4837.6399999999994</v>
      </c>
      <c r="H157" s="217">
        <f>IFERROR(VLOOKUP(B157,'[20]NOV-20'!B:H,6,FALSE),0)</f>
        <v>3365.8</v>
      </c>
      <c r="I157" s="218">
        <f>IFERROR(VLOOKUP(B157,'[20]NOV-20'!B:H,7,FALSE),0)</f>
        <v>1387.75</v>
      </c>
      <c r="J157" s="219">
        <f t="shared" si="19"/>
        <v>4753.55</v>
      </c>
      <c r="K157" s="217">
        <f>IFERROR(VLOOKUP(B157,'[21]DEC-20'!B:H,6,FALSE),0)</f>
        <v>3491.5</v>
      </c>
      <c r="L157" s="218">
        <f>IFERROR(VLOOKUP(B157,'[21]DEC-20'!B:H,7,FALSE),0)</f>
        <v>1910.48</v>
      </c>
      <c r="M157" s="219">
        <f t="shared" si="20"/>
        <v>5401.98</v>
      </c>
      <c r="N157" s="217">
        <f>IFERROR(VLOOKUP(B157,'[22]JAN-21'!B:H,6,FALSE),0)</f>
        <v>6484.1</v>
      </c>
      <c r="O157" s="218">
        <f>IFERROR(VLOOKUP(B157,'[22]JAN-21'!B:H,7,FALSE),0)</f>
        <v>1879.95</v>
      </c>
      <c r="P157" s="219">
        <f t="shared" si="21"/>
        <v>8364.0500000000011</v>
      </c>
      <c r="Q157" s="217">
        <f>IFERROR(VLOOKUP(B157,'[23]FEB-21'!B:H,6,FALSE),0)</f>
        <v>2687.35</v>
      </c>
      <c r="R157" s="218">
        <f>IFERROR(VLOOKUP(B157,'[23]FEB-21'!B:H,7,FALSE),0)</f>
        <v>2062.06</v>
      </c>
      <c r="S157" s="219">
        <f t="shared" si="16"/>
        <v>4749.41</v>
      </c>
      <c r="T157" s="217">
        <f>IFERROR(VLOOKUP(B157,'[24]MAR-21'!B:H,6,FALSE),0)</f>
        <v>488.35</v>
      </c>
      <c r="U157" s="218">
        <f>IFERROR(VLOOKUP(B157,'[24]MAR-21'!B:H,7,FALSE),0)</f>
        <v>376.02</v>
      </c>
      <c r="V157" s="219">
        <f t="shared" si="17"/>
        <v>864.37</v>
      </c>
      <c r="W157" s="195">
        <f t="shared" si="22"/>
        <v>19438.199999999997</v>
      </c>
      <c r="X157" s="196">
        <f t="shared" si="22"/>
        <v>9532.8000000000011</v>
      </c>
      <c r="Y157" s="197">
        <f t="shared" si="22"/>
        <v>28971</v>
      </c>
    </row>
    <row r="158" spans="1:25" ht="13">
      <c r="A158" s="2" t="s">
        <v>287</v>
      </c>
      <c r="B158" s="2" t="s">
        <v>169</v>
      </c>
      <c r="C158" s="89" t="s">
        <v>297</v>
      </c>
      <c r="D158" s="129" t="s">
        <v>302</v>
      </c>
      <c r="E158" s="204">
        <f>IFERROR(VLOOKUP($B158,'[19]OCT-20'!$B:$H,6,FALSE),0)</f>
        <v>6644.05</v>
      </c>
      <c r="F158" s="205">
        <f>IFERROR(VLOOKUP(B158,'[19]OCT-20'!B:H,7,FALSE),0)</f>
        <v>610.15</v>
      </c>
      <c r="G158" s="206">
        <f t="shared" si="18"/>
        <v>7254.2</v>
      </c>
      <c r="H158" s="217">
        <f>IFERROR(VLOOKUP(B158,'[20]NOV-20'!B:H,6,FALSE),0)</f>
        <v>6183.65</v>
      </c>
      <c r="I158" s="218">
        <f>IFERROR(VLOOKUP(B158,'[20]NOV-20'!B:H,7,FALSE),0)</f>
        <v>1805.6</v>
      </c>
      <c r="J158" s="219">
        <f t="shared" si="19"/>
        <v>7989.25</v>
      </c>
      <c r="K158" s="217">
        <f>IFERROR(VLOOKUP(B158,'[21]DEC-20'!B:H,6,FALSE),0)</f>
        <v>7154.65</v>
      </c>
      <c r="L158" s="218">
        <f>IFERROR(VLOOKUP(B158,'[21]DEC-20'!B:H,7,FALSE),0)</f>
        <v>902.15</v>
      </c>
      <c r="M158" s="219">
        <f t="shared" si="20"/>
        <v>8056.7999999999993</v>
      </c>
      <c r="N158" s="217">
        <f>IFERROR(VLOOKUP(B158,'[22]JAN-21'!B:H,6,FALSE),0)</f>
        <v>9360.75</v>
      </c>
      <c r="O158" s="218">
        <f>IFERROR(VLOOKUP(B158,'[22]JAN-21'!B:H,7,FALSE),0)</f>
        <v>1895.15</v>
      </c>
      <c r="P158" s="219">
        <f t="shared" si="21"/>
        <v>11255.9</v>
      </c>
      <c r="Q158" s="217">
        <f>IFERROR(VLOOKUP(B158,'[23]FEB-21'!B:H,6,FALSE),0)</f>
        <v>3237.5</v>
      </c>
      <c r="R158" s="218">
        <f>IFERROR(VLOOKUP(B158,'[23]FEB-21'!B:H,7,FALSE),0)</f>
        <v>245.2</v>
      </c>
      <c r="S158" s="219">
        <f t="shared" si="16"/>
        <v>3482.7</v>
      </c>
      <c r="T158" s="217">
        <f>IFERROR(VLOOKUP(B158,'[24]MAR-21'!B:H,6,FALSE),0)</f>
        <v>6301.05</v>
      </c>
      <c r="U158" s="218">
        <f>IFERROR(VLOOKUP(B158,'[24]MAR-21'!B:H,7,FALSE),0)</f>
        <v>438.45</v>
      </c>
      <c r="V158" s="219">
        <f t="shared" si="17"/>
        <v>6739.5</v>
      </c>
      <c r="W158" s="195">
        <f t="shared" si="22"/>
        <v>38881.65</v>
      </c>
      <c r="X158" s="196">
        <f t="shared" si="22"/>
        <v>5896.7</v>
      </c>
      <c r="Y158" s="197">
        <f t="shared" si="22"/>
        <v>44778.35</v>
      </c>
    </row>
    <row r="159" spans="1:25" ht="13">
      <c r="A159" s="2" t="s">
        <v>288</v>
      </c>
      <c r="B159" s="2" t="s">
        <v>170</v>
      </c>
      <c r="C159" s="89" t="s">
        <v>297</v>
      </c>
      <c r="D159" s="129" t="s">
        <v>302</v>
      </c>
      <c r="E159" s="204">
        <f>IFERROR(VLOOKUP($B159,'[19]OCT-20'!$B:$H,6,FALSE),0)</f>
        <v>5275.72</v>
      </c>
      <c r="F159" s="205">
        <f>IFERROR(VLOOKUP(B159,'[19]OCT-20'!B:H,7,FALSE),0)</f>
        <v>4846.92</v>
      </c>
      <c r="G159" s="206">
        <f t="shared" si="18"/>
        <v>10122.64</v>
      </c>
      <c r="H159" s="217">
        <f>IFERROR(VLOOKUP(B159,'[20]NOV-20'!B:H,6,FALSE),0)</f>
        <v>10018.67</v>
      </c>
      <c r="I159" s="218">
        <f>IFERROR(VLOOKUP(B159,'[20]NOV-20'!B:H,7,FALSE),0)</f>
        <v>5730.56</v>
      </c>
      <c r="J159" s="219">
        <f t="shared" si="19"/>
        <v>15749.23</v>
      </c>
      <c r="K159" s="217">
        <f>IFERROR(VLOOKUP(B159,'[21]DEC-20'!B:H,6,FALSE),0)</f>
        <v>14266.34</v>
      </c>
      <c r="L159" s="218">
        <f>IFERROR(VLOOKUP(B159,'[21]DEC-20'!B:H,7,FALSE),0)</f>
        <v>5395.34</v>
      </c>
      <c r="M159" s="219">
        <f t="shared" si="20"/>
        <v>19661.68</v>
      </c>
      <c r="N159" s="217">
        <f>IFERROR(VLOOKUP(B159,'[22]JAN-21'!B:H,6,FALSE),0)</f>
        <v>12898.84</v>
      </c>
      <c r="O159" s="218">
        <f>IFERROR(VLOOKUP(B159,'[22]JAN-21'!B:H,7,FALSE),0)</f>
        <v>7831.27</v>
      </c>
      <c r="P159" s="219">
        <f t="shared" si="21"/>
        <v>20730.11</v>
      </c>
      <c r="Q159" s="217">
        <f>IFERROR(VLOOKUP(B159,'[23]FEB-21'!B:H,6,FALSE),0)</f>
        <v>2608.64</v>
      </c>
      <c r="R159" s="218">
        <f>IFERROR(VLOOKUP(B159,'[23]FEB-21'!B:H,7,FALSE),0)</f>
        <v>1910.95</v>
      </c>
      <c r="S159" s="219">
        <f t="shared" si="16"/>
        <v>4519.59</v>
      </c>
      <c r="T159" s="217">
        <f>IFERROR(VLOOKUP(B159,'[24]MAR-21'!B:H,6,FALSE),0)</f>
        <v>14223.42</v>
      </c>
      <c r="U159" s="218">
        <f>IFERROR(VLOOKUP(B159,'[24]MAR-21'!B:H,7,FALSE),0)</f>
        <v>3197.09</v>
      </c>
      <c r="V159" s="219">
        <f t="shared" si="17"/>
        <v>17420.510000000002</v>
      </c>
      <c r="W159" s="195">
        <f t="shared" si="22"/>
        <v>59291.63</v>
      </c>
      <c r="X159" s="196">
        <f t="shared" si="22"/>
        <v>28912.13</v>
      </c>
      <c r="Y159" s="197">
        <f t="shared" si="22"/>
        <v>88203.760000000009</v>
      </c>
    </row>
    <row r="160" spans="1:25" ht="13">
      <c r="A160" s="2" t="s">
        <v>288</v>
      </c>
      <c r="B160" s="2" t="s">
        <v>171</v>
      </c>
      <c r="C160" s="89" t="s">
        <v>297</v>
      </c>
      <c r="D160" s="129" t="s">
        <v>302</v>
      </c>
      <c r="E160" s="204">
        <f>IFERROR(VLOOKUP($B160,'[19]OCT-20'!$B:$H,6,FALSE),0)</f>
        <v>2482.69</v>
      </c>
      <c r="F160" s="205">
        <f>IFERROR(VLOOKUP(B160,'[19]OCT-20'!B:H,7,FALSE),0)</f>
        <v>1415.68</v>
      </c>
      <c r="G160" s="206">
        <f t="shared" si="18"/>
        <v>3898.37</v>
      </c>
      <c r="H160" s="217">
        <f>IFERROR(VLOOKUP(B160,'[20]NOV-20'!B:H,6,FALSE),0)</f>
        <v>15299.03</v>
      </c>
      <c r="I160" s="218">
        <f>IFERROR(VLOOKUP(B160,'[20]NOV-20'!B:H,7,FALSE),0)</f>
        <v>1024.1400000000001</v>
      </c>
      <c r="J160" s="219">
        <f t="shared" si="19"/>
        <v>16323.17</v>
      </c>
      <c r="K160" s="217">
        <f>IFERROR(VLOOKUP(B160,'[21]DEC-20'!B:H,6,FALSE),0)</f>
        <v>6234.25</v>
      </c>
      <c r="L160" s="218">
        <f>IFERROR(VLOOKUP(B160,'[21]DEC-20'!B:H,7,FALSE),0)</f>
        <v>1849.76</v>
      </c>
      <c r="M160" s="219">
        <f t="shared" si="20"/>
        <v>8084.01</v>
      </c>
      <c r="N160" s="217">
        <f>IFERROR(VLOOKUP(B160,'[22]JAN-21'!B:H,6,FALSE),0)</f>
        <v>3815.53</v>
      </c>
      <c r="O160" s="218">
        <f>IFERROR(VLOOKUP(B160,'[22]JAN-21'!B:H,7,FALSE),0)</f>
        <v>1348.33</v>
      </c>
      <c r="P160" s="219">
        <f t="shared" si="21"/>
        <v>5163.8600000000006</v>
      </c>
      <c r="Q160" s="217">
        <f>IFERROR(VLOOKUP(B160,'[23]FEB-21'!B:H,6,FALSE),0)</f>
        <v>3670.84</v>
      </c>
      <c r="R160" s="218">
        <f>IFERROR(VLOOKUP(B160,'[23]FEB-21'!B:H,7,FALSE),0)</f>
        <v>992.75</v>
      </c>
      <c r="S160" s="219">
        <f t="shared" si="16"/>
        <v>4663.59</v>
      </c>
      <c r="T160" s="217">
        <f>IFERROR(VLOOKUP(B160,'[24]MAR-21'!B:H,6,FALSE),0)</f>
        <v>14729.19</v>
      </c>
      <c r="U160" s="218">
        <f>IFERROR(VLOOKUP(B160,'[24]MAR-21'!B:H,7,FALSE),0)</f>
        <v>705.09</v>
      </c>
      <c r="V160" s="219">
        <f t="shared" si="17"/>
        <v>15434.28</v>
      </c>
      <c r="W160" s="195">
        <f t="shared" si="22"/>
        <v>46231.53</v>
      </c>
      <c r="X160" s="196">
        <f t="shared" si="22"/>
        <v>7335.75</v>
      </c>
      <c r="Y160" s="197">
        <f t="shared" si="22"/>
        <v>53567.28</v>
      </c>
    </row>
    <row r="161" spans="1:25" ht="13">
      <c r="A161" s="2" t="s">
        <v>290</v>
      </c>
      <c r="B161" s="2" t="s">
        <v>173</v>
      </c>
      <c r="C161" s="89" t="s">
        <v>297</v>
      </c>
      <c r="D161" s="129" t="s">
        <v>298</v>
      </c>
      <c r="E161" s="204">
        <f>IFERROR(VLOOKUP($B161,'[19]OCT-20'!$B:$H,6,FALSE),0)</f>
        <v>14355.15</v>
      </c>
      <c r="F161" s="205">
        <f>IFERROR(VLOOKUP(B161,'[19]OCT-20'!B:H,7,FALSE),0)</f>
        <v>4384.8500000000004</v>
      </c>
      <c r="G161" s="206">
        <f t="shared" si="18"/>
        <v>18740</v>
      </c>
      <c r="H161" s="217">
        <f>IFERROR(VLOOKUP(B161,'[20]NOV-20'!B:H,6,FALSE),0)</f>
        <v>23506.25</v>
      </c>
      <c r="I161" s="218">
        <f>IFERROR(VLOOKUP(B161,'[20]NOV-20'!B:H,7,FALSE),0)</f>
        <v>2389.3000000000002</v>
      </c>
      <c r="J161" s="219">
        <f t="shared" si="19"/>
        <v>25895.55</v>
      </c>
      <c r="K161" s="217">
        <f>IFERROR(VLOOKUP(B161,'[21]DEC-20'!B:H,6,FALSE),0)</f>
        <v>8803.2999999999993</v>
      </c>
      <c r="L161" s="218">
        <f>IFERROR(VLOOKUP(B161,'[21]DEC-20'!B:H,7,FALSE),0)</f>
        <v>5401</v>
      </c>
      <c r="M161" s="219">
        <f t="shared" si="20"/>
        <v>14204.3</v>
      </c>
      <c r="N161" s="217">
        <f>IFERROR(VLOOKUP(B161,'[22]JAN-21'!B:H,6,FALSE),0)</f>
        <v>9580.5</v>
      </c>
      <c r="O161" s="218">
        <f>IFERROR(VLOOKUP(B161,'[22]JAN-21'!B:H,7,FALSE),0)</f>
        <v>3216.4</v>
      </c>
      <c r="P161" s="219">
        <f t="shared" si="21"/>
        <v>12796.9</v>
      </c>
      <c r="Q161" s="217">
        <f>IFERROR(VLOOKUP(B161,'[23]FEB-21'!B:H,6,FALSE),0)</f>
        <v>11167.2</v>
      </c>
      <c r="R161" s="218">
        <f>IFERROR(VLOOKUP(B161,'[23]FEB-21'!B:H,7,FALSE),0)</f>
        <v>3243.9</v>
      </c>
      <c r="S161" s="219">
        <f t="shared" si="16"/>
        <v>14411.1</v>
      </c>
      <c r="T161" s="217">
        <f>IFERROR(VLOOKUP(B161,'[24]MAR-21'!B:H,6,FALSE),0)</f>
        <v>21537.75</v>
      </c>
      <c r="U161" s="218">
        <f>IFERROR(VLOOKUP(B161,'[24]MAR-21'!B:H,7,FALSE),0)</f>
        <v>2241.4499999999998</v>
      </c>
      <c r="V161" s="219">
        <f t="shared" si="17"/>
        <v>23779.200000000001</v>
      </c>
      <c r="W161" s="195">
        <f t="shared" si="22"/>
        <v>88950.15</v>
      </c>
      <c r="X161" s="196">
        <f t="shared" si="22"/>
        <v>20876.900000000001</v>
      </c>
      <c r="Y161" s="197">
        <f t="shared" si="22"/>
        <v>109827.05</v>
      </c>
    </row>
    <row r="162" spans="1:25" ht="13">
      <c r="A162" s="2" t="s">
        <v>350</v>
      </c>
      <c r="B162" s="2" t="s">
        <v>351</v>
      </c>
      <c r="C162" s="89" t="s">
        <v>297</v>
      </c>
      <c r="D162" s="129" t="s">
        <v>304</v>
      </c>
      <c r="E162" s="204">
        <f>IFERROR(VLOOKUP($B162,'[19]OCT-20'!$B:$H,6,FALSE),0)</f>
        <v>5922.93</v>
      </c>
      <c r="F162" s="205">
        <f>IFERROR(VLOOKUP(B162,'[19]OCT-20'!B:H,7,FALSE),0)</f>
        <v>615.41</v>
      </c>
      <c r="G162" s="206">
        <f t="shared" si="18"/>
        <v>6538.34</v>
      </c>
      <c r="H162" s="217">
        <f>IFERROR(VLOOKUP(B162,'[20]NOV-20'!B:H,6,FALSE),0)</f>
        <v>1858.77</v>
      </c>
      <c r="I162" s="218">
        <f>IFERROR(VLOOKUP(B162,'[20]NOV-20'!B:H,7,FALSE),0)</f>
        <v>628.58000000000004</v>
      </c>
      <c r="J162" s="219">
        <f t="shared" si="19"/>
        <v>2487.35</v>
      </c>
      <c r="K162" s="217">
        <f>IFERROR(VLOOKUP(B162,'[21]DEC-20'!B:H,6,FALSE),0)</f>
        <v>6094.13</v>
      </c>
      <c r="L162" s="218">
        <f>IFERROR(VLOOKUP(B162,'[21]DEC-20'!B:H,7,FALSE),0)</f>
        <v>153.91999999999999</v>
      </c>
      <c r="M162" s="219">
        <f t="shared" si="20"/>
        <v>6248.05</v>
      </c>
      <c r="N162" s="217">
        <f>IFERROR(VLOOKUP(B162,'[22]JAN-21'!B:H,6,FALSE),0)</f>
        <v>7946.07</v>
      </c>
      <c r="O162" s="218">
        <f>IFERROR(VLOOKUP(B162,'[22]JAN-21'!B:H,7,FALSE),0)</f>
        <v>1.07</v>
      </c>
      <c r="P162" s="219">
        <f t="shared" si="21"/>
        <v>7947.1399999999994</v>
      </c>
      <c r="Q162" s="217">
        <f>IFERROR(VLOOKUP(B162,'[23]FEB-21'!B:H,6,FALSE),0)</f>
        <v>3430.55</v>
      </c>
      <c r="R162" s="218">
        <f>IFERROR(VLOOKUP(B162,'[23]FEB-21'!B:H,7,FALSE),0)</f>
        <v>324.97000000000003</v>
      </c>
      <c r="S162" s="219">
        <f t="shared" si="16"/>
        <v>3755.5200000000004</v>
      </c>
      <c r="T162" s="217">
        <f>IFERROR(VLOOKUP(B162,'[24]MAR-21'!B:H,6,FALSE),0)</f>
        <v>993.69</v>
      </c>
      <c r="U162" s="218">
        <f>IFERROR(VLOOKUP(B162,'[24]MAR-21'!B:H,7,FALSE),0)</f>
        <v>1214.97</v>
      </c>
      <c r="V162" s="219">
        <f t="shared" si="17"/>
        <v>2208.66</v>
      </c>
      <c r="W162" s="195">
        <f t="shared" si="22"/>
        <v>26246.14</v>
      </c>
      <c r="X162" s="196">
        <f t="shared" si="22"/>
        <v>2938.92</v>
      </c>
      <c r="Y162" s="197">
        <f t="shared" si="22"/>
        <v>29185.06</v>
      </c>
    </row>
    <row r="163" spans="1:25" ht="13">
      <c r="A163" s="2" t="s">
        <v>350</v>
      </c>
      <c r="B163" s="2" t="s">
        <v>416</v>
      </c>
      <c r="C163" s="89" t="s">
        <v>297</v>
      </c>
      <c r="D163" s="129" t="s">
        <v>304</v>
      </c>
      <c r="E163" s="204">
        <f>IFERROR(VLOOKUP($B163,'[19]OCT-20'!$B:$H,6,FALSE),0)</f>
        <v>452.37</v>
      </c>
      <c r="F163" s="205">
        <f>IFERROR(VLOOKUP(B163,'[19]OCT-20'!B:H,7,FALSE),0)</f>
        <v>83.84</v>
      </c>
      <c r="G163" s="206">
        <f t="shared" si="18"/>
        <v>536.21</v>
      </c>
      <c r="H163" s="217">
        <f>IFERROR(VLOOKUP(B163,'[20]NOV-20'!B:H,6,FALSE),0)</f>
        <v>638.39</v>
      </c>
      <c r="I163" s="218">
        <f>IFERROR(VLOOKUP(B163,'[20]NOV-20'!B:H,7,FALSE),0)</f>
        <v>80.67</v>
      </c>
      <c r="J163" s="219">
        <f t="shared" si="19"/>
        <v>719.06</v>
      </c>
      <c r="K163" s="217">
        <f>IFERROR(VLOOKUP(B163,'[21]DEC-20'!B:H,6,FALSE),0)</f>
        <v>627.82000000000005</v>
      </c>
      <c r="L163" s="218">
        <f>IFERROR(VLOOKUP(B163,'[21]DEC-20'!B:H,7,FALSE),0)</f>
        <v>57.72</v>
      </c>
      <c r="M163" s="219">
        <f t="shared" si="20"/>
        <v>685.54000000000008</v>
      </c>
      <c r="N163" s="217">
        <f>IFERROR(VLOOKUP(B163,'[22]JAN-21'!B:H,6,FALSE),0)</f>
        <v>618.09</v>
      </c>
      <c r="O163" s="218">
        <f>IFERROR(VLOOKUP(B163,'[22]JAN-21'!B:H,7,FALSE),0)</f>
        <v>58.91</v>
      </c>
      <c r="P163" s="219">
        <f t="shared" si="21"/>
        <v>677</v>
      </c>
      <c r="Q163" s="217">
        <f>IFERROR(VLOOKUP(B163,'[23]FEB-21'!B:H,6,FALSE),0)</f>
        <v>751.9</v>
      </c>
      <c r="R163" s="218">
        <f>IFERROR(VLOOKUP(B163,'[23]FEB-21'!B:H,7,FALSE),0)</f>
        <v>27.15</v>
      </c>
      <c r="S163" s="219">
        <f t="shared" si="16"/>
        <v>779.05</v>
      </c>
      <c r="T163" s="217">
        <f>IFERROR(VLOOKUP(B163,'[24]MAR-21'!B:H,6,FALSE),0)</f>
        <v>201.07</v>
      </c>
      <c r="U163" s="218">
        <f>IFERROR(VLOOKUP(B163,'[24]MAR-21'!B:H,7,FALSE),0)</f>
        <v>53.59</v>
      </c>
      <c r="V163" s="219">
        <f t="shared" si="17"/>
        <v>254.66</v>
      </c>
      <c r="W163" s="195">
        <f t="shared" si="22"/>
        <v>3289.6400000000003</v>
      </c>
      <c r="X163" s="196">
        <f t="shared" si="22"/>
        <v>361.88</v>
      </c>
      <c r="Y163" s="197">
        <f t="shared" si="22"/>
        <v>3651.5199999999995</v>
      </c>
    </row>
    <row r="164" spans="1:25" ht="13">
      <c r="A164" s="2" t="s">
        <v>350</v>
      </c>
      <c r="B164" s="2" t="s">
        <v>410</v>
      </c>
      <c r="C164" s="89" t="s">
        <v>297</v>
      </c>
      <c r="D164" s="129" t="s">
        <v>304</v>
      </c>
      <c r="E164" s="204">
        <f>IFERROR(VLOOKUP($B164,'[19]OCT-20'!$B:$H,6,FALSE),0)</f>
        <v>61.39</v>
      </c>
      <c r="F164" s="205">
        <f>IFERROR(VLOOKUP(B164,'[19]OCT-20'!B:H,7,FALSE),0)</f>
        <v>8051.39</v>
      </c>
      <c r="G164" s="206">
        <f t="shared" si="18"/>
        <v>8112.7800000000007</v>
      </c>
      <c r="H164" s="217">
        <f>IFERROR(VLOOKUP(B164,'[20]NOV-20'!B:H,6,FALSE),0)</f>
        <v>0</v>
      </c>
      <c r="I164" s="218">
        <f>IFERROR(VLOOKUP(B164,'[20]NOV-20'!B:H,7,FALSE),0)</f>
        <v>9343.48</v>
      </c>
      <c r="J164" s="219">
        <f t="shared" si="19"/>
        <v>9343.48</v>
      </c>
      <c r="K164" s="217">
        <f>IFERROR(VLOOKUP(B164,'[21]DEC-20'!B:H,6,FALSE),0)</f>
        <v>0</v>
      </c>
      <c r="L164" s="218">
        <f>IFERROR(VLOOKUP(B164,'[21]DEC-20'!B:H,7,FALSE),0)</f>
        <v>9654.2800000000007</v>
      </c>
      <c r="M164" s="219">
        <f t="shared" si="20"/>
        <v>9654.2800000000007</v>
      </c>
      <c r="N164" s="217">
        <f>IFERROR(VLOOKUP(B164,'[22]JAN-21'!B:H,6,FALSE),0)</f>
        <v>0</v>
      </c>
      <c r="O164" s="218">
        <f>IFERROR(VLOOKUP(B164,'[22]JAN-21'!B:H,7,FALSE),0)</f>
        <v>9855.81</v>
      </c>
      <c r="P164" s="219">
        <f t="shared" si="21"/>
        <v>9855.81</v>
      </c>
      <c r="Q164" s="217">
        <f>IFERROR(VLOOKUP(B164,'[23]FEB-21'!B:H,6,FALSE),0)</f>
        <v>0</v>
      </c>
      <c r="R164" s="218">
        <f>IFERROR(VLOOKUP(B164,'[23]FEB-21'!B:H,7,FALSE),0)</f>
        <v>9917.1299999999992</v>
      </c>
      <c r="S164" s="219">
        <f t="shared" si="16"/>
        <v>9917.1299999999992</v>
      </c>
      <c r="T164" s="217">
        <f>IFERROR(VLOOKUP(B164,'[24]MAR-21'!B:H,6,FALSE),0)</f>
        <v>0</v>
      </c>
      <c r="U164" s="218">
        <f>IFERROR(VLOOKUP(B164,'[24]MAR-21'!B:H,7,FALSE),0)</f>
        <v>10798.2</v>
      </c>
      <c r="V164" s="219">
        <f t="shared" si="17"/>
        <v>10798.2</v>
      </c>
      <c r="W164" s="195">
        <f t="shared" si="22"/>
        <v>61.39</v>
      </c>
      <c r="X164" s="196">
        <f t="shared" si="22"/>
        <v>57620.289999999994</v>
      </c>
      <c r="Y164" s="197">
        <f t="shared" si="22"/>
        <v>57681.679999999993</v>
      </c>
    </row>
    <row r="165" spans="1:25" ht="13">
      <c r="A165" s="2" t="s">
        <v>350</v>
      </c>
      <c r="B165" s="2" t="s">
        <v>430</v>
      </c>
      <c r="C165" s="89" t="s">
        <v>297</v>
      </c>
      <c r="D165" s="129" t="s">
        <v>304</v>
      </c>
      <c r="E165" s="204">
        <f>IFERROR(VLOOKUP($B165,'[19]OCT-20'!$B:$H,6,FALSE),0)</f>
        <v>2744.78</v>
      </c>
      <c r="F165" s="205">
        <f>IFERROR(VLOOKUP(B165,'[19]OCT-20'!B:H,7,FALSE),0)</f>
        <v>7.81</v>
      </c>
      <c r="G165" s="206">
        <f t="shared" si="18"/>
        <v>2752.59</v>
      </c>
      <c r="H165" s="217">
        <f>IFERROR(VLOOKUP(B165,'[20]NOV-20'!B:H,6,FALSE),0)</f>
        <v>210.52</v>
      </c>
      <c r="I165" s="218">
        <f>IFERROR(VLOOKUP(B165,'[20]NOV-20'!B:H,7,FALSE),0)</f>
        <v>116.28</v>
      </c>
      <c r="J165" s="219">
        <f t="shared" si="19"/>
        <v>326.8</v>
      </c>
      <c r="K165" s="217">
        <f>IFERROR(VLOOKUP(B165,'[21]DEC-20'!B:H,6,FALSE),0)</f>
        <v>1347.3</v>
      </c>
      <c r="L165" s="218">
        <f>IFERROR(VLOOKUP(B165,'[21]DEC-20'!B:H,7,FALSE),0)</f>
        <v>141.87</v>
      </c>
      <c r="M165" s="219">
        <f t="shared" si="20"/>
        <v>1489.17</v>
      </c>
      <c r="N165" s="217">
        <f>IFERROR(VLOOKUP(B165,'[22]JAN-21'!B:H,6,FALSE),0)</f>
        <v>1337.27</v>
      </c>
      <c r="O165" s="218">
        <f>IFERROR(VLOOKUP(B165,'[22]JAN-21'!B:H,7,FALSE),0)</f>
        <v>78.239999999999995</v>
      </c>
      <c r="P165" s="219">
        <f t="shared" si="21"/>
        <v>1415.51</v>
      </c>
      <c r="Q165" s="217">
        <f>IFERROR(VLOOKUP(B165,'[23]FEB-21'!B:H,6,FALSE),0)</f>
        <v>624.39</v>
      </c>
      <c r="R165" s="218">
        <f>IFERROR(VLOOKUP(B165,'[23]FEB-21'!B:H,7,FALSE),0)</f>
        <v>269.32</v>
      </c>
      <c r="S165" s="219">
        <f t="shared" si="16"/>
        <v>893.71</v>
      </c>
      <c r="T165" s="217">
        <f>IFERROR(VLOOKUP(B165,'[24]MAR-21'!B:H,6,FALSE),0)</f>
        <v>749.65</v>
      </c>
      <c r="U165" s="218">
        <f>IFERROR(VLOOKUP(B165,'[24]MAR-21'!B:H,7,FALSE),0)</f>
        <v>284.45</v>
      </c>
      <c r="V165" s="219">
        <f t="shared" si="17"/>
        <v>1034.0999999999999</v>
      </c>
      <c r="W165" s="195">
        <f t="shared" si="22"/>
        <v>7013.9100000000008</v>
      </c>
      <c r="X165" s="196">
        <f t="shared" si="22"/>
        <v>897.97</v>
      </c>
      <c r="Y165" s="197">
        <f t="shared" si="22"/>
        <v>7911.880000000001</v>
      </c>
    </row>
    <row r="166" spans="1:25" ht="13">
      <c r="A166" s="2" t="s">
        <v>350</v>
      </c>
      <c r="B166" s="2" t="s">
        <v>352</v>
      </c>
      <c r="C166" s="89" t="s">
        <v>297</v>
      </c>
      <c r="D166" s="129" t="s">
        <v>304</v>
      </c>
      <c r="E166" s="204">
        <f>IFERROR(VLOOKUP($B166,'[19]OCT-20'!$B:$H,6,FALSE),0)</f>
        <v>8.8800000000000008</v>
      </c>
      <c r="F166" s="205">
        <f>IFERROR(VLOOKUP(B166,'[19]OCT-20'!B:H,7,FALSE),0)</f>
        <v>3642.98</v>
      </c>
      <c r="G166" s="206">
        <f t="shared" si="18"/>
        <v>3651.86</v>
      </c>
      <c r="H166" s="217">
        <f>IFERROR(VLOOKUP(B166,'[20]NOV-20'!B:H,6,FALSE),0)</f>
        <v>109.96</v>
      </c>
      <c r="I166" s="218">
        <f>IFERROR(VLOOKUP(B166,'[20]NOV-20'!B:H,7,FALSE),0)</f>
        <v>1085.52</v>
      </c>
      <c r="J166" s="219">
        <f t="shared" si="19"/>
        <v>1195.48</v>
      </c>
      <c r="K166" s="217">
        <f>IFERROR(VLOOKUP(B166,'[21]DEC-20'!B:H,6,FALSE),0)</f>
        <v>30.1</v>
      </c>
      <c r="L166" s="218">
        <f>IFERROR(VLOOKUP(B166,'[21]DEC-20'!B:H,7,FALSE),0)</f>
        <v>3422.94</v>
      </c>
      <c r="M166" s="219">
        <f t="shared" si="20"/>
        <v>3453.04</v>
      </c>
      <c r="N166" s="217">
        <f>IFERROR(VLOOKUP(B166,'[22]JAN-21'!B:H,6,FALSE),0)</f>
        <v>32.770000000000003</v>
      </c>
      <c r="O166" s="218">
        <f>IFERROR(VLOOKUP(B166,'[22]JAN-21'!B:H,7,FALSE),0)</f>
        <v>3369.98</v>
      </c>
      <c r="P166" s="219">
        <f t="shared" si="21"/>
        <v>3402.75</v>
      </c>
      <c r="Q166" s="217">
        <f>IFERROR(VLOOKUP(B166,'[23]FEB-21'!B:H,6,FALSE),0)</f>
        <v>15.56</v>
      </c>
      <c r="R166" s="218">
        <f>IFERROR(VLOOKUP(B166,'[23]FEB-21'!B:H,7,FALSE),0)</f>
        <v>3593.18</v>
      </c>
      <c r="S166" s="219">
        <f t="shared" si="16"/>
        <v>3608.74</v>
      </c>
      <c r="T166" s="217">
        <f>IFERROR(VLOOKUP(B166,'[24]MAR-21'!B:H,6,FALSE),0)</f>
        <v>0.46</v>
      </c>
      <c r="U166" s="218">
        <f>IFERROR(VLOOKUP(B166,'[24]MAR-21'!B:H,7,FALSE),0)</f>
        <v>4196.8900000000003</v>
      </c>
      <c r="V166" s="219">
        <f t="shared" si="17"/>
        <v>4197.3500000000004</v>
      </c>
      <c r="W166" s="195">
        <f t="shared" si="22"/>
        <v>197.73000000000002</v>
      </c>
      <c r="X166" s="196">
        <f t="shared" si="22"/>
        <v>19311.490000000002</v>
      </c>
      <c r="Y166" s="197">
        <f t="shared" si="22"/>
        <v>19509.22</v>
      </c>
    </row>
    <row r="167" spans="1:25" ht="13">
      <c r="A167" s="2" t="s">
        <v>350</v>
      </c>
      <c r="B167" s="2" t="s">
        <v>431</v>
      </c>
      <c r="C167" s="176" t="s">
        <v>297</v>
      </c>
      <c r="D167" s="177" t="s">
        <v>304</v>
      </c>
      <c r="E167" s="204">
        <f>IFERROR(VLOOKUP($B167,'[19]OCT-20'!$B:$H,6,FALSE),0)</f>
        <v>10960.29</v>
      </c>
      <c r="F167" s="205">
        <f>IFERROR(VLOOKUP(B167,'[19]OCT-20'!B:H,7,FALSE),0)</f>
        <v>0</v>
      </c>
      <c r="G167" s="206">
        <f t="shared" si="18"/>
        <v>10960.29</v>
      </c>
      <c r="H167" s="217">
        <f>IFERROR(VLOOKUP(B167,'[20]NOV-20'!B:H,6,FALSE),0)</f>
        <v>10904.45</v>
      </c>
      <c r="I167" s="218">
        <f>IFERROR(VLOOKUP(B167,'[20]NOV-20'!B:H,7,FALSE),0)</f>
        <v>0</v>
      </c>
      <c r="J167" s="219">
        <f t="shared" si="19"/>
        <v>10904.45</v>
      </c>
      <c r="K167" s="217">
        <f>IFERROR(VLOOKUP(B167,'[21]DEC-20'!B:H,6,FALSE),0)</f>
        <v>8635.7000000000007</v>
      </c>
      <c r="L167" s="218">
        <f>IFERROR(VLOOKUP(B167,'[21]DEC-20'!B:H,7,FALSE),0)</f>
        <v>1533.56</v>
      </c>
      <c r="M167" s="219">
        <f t="shared" si="20"/>
        <v>10169.26</v>
      </c>
      <c r="N167" s="217">
        <f>IFERROR(VLOOKUP(B167,'[22]JAN-21'!B:H,6,FALSE),0)</f>
        <v>0</v>
      </c>
      <c r="O167" s="218">
        <f>IFERROR(VLOOKUP(B167,'[22]JAN-21'!B:H,7,FALSE),0)</f>
        <v>8481.75</v>
      </c>
      <c r="P167" s="219">
        <f t="shared" si="21"/>
        <v>8481.75</v>
      </c>
      <c r="Q167" s="217">
        <f>IFERROR(VLOOKUP(B167,'[23]FEB-21'!B:H,6,FALSE),0)</f>
        <v>0</v>
      </c>
      <c r="R167" s="218">
        <f>IFERROR(VLOOKUP(B167,'[23]FEB-21'!B:H,7,FALSE),0)</f>
        <v>7927.82</v>
      </c>
      <c r="S167" s="219">
        <f t="shared" si="16"/>
        <v>7927.82</v>
      </c>
      <c r="T167" s="217">
        <f>IFERROR(VLOOKUP(B167,'[24]MAR-21'!B:H,6,FALSE),0)</f>
        <v>12682.22</v>
      </c>
      <c r="U167" s="218">
        <f>IFERROR(VLOOKUP(B167,'[24]MAR-21'!B:H,7,FALSE),0)</f>
        <v>7555.14</v>
      </c>
      <c r="V167" s="219">
        <f t="shared" si="17"/>
        <v>20237.36</v>
      </c>
      <c r="W167" s="195">
        <f t="shared" si="22"/>
        <v>43182.66</v>
      </c>
      <c r="X167" s="196">
        <f t="shared" si="22"/>
        <v>25498.269999999997</v>
      </c>
      <c r="Y167" s="197">
        <f t="shared" si="22"/>
        <v>68680.929999999993</v>
      </c>
    </row>
    <row r="168" spans="1:25" s="267" customFormat="1" ht="12.75" customHeight="1">
      <c r="A168" s="266" t="str">
        <f>INDEX([22]Unit_details!A:A,MATCH(B168,[22]Unit_details!B:B,0))</f>
        <v>SPRT</v>
      </c>
      <c r="B168" s="2" t="s">
        <v>450</v>
      </c>
      <c r="C168" s="89" t="str">
        <f>VLOOKUP(B168,[22]Unit_details!B:D,2,FALSE)</f>
        <v>D</v>
      </c>
      <c r="D168" s="129" t="str">
        <f>VLOOKUP(B168,[22]Unit_details!B:D,3,FALSE)</f>
        <v>SC</v>
      </c>
      <c r="E168" s="217">
        <f>IFERROR(VLOOKUP($B168,'[22]OCT-20'!$B:$H,6,FALSE),0)</f>
        <v>2470.46</v>
      </c>
      <c r="F168" s="218">
        <f>IFERROR(VLOOKUP(B168,'[22]OCT-20'!B:H,7,FALSE),0)</f>
        <v>231.7</v>
      </c>
      <c r="G168" s="219">
        <f t="shared" si="18"/>
        <v>2702.16</v>
      </c>
      <c r="H168" s="217">
        <f>IFERROR(VLOOKUP(B168,'[22]NOV-20'!B:H,6,FALSE),0)</f>
        <v>1654.03</v>
      </c>
      <c r="I168" s="218">
        <f>IFERROR(VLOOKUP(B168,'[22]NOV-20'!B:H,7,FALSE),0)</f>
        <v>297.39</v>
      </c>
      <c r="J168" s="219">
        <f t="shared" si="19"/>
        <v>1951.42</v>
      </c>
      <c r="K168" s="217">
        <f>IFERROR(VLOOKUP(B168,'[22]DEC-20'!B:H,6,FALSE),0)</f>
        <v>2319.75</v>
      </c>
      <c r="L168" s="218">
        <f>IFERROR(VLOOKUP(B168,'[22]DEC-20'!B:H,7,FALSE),0)</f>
        <v>265.08</v>
      </c>
      <c r="M168" s="219">
        <f t="shared" si="20"/>
        <v>2584.83</v>
      </c>
      <c r="N168" s="217">
        <f>IFERROR(VLOOKUP(B168,'[22]JAN-21'!B:H,6,FALSE),0)</f>
        <v>1649.73</v>
      </c>
      <c r="O168" s="218">
        <f>IFERROR(VLOOKUP(B168,'[22]JAN-21'!B:H,7,FALSE),0)</f>
        <v>167.69</v>
      </c>
      <c r="P168" s="219">
        <f t="shared" si="21"/>
        <v>1817.42</v>
      </c>
      <c r="Q168" s="217">
        <f>IFERROR(VLOOKUP(B168,'[23]FEB-21'!B:H,6,FALSE),0)</f>
        <v>2050.67</v>
      </c>
      <c r="R168" s="218">
        <f>IFERROR(VLOOKUP(B168,'[23]FEB-21'!B:H,7,FALSE),0)</f>
        <v>280.14</v>
      </c>
      <c r="S168" s="219">
        <f t="shared" si="16"/>
        <v>2330.81</v>
      </c>
      <c r="T168" s="217">
        <f>IFERROR(VLOOKUP(B168,'[24]MAR-21'!B:H,6,FALSE),0)</f>
        <v>2749.66</v>
      </c>
      <c r="U168" s="218">
        <f>IFERROR(VLOOKUP(B168,'[24]MAR-21'!B:H,7,FALSE),0)</f>
        <v>426.78</v>
      </c>
      <c r="V168" s="219">
        <f t="shared" si="17"/>
        <v>3176.4399999999996</v>
      </c>
      <c r="W168" s="262">
        <f t="shared" ref="W168:X168" si="23">+E168+H168+K168+N168+Q168+T168</f>
        <v>12894.3</v>
      </c>
      <c r="X168" s="218">
        <f t="shared" si="23"/>
        <v>1668.78</v>
      </c>
      <c r="Y168" s="219">
        <f t="shared" ref="Y168" si="24">+W168+X168</f>
        <v>14563.08</v>
      </c>
    </row>
    <row r="169" spans="1:25" ht="13">
      <c r="A169" s="2" t="s">
        <v>350</v>
      </c>
      <c r="B169" s="2" t="s">
        <v>441</v>
      </c>
      <c r="C169" s="176" t="s">
        <v>297</v>
      </c>
      <c r="D169" s="177" t="s">
        <v>304</v>
      </c>
      <c r="E169" s="204">
        <f>IFERROR(VLOOKUP($B169,'[19]OCT-20'!$B:$H,6,FALSE),0)</f>
        <v>15677.4</v>
      </c>
      <c r="F169" s="205">
        <f>IFERROR(VLOOKUP(B169,'[19]OCT-20'!B:H,7,FALSE),0)</f>
        <v>28.61</v>
      </c>
      <c r="G169" s="206">
        <f t="shared" si="18"/>
        <v>15706.01</v>
      </c>
      <c r="H169" s="217">
        <f>IFERROR(VLOOKUP(B169,'[20]NOV-20'!B:H,6,FALSE),0)</f>
        <v>16740.400000000001</v>
      </c>
      <c r="I169" s="218">
        <f>IFERROR(VLOOKUP(B169,'[20]NOV-20'!B:H,7,FALSE),0)</f>
        <v>10.84</v>
      </c>
      <c r="J169" s="219">
        <f t="shared" si="19"/>
        <v>16751.240000000002</v>
      </c>
      <c r="K169" s="217">
        <f>IFERROR(VLOOKUP(B169,'[21]DEC-20'!B:H,6,FALSE),0)</f>
        <v>13492</v>
      </c>
      <c r="L169" s="218">
        <f>IFERROR(VLOOKUP(B169,'[21]DEC-20'!B:H,7,FALSE),0)</f>
        <v>45.09</v>
      </c>
      <c r="M169" s="219">
        <f t="shared" si="20"/>
        <v>13537.09</v>
      </c>
      <c r="N169" s="217">
        <f>IFERROR(VLOOKUP(B169,'[22]JAN-21'!B:H,6,FALSE),0)</f>
        <v>15369.53</v>
      </c>
      <c r="O169" s="218">
        <f>IFERROR(VLOOKUP(B169,'[22]JAN-21'!B:H,7,FALSE),0)</f>
        <v>18.18</v>
      </c>
      <c r="P169" s="219">
        <f t="shared" si="21"/>
        <v>15387.710000000001</v>
      </c>
      <c r="Q169" s="217">
        <f>IFERROR(VLOOKUP(B169,'[23]FEB-21'!B:H,6,FALSE),0)</f>
        <v>12633.15</v>
      </c>
      <c r="R169" s="218">
        <f>IFERROR(VLOOKUP(B169,'[23]FEB-21'!B:H,7,FALSE),0)</f>
        <v>49.01</v>
      </c>
      <c r="S169" s="219">
        <f t="shared" si="16"/>
        <v>12682.16</v>
      </c>
      <c r="T169" s="217">
        <f>IFERROR(VLOOKUP(B169,'[24]MAR-21'!B:H,6,FALSE),0)</f>
        <v>11981</v>
      </c>
      <c r="U169" s="218">
        <f>IFERROR(VLOOKUP(B169,'[24]MAR-21'!B:H,7,FALSE),0)</f>
        <v>57.07</v>
      </c>
      <c r="V169" s="219">
        <f t="shared" si="17"/>
        <v>12038.07</v>
      </c>
      <c r="W169" s="195">
        <f t="shared" si="22"/>
        <v>85893.48</v>
      </c>
      <c r="X169" s="196">
        <f t="shared" si="22"/>
        <v>208.79999999999998</v>
      </c>
      <c r="Y169" s="197">
        <f t="shared" si="22"/>
        <v>86102.28</v>
      </c>
    </row>
    <row r="170" spans="1:25" ht="13">
      <c r="A170" s="2" t="s">
        <v>291</v>
      </c>
      <c r="B170" s="2" t="s">
        <v>174</v>
      </c>
      <c r="C170" s="89" t="s">
        <v>297</v>
      </c>
      <c r="D170" s="129" t="s">
        <v>304</v>
      </c>
      <c r="E170" s="204">
        <f>IFERROR(VLOOKUP($B170,'[19]OCT-20'!$B:$H,6,FALSE),0)</f>
        <v>5.23</v>
      </c>
      <c r="F170" s="205">
        <f>IFERROR(VLOOKUP(B170,'[19]OCT-20'!B:H,7,FALSE),0)</f>
        <v>5.41</v>
      </c>
      <c r="G170" s="206">
        <f t="shared" si="18"/>
        <v>10.64</v>
      </c>
      <c r="H170" s="217">
        <f>IFERROR(VLOOKUP(B170,'[20]NOV-20'!B:H,6,FALSE),0)</f>
        <v>17.899999999999999</v>
      </c>
      <c r="I170" s="218">
        <f>IFERROR(VLOOKUP(B170,'[20]NOV-20'!B:H,7,FALSE),0)</f>
        <v>0.2</v>
      </c>
      <c r="J170" s="219">
        <f t="shared" si="19"/>
        <v>18.099999999999998</v>
      </c>
      <c r="K170" s="217">
        <f>IFERROR(VLOOKUP(B170,'[21]DEC-20'!B:H,6,FALSE),0)</f>
        <v>20.260000000000002</v>
      </c>
      <c r="L170" s="218">
        <f>IFERROR(VLOOKUP(B170,'[21]DEC-20'!B:H,7,FALSE),0)</f>
        <v>0.03</v>
      </c>
      <c r="M170" s="219">
        <f t="shared" si="20"/>
        <v>20.290000000000003</v>
      </c>
      <c r="N170" s="217">
        <f>IFERROR(VLOOKUP(B170,'[22]JAN-21'!B:H,6,FALSE),0)</f>
        <v>18.600000000000001</v>
      </c>
      <c r="O170" s="218">
        <f>IFERROR(VLOOKUP(B170,'[22]JAN-21'!B:H,7,FALSE),0)</f>
        <v>0.43</v>
      </c>
      <c r="P170" s="219">
        <f t="shared" si="21"/>
        <v>19.03</v>
      </c>
      <c r="Q170" s="217">
        <f>IFERROR(VLOOKUP(B170,'[23]FEB-21'!B:H,6,FALSE),0)</f>
        <v>21.47</v>
      </c>
      <c r="R170" s="218">
        <f>IFERROR(VLOOKUP(B170,'[23]FEB-21'!B:H,7,FALSE),0)</f>
        <v>0.13</v>
      </c>
      <c r="S170" s="219">
        <f t="shared" si="16"/>
        <v>21.599999999999998</v>
      </c>
      <c r="T170" s="217">
        <f>IFERROR(VLOOKUP(B170,'[24]MAR-21'!B:H,6,FALSE),0)</f>
        <v>6.06</v>
      </c>
      <c r="U170" s="218">
        <f>IFERROR(VLOOKUP(B170,'[24]MAR-21'!B:H,7,FALSE),0)</f>
        <v>5.41</v>
      </c>
      <c r="V170" s="219">
        <f t="shared" si="17"/>
        <v>11.469999999999999</v>
      </c>
      <c r="W170" s="195">
        <f t="shared" si="22"/>
        <v>89.52000000000001</v>
      </c>
      <c r="X170" s="196">
        <f t="shared" si="22"/>
        <v>11.61</v>
      </c>
      <c r="Y170" s="197">
        <f t="shared" si="22"/>
        <v>101.13</v>
      </c>
    </row>
    <row r="171" spans="1:25" ht="13">
      <c r="A171" s="2" t="s">
        <v>291</v>
      </c>
      <c r="B171" s="2" t="s">
        <v>417</v>
      </c>
      <c r="C171" s="89" t="s">
        <v>297</v>
      </c>
      <c r="D171" s="129" t="s">
        <v>304</v>
      </c>
      <c r="E171" s="204">
        <f>IFERROR(VLOOKUP($B171,'[19]OCT-20'!$B:$H,6,FALSE),0)</f>
        <v>3523.38</v>
      </c>
      <c r="F171" s="205">
        <f>IFERROR(VLOOKUP(B171,'[19]OCT-20'!B:H,7,FALSE),0)</f>
        <v>81.45</v>
      </c>
      <c r="G171" s="206">
        <f t="shared" si="18"/>
        <v>3604.83</v>
      </c>
      <c r="H171" s="217">
        <f>IFERROR(VLOOKUP(B171,'[20]NOV-20'!B:H,6,FALSE),0)</f>
        <v>3661.44</v>
      </c>
      <c r="I171" s="218">
        <f>IFERROR(VLOOKUP(B171,'[20]NOV-20'!B:H,7,FALSE),0)</f>
        <v>58.25</v>
      </c>
      <c r="J171" s="219">
        <f t="shared" si="19"/>
        <v>3719.69</v>
      </c>
      <c r="K171" s="217">
        <f>IFERROR(VLOOKUP(B171,'[21]DEC-20'!B:H,6,FALSE),0)</f>
        <v>3440.77</v>
      </c>
      <c r="L171" s="218">
        <f>IFERROR(VLOOKUP(B171,'[21]DEC-20'!B:H,7,FALSE),0)</f>
        <v>152.18</v>
      </c>
      <c r="M171" s="219">
        <f t="shared" si="20"/>
        <v>3592.95</v>
      </c>
      <c r="N171" s="217">
        <f>IFERROR(VLOOKUP(B171,'[22]JAN-21'!B:H,6,FALSE),0)</f>
        <v>1717.04</v>
      </c>
      <c r="O171" s="218">
        <f>IFERROR(VLOOKUP(B171,'[22]JAN-21'!B:H,7,FALSE),0)</f>
        <v>734.43</v>
      </c>
      <c r="P171" s="219">
        <f t="shared" si="21"/>
        <v>2451.4699999999998</v>
      </c>
      <c r="Q171" s="217">
        <f>IFERROR(VLOOKUP(B171,'[23]FEB-21'!B:H,6,FALSE),0)</f>
        <v>877.67</v>
      </c>
      <c r="R171" s="218">
        <f>IFERROR(VLOOKUP(B171,'[23]FEB-21'!B:H,7,FALSE),0)</f>
        <v>652.70000000000005</v>
      </c>
      <c r="S171" s="219">
        <f t="shared" si="16"/>
        <v>1530.37</v>
      </c>
      <c r="T171" s="217">
        <f>IFERROR(VLOOKUP(B171,'[24]MAR-21'!B:H,6,FALSE),0)</f>
        <v>516.99</v>
      </c>
      <c r="U171" s="218">
        <f>IFERROR(VLOOKUP(B171,'[24]MAR-21'!B:H,7,FALSE),0)</f>
        <v>1444.78</v>
      </c>
      <c r="V171" s="219">
        <f t="shared" si="17"/>
        <v>1961.77</v>
      </c>
      <c r="W171" s="195">
        <f t="shared" si="22"/>
        <v>13737.29</v>
      </c>
      <c r="X171" s="196">
        <f t="shared" si="22"/>
        <v>3123.79</v>
      </c>
      <c r="Y171" s="197">
        <f t="shared" si="22"/>
        <v>16861.080000000002</v>
      </c>
    </row>
    <row r="172" spans="1:25" ht="13">
      <c r="A172" s="2" t="s">
        <v>291</v>
      </c>
      <c r="B172" s="2" t="s">
        <v>175</v>
      </c>
      <c r="C172" s="89" t="s">
        <v>297</v>
      </c>
      <c r="D172" s="129" t="s">
        <v>304</v>
      </c>
      <c r="E172" s="204">
        <f>IFERROR(VLOOKUP($B172,'[19]OCT-20'!$B:$H,6,FALSE),0)</f>
        <v>443.35</v>
      </c>
      <c r="F172" s="205">
        <f>IFERROR(VLOOKUP(B172,'[19]OCT-20'!B:H,7,FALSE),0)</f>
        <v>0.22</v>
      </c>
      <c r="G172" s="206">
        <f t="shared" si="18"/>
        <v>443.57000000000005</v>
      </c>
      <c r="H172" s="217">
        <f>IFERROR(VLOOKUP(B172,'[20]NOV-20'!B:H,6,FALSE),0)</f>
        <v>443.45</v>
      </c>
      <c r="I172" s="218">
        <f>IFERROR(VLOOKUP(B172,'[20]NOV-20'!B:H,7,FALSE),0)</f>
        <v>0.01</v>
      </c>
      <c r="J172" s="219">
        <f t="shared" si="19"/>
        <v>443.46</v>
      </c>
      <c r="K172" s="217">
        <f>IFERROR(VLOOKUP(B172,'[21]DEC-20'!B:H,6,FALSE),0)</f>
        <v>294.42</v>
      </c>
      <c r="L172" s="218">
        <f>IFERROR(VLOOKUP(B172,'[21]DEC-20'!B:H,7,FALSE),0)</f>
        <v>0.01</v>
      </c>
      <c r="M172" s="219">
        <f t="shared" si="20"/>
        <v>294.43</v>
      </c>
      <c r="N172" s="217">
        <f>IFERROR(VLOOKUP(B172,'[22]JAN-21'!B:H,6,FALSE),0)</f>
        <v>226.24</v>
      </c>
      <c r="O172" s="218">
        <f>IFERROR(VLOOKUP(B172,'[22]JAN-21'!B:H,7,FALSE),0)</f>
        <v>0</v>
      </c>
      <c r="P172" s="219">
        <f t="shared" si="21"/>
        <v>226.24</v>
      </c>
      <c r="Q172" s="217">
        <f>IFERROR(VLOOKUP(B172,'[23]FEB-21'!B:H,6,FALSE),0)</f>
        <v>82.71</v>
      </c>
      <c r="R172" s="218">
        <f>IFERROR(VLOOKUP(B172,'[23]FEB-21'!B:H,7,FALSE),0)</f>
        <v>0</v>
      </c>
      <c r="S172" s="219">
        <f t="shared" si="16"/>
        <v>82.71</v>
      </c>
      <c r="T172" s="217">
        <f>IFERROR(VLOOKUP(B172,'[24]MAR-21'!B:H,6,FALSE),0)</f>
        <v>206.67</v>
      </c>
      <c r="U172" s="218">
        <f>IFERROR(VLOOKUP(B172,'[24]MAR-21'!B:H,7,FALSE),0)</f>
        <v>0</v>
      </c>
      <c r="V172" s="219">
        <f t="shared" si="17"/>
        <v>206.67</v>
      </c>
      <c r="W172" s="195">
        <f t="shared" si="22"/>
        <v>1696.8400000000001</v>
      </c>
      <c r="X172" s="196">
        <f t="shared" si="22"/>
        <v>0.24000000000000002</v>
      </c>
      <c r="Y172" s="197">
        <f t="shared" si="22"/>
        <v>1697.0800000000002</v>
      </c>
    </row>
    <row r="173" spans="1:25" ht="13">
      <c r="A173" s="2" t="s">
        <v>291</v>
      </c>
      <c r="B173" s="2" t="s">
        <v>176</v>
      </c>
      <c r="C173" s="89" t="s">
        <v>297</v>
      </c>
      <c r="D173" s="129" t="s">
        <v>304</v>
      </c>
      <c r="E173" s="204">
        <f>IFERROR(VLOOKUP($B173,'[19]OCT-20'!$B:$H,6,FALSE),0)</f>
        <v>7.24</v>
      </c>
      <c r="F173" s="205">
        <f>IFERROR(VLOOKUP(B173,'[19]OCT-20'!B:H,7,FALSE),0)</f>
        <v>50.66</v>
      </c>
      <c r="G173" s="206">
        <f t="shared" si="18"/>
        <v>57.9</v>
      </c>
      <c r="H173" s="217">
        <f>IFERROR(VLOOKUP(B173,'[20]NOV-20'!B:H,6,FALSE),0)</f>
        <v>13.84</v>
      </c>
      <c r="I173" s="218">
        <f>IFERROR(VLOOKUP(B173,'[20]NOV-20'!B:H,7,FALSE),0)</f>
        <v>31.51</v>
      </c>
      <c r="J173" s="219">
        <f t="shared" si="19"/>
        <v>45.35</v>
      </c>
      <c r="K173" s="217">
        <f>IFERROR(VLOOKUP(B173,'[21]DEC-20'!B:H,6,FALSE),0)</f>
        <v>18.84</v>
      </c>
      <c r="L173" s="218">
        <f>IFERROR(VLOOKUP(B173,'[21]DEC-20'!B:H,7,FALSE),0)</f>
        <v>30.38</v>
      </c>
      <c r="M173" s="219">
        <f t="shared" si="20"/>
        <v>49.22</v>
      </c>
      <c r="N173" s="217">
        <f>IFERROR(VLOOKUP(B173,'[22]JAN-21'!B:H,6,FALSE),0)</f>
        <v>9.83</v>
      </c>
      <c r="O173" s="218">
        <f>IFERROR(VLOOKUP(B173,'[22]JAN-21'!B:H,7,FALSE),0)</f>
        <v>42</v>
      </c>
      <c r="P173" s="219">
        <f t="shared" si="21"/>
        <v>51.83</v>
      </c>
      <c r="Q173" s="217">
        <f>IFERROR(VLOOKUP(B173,'[23]FEB-21'!B:H,6,FALSE),0)</f>
        <v>12.69</v>
      </c>
      <c r="R173" s="218">
        <f>IFERROR(VLOOKUP(B173,'[23]FEB-21'!B:H,7,FALSE),0)</f>
        <v>9.17</v>
      </c>
      <c r="S173" s="219">
        <f t="shared" si="16"/>
        <v>21.86</v>
      </c>
      <c r="T173" s="217">
        <f>IFERROR(VLOOKUP(B173,'[24]MAR-21'!B:H,6,FALSE),0)</f>
        <v>26.02</v>
      </c>
      <c r="U173" s="218">
        <f>IFERROR(VLOOKUP(B173,'[24]MAR-21'!B:H,7,FALSE),0)</f>
        <v>34</v>
      </c>
      <c r="V173" s="219">
        <f t="shared" si="17"/>
        <v>60.019999999999996</v>
      </c>
      <c r="W173" s="195">
        <f t="shared" si="22"/>
        <v>88.46</v>
      </c>
      <c r="X173" s="196">
        <f t="shared" si="22"/>
        <v>197.72</v>
      </c>
      <c r="Y173" s="197">
        <f t="shared" si="22"/>
        <v>286.18</v>
      </c>
    </row>
    <row r="174" spans="1:25" ht="13">
      <c r="A174" s="2" t="s">
        <v>291</v>
      </c>
      <c r="B174" s="2" t="s">
        <v>177</v>
      </c>
      <c r="C174" s="89" t="s">
        <v>297</v>
      </c>
      <c r="D174" s="129" t="s">
        <v>303</v>
      </c>
      <c r="E174" s="204">
        <f>IFERROR(VLOOKUP($B174,'[19]OCT-20'!$B:$H,6,FALSE),0)</f>
        <v>25.84</v>
      </c>
      <c r="F174" s="205">
        <f>IFERROR(VLOOKUP(B174,'[19]OCT-20'!B:H,7,FALSE),0)</f>
        <v>52.05</v>
      </c>
      <c r="G174" s="206">
        <f t="shared" si="18"/>
        <v>77.89</v>
      </c>
      <c r="H174" s="217">
        <f>IFERROR(VLOOKUP(B174,'[20]NOV-20'!B:H,6,FALSE),0)</f>
        <v>43.05</v>
      </c>
      <c r="I174" s="218">
        <f>IFERROR(VLOOKUP(B174,'[20]NOV-20'!B:H,7,FALSE),0)</f>
        <v>99.23</v>
      </c>
      <c r="J174" s="219">
        <f t="shared" si="19"/>
        <v>142.28</v>
      </c>
      <c r="K174" s="217">
        <f>IFERROR(VLOOKUP(B174,'[21]DEC-20'!B:H,6,FALSE),0)</f>
        <v>29.36</v>
      </c>
      <c r="L174" s="218">
        <f>IFERROR(VLOOKUP(B174,'[21]DEC-20'!B:H,7,FALSE),0)</f>
        <v>63.27</v>
      </c>
      <c r="M174" s="219">
        <f t="shared" si="20"/>
        <v>92.63</v>
      </c>
      <c r="N174" s="217">
        <f>IFERROR(VLOOKUP(B174,'[22]JAN-21'!B:H,6,FALSE),0)</f>
        <v>14.39</v>
      </c>
      <c r="O174" s="218">
        <f>IFERROR(VLOOKUP(B174,'[22]JAN-21'!B:H,7,FALSE),0)</f>
        <v>44.47</v>
      </c>
      <c r="P174" s="219">
        <f t="shared" si="21"/>
        <v>58.86</v>
      </c>
      <c r="Q174" s="217">
        <f>IFERROR(VLOOKUP(B174,'[23]FEB-21'!B:H,6,FALSE),0)</f>
        <v>15.72</v>
      </c>
      <c r="R174" s="218">
        <f>IFERROR(VLOOKUP(B174,'[23]FEB-21'!B:H,7,FALSE),0)</f>
        <v>37.25</v>
      </c>
      <c r="S174" s="219">
        <f t="shared" si="16"/>
        <v>52.97</v>
      </c>
      <c r="T174" s="217">
        <f>IFERROR(VLOOKUP(B174,'[24]MAR-21'!B:H,6,FALSE),0)</f>
        <v>16.57</v>
      </c>
      <c r="U174" s="218">
        <f>IFERROR(VLOOKUP(B174,'[24]MAR-21'!B:H,7,FALSE),0)</f>
        <v>65</v>
      </c>
      <c r="V174" s="219">
        <f t="shared" si="17"/>
        <v>81.569999999999993</v>
      </c>
      <c r="W174" s="195">
        <f t="shared" si="22"/>
        <v>144.93</v>
      </c>
      <c r="X174" s="196">
        <f t="shared" si="22"/>
        <v>361.27</v>
      </c>
      <c r="Y174" s="197">
        <f t="shared" si="22"/>
        <v>506.2</v>
      </c>
    </row>
    <row r="175" spans="1:25" ht="13">
      <c r="A175" s="2" t="s">
        <v>291</v>
      </c>
      <c r="B175" s="2" t="s">
        <v>178</v>
      </c>
      <c r="C175" s="89" t="s">
        <v>297</v>
      </c>
      <c r="D175" s="129" t="s">
        <v>304</v>
      </c>
      <c r="E175" s="204">
        <f>IFERROR(VLOOKUP($B175,'[19]OCT-20'!$B:$H,6,FALSE),0)</f>
        <v>1502.01</v>
      </c>
      <c r="F175" s="205">
        <f>IFERROR(VLOOKUP(B175,'[19]OCT-20'!B:H,7,FALSE),0)</f>
        <v>153.46</v>
      </c>
      <c r="G175" s="206">
        <f t="shared" si="18"/>
        <v>1655.47</v>
      </c>
      <c r="H175" s="217">
        <f>IFERROR(VLOOKUP(B175,'[20]NOV-20'!B:H,6,FALSE),0)</f>
        <v>2044.32</v>
      </c>
      <c r="I175" s="218">
        <f>IFERROR(VLOOKUP(B175,'[20]NOV-20'!B:H,7,FALSE),0)</f>
        <v>18.37</v>
      </c>
      <c r="J175" s="219">
        <f t="shared" si="19"/>
        <v>2062.69</v>
      </c>
      <c r="K175" s="217">
        <f>IFERROR(VLOOKUP(B175,'[21]DEC-20'!B:H,6,FALSE),0)</f>
        <v>2118.5300000000002</v>
      </c>
      <c r="L175" s="218">
        <f>IFERROR(VLOOKUP(B175,'[21]DEC-20'!B:H,7,FALSE),0)</f>
        <v>31.88</v>
      </c>
      <c r="M175" s="219">
        <f t="shared" si="20"/>
        <v>2150.4100000000003</v>
      </c>
      <c r="N175" s="217">
        <f>IFERROR(VLOOKUP(B175,'[22]JAN-21'!B:H,6,FALSE),0)</f>
        <v>1575.18</v>
      </c>
      <c r="O175" s="218">
        <f>IFERROR(VLOOKUP(B175,'[22]JAN-21'!B:H,7,FALSE),0)</f>
        <v>55.71</v>
      </c>
      <c r="P175" s="219">
        <f t="shared" si="21"/>
        <v>1630.89</v>
      </c>
      <c r="Q175" s="217">
        <f>IFERROR(VLOOKUP(B175,'[23]FEB-21'!B:H,6,FALSE),0)</f>
        <v>737.36</v>
      </c>
      <c r="R175" s="218">
        <f>IFERROR(VLOOKUP(B175,'[23]FEB-21'!B:H,7,FALSE),0)</f>
        <v>188.03</v>
      </c>
      <c r="S175" s="219">
        <f t="shared" si="16"/>
        <v>925.39</v>
      </c>
      <c r="T175" s="217">
        <f>IFERROR(VLOOKUP(B175,'[24]MAR-21'!B:H,6,FALSE),0)</f>
        <v>1485.4</v>
      </c>
      <c r="U175" s="218">
        <f>IFERROR(VLOOKUP(B175,'[24]MAR-21'!B:H,7,FALSE),0)</f>
        <v>34.08</v>
      </c>
      <c r="V175" s="219">
        <f t="shared" si="17"/>
        <v>1519.48</v>
      </c>
      <c r="W175" s="195">
        <f t="shared" si="22"/>
        <v>9462.8000000000011</v>
      </c>
      <c r="X175" s="196">
        <f t="shared" si="22"/>
        <v>481.53000000000003</v>
      </c>
      <c r="Y175" s="197">
        <f t="shared" si="22"/>
        <v>9944.33</v>
      </c>
    </row>
    <row r="176" spans="1:25" ht="13">
      <c r="A176" s="2" t="s">
        <v>291</v>
      </c>
      <c r="B176" s="2" t="s">
        <v>179</v>
      </c>
      <c r="C176" s="89" t="s">
        <v>297</v>
      </c>
      <c r="D176" s="129" t="s">
        <v>304</v>
      </c>
      <c r="E176" s="204">
        <f>IFERROR(VLOOKUP($B176,'[19]OCT-20'!$B:$H,6,FALSE),0)</f>
        <v>1456.39</v>
      </c>
      <c r="F176" s="205">
        <f>IFERROR(VLOOKUP(B176,'[19]OCT-20'!B:H,7,FALSE),0)</f>
        <v>73.069999999999993</v>
      </c>
      <c r="G176" s="206">
        <f t="shared" si="18"/>
        <v>1529.46</v>
      </c>
      <c r="H176" s="217">
        <f>IFERROR(VLOOKUP(B176,'[20]NOV-20'!B:H,6,FALSE),0)</f>
        <v>1527.71</v>
      </c>
      <c r="I176" s="218">
        <f>IFERROR(VLOOKUP(B176,'[20]NOV-20'!B:H,7,FALSE),0)</f>
        <v>105.47</v>
      </c>
      <c r="J176" s="219">
        <f t="shared" si="19"/>
        <v>1633.18</v>
      </c>
      <c r="K176" s="217">
        <f>IFERROR(VLOOKUP(B176,'[21]DEC-20'!B:H,6,FALSE),0)</f>
        <v>844.95</v>
      </c>
      <c r="L176" s="218">
        <f>IFERROR(VLOOKUP(B176,'[21]DEC-20'!B:H,7,FALSE),0)</f>
        <v>329.26</v>
      </c>
      <c r="M176" s="219">
        <f t="shared" si="20"/>
        <v>1174.21</v>
      </c>
      <c r="N176" s="217">
        <f>IFERROR(VLOOKUP(B176,'[22]JAN-21'!B:H,6,FALSE),0)</f>
        <v>470.75</v>
      </c>
      <c r="O176" s="218">
        <f>IFERROR(VLOOKUP(B176,'[22]JAN-21'!B:H,7,FALSE),0)</f>
        <v>269.68</v>
      </c>
      <c r="P176" s="219">
        <f t="shared" si="21"/>
        <v>740.43000000000006</v>
      </c>
      <c r="Q176" s="217">
        <f>IFERROR(VLOOKUP(B176,'[23]FEB-21'!B:H,6,FALSE),0)</f>
        <v>394.26</v>
      </c>
      <c r="R176" s="218">
        <f>IFERROR(VLOOKUP(B176,'[23]FEB-21'!B:H,7,FALSE),0)</f>
        <v>208.69</v>
      </c>
      <c r="S176" s="219">
        <f t="shared" si="16"/>
        <v>602.95000000000005</v>
      </c>
      <c r="T176" s="217">
        <f>IFERROR(VLOOKUP(B176,'[24]MAR-21'!B:H,6,FALSE),0)</f>
        <v>752.44</v>
      </c>
      <c r="U176" s="218">
        <f>IFERROR(VLOOKUP(B176,'[24]MAR-21'!B:H,7,FALSE),0)</f>
        <v>199.73</v>
      </c>
      <c r="V176" s="219">
        <f t="shared" si="17"/>
        <v>952.17000000000007</v>
      </c>
      <c r="W176" s="195">
        <f t="shared" si="22"/>
        <v>5446.5</v>
      </c>
      <c r="X176" s="196">
        <f t="shared" si="22"/>
        <v>1185.9000000000001</v>
      </c>
      <c r="Y176" s="197">
        <f t="shared" si="22"/>
        <v>6632.4000000000005</v>
      </c>
    </row>
    <row r="177" spans="1:25" ht="13">
      <c r="A177" s="2" t="s">
        <v>291</v>
      </c>
      <c r="B177" s="2" t="s">
        <v>180</v>
      </c>
      <c r="C177" s="89" t="s">
        <v>297</v>
      </c>
      <c r="D177" s="129" t="s">
        <v>304</v>
      </c>
      <c r="E177" s="204">
        <f>IFERROR(VLOOKUP($B177,'[19]OCT-20'!$B:$H,6,FALSE),0)</f>
        <v>622.4</v>
      </c>
      <c r="F177" s="205">
        <f>IFERROR(VLOOKUP(B177,'[19]OCT-20'!B:H,7,FALSE),0)</f>
        <v>0.03</v>
      </c>
      <c r="G177" s="206">
        <f t="shared" si="18"/>
        <v>622.42999999999995</v>
      </c>
      <c r="H177" s="217">
        <f>IFERROR(VLOOKUP(B177,'[20]NOV-20'!B:H,6,FALSE),0)</f>
        <v>648.34</v>
      </c>
      <c r="I177" s="218">
        <f>IFERROR(VLOOKUP(B177,'[20]NOV-20'!B:H,7,FALSE),0)</f>
        <v>0</v>
      </c>
      <c r="J177" s="219">
        <f t="shared" si="19"/>
        <v>648.34</v>
      </c>
      <c r="K177" s="217">
        <f>IFERROR(VLOOKUP(B177,'[21]DEC-20'!B:H,6,FALSE),0)</f>
        <v>686.29</v>
      </c>
      <c r="L177" s="218">
        <f>IFERROR(VLOOKUP(B177,'[21]DEC-20'!B:H,7,FALSE),0)</f>
        <v>0</v>
      </c>
      <c r="M177" s="219">
        <f t="shared" si="20"/>
        <v>686.29</v>
      </c>
      <c r="N177" s="217">
        <f>IFERROR(VLOOKUP(B177,'[22]JAN-21'!B:H,6,FALSE),0)</f>
        <v>696.16</v>
      </c>
      <c r="O177" s="218">
        <f>IFERROR(VLOOKUP(B177,'[22]JAN-21'!B:H,7,FALSE),0)</f>
        <v>0</v>
      </c>
      <c r="P177" s="219">
        <f t="shared" si="21"/>
        <v>696.16</v>
      </c>
      <c r="Q177" s="217">
        <f>IFERROR(VLOOKUP(B177,'[23]FEB-21'!B:H,6,FALSE),0)</f>
        <v>554.32000000000005</v>
      </c>
      <c r="R177" s="218">
        <f>IFERROR(VLOOKUP(B177,'[23]FEB-21'!B:H,7,FALSE),0)</f>
        <v>0</v>
      </c>
      <c r="S177" s="219">
        <f t="shared" si="16"/>
        <v>554.32000000000005</v>
      </c>
      <c r="T177" s="217">
        <f>IFERROR(VLOOKUP(B177,'[24]MAR-21'!B:H,6,FALSE),0)</f>
        <v>635.64</v>
      </c>
      <c r="U177" s="218">
        <f>IFERROR(VLOOKUP(B177,'[24]MAR-21'!B:H,7,FALSE),0)</f>
        <v>0</v>
      </c>
      <c r="V177" s="219">
        <f t="shared" si="17"/>
        <v>635.64</v>
      </c>
      <c r="W177" s="195">
        <f t="shared" si="22"/>
        <v>3843.15</v>
      </c>
      <c r="X177" s="196">
        <f t="shared" si="22"/>
        <v>0.03</v>
      </c>
      <c r="Y177" s="197">
        <f t="shared" si="22"/>
        <v>3843.18</v>
      </c>
    </row>
    <row r="178" spans="1:25" ht="13">
      <c r="A178" s="2" t="s">
        <v>291</v>
      </c>
      <c r="B178" s="2" t="s">
        <v>181</v>
      </c>
      <c r="C178" s="89" t="s">
        <v>297</v>
      </c>
      <c r="D178" s="129" t="s">
        <v>304</v>
      </c>
      <c r="E178" s="204">
        <f>IFERROR(VLOOKUP($B178,'[19]OCT-20'!$B:$H,6,FALSE),0)</f>
        <v>12.5</v>
      </c>
      <c r="F178" s="205">
        <f>IFERROR(VLOOKUP(B178,'[19]OCT-20'!B:H,7,FALSE),0)</f>
        <v>584.45000000000005</v>
      </c>
      <c r="G178" s="206">
        <f t="shared" si="18"/>
        <v>596.95000000000005</v>
      </c>
      <c r="H178" s="217">
        <f>IFERROR(VLOOKUP(B178,'[20]NOV-20'!B:H,6,FALSE),0)</f>
        <v>19.77</v>
      </c>
      <c r="I178" s="218">
        <f>IFERROR(VLOOKUP(B178,'[20]NOV-20'!B:H,7,FALSE),0)</f>
        <v>747.85</v>
      </c>
      <c r="J178" s="219">
        <f t="shared" si="19"/>
        <v>767.62</v>
      </c>
      <c r="K178" s="217">
        <f>IFERROR(VLOOKUP(B178,'[21]DEC-20'!B:H,6,FALSE),0)</f>
        <v>54.73</v>
      </c>
      <c r="L178" s="218">
        <f>IFERROR(VLOOKUP(B178,'[21]DEC-20'!B:H,7,FALSE),0)</f>
        <v>688.03</v>
      </c>
      <c r="M178" s="219">
        <f t="shared" si="20"/>
        <v>742.76</v>
      </c>
      <c r="N178" s="217">
        <f>IFERROR(VLOOKUP(B178,'[22]JAN-21'!B:H,6,FALSE),0)</f>
        <v>7.98</v>
      </c>
      <c r="O178" s="218">
        <f>IFERROR(VLOOKUP(B178,'[22]JAN-21'!B:H,7,FALSE),0)</f>
        <v>207.97</v>
      </c>
      <c r="P178" s="219">
        <f t="shared" si="21"/>
        <v>215.95</v>
      </c>
      <c r="Q178" s="217">
        <f>IFERROR(VLOOKUP(B178,'[23]FEB-21'!B:H,6,FALSE),0)</f>
        <v>21.85</v>
      </c>
      <c r="R178" s="218">
        <f>IFERROR(VLOOKUP(B178,'[23]FEB-21'!B:H,7,FALSE),0)</f>
        <v>47.97</v>
      </c>
      <c r="S178" s="219">
        <f t="shared" si="16"/>
        <v>69.819999999999993</v>
      </c>
      <c r="T178" s="217">
        <f>IFERROR(VLOOKUP(B178,'[24]MAR-21'!B:H,6,FALSE),0)</f>
        <v>72.09</v>
      </c>
      <c r="U178" s="218">
        <f>IFERROR(VLOOKUP(B178,'[24]MAR-21'!B:H,7,FALSE),0)</f>
        <v>89.02</v>
      </c>
      <c r="V178" s="219">
        <f t="shared" si="17"/>
        <v>161.11000000000001</v>
      </c>
      <c r="W178" s="195">
        <f t="shared" si="22"/>
        <v>188.92000000000002</v>
      </c>
      <c r="X178" s="196">
        <f t="shared" si="22"/>
        <v>2365.29</v>
      </c>
      <c r="Y178" s="197">
        <f t="shared" si="22"/>
        <v>2554.21</v>
      </c>
    </row>
    <row r="179" spans="1:25" ht="13">
      <c r="A179" s="2" t="s">
        <v>291</v>
      </c>
      <c r="B179" s="2" t="s">
        <v>182</v>
      </c>
      <c r="C179" s="89" t="s">
        <v>297</v>
      </c>
      <c r="D179" s="129" t="s">
        <v>304</v>
      </c>
      <c r="E179" s="204">
        <f>IFERROR(VLOOKUP($B179,'[19]OCT-20'!$B:$H,6,FALSE),0)</f>
        <v>9.74</v>
      </c>
      <c r="F179" s="205">
        <f>IFERROR(VLOOKUP(B179,'[19]OCT-20'!B:H,7,FALSE),0)</f>
        <v>55.36</v>
      </c>
      <c r="G179" s="206">
        <f t="shared" si="18"/>
        <v>65.099999999999994</v>
      </c>
      <c r="H179" s="217">
        <f>IFERROR(VLOOKUP(B179,'[20]NOV-20'!B:H,6,FALSE),0)</f>
        <v>16.420000000000002</v>
      </c>
      <c r="I179" s="218">
        <f>IFERROR(VLOOKUP(B179,'[20]NOV-20'!B:H,7,FALSE),0)</f>
        <v>79.98</v>
      </c>
      <c r="J179" s="219">
        <f t="shared" si="19"/>
        <v>96.4</v>
      </c>
      <c r="K179" s="217">
        <f>IFERROR(VLOOKUP(B179,'[21]DEC-20'!B:H,6,FALSE),0)</f>
        <v>17.489999999999998</v>
      </c>
      <c r="L179" s="218">
        <f>IFERROR(VLOOKUP(B179,'[21]DEC-20'!B:H,7,FALSE),0)</f>
        <v>105.74</v>
      </c>
      <c r="M179" s="219">
        <f t="shared" si="20"/>
        <v>123.22999999999999</v>
      </c>
      <c r="N179" s="217">
        <f>IFERROR(VLOOKUP(B179,'[22]JAN-21'!B:H,6,FALSE),0)</f>
        <v>3.22</v>
      </c>
      <c r="O179" s="218">
        <f>IFERROR(VLOOKUP(B179,'[22]JAN-21'!B:H,7,FALSE),0)</f>
        <v>37.07</v>
      </c>
      <c r="P179" s="219">
        <f t="shared" si="21"/>
        <v>40.29</v>
      </c>
      <c r="Q179" s="217">
        <f>IFERROR(VLOOKUP(B179,'[23]FEB-21'!B:H,6,FALSE),0)</f>
        <v>9.1199999999999992</v>
      </c>
      <c r="R179" s="218">
        <f>IFERROR(VLOOKUP(B179,'[23]FEB-21'!B:H,7,FALSE),0)</f>
        <v>66.14</v>
      </c>
      <c r="S179" s="219">
        <f t="shared" si="16"/>
        <v>75.260000000000005</v>
      </c>
      <c r="T179" s="217">
        <f>IFERROR(VLOOKUP(B179,'[24]MAR-21'!B:H,6,FALSE),0)</f>
        <v>8.23</v>
      </c>
      <c r="U179" s="218">
        <f>IFERROR(VLOOKUP(B179,'[24]MAR-21'!B:H,7,FALSE),0)</f>
        <v>64.540000000000006</v>
      </c>
      <c r="V179" s="219">
        <f t="shared" si="17"/>
        <v>72.77000000000001</v>
      </c>
      <c r="W179" s="195">
        <f t="shared" si="22"/>
        <v>64.22</v>
      </c>
      <c r="X179" s="196">
        <f t="shared" si="22"/>
        <v>408.83</v>
      </c>
      <c r="Y179" s="197">
        <f t="shared" si="22"/>
        <v>473.05000000000007</v>
      </c>
    </row>
    <row r="180" spans="1:25" ht="13">
      <c r="A180" s="2" t="s">
        <v>291</v>
      </c>
      <c r="B180" s="2" t="s">
        <v>183</v>
      </c>
      <c r="C180" s="89" t="s">
        <v>297</v>
      </c>
      <c r="D180" s="129" t="s">
        <v>304</v>
      </c>
      <c r="E180" s="204">
        <f>IFERROR(VLOOKUP($B180,'[19]OCT-20'!$B:$H,6,FALSE),0)</f>
        <v>8.3699999999999992</v>
      </c>
      <c r="F180" s="205">
        <f>IFERROR(VLOOKUP(B180,'[19]OCT-20'!B:H,7,FALSE),0)</f>
        <v>56.68</v>
      </c>
      <c r="G180" s="206">
        <f t="shared" si="18"/>
        <v>65.05</v>
      </c>
      <c r="H180" s="217">
        <f>IFERROR(VLOOKUP(B180,'[20]NOV-20'!B:H,6,FALSE),0)</f>
        <v>10.1</v>
      </c>
      <c r="I180" s="218">
        <f>IFERROR(VLOOKUP(B180,'[20]NOV-20'!B:H,7,FALSE),0)</f>
        <v>96.31</v>
      </c>
      <c r="J180" s="219">
        <f t="shared" si="19"/>
        <v>106.41</v>
      </c>
      <c r="K180" s="217">
        <f>IFERROR(VLOOKUP(B180,'[21]DEC-20'!B:H,6,FALSE),0)</f>
        <v>12.09</v>
      </c>
      <c r="L180" s="218">
        <f>IFERROR(VLOOKUP(B180,'[21]DEC-20'!B:H,7,FALSE),0)</f>
        <v>81.17</v>
      </c>
      <c r="M180" s="219">
        <f t="shared" si="20"/>
        <v>93.26</v>
      </c>
      <c r="N180" s="217">
        <f>IFERROR(VLOOKUP(B180,'[22]JAN-21'!B:H,6,FALSE),0)</f>
        <v>4.13</v>
      </c>
      <c r="O180" s="218">
        <f>IFERROR(VLOOKUP(B180,'[22]JAN-21'!B:H,7,FALSE),0)</f>
        <v>33.71</v>
      </c>
      <c r="P180" s="219">
        <f t="shared" si="21"/>
        <v>37.840000000000003</v>
      </c>
      <c r="Q180" s="217">
        <f>IFERROR(VLOOKUP(B180,'[23]FEB-21'!B:H,6,FALSE),0)</f>
        <v>7.43</v>
      </c>
      <c r="R180" s="218">
        <f>IFERROR(VLOOKUP(B180,'[23]FEB-21'!B:H,7,FALSE),0)</f>
        <v>50.79</v>
      </c>
      <c r="S180" s="219">
        <f t="shared" si="16"/>
        <v>58.22</v>
      </c>
      <c r="T180" s="217">
        <f>IFERROR(VLOOKUP(B180,'[24]MAR-21'!B:H,6,FALSE),0)</f>
        <v>4.32</v>
      </c>
      <c r="U180" s="218">
        <f>IFERROR(VLOOKUP(B180,'[24]MAR-21'!B:H,7,FALSE),0)</f>
        <v>72.94</v>
      </c>
      <c r="V180" s="219">
        <f t="shared" si="17"/>
        <v>77.259999999999991</v>
      </c>
      <c r="W180" s="195">
        <f t="shared" si="22"/>
        <v>46.44</v>
      </c>
      <c r="X180" s="196">
        <f t="shared" si="22"/>
        <v>391.6</v>
      </c>
      <c r="Y180" s="197">
        <f t="shared" si="22"/>
        <v>438.03999999999996</v>
      </c>
    </row>
    <row r="181" spans="1:25" ht="13">
      <c r="A181" s="2" t="s">
        <v>291</v>
      </c>
      <c r="B181" s="2" t="s">
        <v>184</v>
      </c>
      <c r="C181" s="89" t="s">
        <v>297</v>
      </c>
      <c r="D181" s="129" t="s">
        <v>304</v>
      </c>
      <c r="E181" s="204">
        <f>IFERROR(VLOOKUP($B181,'[19]OCT-20'!$B:$H,6,FALSE),0)</f>
        <v>7.88</v>
      </c>
      <c r="F181" s="205">
        <f>IFERROR(VLOOKUP(B181,'[19]OCT-20'!B:H,7,FALSE),0)</f>
        <v>54.03</v>
      </c>
      <c r="G181" s="206">
        <f t="shared" si="18"/>
        <v>61.910000000000004</v>
      </c>
      <c r="H181" s="217">
        <f>IFERROR(VLOOKUP(B181,'[20]NOV-20'!B:H,6,FALSE),0)</f>
        <v>10.67</v>
      </c>
      <c r="I181" s="218">
        <f>IFERROR(VLOOKUP(B181,'[20]NOV-20'!B:H,7,FALSE),0)</f>
        <v>89.19</v>
      </c>
      <c r="J181" s="219">
        <f t="shared" si="19"/>
        <v>99.86</v>
      </c>
      <c r="K181" s="217">
        <f>IFERROR(VLOOKUP(B181,'[21]DEC-20'!B:H,6,FALSE),0)</f>
        <v>9.94</v>
      </c>
      <c r="L181" s="218">
        <f>IFERROR(VLOOKUP(B181,'[21]DEC-20'!B:H,7,FALSE),0)</f>
        <v>92.61</v>
      </c>
      <c r="M181" s="219">
        <f t="shared" si="20"/>
        <v>102.55</v>
      </c>
      <c r="N181" s="217">
        <f>IFERROR(VLOOKUP(B181,'[22]JAN-21'!B:H,6,FALSE),0)</f>
        <v>3.23</v>
      </c>
      <c r="O181" s="218">
        <f>IFERROR(VLOOKUP(B181,'[22]JAN-21'!B:H,7,FALSE),0)</f>
        <v>31.03</v>
      </c>
      <c r="P181" s="219">
        <f t="shared" si="21"/>
        <v>34.26</v>
      </c>
      <c r="Q181" s="217">
        <f>IFERROR(VLOOKUP(B181,'[23]FEB-21'!B:H,6,FALSE),0)</f>
        <v>4.1399999999999997</v>
      </c>
      <c r="R181" s="218">
        <f>IFERROR(VLOOKUP(B181,'[23]FEB-21'!B:H,7,FALSE),0)</f>
        <v>44.01</v>
      </c>
      <c r="S181" s="219">
        <f t="shared" si="16"/>
        <v>48.15</v>
      </c>
      <c r="T181" s="217">
        <f>IFERROR(VLOOKUP(B181,'[24]MAR-21'!B:H,6,FALSE),0)</f>
        <v>5.7</v>
      </c>
      <c r="U181" s="218">
        <f>IFERROR(VLOOKUP(B181,'[24]MAR-21'!B:H,7,FALSE),0)</f>
        <v>65.64</v>
      </c>
      <c r="V181" s="219">
        <f t="shared" si="17"/>
        <v>71.34</v>
      </c>
      <c r="W181" s="195">
        <f t="shared" si="22"/>
        <v>41.56</v>
      </c>
      <c r="X181" s="196">
        <f t="shared" si="22"/>
        <v>376.51</v>
      </c>
      <c r="Y181" s="197">
        <f t="shared" si="22"/>
        <v>418.06999999999994</v>
      </c>
    </row>
    <row r="182" spans="1:25" ht="13">
      <c r="A182" s="2" t="s">
        <v>291</v>
      </c>
      <c r="B182" s="2" t="s">
        <v>185</v>
      </c>
      <c r="C182" s="89" t="s">
        <v>297</v>
      </c>
      <c r="D182" s="129" t="s">
        <v>304</v>
      </c>
      <c r="E182" s="204">
        <f>IFERROR(VLOOKUP($B182,'[19]OCT-20'!$B:$H,6,FALSE),0)</f>
        <v>1713.19</v>
      </c>
      <c r="F182" s="205">
        <f>IFERROR(VLOOKUP(B182,'[19]OCT-20'!B:H,7,FALSE),0)</f>
        <v>0.53</v>
      </c>
      <c r="G182" s="206">
        <f t="shared" si="18"/>
        <v>1713.72</v>
      </c>
      <c r="H182" s="217">
        <f>IFERROR(VLOOKUP(B182,'[20]NOV-20'!B:H,6,FALSE),0)</f>
        <v>1801.4</v>
      </c>
      <c r="I182" s="218">
        <f>IFERROR(VLOOKUP(B182,'[20]NOV-20'!B:H,7,FALSE),0)</f>
        <v>1.65</v>
      </c>
      <c r="J182" s="219">
        <f t="shared" si="19"/>
        <v>1803.0500000000002</v>
      </c>
      <c r="K182" s="217">
        <f>IFERROR(VLOOKUP(B182,'[21]DEC-20'!B:H,6,FALSE),0)</f>
        <v>2426.37</v>
      </c>
      <c r="L182" s="218">
        <f>IFERROR(VLOOKUP(B182,'[21]DEC-20'!B:H,7,FALSE),0)</f>
        <v>7.52</v>
      </c>
      <c r="M182" s="219">
        <f t="shared" si="20"/>
        <v>2433.89</v>
      </c>
      <c r="N182" s="217">
        <f>IFERROR(VLOOKUP(B182,'[22]JAN-21'!B:H,6,FALSE),0)</f>
        <v>840.08</v>
      </c>
      <c r="O182" s="218">
        <f>IFERROR(VLOOKUP(B182,'[22]JAN-21'!B:H,7,FALSE),0)</f>
        <v>7.84</v>
      </c>
      <c r="P182" s="219">
        <f t="shared" si="21"/>
        <v>847.92000000000007</v>
      </c>
      <c r="Q182" s="217">
        <f>IFERROR(VLOOKUP(B182,'[23]FEB-21'!B:H,6,FALSE),0)</f>
        <v>1810.25</v>
      </c>
      <c r="R182" s="218">
        <f>IFERROR(VLOOKUP(B182,'[23]FEB-21'!B:H,7,FALSE),0)</f>
        <v>7.0000000000000007E-2</v>
      </c>
      <c r="S182" s="219">
        <f t="shared" si="16"/>
        <v>1810.32</v>
      </c>
      <c r="T182" s="217">
        <f>IFERROR(VLOOKUP(B182,'[24]MAR-21'!B:H,6,FALSE),0)</f>
        <v>1197.92</v>
      </c>
      <c r="U182" s="218">
        <f>IFERROR(VLOOKUP(B182,'[24]MAR-21'!B:H,7,FALSE),0)</f>
        <v>0.21</v>
      </c>
      <c r="V182" s="219">
        <f t="shared" si="17"/>
        <v>1198.1300000000001</v>
      </c>
      <c r="W182" s="195">
        <f t="shared" si="22"/>
        <v>9789.2100000000009</v>
      </c>
      <c r="X182" s="196">
        <f t="shared" si="22"/>
        <v>17.82</v>
      </c>
      <c r="Y182" s="197">
        <f t="shared" si="22"/>
        <v>9807.0299999999988</v>
      </c>
    </row>
    <row r="183" spans="1:25" ht="13">
      <c r="A183" s="2" t="s">
        <v>291</v>
      </c>
      <c r="B183" s="2" t="s">
        <v>186</v>
      </c>
      <c r="C183" s="89" t="s">
        <v>297</v>
      </c>
      <c r="D183" s="129" t="s">
        <v>304</v>
      </c>
      <c r="E183" s="204">
        <f>IFERROR(VLOOKUP($B183,'[19]OCT-20'!$B:$H,6,FALSE),0)</f>
        <v>1201.45</v>
      </c>
      <c r="F183" s="205">
        <f>IFERROR(VLOOKUP(B183,'[19]OCT-20'!B:H,7,FALSE),0)</f>
        <v>13.98</v>
      </c>
      <c r="G183" s="206">
        <f t="shared" si="18"/>
        <v>1215.43</v>
      </c>
      <c r="H183" s="217">
        <f>IFERROR(VLOOKUP(B183,'[20]NOV-20'!B:H,6,FALSE),0)</f>
        <v>1819.93</v>
      </c>
      <c r="I183" s="218">
        <f>IFERROR(VLOOKUP(B183,'[20]NOV-20'!B:H,7,FALSE),0)</f>
        <v>11.91</v>
      </c>
      <c r="J183" s="219">
        <f t="shared" si="19"/>
        <v>1831.8400000000001</v>
      </c>
      <c r="K183" s="217">
        <f>IFERROR(VLOOKUP(B183,'[21]DEC-20'!B:H,6,FALSE),0)</f>
        <v>1851.14</v>
      </c>
      <c r="L183" s="218">
        <f>IFERROR(VLOOKUP(B183,'[21]DEC-20'!B:H,7,FALSE),0)</f>
        <v>5.51</v>
      </c>
      <c r="M183" s="219">
        <f t="shared" si="20"/>
        <v>1856.65</v>
      </c>
      <c r="N183" s="217">
        <f>IFERROR(VLOOKUP(B183,'[22]JAN-21'!B:H,6,FALSE),0)</f>
        <v>1426.9</v>
      </c>
      <c r="O183" s="218">
        <f>IFERROR(VLOOKUP(B183,'[22]JAN-21'!B:H,7,FALSE),0)</f>
        <v>0.21</v>
      </c>
      <c r="P183" s="219">
        <f t="shared" si="21"/>
        <v>1427.1100000000001</v>
      </c>
      <c r="Q183" s="217">
        <f>IFERROR(VLOOKUP(B183,'[23]FEB-21'!B:H,6,FALSE),0)</f>
        <v>1318.73</v>
      </c>
      <c r="R183" s="218">
        <f>IFERROR(VLOOKUP(B183,'[23]FEB-21'!B:H,7,FALSE),0)</f>
        <v>0.5</v>
      </c>
      <c r="S183" s="219">
        <f t="shared" si="16"/>
        <v>1319.23</v>
      </c>
      <c r="T183" s="217">
        <f>IFERROR(VLOOKUP(B183,'[24]MAR-21'!B:H,6,FALSE),0)</f>
        <v>1397.53</v>
      </c>
      <c r="U183" s="218">
        <f>IFERROR(VLOOKUP(B183,'[24]MAR-21'!B:H,7,FALSE),0)</f>
        <v>0.13</v>
      </c>
      <c r="V183" s="219">
        <f t="shared" si="17"/>
        <v>1397.66</v>
      </c>
      <c r="W183" s="195">
        <f t="shared" si="22"/>
        <v>9015.68</v>
      </c>
      <c r="X183" s="196">
        <f t="shared" si="22"/>
        <v>32.24</v>
      </c>
      <c r="Y183" s="197">
        <f t="shared" si="22"/>
        <v>9047.92</v>
      </c>
    </row>
    <row r="184" spans="1:25" ht="13">
      <c r="A184" s="2" t="s">
        <v>291</v>
      </c>
      <c r="B184" s="2" t="s">
        <v>187</v>
      </c>
      <c r="C184" s="89" t="s">
        <v>297</v>
      </c>
      <c r="D184" s="129" t="s">
        <v>304</v>
      </c>
      <c r="E184" s="204">
        <f>IFERROR(VLOOKUP($B184,'[19]OCT-20'!$B:$H,6,FALSE),0)</f>
        <v>103.84</v>
      </c>
      <c r="F184" s="205">
        <f>IFERROR(VLOOKUP(B184,'[19]OCT-20'!B:H,7,FALSE),0)</f>
        <v>88.51</v>
      </c>
      <c r="G184" s="206">
        <f t="shared" si="18"/>
        <v>192.35000000000002</v>
      </c>
      <c r="H184" s="217">
        <f>IFERROR(VLOOKUP(B184,'[20]NOV-20'!B:H,6,FALSE),0)</f>
        <v>497.66</v>
      </c>
      <c r="I184" s="218">
        <f>IFERROR(VLOOKUP(B184,'[20]NOV-20'!B:H,7,FALSE),0)</f>
        <v>23.9</v>
      </c>
      <c r="J184" s="219">
        <f t="shared" si="19"/>
        <v>521.56000000000006</v>
      </c>
      <c r="K184" s="217">
        <f>IFERROR(VLOOKUP(B184,'[21]DEC-20'!B:H,6,FALSE),0)</f>
        <v>170.29</v>
      </c>
      <c r="L184" s="218">
        <f>IFERROR(VLOOKUP(B184,'[21]DEC-20'!B:H,7,FALSE),0)</f>
        <v>196.38</v>
      </c>
      <c r="M184" s="219">
        <f t="shared" si="20"/>
        <v>366.66999999999996</v>
      </c>
      <c r="N184" s="217">
        <f>IFERROR(VLOOKUP(B184,'[22]JAN-21'!B:H,6,FALSE),0)</f>
        <v>94.67</v>
      </c>
      <c r="O184" s="218">
        <f>IFERROR(VLOOKUP(B184,'[22]JAN-21'!B:H,7,FALSE),0)</f>
        <v>75.02</v>
      </c>
      <c r="P184" s="219">
        <f t="shared" si="21"/>
        <v>169.69</v>
      </c>
      <c r="Q184" s="217">
        <f>IFERROR(VLOOKUP(B184,'[23]FEB-21'!B:H,6,FALSE),0)</f>
        <v>4.59</v>
      </c>
      <c r="R184" s="218">
        <f>IFERROR(VLOOKUP(B184,'[23]FEB-21'!B:H,7,FALSE),0)</f>
        <v>165.77</v>
      </c>
      <c r="S184" s="219">
        <f t="shared" si="16"/>
        <v>170.36</v>
      </c>
      <c r="T184" s="217">
        <f>IFERROR(VLOOKUP(B184,'[24]MAR-21'!B:H,6,FALSE),0)</f>
        <v>70.42</v>
      </c>
      <c r="U184" s="218">
        <f>IFERROR(VLOOKUP(B184,'[24]MAR-21'!B:H,7,FALSE),0)</f>
        <v>280.81</v>
      </c>
      <c r="V184" s="219">
        <f t="shared" si="17"/>
        <v>351.23</v>
      </c>
      <c r="W184" s="195">
        <f t="shared" si="22"/>
        <v>941.46999999999991</v>
      </c>
      <c r="X184" s="196">
        <f t="shared" si="22"/>
        <v>830.38999999999987</v>
      </c>
      <c r="Y184" s="197">
        <f t="shared" si="22"/>
        <v>1771.8600000000001</v>
      </c>
    </row>
    <row r="185" spans="1:25" ht="13">
      <c r="A185" s="2" t="s">
        <v>291</v>
      </c>
      <c r="B185" s="2" t="s">
        <v>395</v>
      </c>
      <c r="C185" s="89" t="s">
        <v>297</v>
      </c>
      <c r="D185" s="129" t="s">
        <v>304</v>
      </c>
      <c r="E185" s="204">
        <f>IFERROR(VLOOKUP($B185,'[19]OCT-20'!$B:$H,6,FALSE),0)</f>
        <v>189.96</v>
      </c>
      <c r="F185" s="205">
        <f>IFERROR(VLOOKUP(B185,'[19]OCT-20'!B:H,7,FALSE),0)</f>
        <v>194.14</v>
      </c>
      <c r="G185" s="206">
        <f t="shared" si="18"/>
        <v>384.1</v>
      </c>
      <c r="H185" s="217">
        <f>IFERROR(VLOOKUP(B185,'[20]NOV-20'!B:H,6,FALSE),0)</f>
        <v>87.17</v>
      </c>
      <c r="I185" s="218">
        <f>IFERROR(VLOOKUP(B185,'[20]NOV-20'!B:H,7,FALSE),0)</f>
        <v>380.3</v>
      </c>
      <c r="J185" s="219">
        <f t="shared" si="19"/>
        <v>467.47</v>
      </c>
      <c r="K185" s="217">
        <f>IFERROR(VLOOKUP(B185,'[21]DEC-20'!B:H,6,FALSE),0)</f>
        <v>109.44</v>
      </c>
      <c r="L185" s="218">
        <f>IFERROR(VLOOKUP(B185,'[21]DEC-20'!B:H,7,FALSE),0)</f>
        <v>182.66</v>
      </c>
      <c r="M185" s="219">
        <f t="shared" si="20"/>
        <v>292.10000000000002</v>
      </c>
      <c r="N185" s="217">
        <f>IFERROR(VLOOKUP(B185,'[22]JAN-21'!B:H,6,FALSE),0)</f>
        <v>196.87</v>
      </c>
      <c r="O185" s="218">
        <f>IFERROR(VLOOKUP(B185,'[22]JAN-21'!B:H,7,FALSE),0)</f>
        <v>140.97999999999999</v>
      </c>
      <c r="P185" s="219">
        <f t="shared" si="21"/>
        <v>337.85</v>
      </c>
      <c r="Q185" s="217">
        <f>IFERROR(VLOOKUP(B185,'[23]FEB-21'!B:H,6,FALSE),0)</f>
        <v>168.2</v>
      </c>
      <c r="R185" s="218">
        <f>IFERROR(VLOOKUP(B185,'[23]FEB-21'!B:H,7,FALSE),0)</f>
        <v>126.64</v>
      </c>
      <c r="S185" s="219">
        <f t="shared" si="16"/>
        <v>294.83999999999997</v>
      </c>
      <c r="T185" s="217">
        <f>IFERROR(VLOOKUP(B185,'[24]MAR-21'!B:H,6,FALSE),0)</f>
        <v>493.37</v>
      </c>
      <c r="U185" s="218">
        <f>IFERROR(VLOOKUP(B185,'[24]MAR-21'!B:H,7,FALSE),0)</f>
        <v>84.87</v>
      </c>
      <c r="V185" s="219">
        <f t="shared" si="17"/>
        <v>578.24</v>
      </c>
      <c r="W185" s="195">
        <f t="shared" si="22"/>
        <v>1245.0100000000002</v>
      </c>
      <c r="X185" s="196">
        <f t="shared" si="22"/>
        <v>1109.5900000000001</v>
      </c>
      <c r="Y185" s="197">
        <f t="shared" si="22"/>
        <v>2354.6</v>
      </c>
    </row>
    <row r="186" spans="1:25" ht="13">
      <c r="A186" s="2" t="s">
        <v>291</v>
      </c>
      <c r="B186" s="2" t="s">
        <v>189</v>
      </c>
      <c r="C186" s="89" t="s">
        <v>297</v>
      </c>
      <c r="D186" s="129" t="s">
        <v>304</v>
      </c>
      <c r="E186" s="204">
        <f>IFERROR(VLOOKUP($B186,'[19]OCT-20'!$B:$H,6,FALSE),0)</f>
        <v>1.83</v>
      </c>
      <c r="F186" s="205">
        <f>IFERROR(VLOOKUP(B186,'[19]OCT-20'!B:H,7,FALSE),0)</f>
        <v>19.54</v>
      </c>
      <c r="G186" s="206">
        <f t="shared" si="18"/>
        <v>21.369999999999997</v>
      </c>
      <c r="H186" s="217">
        <f>IFERROR(VLOOKUP(B186,'[20]NOV-20'!B:H,6,FALSE),0)</f>
        <v>16.55</v>
      </c>
      <c r="I186" s="218">
        <f>IFERROR(VLOOKUP(B186,'[20]NOV-20'!B:H,7,FALSE),0)</f>
        <v>19.41</v>
      </c>
      <c r="J186" s="219">
        <f t="shared" si="19"/>
        <v>35.96</v>
      </c>
      <c r="K186" s="217">
        <f>IFERROR(VLOOKUP(B186,'[21]DEC-20'!B:H,6,FALSE),0)</f>
        <v>16.510000000000002</v>
      </c>
      <c r="L186" s="218">
        <f>IFERROR(VLOOKUP(B186,'[21]DEC-20'!B:H,7,FALSE),0)</f>
        <v>18.329999999999998</v>
      </c>
      <c r="M186" s="219">
        <f t="shared" si="20"/>
        <v>34.840000000000003</v>
      </c>
      <c r="N186" s="217">
        <f>IFERROR(VLOOKUP(B186,'[22]JAN-21'!B:H,6,FALSE),0)</f>
        <v>12.86</v>
      </c>
      <c r="O186" s="218">
        <f>IFERROR(VLOOKUP(B186,'[22]JAN-21'!B:H,7,FALSE),0)</f>
        <v>10.5</v>
      </c>
      <c r="P186" s="219">
        <f t="shared" si="21"/>
        <v>23.36</v>
      </c>
      <c r="Q186" s="217">
        <f>IFERROR(VLOOKUP(B186,'[23]FEB-21'!B:H,6,FALSE),0)</f>
        <v>7.65</v>
      </c>
      <c r="R186" s="218">
        <f>IFERROR(VLOOKUP(B186,'[23]FEB-21'!B:H,7,FALSE),0)</f>
        <v>9.4</v>
      </c>
      <c r="S186" s="219">
        <f t="shared" si="16"/>
        <v>17.05</v>
      </c>
      <c r="T186" s="217">
        <f>IFERROR(VLOOKUP(B186,'[24]MAR-21'!B:H,6,FALSE),0)</f>
        <v>21.18</v>
      </c>
      <c r="U186" s="218">
        <f>IFERROR(VLOOKUP(B186,'[24]MAR-21'!B:H,7,FALSE),0)</f>
        <v>17.32</v>
      </c>
      <c r="V186" s="219">
        <f t="shared" si="17"/>
        <v>38.5</v>
      </c>
      <c r="W186" s="195">
        <f t="shared" si="22"/>
        <v>76.58</v>
      </c>
      <c r="X186" s="196">
        <f t="shared" si="22"/>
        <v>94.5</v>
      </c>
      <c r="Y186" s="197">
        <f t="shared" si="22"/>
        <v>171.08</v>
      </c>
    </row>
    <row r="187" spans="1:25" ht="13">
      <c r="A187" s="2" t="s">
        <v>291</v>
      </c>
      <c r="B187" s="2" t="s">
        <v>190</v>
      </c>
      <c r="C187" s="89" t="s">
        <v>297</v>
      </c>
      <c r="D187" s="129" t="s">
        <v>304</v>
      </c>
      <c r="E187" s="204">
        <f>IFERROR(VLOOKUP($B187,'[19]OCT-20'!$B:$H,6,FALSE),0)</f>
        <v>1240.6500000000001</v>
      </c>
      <c r="F187" s="205">
        <f>IFERROR(VLOOKUP(B187,'[19]OCT-20'!B:H,7,FALSE),0)</f>
        <v>833.88</v>
      </c>
      <c r="G187" s="206">
        <f t="shared" si="18"/>
        <v>2074.5300000000002</v>
      </c>
      <c r="H187" s="217">
        <f>IFERROR(VLOOKUP(B187,'[20]NOV-20'!B:H,6,FALSE),0)</f>
        <v>540.86</v>
      </c>
      <c r="I187" s="218">
        <f>IFERROR(VLOOKUP(B187,'[20]NOV-20'!B:H,7,FALSE),0)</f>
        <v>1203.45</v>
      </c>
      <c r="J187" s="219">
        <f t="shared" si="19"/>
        <v>1744.31</v>
      </c>
      <c r="K187" s="217">
        <f>IFERROR(VLOOKUP(B187,'[21]DEC-20'!B:H,6,FALSE),0)</f>
        <v>631.87</v>
      </c>
      <c r="L187" s="218">
        <f>IFERROR(VLOOKUP(B187,'[21]DEC-20'!B:H,7,FALSE),0)</f>
        <v>1315.49</v>
      </c>
      <c r="M187" s="219">
        <f t="shared" si="20"/>
        <v>1947.3600000000001</v>
      </c>
      <c r="N187" s="217">
        <f>IFERROR(VLOOKUP(B187,'[22]JAN-21'!B:H,6,FALSE),0)</f>
        <v>934.28</v>
      </c>
      <c r="O187" s="218">
        <f>IFERROR(VLOOKUP(B187,'[22]JAN-21'!B:H,7,FALSE),0)</f>
        <v>800.88</v>
      </c>
      <c r="P187" s="219">
        <f t="shared" si="21"/>
        <v>1735.1599999999999</v>
      </c>
      <c r="Q187" s="217">
        <f>IFERROR(VLOOKUP(B187,'[23]FEB-21'!B:H,6,FALSE),0)</f>
        <v>1208.55</v>
      </c>
      <c r="R187" s="218">
        <f>IFERROR(VLOOKUP(B187,'[23]FEB-21'!B:H,7,FALSE),0)</f>
        <v>563.26</v>
      </c>
      <c r="S187" s="219">
        <f t="shared" si="16"/>
        <v>1771.81</v>
      </c>
      <c r="T187" s="217">
        <f>IFERROR(VLOOKUP(B187,'[24]MAR-21'!B:H,6,FALSE),0)</f>
        <v>1114.72</v>
      </c>
      <c r="U187" s="218">
        <f>IFERROR(VLOOKUP(B187,'[24]MAR-21'!B:H,7,FALSE),0)</f>
        <v>884.56</v>
      </c>
      <c r="V187" s="219">
        <f t="shared" si="17"/>
        <v>1999.28</v>
      </c>
      <c r="W187" s="195">
        <f t="shared" si="22"/>
        <v>5670.93</v>
      </c>
      <c r="X187" s="196">
        <f t="shared" si="22"/>
        <v>5601.52</v>
      </c>
      <c r="Y187" s="197">
        <f t="shared" si="22"/>
        <v>11272.45</v>
      </c>
    </row>
    <row r="188" spans="1:25" ht="13">
      <c r="A188" s="2" t="s">
        <v>291</v>
      </c>
      <c r="B188" s="2" t="s">
        <v>191</v>
      </c>
      <c r="C188" s="89" t="s">
        <v>297</v>
      </c>
      <c r="D188" s="129" t="s">
        <v>304</v>
      </c>
      <c r="E188" s="204">
        <f>IFERROR(VLOOKUP($B188,'[19]OCT-20'!$B:$H,6,FALSE),0)</f>
        <v>1586.49</v>
      </c>
      <c r="F188" s="205">
        <f>IFERROR(VLOOKUP(B188,'[19]OCT-20'!B:H,7,FALSE),0)</f>
        <v>1738.05</v>
      </c>
      <c r="G188" s="206">
        <f t="shared" si="18"/>
        <v>3324.54</v>
      </c>
      <c r="H188" s="217">
        <f>IFERROR(VLOOKUP(B188,'[20]NOV-20'!B:H,6,FALSE),0)</f>
        <v>1054.21</v>
      </c>
      <c r="I188" s="218">
        <f>IFERROR(VLOOKUP(B188,'[20]NOV-20'!B:H,7,FALSE),0)</f>
        <v>1495.62</v>
      </c>
      <c r="J188" s="219">
        <f t="shared" si="19"/>
        <v>2549.83</v>
      </c>
      <c r="K188" s="217">
        <f>IFERROR(VLOOKUP(B188,'[21]DEC-20'!B:H,6,FALSE),0)</f>
        <v>947.71</v>
      </c>
      <c r="L188" s="218">
        <f>IFERROR(VLOOKUP(B188,'[21]DEC-20'!B:H,7,FALSE),0)</f>
        <v>1269.49</v>
      </c>
      <c r="M188" s="219">
        <f t="shared" si="20"/>
        <v>2217.1999999999998</v>
      </c>
      <c r="N188" s="217">
        <f>IFERROR(VLOOKUP(B188,'[22]JAN-21'!B:H,6,FALSE),0)</f>
        <v>998.8</v>
      </c>
      <c r="O188" s="218">
        <f>IFERROR(VLOOKUP(B188,'[22]JAN-21'!B:H,7,FALSE),0)</f>
        <v>846.57</v>
      </c>
      <c r="P188" s="219">
        <f t="shared" si="21"/>
        <v>1845.37</v>
      </c>
      <c r="Q188" s="217">
        <f>IFERROR(VLOOKUP(B188,'[23]FEB-21'!B:H,6,FALSE),0)</f>
        <v>530.80999999999995</v>
      </c>
      <c r="R188" s="218">
        <f>IFERROR(VLOOKUP(B188,'[23]FEB-21'!B:H,7,FALSE),0)</f>
        <v>532.71</v>
      </c>
      <c r="S188" s="219">
        <f t="shared" si="16"/>
        <v>1063.52</v>
      </c>
      <c r="T188" s="217">
        <f>IFERROR(VLOOKUP(B188,'[24]MAR-21'!B:H,6,FALSE),0)</f>
        <v>1227.02</v>
      </c>
      <c r="U188" s="218">
        <f>IFERROR(VLOOKUP(B188,'[24]MAR-21'!B:H,7,FALSE),0)</f>
        <v>587.47</v>
      </c>
      <c r="V188" s="219">
        <f t="shared" si="17"/>
        <v>1814.49</v>
      </c>
      <c r="W188" s="195">
        <f t="shared" si="22"/>
        <v>6345.0400000000009</v>
      </c>
      <c r="X188" s="196">
        <f t="shared" si="22"/>
        <v>6469.91</v>
      </c>
      <c r="Y188" s="197">
        <f t="shared" si="22"/>
        <v>12814.949999999999</v>
      </c>
    </row>
    <row r="189" spans="1:25" ht="13">
      <c r="A189" s="2" t="s">
        <v>291</v>
      </c>
      <c r="B189" s="2" t="s">
        <v>377</v>
      </c>
      <c r="C189" s="89" t="s">
        <v>297</v>
      </c>
      <c r="D189" s="129" t="s">
        <v>304</v>
      </c>
      <c r="E189" s="204">
        <f>IFERROR(VLOOKUP($B189,'[19]OCT-20'!$B:$H,6,FALSE),0)</f>
        <v>2176.83</v>
      </c>
      <c r="F189" s="205">
        <f>IFERROR(VLOOKUP(B189,'[19]OCT-20'!B:H,7,FALSE),0)</f>
        <v>146.49</v>
      </c>
      <c r="G189" s="206">
        <f t="shared" si="18"/>
        <v>2323.3199999999997</v>
      </c>
      <c r="H189" s="217">
        <f>IFERROR(VLOOKUP(B189,'[20]NOV-20'!B:H,6,FALSE),0)</f>
        <v>3306.84</v>
      </c>
      <c r="I189" s="218">
        <f>IFERROR(VLOOKUP(B189,'[20]NOV-20'!B:H,7,FALSE),0)</f>
        <v>472.47</v>
      </c>
      <c r="J189" s="219">
        <f t="shared" si="19"/>
        <v>3779.3100000000004</v>
      </c>
      <c r="K189" s="217">
        <f>IFERROR(VLOOKUP(B189,'[21]DEC-20'!B:H,6,FALSE),0)</f>
        <v>2237.0100000000002</v>
      </c>
      <c r="L189" s="218">
        <f>IFERROR(VLOOKUP(B189,'[21]DEC-20'!B:H,7,FALSE),0)</f>
        <v>506.34</v>
      </c>
      <c r="M189" s="219">
        <f t="shared" si="20"/>
        <v>2743.3500000000004</v>
      </c>
      <c r="N189" s="217">
        <f>IFERROR(VLOOKUP(B189,'[22]JAN-21'!B:H,6,FALSE),0)</f>
        <v>959.62</v>
      </c>
      <c r="O189" s="218">
        <f>IFERROR(VLOOKUP(B189,'[22]JAN-21'!B:H,7,FALSE),0)</f>
        <v>49.17</v>
      </c>
      <c r="P189" s="219">
        <f t="shared" si="21"/>
        <v>1008.79</v>
      </c>
      <c r="Q189" s="217">
        <f>IFERROR(VLOOKUP(B189,'[23]FEB-21'!B:H,6,FALSE),0)</f>
        <v>1873.38</v>
      </c>
      <c r="R189" s="218">
        <f>IFERROR(VLOOKUP(B189,'[23]FEB-21'!B:H,7,FALSE),0)</f>
        <v>77.13</v>
      </c>
      <c r="S189" s="219">
        <f t="shared" si="16"/>
        <v>1950.5100000000002</v>
      </c>
      <c r="T189" s="217">
        <f>IFERROR(VLOOKUP(B189,'[24]MAR-21'!B:H,6,FALSE),0)</f>
        <v>3229.52</v>
      </c>
      <c r="U189" s="218">
        <f>IFERROR(VLOOKUP(B189,'[24]MAR-21'!B:H,7,FALSE),0)</f>
        <v>270.92</v>
      </c>
      <c r="V189" s="219">
        <f t="shared" si="17"/>
        <v>3500.44</v>
      </c>
      <c r="W189" s="195">
        <f t="shared" si="22"/>
        <v>13783.2</v>
      </c>
      <c r="X189" s="196">
        <f t="shared" si="22"/>
        <v>1522.52</v>
      </c>
      <c r="Y189" s="197">
        <f t="shared" si="22"/>
        <v>15305.720000000001</v>
      </c>
    </row>
    <row r="190" spans="1:25" ht="13">
      <c r="A190" s="2" t="s">
        <v>291</v>
      </c>
      <c r="B190" s="2" t="s">
        <v>192</v>
      </c>
      <c r="C190" s="89" t="s">
        <v>297</v>
      </c>
      <c r="D190" s="129" t="s">
        <v>304</v>
      </c>
      <c r="E190" s="204">
        <f>IFERROR(VLOOKUP($B190,'[19]OCT-20'!$B:$H,6,FALSE),0)</f>
        <v>212.06</v>
      </c>
      <c r="F190" s="205">
        <f>IFERROR(VLOOKUP(B190,'[19]OCT-20'!B:H,7,FALSE),0)</f>
        <v>1.02</v>
      </c>
      <c r="G190" s="206">
        <f t="shared" si="18"/>
        <v>213.08</v>
      </c>
      <c r="H190" s="217">
        <f>IFERROR(VLOOKUP(B190,'[20]NOV-20'!B:H,6,FALSE),0)</f>
        <v>287.48</v>
      </c>
      <c r="I190" s="218">
        <f>IFERROR(VLOOKUP(B190,'[20]NOV-20'!B:H,7,FALSE),0)</f>
        <v>0</v>
      </c>
      <c r="J190" s="219">
        <f t="shared" si="19"/>
        <v>287.48</v>
      </c>
      <c r="K190" s="217">
        <f>IFERROR(VLOOKUP(B190,'[21]DEC-20'!B:H,6,FALSE),0)</f>
        <v>369.57</v>
      </c>
      <c r="L190" s="218">
        <f>IFERROR(VLOOKUP(B190,'[21]DEC-20'!B:H,7,FALSE),0)</f>
        <v>0</v>
      </c>
      <c r="M190" s="219">
        <f t="shared" si="20"/>
        <v>369.57</v>
      </c>
      <c r="N190" s="217">
        <f>IFERROR(VLOOKUP(B190,'[22]JAN-21'!B:H,6,FALSE),0)</f>
        <v>222.32</v>
      </c>
      <c r="O190" s="218">
        <f>IFERROR(VLOOKUP(B190,'[22]JAN-21'!B:H,7,FALSE),0)</f>
        <v>0.2</v>
      </c>
      <c r="P190" s="219">
        <f t="shared" si="21"/>
        <v>222.51999999999998</v>
      </c>
      <c r="Q190" s="217">
        <f>IFERROR(VLOOKUP(B190,'[23]FEB-21'!B:H,6,FALSE),0)</f>
        <v>176</v>
      </c>
      <c r="R190" s="218">
        <f>IFERROR(VLOOKUP(B190,'[23]FEB-21'!B:H,7,FALSE),0)</f>
        <v>0.06</v>
      </c>
      <c r="S190" s="219">
        <f t="shared" si="16"/>
        <v>176.06</v>
      </c>
      <c r="T190" s="217">
        <f>IFERROR(VLOOKUP(B190,'[24]MAR-21'!B:H,6,FALSE),0)</f>
        <v>249.1</v>
      </c>
      <c r="U190" s="218">
        <f>IFERROR(VLOOKUP(B190,'[24]MAR-21'!B:H,7,FALSE),0)</f>
        <v>0.27</v>
      </c>
      <c r="V190" s="219">
        <f t="shared" si="17"/>
        <v>249.37</v>
      </c>
      <c r="W190" s="195">
        <f t="shared" si="22"/>
        <v>1516.53</v>
      </c>
      <c r="X190" s="196">
        <f t="shared" si="22"/>
        <v>1.55</v>
      </c>
      <c r="Y190" s="197">
        <f t="shared" si="22"/>
        <v>1518.08</v>
      </c>
    </row>
    <row r="191" spans="1:25" ht="13">
      <c r="A191" s="2" t="s">
        <v>291</v>
      </c>
      <c r="B191" s="2" t="s">
        <v>353</v>
      </c>
      <c r="C191" s="89" t="s">
        <v>297</v>
      </c>
      <c r="D191" s="129" t="s">
        <v>304</v>
      </c>
      <c r="E191" s="204">
        <f>IFERROR(VLOOKUP($B191,'[19]OCT-20'!$B:$H,6,FALSE),0)</f>
        <v>10.94</v>
      </c>
      <c r="F191" s="205">
        <f>IFERROR(VLOOKUP(B191,'[19]OCT-20'!B:H,7,FALSE),0)</f>
        <v>1056.1300000000001</v>
      </c>
      <c r="G191" s="206">
        <f t="shared" si="18"/>
        <v>1067.0700000000002</v>
      </c>
      <c r="H191" s="217">
        <f>IFERROR(VLOOKUP(B191,'[20]NOV-20'!B:H,6,FALSE),0)</f>
        <v>0</v>
      </c>
      <c r="I191" s="218">
        <f>IFERROR(VLOOKUP(B191,'[20]NOV-20'!B:H,7,FALSE),0)</f>
        <v>0</v>
      </c>
      <c r="J191" s="219">
        <f t="shared" si="19"/>
        <v>0</v>
      </c>
      <c r="K191" s="217">
        <f>IFERROR(VLOOKUP(B191,'[21]DEC-20'!B:H,6,FALSE),0)</f>
        <v>0</v>
      </c>
      <c r="L191" s="218">
        <f>IFERROR(VLOOKUP(B191,'[21]DEC-20'!B:H,7,FALSE),0)</f>
        <v>0</v>
      </c>
      <c r="M191" s="219">
        <f t="shared" si="20"/>
        <v>0</v>
      </c>
      <c r="N191" s="217">
        <f>IFERROR(VLOOKUP(B191,'[22]JAN-21'!B:H,6,FALSE),0)</f>
        <v>0</v>
      </c>
      <c r="O191" s="218">
        <f>IFERROR(VLOOKUP(B191,'[22]JAN-21'!B:H,7,FALSE),0)</f>
        <v>0</v>
      </c>
      <c r="P191" s="219">
        <f t="shared" si="21"/>
        <v>0</v>
      </c>
      <c r="Q191" s="217">
        <f>IFERROR(VLOOKUP(B191,'[23]FEB-21'!B:H,6,FALSE),0)</f>
        <v>0</v>
      </c>
      <c r="R191" s="218">
        <f>IFERROR(VLOOKUP(B191,'[23]FEB-21'!B:H,7,FALSE),0)</f>
        <v>0</v>
      </c>
      <c r="S191" s="219">
        <f t="shared" si="16"/>
        <v>0</v>
      </c>
      <c r="T191" s="217">
        <f>IFERROR(VLOOKUP(B191,'[24]MAR-21'!B:H,6,FALSE),0)</f>
        <v>0</v>
      </c>
      <c r="U191" s="218">
        <f>IFERROR(VLOOKUP(B191,'[24]MAR-21'!B:H,7,FALSE),0)</f>
        <v>0</v>
      </c>
      <c r="V191" s="219">
        <f t="shared" si="17"/>
        <v>0</v>
      </c>
      <c r="W191" s="195">
        <f t="shared" si="22"/>
        <v>10.94</v>
      </c>
      <c r="X191" s="196">
        <f t="shared" si="22"/>
        <v>1056.1300000000001</v>
      </c>
      <c r="Y191" s="197">
        <f t="shared" si="22"/>
        <v>1067.0700000000002</v>
      </c>
    </row>
    <row r="192" spans="1:25" ht="13">
      <c r="A192" s="2" t="s">
        <v>291</v>
      </c>
      <c r="B192" s="2" t="s">
        <v>193</v>
      </c>
      <c r="C192" s="89" t="s">
        <v>297</v>
      </c>
      <c r="D192" s="129" t="s">
        <v>304</v>
      </c>
      <c r="E192" s="204">
        <f>IFERROR(VLOOKUP($B192,'[19]OCT-20'!$B:$H,6,FALSE),0)</f>
        <v>0</v>
      </c>
      <c r="F192" s="205">
        <f>IFERROR(VLOOKUP(B192,'[19]OCT-20'!B:H,7,FALSE),0)</f>
        <v>0</v>
      </c>
      <c r="G192" s="206">
        <f t="shared" si="18"/>
        <v>0</v>
      </c>
      <c r="H192" s="217">
        <f>IFERROR(VLOOKUP(B192,'[20]NOV-20'!B:H,6,FALSE),0)</f>
        <v>0</v>
      </c>
      <c r="I192" s="218">
        <f>IFERROR(VLOOKUP(B192,'[20]NOV-20'!B:H,7,FALSE),0)</f>
        <v>0</v>
      </c>
      <c r="J192" s="219">
        <f t="shared" si="19"/>
        <v>0</v>
      </c>
      <c r="K192" s="217">
        <f>IFERROR(VLOOKUP(B192,'[21]DEC-20'!B:H,6,FALSE),0)</f>
        <v>0</v>
      </c>
      <c r="L192" s="218">
        <f>IFERROR(VLOOKUP(B192,'[21]DEC-20'!B:H,7,FALSE),0)</f>
        <v>0</v>
      </c>
      <c r="M192" s="219">
        <f t="shared" si="20"/>
        <v>0</v>
      </c>
      <c r="N192" s="217">
        <f>IFERROR(VLOOKUP(B192,'[22]JAN-21'!B:H,6,FALSE),0)</f>
        <v>0</v>
      </c>
      <c r="O192" s="218">
        <f>IFERROR(VLOOKUP(B192,'[22]JAN-21'!B:H,7,FALSE),0)</f>
        <v>0</v>
      </c>
      <c r="P192" s="219">
        <f t="shared" si="21"/>
        <v>0</v>
      </c>
      <c r="Q192" s="217">
        <f>IFERROR(VLOOKUP(B192,'[23]FEB-21'!B:H,6,FALSE),0)</f>
        <v>0</v>
      </c>
      <c r="R192" s="218">
        <f>IFERROR(VLOOKUP(B192,'[23]FEB-21'!B:H,7,FALSE),0)</f>
        <v>0</v>
      </c>
      <c r="S192" s="219">
        <f t="shared" si="16"/>
        <v>0</v>
      </c>
      <c r="T192" s="217">
        <f>IFERROR(VLOOKUP(B192,'[24]MAR-21'!B:H,6,FALSE),0)</f>
        <v>0</v>
      </c>
      <c r="U192" s="218">
        <f>IFERROR(VLOOKUP(B192,'[24]MAR-21'!B:H,7,FALSE),0)</f>
        <v>0</v>
      </c>
      <c r="V192" s="219">
        <f t="shared" si="17"/>
        <v>0</v>
      </c>
      <c r="W192" s="195">
        <f t="shared" si="22"/>
        <v>0</v>
      </c>
      <c r="X192" s="196">
        <f t="shared" si="22"/>
        <v>0</v>
      </c>
      <c r="Y192" s="197">
        <f t="shared" si="22"/>
        <v>0</v>
      </c>
    </row>
    <row r="193" spans="1:25" ht="13">
      <c r="A193" s="2" t="s">
        <v>291</v>
      </c>
      <c r="B193" s="2" t="s">
        <v>194</v>
      </c>
      <c r="C193" s="89" t="s">
        <v>297</v>
      </c>
      <c r="D193" s="129" t="s">
        <v>304</v>
      </c>
      <c r="E193" s="204">
        <f>IFERROR(VLOOKUP($B193,'[19]OCT-20'!$B:$H,6,FALSE),0)</f>
        <v>0</v>
      </c>
      <c r="F193" s="205">
        <f>IFERROR(VLOOKUP(B193,'[19]OCT-20'!B:H,7,FALSE),0)</f>
        <v>0</v>
      </c>
      <c r="G193" s="206">
        <f t="shared" si="18"/>
        <v>0</v>
      </c>
      <c r="H193" s="217">
        <f>IFERROR(VLOOKUP(B193,'[20]NOV-20'!B:H,6,FALSE),0)</f>
        <v>0</v>
      </c>
      <c r="I193" s="218">
        <f>IFERROR(VLOOKUP(B193,'[20]NOV-20'!B:H,7,FALSE),0)</f>
        <v>0</v>
      </c>
      <c r="J193" s="219">
        <f t="shared" si="19"/>
        <v>0</v>
      </c>
      <c r="K193" s="217">
        <f>IFERROR(VLOOKUP(B193,'[21]DEC-20'!B:H,6,FALSE),0)</f>
        <v>0</v>
      </c>
      <c r="L193" s="218">
        <f>IFERROR(VLOOKUP(B193,'[21]DEC-20'!B:H,7,FALSE),0)</f>
        <v>0</v>
      </c>
      <c r="M193" s="219">
        <f t="shared" si="20"/>
        <v>0</v>
      </c>
      <c r="N193" s="217">
        <f>IFERROR(VLOOKUP(B193,'[22]JAN-21'!B:H,6,FALSE),0)</f>
        <v>0</v>
      </c>
      <c r="O193" s="218">
        <f>IFERROR(VLOOKUP(B193,'[22]JAN-21'!B:H,7,FALSE),0)</f>
        <v>0</v>
      </c>
      <c r="P193" s="219">
        <f t="shared" si="21"/>
        <v>0</v>
      </c>
      <c r="Q193" s="217">
        <f>IFERROR(VLOOKUP(B193,'[23]FEB-21'!B:H,6,FALSE),0)</f>
        <v>0</v>
      </c>
      <c r="R193" s="218">
        <f>IFERROR(VLOOKUP(B193,'[23]FEB-21'!B:H,7,FALSE),0)</f>
        <v>0</v>
      </c>
      <c r="S193" s="219">
        <f t="shared" si="16"/>
        <v>0</v>
      </c>
      <c r="T193" s="217">
        <f>IFERROR(VLOOKUP(B193,'[24]MAR-21'!B:H,6,FALSE),0)</f>
        <v>0</v>
      </c>
      <c r="U193" s="218">
        <f>IFERROR(VLOOKUP(B193,'[24]MAR-21'!B:H,7,FALSE),0)</f>
        <v>0</v>
      </c>
      <c r="V193" s="219">
        <f t="shared" si="17"/>
        <v>0</v>
      </c>
      <c r="W193" s="195">
        <f t="shared" si="22"/>
        <v>0</v>
      </c>
      <c r="X193" s="196">
        <f t="shared" si="22"/>
        <v>0</v>
      </c>
      <c r="Y193" s="197">
        <f t="shared" si="22"/>
        <v>0</v>
      </c>
    </row>
    <row r="194" spans="1:25" ht="13">
      <c r="A194" s="2" t="s">
        <v>291</v>
      </c>
      <c r="B194" s="2" t="s">
        <v>401</v>
      </c>
      <c r="C194" s="89" t="s">
        <v>297</v>
      </c>
      <c r="D194" s="129" t="s">
        <v>304</v>
      </c>
      <c r="E194" s="204">
        <f>IFERROR(VLOOKUP($B194,'[19]OCT-20'!$B:$H,6,FALSE),0)</f>
        <v>328.74</v>
      </c>
      <c r="F194" s="205">
        <f>IFERROR(VLOOKUP(B194,'[19]OCT-20'!B:H,7,FALSE),0)</f>
        <v>6294.52</v>
      </c>
      <c r="G194" s="206">
        <f t="shared" si="18"/>
        <v>6623.26</v>
      </c>
      <c r="H194" s="217">
        <f>IFERROR(VLOOKUP(B194,'[20]NOV-20'!B:H,6,FALSE),0)</f>
        <v>40.65</v>
      </c>
      <c r="I194" s="218">
        <f>IFERROR(VLOOKUP(B194,'[20]NOV-20'!B:H,7,FALSE),0)</f>
        <v>6001.98</v>
      </c>
      <c r="J194" s="219">
        <f t="shared" si="19"/>
        <v>6042.6299999999992</v>
      </c>
      <c r="K194" s="217">
        <f>IFERROR(VLOOKUP(B194,'[21]DEC-20'!B:H,6,FALSE),0)</f>
        <v>777.23</v>
      </c>
      <c r="L194" s="218">
        <f>IFERROR(VLOOKUP(B194,'[21]DEC-20'!B:H,7,FALSE),0)</f>
        <v>3992.65</v>
      </c>
      <c r="M194" s="219">
        <f t="shared" si="20"/>
        <v>4769.88</v>
      </c>
      <c r="N194" s="217">
        <f>IFERROR(VLOOKUP(B194,'[22]JAN-21'!B:H,6,FALSE),0)</f>
        <v>29.19</v>
      </c>
      <c r="O194" s="218">
        <f>IFERROR(VLOOKUP(B194,'[22]JAN-21'!B:H,7,FALSE),0)</f>
        <v>5589.13</v>
      </c>
      <c r="P194" s="219">
        <f t="shared" si="21"/>
        <v>5618.32</v>
      </c>
      <c r="Q194" s="217">
        <f>IFERROR(VLOOKUP(B194,'[23]FEB-21'!B:H,6,FALSE),0)</f>
        <v>181.19</v>
      </c>
      <c r="R194" s="218">
        <f>IFERROR(VLOOKUP(B194,'[23]FEB-21'!B:H,7,FALSE),0)</f>
        <v>4198.47</v>
      </c>
      <c r="S194" s="219">
        <f t="shared" si="16"/>
        <v>4379.66</v>
      </c>
      <c r="T194" s="217">
        <f>IFERROR(VLOOKUP(B194,'[24]MAR-21'!B:H,6,FALSE),0)</f>
        <v>711.39</v>
      </c>
      <c r="U194" s="218">
        <f>IFERROR(VLOOKUP(B194,'[24]MAR-21'!B:H,7,FALSE),0)</f>
        <v>4948.47</v>
      </c>
      <c r="V194" s="219">
        <f t="shared" si="17"/>
        <v>5659.8600000000006</v>
      </c>
      <c r="W194" s="195">
        <f t="shared" si="22"/>
        <v>2068.39</v>
      </c>
      <c r="X194" s="196">
        <f t="shared" si="22"/>
        <v>31025.22</v>
      </c>
      <c r="Y194" s="197">
        <f t="shared" si="22"/>
        <v>33093.61</v>
      </c>
    </row>
    <row r="195" spans="1:25" ht="13">
      <c r="A195" s="2" t="s">
        <v>291</v>
      </c>
      <c r="B195" s="2" t="s">
        <v>195</v>
      </c>
      <c r="C195" s="89" t="s">
        <v>297</v>
      </c>
      <c r="D195" s="129" t="s">
        <v>304</v>
      </c>
      <c r="E195" s="204">
        <f>IFERROR(VLOOKUP($B195,'[19]OCT-20'!$B:$H,6,FALSE),0)</f>
        <v>1.55</v>
      </c>
      <c r="F195" s="205">
        <f>IFERROR(VLOOKUP(B195,'[19]OCT-20'!B:H,7,FALSE),0)</f>
        <v>13.43</v>
      </c>
      <c r="G195" s="206">
        <f t="shared" si="18"/>
        <v>14.98</v>
      </c>
      <c r="H195" s="217">
        <f>IFERROR(VLOOKUP(B195,'[20]NOV-20'!B:H,6,FALSE),0)</f>
        <v>11.88</v>
      </c>
      <c r="I195" s="218">
        <f>IFERROR(VLOOKUP(B195,'[20]NOV-20'!B:H,7,FALSE),0)</f>
        <v>30.26</v>
      </c>
      <c r="J195" s="219">
        <f t="shared" si="19"/>
        <v>42.14</v>
      </c>
      <c r="K195" s="217">
        <f>IFERROR(VLOOKUP(B195,'[21]DEC-20'!B:H,6,FALSE),0)</f>
        <v>20.69</v>
      </c>
      <c r="L195" s="218">
        <f>IFERROR(VLOOKUP(B195,'[21]DEC-20'!B:H,7,FALSE),0)</f>
        <v>25.87</v>
      </c>
      <c r="M195" s="219">
        <f t="shared" si="20"/>
        <v>46.56</v>
      </c>
      <c r="N195" s="217">
        <f>IFERROR(VLOOKUP(B195,'[22]JAN-21'!B:H,6,FALSE),0)</f>
        <v>10.220000000000001</v>
      </c>
      <c r="O195" s="218">
        <f>IFERROR(VLOOKUP(B195,'[22]JAN-21'!B:H,7,FALSE),0)</f>
        <v>35.04</v>
      </c>
      <c r="P195" s="219">
        <f t="shared" si="21"/>
        <v>45.26</v>
      </c>
      <c r="Q195" s="217">
        <f>IFERROR(VLOOKUP(B195,'[23]FEB-21'!B:H,6,FALSE),0)</f>
        <v>15.1</v>
      </c>
      <c r="R195" s="218">
        <f>IFERROR(VLOOKUP(B195,'[23]FEB-21'!B:H,7,FALSE),0)</f>
        <v>15.53</v>
      </c>
      <c r="S195" s="219">
        <f t="shared" si="16"/>
        <v>30.63</v>
      </c>
      <c r="T195" s="217">
        <f>IFERROR(VLOOKUP(B195,'[24]MAR-21'!B:H,6,FALSE),0)</f>
        <v>27.68</v>
      </c>
      <c r="U195" s="218">
        <f>IFERROR(VLOOKUP(B195,'[24]MAR-21'!B:H,7,FALSE),0)</f>
        <v>22.21</v>
      </c>
      <c r="V195" s="219">
        <f t="shared" si="17"/>
        <v>49.89</v>
      </c>
      <c r="W195" s="195">
        <f t="shared" si="22"/>
        <v>87.12</v>
      </c>
      <c r="X195" s="196">
        <f t="shared" si="22"/>
        <v>142.34</v>
      </c>
      <c r="Y195" s="197">
        <f t="shared" si="22"/>
        <v>229.45999999999998</v>
      </c>
    </row>
    <row r="196" spans="1:25" ht="13">
      <c r="A196" s="2" t="s">
        <v>291</v>
      </c>
      <c r="B196" s="2" t="s">
        <v>196</v>
      </c>
      <c r="C196" s="89" t="s">
        <v>297</v>
      </c>
      <c r="D196" s="129" t="s">
        <v>304</v>
      </c>
      <c r="E196" s="204">
        <f>IFERROR(VLOOKUP($B196,'[19]OCT-20'!$B:$H,6,FALSE),0)</f>
        <v>1</v>
      </c>
      <c r="F196" s="205">
        <f>IFERROR(VLOOKUP(B196,'[19]OCT-20'!B:H,7,FALSE),0)</f>
        <v>10.56</v>
      </c>
      <c r="G196" s="206">
        <f t="shared" si="18"/>
        <v>11.56</v>
      </c>
      <c r="H196" s="217">
        <f>IFERROR(VLOOKUP(B196,'[20]NOV-20'!B:H,6,FALSE),0)</f>
        <v>0.46</v>
      </c>
      <c r="I196" s="218">
        <f>IFERROR(VLOOKUP(B196,'[20]NOV-20'!B:H,7,FALSE),0)</f>
        <v>17.260000000000002</v>
      </c>
      <c r="J196" s="219">
        <f t="shared" si="19"/>
        <v>17.720000000000002</v>
      </c>
      <c r="K196" s="217">
        <f>IFERROR(VLOOKUP(B196,'[21]DEC-20'!B:H,6,FALSE),0)</f>
        <v>2.0499999999999998</v>
      </c>
      <c r="L196" s="218">
        <f>IFERROR(VLOOKUP(B196,'[21]DEC-20'!B:H,7,FALSE),0)</f>
        <v>11.34</v>
      </c>
      <c r="M196" s="219">
        <f t="shared" si="20"/>
        <v>13.39</v>
      </c>
      <c r="N196" s="217">
        <f>IFERROR(VLOOKUP(B196,'[22]JAN-21'!B:H,6,FALSE),0)</f>
        <v>2.69</v>
      </c>
      <c r="O196" s="218">
        <f>IFERROR(VLOOKUP(B196,'[22]JAN-21'!B:H,7,FALSE),0)</f>
        <v>2.3199999999999998</v>
      </c>
      <c r="P196" s="219">
        <f t="shared" si="21"/>
        <v>5.01</v>
      </c>
      <c r="Q196" s="217">
        <f>IFERROR(VLOOKUP(B196,'[23]FEB-21'!B:H,6,FALSE),0)</f>
        <v>0.22</v>
      </c>
      <c r="R196" s="218">
        <f>IFERROR(VLOOKUP(B196,'[23]FEB-21'!B:H,7,FALSE),0)</f>
        <v>12.25</v>
      </c>
      <c r="S196" s="219">
        <f t="shared" si="16"/>
        <v>12.47</v>
      </c>
      <c r="T196" s="217">
        <f>IFERROR(VLOOKUP(B196,'[24]MAR-21'!B:H,6,FALSE),0)</f>
        <v>3.69</v>
      </c>
      <c r="U196" s="218">
        <f>IFERROR(VLOOKUP(B196,'[24]MAR-21'!B:H,7,FALSE),0)</f>
        <v>8.35</v>
      </c>
      <c r="V196" s="219">
        <f t="shared" si="17"/>
        <v>12.04</v>
      </c>
      <c r="W196" s="195">
        <f t="shared" si="22"/>
        <v>10.11</v>
      </c>
      <c r="X196" s="196">
        <f t="shared" si="22"/>
        <v>62.08</v>
      </c>
      <c r="Y196" s="197">
        <f t="shared" si="22"/>
        <v>72.19</v>
      </c>
    </row>
    <row r="197" spans="1:25" ht="13">
      <c r="A197" s="2" t="s">
        <v>291</v>
      </c>
      <c r="B197" s="2" t="s">
        <v>197</v>
      </c>
      <c r="C197" s="89" t="s">
        <v>297</v>
      </c>
      <c r="D197" s="129" t="s">
        <v>304</v>
      </c>
      <c r="E197" s="204">
        <f>IFERROR(VLOOKUP($B197,'[19]OCT-20'!$B:$H,6,FALSE),0)</f>
        <v>560.33000000000004</v>
      </c>
      <c r="F197" s="205">
        <f>IFERROR(VLOOKUP(B197,'[19]OCT-20'!B:H,7,FALSE),0)</f>
        <v>37.229999999999997</v>
      </c>
      <c r="G197" s="206">
        <f t="shared" si="18"/>
        <v>597.56000000000006</v>
      </c>
      <c r="H197" s="217">
        <f>IFERROR(VLOOKUP(B197,'[20]NOV-20'!B:H,6,FALSE),0)</f>
        <v>975.52</v>
      </c>
      <c r="I197" s="218">
        <f>IFERROR(VLOOKUP(B197,'[20]NOV-20'!B:H,7,FALSE),0)</f>
        <v>14.77</v>
      </c>
      <c r="J197" s="219">
        <f t="shared" si="19"/>
        <v>990.29</v>
      </c>
      <c r="K197" s="217">
        <f>IFERROR(VLOOKUP(B197,'[21]DEC-20'!B:H,6,FALSE),0)</f>
        <v>929.75</v>
      </c>
      <c r="L197" s="218">
        <f>IFERROR(VLOOKUP(B197,'[21]DEC-20'!B:H,7,FALSE),0)</f>
        <v>45.31</v>
      </c>
      <c r="M197" s="219">
        <f t="shared" si="20"/>
        <v>975.06</v>
      </c>
      <c r="N197" s="217">
        <f>IFERROR(VLOOKUP(B197,'[22]JAN-21'!B:H,6,FALSE),0)</f>
        <v>322.85000000000002</v>
      </c>
      <c r="O197" s="218">
        <f>IFERROR(VLOOKUP(B197,'[22]JAN-21'!B:H,7,FALSE),0)</f>
        <v>31</v>
      </c>
      <c r="P197" s="219">
        <f t="shared" si="21"/>
        <v>353.85</v>
      </c>
      <c r="Q197" s="217">
        <f>IFERROR(VLOOKUP(B197,'[23]FEB-21'!B:H,6,FALSE),0)</f>
        <v>323.97000000000003</v>
      </c>
      <c r="R197" s="218">
        <f>IFERROR(VLOOKUP(B197,'[23]FEB-21'!B:H,7,FALSE),0)</f>
        <v>124.16</v>
      </c>
      <c r="S197" s="219">
        <f t="shared" ref="S197:S239" si="25">+Q197+R197</f>
        <v>448.13</v>
      </c>
      <c r="T197" s="217">
        <f>IFERROR(VLOOKUP(B197,'[24]MAR-21'!B:H,6,FALSE),0)</f>
        <v>611.37</v>
      </c>
      <c r="U197" s="218">
        <f>IFERROR(VLOOKUP(B197,'[24]MAR-21'!B:H,7,FALSE),0)</f>
        <v>33.43</v>
      </c>
      <c r="V197" s="219">
        <f t="shared" ref="V197:V239" si="26">+T197+U197</f>
        <v>644.79999999999995</v>
      </c>
      <c r="W197" s="195">
        <f t="shared" si="22"/>
        <v>3723.79</v>
      </c>
      <c r="X197" s="196">
        <f t="shared" si="22"/>
        <v>285.89999999999998</v>
      </c>
      <c r="Y197" s="197">
        <f t="shared" si="22"/>
        <v>4009.6899999999996</v>
      </c>
    </row>
    <row r="198" spans="1:25" ht="13">
      <c r="A198" s="2" t="s">
        <v>291</v>
      </c>
      <c r="B198" s="2" t="s">
        <v>198</v>
      </c>
      <c r="C198" s="89" t="s">
        <v>297</v>
      </c>
      <c r="D198" s="129" t="s">
        <v>304</v>
      </c>
      <c r="E198" s="204">
        <f>IFERROR(VLOOKUP($B198,'[19]OCT-20'!$B:$H,6,FALSE),0)</f>
        <v>1116.8599999999999</v>
      </c>
      <c r="F198" s="205">
        <f>IFERROR(VLOOKUP(B198,'[19]OCT-20'!B:H,7,FALSE),0)</f>
        <v>49.61</v>
      </c>
      <c r="G198" s="206">
        <f t="shared" si="18"/>
        <v>1166.4699999999998</v>
      </c>
      <c r="H198" s="217">
        <f>IFERROR(VLOOKUP(B198,'[20]NOV-20'!B:H,6,FALSE),0)</f>
        <v>979.97</v>
      </c>
      <c r="I198" s="218">
        <f>IFERROR(VLOOKUP(B198,'[20]NOV-20'!B:H,7,FALSE),0)</f>
        <v>9.75</v>
      </c>
      <c r="J198" s="219">
        <f t="shared" si="19"/>
        <v>989.72</v>
      </c>
      <c r="K198" s="217">
        <f>IFERROR(VLOOKUP(B198,'[21]DEC-20'!B:H,6,FALSE),0)</f>
        <v>1310.97</v>
      </c>
      <c r="L198" s="218">
        <f>IFERROR(VLOOKUP(B198,'[21]DEC-20'!B:H,7,FALSE),0)</f>
        <v>23.96</v>
      </c>
      <c r="M198" s="219">
        <f t="shared" si="20"/>
        <v>1334.93</v>
      </c>
      <c r="N198" s="217">
        <f>IFERROR(VLOOKUP(B198,'[22]JAN-21'!B:H,6,FALSE),0)</f>
        <v>749.64</v>
      </c>
      <c r="O198" s="218">
        <f>IFERROR(VLOOKUP(B198,'[22]JAN-21'!B:H,7,FALSE),0)</f>
        <v>0.96</v>
      </c>
      <c r="P198" s="219">
        <f t="shared" si="21"/>
        <v>750.6</v>
      </c>
      <c r="Q198" s="217">
        <f>IFERROR(VLOOKUP(B198,'[23]FEB-21'!B:H,6,FALSE),0)</f>
        <v>369.64</v>
      </c>
      <c r="R198" s="218">
        <f>IFERROR(VLOOKUP(B198,'[23]FEB-21'!B:H,7,FALSE),0)</f>
        <v>93.53</v>
      </c>
      <c r="S198" s="219">
        <f t="shared" si="25"/>
        <v>463.16999999999996</v>
      </c>
      <c r="T198" s="217">
        <f>IFERROR(VLOOKUP(B198,'[24]MAR-21'!B:H,6,FALSE),0)</f>
        <v>778.98</v>
      </c>
      <c r="U198" s="218">
        <f>IFERROR(VLOOKUP(B198,'[24]MAR-21'!B:H,7,FALSE),0)</f>
        <v>21.88</v>
      </c>
      <c r="V198" s="219">
        <f t="shared" si="26"/>
        <v>800.86</v>
      </c>
      <c r="W198" s="195">
        <f t="shared" si="22"/>
        <v>5306.0600000000013</v>
      </c>
      <c r="X198" s="196">
        <f t="shared" si="22"/>
        <v>199.69</v>
      </c>
      <c r="Y198" s="197">
        <f t="shared" si="22"/>
        <v>5505.75</v>
      </c>
    </row>
    <row r="199" spans="1:25" ht="13">
      <c r="A199" s="2" t="s">
        <v>291</v>
      </c>
      <c r="B199" s="2" t="s">
        <v>199</v>
      </c>
      <c r="C199" s="89" t="s">
        <v>297</v>
      </c>
      <c r="D199" s="129" t="s">
        <v>304</v>
      </c>
      <c r="E199" s="204">
        <f>IFERROR(VLOOKUP($B199,'[19]OCT-20'!$B:$H,6,FALSE),0)</f>
        <v>56.33</v>
      </c>
      <c r="F199" s="205">
        <f>IFERROR(VLOOKUP(B199,'[19]OCT-20'!B:H,7,FALSE),0)</f>
        <v>394.77</v>
      </c>
      <c r="G199" s="206">
        <f t="shared" si="18"/>
        <v>451.09999999999997</v>
      </c>
      <c r="H199" s="217">
        <f>IFERROR(VLOOKUP(B199,'[20]NOV-20'!B:H,6,FALSE),0)</f>
        <v>200.34</v>
      </c>
      <c r="I199" s="218">
        <f>IFERROR(VLOOKUP(B199,'[20]NOV-20'!B:H,7,FALSE),0)</f>
        <v>166.54</v>
      </c>
      <c r="J199" s="219">
        <f t="shared" si="19"/>
        <v>366.88</v>
      </c>
      <c r="K199" s="217">
        <f>IFERROR(VLOOKUP(B199,'[21]DEC-20'!B:H,6,FALSE),0)</f>
        <v>19.850000000000001</v>
      </c>
      <c r="L199" s="218">
        <f>IFERROR(VLOOKUP(B199,'[21]DEC-20'!B:H,7,FALSE),0)</f>
        <v>327.48</v>
      </c>
      <c r="M199" s="219">
        <f t="shared" si="20"/>
        <v>347.33000000000004</v>
      </c>
      <c r="N199" s="217">
        <f>IFERROR(VLOOKUP(B199,'[22]JAN-21'!B:H,6,FALSE),0)</f>
        <v>64.84</v>
      </c>
      <c r="O199" s="218">
        <f>IFERROR(VLOOKUP(B199,'[22]JAN-21'!B:H,7,FALSE),0)</f>
        <v>215.85</v>
      </c>
      <c r="P199" s="219">
        <f t="shared" si="21"/>
        <v>280.69</v>
      </c>
      <c r="Q199" s="217">
        <f>IFERROR(VLOOKUP(B199,'[23]FEB-21'!B:H,6,FALSE),0)</f>
        <v>6.49</v>
      </c>
      <c r="R199" s="218">
        <f>IFERROR(VLOOKUP(B199,'[23]FEB-21'!B:H,7,FALSE),0)</f>
        <v>154.75</v>
      </c>
      <c r="S199" s="219">
        <f t="shared" si="25"/>
        <v>161.24</v>
      </c>
      <c r="T199" s="217">
        <f>IFERROR(VLOOKUP(B199,'[24]MAR-21'!B:H,6,FALSE),0)</f>
        <v>16.64</v>
      </c>
      <c r="U199" s="218">
        <f>IFERROR(VLOOKUP(B199,'[24]MAR-21'!B:H,7,FALSE),0)</f>
        <v>285.77999999999997</v>
      </c>
      <c r="V199" s="219">
        <f t="shared" si="26"/>
        <v>302.41999999999996</v>
      </c>
      <c r="W199" s="195">
        <f t="shared" si="22"/>
        <v>364.49</v>
      </c>
      <c r="X199" s="196">
        <f t="shared" si="22"/>
        <v>1545.1699999999998</v>
      </c>
      <c r="Y199" s="197">
        <f t="shared" si="22"/>
        <v>1909.6599999999999</v>
      </c>
    </row>
    <row r="200" spans="1:25" ht="13">
      <c r="A200" s="2" t="s">
        <v>291</v>
      </c>
      <c r="B200" s="2" t="s">
        <v>200</v>
      </c>
      <c r="C200" s="89" t="s">
        <v>297</v>
      </c>
      <c r="D200" s="129" t="s">
        <v>304</v>
      </c>
      <c r="E200" s="204">
        <f>IFERROR(VLOOKUP($B200,'[19]OCT-20'!$B:$H,6,FALSE),0)</f>
        <v>62.42</v>
      </c>
      <c r="F200" s="205">
        <f>IFERROR(VLOOKUP(B200,'[19]OCT-20'!B:H,7,FALSE),0)</f>
        <v>374.71</v>
      </c>
      <c r="G200" s="206">
        <f t="shared" si="18"/>
        <v>437.13</v>
      </c>
      <c r="H200" s="217">
        <f>IFERROR(VLOOKUP(B200,'[20]NOV-20'!B:H,6,FALSE),0)</f>
        <v>218.45</v>
      </c>
      <c r="I200" s="218">
        <f>IFERROR(VLOOKUP(B200,'[20]NOV-20'!B:H,7,FALSE),0)</f>
        <v>151.62</v>
      </c>
      <c r="J200" s="219">
        <f t="shared" si="19"/>
        <v>370.07</v>
      </c>
      <c r="K200" s="217">
        <f>IFERROR(VLOOKUP(B200,'[21]DEC-20'!B:H,6,FALSE),0)</f>
        <v>27.47</v>
      </c>
      <c r="L200" s="218">
        <f>IFERROR(VLOOKUP(B200,'[21]DEC-20'!B:H,7,FALSE),0)</f>
        <v>303.77</v>
      </c>
      <c r="M200" s="219">
        <f t="shared" si="20"/>
        <v>331.24</v>
      </c>
      <c r="N200" s="217">
        <f>IFERROR(VLOOKUP(B200,'[22]JAN-21'!B:H,6,FALSE),0)</f>
        <v>75.13</v>
      </c>
      <c r="O200" s="218">
        <f>IFERROR(VLOOKUP(B200,'[22]JAN-21'!B:H,7,FALSE),0)</f>
        <v>193.82</v>
      </c>
      <c r="P200" s="219">
        <f t="shared" si="21"/>
        <v>268.95</v>
      </c>
      <c r="Q200" s="217">
        <f>IFERROR(VLOOKUP(B200,'[23]FEB-21'!B:H,6,FALSE),0)</f>
        <v>17.38</v>
      </c>
      <c r="R200" s="218">
        <f>IFERROR(VLOOKUP(B200,'[23]FEB-21'!B:H,7,FALSE),0)</f>
        <v>231.79</v>
      </c>
      <c r="S200" s="219">
        <f t="shared" si="25"/>
        <v>249.17</v>
      </c>
      <c r="T200" s="217">
        <f>IFERROR(VLOOKUP(B200,'[24]MAR-21'!B:H,6,FALSE),0)</f>
        <v>43.51</v>
      </c>
      <c r="U200" s="218">
        <f>IFERROR(VLOOKUP(B200,'[24]MAR-21'!B:H,7,FALSE),0)</f>
        <v>189.06</v>
      </c>
      <c r="V200" s="219">
        <f t="shared" si="26"/>
        <v>232.57</v>
      </c>
      <c r="W200" s="195">
        <f t="shared" si="22"/>
        <v>444.36</v>
      </c>
      <c r="X200" s="196">
        <f t="shared" si="22"/>
        <v>1444.7699999999998</v>
      </c>
      <c r="Y200" s="197">
        <f t="shared" si="22"/>
        <v>1889.13</v>
      </c>
    </row>
    <row r="201" spans="1:25" ht="13">
      <c r="A201" s="2" t="s">
        <v>291</v>
      </c>
      <c r="B201" s="2" t="s">
        <v>201</v>
      </c>
      <c r="C201" s="89" t="s">
        <v>297</v>
      </c>
      <c r="D201" s="129" t="s">
        <v>304</v>
      </c>
      <c r="E201" s="204">
        <f>IFERROR(VLOOKUP($B201,'[19]OCT-20'!$B:$H,6,FALSE),0)</f>
        <v>160.30000000000001</v>
      </c>
      <c r="F201" s="205">
        <f>IFERROR(VLOOKUP(B201,'[19]OCT-20'!B:H,7,FALSE),0)</f>
        <v>608.73</v>
      </c>
      <c r="G201" s="206">
        <f t="shared" si="18"/>
        <v>769.03</v>
      </c>
      <c r="H201" s="217">
        <f>IFERROR(VLOOKUP(B201,'[20]NOV-20'!B:H,6,FALSE),0)</f>
        <v>225.2</v>
      </c>
      <c r="I201" s="218">
        <f>IFERROR(VLOOKUP(B201,'[20]NOV-20'!B:H,7,FALSE),0)</f>
        <v>474.72</v>
      </c>
      <c r="J201" s="219">
        <f t="shared" si="19"/>
        <v>699.92000000000007</v>
      </c>
      <c r="K201" s="217">
        <f>IFERROR(VLOOKUP(B201,'[21]DEC-20'!B:H,6,FALSE),0)</f>
        <v>55.38</v>
      </c>
      <c r="L201" s="218">
        <f>IFERROR(VLOOKUP(B201,'[21]DEC-20'!B:H,7,FALSE),0)</f>
        <v>829.29</v>
      </c>
      <c r="M201" s="219">
        <f t="shared" si="20"/>
        <v>884.67</v>
      </c>
      <c r="N201" s="217">
        <f>IFERROR(VLOOKUP(B201,'[22]JAN-21'!B:H,6,FALSE),0)</f>
        <v>374.33</v>
      </c>
      <c r="O201" s="218">
        <f>IFERROR(VLOOKUP(B201,'[22]JAN-21'!B:H,7,FALSE),0)</f>
        <v>419.63</v>
      </c>
      <c r="P201" s="219">
        <f t="shared" si="21"/>
        <v>793.96</v>
      </c>
      <c r="Q201" s="217">
        <f>IFERROR(VLOOKUP(B201,'[23]FEB-21'!B:H,6,FALSE),0)</f>
        <v>78.23</v>
      </c>
      <c r="R201" s="218">
        <f>IFERROR(VLOOKUP(B201,'[23]FEB-21'!B:H,7,FALSE),0)</f>
        <v>619.26</v>
      </c>
      <c r="S201" s="219">
        <f t="shared" si="25"/>
        <v>697.49</v>
      </c>
      <c r="T201" s="217">
        <f>IFERROR(VLOOKUP(B201,'[24]MAR-21'!B:H,6,FALSE),0)</f>
        <v>174.07</v>
      </c>
      <c r="U201" s="218">
        <f>IFERROR(VLOOKUP(B201,'[24]MAR-21'!B:H,7,FALSE),0)</f>
        <v>845.61</v>
      </c>
      <c r="V201" s="219">
        <f t="shared" si="26"/>
        <v>1019.6800000000001</v>
      </c>
      <c r="W201" s="195">
        <f t="shared" si="22"/>
        <v>1067.51</v>
      </c>
      <c r="X201" s="196">
        <f t="shared" si="22"/>
        <v>3797.2400000000002</v>
      </c>
      <c r="Y201" s="197">
        <f t="shared" si="22"/>
        <v>4864.75</v>
      </c>
    </row>
    <row r="202" spans="1:25" ht="13">
      <c r="A202" s="2" t="s">
        <v>291</v>
      </c>
      <c r="B202" s="2" t="s">
        <v>202</v>
      </c>
      <c r="C202" s="89" t="s">
        <v>297</v>
      </c>
      <c r="D202" s="129" t="s">
        <v>304</v>
      </c>
      <c r="E202" s="204">
        <f>IFERROR(VLOOKUP($B202,'[19]OCT-20'!$B:$H,6,FALSE),0)</f>
        <v>363.99</v>
      </c>
      <c r="F202" s="205">
        <f>IFERROR(VLOOKUP(B202,'[19]OCT-20'!B:H,7,FALSE),0)</f>
        <v>11.3</v>
      </c>
      <c r="G202" s="206">
        <f t="shared" ref="G202:G237" si="27">+E202+F202</f>
        <v>375.29</v>
      </c>
      <c r="H202" s="217">
        <f>IFERROR(VLOOKUP(B202,'[20]NOV-20'!B:H,6,FALSE),0)</f>
        <v>567.71</v>
      </c>
      <c r="I202" s="218">
        <f>IFERROR(VLOOKUP(B202,'[20]NOV-20'!B:H,7,FALSE),0)</f>
        <v>8.6300000000000008</v>
      </c>
      <c r="J202" s="219">
        <f t="shared" ref="J202:J239" si="28">+H202+I202</f>
        <v>576.34</v>
      </c>
      <c r="K202" s="217">
        <f>IFERROR(VLOOKUP(B202,'[21]DEC-20'!B:H,6,FALSE),0)</f>
        <v>482.2</v>
      </c>
      <c r="L202" s="218">
        <f>IFERROR(VLOOKUP(B202,'[21]DEC-20'!B:H,7,FALSE),0)</f>
        <v>8.44</v>
      </c>
      <c r="M202" s="219">
        <f t="shared" ref="M202:M239" si="29">+K202+L202</f>
        <v>490.64</v>
      </c>
      <c r="N202" s="217">
        <f>IFERROR(VLOOKUP(B202,'[22]JAN-21'!B:H,6,FALSE),0)</f>
        <v>367.94</v>
      </c>
      <c r="O202" s="218">
        <f>IFERROR(VLOOKUP(B202,'[22]JAN-21'!B:H,7,FALSE),0)</f>
        <v>13.47</v>
      </c>
      <c r="P202" s="219">
        <f t="shared" ref="P202:P239" si="30">+N202+O202</f>
        <v>381.41</v>
      </c>
      <c r="Q202" s="217">
        <f>IFERROR(VLOOKUP(B202,'[23]FEB-21'!B:H,6,FALSE),0)</f>
        <v>106.49</v>
      </c>
      <c r="R202" s="218">
        <f>IFERROR(VLOOKUP(B202,'[23]FEB-21'!B:H,7,FALSE),0)</f>
        <v>2.2200000000000002</v>
      </c>
      <c r="S202" s="219">
        <f t="shared" si="25"/>
        <v>108.71</v>
      </c>
      <c r="T202" s="217">
        <f>IFERROR(VLOOKUP(B202,'[24]MAR-21'!B:H,6,FALSE),0)</f>
        <v>196.7</v>
      </c>
      <c r="U202" s="218">
        <f>IFERROR(VLOOKUP(B202,'[24]MAR-21'!B:H,7,FALSE),0)</f>
        <v>3.55</v>
      </c>
      <c r="V202" s="219">
        <f t="shared" si="26"/>
        <v>200.25</v>
      </c>
      <c r="W202" s="195">
        <f t="shared" si="22"/>
        <v>2085.0300000000002</v>
      </c>
      <c r="X202" s="196">
        <f t="shared" si="22"/>
        <v>47.609999999999992</v>
      </c>
      <c r="Y202" s="197">
        <f t="shared" si="22"/>
        <v>2132.6400000000003</v>
      </c>
    </row>
    <row r="203" spans="1:25" ht="13">
      <c r="A203" s="2" t="s">
        <v>291</v>
      </c>
      <c r="B203" s="2" t="s">
        <v>203</v>
      </c>
      <c r="C203" s="89" t="s">
        <v>297</v>
      </c>
      <c r="D203" s="129" t="s">
        <v>304</v>
      </c>
      <c r="E203" s="204">
        <f>IFERROR(VLOOKUP($B203,'[19]OCT-20'!$B:$H,6,FALSE),0)</f>
        <v>0.01</v>
      </c>
      <c r="F203" s="205">
        <f>IFERROR(VLOOKUP(B203,'[19]OCT-20'!B:H,7,FALSE),0)</f>
        <v>79.53</v>
      </c>
      <c r="G203" s="206">
        <f t="shared" si="27"/>
        <v>79.540000000000006</v>
      </c>
      <c r="H203" s="217">
        <f>IFERROR(VLOOKUP(B203,'[20]NOV-20'!B:H,6,FALSE),0)</f>
        <v>0.02</v>
      </c>
      <c r="I203" s="218">
        <f>IFERROR(VLOOKUP(B203,'[20]NOV-20'!B:H,7,FALSE),0)</f>
        <v>88.53</v>
      </c>
      <c r="J203" s="219">
        <f t="shared" si="28"/>
        <v>88.55</v>
      </c>
      <c r="K203" s="217">
        <f>IFERROR(VLOOKUP(B203,'[21]DEC-20'!B:H,6,FALSE),0)</f>
        <v>0.04</v>
      </c>
      <c r="L203" s="218">
        <f>IFERROR(VLOOKUP(B203,'[21]DEC-20'!B:H,7,FALSE),0)</f>
        <v>89.2</v>
      </c>
      <c r="M203" s="219">
        <f t="shared" si="29"/>
        <v>89.240000000000009</v>
      </c>
      <c r="N203" s="217">
        <f>IFERROR(VLOOKUP(B203,'[22]JAN-21'!B:H,6,FALSE),0)</f>
        <v>0.27</v>
      </c>
      <c r="O203" s="218">
        <f>IFERROR(VLOOKUP(B203,'[22]JAN-21'!B:H,7,FALSE),0)</f>
        <v>53.96</v>
      </c>
      <c r="P203" s="219">
        <f t="shared" si="30"/>
        <v>54.230000000000004</v>
      </c>
      <c r="Q203" s="217">
        <f>IFERROR(VLOOKUP(B203,'[23]FEB-21'!B:H,6,FALSE),0)</f>
        <v>0.73</v>
      </c>
      <c r="R203" s="218">
        <f>IFERROR(VLOOKUP(B203,'[23]FEB-21'!B:H,7,FALSE),0)</f>
        <v>28.3</v>
      </c>
      <c r="S203" s="219">
        <f t="shared" si="25"/>
        <v>29.03</v>
      </c>
      <c r="T203" s="217">
        <f>IFERROR(VLOOKUP(B203,'[24]MAR-21'!B:H,6,FALSE),0)</f>
        <v>0.15</v>
      </c>
      <c r="U203" s="218">
        <f>IFERROR(VLOOKUP(B203,'[24]MAR-21'!B:H,7,FALSE),0)</f>
        <v>60.38</v>
      </c>
      <c r="V203" s="219">
        <f t="shared" si="26"/>
        <v>60.53</v>
      </c>
      <c r="W203" s="195">
        <f t="shared" si="22"/>
        <v>1.22</v>
      </c>
      <c r="X203" s="196">
        <f t="shared" si="22"/>
        <v>399.9</v>
      </c>
      <c r="Y203" s="197">
        <f t="shared" si="22"/>
        <v>401.12</v>
      </c>
    </row>
    <row r="204" spans="1:25" ht="13">
      <c r="A204" s="2" t="s">
        <v>291</v>
      </c>
      <c r="B204" s="2" t="s">
        <v>204</v>
      </c>
      <c r="C204" s="89" t="s">
        <v>297</v>
      </c>
      <c r="D204" s="129" t="s">
        <v>304</v>
      </c>
      <c r="E204" s="204">
        <f>IFERROR(VLOOKUP($B204,'[19]OCT-20'!$B:$H,6,FALSE),0)</f>
        <v>3480.31</v>
      </c>
      <c r="F204" s="205">
        <f>IFERROR(VLOOKUP(B204,'[19]OCT-20'!B:H,7,FALSE),0)</f>
        <v>5295.26</v>
      </c>
      <c r="G204" s="206">
        <f t="shared" si="27"/>
        <v>8775.57</v>
      </c>
      <c r="H204" s="217">
        <f>IFERROR(VLOOKUP(B204,'[20]NOV-20'!B:H,6,FALSE),0)</f>
        <v>1982.92</v>
      </c>
      <c r="I204" s="218">
        <f>IFERROR(VLOOKUP(B204,'[20]NOV-20'!B:H,7,FALSE),0)</f>
        <v>13979.87</v>
      </c>
      <c r="J204" s="219">
        <f t="shared" si="28"/>
        <v>15962.79</v>
      </c>
      <c r="K204" s="217">
        <f>IFERROR(VLOOKUP(B204,'[21]DEC-20'!B:H,6,FALSE),0)</f>
        <v>6568.18</v>
      </c>
      <c r="L204" s="218">
        <f>IFERROR(VLOOKUP(B204,'[21]DEC-20'!B:H,7,FALSE),0)</f>
        <v>7803.11</v>
      </c>
      <c r="M204" s="219">
        <f t="shared" si="29"/>
        <v>14371.29</v>
      </c>
      <c r="N204" s="217">
        <f>IFERROR(VLOOKUP(B204,'[22]JAN-21'!B:H,6,FALSE),0)</f>
        <v>9597.07</v>
      </c>
      <c r="O204" s="218">
        <f>IFERROR(VLOOKUP(B204,'[22]JAN-21'!B:H,7,FALSE),0)</f>
        <v>11441.34</v>
      </c>
      <c r="P204" s="219">
        <f t="shared" si="30"/>
        <v>21038.41</v>
      </c>
      <c r="Q204" s="217">
        <f>IFERROR(VLOOKUP(B204,'[23]FEB-21'!B:H,6,FALSE),0)</f>
        <v>4092.38</v>
      </c>
      <c r="R204" s="218">
        <f>IFERROR(VLOOKUP(B204,'[23]FEB-21'!B:H,7,FALSE),0)</f>
        <v>5037.1099999999997</v>
      </c>
      <c r="S204" s="219">
        <f t="shared" si="25"/>
        <v>9129.49</v>
      </c>
      <c r="T204" s="217">
        <f>IFERROR(VLOOKUP(B204,'[24]MAR-21'!B:H,6,FALSE),0)</f>
        <v>6561.7</v>
      </c>
      <c r="U204" s="218">
        <f>IFERROR(VLOOKUP(B204,'[24]MAR-21'!B:H,7,FALSE),0)</f>
        <v>6956.06</v>
      </c>
      <c r="V204" s="219">
        <f t="shared" si="26"/>
        <v>13517.76</v>
      </c>
      <c r="W204" s="195">
        <f t="shared" si="22"/>
        <v>32282.560000000001</v>
      </c>
      <c r="X204" s="196">
        <f t="shared" si="22"/>
        <v>50512.75</v>
      </c>
      <c r="Y204" s="197">
        <f t="shared" si="22"/>
        <v>82795.31</v>
      </c>
    </row>
    <row r="205" spans="1:25" ht="13">
      <c r="A205" s="2" t="s">
        <v>291</v>
      </c>
      <c r="B205" s="2" t="s">
        <v>205</v>
      </c>
      <c r="C205" s="89" t="s">
        <v>297</v>
      </c>
      <c r="D205" s="129" t="s">
        <v>304</v>
      </c>
      <c r="E205" s="204">
        <f>IFERROR(VLOOKUP($B205,'[19]OCT-20'!$B:$H,6,FALSE),0)</f>
        <v>0</v>
      </c>
      <c r="F205" s="205">
        <f>IFERROR(VLOOKUP(B205,'[19]OCT-20'!B:H,7,FALSE),0)</f>
        <v>0</v>
      </c>
      <c r="G205" s="206">
        <f t="shared" si="27"/>
        <v>0</v>
      </c>
      <c r="H205" s="217">
        <f>IFERROR(VLOOKUP(B205,'[20]NOV-20'!B:H,6,FALSE),0)</f>
        <v>0</v>
      </c>
      <c r="I205" s="218">
        <f>IFERROR(VLOOKUP(B205,'[20]NOV-20'!B:H,7,FALSE),0)</f>
        <v>0</v>
      </c>
      <c r="J205" s="219">
        <f t="shared" si="28"/>
        <v>0</v>
      </c>
      <c r="K205" s="217">
        <f>IFERROR(VLOOKUP(B205,'[21]DEC-20'!B:H,6,FALSE),0)</f>
        <v>0</v>
      </c>
      <c r="L205" s="218">
        <f>IFERROR(VLOOKUP(B205,'[21]DEC-20'!B:H,7,FALSE),0)</f>
        <v>0</v>
      </c>
      <c r="M205" s="219">
        <f t="shared" si="29"/>
        <v>0</v>
      </c>
      <c r="N205" s="217">
        <f>IFERROR(VLOOKUP(B205,'[22]JAN-21'!B:H,6,FALSE),0)</f>
        <v>0</v>
      </c>
      <c r="O205" s="218">
        <f>IFERROR(VLOOKUP(B205,'[22]JAN-21'!B:H,7,FALSE),0)</f>
        <v>0</v>
      </c>
      <c r="P205" s="219">
        <f t="shared" si="30"/>
        <v>0</v>
      </c>
      <c r="Q205" s="217">
        <f>IFERROR(VLOOKUP(B205,'[23]FEB-21'!B:H,6,FALSE),0)</f>
        <v>0</v>
      </c>
      <c r="R205" s="218">
        <f>IFERROR(VLOOKUP(B205,'[23]FEB-21'!B:H,7,FALSE),0)</f>
        <v>0</v>
      </c>
      <c r="S205" s="219">
        <f t="shared" si="25"/>
        <v>0</v>
      </c>
      <c r="T205" s="217">
        <f>IFERROR(VLOOKUP(B205,'[24]MAR-21'!B:H,6,FALSE),0)</f>
        <v>0</v>
      </c>
      <c r="U205" s="218">
        <f>IFERROR(VLOOKUP(B205,'[24]MAR-21'!B:H,7,FALSE),0)</f>
        <v>0</v>
      </c>
      <c r="V205" s="219">
        <f t="shared" si="26"/>
        <v>0</v>
      </c>
      <c r="W205" s="195">
        <f t="shared" si="22"/>
        <v>0</v>
      </c>
      <c r="X205" s="196">
        <f t="shared" si="22"/>
        <v>0</v>
      </c>
      <c r="Y205" s="197">
        <f t="shared" si="22"/>
        <v>0</v>
      </c>
    </row>
    <row r="206" spans="1:25" ht="13">
      <c r="A206" s="2" t="s">
        <v>291</v>
      </c>
      <c r="B206" s="2" t="s">
        <v>206</v>
      </c>
      <c r="C206" s="89" t="s">
        <v>297</v>
      </c>
      <c r="D206" s="129" t="s">
        <v>304</v>
      </c>
      <c r="E206" s="204">
        <f>IFERROR(VLOOKUP($B206,'[19]OCT-20'!$B:$H,6,FALSE),0)</f>
        <v>0</v>
      </c>
      <c r="F206" s="205">
        <f>IFERROR(VLOOKUP(B206,'[19]OCT-20'!B:H,7,FALSE),0)</f>
        <v>0</v>
      </c>
      <c r="G206" s="206">
        <f t="shared" si="27"/>
        <v>0</v>
      </c>
      <c r="H206" s="217">
        <f>IFERROR(VLOOKUP(B206,'[20]NOV-20'!B:H,6,FALSE),0)</f>
        <v>536.02</v>
      </c>
      <c r="I206" s="218">
        <f>IFERROR(VLOOKUP(B206,'[20]NOV-20'!B:H,7,FALSE),0)</f>
        <v>99.99</v>
      </c>
      <c r="J206" s="219">
        <f t="shared" si="28"/>
        <v>636.01</v>
      </c>
      <c r="K206" s="217">
        <f>IFERROR(VLOOKUP(B206,'[21]DEC-20'!B:H,6,FALSE),0)</f>
        <v>504.21</v>
      </c>
      <c r="L206" s="218">
        <f>IFERROR(VLOOKUP(B206,'[21]DEC-20'!B:H,7,FALSE),0)</f>
        <v>185.05</v>
      </c>
      <c r="M206" s="219">
        <f t="shared" si="29"/>
        <v>689.26</v>
      </c>
      <c r="N206" s="217">
        <f>IFERROR(VLOOKUP(B206,'[22]JAN-21'!B:H,6,FALSE),0)</f>
        <v>644.05999999999995</v>
      </c>
      <c r="O206" s="218">
        <f>IFERROR(VLOOKUP(B206,'[22]JAN-21'!B:H,7,FALSE),0)</f>
        <v>266.95999999999998</v>
      </c>
      <c r="P206" s="219">
        <f t="shared" si="30"/>
        <v>911.02</v>
      </c>
      <c r="Q206" s="217">
        <f>IFERROR(VLOOKUP(B206,'[23]FEB-21'!B:H,6,FALSE),0)</f>
        <v>275.95</v>
      </c>
      <c r="R206" s="218">
        <f>IFERROR(VLOOKUP(B206,'[23]FEB-21'!B:H,7,FALSE),0)</f>
        <v>72.34</v>
      </c>
      <c r="S206" s="219">
        <f t="shared" si="25"/>
        <v>348.28999999999996</v>
      </c>
      <c r="T206" s="217">
        <f>IFERROR(VLOOKUP(B206,'[24]MAR-21'!B:H,6,FALSE),0)</f>
        <v>451.03</v>
      </c>
      <c r="U206" s="218">
        <f>IFERROR(VLOOKUP(B206,'[24]MAR-21'!B:H,7,FALSE),0)</f>
        <v>154.09</v>
      </c>
      <c r="V206" s="219">
        <f t="shared" si="26"/>
        <v>605.12</v>
      </c>
      <c r="W206" s="195">
        <f t="shared" si="22"/>
        <v>2411.27</v>
      </c>
      <c r="X206" s="196">
        <f t="shared" si="22"/>
        <v>778.43000000000006</v>
      </c>
      <c r="Y206" s="197">
        <f t="shared" si="22"/>
        <v>3189.7</v>
      </c>
    </row>
    <row r="207" spans="1:25" ht="13">
      <c r="A207" s="2" t="s">
        <v>291</v>
      </c>
      <c r="B207" s="2" t="s">
        <v>207</v>
      </c>
      <c r="C207" s="89" t="s">
        <v>297</v>
      </c>
      <c r="D207" s="129" t="s">
        <v>304</v>
      </c>
      <c r="E207" s="204">
        <f>IFERROR(VLOOKUP($B207,'[19]OCT-20'!$B:$H,6,FALSE),0)</f>
        <v>53.22</v>
      </c>
      <c r="F207" s="205">
        <f>IFERROR(VLOOKUP(B207,'[19]OCT-20'!B:H,7,FALSE),0)</f>
        <v>38.21</v>
      </c>
      <c r="G207" s="206">
        <f t="shared" si="27"/>
        <v>91.43</v>
      </c>
      <c r="H207" s="217">
        <f>IFERROR(VLOOKUP(B207,'[20]NOV-20'!B:H,6,FALSE),0)</f>
        <v>72.78</v>
      </c>
      <c r="I207" s="218">
        <f>IFERROR(VLOOKUP(B207,'[20]NOV-20'!B:H,7,FALSE),0)</f>
        <v>88.23</v>
      </c>
      <c r="J207" s="219">
        <f t="shared" si="28"/>
        <v>161.01</v>
      </c>
      <c r="K207" s="217">
        <f>IFERROR(VLOOKUP(B207,'[21]DEC-20'!B:H,6,FALSE),0)</f>
        <v>40.909999999999997</v>
      </c>
      <c r="L207" s="218">
        <f>IFERROR(VLOOKUP(B207,'[21]DEC-20'!B:H,7,FALSE),0)</f>
        <v>39.61</v>
      </c>
      <c r="M207" s="219">
        <f t="shared" si="29"/>
        <v>80.52</v>
      </c>
      <c r="N207" s="217">
        <f>IFERROR(VLOOKUP(B207,'[22]JAN-21'!B:H,6,FALSE),0)</f>
        <v>15.32</v>
      </c>
      <c r="O207" s="218">
        <f>IFERROR(VLOOKUP(B207,'[22]JAN-21'!B:H,7,FALSE),0)</f>
        <v>44.6</v>
      </c>
      <c r="P207" s="219">
        <f t="shared" si="30"/>
        <v>59.92</v>
      </c>
      <c r="Q207" s="217">
        <f>IFERROR(VLOOKUP(B207,'[23]FEB-21'!B:H,6,FALSE),0)</f>
        <v>94.62</v>
      </c>
      <c r="R207" s="218">
        <f>IFERROR(VLOOKUP(B207,'[23]FEB-21'!B:H,7,FALSE),0)</f>
        <v>30.29</v>
      </c>
      <c r="S207" s="219">
        <f t="shared" si="25"/>
        <v>124.91</v>
      </c>
      <c r="T207" s="217">
        <f>IFERROR(VLOOKUP(B207,'[24]MAR-21'!B:H,6,FALSE),0)</f>
        <v>30.6</v>
      </c>
      <c r="U207" s="218">
        <f>IFERROR(VLOOKUP(B207,'[24]MAR-21'!B:H,7,FALSE),0)</f>
        <v>45.7</v>
      </c>
      <c r="V207" s="219">
        <f t="shared" si="26"/>
        <v>76.300000000000011</v>
      </c>
      <c r="W207" s="195">
        <f t="shared" si="22"/>
        <v>307.45000000000005</v>
      </c>
      <c r="X207" s="196">
        <f t="shared" si="22"/>
        <v>286.64</v>
      </c>
      <c r="Y207" s="197">
        <f t="shared" si="22"/>
        <v>594.08999999999992</v>
      </c>
    </row>
    <row r="208" spans="1:25" ht="13">
      <c r="A208" s="2" t="s">
        <v>291</v>
      </c>
      <c r="B208" s="2" t="s">
        <v>208</v>
      </c>
      <c r="C208" s="89" t="s">
        <v>297</v>
      </c>
      <c r="D208" s="129" t="s">
        <v>304</v>
      </c>
      <c r="E208" s="204">
        <f>IFERROR(VLOOKUP($B208,'[19]OCT-20'!$B:$H,6,FALSE),0)</f>
        <v>5.79</v>
      </c>
      <c r="F208" s="205">
        <f>IFERROR(VLOOKUP(B208,'[19]OCT-20'!B:H,7,FALSE),0)</f>
        <v>128.36000000000001</v>
      </c>
      <c r="G208" s="206">
        <f t="shared" si="27"/>
        <v>134.15</v>
      </c>
      <c r="H208" s="217">
        <f>IFERROR(VLOOKUP(B208,'[20]NOV-20'!B:H,6,FALSE),0)</f>
        <v>7.81</v>
      </c>
      <c r="I208" s="218">
        <f>IFERROR(VLOOKUP(B208,'[20]NOV-20'!B:H,7,FALSE),0)</f>
        <v>213.52</v>
      </c>
      <c r="J208" s="219">
        <f t="shared" si="28"/>
        <v>221.33</v>
      </c>
      <c r="K208" s="217">
        <f>IFERROR(VLOOKUP(B208,'[21]DEC-20'!B:H,6,FALSE),0)</f>
        <v>35.92</v>
      </c>
      <c r="L208" s="218">
        <f>IFERROR(VLOOKUP(B208,'[21]DEC-20'!B:H,7,FALSE),0)</f>
        <v>123.25</v>
      </c>
      <c r="M208" s="219">
        <f t="shared" si="29"/>
        <v>159.17000000000002</v>
      </c>
      <c r="N208" s="217">
        <f>IFERROR(VLOOKUP(B208,'[22]JAN-21'!B:H,6,FALSE),0)</f>
        <v>1.72</v>
      </c>
      <c r="O208" s="218">
        <f>IFERROR(VLOOKUP(B208,'[22]JAN-21'!B:H,7,FALSE),0)</f>
        <v>101.12</v>
      </c>
      <c r="P208" s="219">
        <f t="shared" si="30"/>
        <v>102.84</v>
      </c>
      <c r="Q208" s="217">
        <f>IFERROR(VLOOKUP(B208,'[23]FEB-21'!B:H,6,FALSE),0)</f>
        <v>26.92</v>
      </c>
      <c r="R208" s="218">
        <f>IFERROR(VLOOKUP(B208,'[23]FEB-21'!B:H,7,FALSE),0)</f>
        <v>63.82</v>
      </c>
      <c r="S208" s="219">
        <f t="shared" si="25"/>
        <v>90.740000000000009</v>
      </c>
      <c r="T208" s="217">
        <f>IFERROR(VLOOKUP(B208,'[24]MAR-21'!B:H,6,FALSE),0)</f>
        <v>0.92</v>
      </c>
      <c r="U208" s="218">
        <f>IFERROR(VLOOKUP(B208,'[24]MAR-21'!B:H,7,FALSE),0)</f>
        <v>136.99</v>
      </c>
      <c r="V208" s="219">
        <f t="shared" si="26"/>
        <v>137.91</v>
      </c>
      <c r="W208" s="195">
        <f t="shared" si="22"/>
        <v>79.08</v>
      </c>
      <c r="X208" s="196">
        <f t="shared" si="22"/>
        <v>767.06000000000006</v>
      </c>
      <c r="Y208" s="197">
        <f t="shared" si="22"/>
        <v>846.1400000000001</v>
      </c>
    </row>
    <row r="209" spans="1:25" ht="13">
      <c r="A209" s="2" t="s">
        <v>291</v>
      </c>
      <c r="B209" s="2" t="s">
        <v>209</v>
      </c>
      <c r="C209" s="89" t="s">
        <v>297</v>
      </c>
      <c r="D209" s="129" t="s">
        <v>304</v>
      </c>
      <c r="E209" s="204">
        <f>IFERROR(VLOOKUP($B209,'[19]OCT-20'!$B:$H,6,FALSE),0)</f>
        <v>91.44</v>
      </c>
      <c r="F209" s="205">
        <f>IFERROR(VLOOKUP(B209,'[19]OCT-20'!B:H,7,FALSE),0)</f>
        <v>31.93</v>
      </c>
      <c r="G209" s="206">
        <f t="shared" si="27"/>
        <v>123.37</v>
      </c>
      <c r="H209" s="217">
        <f>IFERROR(VLOOKUP(B209,'[20]NOV-20'!B:H,6,FALSE),0)</f>
        <v>132.85</v>
      </c>
      <c r="I209" s="218">
        <f>IFERROR(VLOOKUP(B209,'[20]NOV-20'!B:H,7,FALSE),0)</f>
        <v>44.71</v>
      </c>
      <c r="J209" s="219">
        <f t="shared" si="28"/>
        <v>177.56</v>
      </c>
      <c r="K209" s="217">
        <f>IFERROR(VLOOKUP(B209,'[21]DEC-20'!B:H,6,FALSE),0)</f>
        <v>81.91</v>
      </c>
      <c r="L209" s="218">
        <f>IFERROR(VLOOKUP(B209,'[21]DEC-20'!B:H,7,FALSE),0)</f>
        <v>32.340000000000003</v>
      </c>
      <c r="M209" s="219">
        <f t="shared" si="29"/>
        <v>114.25</v>
      </c>
      <c r="N209" s="217">
        <f>IFERROR(VLOOKUP(B209,'[22]JAN-21'!B:H,6,FALSE),0)</f>
        <v>40.909999999999997</v>
      </c>
      <c r="O209" s="218">
        <f>IFERROR(VLOOKUP(B209,'[22]JAN-21'!B:H,7,FALSE),0)</f>
        <v>23.32</v>
      </c>
      <c r="P209" s="219">
        <f t="shared" si="30"/>
        <v>64.22999999999999</v>
      </c>
      <c r="Q209" s="217">
        <f>IFERROR(VLOOKUP(B209,'[23]FEB-21'!B:H,6,FALSE),0)</f>
        <v>60.41</v>
      </c>
      <c r="R209" s="218">
        <f>IFERROR(VLOOKUP(B209,'[23]FEB-21'!B:H,7,FALSE),0)</f>
        <v>18.52</v>
      </c>
      <c r="S209" s="219">
        <f t="shared" si="25"/>
        <v>78.929999999999993</v>
      </c>
      <c r="T209" s="217">
        <f>IFERROR(VLOOKUP(B209,'[24]MAR-21'!B:H,6,FALSE),0)</f>
        <v>58.64</v>
      </c>
      <c r="U209" s="218">
        <f>IFERROR(VLOOKUP(B209,'[24]MAR-21'!B:H,7,FALSE),0)</f>
        <v>23.05</v>
      </c>
      <c r="V209" s="219">
        <f t="shared" si="26"/>
        <v>81.69</v>
      </c>
      <c r="W209" s="195">
        <f t="shared" si="22"/>
        <v>466.15999999999997</v>
      </c>
      <c r="X209" s="196">
        <f t="shared" si="22"/>
        <v>173.87000000000003</v>
      </c>
      <c r="Y209" s="197">
        <f t="shared" si="22"/>
        <v>640.03</v>
      </c>
    </row>
    <row r="210" spans="1:25" ht="13">
      <c r="A210" s="2" t="s">
        <v>291</v>
      </c>
      <c r="B210" s="2" t="s">
        <v>210</v>
      </c>
      <c r="C210" s="89" t="s">
        <v>297</v>
      </c>
      <c r="D210" s="129" t="s">
        <v>304</v>
      </c>
      <c r="E210" s="204">
        <f>IFERROR(VLOOKUP($B210,'[19]OCT-20'!$B:$H,6,FALSE),0)</f>
        <v>167.83</v>
      </c>
      <c r="F210" s="205">
        <f>IFERROR(VLOOKUP(B210,'[19]OCT-20'!B:H,7,FALSE),0)</f>
        <v>12.85</v>
      </c>
      <c r="G210" s="206">
        <f t="shared" si="27"/>
        <v>180.68</v>
      </c>
      <c r="H210" s="217">
        <f>IFERROR(VLOOKUP(B210,'[20]NOV-20'!B:H,6,FALSE),0)</f>
        <v>234.49</v>
      </c>
      <c r="I210" s="218">
        <f>IFERROR(VLOOKUP(B210,'[20]NOV-20'!B:H,7,FALSE),0)</f>
        <v>15.71</v>
      </c>
      <c r="J210" s="219">
        <f t="shared" si="28"/>
        <v>250.20000000000002</v>
      </c>
      <c r="K210" s="217">
        <f>IFERROR(VLOOKUP(B210,'[21]DEC-20'!B:H,6,FALSE),0)</f>
        <v>134.97999999999999</v>
      </c>
      <c r="L210" s="218">
        <f>IFERROR(VLOOKUP(B210,'[21]DEC-20'!B:H,7,FALSE),0)</f>
        <v>9.3800000000000008</v>
      </c>
      <c r="M210" s="219">
        <f t="shared" si="29"/>
        <v>144.35999999999999</v>
      </c>
      <c r="N210" s="217">
        <f>IFERROR(VLOOKUP(B210,'[22]JAN-21'!B:H,6,FALSE),0)</f>
        <v>69.760000000000005</v>
      </c>
      <c r="O210" s="218">
        <f>IFERROR(VLOOKUP(B210,'[22]JAN-21'!B:H,7,FALSE),0)</f>
        <v>20.46</v>
      </c>
      <c r="P210" s="219">
        <f t="shared" si="30"/>
        <v>90.22</v>
      </c>
      <c r="Q210" s="217">
        <f>IFERROR(VLOOKUP(B210,'[23]FEB-21'!B:H,6,FALSE),0)</f>
        <v>256.89</v>
      </c>
      <c r="R210" s="218">
        <f>IFERROR(VLOOKUP(B210,'[23]FEB-21'!B:H,7,FALSE),0)</f>
        <v>10.88</v>
      </c>
      <c r="S210" s="219">
        <f t="shared" si="25"/>
        <v>267.77</v>
      </c>
      <c r="T210" s="217">
        <f>IFERROR(VLOOKUP(B210,'[24]MAR-21'!B:H,6,FALSE),0)</f>
        <v>123.8</v>
      </c>
      <c r="U210" s="218">
        <f>IFERROR(VLOOKUP(B210,'[24]MAR-21'!B:H,7,FALSE),0)</f>
        <v>7.54</v>
      </c>
      <c r="V210" s="219">
        <f t="shared" si="26"/>
        <v>131.34</v>
      </c>
      <c r="W210" s="195">
        <f t="shared" si="22"/>
        <v>987.75</v>
      </c>
      <c r="X210" s="196">
        <f t="shared" si="22"/>
        <v>76.820000000000007</v>
      </c>
      <c r="Y210" s="197">
        <f t="shared" si="22"/>
        <v>1064.57</v>
      </c>
    </row>
    <row r="211" spans="1:25" ht="13">
      <c r="A211" s="2" t="s">
        <v>291</v>
      </c>
      <c r="B211" s="2" t="s">
        <v>402</v>
      </c>
      <c r="C211" s="89" t="s">
        <v>297</v>
      </c>
      <c r="D211" s="129" t="s">
        <v>304</v>
      </c>
      <c r="E211" s="204">
        <f>IFERROR(VLOOKUP($B211,'[19]OCT-20'!$B:$H,6,FALSE),0)</f>
        <v>1858.08</v>
      </c>
      <c r="F211" s="205">
        <f>IFERROR(VLOOKUP(B211,'[19]OCT-20'!B:H,7,FALSE),0)</f>
        <v>62.83</v>
      </c>
      <c r="G211" s="206">
        <f t="shared" si="27"/>
        <v>1920.9099999999999</v>
      </c>
      <c r="H211" s="217">
        <f>IFERROR(VLOOKUP(B211,'[20]NOV-20'!B:H,6,FALSE),0)</f>
        <v>1685.18</v>
      </c>
      <c r="I211" s="218">
        <f>IFERROR(VLOOKUP(B211,'[20]NOV-20'!B:H,7,FALSE),0)</f>
        <v>0.52</v>
      </c>
      <c r="J211" s="219">
        <f t="shared" si="28"/>
        <v>1685.7</v>
      </c>
      <c r="K211" s="217">
        <f>IFERROR(VLOOKUP(B211,'[21]DEC-20'!B:H,6,FALSE),0)</f>
        <v>442.01</v>
      </c>
      <c r="L211" s="218">
        <f>IFERROR(VLOOKUP(B211,'[21]DEC-20'!B:H,7,FALSE),0)</f>
        <v>841.27</v>
      </c>
      <c r="M211" s="219">
        <f t="shared" si="29"/>
        <v>1283.28</v>
      </c>
      <c r="N211" s="217">
        <f>IFERROR(VLOOKUP(B211,'[22]JAN-21'!B:H,6,FALSE),0)</f>
        <v>3.34</v>
      </c>
      <c r="O211" s="218">
        <f>IFERROR(VLOOKUP(B211,'[22]JAN-21'!B:H,7,FALSE),0)</f>
        <v>1879.98</v>
      </c>
      <c r="P211" s="219">
        <f t="shared" si="30"/>
        <v>1883.32</v>
      </c>
      <c r="Q211" s="217">
        <f>IFERROR(VLOOKUP(B211,'[23]FEB-21'!B:H,6,FALSE),0)</f>
        <v>0.24</v>
      </c>
      <c r="R211" s="218">
        <f>IFERROR(VLOOKUP(B211,'[23]FEB-21'!B:H,7,FALSE),0)</f>
        <v>1860.13</v>
      </c>
      <c r="S211" s="219">
        <f t="shared" si="25"/>
        <v>1860.3700000000001</v>
      </c>
      <c r="T211" s="217">
        <f>IFERROR(VLOOKUP(B211,'[24]MAR-21'!B:H,6,FALSE),0)</f>
        <v>11.1</v>
      </c>
      <c r="U211" s="218">
        <f>IFERROR(VLOOKUP(B211,'[24]MAR-21'!B:H,7,FALSE),0)</f>
        <v>1194.68</v>
      </c>
      <c r="V211" s="219">
        <f t="shared" si="26"/>
        <v>1205.78</v>
      </c>
      <c r="W211" s="195">
        <f t="shared" ref="W211:Y236" si="31">SUM(E211,H211,K211,N211,Q211,T211)</f>
        <v>3999.9500000000003</v>
      </c>
      <c r="X211" s="196">
        <f t="shared" si="31"/>
        <v>5839.41</v>
      </c>
      <c r="Y211" s="197">
        <f t="shared" si="31"/>
        <v>9839.36</v>
      </c>
    </row>
    <row r="212" spans="1:25" ht="13">
      <c r="A212" s="2" t="s">
        <v>291</v>
      </c>
      <c r="B212" s="2" t="s">
        <v>211</v>
      </c>
      <c r="C212" s="89" t="s">
        <v>297</v>
      </c>
      <c r="D212" s="129" t="s">
        <v>304</v>
      </c>
      <c r="E212" s="204">
        <f>IFERROR(VLOOKUP($B212,'[19]OCT-20'!$B:$H,6,FALSE),0)</f>
        <v>69.53</v>
      </c>
      <c r="F212" s="205">
        <f>IFERROR(VLOOKUP(B212,'[19]OCT-20'!B:H,7,FALSE),0)</f>
        <v>5.79</v>
      </c>
      <c r="G212" s="206">
        <f t="shared" si="27"/>
        <v>75.320000000000007</v>
      </c>
      <c r="H212" s="217">
        <f>IFERROR(VLOOKUP(B212,'[20]NOV-20'!B:H,6,FALSE),0)</f>
        <v>59.17</v>
      </c>
      <c r="I212" s="218">
        <f>IFERROR(VLOOKUP(B212,'[20]NOV-20'!B:H,7,FALSE),0)</f>
        <v>10.88</v>
      </c>
      <c r="J212" s="219">
        <f t="shared" si="28"/>
        <v>70.05</v>
      </c>
      <c r="K212" s="217">
        <f>IFERROR(VLOOKUP(B212,'[21]DEC-20'!B:H,6,FALSE),0)</f>
        <v>53.85</v>
      </c>
      <c r="L212" s="218">
        <f>IFERROR(VLOOKUP(B212,'[21]DEC-20'!B:H,7,FALSE),0)</f>
        <v>17.899999999999999</v>
      </c>
      <c r="M212" s="219">
        <f t="shared" si="29"/>
        <v>71.75</v>
      </c>
      <c r="N212" s="217">
        <f>IFERROR(VLOOKUP(B212,'[22]JAN-21'!B:H,6,FALSE),0)</f>
        <v>86.92</v>
      </c>
      <c r="O212" s="218">
        <f>IFERROR(VLOOKUP(B212,'[22]JAN-21'!B:H,7,FALSE),0)</f>
        <v>11.78</v>
      </c>
      <c r="P212" s="219">
        <f t="shared" si="30"/>
        <v>98.7</v>
      </c>
      <c r="Q212" s="217">
        <f>IFERROR(VLOOKUP(B212,'[23]FEB-21'!B:H,6,FALSE),0)</f>
        <v>35.450000000000003</v>
      </c>
      <c r="R212" s="218">
        <f>IFERROR(VLOOKUP(B212,'[23]FEB-21'!B:H,7,FALSE),0)</f>
        <v>32.54</v>
      </c>
      <c r="S212" s="219">
        <f t="shared" si="25"/>
        <v>67.990000000000009</v>
      </c>
      <c r="T212" s="217">
        <f>IFERROR(VLOOKUP(B212,'[24]MAR-21'!B:H,6,FALSE),0)</f>
        <v>28.85</v>
      </c>
      <c r="U212" s="218">
        <f>IFERROR(VLOOKUP(B212,'[24]MAR-21'!B:H,7,FALSE),0)</f>
        <v>43.81</v>
      </c>
      <c r="V212" s="219">
        <f t="shared" si="26"/>
        <v>72.66</v>
      </c>
      <c r="W212" s="195">
        <f t="shared" si="31"/>
        <v>333.77</v>
      </c>
      <c r="X212" s="196">
        <f t="shared" si="31"/>
        <v>122.7</v>
      </c>
      <c r="Y212" s="197">
        <f t="shared" si="31"/>
        <v>456.47</v>
      </c>
    </row>
    <row r="213" spans="1:25" ht="13">
      <c r="A213" s="2" t="s">
        <v>291</v>
      </c>
      <c r="B213" s="2" t="s">
        <v>212</v>
      </c>
      <c r="C213" s="89" t="s">
        <v>297</v>
      </c>
      <c r="D213" s="129" t="s">
        <v>304</v>
      </c>
      <c r="E213" s="204">
        <f>IFERROR(VLOOKUP($B213,'[19]OCT-20'!$B:$H,6,FALSE),0)</f>
        <v>190.9</v>
      </c>
      <c r="F213" s="205">
        <f>IFERROR(VLOOKUP(B213,'[19]OCT-20'!B:H,7,FALSE),0)</f>
        <v>247.29</v>
      </c>
      <c r="G213" s="206">
        <f t="shared" si="27"/>
        <v>438.19</v>
      </c>
      <c r="H213" s="217">
        <f>IFERROR(VLOOKUP(B213,'[20]NOV-20'!B:H,6,FALSE),0)</f>
        <v>82.88</v>
      </c>
      <c r="I213" s="218">
        <f>IFERROR(VLOOKUP(B213,'[20]NOV-20'!B:H,7,FALSE),0)</f>
        <v>217.38</v>
      </c>
      <c r="J213" s="219">
        <f t="shared" si="28"/>
        <v>300.26</v>
      </c>
      <c r="K213" s="217">
        <f>IFERROR(VLOOKUP(B213,'[21]DEC-20'!B:H,6,FALSE),0)</f>
        <v>114.68</v>
      </c>
      <c r="L213" s="218">
        <f>IFERROR(VLOOKUP(B213,'[21]DEC-20'!B:H,7,FALSE),0)</f>
        <v>109.19</v>
      </c>
      <c r="M213" s="219">
        <f t="shared" si="29"/>
        <v>223.87</v>
      </c>
      <c r="N213" s="217">
        <f>IFERROR(VLOOKUP(B213,'[22]JAN-21'!B:H,6,FALSE),0)</f>
        <v>138.24</v>
      </c>
      <c r="O213" s="218">
        <f>IFERROR(VLOOKUP(B213,'[22]JAN-21'!B:H,7,FALSE),0)</f>
        <v>155.28</v>
      </c>
      <c r="P213" s="219">
        <f t="shared" si="30"/>
        <v>293.52</v>
      </c>
      <c r="Q213" s="217">
        <f>IFERROR(VLOOKUP(B213,'[23]FEB-21'!B:H,6,FALSE),0)</f>
        <v>95.25</v>
      </c>
      <c r="R213" s="218">
        <f>IFERROR(VLOOKUP(B213,'[23]FEB-21'!B:H,7,FALSE),0)</f>
        <v>35.799999999999997</v>
      </c>
      <c r="S213" s="219">
        <f t="shared" si="25"/>
        <v>131.05000000000001</v>
      </c>
      <c r="T213" s="217">
        <f>IFERROR(VLOOKUP(B213,'[24]MAR-21'!B:H,6,FALSE),0)</f>
        <v>42.17</v>
      </c>
      <c r="U213" s="218">
        <f>IFERROR(VLOOKUP(B213,'[24]MAR-21'!B:H,7,FALSE),0)</f>
        <v>26.04</v>
      </c>
      <c r="V213" s="219">
        <f t="shared" si="26"/>
        <v>68.210000000000008</v>
      </c>
      <c r="W213" s="195">
        <f t="shared" si="31"/>
        <v>664.12</v>
      </c>
      <c r="X213" s="196">
        <f t="shared" si="31"/>
        <v>790.97999999999979</v>
      </c>
      <c r="Y213" s="197">
        <f t="shared" si="31"/>
        <v>1455.1000000000001</v>
      </c>
    </row>
    <row r="214" spans="1:25" s="267" customFormat="1" ht="12.75" customHeight="1">
      <c r="A214" s="266" t="str">
        <f>INDEX([22]Unit_details!A:A,MATCH(B214,[22]Unit_details!B:B,0))</f>
        <v>STRO</v>
      </c>
      <c r="B214" s="266" t="s">
        <v>451</v>
      </c>
      <c r="C214" s="89" t="str">
        <f>VLOOKUP(B214,[22]Unit_details!B:D,2,FALSE)</f>
        <v>D</v>
      </c>
      <c r="D214" s="129" t="str">
        <f>VLOOKUP(B214,[22]Unit_details!B:D,3,FALSE)</f>
        <v>SC</v>
      </c>
      <c r="E214" s="217">
        <f>IFERROR(VLOOKUP($B214,'[22]OCT-20'!$B:$H,6,FALSE),0)</f>
        <v>0</v>
      </c>
      <c r="F214" s="218">
        <f>IFERROR(VLOOKUP(B214,'[22]OCT-20'!B:H,7,FALSE),0)</f>
        <v>0</v>
      </c>
      <c r="G214" s="219">
        <f t="shared" si="27"/>
        <v>0</v>
      </c>
      <c r="H214" s="217">
        <f>IFERROR(VLOOKUP(B214,'[22]NOV-20'!B:H,6,FALSE),0)</f>
        <v>93.62</v>
      </c>
      <c r="I214" s="218">
        <f>IFERROR(VLOOKUP(B214,'[22]NOV-20'!B:H,7,FALSE),0)</f>
        <v>6.34</v>
      </c>
      <c r="J214" s="219">
        <f t="shared" si="28"/>
        <v>99.960000000000008</v>
      </c>
      <c r="K214" s="217">
        <f>IFERROR(VLOOKUP(B214,'[22]DEC-20'!B:H,6,FALSE),0)</f>
        <v>2735.74</v>
      </c>
      <c r="L214" s="218">
        <f>IFERROR(VLOOKUP(B214,'[22]DEC-20'!B:H,7,FALSE),0)</f>
        <v>58.46</v>
      </c>
      <c r="M214" s="219">
        <f t="shared" si="29"/>
        <v>2794.2</v>
      </c>
      <c r="N214" s="217">
        <f>IFERROR(VLOOKUP(B214,'[22]JAN-21'!B:H,6,FALSE),0)</f>
        <v>2700.08</v>
      </c>
      <c r="O214" s="218">
        <f>IFERROR(VLOOKUP(B214,'[22]JAN-21'!B:H,7,FALSE),0)</f>
        <v>89.59</v>
      </c>
      <c r="P214" s="219">
        <f t="shared" si="30"/>
        <v>2789.67</v>
      </c>
      <c r="Q214" s="217">
        <f>IFERROR(VLOOKUP(B214,'[23]FEB-21'!B:H,6,FALSE),0)</f>
        <v>2120.66</v>
      </c>
      <c r="R214" s="218">
        <f>IFERROR(VLOOKUP(B214,'[23]FEB-21'!B:H,7,FALSE),0)</f>
        <v>121.97</v>
      </c>
      <c r="S214" s="219">
        <f t="shared" si="25"/>
        <v>2242.6299999999997</v>
      </c>
      <c r="T214" s="217">
        <f>IFERROR(VLOOKUP(B214,'[24]MAR-21'!B:H,6,FALSE),0)</f>
        <v>3145.97</v>
      </c>
      <c r="U214" s="218">
        <f>IFERROR(VLOOKUP(B214,'[24]MAR-21'!B:H,7,FALSE),0)</f>
        <v>207.1</v>
      </c>
      <c r="V214" s="219">
        <f t="shared" si="26"/>
        <v>3353.0699999999997</v>
      </c>
      <c r="W214" s="262">
        <f t="shared" ref="W214:X216" si="32">+E214+H214+K214+N214+Q214+T214</f>
        <v>10796.07</v>
      </c>
      <c r="X214" s="218">
        <f t="shared" si="32"/>
        <v>483.46000000000004</v>
      </c>
      <c r="Y214" s="219">
        <f t="shared" ref="Y214:Y216" si="33">+W214+X214</f>
        <v>11279.529999999999</v>
      </c>
    </row>
    <row r="215" spans="1:25" s="267" customFormat="1" ht="13">
      <c r="A215" s="266" t="str">
        <f>INDEX([22]Unit_details!A:A,MATCH(B215,[22]Unit_details!B:B,0))</f>
        <v>STRO</v>
      </c>
      <c r="B215" s="266" t="s">
        <v>452</v>
      </c>
      <c r="C215" s="89" t="str">
        <f>VLOOKUP(B215,[22]Unit_details!B:D,2,FALSE)</f>
        <v>D</v>
      </c>
      <c r="D215" s="129" t="str">
        <f>VLOOKUP(B215,[22]Unit_details!B:D,3,FALSE)</f>
        <v>SC</v>
      </c>
      <c r="E215" s="217">
        <f>IFERROR(VLOOKUP($B215,'[22]OCT-20'!$B:$H,6,FALSE),0)</f>
        <v>0</v>
      </c>
      <c r="F215" s="218">
        <f>IFERROR(VLOOKUP(B215,'[22]OCT-20'!B:H,7,FALSE),0)</f>
        <v>0</v>
      </c>
      <c r="G215" s="219">
        <f t="shared" si="27"/>
        <v>0</v>
      </c>
      <c r="H215" s="217">
        <f>IFERROR(VLOOKUP(B215,'[22]NOV-20'!B:H,6,FALSE),0)</f>
        <v>316.57</v>
      </c>
      <c r="I215" s="218">
        <f>IFERROR(VLOOKUP(B215,'[22]NOV-20'!B:H,7,FALSE),0)</f>
        <v>4.3099999999999996</v>
      </c>
      <c r="J215" s="219">
        <f t="shared" si="28"/>
        <v>320.88</v>
      </c>
      <c r="K215" s="217">
        <f>IFERROR(VLOOKUP(B215,'[22]DEC-20'!B:H,6,FALSE),0)</f>
        <v>3795.78</v>
      </c>
      <c r="L215" s="218">
        <f>IFERROR(VLOOKUP(B215,'[22]DEC-20'!B:H,7,FALSE),0)</f>
        <v>40.92</v>
      </c>
      <c r="M215" s="219">
        <f t="shared" si="29"/>
        <v>3836.7000000000003</v>
      </c>
      <c r="N215" s="217">
        <f>IFERROR(VLOOKUP(B215,'[22]JAN-21'!B:H,6,FALSE),0)</f>
        <v>3645.06</v>
      </c>
      <c r="O215" s="218">
        <f>IFERROR(VLOOKUP(B215,'[22]JAN-21'!B:H,7,FALSE),0)</f>
        <v>67.62</v>
      </c>
      <c r="P215" s="219">
        <f t="shared" si="30"/>
        <v>3712.68</v>
      </c>
      <c r="Q215" s="217">
        <f>IFERROR(VLOOKUP(B215,'[23]FEB-21'!B:H,6,FALSE),0)</f>
        <v>4959.1400000000003</v>
      </c>
      <c r="R215" s="218">
        <f>IFERROR(VLOOKUP(B215,'[23]FEB-21'!B:H,7,FALSE),0)</f>
        <v>5.73</v>
      </c>
      <c r="S215" s="219">
        <f t="shared" si="25"/>
        <v>4964.87</v>
      </c>
      <c r="T215" s="217">
        <f>IFERROR(VLOOKUP(B215,'[24]MAR-21'!B:H,6,FALSE),0)</f>
        <v>4437.4799999999996</v>
      </c>
      <c r="U215" s="218">
        <f>IFERROR(VLOOKUP(B215,'[24]MAR-21'!B:H,7,FALSE),0)</f>
        <v>91.27</v>
      </c>
      <c r="V215" s="219">
        <f t="shared" si="26"/>
        <v>4528.75</v>
      </c>
      <c r="W215" s="262">
        <f t="shared" si="32"/>
        <v>17154.03</v>
      </c>
      <c r="X215" s="218">
        <f t="shared" si="32"/>
        <v>209.85000000000002</v>
      </c>
      <c r="Y215" s="219">
        <f t="shared" si="33"/>
        <v>17363.879999999997</v>
      </c>
    </row>
    <row r="216" spans="1:25" s="267" customFormat="1" ht="13">
      <c r="A216" s="266" t="str">
        <f>INDEX([22]Unit_details!A:A,MATCH(B216,[22]Unit_details!B:B,0))</f>
        <v>STRO</v>
      </c>
      <c r="B216" s="266" t="s">
        <v>453</v>
      </c>
      <c r="C216" s="89" t="str">
        <f>VLOOKUP(B216,[22]Unit_details!B:D,2,FALSE)</f>
        <v>D</v>
      </c>
      <c r="D216" s="129" t="str">
        <f>VLOOKUP(B216,[22]Unit_details!B:D,3,FALSE)</f>
        <v>SC</v>
      </c>
      <c r="E216" s="217">
        <f>IFERROR(VLOOKUP($B216,'[22]OCT-20'!$B:$H,6,FALSE),0)</f>
        <v>0</v>
      </c>
      <c r="F216" s="218">
        <f>IFERROR(VLOOKUP(B216,'[22]OCT-20'!B:H,7,FALSE),0)</f>
        <v>0</v>
      </c>
      <c r="G216" s="219">
        <f t="shared" si="27"/>
        <v>0</v>
      </c>
      <c r="H216" s="217">
        <f>IFERROR(VLOOKUP(B216,'[22]NOV-20'!B:H,6,FALSE),0)</f>
        <v>252.8</v>
      </c>
      <c r="I216" s="218">
        <f>IFERROR(VLOOKUP(B216,'[22]NOV-20'!B:H,7,FALSE),0)</f>
        <v>5.43</v>
      </c>
      <c r="J216" s="219">
        <f t="shared" si="28"/>
        <v>258.23</v>
      </c>
      <c r="K216" s="217">
        <f>IFERROR(VLOOKUP(B216,'[22]DEC-20'!B:H,6,FALSE),0)</f>
        <v>3069.26</v>
      </c>
      <c r="L216" s="218">
        <f>IFERROR(VLOOKUP(B216,'[22]DEC-20'!B:H,7,FALSE),0)</f>
        <v>60.19</v>
      </c>
      <c r="M216" s="219">
        <f t="shared" si="29"/>
        <v>3129.4500000000003</v>
      </c>
      <c r="N216" s="217">
        <f>IFERROR(VLOOKUP(B216,'[22]JAN-21'!B:H,6,FALSE),0)</f>
        <v>2846.96</v>
      </c>
      <c r="O216" s="218">
        <f>IFERROR(VLOOKUP(B216,'[22]JAN-21'!B:H,7,FALSE),0)</f>
        <v>79.819999999999993</v>
      </c>
      <c r="P216" s="219">
        <f t="shared" si="30"/>
        <v>2926.78</v>
      </c>
      <c r="Q216" s="217">
        <f>IFERROR(VLOOKUP(B216,'[23]FEB-21'!B:H,6,FALSE),0)</f>
        <v>3816.57</v>
      </c>
      <c r="R216" s="218">
        <f>IFERROR(VLOOKUP(B216,'[23]FEB-21'!B:H,7,FALSE),0)</f>
        <v>6.75</v>
      </c>
      <c r="S216" s="219">
        <f t="shared" si="25"/>
        <v>3823.32</v>
      </c>
      <c r="T216" s="217">
        <f>IFERROR(VLOOKUP(B216,'[24]MAR-21'!B:H,6,FALSE),0)</f>
        <v>3363.88</v>
      </c>
      <c r="U216" s="218">
        <f>IFERROR(VLOOKUP(B216,'[24]MAR-21'!B:H,7,FALSE),0)</f>
        <v>91.31</v>
      </c>
      <c r="V216" s="219">
        <f t="shared" si="26"/>
        <v>3455.19</v>
      </c>
      <c r="W216" s="262">
        <f t="shared" si="32"/>
        <v>13349.470000000001</v>
      </c>
      <c r="X216" s="218">
        <f t="shared" si="32"/>
        <v>243.5</v>
      </c>
      <c r="Y216" s="219">
        <f t="shared" si="33"/>
        <v>13592.970000000001</v>
      </c>
    </row>
    <row r="217" spans="1:25" ht="13">
      <c r="A217" s="2" t="s">
        <v>292</v>
      </c>
      <c r="B217" s="2" t="s">
        <v>213</v>
      </c>
      <c r="C217" s="89" t="s">
        <v>297</v>
      </c>
      <c r="D217" s="129" t="s">
        <v>298</v>
      </c>
      <c r="E217" s="204">
        <f>IFERROR(VLOOKUP($B217,'[19]OCT-20'!$B:$H,6,FALSE),0)</f>
        <v>0</v>
      </c>
      <c r="F217" s="205">
        <f>IFERROR(VLOOKUP(B217,'[19]OCT-20'!B:H,7,FALSE),0)</f>
        <v>0</v>
      </c>
      <c r="G217" s="206">
        <f t="shared" si="27"/>
        <v>0</v>
      </c>
      <c r="H217" s="217">
        <f>IFERROR(VLOOKUP(B217,'[20]NOV-20'!B:H,6,FALSE),0)</f>
        <v>0</v>
      </c>
      <c r="I217" s="218">
        <f>IFERROR(VLOOKUP(B217,'[20]NOV-20'!B:H,7,FALSE),0)</f>
        <v>0</v>
      </c>
      <c r="J217" s="219">
        <f t="shared" si="28"/>
        <v>0</v>
      </c>
      <c r="K217" s="217">
        <f>IFERROR(VLOOKUP(B217,'[21]DEC-20'!B:H,6,FALSE),0)</f>
        <v>0</v>
      </c>
      <c r="L217" s="218">
        <f>IFERROR(VLOOKUP(B217,'[21]DEC-20'!B:H,7,FALSE),0)</f>
        <v>0</v>
      </c>
      <c r="M217" s="219">
        <f t="shared" si="29"/>
        <v>0</v>
      </c>
      <c r="N217" s="217">
        <f>IFERROR(VLOOKUP(B217,'[22]JAN-21'!B:H,6,FALSE),0)</f>
        <v>0</v>
      </c>
      <c r="O217" s="218">
        <f>IFERROR(VLOOKUP(B217,'[22]JAN-21'!B:H,7,FALSE),0)</f>
        <v>0</v>
      </c>
      <c r="P217" s="219">
        <f t="shared" si="30"/>
        <v>0</v>
      </c>
      <c r="Q217" s="217">
        <f>IFERROR(VLOOKUP(B217,'[23]FEB-21'!B:H,6,FALSE),0)</f>
        <v>0</v>
      </c>
      <c r="R217" s="218">
        <f>IFERROR(VLOOKUP(B217,'[23]FEB-21'!B:H,7,FALSE),0)</f>
        <v>0</v>
      </c>
      <c r="S217" s="219">
        <f t="shared" si="25"/>
        <v>0</v>
      </c>
      <c r="T217" s="217">
        <f>IFERROR(VLOOKUP(B217,'[24]MAR-21'!B:H,6,FALSE),0)</f>
        <v>0</v>
      </c>
      <c r="U217" s="218">
        <f>IFERROR(VLOOKUP(B217,'[24]MAR-21'!B:H,7,FALSE),0)</f>
        <v>0</v>
      </c>
      <c r="V217" s="219">
        <f t="shared" si="26"/>
        <v>0</v>
      </c>
      <c r="W217" s="195">
        <f t="shared" si="31"/>
        <v>0</v>
      </c>
      <c r="X217" s="196">
        <f t="shared" si="31"/>
        <v>0</v>
      </c>
      <c r="Y217" s="197">
        <f t="shared" si="31"/>
        <v>0</v>
      </c>
    </row>
    <row r="218" spans="1:25" ht="13">
      <c r="A218" s="2" t="s">
        <v>332</v>
      </c>
      <c r="B218" s="2" t="s">
        <v>333</v>
      </c>
      <c r="C218" s="89" t="s">
        <v>297</v>
      </c>
      <c r="D218" s="129" t="s">
        <v>302</v>
      </c>
      <c r="E218" s="204">
        <f>IFERROR(VLOOKUP($B218,'[19]OCT-20'!$B:$H,6,FALSE),0)</f>
        <v>0</v>
      </c>
      <c r="F218" s="205">
        <f>IFERROR(VLOOKUP(B218,'[19]OCT-20'!B:H,7,FALSE),0)</f>
        <v>0</v>
      </c>
      <c r="G218" s="206">
        <f t="shared" si="27"/>
        <v>0</v>
      </c>
      <c r="H218" s="217">
        <f>IFERROR(VLOOKUP(B218,'[20]NOV-20'!B:H,6,FALSE),0)</f>
        <v>0</v>
      </c>
      <c r="I218" s="218">
        <f>IFERROR(VLOOKUP(B218,'[20]NOV-20'!B:H,7,FALSE),0)</f>
        <v>0</v>
      </c>
      <c r="J218" s="219">
        <f t="shared" si="28"/>
        <v>0</v>
      </c>
      <c r="K218" s="217">
        <f>IFERROR(VLOOKUP(B218,'[21]DEC-20'!B:H,6,FALSE),0)</f>
        <v>0</v>
      </c>
      <c r="L218" s="218">
        <f>IFERROR(VLOOKUP(B218,'[21]DEC-20'!B:H,7,FALSE),0)</f>
        <v>0</v>
      </c>
      <c r="M218" s="219">
        <f t="shared" si="29"/>
        <v>0</v>
      </c>
      <c r="N218" s="217">
        <f>IFERROR(VLOOKUP(B218,'[22]JAN-21'!B:H,6,FALSE),0)</f>
        <v>0</v>
      </c>
      <c r="O218" s="218">
        <f>IFERROR(VLOOKUP(B218,'[22]JAN-21'!B:H,7,FALSE),0)</f>
        <v>0</v>
      </c>
      <c r="P218" s="219">
        <f t="shared" si="30"/>
        <v>0</v>
      </c>
      <c r="Q218" s="217">
        <f>IFERROR(VLOOKUP(B218,'[23]FEB-21'!B:H,6,FALSE),0)</f>
        <v>0</v>
      </c>
      <c r="R218" s="218">
        <f>IFERROR(VLOOKUP(B218,'[23]FEB-21'!B:H,7,FALSE),0)</f>
        <v>0</v>
      </c>
      <c r="S218" s="219">
        <f t="shared" si="25"/>
        <v>0</v>
      </c>
      <c r="T218" s="217">
        <f>IFERROR(VLOOKUP(B218,'[24]MAR-21'!B:H,6,FALSE),0)</f>
        <v>0</v>
      </c>
      <c r="U218" s="218">
        <f>IFERROR(VLOOKUP(B218,'[24]MAR-21'!B:H,7,FALSE),0)</f>
        <v>0</v>
      </c>
      <c r="V218" s="219">
        <f t="shared" si="26"/>
        <v>0</v>
      </c>
      <c r="W218" s="195">
        <f t="shared" si="31"/>
        <v>0</v>
      </c>
      <c r="X218" s="196">
        <f t="shared" si="31"/>
        <v>0</v>
      </c>
      <c r="Y218" s="197">
        <f t="shared" si="31"/>
        <v>0</v>
      </c>
    </row>
    <row r="219" spans="1:25" ht="13">
      <c r="A219" s="2" t="s">
        <v>332</v>
      </c>
      <c r="B219" s="2" t="s">
        <v>334</v>
      </c>
      <c r="C219" s="89" t="s">
        <v>297</v>
      </c>
      <c r="D219" s="129" t="s">
        <v>302</v>
      </c>
      <c r="E219" s="204">
        <f>IFERROR(VLOOKUP($B219,'[19]OCT-20'!$B:$H,6,FALSE),0)</f>
        <v>0</v>
      </c>
      <c r="F219" s="205">
        <f>IFERROR(VLOOKUP(B219,'[19]OCT-20'!B:H,7,FALSE),0)</f>
        <v>0</v>
      </c>
      <c r="G219" s="206">
        <f t="shared" si="27"/>
        <v>0</v>
      </c>
      <c r="H219" s="217">
        <f>IFERROR(VLOOKUP(B219,'[20]NOV-20'!B:H,6,FALSE),0)</f>
        <v>0</v>
      </c>
      <c r="I219" s="218">
        <f>IFERROR(VLOOKUP(B219,'[20]NOV-20'!B:H,7,FALSE),0)</f>
        <v>0</v>
      </c>
      <c r="J219" s="219">
        <f t="shared" si="28"/>
        <v>0</v>
      </c>
      <c r="K219" s="217">
        <f>IFERROR(VLOOKUP(B219,'[21]DEC-20'!B:H,6,FALSE),0)</f>
        <v>0</v>
      </c>
      <c r="L219" s="218">
        <f>IFERROR(VLOOKUP(B219,'[21]DEC-20'!B:H,7,FALSE),0)</f>
        <v>0</v>
      </c>
      <c r="M219" s="219">
        <f t="shared" si="29"/>
        <v>0</v>
      </c>
      <c r="N219" s="217">
        <f>IFERROR(VLOOKUP(B219,'[22]JAN-21'!B:H,6,FALSE),0)</f>
        <v>0</v>
      </c>
      <c r="O219" s="218">
        <f>IFERROR(VLOOKUP(B219,'[22]JAN-21'!B:H,7,FALSE),0)</f>
        <v>0</v>
      </c>
      <c r="P219" s="219">
        <f t="shared" si="30"/>
        <v>0</v>
      </c>
      <c r="Q219" s="217">
        <f>IFERROR(VLOOKUP(B219,'[23]FEB-21'!B:H,6,FALSE),0)</f>
        <v>0</v>
      </c>
      <c r="R219" s="218">
        <f>IFERROR(VLOOKUP(B219,'[23]FEB-21'!B:H,7,FALSE),0)</f>
        <v>0</v>
      </c>
      <c r="S219" s="219">
        <f t="shared" si="25"/>
        <v>0</v>
      </c>
      <c r="T219" s="217">
        <f>IFERROR(VLOOKUP(B219,'[24]MAR-21'!B:H,6,FALSE),0)</f>
        <v>0</v>
      </c>
      <c r="U219" s="218">
        <f>IFERROR(VLOOKUP(B219,'[24]MAR-21'!B:H,7,FALSE),0)</f>
        <v>0</v>
      </c>
      <c r="V219" s="219">
        <f t="shared" si="26"/>
        <v>0</v>
      </c>
      <c r="W219" s="195">
        <f t="shared" si="31"/>
        <v>0</v>
      </c>
      <c r="X219" s="196">
        <f t="shared" si="31"/>
        <v>0</v>
      </c>
      <c r="Y219" s="197">
        <f t="shared" si="31"/>
        <v>0</v>
      </c>
    </row>
    <row r="220" spans="1:25" ht="13">
      <c r="A220" s="2" t="s">
        <v>294</v>
      </c>
      <c r="B220" s="2" t="s">
        <v>216</v>
      </c>
      <c r="C220" s="89" t="s">
        <v>297</v>
      </c>
      <c r="D220" s="129" t="s">
        <v>302</v>
      </c>
      <c r="E220" s="204">
        <f>IFERROR(VLOOKUP($B220,'[19]OCT-20'!$B:$H,6,FALSE),0)</f>
        <v>0</v>
      </c>
      <c r="F220" s="205">
        <f>IFERROR(VLOOKUP(B220,'[19]OCT-20'!B:H,7,FALSE),0)</f>
        <v>0</v>
      </c>
      <c r="G220" s="206">
        <f t="shared" si="27"/>
        <v>0</v>
      </c>
      <c r="H220" s="217">
        <f>IFERROR(VLOOKUP(B220,'[20]NOV-20'!B:H,6,FALSE),0)</f>
        <v>0</v>
      </c>
      <c r="I220" s="218">
        <f>IFERROR(VLOOKUP(B220,'[20]NOV-20'!B:H,7,FALSE),0)</f>
        <v>0</v>
      </c>
      <c r="J220" s="219">
        <f t="shared" si="28"/>
        <v>0</v>
      </c>
      <c r="K220" s="217">
        <f>IFERROR(VLOOKUP(B220,'[21]DEC-20'!B:H,6,FALSE),0)</f>
        <v>0</v>
      </c>
      <c r="L220" s="218">
        <f>IFERROR(VLOOKUP(B220,'[21]DEC-20'!B:H,7,FALSE),0)</f>
        <v>0</v>
      </c>
      <c r="M220" s="219">
        <f t="shared" si="29"/>
        <v>0</v>
      </c>
      <c r="N220" s="217">
        <f>IFERROR(VLOOKUP(B220,'[22]JAN-21'!B:H,6,FALSE),0)</f>
        <v>0</v>
      </c>
      <c r="O220" s="218">
        <f>IFERROR(VLOOKUP(B220,'[22]JAN-21'!B:H,7,FALSE),0)</f>
        <v>0</v>
      </c>
      <c r="P220" s="219">
        <f t="shared" si="30"/>
        <v>0</v>
      </c>
      <c r="Q220" s="217">
        <f>IFERROR(VLOOKUP(B220,'[23]FEB-21'!B:H,6,FALSE),0)</f>
        <v>0</v>
      </c>
      <c r="R220" s="218">
        <f>IFERROR(VLOOKUP(B220,'[23]FEB-21'!B:H,7,FALSE),0)</f>
        <v>0</v>
      </c>
      <c r="S220" s="219">
        <f t="shared" si="25"/>
        <v>0</v>
      </c>
      <c r="T220" s="217">
        <f>IFERROR(VLOOKUP(B220,'[24]MAR-21'!B:H,6,FALSE),0)</f>
        <v>0</v>
      </c>
      <c r="U220" s="218">
        <f>IFERROR(VLOOKUP(B220,'[24]MAR-21'!B:H,7,FALSE),0)</f>
        <v>0</v>
      </c>
      <c r="V220" s="219">
        <f t="shared" si="26"/>
        <v>0</v>
      </c>
      <c r="W220" s="195">
        <f t="shared" si="31"/>
        <v>0</v>
      </c>
      <c r="X220" s="196">
        <f t="shared" si="31"/>
        <v>0</v>
      </c>
      <c r="Y220" s="197">
        <f t="shared" si="31"/>
        <v>0</v>
      </c>
    </row>
    <row r="221" spans="1:25" ht="13">
      <c r="A221" s="2" t="s">
        <v>294</v>
      </c>
      <c r="B221" s="2" t="s">
        <v>217</v>
      </c>
      <c r="C221" s="89" t="s">
        <v>297</v>
      </c>
      <c r="D221" s="129" t="s">
        <v>302</v>
      </c>
      <c r="E221" s="204">
        <f>IFERROR(VLOOKUP($B221,'[19]OCT-20'!$B:$H,6,FALSE),0)</f>
        <v>0</v>
      </c>
      <c r="F221" s="205">
        <f>IFERROR(VLOOKUP(B221,'[19]OCT-20'!B:H,7,FALSE),0)</f>
        <v>0</v>
      </c>
      <c r="G221" s="206">
        <f t="shared" si="27"/>
        <v>0</v>
      </c>
      <c r="H221" s="217">
        <f>IFERROR(VLOOKUP(B221,'[20]NOV-20'!B:H,6,FALSE),0)</f>
        <v>0</v>
      </c>
      <c r="I221" s="218">
        <f>IFERROR(VLOOKUP(B221,'[20]NOV-20'!B:H,7,FALSE),0)</f>
        <v>0</v>
      </c>
      <c r="J221" s="219">
        <f t="shared" si="28"/>
        <v>0</v>
      </c>
      <c r="K221" s="217">
        <f>IFERROR(VLOOKUP(B221,'[21]DEC-20'!B:H,6,FALSE),0)</f>
        <v>0</v>
      </c>
      <c r="L221" s="218">
        <f>IFERROR(VLOOKUP(B221,'[21]DEC-20'!B:H,7,FALSE),0)</f>
        <v>0</v>
      </c>
      <c r="M221" s="219">
        <f t="shared" si="29"/>
        <v>0</v>
      </c>
      <c r="N221" s="217">
        <f>IFERROR(VLOOKUP(B221,'[22]JAN-21'!B:H,6,FALSE),0)</f>
        <v>0</v>
      </c>
      <c r="O221" s="218">
        <f>IFERROR(VLOOKUP(B221,'[22]JAN-21'!B:H,7,FALSE),0)</f>
        <v>0</v>
      </c>
      <c r="P221" s="219">
        <f t="shared" si="30"/>
        <v>0</v>
      </c>
      <c r="Q221" s="217">
        <f>IFERROR(VLOOKUP(B221,'[23]FEB-21'!B:H,6,FALSE),0)</f>
        <v>0</v>
      </c>
      <c r="R221" s="218">
        <f>IFERROR(VLOOKUP(B221,'[23]FEB-21'!B:H,7,FALSE),0)</f>
        <v>0</v>
      </c>
      <c r="S221" s="219">
        <f t="shared" si="25"/>
        <v>0</v>
      </c>
      <c r="T221" s="217">
        <f>IFERROR(VLOOKUP(B221,'[24]MAR-21'!B:H,6,FALSE),0)</f>
        <v>0</v>
      </c>
      <c r="U221" s="218">
        <f>IFERROR(VLOOKUP(B221,'[24]MAR-21'!B:H,7,FALSE),0)</f>
        <v>0</v>
      </c>
      <c r="V221" s="219">
        <f t="shared" si="26"/>
        <v>0</v>
      </c>
      <c r="W221" s="195">
        <f t="shared" si="31"/>
        <v>0</v>
      </c>
      <c r="X221" s="196">
        <f t="shared" si="31"/>
        <v>0</v>
      </c>
      <c r="Y221" s="197">
        <f t="shared" si="31"/>
        <v>0</v>
      </c>
    </row>
    <row r="222" spans="1:25" ht="13">
      <c r="A222" s="2" t="s">
        <v>294</v>
      </c>
      <c r="B222" s="2" t="s">
        <v>218</v>
      </c>
      <c r="C222" s="89" t="s">
        <v>297</v>
      </c>
      <c r="D222" s="129" t="s">
        <v>302</v>
      </c>
      <c r="E222" s="204">
        <f>IFERROR(VLOOKUP($B222,'[19]OCT-20'!$B:$H,6,FALSE),0)</f>
        <v>0</v>
      </c>
      <c r="F222" s="205">
        <f>IFERROR(VLOOKUP(B222,'[19]OCT-20'!B:H,7,FALSE),0)</f>
        <v>0</v>
      </c>
      <c r="G222" s="206">
        <f t="shared" si="27"/>
        <v>0</v>
      </c>
      <c r="H222" s="217">
        <f>IFERROR(VLOOKUP(B222,'[20]NOV-20'!B:H,6,FALSE),0)</f>
        <v>0</v>
      </c>
      <c r="I222" s="218">
        <f>IFERROR(VLOOKUP(B222,'[20]NOV-20'!B:H,7,FALSE),0)</f>
        <v>0</v>
      </c>
      <c r="J222" s="219">
        <f t="shared" si="28"/>
        <v>0</v>
      </c>
      <c r="K222" s="217">
        <f>IFERROR(VLOOKUP(B222,'[21]DEC-20'!B:H,6,FALSE),0)</f>
        <v>0</v>
      </c>
      <c r="L222" s="218">
        <f>IFERROR(VLOOKUP(B222,'[21]DEC-20'!B:H,7,FALSE),0)</f>
        <v>0</v>
      </c>
      <c r="M222" s="219">
        <f t="shared" si="29"/>
        <v>0</v>
      </c>
      <c r="N222" s="217">
        <f>IFERROR(VLOOKUP(B222,'[22]JAN-21'!B:H,6,FALSE),0)</f>
        <v>0</v>
      </c>
      <c r="O222" s="218">
        <f>IFERROR(VLOOKUP(B222,'[22]JAN-21'!B:H,7,FALSE),0)</f>
        <v>0</v>
      </c>
      <c r="P222" s="219">
        <f t="shared" si="30"/>
        <v>0</v>
      </c>
      <c r="Q222" s="217">
        <f>IFERROR(VLOOKUP(B222,'[23]FEB-21'!B:H,6,FALSE),0)</f>
        <v>0</v>
      </c>
      <c r="R222" s="218">
        <f>IFERROR(VLOOKUP(B222,'[23]FEB-21'!B:H,7,FALSE),0)</f>
        <v>0</v>
      </c>
      <c r="S222" s="219">
        <f t="shared" si="25"/>
        <v>0</v>
      </c>
      <c r="T222" s="217">
        <f>IFERROR(VLOOKUP(B222,'[24]MAR-21'!B:H,6,FALSE),0)</f>
        <v>0</v>
      </c>
      <c r="U222" s="218">
        <f>IFERROR(VLOOKUP(B222,'[24]MAR-21'!B:H,7,FALSE),0)</f>
        <v>0</v>
      </c>
      <c r="V222" s="219">
        <f t="shared" si="26"/>
        <v>0</v>
      </c>
      <c r="W222" s="195">
        <f t="shared" si="31"/>
        <v>0</v>
      </c>
      <c r="X222" s="196">
        <f t="shared" si="31"/>
        <v>0</v>
      </c>
      <c r="Y222" s="197">
        <f t="shared" si="31"/>
        <v>0</v>
      </c>
    </row>
    <row r="223" spans="1:25" ht="13">
      <c r="A223" s="2" t="s">
        <v>366</v>
      </c>
      <c r="B223" s="2" t="s">
        <v>367</v>
      </c>
      <c r="C223" s="89" t="s">
        <v>297</v>
      </c>
      <c r="D223" s="129" t="s">
        <v>303</v>
      </c>
      <c r="E223" s="204">
        <f>IFERROR(VLOOKUP($B223,'[19]OCT-20'!$B:$H,6,FALSE),0)</f>
        <v>9436.86</v>
      </c>
      <c r="F223" s="205">
        <f>IFERROR(VLOOKUP(B223,'[19]OCT-20'!B:H,7,FALSE),0)</f>
        <v>30.83</v>
      </c>
      <c r="G223" s="206">
        <f t="shared" si="27"/>
        <v>9467.69</v>
      </c>
      <c r="H223" s="217">
        <f>IFERROR(VLOOKUP(B223,'[20]NOV-20'!B:H,6,FALSE),0)</f>
        <v>7663.92</v>
      </c>
      <c r="I223" s="218">
        <f>IFERROR(VLOOKUP(B223,'[20]NOV-20'!B:H,7,FALSE),0)</f>
        <v>50.94</v>
      </c>
      <c r="J223" s="219">
        <f t="shared" si="28"/>
        <v>7714.86</v>
      </c>
      <c r="K223" s="217">
        <f>IFERROR(VLOOKUP(B223,'[21]DEC-20'!B:H,6,FALSE),0)</f>
        <v>5689.55</v>
      </c>
      <c r="L223" s="218">
        <f>IFERROR(VLOOKUP(B223,'[21]DEC-20'!B:H,7,FALSE),0)</f>
        <v>486.36</v>
      </c>
      <c r="M223" s="219">
        <f t="shared" si="29"/>
        <v>6175.91</v>
      </c>
      <c r="N223" s="217">
        <f>IFERROR(VLOOKUP(B223,'[22]JAN-21'!B:H,6,FALSE),0)</f>
        <v>6895.98</v>
      </c>
      <c r="O223" s="218">
        <f>IFERROR(VLOOKUP(B223,'[22]JAN-21'!B:H,7,FALSE),0)</f>
        <v>119</v>
      </c>
      <c r="P223" s="219">
        <f t="shared" si="30"/>
        <v>7014.98</v>
      </c>
      <c r="Q223" s="217">
        <f>IFERROR(VLOOKUP(B223,'[23]FEB-21'!B:H,6,FALSE),0)</f>
        <v>6594.56</v>
      </c>
      <c r="R223" s="218">
        <f>IFERROR(VLOOKUP(B223,'[23]FEB-21'!B:H,7,FALSE),0)</f>
        <v>72.77</v>
      </c>
      <c r="S223" s="219">
        <f t="shared" si="25"/>
        <v>6667.3300000000008</v>
      </c>
      <c r="T223" s="217">
        <f>IFERROR(VLOOKUP(B223,'[24]MAR-21'!B:H,6,FALSE),0)</f>
        <v>21446.25</v>
      </c>
      <c r="U223" s="218">
        <f>IFERROR(VLOOKUP(B223,'[24]MAR-21'!B:H,7,FALSE),0)</f>
        <v>45.26</v>
      </c>
      <c r="V223" s="219">
        <f t="shared" si="26"/>
        <v>21491.51</v>
      </c>
      <c r="W223" s="195">
        <f t="shared" si="31"/>
        <v>57727.119999999995</v>
      </c>
      <c r="X223" s="196">
        <f t="shared" si="31"/>
        <v>805.16</v>
      </c>
      <c r="Y223" s="197">
        <f t="shared" si="31"/>
        <v>58532.28</v>
      </c>
    </row>
    <row r="224" spans="1:25" ht="13">
      <c r="A224" s="2" t="s">
        <v>366</v>
      </c>
      <c r="B224" s="2" t="s">
        <v>368</v>
      </c>
      <c r="C224" s="89" t="s">
        <v>297</v>
      </c>
      <c r="D224" s="129" t="s">
        <v>303</v>
      </c>
      <c r="E224" s="204">
        <f>IFERROR(VLOOKUP($B224,'[19]OCT-20'!$B:$H,6,FALSE),0)</f>
        <v>519.67999999999995</v>
      </c>
      <c r="F224" s="205">
        <f>IFERROR(VLOOKUP(B224,'[19]OCT-20'!B:H,7,FALSE),0)</f>
        <v>14858.35</v>
      </c>
      <c r="G224" s="206">
        <f t="shared" si="27"/>
        <v>15378.03</v>
      </c>
      <c r="H224" s="217">
        <f>IFERROR(VLOOKUP(B224,'[20]NOV-20'!B:H,6,FALSE),0)</f>
        <v>32.049999999999997</v>
      </c>
      <c r="I224" s="218">
        <f>IFERROR(VLOOKUP(B224,'[20]NOV-20'!B:H,7,FALSE),0)</f>
        <v>16171.71</v>
      </c>
      <c r="J224" s="219">
        <f t="shared" si="28"/>
        <v>16203.759999999998</v>
      </c>
      <c r="K224" s="217">
        <f>IFERROR(VLOOKUP(B224,'[21]DEC-20'!B:H,6,FALSE),0)</f>
        <v>4.9000000000000004</v>
      </c>
      <c r="L224" s="218">
        <f>IFERROR(VLOOKUP(B224,'[21]DEC-20'!B:H,7,FALSE),0)</f>
        <v>19785.21</v>
      </c>
      <c r="M224" s="219">
        <f t="shared" si="29"/>
        <v>19790.11</v>
      </c>
      <c r="N224" s="217">
        <f>IFERROR(VLOOKUP(B224,'[22]JAN-21'!B:H,6,FALSE),0)</f>
        <v>89.77</v>
      </c>
      <c r="O224" s="218">
        <f>IFERROR(VLOOKUP(B224,'[22]JAN-21'!B:H,7,FALSE),0)</f>
        <v>12565.43</v>
      </c>
      <c r="P224" s="219">
        <f t="shared" si="30"/>
        <v>12655.2</v>
      </c>
      <c r="Q224" s="217">
        <f>IFERROR(VLOOKUP(B224,'[23]FEB-21'!B:H,6,FALSE),0)</f>
        <v>266.11</v>
      </c>
      <c r="R224" s="218">
        <f>IFERROR(VLOOKUP(B224,'[23]FEB-21'!B:H,7,FALSE),0)</f>
        <v>13011.75</v>
      </c>
      <c r="S224" s="219">
        <f t="shared" si="25"/>
        <v>13277.86</v>
      </c>
      <c r="T224" s="217">
        <f>IFERROR(VLOOKUP(B224,'[24]MAR-21'!B:H,6,FALSE),0)</f>
        <v>9233.34</v>
      </c>
      <c r="U224" s="218">
        <f>IFERROR(VLOOKUP(B224,'[24]MAR-21'!B:H,7,FALSE),0)</f>
        <v>10585.87</v>
      </c>
      <c r="V224" s="219">
        <f t="shared" si="26"/>
        <v>19819.21</v>
      </c>
      <c r="W224" s="195">
        <f t="shared" si="31"/>
        <v>10145.85</v>
      </c>
      <c r="X224" s="196">
        <f t="shared" si="31"/>
        <v>86978.319999999992</v>
      </c>
      <c r="Y224" s="197">
        <f t="shared" si="31"/>
        <v>97124.170000000013</v>
      </c>
    </row>
    <row r="225" spans="1:25" ht="13">
      <c r="A225" s="2" t="s">
        <v>413</v>
      </c>
      <c r="B225" s="2" t="s">
        <v>414</v>
      </c>
      <c r="C225" s="89" t="s">
        <v>297</v>
      </c>
      <c r="D225" s="129" t="s">
        <v>303</v>
      </c>
      <c r="E225" s="204">
        <f>IFERROR(VLOOKUP($B225,'[19]OCT-20'!$B:$H,6,FALSE),0)</f>
        <v>1684.87</v>
      </c>
      <c r="F225" s="205">
        <f>IFERROR(VLOOKUP(B225,'[19]OCT-20'!B:H,7,FALSE),0)</f>
        <v>8713.56</v>
      </c>
      <c r="G225" s="206">
        <f t="shared" si="27"/>
        <v>10398.43</v>
      </c>
      <c r="H225" s="217">
        <f>IFERROR(VLOOKUP(B225,'[20]NOV-20'!B:H,6,FALSE),0)</f>
        <v>1516.54</v>
      </c>
      <c r="I225" s="218">
        <f>IFERROR(VLOOKUP(B225,'[20]NOV-20'!B:H,7,FALSE),0)</f>
        <v>8990.73</v>
      </c>
      <c r="J225" s="219">
        <f t="shared" si="28"/>
        <v>10507.27</v>
      </c>
      <c r="K225" s="217">
        <f>IFERROR(VLOOKUP(B225,'[21]DEC-20'!B:H,6,FALSE),0)</f>
        <v>1639.9</v>
      </c>
      <c r="L225" s="218">
        <f>IFERROR(VLOOKUP(B225,'[21]DEC-20'!B:H,7,FALSE),0)</f>
        <v>9191.11</v>
      </c>
      <c r="M225" s="219">
        <f t="shared" si="29"/>
        <v>10831.01</v>
      </c>
      <c r="N225" s="217">
        <f>IFERROR(VLOOKUP(B225,'[22]JAN-21'!B:H,6,FALSE),0)</f>
        <v>1848.02</v>
      </c>
      <c r="O225" s="218">
        <f>IFERROR(VLOOKUP(B225,'[22]JAN-21'!B:H,7,FALSE),0)</f>
        <v>6382.63</v>
      </c>
      <c r="P225" s="219">
        <f t="shared" si="30"/>
        <v>8230.65</v>
      </c>
      <c r="Q225" s="217">
        <f>IFERROR(VLOOKUP(B225,'[23]FEB-21'!B:H,6,FALSE),0)</f>
        <v>841.39</v>
      </c>
      <c r="R225" s="218">
        <f>IFERROR(VLOOKUP(B225,'[23]FEB-21'!B:H,7,FALSE),0)</f>
        <v>10446.58</v>
      </c>
      <c r="S225" s="219">
        <f t="shared" si="25"/>
        <v>11287.97</v>
      </c>
      <c r="T225" s="217">
        <f>IFERROR(VLOOKUP(B225,'[24]MAR-21'!B:H,6,FALSE),0)</f>
        <v>1740.99</v>
      </c>
      <c r="U225" s="218">
        <f>IFERROR(VLOOKUP(B225,'[24]MAR-21'!B:H,7,FALSE),0)</f>
        <v>7828.98</v>
      </c>
      <c r="V225" s="219">
        <f t="shared" si="26"/>
        <v>9569.9699999999993</v>
      </c>
      <c r="W225" s="195">
        <f t="shared" si="31"/>
        <v>9271.7100000000009</v>
      </c>
      <c r="X225" s="196">
        <f t="shared" si="31"/>
        <v>51553.59</v>
      </c>
      <c r="Y225" s="197">
        <f t="shared" si="31"/>
        <v>60825.3</v>
      </c>
    </row>
    <row r="226" spans="1:25" ht="13">
      <c r="A226" s="2" t="s">
        <v>413</v>
      </c>
      <c r="B226" s="2" t="s">
        <v>415</v>
      </c>
      <c r="C226" s="89" t="s">
        <v>297</v>
      </c>
      <c r="D226" s="129" t="s">
        <v>303</v>
      </c>
      <c r="E226" s="204">
        <f>IFERROR(VLOOKUP($B226,'[19]OCT-20'!$B:$H,6,FALSE),0)</f>
        <v>0</v>
      </c>
      <c r="F226" s="205">
        <f>IFERROR(VLOOKUP(B226,'[19]OCT-20'!B:H,7,FALSE),0)</f>
        <v>0</v>
      </c>
      <c r="G226" s="206">
        <f t="shared" si="27"/>
        <v>0</v>
      </c>
      <c r="H226" s="217">
        <f>IFERROR(VLOOKUP(B226,'[20]NOV-20'!B:H,6,FALSE),0)</f>
        <v>0</v>
      </c>
      <c r="I226" s="218">
        <f>IFERROR(VLOOKUP(B226,'[20]NOV-20'!B:H,7,FALSE),0)</f>
        <v>0</v>
      </c>
      <c r="J226" s="219">
        <f t="shared" si="28"/>
        <v>0</v>
      </c>
      <c r="K226" s="217">
        <f>IFERROR(VLOOKUP(B226,'[21]DEC-20'!B:H,6,FALSE),0)</f>
        <v>255.92</v>
      </c>
      <c r="L226" s="218">
        <f>IFERROR(VLOOKUP(B226,'[21]DEC-20'!B:H,7,FALSE),0)</f>
        <v>6828.44</v>
      </c>
      <c r="M226" s="219">
        <f t="shared" si="29"/>
        <v>7084.36</v>
      </c>
      <c r="N226" s="217">
        <f>IFERROR(VLOOKUP(B226,'[22]JAN-21'!B:H,6,FALSE),0)</f>
        <v>576.05999999999995</v>
      </c>
      <c r="O226" s="218">
        <f>IFERROR(VLOOKUP(B226,'[22]JAN-21'!B:H,7,FALSE),0)</f>
        <v>5467.51</v>
      </c>
      <c r="P226" s="219">
        <f t="shared" si="30"/>
        <v>6043.57</v>
      </c>
      <c r="Q226" s="217">
        <f>IFERROR(VLOOKUP(B226,'[23]FEB-21'!B:H,6,FALSE),0)</f>
        <v>128.03</v>
      </c>
      <c r="R226" s="218">
        <f>IFERROR(VLOOKUP(B226,'[23]FEB-21'!B:H,7,FALSE),0)</f>
        <v>7178.36</v>
      </c>
      <c r="S226" s="219">
        <f t="shared" si="25"/>
        <v>7306.3899999999994</v>
      </c>
      <c r="T226" s="217">
        <f>IFERROR(VLOOKUP(B226,'[24]MAR-21'!B:H,6,FALSE),0)</f>
        <v>304.83999999999997</v>
      </c>
      <c r="U226" s="218">
        <f>IFERROR(VLOOKUP(B226,'[24]MAR-21'!B:H,7,FALSE),0)</f>
        <v>4160.91</v>
      </c>
      <c r="V226" s="219">
        <f t="shared" si="26"/>
        <v>4465.75</v>
      </c>
      <c r="W226" s="195">
        <f t="shared" si="31"/>
        <v>1264.8499999999999</v>
      </c>
      <c r="X226" s="196">
        <f t="shared" si="31"/>
        <v>23635.22</v>
      </c>
      <c r="Y226" s="197">
        <f t="shared" si="31"/>
        <v>24900.07</v>
      </c>
    </row>
    <row r="227" spans="1:25" ht="13">
      <c r="A227" s="2" t="s">
        <v>354</v>
      </c>
      <c r="B227" s="2" t="s">
        <v>363</v>
      </c>
      <c r="C227" s="89" t="s">
        <v>297</v>
      </c>
      <c r="D227" s="129" t="s">
        <v>303</v>
      </c>
      <c r="E227" s="204">
        <f>IFERROR(VLOOKUP($B227,'[19]OCT-20'!$B:$H,6,FALSE),0)</f>
        <v>4583.75</v>
      </c>
      <c r="F227" s="205">
        <f>IFERROR(VLOOKUP(B227,'[19]OCT-20'!B:H,7,FALSE),0)</f>
        <v>2747.27</v>
      </c>
      <c r="G227" s="206">
        <f t="shared" si="27"/>
        <v>7331.02</v>
      </c>
      <c r="H227" s="217">
        <f>IFERROR(VLOOKUP(B227,'[20]NOV-20'!B:H,6,FALSE),0)</f>
        <v>5609.6</v>
      </c>
      <c r="I227" s="218">
        <f>IFERROR(VLOOKUP(B227,'[20]NOV-20'!B:H,7,FALSE),0)</f>
        <v>4276.9399999999996</v>
      </c>
      <c r="J227" s="219">
        <f t="shared" si="28"/>
        <v>9886.5400000000009</v>
      </c>
      <c r="K227" s="217">
        <f>IFERROR(VLOOKUP(B227,'[21]DEC-20'!B:H,6,FALSE),0)</f>
        <v>4769.79</v>
      </c>
      <c r="L227" s="218">
        <f>IFERROR(VLOOKUP(B227,'[21]DEC-20'!B:H,7,FALSE),0)</f>
        <v>4992.8100000000004</v>
      </c>
      <c r="M227" s="219">
        <f t="shared" si="29"/>
        <v>9762.6</v>
      </c>
      <c r="N227" s="217">
        <f>IFERROR(VLOOKUP(B227,'[22]JAN-21'!B:H,6,FALSE),0)</f>
        <v>7549.08</v>
      </c>
      <c r="O227" s="218">
        <f>IFERROR(VLOOKUP(B227,'[22]JAN-21'!B:H,7,FALSE),0)</f>
        <v>3881.45</v>
      </c>
      <c r="P227" s="219">
        <f t="shared" si="30"/>
        <v>11430.529999999999</v>
      </c>
      <c r="Q227" s="217">
        <f>IFERROR(VLOOKUP(B227,'[23]FEB-21'!B:H,6,FALSE),0)</f>
        <v>4389.6099999999997</v>
      </c>
      <c r="R227" s="218">
        <f>IFERROR(VLOOKUP(B227,'[23]FEB-21'!B:H,7,FALSE),0)</f>
        <v>3497.3</v>
      </c>
      <c r="S227" s="219">
        <f t="shared" si="25"/>
        <v>7886.91</v>
      </c>
      <c r="T227" s="217">
        <f>IFERROR(VLOOKUP(B227,'[24]MAR-21'!B:H,6,FALSE),0)</f>
        <v>11615.86</v>
      </c>
      <c r="U227" s="218">
        <f>IFERROR(VLOOKUP(B227,'[24]MAR-21'!B:H,7,FALSE),0)</f>
        <v>1401.44</v>
      </c>
      <c r="V227" s="219">
        <f t="shared" si="26"/>
        <v>13017.300000000001</v>
      </c>
      <c r="W227" s="195">
        <f t="shared" si="31"/>
        <v>38517.69</v>
      </c>
      <c r="X227" s="196">
        <f t="shared" si="31"/>
        <v>20797.21</v>
      </c>
      <c r="Y227" s="197">
        <f t="shared" si="31"/>
        <v>59314.900000000009</v>
      </c>
    </row>
    <row r="228" spans="1:25" ht="13">
      <c r="A228" s="2" t="s">
        <v>354</v>
      </c>
      <c r="B228" s="2" t="s">
        <v>355</v>
      </c>
      <c r="C228" s="89" t="s">
        <v>297</v>
      </c>
      <c r="D228" s="129" t="s">
        <v>303</v>
      </c>
      <c r="E228" s="204">
        <f>IFERROR(VLOOKUP($B228,'[19]OCT-20'!$B:$H,6,FALSE),0)</f>
        <v>6819.08</v>
      </c>
      <c r="F228" s="205">
        <f>IFERROR(VLOOKUP(B228,'[19]OCT-20'!B:H,7,FALSE),0)</f>
        <v>3938.68</v>
      </c>
      <c r="G228" s="206">
        <f t="shared" si="27"/>
        <v>10757.76</v>
      </c>
      <c r="H228" s="217">
        <f>IFERROR(VLOOKUP(B228,'[20]NOV-20'!B:H,6,FALSE),0)</f>
        <v>14007.34</v>
      </c>
      <c r="I228" s="218">
        <f>IFERROR(VLOOKUP(B228,'[20]NOV-20'!B:H,7,FALSE),0)</f>
        <v>3615.02</v>
      </c>
      <c r="J228" s="219">
        <f t="shared" si="28"/>
        <v>17622.36</v>
      </c>
      <c r="K228" s="217">
        <f>IFERROR(VLOOKUP(B228,'[21]DEC-20'!B:H,6,FALSE),0)</f>
        <v>5790.96</v>
      </c>
      <c r="L228" s="218">
        <f>IFERROR(VLOOKUP(B228,'[21]DEC-20'!B:H,7,FALSE),0)</f>
        <v>5569.37</v>
      </c>
      <c r="M228" s="219">
        <f t="shared" si="29"/>
        <v>11360.33</v>
      </c>
      <c r="N228" s="217">
        <f>IFERROR(VLOOKUP(B228,'[22]JAN-21'!B:H,6,FALSE),0)</f>
        <v>5071.12</v>
      </c>
      <c r="O228" s="218">
        <f>IFERROR(VLOOKUP(B228,'[22]JAN-21'!B:H,7,FALSE),0)</f>
        <v>2958.42</v>
      </c>
      <c r="P228" s="219">
        <f t="shared" si="30"/>
        <v>8029.54</v>
      </c>
      <c r="Q228" s="217">
        <f>IFERROR(VLOOKUP(B228,'[23]FEB-21'!B:H,6,FALSE),0)</f>
        <v>5951.29</v>
      </c>
      <c r="R228" s="218">
        <f>IFERROR(VLOOKUP(B228,'[23]FEB-21'!B:H,7,FALSE),0)</f>
        <v>4914.58</v>
      </c>
      <c r="S228" s="219">
        <f t="shared" si="25"/>
        <v>10865.869999999999</v>
      </c>
      <c r="T228" s="217">
        <f>IFERROR(VLOOKUP(B228,'[24]MAR-21'!B:H,6,FALSE),0)</f>
        <v>7500.36</v>
      </c>
      <c r="U228" s="218">
        <f>IFERROR(VLOOKUP(B228,'[24]MAR-21'!B:H,7,FALSE),0)</f>
        <v>2552.58</v>
      </c>
      <c r="V228" s="219">
        <f t="shared" si="26"/>
        <v>10052.939999999999</v>
      </c>
      <c r="W228" s="195">
        <f t="shared" si="31"/>
        <v>45140.149999999994</v>
      </c>
      <c r="X228" s="196">
        <f t="shared" si="31"/>
        <v>23548.65</v>
      </c>
      <c r="Y228" s="197">
        <f t="shared" si="31"/>
        <v>68688.800000000003</v>
      </c>
    </row>
    <row r="229" spans="1:25" ht="13">
      <c r="A229" s="2" t="s">
        <v>354</v>
      </c>
      <c r="B229" s="2" t="s">
        <v>364</v>
      </c>
      <c r="C229" s="89" t="s">
        <v>297</v>
      </c>
      <c r="D229" s="129" t="s">
        <v>303</v>
      </c>
      <c r="E229" s="204">
        <f>IFERROR(VLOOKUP($B229,'[19]OCT-20'!$B:$H,6,FALSE),0)</f>
        <v>10810.62</v>
      </c>
      <c r="F229" s="205">
        <f>IFERROR(VLOOKUP(B229,'[19]OCT-20'!B:H,7,FALSE),0)</f>
        <v>5042.2</v>
      </c>
      <c r="G229" s="206">
        <f t="shared" si="27"/>
        <v>15852.82</v>
      </c>
      <c r="H229" s="217">
        <f>IFERROR(VLOOKUP(B229,'[20]NOV-20'!B:H,6,FALSE),0)</f>
        <v>9985.9699999999993</v>
      </c>
      <c r="I229" s="218">
        <f>IFERROR(VLOOKUP(B229,'[20]NOV-20'!B:H,7,FALSE),0)</f>
        <v>5001.8999999999996</v>
      </c>
      <c r="J229" s="219">
        <f t="shared" si="28"/>
        <v>14987.869999999999</v>
      </c>
      <c r="K229" s="217">
        <f>IFERROR(VLOOKUP(B229,'[21]DEC-20'!B:H,6,FALSE),0)</f>
        <v>6189.86</v>
      </c>
      <c r="L229" s="218">
        <f>IFERROR(VLOOKUP(B229,'[21]DEC-20'!B:H,7,FALSE),0)</f>
        <v>5517.13</v>
      </c>
      <c r="M229" s="219">
        <f t="shared" si="29"/>
        <v>11706.99</v>
      </c>
      <c r="N229" s="217">
        <f>IFERROR(VLOOKUP(B229,'[22]JAN-21'!B:H,6,FALSE),0)</f>
        <v>2542.5300000000002</v>
      </c>
      <c r="O229" s="218">
        <f>IFERROR(VLOOKUP(B229,'[22]JAN-21'!B:H,7,FALSE),0)</f>
        <v>2282.73</v>
      </c>
      <c r="P229" s="219">
        <f t="shared" si="30"/>
        <v>4825.26</v>
      </c>
      <c r="Q229" s="217">
        <f>IFERROR(VLOOKUP(B229,'[23]FEB-21'!B:H,6,FALSE),0)</f>
        <v>0</v>
      </c>
      <c r="R229" s="218">
        <f>IFERROR(VLOOKUP(B229,'[23]FEB-21'!B:H,7,FALSE),0)</f>
        <v>0.1</v>
      </c>
      <c r="S229" s="219">
        <f t="shared" si="25"/>
        <v>0.1</v>
      </c>
      <c r="T229" s="217">
        <f>IFERROR(VLOOKUP(B229,'[24]MAR-21'!B:H,6,FALSE),0)</f>
        <v>0</v>
      </c>
      <c r="U229" s="218">
        <f>IFERROR(VLOOKUP(B229,'[24]MAR-21'!B:H,7,FALSE),0)</f>
        <v>1.2</v>
      </c>
      <c r="V229" s="219">
        <f t="shared" si="26"/>
        <v>1.2</v>
      </c>
      <c r="W229" s="195">
        <f t="shared" si="31"/>
        <v>29528.98</v>
      </c>
      <c r="X229" s="196">
        <f t="shared" si="31"/>
        <v>17845.259999999998</v>
      </c>
      <c r="Y229" s="197">
        <f t="shared" si="31"/>
        <v>47374.239999999998</v>
      </c>
    </row>
    <row r="230" spans="1:25" ht="13">
      <c r="A230" s="2" t="s">
        <v>295</v>
      </c>
      <c r="B230" s="2" t="s">
        <v>219</v>
      </c>
      <c r="C230" s="89" t="s">
        <v>297</v>
      </c>
      <c r="D230" s="129" t="s">
        <v>303</v>
      </c>
      <c r="E230" s="204">
        <f>IFERROR(VLOOKUP($B230,'[19]OCT-20'!$B:$H,6,FALSE),0)</f>
        <v>77.95</v>
      </c>
      <c r="F230" s="205">
        <f>IFERROR(VLOOKUP(B230,'[19]OCT-20'!B:H,7,FALSE),0)</f>
        <v>5.6</v>
      </c>
      <c r="G230" s="206">
        <f t="shared" si="27"/>
        <v>83.55</v>
      </c>
      <c r="H230" s="217">
        <f>IFERROR(VLOOKUP(B230,'[20]NOV-20'!B:H,6,FALSE),0)</f>
        <v>2133.15</v>
      </c>
      <c r="I230" s="218">
        <f>IFERROR(VLOOKUP(B230,'[20]NOV-20'!B:H,7,FALSE),0)</f>
        <v>1611</v>
      </c>
      <c r="J230" s="219">
        <f t="shared" si="28"/>
        <v>3744.15</v>
      </c>
      <c r="K230" s="217">
        <f>IFERROR(VLOOKUP(B230,'[21]DEC-20'!B:H,6,FALSE),0)</f>
        <v>925.95</v>
      </c>
      <c r="L230" s="218">
        <f>IFERROR(VLOOKUP(B230,'[21]DEC-20'!B:H,7,FALSE),0)</f>
        <v>1852.8</v>
      </c>
      <c r="M230" s="219">
        <f t="shared" si="29"/>
        <v>2778.75</v>
      </c>
      <c r="N230" s="217">
        <f>IFERROR(VLOOKUP(B230,'[22]JAN-21'!B:H,6,FALSE),0)</f>
        <v>1685.65</v>
      </c>
      <c r="O230" s="218">
        <f>IFERROR(VLOOKUP(B230,'[22]JAN-21'!B:H,7,FALSE),0)</f>
        <v>1960.5</v>
      </c>
      <c r="P230" s="219">
        <f t="shared" si="30"/>
        <v>3646.15</v>
      </c>
      <c r="Q230" s="217">
        <f>IFERROR(VLOOKUP(B230,'[23]FEB-21'!B:H,6,FALSE),0)</f>
        <v>827</v>
      </c>
      <c r="R230" s="218">
        <f>IFERROR(VLOOKUP(B230,'[23]FEB-21'!B:H,7,FALSE),0)</f>
        <v>2597.4</v>
      </c>
      <c r="S230" s="219">
        <f t="shared" si="25"/>
        <v>3424.4</v>
      </c>
      <c r="T230" s="217">
        <f>IFERROR(VLOOKUP(B230,'[24]MAR-21'!B:H,6,FALSE),0)</f>
        <v>524.9</v>
      </c>
      <c r="U230" s="218">
        <f>IFERROR(VLOOKUP(B230,'[24]MAR-21'!B:H,7,FALSE),0)</f>
        <v>829.45</v>
      </c>
      <c r="V230" s="219">
        <f t="shared" si="26"/>
        <v>1354.35</v>
      </c>
      <c r="W230" s="195">
        <f t="shared" si="31"/>
        <v>6174.6</v>
      </c>
      <c r="X230" s="196">
        <f t="shared" si="31"/>
        <v>8856.75</v>
      </c>
      <c r="Y230" s="197">
        <f t="shared" si="31"/>
        <v>15031.35</v>
      </c>
    </row>
    <row r="231" spans="1:25" ht="13">
      <c r="A231" s="2" t="s">
        <v>295</v>
      </c>
      <c r="B231" s="2" t="s">
        <v>220</v>
      </c>
      <c r="C231" s="89" t="s">
        <v>297</v>
      </c>
      <c r="D231" s="129" t="s">
        <v>303</v>
      </c>
      <c r="E231" s="204">
        <f>IFERROR(VLOOKUP($B231,'[19]OCT-20'!$B:$H,6,FALSE),0)</f>
        <v>130.55000000000001</v>
      </c>
      <c r="F231" s="205">
        <f>IFERROR(VLOOKUP(B231,'[19]OCT-20'!B:H,7,FALSE),0)</f>
        <v>0</v>
      </c>
      <c r="G231" s="206">
        <f t="shared" si="27"/>
        <v>130.55000000000001</v>
      </c>
      <c r="H231" s="217">
        <f>IFERROR(VLOOKUP(B231,'[20]NOV-20'!B:H,6,FALSE),0)</f>
        <v>359.5</v>
      </c>
      <c r="I231" s="218">
        <f>IFERROR(VLOOKUP(B231,'[20]NOV-20'!B:H,7,FALSE),0)</f>
        <v>203.15</v>
      </c>
      <c r="J231" s="219">
        <f t="shared" si="28"/>
        <v>562.65</v>
      </c>
      <c r="K231" s="217">
        <f>IFERROR(VLOOKUP(B231,'[21]DEC-20'!B:H,6,FALSE),0)</f>
        <v>2169.85</v>
      </c>
      <c r="L231" s="218">
        <f>IFERROR(VLOOKUP(B231,'[21]DEC-20'!B:H,7,FALSE),0)</f>
        <v>1326.65</v>
      </c>
      <c r="M231" s="219">
        <f t="shared" si="29"/>
        <v>3496.5</v>
      </c>
      <c r="N231" s="217">
        <f>IFERROR(VLOOKUP(B231,'[22]JAN-21'!B:H,6,FALSE),0)</f>
        <v>1071.5999999999999</v>
      </c>
      <c r="O231" s="218">
        <f>IFERROR(VLOOKUP(B231,'[22]JAN-21'!B:H,7,FALSE),0)</f>
        <v>149.15</v>
      </c>
      <c r="P231" s="219">
        <f t="shared" si="30"/>
        <v>1220.75</v>
      </c>
      <c r="Q231" s="217">
        <f>IFERROR(VLOOKUP(B231,'[23]FEB-21'!B:H,6,FALSE),0)</f>
        <v>1805.2</v>
      </c>
      <c r="R231" s="218">
        <f>IFERROR(VLOOKUP(B231,'[23]FEB-21'!B:H,7,FALSE),0)</f>
        <v>1152.05</v>
      </c>
      <c r="S231" s="219">
        <f t="shared" si="25"/>
        <v>2957.25</v>
      </c>
      <c r="T231" s="217">
        <f>IFERROR(VLOOKUP(B231,'[24]MAR-21'!B:H,6,FALSE),0)</f>
        <v>269.3</v>
      </c>
      <c r="U231" s="218">
        <f>IFERROR(VLOOKUP(B231,'[24]MAR-21'!B:H,7,FALSE),0)</f>
        <v>1.75</v>
      </c>
      <c r="V231" s="219">
        <f t="shared" si="26"/>
        <v>271.05</v>
      </c>
      <c r="W231" s="195">
        <f t="shared" si="31"/>
        <v>5806</v>
      </c>
      <c r="X231" s="196">
        <f t="shared" si="31"/>
        <v>2832.75</v>
      </c>
      <c r="Y231" s="197">
        <f t="shared" si="31"/>
        <v>8638.75</v>
      </c>
    </row>
    <row r="232" spans="1:25" ht="13">
      <c r="A232" s="2" t="s">
        <v>295</v>
      </c>
      <c r="B232" s="2" t="s">
        <v>221</v>
      </c>
      <c r="C232" s="89" t="s">
        <v>297</v>
      </c>
      <c r="D232" s="129" t="s">
        <v>303</v>
      </c>
      <c r="E232" s="204">
        <f>IFERROR(VLOOKUP($B232,'[19]OCT-20'!$B:$H,6,FALSE),0)</f>
        <v>0</v>
      </c>
      <c r="F232" s="205">
        <f>IFERROR(VLOOKUP(B232,'[19]OCT-20'!B:H,7,FALSE),0)</f>
        <v>0</v>
      </c>
      <c r="G232" s="206">
        <f t="shared" si="27"/>
        <v>0</v>
      </c>
      <c r="H232" s="217">
        <f>IFERROR(VLOOKUP(B232,'[20]NOV-20'!B:H,6,FALSE),0)</f>
        <v>0</v>
      </c>
      <c r="I232" s="218">
        <f>IFERROR(VLOOKUP(B232,'[20]NOV-20'!B:H,7,FALSE),0)</f>
        <v>0</v>
      </c>
      <c r="J232" s="219">
        <f t="shared" si="28"/>
        <v>0</v>
      </c>
      <c r="K232" s="217">
        <f>IFERROR(VLOOKUP(B232,'[21]DEC-20'!B:H,6,FALSE),0)</f>
        <v>0</v>
      </c>
      <c r="L232" s="218">
        <f>IFERROR(VLOOKUP(B232,'[21]DEC-20'!B:H,7,FALSE),0)</f>
        <v>0</v>
      </c>
      <c r="M232" s="219">
        <f t="shared" si="29"/>
        <v>0</v>
      </c>
      <c r="N232" s="217">
        <f>IFERROR(VLOOKUP(B232,'[22]JAN-21'!B:H,6,FALSE),0)</f>
        <v>4912.6499999999996</v>
      </c>
      <c r="O232" s="218">
        <f>IFERROR(VLOOKUP(B232,'[22]JAN-21'!B:H,7,FALSE),0)</f>
        <v>2050.5500000000002</v>
      </c>
      <c r="P232" s="219">
        <f t="shared" si="30"/>
        <v>6963.2</v>
      </c>
      <c r="Q232" s="217">
        <f>IFERROR(VLOOKUP(B232,'[23]FEB-21'!B:H,6,FALSE),0)</f>
        <v>587.29999999999995</v>
      </c>
      <c r="R232" s="218">
        <f>IFERROR(VLOOKUP(B232,'[23]FEB-21'!B:H,7,FALSE),0)</f>
        <v>347.85</v>
      </c>
      <c r="S232" s="219">
        <f t="shared" si="25"/>
        <v>935.15</v>
      </c>
      <c r="T232" s="217">
        <f>IFERROR(VLOOKUP(B232,'[24]MAR-21'!B:H,6,FALSE),0)</f>
        <v>0</v>
      </c>
      <c r="U232" s="218">
        <f>IFERROR(VLOOKUP(B232,'[24]MAR-21'!B:H,7,FALSE),0)</f>
        <v>361.3</v>
      </c>
      <c r="V232" s="219">
        <f t="shared" si="26"/>
        <v>361.3</v>
      </c>
      <c r="W232" s="195">
        <f t="shared" si="31"/>
        <v>5499.95</v>
      </c>
      <c r="X232" s="196">
        <f t="shared" si="31"/>
        <v>2759.7000000000003</v>
      </c>
      <c r="Y232" s="197">
        <f t="shared" si="31"/>
        <v>8259.65</v>
      </c>
    </row>
    <row r="233" spans="1:25" ht="13">
      <c r="A233" s="24" t="s">
        <v>295</v>
      </c>
      <c r="B233" s="145" t="s">
        <v>222</v>
      </c>
      <c r="C233" s="89" t="s">
        <v>297</v>
      </c>
      <c r="D233" s="129" t="s">
        <v>303</v>
      </c>
      <c r="E233" s="204">
        <f>IFERROR(VLOOKUP($B233,'[19]OCT-20'!$B:$H,6,FALSE),0)</f>
        <v>42.9</v>
      </c>
      <c r="F233" s="205">
        <f>IFERROR(VLOOKUP(B233,'[19]OCT-20'!B:H,7,FALSE),0)</f>
        <v>118.5</v>
      </c>
      <c r="G233" s="206">
        <f t="shared" si="27"/>
        <v>161.4</v>
      </c>
      <c r="H233" s="217">
        <f>IFERROR(VLOOKUP(B233,'[20]NOV-20'!B:H,6,FALSE),0)</f>
        <v>480.6</v>
      </c>
      <c r="I233" s="218">
        <f>IFERROR(VLOOKUP(B233,'[20]NOV-20'!B:H,7,FALSE),0)</f>
        <v>1633.95</v>
      </c>
      <c r="J233" s="219">
        <f t="shared" si="28"/>
        <v>2114.5500000000002</v>
      </c>
      <c r="K233" s="217">
        <f>IFERROR(VLOOKUP(B233,'[21]DEC-20'!B:H,6,FALSE),0)</f>
        <v>2240.9</v>
      </c>
      <c r="L233" s="218">
        <f>IFERROR(VLOOKUP(B233,'[21]DEC-20'!B:H,7,FALSE),0)</f>
        <v>3762.95</v>
      </c>
      <c r="M233" s="219">
        <f t="shared" si="29"/>
        <v>6003.85</v>
      </c>
      <c r="N233" s="217">
        <f>IFERROR(VLOOKUP(B233,'[22]JAN-21'!B:H,6,FALSE),0)</f>
        <v>635.9</v>
      </c>
      <c r="O233" s="218">
        <f>IFERROR(VLOOKUP(B233,'[22]JAN-21'!B:H,7,FALSE),0)</f>
        <v>2477.75</v>
      </c>
      <c r="P233" s="219">
        <f t="shared" si="30"/>
        <v>3113.65</v>
      </c>
      <c r="Q233" s="217">
        <f>IFERROR(VLOOKUP(B233,'[23]FEB-21'!B:H,6,FALSE),0)</f>
        <v>3574.9</v>
      </c>
      <c r="R233" s="218">
        <f>IFERROR(VLOOKUP(B233,'[23]FEB-21'!B:H,7,FALSE),0)</f>
        <v>5513</v>
      </c>
      <c r="S233" s="219">
        <f t="shared" si="25"/>
        <v>9087.9</v>
      </c>
      <c r="T233" s="217">
        <f>IFERROR(VLOOKUP(B233,'[24]MAR-21'!B:H,6,FALSE),0)</f>
        <v>1868.85</v>
      </c>
      <c r="U233" s="218">
        <f>IFERROR(VLOOKUP(B233,'[24]MAR-21'!B:H,7,FALSE),0)</f>
        <v>233.05</v>
      </c>
      <c r="V233" s="219">
        <f t="shared" si="26"/>
        <v>2101.9</v>
      </c>
      <c r="W233" s="195">
        <f t="shared" si="31"/>
        <v>8844.0500000000011</v>
      </c>
      <c r="X233" s="196">
        <f t="shared" si="31"/>
        <v>13739.199999999999</v>
      </c>
      <c r="Y233" s="197">
        <f t="shared" si="31"/>
        <v>22583.25</v>
      </c>
    </row>
    <row r="234" spans="1:25" ht="13">
      <c r="A234" s="2" t="s">
        <v>403</v>
      </c>
      <c r="B234" s="2" t="s">
        <v>404</v>
      </c>
      <c r="C234" s="89" t="s">
        <v>297</v>
      </c>
      <c r="D234" s="129" t="s">
        <v>304</v>
      </c>
      <c r="E234" s="204">
        <f>IFERROR(VLOOKUP($B234,'[19]OCT-20'!$B:$H,6,FALSE),0)</f>
        <v>8268.81</v>
      </c>
      <c r="F234" s="205">
        <f>IFERROR(VLOOKUP(B234,'[19]OCT-20'!B:H,7,FALSE),0)</f>
        <v>2093.23</v>
      </c>
      <c r="G234" s="206">
        <f t="shared" si="27"/>
        <v>10362.039999999999</v>
      </c>
      <c r="H234" s="217">
        <f>IFERROR(VLOOKUP(B234,'[20]NOV-20'!B:H,6,FALSE),0)</f>
        <v>9018.76</v>
      </c>
      <c r="I234" s="218">
        <f>IFERROR(VLOOKUP(B234,'[20]NOV-20'!B:H,7,FALSE),0)</f>
        <v>2461.87</v>
      </c>
      <c r="J234" s="219">
        <f t="shared" si="28"/>
        <v>11480.630000000001</v>
      </c>
      <c r="K234" s="217">
        <f>IFERROR(VLOOKUP(B234,'[21]DEC-20'!B:H,6,FALSE),0)</f>
        <v>9082.1299999999992</v>
      </c>
      <c r="L234" s="218">
        <f>IFERROR(VLOOKUP(B234,'[21]DEC-20'!B:H,7,FALSE),0)</f>
        <v>2161.33</v>
      </c>
      <c r="M234" s="219">
        <f t="shared" si="29"/>
        <v>11243.46</v>
      </c>
      <c r="N234" s="217">
        <f>IFERROR(VLOOKUP(B234,'[22]JAN-21'!B:H,6,FALSE),0)</f>
        <v>9264.14</v>
      </c>
      <c r="O234" s="218">
        <f>IFERROR(VLOOKUP(B234,'[22]JAN-21'!B:H,7,FALSE),0)</f>
        <v>2031.64</v>
      </c>
      <c r="P234" s="219">
        <f t="shared" si="30"/>
        <v>11295.779999999999</v>
      </c>
      <c r="Q234" s="217">
        <f>IFERROR(VLOOKUP(B234,'[23]FEB-21'!B:H,6,FALSE),0)</f>
        <v>7225.54</v>
      </c>
      <c r="R234" s="218">
        <f>IFERROR(VLOOKUP(B234,'[23]FEB-21'!B:H,7,FALSE),0)</f>
        <v>1640.27</v>
      </c>
      <c r="S234" s="219">
        <f t="shared" si="25"/>
        <v>8865.81</v>
      </c>
      <c r="T234" s="217">
        <f>IFERROR(VLOOKUP(B234,'[24]MAR-21'!B:H,6,FALSE),0)</f>
        <v>10112.93</v>
      </c>
      <c r="U234" s="218">
        <f>IFERROR(VLOOKUP(B234,'[24]MAR-21'!B:H,7,FALSE),0)</f>
        <v>1867.3</v>
      </c>
      <c r="V234" s="219">
        <f t="shared" si="26"/>
        <v>11980.23</v>
      </c>
      <c r="W234" s="195">
        <f t="shared" si="31"/>
        <v>52972.31</v>
      </c>
      <c r="X234" s="196">
        <f t="shared" si="31"/>
        <v>12255.64</v>
      </c>
      <c r="Y234" s="197">
        <f t="shared" si="31"/>
        <v>65227.95</v>
      </c>
    </row>
    <row r="235" spans="1:25" ht="13">
      <c r="A235" s="24" t="s">
        <v>335</v>
      </c>
      <c r="B235" s="2" t="s">
        <v>340</v>
      </c>
      <c r="C235" s="89" t="s">
        <v>297</v>
      </c>
      <c r="D235" s="129" t="s">
        <v>304</v>
      </c>
      <c r="E235" s="204">
        <f>IFERROR(VLOOKUP($B235,'[19]OCT-20'!$B:$H,6,FALSE),0)</f>
        <v>4998.46</v>
      </c>
      <c r="F235" s="205">
        <f>IFERROR(VLOOKUP(B235,'[19]OCT-20'!B:H,7,FALSE),0)</f>
        <v>169.34</v>
      </c>
      <c r="G235" s="206">
        <f t="shared" si="27"/>
        <v>5167.8</v>
      </c>
      <c r="H235" s="217">
        <f>IFERROR(VLOOKUP(B235,'[20]NOV-20'!B:H,6,FALSE),0)</f>
        <v>3194.82</v>
      </c>
      <c r="I235" s="218">
        <f>IFERROR(VLOOKUP(B235,'[20]NOV-20'!B:H,7,FALSE),0)</f>
        <v>335.74</v>
      </c>
      <c r="J235" s="219">
        <f t="shared" si="28"/>
        <v>3530.5600000000004</v>
      </c>
      <c r="K235" s="217">
        <f>IFERROR(VLOOKUP(B235,'[21]DEC-20'!B:H,6,FALSE),0)</f>
        <v>4601.59</v>
      </c>
      <c r="L235" s="218">
        <f>IFERROR(VLOOKUP(B235,'[21]DEC-20'!B:H,7,FALSE),0)</f>
        <v>154.04</v>
      </c>
      <c r="M235" s="219">
        <f t="shared" si="29"/>
        <v>4755.63</v>
      </c>
      <c r="N235" s="217">
        <f>IFERROR(VLOOKUP(B235,'[22]JAN-21'!B:H,6,FALSE),0)</f>
        <v>1422.8</v>
      </c>
      <c r="O235" s="218">
        <f>IFERROR(VLOOKUP(B235,'[22]JAN-21'!B:H,7,FALSE),0)</f>
        <v>31.34</v>
      </c>
      <c r="P235" s="219">
        <f t="shared" si="30"/>
        <v>1454.1399999999999</v>
      </c>
      <c r="Q235" s="217">
        <f>IFERROR(VLOOKUP(B235,'[23]FEB-21'!B:H,6,FALSE),0)</f>
        <v>1050.8</v>
      </c>
      <c r="R235" s="218">
        <f>IFERROR(VLOOKUP(B235,'[23]FEB-21'!B:H,7,FALSE),0)</f>
        <v>139.31</v>
      </c>
      <c r="S235" s="219">
        <f t="shared" si="25"/>
        <v>1190.1099999999999</v>
      </c>
      <c r="T235" s="217">
        <f>IFERROR(VLOOKUP(B235,'[24]MAR-21'!B:H,6,FALSE),0)</f>
        <v>4535.32</v>
      </c>
      <c r="U235" s="218">
        <f>IFERROR(VLOOKUP(B235,'[24]MAR-21'!B:H,7,FALSE),0)</f>
        <v>255.64</v>
      </c>
      <c r="V235" s="219">
        <f t="shared" si="26"/>
        <v>4790.96</v>
      </c>
      <c r="W235" s="195">
        <f t="shared" si="31"/>
        <v>19803.79</v>
      </c>
      <c r="X235" s="196">
        <f t="shared" si="31"/>
        <v>1085.4099999999999</v>
      </c>
      <c r="Y235" s="197">
        <f t="shared" si="31"/>
        <v>20889.2</v>
      </c>
    </row>
    <row r="236" spans="1:25" ht="13">
      <c r="A236" s="2" t="s">
        <v>335</v>
      </c>
      <c r="B236" s="2" t="s">
        <v>336</v>
      </c>
      <c r="C236" s="89" t="s">
        <v>297</v>
      </c>
      <c r="D236" s="129" t="s">
        <v>304</v>
      </c>
      <c r="E236" s="204">
        <f>IFERROR(VLOOKUP($B236,'[19]OCT-20'!$B:$H,6,FALSE),0)</f>
        <v>11095.86</v>
      </c>
      <c r="F236" s="205">
        <f>IFERROR(VLOOKUP(B236,'[19]OCT-20'!B:H,7,FALSE),0)</f>
        <v>205.27</v>
      </c>
      <c r="G236" s="206">
        <f t="shared" si="27"/>
        <v>11301.130000000001</v>
      </c>
      <c r="H236" s="217">
        <f>IFERROR(VLOOKUP(B236,'[20]NOV-20'!B:H,6,FALSE),0)</f>
        <v>10628.6</v>
      </c>
      <c r="I236" s="218">
        <f>IFERROR(VLOOKUP(B236,'[20]NOV-20'!B:H,7,FALSE),0)</f>
        <v>247.62</v>
      </c>
      <c r="J236" s="219">
        <f t="shared" si="28"/>
        <v>10876.220000000001</v>
      </c>
      <c r="K236" s="217">
        <f>IFERROR(VLOOKUP(B236,'[21]DEC-20'!B:H,6,FALSE),0)</f>
        <v>12556.01</v>
      </c>
      <c r="L236" s="218">
        <f>IFERROR(VLOOKUP(B236,'[21]DEC-20'!B:H,7,FALSE),0)</f>
        <v>391.8</v>
      </c>
      <c r="M236" s="219">
        <f t="shared" si="29"/>
        <v>12947.81</v>
      </c>
      <c r="N236" s="217">
        <f>IFERROR(VLOOKUP(B236,'[22]JAN-21'!B:H,6,FALSE),0)</f>
        <v>17073.14</v>
      </c>
      <c r="O236" s="218">
        <f>IFERROR(VLOOKUP(B236,'[22]JAN-21'!B:H,7,FALSE),0)</f>
        <v>259.33</v>
      </c>
      <c r="P236" s="219">
        <f t="shared" si="30"/>
        <v>17332.47</v>
      </c>
      <c r="Q236" s="217">
        <f>IFERROR(VLOOKUP(B236,'[23]FEB-21'!B:H,6,FALSE),0)</f>
        <v>16409.53</v>
      </c>
      <c r="R236" s="218">
        <f>IFERROR(VLOOKUP(B236,'[23]FEB-21'!B:H,7,FALSE),0)</f>
        <v>360.47</v>
      </c>
      <c r="S236" s="219">
        <f t="shared" si="25"/>
        <v>16770</v>
      </c>
      <c r="T236" s="217">
        <f>IFERROR(VLOOKUP(B236,'[24]MAR-21'!B:H,6,FALSE),0)</f>
        <v>30318.07</v>
      </c>
      <c r="U236" s="218">
        <f>IFERROR(VLOOKUP(B236,'[24]MAR-21'!B:H,7,FALSE),0)</f>
        <v>10.11</v>
      </c>
      <c r="V236" s="219">
        <f t="shared" si="26"/>
        <v>30328.18</v>
      </c>
      <c r="W236" s="195">
        <f t="shared" si="31"/>
        <v>98081.209999999992</v>
      </c>
      <c r="X236" s="196">
        <f t="shared" si="31"/>
        <v>1474.6</v>
      </c>
      <c r="Y236" s="197">
        <f t="shared" si="31"/>
        <v>99555.81</v>
      </c>
    </row>
    <row r="237" spans="1:25" ht="13.5" thickBot="1">
      <c r="A237" s="26" t="s">
        <v>335</v>
      </c>
      <c r="B237" s="26" t="s">
        <v>380</v>
      </c>
      <c r="C237" s="90" t="s">
        <v>297</v>
      </c>
      <c r="D237" s="130" t="s">
        <v>304</v>
      </c>
      <c r="E237" s="204">
        <f>IFERROR(VLOOKUP($B237,'[19]OCT-20'!$B:$H,6,FALSE),0)</f>
        <v>10310.11</v>
      </c>
      <c r="F237" s="205">
        <f>IFERROR(VLOOKUP(B237,'[19]OCT-20'!B:H,7,FALSE),0)</f>
        <v>1.82</v>
      </c>
      <c r="G237" s="206">
        <f t="shared" si="27"/>
        <v>10311.93</v>
      </c>
      <c r="H237" s="217">
        <f>IFERROR(VLOOKUP(B237,'[20]NOV-20'!B:H,6,FALSE),0)</f>
        <v>13369.63</v>
      </c>
      <c r="I237" s="218">
        <f>IFERROR(VLOOKUP(B237,'[20]NOV-20'!B:H,7,FALSE),0)</f>
        <v>0</v>
      </c>
      <c r="J237" s="219">
        <f t="shared" si="28"/>
        <v>13369.63</v>
      </c>
      <c r="K237" s="242">
        <f>IFERROR(VLOOKUP(B237,'[21]DEC-20'!B:H,6,FALSE),0)</f>
        <v>17592.509999999998</v>
      </c>
      <c r="L237" s="243">
        <f>IFERROR(VLOOKUP(B237,'[21]DEC-20'!B:H,7,FALSE),0)</f>
        <v>115.29</v>
      </c>
      <c r="M237" s="244">
        <f t="shared" si="29"/>
        <v>17707.8</v>
      </c>
      <c r="N237" s="217">
        <f>IFERROR(VLOOKUP(B237,'[22]JAN-21'!B:H,6,FALSE),0)</f>
        <v>14929.83</v>
      </c>
      <c r="O237" s="218">
        <f>IFERROR(VLOOKUP(B237,'[22]JAN-21'!B:H,7,FALSE),0)</f>
        <v>243.98</v>
      </c>
      <c r="P237" s="219">
        <f t="shared" si="30"/>
        <v>15173.81</v>
      </c>
      <c r="Q237" s="254">
        <f>IFERROR(VLOOKUP(B237,'[23]FEB-21'!B:H,6,FALSE),0)</f>
        <v>19728.46</v>
      </c>
      <c r="R237" s="255">
        <f>IFERROR(VLOOKUP(B237,'[23]FEB-21'!B:H,7,FALSE),0)</f>
        <v>0</v>
      </c>
      <c r="S237" s="256">
        <f t="shared" si="25"/>
        <v>19728.46</v>
      </c>
      <c r="T237" s="217">
        <f>IFERROR(VLOOKUP(B237,'[24]MAR-21'!B:H,6,FALSE),0)</f>
        <v>18704.95</v>
      </c>
      <c r="U237" s="218">
        <f>IFERROR(VLOOKUP(B237,'[24]MAR-21'!B:H,7,FALSE),0)</f>
        <v>0</v>
      </c>
      <c r="V237" s="219">
        <f t="shared" si="26"/>
        <v>18704.95</v>
      </c>
      <c r="W237" s="201">
        <f>SUM(E237,H237,K237,N174,Q237,T237)</f>
        <v>79720.05</v>
      </c>
      <c r="X237" s="202">
        <f t="shared" ref="X237:Y237" si="34">SUM(F237,I237,L237,O237,R237,U237)</f>
        <v>361.09</v>
      </c>
      <c r="Y237" s="203">
        <f t="shared" si="34"/>
        <v>94996.58</v>
      </c>
    </row>
    <row r="238" spans="1:25">
      <c r="A238" s="91"/>
      <c r="B238" s="91"/>
      <c r="C238" s="91"/>
      <c r="D238" s="91"/>
      <c r="E238" s="210" t="s">
        <v>445</v>
      </c>
      <c r="F238" s="211"/>
      <c r="G238" s="212"/>
      <c r="H238" s="257">
        <f>IFERROR(VLOOKUP(B238,'[20]NOV-20'!B:H,6,FALSE),0)</f>
        <v>0</v>
      </c>
      <c r="I238" s="252">
        <f>IFERROR(VLOOKUP(B238,'[20]NOV-20'!B:H,7,FALSE),0)</f>
        <v>0</v>
      </c>
      <c r="J238" s="253">
        <f t="shared" si="28"/>
        <v>0</v>
      </c>
      <c r="K238" s="262">
        <f>IFERROR(VLOOKUP(B238,'[21]DEC-20'!B:H,6,FALSE),0)</f>
        <v>0</v>
      </c>
      <c r="L238" s="218">
        <f>IFERROR(VLOOKUP(B238,'[21]DEC-20'!B:H,7,FALSE),0)</f>
        <v>0</v>
      </c>
      <c r="M238" s="253">
        <f t="shared" si="29"/>
        <v>0</v>
      </c>
      <c r="N238" s="261">
        <f>IFERROR(VLOOKUP(B238,'[22]JAN-21'!B:H,6,FALSE),0)</f>
        <v>0</v>
      </c>
      <c r="O238" s="252">
        <f>IFERROR(VLOOKUP(B238,'[22]JAN-21'!B:H,7,FALSE),0)</f>
        <v>0</v>
      </c>
      <c r="P238" s="253">
        <f t="shared" si="30"/>
        <v>0</v>
      </c>
      <c r="Q238" s="217">
        <f>IFERROR(VLOOKUP(B238,'[23]FEB-21'!B:H,6,FALSE),0)</f>
        <v>0</v>
      </c>
      <c r="R238" s="218">
        <f>IFERROR(VLOOKUP(B238,'[23]FEB-21'!B:H,7,FALSE),0)</f>
        <v>0</v>
      </c>
      <c r="S238" s="219">
        <f t="shared" si="25"/>
        <v>0</v>
      </c>
      <c r="T238" s="269">
        <f>IFERROR(VLOOKUP(B238,'[24]MAR-21'!B:H,6,FALSE),0)</f>
        <v>0</v>
      </c>
      <c r="U238" s="270">
        <f>IFERROR(VLOOKUP(B238,'[24]MAR-21'!B:H,7,FALSE),0)</f>
        <v>0</v>
      </c>
      <c r="V238" s="271">
        <f t="shared" si="26"/>
        <v>0</v>
      </c>
      <c r="W238" s="210"/>
      <c r="X238" s="211"/>
      <c r="Y238" s="212"/>
    </row>
    <row r="239" spans="1:25">
      <c r="A239" s="91"/>
      <c r="B239" s="91"/>
      <c r="C239" s="91"/>
      <c r="D239" s="91"/>
      <c r="E239" s="204"/>
      <c r="F239" s="205"/>
      <c r="G239" s="206"/>
      <c r="H239" s="217">
        <f>IFERROR(VLOOKUP(B239,'[20]NOV-20'!B:H,6,FALSE),0)</f>
        <v>0</v>
      </c>
      <c r="I239" s="218">
        <f>IFERROR(VLOOKUP(B239,'[20]NOV-20'!B:H,7,FALSE),0)</f>
        <v>0</v>
      </c>
      <c r="J239" s="256">
        <f t="shared" si="28"/>
        <v>0</v>
      </c>
      <c r="K239" s="262">
        <f>IFERROR(VLOOKUP(B239,'[21]DEC-20'!B:H,6,FALSE),0)</f>
        <v>0</v>
      </c>
      <c r="L239" s="218">
        <f>IFERROR(VLOOKUP(B239,'[21]DEC-20'!B:H,7,FALSE),0)</f>
        <v>0</v>
      </c>
      <c r="M239" s="256">
        <f t="shared" si="29"/>
        <v>0</v>
      </c>
      <c r="N239" s="262">
        <f>IFERROR(VLOOKUP(B239,'[22]JAN-21'!B:H,6,FALSE),0)</f>
        <v>0</v>
      </c>
      <c r="O239" s="218">
        <f>IFERROR(VLOOKUP(B239,'[22]JAN-21'!B:H,7,FALSE),0)</f>
        <v>0</v>
      </c>
      <c r="P239" s="256">
        <f t="shared" si="30"/>
        <v>0</v>
      </c>
      <c r="Q239" s="217">
        <f>IFERROR(VLOOKUP(B239,'[23]FEB-21'!B:H,6,FALSE),0)</f>
        <v>0</v>
      </c>
      <c r="R239" s="218">
        <f>IFERROR(VLOOKUP(B239,'[23]FEB-21'!B:H,7,FALSE),0)</f>
        <v>0</v>
      </c>
      <c r="S239" s="219">
        <f t="shared" si="25"/>
        <v>0</v>
      </c>
      <c r="T239" s="217">
        <f>IFERROR(VLOOKUP(B239,'[24]MAR-21'!B:H,6,FALSE),0)</f>
        <v>0</v>
      </c>
      <c r="U239" s="218">
        <f>IFERROR(VLOOKUP(B239,'[24]MAR-21'!B:H,7,FALSE),0)</f>
        <v>0</v>
      </c>
      <c r="V239" s="219">
        <f t="shared" si="26"/>
        <v>0</v>
      </c>
      <c r="W239" s="204"/>
      <c r="X239" s="205"/>
      <c r="Y239" s="206"/>
    </row>
    <row r="240" spans="1:25">
      <c r="A240" s="232" t="s">
        <v>223</v>
      </c>
      <c r="B240" s="233"/>
      <c r="C240" s="233"/>
      <c r="D240" s="233"/>
      <c r="E240" s="250">
        <f t="shared" ref="E240:G240" si="35">SUM(E5:E237)</f>
        <v>1502701.5800000005</v>
      </c>
      <c r="F240" s="236">
        <f t="shared" si="35"/>
        <v>306249.38000000006</v>
      </c>
      <c r="G240" s="236">
        <f t="shared" si="35"/>
        <v>1808950.9600000009</v>
      </c>
      <c r="H240" s="45">
        <f t="shared" ref="H240:J240" si="36">SUM(H5:H237)</f>
        <v>1698972.38</v>
      </c>
      <c r="I240" s="236">
        <f t="shared" si="36"/>
        <v>324991.06000000017</v>
      </c>
      <c r="J240" s="236">
        <f t="shared" si="36"/>
        <v>2023963.4400000002</v>
      </c>
      <c r="K240" s="236">
        <f>SUM(K5:K237)</f>
        <v>1755700.9300000002</v>
      </c>
      <c r="L240" s="236">
        <f>SUM(L5:L237)</f>
        <v>392261.13000000018</v>
      </c>
      <c r="M240" s="236">
        <f>SUM(M5:M237)</f>
        <v>2147962.06</v>
      </c>
      <c r="N240" s="236">
        <f t="shared" ref="N240:P240" si="37">SUM(N5:N237)</f>
        <v>1504757.9100000008</v>
      </c>
      <c r="O240" s="236">
        <f t="shared" si="37"/>
        <v>405129.79000000015</v>
      </c>
      <c r="P240" s="249">
        <f t="shared" si="37"/>
        <v>1909887.6999999997</v>
      </c>
      <c r="Q240" s="234">
        <f t="shared" ref="Q240:Y240" si="38">SUM(Q5:Q237)</f>
        <v>1286559.3499999992</v>
      </c>
      <c r="R240" s="235">
        <f t="shared" si="38"/>
        <v>451186.22000000015</v>
      </c>
      <c r="S240" s="237">
        <f t="shared" si="38"/>
        <v>1737745.5700000012</v>
      </c>
      <c r="T240" s="234">
        <f t="shared" si="38"/>
        <v>1983614.9599999997</v>
      </c>
      <c r="U240" s="235">
        <f t="shared" si="38"/>
        <v>345748.07000000012</v>
      </c>
      <c r="V240" s="237">
        <f t="shared" si="38"/>
        <v>2329363.029999997</v>
      </c>
      <c r="W240" s="234">
        <f t="shared" si="38"/>
        <v>9716299.1799999978</v>
      </c>
      <c r="X240" s="235">
        <f t="shared" si="38"/>
        <v>2221500.2600000007</v>
      </c>
      <c r="Y240" s="237">
        <f t="shared" si="38"/>
        <v>11952714.879999999</v>
      </c>
    </row>
    <row r="241" spans="1:25">
      <c r="A241" s="238" t="s">
        <v>224</v>
      </c>
      <c r="B241" s="172"/>
      <c r="C241" s="172"/>
      <c r="D241" s="172"/>
      <c r="E241" s="250">
        <v>0</v>
      </c>
      <c r="F241" s="250">
        <v>0</v>
      </c>
      <c r="G241" s="250">
        <v>0</v>
      </c>
      <c r="H241" s="250">
        <v>0</v>
      </c>
      <c r="I241" s="250">
        <v>0</v>
      </c>
      <c r="J241" s="250">
        <v>0</v>
      </c>
      <c r="K241" s="263">
        <v>0</v>
      </c>
      <c r="L241" s="250">
        <v>0</v>
      </c>
      <c r="M241" s="250">
        <v>0</v>
      </c>
      <c r="N241" s="263">
        <v>0</v>
      </c>
      <c r="O241" s="240">
        <v>0</v>
      </c>
      <c r="P241" s="268">
        <v>0</v>
      </c>
      <c r="Q241" s="241">
        <v>0</v>
      </c>
      <c r="R241" s="239">
        <v>0</v>
      </c>
      <c r="S241" s="240">
        <v>0</v>
      </c>
      <c r="T241" s="241">
        <v>0</v>
      </c>
      <c r="U241" s="239">
        <v>0</v>
      </c>
      <c r="V241" s="38">
        <v>0</v>
      </c>
      <c r="W241" s="241">
        <v>0</v>
      </c>
      <c r="X241" s="239">
        <v>0</v>
      </c>
      <c r="Y241" s="38">
        <v>0</v>
      </c>
    </row>
    <row r="242" spans="1:25" ht="13" thickBot="1">
      <c r="A242" s="178" t="s">
        <v>5</v>
      </c>
      <c r="B242" s="138"/>
      <c r="C242" s="138"/>
      <c r="D242" s="138"/>
      <c r="E242" s="248">
        <f t="shared" ref="E242:G242" si="39">SUM(E240:E241)</f>
        <v>1502701.5800000005</v>
      </c>
      <c r="F242" s="248">
        <f t="shared" si="39"/>
        <v>306249.38000000006</v>
      </c>
      <c r="G242" s="248">
        <f t="shared" si="39"/>
        <v>1808950.9600000009</v>
      </c>
      <c r="H242" s="248">
        <f t="shared" ref="H242:J242" si="40">SUM(H240:H241)</f>
        <v>1698972.38</v>
      </c>
      <c r="I242" s="259">
        <f t="shared" si="40"/>
        <v>324991.06000000017</v>
      </c>
      <c r="J242" s="265">
        <f t="shared" si="40"/>
        <v>2023963.4400000002</v>
      </c>
      <c r="K242" s="264">
        <f t="shared" ref="K242:M242" si="41">SUM(K240:K241)</f>
        <v>1755700.9300000002</v>
      </c>
      <c r="L242" s="260">
        <f t="shared" si="41"/>
        <v>392261.13000000018</v>
      </c>
      <c r="M242" s="265">
        <f t="shared" si="41"/>
        <v>2147962.06</v>
      </c>
      <c r="N242" s="264">
        <f t="shared" ref="N242:S242" si="42">+N240+N241</f>
        <v>1504757.9100000008</v>
      </c>
      <c r="O242" s="245">
        <f t="shared" si="42"/>
        <v>405129.79000000015</v>
      </c>
      <c r="P242" s="248">
        <f t="shared" si="42"/>
        <v>1909887.6999999997</v>
      </c>
      <c r="Q242" s="126">
        <f t="shared" si="42"/>
        <v>1286559.3499999992</v>
      </c>
      <c r="R242" s="126">
        <f t="shared" si="42"/>
        <v>451186.22000000015</v>
      </c>
      <c r="S242" s="126">
        <f t="shared" si="42"/>
        <v>1737745.5700000012</v>
      </c>
      <c r="T242" s="126">
        <f t="shared" ref="T242:Y242" si="43">+T240+T241</f>
        <v>1983614.9599999997</v>
      </c>
      <c r="U242" s="126">
        <f t="shared" si="43"/>
        <v>345748.07000000012</v>
      </c>
      <c r="V242" s="126">
        <f t="shared" si="43"/>
        <v>2329363.029999997</v>
      </c>
      <c r="W242" s="126">
        <f t="shared" si="43"/>
        <v>9716299.1799999978</v>
      </c>
      <c r="X242" s="126">
        <f t="shared" si="43"/>
        <v>2221500.2600000007</v>
      </c>
      <c r="Y242" s="126">
        <f t="shared" si="43"/>
        <v>11952714.879999999</v>
      </c>
    </row>
    <row r="243" spans="1:25">
      <c r="K243" s="220"/>
      <c r="L243" s="220"/>
      <c r="M243" s="220"/>
      <c r="N243" s="220"/>
      <c r="O243" s="220"/>
      <c r="P243" s="220"/>
      <c r="Q243" s="220"/>
      <c r="R243" s="220"/>
      <c r="S243" s="220"/>
      <c r="T243" s="220"/>
      <c r="U243" s="220"/>
      <c r="V243" s="220"/>
    </row>
    <row r="244" spans="1:25">
      <c r="K244" s="220"/>
      <c r="L244" s="220"/>
      <c r="M244" s="220"/>
      <c r="N244" s="220"/>
      <c r="O244" s="220"/>
      <c r="P244" s="220"/>
      <c r="Q244" s="220"/>
      <c r="R244" s="220"/>
      <c r="S244" s="220"/>
      <c r="T244" s="220"/>
      <c r="U244" s="220"/>
      <c r="V244" s="220"/>
    </row>
    <row r="245" spans="1:25">
      <c r="K245" s="220"/>
      <c r="L245" s="220"/>
      <c r="M245" s="220"/>
      <c r="N245" s="220"/>
      <c r="O245" s="220"/>
      <c r="P245" s="220"/>
      <c r="Q245" s="220"/>
      <c r="R245" s="220"/>
      <c r="S245" s="220"/>
      <c r="T245" s="220"/>
      <c r="U245" s="220"/>
      <c r="V245" s="220"/>
    </row>
    <row r="246" spans="1:25">
      <c r="K246" s="220"/>
      <c r="L246" s="220"/>
      <c r="M246" s="220"/>
      <c r="N246" s="220"/>
      <c r="O246" s="220"/>
      <c r="P246" s="220"/>
      <c r="Q246" s="220"/>
      <c r="R246" s="220"/>
      <c r="S246" s="220"/>
      <c r="T246" s="220"/>
      <c r="U246" s="220"/>
      <c r="V246" s="220"/>
    </row>
    <row r="247" spans="1:25">
      <c r="K247" s="220"/>
      <c r="L247" s="220"/>
      <c r="M247" s="220"/>
      <c r="N247" s="220"/>
      <c r="O247" s="220"/>
      <c r="P247" s="220"/>
      <c r="Q247" s="220"/>
      <c r="R247" s="220"/>
      <c r="S247" s="220"/>
      <c r="T247" s="220"/>
      <c r="U247" s="220"/>
      <c r="V247" s="220"/>
    </row>
    <row r="248" spans="1:25">
      <c r="K248" s="220"/>
      <c r="L248" s="220"/>
      <c r="M248" s="220"/>
      <c r="N248" s="220"/>
      <c r="O248" s="220"/>
      <c r="P248" s="220"/>
      <c r="Q248" s="220"/>
      <c r="R248" s="220"/>
      <c r="S248" s="220"/>
      <c r="T248" s="220"/>
      <c r="U248" s="220"/>
      <c r="V248" s="220"/>
    </row>
    <row r="249" spans="1:25">
      <c r="K249" s="220"/>
      <c r="L249" s="220"/>
      <c r="M249" s="220"/>
      <c r="N249" s="220"/>
      <c r="O249" s="220"/>
      <c r="P249" s="220"/>
      <c r="Q249" s="220"/>
      <c r="R249" s="220"/>
      <c r="S249" s="220"/>
      <c r="T249" s="220"/>
      <c r="U249" s="220"/>
      <c r="V249" s="220"/>
    </row>
    <row r="250" spans="1:25">
      <c r="K250" s="220"/>
      <c r="L250" s="220"/>
      <c r="M250" s="220"/>
      <c r="N250" s="220"/>
      <c r="O250" s="220"/>
      <c r="P250" s="220"/>
      <c r="Q250" s="220"/>
      <c r="R250" s="220"/>
      <c r="S250" s="220"/>
      <c r="T250" s="220"/>
      <c r="U250" s="220"/>
      <c r="V250" s="220"/>
    </row>
    <row r="251" spans="1:25">
      <c r="K251" s="220"/>
      <c r="L251" s="220"/>
      <c r="M251" s="220"/>
      <c r="N251" s="220"/>
      <c r="O251" s="220"/>
      <c r="P251" s="220"/>
      <c r="Q251" s="220"/>
      <c r="R251" s="220"/>
      <c r="S251" s="220"/>
      <c r="T251" s="220"/>
      <c r="U251" s="220"/>
      <c r="V251" s="220"/>
    </row>
    <row r="252" spans="1:25">
      <c r="K252" s="220"/>
      <c r="L252" s="220"/>
      <c r="M252" s="220"/>
      <c r="N252" s="220"/>
      <c r="O252" s="220"/>
      <c r="P252" s="220"/>
      <c r="Q252" s="220"/>
      <c r="R252" s="220"/>
      <c r="S252" s="220"/>
      <c r="T252" s="220"/>
      <c r="U252" s="220"/>
      <c r="V252" s="220"/>
    </row>
    <row r="253" spans="1:25">
      <c r="K253" s="220"/>
      <c r="L253" s="220"/>
      <c r="M253" s="220"/>
      <c r="N253" s="220"/>
      <c r="O253" s="220"/>
      <c r="P253" s="220"/>
      <c r="Q253" s="220"/>
      <c r="R253" s="220"/>
      <c r="S253" s="220"/>
      <c r="T253" s="220"/>
      <c r="U253" s="220"/>
      <c r="V253" s="220"/>
    </row>
    <row r="254" spans="1:25">
      <c r="K254" s="220"/>
      <c r="L254" s="220"/>
      <c r="M254" s="220"/>
      <c r="N254" s="220"/>
      <c r="O254" s="220"/>
      <c r="P254" s="220"/>
      <c r="Q254" s="220"/>
      <c r="R254" s="220"/>
      <c r="S254" s="220"/>
      <c r="T254" s="220"/>
      <c r="U254" s="220"/>
      <c r="V254" s="220"/>
    </row>
    <row r="255" spans="1:25">
      <c r="K255" s="220"/>
      <c r="L255" s="220"/>
      <c r="M255" s="220"/>
      <c r="N255" s="220"/>
      <c r="O255" s="220"/>
      <c r="P255" s="220"/>
      <c r="Q255" s="220"/>
      <c r="R255" s="220"/>
      <c r="S255" s="220"/>
      <c r="T255" s="220"/>
      <c r="U255" s="220"/>
      <c r="V255" s="220"/>
    </row>
    <row r="256" spans="1:25">
      <c r="K256" s="220"/>
      <c r="L256" s="220"/>
      <c r="M256" s="220"/>
      <c r="N256" s="220"/>
      <c r="O256" s="220"/>
      <c r="P256" s="220"/>
      <c r="Q256" s="220"/>
      <c r="R256" s="220"/>
      <c r="S256" s="220"/>
      <c r="T256" s="220"/>
      <c r="U256" s="220"/>
      <c r="V256" s="220"/>
    </row>
    <row r="257" spans="11:22">
      <c r="K257" s="220"/>
      <c r="L257" s="220"/>
      <c r="M257" s="220"/>
      <c r="N257" s="220"/>
      <c r="O257" s="220"/>
      <c r="P257" s="220"/>
      <c r="Q257" s="220"/>
      <c r="R257" s="220"/>
      <c r="S257" s="220"/>
      <c r="T257" s="220"/>
      <c r="U257" s="220"/>
      <c r="V257" s="220"/>
    </row>
    <row r="258" spans="11:22">
      <c r="K258" s="220"/>
      <c r="L258" s="220"/>
      <c r="M258" s="220"/>
      <c r="N258" s="220"/>
      <c r="O258" s="220"/>
      <c r="P258" s="220"/>
      <c r="Q258" s="220"/>
      <c r="R258" s="220"/>
      <c r="S258" s="220"/>
      <c r="T258" s="220"/>
      <c r="U258" s="220"/>
      <c r="V258" s="220"/>
    </row>
    <row r="259" spans="11:22">
      <c r="K259" s="220"/>
      <c r="L259" s="220"/>
      <c r="M259" s="220"/>
      <c r="N259" s="220"/>
      <c r="O259" s="220"/>
      <c r="P259" s="220"/>
      <c r="Q259" s="220"/>
      <c r="R259" s="220"/>
      <c r="S259" s="220"/>
      <c r="T259" s="220"/>
      <c r="U259" s="220"/>
      <c r="V259" s="220"/>
    </row>
    <row r="260" spans="11:22">
      <c r="K260" s="220"/>
      <c r="L260" s="220"/>
      <c r="M260" s="220"/>
      <c r="N260" s="220"/>
      <c r="O260" s="220"/>
      <c r="P260" s="220"/>
      <c r="Q260" s="220"/>
      <c r="R260" s="220"/>
      <c r="S260" s="220"/>
      <c r="T260" s="220"/>
      <c r="U260" s="220"/>
      <c r="V260" s="220"/>
    </row>
    <row r="261" spans="11:22">
      <c r="K261" s="220"/>
      <c r="L261" s="220"/>
      <c r="M261" s="220"/>
      <c r="N261" s="220"/>
      <c r="O261" s="220"/>
      <c r="P261" s="220"/>
      <c r="Q261" s="220"/>
      <c r="R261" s="220"/>
      <c r="S261" s="220"/>
      <c r="T261" s="220"/>
      <c r="U261" s="220"/>
      <c r="V261" s="220"/>
    </row>
    <row r="262" spans="11:22">
      <c r="K262" s="220"/>
      <c r="L262" s="220"/>
      <c r="M262" s="220"/>
      <c r="N262" s="220"/>
      <c r="O262" s="220"/>
      <c r="P262" s="220"/>
      <c r="Q262" s="220"/>
      <c r="R262" s="220"/>
      <c r="S262" s="220"/>
      <c r="T262" s="220"/>
      <c r="U262" s="220"/>
      <c r="V262" s="220"/>
    </row>
    <row r="263" spans="11:22">
      <c r="K263" s="220"/>
      <c r="L263" s="220"/>
      <c r="M263" s="220"/>
      <c r="N263" s="220"/>
      <c r="O263" s="220"/>
      <c r="P263" s="220"/>
      <c r="Q263" s="220"/>
      <c r="R263" s="220"/>
      <c r="S263" s="220"/>
      <c r="T263" s="220"/>
      <c r="U263" s="220"/>
      <c r="V263" s="220"/>
    </row>
    <row r="264" spans="11:22">
      <c r="K264" s="220"/>
      <c r="L264" s="220"/>
      <c r="M264" s="220"/>
      <c r="N264" s="220"/>
      <c r="O264" s="220"/>
      <c r="P264" s="220"/>
      <c r="Q264" s="220"/>
      <c r="R264" s="220"/>
      <c r="S264" s="220"/>
      <c r="T264" s="220"/>
      <c r="U264" s="220"/>
      <c r="V264" s="220"/>
    </row>
    <row r="265" spans="11:22">
      <c r="K265" s="220"/>
      <c r="L265" s="220"/>
      <c r="M265" s="220"/>
      <c r="N265" s="220"/>
      <c r="O265" s="220"/>
      <c r="P265" s="220"/>
      <c r="Q265" s="220"/>
      <c r="R265" s="220"/>
      <c r="S265" s="220"/>
      <c r="T265" s="220"/>
      <c r="U265" s="220"/>
      <c r="V265" s="220"/>
    </row>
    <row r="266" spans="11:22">
      <c r="K266" s="220"/>
      <c r="L266" s="220"/>
      <c r="M266" s="220"/>
      <c r="N266" s="220"/>
      <c r="O266" s="220"/>
      <c r="P266" s="220"/>
      <c r="Q266" s="220"/>
      <c r="R266" s="220"/>
      <c r="S266" s="220"/>
      <c r="T266" s="220"/>
      <c r="U266" s="220"/>
      <c r="V266" s="220"/>
    </row>
    <row r="267" spans="11:22">
      <c r="K267" s="220"/>
      <c r="L267" s="220"/>
      <c r="M267" s="220"/>
      <c r="N267" s="220"/>
      <c r="O267" s="220"/>
      <c r="P267" s="220"/>
      <c r="Q267" s="220"/>
      <c r="R267" s="220"/>
      <c r="S267" s="220"/>
      <c r="T267" s="220"/>
      <c r="U267" s="220"/>
      <c r="V267" s="220"/>
    </row>
    <row r="268" spans="11:22">
      <c r="K268" s="220"/>
      <c r="L268" s="220"/>
      <c r="M268" s="220"/>
      <c r="N268" s="220"/>
      <c r="O268" s="220"/>
      <c r="P268" s="220"/>
      <c r="Q268" s="220"/>
      <c r="R268" s="220"/>
      <c r="S268" s="220"/>
      <c r="T268" s="220"/>
      <c r="U268" s="220"/>
      <c r="V268" s="220"/>
    </row>
    <row r="269" spans="11:22">
      <c r="K269" s="220"/>
      <c r="L269" s="220"/>
      <c r="M269" s="220"/>
      <c r="N269" s="220"/>
      <c r="O269" s="220"/>
      <c r="P269" s="220"/>
      <c r="Q269" s="220"/>
      <c r="R269" s="220"/>
      <c r="S269" s="220"/>
      <c r="T269" s="220"/>
      <c r="U269" s="220"/>
      <c r="V269" s="220"/>
    </row>
    <row r="270" spans="11:22">
      <c r="K270" s="220"/>
      <c r="L270" s="220"/>
      <c r="M270" s="220"/>
      <c r="N270" s="220"/>
      <c r="O270" s="220"/>
      <c r="P270" s="220"/>
      <c r="Q270" s="220"/>
      <c r="R270" s="220"/>
      <c r="S270" s="220"/>
      <c r="T270" s="220"/>
      <c r="U270" s="220"/>
      <c r="V270" s="220"/>
    </row>
    <row r="271" spans="11:22">
      <c r="K271" s="220"/>
      <c r="L271" s="220"/>
      <c r="M271" s="220"/>
      <c r="N271" s="220"/>
      <c r="O271" s="220"/>
      <c r="P271" s="220"/>
      <c r="Q271" s="220"/>
      <c r="R271" s="220"/>
      <c r="S271" s="220"/>
      <c r="T271" s="220"/>
      <c r="U271" s="220"/>
      <c r="V271" s="220"/>
    </row>
    <row r="272" spans="11:22">
      <c r="K272" s="220"/>
      <c r="L272" s="220"/>
      <c r="M272" s="220"/>
      <c r="N272" s="220"/>
      <c r="O272" s="220"/>
      <c r="P272" s="220"/>
      <c r="Q272" s="220"/>
      <c r="R272" s="220"/>
      <c r="S272" s="220"/>
      <c r="T272" s="220"/>
      <c r="U272" s="220"/>
      <c r="V272" s="220"/>
    </row>
    <row r="273" spans="11:22">
      <c r="K273" s="220"/>
      <c r="L273" s="220"/>
      <c r="M273" s="220"/>
      <c r="N273" s="220"/>
      <c r="O273" s="220"/>
      <c r="P273" s="220"/>
      <c r="Q273" s="220"/>
      <c r="R273" s="220"/>
      <c r="S273" s="220"/>
      <c r="T273" s="220"/>
      <c r="U273" s="220"/>
      <c r="V273" s="220"/>
    </row>
    <row r="274" spans="11:22">
      <c r="K274" s="220"/>
      <c r="L274" s="220"/>
      <c r="M274" s="220"/>
      <c r="N274" s="220"/>
      <c r="O274" s="220"/>
      <c r="P274" s="220"/>
      <c r="Q274" s="220"/>
      <c r="R274" s="220"/>
      <c r="S274" s="220"/>
      <c r="T274" s="220"/>
      <c r="U274" s="220"/>
      <c r="V274" s="220"/>
    </row>
    <row r="275" spans="11:22">
      <c r="K275" s="220"/>
      <c r="L275" s="220"/>
      <c r="M275" s="220"/>
      <c r="N275" s="220"/>
      <c r="O275" s="220"/>
      <c r="P275" s="220"/>
      <c r="Q275" s="220"/>
      <c r="R275" s="220"/>
      <c r="S275" s="220"/>
      <c r="T275" s="220"/>
      <c r="U275" s="220"/>
      <c r="V275" s="220"/>
    </row>
    <row r="276" spans="11:22">
      <c r="K276" s="220"/>
      <c r="L276" s="220"/>
      <c r="M276" s="220"/>
      <c r="N276" s="220"/>
      <c r="O276" s="220"/>
      <c r="P276" s="220"/>
      <c r="Q276" s="220"/>
      <c r="R276" s="220"/>
      <c r="S276" s="220"/>
      <c r="T276" s="220"/>
      <c r="U276" s="220"/>
      <c r="V276" s="220"/>
    </row>
    <row r="277" spans="11:22">
      <c r="K277" s="220"/>
      <c r="L277" s="220"/>
      <c r="M277" s="220"/>
      <c r="N277" s="220"/>
      <c r="O277" s="220"/>
      <c r="P277" s="220"/>
      <c r="Q277" s="220"/>
      <c r="R277" s="220"/>
      <c r="S277" s="220"/>
      <c r="T277" s="220"/>
      <c r="U277" s="220"/>
      <c r="V277" s="220"/>
    </row>
    <row r="278" spans="11:22">
      <c r="K278" s="220"/>
      <c r="L278" s="220"/>
      <c r="M278" s="220"/>
      <c r="N278" s="220"/>
      <c r="O278" s="220"/>
      <c r="P278" s="220"/>
      <c r="Q278" s="220"/>
      <c r="R278" s="220"/>
      <c r="S278" s="220"/>
      <c r="T278" s="220"/>
      <c r="U278" s="220"/>
      <c r="V278" s="220"/>
    </row>
    <row r="279" spans="11:22">
      <c r="K279" s="220"/>
      <c r="L279" s="220"/>
      <c r="M279" s="220"/>
      <c r="N279" s="220"/>
      <c r="O279" s="220"/>
      <c r="P279" s="220"/>
      <c r="Q279" s="220"/>
      <c r="R279" s="220"/>
      <c r="S279" s="220"/>
      <c r="T279" s="220"/>
      <c r="U279" s="220"/>
      <c r="V279" s="220"/>
    </row>
    <row r="280" spans="11:22">
      <c r="K280" s="220"/>
      <c r="L280" s="220"/>
      <c r="M280" s="220"/>
      <c r="N280" s="220"/>
      <c r="O280" s="220"/>
      <c r="P280" s="220"/>
      <c r="Q280" s="220"/>
      <c r="R280" s="220"/>
      <c r="S280" s="220"/>
      <c r="T280" s="220"/>
      <c r="U280" s="220"/>
      <c r="V280" s="220"/>
    </row>
    <row r="281" spans="11:22">
      <c r="K281" s="220"/>
      <c r="L281" s="220"/>
      <c r="M281" s="220"/>
      <c r="N281" s="220"/>
      <c r="O281" s="220"/>
      <c r="P281" s="220"/>
      <c r="Q281" s="220"/>
      <c r="R281" s="220"/>
      <c r="S281" s="220"/>
      <c r="T281" s="220"/>
      <c r="U281" s="220"/>
      <c r="V281" s="220"/>
    </row>
    <row r="282" spans="11:22">
      <c r="K282" s="220"/>
      <c r="L282" s="220"/>
      <c r="M282" s="220"/>
      <c r="N282" s="220"/>
      <c r="O282" s="220"/>
      <c r="P282" s="220"/>
      <c r="Q282" s="220"/>
      <c r="R282" s="220"/>
      <c r="S282" s="220"/>
      <c r="T282" s="220"/>
      <c r="U282" s="220"/>
      <c r="V282" s="220"/>
    </row>
    <row r="283" spans="11:22">
      <c r="K283" s="220"/>
      <c r="L283" s="220"/>
      <c r="M283" s="220"/>
      <c r="N283" s="220"/>
      <c r="O283" s="220"/>
      <c r="P283" s="220"/>
      <c r="Q283" s="220"/>
      <c r="R283" s="220"/>
      <c r="S283" s="220"/>
      <c r="T283" s="220"/>
      <c r="U283" s="220"/>
      <c r="V283" s="220"/>
    </row>
    <row r="284" spans="11:22">
      <c r="K284" s="220"/>
      <c r="L284" s="220"/>
      <c r="M284" s="220"/>
      <c r="N284" s="220"/>
      <c r="O284" s="220"/>
      <c r="P284" s="220"/>
      <c r="Q284" s="220"/>
      <c r="R284" s="220"/>
      <c r="S284" s="220"/>
      <c r="T284" s="220"/>
      <c r="U284" s="220"/>
      <c r="V284" s="220"/>
    </row>
    <row r="285" spans="11:22">
      <c r="K285" s="220"/>
      <c r="L285" s="220"/>
      <c r="M285" s="220"/>
      <c r="N285" s="220"/>
      <c r="O285" s="220"/>
      <c r="P285" s="220"/>
      <c r="Q285" s="220"/>
      <c r="R285" s="220"/>
      <c r="S285" s="220"/>
      <c r="T285" s="220"/>
      <c r="U285" s="220"/>
      <c r="V285" s="220"/>
    </row>
    <row r="286" spans="11:22">
      <c r="K286" s="220"/>
      <c r="L286" s="220"/>
      <c r="M286" s="220"/>
      <c r="N286" s="220"/>
      <c r="O286" s="220"/>
      <c r="P286" s="220"/>
      <c r="Q286" s="220"/>
      <c r="R286" s="220"/>
      <c r="S286" s="220"/>
      <c r="T286" s="220"/>
      <c r="U286" s="220"/>
      <c r="V286" s="220"/>
    </row>
    <row r="287" spans="11:22">
      <c r="K287" s="220"/>
      <c r="L287" s="220"/>
      <c r="M287" s="220"/>
      <c r="N287" s="220"/>
      <c r="O287" s="220"/>
      <c r="P287" s="220"/>
      <c r="Q287" s="220"/>
      <c r="R287" s="220"/>
      <c r="S287" s="220"/>
      <c r="T287" s="220"/>
      <c r="U287" s="220"/>
      <c r="V287" s="220"/>
    </row>
    <row r="288" spans="11:22">
      <c r="K288" s="220"/>
      <c r="L288" s="220"/>
      <c r="M288" s="220"/>
      <c r="N288" s="220"/>
      <c r="O288" s="220"/>
      <c r="P288" s="220"/>
      <c r="Q288" s="220"/>
      <c r="R288" s="220"/>
      <c r="S288" s="220"/>
      <c r="T288" s="220"/>
      <c r="U288" s="220"/>
      <c r="V288" s="220"/>
    </row>
    <row r="289" spans="11:22">
      <c r="K289" s="220"/>
      <c r="L289" s="220"/>
      <c r="M289" s="220"/>
      <c r="N289" s="220"/>
      <c r="O289" s="220"/>
      <c r="P289" s="220"/>
      <c r="Q289" s="220"/>
      <c r="R289" s="220"/>
      <c r="S289" s="220"/>
      <c r="T289" s="220"/>
      <c r="U289" s="220"/>
      <c r="V289" s="220"/>
    </row>
    <row r="290" spans="11:22">
      <c r="K290" s="220"/>
      <c r="L290" s="220"/>
      <c r="M290" s="220"/>
      <c r="N290" s="220"/>
      <c r="O290" s="220"/>
      <c r="P290" s="220"/>
      <c r="Q290" s="220"/>
      <c r="R290" s="220"/>
      <c r="S290" s="220"/>
      <c r="T290" s="220"/>
      <c r="U290" s="220"/>
      <c r="V290" s="220"/>
    </row>
    <row r="291" spans="11:22">
      <c r="K291" s="220"/>
      <c r="L291" s="220"/>
      <c r="M291" s="220"/>
      <c r="N291" s="220"/>
      <c r="O291" s="220"/>
      <c r="P291" s="220"/>
      <c r="Q291" s="220"/>
      <c r="R291" s="220"/>
      <c r="S291" s="220"/>
      <c r="T291" s="220"/>
      <c r="U291" s="220"/>
      <c r="V291" s="220"/>
    </row>
    <row r="292" spans="11:22">
      <c r="K292" s="220"/>
      <c r="L292" s="220"/>
      <c r="M292" s="220"/>
      <c r="N292" s="220"/>
      <c r="O292" s="220"/>
      <c r="P292" s="220"/>
      <c r="Q292" s="220"/>
      <c r="R292" s="220"/>
      <c r="S292" s="220"/>
      <c r="T292" s="220"/>
      <c r="U292" s="220"/>
      <c r="V292" s="220"/>
    </row>
    <row r="293" spans="11:22">
      <c r="K293" s="220"/>
      <c r="L293" s="220"/>
      <c r="M293" s="220"/>
      <c r="N293" s="220"/>
      <c r="O293" s="220"/>
      <c r="P293" s="220"/>
      <c r="Q293" s="220"/>
      <c r="R293" s="220"/>
      <c r="S293" s="220"/>
      <c r="T293" s="220"/>
      <c r="U293" s="220"/>
      <c r="V293" s="220"/>
    </row>
    <row r="294" spans="11:22">
      <c r="K294" s="220"/>
      <c r="L294" s="220"/>
      <c r="M294" s="220"/>
      <c r="N294" s="220"/>
      <c r="O294" s="220"/>
      <c r="P294" s="220"/>
      <c r="Q294" s="220"/>
      <c r="R294" s="220"/>
      <c r="S294" s="220"/>
      <c r="T294" s="220"/>
      <c r="U294" s="220"/>
      <c r="V294" s="220"/>
    </row>
    <row r="295" spans="11:22">
      <c r="K295" s="220"/>
      <c r="L295" s="220"/>
      <c r="M295" s="220"/>
      <c r="N295" s="220"/>
      <c r="O295" s="220"/>
      <c r="P295" s="220"/>
      <c r="Q295" s="220"/>
      <c r="R295" s="220"/>
      <c r="S295" s="220"/>
      <c r="T295" s="220"/>
      <c r="U295" s="220"/>
      <c r="V295" s="220"/>
    </row>
    <row r="296" spans="11:22">
      <c r="K296" s="220"/>
      <c r="L296" s="220"/>
      <c r="M296" s="220"/>
      <c r="N296" s="220"/>
      <c r="O296" s="220"/>
      <c r="P296" s="220"/>
      <c r="Q296" s="220"/>
      <c r="R296" s="220"/>
      <c r="S296" s="220"/>
      <c r="T296" s="220"/>
      <c r="U296" s="220"/>
      <c r="V296" s="220"/>
    </row>
    <row r="297" spans="11:22">
      <c r="K297" s="220"/>
      <c r="L297" s="220"/>
      <c r="M297" s="220"/>
      <c r="N297" s="220"/>
      <c r="O297" s="220"/>
      <c r="P297" s="220"/>
      <c r="Q297" s="220"/>
      <c r="R297" s="220"/>
      <c r="S297" s="220"/>
      <c r="T297" s="220"/>
      <c r="U297" s="220"/>
      <c r="V297" s="220"/>
    </row>
    <row r="298" spans="11:22">
      <c r="K298" s="220"/>
      <c r="L298" s="220"/>
      <c r="M298" s="220"/>
      <c r="N298" s="220"/>
      <c r="O298" s="220"/>
      <c r="P298" s="220"/>
      <c r="Q298" s="220"/>
      <c r="R298" s="220"/>
      <c r="S298" s="220"/>
      <c r="T298" s="220"/>
      <c r="U298" s="220"/>
      <c r="V298" s="220"/>
    </row>
    <row r="299" spans="11:22">
      <c r="K299" s="220"/>
      <c r="L299" s="220"/>
      <c r="M299" s="220"/>
      <c r="N299" s="220"/>
      <c r="O299" s="220"/>
      <c r="P299" s="220"/>
      <c r="Q299" s="220"/>
      <c r="R299" s="220"/>
      <c r="S299" s="220"/>
      <c r="T299" s="220"/>
      <c r="U299" s="220"/>
      <c r="V299" s="220"/>
    </row>
    <row r="300" spans="11:22">
      <c r="K300" s="220"/>
      <c r="L300" s="220"/>
      <c r="M300" s="220"/>
      <c r="N300" s="220"/>
      <c r="O300" s="220"/>
      <c r="P300" s="220"/>
      <c r="Q300" s="220"/>
      <c r="R300" s="220"/>
      <c r="S300" s="220"/>
      <c r="T300" s="220"/>
      <c r="U300" s="220"/>
      <c r="V300" s="220"/>
    </row>
    <row r="301" spans="11:22">
      <c r="K301" s="220"/>
      <c r="L301" s="220"/>
      <c r="M301" s="220"/>
      <c r="N301" s="220"/>
      <c r="O301" s="220"/>
      <c r="P301" s="220"/>
      <c r="Q301" s="220"/>
      <c r="R301" s="220"/>
      <c r="S301" s="220"/>
      <c r="T301" s="220"/>
      <c r="U301" s="220"/>
      <c r="V301" s="220"/>
    </row>
    <row r="302" spans="11:22">
      <c r="K302" s="220"/>
      <c r="L302" s="220"/>
      <c r="M302" s="220"/>
      <c r="N302" s="220"/>
      <c r="O302" s="220"/>
      <c r="P302" s="220"/>
      <c r="Q302" s="220"/>
      <c r="R302" s="220"/>
      <c r="S302" s="220"/>
      <c r="T302" s="220"/>
      <c r="U302" s="220"/>
      <c r="V302" s="220"/>
    </row>
    <row r="303" spans="11:22">
      <c r="K303" s="220"/>
      <c r="L303" s="220"/>
      <c r="M303" s="220"/>
      <c r="N303" s="220"/>
      <c r="O303" s="220"/>
      <c r="P303" s="220"/>
      <c r="Q303" s="220"/>
      <c r="R303" s="220"/>
      <c r="S303" s="220"/>
      <c r="T303" s="220"/>
      <c r="U303" s="220"/>
      <c r="V303" s="220"/>
    </row>
    <row r="304" spans="11:22">
      <c r="K304" s="220"/>
      <c r="L304" s="220"/>
      <c r="M304" s="220"/>
      <c r="N304" s="220"/>
      <c r="O304" s="220"/>
      <c r="P304" s="220"/>
      <c r="Q304" s="220"/>
      <c r="R304" s="220"/>
      <c r="S304" s="220"/>
      <c r="T304" s="220"/>
      <c r="U304" s="220"/>
      <c r="V304" s="220"/>
    </row>
    <row r="305" spans="11:22">
      <c r="K305" s="220"/>
      <c r="L305" s="220"/>
      <c r="M305" s="220"/>
      <c r="N305" s="220"/>
      <c r="O305" s="220"/>
      <c r="P305" s="220"/>
      <c r="Q305" s="220"/>
      <c r="R305" s="220"/>
      <c r="S305" s="220"/>
      <c r="T305" s="220"/>
      <c r="U305" s="220"/>
      <c r="V305" s="220"/>
    </row>
    <row r="306" spans="11:22">
      <c r="K306" s="220"/>
      <c r="L306" s="220"/>
      <c r="M306" s="220"/>
      <c r="N306" s="220"/>
      <c r="O306" s="220"/>
      <c r="P306" s="220"/>
      <c r="Q306" s="220"/>
      <c r="R306" s="220"/>
      <c r="S306" s="220"/>
      <c r="T306" s="220"/>
      <c r="U306" s="220"/>
      <c r="V306" s="220"/>
    </row>
    <row r="307" spans="11:22">
      <c r="K307" s="220"/>
      <c r="L307" s="220"/>
      <c r="M307" s="220"/>
      <c r="N307" s="220"/>
      <c r="O307" s="220"/>
      <c r="P307" s="220"/>
      <c r="Q307" s="220"/>
      <c r="R307" s="220"/>
      <c r="S307" s="220"/>
      <c r="T307" s="220"/>
      <c r="U307" s="220"/>
      <c r="V307" s="220"/>
    </row>
    <row r="308" spans="11:22">
      <c r="K308" s="220"/>
      <c r="L308" s="220"/>
      <c r="M308" s="220"/>
      <c r="N308" s="220"/>
      <c r="O308" s="220"/>
      <c r="P308" s="220"/>
      <c r="Q308" s="220"/>
      <c r="R308" s="220"/>
      <c r="S308" s="220"/>
      <c r="T308" s="220"/>
      <c r="U308" s="220"/>
      <c r="V308" s="220"/>
    </row>
    <row r="309" spans="11:22">
      <c r="K309" s="220"/>
      <c r="L309" s="220"/>
      <c r="M309" s="220"/>
      <c r="N309" s="220"/>
      <c r="O309" s="220"/>
      <c r="P309" s="220"/>
      <c r="Q309" s="220"/>
      <c r="R309" s="220"/>
      <c r="S309" s="220"/>
      <c r="T309" s="220"/>
      <c r="U309" s="220"/>
      <c r="V309" s="220"/>
    </row>
    <row r="310" spans="11:22">
      <c r="K310" s="220"/>
      <c r="L310" s="220"/>
      <c r="M310" s="220"/>
      <c r="N310" s="220"/>
      <c r="O310" s="220"/>
      <c r="P310" s="220"/>
      <c r="Q310" s="220"/>
      <c r="R310" s="220"/>
      <c r="S310" s="220"/>
      <c r="T310" s="220"/>
      <c r="U310" s="220"/>
      <c r="V310" s="220"/>
    </row>
    <row r="311" spans="11:22">
      <c r="K311" s="220"/>
      <c r="L311" s="220"/>
      <c r="M311" s="220"/>
      <c r="N311" s="220"/>
      <c r="O311" s="220"/>
      <c r="P311" s="220"/>
      <c r="Q311" s="220"/>
      <c r="R311" s="220"/>
      <c r="S311" s="220"/>
      <c r="T311" s="220"/>
      <c r="U311" s="220"/>
      <c r="V311" s="220"/>
    </row>
    <row r="312" spans="11:22">
      <c r="N312" s="220"/>
      <c r="O312" s="220"/>
      <c r="P312" s="220"/>
    </row>
    <row r="313" spans="11:22">
      <c r="N313" s="220"/>
      <c r="O313" s="220"/>
      <c r="P313" s="220"/>
    </row>
    <row r="314" spans="11:22">
      <c r="N314" s="220"/>
      <c r="O314" s="220"/>
      <c r="P314" s="220"/>
    </row>
    <row r="315" spans="11:22">
      <c r="N315" s="220"/>
      <c r="O315" s="220"/>
      <c r="P315" s="220"/>
    </row>
    <row r="316" spans="11:22">
      <c r="N316" s="220"/>
      <c r="O316" s="220"/>
      <c r="P316" s="220"/>
    </row>
    <row r="317" spans="11:22">
      <c r="N317" s="220"/>
      <c r="O317" s="220"/>
      <c r="P317" s="220"/>
    </row>
    <row r="318" spans="11:22">
      <c r="N318" s="220"/>
      <c r="O318" s="220"/>
      <c r="P318" s="220"/>
    </row>
    <row r="319" spans="11:22">
      <c r="N319" s="220"/>
      <c r="O319" s="220"/>
      <c r="P319" s="220"/>
    </row>
    <row r="320" spans="11:22">
      <c r="N320" s="92"/>
      <c r="O320" s="92"/>
      <c r="P320" s="92"/>
    </row>
    <row r="321" spans="14:15">
      <c r="N321" s="101"/>
      <c r="O321" s="101"/>
    </row>
    <row r="322" spans="14:15">
      <c r="N322" s="101"/>
      <c r="O322" s="101"/>
    </row>
    <row r="323" spans="14:15">
      <c r="N323" s="101"/>
      <c r="O323" s="101"/>
    </row>
    <row r="324" spans="14:15">
      <c r="N324" s="101"/>
      <c r="O324" s="101"/>
    </row>
    <row r="325" spans="14:15">
      <c r="N325" s="101"/>
      <c r="O325" s="101"/>
    </row>
    <row r="326" spans="14:15">
      <c r="N326" s="101"/>
      <c r="O326" s="101"/>
    </row>
    <row r="327" spans="14:15">
      <c r="N327" s="101"/>
      <c r="O327" s="101"/>
    </row>
    <row r="328" spans="14:15">
      <c r="N328" s="101"/>
      <c r="O328" s="101"/>
    </row>
    <row r="329" spans="14:15">
      <c r="N329" s="101"/>
      <c r="O329" s="101"/>
    </row>
    <row r="330" spans="14:15">
      <c r="N330" s="101"/>
      <c r="O330" s="101"/>
    </row>
    <row r="331" spans="14:15">
      <c r="N331" s="101"/>
      <c r="O331" s="101"/>
    </row>
    <row r="332" spans="14:15">
      <c r="N332" s="101"/>
      <c r="O332" s="101"/>
    </row>
    <row r="333" spans="14:15">
      <c r="N333" s="101"/>
      <c r="O333" s="101"/>
    </row>
    <row r="334" spans="14:15">
      <c r="N334" s="101"/>
      <c r="O334" s="101"/>
    </row>
    <row r="335" spans="14:15">
      <c r="N335" s="101"/>
      <c r="O335" s="101"/>
    </row>
    <row r="336" spans="14:15">
      <c r="N336" s="101"/>
      <c r="O336" s="101"/>
    </row>
    <row r="337" spans="13:15">
      <c r="N337" s="101"/>
      <c r="O337" s="101"/>
    </row>
    <row r="338" spans="13:15">
      <c r="N338" s="101"/>
      <c r="O338" s="101"/>
    </row>
    <row r="339" spans="13:15">
      <c r="N339" s="101"/>
      <c r="O339" s="101"/>
    </row>
    <row r="340" spans="13:15">
      <c r="M340" s="172"/>
      <c r="N340" s="172"/>
      <c r="O340" s="172"/>
    </row>
  </sheetData>
  <conditionalFormatting sqref="B61:B63">
    <cfRule type="duplicateValues" dxfId="16" priority="6"/>
  </conditionalFormatting>
  <conditionalFormatting sqref="B65:B68">
    <cfRule type="duplicateValues" dxfId="15" priority="5"/>
  </conditionalFormatting>
  <conditionalFormatting sqref="B24">
    <cfRule type="duplicateValues" dxfId="14" priority="4"/>
  </conditionalFormatting>
  <conditionalFormatting sqref="B13:B15">
    <cfRule type="duplicateValues" dxfId="13" priority="3"/>
  </conditionalFormatting>
  <pageMargins left="0.7" right="0.7" top="0.75" bottom="0.75" header="0.3" footer="0.3"/>
  <pageSetup paperSize="9" orientation="portrait"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BB269-EDC6-498E-9A3A-94624AAF0F0B}">
  <dimension ref="A1:Y342"/>
  <sheetViews>
    <sheetView topLeftCell="A210" zoomScale="80" zoomScaleNormal="80" workbookViewId="0">
      <pane xSplit="4" topLeftCell="M1" activePane="topRight" state="frozen"/>
      <selection pane="topRight" activeCell="X260" sqref="X260"/>
    </sheetView>
  </sheetViews>
  <sheetFormatPr defaultRowHeight="12.5"/>
  <cols>
    <col min="1" max="1" width="13.26953125" customWidth="1"/>
    <col min="2" max="2" width="18" customWidth="1"/>
    <col min="3" max="3" width="9.1796875" customWidth="1"/>
    <col min="4" max="4" width="9.453125" customWidth="1"/>
    <col min="5" max="6" width="10.1796875" bestFit="1" customWidth="1"/>
    <col min="7" max="8" width="11.26953125" style="101" bestFit="1" customWidth="1"/>
    <col min="9" max="9" width="10.1796875" style="101" bestFit="1" customWidth="1"/>
    <col min="10" max="11" width="11.26953125" style="101" bestFit="1" customWidth="1"/>
    <col min="12" max="12" width="10.1796875" style="101" bestFit="1" customWidth="1"/>
    <col min="13" max="13" width="11.26953125" style="101" bestFit="1" customWidth="1"/>
    <col min="14" max="14" width="12.453125" customWidth="1"/>
    <col min="15" max="15" width="10.1796875" bestFit="1" customWidth="1"/>
    <col min="16" max="16" width="11.26953125" bestFit="1" customWidth="1"/>
    <col min="17" max="17" width="11.1796875" customWidth="1"/>
    <col min="18" max="18" width="10" customWidth="1"/>
    <col min="19" max="19" width="11.26953125" customWidth="1"/>
    <col min="20" max="20" width="10" style="101" customWidth="1"/>
    <col min="21" max="21" width="11.81640625" style="101" customWidth="1"/>
    <col min="22" max="22" width="10.54296875" style="101" customWidth="1"/>
    <col min="23" max="23" width="14" style="101" customWidth="1"/>
    <col min="24" max="24" width="11.26953125" customWidth="1"/>
    <col min="25" max="25" width="11.7265625" customWidth="1"/>
  </cols>
  <sheetData>
    <row r="1" spans="1:25" ht="18">
      <c r="A1" s="81" t="s">
        <v>442</v>
      </c>
      <c r="G1"/>
      <c r="H1"/>
      <c r="I1"/>
      <c r="J1"/>
      <c r="K1"/>
      <c r="L1"/>
      <c r="M1"/>
      <c r="T1"/>
      <c r="U1"/>
      <c r="V1"/>
      <c r="W1"/>
    </row>
    <row r="2" spans="1:25" ht="13" thickBot="1">
      <c r="G2"/>
      <c r="H2"/>
      <c r="I2"/>
      <c r="J2"/>
      <c r="K2"/>
      <c r="L2"/>
      <c r="M2"/>
      <c r="T2"/>
      <c r="U2"/>
      <c r="V2"/>
      <c r="W2"/>
    </row>
    <row r="3" spans="1:25" ht="13" thickBot="1">
      <c r="E3" s="171">
        <v>44287</v>
      </c>
      <c r="F3" s="83"/>
      <c r="G3" s="84"/>
      <c r="H3" s="171">
        <v>44317</v>
      </c>
      <c r="I3" s="83"/>
      <c r="J3" s="84"/>
      <c r="K3" s="171">
        <v>44348</v>
      </c>
      <c r="L3" s="85"/>
      <c r="M3" s="84"/>
      <c r="N3" s="171">
        <v>44378</v>
      </c>
      <c r="O3" s="85"/>
      <c r="P3" s="84"/>
      <c r="Q3" s="171">
        <v>44409</v>
      </c>
      <c r="R3" s="85"/>
      <c r="S3" s="84"/>
      <c r="T3" s="171">
        <v>44440</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217">
        <f>IFERROR(VLOOKUP($B5,'[25]APR-21'!$B:$H,6,FALSE),0)</f>
        <v>0</v>
      </c>
      <c r="F5" s="218">
        <f>IFERROR(VLOOKUP(B5,'[25]APR-21'!B:H,7,FALSE),0)</f>
        <v>0</v>
      </c>
      <c r="G5" s="219">
        <f>+E5+F5</f>
        <v>0</v>
      </c>
      <c r="H5" s="217">
        <f>IFERROR(VLOOKUP(B5,'[26]MAY-21'!B:H,6,FALSE),0)</f>
        <v>0</v>
      </c>
      <c r="I5" s="218">
        <f>IFERROR(VLOOKUP(B5,'[26]MAY-21'!B:H,7,FALSE),0)</f>
        <v>0</v>
      </c>
      <c r="J5" s="219">
        <f t="shared" ref="J5:J68" si="0">+H5+I5</f>
        <v>0</v>
      </c>
      <c r="K5" s="217">
        <f>IFERROR(VLOOKUP(B5,'[27]JUN-21'!B:H,6,FALSE),0)</f>
        <v>0</v>
      </c>
      <c r="L5" s="218">
        <f>IFERROR(VLOOKUP(B5,'[27]JUN-21'!B:H,7,FALSE),0)</f>
        <v>0</v>
      </c>
      <c r="M5" s="219">
        <f t="shared" ref="M5:M68" si="1">+K5+L5</f>
        <v>0</v>
      </c>
      <c r="N5" s="217">
        <f>IFERROR(VLOOKUP(B5,'[28]JUL-21'!B:H,6,FALSE),0)</f>
        <v>0</v>
      </c>
      <c r="O5" s="218">
        <f>IFERROR(VLOOKUP(B5,'[28]JUL-21'!B:H,7,FALSE),0)</f>
        <v>0</v>
      </c>
      <c r="P5" s="219">
        <f t="shared" ref="P5:P68" si="2">+N5+O5</f>
        <v>0</v>
      </c>
      <c r="Q5" s="217">
        <f>IFERROR(VLOOKUP(B5,'[29]AUG-21'!B:H,6,FALSE),0)</f>
        <v>0</v>
      </c>
      <c r="R5" s="218">
        <f>IFERROR(VLOOKUP(B5,'[29]AUG-21'!B:H,7,FALSE),0)</f>
        <v>0</v>
      </c>
      <c r="S5" s="219">
        <f>+Q5+R5</f>
        <v>0</v>
      </c>
      <c r="T5" s="217">
        <f>IFERROR(VLOOKUP(B5,'[30]SEP-21'!B:H,6,FALSE),0)</f>
        <v>0</v>
      </c>
      <c r="U5" s="218">
        <f>IFERROR(VLOOKUP(B5,'[30]SEP-21'!B:H,7,FALSE),0)</f>
        <v>0</v>
      </c>
      <c r="V5" s="219">
        <f t="shared" ref="V5:V68" si="3">+T5+U5</f>
        <v>0</v>
      </c>
      <c r="W5" s="195">
        <f>SUM(E5,H5,K5,N5,Q5,T5)</f>
        <v>0</v>
      </c>
      <c r="X5" s="196">
        <f>SUM(F5,I5,L5,O5,R5,U5)</f>
        <v>0</v>
      </c>
      <c r="Y5" s="197">
        <f>SUM(G5,J5,M5,P5,S5,V5)</f>
        <v>0</v>
      </c>
    </row>
    <row r="6" spans="1:25" ht="13">
      <c r="A6" s="2" t="s">
        <v>250</v>
      </c>
      <c r="B6" s="2" t="s">
        <v>7</v>
      </c>
      <c r="C6" s="89" t="s">
        <v>297</v>
      </c>
      <c r="D6" s="129" t="s">
        <v>298</v>
      </c>
      <c r="E6" s="217">
        <f>IFERROR(VLOOKUP($B6,'[25]APR-21'!$B:$H,6,FALSE),0)</f>
        <v>7566.52</v>
      </c>
      <c r="F6" s="218">
        <f>IFERROR(VLOOKUP(B6,'[25]APR-21'!B:H,7,FALSE),0)</f>
        <v>3331.69</v>
      </c>
      <c r="G6" s="219">
        <f t="shared" ref="G6:G69" si="4">+E6+F6</f>
        <v>10898.210000000001</v>
      </c>
      <c r="H6" s="217">
        <f>IFERROR(VLOOKUP(B6,'[26]MAY-21'!B:H,6,FALSE),0)</f>
        <v>5400.82</v>
      </c>
      <c r="I6" s="218">
        <f>IFERROR(VLOOKUP(B6,'[26]MAY-21'!B:H,7,FALSE),0)</f>
        <v>3307.84</v>
      </c>
      <c r="J6" s="219">
        <f t="shared" si="0"/>
        <v>8708.66</v>
      </c>
      <c r="K6" s="217">
        <f>IFERROR(VLOOKUP(B6,'[27]JUN-21'!B:H,6,FALSE),0)</f>
        <v>0</v>
      </c>
      <c r="L6" s="218">
        <f>IFERROR(VLOOKUP(B6,'[27]JUN-21'!B:H,7,FALSE),0)</f>
        <v>0</v>
      </c>
      <c r="M6" s="219">
        <f t="shared" si="1"/>
        <v>0</v>
      </c>
      <c r="N6" s="217">
        <f>IFERROR(VLOOKUP(B6,'[28]JUL-21'!B:H,6,FALSE),0)</f>
        <v>0</v>
      </c>
      <c r="O6" s="218">
        <f>IFERROR(VLOOKUP(B6,'[28]JUL-21'!B:H,7,FALSE),0)</f>
        <v>0</v>
      </c>
      <c r="P6" s="219">
        <f t="shared" si="2"/>
        <v>0</v>
      </c>
      <c r="Q6" s="217">
        <f>IFERROR(VLOOKUP(B6,'[29]AUG-21'!B:H,6,FALSE),0)</f>
        <v>0</v>
      </c>
      <c r="R6" s="218">
        <f>IFERROR(VLOOKUP(B6,'[29]AUG-21'!B:H,7,FALSE),0)</f>
        <v>0</v>
      </c>
      <c r="S6" s="219">
        <f t="shared" ref="S6:S69" si="5">+Q6+R6</f>
        <v>0</v>
      </c>
      <c r="T6" s="217">
        <f>IFERROR(VLOOKUP(B6,'[30]SEP-21'!B:H,6,FALSE),0)</f>
        <v>0</v>
      </c>
      <c r="U6" s="218">
        <f>IFERROR(VLOOKUP(B6,'[30]SEP-21'!B:H,7,FALSE),0)</f>
        <v>0</v>
      </c>
      <c r="V6" s="219">
        <f t="shared" si="3"/>
        <v>0</v>
      </c>
      <c r="W6" s="195">
        <f t="shared" ref="W6:Y81" si="6">SUM(E6,H6,K6,N6,Q6,T6)</f>
        <v>12967.34</v>
      </c>
      <c r="X6" s="196">
        <f t="shared" si="6"/>
        <v>6639.5300000000007</v>
      </c>
      <c r="Y6" s="197">
        <f t="shared" si="6"/>
        <v>19606.870000000003</v>
      </c>
    </row>
    <row r="7" spans="1:25" ht="13">
      <c r="A7" s="2" t="s">
        <v>251</v>
      </c>
      <c r="B7" s="2" t="s">
        <v>8</v>
      </c>
      <c r="C7" s="89" t="s">
        <v>297</v>
      </c>
      <c r="D7" s="129" t="s">
        <v>302</v>
      </c>
      <c r="E7" s="217">
        <f>IFERROR(VLOOKUP($B7,'[25]APR-21'!$B:$H,6,FALSE),0)</f>
        <v>0</v>
      </c>
      <c r="F7" s="218">
        <f>IFERROR(VLOOKUP(B7,'[25]APR-21'!B:H,7,FALSE),0)</f>
        <v>0</v>
      </c>
      <c r="G7" s="219">
        <f t="shared" si="4"/>
        <v>0</v>
      </c>
      <c r="H7" s="217">
        <f>IFERROR(VLOOKUP(B7,'[26]MAY-21'!B:H,6,FALSE),0)</f>
        <v>0</v>
      </c>
      <c r="I7" s="218">
        <f>IFERROR(VLOOKUP(B7,'[26]MAY-21'!B:H,7,FALSE),0)</f>
        <v>0</v>
      </c>
      <c r="J7" s="219">
        <f t="shared" si="0"/>
        <v>0</v>
      </c>
      <c r="K7" s="217">
        <f>IFERROR(VLOOKUP(B7,'[27]JUN-21'!B:H,6,FALSE),0)</f>
        <v>0</v>
      </c>
      <c r="L7" s="218">
        <f>IFERROR(VLOOKUP(B7,'[27]JUN-21'!B:H,7,FALSE),0)</f>
        <v>0</v>
      </c>
      <c r="M7" s="219">
        <f t="shared" si="1"/>
        <v>0</v>
      </c>
      <c r="N7" s="217">
        <f>IFERROR(VLOOKUP(B7,'[28]JUL-21'!B:H,6,FALSE),0)</f>
        <v>0</v>
      </c>
      <c r="O7" s="218">
        <f>IFERROR(VLOOKUP(B7,'[28]JUL-21'!B:H,7,FALSE),0)</f>
        <v>0</v>
      </c>
      <c r="P7" s="219">
        <f t="shared" si="2"/>
        <v>0</v>
      </c>
      <c r="Q7" s="217">
        <f>IFERROR(VLOOKUP(B7,'[29]AUG-21'!B:H,6,FALSE),0)</f>
        <v>0</v>
      </c>
      <c r="R7" s="218">
        <f>IFERROR(VLOOKUP(B7,'[29]AUG-21'!B:H,7,FALSE),0)</f>
        <v>0</v>
      </c>
      <c r="S7" s="219">
        <f t="shared" si="5"/>
        <v>0</v>
      </c>
      <c r="T7" s="217">
        <f>IFERROR(VLOOKUP(B7,'[30]SEP-21'!B:H,6,FALSE),0)</f>
        <v>0</v>
      </c>
      <c r="U7" s="218">
        <f>IFERROR(VLOOKUP(B7,'[30]SEP-21'!B:H,7,FALSE),0)</f>
        <v>0</v>
      </c>
      <c r="V7" s="219">
        <f t="shared" si="3"/>
        <v>0</v>
      </c>
      <c r="W7" s="195">
        <f t="shared" si="6"/>
        <v>0</v>
      </c>
      <c r="X7" s="196">
        <f t="shared" si="6"/>
        <v>0</v>
      </c>
      <c r="Y7" s="197">
        <f t="shared" si="6"/>
        <v>0</v>
      </c>
    </row>
    <row r="8" spans="1:25" ht="13">
      <c r="A8" s="2" t="s">
        <v>251</v>
      </c>
      <c r="B8" s="2" t="s">
        <v>9</v>
      </c>
      <c r="C8" s="89" t="s">
        <v>297</v>
      </c>
      <c r="D8" s="129" t="s">
        <v>302</v>
      </c>
      <c r="E8" s="217">
        <f>IFERROR(VLOOKUP($B8,'[25]APR-21'!$B:$H,6,FALSE),0)</f>
        <v>0</v>
      </c>
      <c r="F8" s="218">
        <f>IFERROR(VLOOKUP(B8,'[25]APR-21'!B:H,7,FALSE),0)</f>
        <v>0</v>
      </c>
      <c r="G8" s="219">
        <f t="shared" si="4"/>
        <v>0</v>
      </c>
      <c r="H8" s="217">
        <f>IFERROR(VLOOKUP(B8,'[26]MAY-21'!B:H,6,FALSE),0)</f>
        <v>0</v>
      </c>
      <c r="I8" s="218">
        <f>IFERROR(VLOOKUP(B8,'[26]MAY-21'!B:H,7,FALSE),0)</f>
        <v>0</v>
      </c>
      <c r="J8" s="219">
        <f t="shared" si="0"/>
        <v>0</v>
      </c>
      <c r="K8" s="217">
        <f>IFERROR(VLOOKUP(B8,'[27]JUN-21'!B:H,6,FALSE),0)</f>
        <v>0</v>
      </c>
      <c r="L8" s="218">
        <f>IFERROR(VLOOKUP(B8,'[27]JUN-21'!B:H,7,FALSE),0)</f>
        <v>0</v>
      </c>
      <c r="M8" s="219">
        <f t="shared" si="1"/>
        <v>0</v>
      </c>
      <c r="N8" s="217">
        <f>IFERROR(VLOOKUP(B8,'[28]JUL-21'!B:H,6,FALSE),0)</f>
        <v>0</v>
      </c>
      <c r="O8" s="218">
        <f>IFERROR(VLOOKUP(B8,'[28]JUL-21'!B:H,7,FALSE),0)</f>
        <v>0</v>
      </c>
      <c r="P8" s="219">
        <f t="shared" si="2"/>
        <v>0</v>
      </c>
      <c r="Q8" s="217">
        <f>IFERROR(VLOOKUP(B8,'[29]AUG-21'!B:H,6,FALSE),0)</f>
        <v>0</v>
      </c>
      <c r="R8" s="218">
        <f>IFERROR(VLOOKUP(B8,'[29]AUG-21'!B:H,7,FALSE),0)</f>
        <v>0</v>
      </c>
      <c r="S8" s="219">
        <f t="shared" si="5"/>
        <v>0</v>
      </c>
      <c r="T8" s="217">
        <f>IFERROR(VLOOKUP(B8,'[30]SEP-21'!B:H,6,FALSE),0)</f>
        <v>0</v>
      </c>
      <c r="U8" s="218">
        <f>IFERROR(VLOOKUP(B8,'[30]SEP-21'!B:H,7,FALSE),0)</f>
        <v>0</v>
      </c>
      <c r="V8" s="219">
        <f t="shared" si="3"/>
        <v>0</v>
      </c>
      <c r="W8" s="195">
        <f t="shared" si="6"/>
        <v>0</v>
      </c>
      <c r="X8" s="196">
        <f t="shared" si="6"/>
        <v>0</v>
      </c>
      <c r="Y8" s="197">
        <f t="shared" si="6"/>
        <v>0</v>
      </c>
    </row>
    <row r="9" spans="1:25" ht="13">
      <c r="A9" s="2" t="s">
        <v>252</v>
      </c>
      <c r="B9" s="2" t="s">
        <v>10</v>
      </c>
      <c r="C9" s="89" t="s">
        <v>297</v>
      </c>
      <c r="D9" s="129" t="s">
        <v>302</v>
      </c>
      <c r="E9" s="217">
        <f>IFERROR(VLOOKUP($B9,'[25]APR-21'!$B:$H,6,FALSE),0)</f>
        <v>0</v>
      </c>
      <c r="F9" s="218">
        <f>IFERROR(VLOOKUP(B9,'[25]APR-21'!B:H,7,FALSE),0)</f>
        <v>0</v>
      </c>
      <c r="G9" s="219">
        <f t="shared" si="4"/>
        <v>0</v>
      </c>
      <c r="H9" s="217">
        <f>IFERROR(VLOOKUP(B9,'[26]MAY-21'!B:H,6,FALSE),0)</f>
        <v>0</v>
      </c>
      <c r="I9" s="218">
        <f>IFERROR(VLOOKUP(B9,'[26]MAY-21'!B:H,7,FALSE),0)</f>
        <v>0</v>
      </c>
      <c r="J9" s="219">
        <f t="shared" si="0"/>
        <v>0</v>
      </c>
      <c r="K9" s="217">
        <f>IFERROR(VLOOKUP(B9,'[27]JUN-21'!B:H,6,FALSE),0)</f>
        <v>0</v>
      </c>
      <c r="L9" s="218">
        <f>IFERROR(VLOOKUP(B9,'[27]JUN-21'!B:H,7,FALSE),0)</f>
        <v>0</v>
      </c>
      <c r="M9" s="219">
        <f t="shared" si="1"/>
        <v>0</v>
      </c>
      <c r="N9" s="217">
        <f>IFERROR(VLOOKUP(B9,'[28]JUL-21'!B:H,6,FALSE),0)</f>
        <v>0</v>
      </c>
      <c r="O9" s="218">
        <f>IFERROR(VLOOKUP(B9,'[28]JUL-21'!B:H,7,FALSE),0)</f>
        <v>0</v>
      </c>
      <c r="P9" s="219">
        <f t="shared" si="2"/>
        <v>0</v>
      </c>
      <c r="Q9" s="217">
        <f>IFERROR(VLOOKUP(B9,'[29]AUG-21'!B:H,6,FALSE),0)</f>
        <v>0</v>
      </c>
      <c r="R9" s="218">
        <f>IFERROR(VLOOKUP(B9,'[29]AUG-21'!B:H,7,FALSE),0)</f>
        <v>0</v>
      </c>
      <c r="S9" s="219">
        <f t="shared" si="5"/>
        <v>0</v>
      </c>
      <c r="T9" s="217">
        <f>IFERROR(VLOOKUP(B9,'[30]SEP-21'!B:H,6,FALSE),0)</f>
        <v>0</v>
      </c>
      <c r="U9" s="218">
        <f>IFERROR(VLOOKUP(B9,'[30]SEP-21'!B:H,7,FALSE),0)</f>
        <v>0</v>
      </c>
      <c r="V9" s="219">
        <f t="shared" si="3"/>
        <v>0</v>
      </c>
      <c r="W9" s="195">
        <f t="shared" si="6"/>
        <v>0</v>
      </c>
      <c r="X9" s="196">
        <f t="shared" si="6"/>
        <v>0</v>
      </c>
      <c r="Y9" s="197">
        <f t="shared" si="6"/>
        <v>0</v>
      </c>
    </row>
    <row r="10" spans="1:25" ht="13">
      <c r="A10" s="2" t="s">
        <v>252</v>
      </c>
      <c r="B10" s="2" t="s">
        <v>11</v>
      </c>
      <c r="C10" s="89" t="s">
        <v>297</v>
      </c>
      <c r="D10" s="129" t="s">
        <v>302</v>
      </c>
      <c r="E10" s="217">
        <f>IFERROR(VLOOKUP($B10,'[25]APR-21'!$B:$H,6,FALSE),0)</f>
        <v>0</v>
      </c>
      <c r="F10" s="218">
        <f>IFERROR(VLOOKUP(B10,'[25]APR-21'!B:H,7,FALSE),0)</f>
        <v>0</v>
      </c>
      <c r="G10" s="219">
        <f t="shared" si="4"/>
        <v>0</v>
      </c>
      <c r="H10" s="217">
        <f>IFERROR(VLOOKUP(B10,'[26]MAY-21'!B:H,6,FALSE),0)</f>
        <v>0</v>
      </c>
      <c r="I10" s="218">
        <f>IFERROR(VLOOKUP(B10,'[26]MAY-21'!B:H,7,FALSE),0)</f>
        <v>0</v>
      </c>
      <c r="J10" s="219">
        <f t="shared" si="0"/>
        <v>0</v>
      </c>
      <c r="K10" s="217">
        <f>IFERROR(VLOOKUP(B10,'[27]JUN-21'!B:H,6,FALSE),0)</f>
        <v>0</v>
      </c>
      <c r="L10" s="218">
        <f>IFERROR(VLOOKUP(B10,'[27]JUN-21'!B:H,7,FALSE),0)</f>
        <v>0</v>
      </c>
      <c r="M10" s="219">
        <f t="shared" si="1"/>
        <v>0</v>
      </c>
      <c r="N10" s="217">
        <f>IFERROR(VLOOKUP(B10,'[28]JUL-21'!B:H,6,FALSE),0)</f>
        <v>0</v>
      </c>
      <c r="O10" s="218">
        <f>IFERROR(VLOOKUP(B10,'[28]JUL-21'!B:H,7,FALSE),0)</f>
        <v>0</v>
      </c>
      <c r="P10" s="219">
        <f t="shared" si="2"/>
        <v>0</v>
      </c>
      <c r="Q10" s="217">
        <f>IFERROR(VLOOKUP(B10,'[29]AUG-21'!B:H,6,FALSE),0)</f>
        <v>0</v>
      </c>
      <c r="R10" s="218">
        <f>IFERROR(VLOOKUP(B10,'[29]AUG-21'!B:H,7,FALSE),0)</f>
        <v>0</v>
      </c>
      <c r="S10" s="219">
        <f t="shared" si="5"/>
        <v>0</v>
      </c>
      <c r="T10" s="217">
        <f>IFERROR(VLOOKUP(B10,'[30]SEP-21'!B:H,6,FALSE),0)</f>
        <v>0</v>
      </c>
      <c r="U10" s="218">
        <f>IFERROR(VLOOKUP(B10,'[30]SEP-21'!B:H,7,FALSE),0)</f>
        <v>0</v>
      </c>
      <c r="V10" s="219">
        <f t="shared" si="3"/>
        <v>0</v>
      </c>
      <c r="W10" s="195">
        <f t="shared" si="6"/>
        <v>0</v>
      </c>
      <c r="X10" s="196">
        <f t="shared" si="6"/>
        <v>0</v>
      </c>
      <c r="Y10" s="197">
        <f t="shared" si="6"/>
        <v>0</v>
      </c>
    </row>
    <row r="11" spans="1:25" ht="13">
      <c r="A11" s="2" t="s">
        <v>389</v>
      </c>
      <c r="B11" s="2" t="s">
        <v>390</v>
      </c>
      <c r="C11" s="89" t="s">
        <v>297</v>
      </c>
      <c r="D11" s="129" t="s">
        <v>304</v>
      </c>
      <c r="E11" s="217">
        <f>IFERROR(VLOOKUP($B11,'[25]APR-21'!$B:$H,6,FALSE),0)</f>
        <v>2990.35</v>
      </c>
      <c r="F11" s="218">
        <f>IFERROR(VLOOKUP(B11,'[25]APR-21'!B:H,7,FALSE),0)</f>
        <v>209.82</v>
      </c>
      <c r="G11" s="219">
        <f t="shared" si="4"/>
        <v>3200.17</v>
      </c>
      <c r="H11" s="217">
        <f>IFERROR(VLOOKUP(B11,'[26]MAY-21'!B:H,6,FALSE),0)</f>
        <v>1026.83</v>
      </c>
      <c r="I11" s="218">
        <f>IFERROR(VLOOKUP(B11,'[26]MAY-21'!B:H,7,FALSE),0)</f>
        <v>1053.24</v>
      </c>
      <c r="J11" s="219">
        <f t="shared" si="0"/>
        <v>2080.0699999999997</v>
      </c>
      <c r="K11" s="217">
        <f>IFERROR(VLOOKUP(B11,'[27]JUN-21'!B:H,6,FALSE),0)</f>
        <v>768.57</v>
      </c>
      <c r="L11" s="218">
        <f>IFERROR(VLOOKUP(B11,'[27]JUN-21'!B:H,7,FALSE),0)</f>
        <v>1678.76</v>
      </c>
      <c r="M11" s="219">
        <f t="shared" si="1"/>
        <v>2447.33</v>
      </c>
      <c r="N11" s="217">
        <f>IFERROR(VLOOKUP(B11,'[28]JUL-21'!B:H,6,FALSE),0)</f>
        <v>1.22</v>
      </c>
      <c r="O11" s="218">
        <f>IFERROR(VLOOKUP(B11,'[28]JUL-21'!B:H,7,FALSE),0)</f>
        <v>2467</v>
      </c>
      <c r="P11" s="219">
        <f t="shared" si="2"/>
        <v>2468.2199999999998</v>
      </c>
      <c r="Q11" s="217">
        <f>IFERROR(VLOOKUP(B11,'[29]AUG-21'!B:H,6,FALSE),0)</f>
        <v>7.24</v>
      </c>
      <c r="R11" s="218">
        <f>IFERROR(VLOOKUP(B11,'[29]AUG-21'!B:H,7,FALSE),0)</f>
        <v>2573.98</v>
      </c>
      <c r="S11" s="219">
        <f t="shared" si="5"/>
        <v>2581.2199999999998</v>
      </c>
      <c r="T11" s="217">
        <f>IFERROR(VLOOKUP(B11,'[30]SEP-21'!B:H,6,FALSE),0)</f>
        <v>297</v>
      </c>
      <c r="U11" s="218">
        <f>IFERROR(VLOOKUP(B11,'[30]SEP-21'!B:H,7,FALSE),0)</f>
        <v>1769.44</v>
      </c>
      <c r="V11" s="219">
        <f t="shared" si="3"/>
        <v>2066.44</v>
      </c>
      <c r="W11" s="195">
        <f t="shared" si="6"/>
        <v>5091.21</v>
      </c>
      <c r="X11" s="196">
        <f t="shared" si="6"/>
        <v>9752.24</v>
      </c>
      <c r="Y11" s="197">
        <f t="shared" si="6"/>
        <v>14843.449999999999</v>
      </c>
    </row>
    <row r="12" spans="1:25" ht="12.75" customHeight="1">
      <c r="A12" s="2" t="str">
        <f>INDEX([22]Unit_details!A:A,MATCH(B12,[22]Unit_details!B:B,0))</f>
        <v>BEAT</v>
      </c>
      <c r="B12" s="2" t="s">
        <v>446</v>
      </c>
      <c r="C12" s="89" t="str">
        <f>VLOOKUP(B12,[22]Unit_details!B:D,2,FALSE)</f>
        <v>D</v>
      </c>
      <c r="D12" s="129" t="str">
        <f>VLOOKUP(B12,[22]Unit_details!B:D,3,FALSE)</f>
        <v>SC</v>
      </c>
      <c r="E12" s="217">
        <f>IFERROR(VLOOKUP($B12,'[25]APR-21'!$B:$H,6,FALSE),0)</f>
        <v>23942.5</v>
      </c>
      <c r="F12" s="218">
        <f>IFERROR(VLOOKUP(B12,'[25]APR-21'!B:H,7,FALSE),0)</f>
        <v>123.11</v>
      </c>
      <c r="G12" s="219">
        <f t="shared" si="4"/>
        <v>24065.61</v>
      </c>
      <c r="H12" s="217">
        <f>IFERROR(VLOOKUP(B12,'[26]MAY-21'!B:H,6,FALSE),0)</f>
        <v>25072.78</v>
      </c>
      <c r="I12" s="218">
        <f>IFERROR(VLOOKUP(B12,'[26]MAY-21'!B:H,7,FALSE),0)</f>
        <v>0</v>
      </c>
      <c r="J12" s="219">
        <f t="shared" si="0"/>
        <v>25072.78</v>
      </c>
      <c r="K12" s="217">
        <f>IFERROR(VLOOKUP(B12,'[27]JUN-21'!B:H,6,FALSE),0)</f>
        <v>24976.7</v>
      </c>
      <c r="L12" s="218">
        <f>IFERROR(VLOOKUP(B12,'[27]JUN-21'!B:H,7,FALSE),0)</f>
        <v>1.34</v>
      </c>
      <c r="M12" s="219">
        <f t="shared" si="1"/>
        <v>24978.04</v>
      </c>
      <c r="N12" s="217">
        <f>IFERROR(VLOOKUP(B12,'[28]JUL-21'!B:H,6,FALSE),0)</f>
        <v>27606.19</v>
      </c>
      <c r="O12" s="218">
        <f>IFERROR(VLOOKUP(B12,'[28]JUL-21'!B:H,7,FALSE),0)</f>
        <v>0</v>
      </c>
      <c r="P12" s="219">
        <f t="shared" si="2"/>
        <v>27606.19</v>
      </c>
      <c r="Q12" s="217">
        <f>IFERROR(VLOOKUP(B12,'[29]AUG-21'!B:H,6,FALSE),0)</f>
        <v>27013.11</v>
      </c>
      <c r="R12" s="218">
        <f>IFERROR(VLOOKUP(B12,'[29]AUG-21'!B:H,7,FALSE),0)</f>
        <v>0</v>
      </c>
      <c r="S12" s="219">
        <f t="shared" si="5"/>
        <v>27013.11</v>
      </c>
      <c r="T12" s="217">
        <f>IFERROR(VLOOKUP(B12,'[30]SEP-21'!B:H,6,FALSE),0)</f>
        <v>24886.62</v>
      </c>
      <c r="U12" s="218">
        <f>IFERROR(VLOOKUP(B12,'[30]SEP-21'!B:H,7,FALSE),0)</f>
        <v>0</v>
      </c>
      <c r="V12" s="219">
        <f t="shared" si="3"/>
        <v>24886.62</v>
      </c>
      <c r="W12" s="262">
        <f t="shared" ref="W12:X15" si="7">+E12+H12+K12+N12+Q12+T12</f>
        <v>153497.9</v>
      </c>
      <c r="X12" s="218">
        <f t="shared" si="7"/>
        <v>124.45</v>
      </c>
      <c r="Y12" s="219">
        <f t="shared" ref="Y12:Y15" si="8">+W12+X12</f>
        <v>153622.35</v>
      </c>
    </row>
    <row r="13" spans="1:25" ht="12.75" customHeight="1">
      <c r="A13" s="2" t="str">
        <f>INDEX([22]Unit_details!A:A,MATCH(B13,[22]Unit_details!B:B,0))</f>
        <v>BEAT</v>
      </c>
      <c r="B13" s="2" t="s">
        <v>447</v>
      </c>
      <c r="C13" s="89" t="str">
        <f>VLOOKUP(B13,[22]Unit_details!B:D,2,FALSE)</f>
        <v>D</v>
      </c>
      <c r="D13" s="129" t="str">
        <f>VLOOKUP(B13,[22]Unit_details!B:D,3,FALSE)</f>
        <v>SC</v>
      </c>
      <c r="E13" s="217">
        <f>IFERROR(VLOOKUP($B13,'[25]APR-21'!$B:$H,6,FALSE),0)</f>
        <v>25826.66</v>
      </c>
      <c r="F13" s="218">
        <f>IFERROR(VLOOKUP(B13,'[25]APR-21'!B:H,7,FALSE),0)</f>
        <v>108.88</v>
      </c>
      <c r="G13" s="219">
        <f t="shared" si="4"/>
        <v>25935.54</v>
      </c>
      <c r="H13" s="217">
        <f>IFERROR(VLOOKUP(B13,'[26]MAY-21'!B:H,6,FALSE),0)</f>
        <v>27137.87</v>
      </c>
      <c r="I13" s="218">
        <f>IFERROR(VLOOKUP(B13,'[26]MAY-21'!B:H,7,FALSE),0)</f>
        <v>0</v>
      </c>
      <c r="J13" s="219">
        <f t="shared" si="0"/>
        <v>27137.87</v>
      </c>
      <c r="K13" s="217">
        <f>IFERROR(VLOOKUP(B13,'[27]JUN-21'!B:H,6,FALSE),0)</f>
        <v>26220.01</v>
      </c>
      <c r="L13" s="218">
        <f>IFERROR(VLOOKUP(B13,'[27]JUN-21'!B:H,7,FALSE),0)</f>
        <v>0</v>
      </c>
      <c r="M13" s="219">
        <f t="shared" si="1"/>
        <v>26220.01</v>
      </c>
      <c r="N13" s="217">
        <f>IFERROR(VLOOKUP(B13,'[28]JUL-21'!B:H,6,FALSE),0)</f>
        <v>29469.14</v>
      </c>
      <c r="O13" s="218">
        <f>IFERROR(VLOOKUP(B13,'[28]JUL-21'!B:H,7,FALSE),0)</f>
        <v>0</v>
      </c>
      <c r="P13" s="219">
        <f t="shared" si="2"/>
        <v>29469.14</v>
      </c>
      <c r="Q13" s="217">
        <f>IFERROR(VLOOKUP(B13,'[29]AUG-21'!B:H,6,FALSE),0)</f>
        <v>28863.46</v>
      </c>
      <c r="R13" s="218">
        <f>IFERROR(VLOOKUP(B13,'[29]AUG-21'!B:H,7,FALSE),0)</f>
        <v>0.57999999999999996</v>
      </c>
      <c r="S13" s="219">
        <f t="shared" si="5"/>
        <v>28864.04</v>
      </c>
      <c r="T13" s="217">
        <f>IFERROR(VLOOKUP(B13,'[30]SEP-21'!B:H,6,FALSE),0)</f>
        <v>22196.69</v>
      </c>
      <c r="U13" s="218">
        <f>IFERROR(VLOOKUP(B13,'[30]SEP-21'!B:H,7,FALSE),0)</f>
        <v>257.25</v>
      </c>
      <c r="V13" s="219">
        <f t="shared" si="3"/>
        <v>22453.94</v>
      </c>
      <c r="W13" s="262">
        <f t="shared" si="7"/>
        <v>159713.82999999999</v>
      </c>
      <c r="X13" s="218">
        <f t="shared" si="7"/>
        <v>366.71</v>
      </c>
      <c r="Y13" s="219">
        <f t="shared" si="8"/>
        <v>160080.53999999998</v>
      </c>
    </row>
    <row r="14" spans="1:25" ht="12.75" customHeight="1">
      <c r="A14" s="2" t="str">
        <f>INDEX([22]Unit_details!A:A,MATCH(B14,[22]Unit_details!B:B,0))</f>
        <v>BEAT</v>
      </c>
      <c r="B14" s="2" t="s">
        <v>448</v>
      </c>
      <c r="C14" s="89" t="str">
        <f>VLOOKUP(B14,[22]Unit_details!B:D,2,FALSE)</f>
        <v>D</v>
      </c>
      <c r="D14" s="129" t="str">
        <f>VLOOKUP(B14,[22]Unit_details!B:D,3,FALSE)</f>
        <v>SC</v>
      </c>
      <c r="E14" s="217">
        <f>IFERROR(VLOOKUP($B14,'[25]APR-21'!$B:$H,6,FALSE),0)</f>
        <v>31959.32</v>
      </c>
      <c r="F14" s="218">
        <f>IFERROR(VLOOKUP(B14,'[25]APR-21'!B:H,7,FALSE),0)</f>
        <v>186.57</v>
      </c>
      <c r="G14" s="219">
        <f t="shared" si="4"/>
        <v>32145.89</v>
      </c>
      <c r="H14" s="217">
        <f>IFERROR(VLOOKUP(B14,'[26]MAY-21'!B:H,6,FALSE),0)</f>
        <v>34685.22</v>
      </c>
      <c r="I14" s="218">
        <f>IFERROR(VLOOKUP(B14,'[26]MAY-21'!B:H,7,FALSE),0)</f>
        <v>0</v>
      </c>
      <c r="J14" s="219">
        <f t="shared" si="0"/>
        <v>34685.22</v>
      </c>
      <c r="K14" s="217">
        <f>IFERROR(VLOOKUP(B14,'[27]JUN-21'!B:H,6,FALSE),0)</f>
        <v>32151.71</v>
      </c>
      <c r="L14" s="218">
        <f>IFERROR(VLOOKUP(B14,'[27]JUN-21'!B:H,7,FALSE),0)</f>
        <v>0.25</v>
      </c>
      <c r="M14" s="219">
        <f t="shared" si="1"/>
        <v>32151.96</v>
      </c>
      <c r="N14" s="217">
        <f>IFERROR(VLOOKUP(B14,'[28]JUL-21'!B:H,6,FALSE),0)</f>
        <v>36438.81</v>
      </c>
      <c r="O14" s="218">
        <f>IFERROR(VLOOKUP(B14,'[28]JUL-21'!B:H,7,FALSE),0)</f>
        <v>0</v>
      </c>
      <c r="P14" s="219">
        <f t="shared" si="2"/>
        <v>36438.81</v>
      </c>
      <c r="Q14" s="217">
        <f>IFERROR(VLOOKUP(B14,'[29]AUG-21'!B:H,6,FALSE),0)</f>
        <v>35449.339999999997</v>
      </c>
      <c r="R14" s="218">
        <f>IFERROR(VLOOKUP(B14,'[29]AUG-21'!B:H,7,FALSE),0)</f>
        <v>0.2</v>
      </c>
      <c r="S14" s="219">
        <f t="shared" si="5"/>
        <v>35449.539999999994</v>
      </c>
      <c r="T14" s="217">
        <f>IFERROR(VLOOKUP(B14,'[30]SEP-21'!B:H,6,FALSE),0)</f>
        <v>32836.199999999997</v>
      </c>
      <c r="U14" s="218">
        <f>IFERROR(VLOOKUP(B14,'[30]SEP-21'!B:H,7,FALSE),0)</f>
        <v>0</v>
      </c>
      <c r="V14" s="219">
        <f t="shared" si="3"/>
        <v>32836.199999999997</v>
      </c>
      <c r="W14" s="262">
        <f t="shared" si="7"/>
        <v>203520.59999999998</v>
      </c>
      <c r="X14" s="218">
        <f t="shared" si="7"/>
        <v>187.01999999999998</v>
      </c>
      <c r="Y14" s="219">
        <f t="shared" si="8"/>
        <v>203707.61999999997</v>
      </c>
    </row>
    <row r="15" spans="1:25" ht="12.75" customHeight="1">
      <c r="A15" s="2" t="str">
        <f>INDEX([22]Unit_details!A:A,MATCH(B15,[22]Unit_details!B:B,0))</f>
        <v>BEAT</v>
      </c>
      <c r="B15" s="2" t="s">
        <v>449</v>
      </c>
      <c r="C15" s="89" t="str">
        <f>VLOOKUP(B15,[22]Unit_details!B:D,2,FALSE)</f>
        <v>D</v>
      </c>
      <c r="D15" s="129" t="str">
        <f>VLOOKUP(B15,[22]Unit_details!B:D,3,FALSE)</f>
        <v>SC</v>
      </c>
      <c r="E15" s="217">
        <f>IFERROR(VLOOKUP($B15,'[25]APR-21'!$B:$H,6,FALSE),0)</f>
        <v>34035.279999999999</v>
      </c>
      <c r="F15" s="218">
        <f>IFERROR(VLOOKUP(B15,'[25]APR-21'!B:H,7,FALSE),0)</f>
        <v>159.19999999999999</v>
      </c>
      <c r="G15" s="219">
        <f t="shared" si="4"/>
        <v>34194.479999999996</v>
      </c>
      <c r="H15" s="217">
        <f>IFERROR(VLOOKUP(B15,'[26]MAY-21'!B:H,6,FALSE),0)</f>
        <v>36532.28</v>
      </c>
      <c r="I15" s="218">
        <f>IFERROR(VLOOKUP(B15,'[26]MAY-21'!B:H,7,FALSE),0)</f>
        <v>0</v>
      </c>
      <c r="J15" s="219">
        <f t="shared" si="0"/>
        <v>36532.28</v>
      </c>
      <c r="K15" s="217">
        <f>IFERROR(VLOOKUP(B15,'[27]JUN-21'!B:H,6,FALSE),0)</f>
        <v>34771.67</v>
      </c>
      <c r="L15" s="218">
        <f>IFERROR(VLOOKUP(B15,'[27]JUN-21'!B:H,7,FALSE),0)</f>
        <v>0</v>
      </c>
      <c r="M15" s="219">
        <f t="shared" si="1"/>
        <v>34771.67</v>
      </c>
      <c r="N15" s="217">
        <f>IFERROR(VLOOKUP(B15,'[28]JUL-21'!B:H,6,FALSE),0)</f>
        <v>38194.71</v>
      </c>
      <c r="O15" s="218">
        <f>IFERROR(VLOOKUP(B15,'[28]JUL-21'!B:H,7,FALSE),0)</f>
        <v>0</v>
      </c>
      <c r="P15" s="219">
        <f t="shared" si="2"/>
        <v>38194.71</v>
      </c>
      <c r="Q15" s="217">
        <f>IFERROR(VLOOKUP(B15,'[29]AUG-21'!B:H,6,FALSE),0)</f>
        <v>37393.03</v>
      </c>
      <c r="R15" s="218">
        <f>IFERROR(VLOOKUP(B15,'[29]AUG-21'!B:H,7,FALSE),0)</f>
        <v>1.85</v>
      </c>
      <c r="S15" s="219">
        <f t="shared" si="5"/>
        <v>37394.879999999997</v>
      </c>
      <c r="T15" s="217">
        <f>IFERROR(VLOOKUP(B15,'[30]SEP-21'!B:H,6,FALSE),0)</f>
        <v>27817.38</v>
      </c>
      <c r="U15" s="218">
        <f>IFERROR(VLOOKUP(B15,'[30]SEP-21'!B:H,7,FALSE),0)</f>
        <v>529.15</v>
      </c>
      <c r="V15" s="219">
        <f t="shared" si="3"/>
        <v>28346.530000000002</v>
      </c>
      <c r="W15" s="262">
        <f t="shared" si="7"/>
        <v>208744.35</v>
      </c>
      <c r="X15" s="218">
        <f t="shared" si="7"/>
        <v>690.19999999999993</v>
      </c>
      <c r="Y15" s="219">
        <f t="shared" si="8"/>
        <v>209434.55000000002</v>
      </c>
    </row>
    <row r="16" spans="1:25" ht="13">
      <c r="A16" s="2" t="s">
        <v>396</v>
      </c>
      <c r="B16" s="2" t="s">
        <v>397</v>
      </c>
      <c r="C16" s="89" t="s">
        <v>297</v>
      </c>
      <c r="D16" s="129" t="s">
        <v>304</v>
      </c>
      <c r="E16" s="217">
        <f>IFERROR(VLOOKUP($B16,'[25]APR-21'!$B:$H,6,FALSE),0)</f>
        <v>1485.98</v>
      </c>
      <c r="F16" s="218">
        <f>IFERROR(VLOOKUP(B16,'[25]APR-21'!B:H,7,FALSE),0)</f>
        <v>2433.19</v>
      </c>
      <c r="G16" s="219">
        <f t="shared" si="4"/>
        <v>3919.17</v>
      </c>
      <c r="H16" s="217">
        <f>IFERROR(VLOOKUP(B16,'[26]MAY-21'!B:H,6,FALSE),0)</f>
        <v>3668.97</v>
      </c>
      <c r="I16" s="218">
        <f>IFERROR(VLOOKUP(B16,'[26]MAY-21'!B:H,7,FALSE),0)</f>
        <v>1671.37</v>
      </c>
      <c r="J16" s="219">
        <f t="shared" si="0"/>
        <v>5340.34</v>
      </c>
      <c r="K16" s="217">
        <f>IFERROR(VLOOKUP(B16,'[27]JUN-21'!B:H,6,FALSE),0)</f>
        <v>1834.87</v>
      </c>
      <c r="L16" s="218">
        <f>IFERROR(VLOOKUP(B16,'[27]JUN-21'!B:H,7,FALSE),0)</f>
        <v>2187.06</v>
      </c>
      <c r="M16" s="219">
        <f t="shared" si="1"/>
        <v>4021.93</v>
      </c>
      <c r="N16" s="217">
        <f>IFERROR(VLOOKUP(B16,'[28]JUL-21'!B:H,6,FALSE),0)</f>
        <v>901.45</v>
      </c>
      <c r="O16" s="218">
        <f>IFERROR(VLOOKUP(B16,'[28]JUL-21'!B:H,7,FALSE),0)</f>
        <v>2716.84</v>
      </c>
      <c r="P16" s="219">
        <f t="shared" si="2"/>
        <v>3618.29</v>
      </c>
      <c r="Q16" s="217">
        <f>IFERROR(VLOOKUP(B16,'[29]AUG-21'!B:H,6,FALSE),0)</f>
        <v>2805.98</v>
      </c>
      <c r="R16" s="218">
        <f>IFERROR(VLOOKUP(B16,'[29]AUG-21'!B:H,7,FALSE),0)</f>
        <v>2100.77</v>
      </c>
      <c r="S16" s="219">
        <f t="shared" si="5"/>
        <v>4906.75</v>
      </c>
      <c r="T16" s="217">
        <f>IFERROR(VLOOKUP(B16,'[30]SEP-21'!B:H,6,FALSE),0)</f>
        <v>1738.71</v>
      </c>
      <c r="U16" s="218">
        <f>IFERROR(VLOOKUP(B16,'[30]SEP-21'!B:H,7,FALSE),0)</f>
        <v>2216.31</v>
      </c>
      <c r="V16" s="219">
        <f t="shared" si="3"/>
        <v>3955.02</v>
      </c>
      <c r="W16" s="195">
        <f t="shared" si="6"/>
        <v>12435.96</v>
      </c>
      <c r="X16" s="196">
        <f t="shared" si="6"/>
        <v>13325.539999999999</v>
      </c>
      <c r="Y16" s="197">
        <f t="shared" si="6"/>
        <v>25761.5</v>
      </c>
    </row>
    <row r="17" spans="1:25" ht="13">
      <c r="A17" s="2" t="s">
        <v>392</v>
      </c>
      <c r="B17" s="2" t="s">
        <v>393</v>
      </c>
      <c r="C17" s="89" t="s">
        <v>297</v>
      </c>
      <c r="D17" s="129" t="s">
        <v>303</v>
      </c>
      <c r="E17" s="217">
        <f>IFERROR(VLOOKUP($B17,'[25]APR-21'!$B:$H,6,FALSE),0)</f>
        <v>73329.899999999994</v>
      </c>
      <c r="F17" s="218">
        <f>IFERROR(VLOOKUP(B17,'[25]APR-21'!B:H,7,FALSE),0)</f>
        <v>5484.9</v>
      </c>
      <c r="G17" s="219">
        <f t="shared" si="4"/>
        <v>78814.799999999988</v>
      </c>
      <c r="H17" s="217">
        <f>IFERROR(VLOOKUP(B17,'[26]MAY-21'!B:H,6,FALSE),0)</f>
        <v>92951.3</v>
      </c>
      <c r="I17" s="218">
        <f>IFERROR(VLOOKUP(B17,'[26]MAY-21'!B:H,7,FALSE),0)</f>
        <v>4789.2</v>
      </c>
      <c r="J17" s="219">
        <f t="shared" si="0"/>
        <v>97740.5</v>
      </c>
      <c r="K17" s="217">
        <f>IFERROR(VLOOKUP(B17,'[27]JUN-21'!B:H,6,FALSE),0)</f>
        <v>86246.5</v>
      </c>
      <c r="L17" s="218">
        <f>IFERROR(VLOOKUP(B17,'[27]JUN-21'!B:H,7,FALSE),0)</f>
        <v>1483.3</v>
      </c>
      <c r="M17" s="219">
        <f t="shared" si="1"/>
        <v>87729.8</v>
      </c>
      <c r="N17" s="217">
        <f>IFERROR(VLOOKUP(B17,'[28]JUL-21'!B:H,6,FALSE),0)</f>
        <v>79822.899999999994</v>
      </c>
      <c r="O17" s="218">
        <f>IFERROR(VLOOKUP(B17,'[28]JUL-21'!B:H,7,FALSE),0)</f>
        <v>1476.3</v>
      </c>
      <c r="P17" s="219">
        <f t="shared" si="2"/>
        <v>81299.199999999997</v>
      </c>
      <c r="Q17" s="217">
        <f>IFERROR(VLOOKUP(B17,'[29]AUG-21'!B:H,6,FALSE),0)</f>
        <v>92908.5</v>
      </c>
      <c r="R17" s="218">
        <f>IFERROR(VLOOKUP(B17,'[29]AUG-21'!B:H,7,FALSE),0)</f>
        <v>1608.9</v>
      </c>
      <c r="S17" s="219">
        <f t="shared" si="5"/>
        <v>94517.4</v>
      </c>
      <c r="T17" s="217">
        <f>IFERROR(VLOOKUP(B17,'[30]SEP-21'!B:H,6,FALSE),0)</f>
        <v>78281.8</v>
      </c>
      <c r="U17" s="218">
        <f>IFERROR(VLOOKUP(B17,'[30]SEP-21'!B:H,7,FALSE),0)</f>
        <v>2594.6</v>
      </c>
      <c r="V17" s="219">
        <f t="shared" si="3"/>
        <v>80876.400000000009</v>
      </c>
      <c r="W17" s="195">
        <f t="shared" si="6"/>
        <v>503540.89999999997</v>
      </c>
      <c r="X17" s="196">
        <f t="shared" si="6"/>
        <v>17437.199999999997</v>
      </c>
      <c r="Y17" s="197">
        <f t="shared" si="6"/>
        <v>520978.1</v>
      </c>
    </row>
    <row r="18" spans="1:25" ht="13">
      <c r="A18" s="2" t="s">
        <v>392</v>
      </c>
      <c r="B18" s="2" t="s">
        <v>394</v>
      </c>
      <c r="C18" s="89" t="s">
        <v>297</v>
      </c>
      <c r="D18" s="129" t="s">
        <v>303</v>
      </c>
      <c r="E18" s="217">
        <f>IFERROR(VLOOKUP($B18,'[25]APR-21'!$B:$H,6,FALSE),0)</f>
        <v>98156.6</v>
      </c>
      <c r="F18" s="218">
        <f>IFERROR(VLOOKUP(B18,'[25]APR-21'!B:H,7,FALSE),0)</f>
        <v>4745.2</v>
      </c>
      <c r="G18" s="219">
        <f t="shared" si="4"/>
        <v>102901.8</v>
      </c>
      <c r="H18" s="217">
        <f>IFERROR(VLOOKUP(B18,'[26]MAY-21'!B:H,6,FALSE),0)</f>
        <v>106167.3</v>
      </c>
      <c r="I18" s="218">
        <f>IFERROR(VLOOKUP(B18,'[26]MAY-21'!B:H,7,FALSE),0)</f>
        <v>2086</v>
      </c>
      <c r="J18" s="219">
        <f t="shared" si="0"/>
        <v>108253.3</v>
      </c>
      <c r="K18" s="217">
        <f>IFERROR(VLOOKUP(B18,'[27]JUN-21'!B:H,6,FALSE),0)</f>
        <v>102351.4</v>
      </c>
      <c r="L18" s="218">
        <f>IFERROR(VLOOKUP(B18,'[27]JUN-21'!B:H,7,FALSE),0)</f>
        <v>2179.9</v>
      </c>
      <c r="M18" s="219">
        <f t="shared" si="1"/>
        <v>104531.29999999999</v>
      </c>
      <c r="N18" s="217">
        <f>IFERROR(VLOOKUP(B18,'[28]JUL-21'!B:H,6,FALSE),0)</f>
        <v>125825.9</v>
      </c>
      <c r="O18" s="218">
        <f>IFERROR(VLOOKUP(B18,'[28]JUL-21'!B:H,7,FALSE),0)</f>
        <v>2010.2</v>
      </c>
      <c r="P18" s="219">
        <f t="shared" si="2"/>
        <v>127836.09999999999</v>
      </c>
      <c r="Q18" s="217">
        <f>IFERROR(VLOOKUP(B18,'[29]AUG-21'!B:H,6,FALSE),0)</f>
        <v>64972.6</v>
      </c>
      <c r="R18" s="218">
        <f>IFERROR(VLOOKUP(B18,'[29]AUG-21'!B:H,7,FALSE),0)</f>
        <v>1096.0999999999999</v>
      </c>
      <c r="S18" s="219">
        <f t="shared" si="5"/>
        <v>66068.7</v>
      </c>
      <c r="T18" s="217">
        <f>IFERROR(VLOOKUP(B18,'[30]SEP-21'!B:H,6,FALSE),0)</f>
        <v>59757.2</v>
      </c>
      <c r="U18" s="218">
        <f>IFERROR(VLOOKUP(B18,'[30]SEP-21'!B:H,7,FALSE),0)</f>
        <v>2882.9</v>
      </c>
      <c r="V18" s="219">
        <f t="shared" si="3"/>
        <v>62640.1</v>
      </c>
      <c r="W18" s="195">
        <f t="shared" si="6"/>
        <v>557231</v>
      </c>
      <c r="X18" s="196">
        <f t="shared" si="6"/>
        <v>15000.300000000001</v>
      </c>
      <c r="Y18" s="197">
        <f t="shared" si="6"/>
        <v>572231.30000000005</v>
      </c>
    </row>
    <row r="19" spans="1:25" ht="13">
      <c r="A19" s="2" t="s">
        <v>254</v>
      </c>
      <c r="B19" s="2" t="s">
        <v>16</v>
      </c>
      <c r="C19" s="89" t="s">
        <v>297</v>
      </c>
      <c r="D19" s="129" t="s">
        <v>303</v>
      </c>
      <c r="E19" s="217">
        <f>IFERROR(VLOOKUP($B19,'[25]APR-21'!$B:$H,6,FALSE),0)</f>
        <v>38600.639999999999</v>
      </c>
      <c r="F19" s="218">
        <f>IFERROR(VLOOKUP(B19,'[25]APR-21'!B:H,7,FALSE),0)</f>
        <v>5756.49</v>
      </c>
      <c r="G19" s="219">
        <f t="shared" si="4"/>
        <v>44357.13</v>
      </c>
      <c r="H19" s="217">
        <f>IFERROR(VLOOKUP(B19,'[26]MAY-21'!B:H,6,FALSE),0)</f>
        <v>28638.54</v>
      </c>
      <c r="I19" s="218">
        <f>IFERROR(VLOOKUP(B19,'[26]MAY-21'!B:H,7,FALSE),0)</f>
        <v>3419.55</v>
      </c>
      <c r="J19" s="219">
        <f t="shared" si="0"/>
        <v>32058.09</v>
      </c>
      <c r="K19" s="217">
        <f>IFERROR(VLOOKUP(B19,'[27]JUN-21'!B:H,6,FALSE),0)</f>
        <v>35160.57</v>
      </c>
      <c r="L19" s="218">
        <f>IFERROR(VLOOKUP(B19,'[27]JUN-21'!B:H,7,FALSE),0)</f>
        <v>2768.22</v>
      </c>
      <c r="M19" s="219">
        <f t="shared" si="1"/>
        <v>37928.79</v>
      </c>
      <c r="N19" s="217">
        <f>IFERROR(VLOOKUP(B19,'[28]JUL-21'!B:H,6,FALSE),0)</f>
        <v>36334.44</v>
      </c>
      <c r="O19" s="218">
        <f>IFERROR(VLOOKUP(B19,'[28]JUL-21'!B:H,7,FALSE),0)</f>
        <v>1249.56</v>
      </c>
      <c r="P19" s="219">
        <f t="shared" si="2"/>
        <v>37584</v>
      </c>
      <c r="Q19" s="217">
        <f>IFERROR(VLOOKUP(B19,'[29]AUG-21'!B:H,6,FALSE),0)</f>
        <v>69225.75</v>
      </c>
      <c r="R19" s="218">
        <f>IFERROR(VLOOKUP(B19,'[29]AUG-21'!B:H,7,FALSE),0)</f>
        <v>1533.42</v>
      </c>
      <c r="S19" s="219">
        <f t="shared" si="5"/>
        <v>70759.17</v>
      </c>
      <c r="T19" s="217">
        <f>IFERROR(VLOOKUP(B19,'[30]SEP-21'!B:H,6,FALSE),0)</f>
        <v>53596.71</v>
      </c>
      <c r="U19" s="218">
        <f>IFERROR(VLOOKUP(B19,'[30]SEP-21'!B:H,7,FALSE),0)</f>
        <v>1963.26</v>
      </c>
      <c r="V19" s="219">
        <f t="shared" si="3"/>
        <v>55559.97</v>
      </c>
      <c r="W19" s="195">
        <f t="shared" si="6"/>
        <v>261556.65</v>
      </c>
      <c r="X19" s="196">
        <f t="shared" si="6"/>
        <v>16690.5</v>
      </c>
      <c r="Y19" s="197">
        <f t="shared" si="6"/>
        <v>278247.15000000002</v>
      </c>
    </row>
    <row r="20" spans="1:25" ht="13">
      <c r="A20" s="2" t="s">
        <v>310</v>
      </c>
      <c r="B20" s="2" t="s">
        <v>311</v>
      </c>
      <c r="C20" s="89" t="s">
        <v>297</v>
      </c>
      <c r="D20" s="129" t="s">
        <v>303</v>
      </c>
      <c r="E20" s="217">
        <f>IFERROR(VLOOKUP($B20,'[25]APR-21'!$B:$H,6,FALSE),0)</f>
        <v>798</v>
      </c>
      <c r="F20" s="218">
        <f>IFERROR(VLOOKUP(B20,'[25]APR-21'!B:H,7,FALSE),0)</f>
        <v>192.7</v>
      </c>
      <c r="G20" s="219">
        <f t="shared" si="4"/>
        <v>990.7</v>
      </c>
      <c r="H20" s="217">
        <f>IFERROR(VLOOKUP(B20,'[26]MAY-21'!B:H,6,FALSE),0)</f>
        <v>3355.6</v>
      </c>
      <c r="I20" s="218">
        <f>IFERROR(VLOOKUP(B20,'[26]MAY-21'!B:H,7,FALSE),0)</f>
        <v>3736.4</v>
      </c>
      <c r="J20" s="219">
        <f t="shared" si="0"/>
        <v>7092</v>
      </c>
      <c r="K20" s="217">
        <f>IFERROR(VLOOKUP(B20,'[27]JUN-21'!B:H,6,FALSE),0)</f>
        <v>18742.599999999999</v>
      </c>
      <c r="L20" s="218">
        <f>IFERROR(VLOOKUP(B20,'[27]JUN-21'!B:H,7,FALSE),0)</f>
        <v>5293.7</v>
      </c>
      <c r="M20" s="219">
        <f t="shared" si="1"/>
        <v>24036.3</v>
      </c>
      <c r="N20" s="217">
        <f>IFERROR(VLOOKUP(B20,'[28]JUL-21'!B:H,6,FALSE),0)</f>
        <v>18832.5</v>
      </c>
      <c r="O20" s="218">
        <f>IFERROR(VLOOKUP(B20,'[28]JUL-21'!B:H,7,FALSE),0)</f>
        <v>5265.9</v>
      </c>
      <c r="P20" s="219">
        <f t="shared" si="2"/>
        <v>24098.400000000001</v>
      </c>
      <c r="Q20" s="217">
        <f>IFERROR(VLOOKUP(B20,'[29]AUG-21'!B:H,6,FALSE),0)</f>
        <v>7870.3</v>
      </c>
      <c r="R20" s="218">
        <f>IFERROR(VLOOKUP(B20,'[29]AUG-21'!B:H,7,FALSE),0)</f>
        <v>4014.6</v>
      </c>
      <c r="S20" s="219">
        <f t="shared" si="5"/>
        <v>11884.9</v>
      </c>
      <c r="T20" s="217">
        <f>IFERROR(VLOOKUP(B20,'[30]SEP-21'!B:H,6,FALSE),0)</f>
        <v>24747.3</v>
      </c>
      <c r="U20" s="218">
        <f>IFERROR(VLOOKUP(B20,'[30]SEP-21'!B:H,7,FALSE),0)</f>
        <v>5115.3</v>
      </c>
      <c r="V20" s="219">
        <f t="shared" si="3"/>
        <v>29862.6</v>
      </c>
      <c r="W20" s="195">
        <f t="shared" si="6"/>
        <v>74346.3</v>
      </c>
      <c r="X20" s="196">
        <f t="shared" si="6"/>
        <v>23618.6</v>
      </c>
      <c r="Y20" s="197">
        <f t="shared" si="6"/>
        <v>97964.9</v>
      </c>
    </row>
    <row r="21" spans="1:25" ht="13">
      <c r="A21" s="2" t="s">
        <v>370</v>
      </c>
      <c r="B21" s="2" t="s">
        <v>371</v>
      </c>
      <c r="C21" s="89" t="s">
        <v>297</v>
      </c>
      <c r="D21" s="129" t="s">
        <v>304</v>
      </c>
      <c r="E21" s="217">
        <f>IFERROR(VLOOKUP($B21,'[25]APR-21'!$B:$H,6,FALSE),0)</f>
        <v>20256.990000000002</v>
      </c>
      <c r="F21" s="218">
        <f>IFERROR(VLOOKUP(B21,'[25]APR-21'!B:H,7,FALSE),0)</f>
        <v>96.94</v>
      </c>
      <c r="G21" s="219">
        <f t="shared" si="4"/>
        <v>20353.93</v>
      </c>
      <c r="H21" s="217">
        <f>IFERROR(VLOOKUP(B21,'[26]MAY-21'!B:H,6,FALSE),0)</f>
        <v>20629.990000000002</v>
      </c>
      <c r="I21" s="218">
        <f>IFERROR(VLOOKUP(B21,'[26]MAY-21'!B:H,7,FALSE),0)</f>
        <v>199.18</v>
      </c>
      <c r="J21" s="219">
        <f t="shared" si="0"/>
        <v>20829.170000000002</v>
      </c>
      <c r="K21" s="217">
        <f>IFERROR(VLOOKUP(B21,'[27]JUN-21'!B:H,6,FALSE),0)</f>
        <v>9796.44</v>
      </c>
      <c r="L21" s="218">
        <f>IFERROR(VLOOKUP(B21,'[27]JUN-21'!B:H,7,FALSE),0)</f>
        <v>16.71</v>
      </c>
      <c r="M21" s="219">
        <f t="shared" si="1"/>
        <v>9813.15</v>
      </c>
      <c r="N21" s="217">
        <f>IFERROR(VLOOKUP(B21,'[28]JUL-21'!B:H,6,FALSE),0)</f>
        <v>11524.47</v>
      </c>
      <c r="O21" s="218">
        <f>IFERROR(VLOOKUP(B21,'[28]JUL-21'!B:H,7,FALSE),0)</f>
        <v>0.38</v>
      </c>
      <c r="P21" s="219">
        <f t="shared" si="2"/>
        <v>11524.849999999999</v>
      </c>
      <c r="Q21" s="217">
        <f>IFERROR(VLOOKUP(B21,'[29]AUG-21'!B:H,6,FALSE),0)</f>
        <v>15402.95</v>
      </c>
      <c r="R21" s="218">
        <f>IFERROR(VLOOKUP(B21,'[29]AUG-21'!B:H,7,FALSE),0)</f>
        <v>16.66</v>
      </c>
      <c r="S21" s="219">
        <f t="shared" si="5"/>
        <v>15419.61</v>
      </c>
      <c r="T21" s="217">
        <f>IFERROR(VLOOKUP(B21,'[30]SEP-21'!B:H,6,FALSE),0)</f>
        <v>8557.06</v>
      </c>
      <c r="U21" s="218">
        <f>IFERROR(VLOOKUP(B21,'[30]SEP-21'!B:H,7,FALSE),0)</f>
        <v>51.44</v>
      </c>
      <c r="V21" s="219">
        <f t="shared" si="3"/>
        <v>8608.5</v>
      </c>
      <c r="W21" s="195">
        <f t="shared" si="6"/>
        <v>86167.900000000009</v>
      </c>
      <c r="X21" s="196">
        <f t="shared" si="6"/>
        <v>381.31</v>
      </c>
      <c r="Y21" s="197">
        <f t="shared" si="6"/>
        <v>86549.21</v>
      </c>
    </row>
    <row r="22" spans="1:25" ht="13">
      <c r="A22" s="2" t="s">
        <v>370</v>
      </c>
      <c r="B22" s="2" t="s">
        <v>372</v>
      </c>
      <c r="C22" s="89" t="s">
        <v>297</v>
      </c>
      <c r="D22" s="129" t="s">
        <v>304</v>
      </c>
      <c r="E22" s="217">
        <f>IFERROR(VLOOKUP($B22,'[25]APR-21'!$B:$H,6,FALSE),0)</f>
        <v>21009.57</v>
      </c>
      <c r="F22" s="218">
        <f>IFERROR(VLOOKUP(B22,'[25]APR-21'!B:H,7,FALSE),0)</f>
        <v>92.28</v>
      </c>
      <c r="G22" s="219">
        <f t="shared" si="4"/>
        <v>21101.85</v>
      </c>
      <c r="H22" s="217">
        <f>IFERROR(VLOOKUP(B22,'[26]MAY-21'!B:H,6,FALSE),0)</f>
        <v>11612.92</v>
      </c>
      <c r="I22" s="218">
        <f>IFERROR(VLOOKUP(B22,'[26]MAY-21'!B:H,7,FALSE),0)</f>
        <v>241.21</v>
      </c>
      <c r="J22" s="219">
        <f t="shared" si="0"/>
        <v>11854.13</v>
      </c>
      <c r="K22" s="217">
        <f>IFERROR(VLOOKUP(B22,'[27]JUN-21'!B:H,6,FALSE),0)</f>
        <v>9892.23</v>
      </c>
      <c r="L22" s="218">
        <f>IFERROR(VLOOKUP(B22,'[27]JUN-21'!B:H,7,FALSE),0)</f>
        <v>15.73</v>
      </c>
      <c r="M22" s="219">
        <f t="shared" si="1"/>
        <v>9907.9599999999991</v>
      </c>
      <c r="N22" s="217">
        <f>IFERROR(VLOOKUP(B22,'[28]JUL-21'!B:H,6,FALSE),0)</f>
        <v>11608.05</v>
      </c>
      <c r="O22" s="218">
        <f>IFERROR(VLOOKUP(B22,'[28]JUL-21'!B:H,7,FALSE),0)</f>
        <v>0.44</v>
      </c>
      <c r="P22" s="219">
        <f t="shared" si="2"/>
        <v>11608.49</v>
      </c>
      <c r="Q22" s="217">
        <f>IFERROR(VLOOKUP(B22,'[29]AUG-21'!B:H,6,FALSE),0)</f>
        <v>15484.54</v>
      </c>
      <c r="R22" s="218">
        <f>IFERROR(VLOOKUP(B22,'[29]AUG-21'!B:H,7,FALSE),0)</f>
        <v>16.36</v>
      </c>
      <c r="S22" s="219">
        <f t="shared" si="5"/>
        <v>15500.900000000001</v>
      </c>
      <c r="T22" s="217">
        <f>IFERROR(VLOOKUP(B22,'[30]SEP-21'!B:H,6,FALSE),0)</f>
        <v>8567.43</v>
      </c>
      <c r="U22" s="218">
        <f>IFERROR(VLOOKUP(B22,'[30]SEP-21'!B:H,7,FALSE),0)</f>
        <v>54.83</v>
      </c>
      <c r="V22" s="219">
        <f t="shared" si="3"/>
        <v>8622.26</v>
      </c>
      <c r="W22" s="195">
        <f t="shared" si="6"/>
        <v>78174.739999999991</v>
      </c>
      <c r="X22" s="196">
        <f t="shared" si="6"/>
        <v>420.85</v>
      </c>
      <c r="Y22" s="197">
        <f t="shared" si="6"/>
        <v>78595.589999999982</v>
      </c>
    </row>
    <row r="23" spans="1:25" ht="13">
      <c r="A23" s="2" t="s">
        <v>370</v>
      </c>
      <c r="B23" s="2" t="s">
        <v>373</v>
      </c>
      <c r="C23" s="89" t="s">
        <v>297</v>
      </c>
      <c r="D23" s="129" t="s">
        <v>304</v>
      </c>
      <c r="E23" s="217">
        <f>IFERROR(VLOOKUP($B23,'[25]APR-21'!$B:$H,6,FALSE),0)</f>
        <v>13460.45</v>
      </c>
      <c r="F23" s="218">
        <f>IFERROR(VLOOKUP(B23,'[25]APR-21'!B:H,7,FALSE),0)</f>
        <v>225.43</v>
      </c>
      <c r="G23" s="219">
        <f t="shared" si="4"/>
        <v>13685.880000000001</v>
      </c>
      <c r="H23" s="217">
        <f>IFERROR(VLOOKUP(B23,'[26]MAY-21'!B:H,6,FALSE),0)</f>
        <v>10076.959999999999</v>
      </c>
      <c r="I23" s="218">
        <f>IFERROR(VLOOKUP(B23,'[26]MAY-21'!B:H,7,FALSE),0)</f>
        <v>247.21</v>
      </c>
      <c r="J23" s="219">
        <f t="shared" si="0"/>
        <v>10324.169999999998</v>
      </c>
      <c r="K23" s="217">
        <f>IFERROR(VLOOKUP(B23,'[27]JUN-21'!B:H,6,FALSE),0)</f>
        <v>3764.36</v>
      </c>
      <c r="L23" s="218">
        <f>IFERROR(VLOOKUP(B23,'[27]JUN-21'!B:H,7,FALSE),0)</f>
        <v>227.17</v>
      </c>
      <c r="M23" s="219">
        <f t="shared" si="1"/>
        <v>3991.53</v>
      </c>
      <c r="N23" s="217">
        <f>IFERROR(VLOOKUP(B23,'[28]JUL-21'!B:H,6,FALSE),0)</f>
        <v>2608.1799999999998</v>
      </c>
      <c r="O23" s="218">
        <f>IFERROR(VLOOKUP(B23,'[28]JUL-21'!B:H,7,FALSE),0)</f>
        <v>128.38999999999999</v>
      </c>
      <c r="P23" s="219">
        <f t="shared" si="2"/>
        <v>2736.5699999999997</v>
      </c>
      <c r="Q23" s="217">
        <f>IFERROR(VLOOKUP(B23,'[29]AUG-21'!B:H,6,FALSE),0)</f>
        <v>4165.6099999999997</v>
      </c>
      <c r="R23" s="218">
        <f>IFERROR(VLOOKUP(B23,'[29]AUG-21'!B:H,7,FALSE),0)</f>
        <v>332.98</v>
      </c>
      <c r="S23" s="219">
        <f t="shared" si="5"/>
        <v>4498.59</v>
      </c>
      <c r="T23" s="217">
        <f>IFERROR(VLOOKUP(B23,'[30]SEP-21'!B:H,6,FALSE),0)</f>
        <v>1908.88</v>
      </c>
      <c r="U23" s="218">
        <f>IFERROR(VLOOKUP(B23,'[30]SEP-21'!B:H,7,FALSE),0)</f>
        <v>494.35</v>
      </c>
      <c r="V23" s="219">
        <f t="shared" si="3"/>
        <v>2403.23</v>
      </c>
      <c r="W23" s="195">
        <f t="shared" si="6"/>
        <v>35984.439999999995</v>
      </c>
      <c r="X23" s="196">
        <f t="shared" si="6"/>
        <v>1655.5299999999997</v>
      </c>
      <c r="Y23" s="197">
        <f t="shared" si="6"/>
        <v>37639.97</v>
      </c>
    </row>
    <row r="24" spans="1:25" ht="13">
      <c r="A24" s="221" t="str">
        <f>INDEX([19]Unit_details!A:A,MATCH(B24,[19]Unit_details!B:B,0))</f>
        <v>CMOL</v>
      </c>
      <c r="B24" s="221" t="s">
        <v>444</v>
      </c>
      <c r="C24" s="222" t="str">
        <f>VLOOKUP(B24,[19]Unit_details!B:D,2,FALSE)</f>
        <v>D</v>
      </c>
      <c r="D24" s="223" t="str">
        <f>VLOOKUP(B24,[19]Unit_details!B:D,3,FALSE)</f>
        <v>SC</v>
      </c>
      <c r="E24" s="217">
        <f>IFERROR(VLOOKUP($B24,'[25]APR-21'!$B:$H,6,FALSE),0)</f>
        <v>106.8</v>
      </c>
      <c r="F24" s="218">
        <f>IFERROR(VLOOKUP(B24,'[25]APR-21'!B:H,7,FALSE),0)</f>
        <v>774.93</v>
      </c>
      <c r="G24" s="219">
        <f t="shared" si="4"/>
        <v>881.7299999999999</v>
      </c>
      <c r="H24" s="217">
        <f>IFERROR(VLOOKUP(B24,'[26]MAY-21'!B:H,6,FALSE),0)</f>
        <v>139.54</v>
      </c>
      <c r="I24" s="218">
        <f>IFERROR(VLOOKUP(B24,'[26]MAY-21'!B:H,7,FALSE),0)</f>
        <v>466.84</v>
      </c>
      <c r="J24" s="219">
        <f t="shared" si="0"/>
        <v>606.38</v>
      </c>
      <c r="K24" s="217">
        <f>IFERROR(VLOOKUP(B24,'[27]JUN-21'!B:H,6,FALSE),0)</f>
        <v>124.88</v>
      </c>
      <c r="L24" s="218">
        <f>IFERROR(VLOOKUP(B24,'[27]JUN-21'!B:H,7,FALSE),0)</f>
        <v>550.28</v>
      </c>
      <c r="M24" s="219">
        <f t="shared" si="1"/>
        <v>675.16</v>
      </c>
      <c r="N24" s="217">
        <f>IFERROR(VLOOKUP(B24,'[28]JUL-21'!B:H,6,FALSE),0)</f>
        <v>74.83</v>
      </c>
      <c r="O24" s="218">
        <f>IFERROR(VLOOKUP(B24,'[28]JUL-21'!B:H,7,FALSE),0)</f>
        <v>658.54</v>
      </c>
      <c r="P24" s="219">
        <f t="shared" si="2"/>
        <v>733.37</v>
      </c>
      <c r="Q24" s="217">
        <f>IFERROR(VLOOKUP(B24,'[29]AUG-21'!B:H,6,FALSE),0)</f>
        <v>177.69</v>
      </c>
      <c r="R24" s="218">
        <f>IFERROR(VLOOKUP(B24,'[29]AUG-21'!B:H,7,FALSE),0)</f>
        <v>526.23</v>
      </c>
      <c r="S24" s="219">
        <f t="shared" si="5"/>
        <v>703.92000000000007</v>
      </c>
      <c r="T24" s="217">
        <f>IFERROR(VLOOKUP(B24,'[30]SEP-21'!B:H,6,FALSE),0)</f>
        <v>84.69</v>
      </c>
      <c r="U24" s="218">
        <f>IFERROR(VLOOKUP(B24,'[30]SEP-21'!B:H,7,FALSE),0)</f>
        <v>668.87</v>
      </c>
      <c r="V24" s="219">
        <f t="shared" si="3"/>
        <v>753.56</v>
      </c>
      <c r="W24" s="195"/>
      <c r="X24" s="196"/>
      <c r="Y24" s="197"/>
    </row>
    <row r="25" spans="1:25" ht="13">
      <c r="A25" s="2" t="s">
        <v>255</v>
      </c>
      <c r="B25" s="2" t="s">
        <v>17</v>
      </c>
      <c r="C25" s="89" t="s">
        <v>297</v>
      </c>
      <c r="D25" s="129" t="s">
        <v>298</v>
      </c>
      <c r="E25" s="217">
        <f>IFERROR(VLOOKUP($B25,'[25]APR-21'!$B:$H,6,FALSE),0)</f>
        <v>263.57</v>
      </c>
      <c r="F25" s="218">
        <f>IFERROR(VLOOKUP(B25,'[25]APR-21'!B:H,7,FALSE),0)</f>
        <v>9</v>
      </c>
      <c r="G25" s="219">
        <f t="shared" si="4"/>
        <v>272.57</v>
      </c>
      <c r="H25" s="217">
        <f>IFERROR(VLOOKUP(B25,'[26]MAY-21'!B:H,6,FALSE),0)</f>
        <v>0</v>
      </c>
      <c r="I25" s="218">
        <f>IFERROR(VLOOKUP(B25,'[26]MAY-21'!B:H,7,FALSE),0)</f>
        <v>0</v>
      </c>
      <c r="J25" s="219">
        <f t="shared" si="0"/>
        <v>0</v>
      </c>
      <c r="K25" s="217">
        <f>IFERROR(VLOOKUP(B25,'[27]JUN-21'!B:H,6,FALSE),0)</f>
        <v>48.12</v>
      </c>
      <c r="L25" s="218">
        <f>IFERROR(VLOOKUP(B25,'[27]JUN-21'!B:H,7,FALSE),0)</f>
        <v>0</v>
      </c>
      <c r="M25" s="219">
        <f t="shared" si="1"/>
        <v>48.12</v>
      </c>
      <c r="N25" s="217">
        <f>IFERROR(VLOOKUP(B25,'[28]JUL-21'!B:H,6,FALSE),0)</f>
        <v>12.29</v>
      </c>
      <c r="O25" s="218">
        <f>IFERROR(VLOOKUP(B25,'[28]JUL-21'!B:H,7,FALSE),0)</f>
        <v>0</v>
      </c>
      <c r="P25" s="219">
        <f t="shared" si="2"/>
        <v>12.29</v>
      </c>
      <c r="Q25" s="217">
        <f>IFERROR(VLOOKUP(B25,'[29]AUG-21'!B:H,6,FALSE),0)</f>
        <v>51.7</v>
      </c>
      <c r="R25" s="218">
        <f>IFERROR(VLOOKUP(B25,'[29]AUG-21'!B:H,7,FALSE),0)</f>
        <v>0.28999999999999998</v>
      </c>
      <c r="S25" s="219">
        <f t="shared" si="5"/>
        <v>51.99</v>
      </c>
      <c r="T25" s="217">
        <f>IFERROR(VLOOKUP(B25,'[30]SEP-21'!B:H,6,FALSE),0)</f>
        <v>727.92</v>
      </c>
      <c r="U25" s="218">
        <f>IFERROR(VLOOKUP(B25,'[30]SEP-21'!B:H,7,FALSE),0)</f>
        <v>64.25</v>
      </c>
      <c r="V25" s="219">
        <f t="shared" si="3"/>
        <v>792.17</v>
      </c>
      <c r="W25" s="195">
        <f t="shared" si="6"/>
        <v>1103.5999999999999</v>
      </c>
      <c r="X25" s="196">
        <f t="shared" si="6"/>
        <v>73.539999999999992</v>
      </c>
      <c r="Y25" s="197">
        <f t="shared" si="6"/>
        <v>1177.1399999999999</v>
      </c>
    </row>
    <row r="26" spans="1:25" ht="13">
      <c r="A26" s="2" t="s">
        <v>256</v>
      </c>
      <c r="B26" s="2" t="s">
        <v>18</v>
      </c>
      <c r="C26" s="89" t="s">
        <v>297</v>
      </c>
      <c r="D26" s="129" t="s">
        <v>302</v>
      </c>
      <c r="E26" s="217">
        <f>IFERROR(VLOOKUP($B26,'[25]APR-21'!$B:$H,6,FALSE),0)</f>
        <v>10195.299999999999</v>
      </c>
      <c r="F26" s="218">
        <f>IFERROR(VLOOKUP(B26,'[25]APR-21'!B:H,7,FALSE),0)</f>
        <v>1046.8499999999999</v>
      </c>
      <c r="G26" s="219">
        <f t="shared" si="4"/>
        <v>11242.15</v>
      </c>
      <c r="H26" s="217">
        <f>IFERROR(VLOOKUP(B26,'[26]MAY-21'!B:H,6,FALSE),0)</f>
        <v>14369.1</v>
      </c>
      <c r="I26" s="218">
        <f>IFERROR(VLOOKUP(B26,'[26]MAY-21'!B:H,7,FALSE),0)</f>
        <v>986.65</v>
      </c>
      <c r="J26" s="219">
        <f t="shared" si="0"/>
        <v>15355.75</v>
      </c>
      <c r="K26" s="217">
        <f>IFERROR(VLOOKUP(B26,'[27]JUN-21'!B:H,6,FALSE),0)</f>
        <v>0</v>
      </c>
      <c r="L26" s="218">
        <f>IFERROR(VLOOKUP(B26,'[27]JUN-21'!B:H,7,FALSE),0)</f>
        <v>0</v>
      </c>
      <c r="M26" s="219">
        <f t="shared" si="1"/>
        <v>0</v>
      </c>
      <c r="N26" s="217">
        <f>IFERROR(VLOOKUP(B26,'[28]JUL-21'!B:H,6,FALSE),0)</f>
        <v>0</v>
      </c>
      <c r="O26" s="218">
        <f>IFERROR(VLOOKUP(B26,'[28]JUL-21'!B:H,7,FALSE),0)</f>
        <v>0</v>
      </c>
      <c r="P26" s="219">
        <f t="shared" si="2"/>
        <v>0</v>
      </c>
      <c r="Q26" s="217">
        <f>IFERROR(VLOOKUP(B26,'[29]AUG-21'!B:H,6,FALSE),0)</f>
        <v>338.15</v>
      </c>
      <c r="R26" s="218">
        <f>IFERROR(VLOOKUP(B26,'[29]AUG-21'!B:H,7,FALSE),0)</f>
        <v>0</v>
      </c>
      <c r="S26" s="219">
        <f t="shared" si="5"/>
        <v>338.15</v>
      </c>
      <c r="T26" s="217">
        <f>IFERROR(VLOOKUP(B26,'[30]SEP-21'!B:H,6,FALSE),0)</f>
        <v>4024.9</v>
      </c>
      <c r="U26" s="218">
        <f>IFERROR(VLOOKUP(B26,'[30]SEP-21'!B:H,7,FALSE),0)</f>
        <v>393.2</v>
      </c>
      <c r="V26" s="219">
        <f t="shared" si="3"/>
        <v>4418.1000000000004</v>
      </c>
      <c r="W26" s="195">
        <f t="shared" si="6"/>
        <v>28927.450000000004</v>
      </c>
      <c r="X26" s="196">
        <f t="shared" si="6"/>
        <v>2426.6999999999998</v>
      </c>
      <c r="Y26" s="197">
        <f t="shared" si="6"/>
        <v>31354.15</v>
      </c>
    </row>
    <row r="27" spans="1:25" ht="13">
      <c r="A27" s="2" t="s">
        <v>378</v>
      </c>
      <c r="B27" s="2" t="s">
        <v>379</v>
      </c>
      <c r="C27" s="89" t="s">
        <v>297</v>
      </c>
      <c r="D27" s="129" t="s">
        <v>304</v>
      </c>
      <c r="E27" s="217">
        <f>IFERROR(VLOOKUP($B27,'[25]APR-21'!$B:$H,6,FALSE),0)</f>
        <v>15180.71</v>
      </c>
      <c r="F27" s="218">
        <f>IFERROR(VLOOKUP(B27,'[25]APR-21'!B:H,7,FALSE),0)</f>
        <v>372.09</v>
      </c>
      <c r="G27" s="219">
        <f t="shared" si="4"/>
        <v>15552.8</v>
      </c>
      <c r="H27" s="217">
        <f>IFERROR(VLOOKUP(B27,'[26]MAY-21'!B:H,6,FALSE),0)</f>
        <v>12561.76</v>
      </c>
      <c r="I27" s="218">
        <f>IFERROR(VLOOKUP(B27,'[26]MAY-21'!B:H,7,FALSE),0)</f>
        <v>705.61</v>
      </c>
      <c r="J27" s="219">
        <f t="shared" si="0"/>
        <v>13267.37</v>
      </c>
      <c r="K27" s="217">
        <f>IFERROR(VLOOKUP(B27,'[27]JUN-21'!B:H,6,FALSE),0)</f>
        <v>14077.54</v>
      </c>
      <c r="L27" s="218">
        <f>IFERROR(VLOOKUP(B27,'[27]JUN-21'!B:H,7,FALSE),0)</f>
        <v>275.25</v>
      </c>
      <c r="M27" s="219">
        <f t="shared" si="1"/>
        <v>14352.79</v>
      </c>
      <c r="N27" s="217">
        <f>IFERROR(VLOOKUP(B27,'[28]JUL-21'!B:H,6,FALSE),0)</f>
        <v>15817.37</v>
      </c>
      <c r="O27" s="218">
        <f>IFERROR(VLOOKUP(B27,'[28]JUL-21'!B:H,7,FALSE),0)</f>
        <v>434.75</v>
      </c>
      <c r="P27" s="219">
        <f t="shared" si="2"/>
        <v>16252.12</v>
      </c>
      <c r="Q27" s="217">
        <f>IFERROR(VLOOKUP(B27,'[29]AUG-21'!B:H,6,FALSE),0)</f>
        <v>14251.07</v>
      </c>
      <c r="R27" s="218">
        <f>IFERROR(VLOOKUP(B27,'[29]AUG-21'!B:H,7,FALSE),0)</f>
        <v>328.24</v>
      </c>
      <c r="S27" s="219">
        <f t="shared" si="5"/>
        <v>14579.31</v>
      </c>
      <c r="T27" s="217">
        <f>IFERROR(VLOOKUP(B27,'[30]SEP-21'!B:H,6,FALSE),0)</f>
        <v>9338.84</v>
      </c>
      <c r="U27" s="218">
        <f>IFERROR(VLOOKUP(B27,'[30]SEP-21'!B:H,7,FALSE),0)</f>
        <v>223.27</v>
      </c>
      <c r="V27" s="219">
        <f t="shared" si="3"/>
        <v>9562.11</v>
      </c>
      <c r="W27" s="195">
        <f t="shared" si="6"/>
        <v>81227.290000000008</v>
      </c>
      <c r="X27" s="196">
        <f t="shared" si="6"/>
        <v>2339.21</v>
      </c>
      <c r="Y27" s="197">
        <f t="shared" si="6"/>
        <v>83566.5</v>
      </c>
    </row>
    <row r="28" spans="1:25" ht="13">
      <c r="A28" s="2" t="s">
        <v>257</v>
      </c>
      <c r="B28" s="2" t="s">
        <v>19</v>
      </c>
      <c r="C28" s="89" t="s">
        <v>297</v>
      </c>
      <c r="D28" s="129" t="s">
        <v>302</v>
      </c>
      <c r="E28" s="217">
        <f>IFERROR(VLOOKUP($B28,'[25]APR-21'!$B:$H,6,FALSE),0)</f>
        <v>11406.83</v>
      </c>
      <c r="F28" s="218">
        <f>IFERROR(VLOOKUP(B28,'[25]APR-21'!B:H,7,FALSE),0)</f>
        <v>5173.07</v>
      </c>
      <c r="G28" s="219">
        <f t="shared" si="4"/>
        <v>16579.900000000001</v>
      </c>
      <c r="H28" s="217">
        <f>IFERROR(VLOOKUP(B28,'[26]MAY-21'!B:H,6,FALSE),0)</f>
        <v>9350.24</v>
      </c>
      <c r="I28" s="218">
        <f>IFERROR(VLOOKUP(B28,'[26]MAY-21'!B:H,7,FALSE),0)</f>
        <v>2302.83</v>
      </c>
      <c r="J28" s="219">
        <f t="shared" si="0"/>
        <v>11653.07</v>
      </c>
      <c r="K28" s="217">
        <f>IFERROR(VLOOKUP(B28,'[27]JUN-21'!B:H,6,FALSE),0)</f>
        <v>0</v>
      </c>
      <c r="L28" s="218">
        <f>IFERROR(VLOOKUP(B28,'[27]JUN-21'!B:H,7,FALSE),0)</f>
        <v>0</v>
      </c>
      <c r="M28" s="219">
        <f t="shared" si="1"/>
        <v>0</v>
      </c>
      <c r="N28" s="217">
        <f>IFERROR(VLOOKUP(B28,'[28]JUL-21'!B:H,6,FALSE),0)</f>
        <v>437.27</v>
      </c>
      <c r="O28" s="218">
        <f>IFERROR(VLOOKUP(B28,'[28]JUL-21'!B:H,7,FALSE),0)</f>
        <v>338.31</v>
      </c>
      <c r="P28" s="219">
        <f t="shared" si="2"/>
        <v>775.57999999999993</v>
      </c>
      <c r="Q28" s="217">
        <f>IFERROR(VLOOKUP(B28,'[29]AUG-21'!B:H,6,FALSE),0)</f>
        <v>59418.77</v>
      </c>
      <c r="R28" s="218">
        <f>IFERROR(VLOOKUP(B28,'[29]AUG-21'!B:H,7,FALSE),0)</f>
        <v>3670.11</v>
      </c>
      <c r="S28" s="219">
        <f t="shared" si="5"/>
        <v>63088.88</v>
      </c>
      <c r="T28" s="217">
        <f>IFERROR(VLOOKUP(B28,'[30]SEP-21'!B:H,6,FALSE),0)</f>
        <v>24082.92</v>
      </c>
      <c r="U28" s="218">
        <f>IFERROR(VLOOKUP(B28,'[30]SEP-21'!B:H,7,FALSE),0)</f>
        <v>5079.38</v>
      </c>
      <c r="V28" s="219">
        <f t="shared" si="3"/>
        <v>29162.3</v>
      </c>
      <c r="W28" s="195">
        <f t="shared" si="6"/>
        <v>104696.03</v>
      </c>
      <c r="X28" s="196">
        <f t="shared" si="6"/>
        <v>16563.7</v>
      </c>
      <c r="Y28" s="197">
        <f t="shared" si="6"/>
        <v>121259.73</v>
      </c>
    </row>
    <row r="29" spans="1:25" ht="13">
      <c r="A29" s="2" t="s">
        <v>258</v>
      </c>
      <c r="B29" s="2" t="s">
        <v>20</v>
      </c>
      <c r="C29" s="89" t="s">
        <v>297</v>
      </c>
      <c r="D29" s="129" t="s">
        <v>303</v>
      </c>
      <c r="E29" s="217">
        <f>IFERROR(VLOOKUP($B29,'[25]APR-21'!$B:$H,6,FALSE),0)</f>
        <v>0</v>
      </c>
      <c r="F29" s="218">
        <f>IFERROR(VLOOKUP(B29,'[25]APR-21'!B:H,7,FALSE),0)</f>
        <v>0</v>
      </c>
      <c r="G29" s="219">
        <f t="shared" si="4"/>
        <v>0</v>
      </c>
      <c r="H29" s="217">
        <f>IFERROR(VLOOKUP(B29,'[26]MAY-21'!B:H,6,FALSE),0)</f>
        <v>0</v>
      </c>
      <c r="I29" s="218">
        <f>IFERROR(VLOOKUP(B29,'[26]MAY-21'!B:H,7,FALSE),0)</f>
        <v>0</v>
      </c>
      <c r="J29" s="219">
        <f t="shared" si="0"/>
        <v>0</v>
      </c>
      <c r="K29" s="217">
        <f>IFERROR(VLOOKUP(B29,'[27]JUN-21'!B:H,6,FALSE),0)</f>
        <v>0</v>
      </c>
      <c r="L29" s="218">
        <f>IFERROR(VLOOKUP(B29,'[27]JUN-21'!B:H,7,FALSE),0)</f>
        <v>0</v>
      </c>
      <c r="M29" s="219">
        <f t="shared" si="1"/>
        <v>0</v>
      </c>
      <c r="N29" s="217">
        <f>IFERROR(VLOOKUP(B29,'[28]JUL-21'!B:H,6,FALSE),0)</f>
        <v>0</v>
      </c>
      <c r="O29" s="218">
        <f>IFERROR(VLOOKUP(B29,'[28]JUL-21'!B:H,7,FALSE),0)</f>
        <v>0</v>
      </c>
      <c r="P29" s="219">
        <f t="shared" si="2"/>
        <v>0</v>
      </c>
      <c r="Q29" s="217">
        <f>IFERROR(VLOOKUP(B29,'[29]AUG-21'!B:H,6,FALSE),0)</f>
        <v>0</v>
      </c>
      <c r="R29" s="218">
        <f>IFERROR(VLOOKUP(B29,'[29]AUG-21'!B:H,7,FALSE),0)</f>
        <v>0</v>
      </c>
      <c r="S29" s="219">
        <f t="shared" si="5"/>
        <v>0</v>
      </c>
      <c r="T29" s="217">
        <f>IFERROR(VLOOKUP(B29,'[30]SEP-21'!B:H,6,FALSE),0)</f>
        <v>0</v>
      </c>
      <c r="U29" s="218">
        <f>IFERROR(VLOOKUP(B29,'[30]SEP-21'!B:H,7,FALSE),0)</f>
        <v>0</v>
      </c>
      <c r="V29" s="219">
        <f t="shared" si="3"/>
        <v>0</v>
      </c>
      <c r="W29" s="195">
        <f t="shared" si="6"/>
        <v>0</v>
      </c>
      <c r="X29" s="196">
        <f t="shared" si="6"/>
        <v>0</v>
      </c>
      <c r="Y29" s="197">
        <f t="shared" si="6"/>
        <v>0</v>
      </c>
    </row>
    <row r="30" spans="1:25" ht="13">
      <c r="A30" s="2" t="s">
        <v>260</v>
      </c>
      <c r="B30" s="2" t="s">
        <v>22</v>
      </c>
      <c r="C30" s="89" t="s">
        <v>297</v>
      </c>
      <c r="D30" s="129" t="s">
        <v>303</v>
      </c>
      <c r="E30" s="217">
        <f>IFERROR(VLOOKUP($B30,'[25]APR-21'!$B:$H,6,FALSE),0)</f>
        <v>5420.96</v>
      </c>
      <c r="F30" s="218">
        <f>IFERROR(VLOOKUP(B30,'[25]APR-21'!B:H,7,FALSE),0)</f>
        <v>530.84</v>
      </c>
      <c r="G30" s="219">
        <f t="shared" si="4"/>
        <v>5951.8</v>
      </c>
      <c r="H30" s="217">
        <f>IFERROR(VLOOKUP(B30,'[26]MAY-21'!B:H,6,FALSE),0)</f>
        <v>6425.69</v>
      </c>
      <c r="I30" s="218">
        <f>IFERROR(VLOOKUP(B30,'[26]MAY-21'!B:H,7,FALSE),0)</f>
        <v>92.99</v>
      </c>
      <c r="J30" s="219">
        <f t="shared" si="0"/>
        <v>6518.6799999999994</v>
      </c>
      <c r="K30" s="217">
        <f>IFERROR(VLOOKUP(B30,'[27]JUN-21'!B:H,6,FALSE),0)</f>
        <v>4375.3500000000004</v>
      </c>
      <c r="L30" s="218">
        <f>IFERROR(VLOOKUP(B30,'[27]JUN-21'!B:H,7,FALSE),0)</f>
        <v>549.36</v>
      </c>
      <c r="M30" s="219">
        <f t="shared" si="1"/>
        <v>4924.71</v>
      </c>
      <c r="N30" s="217">
        <f>IFERROR(VLOOKUP(B30,'[28]JUL-21'!B:H,6,FALSE),0)</f>
        <v>5643.41</v>
      </c>
      <c r="O30" s="218">
        <f>IFERROR(VLOOKUP(B30,'[28]JUL-21'!B:H,7,FALSE),0)</f>
        <v>631.51</v>
      </c>
      <c r="P30" s="219">
        <f t="shared" si="2"/>
        <v>6274.92</v>
      </c>
      <c r="Q30" s="217">
        <f>IFERROR(VLOOKUP(B30,'[29]AUG-21'!B:H,6,FALSE),0)</f>
        <v>1233.4100000000001</v>
      </c>
      <c r="R30" s="218">
        <f>IFERROR(VLOOKUP(B30,'[29]AUG-21'!B:H,7,FALSE),0)</f>
        <v>0</v>
      </c>
      <c r="S30" s="219">
        <f t="shared" si="5"/>
        <v>1233.4100000000001</v>
      </c>
      <c r="T30" s="217">
        <f>IFERROR(VLOOKUP(B30,'[30]SEP-21'!B:H,6,FALSE),0)</f>
        <v>7726.07</v>
      </c>
      <c r="U30" s="218">
        <f>IFERROR(VLOOKUP(B30,'[30]SEP-21'!B:H,7,FALSE),0)</f>
        <v>130.16</v>
      </c>
      <c r="V30" s="219">
        <f t="shared" si="3"/>
        <v>7856.23</v>
      </c>
      <c r="W30" s="195">
        <f t="shared" si="6"/>
        <v>30824.89</v>
      </c>
      <c r="X30" s="196">
        <f t="shared" si="6"/>
        <v>1934.8600000000001</v>
      </c>
      <c r="Y30" s="197">
        <f t="shared" si="6"/>
        <v>32759.75</v>
      </c>
    </row>
    <row r="31" spans="1:25" ht="13">
      <c r="A31" s="2" t="s">
        <v>260</v>
      </c>
      <c r="B31" s="2" t="s">
        <v>23</v>
      </c>
      <c r="C31" s="89" t="s">
        <v>297</v>
      </c>
      <c r="D31" s="129" t="s">
        <v>303</v>
      </c>
      <c r="E31" s="217">
        <f>IFERROR(VLOOKUP($B31,'[25]APR-21'!$B:$H,6,FALSE),0)</f>
        <v>8791.7099999999991</v>
      </c>
      <c r="F31" s="218">
        <f>IFERROR(VLOOKUP(B31,'[25]APR-21'!B:H,7,FALSE),0)</f>
        <v>689.6</v>
      </c>
      <c r="G31" s="219">
        <f t="shared" si="4"/>
        <v>9481.31</v>
      </c>
      <c r="H31" s="217">
        <f>IFERROR(VLOOKUP(B31,'[26]MAY-21'!B:H,6,FALSE),0)</f>
        <v>9699.42</v>
      </c>
      <c r="I31" s="218">
        <f>IFERROR(VLOOKUP(B31,'[26]MAY-21'!B:H,7,FALSE),0)</f>
        <v>342.85</v>
      </c>
      <c r="J31" s="219">
        <f t="shared" si="0"/>
        <v>10042.27</v>
      </c>
      <c r="K31" s="217">
        <f>IFERROR(VLOOKUP(B31,'[27]JUN-21'!B:H,6,FALSE),0)</f>
        <v>6891.95</v>
      </c>
      <c r="L31" s="218">
        <f>IFERROR(VLOOKUP(B31,'[27]JUN-21'!B:H,7,FALSE),0)</f>
        <v>35.909999999999997</v>
      </c>
      <c r="M31" s="219">
        <f t="shared" si="1"/>
        <v>6927.86</v>
      </c>
      <c r="N31" s="217">
        <f>IFERROR(VLOOKUP(B31,'[28]JUL-21'!B:H,6,FALSE),0)</f>
        <v>6200.33</v>
      </c>
      <c r="O31" s="218">
        <f>IFERROR(VLOOKUP(B31,'[28]JUL-21'!B:H,7,FALSE),0)</f>
        <v>464.06</v>
      </c>
      <c r="P31" s="219">
        <f t="shared" si="2"/>
        <v>6664.39</v>
      </c>
      <c r="Q31" s="217">
        <f>IFERROR(VLOOKUP(B31,'[29]AUG-21'!B:H,6,FALSE),0)</f>
        <v>11988.02</v>
      </c>
      <c r="R31" s="218">
        <f>IFERROR(VLOOKUP(B31,'[29]AUG-21'!B:H,7,FALSE),0)</f>
        <v>678.13</v>
      </c>
      <c r="S31" s="219">
        <f t="shared" si="5"/>
        <v>12666.15</v>
      </c>
      <c r="T31" s="217">
        <f>IFERROR(VLOOKUP(B31,'[30]SEP-21'!B:H,6,FALSE),0)</f>
        <v>29.99</v>
      </c>
      <c r="U31" s="218">
        <f>IFERROR(VLOOKUP(B31,'[30]SEP-21'!B:H,7,FALSE),0)</f>
        <v>0</v>
      </c>
      <c r="V31" s="219">
        <f t="shared" si="3"/>
        <v>29.99</v>
      </c>
      <c r="W31" s="195">
        <f t="shared" si="6"/>
        <v>43601.419999999991</v>
      </c>
      <c r="X31" s="196">
        <f t="shared" si="6"/>
        <v>2210.5500000000002</v>
      </c>
      <c r="Y31" s="197">
        <f t="shared" si="6"/>
        <v>45811.97</v>
      </c>
    </row>
    <row r="32" spans="1:25" ht="13">
      <c r="A32" s="2" t="s">
        <v>260</v>
      </c>
      <c r="B32" s="2" t="s">
        <v>24</v>
      </c>
      <c r="C32" s="89" t="s">
        <v>297</v>
      </c>
      <c r="D32" s="129" t="s">
        <v>303</v>
      </c>
      <c r="E32" s="217">
        <f>IFERROR(VLOOKUP($B32,'[25]APR-21'!$B:$H,6,FALSE),0)</f>
        <v>3896.11</v>
      </c>
      <c r="F32" s="218">
        <f>IFERROR(VLOOKUP(B32,'[25]APR-21'!B:H,7,FALSE),0)</f>
        <v>294.39999999999998</v>
      </c>
      <c r="G32" s="219">
        <f t="shared" si="4"/>
        <v>4190.51</v>
      </c>
      <c r="H32" s="217">
        <f>IFERROR(VLOOKUP(B32,'[26]MAY-21'!B:H,6,FALSE),0)</f>
        <v>11169.4</v>
      </c>
      <c r="I32" s="218">
        <f>IFERROR(VLOOKUP(B32,'[26]MAY-21'!B:H,7,FALSE),0)</f>
        <v>808.16</v>
      </c>
      <c r="J32" s="219">
        <f t="shared" si="0"/>
        <v>11977.56</v>
      </c>
      <c r="K32" s="217">
        <f>IFERROR(VLOOKUP(B32,'[27]JUN-21'!B:H,6,FALSE),0)</f>
        <v>2783.34</v>
      </c>
      <c r="L32" s="218">
        <f>IFERROR(VLOOKUP(B32,'[27]JUN-21'!B:H,7,FALSE),0)</f>
        <v>57.08</v>
      </c>
      <c r="M32" s="219">
        <f t="shared" si="1"/>
        <v>2840.42</v>
      </c>
      <c r="N32" s="217">
        <f>IFERROR(VLOOKUP(B32,'[28]JUL-21'!B:H,6,FALSE),0)</f>
        <v>6288.47</v>
      </c>
      <c r="O32" s="218">
        <f>IFERROR(VLOOKUP(B32,'[28]JUL-21'!B:H,7,FALSE),0)</f>
        <v>180.81</v>
      </c>
      <c r="P32" s="219">
        <f t="shared" si="2"/>
        <v>6469.2800000000007</v>
      </c>
      <c r="Q32" s="217">
        <f>IFERROR(VLOOKUP(B32,'[29]AUG-21'!B:H,6,FALSE),0)</f>
        <v>10570.52</v>
      </c>
      <c r="R32" s="218">
        <f>IFERROR(VLOOKUP(B32,'[29]AUG-21'!B:H,7,FALSE),0)</f>
        <v>1128.3900000000001</v>
      </c>
      <c r="S32" s="219">
        <f t="shared" si="5"/>
        <v>11698.91</v>
      </c>
      <c r="T32" s="217">
        <f>IFERROR(VLOOKUP(B32,'[30]SEP-21'!B:H,6,FALSE),0)</f>
        <v>13904.42</v>
      </c>
      <c r="U32" s="218">
        <f>IFERROR(VLOOKUP(B32,'[30]SEP-21'!B:H,7,FALSE),0)</f>
        <v>935.61</v>
      </c>
      <c r="V32" s="219">
        <f t="shared" si="3"/>
        <v>14840.03</v>
      </c>
      <c r="W32" s="195">
        <f t="shared" si="6"/>
        <v>48612.259999999995</v>
      </c>
      <c r="X32" s="196">
        <f t="shared" si="6"/>
        <v>3404.4500000000003</v>
      </c>
      <c r="Y32" s="197">
        <f t="shared" si="6"/>
        <v>52016.709999999992</v>
      </c>
    </row>
    <row r="33" spans="1:25" ht="13">
      <c r="A33" s="2" t="s">
        <v>260</v>
      </c>
      <c r="B33" s="2" t="s">
        <v>25</v>
      </c>
      <c r="C33" s="89" t="s">
        <v>297</v>
      </c>
      <c r="D33" s="129" t="s">
        <v>303</v>
      </c>
      <c r="E33" s="217">
        <f>IFERROR(VLOOKUP($B33,'[25]APR-21'!$B:$H,6,FALSE),0)</f>
        <v>72.64</v>
      </c>
      <c r="F33" s="218">
        <f>IFERROR(VLOOKUP(B33,'[25]APR-21'!B:H,7,FALSE),0)</f>
        <v>0</v>
      </c>
      <c r="G33" s="219">
        <f t="shared" si="4"/>
        <v>72.64</v>
      </c>
      <c r="H33" s="217">
        <f>IFERROR(VLOOKUP(B33,'[26]MAY-21'!B:H,6,FALSE),0)</f>
        <v>0</v>
      </c>
      <c r="I33" s="218">
        <f>IFERROR(VLOOKUP(B33,'[26]MAY-21'!B:H,7,FALSE),0)</f>
        <v>0</v>
      </c>
      <c r="J33" s="219">
        <f t="shared" si="0"/>
        <v>0</v>
      </c>
      <c r="K33" s="217">
        <f>IFERROR(VLOOKUP(B33,'[27]JUN-21'!B:H,6,FALSE),0)</f>
        <v>0</v>
      </c>
      <c r="L33" s="218">
        <f>IFERROR(VLOOKUP(B33,'[27]JUN-21'!B:H,7,FALSE),0)</f>
        <v>0</v>
      </c>
      <c r="M33" s="219">
        <f t="shared" si="1"/>
        <v>0</v>
      </c>
      <c r="N33" s="217">
        <f>IFERROR(VLOOKUP(B33,'[28]JUL-21'!B:H,6,FALSE),0)</f>
        <v>919.8</v>
      </c>
      <c r="O33" s="218">
        <f>IFERROR(VLOOKUP(B33,'[28]JUL-21'!B:H,7,FALSE),0)</f>
        <v>161.53</v>
      </c>
      <c r="P33" s="219">
        <f t="shared" si="2"/>
        <v>1081.33</v>
      </c>
      <c r="Q33" s="217">
        <f>IFERROR(VLOOKUP(B33,'[29]AUG-21'!B:H,6,FALSE),0)</f>
        <v>8678.5</v>
      </c>
      <c r="R33" s="218">
        <f>IFERROR(VLOOKUP(B33,'[29]AUG-21'!B:H,7,FALSE),0)</f>
        <v>644.54999999999995</v>
      </c>
      <c r="S33" s="219">
        <f t="shared" si="5"/>
        <v>9323.0499999999993</v>
      </c>
      <c r="T33" s="217">
        <f>IFERROR(VLOOKUP(B33,'[30]SEP-21'!B:H,6,FALSE),0)</f>
        <v>8612.23</v>
      </c>
      <c r="U33" s="218">
        <f>IFERROR(VLOOKUP(B33,'[30]SEP-21'!B:H,7,FALSE),0)</f>
        <v>1134.3800000000001</v>
      </c>
      <c r="V33" s="219">
        <f t="shared" si="3"/>
        <v>9746.61</v>
      </c>
      <c r="W33" s="195">
        <f t="shared" si="6"/>
        <v>18283.169999999998</v>
      </c>
      <c r="X33" s="196">
        <f t="shared" si="6"/>
        <v>1940.46</v>
      </c>
      <c r="Y33" s="197">
        <f t="shared" si="6"/>
        <v>20223.629999999997</v>
      </c>
    </row>
    <row r="34" spans="1:25" ht="13">
      <c r="A34" s="2" t="s">
        <v>261</v>
      </c>
      <c r="B34" s="2" t="s">
        <v>26</v>
      </c>
      <c r="C34" s="89" t="s">
        <v>297</v>
      </c>
      <c r="D34" s="129" t="s">
        <v>303</v>
      </c>
      <c r="E34" s="217">
        <f>IFERROR(VLOOKUP($B34,'[25]APR-21'!$B:$H,6,FALSE),0)</f>
        <v>72910.8</v>
      </c>
      <c r="F34" s="218">
        <f>IFERROR(VLOOKUP(B34,'[25]APR-21'!B:H,7,FALSE),0)</f>
        <v>1551.9</v>
      </c>
      <c r="G34" s="219">
        <f t="shared" si="4"/>
        <v>74462.7</v>
      </c>
      <c r="H34" s="217">
        <f>IFERROR(VLOOKUP(B34,'[26]MAY-21'!B:H,6,FALSE),0)</f>
        <v>60715.8</v>
      </c>
      <c r="I34" s="218">
        <f>IFERROR(VLOOKUP(B34,'[26]MAY-21'!B:H,7,FALSE),0)</f>
        <v>1180.2</v>
      </c>
      <c r="J34" s="219">
        <f t="shared" si="0"/>
        <v>61896</v>
      </c>
      <c r="K34" s="217">
        <f>IFERROR(VLOOKUP(B34,'[27]JUN-21'!B:H,6,FALSE),0)</f>
        <v>87027.15</v>
      </c>
      <c r="L34" s="218">
        <f>IFERROR(VLOOKUP(B34,'[27]JUN-21'!B:H,7,FALSE),0)</f>
        <v>346.65</v>
      </c>
      <c r="M34" s="219">
        <f t="shared" si="1"/>
        <v>87373.799999999988</v>
      </c>
      <c r="N34" s="217">
        <f>IFERROR(VLOOKUP(B34,'[28]JUL-21'!B:H,6,FALSE),0)</f>
        <v>87863.15</v>
      </c>
      <c r="O34" s="218">
        <f>IFERROR(VLOOKUP(B34,'[28]JUL-21'!B:H,7,FALSE),0)</f>
        <v>1066.7</v>
      </c>
      <c r="P34" s="219">
        <f t="shared" si="2"/>
        <v>88929.849999999991</v>
      </c>
      <c r="Q34" s="217">
        <f>IFERROR(VLOOKUP(B34,'[29]AUG-21'!B:H,6,FALSE),0)</f>
        <v>13272.25</v>
      </c>
      <c r="R34" s="218">
        <f>IFERROR(VLOOKUP(B34,'[29]AUG-21'!B:H,7,FALSE),0)</f>
        <v>236.9</v>
      </c>
      <c r="S34" s="219">
        <f t="shared" si="5"/>
        <v>13509.15</v>
      </c>
      <c r="T34" s="217">
        <f>IFERROR(VLOOKUP(B34,'[30]SEP-21'!B:H,6,FALSE),0)</f>
        <v>0</v>
      </c>
      <c r="U34" s="218">
        <f>IFERROR(VLOOKUP(B34,'[30]SEP-21'!B:H,7,FALSE),0)</f>
        <v>0</v>
      </c>
      <c r="V34" s="219">
        <f t="shared" si="3"/>
        <v>0</v>
      </c>
      <c r="W34" s="195">
        <f t="shared" si="6"/>
        <v>321789.15000000002</v>
      </c>
      <c r="X34" s="196">
        <f t="shared" si="6"/>
        <v>4382.3500000000004</v>
      </c>
      <c r="Y34" s="197">
        <f t="shared" si="6"/>
        <v>326171.5</v>
      </c>
    </row>
    <row r="35" spans="1:25" ht="13">
      <c r="A35" s="2" t="s">
        <v>261</v>
      </c>
      <c r="B35" s="2" t="s">
        <v>27</v>
      </c>
      <c r="C35" s="89" t="s">
        <v>297</v>
      </c>
      <c r="D35" s="129" t="s">
        <v>303</v>
      </c>
      <c r="E35" s="217">
        <f>IFERROR(VLOOKUP($B35,'[25]APR-21'!$B:$H,6,FALSE),0)</f>
        <v>28437.55</v>
      </c>
      <c r="F35" s="218">
        <f>IFERROR(VLOOKUP(B35,'[25]APR-21'!B:H,7,FALSE),0)</f>
        <v>3348.95</v>
      </c>
      <c r="G35" s="219">
        <f t="shared" si="4"/>
        <v>31786.5</v>
      </c>
      <c r="H35" s="217">
        <f>IFERROR(VLOOKUP(B35,'[26]MAY-21'!B:H,6,FALSE),0)</f>
        <v>44726.1</v>
      </c>
      <c r="I35" s="218">
        <f>IFERROR(VLOOKUP(B35,'[26]MAY-21'!B:H,7,FALSE),0)</f>
        <v>2930.45</v>
      </c>
      <c r="J35" s="219">
        <f t="shared" si="0"/>
        <v>47656.549999999996</v>
      </c>
      <c r="K35" s="217">
        <f>IFERROR(VLOOKUP(B35,'[27]JUN-21'!B:H,6,FALSE),0)</f>
        <v>61065.25</v>
      </c>
      <c r="L35" s="218">
        <f>IFERROR(VLOOKUP(B35,'[27]JUN-21'!B:H,7,FALSE),0)</f>
        <v>1467.9</v>
      </c>
      <c r="M35" s="219">
        <f t="shared" si="1"/>
        <v>62533.15</v>
      </c>
      <c r="N35" s="217">
        <f>IFERROR(VLOOKUP(B35,'[28]JUL-21'!B:H,6,FALSE),0)</f>
        <v>48886.35</v>
      </c>
      <c r="O35" s="218">
        <f>IFERROR(VLOOKUP(B35,'[28]JUL-21'!B:H,7,FALSE),0)</f>
        <v>1270.4000000000001</v>
      </c>
      <c r="P35" s="219">
        <f t="shared" si="2"/>
        <v>50156.75</v>
      </c>
      <c r="Q35" s="217">
        <f>IFERROR(VLOOKUP(B35,'[29]AUG-21'!B:H,6,FALSE),0)</f>
        <v>71951.3</v>
      </c>
      <c r="R35" s="218">
        <f>IFERROR(VLOOKUP(B35,'[29]AUG-21'!B:H,7,FALSE),0)</f>
        <v>757.75</v>
      </c>
      <c r="S35" s="219">
        <f t="shared" si="5"/>
        <v>72709.05</v>
      </c>
      <c r="T35" s="217">
        <f>IFERROR(VLOOKUP(B35,'[30]SEP-21'!B:H,6,FALSE),0)</f>
        <v>39222.85</v>
      </c>
      <c r="U35" s="218">
        <f>IFERROR(VLOOKUP(B35,'[30]SEP-21'!B:H,7,FALSE),0)</f>
        <v>701.1</v>
      </c>
      <c r="V35" s="219">
        <f t="shared" si="3"/>
        <v>39923.949999999997</v>
      </c>
      <c r="W35" s="195">
        <f t="shared" si="6"/>
        <v>294289.39999999997</v>
      </c>
      <c r="X35" s="196">
        <f t="shared" si="6"/>
        <v>10476.549999999999</v>
      </c>
      <c r="Y35" s="197">
        <f t="shared" si="6"/>
        <v>304765.95</v>
      </c>
    </row>
    <row r="36" spans="1:25" ht="13">
      <c r="A36" s="2" t="s">
        <v>261</v>
      </c>
      <c r="B36" s="2" t="s">
        <v>28</v>
      </c>
      <c r="C36" s="89" t="s">
        <v>297</v>
      </c>
      <c r="D36" s="129" t="s">
        <v>303</v>
      </c>
      <c r="E36" s="217">
        <f>IFERROR(VLOOKUP($B36,'[25]APR-21'!$B:$H,6,FALSE),0)</f>
        <v>5671.6</v>
      </c>
      <c r="F36" s="218">
        <f>IFERROR(VLOOKUP(B36,'[25]APR-21'!B:H,7,FALSE),0)</f>
        <v>1628.85</v>
      </c>
      <c r="G36" s="219">
        <f t="shared" si="4"/>
        <v>7300.4500000000007</v>
      </c>
      <c r="H36" s="217">
        <f>IFERROR(VLOOKUP(B36,'[26]MAY-21'!B:H,6,FALSE),0)</f>
        <v>42036.800000000003</v>
      </c>
      <c r="I36" s="218">
        <f>IFERROR(VLOOKUP(B36,'[26]MAY-21'!B:H,7,FALSE),0)</f>
        <v>1630.7</v>
      </c>
      <c r="J36" s="219">
        <f t="shared" si="0"/>
        <v>43667.5</v>
      </c>
      <c r="K36" s="217">
        <f>IFERROR(VLOOKUP(B36,'[27]JUN-21'!B:H,6,FALSE),0)</f>
        <v>66249</v>
      </c>
      <c r="L36" s="218">
        <f>IFERROR(VLOOKUP(B36,'[27]JUN-21'!B:H,7,FALSE),0)</f>
        <v>689.05</v>
      </c>
      <c r="M36" s="219">
        <f t="shared" si="1"/>
        <v>66938.05</v>
      </c>
      <c r="N36" s="217">
        <f>IFERROR(VLOOKUP(B36,'[28]JUL-21'!B:H,6,FALSE),0)</f>
        <v>61972.2</v>
      </c>
      <c r="O36" s="218">
        <f>IFERROR(VLOOKUP(B36,'[28]JUL-21'!B:H,7,FALSE),0)</f>
        <v>903.35</v>
      </c>
      <c r="P36" s="219">
        <f t="shared" si="2"/>
        <v>62875.549999999996</v>
      </c>
      <c r="Q36" s="217">
        <f>IFERROR(VLOOKUP(B36,'[29]AUG-21'!B:H,6,FALSE),0)</f>
        <v>73759.45</v>
      </c>
      <c r="R36" s="218">
        <f>IFERROR(VLOOKUP(B36,'[29]AUG-21'!B:H,7,FALSE),0)</f>
        <v>977.7</v>
      </c>
      <c r="S36" s="219">
        <f t="shared" si="5"/>
        <v>74737.149999999994</v>
      </c>
      <c r="T36" s="217">
        <f>IFERROR(VLOOKUP(B36,'[30]SEP-21'!B:H,6,FALSE),0)</f>
        <v>86472.44</v>
      </c>
      <c r="U36" s="218">
        <f>IFERROR(VLOOKUP(B36,'[30]SEP-21'!B:H,7,FALSE),0)</f>
        <v>2088.1999999999998</v>
      </c>
      <c r="V36" s="219">
        <f t="shared" si="3"/>
        <v>88560.639999999999</v>
      </c>
      <c r="W36" s="195">
        <f t="shared" si="6"/>
        <v>336161.49</v>
      </c>
      <c r="X36" s="196">
        <f t="shared" si="6"/>
        <v>7917.85</v>
      </c>
      <c r="Y36" s="197">
        <f t="shared" si="6"/>
        <v>344079.33999999997</v>
      </c>
    </row>
    <row r="37" spans="1:25" ht="13">
      <c r="A37" s="2" t="s">
        <v>261</v>
      </c>
      <c r="B37" s="2" t="s">
        <v>29</v>
      </c>
      <c r="C37" s="89" t="s">
        <v>297</v>
      </c>
      <c r="D37" s="129" t="s">
        <v>303</v>
      </c>
      <c r="E37" s="217">
        <f>IFERROR(VLOOKUP($B37,'[25]APR-21'!$B:$H,6,FALSE),0)</f>
        <v>10482.65</v>
      </c>
      <c r="F37" s="218">
        <f>IFERROR(VLOOKUP(B37,'[25]APR-21'!B:H,7,FALSE),0)</f>
        <v>2615.6999999999998</v>
      </c>
      <c r="G37" s="219">
        <f t="shared" si="4"/>
        <v>13098.349999999999</v>
      </c>
      <c r="H37" s="217">
        <f>IFERROR(VLOOKUP(B37,'[26]MAY-21'!B:H,6,FALSE),0)</f>
        <v>29182.85</v>
      </c>
      <c r="I37" s="218">
        <f>IFERROR(VLOOKUP(B37,'[26]MAY-21'!B:H,7,FALSE),0)</f>
        <v>2017.65</v>
      </c>
      <c r="J37" s="219">
        <f t="shared" si="0"/>
        <v>31200.5</v>
      </c>
      <c r="K37" s="217">
        <f>IFERROR(VLOOKUP(B37,'[27]JUN-21'!B:H,6,FALSE),0)</f>
        <v>8608.25</v>
      </c>
      <c r="L37" s="218">
        <f>IFERROR(VLOOKUP(B37,'[27]JUN-21'!B:H,7,FALSE),0)</f>
        <v>265.05</v>
      </c>
      <c r="M37" s="219">
        <f t="shared" si="1"/>
        <v>8873.2999999999993</v>
      </c>
      <c r="N37" s="217">
        <f>IFERROR(VLOOKUP(B37,'[28]JUL-21'!B:H,6,FALSE),0)</f>
        <v>8637</v>
      </c>
      <c r="O37" s="218">
        <f>IFERROR(VLOOKUP(B37,'[28]JUL-21'!B:H,7,FALSE),0)</f>
        <v>14.8</v>
      </c>
      <c r="P37" s="219">
        <f t="shared" si="2"/>
        <v>8651.7999999999993</v>
      </c>
      <c r="Q37" s="217">
        <f>IFERROR(VLOOKUP(B37,'[29]AUG-21'!B:H,6,FALSE),0)</f>
        <v>18236.400000000001</v>
      </c>
      <c r="R37" s="218">
        <f>IFERROR(VLOOKUP(B37,'[29]AUG-21'!B:H,7,FALSE),0)</f>
        <v>2093.25</v>
      </c>
      <c r="S37" s="219">
        <f t="shared" si="5"/>
        <v>20329.650000000001</v>
      </c>
      <c r="T37" s="217">
        <f>IFERROR(VLOOKUP(B37,'[30]SEP-21'!B:H,6,FALSE),0)</f>
        <v>20525.55</v>
      </c>
      <c r="U37" s="218">
        <f>IFERROR(VLOOKUP(B37,'[30]SEP-21'!B:H,7,FALSE),0)</f>
        <v>103.05</v>
      </c>
      <c r="V37" s="219">
        <f t="shared" si="3"/>
        <v>20628.599999999999</v>
      </c>
      <c r="W37" s="195">
        <f t="shared" si="6"/>
        <v>95672.7</v>
      </c>
      <c r="X37" s="196">
        <f t="shared" si="6"/>
        <v>7109.5000000000009</v>
      </c>
      <c r="Y37" s="197">
        <f t="shared" si="6"/>
        <v>102782.20000000001</v>
      </c>
    </row>
    <row r="38" spans="1:25" ht="13">
      <c r="A38" s="2" t="s">
        <v>261</v>
      </c>
      <c r="B38" s="2" t="s">
        <v>30</v>
      </c>
      <c r="C38" s="89" t="s">
        <v>297</v>
      </c>
      <c r="D38" s="129" t="s">
        <v>303</v>
      </c>
      <c r="E38" s="217">
        <f>IFERROR(VLOOKUP($B38,'[25]APR-21'!$B:$H,6,FALSE),0)</f>
        <v>0</v>
      </c>
      <c r="F38" s="218">
        <f>IFERROR(VLOOKUP(B38,'[25]APR-21'!B:H,7,FALSE),0)</f>
        <v>0</v>
      </c>
      <c r="G38" s="219">
        <f t="shared" si="4"/>
        <v>0</v>
      </c>
      <c r="H38" s="217">
        <f>IFERROR(VLOOKUP(B38,'[26]MAY-21'!B:H,6,FALSE),0)</f>
        <v>0</v>
      </c>
      <c r="I38" s="218">
        <f>IFERROR(VLOOKUP(B38,'[26]MAY-21'!B:H,7,FALSE),0)</f>
        <v>0</v>
      </c>
      <c r="J38" s="219">
        <f t="shared" si="0"/>
        <v>0</v>
      </c>
      <c r="K38" s="217">
        <f>IFERROR(VLOOKUP(B38,'[27]JUN-21'!B:H,6,FALSE),0)</f>
        <v>0</v>
      </c>
      <c r="L38" s="218">
        <f>IFERROR(VLOOKUP(B38,'[27]JUN-21'!B:H,7,FALSE),0)</f>
        <v>0</v>
      </c>
      <c r="M38" s="219">
        <f t="shared" si="1"/>
        <v>0</v>
      </c>
      <c r="N38" s="217">
        <f>IFERROR(VLOOKUP(B38,'[28]JUL-21'!B:H,6,FALSE),0)</f>
        <v>0</v>
      </c>
      <c r="O38" s="218">
        <f>IFERROR(VLOOKUP(B38,'[28]JUL-21'!B:H,7,FALSE),0)</f>
        <v>0</v>
      </c>
      <c r="P38" s="219">
        <f t="shared" si="2"/>
        <v>0</v>
      </c>
      <c r="Q38" s="217">
        <f>IFERROR(VLOOKUP(B38,'[29]AUG-21'!B:H,6,FALSE),0)</f>
        <v>0</v>
      </c>
      <c r="R38" s="218">
        <f>IFERROR(VLOOKUP(B38,'[29]AUG-21'!B:H,7,FALSE),0)</f>
        <v>0</v>
      </c>
      <c r="S38" s="219">
        <f t="shared" si="5"/>
        <v>0</v>
      </c>
      <c r="T38" s="217">
        <f>IFERROR(VLOOKUP(B38,'[30]SEP-21'!B:H,6,FALSE),0)</f>
        <v>436.45</v>
      </c>
      <c r="U38" s="218">
        <f>IFERROR(VLOOKUP(B38,'[30]SEP-21'!B:H,7,FALSE),0)</f>
        <v>79.05</v>
      </c>
      <c r="V38" s="219">
        <f t="shared" si="3"/>
        <v>515.5</v>
      </c>
      <c r="W38" s="195">
        <f t="shared" si="6"/>
        <v>436.45</v>
      </c>
      <c r="X38" s="196">
        <f t="shared" si="6"/>
        <v>79.05</v>
      </c>
      <c r="Y38" s="197">
        <f t="shared" si="6"/>
        <v>515.5</v>
      </c>
    </row>
    <row r="39" spans="1:25" ht="13">
      <c r="A39" s="2" t="s">
        <v>261</v>
      </c>
      <c r="B39" s="2" t="s">
        <v>31</v>
      </c>
      <c r="C39" s="89" t="s">
        <v>297</v>
      </c>
      <c r="D39" s="129" t="s">
        <v>303</v>
      </c>
      <c r="E39" s="217">
        <f>IFERROR(VLOOKUP($B39,'[25]APR-21'!$B:$H,6,FALSE),0)</f>
        <v>0</v>
      </c>
      <c r="F39" s="218">
        <f>IFERROR(VLOOKUP(B39,'[25]APR-21'!B:H,7,FALSE),0)</f>
        <v>0</v>
      </c>
      <c r="G39" s="219">
        <f t="shared" si="4"/>
        <v>0</v>
      </c>
      <c r="H39" s="217">
        <f>IFERROR(VLOOKUP(B39,'[26]MAY-21'!B:H,6,FALSE),0)</f>
        <v>0</v>
      </c>
      <c r="I39" s="218">
        <f>IFERROR(VLOOKUP(B39,'[26]MAY-21'!B:H,7,FALSE),0)</f>
        <v>0</v>
      </c>
      <c r="J39" s="219">
        <f t="shared" si="0"/>
        <v>0</v>
      </c>
      <c r="K39" s="217">
        <f>IFERROR(VLOOKUP(B39,'[27]JUN-21'!B:H,6,FALSE),0)</f>
        <v>0</v>
      </c>
      <c r="L39" s="218">
        <f>IFERROR(VLOOKUP(B39,'[27]JUN-21'!B:H,7,FALSE),0)</f>
        <v>0</v>
      </c>
      <c r="M39" s="219">
        <f t="shared" si="1"/>
        <v>0</v>
      </c>
      <c r="N39" s="217">
        <f>IFERROR(VLOOKUP(B39,'[28]JUL-21'!B:H,6,FALSE),0)</f>
        <v>0</v>
      </c>
      <c r="O39" s="218">
        <f>IFERROR(VLOOKUP(B39,'[28]JUL-21'!B:H,7,FALSE),0)</f>
        <v>0</v>
      </c>
      <c r="P39" s="219">
        <f t="shared" si="2"/>
        <v>0</v>
      </c>
      <c r="Q39" s="217">
        <f>IFERROR(VLOOKUP(B39,'[29]AUG-21'!B:H,6,FALSE),0)</f>
        <v>0</v>
      </c>
      <c r="R39" s="218">
        <f>IFERROR(VLOOKUP(B39,'[29]AUG-21'!B:H,7,FALSE),0)</f>
        <v>0</v>
      </c>
      <c r="S39" s="219">
        <f t="shared" si="5"/>
        <v>0</v>
      </c>
      <c r="T39" s="217">
        <f>IFERROR(VLOOKUP(B39,'[30]SEP-21'!B:H,6,FALSE),0)</f>
        <v>95.55</v>
      </c>
      <c r="U39" s="218">
        <f>IFERROR(VLOOKUP(B39,'[30]SEP-21'!B:H,7,FALSE),0)</f>
        <v>0.2</v>
      </c>
      <c r="V39" s="219">
        <f t="shared" si="3"/>
        <v>95.75</v>
      </c>
      <c r="W39" s="195">
        <f t="shared" si="6"/>
        <v>95.55</v>
      </c>
      <c r="X39" s="196">
        <f t="shared" si="6"/>
        <v>0.2</v>
      </c>
      <c r="Y39" s="197">
        <f t="shared" si="6"/>
        <v>95.75</v>
      </c>
    </row>
    <row r="40" spans="1:25" ht="13">
      <c r="A40" s="2" t="s">
        <v>261</v>
      </c>
      <c r="B40" s="2" t="s">
        <v>32</v>
      </c>
      <c r="C40" s="89" t="s">
        <v>297</v>
      </c>
      <c r="D40" s="129" t="s">
        <v>303</v>
      </c>
      <c r="E40" s="217">
        <f>IFERROR(VLOOKUP($B40,'[25]APR-21'!$B:$H,6,FALSE),0)</f>
        <v>0</v>
      </c>
      <c r="F40" s="218">
        <f>IFERROR(VLOOKUP(B40,'[25]APR-21'!B:H,7,FALSE),0)</f>
        <v>0</v>
      </c>
      <c r="G40" s="219">
        <f t="shared" si="4"/>
        <v>0</v>
      </c>
      <c r="H40" s="217">
        <f>IFERROR(VLOOKUP(B40,'[26]MAY-21'!B:H,6,FALSE),0)</f>
        <v>0</v>
      </c>
      <c r="I40" s="218">
        <f>IFERROR(VLOOKUP(B40,'[26]MAY-21'!B:H,7,FALSE),0)</f>
        <v>0</v>
      </c>
      <c r="J40" s="219">
        <f t="shared" si="0"/>
        <v>0</v>
      </c>
      <c r="K40" s="217">
        <f>IFERROR(VLOOKUP(B40,'[27]JUN-21'!B:H,6,FALSE),0)</f>
        <v>0</v>
      </c>
      <c r="L40" s="218">
        <f>IFERROR(VLOOKUP(B40,'[27]JUN-21'!B:H,7,FALSE),0)</f>
        <v>0</v>
      </c>
      <c r="M40" s="219">
        <f t="shared" si="1"/>
        <v>0</v>
      </c>
      <c r="N40" s="217">
        <f>IFERROR(VLOOKUP(B40,'[28]JUL-21'!B:H,6,FALSE),0)</f>
        <v>0</v>
      </c>
      <c r="O40" s="218">
        <f>IFERROR(VLOOKUP(B40,'[28]JUL-21'!B:H,7,FALSE),0)</f>
        <v>0</v>
      </c>
      <c r="P40" s="219">
        <f t="shared" si="2"/>
        <v>0</v>
      </c>
      <c r="Q40" s="217">
        <f>IFERROR(VLOOKUP(B40,'[29]AUG-21'!B:H,6,FALSE),0)</f>
        <v>0</v>
      </c>
      <c r="R40" s="218">
        <f>IFERROR(VLOOKUP(B40,'[29]AUG-21'!B:H,7,FALSE),0)</f>
        <v>0</v>
      </c>
      <c r="S40" s="219">
        <f t="shared" si="5"/>
        <v>0</v>
      </c>
      <c r="T40" s="217">
        <f>IFERROR(VLOOKUP(B40,'[30]SEP-21'!B:H,6,FALSE),0)</f>
        <v>0</v>
      </c>
      <c r="U40" s="218">
        <f>IFERROR(VLOOKUP(B40,'[30]SEP-21'!B:H,7,FALSE),0)</f>
        <v>0</v>
      </c>
      <c r="V40" s="219">
        <f t="shared" si="3"/>
        <v>0</v>
      </c>
      <c r="W40" s="195">
        <f t="shared" si="6"/>
        <v>0</v>
      </c>
      <c r="X40" s="196">
        <f t="shared" si="6"/>
        <v>0</v>
      </c>
      <c r="Y40" s="197">
        <f t="shared" si="6"/>
        <v>0</v>
      </c>
    </row>
    <row r="41" spans="1:25" ht="13">
      <c r="A41" s="2" t="s">
        <v>261</v>
      </c>
      <c r="B41" s="2" t="s">
        <v>33</v>
      </c>
      <c r="C41" s="89" t="s">
        <v>297</v>
      </c>
      <c r="D41" s="129" t="s">
        <v>303</v>
      </c>
      <c r="E41" s="217">
        <f>IFERROR(VLOOKUP($B41,'[25]APR-21'!$B:$H,6,FALSE),0)</f>
        <v>0</v>
      </c>
      <c r="F41" s="218">
        <f>IFERROR(VLOOKUP(B41,'[25]APR-21'!B:H,7,FALSE),0)</f>
        <v>0</v>
      </c>
      <c r="G41" s="219">
        <f t="shared" si="4"/>
        <v>0</v>
      </c>
      <c r="H41" s="217">
        <f>IFERROR(VLOOKUP(B41,'[26]MAY-21'!B:H,6,FALSE),0)</f>
        <v>0</v>
      </c>
      <c r="I41" s="218">
        <f>IFERROR(VLOOKUP(B41,'[26]MAY-21'!B:H,7,FALSE),0)</f>
        <v>0</v>
      </c>
      <c r="J41" s="219">
        <f t="shared" si="0"/>
        <v>0</v>
      </c>
      <c r="K41" s="217">
        <f>IFERROR(VLOOKUP(B41,'[27]JUN-21'!B:H,6,FALSE),0)</f>
        <v>0</v>
      </c>
      <c r="L41" s="218">
        <f>IFERROR(VLOOKUP(B41,'[27]JUN-21'!B:H,7,FALSE),0)</f>
        <v>0</v>
      </c>
      <c r="M41" s="219">
        <f t="shared" si="1"/>
        <v>0</v>
      </c>
      <c r="N41" s="217">
        <f>IFERROR(VLOOKUP(B41,'[28]JUL-21'!B:H,6,FALSE),0)</f>
        <v>5.29</v>
      </c>
      <c r="O41" s="218">
        <f>IFERROR(VLOOKUP(B41,'[28]JUL-21'!B:H,7,FALSE),0)</f>
        <v>1.71</v>
      </c>
      <c r="P41" s="219">
        <f t="shared" si="2"/>
        <v>7</v>
      </c>
      <c r="Q41" s="217">
        <f>IFERROR(VLOOKUP(B41,'[29]AUG-21'!B:H,6,FALSE),0)</f>
        <v>0</v>
      </c>
      <c r="R41" s="218">
        <f>IFERROR(VLOOKUP(B41,'[29]AUG-21'!B:H,7,FALSE),0)</f>
        <v>0</v>
      </c>
      <c r="S41" s="219">
        <f t="shared" si="5"/>
        <v>0</v>
      </c>
      <c r="T41" s="217">
        <f>IFERROR(VLOOKUP(B41,'[30]SEP-21'!B:H,6,FALSE),0)</f>
        <v>0</v>
      </c>
      <c r="U41" s="218">
        <f>IFERROR(VLOOKUP(B41,'[30]SEP-21'!B:H,7,FALSE),0)</f>
        <v>0</v>
      </c>
      <c r="V41" s="219">
        <f t="shared" si="3"/>
        <v>0</v>
      </c>
      <c r="W41" s="195">
        <f t="shared" si="6"/>
        <v>5.29</v>
      </c>
      <c r="X41" s="196">
        <f t="shared" si="6"/>
        <v>1.71</v>
      </c>
      <c r="Y41" s="197">
        <f t="shared" si="6"/>
        <v>7</v>
      </c>
    </row>
    <row r="42" spans="1:25" ht="13">
      <c r="A42" s="2" t="s">
        <v>261</v>
      </c>
      <c r="B42" s="2" t="s">
        <v>34</v>
      </c>
      <c r="C42" s="89" t="s">
        <v>297</v>
      </c>
      <c r="D42" s="129" t="s">
        <v>303</v>
      </c>
      <c r="E42" s="217">
        <f>IFERROR(VLOOKUP($B42,'[25]APR-21'!$B:$H,6,FALSE),0)</f>
        <v>0</v>
      </c>
      <c r="F42" s="218">
        <f>IFERROR(VLOOKUP(B42,'[25]APR-21'!B:H,7,FALSE),0)</f>
        <v>0</v>
      </c>
      <c r="G42" s="219">
        <f t="shared" si="4"/>
        <v>0</v>
      </c>
      <c r="H42" s="217">
        <f>IFERROR(VLOOKUP(B42,'[26]MAY-21'!B:H,6,FALSE),0)</f>
        <v>0</v>
      </c>
      <c r="I42" s="218">
        <f>IFERROR(VLOOKUP(B42,'[26]MAY-21'!B:H,7,FALSE),0)</f>
        <v>0</v>
      </c>
      <c r="J42" s="219">
        <f t="shared" si="0"/>
        <v>0</v>
      </c>
      <c r="K42" s="217">
        <f>IFERROR(VLOOKUP(B42,'[27]JUN-21'!B:H,6,FALSE),0)</f>
        <v>0</v>
      </c>
      <c r="L42" s="218">
        <f>IFERROR(VLOOKUP(B42,'[27]JUN-21'!B:H,7,FALSE),0)</f>
        <v>0</v>
      </c>
      <c r="M42" s="219">
        <f t="shared" si="1"/>
        <v>0</v>
      </c>
      <c r="N42" s="217">
        <f>IFERROR(VLOOKUP(B42,'[28]JUL-21'!B:H,6,FALSE),0)</f>
        <v>27.66</v>
      </c>
      <c r="O42" s="218">
        <f>IFERROR(VLOOKUP(B42,'[28]JUL-21'!B:H,7,FALSE),0)</f>
        <v>0</v>
      </c>
      <c r="P42" s="219">
        <f t="shared" si="2"/>
        <v>27.66</v>
      </c>
      <c r="Q42" s="217">
        <f>IFERROR(VLOOKUP(B42,'[29]AUG-21'!B:H,6,FALSE),0)</f>
        <v>0</v>
      </c>
      <c r="R42" s="218">
        <f>IFERROR(VLOOKUP(B42,'[29]AUG-21'!B:H,7,FALSE),0)</f>
        <v>0</v>
      </c>
      <c r="S42" s="219">
        <f t="shared" si="5"/>
        <v>0</v>
      </c>
      <c r="T42" s="217">
        <f>IFERROR(VLOOKUP(B42,'[30]SEP-21'!B:H,6,FALSE),0)</f>
        <v>0</v>
      </c>
      <c r="U42" s="218">
        <f>IFERROR(VLOOKUP(B42,'[30]SEP-21'!B:H,7,FALSE),0)</f>
        <v>0</v>
      </c>
      <c r="V42" s="219">
        <f t="shared" si="3"/>
        <v>0</v>
      </c>
      <c r="W42" s="195">
        <f t="shared" si="6"/>
        <v>27.66</v>
      </c>
      <c r="X42" s="196">
        <f t="shared" si="6"/>
        <v>0</v>
      </c>
      <c r="Y42" s="197">
        <f t="shared" si="6"/>
        <v>27.66</v>
      </c>
    </row>
    <row r="43" spans="1:25" ht="13">
      <c r="A43" s="2" t="s">
        <v>425</v>
      </c>
      <c r="B43" s="2" t="s">
        <v>426</v>
      </c>
      <c r="C43" s="176" t="s">
        <v>297</v>
      </c>
      <c r="D43" s="177" t="s">
        <v>304</v>
      </c>
      <c r="E43" s="217">
        <f>IFERROR(VLOOKUP($B43,'[25]APR-21'!$B:$H,6,FALSE),0)</f>
        <v>141.1</v>
      </c>
      <c r="F43" s="218">
        <f>IFERROR(VLOOKUP(B43,'[25]APR-21'!B:H,7,FALSE),0)</f>
        <v>1031.6400000000001</v>
      </c>
      <c r="G43" s="219">
        <f t="shared" si="4"/>
        <v>1172.74</v>
      </c>
      <c r="H43" s="217">
        <f>IFERROR(VLOOKUP(B43,'[26]MAY-21'!B:H,6,FALSE),0)</f>
        <v>124.76</v>
      </c>
      <c r="I43" s="218">
        <f>IFERROR(VLOOKUP(B43,'[26]MAY-21'!B:H,7,FALSE),0)</f>
        <v>1220.6600000000001</v>
      </c>
      <c r="J43" s="219">
        <f t="shared" si="0"/>
        <v>1345.42</v>
      </c>
      <c r="K43" s="217">
        <f>IFERROR(VLOOKUP(B43,'[27]JUN-21'!B:H,6,FALSE),0)</f>
        <v>157.49</v>
      </c>
      <c r="L43" s="218">
        <f>IFERROR(VLOOKUP(B43,'[27]JUN-21'!B:H,7,FALSE),0)</f>
        <v>1204.96</v>
      </c>
      <c r="M43" s="219">
        <f t="shared" si="1"/>
        <v>1362.45</v>
      </c>
      <c r="N43" s="217">
        <f>IFERROR(VLOOKUP(B43,'[28]JUL-21'!B:H,6,FALSE),0)</f>
        <v>57.1</v>
      </c>
      <c r="O43" s="218">
        <f>IFERROR(VLOOKUP(B43,'[28]JUL-21'!B:H,7,FALSE),0)</f>
        <v>1237.48</v>
      </c>
      <c r="P43" s="219">
        <f t="shared" si="2"/>
        <v>1294.58</v>
      </c>
      <c r="Q43" s="217">
        <f>IFERROR(VLOOKUP(B43,'[29]AUG-21'!B:H,6,FALSE),0)</f>
        <v>82.39</v>
      </c>
      <c r="R43" s="218">
        <f>IFERROR(VLOOKUP(B43,'[29]AUG-21'!B:H,7,FALSE),0)</f>
        <v>1426.55</v>
      </c>
      <c r="S43" s="219">
        <f t="shared" si="5"/>
        <v>1508.94</v>
      </c>
      <c r="T43" s="217">
        <f>IFERROR(VLOOKUP(B43,'[30]SEP-21'!B:H,6,FALSE),0)</f>
        <v>71.12</v>
      </c>
      <c r="U43" s="218">
        <f>IFERROR(VLOOKUP(B43,'[30]SEP-21'!B:H,7,FALSE),0)</f>
        <v>1323.22</v>
      </c>
      <c r="V43" s="219">
        <f t="shared" si="3"/>
        <v>1394.3400000000001</v>
      </c>
      <c r="W43" s="195">
        <f t="shared" si="6"/>
        <v>633.96</v>
      </c>
      <c r="X43" s="196">
        <f t="shared" si="6"/>
        <v>7444.51</v>
      </c>
      <c r="Y43" s="197">
        <f t="shared" si="6"/>
        <v>8078.4699999999993</v>
      </c>
    </row>
    <row r="44" spans="1:25" ht="13">
      <c r="A44" s="2" t="s">
        <v>262</v>
      </c>
      <c r="B44" s="2" t="s">
        <v>35</v>
      </c>
      <c r="C44" s="89" t="s">
        <v>297</v>
      </c>
      <c r="D44" s="129" t="s">
        <v>302</v>
      </c>
      <c r="E44" s="217">
        <f>IFERROR(VLOOKUP($B44,'[25]APR-21'!$B:$H,6,FALSE),0)</f>
        <v>6660</v>
      </c>
      <c r="F44" s="218">
        <f>IFERROR(VLOOKUP(B44,'[25]APR-21'!B:H,7,FALSE),0)</f>
        <v>484.56</v>
      </c>
      <c r="G44" s="219">
        <f t="shared" si="4"/>
        <v>7144.56</v>
      </c>
      <c r="H44" s="217">
        <f>IFERROR(VLOOKUP(B44,'[26]MAY-21'!B:H,6,FALSE),0)</f>
        <v>5817.1</v>
      </c>
      <c r="I44" s="218">
        <f>IFERROR(VLOOKUP(B44,'[26]MAY-21'!B:H,7,FALSE),0)</f>
        <v>532.37</v>
      </c>
      <c r="J44" s="219">
        <f t="shared" si="0"/>
        <v>6349.47</v>
      </c>
      <c r="K44" s="217">
        <f>IFERROR(VLOOKUP(B44,'[27]JUN-21'!B:H,6,FALSE),0)</f>
        <v>26983.8</v>
      </c>
      <c r="L44" s="218">
        <f>IFERROR(VLOOKUP(B44,'[27]JUN-21'!B:H,7,FALSE),0)</f>
        <v>110.45</v>
      </c>
      <c r="M44" s="219">
        <f t="shared" si="1"/>
        <v>27094.25</v>
      </c>
      <c r="N44" s="217">
        <f>IFERROR(VLOOKUP(B44,'[28]JUL-21'!B:H,6,FALSE),0)</f>
        <v>28475.64</v>
      </c>
      <c r="O44" s="218">
        <f>IFERROR(VLOOKUP(B44,'[28]JUL-21'!B:H,7,FALSE),0)</f>
        <v>569.45000000000005</v>
      </c>
      <c r="P44" s="219">
        <f t="shared" si="2"/>
        <v>29045.09</v>
      </c>
      <c r="Q44" s="217">
        <f>IFERROR(VLOOKUP(B44,'[29]AUG-21'!B:H,6,FALSE),0)</f>
        <v>30761.64</v>
      </c>
      <c r="R44" s="218">
        <f>IFERROR(VLOOKUP(B44,'[29]AUG-21'!B:H,7,FALSE),0)</f>
        <v>95.69</v>
      </c>
      <c r="S44" s="219">
        <f t="shared" si="5"/>
        <v>30857.329999999998</v>
      </c>
      <c r="T44" s="217">
        <f>IFERROR(VLOOKUP(B44,'[30]SEP-21'!B:H,6,FALSE),0)</f>
        <v>26651.38</v>
      </c>
      <c r="U44" s="218">
        <f>IFERROR(VLOOKUP(B44,'[30]SEP-21'!B:H,7,FALSE),0)</f>
        <v>10.87</v>
      </c>
      <c r="V44" s="219">
        <f t="shared" si="3"/>
        <v>26662.25</v>
      </c>
      <c r="W44" s="195">
        <f t="shared" si="6"/>
        <v>125349.56000000001</v>
      </c>
      <c r="X44" s="196">
        <f t="shared" si="6"/>
        <v>1803.39</v>
      </c>
      <c r="Y44" s="197">
        <f t="shared" si="6"/>
        <v>127152.95</v>
      </c>
    </row>
    <row r="45" spans="1:25" ht="13">
      <c r="A45" s="2" t="s">
        <v>263</v>
      </c>
      <c r="B45" s="2" t="s">
        <v>40</v>
      </c>
      <c r="C45" s="89" t="s">
        <v>297</v>
      </c>
      <c r="D45" s="129" t="s">
        <v>303</v>
      </c>
      <c r="E45" s="217">
        <f>IFERROR(VLOOKUP($B45,'[25]APR-21'!$B:$H,6,FALSE),0)</f>
        <v>0</v>
      </c>
      <c r="F45" s="218">
        <f>IFERROR(VLOOKUP(B45,'[25]APR-21'!B:H,7,FALSE),0)</f>
        <v>0</v>
      </c>
      <c r="G45" s="219">
        <f t="shared" si="4"/>
        <v>0</v>
      </c>
      <c r="H45" s="217">
        <f>IFERROR(VLOOKUP(B45,'[26]MAY-21'!B:H,6,FALSE),0)</f>
        <v>0</v>
      </c>
      <c r="I45" s="218">
        <f>IFERROR(VLOOKUP(B45,'[26]MAY-21'!B:H,7,FALSE),0)</f>
        <v>0</v>
      </c>
      <c r="J45" s="219">
        <f t="shared" si="0"/>
        <v>0</v>
      </c>
      <c r="K45" s="217">
        <f>IFERROR(VLOOKUP(B45,'[27]JUN-21'!B:H,6,FALSE),0)</f>
        <v>0</v>
      </c>
      <c r="L45" s="218">
        <f>IFERROR(VLOOKUP(B45,'[27]JUN-21'!B:H,7,FALSE),0)</f>
        <v>0</v>
      </c>
      <c r="M45" s="219">
        <f t="shared" si="1"/>
        <v>0</v>
      </c>
      <c r="N45" s="217">
        <f>IFERROR(VLOOKUP(B45,'[28]JUL-21'!B:H,6,FALSE),0)</f>
        <v>0</v>
      </c>
      <c r="O45" s="218">
        <f>IFERROR(VLOOKUP(B45,'[28]JUL-21'!B:H,7,FALSE),0)</f>
        <v>0</v>
      </c>
      <c r="P45" s="219">
        <f t="shared" si="2"/>
        <v>0</v>
      </c>
      <c r="Q45" s="217">
        <f>IFERROR(VLOOKUP(B45,'[29]AUG-21'!B:H,6,FALSE),0)</f>
        <v>0</v>
      </c>
      <c r="R45" s="218">
        <f>IFERROR(VLOOKUP(B45,'[29]AUG-21'!B:H,7,FALSE),0)</f>
        <v>0</v>
      </c>
      <c r="S45" s="219">
        <f t="shared" si="5"/>
        <v>0</v>
      </c>
      <c r="T45" s="217">
        <f>IFERROR(VLOOKUP(B45,'[30]SEP-21'!B:H,6,FALSE),0)</f>
        <v>0</v>
      </c>
      <c r="U45" s="218">
        <f>IFERROR(VLOOKUP(B45,'[30]SEP-21'!B:H,7,FALSE),0)</f>
        <v>0</v>
      </c>
      <c r="V45" s="219">
        <f t="shared" si="3"/>
        <v>0</v>
      </c>
      <c r="W45" s="195">
        <f t="shared" si="6"/>
        <v>0</v>
      </c>
      <c r="X45" s="196">
        <f t="shared" si="6"/>
        <v>0</v>
      </c>
      <c r="Y45" s="197">
        <f t="shared" si="6"/>
        <v>0</v>
      </c>
    </row>
    <row r="46" spans="1:25" ht="13">
      <c r="A46" s="2" t="s">
        <v>263</v>
      </c>
      <c r="B46" s="2" t="s">
        <v>41</v>
      </c>
      <c r="C46" s="89" t="s">
        <v>297</v>
      </c>
      <c r="D46" s="129" t="s">
        <v>303</v>
      </c>
      <c r="E46" s="217">
        <f>IFERROR(VLOOKUP($B46,'[25]APR-21'!$B:$H,6,FALSE),0)</f>
        <v>0</v>
      </c>
      <c r="F46" s="218">
        <f>IFERROR(VLOOKUP(B46,'[25]APR-21'!B:H,7,FALSE),0)</f>
        <v>0</v>
      </c>
      <c r="G46" s="219">
        <f t="shared" si="4"/>
        <v>0</v>
      </c>
      <c r="H46" s="217">
        <f>IFERROR(VLOOKUP(B46,'[26]MAY-21'!B:H,6,FALSE),0)</f>
        <v>0</v>
      </c>
      <c r="I46" s="218">
        <f>IFERROR(VLOOKUP(B46,'[26]MAY-21'!B:H,7,FALSE),0)</f>
        <v>0</v>
      </c>
      <c r="J46" s="219">
        <f t="shared" si="0"/>
        <v>0</v>
      </c>
      <c r="K46" s="217">
        <f>IFERROR(VLOOKUP(B46,'[27]JUN-21'!B:H,6,FALSE),0)</f>
        <v>0</v>
      </c>
      <c r="L46" s="218">
        <f>IFERROR(VLOOKUP(B46,'[27]JUN-21'!B:H,7,FALSE),0)</f>
        <v>0</v>
      </c>
      <c r="M46" s="219">
        <f t="shared" si="1"/>
        <v>0</v>
      </c>
      <c r="N46" s="217">
        <f>IFERROR(VLOOKUP(B46,'[28]JUL-21'!B:H,6,FALSE),0)</f>
        <v>0</v>
      </c>
      <c r="O46" s="218">
        <f>IFERROR(VLOOKUP(B46,'[28]JUL-21'!B:H,7,FALSE),0)</f>
        <v>0</v>
      </c>
      <c r="P46" s="219">
        <f t="shared" si="2"/>
        <v>0</v>
      </c>
      <c r="Q46" s="217">
        <f>IFERROR(VLOOKUP(B46,'[29]AUG-21'!B:H,6,FALSE),0)</f>
        <v>0</v>
      </c>
      <c r="R46" s="218">
        <f>IFERROR(VLOOKUP(B46,'[29]AUG-21'!B:H,7,FALSE),0)</f>
        <v>0</v>
      </c>
      <c r="S46" s="219">
        <f t="shared" si="5"/>
        <v>0</v>
      </c>
      <c r="T46" s="217">
        <f>IFERROR(VLOOKUP(B46,'[30]SEP-21'!B:H,6,FALSE),0)</f>
        <v>0</v>
      </c>
      <c r="U46" s="218">
        <f>IFERROR(VLOOKUP(B46,'[30]SEP-21'!B:H,7,FALSE),0)</f>
        <v>0</v>
      </c>
      <c r="V46" s="219">
        <f t="shared" si="3"/>
        <v>0</v>
      </c>
      <c r="W46" s="195">
        <f t="shared" si="6"/>
        <v>0</v>
      </c>
      <c r="X46" s="196">
        <f t="shared" si="6"/>
        <v>0</v>
      </c>
      <c r="Y46" s="197">
        <f t="shared" si="6"/>
        <v>0</v>
      </c>
    </row>
    <row r="47" spans="1:25" ht="13">
      <c r="A47" s="2" t="s">
        <v>263</v>
      </c>
      <c r="B47" s="2" t="s">
        <v>42</v>
      </c>
      <c r="C47" s="89" t="s">
        <v>297</v>
      </c>
      <c r="D47" s="129" t="s">
        <v>303</v>
      </c>
      <c r="E47" s="217">
        <f>IFERROR(VLOOKUP($B47,'[25]APR-21'!$B:$H,6,FALSE),0)</f>
        <v>0</v>
      </c>
      <c r="F47" s="218">
        <f>IFERROR(VLOOKUP(B47,'[25]APR-21'!B:H,7,FALSE),0)</f>
        <v>0</v>
      </c>
      <c r="G47" s="219">
        <f t="shared" si="4"/>
        <v>0</v>
      </c>
      <c r="H47" s="217">
        <f>IFERROR(VLOOKUP(B47,'[26]MAY-21'!B:H,6,FALSE),0)</f>
        <v>0</v>
      </c>
      <c r="I47" s="218">
        <f>IFERROR(VLOOKUP(B47,'[26]MAY-21'!B:H,7,FALSE),0)</f>
        <v>0</v>
      </c>
      <c r="J47" s="219">
        <f t="shared" si="0"/>
        <v>0</v>
      </c>
      <c r="K47" s="217">
        <f>IFERROR(VLOOKUP(B47,'[27]JUN-21'!B:H,6,FALSE),0)</f>
        <v>0</v>
      </c>
      <c r="L47" s="218">
        <f>IFERROR(VLOOKUP(B47,'[27]JUN-21'!B:H,7,FALSE),0)</f>
        <v>0</v>
      </c>
      <c r="M47" s="219">
        <f t="shared" si="1"/>
        <v>0</v>
      </c>
      <c r="N47" s="217">
        <f>IFERROR(VLOOKUP(B47,'[28]JUL-21'!B:H,6,FALSE),0)</f>
        <v>0</v>
      </c>
      <c r="O47" s="218">
        <f>IFERROR(VLOOKUP(B47,'[28]JUL-21'!B:H,7,FALSE),0)</f>
        <v>0</v>
      </c>
      <c r="P47" s="219">
        <f t="shared" si="2"/>
        <v>0</v>
      </c>
      <c r="Q47" s="217">
        <f>IFERROR(VLOOKUP(B47,'[29]AUG-21'!B:H,6,FALSE),0)</f>
        <v>0</v>
      </c>
      <c r="R47" s="218">
        <f>IFERROR(VLOOKUP(B47,'[29]AUG-21'!B:H,7,FALSE),0)</f>
        <v>0</v>
      </c>
      <c r="S47" s="219">
        <f t="shared" si="5"/>
        <v>0</v>
      </c>
      <c r="T47" s="217">
        <f>IFERROR(VLOOKUP(B47,'[30]SEP-21'!B:H,6,FALSE),0)</f>
        <v>0</v>
      </c>
      <c r="U47" s="218">
        <f>IFERROR(VLOOKUP(B47,'[30]SEP-21'!B:H,7,FALSE),0)</f>
        <v>0</v>
      </c>
      <c r="V47" s="219">
        <f t="shared" si="3"/>
        <v>0</v>
      </c>
      <c r="W47" s="195">
        <f t="shared" si="6"/>
        <v>0</v>
      </c>
      <c r="X47" s="196">
        <f t="shared" si="6"/>
        <v>0</v>
      </c>
      <c r="Y47" s="197">
        <f t="shared" si="6"/>
        <v>0</v>
      </c>
    </row>
    <row r="48" spans="1:25" ht="13">
      <c r="A48" s="2" t="s">
        <v>263</v>
      </c>
      <c r="B48" s="2" t="s">
        <v>43</v>
      </c>
      <c r="C48" s="89" t="s">
        <v>297</v>
      </c>
      <c r="D48" s="129" t="s">
        <v>303</v>
      </c>
      <c r="E48" s="217">
        <f>IFERROR(VLOOKUP($B48,'[25]APR-21'!$B:$H,6,FALSE),0)</f>
        <v>0</v>
      </c>
      <c r="F48" s="218">
        <f>IFERROR(VLOOKUP(B48,'[25]APR-21'!B:H,7,FALSE),0)</f>
        <v>0</v>
      </c>
      <c r="G48" s="219">
        <f t="shared" si="4"/>
        <v>0</v>
      </c>
      <c r="H48" s="217">
        <f>IFERROR(VLOOKUP(B48,'[26]MAY-21'!B:H,6,FALSE),0)</f>
        <v>0</v>
      </c>
      <c r="I48" s="218">
        <f>IFERROR(VLOOKUP(B48,'[26]MAY-21'!B:H,7,FALSE),0)</f>
        <v>0</v>
      </c>
      <c r="J48" s="219">
        <f t="shared" si="0"/>
        <v>0</v>
      </c>
      <c r="K48" s="217">
        <f>IFERROR(VLOOKUP(B48,'[27]JUN-21'!B:H,6,FALSE),0)</f>
        <v>0</v>
      </c>
      <c r="L48" s="218">
        <f>IFERROR(VLOOKUP(B48,'[27]JUN-21'!B:H,7,FALSE),0)</f>
        <v>0</v>
      </c>
      <c r="M48" s="219">
        <f t="shared" si="1"/>
        <v>0</v>
      </c>
      <c r="N48" s="217">
        <f>IFERROR(VLOOKUP(B48,'[28]JUL-21'!B:H,6,FALSE),0)</f>
        <v>0</v>
      </c>
      <c r="O48" s="218">
        <f>IFERROR(VLOOKUP(B48,'[28]JUL-21'!B:H,7,FALSE),0)</f>
        <v>0</v>
      </c>
      <c r="P48" s="219">
        <f t="shared" si="2"/>
        <v>0</v>
      </c>
      <c r="Q48" s="217">
        <f>IFERROR(VLOOKUP(B48,'[29]AUG-21'!B:H,6,FALSE),0)</f>
        <v>0</v>
      </c>
      <c r="R48" s="218">
        <f>IFERROR(VLOOKUP(B48,'[29]AUG-21'!B:H,7,FALSE),0)</f>
        <v>0</v>
      </c>
      <c r="S48" s="219">
        <f t="shared" si="5"/>
        <v>0</v>
      </c>
      <c r="T48" s="217">
        <f>IFERROR(VLOOKUP(B48,'[30]SEP-21'!B:H,6,FALSE),0)</f>
        <v>0</v>
      </c>
      <c r="U48" s="218">
        <f>IFERROR(VLOOKUP(B48,'[30]SEP-21'!B:H,7,FALSE),0)</f>
        <v>0</v>
      </c>
      <c r="V48" s="219">
        <f t="shared" si="3"/>
        <v>0</v>
      </c>
      <c r="W48" s="195">
        <f t="shared" si="6"/>
        <v>0</v>
      </c>
      <c r="X48" s="196">
        <f t="shared" si="6"/>
        <v>0</v>
      </c>
      <c r="Y48" s="197">
        <f t="shared" si="6"/>
        <v>0</v>
      </c>
    </row>
    <row r="49" spans="1:25" ht="13">
      <c r="A49" s="266" t="s">
        <v>341</v>
      </c>
      <c r="B49" s="2" t="s">
        <v>342</v>
      </c>
      <c r="C49" s="89" t="s">
        <v>297</v>
      </c>
      <c r="D49" s="129" t="s">
        <v>303</v>
      </c>
      <c r="E49" s="217">
        <f>IFERROR(VLOOKUP($B49,'[25]APR-21'!$B:$H,6,FALSE),0)</f>
        <v>14911.05</v>
      </c>
      <c r="F49" s="218">
        <f>IFERROR(VLOOKUP(B49,'[25]APR-21'!B:H,7,FALSE),0)</f>
        <v>597.95000000000005</v>
      </c>
      <c r="G49" s="219">
        <f t="shared" si="4"/>
        <v>15509</v>
      </c>
      <c r="H49" s="217">
        <f>IFERROR(VLOOKUP(B49,'[26]MAY-21'!B:H,6,FALSE),0)</f>
        <v>28732.21</v>
      </c>
      <c r="I49" s="218">
        <f>IFERROR(VLOOKUP(B49,'[26]MAY-21'!B:H,7,FALSE),0)</f>
        <v>273.83</v>
      </c>
      <c r="J49" s="219">
        <f t="shared" si="0"/>
        <v>29006.04</v>
      </c>
      <c r="K49" s="217">
        <f>IFERROR(VLOOKUP(B49,'[27]JUN-21'!B:H,6,FALSE),0)</f>
        <v>47879.9</v>
      </c>
      <c r="L49" s="218">
        <f>IFERROR(VLOOKUP(B49,'[27]JUN-21'!B:H,7,FALSE),0)</f>
        <v>224.69</v>
      </c>
      <c r="M49" s="219">
        <f t="shared" si="1"/>
        <v>48104.590000000004</v>
      </c>
      <c r="N49" s="217">
        <f>IFERROR(VLOOKUP(B49,'[28]JUL-21'!B:H,6,FALSE),0)</f>
        <v>59184.99</v>
      </c>
      <c r="O49" s="218">
        <f>IFERROR(VLOOKUP(B49,'[28]JUL-21'!B:H,7,FALSE),0)</f>
        <v>23.54</v>
      </c>
      <c r="P49" s="219">
        <f t="shared" si="2"/>
        <v>59208.53</v>
      </c>
      <c r="Q49" s="217">
        <f>IFERROR(VLOOKUP(B49,'[29]AUG-21'!B:H,6,FALSE),0)</f>
        <v>94365.68</v>
      </c>
      <c r="R49" s="218">
        <f>IFERROR(VLOOKUP(B49,'[29]AUG-21'!B:H,7,FALSE),0)</f>
        <v>1948.01</v>
      </c>
      <c r="S49" s="219">
        <f t="shared" si="5"/>
        <v>96313.689999999988</v>
      </c>
      <c r="T49" s="217">
        <f>IFERROR(VLOOKUP(B49,'[30]SEP-21'!B:H,6,FALSE),0)</f>
        <v>75478.63</v>
      </c>
      <c r="U49" s="218">
        <f>IFERROR(VLOOKUP(B49,'[30]SEP-21'!B:H,7,FALSE),0)</f>
        <v>0</v>
      </c>
      <c r="V49" s="219">
        <f t="shared" si="3"/>
        <v>75478.63</v>
      </c>
      <c r="W49" s="195">
        <f t="shared" si="6"/>
        <v>320552.45999999996</v>
      </c>
      <c r="X49" s="196">
        <f t="shared" si="6"/>
        <v>3068.02</v>
      </c>
      <c r="Y49" s="197">
        <f t="shared" si="6"/>
        <v>323620.47999999998</v>
      </c>
    </row>
    <row r="50" spans="1:25" ht="13">
      <c r="A50" s="2" t="s">
        <v>264</v>
      </c>
      <c r="B50" s="2" t="s">
        <v>48</v>
      </c>
      <c r="C50" s="89" t="s">
        <v>297</v>
      </c>
      <c r="D50" s="129" t="s">
        <v>304</v>
      </c>
      <c r="E50" s="217">
        <f>IFERROR(VLOOKUP($B50,'[25]APR-21'!$B:$H,6,FALSE),0)</f>
        <v>2084.44</v>
      </c>
      <c r="F50" s="218">
        <f>IFERROR(VLOOKUP(B50,'[25]APR-21'!B:H,7,FALSE),0)</f>
        <v>127.96</v>
      </c>
      <c r="G50" s="219">
        <f t="shared" si="4"/>
        <v>2212.4</v>
      </c>
      <c r="H50" s="217">
        <f>IFERROR(VLOOKUP(B50,'[26]MAY-21'!B:H,6,FALSE),0)</f>
        <v>2586.02</v>
      </c>
      <c r="I50" s="218">
        <f>IFERROR(VLOOKUP(B50,'[26]MAY-21'!B:H,7,FALSE),0)</f>
        <v>346.48</v>
      </c>
      <c r="J50" s="219">
        <f t="shared" si="0"/>
        <v>2932.5</v>
      </c>
      <c r="K50" s="217">
        <f>IFERROR(VLOOKUP(B50,'[27]JUN-21'!B:H,6,FALSE),0)</f>
        <v>2223.5</v>
      </c>
      <c r="L50" s="218">
        <f>IFERROR(VLOOKUP(B50,'[27]JUN-21'!B:H,7,FALSE),0)</f>
        <v>182.28</v>
      </c>
      <c r="M50" s="219">
        <f t="shared" si="1"/>
        <v>2405.7800000000002</v>
      </c>
      <c r="N50" s="217">
        <f>IFERROR(VLOOKUP(B50,'[28]JUL-21'!B:H,6,FALSE),0)</f>
        <v>2537.56</v>
      </c>
      <c r="O50" s="218">
        <f>IFERROR(VLOOKUP(B50,'[28]JUL-21'!B:H,7,FALSE),0)</f>
        <v>292.5</v>
      </c>
      <c r="P50" s="219">
        <f t="shared" si="2"/>
        <v>2830.06</v>
      </c>
      <c r="Q50" s="217">
        <f>IFERROR(VLOOKUP(B50,'[29]AUG-21'!B:H,6,FALSE),0)</f>
        <v>1987.12</v>
      </c>
      <c r="R50" s="218">
        <f>IFERROR(VLOOKUP(B50,'[29]AUG-21'!B:H,7,FALSE),0)</f>
        <v>338.54</v>
      </c>
      <c r="S50" s="219">
        <f t="shared" si="5"/>
        <v>2325.66</v>
      </c>
      <c r="T50" s="217">
        <f>IFERROR(VLOOKUP(B50,'[30]SEP-21'!B:H,6,FALSE),0)</f>
        <v>1996.86</v>
      </c>
      <c r="U50" s="218">
        <f>IFERROR(VLOOKUP(B50,'[30]SEP-21'!B:H,7,FALSE),0)</f>
        <v>85.42</v>
      </c>
      <c r="V50" s="219">
        <f t="shared" si="3"/>
        <v>2082.2799999999997</v>
      </c>
      <c r="W50" s="195">
        <f t="shared" si="6"/>
        <v>13415.5</v>
      </c>
      <c r="X50" s="196">
        <f t="shared" si="6"/>
        <v>1373.18</v>
      </c>
      <c r="Y50" s="197">
        <f t="shared" si="6"/>
        <v>14788.68</v>
      </c>
    </row>
    <row r="51" spans="1:25" ht="13">
      <c r="A51" s="2" t="s">
        <v>264</v>
      </c>
      <c r="B51" s="2" t="s">
        <v>49</v>
      </c>
      <c r="C51" s="89" t="s">
        <v>297</v>
      </c>
      <c r="D51" s="129" t="s">
        <v>304</v>
      </c>
      <c r="E51" s="217">
        <f>IFERROR(VLOOKUP($B51,'[25]APR-21'!$B:$H,6,FALSE),0)</f>
        <v>3014.19</v>
      </c>
      <c r="F51" s="218">
        <f>IFERROR(VLOOKUP(B51,'[25]APR-21'!B:H,7,FALSE),0)</f>
        <v>111.07</v>
      </c>
      <c r="G51" s="219">
        <f t="shared" si="4"/>
        <v>3125.26</v>
      </c>
      <c r="H51" s="217">
        <f>IFERROR(VLOOKUP(B51,'[26]MAY-21'!B:H,6,FALSE),0)</f>
        <v>1315.83</v>
      </c>
      <c r="I51" s="218">
        <f>IFERROR(VLOOKUP(B51,'[26]MAY-21'!B:H,7,FALSE),0)</f>
        <v>121.26</v>
      </c>
      <c r="J51" s="219">
        <f t="shared" si="0"/>
        <v>1437.09</v>
      </c>
      <c r="K51" s="217">
        <f>IFERROR(VLOOKUP(B51,'[27]JUN-21'!B:H,6,FALSE),0)</f>
        <v>1711.99</v>
      </c>
      <c r="L51" s="218">
        <f>IFERROR(VLOOKUP(B51,'[27]JUN-21'!B:H,7,FALSE),0)</f>
        <v>100.84</v>
      </c>
      <c r="M51" s="219">
        <f t="shared" si="1"/>
        <v>1812.83</v>
      </c>
      <c r="N51" s="217">
        <f>IFERROR(VLOOKUP(B51,'[28]JUL-21'!B:H,6,FALSE),0)</f>
        <v>1652.04</v>
      </c>
      <c r="O51" s="218">
        <f>IFERROR(VLOOKUP(B51,'[28]JUL-21'!B:H,7,FALSE),0)</f>
        <v>173.06</v>
      </c>
      <c r="P51" s="219">
        <f t="shared" si="2"/>
        <v>1825.1</v>
      </c>
      <c r="Q51" s="217">
        <f>IFERROR(VLOOKUP(B51,'[29]AUG-21'!B:H,6,FALSE),0)</f>
        <v>648.25</v>
      </c>
      <c r="R51" s="218">
        <f>IFERROR(VLOOKUP(B51,'[29]AUG-21'!B:H,7,FALSE),0)</f>
        <v>124.2</v>
      </c>
      <c r="S51" s="219">
        <f t="shared" si="5"/>
        <v>772.45</v>
      </c>
      <c r="T51" s="217">
        <f>IFERROR(VLOOKUP(B51,'[30]SEP-21'!B:H,6,FALSE),0)</f>
        <v>1896.71</v>
      </c>
      <c r="U51" s="218">
        <f>IFERROR(VLOOKUP(B51,'[30]SEP-21'!B:H,7,FALSE),0)</f>
        <v>113.12</v>
      </c>
      <c r="V51" s="219">
        <f t="shared" si="3"/>
        <v>2009.83</v>
      </c>
      <c r="W51" s="195">
        <f t="shared" si="6"/>
        <v>10239.009999999998</v>
      </c>
      <c r="X51" s="196">
        <f t="shared" si="6"/>
        <v>743.55</v>
      </c>
      <c r="Y51" s="197">
        <f t="shared" si="6"/>
        <v>10982.560000000001</v>
      </c>
    </row>
    <row r="52" spans="1:25" ht="13">
      <c r="A52" s="2" t="s">
        <v>264</v>
      </c>
      <c r="B52" s="2" t="s">
        <v>50</v>
      </c>
      <c r="C52" s="89" t="s">
        <v>297</v>
      </c>
      <c r="D52" s="129" t="s">
        <v>304</v>
      </c>
      <c r="E52" s="217">
        <f>IFERROR(VLOOKUP($B52,'[25]APR-21'!$B:$H,6,FALSE),0)</f>
        <v>19544.599999999999</v>
      </c>
      <c r="F52" s="218">
        <f>IFERROR(VLOOKUP(B52,'[25]APR-21'!B:H,7,FALSE),0)</f>
        <v>1072.22</v>
      </c>
      <c r="G52" s="219">
        <f t="shared" si="4"/>
        <v>20616.82</v>
      </c>
      <c r="H52" s="217">
        <f>IFERROR(VLOOKUP(B52,'[26]MAY-21'!B:H,6,FALSE),0)</f>
        <v>19478.46</v>
      </c>
      <c r="I52" s="218">
        <f>IFERROR(VLOOKUP(B52,'[26]MAY-21'!B:H,7,FALSE),0)</f>
        <v>169.56</v>
      </c>
      <c r="J52" s="219">
        <f t="shared" si="0"/>
        <v>19648.02</v>
      </c>
      <c r="K52" s="217">
        <f>IFERROR(VLOOKUP(B52,'[27]JUN-21'!B:H,6,FALSE),0)</f>
        <v>20359.5</v>
      </c>
      <c r="L52" s="218">
        <f>IFERROR(VLOOKUP(B52,'[27]JUN-21'!B:H,7,FALSE),0)</f>
        <v>481.92</v>
      </c>
      <c r="M52" s="219">
        <f t="shared" si="1"/>
        <v>20841.419999999998</v>
      </c>
      <c r="N52" s="217">
        <f>IFERROR(VLOOKUP(B52,'[28]JUL-21'!B:H,6,FALSE),0)</f>
        <v>10590</v>
      </c>
      <c r="O52" s="218">
        <f>IFERROR(VLOOKUP(B52,'[28]JUL-21'!B:H,7,FALSE),0)</f>
        <v>651.74</v>
      </c>
      <c r="P52" s="219">
        <f t="shared" si="2"/>
        <v>11241.74</v>
      </c>
      <c r="Q52" s="217">
        <f>IFERROR(VLOOKUP(B52,'[29]AUG-21'!B:H,6,FALSE),0)</f>
        <v>7121.98</v>
      </c>
      <c r="R52" s="218">
        <f>IFERROR(VLOOKUP(B52,'[29]AUG-21'!B:H,7,FALSE),0)</f>
        <v>547.74</v>
      </c>
      <c r="S52" s="219">
        <f t="shared" si="5"/>
        <v>7669.7199999999993</v>
      </c>
      <c r="T52" s="217">
        <f>IFERROR(VLOOKUP(B52,'[30]SEP-21'!B:H,6,FALSE),0)</f>
        <v>4556.72</v>
      </c>
      <c r="U52" s="218">
        <f>IFERROR(VLOOKUP(B52,'[30]SEP-21'!B:H,7,FALSE),0)</f>
        <v>712.62</v>
      </c>
      <c r="V52" s="219">
        <f t="shared" si="3"/>
        <v>5269.34</v>
      </c>
      <c r="W52" s="195">
        <f t="shared" si="6"/>
        <v>81651.259999999995</v>
      </c>
      <c r="X52" s="196">
        <f t="shared" si="6"/>
        <v>3635.8</v>
      </c>
      <c r="Y52" s="197">
        <f t="shared" si="6"/>
        <v>85287.06</v>
      </c>
    </row>
    <row r="53" spans="1:25" ht="13">
      <c r="A53" s="2" t="s">
        <v>264</v>
      </c>
      <c r="B53" s="2" t="s">
        <v>51</v>
      </c>
      <c r="C53" s="89" t="s">
        <v>297</v>
      </c>
      <c r="D53" s="129" t="s">
        <v>304</v>
      </c>
      <c r="E53" s="217">
        <f>IFERROR(VLOOKUP($B53,'[25]APR-21'!$B:$H,6,FALSE),0)</f>
        <v>1459.1</v>
      </c>
      <c r="F53" s="218">
        <f>IFERROR(VLOOKUP(B53,'[25]APR-21'!B:H,7,FALSE),0)</f>
        <v>79.92</v>
      </c>
      <c r="G53" s="219">
        <f t="shared" si="4"/>
        <v>1539.02</v>
      </c>
      <c r="H53" s="217">
        <f>IFERROR(VLOOKUP(B53,'[26]MAY-21'!B:H,6,FALSE),0)</f>
        <v>433.96</v>
      </c>
      <c r="I53" s="218">
        <f>IFERROR(VLOOKUP(B53,'[26]MAY-21'!B:H,7,FALSE),0)</f>
        <v>102.76</v>
      </c>
      <c r="J53" s="219">
        <f t="shared" si="0"/>
        <v>536.72</v>
      </c>
      <c r="K53" s="217">
        <f>IFERROR(VLOOKUP(B53,'[27]JUN-21'!B:H,6,FALSE),0)</f>
        <v>877.02</v>
      </c>
      <c r="L53" s="218">
        <f>IFERROR(VLOOKUP(B53,'[27]JUN-21'!B:H,7,FALSE),0)</f>
        <v>49.22</v>
      </c>
      <c r="M53" s="219">
        <f t="shared" si="1"/>
        <v>926.24</v>
      </c>
      <c r="N53" s="217">
        <f>IFERROR(VLOOKUP(B53,'[28]JUL-21'!B:H,6,FALSE),0)</f>
        <v>924.2</v>
      </c>
      <c r="O53" s="218">
        <f>IFERROR(VLOOKUP(B53,'[28]JUL-21'!B:H,7,FALSE),0)</f>
        <v>11.06</v>
      </c>
      <c r="P53" s="219">
        <f t="shared" si="2"/>
        <v>935.26</v>
      </c>
      <c r="Q53" s="217">
        <f>IFERROR(VLOOKUP(B53,'[29]AUG-21'!B:H,6,FALSE),0)</f>
        <v>608.34</v>
      </c>
      <c r="R53" s="218">
        <f>IFERROR(VLOOKUP(B53,'[29]AUG-21'!B:H,7,FALSE),0)</f>
        <v>73.14</v>
      </c>
      <c r="S53" s="219">
        <f t="shared" si="5"/>
        <v>681.48</v>
      </c>
      <c r="T53" s="217">
        <f>IFERROR(VLOOKUP(B53,'[30]SEP-21'!B:H,6,FALSE),0)</f>
        <v>2408.04</v>
      </c>
      <c r="U53" s="218">
        <f>IFERROR(VLOOKUP(B53,'[30]SEP-21'!B:H,7,FALSE),0)</f>
        <v>96.96</v>
      </c>
      <c r="V53" s="219">
        <f t="shared" si="3"/>
        <v>2505</v>
      </c>
      <c r="W53" s="195">
        <f t="shared" si="6"/>
        <v>6710.66</v>
      </c>
      <c r="X53" s="196">
        <f t="shared" si="6"/>
        <v>413.06</v>
      </c>
      <c r="Y53" s="197">
        <f t="shared" si="6"/>
        <v>7123.7199999999993</v>
      </c>
    </row>
    <row r="54" spans="1:25" ht="13">
      <c r="A54" s="2" t="s">
        <v>264</v>
      </c>
      <c r="B54" s="2" t="s">
        <v>52</v>
      </c>
      <c r="C54" s="89" t="s">
        <v>297</v>
      </c>
      <c r="D54" s="129" t="s">
        <v>304</v>
      </c>
      <c r="E54" s="217">
        <f>IFERROR(VLOOKUP($B54,'[25]APR-21'!$B:$H,6,FALSE),0)</f>
        <v>0</v>
      </c>
      <c r="F54" s="218">
        <f>IFERROR(VLOOKUP(B54,'[25]APR-21'!B:H,7,FALSE),0)</f>
        <v>0</v>
      </c>
      <c r="G54" s="219">
        <f t="shared" si="4"/>
        <v>0</v>
      </c>
      <c r="H54" s="217">
        <f>IFERROR(VLOOKUP(B54,'[26]MAY-21'!B:H,6,FALSE),0)</f>
        <v>0</v>
      </c>
      <c r="I54" s="218">
        <f>IFERROR(VLOOKUP(B54,'[26]MAY-21'!B:H,7,FALSE),0)</f>
        <v>0</v>
      </c>
      <c r="J54" s="219">
        <f t="shared" si="0"/>
        <v>0</v>
      </c>
      <c r="K54" s="217">
        <f>IFERROR(VLOOKUP(B54,'[27]JUN-21'!B:H,6,FALSE),0)</f>
        <v>0</v>
      </c>
      <c r="L54" s="218">
        <f>IFERROR(VLOOKUP(B54,'[27]JUN-21'!B:H,7,FALSE),0)</f>
        <v>0</v>
      </c>
      <c r="M54" s="219">
        <f t="shared" si="1"/>
        <v>0</v>
      </c>
      <c r="N54" s="217">
        <f>IFERROR(VLOOKUP(B54,'[28]JUL-21'!B:H,6,FALSE),0)</f>
        <v>0</v>
      </c>
      <c r="O54" s="218">
        <f>IFERROR(VLOOKUP(B54,'[28]JUL-21'!B:H,7,FALSE),0)</f>
        <v>0</v>
      </c>
      <c r="P54" s="219">
        <f t="shared" si="2"/>
        <v>0</v>
      </c>
      <c r="Q54" s="217">
        <f>IFERROR(VLOOKUP(B54,'[29]AUG-21'!B:H,6,FALSE),0)</f>
        <v>0</v>
      </c>
      <c r="R54" s="218">
        <f>IFERROR(VLOOKUP(B54,'[29]AUG-21'!B:H,7,FALSE),0)</f>
        <v>0</v>
      </c>
      <c r="S54" s="219">
        <f t="shared" si="5"/>
        <v>0</v>
      </c>
      <c r="T54" s="217">
        <f>IFERROR(VLOOKUP(B54,'[30]SEP-21'!B:H,6,FALSE),0)</f>
        <v>0</v>
      </c>
      <c r="U54" s="218">
        <f>IFERROR(VLOOKUP(B54,'[30]SEP-21'!B:H,7,FALSE),0)</f>
        <v>0</v>
      </c>
      <c r="V54" s="219">
        <f t="shared" si="3"/>
        <v>0</v>
      </c>
      <c r="W54" s="195">
        <f t="shared" si="6"/>
        <v>0</v>
      </c>
      <c r="X54" s="196">
        <f t="shared" si="6"/>
        <v>0</v>
      </c>
      <c r="Y54" s="197">
        <f t="shared" si="6"/>
        <v>0</v>
      </c>
    </row>
    <row r="55" spans="1:25" ht="13">
      <c r="A55" s="2" t="s">
        <v>264</v>
      </c>
      <c r="B55" s="2" t="s">
        <v>53</v>
      </c>
      <c r="C55" s="89" t="s">
        <v>297</v>
      </c>
      <c r="D55" s="129" t="s">
        <v>304</v>
      </c>
      <c r="E55" s="217">
        <f>IFERROR(VLOOKUP($B55,'[25]APR-21'!$B:$H,6,FALSE),0)</f>
        <v>0</v>
      </c>
      <c r="F55" s="218">
        <f>IFERROR(VLOOKUP(B55,'[25]APR-21'!B:H,7,FALSE),0)</f>
        <v>0</v>
      </c>
      <c r="G55" s="219">
        <f t="shared" si="4"/>
        <v>0</v>
      </c>
      <c r="H55" s="217">
        <f>IFERROR(VLOOKUP(B55,'[26]MAY-21'!B:H,6,FALSE),0)</f>
        <v>0</v>
      </c>
      <c r="I55" s="218">
        <f>IFERROR(VLOOKUP(B55,'[26]MAY-21'!B:H,7,FALSE),0)</f>
        <v>0</v>
      </c>
      <c r="J55" s="219">
        <f t="shared" si="0"/>
        <v>0</v>
      </c>
      <c r="K55" s="217">
        <f>IFERROR(VLOOKUP(B55,'[27]JUN-21'!B:H,6,FALSE),0)</f>
        <v>0</v>
      </c>
      <c r="L55" s="218">
        <f>IFERROR(VLOOKUP(B55,'[27]JUN-21'!B:H,7,FALSE),0)</f>
        <v>0</v>
      </c>
      <c r="M55" s="219">
        <f t="shared" si="1"/>
        <v>0</v>
      </c>
      <c r="N55" s="217">
        <f>IFERROR(VLOOKUP(B55,'[28]JUL-21'!B:H,6,FALSE),0)</f>
        <v>0</v>
      </c>
      <c r="O55" s="218">
        <f>IFERROR(VLOOKUP(B55,'[28]JUL-21'!B:H,7,FALSE),0)</f>
        <v>0</v>
      </c>
      <c r="P55" s="219">
        <f t="shared" si="2"/>
        <v>0</v>
      </c>
      <c r="Q55" s="217">
        <f>IFERROR(VLOOKUP(B55,'[29]AUG-21'!B:H,6,FALSE),0)</f>
        <v>0</v>
      </c>
      <c r="R55" s="218">
        <f>IFERROR(VLOOKUP(B55,'[29]AUG-21'!B:H,7,FALSE),0)</f>
        <v>0</v>
      </c>
      <c r="S55" s="219">
        <f t="shared" si="5"/>
        <v>0</v>
      </c>
      <c r="T55" s="217">
        <f>IFERROR(VLOOKUP(B55,'[30]SEP-21'!B:H,6,FALSE),0)</f>
        <v>0</v>
      </c>
      <c r="U55" s="218">
        <f>IFERROR(VLOOKUP(B55,'[30]SEP-21'!B:H,7,FALSE),0)</f>
        <v>0</v>
      </c>
      <c r="V55" s="219">
        <f t="shared" si="3"/>
        <v>0</v>
      </c>
      <c r="W55" s="195">
        <f t="shared" si="6"/>
        <v>0</v>
      </c>
      <c r="X55" s="196">
        <f t="shared" si="6"/>
        <v>0</v>
      </c>
      <c r="Y55" s="197">
        <f t="shared" si="6"/>
        <v>0</v>
      </c>
    </row>
    <row r="56" spans="1:25" ht="13">
      <c r="A56" s="2" t="s">
        <v>264</v>
      </c>
      <c r="B56" s="2" t="s">
        <v>54</v>
      </c>
      <c r="C56" s="89" t="s">
        <v>297</v>
      </c>
      <c r="D56" s="129" t="s">
        <v>304</v>
      </c>
      <c r="E56" s="217">
        <f>IFERROR(VLOOKUP($B56,'[25]APR-21'!$B:$H,6,FALSE),0)</f>
        <v>0</v>
      </c>
      <c r="F56" s="218">
        <f>IFERROR(VLOOKUP(B56,'[25]APR-21'!B:H,7,FALSE),0)</f>
        <v>0</v>
      </c>
      <c r="G56" s="219">
        <f t="shared" si="4"/>
        <v>0</v>
      </c>
      <c r="H56" s="217">
        <f>IFERROR(VLOOKUP(B56,'[26]MAY-21'!B:H,6,FALSE),0)</f>
        <v>0</v>
      </c>
      <c r="I56" s="218">
        <f>IFERROR(VLOOKUP(B56,'[26]MAY-21'!B:H,7,FALSE),0)</f>
        <v>0</v>
      </c>
      <c r="J56" s="219">
        <f t="shared" si="0"/>
        <v>0</v>
      </c>
      <c r="K56" s="217">
        <f>IFERROR(VLOOKUP(B56,'[27]JUN-21'!B:H,6,FALSE),0)</f>
        <v>0</v>
      </c>
      <c r="L56" s="218">
        <f>IFERROR(VLOOKUP(B56,'[27]JUN-21'!B:H,7,FALSE),0)</f>
        <v>0</v>
      </c>
      <c r="M56" s="219">
        <f t="shared" si="1"/>
        <v>0</v>
      </c>
      <c r="N56" s="217">
        <f>IFERROR(VLOOKUP(B56,'[28]JUL-21'!B:H,6,FALSE),0)</f>
        <v>0</v>
      </c>
      <c r="O56" s="218">
        <f>IFERROR(VLOOKUP(B56,'[28]JUL-21'!B:H,7,FALSE),0)</f>
        <v>0</v>
      </c>
      <c r="P56" s="219">
        <f t="shared" si="2"/>
        <v>0</v>
      </c>
      <c r="Q56" s="217">
        <f>IFERROR(VLOOKUP(B56,'[29]AUG-21'!B:H,6,FALSE),0)</f>
        <v>0</v>
      </c>
      <c r="R56" s="218">
        <f>IFERROR(VLOOKUP(B56,'[29]AUG-21'!B:H,7,FALSE),0)</f>
        <v>0</v>
      </c>
      <c r="S56" s="219">
        <f t="shared" si="5"/>
        <v>0</v>
      </c>
      <c r="T56" s="217">
        <f>IFERROR(VLOOKUP(B56,'[30]SEP-21'!B:H,6,FALSE),0)</f>
        <v>0</v>
      </c>
      <c r="U56" s="218">
        <f>IFERROR(VLOOKUP(B56,'[30]SEP-21'!B:H,7,FALSE),0)</f>
        <v>0</v>
      </c>
      <c r="V56" s="219">
        <f t="shared" si="3"/>
        <v>0</v>
      </c>
      <c r="W56" s="195">
        <f t="shared" si="6"/>
        <v>0</v>
      </c>
      <c r="X56" s="196">
        <f t="shared" si="6"/>
        <v>0</v>
      </c>
      <c r="Y56" s="197">
        <f t="shared" si="6"/>
        <v>0</v>
      </c>
    </row>
    <row r="57" spans="1:25" ht="13">
      <c r="A57" s="2" t="s">
        <v>264</v>
      </c>
      <c r="B57" s="2" t="s">
        <v>55</v>
      </c>
      <c r="C57" s="89" t="s">
        <v>297</v>
      </c>
      <c r="D57" s="129" t="s">
        <v>304</v>
      </c>
      <c r="E57" s="217">
        <f>IFERROR(VLOOKUP($B57,'[25]APR-21'!$B:$H,6,FALSE),0)</f>
        <v>0</v>
      </c>
      <c r="F57" s="218">
        <f>IFERROR(VLOOKUP(B57,'[25]APR-21'!B:H,7,FALSE),0)</f>
        <v>0</v>
      </c>
      <c r="G57" s="219">
        <f t="shared" si="4"/>
        <v>0</v>
      </c>
      <c r="H57" s="217">
        <f>IFERROR(VLOOKUP(B57,'[26]MAY-21'!B:H,6,FALSE),0)</f>
        <v>0</v>
      </c>
      <c r="I57" s="218">
        <f>IFERROR(VLOOKUP(B57,'[26]MAY-21'!B:H,7,FALSE),0)</f>
        <v>0</v>
      </c>
      <c r="J57" s="219">
        <f t="shared" si="0"/>
        <v>0</v>
      </c>
      <c r="K57" s="217">
        <f>IFERROR(VLOOKUP(B57,'[27]JUN-21'!B:H,6,FALSE),0)</f>
        <v>0</v>
      </c>
      <c r="L57" s="218">
        <f>IFERROR(VLOOKUP(B57,'[27]JUN-21'!B:H,7,FALSE),0)</f>
        <v>0</v>
      </c>
      <c r="M57" s="219">
        <f t="shared" si="1"/>
        <v>0</v>
      </c>
      <c r="N57" s="217">
        <f>IFERROR(VLOOKUP(B57,'[28]JUL-21'!B:H,6,FALSE),0)</f>
        <v>0</v>
      </c>
      <c r="O57" s="218">
        <f>IFERROR(VLOOKUP(B57,'[28]JUL-21'!B:H,7,FALSE),0)</f>
        <v>0</v>
      </c>
      <c r="P57" s="219">
        <f t="shared" si="2"/>
        <v>0</v>
      </c>
      <c r="Q57" s="217">
        <f>IFERROR(VLOOKUP(B57,'[29]AUG-21'!B:H,6,FALSE),0)</f>
        <v>0</v>
      </c>
      <c r="R57" s="218">
        <f>IFERROR(VLOOKUP(B57,'[29]AUG-21'!B:H,7,FALSE),0)</f>
        <v>0</v>
      </c>
      <c r="S57" s="219">
        <f t="shared" si="5"/>
        <v>0</v>
      </c>
      <c r="T57" s="217">
        <f>IFERROR(VLOOKUP(B57,'[30]SEP-21'!B:H,6,FALSE),0)</f>
        <v>0</v>
      </c>
      <c r="U57" s="218">
        <f>IFERROR(VLOOKUP(B57,'[30]SEP-21'!B:H,7,FALSE),0)</f>
        <v>0</v>
      </c>
      <c r="V57" s="219">
        <f t="shared" si="3"/>
        <v>0</v>
      </c>
      <c r="W57" s="195">
        <f t="shared" si="6"/>
        <v>0</v>
      </c>
      <c r="X57" s="196">
        <f t="shared" si="6"/>
        <v>0</v>
      </c>
      <c r="Y57" s="197">
        <f t="shared" si="6"/>
        <v>0</v>
      </c>
    </row>
    <row r="58" spans="1:25" ht="13">
      <c r="A58" s="2" t="s">
        <v>264</v>
      </c>
      <c r="B58" s="2" t="s">
        <v>56</v>
      </c>
      <c r="C58" s="89" t="s">
        <v>297</v>
      </c>
      <c r="D58" s="129" t="s">
        <v>302</v>
      </c>
      <c r="E58" s="217">
        <f>IFERROR(VLOOKUP($B58,'[25]APR-21'!$B:$H,6,FALSE),0)</f>
        <v>3808.13</v>
      </c>
      <c r="F58" s="218">
        <f>IFERROR(VLOOKUP(B58,'[25]APR-21'!B:H,7,FALSE),0)</f>
        <v>1207.29</v>
      </c>
      <c r="G58" s="219">
        <f t="shared" si="4"/>
        <v>5015.42</v>
      </c>
      <c r="H58" s="217">
        <f>IFERROR(VLOOKUP(B58,'[26]MAY-21'!B:H,6,FALSE),0)</f>
        <v>9075.0400000000009</v>
      </c>
      <c r="I58" s="218">
        <f>IFERROR(VLOOKUP(B58,'[26]MAY-21'!B:H,7,FALSE),0)</f>
        <v>654.24</v>
      </c>
      <c r="J58" s="219">
        <f t="shared" si="0"/>
        <v>9729.2800000000007</v>
      </c>
      <c r="K58" s="217">
        <f>IFERROR(VLOOKUP(B58,'[27]JUN-21'!B:H,6,FALSE),0)</f>
        <v>9950.2000000000007</v>
      </c>
      <c r="L58" s="218">
        <f>IFERROR(VLOOKUP(B58,'[27]JUN-21'!B:H,7,FALSE),0)</f>
        <v>711.12</v>
      </c>
      <c r="M58" s="219">
        <f t="shared" si="1"/>
        <v>10661.320000000002</v>
      </c>
      <c r="N58" s="217">
        <f>IFERROR(VLOOKUP(B58,'[28]JUL-21'!B:H,6,FALSE),0)</f>
        <v>5036.5</v>
      </c>
      <c r="O58" s="218">
        <f>IFERROR(VLOOKUP(B58,'[28]JUL-21'!B:H,7,FALSE),0)</f>
        <v>189.19</v>
      </c>
      <c r="P58" s="219">
        <f t="shared" si="2"/>
        <v>5225.6899999999996</v>
      </c>
      <c r="Q58" s="217">
        <f>IFERROR(VLOOKUP(B58,'[29]AUG-21'!B:H,6,FALSE),0)</f>
        <v>15945.91</v>
      </c>
      <c r="R58" s="218">
        <f>IFERROR(VLOOKUP(B58,'[29]AUG-21'!B:H,7,FALSE),0)</f>
        <v>289.61</v>
      </c>
      <c r="S58" s="219">
        <f t="shared" si="5"/>
        <v>16235.52</v>
      </c>
      <c r="T58" s="217">
        <f>IFERROR(VLOOKUP(B58,'[30]SEP-21'!B:H,6,FALSE),0)</f>
        <v>7951.7</v>
      </c>
      <c r="U58" s="218">
        <f>IFERROR(VLOOKUP(B58,'[30]SEP-21'!B:H,7,FALSE),0)</f>
        <v>741.87</v>
      </c>
      <c r="V58" s="219">
        <f t="shared" si="3"/>
        <v>8693.57</v>
      </c>
      <c r="W58" s="195">
        <f t="shared" si="6"/>
        <v>51767.479999999996</v>
      </c>
      <c r="X58" s="196">
        <f t="shared" si="6"/>
        <v>3793.32</v>
      </c>
      <c r="Y58" s="197">
        <f t="shared" si="6"/>
        <v>55560.800000000003</v>
      </c>
    </row>
    <row r="59" spans="1:25" ht="13">
      <c r="A59" s="2" t="s">
        <v>381</v>
      </c>
      <c r="B59" s="2" t="s">
        <v>382</v>
      </c>
      <c r="C59" s="89" t="s">
        <v>297</v>
      </c>
      <c r="D59" s="129" t="s">
        <v>304</v>
      </c>
      <c r="E59" s="217">
        <f>IFERROR(VLOOKUP($B59,'[25]APR-21'!$B:$H,6,FALSE),0)</f>
        <v>5507.15</v>
      </c>
      <c r="F59" s="218">
        <f>IFERROR(VLOOKUP(B59,'[25]APR-21'!B:H,7,FALSE),0)</f>
        <v>1644.75</v>
      </c>
      <c r="G59" s="219">
        <f t="shared" si="4"/>
        <v>7151.9</v>
      </c>
      <c r="H59" s="217">
        <f>IFERROR(VLOOKUP(B59,'[26]MAY-21'!B:H,6,FALSE),0)</f>
        <v>19459.12</v>
      </c>
      <c r="I59" s="218">
        <f>IFERROR(VLOOKUP(B59,'[26]MAY-21'!B:H,7,FALSE),0)</f>
        <v>0</v>
      </c>
      <c r="J59" s="219">
        <f t="shared" si="0"/>
        <v>19459.12</v>
      </c>
      <c r="K59" s="217">
        <f>IFERROR(VLOOKUP(B59,'[27]JUN-21'!B:H,6,FALSE),0)</f>
        <v>1541.77</v>
      </c>
      <c r="L59" s="218">
        <f>IFERROR(VLOOKUP(B59,'[27]JUN-21'!B:H,7,FALSE),0)</f>
        <v>1667.54</v>
      </c>
      <c r="M59" s="219">
        <f t="shared" si="1"/>
        <v>3209.31</v>
      </c>
      <c r="N59" s="217">
        <f>IFERROR(VLOOKUP(B59,'[28]JUL-21'!B:H,6,FALSE),0)</f>
        <v>350.34</v>
      </c>
      <c r="O59" s="218">
        <f>IFERROR(VLOOKUP(B59,'[28]JUL-21'!B:H,7,FALSE),0)</f>
        <v>1791.09</v>
      </c>
      <c r="P59" s="219">
        <f t="shared" si="2"/>
        <v>2141.4299999999998</v>
      </c>
      <c r="Q59" s="293">
        <f>IFERROR(VLOOKUP(B59,'[29]AUG-21'!B:H,6,FALSE),0)</f>
        <v>2682.02</v>
      </c>
      <c r="R59" s="218">
        <f>IFERROR(VLOOKUP(B59,'[29]AUG-21'!B:H,7,FALSE),0)</f>
        <v>668.39</v>
      </c>
      <c r="S59" s="219">
        <f t="shared" si="5"/>
        <v>3350.41</v>
      </c>
      <c r="T59" s="217">
        <f>IFERROR(VLOOKUP(B59,'[30]SEP-21'!B:H,6,FALSE),0)</f>
        <v>6491.48</v>
      </c>
      <c r="U59" s="218">
        <f>IFERROR(VLOOKUP(B59,'[30]SEP-21'!B:H,7,FALSE),0)</f>
        <v>189.78</v>
      </c>
      <c r="V59" s="219">
        <f t="shared" si="3"/>
        <v>6681.2599999999993</v>
      </c>
      <c r="W59" s="195">
        <f t="shared" si="6"/>
        <v>36031.879999999997</v>
      </c>
      <c r="X59" s="196">
        <f t="shared" si="6"/>
        <v>5961.55</v>
      </c>
      <c r="Y59" s="197">
        <f t="shared" si="6"/>
        <v>41993.43</v>
      </c>
    </row>
    <row r="60" spans="1:25" ht="13">
      <c r="A60" s="2" t="s">
        <v>265</v>
      </c>
      <c r="B60" s="2" t="s">
        <v>57</v>
      </c>
      <c r="C60" s="89" t="s">
        <v>297</v>
      </c>
      <c r="D60" s="129" t="s">
        <v>303</v>
      </c>
      <c r="E60" s="217">
        <f>IFERROR(VLOOKUP($B60,'[25]APR-21'!$B:$H,6,FALSE),0)</f>
        <v>0</v>
      </c>
      <c r="F60" s="218">
        <f>IFERROR(VLOOKUP(B60,'[25]APR-21'!B:H,7,FALSE),0)</f>
        <v>0</v>
      </c>
      <c r="G60" s="219">
        <f t="shared" si="4"/>
        <v>0</v>
      </c>
      <c r="H60" s="217">
        <f>IFERROR(VLOOKUP(B60,'[26]MAY-21'!B:H,6,FALSE),0)</f>
        <v>0</v>
      </c>
      <c r="I60" s="218">
        <f>IFERROR(VLOOKUP(B60,'[26]MAY-21'!B:H,7,FALSE),0)</f>
        <v>0</v>
      </c>
      <c r="J60" s="219">
        <f t="shared" si="0"/>
        <v>0</v>
      </c>
      <c r="K60" s="217">
        <f>IFERROR(VLOOKUP(B60,'[27]JUN-21'!B:H,6,FALSE),0)</f>
        <v>0</v>
      </c>
      <c r="L60" s="218">
        <f>IFERROR(VLOOKUP(B60,'[27]JUN-21'!B:H,7,FALSE),0)</f>
        <v>0</v>
      </c>
      <c r="M60" s="219">
        <f t="shared" si="1"/>
        <v>0</v>
      </c>
      <c r="N60" s="217">
        <f>IFERROR(VLOOKUP(B60,'[28]JUL-21'!B:H,6,FALSE),0)</f>
        <v>0</v>
      </c>
      <c r="O60" s="218">
        <f>IFERROR(VLOOKUP(B60,'[28]JUL-21'!B:H,7,FALSE),0)</f>
        <v>0</v>
      </c>
      <c r="P60" s="219">
        <f t="shared" si="2"/>
        <v>0</v>
      </c>
      <c r="Q60" s="217">
        <f>IFERROR(VLOOKUP(B60,'[29]AUG-21'!B:H,6,FALSE),0)</f>
        <v>0</v>
      </c>
      <c r="R60" s="218">
        <f>IFERROR(VLOOKUP(B60,'[29]AUG-21'!B:H,7,FALSE),0)</f>
        <v>0</v>
      </c>
      <c r="S60" s="219">
        <f t="shared" si="5"/>
        <v>0</v>
      </c>
      <c r="T60" s="217">
        <f>IFERROR(VLOOKUP(B60,'[30]SEP-21'!B:H,6,FALSE),0)</f>
        <v>0</v>
      </c>
      <c r="U60" s="218">
        <f>IFERROR(VLOOKUP(B60,'[30]SEP-21'!B:H,7,FALSE),0)</f>
        <v>0</v>
      </c>
      <c r="V60" s="219">
        <f t="shared" si="3"/>
        <v>0</v>
      </c>
      <c r="W60" s="195">
        <f t="shared" si="6"/>
        <v>0</v>
      </c>
      <c r="X60" s="195">
        <f t="shared" si="6"/>
        <v>0</v>
      </c>
      <c r="Y60" s="195">
        <f t="shared" si="6"/>
        <v>0</v>
      </c>
    </row>
    <row r="61" spans="1:25" ht="13">
      <c r="A61" s="221" t="s">
        <v>437</v>
      </c>
      <c r="B61" s="221" t="s">
        <v>438</v>
      </c>
      <c r="C61" s="222" t="str">
        <f>VLOOKUP(B61,[7]Unit_details!B:D,2,FALSE)</f>
        <v>D</v>
      </c>
      <c r="D61" s="223" t="str">
        <f>VLOOKUP(B61,[7]Unit_details!B:D,3,FALSE)</f>
        <v>S</v>
      </c>
      <c r="E61" s="217">
        <f>IFERROR(VLOOKUP($B61,'[25]APR-21'!$B:$H,6,FALSE),0)</f>
        <v>31941.119999999999</v>
      </c>
      <c r="F61" s="218">
        <f>IFERROR(VLOOKUP(B61,'[25]APR-21'!B:H,7,FALSE),0)</f>
        <v>98.88</v>
      </c>
      <c r="G61" s="219">
        <f t="shared" si="4"/>
        <v>32040</v>
      </c>
      <c r="H61" s="217">
        <f>IFERROR(VLOOKUP(B61,'[26]MAY-21'!B:H,6,FALSE),0)</f>
        <v>33884.660000000003</v>
      </c>
      <c r="I61" s="218">
        <f>IFERROR(VLOOKUP(B61,'[26]MAY-21'!B:H,7,FALSE),0)</f>
        <v>150.63999999999999</v>
      </c>
      <c r="J61" s="219">
        <f t="shared" si="0"/>
        <v>34035.300000000003</v>
      </c>
      <c r="K61" s="217">
        <f>IFERROR(VLOOKUP(B61,'[27]JUN-21'!B:H,6,FALSE),0)</f>
        <v>35270.06</v>
      </c>
      <c r="L61" s="218">
        <f>IFERROR(VLOOKUP(B61,'[27]JUN-21'!B:H,7,FALSE),0)</f>
        <v>0.05</v>
      </c>
      <c r="M61" s="219">
        <f t="shared" si="1"/>
        <v>35270.11</v>
      </c>
      <c r="N61" s="217">
        <f>IFERROR(VLOOKUP(B61,'[28]JUL-21'!B:H,6,FALSE),0)</f>
        <v>34478</v>
      </c>
      <c r="O61" s="218">
        <f>IFERROR(VLOOKUP(B61,'[28]JUL-21'!B:H,7,FALSE),0)</f>
        <v>0.16</v>
      </c>
      <c r="P61" s="219">
        <f t="shared" si="2"/>
        <v>34478.160000000003</v>
      </c>
      <c r="Q61" s="217">
        <f>IFERROR(VLOOKUP(B61,'[29]AUG-21'!B:H,6,FALSE),0)</f>
        <v>33684.269999999997</v>
      </c>
      <c r="R61" s="218">
        <f>IFERROR(VLOOKUP(B61,'[29]AUG-21'!B:H,7,FALSE),0)</f>
        <v>84.17</v>
      </c>
      <c r="S61" s="219">
        <f t="shared" si="5"/>
        <v>33768.439999999995</v>
      </c>
      <c r="T61" s="217">
        <f>IFERROR(VLOOKUP(B61,'[30]SEP-21'!B:H,6,FALSE),0)</f>
        <v>34412.25</v>
      </c>
      <c r="U61" s="218">
        <f>IFERROR(VLOOKUP(B61,'[30]SEP-21'!B:H,7,FALSE),0)</f>
        <v>0.05</v>
      </c>
      <c r="V61" s="219">
        <f t="shared" si="3"/>
        <v>34412.300000000003</v>
      </c>
      <c r="W61" s="195">
        <f t="shared" si="6"/>
        <v>203670.36</v>
      </c>
      <c r="X61" s="195">
        <f t="shared" si="6"/>
        <v>333.95</v>
      </c>
      <c r="Y61" s="195">
        <f t="shared" si="6"/>
        <v>204004.31</v>
      </c>
    </row>
    <row r="62" spans="1:25" ht="13">
      <c r="A62" s="221" t="s">
        <v>437</v>
      </c>
      <c r="B62" s="221" t="s">
        <v>439</v>
      </c>
      <c r="C62" s="222" t="str">
        <f>VLOOKUP(B62,[7]Unit_details!B:D,2,FALSE)</f>
        <v>D</v>
      </c>
      <c r="D62" s="223" t="str">
        <f>VLOOKUP(B62,[7]Unit_details!B:D,3,FALSE)</f>
        <v>S</v>
      </c>
      <c r="E62" s="217">
        <f>IFERROR(VLOOKUP($B62,'[25]APR-21'!$B:$H,6,FALSE),0)</f>
        <v>26367.47</v>
      </c>
      <c r="F62" s="218">
        <f>IFERROR(VLOOKUP(B62,'[25]APR-21'!B:H,7,FALSE),0)</f>
        <v>1.1299999999999999</v>
      </c>
      <c r="G62" s="219">
        <f t="shared" si="4"/>
        <v>26368.600000000002</v>
      </c>
      <c r="H62" s="217">
        <f>IFERROR(VLOOKUP(B62,'[26]MAY-21'!B:H,6,FALSE),0)</f>
        <v>26784.04</v>
      </c>
      <c r="I62" s="218">
        <f>IFERROR(VLOOKUP(B62,'[26]MAY-21'!B:H,7,FALSE),0)</f>
        <v>1.38</v>
      </c>
      <c r="J62" s="219">
        <f t="shared" si="0"/>
        <v>26785.420000000002</v>
      </c>
      <c r="K62" s="217">
        <f>IFERROR(VLOOKUP(B62,'[27]JUN-21'!B:H,6,FALSE),0)</f>
        <v>27820.240000000002</v>
      </c>
      <c r="L62" s="218">
        <f>IFERROR(VLOOKUP(B62,'[27]JUN-21'!B:H,7,FALSE),0)</f>
        <v>0.01</v>
      </c>
      <c r="M62" s="219">
        <f t="shared" si="1"/>
        <v>27820.25</v>
      </c>
      <c r="N62" s="217">
        <f>IFERROR(VLOOKUP(B62,'[28]JUL-21'!B:H,6,FALSE),0)</f>
        <v>27722.17</v>
      </c>
      <c r="O62" s="218">
        <f>IFERROR(VLOOKUP(B62,'[28]JUL-21'!B:H,7,FALSE),0)</f>
        <v>53.24</v>
      </c>
      <c r="P62" s="219">
        <f t="shared" si="2"/>
        <v>27775.41</v>
      </c>
      <c r="Q62" s="217">
        <f>IFERROR(VLOOKUP(B62,'[29]AUG-21'!B:H,6,FALSE),0)</f>
        <v>26499.07</v>
      </c>
      <c r="R62" s="218">
        <f>IFERROR(VLOOKUP(B62,'[29]AUG-21'!B:H,7,FALSE),0)</f>
        <v>4.2300000000000004</v>
      </c>
      <c r="S62" s="219">
        <f t="shared" si="5"/>
        <v>26503.3</v>
      </c>
      <c r="T62" s="217">
        <f>IFERROR(VLOOKUP(B62,'[30]SEP-21'!B:H,6,FALSE),0)</f>
        <v>27000.06</v>
      </c>
      <c r="U62" s="218">
        <f>IFERROR(VLOOKUP(B62,'[30]SEP-21'!B:H,7,FALSE),0)</f>
        <v>0.08</v>
      </c>
      <c r="V62" s="219">
        <f t="shared" si="3"/>
        <v>27000.140000000003</v>
      </c>
      <c r="W62" s="195">
        <f t="shared" si="6"/>
        <v>162193.04999999999</v>
      </c>
      <c r="X62" s="195">
        <f t="shared" si="6"/>
        <v>60.070000000000007</v>
      </c>
      <c r="Y62" s="195">
        <f t="shared" si="6"/>
        <v>162253.12000000002</v>
      </c>
    </row>
    <row r="63" spans="1:25" ht="13">
      <c r="A63" s="221" t="s">
        <v>437</v>
      </c>
      <c r="B63" s="221" t="s">
        <v>440</v>
      </c>
      <c r="C63" s="222" t="str">
        <f>VLOOKUP(B63,[7]Unit_details!B:D,2,FALSE)</f>
        <v>D</v>
      </c>
      <c r="D63" s="223" t="str">
        <f>VLOOKUP(B63,[7]Unit_details!B:D,3,FALSE)</f>
        <v>S</v>
      </c>
      <c r="E63" s="217">
        <f>IFERROR(VLOOKUP($B63,'[25]APR-21'!$B:$H,6,FALSE),0)</f>
        <v>32372.37</v>
      </c>
      <c r="F63" s="218">
        <f>IFERROR(VLOOKUP(B63,'[25]APR-21'!B:H,7,FALSE),0)</f>
        <v>87.44</v>
      </c>
      <c r="G63" s="219">
        <f t="shared" si="4"/>
        <v>32459.809999999998</v>
      </c>
      <c r="H63" s="217">
        <f>IFERROR(VLOOKUP(B63,'[26]MAY-21'!B:H,6,FALSE),0)</f>
        <v>33579.550000000003</v>
      </c>
      <c r="I63" s="218">
        <f>IFERROR(VLOOKUP(B63,'[26]MAY-21'!B:H,7,FALSE),0)</f>
        <v>50.88</v>
      </c>
      <c r="J63" s="219">
        <f t="shared" si="0"/>
        <v>33630.43</v>
      </c>
      <c r="K63" s="217">
        <f>IFERROR(VLOOKUP(B63,'[27]JUN-21'!B:H,6,FALSE),0)</f>
        <v>35455.589999999997</v>
      </c>
      <c r="L63" s="218">
        <f>IFERROR(VLOOKUP(B63,'[27]JUN-21'!B:H,7,FALSE),0)</f>
        <v>0.41</v>
      </c>
      <c r="M63" s="219">
        <f t="shared" si="1"/>
        <v>35456</v>
      </c>
      <c r="N63" s="217">
        <f>IFERROR(VLOOKUP(B63,'[28]JUL-21'!B:H,6,FALSE),0)</f>
        <v>34538.699999999997</v>
      </c>
      <c r="O63" s="218">
        <f>IFERROR(VLOOKUP(B63,'[28]JUL-21'!B:H,7,FALSE),0)</f>
        <v>1.1399999999999999</v>
      </c>
      <c r="P63" s="219">
        <f t="shared" si="2"/>
        <v>34539.839999999997</v>
      </c>
      <c r="Q63" s="217">
        <f>IFERROR(VLOOKUP(B63,'[29]AUG-21'!B:H,6,FALSE),0)</f>
        <v>34320.68</v>
      </c>
      <c r="R63" s="218">
        <f>IFERROR(VLOOKUP(B63,'[29]AUG-21'!B:H,7,FALSE),0)</f>
        <v>187.35</v>
      </c>
      <c r="S63" s="219">
        <f t="shared" si="5"/>
        <v>34508.03</v>
      </c>
      <c r="T63" s="217">
        <f>IFERROR(VLOOKUP(B63,'[30]SEP-21'!B:H,6,FALSE),0)</f>
        <v>34584.559999999998</v>
      </c>
      <c r="U63" s="218">
        <f>IFERROR(VLOOKUP(B63,'[30]SEP-21'!B:H,7,FALSE),0)</f>
        <v>3.54</v>
      </c>
      <c r="V63" s="219">
        <f t="shared" si="3"/>
        <v>34588.1</v>
      </c>
      <c r="W63" s="195">
        <f t="shared" si="6"/>
        <v>204851.44999999998</v>
      </c>
      <c r="X63" s="195">
        <f t="shared" si="6"/>
        <v>330.76</v>
      </c>
      <c r="Y63" s="195">
        <f t="shared" si="6"/>
        <v>205182.21</v>
      </c>
    </row>
    <row r="64" spans="1:25" ht="13">
      <c r="A64" s="221" t="s">
        <v>343</v>
      </c>
      <c r="B64" s="221" t="s">
        <v>344</v>
      </c>
      <c r="C64" s="222" t="s">
        <v>297</v>
      </c>
      <c r="D64" s="223" t="s">
        <v>304</v>
      </c>
      <c r="E64" s="217">
        <f>IFERROR(VLOOKUP($B64,'[25]APR-21'!$B:$H,6,FALSE),0)</f>
        <v>6683.15</v>
      </c>
      <c r="F64" s="218">
        <f>IFERROR(VLOOKUP(B64,'[25]APR-21'!B:H,7,FALSE),0)</f>
        <v>48.69</v>
      </c>
      <c r="G64" s="219">
        <f t="shared" si="4"/>
        <v>6731.8399999999992</v>
      </c>
      <c r="H64" s="217">
        <f>IFERROR(VLOOKUP(B64,'[26]MAY-21'!B:H,6,FALSE),0)</f>
        <v>5432.81</v>
      </c>
      <c r="I64" s="218">
        <f>IFERROR(VLOOKUP(B64,'[26]MAY-21'!B:H,7,FALSE),0)</f>
        <v>680.06</v>
      </c>
      <c r="J64" s="219">
        <f t="shared" si="0"/>
        <v>6112.8700000000008</v>
      </c>
      <c r="K64" s="217">
        <f>IFERROR(VLOOKUP(B64,'[27]JUN-21'!B:H,6,FALSE),0)</f>
        <v>1359.4</v>
      </c>
      <c r="L64" s="218">
        <f>IFERROR(VLOOKUP(B64,'[27]JUN-21'!B:H,7,FALSE),0)</f>
        <v>591.09</v>
      </c>
      <c r="M64" s="219">
        <f t="shared" si="1"/>
        <v>1950.4900000000002</v>
      </c>
      <c r="N64" s="217">
        <f>IFERROR(VLOOKUP(B64,'[28]JUL-21'!B:H,6,FALSE),0)</f>
        <v>3005.2</v>
      </c>
      <c r="O64" s="218">
        <f>IFERROR(VLOOKUP(B64,'[28]JUL-21'!B:H,7,FALSE),0)</f>
        <v>1235.79</v>
      </c>
      <c r="P64" s="219">
        <f t="shared" si="2"/>
        <v>4240.99</v>
      </c>
      <c r="Q64" s="217">
        <f>IFERROR(VLOOKUP(B64,'[29]AUG-21'!B:H,6,FALSE),0)</f>
        <v>3387.55</v>
      </c>
      <c r="R64" s="218">
        <f>IFERROR(VLOOKUP(B64,'[29]AUG-21'!B:H,7,FALSE),0)</f>
        <v>726.77</v>
      </c>
      <c r="S64" s="219">
        <f t="shared" si="5"/>
        <v>4114.32</v>
      </c>
      <c r="T64" s="217">
        <f>IFERROR(VLOOKUP(B64,'[30]SEP-21'!B:H,6,FALSE),0)</f>
        <v>4312.57</v>
      </c>
      <c r="U64" s="218">
        <f>IFERROR(VLOOKUP(B64,'[30]SEP-21'!B:H,7,FALSE),0)</f>
        <v>350.81</v>
      </c>
      <c r="V64" s="219">
        <f t="shared" si="3"/>
        <v>4663.38</v>
      </c>
      <c r="W64" s="195">
        <f t="shared" si="6"/>
        <v>24180.679999999997</v>
      </c>
      <c r="X64" s="195">
        <f t="shared" si="6"/>
        <v>3633.21</v>
      </c>
      <c r="Y64" s="195">
        <f t="shared" si="6"/>
        <v>27813.89</v>
      </c>
    </row>
    <row r="65" spans="1:25" ht="13">
      <c r="A65" s="221" t="s">
        <v>432</v>
      </c>
      <c r="B65" s="221" t="s">
        <v>433</v>
      </c>
      <c r="C65" s="222" t="str">
        <f>VLOOKUP(B65,[7]Unit_details!B:D,2,FALSE)</f>
        <v>D</v>
      </c>
      <c r="D65" s="223" t="str">
        <f>VLOOKUP(B65,[7]Unit_details!B:D,3,FALSE)</f>
        <v>S</v>
      </c>
      <c r="E65" s="217">
        <f>IFERROR(VLOOKUP($B65,'[25]APR-21'!$B:$H,6,FALSE),0)</f>
        <v>2227.91</v>
      </c>
      <c r="F65" s="218">
        <f>IFERROR(VLOOKUP(B65,'[25]APR-21'!B:H,7,FALSE),0)</f>
        <v>1397.67</v>
      </c>
      <c r="G65" s="219">
        <f t="shared" si="4"/>
        <v>3625.58</v>
      </c>
      <c r="H65" s="217">
        <f>IFERROR(VLOOKUP(B65,'[26]MAY-21'!B:H,6,FALSE),0)</f>
        <v>2557.67</v>
      </c>
      <c r="I65" s="218">
        <f>IFERROR(VLOOKUP(B65,'[26]MAY-21'!B:H,7,FALSE),0)</f>
        <v>1330.91</v>
      </c>
      <c r="J65" s="219">
        <f t="shared" si="0"/>
        <v>3888.58</v>
      </c>
      <c r="K65" s="217">
        <f>IFERROR(VLOOKUP(B65,'[27]JUN-21'!B:H,6,FALSE),0)</f>
        <v>2969.95</v>
      </c>
      <c r="L65" s="218">
        <f>IFERROR(VLOOKUP(B65,'[27]JUN-21'!B:H,7,FALSE),0)</f>
        <v>601.32000000000005</v>
      </c>
      <c r="M65" s="219">
        <f t="shared" si="1"/>
        <v>3571.27</v>
      </c>
      <c r="N65" s="217">
        <f>IFERROR(VLOOKUP(B65,'[28]JUL-21'!B:H,6,FALSE),0)</f>
        <v>2513.04</v>
      </c>
      <c r="O65" s="218">
        <f>IFERROR(VLOOKUP(B65,'[28]JUL-21'!B:H,7,FALSE),0)</f>
        <v>1173.42</v>
      </c>
      <c r="P65" s="219">
        <f t="shared" si="2"/>
        <v>3686.46</v>
      </c>
      <c r="Q65" s="217">
        <f>IFERROR(VLOOKUP(B65,'[29]AUG-21'!B:H,6,FALSE),0)</f>
        <v>2220.48</v>
      </c>
      <c r="R65" s="218">
        <f>IFERROR(VLOOKUP(B65,'[29]AUG-21'!B:H,7,FALSE),0)</f>
        <v>1183.28</v>
      </c>
      <c r="S65" s="219">
        <f t="shared" si="5"/>
        <v>3403.76</v>
      </c>
      <c r="T65" s="217">
        <f>IFERROR(VLOOKUP(B65,'[30]SEP-21'!B:H,6,FALSE),0)</f>
        <v>2964.16</v>
      </c>
      <c r="U65" s="218">
        <f>IFERROR(VLOOKUP(B65,'[30]SEP-21'!B:H,7,FALSE),0)</f>
        <v>677.84</v>
      </c>
      <c r="V65" s="219">
        <f t="shared" si="3"/>
        <v>3642</v>
      </c>
      <c r="W65" s="195">
        <f t="shared" si="6"/>
        <v>15453.21</v>
      </c>
      <c r="X65" s="195">
        <f t="shared" si="6"/>
        <v>6364.44</v>
      </c>
      <c r="Y65" s="195">
        <f t="shared" si="6"/>
        <v>21817.65</v>
      </c>
    </row>
    <row r="66" spans="1:25" ht="13">
      <c r="A66" s="221" t="s">
        <v>432</v>
      </c>
      <c r="B66" s="221" t="s">
        <v>434</v>
      </c>
      <c r="C66" s="222" t="str">
        <f>VLOOKUP(B66,[7]Unit_details!B:D,2,FALSE)</f>
        <v>D</v>
      </c>
      <c r="D66" s="223" t="str">
        <f>VLOOKUP(B66,[7]Unit_details!B:D,3,FALSE)</f>
        <v>S</v>
      </c>
      <c r="E66" s="217">
        <f>IFERROR(VLOOKUP($B66,'[25]APR-21'!$B:$H,6,FALSE),0)</f>
        <v>2096.92</v>
      </c>
      <c r="F66" s="218">
        <f>IFERROR(VLOOKUP(B66,'[25]APR-21'!B:H,7,FALSE),0)</f>
        <v>1133.45</v>
      </c>
      <c r="G66" s="219">
        <f t="shared" si="4"/>
        <v>3230.37</v>
      </c>
      <c r="H66" s="217">
        <f>IFERROR(VLOOKUP(B66,'[26]MAY-21'!B:H,6,FALSE),0)</f>
        <v>2581.77</v>
      </c>
      <c r="I66" s="218">
        <f>IFERROR(VLOOKUP(B66,'[26]MAY-21'!B:H,7,FALSE),0)</f>
        <v>1017</v>
      </c>
      <c r="J66" s="219">
        <f t="shared" si="0"/>
        <v>3598.77</v>
      </c>
      <c r="K66" s="217">
        <f>IFERROR(VLOOKUP(B66,'[27]JUN-21'!B:H,6,FALSE),0)</f>
        <v>2770.5</v>
      </c>
      <c r="L66" s="218">
        <f>IFERROR(VLOOKUP(B66,'[27]JUN-21'!B:H,7,FALSE),0)</f>
        <v>626.08000000000004</v>
      </c>
      <c r="M66" s="219">
        <f t="shared" si="1"/>
        <v>3396.58</v>
      </c>
      <c r="N66" s="217">
        <f>IFERROR(VLOOKUP(B66,'[28]JUL-21'!B:H,6,FALSE),0)</f>
        <v>2559.9499999999998</v>
      </c>
      <c r="O66" s="218">
        <f>IFERROR(VLOOKUP(B66,'[28]JUL-21'!B:H,7,FALSE),0)</f>
        <v>984.47</v>
      </c>
      <c r="P66" s="219">
        <f t="shared" si="2"/>
        <v>3544.42</v>
      </c>
      <c r="Q66" s="217">
        <f>IFERROR(VLOOKUP(B66,'[29]AUG-21'!B:H,6,FALSE),0)</f>
        <v>2016.5</v>
      </c>
      <c r="R66" s="218">
        <f>IFERROR(VLOOKUP(B66,'[29]AUG-21'!B:H,7,FALSE),0)</f>
        <v>1027.4000000000001</v>
      </c>
      <c r="S66" s="219">
        <f t="shared" si="5"/>
        <v>3043.9</v>
      </c>
      <c r="T66" s="217">
        <f>IFERROR(VLOOKUP(B66,'[30]SEP-21'!B:H,6,FALSE),0)</f>
        <v>2739.2</v>
      </c>
      <c r="U66" s="218">
        <f>IFERROR(VLOOKUP(B66,'[30]SEP-21'!B:H,7,FALSE),0)</f>
        <v>584.37</v>
      </c>
      <c r="V66" s="219">
        <f t="shared" si="3"/>
        <v>3323.5699999999997</v>
      </c>
      <c r="W66" s="195">
        <f t="shared" si="6"/>
        <v>14764.84</v>
      </c>
      <c r="X66" s="195">
        <f t="shared" si="6"/>
        <v>5372.7699999999995</v>
      </c>
      <c r="Y66" s="195">
        <f t="shared" si="6"/>
        <v>20137.61</v>
      </c>
    </row>
    <row r="67" spans="1:25" ht="13">
      <c r="A67" s="221" t="s">
        <v>432</v>
      </c>
      <c r="B67" s="221" t="s">
        <v>435</v>
      </c>
      <c r="C67" s="222" t="str">
        <f>VLOOKUP(B67,[7]Unit_details!B:D,2,FALSE)</f>
        <v>D</v>
      </c>
      <c r="D67" s="223" t="str">
        <f>VLOOKUP(B67,[7]Unit_details!B:D,3,FALSE)</f>
        <v>S</v>
      </c>
      <c r="E67" s="217">
        <f>IFERROR(VLOOKUP($B67,'[25]APR-21'!$B:$H,6,FALSE),0)</f>
        <v>2112.75</v>
      </c>
      <c r="F67" s="218">
        <f>IFERROR(VLOOKUP(B67,'[25]APR-21'!B:H,7,FALSE),0)</f>
        <v>1337.8</v>
      </c>
      <c r="G67" s="219">
        <f t="shared" si="4"/>
        <v>3450.55</v>
      </c>
      <c r="H67" s="217">
        <f>IFERROR(VLOOKUP(B67,'[26]MAY-21'!B:H,6,FALSE),0)</f>
        <v>2536.71</v>
      </c>
      <c r="I67" s="218">
        <f>IFERROR(VLOOKUP(B67,'[26]MAY-21'!B:H,7,FALSE),0)</f>
        <v>1173.3499999999999</v>
      </c>
      <c r="J67" s="219">
        <f t="shared" si="0"/>
        <v>3710.06</v>
      </c>
      <c r="K67" s="217">
        <f>IFERROR(VLOOKUP(B67,'[27]JUN-21'!B:H,6,FALSE),0)</f>
        <v>3021.41</v>
      </c>
      <c r="L67" s="218">
        <f>IFERROR(VLOOKUP(B67,'[27]JUN-21'!B:H,7,FALSE),0)</f>
        <v>640.32000000000005</v>
      </c>
      <c r="M67" s="219">
        <f t="shared" si="1"/>
        <v>3661.73</v>
      </c>
      <c r="N67" s="217">
        <f>IFERROR(VLOOKUP(B67,'[28]JUL-21'!B:H,6,FALSE),0)</f>
        <v>2479.88</v>
      </c>
      <c r="O67" s="218">
        <f>IFERROR(VLOOKUP(B67,'[28]JUL-21'!B:H,7,FALSE),0)</f>
        <v>1142.96</v>
      </c>
      <c r="P67" s="219">
        <f t="shared" si="2"/>
        <v>3622.84</v>
      </c>
      <c r="Q67" s="217">
        <f>IFERROR(VLOOKUP(B67,'[29]AUG-21'!B:H,6,FALSE),0)</f>
        <v>2006.07</v>
      </c>
      <c r="R67" s="218">
        <f>IFERROR(VLOOKUP(B67,'[29]AUG-21'!B:H,7,FALSE),0)</f>
        <v>1179.4000000000001</v>
      </c>
      <c r="S67" s="219">
        <f t="shared" si="5"/>
        <v>3185.4700000000003</v>
      </c>
      <c r="T67" s="217">
        <f>IFERROR(VLOOKUP(B67,'[30]SEP-21'!B:H,6,FALSE),0)</f>
        <v>2392.12</v>
      </c>
      <c r="U67" s="218">
        <f>IFERROR(VLOOKUP(B67,'[30]SEP-21'!B:H,7,FALSE),0)</f>
        <v>678.91</v>
      </c>
      <c r="V67" s="219">
        <f t="shared" si="3"/>
        <v>3071.0299999999997</v>
      </c>
      <c r="W67" s="195">
        <f t="shared" si="6"/>
        <v>14548.939999999999</v>
      </c>
      <c r="X67" s="195">
        <f t="shared" si="6"/>
        <v>6152.74</v>
      </c>
      <c r="Y67" s="195">
        <f t="shared" si="6"/>
        <v>20701.68</v>
      </c>
    </row>
    <row r="68" spans="1:25" ht="13">
      <c r="A68" s="227" t="s">
        <v>432</v>
      </c>
      <c r="B68" s="227" t="s">
        <v>436</v>
      </c>
      <c r="C68" s="222" t="str">
        <f>VLOOKUP(B68,[7]Unit_details!B:D,2,FALSE)</f>
        <v>D</v>
      </c>
      <c r="D68" s="223" t="str">
        <f>VLOOKUP(B68,[7]Unit_details!B:D,3,FALSE)</f>
        <v>S</v>
      </c>
      <c r="E68" s="217">
        <f>IFERROR(VLOOKUP($B68,'[25]APR-21'!$B:$H,6,FALSE),0)</f>
        <v>2432.6799999999998</v>
      </c>
      <c r="F68" s="218">
        <f>IFERROR(VLOOKUP(B68,'[25]APR-21'!B:H,7,FALSE),0)</f>
        <v>1574.3</v>
      </c>
      <c r="G68" s="219">
        <f t="shared" si="4"/>
        <v>4006.9799999999996</v>
      </c>
      <c r="H68" s="217">
        <f>IFERROR(VLOOKUP(B68,'[26]MAY-21'!B:H,6,FALSE),0)</f>
        <v>2786.12</v>
      </c>
      <c r="I68" s="218">
        <f>IFERROR(VLOOKUP(B68,'[26]MAY-21'!B:H,7,FALSE),0)</f>
        <v>1443.74</v>
      </c>
      <c r="J68" s="219">
        <f t="shared" si="0"/>
        <v>4229.8599999999997</v>
      </c>
      <c r="K68" s="217">
        <f>IFERROR(VLOOKUP(B68,'[27]JUN-21'!B:H,6,FALSE),0)</f>
        <v>3222.21</v>
      </c>
      <c r="L68" s="218">
        <f>IFERROR(VLOOKUP(B68,'[27]JUN-21'!B:H,7,FALSE),0)</f>
        <v>706.12</v>
      </c>
      <c r="M68" s="219">
        <f t="shared" si="1"/>
        <v>3928.33</v>
      </c>
      <c r="N68" s="217">
        <f>IFERROR(VLOOKUP(B68,'[28]JUL-21'!B:H,6,FALSE),0)</f>
        <v>2724.34</v>
      </c>
      <c r="O68" s="218">
        <f>IFERROR(VLOOKUP(B68,'[28]JUL-21'!B:H,7,FALSE),0)</f>
        <v>1205.1500000000001</v>
      </c>
      <c r="P68" s="219">
        <f t="shared" si="2"/>
        <v>3929.4900000000002</v>
      </c>
      <c r="Q68" s="217">
        <f>IFERROR(VLOOKUP(B68,'[29]AUG-21'!B:H,6,FALSE),0)</f>
        <v>2393.13</v>
      </c>
      <c r="R68" s="218">
        <f>IFERROR(VLOOKUP(B68,'[29]AUG-21'!B:H,7,FALSE),0)</f>
        <v>1399.26</v>
      </c>
      <c r="S68" s="219">
        <f t="shared" si="5"/>
        <v>3792.3900000000003</v>
      </c>
      <c r="T68" s="217">
        <f>IFERROR(VLOOKUP(B68,'[30]SEP-21'!B:H,6,FALSE),0)</f>
        <v>2994.45</v>
      </c>
      <c r="U68" s="218">
        <f>IFERROR(VLOOKUP(B68,'[30]SEP-21'!B:H,7,FALSE),0)</f>
        <v>770.9</v>
      </c>
      <c r="V68" s="219">
        <f t="shared" si="3"/>
        <v>3765.35</v>
      </c>
      <c r="W68" s="195">
        <f t="shared" si="6"/>
        <v>16552.93</v>
      </c>
      <c r="X68" s="195">
        <f t="shared" si="6"/>
        <v>7099.4699999999993</v>
      </c>
      <c r="Y68" s="195">
        <f t="shared" si="6"/>
        <v>23652.399999999998</v>
      </c>
    </row>
    <row r="69" spans="1:25" ht="13">
      <c r="A69" s="221" t="s">
        <v>374</v>
      </c>
      <c r="B69" s="221" t="s">
        <v>375</v>
      </c>
      <c r="C69" s="222" t="s">
        <v>297</v>
      </c>
      <c r="D69" s="223" t="s">
        <v>304</v>
      </c>
      <c r="E69" s="217">
        <f>IFERROR(VLOOKUP($B69,'[25]APR-21'!$B:$H,6,FALSE),0)</f>
        <v>877.24</v>
      </c>
      <c r="F69" s="218">
        <f>IFERROR(VLOOKUP(B69,'[25]APR-21'!B:H,7,FALSE),0)</f>
        <v>14.58</v>
      </c>
      <c r="G69" s="219">
        <f t="shared" si="4"/>
        <v>891.82</v>
      </c>
      <c r="H69" s="217">
        <f>IFERROR(VLOOKUP(B69,'[26]MAY-21'!B:H,6,FALSE),0)</f>
        <v>1191.33</v>
      </c>
      <c r="I69" s="218">
        <f>IFERROR(VLOOKUP(B69,'[26]MAY-21'!B:H,7,FALSE),0)</f>
        <v>13.4</v>
      </c>
      <c r="J69" s="219">
        <f t="shared" ref="J69:J133" si="9">+H69+I69</f>
        <v>1204.73</v>
      </c>
      <c r="K69" s="217">
        <f>IFERROR(VLOOKUP(B69,'[27]JUN-21'!B:H,6,FALSE),0)</f>
        <v>1255.71</v>
      </c>
      <c r="L69" s="218">
        <f>IFERROR(VLOOKUP(B69,'[27]JUN-21'!B:H,7,FALSE),0)</f>
        <v>6.23</v>
      </c>
      <c r="M69" s="219">
        <f t="shared" ref="M69:M133" si="10">+K69+L69</f>
        <v>1261.94</v>
      </c>
      <c r="N69" s="217">
        <f>IFERROR(VLOOKUP(B69,'[28]JUL-21'!B:H,6,FALSE),0)</f>
        <v>724.05</v>
      </c>
      <c r="O69" s="218">
        <f>IFERROR(VLOOKUP(B69,'[28]JUL-21'!B:H,7,FALSE),0)</f>
        <v>12.15</v>
      </c>
      <c r="P69" s="219">
        <f t="shared" ref="P69:P133" si="11">+N69+O69</f>
        <v>736.19999999999993</v>
      </c>
      <c r="Q69" s="217">
        <f>IFERROR(VLOOKUP(B69,'[29]AUG-21'!B:H,6,FALSE),0)</f>
        <v>742.3</v>
      </c>
      <c r="R69" s="218">
        <f>IFERROR(VLOOKUP(B69,'[29]AUG-21'!B:H,7,FALSE),0)</f>
        <v>14.72</v>
      </c>
      <c r="S69" s="219">
        <f t="shared" si="5"/>
        <v>757.02</v>
      </c>
      <c r="T69" s="217">
        <f>IFERROR(VLOOKUP(B69,'[30]SEP-21'!B:H,6,FALSE),0)</f>
        <v>1123.3800000000001</v>
      </c>
      <c r="U69" s="218">
        <f>IFERROR(VLOOKUP(B69,'[30]SEP-21'!B:H,7,FALSE),0)</f>
        <v>8.32</v>
      </c>
      <c r="V69" s="219">
        <f t="shared" ref="V69:V132" si="12">+T69+U69</f>
        <v>1131.7</v>
      </c>
      <c r="W69" s="195">
        <f t="shared" si="6"/>
        <v>5914.01</v>
      </c>
      <c r="X69" s="196">
        <f t="shared" si="6"/>
        <v>69.400000000000006</v>
      </c>
      <c r="Y69" s="197">
        <f t="shared" si="6"/>
        <v>5983.41</v>
      </c>
    </row>
    <row r="70" spans="1:25" ht="13">
      <c r="A70" s="2" t="s">
        <v>266</v>
      </c>
      <c r="B70" s="2" t="s">
        <v>58</v>
      </c>
      <c r="C70" s="89" t="s">
        <v>297</v>
      </c>
      <c r="D70" s="129" t="s">
        <v>304</v>
      </c>
      <c r="E70" s="217">
        <f>IFERROR(VLOOKUP($B70,'[25]APR-21'!$B:$H,6,FALSE),0)</f>
        <v>2.4500000000000002</v>
      </c>
      <c r="F70" s="218">
        <f>IFERROR(VLOOKUP(B70,'[25]APR-21'!B:H,7,FALSE),0)</f>
        <v>2724.65</v>
      </c>
      <c r="G70" s="219">
        <f t="shared" ref="G70:G134" si="13">+E70+F70</f>
        <v>2727.1</v>
      </c>
      <c r="H70" s="217">
        <f>IFERROR(VLOOKUP(B70,'[26]MAY-21'!B:H,6,FALSE),0)</f>
        <v>0.04</v>
      </c>
      <c r="I70" s="218">
        <f>IFERROR(VLOOKUP(B70,'[26]MAY-21'!B:H,7,FALSE),0)</f>
        <v>11278.85</v>
      </c>
      <c r="J70" s="219">
        <f t="shared" si="9"/>
        <v>11278.890000000001</v>
      </c>
      <c r="K70" s="217">
        <f>IFERROR(VLOOKUP(B70,'[27]JUN-21'!B:H,6,FALSE),0)</f>
        <v>8.85</v>
      </c>
      <c r="L70" s="218">
        <f>IFERROR(VLOOKUP(B70,'[27]JUN-21'!B:H,7,FALSE),0)</f>
        <v>10240.870000000001</v>
      </c>
      <c r="M70" s="219">
        <f t="shared" si="10"/>
        <v>10249.720000000001</v>
      </c>
      <c r="N70" s="217">
        <f>IFERROR(VLOOKUP(B70,'[28]JUL-21'!B:H,6,FALSE),0)</f>
        <v>0.03</v>
      </c>
      <c r="O70" s="218">
        <f>IFERROR(VLOOKUP(B70,'[28]JUL-21'!B:H,7,FALSE),0)</f>
        <v>15681.99</v>
      </c>
      <c r="P70" s="219">
        <f t="shared" si="11"/>
        <v>15682.02</v>
      </c>
      <c r="Q70" s="217">
        <f>IFERROR(VLOOKUP(B70,'[29]AUG-21'!B:H,6,FALSE),0)</f>
        <v>0</v>
      </c>
      <c r="R70" s="218">
        <f>IFERROR(VLOOKUP(B70,'[29]AUG-21'!B:H,7,FALSE),0)</f>
        <v>0</v>
      </c>
      <c r="S70" s="219">
        <f t="shared" ref="S70:S134" si="14">+Q70+R70</f>
        <v>0</v>
      </c>
      <c r="T70" s="217">
        <f>IFERROR(VLOOKUP(B70,'[30]SEP-21'!B:H,6,FALSE),0)</f>
        <v>9.0299999999999994</v>
      </c>
      <c r="U70" s="218">
        <f>IFERROR(VLOOKUP(B70,'[30]SEP-21'!B:H,7,FALSE),0)</f>
        <v>642.21</v>
      </c>
      <c r="V70" s="219">
        <f t="shared" si="12"/>
        <v>651.24</v>
      </c>
      <c r="W70" s="195">
        <f t="shared" si="6"/>
        <v>20.399999999999999</v>
      </c>
      <c r="X70" s="196">
        <f t="shared" si="6"/>
        <v>40568.57</v>
      </c>
      <c r="Y70" s="197">
        <f t="shared" si="6"/>
        <v>40588.97</v>
      </c>
    </row>
    <row r="71" spans="1:25" ht="13">
      <c r="A71" s="2" t="s">
        <v>345</v>
      </c>
      <c r="B71" s="2" t="s">
        <v>346</v>
      </c>
      <c r="C71" s="89" t="s">
        <v>297</v>
      </c>
      <c r="D71" s="129" t="s">
        <v>304</v>
      </c>
      <c r="E71" s="217">
        <f>IFERROR(VLOOKUP($B71,'[25]APR-21'!$B:$H,6,FALSE),0)</f>
        <v>6805.53</v>
      </c>
      <c r="F71" s="218">
        <f>IFERROR(VLOOKUP(B71,'[25]APR-21'!B:H,7,FALSE),0)</f>
        <v>2052.09</v>
      </c>
      <c r="G71" s="219">
        <f t="shared" si="13"/>
        <v>8857.619999999999</v>
      </c>
      <c r="H71" s="217">
        <f>IFERROR(VLOOKUP(B71,'[26]MAY-21'!B:H,6,FALSE),0)</f>
        <v>9645.36</v>
      </c>
      <c r="I71" s="218">
        <f>IFERROR(VLOOKUP(B71,'[26]MAY-21'!B:H,7,FALSE),0)</f>
        <v>13.3</v>
      </c>
      <c r="J71" s="219">
        <f t="shared" si="9"/>
        <v>9658.66</v>
      </c>
      <c r="K71" s="217">
        <f>IFERROR(VLOOKUP(B71,'[27]JUN-21'!B:H,6,FALSE),0)</f>
        <v>1177.3800000000001</v>
      </c>
      <c r="L71" s="218">
        <f>IFERROR(VLOOKUP(B71,'[27]JUN-21'!B:H,7,FALSE),0)</f>
        <v>2143.92</v>
      </c>
      <c r="M71" s="219">
        <f t="shared" si="10"/>
        <v>3321.3</v>
      </c>
      <c r="N71" s="217">
        <f>IFERROR(VLOOKUP(B71,'[28]JUL-21'!B:H,6,FALSE),0)</f>
        <v>681.45</v>
      </c>
      <c r="O71" s="218">
        <f>IFERROR(VLOOKUP(B71,'[28]JUL-21'!B:H,7,FALSE),0)</f>
        <v>1555.82</v>
      </c>
      <c r="P71" s="219">
        <f t="shared" si="11"/>
        <v>2237.27</v>
      </c>
      <c r="Q71" s="217">
        <f>IFERROR(VLOOKUP(B71,'[29]AUG-21'!B:H,6,FALSE),0)</f>
        <v>4712.5600000000004</v>
      </c>
      <c r="R71" s="218">
        <f>IFERROR(VLOOKUP(B71,'[29]AUG-21'!B:H,7,FALSE),0)</f>
        <v>671.09</v>
      </c>
      <c r="S71" s="219">
        <f t="shared" si="14"/>
        <v>5383.6500000000005</v>
      </c>
      <c r="T71" s="217">
        <f>IFERROR(VLOOKUP(B71,'[30]SEP-21'!B:H,6,FALSE),0)</f>
        <v>4198.38</v>
      </c>
      <c r="U71" s="218">
        <f>IFERROR(VLOOKUP(B71,'[30]SEP-21'!B:H,7,FALSE),0)</f>
        <v>444.29</v>
      </c>
      <c r="V71" s="219">
        <f t="shared" si="12"/>
        <v>4642.67</v>
      </c>
      <c r="W71" s="195">
        <f t="shared" si="6"/>
        <v>27220.660000000003</v>
      </c>
      <c r="X71" s="196">
        <f t="shared" si="6"/>
        <v>6880.51</v>
      </c>
      <c r="Y71" s="197">
        <f t="shared" si="6"/>
        <v>34101.17</v>
      </c>
    </row>
    <row r="72" spans="1:25" ht="13">
      <c r="A72" s="2" t="s">
        <v>345</v>
      </c>
      <c r="B72" s="2" t="s">
        <v>347</v>
      </c>
      <c r="C72" s="89" t="s">
        <v>297</v>
      </c>
      <c r="D72" s="129" t="s">
        <v>304</v>
      </c>
      <c r="E72" s="217">
        <f>IFERROR(VLOOKUP($B72,'[25]APR-21'!$B:$H,6,FALSE),0)</f>
        <v>7255.2</v>
      </c>
      <c r="F72" s="218">
        <f>IFERROR(VLOOKUP(B72,'[25]APR-21'!B:H,7,FALSE),0)</f>
        <v>1643.1</v>
      </c>
      <c r="G72" s="219">
        <f t="shared" si="13"/>
        <v>8898.2999999999993</v>
      </c>
      <c r="H72" s="217">
        <f>IFERROR(VLOOKUP(B72,'[26]MAY-21'!B:H,6,FALSE),0)</f>
        <v>11941</v>
      </c>
      <c r="I72" s="218">
        <f>IFERROR(VLOOKUP(B72,'[26]MAY-21'!B:H,7,FALSE),0)</f>
        <v>2.46</v>
      </c>
      <c r="J72" s="219">
        <f t="shared" si="9"/>
        <v>11943.46</v>
      </c>
      <c r="K72" s="217">
        <f>IFERROR(VLOOKUP(B72,'[27]JUN-21'!B:H,6,FALSE),0)</f>
        <v>1143.4000000000001</v>
      </c>
      <c r="L72" s="218">
        <f>IFERROR(VLOOKUP(B72,'[27]JUN-21'!B:H,7,FALSE),0)</f>
        <v>2067.0300000000002</v>
      </c>
      <c r="M72" s="219">
        <f t="shared" si="10"/>
        <v>3210.4300000000003</v>
      </c>
      <c r="N72" s="217">
        <f>IFERROR(VLOOKUP(B72,'[28]JUL-21'!B:H,6,FALSE),0)</f>
        <v>1329.16</v>
      </c>
      <c r="O72" s="218">
        <f>IFERROR(VLOOKUP(B72,'[28]JUL-21'!B:H,7,FALSE),0)</f>
        <v>205.03</v>
      </c>
      <c r="P72" s="219">
        <f t="shared" si="11"/>
        <v>1534.19</v>
      </c>
      <c r="Q72" s="217">
        <f>IFERROR(VLOOKUP(B72,'[29]AUG-21'!B:H,6,FALSE),0)</f>
        <v>1458.08</v>
      </c>
      <c r="R72" s="218">
        <f>IFERROR(VLOOKUP(B72,'[29]AUG-21'!B:H,7,FALSE),0)</f>
        <v>1248.1199999999999</v>
      </c>
      <c r="S72" s="219">
        <f t="shared" si="14"/>
        <v>2706.2</v>
      </c>
      <c r="T72" s="217">
        <f>IFERROR(VLOOKUP(B72,'[30]SEP-21'!B:H,6,FALSE),0)</f>
        <v>1603.2</v>
      </c>
      <c r="U72" s="218">
        <f>IFERROR(VLOOKUP(B72,'[30]SEP-21'!B:H,7,FALSE),0)</f>
        <v>311.39999999999998</v>
      </c>
      <c r="V72" s="219">
        <f t="shared" si="12"/>
        <v>1914.6</v>
      </c>
      <c r="W72" s="195">
        <f t="shared" si="6"/>
        <v>24730.040000000005</v>
      </c>
      <c r="X72" s="196">
        <f t="shared" si="6"/>
        <v>5477.1399999999994</v>
      </c>
      <c r="Y72" s="197">
        <f t="shared" si="6"/>
        <v>30207.179999999997</v>
      </c>
    </row>
    <row r="73" spans="1:25" ht="13">
      <c r="A73" s="2" t="s">
        <v>267</v>
      </c>
      <c r="B73" s="2" t="s">
        <v>59</v>
      </c>
      <c r="C73" s="89" t="s">
        <v>297</v>
      </c>
      <c r="D73" s="129" t="s">
        <v>298</v>
      </c>
      <c r="E73" s="217">
        <f>IFERROR(VLOOKUP($B73,'[25]APR-21'!$B:$H,6,FALSE),0)</f>
        <v>13041.8</v>
      </c>
      <c r="F73" s="218">
        <f>IFERROR(VLOOKUP(B73,'[25]APR-21'!B:H,7,FALSE),0)</f>
        <v>6.65</v>
      </c>
      <c r="G73" s="219">
        <f t="shared" si="13"/>
        <v>13048.449999999999</v>
      </c>
      <c r="H73" s="217">
        <f>IFERROR(VLOOKUP(B73,'[26]MAY-21'!B:H,6,FALSE),0)</f>
        <v>6418.5</v>
      </c>
      <c r="I73" s="218">
        <f>IFERROR(VLOOKUP(B73,'[26]MAY-21'!B:H,7,FALSE),0)</f>
        <v>489.6</v>
      </c>
      <c r="J73" s="219">
        <f t="shared" si="9"/>
        <v>6908.1</v>
      </c>
      <c r="K73" s="217">
        <f>IFERROR(VLOOKUP(B73,'[27]JUN-21'!B:H,6,FALSE),0)</f>
        <v>4708.2</v>
      </c>
      <c r="L73" s="218">
        <f>IFERROR(VLOOKUP(B73,'[27]JUN-21'!B:H,7,FALSE),0)</f>
        <v>889.4</v>
      </c>
      <c r="M73" s="219">
        <f t="shared" si="10"/>
        <v>5597.5999999999995</v>
      </c>
      <c r="N73" s="217">
        <f>IFERROR(VLOOKUP(B73,'[28]JUL-21'!B:H,6,FALSE),0)</f>
        <v>6239</v>
      </c>
      <c r="O73" s="218">
        <f>IFERROR(VLOOKUP(B73,'[28]JUL-21'!B:H,7,FALSE),0)</f>
        <v>369.05</v>
      </c>
      <c r="P73" s="219">
        <f t="shared" si="11"/>
        <v>6608.05</v>
      </c>
      <c r="Q73" s="217">
        <f>IFERROR(VLOOKUP(B73,'[29]AUG-21'!B:H,6,FALSE),0)</f>
        <v>912.1</v>
      </c>
      <c r="R73" s="218">
        <f>IFERROR(VLOOKUP(B73,'[29]AUG-21'!B:H,7,FALSE),0)</f>
        <v>19.25</v>
      </c>
      <c r="S73" s="219">
        <f t="shared" si="14"/>
        <v>931.35</v>
      </c>
      <c r="T73" s="217">
        <f>IFERROR(VLOOKUP(B73,'[30]SEP-21'!B:H,6,FALSE),0)</f>
        <v>6788.15</v>
      </c>
      <c r="U73" s="218">
        <f>IFERROR(VLOOKUP(B73,'[30]SEP-21'!B:H,7,FALSE),0)</f>
        <v>625.6</v>
      </c>
      <c r="V73" s="219">
        <f t="shared" si="12"/>
        <v>7413.75</v>
      </c>
      <c r="W73" s="195">
        <f t="shared" si="6"/>
        <v>38107.75</v>
      </c>
      <c r="X73" s="196">
        <f t="shared" si="6"/>
        <v>2399.5500000000002</v>
      </c>
      <c r="Y73" s="197">
        <f t="shared" si="6"/>
        <v>40507.299999999996</v>
      </c>
    </row>
    <row r="74" spans="1:25" ht="13">
      <c r="A74" s="25" t="s">
        <v>348</v>
      </c>
      <c r="B74" s="25" t="s">
        <v>349</v>
      </c>
      <c r="C74" s="89" t="s">
        <v>297</v>
      </c>
      <c r="D74" s="129" t="s">
        <v>304</v>
      </c>
      <c r="E74" s="217">
        <f>IFERROR(VLOOKUP($B74,'[25]APR-21'!$B:$H,6,FALSE),0)</f>
        <v>4263.3599999999997</v>
      </c>
      <c r="F74" s="218">
        <f>IFERROR(VLOOKUP(B74,'[25]APR-21'!B:H,7,FALSE),0)</f>
        <v>501.81</v>
      </c>
      <c r="G74" s="219">
        <f t="shared" si="13"/>
        <v>4765.17</v>
      </c>
      <c r="H74" s="217">
        <f>IFERROR(VLOOKUP(B74,'[26]MAY-21'!B:H,6,FALSE),0)</f>
        <v>2233.29</v>
      </c>
      <c r="I74" s="218">
        <f>IFERROR(VLOOKUP(B74,'[26]MAY-21'!B:H,7,FALSE),0)</f>
        <v>1744.66</v>
      </c>
      <c r="J74" s="219">
        <f t="shared" si="9"/>
        <v>3977.95</v>
      </c>
      <c r="K74" s="217">
        <f>IFERROR(VLOOKUP(B74,'[27]JUN-21'!B:H,6,FALSE),0)</f>
        <v>181.29</v>
      </c>
      <c r="L74" s="218">
        <f>IFERROR(VLOOKUP(B74,'[27]JUN-21'!B:H,7,FALSE),0)</f>
        <v>0</v>
      </c>
      <c r="M74" s="219">
        <f t="shared" si="10"/>
        <v>181.29</v>
      </c>
      <c r="N74" s="217">
        <f>IFERROR(VLOOKUP(B74,'[28]JUL-21'!B:H,6,FALSE),0)</f>
        <v>965.39</v>
      </c>
      <c r="O74" s="218">
        <f>IFERROR(VLOOKUP(B74,'[28]JUL-21'!B:H,7,FALSE),0)</f>
        <v>1429.53</v>
      </c>
      <c r="P74" s="219">
        <f t="shared" si="11"/>
        <v>2394.92</v>
      </c>
      <c r="Q74" s="217">
        <f>IFERROR(VLOOKUP(B74,'[29]AUG-21'!B:H,6,FALSE),0)</f>
        <v>2251.12</v>
      </c>
      <c r="R74" s="218">
        <f>IFERROR(VLOOKUP(B74,'[29]AUG-21'!B:H,7,FALSE),0)</f>
        <v>1292.3800000000001</v>
      </c>
      <c r="S74" s="219">
        <f t="shared" si="14"/>
        <v>3543.5</v>
      </c>
      <c r="T74" s="217">
        <f>IFERROR(VLOOKUP(B74,'[30]SEP-21'!B:H,6,FALSE),0)</f>
        <v>967.74</v>
      </c>
      <c r="U74" s="218">
        <f>IFERROR(VLOOKUP(B74,'[30]SEP-21'!B:H,7,FALSE),0)</f>
        <v>1784.95</v>
      </c>
      <c r="V74" s="219">
        <f t="shared" si="12"/>
        <v>2752.69</v>
      </c>
      <c r="W74" s="195">
        <f t="shared" si="6"/>
        <v>10862.19</v>
      </c>
      <c r="X74" s="196">
        <f t="shared" si="6"/>
        <v>6753.33</v>
      </c>
      <c r="Y74" s="197">
        <f t="shared" si="6"/>
        <v>17615.52</v>
      </c>
    </row>
    <row r="75" spans="1:25" ht="13">
      <c r="A75" s="25" t="s">
        <v>420</v>
      </c>
      <c r="B75" s="25" t="s">
        <v>421</v>
      </c>
      <c r="C75" s="89" t="s">
        <v>297</v>
      </c>
      <c r="D75" s="129" t="s">
        <v>298</v>
      </c>
      <c r="E75" s="217">
        <f>IFERROR(VLOOKUP($B75,'[25]APR-21'!$B:$H,6,FALSE),0)</f>
        <v>22046.5</v>
      </c>
      <c r="F75" s="218">
        <f>IFERROR(VLOOKUP(B75,'[25]APR-21'!B:H,7,FALSE),0)</f>
        <v>4.2300000000000004</v>
      </c>
      <c r="G75" s="219">
        <f t="shared" si="13"/>
        <v>22050.73</v>
      </c>
      <c r="H75" s="217">
        <f>IFERROR(VLOOKUP(B75,'[26]MAY-21'!B:H,6,FALSE),0)</f>
        <v>23657.95</v>
      </c>
      <c r="I75" s="218">
        <f>IFERROR(VLOOKUP(B75,'[26]MAY-21'!B:H,7,FALSE),0)</f>
        <v>4.2300000000000004</v>
      </c>
      <c r="J75" s="219">
        <f t="shared" si="9"/>
        <v>23662.18</v>
      </c>
      <c r="K75" s="217">
        <f>IFERROR(VLOOKUP(B75,'[27]JUN-21'!B:H,6,FALSE),0)</f>
        <v>21977.57</v>
      </c>
      <c r="L75" s="218">
        <f>IFERROR(VLOOKUP(B75,'[27]JUN-21'!B:H,7,FALSE),0)</f>
        <v>4.0199999999999996</v>
      </c>
      <c r="M75" s="219">
        <f t="shared" si="10"/>
        <v>21981.59</v>
      </c>
      <c r="N75" s="217">
        <f>IFERROR(VLOOKUP(B75,'[28]JUL-21'!B:H,6,FALSE),0)</f>
        <v>18566.150000000001</v>
      </c>
      <c r="O75" s="218">
        <f>IFERROR(VLOOKUP(B75,'[28]JUL-21'!B:H,7,FALSE),0)</f>
        <v>6.28</v>
      </c>
      <c r="P75" s="219">
        <f t="shared" si="11"/>
        <v>18572.43</v>
      </c>
      <c r="Q75" s="217">
        <f>IFERROR(VLOOKUP(B75,'[29]AUG-21'!B:H,6,FALSE),0)</f>
        <v>24338.720000000001</v>
      </c>
      <c r="R75" s="218">
        <f>IFERROR(VLOOKUP(B75,'[29]AUG-21'!B:H,7,FALSE),0)</f>
        <v>10.5</v>
      </c>
      <c r="S75" s="219">
        <f t="shared" si="14"/>
        <v>24349.22</v>
      </c>
      <c r="T75" s="217">
        <f>IFERROR(VLOOKUP(B75,'[30]SEP-21'!B:H,6,FALSE),0)</f>
        <v>23326.31</v>
      </c>
      <c r="U75" s="218">
        <f>IFERROR(VLOOKUP(B75,'[30]SEP-21'!B:H,7,FALSE),0)</f>
        <v>2.3199999999999998</v>
      </c>
      <c r="V75" s="219">
        <f t="shared" si="12"/>
        <v>23328.63</v>
      </c>
      <c r="W75" s="195">
        <f t="shared" si="6"/>
        <v>133913.19999999998</v>
      </c>
      <c r="X75" s="196">
        <f t="shared" si="6"/>
        <v>31.580000000000002</v>
      </c>
      <c r="Y75" s="197">
        <f t="shared" si="6"/>
        <v>133944.78</v>
      </c>
    </row>
    <row r="76" spans="1:25" ht="13">
      <c r="A76" s="25" t="s">
        <v>420</v>
      </c>
      <c r="B76" s="25" t="s">
        <v>422</v>
      </c>
      <c r="C76" s="89" t="s">
        <v>297</v>
      </c>
      <c r="D76" s="129" t="s">
        <v>298</v>
      </c>
      <c r="E76" s="217">
        <f>IFERROR(VLOOKUP($B76,'[25]APR-21'!$B:$H,6,FALSE),0)</f>
        <v>19529.3</v>
      </c>
      <c r="F76" s="218">
        <f>IFERROR(VLOOKUP(B76,'[25]APR-21'!B:H,7,FALSE),0)</f>
        <v>4.2699999999999996</v>
      </c>
      <c r="G76" s="219">
        <f t="shared" si="13"/>
        <v>19533.57</v>
      </c>
      <c r="H76" s="217">
        <f>IFERROR(VLOOKUP(B76,'[26]MAY-21'!B:H,6,FALSE),0)</f>
        <v>24617.48</v>
      </c>
      <c r="I76" s="218">
        <f>IFERROR(VLOOKUP(B76,'[26]MAY-21'!B:H,7,FALSE),0)</f>
        <v>4.05</v>
      </c>
      <c r="J76" s="219">
        <f t="shared" si="9"/>
        <v>24621.53</v>
      </c>
      <c r="K76" s="217">
        <f>IFERROR(VLOOKUP(B76,'[27]JUN-21'!B:H,6,FALSE),0)</f>
        <v>23806.3</v>
      </c>
      <c r="L76" s="218">
        <f>IFERROR(VLOOKUP(B76,'[27]JUN-21'!B:H,7,FALSE),0)</f>
        <v>3.44</v>
      </c>
      <c r="M76" s="219">
        <f t="shared" si="10"/>
        <v>23809.739999999998</v>
      </c>
      <c r="N76" s="217">
        <f>IFERROR(VLOOKUP(B76,'[28]JUL-21'!B:H,6,FALSE),0)</f>
        <v>19294.240000000002</v>
      </c>
      <c r="O76" s="218">
        <f>IFERROR(VLOOKUP(B76,'[28]JUL-21'!B:H,7,FALSE),0)</f>
        <v>5.92</v>
      </c>
      <c r="P76" s="219">
        <f t="shared" si="11"/>
        <v>19300.16</v>
      </c>
      <c r="Q76" s="217">
        <f>IFERROR(VLOOKUP(B76,'[29]AUG-21'!B:H,6,FALSE),0)</f>
        <v>21157.61</v>
      </c>
      <c r="R76" s="218">
        <f>IFERROR(VLOOKUP(B76,'[29]AUG-21'!B:H,7,FALSE),0)</f>
        <v>2.5099999999999998</v>
      </c>
      <c r="S76" s="219">
        <f t="shared" si="14"/>
        <v>21160.12</v>
      </c>
      <c r="T76" s="217">
        <f>IFERROR(VLOOKUP(B76,'[30]SEP-21'!B:H,6,FALSE),0)</f>
        <v>22853.279999999999</v>
      </c>
      <c r="U76" s="218">
        <f>IFERROR(VLOOKUP(B76,'[30]SEP-21'!B:H,7,FALSE),0)</f>
        <v>2.63</v>
      </c>
      <c r="V76" s="219">
        <f t="shared" si="12"/>
        <v>22855.91</v>
      </c>
      <c r="W76" s="195">
        <f t="shared" si="6"/>
        <v>131258.21000000002</v>
      </c>
      <c r="X76" s="196">
        <f t="shared" si="6"/>
        <v>22.819999999999997</v>
      </c>
      <c r="Y76" s="197">
        <f t="shared" si="6"/>
        <v>131281.03</v>
      </c>
    </row>
    <row r="77" spans="1:25" ht="13">
      <c r="A77" s="25" t="s">
        <v>420</v>
      </c>
      <c r="B77" s="25" t="s">
        <v>423</v>
      </c>
      <c r="C77" s="89" t="s">
        <v>297</v>
      </c>
      <c r="D77" s="129" t="s">
        <v>298</v>
      </c>
      <c r="E77" s="217">
        <f>IFERROR(VLOOKUP($B77,'[25]APR-21'!$B:$H,6,FALSE),0)</f>
        <v>18197.490000000002</v>
      </c>
      <c r="F77" s="218">
        <f>IFERROR(VLOOKUP(B77,'[25]APR-21'!B:H,7,FALSE),0)</f>
        <v>4.25</v>
      </c>
      <c r="G77" s="219">
        <f t="shared" si="13"/>
        <v>18201.740000000002</v>
      </c>
      <c r="H77" s="217">
        <f>IFERROR(VLOOKUP(B77,'[26]MAY-21'!B:H,6,FALSE),0)</f>
        <v>19954.54</v>
      </c>
      <c r="I77" s="218">
        <f>IFERROR(VLOOKUP(B77,'[26]MAY-21'!B:H,7,FALSE),0)</f>
        <v>3.48</v>
      </c>
      <c r="J77" s="219">
        <f t="shared" si="9"/>
        <v>19958.02</v>
      </c>
      <c r="K77" s="217">
        <f>IFERROR(VLOOKUP(B77,'[27]JUN-21'!B:H,6,FALSE),0)</f>
        <v>19829.2</v>
      </c>
      <c r="L77" s="218">
        <f>IFERROR(VLOOKUP(B77,'[27]JUN-21'!B:H,7,FALSE),0)</f>
        <v>4.26</v>
      </c>
      <c r="M77" s="219">
        <f t="shared" si="10"/>
        <v>19833.46</v>
      </c>
      <c r="N77" s="217">
        <f>IFERROR(VLOOKUP(B77,'[28]JUL-21'!B:H,6,FALSE),0)</f>
        <v>17118.82</v>
      </c>
      <c r="O77" s="218">
        <f>IFERROR(VLOOKUP(B77,'[28]JUL-21'!B:H,7,FALSE),0)</f>
        <v>7.22</v>
      </c>
      <c r="P77" s="219">
        <f t="shared" si="11"/>
        <v>17126.04</v>
      </c>
      <c r="Q77" s="217">
        <f>IFERROR(VLOOKUP(B77,'[29]AUG-21'!B:H,6,FALSE),0)</f>
        <v>20447.689999999999</v>
      </c>
      <c r="R77" s="218">
        <f>IFERROR(VLOOKUP(B77,'[29]AUG-21'!B:H,7,FALSE),0)</f>
        <v>4.78</v>
      </c>
      <c r="S77" s="219">
        <f t="shared" si="14"/>
        <v>20452.469999999998</v>
      </c>
      <c r="T77" s="217">
        <f>IFERROR(VLOOKUP(B77,'[30]SEP-21'!B:H,6,FALSE),0)</f>
        <v>19702.93</v>
      </c>
      <c r="U77" s="218">
        <f>IFERROR(VLOOKUP(B77,'[30]SEP-21'!B:H,7,FALSE),0)</f>
        <v>2.82</v>
      </c>
      <c r="V77" s="219">
        <f t="shared" si="12"/>
        <v>19705.75</v>
      </c>
      <c r="W77" s="195">
        <f t="shared" si="6"/>
        <v>115250.66999999998</v>
      </c>
      <c r="X77" s="196">
        <f t="shared" si="6"/>
        <v>26.810000000000002</v>
      </c>
      <c r="Y77" s="197">
        <f t="shared" si="6"/>
        <v>115277.48000000001</v>
      </c>
    </row>
    <row r="78" spans="1:25" ht="13">
      <c r="A78" s="25" t="s">
        <v>420</v>
      </c>
      <c r="B78" s="25" t="s">
        <v>424</v>
      </c>
      <c r="C78" s="89" t="s">
        <v>297</v>
      </c>
      <c r="D78" s="129" t="s">
        <v>298</v>
      </c>
      <c r="E78" s="217">
        <f>IFERROR(VLOOKUP($B78,'[25]APR-21'!$B:$H,6,FALSE),0)</f>
        <v>14535.91</v>
      </c>
      <c r="F78" s="218">
        <f>IFERROR(VLOOKUP(B78,'[25]APR-21'!B:H,7,FALSE),0)</f>
        <v>29.1</v>
      </c>
      <c r="G78" s="219">
        <f t="shared" si="13"/>
        <v>14565.01</v>
      </c>
      <c r="H78" s="217">
        <f>IFERROR(VLOOKUP(B78,'[26]MAY-21'!B:H,6,FALSE),0)</f>
        <v>20113.05</v>
      </c>
      <c r="I78" s="218">
        <f>IFERROR(VLOOKUP(B78,'[26]MAY-21'!B:H,7,FALSE),0)</f>
        <v>3.36</v>
      </c>
      <c r="J78" s="219">
        <f t="shared" si="9"/>
        <v>20116.41</v>
      </c>
      <c r="K78" s="217">
        <f>IFERROR(VLOOKUP(B78,'[27]JUN-21'!B:H,6,FALSE),0)</f>
        <v>20486.009999999998</v>
      </c>
      <c r="L78" s="218">
        <f>IFERROR(VLOOKUP(B78,'[27]JUN-21'!B:H,7,FALSE),0)</f>
        <v>4.24</v>
      </c>
      <c r="M78" s="219">
        <f t="shared" si="10"/>
        <v>20490.25</v>
      </c>
      <c r="N78" s="217">
        <f>IFERROR(VLOOKUP(B78,'[28]JUL-21'!B:H,6,FALSE),0)</f>
        <v>16197.15</v>
      </c>
      <c r="O78" s="218">
        <f>IFERROR(VLOOKUP(B78,'[28]JUL-21'!B:H,7,FALSE),0)</f>
        <v>6.31</v>
      </c>
      <c r="P78" s="219">
        <f t="shared" si="11"/>
        <v>16203.46</v>
      </c>
      <c r="Q78" s="217">
        <f>IFERROR(VLOOKUP(B78,'[29]AUG-21'!B:H,6,FALSE),0)</f>
        <v>18226.09</v>
      </c>
      <c r="R78" s="218">
        <f>IFERROR(VLOOKUP(B78,'[29]AUG-21'!B:H,7,FALSE),0)</f>
        <v>4.7699999999999996</v>
      </c>
      <c r="S78" s="219">
        <f t="shared" si="14"/>
        <v>18230.86</v>
      </c>
      <c r="T78" s="217">
        <f>IFERROR(VLOOKUP(B78,'[30]SEP-21'!B:H,6,FALSE),0)</f>
        <v>20478.77</v>
      </c>
      <c r="U78" s="218">
        <f>IFERROR(VLOOKUP(B78,'[30]SEP-21'!B:H,7,FALSE),0)</f>
        <v>2.52</v>
      </c>
      <c r="V78" s="219">
        <f t="shared" si="12"/>
        <v>20481.29</v>
      </c>
      <c r="W78" s="195">
        <f t="shared" si="6"/>
        <v>110036.98</v>
      </c>
      <c r="X78" s="196">
        <f t="shared" si="6"/>
        <v>50.300000000000004</v>
      </c>
      <c r="Y78" s="197">
        <f t="shared" si="6"/>
        <v>110087.28</v>
      </c>
    </row>
    <row r="79" spans="1:25" ht="13">
      <c r="A79" s="2" t="s">
        <v>268</v>
      </c>
      <c r="B79" s="2" t="s">
        <v>60</v>
      </c>
      <c r="C79" s="89" t="s">
        <v>297</v>
      </c>
      <c r="D79" s="129" t="s">
        <v>303</v>
      </c>
      <c r="E79" s="217">
        <f>IFERROR(VLOOKUP($B79,'[25]APR-21'!$B:$H,6,FALSE),0)</f>
        <v>24370.7</v>
      </c>
      <c r="F79" s="218">
        <f>IFERROR(VLOOKUP(B79,'[25]APR-21'!B:H,7,FALSE),0)</f>
        <v>6215.63</v>
      </c>
      <c r="G79" s="219">
        <f t="shared" si="13"/>
        <v>30586.33</v>
      </c>
      <c r="H79" s="217">
        <f>IFERROR(VLOOKUP(B79,'[26]MAY-21'!B:H,6,FALSE),0)</f>
        <v>23078.95</v>
      </c>
      <c r="I79" s="218">
        <f>IFERROR(VLOOKUP(B79,'[26]MAY-21'!B:H,7,FALSE),0)</f>
        <v>6690.21</v>
      </c>
      <c r="J79" s="219">
        <f t="shared" si="9"/>
        <v>29769.16</v>
      </c>
      <c r="K79" s="217">
        <f>IFERROR(VLOOKUP(B79,'[27]JUN-21'!B:H,6,FALSE),0)</f>
        <v>11891.09</v>
      </c>
      <c r="L79" s="218">
        <f>IFERROR(VLOOKUP(B79,'[27]JUN-21'!B:H,7,FALSE),0)</f>
        <v>1551.1</v>
      </c>
      <c r="M79" s="219">
        <f t="shared" si="10"/>
        <v>13442.19</v>
      </c>
      <c r="N79" s="217">
        <f>IFERROR(VLOOKUP(B79,'[28]JUL-21'!B:H,6,FALSE),0)</f>
        <v>19262.86</v>
      </c>
      <c r="O79" s="218">
        <f>IFERROR(VLOOKUP(B79,'[28]JUL-21'!B:H,7,FALSE),0)</f>
        <v>2173.77</v>
      </c>
      <c r="P79" s="219">
        <f t="shared" si="11"/>
        <v>21436.63</v>
      </c>
      <c r="Q79" s="217">
        <f>IFERROR(VLOOKUP(B79,'[29]AUG-21'!B:H,6,FALSE),0)</f>
        <v>2180.27</v>
      </c>
      <c r="R79" s="218">
        <f>IFERROR(VLOOKUP(B79,'[29]AUG-21'!B:H,7,FALSE),0)</f>
        <v>183.51</v>
      </c>
      <c r="S79" s="219">
        <f t="shared" si="14"/>
        <v>2363.7799999999997</v>
      </c>
      <c r="T79" s="217">
        <f>IFERROR(VLOOKUP(B79,'[30]SEP-21'!B:H,6,FALSE),0)</f>
        <v>20664.09</v>
      </c>
      <c r="U79" s="218">
        <f>IFERROR(VLOOKUP(B79,'[30]SEP-21'!B:H,7,FALSE),0)</f>
        <v>1884.03</v>
      </c>
      <c r="V79" s="219">
        <f t="shared" si="12"/>
        <v>22548.12</v>
      </c>
      <c r="W79" s="195">
        <f t="shared" si="6"/>
        <v>101447.96</v>
      </c>
      <c r="X79" s="196">
        <f t="shared" si="6"/>
        <v>18698.249999999996</v>
      </c>
      <c r="Y79" s="197">
        <f t="shared" si="6"/>
        <v>120146.21</v>
      </c>
    </row>
    <row r="80" spans="1:25" ht="13">
      <c r="A80" s="2" t="s">
        <v>268</v>
      </c>
      <c r="B80" s="2" t="s">
        <v>61</v>
      </c>
      <c r="C80" s="89" t="s">
        <v>297</v>
      </c>
      <c r="D80" s="129" t="s">
        <v>303</v>
      </c>
      <c r="E80" s="217">
        <f>IFERROR(VLOOKUP($B80,'[25]APR-21'!$B:$H,6,FALSE),0)</f>
        <v>29720.23</v>
      </c>
      <c r="F80" s="218">
        <f>IFERROR(VLOOKUP(B80,'[25]APR-21'!B:H,7,FALSE),0)</f>
        <v>4159.84</v>
      </c>
      <c r="G80" s="219">
        <f t="shared" si="13"/>
        <v>33880.07</v>
      </c>
      <c r="H80" s="217">
        <f>IFERROR(VLOOKUP(B80,'[26]MAY-21'!B:H,6,FALSE),0)</f>
        <v>23800.31</v>
      </c>
      <c r="I80" s="218">
        <f>IFERROR(VLOOKUP(B80,'[26]MAY-21'!B:H,7,FALSE),0)</f>
        <v>8343.58</v>
      </c>
      <c r="J80" s="219">
        <f t="shared" si="9"/>
        <v>32143.89</v>
      </c>
      <c r="K80" s="217">
        <f>IFERROR(VLOOKUP(B80,'[27]JUN-21'!B:H,6,FALSE),0)</f>
        <v>10365.870000000001</v>
      </c>
      <c r="L80" s="218">
        <f>IFERROR(VLOOKUP(B80,'[27]JUN-21'!B:H,7,FALSE),0)</f>
        <v>1401.01</v>
      </c>
      <c r="M80" s="219">
        <f t="shared" si="10"/>
        <v>11766.880000000001</v>
      </c>
      <c r="N80" s="217">
        <f>IFERROR(VLOOKUP(B80,'[28]JUL-21'!B:H,6,FALSE),0)</f>
        <v>10278.36</v>
      </c>
      <c r="O80" s="218">
        <f>IFERROR(VLOOKUP(B80,'[28]JUL-21'!B:H,7,FALSE),0)</f>
        <v>2261.44</v>
      </c>
      <c r="P80" s="219">
        <f t="shared" si="11"/>
        <v>12539.800000000001</v>
      </c>
      <c r="Q80" s="217">
        <f>IFERROR(VLOOKUP(B80,'[29]AUG-21'!B:H,6,FALSE),0)</f>
        <v>4775.46</v>
      </c>
      <c r="R80" s="218">
        <f>IFERROR(VLOOKUP(B80,'[29]AUG-21'!B:H,7,FALSE),0)</f>
        <v>670.67</v>
      </c>
      <c r="S80" s="219">
        <f t="shared" si="14"/>
        <v>5446.13</v>
      </c>
      <c r="T80" s="217">
        <f>IFERROR(VLOOKUP(B80,'[30]SEP-21'!B:H,6,FALSE),0)</f>
        <v>36.06</v>
      </c>
      <c r="U80" s="218">
        <f>IFERROR(VLOOKUP(B80,'[30]SEP-21'!B:H,7,FALSE),0)</f>
        <v>318.86</v>
      </c>
      <c r="V80" s="219">
        <f t="shared" si="12"/>
        <v>354.92</v>
      </c>
      <c r="W80" s="195">
        <f t="shared" si="6"/>
        <v>78976.290000000008</v>
      </c>
      <c r="X80" s="196">
        <f t="shared" si="6"/>
        <v>17155.400000000001</v>
      </c>
      <c r="Y80" s="197">
        <f t="shared" si="6"/>
        <v>96131.69</v>
      </c>
    </row>
    <row r="81" spans="1:25" ht="13">
      <c r="A81" s="2" t="s">
        <v>269</v>
      </c>
      <c r="B81" s="2" t="s">
        <v>62</v>
      </c>
      <c r="C81" s="89" t="s">
        <v>297</v>
      </c>
      <c r="D81" s="129" t="s">
        <v>303</v>
      </c>
      <c r="E81" s="217">
        <f>IFERROR(VLOOKUP($B81,'[25]APR-21'!$B:$H,6,FALSE),0)</f>
        <v>44976.45</v>
      </c>
      <c r="F81" s="218">
        <f>IFERROR(VLOOKUP(B81,'[25]APR-21'!B:H,7,FALSE),0)</f>
        <v>7285.75</v>
      </c>
      <c r="G81" s="219">
        <f t="shared" si="13"/>
        <v>52262.2</v>
      </c>
      <c r="H81" s="217">
        <f>IFERROR(VLOOKUP(B81,'[26]MAY-21'!B:H,6,FALSE),0)</f>
        <v>37016.550000000003</v>
      </c>
      <c r="I81" s="218">
        <f>IFERROR(VLOOKUP(B81,'[26]MAY-21'!B:H,7,FALSE),0)</f>
        <v>8359.4699999999993</v>
      </c>
      <c r="J81" s="219">
        <f t="shared" si="9"/>
        <v>45376.020000000004</v>
      </c>
      <c r="K81" s="217">
        <f>IFERROR(VLOOKUP(B81,'[27]JUN-21'!B:H,6,FALSE),0)</f>
        <v>72861.34</v>
      </c>
      <c r="L81" s="218">
        <f>IFERROR(VLOOKUP(B81,'[27]JUN-21'!B:H,7,FALSE),0)</f>
        <v>1338.97</v>
      </c>
      <c r="M81" s="219">
        <f t="shared" si="10"/>
        <v>74200.31</v>
      </c>
      <c r="N81" s="217">
        <f>IFERROR(VLOOKUP(B81,'[28]JUL-21'!B:H,6,FALSE),0)</f>
        <v>82597.429999999993</v>
      </c>
      <c r="O81" s="218">
        <f>IFERROR(VLOOKUP(B81,'[28]JUL-21'!B:H,7,FALSE),0)</f>
        <v>1109.07</v>
      </c>
      <c r="P81" s="219">
        <f t="shared" si="11"/>
        <v>83706.5</v>
      </c>
      <c r="Q81" s="217">
        <f>IFERROR(VLOOKUP(B81,'[29]AUG-21'!B:H,6,FALSE),0)</f>
        <v>80415.27</v>
      </c>
      <c r="R81" s="218">
        <f>IFERROR(VLOOKUP(B81,'[29]AUG-21'!B:H,7,FALSE),0)</f>
        <v>1037.1400000000001</v>
      </c>
      <c r="S81" s="219">
        <f t="shared" si="14"/>
        <v>81452.41</v>
      </c>
      <c r="T81" s="217">
        <f>IFERROR(VLOOKUP(B81,'[30]SEP-21'!B:H,6,FALSE),0)</f>
        <v>58155.12</v>
      </c>
      <c r="U81" s="218">
        <f>IFERROR(VLOOKUP(B81,'[30]SEP-21'!B:H,7,FALSE),0)</f>
        <v>1242.95</v>
      </c>
      <c r="V81" s="219">
        <f t="shared" si="12"/>
        <v>59398.07</v>
      </c>
      <c r="W81" s="195">
        <f t="shared" si="6"/>
        <v>376022.16</v>
      </c>
      <c r="X81" s="196">
        <f t="shared" si="6"/>
        <v>20373.349999999999</v>
      </c>
      <c r="Y81" s="197">
        <f t="shared" si="6"/>
        <v>396395.51</v>
      </c>
    </row>
    <row r="82" spans="1:25" ht="13">
      <c r="A82" s="2" t="s">
        <v>454</v>
      </c>
      <c r="B82" s="2" t="s">
        <v>455</v>
      </c>
      <c r="C82" s="294" t="s">
        <v>297</v>
      </c>
      <c r="D82" s="295" t="s">
        <v>302</v>
      </c>
      <c r="E82" s="217"/>
      <c r="F82" s="218"/>
      <c r="G82" s="219"/>
      <c r="H82" s="217"/>
      <c r="I82" s="218"/>
      <c r="J82" s="219"/>
      <c r="K82" s="217"/>
      <c r="L82" s="218"/>
      <c r="M82" s="219"/>
      <c r="N82" s="217"/>
      <c r="O82" s="218"/>
      <c r="P82" s="219"/>
      <c r="Q82" s="217">
        <f>IFERROR(VLOOKUP(B82,'[31]AUG-21'!B:H,6,FALSE),0)</f>
        <v>106709.86</v>
      </c>
      <c r="R82" s="218">
        <f>IFERROR(VLOOKUP(B82,'[31]AUG-21'!B:H,7,FALSE),0)</f>
        <v>113.58</v>
      </c>
      <c r="S82" s="219">
        <f t="shared" si="14"/>
        <v>106823.44</v>
      </c>
      <c r="T82" s="217">
        <f>IFERROR(VLOOKUP(B82,'[30]SEP-21'!B:H,6,FALSE),0)</f>
        <v>68248.08</v>
      </c>
      <c r="U82" s="218">
        <f>IFERROR(VLOOKUP(B82,'[30]SEP-21'!B:H,7,FALSE),0)</f>
        <v>262.67</v>
      </c>
      <c r="V82" s="219">
        <f t="shared" si="12"/>
        <v>68510.75</v>
      </c>
      <c r="W82" s="195"/>
      <c r="X82" s="196"/>
      <c r="Y82" s="197"/>
    </row>
    <row r="83" spans="1:25" ht="13">
      <c r="A83" s="2" t="s">
        <v>271</v>
      </c>
      <c r="B83" s="2" t="s">
        <v>65</v>
      </c>
      <c r="C83" s="89" t="s">
        <v>297</v>
      </c>
      <c r="D83" s="129" t="s">
        <v>303</v>
      </c>
      <c r="E83" s="217">
        <f>IFERROR(VLOOKUP($B83,'[25]APR-21'!$B:$H,6,FALSE),0)</f>
        <v>0</v>
      </c>
      <c r="F83" s="218">
        <f>IFERROR(VLOOKUP(B83,'[25]APR-21'!B:H,7,FALSE),0)</f>
        <v>0</v>
      </c>
      <c r="G83" s="219">
        <f t="shared" si="13"/>
        <v>0</v>
      </c>
      <c r="H83" s="217">
        <f>IFERROR(VLOOKUP(B83,'[26]MAY-21'!B:H,6,FALSE),0)</f>
        <v>0</v>
      </c>
      <c r="I83" s="218">
        <f>IFERROR(VLOOKUP(B83,'[26]MAY-21'!B:H,7,FALSE),0)</f>
        <v>0</v>
      </c>
      <c r="J83" s="219">
        <f t="shared" si="9"/>
        <v>0</v>
      </c>
      <c r="K83" s="217">
        <f>IFERROR(VLOOKUP(B83,'[27]JUN-21'!B:H,6,FALSE),0)</f>
        <v>0</v>
      </c>
      <c r="L83" s="218">
        <f>IFERROR(VLOOKUP(B83,'[27]JUN-21'!B:H,7,FALSE),0)</f>
        <v>0</v>
      </c>
      <c r="M83" s="219">
        <f t="shared" si="10"/>
        <v>0</v>
      </c>
      <c r="N83" s="217">
        <f>IFERROR(VLOOKUP(B83,'[28]JUL-21'!B:H,6,FALSE),0)</f>
        <v>0</v>
      </c>
      <c r="O83" s="218">
        <f>IFERROR(VLOOKUP(B83,'[28]JUL-21'!B:H,7,FALSE),0)</f>
        <v>0</v>
      </c>
      <c r="P83" s="219">
        <f t="shared" si="11"/>
        <v>0</v>
      </c>
      <c r="Q83" s="217">
        <f>IFERROR(VLOOKUP(B83,'[29]AUG-21'!B:H,6,FALSE),0)</f>
        <v>0</v>
      </c>
      <c r="R83" s="218">
        <f>IFERROR(VLOOKUP(B83,'[29]AUG-21'!B:H,7,FALSE),0)</f>
        <v>0</v>
      </c>
      <c r="S83" s="219">
        <f t="shared" si="14"/>
        <v>0</v>
      </c>
      <c r="T83" s="217">
        <f>IFERROR(VLOOKUP(B83,'[30]SEP-21'!B:H,6,FALSE),0)</f>
        <v>0</v>
      </c>
      <c r="U83" s="218">
        <f>IFERROR(VLOOKUP(B83,'[30]SEP-21'!B:H,7,FALSE),0)</f>
        <v>0</v>
      </c>
      <c r="V83" s="219">
        <f t="shared" si="12"/>
        <v>0</v>
      </c>
      <c r="W83" s="195">
        <f t="shared" ref="W83:Y147" si="15">SUM(E83,H83,K83,N83,Q83,T83)</f>
        <v>0</v>
      </c>
      <c r="X83" s="196">
        <f t="shared" si="15"/>
        <v>0</v>
      </c>
      <c r="Y83" s="197">
        <f t="shared" si="15"/>
        <v>0</v>
      </c>
    </row>
    <row r="84" spans="1:25" ht="13">
      <c r="A84" s="2" t="s">
        <v>271</v>
      </c>
      <c r="B84" s="2" t="s">
        <v>66</v>
      </c>
      <c r="C84" s="89" t="s">
        <v>297</v>
      </c>
      <c r="D84" s="129" t="s">
        <v>303</v>
      </c>
      <c r="E84" s="217">
        <f>IFERROR(VLOOKUP($B84,'[25]APR-21'!$B:$H,6,FALSE),0)</f>
        <v>0</v>
      </c>
      <c r="F84" s="218">
        <f>IFERROR(VLOOKUP(B84,'[25]APR-21'!B:H,7,FALSE),0)</f>
        <v>0</v>
      </c>
      <c r="G84" s="219">
        <f t="shared" si="13"/>
        <v>0</v>
      </c>
      <c r="H84" s="217">
        <f>IFERROR(VLOOKUP(B84,'[26]MAY-21'!B:H,6,FALSE),0)</f>
        <v>0</v>
      </c>
      <c r="I84" s="218">
        <f>IFERROR(VLOOKUP(B84,'[26]MAY-21'!B:H,7,FALSE),0)</f>
        <v>0</v>
      </c>
      <c r="J84" s="219">
        <f t="shared" si="9"/>
        <v>0</v>
      </c>
      <c r="K84" s="217">
        <f>IFERROR(VLOOKUP(B84,'[27]JUN-21'!B:H,6,FALSE),0)</f>
        <v>0</v>
      </c>
      <c r="L84" s="218">
        <f>IFERROR(VLOOKUP(B84,'[27]JUN-21'!B:H,7,FALSE),0)</f>
        <v>0</v>
      </c>
      <c r="M84" s="219">
        <f t="shared" si="10"/>
        <v>0</v>
      </c>
      <c r="N84" s="217">
        <f>IFERROR(VLOOKUP(B84,'[28]JUL-21'!B:H,6,FALSE),0)</f>
        <v>0</v>
      </c>
      <c r="O84" s="218">
        <f>IFERROR(VLOOKUP(B84,'[28]JUL-21'!B:H,7,FALSE),0)</f>
        <v>0</v>
      </c>
      <c r="P84" s="219">
        <f t="shared" si="11"/>
        <v>0</v>
      </c>
      <c r="Q84" s="217">
        <f>IFERROR(VLOOKUP(B84,'[29]AUG-21'!B:H,6,FALSE),0)</f>
        <v>0</v>
      </c>
      <c r="R84" s="218">
        <f>IFERROR(VLOOKUP(B84,'[29]AUG-21'!B:H,7,FALSE),0)</f>
        <v>0</v>
      </c>
      <c r="S84" s="219">
        <f t="shared" si="14"/>
        <v>0</v>
      </c>
      <c r="T84" s="217">
        <f>IFERROR(VLOOKUP(B84,'[30]SEP-21'!B:H,6,FALSE),0)</f>
        <v>0</v>
      </c>
      <c r="U84" s="218">
        <f>IFERROR(VLOOKUP(B84,'[30]SEP-21'!B:H,7,FALSE),0)</f>
        <v>0</v>
      </c>
      <c r="V84" s="219">
        <f t="shared" si="12"/>
        <v>0</v>
      </c>
      <c r="W84" s="195">
        <f t="shared" si="15"/>
        <v>0</v>
      </c>
      <c r="X84" s="196">
        <f t="shared" si="15"/>
        <v>0</v>
      </c>
      <c r="Y84" s="197">
        <f t="shared" si="15"/>
        <v>0</v>
      </c>
    </row>
    <row r="85" spans="1:25" ht="13">
      <c r="A85" s="2" t="s">
        <v>271</v>
      </c>
      <c r="B85" s="2" t="s">
        <v>67</v>
      </c>
      <c r="C85" s="89" t="s">
        <v>297</v>
      </c>
      <c r="D85" s="129" t="s">
        <v>303</v>
      </c>
      <c r="E85" s="217">
        <f>IFERROR(VLOOKUP($B85,'[25]APR-21'!$B:$H,6,FALSE),0)</f>
        <v>0</v>
      </c>
      <c r="F85" s="218">
        <f>IFERROR(VLOOKUP(B85,'[25]APR-21'!B:H,7,FALSE),0)</f>
        <v>0</v>
      </c>
      <c r="G85" s="219">
        <f t="shared" si="13"/>
        <v>0</v>
      </c>
      <c r="H85" s="217">
        <f>IFERROR(VLOOKUP(B85,'[26]MAY-21'!B:H,6,FALSE),0)</f>
        <v>0</v>
      </c>
      <c r="I85" s="218">
        <f>IFERROR(VLOOKUP(B85,'[26]MAY-21'!B:H,7,FALSE),0)</f>
        <v>0</v>
      </c>
      <c r="J85" s="219">
        <f t="shared" si="9"/>
        <v>0</v>
      </c>
      <c r="K85" s="217">
        <f>IFERROR(VLOOKUP(B85,'[27]JUN-21'!B:H,6,FALSE),0)</f>
        <v>0</v>
      </c>
      <c r="L85" s="218">
        <f>IFERROR(VLOOKUP(B85,'[27]JUN-21'!B:H,7,FALSE),0)</f>
        <v>0</v>
      </c>
      <c r="M85" s="219">
        <f t="shared" si="10"/>
        <v>0</v>
      </c>
      <c r="N85" s="217">
        <f>IFERROR(VLOOKUP(B85,'[28]JUL-21'!B:H,6,FALSE),0)</f>
        <v>0</v>
      </c>
      <c r="O85" s="218">
        <f>IFERROR(VLOOKUP(B85,'[28]JUL-21'!B:H,7,FALSE),0)</f>
        <v>0</v>
      </c>
      <c r="P85" s="219">
        <f t="shared" si="11"/>
        <v>0</v>
      </c>
      <c r="Q85" s="217">
        <f>IFERROR(VLOOKUP(B85,'[29]AUG-21'!B:H,6,FALSE),0)</f>
        <v>0</v>
      </c>
      <c r="R85" s="218">
        <f>IFERROR(VLOOKUP(B85,'[29]AUG-21'!B:H,7,FALSE),0)</f>
        <v>0</v>
      </c>
      <c r="S85" s="219">
        <f t="shared" si="14"/>
        <v>0</v>
      </c>
      <c r="T85" s="217">
        <f>IFERROR(VLOOKUP(B85,'[30]SEP-21'!B:H,6,FALSE),0)</f>
        <v>0</v>
      </c>
      <c r="U85" s="218">
        <f>IFERROR(VLOOKUP(B85,'[30]SEP-21'!B:H,7,FALSE),0)</f>
        <v>0</v>
      </c>
      <c r="V85" s="219">
        <f t="shared" si="12"/>
        <v>0</v>
      </c>
      <c r="W85" s="195">
        <f t="shared" si="15"/>
        <v>0</v>
      </c>
      <c r="X85" s="196">
        <f t="shared" si="15"/>
        <v>0</v>
      </c>
      <c r="Y85" s="197">
        <f t="shared" si="15"/>
        <v>0</v>
      </c>
    </row>
    <row r="86" spans="1:25" ht="13">
      <c r="A86" s="2" t="s">
        <v>271</v>
      </c>
      <c r="B86" s="2" t="s">
        <v>68</v>
      </c>
      <c r="C86" s="89" t="s">
        <v>297</v>
      </c>
      <c r="D86" s="129" t="s">
        <v>303</v>
      </c>
      <c r="E86" s="217">
        <f>IFERROR(VLOOKUP($B86,'[25]APR-21'!$B:$H,6,FALSE),0)</f>
        <v>0</v>
      </c>
      <c r="F86" s="218">
        <f>IFERROR(VLOOKUP(B86,'[25]APR-21'!B:H,7,FALSE),0)</f>
        <v>0</v>
      </c>
      <c r="G86" s="219">
        <f t="shared" si="13"/>
        <v>0</v>
      </c>
      <c r="H86" s="217">
        <f>IFERROR(VLOOKUP(B86,'[26]MAY-21'!B:H,6,FALSE),0)</f>
        <v>0</v>
      </c>
      <c r="I86" s="218">
        <f>IFERROR(VLOOKUP(B86,'[26]MAY-21'!B:H,7,FALSE),0)</f>
        <v>0</v>
      </c>
      <c r="J86" s="219">
        <f t="shared" si="9"/>
        <v>0</v>
      </c>
      <c r="K86" s="217">
        <f>IFERROR(VLOOKUP(B86,'[27]JUN-21'!B:H,6,FALSE),0)</f>
        <v>0</v>
      </c>
      <c r="L86" s="218">
        <f>IFERROR(VLOOKUP(B86,'[27]JUN-21'!B:H,7,FALSE),0)</f>
        <v>0</v>
      </c>
      <c r="M86" s="219">
        <f t="shared" si="10"/>
        <v>0</v>
      </c>
      <c r="N86" s="217">
        <f>IFERROR(VLOOKUP(B86,'[28]JUL-21'!B:H,6,FALSE),0)</f>
        <v>0</v>
      </c>
      <c r="O86" s="218">
        <f>IFERROR(VLOOKUP(B86,'[28]JUL-21'!B:H,7,FALSE),0)</f>
        <v>0</v>
      </c>
      <c r="P86" s="219">
        <f t="shared" si="11"/>
        <v>0</v>
      </c>
      <c r="Q86" s="217">
        <f>IFERROR(VLOOKUP(B86,'[29]AUG-21'!B:H,6,FALSE),0)</f>
        <v>0</v>
      </c>
      <c r="R86" s="218">
        <f>IFERROR(VLOOKUP(B86,'[29]AUG-21'!B:H,7,FALSE),0)</f>
        <v>0</v>
      </c>
      <c r="S86" s="219">
        <f t="shared" si="14"/>
        <v>0</v>
      </c>
      <c r="T86" s="217">
        <f>IFERROR(VLOOKUP(B86,'[30]SEP-21'!B:H,6,FALSE),0)</f>
        <v>0</v>
      </c>
      <c r="U86" s="218">
        <f>IFERROR(VLOOKUP(B86,'[30]SEP-21'!B:H,7,FALSE),0)</f>
        <v>0</v>
      </c>
      <c r="V86" s="219">
        <f t="shared" si="12"/>
        <v>0</v>
      </c>
      <c r="W86" s="195">
        <f t="shared" si="15"/>
        <v>0</v>
      </c>
      <c r="X86" s="196">
        <f t="shared" si="15"/>
        <v>0</v>
      </c>
      <c r="Y86" s="197">
        <f t="shared" si="15"/>
        <v>0</v>
      </c>
    </row>
    <row r="87" spans="1:25" ht="13">
      <c r="A87" s="2" t="s">
        <v>272</v>
      </c>
      <c r="B87" s="2" t="s">
        <v>69</v>
      </c>
      <c r="C87" s="89" t="s">
        <v>297</v>
      </c>
      <c r="D87" s="129" t="s">
        <v>303</v>
      </c>
      <c r="E87" s="217">
        <f>IFERROR(VLOOKUP($B87,'[25]APR-21'!$B:$H,6,FALSE),0)</f>
        <v>2095.65</v>
      </c>
      <c r="F87" s="218">
        <f>IFERROR(VLOOKUP(B87,'[25]APR-21'!B:H,7,FALSE),0)</f>
        <v>5722.1</v>
      </c>
      <c r="G87" s="219">
        <f t="shared" si="13"/>
        <v>7817.75</v>
      </c>
      <c r="H87" s="217">
        <f>IFERROR(VLOOKUP(B87,'[26]MAY-21'!B:H,6,FALSE),0)</f>
        <v>573.95000000000005</v>
      </c>
      <c r="I87" s="218">
        <f>IFERROR(VLOOKUP(B87,'[26]MAY-21'!B:H,7,FALSE),0)</f>
        <v>3973.75</v>
      </c>
      <c r="J87" s="219">
        <f t="shared" si="9"/>
        <v>4547.7</v>
      </c>
      <c r="K87" s="217">
        <f>IFERROR(VLOOKUP(B87,'[27]JUN-21'!B:H,6,FALSE),0)</f>
        <v>2206.85</v>
      </c>
      <c r="L87" s="218">
        <f>IFERROR(VLOOKUP(B87,'[27]JUN-21'!B:H,7,FALSE),0)</f>
        <v>5482.95</v>
      </c>
      <c r="M87" s="219">
        <f t="shared" si="10"/>
        <v>7689.7999999999993</v>
      </c>
      <c r="N87" s="217">
        <f>IFERROR(VLOOKUP(B87,'[28]JUL-21'!B:H,6,FALSE),0)</f>
        <v>0</v>
      </c>
      <c r="O87" s="218">
        <f>IFERROR(VLOOKUP(B87,'[28]JUL-21'!B:H,7,FALSE),0)</f>
        <v>501.55</v>
      </c>
      <c r="P87" s="219">
        <f t="shared" si="11"/>
        <v>501.55</v>
      </c>
      <c r="Q87" s="217">
        <f>IFERROR(VLOOKUP(B87,'[29]AUG-21'!B:H,6,FALSE),0)</f>
        <v>4125.6000000000004</v>
      </c>
      <c r="R87" s="218">
        <f>IFERROR(VLOOKUP(B87,'[29]AUG-21'!B:H,7,FALSE),0)</f>
        <v>4126.2</v>
      </c>
      <c r="S87" s="219">
        <f t="shared" si="14"/>
        <v>8251.7999999999993</v>
      </c>
      <c r="T87" s="217">
        <f>IFERROR(VLOOKUP(B87,'[30]SEP-21'!B:H,6,FALSE),0)</f>
        <v>16846.95</v>
      </c>
      <c r="U87" s="218">
        <f>IFERROR(VLOOKUP(B87,'[30]SEP-21'!B:H,7,FALSE),0)</f>
        <v>6031.75</v>
      </c>
      <c r="V87" s="219">
        <f t="shared" si="12"/>
        <v>22878.7</v>
      </c>
      <c r="W87" s="195">
        <f t="shared" si="15"/>
        <v>25849</v>
      </c>
      <c r="X87" s="196">
        <f t="shared" si="15"/>
        <v>25838.3</v>
      </c>
      <c r="Y87" s="197">
        <f t="shared" si="15"/>
        <v>51687.3</v>
      </c>
    </row>
    <row r="88" spans="1:25" ht="13">
      <c r="A88" s="2" t="s">
        <v>322</v>
      </c>
      <c r="B88" s="2" t="s">
        <v>376</v>
      </c>
      <c r="C88" s="89" t="s">
        <v>297</v>
      </c>
      <c r="D88" s="129" t="s">
        <v>304</v>
      </c>
      <c r="E88" s="217">
        <f>IFERROR(VLOOKUP($B88,'[25]APR-21'!$B:$H,6,FALSE),0)</f>
        <v>2280.4699999999998</v>
      </c>
      <c r="F88" s="218">
        <f>IFERROR(VLOOKUP(B88,'[25]APR-21'!B:H,7,FALSE),0)</f>
        <v>73.83</v>
      </c>
      <c r="G88" s="219">
        <f t="shared" si="13"/>
        <v>2354.2999999999997</v>
      </c>
      <c r="H88" s="217">
        <f>IFERROR(VLOOKUP(B88,'[26]MAY-21'!B:H,6,FALSE),0)</f>
        <v>1719.62</v>
      </c>
      <c r="I88" s="218">
        <f>IFERROR(VLOOKUP(B88,'[26]MAY-21'!B:H,7,FALSE),0)</f>
        <v>406.81</v>
      </c>
      <c r="J88" s="219">
        <f t="shared" si="9"/>
        <v>2126.4299999999998</v>
      </c>
      <c r="K88" s="217">
        <f>IFERROR(VLOOKUP(B88,'[27]JUN-21'!B:H,6,FALSE),0)</f>
        <v>265.27</v>
      </c>
      <c r="L88" s="218">
        <f>IFERROR(VLOOKUP(B88,'[27]JUN-21'!B:H,7,FALSE),0)</f>
        <v>896.67</v>
      </c>
      <c r="M88" s="219">
        <f t="shared" si="10"/>
        <v>1161.94</v>
      </c>
      <c r="N88" s="217">
        <f>IFERROR(VLOOKUP(B88,'[28]JUL-21'!B:H,6,FALSE),0)</f>
        <v>73.17</v>
      </c>
      <c r="O88" s="218">
        <f>IFERROR(VLOOKUP(B88,'[28]JUL-21'!B:H,7,FALSE),0)</f>
        <v>565.59</v>
      </c>
      <c r="P88" s="219">
        <f t="shared" si="11"/>
        <v>638.76</v>
      </c>
      <c r="Q88" s="217">
        <f>IFERROR(VLOOKUP(B88,'[29]AUG-21'!B:H,6,FALSE),0)</f>
        <v>205.74</v>
      </c>
      <c r="R88" s="218">
        <f>IFERROR(VLOOKUP(B88,'[29]AUG-21'!B:H,7,FALSE),0)</f>
        <v>381.87</v>
      </c>
      <c r="S88" s="219">
        <f t="shared" si="14"/>
        <v>587.61</v>
      </c>
      <c r="T88" s="217">
        <f>IFERROR(VLOOKUP(B88,'[30]SEP-21'!B:H,6,FALSE),0)</f>
        <v>895.96</v>
      </c>
      <c r="U88" s="218">
        <f>IFERROR(VLOOKUP(B88,'[30]SEP-21'!B:H,7,FALSE),0)</f>
        <v>481.67</v>
      </c>
      <c r="V88" s="219">
        <f t="shared" si="12"/>
        <v>1377.63</v>
      </c>
      <c r="W88" s="195">
        <f t="shared" si="15"/>
        <v>5440.23</v>
      </c>
      <c r="X88" s="196">
        <f t="shared" si="15"/>
        <v>2806.44</v>
      </c>
      <c r="Y88" s="197">
        <f t="shared" si="15"/>
        <v>8246.67</v>
      </c>
    </row>
    <row r="89" spans="1:25" ht="13">
      <c r="A89" s="2" t="s">
        <v>418</v>
      </c>
      <c r="B89" s="2" t="s">
        <v>419</v>
      </c>
      <c r="C89" s="89" t="s">
        <v>297</v>
      </c>
      <c r="D89" s="129" t="s">
        <v>304</v>
      </c>
      <c r="E89" s="217">
        <f>IFERROR(VLOOKUP($B89,'[25]APR-21'!$B:$H,6,FALSE),0)</f>
        <v>1391.73</v>
      </c>
      <c r="F89" s="218">
        <f>IFERROR(VLOOKUP(B89,'[25]APR-21'!B:H,7,FALSE),0)</f>
        <v>377.3</v>
      </c>
      <c r="G89" s="219">
        <f t="shared" si="13"/>
        <v>1769.03</v>
      </c>
      <c r="H89" s="217">
        <f>IFERROR(VLOOKUP(B89,'[26]MAY-21'!B:H,6,FALSE),0)</f>
        <v>461.96</v>
      </c>
      <c r="I89" s="218">
        <f>IFERROR(VLOOKUP(B89,'[26]MAY-21'!B:H,7,FALSE),0)</f>
        <v>436.75</v>
      </c>
      <c r="J89" s="219">
        <f t="shared" si="9"/>
        <v>898.71</v>
      </c>
      <c r="K89" s="217">
        <f>IFERROR(VLOOKUP(B89,'[27]JUN-21'!B:H,6,FALSE),0)</f>
        <v>1139.3900000000001</v>
      </c>
      <c r="L89" s="218">
        <f>IFERROR(VLOOKUP(B89,'[27]JUN-21'!B:H,7,FALSE),0)</f>
        <v>303.98</v>
      </c>
      <c r="M89" s="219">
        <f t="shared" si="10"/>
        <v>1443.3700000000001</v>
      </c>
      <c r="N89" s="217">
        <f>IFERROR(VLOOKUP(B89,'[28]JUL-21'!B:H,6,FALSE),0)</f>
        <v>330.86</v>
      </c>
      <c r="O89" s="218">
        <f>IFERROR(VLOOKUP(B89,'[28]JUL-21'!B:H,7,FALSE),0)</f>
        <v>637.20000000000005</v>
      </c>
      <c r="P89" s="219">
        <f t="shared" si="11"/>
        <v>968.06000000000006</v>
      </c>
      <c r="Q89" s="217">
        <f>IFERROR(VLOOKUP(B89,'[29]AUG-21'!B:H,6,FALSE),0)</f>
        <v>583.08000000000004</v>
      </c>
      <c r="R89" s="218">
        <f>IFERROR(VLOOKUP(B89,'[29]AUG-21'!B:H,7,FALSE),0)</f>
        <v>450.03</v>
      </c>
      <c r="S89" s="219">
        <f t="shared" si="14"/>
        <v>1033.1100000000001</v>
      </c>
      <c r="T89" s="217">
        <f>IFERROR(VLOOKUP(B89,'[30]SEP-21'!B:H,6,FALSE),0)</f>
        <v>379.97</v>
      </c>
      <c r="U89" s="218">
        <f>IFERROR(VLOOKUP(B89,'[30]SEP-21'!B:H,7,FALSE),0)</f>
        <v>499.43</v>
      </c>
      <c r="V89" s="219">
        <f t="shared" si="12"/>
        <v>879.40000000000009</v>
      </c>
      <c r="W89" s="195">
        <f t="shared" si="15"/>
        <v>4286.99</v>
      </c>
      <c r="X89" s="196">
        <f t="shared" si="15"/>
        <v>2704.69</v>
      </c>
      <c r="Y89" s="197">
        <f t="shared" si="15"/>
        <v>6991.68</v>
      </c>
    </row>
    <row r="90" spans="1:25" ht="13">
      <c r="A90" s="2" t="s">
        <v>274</v>
      </c>
      <c r="B90" s="2" t="s">
        <v>71</v>
      </c>
      <c r="C90" s="89" t="s">
        <v>297</v>
      </c>
      <c r="D90" s="129" t="s">
        <v>302</v>
      </c>
      <c r="E90" s="217">
        <f>IFERROR(VLOOKUP($B90,'[25]APR-21'!$B:$H,6,FALSE),0)</f>
        <v>3572.16</v>
      </c>
      <c r="F90" s="218">
        <f>IFERROR(VLOOKUP(B90,'[25]APR-21'!B:H,7,FALSE),0)</f>
        <v>1243.8900000000001</v>
      </c>
      <c r="G90" s="219">
        <f t="shared" si="13"/>
        <v>4816.05</v>
      </c>
      <c r="H90" s="217">
        <f>IFERROR(VLOOKUP(B90,'[26]MAY-21'!B:H,6,FALSE),0)</f>
        <v>3207.84</v>
      </c>
      <c r="I90" s="218">
        <f>IFERROR(VLOOKUP(B90,'[26]MAY-21'!B:H,7,FALSE),0)</f>
        <v>667.26</v>
      </c>
      <c r="J90" s="219">
        <f t="shared" si="9"/>
        <v>3875.1000000000004</v>
      </c>
      <c r="K90" s="217">
        <f>IFERROR(VLOOKUP(B90,'[27]JUN-21'!B:H,6,FALSE),0)</f>
        <v>1823.95</v>
      </c>
      <c r="L90" s="218">
        <f>IFERROR(VLOOKUP(B90,'[27]JUN-21'!B:H,7,FALSE),0)</f>
        <v>132.47999999999999</v>
      </c>
      <c r="M90" s="219">
        <f t="shared" si="10"/>
        <v>1956.43</v>
      </c>
      <c r="N90" s="217">
        <f>IFERROR(VLOOKUP(B90,'[28]JUL-21'!B:H,6,FALSE),0)</f>
        <v>0</v>
      </c>
      <c r="O90" s="218">
        <f>IFERROR(VLOOKUP(B90,'[28]JUL-21'!B:H,7,FALSE),0)</f>
        <v>0</v>
      </c>
      <c r="P90" s="219">
        <f t="shared" si="11"/>
        <v>0</v>
      </c>
      <c r="Q90" s="217">
        <f>IFERROR(VLOOKUP(B90,'[29]AUG-21'!B:H,6,FALSE),0)</f>
        <v>0</v>
      </c>
      <c r="R90" s="218">
        <f>IFERROR(VLOOKUP(B90,'[29]AUG-21'!B:H,7,FALSE),0)</f>
        <v>0</v>
      </c>
      <c r="S90" s="219">
        <f t="shared" si="14"/>
        <v>0</v>
      </c>
      <c r="T90" s="217">
        <f>IFERROR(VLOOKUP(B90,'[30]SEP-21'!B:H,6,FALSE),0)</f>
        <v>1490.51</v>
      </c>
      <c r="U90" s="218">
        <f>IFERROR(VLOOKUP(B90,'[30]SEP-21'!B:H,7,FALSE),0)</f>
        <v>565.55999999999995</v>
      </c>
      <c r="V90" s="219">
        <f t="shared" si="12"/>
        <v>2056.0699999999997</v>
      </c>
      <c r="W90" s="195">
        <f t="shared" si="15"/>
        <v>10094.460000000001</v>
      </c>
      <c r="X90" s="196">
        <f t="shared" si="15"/>
        <v>2609.19</v>
      </c>
      <c r="Y90" s="197">
        <f t="shared" si="15"/>
        <v>12703.650000000001</v>
      </c>
    </row>
    <row r="91" spans="1:25" ht="13">
      <c r="A91" s="2" t="s">
        <v>324</v>
      </c>
      <c r="B91" s="2" t="s">
        <v>325</v>
      </c>
      <c r="C91" s="89" t="s">
        <v>297</v>
      </c>
      <c r="D91" s="129" t="s">
        <v>304</v>
      </c>
      <c r="E91" s="217">
        <f>IFERROR(VLOOKUP($B91,'[25]APR-21'!$B:$H,6,FALSE),0)</f>
        <v>2954.25</v>
      </c>
      <c r="F91" s="218">
        <f>IFERROR(VLOOKUP(B91,'[25]APR-21'!B:H,7,FALSE),0)</f>
        <v>9.44</v>
      </c>
      <c r="G91" s="219">
        <f t="shared" si="13"/>
        <v>2963.69</v>
      </c>
      <c r="H91" s="217">
        <f>IFERROR(VLOOKUP(B91,'[26]MAY-21'!B:H,6,FALSE),0)</f>
        <v>2654.02</v>
      </c>
      <c r="I91" s="218">
        <f>IFERROR(VLOOKUP(B91,'[26]MAY-21'!B:H,7,FALSE),0)</f>
        <v>17.510000000000002</v>
      </c>
      <c r="J91" s="219">
        <f t="shared" si="9"/>
        <v>2671.53</v>
      </c>
      <c r="K91" s="217">
        <f>IFERROR(VLOOKUP(B91,'[27]JUN-21'!B:H,6,FALSE),0)</f>
        <v>3234.35</v>
      </c>
      <c r="L91" s="218">
        <f>IFERROR(VLOOKUP(B91,'[27]JUN-21'!B:H,7,FALSE),0)</f>
        <v>10.93</v>
      </c>
      <c r="M91" s="219">
        <f t="shared" si="10"/>
        <v>3245.2799999999997</v>
      </c>
      <c r="N91" s="217">
        <f>IFERROR(VLOOKUP(B91,'[28]JUL-21'!B:H,6,FALSE),0)</f>
        <v>1807.29</v>
      </c>
      <c r="O91" s="218">
        <f>IFERROR(VLOOKUP(B91,'[28]JUL-21'!B:H,7,FALSE),0)</f>
        <v>23.97</v>
      </c>
      <c r="P91" s="219">
        <f t="shared" si="11"/>
        <v>1831.26</v>
      </c>
      <c r="Q91" s="217">
        <f>IFERROR(VLOOKUP(B91,'[29]AUG-21'!B:H,6,FALSE),0)</f>
        <v>2403.0100000000002</v>
      </c>
      <c r="R91" s="218">
        <f>IFERROR(VLOOKUP(B91,'[29]AUG-21'!B:H,7,FALSE),0)</f>
        <v>19.79</v>
      </c>
      <c r="S91" s="219">
        <f t="shared" si="14"/>
        <v>2422.8000000000002</v>
      </c>
      <c r="T91" s="217">
        <f>IFERROR(VLOOKUP(B91,'[30]SEP-21'!B:H,6,FALSE),0)</f>
        <v>2253.13</v>
      </c>
      <c r="U91" s="218">
        <f>IFERROR(VLOOKUP(B91,'[30]SEP-21'!B:H,7,FALSE),0)</f>
        <v>74.23</v>
      </c>
      <c r="V91" s="219">
        <f t="shared" si="12"/>
        <v>2327.36</v>
      </c>
      <c r="W91" s="195">
        <f t="shared" si="15"/>
        <v>15306.05</v>
      </c>
      <c r="X91" s="196">
        <f t="shared" si="15"/>
        <v>155.87</v>
      </c>
      <c r="Y91" s="197">
        <f t="shared" si="15"/>
        <v>15461.920000000002</v>
      </c>
    </row>
    <row r="92" spans="1:25" ht="13">
      <c r="A92" s="2" t="s">
        <v>386</v>
      </c>
      <c r="B92" s="2" t="s">
        <v>388</v>
      </c>
      <c r="C92" s="89" t="s">
        <v>297</v>
      </c>
      <c r="D92" s="129" t="s">
        <v>303</v>
      </c>
      <c r="E92" s="217">
        <f>IFERROR(VLOOKUP($B92,'[25]APR-21'!$B:$H,6,FALSE),0)</f>
        <v>2571.2600000000002</v>
      </c>
      <c r="F92" s="218">
        <f>IFERROR(VLOOKUP(B92,'[25]APR-21'!B:H,7,FALSE),0)</f>
        <v>13120.93</v>
      </c>
      <c r="G92" s="219">
        <f t="shared" si="13"/>
        <v>15692.19</v>
      </c>
      <c r="H92" s="217">
        <f>IFERROR(VLOOKUP(B92,'[26]MAY-21'!B:H,6,FALSE),0)</f>
        <v>392.82</v>
      </c>
      <c r="I92" s="218">
        <f>IFERROR(VLOOKUP(B92,'[26]MAY-21'!B:H,7,FALSE),0)</f>
        <v>19649.71</v>
      </c>
      <c r="J92" s="219">
        <f t="shared" si="9"/>
        <v>20042.53</v>
      </c>
      <c r="K92" s="217">
        <f>IFERROR(VLOOKUP(B92,'[27]JUN-21'!B:H,6,FALSE),0)</f>
        <v>5164.82</v>
      </c>
      <c r="L92" s="218">
        <f>IFERROR(VLOOKUP(B92,'[27]JUN-21'!B:H,7,FALSE),0)</f>
        <v>13097.04</v>
      </c>
      <c r="M92" s="219">
        <f t="shared" si="10"/>
        <v>18261.86</v>
      </c>
      <c r="N92" s="217">
        <f>IFERROR(VLOOKUP(B92,'[28]JUL-21'!B:H,6,FALSE),0)</f>
        <v>6117.69</v>
      </c>
      <c r="O92" s="218">
        <f>IFERROR(VLOOKUP(B92,'[28]JUL-21'!B:H,7,FALSE),0)</f>
        <v>59.51</v>
      </c>
      <c r="P92" s="219">
        <f t="shared" si="11"/>
        <v>6177.2</v>
      </c>
      <c r="Q92" s="217">
        <f>IFERROR(VLOOKUP(B92,'[29]AUG-21'!B:H,6,FALSE),0)</f>
        <v>16315.91</v>
      </c>
      <c r="R92" s="218">
        <f>IFERROR(VLOOKUP(B92,'[29]AUG-21'!B:H,7,FALSE),0)</f>
        <v>351.87</v>
      </c>
      <c r="S92" s="219">
        <f t="shared" si="14"/>
        <v>16667.78</v>
      </c>
      <c r="T92" s="217">
        <f>IFERROR(VLOOKUP(B92,'[30]SEP-21'!B:H,6,FALSE),0)</f>
        <v>14414.62</v>
      </c>
      <c r="U92" s="218">
        <f>IFERROR(VLOOKUP(B92,'[30]SEP-21'!B:H,7,FALSE),0)</f>
        <v>51.26</v>
      </c>
      <c r="V92" s="219">
        <f t="shared" si="12"/>
        <v>14465.880000000001</v>
      </c>
      <c r="W92" s="195">
        <f t="shared" si="15"/>
        <v>44977.120000000003</v>
      </c>
      <c r="X92" s="196">
        <f t="shared" si="15"/>
        <v>46330.320000000007</v>
      </c>
      <c r="Y92" s="197">
        <f t="shared" si="15"/>
        <v>91307.44</v>
      </c>
    </row>
    <row r="93" spans="1:25" ht="13">
      <c r="A93" s="2" t="s">
        <v>386</v>
      </c>
      <c r="B93" s="2" t="s">
        <v>387</v>
      </c>
      <c r="C93" s="89" t="s">
        <v>297</v>
      </c>
      <c r="D93" s="129" t="s">
        <v>303</v>
      </c>
      <c r="E93" s="217">
        <f>IFERROR(VLOOKUP($B93,'[25]APR-21'!$B:$H,6,FALSE),0)</f>
        <v>6511.54</v>
      </c>
      <c r="F93" s="218">
        <f>IFERROR(VLOOKUP(B93,'[25]APR-21'!B:H,7,FALSE),0)</f>
        <v>385.2</v>
      </c>
      <c r="G93" s="219">
        <f t="shared" si="13"/>
        <v>6896.74</v>
      </c>
      <c r="H93" s="217">
        <f>IFERROR(VLOOKUP(B93,'[26]MAY-21'!B:H,6,FALSE),0)</f>
        <v>7763.19</v>
      </c>
      <c r="I93" s="218">
        <f>IFERROR(VLOOKUP(B93,'[26]MAY-21'!B:H,7,FALSE),0)</f>
        <v>339.03</v>
      </c>
      <c r="J93" s="219">
        <f t="shared" si="9"/>
        <v>8102.2199999999993</v>
      </c>
      <c r="K93" s="217">
        <f>IFERROR(VLOOKUP(B93,'[27]JUN-21'!B:H,6,FALSE),0)</f>
        <v>5779.68</v>
      </c>
      <c r="L93" s="218">
        <f>IFERROR(VLOOKUP(B93,'[27]JUN-21'!B:H,7,FALSE),0)</f>
        <v>4162.79</v>
      </c>
      <c r="M93" s="219">
        <f t="shared" si="10"/>
        <v>9942.4700000000012</v>
      </c>
      <c r="N93" s="217">
        <f>IFERROR(VLOOKUP(B93,'[28]JUL-21'!B:H,6,FALSE),0)</f>
        <v>4345.59</v>
      </c>
      <c r="O93" s="218">
        <f>IFERROR(VLOOKUP(B93,'[28]JUL-21'!B:H,7,FALSE),0)</f>
        <v>6783.83</v>
      </c>
      <c r="P93" s="219">
        <f t="shared" si="11"/>
        <v>11129.42</v>
      </c>
      <c r="Q93" s="217">
        <f>IFERROR(VLOOKUP(B93,'[29]AUG-21'!B:H,6,FALSE),0)</f>
        <v>20207.810000000001</v>
      </c>
      <c r="R93" s="218">
        <f>IFERROR(VLOOKUP(B93,'[29]AUG-21'!B:H,7,FALSE),0)</f>
        <v>2593.11</v>
      </c>
      <c r="S93" s="219">
        <f t="shared" si="14"/>
        <v>22800.920000000002</v>
      </c>
      <c r="T93" s="217">
        <f>IFERROR(VLOOKUP(B93,'[30]SEP-21'!B:H,6,FALSE),0)</f>
        <v>1531.53</v>
      </c>
      <c r="U93" s="218">
        <f>IFERROR(VLOOKUP(B93,'[30]SEP-21'!B:H,7,FALSE),0)</f>
        <v>5837.48</v>
      </c>
      <c r="V93" s="219">
        <f t="shared" si="12"/>
        <v>7369.0099999999993</v>
      </c>
      <c r="W93" s="195">
        <f t="shared" si="15"/>
        <v>46139.34</v>
      </c>
      <c r="X93" s="196">
        <f t="shared" si="15"/>
        <v>20101.440000000002</v>
      </c>
      <c r="Y93" s="197">
        <f t="shared" si="15"/>
        <v>66240.78</v>
      </c>
    </row>
    <row r="94" spans="1:25" ht="13">
      <c r="A94" s="2" t="s">
        <v>308</v>
      </c>
      <c r="B94" s="2" t="s">
        <v>309</v>
      </c>
      <c r="C94" s="89" t="s">
        <v>297</v>
      </c>
      <c r="D94" s="129" t="s">
        <v>302</v>
      </c>
      <c r="E94" s="217">
        <f>IFERROR(VLOOKUP($B94,'[25]APR-21'!$B:$H,6,FALSE),0)</f>
        <v>62885.5</v>
      </c>
      <c r="F94" s="218">
        <f>IFERROR(VLOOKUP(B94,'[25]APR-21'!B:H,7,FALSE),0)</f>
        <v>1620.1</v>
      </c>
      <c r="G94" s="219">
        <f t="shared" si="13"/>
        <v>64505.599999999999</v>
      </c>
      <c r="H94" s="217">
        <f>IFERROR(VLOOKUP(B94,'[26]MAY-21'!B:H,6,FALSE),0)</f>
        <v>44442.3</v>
      </c>
      <c r="I94" s="218">
        <f>IFERROR(VLOOKUP(B94,'[26]MAY-21'!B:H,7,FALSE),0)</f>
        <v>2624.8</v>
      </c>
      <c r="J94" s="219">
        <f t="shared" si="9"/>
        <v>47067.100000000006</v>
      </c>
      <c r="K94" s="217">
        <f>IFERROR(VLOOKUP(B94,'[27]JUN-21'!B:H,6,FALSE),0)</f>
        <v>47174.1</v>
      </c>
      <c r="L94" s="218">
        <f>IFERROR(VLOOKUP(B94,'[27]JUN-21'!B:H,7,FALSE),0)</f>
        <v>3709.5</v>
      </c>
      <c r="M94" s="219">
        <f t="shared" si="10"/>
        <v>50883.6</v>
      </c>
      <c r="N94" s="217">
        <f>IFERROR(VLOOKUP(B94,'[28]JUL-21'!B:H,6,FALSE),0)</f>
        <v>55316.9</v>
      </c>
      <c r="O94" s="218">
        <f>IFERROR(VLOOKUP(B94,'[28]JUL-21'!B:H,7,FALSE),0)</f>
        <v>3268.2</v>
      </c>
      <c r="P94" s="219">
        <f t="shared" si="11"/>
        <v>58585.1</v>
      </c>
      <c r="Q94" s="217">
        <f>IFERROR(VLOOKUP(B94,'[29]AUG-21'!B:H,6,FALSE),0)</f>
        <v>48306</v>
      </c>
      <c r="R94" s="218">
        <f>IFERROR(VLOOKUP(B94,'[29]AUG-21'!B:H,7,FALSE),0)</f>
        <v>3113.6</v>
      </c>
      <c r="S94" s="219">
        <f t="shared" si="14"/>
        <v>51419.6</v>
      </c>
      <c r="T94" s="217">
        <f>IFERROR(VLOOKUP(B94,'[30]SEP-21'!B:H,6,FALSE),0)</f>
        <v>31858.1</v>
      </c>
      <c r="U94" s="218">
        <f>IFERROR(VLOOKUP(B94,'[30]SEP-21'!B:H,7,FALSE),0)</f>
        <v>3643.6</v>
      </c>
      <c r="V94" s="219">
        <f t="shared" si="12"/>
        <v>35501.699999999997</v>
      </c>
      <c r="W94" s="195">
        <f t="shared" si="15"/>
        <v>289982.89999999997</v>
      </c>
      <c r="X94" s="196">
        <f t="shared" si="15"/>
        <v>17979.8</v>
      </c>
      <c r="Y94" s="197">
        <f t="shared" si="15"/>
        <v>307962.7</v>
      </c>
    </row>
    <row r="95" spans="1:25" ht="13">
      <c r="A95" s="2" t="s">
        <v>275</v>
      </c>
      <c r="B95" s="2" t="s">
        <v>72</v>
      </c>
      <c r="C95" s="89" t="s">
        <v>297</v>
      </c>
      <c r="D95" s="129" t="s">
        <v>302</v>
      </c>
      <c r="E95" s="217">
        <f>IFERROR(VLOOKUP($B95,'[25]APR-21'!$B:$H,6,FALSE),0)</f>
        <v>0</v>
      </c>
      <c r="F95" s="218">
        <f>IFERROR(VLOOKUP(B95,'[25]APR-21'!B:H,7,FALSE),0)</f>
        <v>0</v>
      </c>
      <c r="G95" s="219">
        <f t="shared" si="13"/>
        <v>0</v>
      </c>
      <c r="H95" s="217">
        <f>IFERROR(VLOOKUP(B95,'[26]MAY-21'!B:H,6,FALSE),0)</f>
        <v>0</v>
      </c>
      <c r="I95" s="218">
        <f>IFERROR(VLOOKUP(B95,'[26]MAY-21'!B:H,7,FALSE),0)</f>
        <v>0</v>
      </c>
      <c r="J95" s="219">
        <f t="shared" si="9"/>
        <v>0</v>
      </c>
      <c r="K95" s="217">
        <f>IFERROR(VLOOKUP(B95,'[27]JUN-21'!B:H,6,FALSE),0)</f>
        <v>0</v>
      </c>
      <c r="L95" s="218">
        <f>IFERROR(VLOOKUP(B95,'[27]JUN-21'!B:H,7,FALSE),0)</f>
        <v>0</v>
      </c>
      <c r="M95" s="219">
        <f t="shared" si="10"/>
        <v>0</v>
      </c>
      <c r="N95" s="217">
        <f>IFERROR(VLOOKUP(B95,'[28]JUL-21'!B:H,6,FALSE),0)</f>
        <v>0</v>
      </c>
      <c r="O95" s="218">
        <f>IFERROR(VLOOKUP(B95,'[28]JUL-21'!B:H,7,FALSE),0)</f>
        <v>0</v>
      </c>
      <c r="P95" s="219">
        <f t="shared" si="11"/>
        <v>0</v>
      </c>
      <c r="Q95" s="217">
        <f>IFERROR(VLOOKUP(B95,'[29]AUG-21'!B:H,6,FALSE),0)</f>
        <v>0</v>
      </c>
      <c r="R95" s="218">
        <f>IFERROR(VLOOKUP(B95,'[29]AUG-21'!B:H,7,FALSE),0)</f>
        <v>0</v>
      </c>
      <c r="S95" s="219">
        <f t="shared" si="14"/>
        <v>0</v>
      </c>
      <c r="T95" s="217">
        <f>IFERROR(VLOOKUP(B95,'[30]SEP-21'!B:H,6,FALSE),0)</f>
        <v>0</v>
      </c>
      <c r="U95" s="218">
        <f>IFERROR(VLOOKUP(B95,'[30]SEP-21'!B:H,7,FALSE),0)</f>
        <v>0</v>
      </c>
      <c r="V95" s="219">
        <f t="shared" si="12"/>
        <v>0</v>
      </c>
      <c r="W95" s="195">
        <f t="shared" si="15"/>
        <v>0</v>
      </c>
      <c r="X95" s="196">
        <f t="shared" si="15"/>
        <v>0</v>
      </c>
      <c r="Y95" s="197">
        <f t="shared" si="15"/>
        <v>0</v>
      </c>
    </row>
    <row r="96" spans="1:25" ht="13">
      <c r="A96" s="2" t="s">
        <v>275</v>
      </c>
      <c r="B96" s="2" t="s">
        <v>73</v>
      </c>
      <c r="C96" s="89" t="s">
        <v>297</v>
      </c>
      <c r="D96" s="129" t="s">
        <v>302</v>
      </c>
      <c r="E96" s="217">
        <f>IFERROR(VLOOKUP($B96,'[25]APR-21'!$B:$H,6,FALSE),0)</f>
        <v>0</v>
      </c>
      <c r="F96" s="218">
        <f>IFERROR(VLOOKUP(B96,'[25]APR-21'!B:H,7,FALSE),0)</f>
        <v>0</v>
      </c>
      <c r="G96" s="219">
        <f t="shared" si="13"/>
        <v>0</v>
      </c>
      <c r="H96" s="217">
        <f>IFERROR(VLOOKUP(B96,'[26]MAY-21'!B:H,6,FALSE),0)</f>
        <v>0</v>
      </c>
      <c r="I96" s="218">
        <f>IFERROR(VLOOKUP(B96,'[26]MAY-21'!B:H,7,FALSE),0)</f>
        <v>0</v>
      </c>
      <c r="J96" s="219">
        <f t="shared" si="9"/>
        <v>0</v>
      </c>
      <c r="K96" s="217">
        <f>IFERROR(VLOOKUP(B96,'[27]JUN-21'!B:H,6,FALSE),0)</f>
        <v>0</v>
      </c>
      <c r="L96" s="218">
        <f>IFERROR(VLOOKUP(B96,'[27]JUN-21'!B:H,7,FALSE),0)</f>
        <v>0</v>
      </c>
      <c r="M96" s="219">
        <f t="shared" si="10"/>
        <v>0</v>
      </c>
      <c r="N96" s="217">
        <f>IFERROR(VLOOKUP(B96,'[28]JUL-21'!B:H,6,FALSE),0)</f>
        <v>0</v>
      </c>
      <c r="O96" s="218">
        <f>IFERROR(VLOOKUP(B96,'[28]JUL-21'!B:H,7,FALSE),0)</f>
        <v>0</v>
      </c>
      <c r="P96" s="219">
        <f t="shared" si="11"/>
        <v>0</v>
      </c>
      <c r="Q96" s="217">
        <f>IFERROR(VLOOKUP(B96,'[29]AUG-21'!B:H,6,FALSE),0)</f>
        <v>0</v>
      </c>
      <c r="R96" s="218">
        <f>IFERROR(VLOOKUP(B96,'[29]AUG-21'!B:H,7,FALSE),0)</f>
        <v>0</v>
      </c>
      <c r="S96" s="219">
        <f t="shared" si="14"/>
        <v>0</v>
      </c>
      <c r="T96" s="217">
        <f>IFERROR(VLOOKUP(B96,'[30]SEP-21'!B:H,6,FALSE),0)</f>
        <v>0</v>
      </c>
      <c r="U96" s="218">
        <f>IFERROR(VLOOKUP(B96,'[30]SEP-21'!B:H,7,FALSE),0)</f>
        <v>0</v>
      </c>
      <c r="V96" s="219">
        <f t="shared" si="12"/>
        <v>0</v>
      </c>
      <c r="W96" s="195">
        <f t="shared" si="15"/>
        <v>0</v>
      </c>
      <c r="X96" s="196">
        <f t="shared" si="15"/>
        <v>0</v>
      </c>
      <c r="Y96" s="197">
        <f t="shared" si="15"/>
        <v>0</v>
      </c>
    </row>
    <row r="97" spans="1:25" ht="13">
      <c r="A97" s="2" t="s">
        <v>275</v>
      </c>
      <c r="B97" s="2" t="s">
        <v>74</v>
      </c>
      <c r="C97" s="89" t="s">
        <v>297</v>
      </c>
      <c r="D97" s="129" t="s">
        <v>302</v>
      </c>
      <c r="E97" s="217">
        <f>IFERROR(VLOOKUP($B97,'[25]APR-21'!$B:$H,6,FALSE),0)</f>
        <v>0</v>
      </c>
      <c r="F97" s="218">
        <f>IFERROR(VLOOKUP(B97,'[25]APR-21'!B:H,7,FALSE),0)</f>
        <v>0</v>
      </c>
      <c r="G97" s="219">
        <f t="shared" si="13"/>
        <v>0</v>
      </c>
      <c r="H97" s="217">
        <f>IFERROR(VLOOKUP(B97,'[26]MAY-21'!B:H,6,FALSE),0)</f>
        <v>0</v>
      </c>
      <c r="I97" s="218">
        <f>IFERROR(VLOOKUP(B97,'[26]MAY-21'!B:H,7,FALSE),0)</f>
        <v>0</v>
      </c>
      <c r="J97" s="219">
        <f t="shared" si="9"/>
        <v>0</v>
      </c>
      <c r="K97" s="217">
        <f>IFERROR(VLOOKUP(B97,'[27]JUN-21'!B:H,6,FALSE),0)</f>
        <v>0</v>
      </c>
      <c r="L97" s="218">
        <f>IFERROR(VLOOKUP(B97,'[27]JUN-21'!B:H,7,FALSE),0)</f>
        <v>0</v>
      </c>
      <c r="M97" s="219">
        <f t="shared" si="10"/>
        <v>0</v>
      </c>
      <c r="N97" s="217">
        <f>IFERROR(VLOOKUP(B97,'[28]JUL-21'!B:H,6,FALSE),0)</f>
        <v>0</v>
      </c>
      <c r="O97" s="218">
        <f>IFERROR(VLOOKUP(B97,'[28]JUL-21'!B:H,7,FALSE),0)</f>
        <v>0</v>
      </c>
      <c r="P97" s="219">
        <f t="shared" si="11"/>
        <v>0</v>
      </c>
      <c r="Q97" s="217">
        <f>IFERROR(VLOOKUP(B97,'[29]AUG-21'!B:H,6,FALSE),0)</f>
        <v>0</v>
      </c>
      <c r="R97" s="218">
        <f>IFERROR(VLOOKUP(B97,'[29]AUG-21'!B:H,7,FALSE),0)</f>
        <v>0</v>
      </c>
      <c r="S97" s="219">
        <f t="shared" si="14"/>
        <v>0</v>
      </c>
      <c r="T97" s="217">
        <f>IFERROR(VLOOKUP(B97,'[30]SEP-21'!B:H,6,FALSE),0)</f>
        <v>0</v>
      </c>
      <c r="U97" s="218">
        <f>IFERROR(VLOOKUP(B97,'[30]SEP-21'!B:H,7,FALSE),0)</f>
        <v>0</v>
      </c>
      <c r="V97" s="219">
        <f t="shared" si="12"/>
        <v>0</v>
      </c>
      <c r="W97" s="195">
        <f t="shared" si="15"/>
        <v>0</v>
      </c>
      <c r="X97" s="196">
        <f t="shared" si="15"/>
        <v>0</v>
      </c>
      <c r="Y97" s="197">
        <f t="shared" si="15"/>
        <v>0</v>
      </c>
    </row>
    <row r="98" spans="1:25" ht="13">
      <c r="A98" s="2" t="s">
        <v>275</v>
      </c>
      <c r="B98" s="2" t="s">
        <v>75</v>
      </c>
      <c r="C98" s="89" t="s">
        <v>297</v>
      </c>
      <c r="D98" s="129" t="s">
        <v>302</v>
      </c>
      <c r="E98" s="217">
        <f>IFERROR(VLOOKUP($B98,'[25]APR-21'!$B:$H,6,FALSE),0)</f>
        <v>0</v>
      </c>
      <c r="F98" s="218">
        <f>IFERROR(VLOOKUP(B98,'[25]APR-21'!B:H,7,FALSE),0)</f>
        <v>0</v>
      </c>
      <c r="G98" s="219">
        <f t="shared" si="13"/>
        <v>0</v>
      </c>
      <c r="H98" s="217">
        <f>IFERROR(VLOOKUP(B98,'[26]MAY-21'!B:H,6,FALSE),0)</f>
        <v>0</v>
      </c>
      <c r="I98" s="218">
        <f>IFERROR(VLOOKUP(B98,'[26]MAY-21'!B:H,7,FALSE),0)</f>
        <v>0</v>
      </c>
      <c r="J98" s="219">
        <f t="shared" si="9"/>
        <v>0</v>
      </c>
      <c r="K98" s="217">
        <f>IFERROR(VLOOKUP(B98,'[27]JUN-21'!B:H,6,FALSE),0)</f>
        <v>0</v>
      </c>
      <c r="L98" s="218">
        <f>IFERROR(VLOOKUP(B98,'[27]JUN-21'!B:H,7,FALSE),0)</f>
        <v>0</v>
      </c>
      <c r="M98" s="219">
        <f t="shared" si="10"/>
        <v>0</v>
      </c>
      <c r="N98" s="217">
        <f>IFERROR(VLOOKUP(B98,'[28]JUL-21'!B:H,6,FALSE),0)</f>
        <v>0</v>
      </c>
      <c r="O98" s="218">
        <f>IFERROR(VLOOKUP(B98,'[28]JUL-21'!B:H,7,FALSE),0)</f>
        <v>0</v>
      </c>
      <c r="P98" s="219">
        <f t="shared" si="11"/>
        <v>0</v>
      </c>
      <c r="Q98" s="217">
        <f>IFERROR(VLOOKUP(B98,'[29]AUG-21'!B:H,6,FALSE),0)</f>
        <v>0</v>
      </c>
      <c r="R98" s="218">
        <f>IFERROR(VLOOKUP(B98,'[29]AUG-21'!B:H,7,FALSE),0)</f>
        <v>0</v>
      </c>
      <c r="S98" s="219">
        <f t="shared" si="14"/>
        <v>0</v>
      </c>
      <c r="T98" s="217">
        <f>IFERROR(VLOOKUP(B98,'[30]SEP-21'!B:H,6,FALSE),0)</f>
        <v>0</v>
      </c>
      <c r="U98" s="218">
        <f>IFERROR(VLOOKUP(B98,'[30]SEP-21'!B:H,7,FALSE),0)</f>
        <v>0</v>
      </c>
      <c r="V98" s="219">
        <f t="shared" si="12"/>
        <v>0</v>
      </c>
      <c r="W98" s="195">
        <f t="shared" si="15"/>
        <v>0</v>
      </c>
      <c r="X98" s="196">
        <f t="shared" si="15"/>
        <v>0</v>
      </c>
      <c r="Y98" s="197">
        <f t="shared" si="15"/>
        <v>0</v>
      </c>
    </row>
    <row r="99" spans="1:25" ht="13">
      <c r="A99" s="2" t="s">
        <v>275</v>
      </c>
      <c r="B99" s="2" t="s">
        <v>76</v>
      </c>
      <c r="C99" s="89" t="s">
        <v>297</v>
      </c>
      <c r="D99" s="129" t="s">
        <v>302</v>
      </c>
      <c r="E99" s="217">
        <f>IFERROR(VLOOKUP($B99,'[25]APR-21'!$B:$H,6,FALSE),0)</f>
        <v>0</v>
      </c>
      <c r="F99" s="218">
        <f>IFERROR(VLOOKUP(B99,'[25]APR-21'!B:H,7,FALSE),0)</f>
        <v>0</v>
      </c>
      <c r="G99" s="219">
        <f t="shared" si="13"/>
        <v>0</v>
      </c>
      <c r="H99" s="217">
        <f>IFERROR(VLOOKUP(B99,'[26]MAY-21'!B:H,6,FALSE),0)</f>
        <v>0</v>
      </c>
      <c r="I99" s="218">
        <f>IFERROR(VLOOKUP(B99,'[26]MAY-21'!B:H,7,FALSE),0)</f>
        <v>0</v>
      </c>
      <c r="J99" s="219">
        <f t="shared" si="9"/>
        <v>0</v>
      </c>
      <c r="K99" s="217">
        <f>IFERROR(VLOOKUP(B99,'[27]JUN-21'!B:H,6,FALSE),0)</f>
        <v>0</v>
      </c>
      <c r="L99" s="218">
        <f>IFERROR(VLOOKUP(B99,'[27]JUN-21'!B:H,7,FALSE),0)</f>
        <v>0</v>
      </c>
      <c r="M99" s="219">
        <f t="shared" si="10"/>
        <v>0</v>
      </c>
      <c r="N99" s="217">
        <f>IFERROR(VLOOKUP(B99,'[28]JUL-21'!B:H,6,FALSE),0)</f>
        <v>0</v>
      </c>
      <c r="O99" s="218">
        <f>IFERROR(VLOOKUP(B99,'[28]JUL-21'!B:H,7,FALSE),0)</f>
        <v>0</v>
      </c>
      <c r="P99" s="219">
        <f t="shared" si="11"/>
        <v>0</v>
      </c>
      <c r="Q99" s="217">
        <f>IFERROR(VLOOKUP(B99,'[29]AUG-21'!B:H,6,FALSE),0)</f>
        <v>0</v>
      </c>
      <c r="R99" s="218">
        <f>IFERROR(VLOOKUP(B99,'[29]AUG-21'!B:H,7,FALSE),0)</f>
        <v>0</v>
      </c>
      <c r="S99" s="219">
        <f t="shared" si="14"/>
        <v>0</v>
      </c>
      <c r="T99" s="217">
        <f>IFERROR(VLOOKUP(B99,'[30]SEP-21'!B:H,6,FALSE),0)</f>
        <v>0</v>
      </c>
      <c r="U99" s="218">
        <f>IFERROR(VLOOKUP(B99,'[30]SEP-21'!B:H,7,FALSE),0)</f>
        <v>0</v>
      </c>
      <c r="V99" s="219">
        <f t="shared" si="12"/>
        <v>0</v>
      </c>
      <c r="W99" s="195">
        <f t="shared" si="15"/>
        <v>0</v>
      </c>
      <c r="X99" s="196">
        <f t="shared" si="15"/>
        <v>0</v>
      </c>
      <c r="Y99" s="197">
        <f t="shared" si="15"/>
        <v>0</v>
      </c>
    </row>
    <row r="100" spans="1:25" ht="13">
      <c r="A100" s="2" t="s">
        <v>275</v>
      </c>
      <c r="B100" s="2" t="s">
        <v>85</v>
      </c>
      <c r="C100" s="89" t="s">
        <v>297</v>
      </c>
      <c r="D100" s="129" t="s">
        <v>302</v>
      </c>
      <c r="E100" s="217">
        <f>IFERROR(VLOOKUP($B100,'[25]APR-21'!$B:$H,6,FALSE),0)</f>
        <v>40459.85</v>
      </c>
      <c r="F100" s="218">
        <f>IFERROR(VLOOKUP(B100,'[25]APR-21'!B:H,7,FALSE),0)</f>
        <v>2532.85</v>
      </c>
      <c r="G100" s="219">
        <f t="shared" si="13"/>
        <v>42992.7</v>
      </c>
      <c r="H100" s="217">
        <f>IFERROR(VLOOKUP(B100,'[26]MAY-21'!B:H,6,FALSE),0)</f>
        <v>42194.65</v>
      </c>
      <c r="I100" s="218">
        <f>IFERROR(VLOOKUP(B100,'[26]MAY-21'!B:H,7,FALSE),0)</f>
        <v>2738.6</v>
      </c>
      <c r="J100" s="219">
        <f t="shared" si="9"/>
        <v>44933.25</v>
      </c>
      <c r="K100" s="217">
        <f>IFERROR(VLOOKUP(B100,'[27]JUN-21'!B:H,6,FALSE),0)</f>
        <v>20895.2</v>
      </c>
      <c r="L100" s="218">
        <f>IFERROR(VLOOKUP(B100,'[27]JUN-21'!B:H,7,FALSE),0)</f>
        <v>2032.75</v>
      </c>
      <c r="M100" s="219">
        <f t="shared" si="10"/>
        <v>22927.95</v>
      </c>
      <c r="N100" s="217">
        <f>IFERROR(VLOOKUP(B100,'[28]JUL-21'!B:H,6,FALSE),0)</f>
        <v>4789.05</v>
      </c>
      <c r="O100" s="218">
        <f>IFERROR(VLOOKUP(B100,'[28]JUL-21'!B:H,7,FALSE),0)</f>
        <v>1293.8499999999999</v>
      </c>
      <c r="P100" s="219">
        <f t="shared" si="11"/>
        <v>6082.9</v>
      </c>
      <c r="Q100" s="217">
        <f>IFERROR(VLOOKUP(B100,'[29]AUG-21'!B:H,6,FALSE),0)</f>
        <v>61223</v>
      </c>
      <c r="R100" s="218">
        <f>IFERROR(VLOOKUP(B100,'[29]AUG-21'!B:H,7,FALSE),0)</f>
        <v>3502.2</v>
      </c>
      <c r="S100" s="219">
        <f t="shared" si="14"/>
        <v>64725.2</v>
      </c>
      <c r="T100" s="217">
        <f>IFERROR(VLOOKUP(B100,'[30]SEP-21'!B:H,6,FALSE),0)</f>
        <v>46363.45</v>
      </c>
      <c r="U100" s="218">
        <f>IFERROR(VLOOKUP(B100,'[30]SEP-21'!B:H,7,FALSE),0)</f>
        <v>3491.75</v>
      </c>
      <c r="V100" s="219">
        <f t="shared" si="12"/>
        <v>49855.199999999997</v>
      </c>
      <c r="W100" s="195">
        <f t="shared" si="15"/>
        <v>215925.2</v>
      </c>
      <c r="X100" s="196">
        <f t="shared" si="15"/>
        <v>15592</v>
      </c>
      <c r="Y100" s="197">
        <f t="shared" si="15"/>
        <v>231517.2</v>
      </c>
    </row>
    <row r="101" spans="1:25" ht="13">
      <c r="A101" s="2" t="s">
        <v>275</v>
      </c>
      <c r="B101" s="2" t="s">
        <v>86</v>
      </c>
      <c r="C101" s="89" t="s">
        <v>297</v>
      </c>
      <c r="D101" s="129" t="s">
        <v>302</v>
      </c>
      <c r="E101" s="217">
        <f>IFERROR(VLOOKUP($B101,'[25]APR-21'!$B:$H,6,FALSE),0)</f>
        <v>44011.25</v>
      </c>
      <c r="F101" s="218">
        <f>IFERROR(VLOOKUP(B101,'[25]APR-21'!B:H,7,FALSE),0)</f>
        <v>3023.85</v>
      </c>
      <c r="G101" s="219">
        <f t="shared" si="13"/>
        <v>47035.1</v>
      </c>
      <c r="H101" s="217">
        <f>IFERROR(VLOOKUP(B101,'[26]MAY-21'!B:H,6,FALSE),0)</f>
        <v>31842.95</v>
      </c>
      <c r="I101" s="218">
        <f>IFERROR(VLOOKUP(B101,'[26]MAY-21'!B:H,7,FALSE),0)</f>
        <v>4021.8</v>
      </c>
      <c r="J101" s="219">
        <f t="shared" si="9"/>
        <v>35864.75</v>
      </c>
      <c r="K101" s="217">
        <f>IFERROR(VLOOKUP(B101,'[27]JUN-21'!B:H,6,FALSE),0)</f>
        <v>16692.849999999999</v>
      </c>
      <c r="L101" s="218">
        <f>IFERROR(VLOOKUP(B101,'[27]JUN-21'!B:H,7,FALSE),0)</f>
        <v>3916.25</v>
      </c>
      <c r="M101" s="219">
        <f t="shared" si="10"/>
        <v>20609.099999999999</v>
      </c>
      <c r="N101" s="217">
        <f>IFERROR(VLOOKUP(B101,'[28]JUL-21'!B:H,6,FALSE),0)</f>
        <v>0</v>
      </c>
      <c r="O101" s="218">
        <f>IFERROR(VLOOKUP(B101,'[28]JUL-21'!B:H,7,FALSE),0)</f>
        <v>0</v>
      </c>
      <c r="P101" s="219">
        <f t="shared" si="11"/>
        <v>0</v>
      </c>
      <c r="Q101" s="217">
        <f>IFERROR(VLOOKUP(B101,'[29]AUG-21'!B:H,6,FALSE),0)</f>
        <v>1.95</v>
      </c>
      <c r="R101" s="218">
        <f>IFERROR(VLOOKUP(B101,'[29]AUG-21'!B:H,7,FALSE),0)</f>
        <v>300.2</v>
      </c>
      <c r="S101" s="219">
        <f t="shared" si="14"/>
        <v>302.14999999999998</v>
      </c>
      <c r="T101" s="217">
        <f>IFERROR(VLOOKUP(B101,'[30]SEP-21'!B:H,6,FALSE),0)</f>
        <v>21090</v>
      </c>
      <c r="U101" s="218">
        <f>IFERROR(VLOOKUP(B101,'[30]SEP-21'!B:H,7,FALSE),0)</f>
        <v>2954.7</v>
      </c>
      <c r="V101" s="219">
        <f t="shared" si="12"/>
        <v>24044.7</v>
      </c>
      <c r="W101" s="195">
        <f t="shared" si="15"/>
        <v>113638.99999999999</v>
      </c>
      <c r="X101" s="196">
        <f t="shared" si="15"/>
        <v>14216.8</v>
      </c>
      <c r="Y101" s="197">
        <f t="shared" si="15"/>
        <v>127855.8</v>
      </c>
    </row>
    <row r="102" spans="1:25" ht="13">
      <c r="A102" s="2" t="s">
        <v>275</v>
      </c>
      <c r="B102" s="2" t="s">
        <v>89</v>
      </c>
      <c r="C102" s="89" t="s">
        <v>297</v>
      </c>
      <c r="D102" s="129" t="s">
        <v>298</v>
      </c>
      <c r="E102" s="217">
        <f>IFERROR(VLOOKUP($B102,'[25]APR-21'!$B:$H,6,FALSE),0)</f>
        <v>20808.55</v>
      </c>
      <c r="F102" s="218">
        <f>IFERROR(VLOOKUP(B102,'[25]APR-21'!B:H,7,FALSE),0)</f>
        <v>13442.61</v>
      </c>
      <c r="G102" s="219">
        <f t="shared" si="13"/>
        <v>34251.160000000003</v>
      </c>
      <c r="H102" s="217">
        <f>IFERROR(VLOOKUP(B102,'[26]MAY-21'!B:H,6,FALSE),0)</f>
        <v>16368.65</v>
      </c>
      <c r="I102" s="218">
        <f>IFERROR(VLOOKUP(B102,'[26]MAY-21'!B:H,7,FALSE),0)</f>
        <v>14108.95</v>
      </c>
      <c r="J102" s="219">
        <f t="shared" si="9"/>
        <v>30477.599999999999</v>
      </c>
      <c r="K102" s="217">
        <f>IFERROR(VLOOKUP(B102,'[27]JUN-21'!B:H,6,FALSE),0)</f>
        <v>7.21</v>
      </c>
      <c r="L102" s="218">
        <f>IFERROR(VLOOKUP(B102,'[27]JUN-21'!B:H,7,FALSE),0)</f>
        <v>0</v>
      </c>
      <c r="M102" s="219">
        <f t="shared" si="10"/>
        <v>7.21</v>
      </c>
      <c r="N102" s="217">
        <f>IFERROR(VLOOKUP(B102,'[28]JUL-21'!B:H,6,FALSE),0)</f>
        <v>8.34</v>
      </c>
      <c r="O102" s="218">
        <f>IFERROR(VLOOKUP(B102,'[28]JUL-21'!B:H,7,FALSE),0)</f>
        <v>0.15</v>
      </c>
      <c r="P102" s="219">
        <f t="shared" si="11"/>
        <v>8.49</v>
      </c>
      <c r="Q102" s="217">
        <f>IFERROR(VLOOKUP(B102,'[29]AUG-21'!B:H,6,FALSE),0)</f>
        <v>3706.01</v>
      </c>
      <c r="R102" s="218">
        <f>IFERROR(VLOOKUP(B102,'[29]AUG-21'!B:H,7,FALSE),0)</f>
        <v>13593.35</v>
      </c>
      <c r="S102" s="219">
        <f t="shared" si="14"/>
        <v>17299.36</v>
      </c>
      <c r="T102" s="217">
        <f>IFERROR(VLOOKUP(B102,'[30]SEP-21'!B:H,6,FALSE),0)</f>
        <v>6315.64</v>
      </c>
      <c r="U102" s="218">
        <f>IFERROR(VLOOKUP(B102,'[30]SEP-21'!B:H,7,FALSE),0)</f>
        <v>11187.57</v>
      </c>
      <c r="V102" s="219">
        <f t="shared" si="12"/>
        <v>17503.21</v>
      </c>
      <c r="W102" s="195">
        <f t="shared" si="15"/>
        <v>47214.399999999994</v>
      </c>
      <c r="X102" s="196">
        <f t="shared" si="15"/>
        <v>52332.630000000005</v>
      </c>
      <c r="Y102" s="197">
        <f t="shared" si="15"/>
        <v>99547.03</v>
      </c>
    </row>
    <row r="103" spans="1:25" ht="13">
      <c r="A103" s="2" t="s">
        <v>275</v>
      </c>
      <c r="B103" s="2" t="s">
        <v>327</v>
      </c>
      <c r="C103" s="89" t="s">
        <v>297</v>
      </c>
      <c r="D103" s="129" t="s">
        <v>302</v>
      </c>
      <c r="E103" s="217">
        <f>IFERROR(VLOOKUP($B103,'[25]APR-21'!$B:$H,6,FALSE),0)</f>
        <v>11139.45</v>
      </c>
      <c r="F103" s="218">
        <f>IFERROR(VLOOKUP(B103,'[25]APR-21'!B:H,7,FALSE),0)</f>
        <v>1846.7</v>
      </c>
      <c r="G103" s="219">
        <f t="shared" si="13"/>
        <v>12986.150000000001</v>
      </c>
      <c r="H103" s="217">
        <f>IFERROR(VLOOKUP(B103,'[26]MAY-21'!B:H,6,FALSE),0)</f>
        <v>10950.75</v>
      </c>
      <c r="I103" s="218">
        <f>IFERROR(VLOOKUP(B103,'[26]MAY-21'!B:H,7,FALSE),0)</f>
        <v>4225.95</v>
      </c>
      <c r="J103" s="219">
        <f t="shared" si="9"/>
        <v>15176.7</v>
      </c>
      <c r="K103" s="217">
        <f>IFERROR(VLOOKUP(B103,'[27]JUN-21'!B:H,6,FALSE),0)</f>
        <v>11465.25</v>
      </c>
      <c r="L103" s="218">
        <f>IFERROR(VLOOKUP(B103,'[27]JUN-21'!B:H,7,FALSE),0)</f>
        <v>3799.6</v>
      </c>
      <c r="M103" s="219">
        <f t="shared" si="10"/>
        <v>15264.85</v>
      </c>
      <c r="N103" s="217">
        <f>IFERROR(VLOOKUP(B103,'[28]JUL-21'!B:H,6,FALSE),0)</f>
        <v>13335.3</v>
      </c>
      <c r="O103" s="218">
        <f>IFERROR(VLOOKUP(B103,'[28]JUL-21'!B:H,7,FALSE),0)</f>
        <v>1538.1</v>
      </c>
      <c r="P103" s="219">
        <f t="shared" si="11"/>
        <v>14873.4</v>
      </c>
      <c r="Q103" s="217">
        <f>IFERROR(VLOOKUP(B103,'[29]AUG-21'!B:H,6,FALSE),0)</f>
        <v>18595.099999999999</v>
      </c>
      <c r="R103" s="218">
        <f>IFERROR(VLOOKUP(B103,'[29]AUG-21'!B:H,7,FALSE),0)</f>
        <v>2296</v>
      </c>
      <c r="S103" s="219">
        <f t="shared" si="14"/>
        <v>20891.099999999999</v>
      </c>
      <c r="T103" s="217">
        <f>IFERROR(VLOOKUP(B103,'[30]SEP-21'!B:H,6,FALSE),0)</f>
        <v>20714.7</v>
      </c>
      <c r="U103" s="218">
        <f>IFERROR(VLOOKUP(B103,'[30]SEP-21'!B:H,7,FALSE),0)</f>
        <v>705.65</v>
      </c>
      <c r="V103" s="219">
        <f t="shared" si="12"/>
        <v>21420.350000000002</v>
      </c>
      <c r="W103" s="195">
        <f t="shared" si="15"/>
        <v>86200.55</v>
      </c>
      <c r="X103" s="196">
        <f t="shared" si="15"/>
        <v>14412</v>
      </c>
      <c r="Y103" s="197">
        <f t="shared" si="15"/>
        <v>100612.55000000002</v>
      </c>
    </row>
    <row r="104" spans="1:25" ht="13">
      <c r="A104" s="2" t="s">
        <v>275</v>
      </c>
      <c r="B104" s="2" t="s">
        <v>328</v>
      </c>
      <c r="C104" s="89" t="s">
        <v>297</v>
      </c>
      <c r="D104" s="129" t="s">
        <v>302</v>
      </c>
      <c r="E104" s="217">
        <f>IFERROR(VLOOKUP($B104,'[25]APR-21'!$B:$H,6,FALSE),0)</f>
        <v>16670.55</v>
      </c>
      <c r="F104" s="218">
        <f>IFERROR(VLOOKUP(B104,'[25]APR-21'!B:H,7,FALSE),0)</f>
        <v>3206.4</v>
      </c>
      <c r="G104" s="219">
        <f t="shared" si="13"/>
        <v>19876.95</v>
      </c>
      <c r="H104" s="217">
        <f>IFERROR(VLOOKUP(B104,'[26]MAY-21'!B:H,6,FALSE),0)</f>
        <v>13233.65</v>
      </c>
      <c r="I104" s="218">
        <f>IFERROR(VLOOKUP(B104,'[26]MAY-21'!B:H,7,FALSE),0)</f>
        <v>1726.7</v>
      </c>
      <c r="J104" s="219">
        <f t="shared" si="9"/>
        <v>14960.35</v>
      </c>
      <c r="K104" s="217">
        <f>IFERROR(VLOOKUP(B104,'[27]JUN-21'!B:H,6,FALSE),0)</f>
        <v>20826.150000000001</v>
      </c>
      <c r="L104" s="218">
        <f>IFERROR(VLOOKUP(B104,'[27]JUN-21'!B:H,7,FALSE),0)</f>
        <v>667.45</v>
      </c>
      <c r="M104" s="219">
        <f t="shared" si="10"/>
        <v>21493.600000000002</v>
      </c>
      <c r="N104" s="217">
        <f>IFERROR(VLOOKUP(B104,'[28]JUL-21'!B:H,6,FALSE),0)</f>
        <v>17003.55</v>
      </c>
      <c r="O104" s="218">
        <f>IFERROR(VLOOKUP(B104,'[28]JUL-21'!B:H,7,FALSE),0)</f>
        <v>1489.95</v>
      </c>
      <c r="P104" s="219">
        <f t="shared" si="11"/>
        <v>18493.5</v>
      </c>
      <c r="Q104" s="217">
        <f>IFERROR(VLOOKUP(B104,'[29]AUG-21'!B:H,6,FALSE),0)</f>
        <v>22842.5</v>
      </c>
      <c r="R104" s="218">
        <f>IFERROR(VLOOKUP(B104,'[29]AUG-21'!B:H,7,FALSE),0)</f>
        <v>897.4</v>
      </c>
      <c r="S104" s="219">
        <f t="shared" si="14"/>
        <v>23739.9</v>
      </c>
      <c r="T104" s="217">
        <f>IFERROR(VLOOKUP(B104,'[30]SEP-21'!B:H,6,FALSE),0)</f>
        <v>25701.3</v>
      </c>
      <c r="U104" s="218">
        <f>IFERROR(VLOOKUP(B104,'[30]SEP-21'!B:H,7,FALSE),0)</f>
        <v>611.75</v>
      </c>
      <c r="V104" s="219">
        <f t="shared" si="12"/>
        <v>26313.05</v>
      </c>
      <c r="W104" s="195">
        <f t="shared" si="15"/>
        <v>116277.7</v>
      </c>
      <c r="X104" s="196">
        <f t="shared" si="15"/>
        <v>8599.65</v>
      </c>
      <c r="Y104" s="197">
        <f t="shared" si="15"/>
        <v>124877.35000000002</v>
      </c>
    </row>
    <row r="105" spans="1:25" ht="13">
      <c r="A105" s="2" t="s">
        <v>275</v>
      </c>
      <c r="B105" s="2" t="s">
        <v>329</v>
      </c>
      <c r="C105" s="89" t="s">
        <v>297</v>
      </c>
      <c r="D105" s="129" t="s">
        <v>302</v>
      </c>
      <c r="E105" s="217">
        <f>IFERROR(VLOOKUP($B105,'[25]APR-21'!$B:$H,6,FALSE),0)</f>
        <v>11373.45</v>
      </c>
      <c r="F105" s="218">
        <f>IFERROR(VLOOKUP(B105,'[25]APR-21'!B:H,7,FALSE),0)</f>
        <v>1031.05</v>
      </c>
      <c r="G105" s="219">
        <f t="shared" si="13"/>
        <v>12404.5</v>
      </c>
      <c r="H105" s="217">
        <f>IFERROR(VLOOKUP(B105,'[26]MAY-21'!B:H,6,FALSE),0)</f>
        <v>8644.6</v>
      </c>
      <c r="I105" s="218">
        <f>IFERROR(VLOOKUP(B105,'[26]MAY-21'!B:H,7,FALSE),0)</f>
        <v>2488.1999999999998</v>
      </c>
      <c r="J105" s="219">
        <f t="shared" si="9"/>
        <v>11132.8</v>
      </c>
      <c r="K105" s="217">
        <f>IFERROR(VLOOKUP(B105,'[27]JUN-21'!B:H,6,FALSE),0)</f>
        <v>20207.7</v>
      </c>
      <c r="L105" s="218">
        <f>IFERROR(VLOOKUP(B105,'[27]JUN-21'!B:H,7,FALSE),0)</f>
        <v>2210.6999999999998</v>
      </c>
      <c r="M105" s="219">
        <f t="shared" si="10"/>
        <v>22418.400000000001</v>
      </c>
      <c r="N105" s="217">
        <f>IFERROR(VLOOKUP(B105,'[28]JUL-21'!B:H,6,FALSE),0)</f>
        <v>13375.05</v>
      </c>
      <c r="O105" s="218">
        <f>IFERROR(VLOOKUP(B105,'[28]JUL-21'!B:H,7,FALSE),0)</f>
        <v>724.75</v>
      </c>
      <c r="P105" s="219">
        <f t="shared" si="11"/>
        <v>14099.8</v>
      </c>
      <c r="Q105" s="217">
        <f>IFERROR(VLOOKUP(B105,'[29]AUG-21'!B:H,6,FALSE),0)</f>
        <v>18942.25</v>
      </c>
      <c r="R105" s="218">
        <f>IFERROR(VLOOKUP(B105,'[29]AUG-21'!B:H,7,FALSE),0)</f>
        <v>3295.7</v>
      </c>
      <c r="S105" s="219">
        <f t="shared" si="14"/>
        <v>22237.95</v>
      </c>
      <c r="T105" s="217">
        <f>IFERROR(VLOOKUP(B105,'[30]SEP-21'!B:H,6,FALSE),0)</f>
        <v>23678.5</v>
      </c>
      <c r="U105" s="218">
        <f>IFERROR(VLOOKUP(B105,'[30]SEP-21'!B:H,7,FALSE),0)</f>
        <v>2091.75</v>
      </c>
      <c r="V105" s="219">
        <f t="shared" si="12"/>
        <v>25770.25</v>
      </c>
      <c r="W105" s="195">
        <f t="shared" si="15"/>
        <v>96221.55</v>
      </c>
      <c r="X105" s="196">
        <f t="shared" si="15"/>
        <v>11842.15</v>
      </c>
      <c r="Y105" s="197">
        <f t="shared" si="15"/>
        <v>108063.7</v>
      </c>
    </row>
    <row r="106" spans="1:25" ht="13">
      <c r="A106" s="2" t="s">
        <v>275</v>
      </c>
      <c r="B106" s="2" t="s">
        <v>330</v>
      </c>
      <c r="C106" s="89" t="s">
        <v>297</v>
      </c>
      <c r="D106" s="129" t="s">
        <v>302</v>
      </c>
      <c r="E106" s="217">
        <f>IFERROR(VLOOKUP($B106,'[25]APR-21'!$B:$H,6,FALSE),0)</f>
        <v>25507.75</v>
      </c>
      <c r="F106" s="218">
        <f>IFERROR(VLOOKUP(B106,'[25]APR-21'!B:H,7,FALSE),0)</f>
        <v>1249</v>
      </c>
      <c r="G106" s="219">
        <f t="shared" si="13"/>
        <v>26756.75</v>
      </c>
      <c r="H106" s="217">
        <f>IFERROR(VLOOKUP(B106,'[26]MAY-21'!B:H,6,FALSE),0)</f>
        <v>11306.35</v>
      </c>
      <c r="I106" s="218">
        <f>IFERROR(VLOOKUP(B106,'[26]MAY-21'!B:H,7,FALSE),0)</f>
        <v>2326.25</v>
      </c>
      <c r="J106" s="219">
        <f t="shared" si="9"/>
        <v>13632.6</v>
      </c>
      <c r="K106" s="217">
        <f>IFERROR(VLOOKUP(B106,'[27]JUN-21'!B:H,6,FALSE),0)</f>
        <v>9689.2999999999993</v>
      </c>
      <c r="L106" s="218">
        <f>IFERROR(VLOOKUP(B106,'[27]JUN-21'!B:H,7,FALSE),0)</f>
        <v>2497.1</v>
      </c>
      <c r="M106" s="219">
        <f t="shared" si="10"/>
        <v>12186.4</v>
      </c>
      <c r="N106" s="217">
        <f>IFERROR(VLOOKUP(B106,'[28]JUL-21'!B:H,6,FALSE),0)</f>
        <v>11390.6</v>
      </c>
      <c r="O106" s="218">
        <f>IFERROR(VLOOKUP(B106,'[28]JUL-21'!B:H,7,FALSE),0)</f>
        <v>1579</v>
      </c>
      <c r="P106" s="219">
        <f t="shared" si="11"/>
        <v>12969.6</v>
      </c>
      <c r="Q106" s="217">
        <f>IFERROR(VLOOKUP(B106,'[29]AUG-21'!B:H,6,FALSE),0)</f>
        <v>4573.55</v>
      </c>
      <c r="R106" s="218">
        <f>IFERROR(VLOOKUP(B106,'[29]AUG-21'!B:H,7,FALSE),0)</f>
        <v>1927.7</v>
      </c>
      <c r="S106" s="219">
        <f t="shared" si="14"/>
        <v>6501.25</v>
      </c>
      <c r="T106" s="217">
        <f>IFERROR(VLOOKUP(B106,'[30]SEP-21'!B:H,6,FALSE),0)</f>
        <v>10281.450000000001</v>
      </c>
      <c r="U106" s="218">
        <f>IFERROR(VLOOKUP(B106,'[30]SEP-21'!B:H,7,FALSE),0)</f>
        <v>1223.45</v>
      </c>
      <c r="V106" s="219">
        <f t="shared" si="12"/>
        <v>11504.900000000001</v>
      </c>
      <c r="W106" s="195">
        <f t="shared" si="15"/>
        <v>72749</v>
      </c>
      <c r="X106" s="196">
        <f t="shared" si="15"/>
        <v>10802.500000000002</v>
      </c>
      <c r="Y106" s="197">
        <f t="shared" si="15"/>
        <v>83551.5</v>
      </c>
    </row>
    <row r="107" spans="1:25" ht="13">
      <c r="A107" s="2" t="s">
        <v>275</v>
      </c>
      <c r="B107" s="2" t="s">
        <v>331</v>
      </c>
      <c r="C107" s="89" t="s">
        <v>297</v>
      </c>
      <c r="D107" s="129" t="s">
        <v>302</v>
      </c>
      <c r="E107" s="217">
        <f>IFERROR(VLOOKUP($B107,'[25]APR-21'!$B:$H,6,FALSE),0)</f>
        <v>19113.099999999999</v>
      </c>
      <c r="F107" s="218">
        <f>IFERROR(VLOOKUP(B107,'[25]APR-21'!B:H,7,FALSE),0)</f>
        <v>1173.4000000000001</v>
      </c>
      <c r="G107" s="219">
        <f t="shared" si="13"/>
        <v>20286.5</v>
      </c>
      <c r="H107" s="217">
        <f>IFERROR(VLOOKUP(B107,'[26]MAY-21'!B:H,6,FALSE),0)</f>
        <v>3646.15</v>
      </c>
      <c r="I107" s="218">
        <f>IFERROR(VLOOKUP(B107,'[26]MAY-21'!B:H,7,FALSE),0)</f>
        <v>403.05</v>
      </c>
      <c r="J107" s="219">
        <f t="shared" si="9"/>
        <v>4049.2000000000003</v>
      </c>
      <c r="K107" s="217">
        <f>IFERROR(VLOOKUP(B107,'[27]JUN-21'!B:H,6,FALSE),0)</f>
        <v>7153.05</v>
      </c>
      <c r="L107" s="218">
        <f>IFERROR(VLOOKUP(B107,'[27]JUN-21'!B:H,7,FALSE),0)</f>
        <v>750.5</v>
      </c>
      <c r="M107" s="219">
        <f t="shared" si="10"/>
        <v>7903.55</v>
      </c>
      <c r="N107" s="217">
        <f>IFERROR(VLOOKUP(B107,'[28]JUL-21'!B:H,6,FALSE),0)</f>
        <v>16595.45</v>
      </c>
      <c r="O107" s="218">
        <f>IFERROR(VLOOKUP(B107,'[28]JUL-21'!B:H,7,FALSE),0)</f>
        <v>2023.65</v>
      </c>
      <c r="P107" s="219">
        <f t="shared" si="11"/>
        <v>18619.100000000002</v>
      </c>
      <c r="Q107" s="217">
        <f>IFERROR(VLOOKUP(B107,'[29]AUG-21'!B:H,6,FALSE),0)</f>
        <v>35769.65</v>
      </c>
      <c r="R107" s="218">
        <f>IFERROR(VLOOKUP(B107,'[29]AUG-21'!B:H,7,FALSE),0)</f>
        <v>2366.85</v>
      </c>
      <c r="S107" s="219">
        <f t="shared" si="14"/>
        <v>38136.5</v>
      </c>
      <c r="T107" s="217">
        <f>IFERROR(VLOOKUP(B107,'[30]SEP-21'!B:H,6,FALSE),0)</f>
        <v>24627.15</v>
      </c>
      <c r="U107" s="218">
        <f>IFERROR(VLOOKUP(B107,'[30]SEP-21'!B:H,7,FALSE),0)</f>
        <v>2966.5</v>
      </c>
      <c r="V107" s="219">
        <f t="shared" si="12"/>
        <v>27593.65</v>
      </c>
      <c r="W107" s="195">
        <f t="shared" si="15"/>
        <v>106904.54999999999</v>
      </c>
      <c r="X107" s="196">
        <f t="shared" si="15"/>
        <v>9683.9500000000007</v>
      </c>
      <c r="Y107" s="197">
        <f t="shared" si="15"/>
        <v>116588.5</v>
      </c>
    </row>
    <row r="108" spans="1:25" ht="13">
      <c r="A108" s="2" t="s">
        <v>275</v>
      </c>
      <c r="B108" s="2" t="s">
        <v>313</v>
      </c>
      <c r="C108" s="89" t="s">
        <v>297</v>
      </c>
      <c r="D108" s="129" t="s">
        <v>303</v>
      </c>
      <c r="E108" s="217">
        <f>IFERROR(VLOOKUP($B108,'[25]APR-21'!$B:$H,6,FALSE),0)</f>
        <v>20531.099999999999</v>
      </c>
      <c r="F108" s="218">
        <f>IFERROR(VLOOKUP(B108,'[25]APR-21'!B:H,7,FALSE),0)</f>
        <v>1964.25</v>
      </c>
      <c r="G108" s="219">
        <f t="shared" si="13"/>
        <v>22495.35</v>
      </c>
      <c r="H108" s="217">
        <f>IFERROR(VLOOKUP(B108,'[26]MAY-21'!B:H,6,FALSE),0)</f>
        <v>20738.7</v>
      </c>
      <c r="I108" s="218">
        <f>IFERROR(VLOOKUP(B108,'[26]MAY-21'!B:H,7,FALSE),0)</f>
        <v>3621.7</v>
      </c>
      <c r="J108" s="219">
        <f t="shared" si="9"/>
        <v>24360.400000000001</v>
      </c>
      <c r="K108" s="217">
        <f>IFERROR(VLOOKUP(B108,'[27]JUN-21'!B:H,6,FALSE),0)</f>
        <v>10843.4</v>
      </c>
      <c r="L108" s="218">
        <f>IFERROR(VLOOKUP(B108,'[27]JUN-21'!B:H,7,FALSE),0)</f>
        <v>3387.65</v>
      </c>
      <c r="M108" s="219">
        <f t="shared" si="10"/>
        <v>14231.05</v>
      </c>
      <c r="N108" s="217">
        <f>IFERROR(VLOOKUP(B108,'[28]JUL-21'!B:H,6,FALSE),0)</f>
        <v>13368.75</v>
      </c>
      <c r="O108" s="218">
        <f>IFERROR(VLOOKUP(B108,'[28]JUL-21'!B:H,7,FALSE),0)</f>
        <v>3327.9</v>
      </c>
      <c r="P108" s="219">
        <f t="shared" si="11"/>
        <v>16696.650000000001</v>
      </c>
      <c r="Q108" s="217">
        <f>IFERROR(VLOOKUP(B108,'[29]AUG-21'!B:H,6,FALSE),0)</f>
        <v>1713.55</v>
      </c>
      <c r="R108" s="218">
        <f>IFERROR(VLOOKUP(B108,'[29]AUG-21'!B:H,7,FALSE),0)</f>
        <v>2428.0500000000002</v>
      </c>
      <c r="S108" s="219">
        <f t="shared" si="14"/>
        <v>4141.6000000000004</v>
      </c>
      <c r="T108" s="217">
        <f>IFERROR(VLOOKUP(B108,'[30]SEP-21'!B:H,6,FALSE),0)</f>
        <v>14750.5</v>
      </c>
      <c r="U108" s="218">
        <f>IFERROR(VLOOKUP(B108,'[30]SEP-21'!B:H,7,FALSE),0)</f>
        <v>3024.95</v>
      </c>
      <c r="V108" s="219">
        <f t="shared" si="12"/>
        <v>17775.45</v>
      </c>
      <c r="W108" s="195">
        <f t="shared" si="15"/>
        <v>81946</v>
      </c>
      <c r="X108" s="196">
        <f t="shared" si="15"/>
        <v>17754.5</v>
      </c>
      <c r="Y108" s="197">
        <f t="shared" si="15"/>
        <v>99700.500000000015</v>
      </c>
    </row>
    <row r="109" spans="1:25" ht="13">
      <c r="A109" s="2" t="s">
        <v>275</v>
      </c>
      <c r="B109" s="2" t="s">
        <v>314</v>
      </c>
      <c r="C109" s="89" t="s">
        <v>297</v>
      </c>
      <c r="D109" s="129" t="s">
        <v>303</v>
      </c>
      <c r="E109" s="217">
        <f>IFERROR(VLOOKUP($B109,'[25]APR-21'!$B:$H,6,FALSE),0)</f>
        <v>16576.45</v>
      </c>
      <c r="F109" s="218">
        <f>IFERROR(VLOOKUP(B109,'[25]APR-21'!B:H,7,FALSE),0)</f>
        <v>3178.65</v>
      </c>
      <c r="G109" s="219">
        <f t="shared" si="13"/>
        <v>19755.100000000002</v>
      </c>
      <c r="H109" s="217">
        <f>IFERROR(VLOOKUP(B109,'[26]MAY-21'!B:H,6,FALSE),0)</f>
        <v>39353.9</v>
      </c>
      <c r="I109" s="218">
        <f>IFERROR(VLOOKUP(B109,'[26]MAY-21'!B:H,7,FALSE),0)</f>
        <v>1942.55</v>
      </c>
      <c r="J109" s="219">
        <f t="shared" si="9"/>
        <v>41296.450000000004</v>
      </c>
      <c r="K109" s="217">
        <f>IFERROR(VLOOKUP(B109,'[27]JUN-21'!B:H,6,FALSE),0)</f>
        <v>29910.65</v>
      </c>
      <c r="L109" s="218">
        <f>IFERROR(VLOOKUP(B109,'[27]JUN-21'!B:H,7,FALSE),0)</f>
        <v>1682.6</v>
      </c>
      <c r="M109" s="219">
        <f t="shared" si="10"/>
        <v>31593.25</v>
      </c>
      <c r="N109" s="217">
        <f>IFERROR(VLOOKUP(B109,'[28]JUL-21'!B:H,6,FALSE),0)</f>
        <v>25699.599999999999</v>
      </c>
      <c r="O109" s="218">
        <f>IFERROR(VLOOKUP(B109,'[28]JUL-21'!B:H,7,FALSE),0)</f>
        <v>1025.3</v>
      </c>
      <c r="P109" s="219">
        <f t="shared" si="11"/>
        <v>26724.899999999998</v>
      </c>
      <c r="Q109" s="217">
        <f>IFERROR(VLOOKUP(B109,'[29]AUG-21'!B:H,6,FALSE),0)</f>
        <v>20206.099999999999</v>
      </c>
      <c r="R109" s="218">
        <f>IFERROR(VLOOKUP(B109,'[29]AUG-21'!B:H,7,FALSE),0)</f>
        <v>2114.5500000000002</v>
      </c>
      <c r="S109" s="219">
        <f t="shared" si="14"/>
        <v>22320.649999999998</v>
      </c>
      <c r="T109" s="217">
        <f>IFERROR(VLOOKUP(B109,'[30]SEP-21'!B:H,6,FALSE),0)</f>
        <v>31200.55</v>
      </c>
      <c r="U109" s="218">
        <f>IFERROR(VLOOKUP(B109,'[30]SEP-21'!B:H,7,FALSE),0)</f>
        <v>2006.9</v>
      </c>
      <c r="V109" s="219">
        <f t="shared" si="12"/>
        <v>33207.449999999997</v>
      </c>
      <c r="W109" s="195">
        <f t="shared" si="15"/>
        <v>162947.25</v>
      </c>
      <c r="X109" s="196">
        <f t="shared" si="15"/>
        <v>11950.55</v>
      </c>
      <c r="Y109" s="197">
        <f t="shared" si="15"/>
        <v>174897.8</v>
      </c>
    </row>
    <row r="110" spans="1:25" ht="13">
      <c r="A110" s="2" t="s">
        <v>275</v>
      </c>
      <c r="B110" s="2" t="s">
        <v>315</v>
      </c>
      <c r="C110" s="89" t="s">
        <v>297</v>
      </c>
      <c r="D110" s="129" t="s">
        <v>303</v>
      </c>
      <c r="E110" s="217">
        <f>IFERROR(VLOOKUP($B110,'[25]APR-21'!$B:$H,6,FALSE),0)</f>
        <v>19551.05</v>
      </c>
      <c r="F110" s="218">
        <f>IFERROR(VLOOKUP(B110,'[25]APR-21'!B:H,7,FALSE),0)</f>
        <v>2060.15</v>
      </c>
      <c r="G110" s="219">
        <f t="shared" si="13"/>
        <v>21611.200000000001</v>
      </c>
      <c r="H110" s="217">
        <f>IFERROR(VLOOKUP(B110,'[26]MAY-21'!B:H,6,FALSE),0)</f>
        <v>0.75</v>
      </c>
      <c r="I110" s="218">
        <f>IFERROR(VLOOKUP(B110,'[26]MAY-21'!B:H,7,FALSE),0)</f>
        <v>296.55</v>
      </c>
      <c r="J110" s="219">
        <f t="shared" si="9"/>
        <v>297.3</v>
      </c>
      <c r="K110" s="217">
        <f>IFERROR(VLOOKUP(B110,'[27]JUN-21'!B:H,6,FALSE),0)</f>
        <v>0</v>
      </c>
      <c r="L110" s="218">
        <f>IFERROR(VLOOKUP(B110,'[27]JUN-21'!B:H,7,FALSE),0)</f>
        <v>0</v>
      </c>
      <c r="M110" s="219">
        <f t="shared" si="10"/>
        <v>0</v>
      </c>
      <c r="N110" s="217">
        <f>IFERROR(VLOOKUP(B110,'[28]JUL-21'!B:H,6,FALSE),0)</f>
        <v>8042.5</v>
      </c>
      <c r="O110" s="218">
        <f>IFERROR(VLOOKUP(B110,'[28]JUL-21'!B:H,7,FALSE),0)</f>
        <v>2699.7</v>
      </c>
      <c r="P110" s="219">
        <f t="shared" si="11"/>
        <v>10742.2</v>
      </c>
      <c r="Q110" s="217">
        <f>IFERROR(VLOOKUP(B110,'[29]AUG-21'!B:H,6,FALSE),0)</f>
        <v>12691.75</v>
      </c>
      <c r="R110" s="218">
        <f>IFERROR(VLOOKUP(B110,'[29]AUG-21'!B:H,7,FALSE),0)</f>
        <v>3716.5</v>
      </c>
      <c r="S110" s="219">
        <f t="shared" si="14"/>
        <v>16408.25</v>
      </c>
      <c r="T110" s="217">
        <f>IFERROR(VLOOKUP(B110,'[30]SEP-21'!B:H,6,FALSE),0)</f>
        <v>23781.9</v>
      </c>
      <c r="U110" s="218">
        <f>IFERROR(VLOOKUP(B110,'[30]SEP-21'!B:H,7,FALSE),0)</f>
        <v>2199.15</v>
      </c>
      <c r="V110" s="219">
        <f t="shared" si="12"/>
        <v>25981.050000000003</v>
      </c>
      <c r="W110" s="195">
        <f t="shared" si="15"/>
        <v>64067.950000000004</v>
      </c>
      <c r="X110" s="196">
        <f t="shared" si="15"/>
        <v>10972.05</v>
      </c>
      <c r="Y110" s="197">
        <f t="shared" si="15"/>
        <v>75040</v>
      </c>
    </row>
    <row r="111" spans="1:25" ht="13">
      <c r="A111" s="2" t="s">
        <v>275</v>
      </c>
      <c r="B111" s="2" t="s">
        <v>316</v>
      </c>
      <c r="C111" s="89" t="s">
        <v>297</v>
      </c>
      <c r="D111" s="129" t="s">
        <v>303</v>
      </c>
      <c r="E111" s="217">
        <f>IFERROR(VLOOKUP($B111,'[25]APR-21'!$B:$H,6,FALSE),0)</f>
        <v>23491.05</v>
      </c>
      <c r="F111" s="218">
        <f>IFERROR(VLOOKUP(B111,'[25]APR-21'!B:H,7,FALSE),0)</f>
        <v>2340.35</v>
      </c>
      <c r="G111" s="219">
        <f t="shared" si="13"/>
        <v>25831.399999999998</v>
      </c>
      <c r="H111" s="217">
        <f>IFERROR(VLOOKUP(B111,'[26]MAY-21'!B:H,6,FALSE),0)</f>
        <v>23575.25</v>
      </c>
      <c r="I111" s="218">
        <f>IFERROR(VLOOKUP(B111,'[26]MAY-21'!B:H,7,FALSE),0)</f>
        <v>2985.55</v>
      </c>
      <c r="J111" s="219">
        <f t="shared" si="9"/>
        <v>26560.799999999999</v>
      </c>
      <c r="K111" s="217">
        <f>IFERROR(VLOOKUP(B111,'[27]JUN-21'!B:H,6,FALSE),0)</f>
        <v>7410.9</v>
      </c>
      <c r="L111" s="218">
        <f>IFERROR(VLOOKUP(B111,'[27]JUN-21'!B:H,7,FALSE),0)</f>
        <v>3420.2</v>
      </c>
      <c r="M111" s="219">
        <f t="shared" si="10"/>
        <v>10831.099999999999</v>
      </c>
      <c r="N111" s="217">
        <f>IFERROR(VLOOKUP(B111,'[28]JUL-21'!B:H,6,FALSE),0)</f>
        <v>20004.25</v>
      </c>
      <c r="O111" s="218">
        <f>IFERROR(VLOOKUP(B111,'[28]JUL-21'!B:H,7,FALSE),0)</f>
        <v>2639.05</v>
      </c>
      <c r="P111" s="219">
        <f t="shared" si="11"/>
        <v>22643.3</v>
      </c>
      <c r="Q111" s="217">
        <f>IFERROR(VLOOKUP(B111,'[29]AUG-21'!B:H,6,FALSE),0)</f>
        <v>26200.15</v>
      </c>
      <c r="R111" s="218">
        <f>IFERROR(VLOOKUP(B111,'[29]AUG-21'!B:H,7,FALSE),0)</f>
        <v>2689.95</v>
      </c>
      <c r="S111" s="219">
        <f t="shared" si="14"/>
        <v>28890.100000000002</v>
      </c>
      <c r="T111" s="217">
        <f>IFERROR(VLOOKUP(B111,'[30]SEP-21'!B:H,6,FALSE),0)</f>
        <v>15266.25</v>
      </c>
      <c r="U111" s="218">
        <f>IFERROR(VLOOKUP(B111,'[30]SEP-21'!B:H,7,FALSE),0)</f>
        <v>1526.9</v>
      </c>
      <c r="V111" s="219">
        <f t="shared" si="12"/>
        <v>16793.150000000001</v>
      </c>
      <c r="W111" s="195">
        <f t="shared" si="15"/>
        <v>115947.85</v>
      </c>
      <c r="X111" s="196">
        <f t="shared" si="15"/>
        <v>15601.999999999998</v>
      </c>
      <c r="Y111" s="197">
        <f t="shared" si="15"/>
        <v>131549.85</v>
      </c>
    </row>
    <row r="112" spans="1:25" ht="13">
      <c r="A112" s="2" t="s">
        <v>277</v>
      </c>
      <c r="B112" s="2" t="s">
        <v>99</v>
      </c>
      <c r="C112" s="89" t="s">
        <v>297</v>
      </c>
      <c r="D112" s="129" t="s">
        <v>302</v>
      </c>
      <c r="E112" s="217">
        <f>IFERROR(VLOOKUP($B112,'[25]APR-21'!$B:$H,6,FALSE),0)</f>
        <v>0</v>
      </c>
      <c r="F112" s="218">
        <f>IFERROR(VLOOKUP(B112,'[25]APR-21'!B:H,7,FALSE),0)</f>
        <v>0</v>
      </c>
      <c r="G112" s="219">
        <f t="shared" si="13"/>
        <v>0</v>
      </c>
      <c r="H112" s="217">
        <f>IFERROR(VLOOKUP(B112,'[26]MAY-21'!B:H,6,FALSE),0)</f>
        <v>0</v>
      </c>
      <c r="I112" s="218">
        <f>IFERROR(VLOOKUP(B112,'[26]MAY-21'!B:H,7,FALSE),0)</f>
        <v>0</v>
      </c>
      <c r="J112" s="219">
        <f t="shared" si="9"/>
        <v>0</v>
      </c>
      <c r="K112" s="217">
        <f>IFERROR(VLOOKUP(B112,'[27]JUN-21'!B:H,6,FALSE),0)</f>
        <v>0</v>
      </c>
      <c r="L112" s="218">
        <f>IFERROR(VLOOKUP(B112,'[27]JUN-21'!B:H,7,FALSE),0)</f>
        <v>0</v>
      </c>
      <c r="M112" s="219">
        <f t="shared" si="10"/>
        <v>0</v>
      </c>
      <c r="N112" s="217">
        <f>IFERROR(VLOOKUP(B112,'[28]JUL-21'!B:H,6,FALSE),0)</f>
        <v>0</v>
      </c>
      <c r="O112" s="218">
        <f>IFERROR(VLOOKUP(B112,'[28]JUL-21'!B:H,7,FALSE),0)</f>
        <v>0</v>
      </c>
      <c r="P112" s="219">
        <f t="shared" si="11"/>
        <v>0</v>
      </c>
      <c r="Q112" s="217">
        <f>IFERROR(VLOOKUP(B112,'[29]AUG-21'!B:H,6,FALSE),0)</f>
        <v>0</v>
      </c>
      <c r="R112" s="218">
        <f>IFERROR(VLOOKUP(B112,'[29]AUG-21'!B:H,7,FALSE),0)</f>
        <v>0</v>
      </c>
      <c r="S112" s="219">
        <f t="shared" si="14"/>
        <v>0</v>
      </c>
      <c r="T112" s="217">
        <f>IFERROR(VLOOKUP(B112,'[30]SEP-21'!B:H,6,FALSE),0)</f>
        <v>0</v>
      </c>
      <c r="U112" s="218">
        <f>IFERROR(VLOOKUP(B112,'[30]SEP-21'!B:H,7,FALSE),0)</f>
        <v>0</v>
      </c>
      <c r="V112" s="219">
        <f t="shared" si="12"/>
        <v>0</v>
      </c>
      <c r="W112" s="195">
        <f t="shared" si="15"/>
        <v>0</v>
      </c>
      <c r="X112" s="196">
        <f t="shared" si="15"/>
        <v>0</v>
      </c>
      <c r="Y112" s="197">
        <f t="shared" si="15"/>
        <v>0</v>
      </c>
    </row>
    <row r="113" spans="1:25" ht="13">
      <c r="A113" s="2" t="s">
        <v>277</v>
      </c>
      <c r="B113" s="2" t="s">
        <v>100</v>
      </c>
      <c r="C113" s="89" t="s">
        <v>297</v>
      </c>
      <c r="D113" s="129" t="s">
        <v>302</v>
      </c>
      <c r="E113" s="217">
        <f>IFERROR(VLOOKUP($B113,'[25]APR-21'!$B:$H,6,FALSE),0)</f>
        <v>0</v>
      </c>
      <c r="F113" s="218">
        <f>IFERROR(VLOOKUP(B113,'[25]APR-21'!B:H,7,FALSE),0)</f>
        <v>0</v>
      </c>
      <c r="G113" s="219">
        <f t="shared" si="13"/>
        <v>0</v>
      </c>
      <c r="H113" s="217">
        <f>IFERROR(VLOOKUP(B113,'[26]MAY-21'!B:H,6,FALSE),0)</f>
        <v>0</v>
      </c>
      <c r="I113" s="218">
        <f>IFERROR(VLOOKUP(B113,'[26]MAY-21'!B:H,7,FALSE),0)</f>
        <v>0</v>
      </c>
      <c r="J113" s="219">
        <f t="shared" si="9"/>
        <v>0</v>
      </c>
      <c r="K113" s="217">
        <f>IFERROR(VLOOKUP(B113,'[27]JUN-21'!B:H,6,FALSE),0)</f>
        <v>0</v>
      </c>
      <c r="L113" s="218">
        <f>IFERROR(VLOOKUP(B113,'[27]JUN-21'!B:H,7,FALSE),0)</f>
        <v>0</v>
      </c>
      <c r="M113" s="219">
        <f t="shared" si="10"/>
        <v>0</v>
      </c>
      <c r="N113" s="217">
        <f>IFERROR(VLOOKUP(B113,'[28]JUL-21'!B:H,6,FALSE),0)</f>
        <v>0</v>
      </c>
      <c r="O113" s="218">
        <f>IFERROR(VLOOKUP(B113,'[28]JUL-21'!B:H,7,FALSE),0)</f>
        <v>0</v>
      </c>
      <c r="P113" s="219">
        <f t="shared" si="11"/>
        <v>0</v>
      </c>
      <c r="Q113" s="217">
        <f>IFERROR(VLOOKUP(B113,'[29]AUG-21'!B:H,6,FALSE),0)</f>
        <v>0</v>
      </c>
      <c r="R113" s="218">
        <f>IFERROR(VLOOKUP(B113,'[29]AUG-21'!B:H,7,FALSE),0)</f>
        <v>0</v>
      </c>
      <c r="S113" s="219">
        <f t="shared" si="14"/>
        <v>0</v>
      </c>
      <c r="T113" s="217">
        <f>IFERROR(VLOOKUP(B113,'[30]SEP-21'!B:H,6,FALSE),0)</f>
        <v>0</v>
      </c>
      <c r="U113" s="218">
        <f>IFERROR(VLOOKUP(B113,'[30]SEP-21'!B:H,7,FALSE),0)</f>
        <v>0</v>
      </c>
      <c r="V113" s="219">
        <f t="shared" si="12"/>
        <v>0</v>
      </c>
      <c r="W113" s="195">
        <f t="shared" si="15"/>
        <v>0</v>
      </c>
      <c r="X113" s="196">
        <f t="shared" si="15"/>
        <v>0</v>
      </c>
      <c r="Y113" s="197">
        <f t="shared" si="15"/>
        <v>0</v>
      </c>
    </row>
    <row r="114" spans="1:25" ht="13">
      <c r="A114" s="2" t="s">
        <v>277</v>
      </c>
      <c r="B114" s="2" t="s">
        <v>101</v>
      </c>
      <c r="C114" s="89" t="s">
        <v>297</v>
      </c>
      <c r="D114" s="129" t="s">
        <v>303</v>
      </c>
      <c r="E114" s="217">
        <f>IFERROR(VLOOKUP($B114,'[25]APR-21'!$B:$H,6,FALSE),0)</f>
        <v>26859.5</v>
      </c>
      <c r="F114" s="218">
        <f>IFERROR(VLOOKUP(B114,'[25]APR-21'!B:H,7,FALSE),0)</f>
        <v>58.05</v>
      </c>
      <c r="G114" s="219">
        <f t="shared" si="13"/>
        <v>26917.55</v>
      </c>
      <c r="H114" s="217">
        <f>IFERROR(VLOOKUP(B114,'[26]MAY-21'!B:H,6,FALSE),0)</f>
        <v>39547.949999999997</v>
      </c>
      <c r="I114" s="218">
        <f>IFERROR(VLOOKUP(B114,'[26]MAY-21'!B:H,7,FALSE),0)</f>
        <v>206.35</v>
      </c>
      <c r="J114" s="219">
        <f t="shared" si="9"/>
        <v>39754.299999999996</v>
      </c>
      <c r="K114" s="217">
        <f>IFERROR(VLOOKUP(B114,'[27]JUN-21'!B:H,6,FALSE),0)</f>
        <v>17454.7</v>
      </c>
      <c r="L114" s="218">
        <f>IFERROR(VLOOKUP(B114,'[27]JUN-21'!B:H,7,FALSE),0)</f>
        <v>262.55</v>
      </c>
      <c r="M114" s="219">
        <f t="shared" si="10"/>
        <v>17717.25</v>
      </c>
      <c r="N114" s="217">
        <f>IFERROR(VLOOKUP(B114,'[28]JUL-21'!B:H,6,FALSE),0)</f>
        <v>25823.65</v>
      </c>
      <c r="O114" s="218">
        <f>IFERROR(VLOOKUP(B114,'[28]JUL-21'!B:H,7,FALSE),0)</f>
        <v>439.1</v>
      </c>
      <c r="P114" s="219">
        <f t="shared" si="11"/>
        <v>26262.75</v>
      </c>
      <c r="Q114" s="217">
        <f>IFERROR(VLOOKUP(B114,'[29]AUG-21'!B:H,6,FALSE),0)</f>
        <v>63.25</v>
      </c>
      <c r="R114" s="218">
        <f>IFERROR(VLOOKUP(B114,'[29]AUG-21'!B:H,7,FALSE),0)</f>
        <v>0</v>
      </c>
      <c r="S114" s="219">
        <f t="shared" si="14"/>
        <v>63.25</v>
      </c>
      <c r="T114" s="217">
        <f>IFERROR(VLOOKUP(B114,'[30]SEP-21'!B:H,6,FALSE),0)</f>
        <v>11.65</v>
      </c>
      <c r="U114" s="218">
        <f>IFERROR(VLOOKUP(B114,'[30]SEP-21'!B:H,7,FALSE),0)</f>
        <v>0</v>
      </c>
      <c r="V114" s="219">
        <f t="shared" si="12"/>
        <v>11.65</v>
      </c>
      <c r="W114" s="195">
        <f t="shared" si="15"/>
        <v>109760.69999999998</v>
      </c>
      <c r="X114" s="196">
        <f t="shared" si="15"/>
        <v>966.05000000000007</v>
      </c>
      <c r="Y114" s="197">
        <f t="shared" si="15"/>
        <v>110726.74999999999</v>
      </c>
    </row>
    <row r="115" spans="1:25" ht="13">
      <c r="A115" s="2" t="s">
        <v>277</v>
      </c>
      <c r="B115" s="2" t="s">
        <v>102</v>
      </c>
      <c r="C115" s="89" t="s">
        <v>297</v>
      </c>
      <c r="D115" s="129" t="s">
        <v>303</v>
      </c>
      <c r="E115" s="217">
        <f>IFERROR(VLOOKUP($B115,'[25]APR-21'!$B:$H,6,FALSE),0)</f>
        <v>62821.4</v>
      </c>
      <c r="F115" s="218">
        <f>IFERROR(VLOOKUP(B115,'[25]APR-21'!B:H,7,FALSE),0)</f>
        <v>5746.15</v>
      </c>
      <c r="G115" s="219">
        <f t="shared" si="13"/>
        <v>68567.55</v>
      </c>
      <c r="H115" s="217">
        <f>IFERROR(VLOOKUP(B115,'[26]MAY-21'!B:H,6,FALSE),0)</f>
        <v>93093.55</v>
      </c>
      <c r="I115" s="218">
        <f>IFERROR(VLOOKUP(B115,'[26]MAY-21'!B:H,7,FALSE),0)</f>
        <v>1071.3499999999999</v>
      </c>
      <c r="J115" s="219">
        <f t="shared" si="9"/>
        <v>94164.900000000009</v>
      </c>
      <c r="K115" s="217">
        <f>IFERROR(VLOOKUP(B115,'[27]JUN-21'!B:H,6,FALSE),0)</f>
        <v>56089.75</v>
      </c>
      <c r="L115" s="218">
        <f>IFERROR(VLOOKUP(B115,'[27]JUN-21'!B:H,7,FALSE),0)</f>
        <v>490.15</v>
      </c>
      <c r="M115" s="219">
        <f t="shared" si="10"/>
        <v>56579.9</v>
      </c>
      <c r="N115" s="217">
        <f>IFERROR(VLOOKUP(B115,'[28]JUL-21'!B:H,6,FALSE),0)</f>
        <v>17784.95</v>
      </c>
      <c r="O115" s="218">
        <f>IFERROR(VLOOKUP(B115,'[28]JUL-21'!B:H,7,FALSE),0)</f>
        <v>188.6</v>
      </c>
      <c r="P115" s="219">
        <f t="shared" si="11"/>
        <v>17973.55</v>
      </c>
      <c r="Q115" s="217">
        <f>IFERROR(VLOOKUP(B115,'[29]AUG-21'!B:H,6,FALSE),0)</f>
        <v>5.2</v>
      </c>
      <c r="R115" s="218">
        <f>IFERROR(VLOOKUP(B115,'[29]AUG-21'!B:H,7,FALSE),0)</f>
        <v>0</v>
      </c>
      <c r="S115" s="219">
        <f t="shared" si="14"/>
        <v>5.2</v>
      </c>
      <c r="T115" s="217">
        <f>IFERROR(VLOOKUP(B115,'[30]SEP-21'!B:H,6,FALSE),0)</f>
        <v>33090.65</v>
      </c>
      <c r="U115" s="218">
        <f>IFERROR(VLOOKUP(B115,'[30]SEP-21'!B:H,7,FALSE),0)</f>
        <v>834.35</v>
      </c>
      <c r="V115" s="219">
        <f t="shared" si="12"/>
        <v>33925</v>
      </c>
      <c r="W115" s="195">
        <f t="shared" si="15"/>
        <v>262885.50000000006</v>
      </c>
      <c r="X115" s="196">
        <f t="shared" si="15"/>
        <v>8330.6</v>
      </c>
      <c r="Y115" s="197">
        <f t="shared" si="15"/>
        <v>271216.09999999998</v>
      </c>
    </row>
    <row r="116" spans="1:25" ht="13">
      <c r="A116" s="2" t="s">
        <v>277</v>
      </c>
      <c r="B116" s="2" t="s">
        <v>103</v>
      </c>
      <c r="C116" s="89" t="s">
        <v>297</v>
      </c>
      <c r="D116" s="129" t="s">
        <v>303</v>
      </c>
      <c r="E116" s="217">
        <f>IFERROR(VLOOKUP($B116,'[25]APR-21'!$B:$H,6,FALSE),0)</f>
        <v>0</v>
      </c>
      <c r="F116" s="218">
        <f>IFERROR(VLOOKUP(B116,'[25]APR-21'!B:H,7,FALSE),0)</f>
        <v>0</v>
      </c>
      <c r="G116" s="219">
        <f t="shared" si="13"/>
        <v>0</v>
      </c>
      <c r="H116" s="217">
        <f>IFERROR(VLOOKUP(B116,'[26]MAY-21'!B:H,6,FALSE),0)</f>
        <v>0</v>
      </c>
      <c r="I116" s="218">
        <f>IFERROR(VLOOKUP(B116,'[26]MAY-21'!B:H,7,FALSE),0)</f>
        <v>0</v>
      </c>
      <c r="J116" s="219">
        <f t="shared" si="9"/>
        <v>0</v>
      </c>
      <c r="K116" s="217">
        <f>IFERROR(VLOOKUP(B116,'[27]JUN-21'!B:H,6,FALSE),0)</f>
        <v>0</v>
      </c>
      <c r="L116" s="218">
        <f>IFERROR(VLOOKUP(B116,'[27]JUN-21'!B:H,7,FALSE),0)</f>
        <v>0</v>
      </c>
      <c r="M116" s="219">
        <f t="shared" si="10"/>
        <v>0</v>
      </c>
      <c r="N116" s="217">
        <f>IFERROR(VLOOKUP(B116,'[28]JUL-21'!B:H,6,FALSE),0)</f>
        <v>0</v>
      </c>
      <c r="O116" s="218">
        <f>IFERROR(VLOOKUP(B116,'[28]JUL-21'!B:H,7,FALSE),0)</f>
        <v>0</v>
      </c>
      <c r="P116" s="219">
        <f t="shared" si="11"/>
        <v>0</v>
      </c>
      <c r="Q116" s="217">
        <f>IFERROR(VLOOKUP(B116,'[29]AUG-21'!B:H,6,FALSE),0)</f>
        <v>0</v>
      </c>
      <c r="R116" s="218">
        <f>IFERROR(VLOOKUP(B116,'[29]AUG-21'!B:H,7,FALSE),0)</f>
        <v>0</v>
      </c>
      <c r="S116" s="219">
        <f t="shared" si="14"/>
        <v>0</v>
      </c>
      <c r="T116" s="217">
        <f>IFERROR(VLOOKUP(B116,'[30]SEP-21'!B:H,6,FALSE),0)</f>
        <v>32005.7</v>
      </c>
      <c r="U116" s="218">
        <f>IFERROR(VLOOKUP(B116,'[30]SEP-21'!B:H,7,FALSE),0)</f>
        <v>129.9</v>
      </c>
      <c r="V116" s="219">
        <f t="shared" si="12"/>
        <v>32135.600000000002</v>
      </c>
      <c r="W116" s="195">
        <f t="shared" si="15"/>
        <v>32005.7</v>
      </c>
      <c r="X116" s="196">
        <f t="shared" si="15"/>
        <v>129.9</v>
      </c>
      <c r="Y116" s="197">
        <f t="shared" si="15"/>
        <v>32135.600000000002</v>
      </c>
    </row>
    <row r="117" spans="1:25" ht="13">
      <c r="A117" s="2" t="s">
        <v>277</v>
      </c>
      <c r="B117" s="2" t="s">
        <v>104</v>
      </c>
      <c r="C117" s="89" t="s">
        <v>297</v>
      </c>
      <c r="D117" s="129" t="s">
        <v>303</v>
      </c>
      <c r="E117" s="217">
        <f>IFERROR(VLOOKUP($B117,'[25]APR-21'!$B:$H,6,FALSE),0)</f>
        <v>79034.55</v>
      </c>
      <c r="F117" s="218">
        <f>IFERROR(VLOOKUP(B117,'[25]APR-21'!B:H,7,FALSE),0)</f>
        <v>0</v>
      </c>
      <c r="G117" s="219">
        <f t="shared" si="13"/>
        <v>79034.55</v>
      </c>
      <c r="H117" s="217">
        <f>IFERROR(VLOOKUP(B117,'[26]MAY-21'!B:H,6,FALSE),0)</f>
        <v>41805.199999999997</v>
      </c>
      <c r="I117" s="218">
        <f>IFERROR(VLOOKUP(B117,'[26]MAY-21'!B:H,7,FALSE),0)</f>
        <v>833.25</v>
      </c>
      <c r="J117" s="219">
        <f t="shared" si="9"/>
        <v>42638.45</v>
      </c>
      <c r="K117" s="217">
        <f>IFERROR(VLOOKUP(B117,'[27]JUN-21'!B:H,6,FALSE),0)</f>
        <v>113109.2</v>
      </c>
      <c r="L117" s="218">
        <f>IFERROR(VLOOKUP(B117,'[27]JUN-21'!B:H,7,FALSE),0)</f>
        <v>0</v>
      </c>
      <c r="M117" s="219">
        <f t="shared" si="10"/>
        <v>113109.2</v>
      </c>
      <c r="N117" s="217">
        <f>IFERROR(VLOOKUP(B117,'[28]JUL-21'!B:H,6,FALSE),0)</f>
        <v>79696.649999999994</v>
      </c>
      <c r="O117" s="218">
        <f>IFERROR(VLOOKUP(B117,'[28]JUL-21'!B:H,7,FALSE),0)</f>
        <v>0</v>
      </c>
      <c r="P117" s="219">
        <f t="shared" si="11"/>
        <v>79696.649999999994</v>
      </c>
      <c r="Q117" s="217">
        <f>IFERROR(VLOOKUP(B117,'[29]AUG-21'!B:H,6,FALSE),0)</f>
        <v>115766.7</v>
      </c>
      <c r="R117" s="218">
        <f>IFERROR(VLOOKUP(B117,'[29]AUG-21'!B:H,7,FALSE),0)</f>
        <v>2.8</v>
      </c>
      <c r="S117" s="219">
        <f t="shared" si="14"/>
        <v>115769.5</v>
      </c>
      <c r="T117" s="217">
        <f>IFERROR(VLOOKUP(B117,'[30]SEP-21'!B:H,6,FALSE),0)</f>
        <v>74220.600000000006</v>
      </c>
      <c r="U117" s="218">
        <f>IFERROR(VLOOKUP(B117,'[30]SEP-21'!B:H,7,FALSE),0)</f>
        <v>3.9</v>
      </c>
      <c r="V117" s="219">
        <f t="shared" si="12"/>
        <v>74224.5</v>
      </c>
      <c r="W117" s="195">
        <f t="shared" si="15"/>
        <v>503632.9</v>
      </c>
      <c r="X117" s="196">
        <f t="shared" si="15"/>
        <v>839.94999999999993</v>
      </c>
      <c r="Y117" s="197">
        <f t="shared" si="15"/>
        <v>504472.85</v>
      </c>
    </row>
    <row r="118" spans="1:25" ht="13">
      <c r="A118" s="2" t="s">
        <v>277</v>
      </c>
      <c r="B118" s="2" t="s">
        <v>105</v>
      </c>
      <c r="C118" s="89" t="s">
        <v>297</v>
      </c>
      <c r="D118" s="129" t="s">
        <v>302</v>
      </c>
      <c r="E118" s="217">
        <f>IFERROR(VLOOKUP($B118,'[25]APR-21'!$B:$H,6,FALSE),0)</f>
        <v>54414.55</v>
      </c>
      <c r="F118" s="218">
        <f>IFERROR(VLOOKUP(B118,'[25]APR-21'!B:H,7,FALSE),0)</f>
        <v>1983.25</v>
      </c>
      <c r="G118" s="219">
        <f t="shared" si="13"/>
        <v>56397.8</v>
      </c>
      <c r="H118" s="217">
        <f>IFERROR(VLOOKUP(B118,'[26]MAY-21'!B:H,6,FALSE),0)</f>
        <v>49092.1</v>
      </c>
      <c r="I118" s="218">
        <f>IFERROR(VLOOKUP(B118,'[26]MAY-21'!B:H,7,FALSE),0)</f>
        <v>2231.5500000000002</v>
      </c>
      <c r="J118" s="219">
        <f t="shared" si="9"/>
        <v>51323.65</v>
      </c>
      <c r="K118" s="217">
        <f>IFERROR(VLOOKUP(B118,'[27]JUN-21'!B:H,6,FALSE),0)</f>
        <v>36498</v>
      </c>
      <c r="L118" s="218">
        <f>IFERROR(VLOOKUP(B118,'[27]JUN-21'!B:H,7,FALSE),0)</f>
        <v>3899.15</v>
      </c>
      <c r="M118" s="219">
        <f t="shared" si="10"/>
        <v>40397.15</v>
      </c>
      <c r="N118" s="217">
        <f>IFERROR(VLOOKUP(B118,'[28]JUL-21'!B:H,6,FALSE),0)</f>
        <v>45736.75</v>
      </c>
      <c r="O118" s="218">
        <f>IFERROR(VLOOKUP(B118,'[28]JUL-21'!B:H,7,FALSE),0)</f>
        <v>2191.1999999999998</v>
      </c>
      <c r="P118" s="219">
        <f t="shared" si="11"/>
        <v>47927.95</v>
      </c>
      <c r="Q118" s="217">
        <f>IFERROR(VLOOKUP(B118,'[29]AUG-21'!B:H,6,FALSE),0)</f>
        <v>35401.15</v>
      </c>
      <c r="R118" s="218">
        <f>IFERROR(VLOOKUP(B118,'[29]AUG-21'!B:H,7,FALSE),0)</f>
        <v>1487.2</v>
      </c>
      <c r="S118" s="219">
        <f t="shared" si="14"/>
        <v>36888.35</v>
      </c>
      <c r="T118" s="217">
        <f>IFERROR(VLOOKUP(B118,'[30]SEP-21'!B:H,6,FALSE),0)</f>
        <v>0</v>
      </c>
      <c r="U118" s="218">
        <f>IFERROR(VLOOKUP(B118,'[30]SEP-21'!B:H,7,FALSE),0)</f>
        <v>0</v>
      </c>
      <c r="V118" s="219">
        <f t="shared" si="12"/>
        <v>0</v>
      </c>
      <c r="W118" s="195">
        <f t="shared" si="15"/>
        <v>221142.55</v>
      </c>
      <c r="X118" s="196">
        <f t="shared" si="15"/>
        <v>11792.350000000002</v>
      </c>
      <c r="Y118" s="197">
        <f t="shared" si="15"/>
        <v>232934.9</v>
      </c>
    </row>
    <row r="119" spans="1:25" ht="13">
      <c r="A119" s="2" t="s">
        <v>277</v>
      </c>
      <c r="B119" s="2" t="s">
        <v>106</v>
      </c>
      <c r="C119" s="89" t="s">
        <v>297</v>
      </c>
      <c r="D119" s="129" t="s">
        <v>302</v>
      </c>
      <c r="E119" s="217">
        <f>IFERROR(VLOOKUP($B119,'[25]APR-21'!$B:$H,6,FALSE),0)</f>
        <v>33302.35</v>
      </c>
      <c r="F119" s="218">
        <f>IFERROR(VLOOKUP(B119,'[25]APR-21'!B:H,7,FALSE),0)</f>
        <v>963.8</v>
      </c>
      <c r="G119" s="219">
        <f t="shared" si="13"/>
        <v>34266.15</v>
      </c>
      <c r="H119" s="217">
        <f>IFERROR(VLOOKUP(B119,'[26]MAY-21'!B:H,6,FALSE),0)</f>
        <v>52298.400000000001</v>
      </c>
      <c r="I119" s="218">
        <f>IFERROR(VLOOKUP(B119,'[26]MAY-21'!B:H,7,FALSE),0)</f>
        <v>2871.4</v>
      </c>
      <c r="J119" s="219">
        <f t="shared" si="9"/>
        <v>55169.8</v>
      </c>
      <c r="K119" s="217">
        <f>IFERROR(VLOOKUP(B119,'[27]JUN-21'!B:H,6,FALSE),0)</f>
        <v>35656.550000000003</v>
      </c>
      <c r="L119" s="218">
        <f>IFERROR(VLOOKUP(B119,'[27]JUN-21'!B:H,7,FALSE),0)</f>
        <v>3920</v>
      </c>
      <c r="M119" s="219">
        <f t="shared" si="10"/>
        <v>39576.550000000003</v>
      </c>
      <c r="N119" s="217">
        <f>IFERROR(VLOOKUP(B119,'[28]JUL-21'!B:H,6,FALSE),0)</f>
        <v>46756.75</v>
      </c>
      <c r="O119" s="218">
        <f>IFERROR(VLOOKUP(B119,'[28]JUL-21'!B:H,7,FALSE),0)</f>
        <v>2557.3000000000002</v>
      </c>
      <c r="P119" s="219">
        <f t="shared" si="11"/>
        <v>49314.05</v>
      </c>
      <c r="Q119" s="217">
        <f>IFERROR(VLOOKUP(B119,'[29]AUG-21'!B:H,6,FALSE),0)</f>
        <v>69604.95</v>
      </c>
      <c r="R119" s="218">
        <f>IFERROR(VLOOKUP(B119,'[29]AUG-21'!B:H,7,FALSE),0)</f>
        <v>867.6</v>
      </c>
      <c r="S119" s="219">
        <f t="shared" si="14"/>
        <v>70472.55</v>
      </c>
      <c r="T119" s="217">
        <f>IFERROR(VLOOKUP(B119,'[30]SEP-21'!B:H,6,FALSE),0)</f>
        <v>56562.6</v>
      </c>
      <c r="U119" s="218">
        <f>IFERROR(VLOOKUP(B119,'[30]SEP-21'!B:H,7,FALSE),0)</f>
        <v>2251.6999999999998</v>
      </c>
      <c r="V119" s="219">
        <f t="shared" si="12"/>
        <v>58814.299999999996</v>
      </c>
      <c r="W119" s="195">
        <f t="shared" si="15"/>
        <v>294181.59999999998</v>
      </c>
      <c r="X119" s="196">
        <f t="shared" si="15"/>
        <v>13431.8</v>
      </c>
      <c r="Y119" s="197">
        <f t="shared" si="15"/>
        <v>307613.40000000002</v>
      </c>
    </row>
    <row r="120" spans="1:25" ht="13">
      <c r="A120" s="2" t="s">
        <v>277</v>
      </c>
      <c r="B120" s="2" t="s">
        <v>107</v>
      </c>
      <c r="C120" s="89" t="s">
        <v>297</v>
      </c>
      <c r="D120" s="129" t="s">
        <v>303</v>
      </c>
      <c r="E120" s="217">
        <f>IFERROR(VLOOKUP($B120,'[25]APR-21'!$B:$H,6,FALSE),0)</f>
        <v>14890.7</v>
      </c>
      <c r="F120" s="218">
        <f>IFERROR(VLOOKUP(B120,'[25]APR-21'!B:H,7,FALSE),0)</f>
        <v>4519.3999999999996</v>
      </c>
      <c r="G120" s="219">
        <f t="shared" si="13"/>
        <v>19410.099999999999</v>
      </c>
      <c r="H120" s="217">
        <f>IFERROR(VLOOKUP(B120,'[26]MAY-21'!B:H,6,FALSE),0)</f>
        <v>24202.35</v>
      </c>
      <c r="I120" s="218">
        <f>IFERROR(VLOOKUP(B120,'[26]MAY-21'!B:H,7,FALSE),0)</f>
        <v>15.15</v>
      </c>
      <c r="J120" s="219">
        <f t="shared" si="9"/>
        <v>24217.5</v>
      </c>
      <c r="K120" s="217">
        <f>IFERROR(VLOOKUP(B120,'[27]JUN-21'!B:H,6,FALSE),0)</f>
        <v>70075.75</v>
      </c>
      <c r="L120" s="218">
        <f>IFERROR(VLOOKUP(B120,'[27]JUN-21'!B:H,7,FALSE),0)</f>
        <v>0.1</v>
      </c>
      <c r="M120" s="219">
        <f t="shared" si="10"/>
        <v>70075.850000000006</v>
      </c>
      <c r="N120" s="217">
        <f>IFERROR(VLOOKUP(B120,'[28]JUL-21'!B:H,6,FALSE),0)</f>
        <v>90695.15</v>
      </c>
      <c r="O120" s="218">
        <f>IFERROR(VLOOKUP(B120,'[28]JUL-21'!B:H,7,FALSE),0)</f>
        <v>108.05</v>
      </c>
      <c r="P120" s="219">
        <f t="shared" si="11"/>
        <v>90803.199999999997</v>
      </c>
      <c r="Q120" s="217">
        <f>IFERROR(VLOOKUP(B120,'[29]AUG-21'!B:H,6,FALSE),0)</f>
        <v>93187.45</v>
      </c>
      <c r="R120" s="218">
        <f>IFERROR(VLOOKUP(B120,'[29]AUG-21'!B:H,7,FALSE),0)</f>
        <v>117.8</v>
      </c>
      <c r="S120" s="219">
        <f t="shared" si="14"/>
        <v>93305.25</v>
      </c>
      <c r="T120" s="217">
        <f>IFERROR(VLOOKUP(B120,'[30]SEP-21'!B:H,6,FALSE),0)</f>
        <v>30991.35</v>
      </c>
      <c r="U120" s="218">
        <f>IFERROR(VLOOKUP(B120,'[30]SEP-21'!B:H,7,FALSE),0)</f>
        <v>1283.7</v>
      </c>
      <c r="V120" s="219">
        <f t="shared" si="12"/>
        <v>32275.05</v>
      </c>
      <c r="W120" s="195">
        <f t="shared" si="15"/>
        <v>324042.75</v>
      </c>
      <c r="X120" s="196">
        <f t="shared" si="15"/>
        <v>6044.2</v>
      </c>
      <c r="Y120" s="197">
        <f t="shared" si="15"/>
        <v>330086.95</v>
      </c>
    </row>
    <row r="121" spans="1:25" ht="13">
      <c r="A121" s="2" t="s">
        <v>277</v>
      </c>
      <c r="B121" s="2" t="s">
        <v>108</v>
      </c>
      <c r="C121" s="89" t="s">
        <v>297</v>
      </c>
      <c r="D121" s="129" t="s">
        <v>303</v>
      </c>
      <c r="E121" s="217">
        <f>IFERROR(VLOOKUP($B121,'[25]APR-21'!$B:$H,6,FALSE),0)</f>
        <v>66194.45</v>
      </c>
      <c r="F121" s="218">
        <f>IFERROR(VLOOKUP(B121,'[25]APR-21'!B:H,7,FALSE),0)</f>
        <v>41.35</v>
      </c>
      <c r="G121" s="219">
        <f t="shared" si="13"/>
        <v>66235.8</v>
      </c>
      <c r="H121" s="217">
        <f>IFERROR(VLOOKUP(B121,'[26]MAY-21'!B:H,6,FALSE),0)</f>
        <v>84363.05</v>
      </c>
      <c r="I121" s="218">
        <f>IFERROR(VLOOKUP(B121,'[26]MAY-21'!B:H,7,FALSE),0)</f>
        <v>229.75</v>
      </c>
      <c r="J121" s="219">
        <f t="shared" si="9"/>
        <v>84592.8</v>
      </c>
      <c r="K121" s="217">
        <f>IFERROR(VLOOKUP(B121,'[27]JUN-21'!B:H,6,FALSE),0)</f>
        <v>71334.55</v>
      </c>
      <c r="L121" s="218">
        <f>IFERROR(VLOOKUP(B121,'[27]JUN-21'!B:H,7,FALSE),0)</f>
        <v>75.900000000000006</v>
      </c>
      <c r="M121" s="219">
        <f t="shared" si="10"/>
        <v>71410.45</v>
      </c>
      <c r="N121" s="217">
        <f>IFERROR(VLOOKUP(B121,'[28]JUL-21'!B:H,6,FALSE),0)</f>
        <v>90645.7</v>
      </c>
      <c r="O121" s="218">
        <f>IFERROR(VLOOKUP(B121,'[28]JUL-21'!B:H,7,FALSE),0)</f>
        <v>66.349999999999994</v>
      </c>
      <c r="P121" s="219">
        <f t="shared" si="11"/>
        <v>90712.05</v>
      </c>
      <c r="Q121" s="217">
        <f>IFERROR(VLOOKUP(B121,'[29]AUG-21'!B:H,6,FALSE),0)</f>
        <v>100148.5</v>
      </c>
      <c r="R121" s="218">
        <f>IFERROR(VLOOKUP(B121,'[29]AUG-21'!B:H,7,FALSE),0)</f>
        <v>60.25</v>
      </c>
      <c r="S121" s="219">
        <f t="shared" si="14"/>
        <v>100208.75</v>
      </c>
      <c r="T121" s="217">
        <f>IFERROR(VLOOKUP(B121,'[30]SEP-21'!B:H,6,FALSE),0)</f>
        <v>1209.1500000000001</v>
      </c>
      <c r="U121" s="218">
        <f>IFERROR(VLOOKUP(B121,'[30]SEP-21'!B:H,7,FALSE),0)</f>
        <v>0</v>
      </c>
      <c r="V121" s="219">
        <f t="shared" si="12"/>
        <v>1209.1500000000001</v>
      </c>
      <c r="W121" s="195">
        <f t="shared" si="15"/>
        <v>413895.4</v>
      </c>
      <c r="X121" s="196">
        <f t="shared" si="15"/>
        <v>473.6</v>
      </c>
      <c r="Y121" s="197">
        <f t="shared" si="15"/>
        <v>414369</v>
      </c>
    </row>
    <row r="122" spans="1:25" ht="13">
      <c r="A122" s="2" t="s">
        <v>277</v>
      </c>
      <c r="B122" s="2" t="s">
        <v>109</v>
      </c>
      <c r="C122" s="89" t="s">
        <v>297</v>
      </c>
      <c r="D122" s="129" t="s">
        <v>304</v>
      </c>
      <c r="E122" s="217">
        <f>IFERROR(VLOOKUP($B122,'[25]APR-21'!$B:$H,6,FALSE),0)</f>
        <v>17833.8</v>
      </c>
      <c r="F122" s="218">
        <f>IFERROR(VLOOKUP(B122,'[25]APR-21'!B:H,7,FALSE),0)</f>
        <v>19.25</v>
      </c>
      <c r="G122" s="219">
        <f t="shared" si="13"/>
        <v>17853.05</v>
      </c>
      <c r="H122" s="217">
        <f>IFERROR(VLOOKUP(B122,'[26]MAY-21'!B:H,6,FALSE),0)</f>
        <v>90021.5</v>
      </c>
      <c r="I122" s="218">
        <f>IFERROR(VLOOKUP(B122,'[26]MAY-21'!B:H,7,FALSE),0)</f>
        <v>1108.5</v>
      </c>
      <c r="J122" s="219">
        <f t="shared" si="9"/>
        <v>91130</v>
      </c>
      <c r="K122" s="217">
        <f>IFERROR(VLOOKUP(B122,'[27]JUN-21'!B:H,6,FALSE),0)</f>
        <v>65425.65</v>
      </c>
      <c r="L122" s="218">
        <f>IFERROR(VLOOKUP(B122,'[27]JUN-21'!B:H,7,FALSE),0)</f>
        <v>1092.3499999999999</v>
      </c>
      <c r="M122" s="219">
        <f t="shared" si="10"/>
        <v>66518</v>
      </c>
      <c r="N122" s="217">
        <f>IFERROR(VLOOKUP(B122,'[28]JUL-21'!B:H,6,FALSE),0)</f>
        <v>71131.399999999994</v>
      </c>
      <c r="O122" s="218">
        <f>IFERROR(VLOOKUP(B122,'[28]JUL-21'!B:H,7,FALSE),0)</f>
        <v>239.9</v>
      </c>
      <c r="P122" s="219">
        <f t="shared" si="11"/>
        <v>71371.299999999988</v>
      </c>
      <c r="Q122" s="217">
        <f>IFERROR(VLOOKUP(B122,'[29]AUG-21'!B:H,6,FALSE),0)</f>
        <v>64318.8</v>
      </c>
      <c r="R122" s="218">
        <f>IFERROR(VLOOKUP(B122,'[29]AUG-21'!B:H,7,FALSE),0)</f>
        <v>934.85</v>
      </c>
      <c r="S122" s="219">
        <f t="shared" si="14"/>
        <v>65253.65</v>
      </c>
      <c r="T122" s="217">
        <f>IFERROR(VLOOKUP(B122,'[30]SEP-21'!B:H,6,FALSE),0)</f>
        <v>51971.8</v>
      </c>
      <c r="U122" s="218">
        <f>IFERROR(VLOOKUP(B122,'[30]SEP-21'!B:H,7,FALSE),0)</f>
        <v>605.85</v>
      </c>
      <c r="V122" s="219">
        <f t="shared" si="12"/>
        <v>52577.65</v>
      </c>
      <c r="W122" s="195">
        <f t="shared" si="15"/>
        <v>360702.95</v>
      </c>
      <c r="X122" s="196">
        <f t="shared" si="15"/>
        <v>4000.7</v>
      </c>
      <c r="Y122" s="197">
        <f t="shared" si="15"/>
        <v>364703.65</v>
      </c>
    </row>
    <row r="123" spans="1:25" ht="13">
      <c r="A123" s="2" t="s">
        <v>277</v>
      </c>
      <c r="B123" s="2" t="s">
        <v>110</v>
      </c>
      <c r="C123" s="89" t="s">
        <v>297</v>
      </c>
      <c r="D123" s="129" t="s">
        <v>304</v>
      </c>
      <c r="E123" s="217">
        <f>IFERROR(VLOOKUP($B123,'[25]APR-21'!$B:$H,6,FALSE),0)</f>
        <v>0</v>
      </c>
      <c r="F123" s="218">
        <f>IFERROR(VLOOKUP(B123,'[25]APR-21'!B:H,7,FALSE),0)</f>
        <v>0</v>
      </c>
      <c r="G123" s="219">
        <f t="shared" si="13"/>
        <v>0</v>
      </c>
      <c r="H123" s="217">
        <f>IFERROR(VLOOKUP(B123,'[26]MAY-21'!B:H,6,FALSE),0)</f>
        <v>0</v>
      </c>
      <c r="I123" s="218">
        <f>IFERROR(VLOOKUP(B123,'[26]MAY-21'!B:H,7,FALSE),0)</f>
        <v>0</v>
      </c>
      <c r="J123" s="219">
        <f t="shared" si="9"/>
        <v>0</v>
      </c>
      <c r="K123" s="217">
        <f>IFERROR(VLOOKUP(B123,'[27]JUN-21'!B:H,6,FALSE),0)</f>
        <v>40687.800000000003</v>
      </c>
      <c r="L123" s="218">
        <f>IFERROR(VLOOKUP(B123,'[27]JUN-21'!B:H,7,FALSE),0)</f>
        <v>1345.4</v>
      </c>
      <c r="M123" s="219">
        <f t="shared" si="10"/>
        <v>42033.200000000004</v>
      </c>
      <c r="N123" s="217">
        <f>IFERROR(VLOOKUP(B123,'[28]JUL-21'!B:H,6,FALSE),0)</f>
        <v>87832.75</v>
      </c>
      <c r="O123" s="218">
        <f>IFERROR(VLOOKUP(B123,'[28]JUL-21'!B:H,7,FALSE),0)</f>
        <v>145.05000000000001</v>
      </c>
      <c r="P123" s="219">
        <f t="shared" si="11"/>
        <v>87977.8</v>
      </c>
      <c r="Q123" s="217">
        <f>IFERROR(VLOOKUP(B123,'[29]AUG-21'!B:H,6,FALSE),0)</f>
        <v>52741.9</v>
      </c>
      <c r="R123" s="218">
        <f>IFERROR(VLOOKUP(B123,'[29]AUG-21'!B:H,7,FALSE),0)</f>
        <v>3332.35</v>
      </c>
      <c r="S123" s="219">
        <f t="shared" si="14"/>
        <v>56074.25</v>
      </c>
      <c r="T123" s="217">
        <f>IFERROR(VLOOKUP(B123,'[30]SEP-21'!B:H,6,FALSE),0)</f>
        <v>57957.35</v>
      </c>
      <c r="U123" s="218">
        <f>IFERROR(VLOOKUP(B123,'[30]SEP-21'!B:H,7,FALSE),0)</f>
        <v>334.75</v>
      </c>
      <c r="V123" s="219">
        <f t="shared" si="12"/>
        <v>58292.1</v>
      </c>
      <c r="W123" s="195">
        <f t="shared" si="15"/>
        <v>239219.80000000002</v>
      </c>
      <c r="X123" s="196">
        <f t="shared" si="15"/>
        <v>5157.55</v>
      </c>
      <c r="Y123" s="197">
        <f t="shared" si="15"/>
        <v>244377.35</v>
      </c>
    </row>
    <row r="124" spans="1:25" ht="13">
      <c r="A124" s="2" t="s">
        <v>277</v>
      </c>
      <c r="B124" s="2" t="s">
        <v>111</v>
      </c>
      <c r="C124" s="89" t="s">
        <v>297</v>
      </c>
      <c r="D124" s="129" t="s">
        <v>298</v>
      </c>
      <c r="E124" s="217">
        <f>IFERROR(VLOOKUP($B124,'[25]APR-21'!$B:$H,6,FALSE),0)</f>
        <v>13861.15</v>
      </c>
      <c r="F124" s="218">
        <f>IFERROR(VLOOKUP(B124,'[25]APR-21'!B:H,7,FALSE),0)</f>
        <v>1559.4</v>
      </c>
      <c r="G124" s="219">
        <f t="shared" si="13"/>
        <v>15420.55</v>
      </c>
      <c r="H124" s="217">
        <f>IFERROR(VLOOKUP(B124,'[26]MAY-21'!B:H,6,FALSE),0)</f>
        <v>0</v>
      </c>
      <c r="I124" s="218">
        <f>IFERROR(VLOOKUP(B124,'[26]MAY-21'!B:H,7,FALSE),0)</f>
        <v>0</v>
      </c>
      <c r="J124" s="219">
        <f t="shared" si="9"/>
        <v>0</v>
      </c>
      <c r="K124" s="217">
        <f>IFERROR(VLOOKUP(B124,'[27]JUN-21'!B:H,6,FALSE),0)</f>
        <v>0</v>
      </c>
      <c r="L124" s="218">
        <f>IFERROR(VLOOKUP(B124,'[27]JUN-21'!B:H,7,FALSE),0)</f>
        <v>0</v>
      </c>
      <c r="M124" s="219">
        <f t="shared" si="10"/>
        <v>0</v>
      </c>
      <c r="N124" s="217">
        <f>IFERROR(VLOOKUP(B124,'[28]JUL-21'!B:H,6,FALSE),0)</f>
        <v>0</v>
      </c>
      <c r="O124" s="218">
        <f>IFERROR(VLOOKUP(B124,'[28]JUL-21'!B:H,7,FALSE),0)</f>
        <v>0</v>
      </c>
      <c r="P124" s="219">
        <f t="shared" si="11"/>
        <v>0</v>
      </c>
      <c r="Q124" s="217">
        <f>IFERROR(VLOOKUP(B124,'[29]AUG-21'!B:H,6,FALSE),0)</f>
        <v>13744.45</v>
      </c>
      <c r="R124" s="218">
        <f>IFERROR(VLOOKUP(B124,'[29]AUG-21'!B:H,7,FALSE),0)</f>
        <v>564.9</v>
      </c>
      <c r="S124" s="219">
        <f t="shared" si="14"/>
        <v>14309.35</v>
      </c>
      <c r="T124" s="217">
        <f>IFERROR(VLOOKUP(B124,'[30]SEP-21'!B:H,6,FALSE),0)</f>
        <v>54736.4</v>
      </c>
      <c r="U124" s="218">
        <f>IFERROR(VLOOKUP(B124,'[30]SEP-21'!B:H,7,FALSE),0)</f>
        <v>2201.0500000000002</v>
      </c>
      <c r="V124" s="219">
        <f t="shared" si="12"/>
        <v>56937.450000000004</v>
      </c>
      <c r="W124" s="195">
        <f t="shared" si="15"/>
        <v>82342</v>
      </c>
      <c r="X124" s="196">
        <f t="shared" si="15"/>
        <v>4325.3500000000004</v>
      </c>
      <c r="Y124" s="197">
        <f t="shared" si="15"/>
        <v>86667.35</v>
      </c>
    </row>
    <row r="125" spans="1:25" ht="13">
      <c r="A125" s="2" t="s">
        <v>277</v>
      </c>
      <c r="B125" s="2" t="s">
        <v>112</v>
      </c>
      <c r="C125" s="89" t="s">
        <v>297</v>
      </c>
      <c r="D125" s="129" t="s">
        <v>298</v>
      </c>
      <c r="E125" s="217">
        <f>IFERROR(VLOOKUP($B125,'[25]APR-21'!$B:$H,6,FALSE),0)</f>
        <v>18164.650000000001</v>
      </c>
      <c r="F125" s="218">
        <f>IFERROR(VLOOKUP(B125,'[25]APR-21'!B:H,7,FALSE),0)</f>
        <v>2217.4</v>
      </c>
      <c r="G125" s="219">
        <f t="shared" si="13"/>
        <v>20382.050000000003</v>
      </c>
      <c r="H125" s="217">
        <f>IFERROR(VLOOKUP(B125,'[26]MAY-21'!B:H,6,FALSE),0)</f>
        <v>0</v>
      </c>
      <c r="I125" s="218">
        <f>IFERROR(VLOOKUP(B125,'[26]MAY-21'!B:H,7,FALSE),0)</f>
        <v>0</v>
      </c>
      <c r="J125" s="219">
        <f t="shared" si="9"/>
        <v>0</v>
      </c>
      <c r="K125" s="217">
        <f>IFERROR(VLOOKUP(B125,'[27]JUN-21'!B:H,6,FALSE),0)</f>
        <v>0</v>
      </c>
      <c r="L125" s="218">
        <f>IFERROR(VLOOKUP(B125,'[27]JUN-21'!B:H,7,FALSE),0)</f>
        <v>0</v>
      </c>
      <c r="M125" s="219">
        <f t="shared" si="10"/>
        <v>0</v>
      </c>
      <c r="N125" s="217">
        <f>IFERROR(VLOOKUP(B125,'[28]JUL-21'!B:H,6,FALSE),0)</f>
        <v>3.05</v>
      </c>
      <c r="O125" s="218">
        <f>IFERROR(VLOOKUP(B125,'[28]JUL-21'!B:H,7,FALSE),0)</f>
        <v>0.65</v>
      </c>
      <c r="P125" s="219">
        <f t="shared" si="11"/>
        <v>3.6999999999999997</v>
      </c>
      <c r="Q125" s="217">
        <f>IFERROR(VLOOKUP(B125,'[29]AUG-21'!B:H,6,FALSE),0)</f>
        <v>20088.5</v>
      </c>
      <c r="R125" s="218">
        <f>IFERROR(VLOOKUP(B125,'[29]AUG-21'!B:H,7,FALSE),0)</f>
        <v>375.35</v>
      </c>
      <c r="S125" s="219">
        <f t="shared" si="14"/>
        <v>20463.849999999999</v>
      </c>
      <c r="T125" s="217">
        <f>IFERROR(VLOOKUP(B125,'[30]SEP-21'!B:H,6,FALSE),0)</f>
        <v>57608.65</v>
      </c>
      <c r="U125" s="218">
        <f>IFERROR(VLOOKUP(B125,'[30]SEP-21'!B:H,7,FALSE),0)</f>
        <v>1659.15</v>
      </c>
      <c r="V125" s="219">
        <f t="shared" si="12"/>
        <v>59267.8</v>
      </c>
      <c r="W125" s="195">
        <f t="shared" si="15"/>
        <v>95864.85</v>
      </c>
      <c r="X125" s="196">
        <f t="shared" si="15"/>
        <v>4252.55</v>
      </c>
      <c r="Y125" s="197">
        <f t="shared" si="15"/>
        <v>100117.40000000001</v>
      </c>
    </row>
    <row r="126" spans="1:25" ht="13">
      <c r="A126" s="2" t="s">
        <v>277</v>
      </c>
      <c r="B126" s="2" t="s">
        <v>113</v>
      </c>
      <c r="C126" s="89" t="s">
        <v>297</v>
      </c>
      <c r="D126" s="129" t="s">
        <v>304</v>
      </c>
      <c r="E126" s="217">
        <f>IFERROR(VLOOKUP($B126,'[25]APR-21'!$B:$H,6,FALSE),0)</f>
        <v>20083.75</v>
      </c>
      <c r="F126" s="218">
        <f>IFERROR(VLOOKUP(B126,'[25]APR-21'!B:H,7,FALSE),0)</f>
        <v>0</v>
      </c>
      <c r="G126" s="219">
        <f t="shared" si="13"/>
        <v>20083.75</v>
      </c>
      <c r="H126" s="217">
        <f>IFERROR(VLOOKUP(B126,'[26]MAY-21'!B:H,6,FALSE),0)</f>
        <v>76047</v>
      </c>
      <c r="I126" s="218">
        <f>IFERROR(VLOOKUP(B126,'[26]MAY-21'!B:H,7,FALSE),0)</f>
        <v>960.5</v>
      </c>
      <c r="J126" s="219">
        <f t="shared" si="9"/>
        <v>77007.5</v>
      </c>
      <c r="K126" s="217">
        <f>IFERROR(VLOOKUP(B126,'[27]JUN-21'!B:H,6,FALSE),0)</f>
        <v>42850.45</v>
      </c>
      <c r="L126" s="218">
        <f>IFERROR(VLOOKUP(B126,'[27]JUN-21'!B:H,7,FALSE),0)</f>
        <v>119.05</v>
      </c>
      <c r="M126" s="219">
        <f t="shared" si="10"/>
        <v>42969.5</v>
      </c>
      <c r="N126" s="217">
        <f>IFERROR(VLOOKUP(B126,'[28]JUL-21'!B:H,6,FALSE),0)</f>
        <v>42532.05</v>
      </c>
      <c r="O126" s="218">
        <f>IFERROR(VLOOKUP(B126,'[28]JUL-21'!B:H,7,FALSE),0)</f>
        <v>0</v>
      </c>
      <c r="P126" s="219">
        <f t="shared" si="11"/>
        <v>42532.05</v>
      </c>
      <c r="Q126" s="217">
        <f>IFERROR(VLOOKUP(B126,'[29]AUG-21'!B:H,6,FALSE),0)</f>
        <v>91050.35</v>
      </c>
      <c r="R126" s="218">
        <f>IFERROR(VLOOKUP(B126,'[29]AUG-21'!B:H,7,FALSE),0)</f>
        <v>3040.95</v>
      </c>
      <c r="S126" s="219">
        <f t="shared" si="14"/>
        <v>94091.3</v>
      </c>
      <c r="T126" s="217">
        <f>IFERROR(VLOOKUP(B126,'[30]SEP-21'!B:H,6,FALSE),0)</f>
        <v>66383.850000000006</v>
      </c>
      <c r="U126" s="218">
        <f>IFERROR(VLOOKUP(B126,'[30]SEP-21'!B:H,7,FALSE),0)</f>
        <v>4856.55</v>
      </c>
      <c r="V126" s="219">
        <f t="shared" si="12"/>
        <v>71240.400000000009</v>
      </c>
      <c r="W126" s="195">
        <f t="shared" si="15"/>
        <v>338947.44999999995</v>
      </c>
      <c r="X126" s="196">
        <f t="shared" si="15"/>
        <v>8977.0499999999993</v>
      </c>
      <c r="Y126" s="197">
        <f t="shared" si="15"/>
        <v>347924.5</v>
      </c>
    </row>
    <row r="127" spans="1:25" ht="13">
      <c r="A127" s="2" t="s">
        <v>277</v>
      </c>
      <c r="B127" s="2" t="s">
        <v>114</v>
      </c>
      <c r="C127" s="89" t="s">
        <v>297</v>
      </c>
      <c r="D127" s="129" t="s">
        <v>304</v>
      </c>
      <c r="E127" s="217">
        <f>IFERROR(VLOOKUP($B127,'[25]APR-21'!$B:$H,6,FALSE),0)</f>
        <v>57477.45</v>
      </c>
      <c r="F127" s="218">
        <f>IFERROR(VLOOKUP(B127,'[25]APR-21'!B:H,7,FALSE),0)</f>
        <v>4806.6499999999996</v>
      </c>
      <c r="G127" s="219">
        <f t="shared" si="13"/>
        <v>62284.1</v>
      </c>
      <c r="H127" s="217">
        <f>IFERROR(VLOOKUP(B127,'[26]MAY-21'!B:H,6,FALSE),0)</f>
        <v>15318.95</v>
      </c>
      <c r="I127" s="218">
        <f>IFERROR(VLOOKUP(B127,'[26]MAY-21'!B:H,7,FALSE),0)</f>
        <v>21.65</v>
      </c>
      <c r="J127" s="219">
        <f t="shared" si="9"/>
        <v>15340.6</v>
      </c>
      <c r="K127" s="217">
        <f>IFERROR(VLOOKUP(B127,'[27]JUN-21'!B:H,6,FALSE),0)</f>
        <v>74924.850000000006</v>
      </c>
      <c r="L127" s="218">
        <f>IFERROR(VLOOKUP(B127,'[27]JUN-21'!B:H,7,FALSE),0)</f>
        <v>268.8</v>
      </c>
      <c r="M127" s="219">
        <f t="shared" si="10"/>
        <v>75193.650000000009</v>
      </c>
      <c r="N127" s="217">
        <f>IFERROR(VLOOKUP(B127,'[28]JUL-21'!B:H,6,FALSE),0)</f>
        <v>69796.149999999994</v>
      </c>
      <c r="O127" s="218">
        <f>IFERROR(VLOOKUP(B127,'[28]JUL-21'!B:H,7,FALSE),0)</f>
        <v>364.65</v>
      </c>
      <c r="P127" s="219">
        <f t="shared" si="11"/>
        <v>70160.799999999988</v>
      </c>
      <c r="Q127" s="217">
        <f>IFERROR(VLOOKUP(B127,'[29]AUG-21'!B:H,6,FALSE),0)</f>
        <v>40796.85</v>
      </c>
      <c r="R127" s="218">
        <f>IFERROR(VLOOKUP(B127,'[29]AUG-21'!B:H,7,FALSE),0)</f>
        <v>271.45</v>
      </c>
      <c r="S127" s="219">
        <f t="shared" si="14"/>
        <v>41068.299999999996</v>
      </c>
      <c r="T127" s="217">
        <f>IFERROR(VLOOKUP(B127,'[30]SEP-21'!B:H,6,FALSE),0)</f>
        <v>74753.05</v>
      </c>
      <c r="U127" s="218">
        <f>IFERROR(VLOOKUP(B127,'[30]SEP-21'!B:H,7,FALSE),0)</f>
        <v>685.2</v>
      </c>
      <c r="V127" s="219">
        <f t="shared" si="12"/>
        <v>75438.25</v>
      </c>
      <c r="W127" s="195">
        <f t="shared" si="15"/>
        <v>333067.3</v>
      </c>
      <c r="X127" s="196">
        <f t="shared" si="15"/>
        <v>6418.3999999999987</v>
      </c>
      <c r="Y127" s="197">
        <f t="shared" si="15"/>
        <v>339485.7</v>
      </c>
    </row>
    <row r="128" spans="1:25" ht="13">
      <c r="A128" s="2" t="s">
        <v>428</v>
      </c>
      <c r="B128" s="2" t="s">
        <v>429</v>
      </c>
      <c r="C128" s="89" t="s">
        <v>297</v>
      </c>
      <c r="D128" s="129" t="s">
        <v>302</v>
      </c>
      <c r="E128" s="217">
        <f>IFERROR(VLOOKUP($B128,'[25]APR-21'!$B:$H,6,FALSE),0)</f>
        <v>45535.3</v>
      </c>
      <c r="F128" s="218">
        <f>IFERROR(VLOOKUP(B128,'[25]APR-21'!B:H,7,FALSE),0)</f>
        <v>9041.35</v>
      </c>
      <c r="G128" s="219">
        <f t="shared" si="13"/>
        <v>54576.65</v>
      </c>
      <c r="H128" s="217">
        <f>IFERROR(VLOOKUP(B128,'[26]MAY-21'!B:H,6,FALSE),0)</f>
        <v>34391.4</v>
      </c>
      <c r="I128" s="218">
        <f>IFERROR(VLOOKUP(B128,'[26]MAY-21'!B:H,7,FALSE),0)</f>
        <v>9989.4</v>
      </c>
      <c r="J128" s="219">
        <f t="shared" si="9"/>
        <v>44380.800000000003</v>
      </c>
      <c r="K128" s="217">
        <f>IFERROR(VLOOKUP(B128,'[27]JUN-21'!B:H,6,FALSE),0)</f>
        <v>48901.55</v>
      </c>
      <c r="L128" s="218">
        <f>IFERROR(VLOOKUP(B128,'[27]JUN-21'!B:H,7,FALSE),0)</f>
        <v>5458.25</v>
      </c>
      <c r="M128" s="219">
        <f t="shared" si="10"/>
        <v>54359.8</v>
      </c>
      <c r="N128" s="217">
        <f>IFERROR(VLOOKUP(B128,'[28]JUL-21'!B:H,6,FALSE),0)</f>
        <v>43671.1</v>
      </c>
      <c r="O128" s="218">
        <f>IFERROR(VLOOKUP(B128,'[28]JUL-21'!B:H,7,FALSE),0)</f>
        <v>7225.7</v>
      </c>
      <c r="P128" s="219">
        <f t="shared" si="11"/>
        <v>50896.799999999996</v>
      </c>
      <c r="Q128" s="217">
        <f>IFERROR(VLOOKUP(B128,'[29]AUG-21'!B:H,6,FALSE),0)</f>
        <v>58996.5</v>
      </c>
      <c r="R128" s="218">
        <f>IFERROR(VLOOKUP(B128,'[29]AUG-21'!B:H,7,FALSE),0)</f>
        <v>4084.35</v>
      </c>
      <c r="S128" s="219">
        <f t="shared" si="14"/>
        <v>63080.85</v>
      </c>
      <c r="T128" s="217">
        <f>IFERROR(VLOOKUP(B128,'[30]SEP-21'!B:H,6,FALSE),0)</f>
        <v>34373.949999999997</v>
      </c>
      <c r="U128" s="218">
        <f>IFERROR(VLOOKUP(B128,'[30]SEP-21'!B:H,7,FALSE),0)</f>
        <v>4331.8500000000004</v>
      </c>
      <c r="V128" s="219">
        <f t="shared" si="12"/>
        <v>38705.799999999996</v>
      </c>
      <c r="W128" s="195">
        <f t="shared" si="15"/>
        <v>265869.8</v>
      </c>
      <c r="X128" s="196">
        <f t="shared" si="15"/>
        <v>40130.9</v>
      </c>
      <c r="Y128" s="197">
        <f t="shared" si="15"/>
        <v>306000.69999999995</v>
      </c>
    </row>
    <row r="129" spans="1:25" ht="13">
      <c r="A129" s="2" t="s">
        <v>278</v>
      </c>
      <c r="B129" s="2" t="s">
        <v>115</v>
      </c>
      <c r="C129" s="89" t="s">
        <v>297</v>
      </c>
      <c r="D129" s="129" t="s">
        <v>303</v>
      </c>
      <c r="E129" s="217">
        <f>IFERROR(VLOOKUP($B129,'[25]APR-21'!$B:$H,6,FALSE),0)</f>
        <v>1242.5</v>
      </c>
      <c r="F129" s="218">
        <f>IFERROR(VLOOKUP(B129,'[25]APR-21'!B:H,7,FALSE),0)</f>
        <v>0</v>
      </c>
      <c r="G129" s="219">
        <f t="shared" si="13"/>
        <v>1242.5</v>
      </c>
      <c r="H129" s="217">
        <f>IFERROR(VLOOKUP(B129,'[26]MAY-21'!B:H,6,FALSE),0)</f>
        <v>398.35</v>
      </c>
      <c r="I129" s="218">
        <f>IFERROR(VLOOKUP(B129,'[26]MAY-21'!B:H,7,FALSE),0)</f>
        <v>0</v>
      </c>
      <c r="J129" s="219">
        <f t="shared" si="9"/>
        <v>398.35</v>
      </c>
      <c r="K129" s="217">
        <f>IFERROR(VLOOKUP(B129,'[27]JUN-21'!B:H,6,FALSE),0)</f>
        <v>0</v>
      </c>
      <c r="L129" s="218">
        <f>IFERROR(VLOOKUP(B129,'[27]JUN-21'!B:H,7,FALSE),0)</f>
        <v>0</v>
      </c>
      <c r="M129" s="219">
        <f t="shared" si="10"/>
        <v>0</v>
      </c>
      <c r="N129" s="217">
        <f>IFERROR(VLOOKUP(B129,'[28]JUL-21'!B:H,6,FALSE),0)</f>
        <v>0</v>
      </c>
      <c r="O129" s="218">
        <f>IFERROR(VLOOKUP(B129,'[28]JUL-21'!B:H,7,FALSE),0)</f>
        <v>0</v>
      </c>
      <c r="P129" s="219">
        <f t="shared" si="11"/>
        <v>0</v>
      </c>
      <c r="Q129" s="217">
        <f>IFERROR(VLOOKUP(B129,'[29]AUG-21'!B:H,6,FALSE),0)</f>
        <v>0</v>
      </c>
      <c r="R129" s="218">
        <f>IFERROR(VLOOKUP(B129,'[29]AUG-21'!B:H,7,FALSE),0)</f>
        <v>0</v>
      </c>
      <c r="S129" s="219">
        <f t="shared" si="14"/>
        <v>0</v>
      </c>
      <c r="T129" s="217">
        <f>IFERROR(VLOOKUP(B129,'[30]SEP-21'!B:H,6,FALSE),0)</f>
        <v>0</v>
      </c>
      <c r="U129" s="218">
        <f>IFERROR(VLOOKUP(B129,'[30]SEP-21'!B:H,7,FALSE),0)</f>
        <v>0</v>
      </c>
      <c r="V129" s="219">
        <f t="shared" si="12"/>
        <v>0</v>
      </c>
      <c r="W129" s="195">
        <f t="shared" si="15"/>
        <v>1640.85</v>
      </c>
      <c r="X129" s="196">
        <f t="shared" si="15"/>
        <v>0</v>
      </c>
      <c r="Y129" s="197">
        <f t="shared" si="15"/>
        <v>1640.85</v>
      </c>
    </row>
    <row r="130" spans="1:25" ht="13">
      <c r="A130" s="2" t="s">
        <v>278</v>
      </c>
      <c r="B130" s="2" t="s">
        <v>116</v>
      </c>
      <c r="C130" s="89" t="s">
        <v>297</v>
      </c>
      <c r="D130" s="129" t="s">
        <v>303</v>
      </c>
      <c r="E130" s="217">
        <f>IFERROR(VLOOKUP($B130,'[25]APR-21'!$B:$H,6,FALSE),0)</f>
        <v>8400.5499999999993</v>
      </c>
      <c r="F130" s="218">
        <f>IFERROR(VLOOKUP(B130,'[25]APR-21'!B:H,7,FALSE),0)</f>
        <v>1570.75</v>
      </c>
      <c r="G130" s="219">
        <f t="shared" si="13"/>
        <v>9971.2999999999993</v>
      </c>
      <c r="H130" s="217">
        <f>IFERROR(VLOOKUP(B130,'[26]MAY-21'!B:H,6,FALSE),0)</f>
        <v>5314.6</v>
      </c>
      <c r="I130" s="218">
        <f>IFERROR(VLOOKUP(B130,'[26]MAY-21'!B:H,7,FALSE),0)</f>
        <v>0.7</v>
      </c>
      <c r="J130" s="219">
        <f t="shared" si="9"/>
        <v>5315.3</v>
      </c>
      <c r="K130" s="217">
        <f>IFERROR(VLOOKUP(B130,'[27]JUN-21'!B:H,6,FALSE),0)</f>
        <v>0</v>
      </c>
      <c r="L130" s="218">
        <f>IFERROR(VLOOKUP(B130,'[27]JUN-21'!B:H,7,FALSE),0)</f>
        <v>0</v>
      </c>
      <c r="M130" s="219">
        <f t="shared" si="10"/>
        <v>0</v>
      </c>
      <c r="N130" s="217">
        <f>IFERROR(VLOOKUP(B130,'[28]JUL-21'!B:H,6,FALSE),0)</f>
        <v>0</v>
      </c>
      <c r="O130" s="218">
        <f>IFERROR(VLOOKUP(B130,'[28]JUL-21'!B:H,7,FALSE),0)</f>
        <v>0</v>
      </c>
      <c r="P130" s="219">
        <f t="shared" si="11"/>
        <v>0</v>
      </c>
      <c r="Q130" s="217">
        <f>IFERROR(VLOOKUP(B130,'[29]AUG-21'!B:H,6,FALSE),0)</f>
        <v>0</v>
      </c>
      <c r="R130" s="218">
        <f>IFERROR(VLOOKUP(B130,'[29]AUG-21'!B:H,7,FALSE),0)</f>
        <v>0</v>
      </c>
      <c r="S130" s="219">
        <f t="shared" si="14"/>
        <v>0</v>
      </c>
      <c r="T130" s="217">
        <f>IFERROR(VLOOKUP(B130,'[30]SEP-21'!B:H,6,FALSE),0)</f>
        <v>0</v>
      </c>
      <c r="U130" s="218">
        <f>IFERROR(VLOOKUP(B130,'[30]SEP-21'!B:H,7,FALSE),0)</f>
        <v>0</v>
      </c>
      <c r="V130" s="219">
        <f t="shared" si="12"/>
        <v>0</v>
      </c>
      <c r="W130" s="195">
        <f t="shared" si="15"/>
        <v>13715.15</v>
      </c>
      <c r="X130" s="196">
        <f t="shared" si="15"/>
        <v>1571.45</v>
      </c>
      <c r="Y130" s="197">
        <f t="shared" si="15"/>
        <v>15286.599999999999</v>
      </c>
    </row>
    <row r="131" spans="1:25" ht="13">
      <c r="A131" s="2" t="s">
        <v>278</v>
      </c>
      <c r="B131" s="2" t="s">
        <v>117</v>
      </c>
      <c r="C131" s="89" t="s">
        <v>297</v>
      </c>
      <c r="D131" s="129" t="s">
        <v>303</v>
      </c>
      <c r="E131" s="217">
        <f>IFERROR(VLOOKUP($B131,'[25]APR-21'!$B:$H,6,FALSE),0)</f>
        <v>5789.8</v>
      </c>
      <c r="F131" s="218">
        <f>IFERROR(VLOOKUP(B131,'[25]APR-21'!B:H,7,FALSE),0)</f>
        <v>1221.2</v>
      </c>
      <c r="G131" s="219">
        <f t="shared" si="13"/>
        <v>7011</v>
      </c>
      <c r="H131" s="217">
        <f>IFERROR(VLOOKUP(B131,'[26]MAY-21'!B:H,6,FALSE),0)</f>
        <v>7067.2</v>
      </c>
      <c r="I131" s="218">
        <f>IFERROR(VLOOKUP(B131,'[26]MAY-21'!B:H,7,FALSE),0)</f>
        <v>498.95</v>
      </c>
      <c r="J131" s="219">
        <f t="shared" si="9"/>
        <v>7566.15</v>
      </c>
      <c r="K131" s="217">
        <f>IFERROR(VLOOKUP(B131,'[27]JUN-21'!B:H,6,FALSE),0)</f>
        <v>7082.7</v>
      </c>
      <c r="L131" s="218">
        <f>IFERROR(VLOOKUP(B131,'[27]JUN-21'!B:H,7,FALSE),0)</f>
        <v>1268.55</v>
      </c>
      <c r="M131" s="219">
        <f t="shared" si="10"/>
        <v>8351.25</v>
      </c>
      <c r="N131" s="217">
        <f>IFERROR(VLOOKUP(B131,'[28]JUL-21'!B:H,6,FALSE),0)</f>
        <v>11122.4</v>
      </c>
      <c r="O131" s="218">
        <f>IFERROR(VLOOKUP(B131,'[28]JUL-21'!B:H,7,FALSE),0)</f>
        <v>1596.15</v>
      </c>
      <c r="P131" s="219">
        <f t="shared" si="11"/>
        <v>12718.55</v>
      </c>
      <c r="Q131" s="217">
        <f>IFERROR(VLOOKUP(B131,'[29]AUG-21'!B:H,6,FALSE),0)</f>
        <v>12854.25</v>
      </c>
      <c r="R131" s="218">
        <f>IFERROR(VLOOKUP(B131,'[29]AUG-21'!B:H,7,FALSE),0)</f>
        <v>2409.65</v>
      </c>
      <c r="S131" s="219">
        <f t="shared" si="14"/>
        <v>15263.9</v>
      </c>
      <c r="T131" s="217">
        <f>IFERROR(VLOOKUP(B131,'[30]SEP-21'!B:H,6,FALSE),0)</f>
        <v>8541.5499999999993</v>
      </c>
      <c r="U131" s="218">
        <f>IFERROR(VLOOKUP(B131,'[30]SEP-21'!B:H,7,FALSE),0)</f>
        <v>1553.85</v>
      </c>
      <c r="V131" s="219">
        <f t="shared" si="12"/>
        <v>10095.4</v>
      </c>
      <c r="W131" s="195">
        <f t="shared" si="15"/>
        <v>52457.899999999994</v>
      </c>
      <c r="X131" s="196">
        <f t="shared" si="15"/>
        <v>8548.35</v>
      </c>
      <c r="Y131" s="197">
        <f t="shared" si="15"/>
        <v>61006.25</v>
      </c>
    </row>
    <row r="132" spans="1:25" ht="13">
      <c r="A132" s="2" t="s">
        <v>278</v>
      </c>
      <c r="B132" s="2" t="s">
        <v>118</v>
      </c>
      <c r="C132" s="89" t="s">
        <v>297</v>
      </c>
      <c r="D132" s="129" t="s">
        <v>303</v>
      </c>
      <c r="E132" s="217">
        <f>IFERROR(VLOOKUP($B132,'[25]APR-21'!$B:$H,6,FALSE),0)</f>
        <v>6365.3</v>
      </c>
      <c r="F132" s="218">
        <f>IFERROR(VLOOKUP(B132,'[25]APR-21'!B:H,7,FALSE),0)</f>
        <v>1358.7</v>
      </c>
      <c r="G132" s="219">
        <f t="shared" si="13"/>
        <v>7724</v>
      </c>
      <c r="H132" s="217">
        <f>IFERROR(VLOOKUP(B132,'[26]MAY-21'!B:H,6,FALSE),0)</f>
        <v>14101.5</v>
      </c>
      <c r="I132" s="218">
        <f>IFERROR(VLOOKUP(B132,'[26]MAY-21'!B:H,7,FALSE),0)</f>
        <v>320.7</v>
      </c>
      <c r="J132" s="219">
        <f t="shared" si="9"/>
        <v>14422.2</v>
      </c>
      <c r="K132" s="217">
        <f>IFERROR(VLOOKUP(B132,'[27]JUN-21'!B:H,6,FALSE),0)</f>
        <v>17119.7</v>
      </c>
      <c r="L132" s="218">
        <f>IFERROR(VLOOKUP(B132,'[27]JUN-21'!B:H,7,FALSE),0)</f>
        <v>43.6</v>
      </c>
      <c r="M132" s="219">
        <f t="shared" si="10"/>
        <v>17163.3</v>
      </c>
      <c r="N132" s="217">
        <f>IFERROR(VLOOKUP(B132,'[28]JUL-21'!B:H,6,FALSE),0)</f>
        <v>11224.4</v>
      </c>
      <c r="O132" s="218">
        <f>IFERROR(VLOOKUP(B132,'[28]JUL-21'!B:H,7,FALSE),0)</f>
        <v>142.65</v>
      </c>
      <c r="P132" s="219">
        <f t="shared" si="11"/>
        <v>11367.05</v>
      </c>
      <c r="Q132" s="217">
        <f>IFERROR(VLOOKUP(B132,'[29]AUG-21'!B:H,6,FALSE),0)</f>
        <v>10440</v>
      </c>
      <c r="R132" s="218">
        <f>IFERROR(VLOOKUP(B132,'[29]AUG-21'!B:H,7,FALSE),0)</f>
        <v>191.1</v>
      </c>
      <c r="S132" s="219">
        <f t="shared" si="14"/>
        <v>10631.1</v>
      </c>
      <c r="T132" s="217">
        <f>IFERROR(VLOOKUP(B132,'[30]SEP-21'!B:H,6,FALSE),0)</f>
        <v>12107.55</v>
      </c>
      <c r="U132" s="218">
        <f>IFERROR(VLOOKUP(B132,'[30]SEP-21'!B:H,7,FALSE),0)</f>
        <v>405.5</v>
      </c>
      <c r="V132" s="219">
        <f t="shared" si="12"/>
        <v>12513.05</v>
      </c>
      <c r="W132" s="195">
        <f t="shared" si="15"/>
        <v>71358.45</v>
      </c>
      <c r="X132" s="196">
        <f t="shared" si="15"/>
        <v>2462.25</v>
      </c>
      <c r="Y132" s="197">
        <f t="shared" si="15"/>
        <v>73820.7</v>
      </c>
    </row>
    <row r="133" spans="1:25" ht="13">
      <c r="A133" s="2" t="s">
        <v>278</v>
      </c>
      <c r="B133" s="2" t="s">
        <v>119</v>
      </c>
      <c r="C133" s="89" t="s">
        <v>297</v>
      </c>
      <c r="D133" s="129" t="s">
        <v>303</v>
      </c>
      <c r="E133" s="217">
        <f>IFERROR(VLOOKUP($B133,'[25]APR-21'!$B:$H,6,FALSE),0)</f>
        <v>6545</v>
      </c>
      <c r="F133" s="218">
        <f>IFERROR(VLOOKUP(B133,'[25]APR-21'!B:H,7,FALSE),0)</f>
        <v>662.2</v>
      </c>
      <c r="G133" s="219">
        <f t="shared" si="13"/>
        <v>7207.2</v>
      </c>
      <c r="H133" s="217">
        <f>IFERROR(VLOOKUP(B133,'[26]MAY-21'!B:H,6,FALSE),0)</f>
        <v>24625.25</v>
      </c>
      <c r="I133" s="218">
        <f>IFERROR(VLOOKUP(B133,'[26]MAY-21'!B:H,7,FALSE),0)</f>
        <v>341.7</v>
      </c>
      <c r="J133" s="219">
        <f t="shared" si="9"/>
        <v>24966.95</v>
      </c>
      <c r="K133" s="217">
        <f>IFERROR(VLOOKUP(B133,'[27]JUN-21'!B:H,6,FALSE),0)</f>
        <v>26829.5</v>
      </c>
      <c r="L133" s="218">
        <f>IFERROR(VLOOKUP(B133,'[27]JUN-21'!B:H,7,FALSE),0)</f>
        <v>142.80000000000001</v>
      </c>
      <c r="M133" s="219">
        <f t="shared" si="10"/>
        <v>26972.3</v>
      </c>
      <c r="N133" s="217">
        <f>IFERROR(VLOOKUP(B133,'[28]JUL-21'!B:H,6,FALSE),0)</f>
        <v>10809.3</v>
      </c>
      <c r="O133" s="218">
        <f>IFERROR(VLOOKUP(B133,'[28]JUL-21'!B:H,7,FALSE),0)</f>
        <v>307.35000000000002</v>
      </c>
      <c r="P133" s="219">
        <f t="shared" si="11"/>
        <v>11116.65</v>
      </c>
      <c r="Q133" s="217">
        <f>IFERROR(VLOOKUP(B133,'[29]AUG-21'!B:H,6,FALSE),0)</f>
        <v>16938.8</v>
      </c>
      <c r="R133" s="218">
        <f>IFERROR(VLOOKUP(B133,'[29]AUG-21'!B:H,7,FALSE),0)</f>
        <v>120.55</v>
      </c>
      <c r="S133" s="219">
        <f t="shared" si="14"/>
        <v>17059.349999999999</v>
      </c>
      <c r="T133" s="217">
        <f>IFERROR(VLOOKUP(B133,'[30]SEP-21'!B:H,6,FALSE),0)</f>
        <v>13757.1</v>
      </c>
      <c r="U133" s="218">
        <f>IFERROR(VLOOKUP(B133,'[30]SEP-21'!B:H,7,FALSE),0)</f>
        <v>377.45</v>
      </c>
      <c r="V133" s="219">
        <f t="shared" ref="V133:V196" si="16">+T133+U133</f>
        <v>14134.550000000001</v>
      </c>
      <c r="W133" s="195">
        <f t="shared" si="15"/>
        <v>99504.950000000012</v>
      </c>
      <c r="X133" s="196">
        <f t="shared" si="15"/>
        <v>1952.0500000000002</v>
      </c>
      <c r="Y133" s="197">
        <f t="shared" si="15"/>
        <v>101456.99999999999</v>
      </c>
    </row>
    <row r="134" spans="1:25" ht="13">
      <c r="A134" s="2" t="s">
        <v>278</v>
      </c>
      <c r="B134" s="2" t="s">
        <v>120</v>
      </c>
      <c r="C134" s="89" t="s">
        <v>297</v>
      </c>
      <c r="D134" s="129" t="s">
        <v>303</v>
      </c>
      <c r="E134" s="217">
        <f>IFERROR(VLOOKUP($B134,'[25]APR-21'!$B:$H,6,FALSE),0)</f>
        <v>5683.4</v>
      </c>
      <c r="F134" s="218">
        <f>IFERROR(VLOOKUP(B134,'[25]APR-21'!B:H,7,FALSE),0)</f>
        <v>1319.15</v>
      </c>
      <c r="G134" s="219">
        <f t="shared" si="13"/>
        <v>7002.5499999999993</v>
      </c>
      <c r="H134" s="217">
        <f>IFERROR(VLOOKUP(B134,'[26]MAY-21'!B:H,6,FALSE),0)</f>
        <v>13402.05</v>
      </c>
      <c r="I134" s="218">
        <f>IFERROR(VLOOKUP(B134,'[26]MAY-21'!B:H,7,FALSE),0)</f>
        <v>153.25</v>
      </c>
      <c r="J134" s="219">
        <f t="shared" ref="J134:J198" si="17">+H134+I134</f>
        <v>13555.3</v>
      </c>
      <c r="K134" s="217">
        <f>IFERROR(VLOOKUP(B134,'[27]JUN-21'!B:H,6,FALSE),0)</f>
        <v>17419.400000000001</v>
      </c>
      <c r="L134" s="218">
        <f>IFERROR(VLOOKUP(B134,'[27]JUN-21'!B:H,7,FALSE),0)</f>
        <v>83.05</v>
      </c>
      <c r="M134" s="219">
        <f t="shared" ref="M134:M198" si="18">+K134+L134</f>
        <v>17502.45</v>
      </c>
      <c r="N134" s="217">
        <f>IFERROR(VLOOKUP(B134,'[28]JUL-21'!B:H,6,FALSE),0)</f>
        <v>9679.7000000000007</v>
      </c>
      <c r="O134" s="218">
        <f>IFERROR(VLOOKUP(B134,'[28]JUL-21'!B:H,7,FALSE),0)</f>
        <v>264.45</v>
      </c>
      <c r="P134" s="219">
        <f t="shared" ref="P134:P198" si="19">+N134+O134</f>
        <v>9944.1500000000015</v>
      </c>
      <c r="Q134" s="217">
        <f>IFERROR(VLOOKUP(B134,'[29]AUG-21'!B:H,6,FALSE),0)</f>
        <v>11875.5</v>
      </c>
      <c r="R134" s="218">
        <f>IFERROR(VLOOKUP(B134,'[29]AUG-21'!B:H,7,FALSE),0)</f>
        <v>253.05</v>
      </c>
      <c r="S134" s="219">
        <f t="shared" si="14"/>
        <v>12128.55</v>
      </c>
      <c r="T134" s="217">
        <f>IFERROR(VLOOKUP(B134,'[30]SEP-21'!B:H,6,FALSE),0)</f>
        <v>10704.3</v>
      </c>
      <c r="U134" s="218">
        <f>IFERROR(VLOOKUP(B134,'[30]SEP-21'!B:H,7,FALSE),0)</f>
        <v>409.3</v>
      </c>
      <c r="V134" s="219">
        <f t="shared" si="16"/>
        <v>11113.599999999999</v>
      </c>
      <c r="W134" s="195">
        <f t="shared" si="15"/>
        <v>68764.350000000006</v>
      </c>
      <c r="X134" s="196">
        <f t="shared" si="15"/>
        <v>2482.2500000000005</v>
      </c>
      <c r="Y134" s="197">
        <f t="shared" si="15"/>
        <v>71246.600000000006</v>
      </c>
    </row>
    <row r="135" spans="1:25" ht="13">
      <c r="A135" s="2" t="s">
        <v>278</v>
      </c>
      <c r="B135" s="2" t="s">
        <v>121</v>
      </c>
      <c r="C135" s="89" t="s">
        <v>297</v>
      </c>
      <c r="D135" s="129" t="s">
        <v>303</v>
      </c>
      <c r="E135" s="217">
        <f>IFERROR(VLOOKUP($B135,'[25]APR-21'!$B:$H,6,FALSE),0)</f>
        <v>35.340000000000003</v>
      </c>
      <c r="F135" s="218">
        <f>IFERROR(VLOOKUP(B135,'[25]APR-21'!B:H,7,FALSE),0)</f>
        <v>4.13</v>
      </c>
      <c r="G135" s="219">
        <f t="shared" ref="G135:G199" si="20">+E135+F135</f>
        <v>39.470000000000006</v>
      </c>
      <c r="H135" s="217">
        <f>IFERROR(VLOOKUP(B135,'[26]MAY-21'!B:H,6,FALSE),0)</f>
        <v>32.81</v>
      </c>
      <c r="I135" s="218">
        <f>IFERROR(VLOOKUP(B135,'[26]MAY-21'!B:H,7,FALSE),0)</f>
        <v>2.02</v>
      </c>
      <c r="J135" s="219">
        <f t="shared" si="17"/>
        <v>34.830000000000005</v>
      </c>
      <c r="K135" s="217">
        <f>IFERROR(VLOOKUP(B135,'[27]JUN-21'!B:H,6,FALSE),0)</f>
        <v>94.58</v>
      </c>
      <c r="L135" s="218">
        <f>IFERROR(VLOOKUP(B135,'[27]JUN-21'!B:H,7,FALSE),0)</f>
        <v>1.08</v>
      </c>
      <c r="M135" s="219">
        <f t="shared" si="18"/>
        <v>95.66</v>
      </c>
      <c r="N135" s="217">
        <f>IFERROR(VLOOKUP(B135,'[28]JUL-21'!B:H,6,FALSE),0)</f>
        <v>0</v>
      </c>
      <c r="O135" s="218">
        <f>IFERROR(VLOOKUP(B135,'[28]JUL-21'!B:H,7,FALSE),0)</f>
        <v>0</v>
      </c>
      <c r="P135" s="219">
        <f t="shared" si="19"/>
        <v>0</v>
      </c>
      <c r="Q135" s="217">
        <f>IFERROR(VLOOKUP(B135,'[29]AUG-21'!B:H,6,FALSE),0)</f>
        <v>7.59</v>
      </c>
      <c r="R135" s="218">
        <f>IFERROR(VLOOKUP(B135,'[29]AUG-21'!B:H,7,FALSE),0)</f>
        <v>125.49</v>
      </c>
      <c r="S135" s="219">
        <f t="shared" ref="S135:S199" si="21">+Q135+R135</f>
        <v>133.07999999999998</v>
      </c>
      <c r="T135" s="217">
        <f>IFERROR(VLOOKUP(B135,'[30]SEP-21'!B:H,6,FALSE),0)</f>
        <v>433.63</v>
      </c>
      <c r="U135" s="218">
        <f>IFERROR(VLOOKUP(B135,'[30]SEP-21'!B:H,7,FALSE),0)</f>
        <v>116.99</v>
      </c>
      <c r="V135" s="219">
        <f t="shared" si="16"/>
        <v>550.62</v>
      </c>
      <c r="W135" s="195">
        <f t="shared" si="15"/>
        <v>603.95000000000005</v>
      </c>
      <c r="X135" s="196">
        <f t="shared" si="15"/>
        <v>249.70999999999998</v>
      </c>
      <c r="Y135" s="197">
        <f t="shared" si="15"/>
        <v>853.66</v>
      </c>
    </row>
    <row r="136" spans="1:25" ht="13">
      <c r="A136" s="2" t="s">
        <v>278</v>
      </c>
      <c r="B136" s="2" t="s">
        <v>122</v>
      </c>
      <c r="C136" s="89" t="s">
        <v>297</v>
      </c>
      <c r="D136" s="129" t="s">
        <v>303</v>
      </c>
      <c r="E136" s="217">
        <f>IFERROR(VLOOKUP($B136,'[25]APR-21'!$B:$H,6,FALSE),0)</f>
        <v>0</v>
      </c>
      <c r="F136" s="218">
        <f>IFERROR(VLOOKUP(B136,'[25]APR-21'!B:H,7,FALSE),0)</f>
        <v>0</v>
      </c>
      <c r="G136" s="219">
        <f t="shared" si="20"/>
        <v>0</v>
      </c>
      <c r="H136" s="217">
        <f>IFERROR(VLOOKUP(B136,'[26]MAY-21'!B:H,6,FALSE),0)</f>
        <v>0</v>
      </c>
      <c r="I136" s="218">
        <f>IFERROR(VLOOKUP(B136,'[26]MAY-21'!B:H,7,FALSE),0)</f>
        <v>0</v>
      </c>
      <c r="J136" s="219">
        <f t="shared" si="17"/>
        <v>0</v>
      </c>
      <c r="K136" s="217">
        <f>IFERROR(VLOOKUP(B136,'[27]JUN-21'!B:H,6,FALSE),0)</f>
        <v>231.66</v>
      </c>
      <c r="L136" s="218">
        <f>IFERROR(VLOOKUP(B136,'[27]JUN-21'!B:H,7,FALSE),0)</f>
        <v>248.14</v>
      </c>
      <c r="M136" s="219">
        <f t="shared" si="18"/>
        <v>479.79999999999995</v>
      </c>
      <c r="N136" s="217">
        <f>IFERROR(VLOOKUP(B136,'[28]JUL-21'!B:H,6,FALSE),0)</f>
        <v>16.82</v>
      </c>
      <c r="O136" s="218">
        <f>IFERROR(VLOOKUP(B136,'[28]JUL-21'!B:H,7,FALSE),0)</f>
        <v>76.599999999999994</v>
      </c>
      <c r="P136" s="219">
        <f t="shared" si="19"/>
        <v>93.419999999999987</v>
      </c>
      <c r="Q136" s="217">
        <f>IFERROR(VLOOKUP(B136,'[29]AUG-21'!B:H,6,FALSE),0)</f>
        <v>51.38</v>
      </c>
      <c r="R136" s="218">
        <f>IFERROR(VLOOKUP(B136,'[29]AUG-21'!B:H,7,FALSE),0)</f>
        <v>67.239999999999995</v>
      </c>
      <c r="S136" s="219">
        <f t="shared" si="21"/>
        <v>118.62</v>
      </c>
      <c r="T136" s="217">
        <f>IFERROR(VLOOKUP(B136,'[30]SEP-21'!B:H,6,FALSE),0)</f>
        <v>224.82</v>
      </c>
      <c r="U136" s="218">
        <f>IFERROR(VLOOKUP(B136,'[30]SEP-21'!B:H,7,FALSE),0)</f>
        <v>36.020000000000003</v>
      </c>
      <c r="V136" s="219">
        <f t="shared" si="16"/>
        <v>260.83999999999997</v>
      </c>
      <c r="W136" s="195">
        <f t="shared" si="15"/>
        <v>524.68000000000006</v>
      </c>
      <c r="X136" s="196">
        <f t="shared" si="15"/>
        <v>428</v>
      </c>
      <c r="Y136" s="197">
        <f t="shared" si="15"/>
        <v>952.67999999999984</v>
      </c>
    </row>
    <row r="137" spans="1:25" ht="13">
      <c r="A137" s="2" t="s">
        <v>278</v>
      </c>
      <c r="B137" s="2" t="s">
        <v>123</v>
      </c>
      <c r="C137" s="89" t="s">
        <v>297</v>
      </c>
      <c r="D137" s="129" t="s">
        <v>303</v>
      </c>
      <c r="E137" s="217">
        <f>IFERROR(VLOOKUP($B137,'[25]APR-21'!$B:$H,6,FALSE),0)</f>
        <v>1874.62</v>
      </c>
      <c r="F137" s="218">
        <f>IFERROR(VLOOKUP(B137,'[25]APR-21'!B:H,7,FALSE),0)</f>
        <v>784</v>
      </c>
      <c r="G137" s="219">
        <f t="shared" si="20"/>
        <v>2658.62</v>
      </c>
      <c r="H137" s="217">
        <f>IFERROR(VLOOKUP(B137,'[26]MAY-21'!B:H,6,FALSE),0)</f>
        <v>289.08</v>
      </c>
      <c r="I137" s="218">
        <f>IFERROR(VLOOKUP(B137,'[26]MAY-21'!B:H,7,FALSE),0)</f>
        <v>71.569999999999993</v>
      </c>
      <c r="J137" s="219">
        <f t="shared" si="17"/>
        <v>360.65</v>
      </c>
      <c r="K137" s="217">
        <f>IFERROR(VLOOKUP(B137,'[27]JUN-21'!B:H,6,FALSE),0)</f>
        <v>0</v>
      </c>
      <c r="L137" s="218">
        <f>IFERROR(VLOOKUP(B137,'[27]JUN-21'!B:H,7,FALSE),0)</f>
        <v>0</v>
      </c>
      <c r="M137" s="219">
        <f t="shared" si="18"/>
        <v>0</v>
      </c>
      <c r="N137" s="217">
        <f>IFERROR(VLOOKUP(B137,'[28]JUL-21'!B:H,6,FALSE),0)</f>
        <v>0</v>
      </c>
      <c r="O137" s="218">
        <f>IFERROR(VLOOKUP(B137,'[28]JUL-21'!B:H,7,FALSE),0)</f>
        <v>0</v>
      </c>
      <c r="P137" s="219">
        <f t="shared" si="19"/>
        <v>0</v>
      </c>
      <c r="Q137" s="217">
        <f>IFERROR(VLOOKUP(B137,'[29]AUG-21'!B:H,6,FALSE),0)</f>
        <v>2950.18</v>
      </c>
      <c r="R137" s="218">
        <f>IFERROR(VLOOKUP(B137,'[29]AUG-21'!B:H,7,FALSE),0)</f>
        <v>329.77</v>
      </c>
      <c r="S137" s="219">
        <f t="shared" si="21"/>
        <v>3279.95</v>
      </c>
      <c r="T137" s="217">
        <f>IFERROR(VLOOKUP(B137,'[30]SEP-21'!B:H,6,FALSE),0)</f>
        <v>2117.0500000000002</v>
      </c>
      <c r="U137" s="218">
        <f>IFERROR(VLOOKUP(B137,'[30]SEP-21'!B:H,7,FALSE),0)</f>
        <v>1070.58</v>
      </c>
      <c r="V137" s="219">
        <f t="shared" si="16"/>
        <v>3187.63</v>
      </c>
      <c r="W137" s="195">
        <f t="shared" si="15"/>
        <v>7230.9299999999994</v>
      </c>
      <c r="X137" s="196">
        <f t="shared" si="15"/>
        <v>2255.92</v>
      </c>
      <c r="Y137" s="197">
        <f t="shared" si="15"/>
        <v>9486.8499999999985</v>
      </c>
    </row>
    <row r="138" spans="1:25" ht="13">
      <c r="A138" s="2" t="s">
        <v>278</v>
      </c>
      <c r="B138" s="2" t="s">
        <v>124</v>
      </c>
      <c r="C138" s="89" t="s">
        <v>297</v>
      </c>
      <c r="D138" s="129" t="s">
        <v>303</v>
      </c>
      <c r="E138" s="217">
        <f>IFERROR(VLOOKUP($B138,'[25]APR-21'!$B:$H,6,FALSE),0)</f>
        <v>3167.04</v>
      </c>
      <c r="F138" s="218">
        <f>IFERROR(VLOOKUP(B138,'[25]APR-21'!B:H,7,FALSE),0)</f>
        <v>282.23</v>
      </c>
      <c r="G138" s="219">
        <f t="shared" si="20"/>
        <v>3449.27</v>
      </c>
      <c r="H138" s="217">
        <f>IFERROR(VLOOKUP(B138,'[26]MAY-21'!B:H,6,FALSE),0)</f>
        <v>3613.84</v>
      </c>
      <c r="I138" s="218">
        <f>IFERROR(VLOOKUP(B138,'[26]MAY-21'!B:H,7,FALSE),0)</f>
        <v>438.01</v>
      </c>
      <c r="J138" s="219">
        <f t="shared" si="17"/>
        <v>4051.8500000000004</v>
      </c>
      <c r="K138" s="217">
        <f>IFERROR(VLOOKUP(B138,'[27]JUN-21'!B:H,6,FALSE),0)</f>
        <v>4080.22</v>
      </c>
      <c r="L138" s="218">
        <f>IFERROR(VLOOKUP(B138,'[27]JUN-21'!B:H,7,FALSE),0)</f>
        <v>353.66</v>
      </c>
      <c r="M138" s="219">
        <f t="shared" si="18"/>
        <v>4433.88</v>
      </c>
      <c r="N138" s="217">
        <f>IFERROR(VLOOKUP(B138,'[28]JUL-21'!B:H,6,FALSE),0)</f>
        <v>3782.55</v>
      </c>
      <c r="O138" s="218">
        <f>IFERROR(VLOOKUP(B138,'[28]JUL-21'!B:H,7,FALSE),0)</f>
        <v>495.32</v>
      </c>
      <c r="P138" s="219">
        <f t="shared" si="19"/>
        <v>4277.87</v>
      </c>
      <c r="Q138" s="217">
        <f>IFERROR(VLOOKUP(B138,'[29]AUG-21'!B:H,6,FALSE),0)</f>
        <v>3699.94</v>
      </c>
      <c r="R138" s="218">
        <f>IFERROR(VLOOKUP(B138,'[29]AUG-21'!B:H,7,FALSE),0)</f>
        <v>216.03</v>
      </c>
      <c r="S138" s="219">
        <f t="shared" si="21"/>
        <v>3915.9700000000003</v>
      </c>
      <c r="T138" s="217">
        <f>IFERROR(VLOOKUP(B138,'[30]SEP-21'!B:H,6,FALSE),0)</f>
        <v>4671.8</v>
      </c>
      <c r="U138" s="218">
        <f>IFERROR(VLOOKUP(B138,'[30]SEP-21'!B:H,7,FALSE),0)</f>
        <v>63.6</v>
      </c>
      <c r="V138" s="219">
        <f t="shared" si="16"/>
        <v>4735.4000000000005</v>
      </c>
      <c r="W138" s="195">
        <f t="shared" si="15"/>
        <v>23015.39</v>
      </c>
      <c r="X138" s="196">
        <f t="shared" si="15"/>
        <v>1848.85</v>
      </c>
      <c r="Y138" s="197">
        <f t="shared" si="15"/>
        <v>24864.240000000002</v>
      </c>
    </row>
    <row r="139" spans="1:25" ht="13">
      <c r="A139" s="2" t="s">
        <v>456</v>
      </c>
      <c r="B139" s="2" t="s">
        <v>457</v>
      </c>
      <c r="C139" s="294" t="s">
        <v>297</v>
      </c>
      <c r="D139" s="295" t="s">
        <v>303</v>
      </c>
      <c r="E139" s="217"/>
      <c r="F139" s="218"/>
      <c r="G139" s="219"/>
      <c r="H139" s="217"/>
      <c r="I139" s="218"/>
      <c r="J139" s="219"/>
      <c r="K139" s="217"/>
      <c r="L139" s="218"/>
      <c r="M139" s="219"/>
      <c r="N139" s="217">
        <f>IFERROR(VLOOKUP(B139,'[29]JUL-21'!B:H,6,FALSE),0)</f>
        <v>2409.6999999999998</v>
      </c>
      <c r="O139" s="218">
        <f>IFERROR(VLOOKUP(B139,'[29]JUL-21'!B:H,7,FALSE),0)</f>
        <v>1544.4</v>
      </c>
      <c r="P139" s="219">
        <f t="shared" si="19"/>
        <v>3954.1</v>
      </c>
      <c r="Q139" s="217">
        <f>IFERROR(VLOOKUP(B139,'[31]AUG-21'!B:H,6,FALSE),0)</f>
        <v>1006.15</v>
      </c>
      <c r="R139" s="218">
        <f>IFERROR(VLOOKUP(B139,'[31]AUG-21'!B:H,7,FALSE),0)</f>
        <v>4720.8500000000004</v>
      </c>
      <c r="S139" s="219">
        <f t="shared" si="21"/>
        <v>5727</v>
      </c>
      <c r="T139" s="217">
        <f>IFERROR(VLOOKUP(B139,'[30]SEP-21'!B:H,6,FALSE),0)</f>
        <v>39277.550000000003</v>
      </c>
      <c r="U139" s="218">
        <f>IFERROR(VLOOKUP(B139,'[30]SEP-21'!B:H,7,FALSE),0)</f>
        <v>6320</v>
      </c>
      <c r="V139" s="219">
        <f t="shared" si="16"/>
        <v>45597.55</v>
      </c>
      <c r="W139" s="195"/>
      <c r="X139" s="196"/>
      <c r="Y139" s="197"/>
    </row>
    <row r="140" spans="1:25" ht="13">
      <c r="A140" s="2" t="s">
        <v>279</v>
      </c>
      <c r="B140" s="2" t="s">
        <v>125</v>
      </c>
      <c r="C140" s="89" t="s">
        <v>297</v>
      </c>
      <c r="D140" s="129" t="s">
        <v>303</v>
      </c>
      <c r="E140" s="217">
        <f>IFERROR(VLOOKUP($B140,'[25]APR-21'!$B:$H,6,FALSE),0)</f>
        <v>0</v>
      </c>
      <c r="F140" s="218">
        <f>IFERROR(VLOOKUP(B140,'[25]APR-21'!B:H,7,FALSE),0)</f>
        <v>0</v>
      </c>
      <c r="G140" s="219">
        <f t="shared" si="20"/>
        <v>0</v>
      </c>
      <c r="H140" s="217">
        <f>IFERROR(VLOOKUP(B140,'[26]MAY-21'!B:H,6,FALSE),0)</f>
        <v>0</v>
      </c>
      <c r="I140" s="218">
        <f>IFERROR(VLOOKUP(B140,'[26]MAY-21'!B:H,7,FALSE),0)</f>
        <v>0</v>
      </c>
      <c r="J140" s="219">
        <f t="shared" si="17"/>
        <v>0</v>
      </c>
      <c r="K140" s="217">
        <f>IFERROR(VLOOKUP(B140,'[27]JUN-21'!B:H,6,FALSE),0)</f>
        <v>0</v>
      </c>
      <c r="L140" s="218">
        <f>IFERROR(VLOOKUP(B140,'[27]JUN-21'!B:H,7,FALSE),0)</f>
        <v>0</v>
      </c>
      <c r="M140" s="219">
        <f t="shared" si="18"/>
        <v>0</v>
      </c>
      <c r="N140" s="217">
        <f>IFERROR(VLOOKUP(B140,'[28]JUL-21'!B:H,6,FALSE),0)</f>
        <v>0</v>
      </c>
      <c r="O140" s="218">
        <f>IFERROR(VLOOKUP(B140,'[28]JUL-21'!B:H,7,FALSE),0)</f>
        <v>0</v>
      </c>
      <c r="P140" s="219">
        <f t="shared" si="19"/>
        <v>0</v>
      </c>
      <c r="Q140" s="217">
        <f>IFERROR(VLOOKUP(B140,'[29]AUG-21'!B:H,6,FALSE),0)</f>
        <v>0</v>
      </c>
      <c r="R140" s="218">
        <f>IFERROR(VLOOKUP(B140,'[29]AUG-21'!B:H,7,FALSE),0)</f>
        <v>0</v>
      </c>
      <c r="S140" s="219">
        <f t="shared" si="21"/>
        <v>0</v>
      </c>
      <c r="T140" s="217">
        <f>IFERROR(VLOOKUP(B140,'[30]SEP-21'!B:H,6,FALSE),0)</f>
        <v>0</v>
      </c>
      <c r="U140" s="218">
        <f>IFERROR(VLOOKUP(B140,'[30]SEP-21'!B:H,7,FALSE),0)</f>
        <v>0</v>
      </c>
      <c r="V140" s="219">
        <f t="shared" si="16"/>
        <v>0</v>
      </c>
      <c r="W140" s="195">
        <f t="shared" si="15"/>
        <v>0</v>
      </c>
      <c r="X140" s="196">
        <f t="shared" si="15"/>
        <v>0</v>
      </c>
      <c r="Y140" s="197">
        <f t="shared" si="15"/>
        <v>0</v>
      </c>
    </row>
    <row r="141" spans="1:25" ht="13">
      <c r="A141" s="2" t="s">
        <v>281</v>
      </c>
      <c r="B141" s="2" t="s">
        <v>144</v>
      </c>
      <c r="C141" s="89" t="s">
        <v>297</v>
      </c>
      <c r="D141" s="129" t="s">
        <v>298</v>
      </c>
      <c r="E141" s="217">
        <f>IFERROR(VLOOKUP($B141,'[25]APR-21'!$B:$H,6,FALSE),0)</f>
        <v>367.96</v>
      </c>
      <c r="F141" s="218">
        <f>IFERROR(VLOOKUP(B141,'[25]APR-21'!B:H,7,FALSE),0)</f>
        <v>0.66</v>
      </c>
      <c r="G141" s="219">
        <f t="shared" si="20"/>
        <v>368.62</v>
      </c>
      <c r="H141" s="217">
        <f>IFERROR(VLOOKUP(B141,'[26]MAY-21'!B:H,6,FALSE),0)</f>
        <v>56.09</v>
      </c>
      <c r="I141" s="218">
        <f>IFERROR(VLOOKUP(B141,'[26]MAY-21'!B:H,7,FALSE),0)</f>
        <v>0.94</v>
      </c>
      <c r="J141" s="219">
        <f t="shared" si="17"/>
        <v>57.03</v>
      </c>
      <c r="K141" s="217">
        <f>IFERROR(VLOOKUP(B141,'[27]JUN-21'!B:H,6,FALSE),0)</f>
        <v>69.72</v>
      </c>
      <c r="L141" s="218">
        <f>IFERROR(VLOOKUP(B141,'[27]JUN-21'!B:H,7,FALSE),0)</f>
        <v>0</v>
      </c>
      <c r="M141" s="219">
        <f t="shared" si="18"/>
        <v>69.72</v>
      </c>
      <c r="N141" s="217">
        <f>IFERROR(VLOOKUP(B141,'[28]JUL-21'!B:H,6,FALSE),0)</f>
        <v>47.7</v>
      </c>
      <c r="O141" s="218">
        <f>IFERROR(VLOOKUP(B141,'[28]JUL-21'!B:H,7,FALSE),0)</f>
        <v>0.01</v>
      </c>
      <c r="P141" s="219">
        <f t="shared" si="19"/>
        <v>47.71</v>
      </c>
      <c r="Q141" s="217">
        <f>IFERROR(VLOOKUP(B141,'[29]AUG-21'!B:H,6,FALSE),0)</f>
        <v>41.38</v>
      </c>
      <c r="R141" s="218">
        <f>IFERROR(VLOOKUP(B141,'[29]AUG-21'!B:H,7,FALSE),0)</f>
        <v>0</v>
      </c>
      <c r="S141" s="219">
        <f t="shared" si="21"/>
        <v>41.38</v>
      </c>
      <c r="T141" s="217">
        <f>IFERROR(VLOOKUP(B141,'[30]SEP-21'!B:H,6,FALSE),0)</f>
        <v>1511.19</v>
      </c>
      <c r="U141" s="218">
        <f>IFERROR(VLOOKUP(B141,'[30]SEP-21'!B:H,7,FALSE),0)</f>
        <v>0.27</v>
      </c>
      <c r="V141" s="219">
        <f t="shared" si="16"/>
        <v>1511.46</v>
      </c>
      <c r="W141" s="195">
        <f t="shared" si="15"/>
        <v>2094.04</v>
      </c>
      <c r="X141" s="196">
        <f t="shared" si="15"/>
        <v>1.8800000000000001</v>
      </c>
      <c r="Y141" s="197">
        <f t="shared" si="15"/>
        <v>2095.92</v>
      </c>
    </row>
    <row r="142" spans="1:25" ht="13">
      <c r="A142" s="2" t="s">
        <v>282</v>
      </c>
      <c r="B142" s="2" t="s">
        <v>317</v>
      </c>
      <c r="C142" s="89" t="s">
        <v>297</v>
      </c>
      <c r="D142" s="129" t="s">
        <v>302</v>
      </c>
      <c r="E142" s="217">
        <f>IFERROR(VLOOKUP($B142,'[25]APR-21'!$B:$H,6,FALSE),0)</f>
        <v>15896.5</v>
      </c>
      <c r="F142" s="218">
        <f>IFERROR(VLOOKUP(B142,'[25]APR-21'!B:H,7,FALSE),0)</f>
        <v>2204.85</v>
      </c>
      <c r="G142" s="219">
        <f t="shared" si="20"/>
        <v>18101.349999999999</v>
      </c>
      <c r="H142" s="217">
        <f>IFERROR(VLOOKUP(B142,'[26]MAY-21'!B:H,6,FALSE),0)</f>
        <v>24833.599999999999</v>
      </c>
      <c r="I142" s="218">
        <f>IFERROR(VLOOKUP(B142,'[26]MAY-21'!B:H,7,FALSE),0)</f>
        <v>2702.45</v>
      </c>
      <c r="J142" s="219">
        <f t="shared" si="17"/>
        <v>27536.05</v>
      </c>
      <c r="K142" s="217">
        <f>IFERROR(VLOOKUP(B142,'[27]JUN-21'!B:H,6,FALSE),0)</f>
        <v>4718.8999999999996</v>
      </c>
      <c r="L142" s="218">
        <f>IFERROR(VLOOKUP(B142,'[27]JUN-21'!B:H,7,FALSE),0)</f>
        <v>367.1</v>
      </c>
      <c r="M142" s="219">
        <f t="shared" si="18"/>
        <v>5086</v>
      </c>
      <c r="N142" s="217">
        <f>IFERROR(VLOOKUP(B142,'[28]JUL-21'!B:H,6,FALSE),0)</f>
        <v>31187.7</v>
      </c>
      <c r="O142" s="218">
        <f>IFERROR(VLOOKUP(B142,'[28]JUL-21'!B:H,7,FALSE),0)</f>
        <v>1275.8</v>
      </c>
      <c r="P142" s="219">
        <f t="shared" si="19"/>
        <v>32463.5</v>
      </c>
      <c r="Q142" s="217">
        <f>IFERROR(VLOOKUP(B142,'[29]AUG-21'!B:H,6,FALSE),0)</f>
        <v>12420.05</v>
      </c>
      <c r="R142" s="218">
        <f>IFERROR(VLOOKUP(B142,'[29]AUG-21'!B:H,7,FALSE),0)</f>
        <v>3135.85</v>
      </c>
      <c r="S142" s="219">
        <f t="shared" si="21"/>
        <v>15555.9</v>
      </c>
      <c r="T142" s="217">
        <f>IFERROR(VLOOKUP(B142,'[30]SEP-21'!B:H,6,FALSE),0)</f>
        <v>0.45</v>
      </c>
      <c r="U142" s="218">
        <f>IFERROR(VLOOKUP(B142,'[30]SEP-21'!B:H,7,FALSE),0)</f>
        <v>1616.7</v>
      </c>
      <c r="V142" s="219">
        <f t="shared" si="16"/>
        <v>1617.15</v>
      </c>
      <c r="W142" s="195">
        <f t="shared" si="15"/>
        <v>89057.2</v>
      </c>
      <c r="X142" s="196">
        <f t="shared" si="15"/>
        <v>11302.75</v>
      </c>
      <c r="Y142" s="197">
        <f t="shared" si="15"/>
        <v>100359.94999999998</v>
      </c>
    </row>
    <row r="143" spans="1:25" ht="13">
      <c r="A143" s="2" t="s">
        <v>282</v>
      </c>
      <c r="B143" s="2" t="s">
        <v>318</v>
      </c>
      <c r="C143" s="89" t="s">
        <v>297</v>
      </c>
      <c r="D143" s="129" t="s">
        <v>302</v>
      </c>
      <c r="E143" s="217">
        <f>IFERROR(VLOOKUP($B143,'[25]APR-21'!$B:$H,6,FALSE),0)</f>
        <v>14337.85</v>
      </c>
      <c r="F143" s="218">
        <f>IFERROR(VLOOKUP(B143,'[25]APR-21'!B:H,7,FALSE),0)</f>
        <v>3118.7</v>
      </c>
      <c r="G143" s="219">
        <f t="shared" si="20"/>
        <v>17456.55</v>
      </c>
      <c r="H143" s="217">
        <f>IFERROR(VLOOKUP(B143,'[26]MAY-21'!B:H,6,FALSE),0)</f>
        <v>21509</v>
      </c>
      <c r="I143" s="218">
        <f>IFERROR(VLOOKUP(B143,'[26]MAY-21'!B:H,7,FALSE),0)</f>
        <v>4048.7</v>
      </c>
      <c r="J143" s="219">
        <f t="shared" si="17"/>
        <v>25557.7</v>
      </c>
      <c r="K143" s="217">
        <f>IFERROR(VLOOKUP(B143,'[27]JUN-21'!B:H,6,FALSE),0)</f>
        <v>35755.25</v>
      </c>
      <c r="L143" s="218">
        <f>IFERROR(VLOOKUP(B143,'[27]JUN-21'!B:H,7,FALSE),0)</f>
        <v>2328.5</v>
      </c>
      <c r="M143" s="219">
        <f t="shared" si="18"/>
        <v>38083.75</v>
      </c>
      <c r="N143" s="217">
        <f>IFERROR(VLOOKUP(B143,'[28]JUL-21'!B:H,6,FALSE),0)</f>
        <v>14701.6</v>
      </c>
      <c r="O143" s="218">
        <f>IFERROR(VLOOKUP(B143,'[28]JUL-21'!B:H,7,FALSE),0)</f>
        <v>612.35</v>
      </c>
      <c r="P143" s="219">
        <f t="shared" si="19"/>
        <v>15313.95</v>
      </c>
      <c r="Q143" s="217">
        <f>IFERROR(VLOOKUP(B143,'[29]AUG-21'!B:H,6,FALSE),0)</f>
        <v>0</v>
      </c>
      <c r="R143" s="218">
        <f>IFERROR(VLOOKUP(B143,'[29]AUG-21'!B:H,7,FALSE),0)</f>
        <v>0</v>
      </c>
      <c r="S143" s="219">
        <f t="shared" si="21"/>
        <v>0</v>
      </c>
      <c r="T143" s="217">
        <f>IFERROR(VLOOKUP(B143,'[30]SEP-21'!B:H,6,FALSE),0)</f>
        <v>19933.95</v>
      </c>
      <c r="U143" s="218">
        <f>IFERROR(VLOOKUP(B143,'[30]SEP-21'!B:H,7,FALSE),0)</f>
        <v>1526.05</v>
      </c>
      <c r="V143" s="219">
        <f t="shared" si="16"/>
        <v>21460</v>
      </c>
      <c r="W143" s="195">
        <f t="shared" si="15"/>
        <v>106237.65000000001</v>
      </c>
      <c r="X143" s="196">
        <f t="shared" si="15"/>
        <v>11634.3</v>
      </c>
      <c r="Y143" s="197">
        <f t="shared" si="15"/>
        <v>117871.95</v>
      </c>
    </row>
    <row r="144" spans="1:25" ht="13">
      <c r="A144" s="2" t="s">
        <v>282</v>
      </c>
      <c r="B144" s="2" t="s">
        <v>319</v>
      </c>
      <c r="C144" s="89" t="s">
        <v>297</v>
      </c>
      <c r="D144" s="129" t="s">
        <v>302</v>
      </c>
      <c r="E144" s="217">
        <f>IFERROR(VLOOKUP($B144,'[25]APR-21'!$B:$H,6,FALSE),0)</f>
        <v>13778.55</v>
      </c>
      <c r="F144" s="218">
        <f>IFERROR(VLOOKUP(B144,'[25]APR-21'!B:H,7,FALSE),0)</f>
        <v>3831.2</v>
      </c>
      <c r="G144" s="219">
        <f t="shared" si="20"/>
        <v>17609.75</v>
      </c>
      <c r="H144" s="217">
        <f>IFERROR(VLOOKUP(B144,'[26]MAY-21'!B:H,6,FALSE),0)</f>
        <v>16629.3</v>
      </c>
      <c r="I144" s="218">
        <f>IFERROR(VLOOKUP(B144,'[26]MAY-21'!B:H,7,FALSE),0)</f>
        <v>3219.4</v>
      </c>
      <c r="J144" s="219">
        <f t="shared" si="17"/>
        <v>19848.7</v>
      </c>
      <c r="K144" s="217">
        <f>IFERROR(VLOOKUP(B144,'[27]JUN-21'!B:H,6,FALSE),0)</f>
        <v>5545.1</v>
      </c>
      <c r="L144" s="218">
        <f>IFERROR(VLOOKUP(B144,'[27]JUN-21'!B:H,7,FALSE),0)</f>
        <v>392.65</v>
      </c>
      <c r="M144" s="219">
        <f t="shared" si="18"/>
        <v>5937.75</v>
      </c>
      <c r="N144" s="217">
        <f>IFERROR(VLOOKUP(B144,'[28]JUL-21'!B:H,6,FALSE),0)</f>
        <v>22443.1</v>
      </c>
      <c r="O144" s="218">
        <f>IFERROR(VLOOKUP(B144,'[28]JUL-21'!B:H,7,FALSE),0)</f>
        <v>1038.55</v>
      </c>
      <c r="P144" s="219">
        <f t="shared" si="19"/>
        <v>23481.649999999998</v>
      </c>
      <c r="Q144" s="217">
        <f>IFERROR(VLOOKUP(B144,'[29]AUG-21'!B:H,6,FALSE),0)</f>
        <v>31966.3</v>
      </c>
      <c r="R144" s="218">
        <f>IFERROR(VLOOKUP(B144,'[29]AUG-21'!B:H,7,FALSE),0)</f>
        <v>1720.85</v>
      </c>
      <c r="S144" s="219">
        <f t="shared" si="21"/>
        <v>33687.15</v>
      </c>
      <c r="T144" s="217">
        <f>IFERROR(VLOOKUP(B144,'[30]SEP-21'!B:H,6,FALSE),0)</f>
        <v>31481.65</v>
      </c>
      <c r="U144" s="218">
        <f>IFERROR(VLOOKUP(B144,'[30]SEP-21'!B:H,7,FALSE),0)</f>
        <v>1637.2</v>
      </c>
      <c r="V144" s="219">
        <f t="shared" si="16"/>
        <v>33118.85</v>
      </c>
      <c r="W144" s="195">
        <f t="shared" si="15"/>
        <v>121844</v>
      </c>
      <c r="X144" s="196">
        <f t="shared" si="15"/>
        <v>11839.85</v>
      </c>
      <c r="Y144" s="197">
        <f t="shared" si="15"/>
        <v>133683.85</v>
      </c>
    </row>
    <row r="145" spans="1:25" ht="13">
      <c r="A145" s="2" t="s">
        <v>282</v>
      </c>
      <c r="B145" s="2" t="s">
        <v>148</v>
      </c>
      <c r="C145" s="89" t="s">
        <v>297</v>
      </c>
      <c r="D145" s="129" t="s">
        <v>303</v>
      </c>
      <c r="E145" s="217">
        <f>IFERROR(VLOOKUP($B145,'[25]APR-21'!$B:$H,6,FALSE),0)</f>
        <v>63.6</v>
      </c>
      <c r="F145" s="218">
        <f>IFERROR(VLOOKUP(B145,'[25]APR-21'!B:H,7,FALSE),0)</f>
        <v>2401.4499999999998</v>
      </c>
      <c r="G145" s="219">
        <f t="shared" si="20"/>
        <v>2465.0499999999997</v>
      </c>
      <c r="H145" s="217">
        <f>IFERROR(VLOOKUP(B145,'[26]MAY-21'!B:H,6,FALSE),0)</f>
        <v>264.7</v>
      </c>
      <c r="I145" s="218">
        <f>IFERROR(VLOOKUP(B145,'[26]MAY-21'!B:H,7,FALSE),0)</f>
        <v>1873.95</v>
      </c>
      <c r="J145" s="219">
        <f t="shared" si="17"/>
        <v>2138.65</v>
      </c>
      <c r="K145" s="217">
        <f>IFERROR(VLOOKUP(B145,'[27]JUN-21'!B:H,6,FALSE),0)</f>
        <v>662.35</v>
      </c>
      <c r="L145" s="218">
        <f>IFERROR(VLOOKUP(B145,'[27]JUN-21'!B:H,7,FALSE),0)</f>
        <v>19.5</v>
      </c>
      <c r="M145" s="219">
        <f t="shared" si="18"/>
        <v>681.85</v>
      </c>
      <c r="N145" s="217">
        <f>IFERROR(VLOOKUP(B145,'[28]JUL-21'!B:H,6,FALSE),0)</f>
        <v>274.95</v>
      </c>
      <c r="O145" s="218">
        <f>IFERROR(VLOOKUP(B145,'[28]JUL-21'!B:H,7,FALSE),0)</f>
        <v>317.35000000000002</v>
      </c>
      <c r="P145" s="219">
        <f t="shared" si="19"/>
        <v>592.29999999999995</v>
      </c>
      <c r="Q145" s="217">
        <f>IFERROR(VLOOKUP(B145,'[29]AUG-21'!B:H,6,FALSE),0)</f>
        <v>423.45</v>
      </c>
      <c r="R145" s="218">
        <f>IFERROR(VLOOKUP(B145,'[29]AUG-21'!B:H,7,FALSE),0)</f>
        <v>111.55</v>
      </c>
      <c r="S145" s="219">
        <f t="shared" si="21"/>
        <v>535</v>
      </c>
      <c r="T145" s="217">
        <f>IFERROR(VLOOKUP(B145,'[30]SEP-21'!B:H,6,FALSE),0)</f>
        <v>375.45</v>
      </c>
      <c r="U145" s="218">
        <f>IFERROR(VLOOKUP(B145,'[30]SEP-21'!B:H,7,FALSE),0)</f>
        <v>528.65</v>
      </c>
      <c r="V145" s="219">
        <f t="shared" si="16"/>
        <v>904.09999999999991</v>
      </c>
      <c r="W145" s="195">
        <f t="shared" si="15"/>
        <v>2064.5</v>
      </c>
      <c r="X145" s="196">
        <f t="shared" si="15"/>
        <v>5252.45</v>
      </c>
      <c r="Y145" s="197">
        <f t="shared" si="15"/>
        <v>7316.9500000000007</v>
      </c>
    </row>
    <row r="146" spans="1:25" ht="13">
      <c r="A146" s="2" t="s">
        <v>282</v>
      </c>
      <c r="B146" s="2" t="s">
        <v>149</v>
      </c>
      <c r="C146" s="89" t="s">
        <v>297</v>
      </c>
      <c r="D146" s="129" t="s">
        <v>303</v>
      </c>
      <c r="E146" s="217">
        <f>IFERROR(VLOOKUP($B146,'[25]APR-21'!$B:$H,6,FALSE),0)</f>
        <v>207.3</v>
      </c>
      <c r="F146" s="218">
        <f>IFERROR(VLOOKUP(B146,'[25]APR-21'!B:H,7,FALSE),0)</f>
        <v>2342.75</v>
      </c>
      <c r="G146" s="219">
        <f t="shared" si="20"/>
        <v>2550.0500000000002</v>
      </c>
      <c r="H146" s="217">
        <f>IFERROR(VLOOKUP(B146,'[26]MAY-21'!B:H,6,FALSE),0)</f>
        <v>265.60000000000002</v>
      </c>
      <c r="I146" s="218">
        <f>IFERROR(VLOOKUP(B146,'[26]MAY-21'!B:H,7,FALSE),0)</f>
        <v>1674.05</v>
      </c>
      <c r="J146" s="219">
        <f t="shared" si="17"/>
        <v>1939.65</v>
      </c>
      <c r="K146" s="217">
        <f>IFERROR(VLOOKUP(B146,'[27]JUN-21'!B:H,6,FALSE),0)</f>
        <v>532.79999999999995</v>
      </c>
      <c r="L146" s="218">
        <f>IFERROR(VLOOKUP(B146,'[27]JUN-21'!B:H,7,FALSE),0)</f>
        <v>44.75</v>
      </c>
      <c r="M146" s="219">
        <f t="shared" si="18"/>
        <v>577.54999999999995</v>
      </c>
      <c r="N146" s="217">
        <f>IFERROR(VLOOKUP(B146,'[28]JUL-21'!B:H,6,FALSE),0)</f>
        <v>184.75</v>
      </c>
      <c r="O146" s="218">
        <f>IFERROR(VLOOKUP(B146,'[28]JUL-21'!B:H,7,FALSE),0)</f>
        <v>358.1</v>
      </c>
      <c r="P146" s="219">
        <f t="shared" si="19"/>
        <v>542.85</v>
      </c>
      <c r="Q146" s="217">
        <f>IFERROR(VLOOKUP(B146,'[29]AUG-21'!B:H,6,FALSE),0)</f>
        <v>311.5</v>
      </c>
      <c r="R146" s="218">
        <f>IFERROR(VLOOKUP(B146,'[29]AUG-21'!B:H,7,FALSE),0)</f>
        <v>136.05000000000001</v>
      </c>
      <c r="S146" s="219">
        <f t="shared" si="21"/>
        <v>447.55</v>
      </c>
      <c r="T146" s="217">
        <f>IFERROR(VLOOKUP(B146,'[30]SEP-21'!B:H,6,FALSE),0)</f>
        <v>178.75</v>
      </c>
      <c r="U146" s="218">
        <f>IFERROR(VLOOKUP(B146,'[30]SEP-21'!B:H,7,FALSE),0)</f>
        <v>744.7</v>
      </c>
      <c r="V146" s="219">
        <f t="shared" si="16"/>
        <v>923.45</v>
      </c>
      <c r="W146" s="195">
        <f t="shared" si="15"/>
        <v>1680.7</v>
      </c>
      <c r="X146" s="196">
        <f t="shared" si="15"/>
        <v>5300.4000000000005</v>
      </c>
      <c r="Y146" s="197">
        <f t="shared" si="15"/>
        <v>6981.1000000000013</v>
      </c>
    </row>
    <row r="147" spans="1:25" ht="13">
      <c r="A147" s="2" t="s">
        <v>282</v>
      </c>
      <c r="B147" s="2" t="s">
        <v>154</v>
      </c>
      <c r="C147" s="89" t="s">
        <v>297</v>
      </c>
      <c r="D147" s="129" t="s">
        <v>298</v>
      </c>
      <c r="E147" s="217">
        <f>IFERROR(VLOOKUP($B147,'[25]APR-21'!$B:$H,6,FALSE),0)</f>
        <v>2090.4299999999998</v>
      </c>
      <c r="F147" s="218">
        <f>IFERROR(VLOOKUP(B147,'[25]APR-21'!B:H,7,FALSE),0)</f>
        <v>2142.9899999999998</v>
      </c>
      <c r="G147" s="219">
        <f t="shared" si="20"/>
        <v>4233.42</v>
      </c>
      <c r="H147" s="217">
        <f>IFERROR(VLOOKUP(B147,'[26]MAY-21'!B:H,6,FALSE),0)</f>
        <v>0</v>
      </c>
      <c r="I147" s="218">
        <f>IFERROR(VLOOKUP(B147,'[26]MAY-21'!B:H,7,FALSE),0)</f>
        <v>0</v>
      </c>
      <c r="J147" s="219">
        <f t="shared" si="17"/>
        <v>0</v>
      </c>
      <c r="K147" s="217">
        <f>IFERROR(VLOOKUP(B147,'[27]JUN-21'!B:H,6,FALSE),0)</f>
        <v>0</v>
      </c>
      <c r="L147" s="218">
        <f>IFERROR(VLOOKUP(B147,'[27]JUN-21'!B:H,7,FALSE),0)</f>
        <v>0</v>
      </c>
      <c r="M147" s="219">
        <f t="shared" si="18"/>
        <v>0</v>
      </c>
      <c r="N147" s="217">
        <f>IFERROR(VLOOKUP(B147,'[28]JUL-21'!B:H,6,FALSE),0)</f>
        <v>0</v>
      </c>
      <c r="O147" s="218">
        <f>IFERROR(VLOOKUP(B147,'[28]JUL-21'!B:H,7,FALSE),0)</f>
        <v>0</v>
      </c>
      <c r="P147" s="219">
        <f t="shared" si="19"/>
        <v>0</v>
      </c>
      <c r="Q147" s="217">
        <f>IFERROR(VLOOKUP(B147,'[29]AUG-21'!B:H,6,FALSE),0)</f>
        <v>0</v>
      </c>
      <c r="R147" s="218">
        <f>IFERROR(VLOOKUP(B147,'[29]AUG-21'!B:H,7,FALSE),0)</f>
        <v>0</v>
      </c>
      <c r="S147" s="219">
        <f t="shared" si="21"/>
        <v>0</v>
      </c>
      <c r="T147" s="217">
        <f>IFERROR(VLOOKUP(B147,'[30]SEP-21'!B:H,6,FALSE),0)</f>
        <v>0</v>
      </c>
      <c r="U147" s="218">
        <f>IFERROR(VLOOKUP(B147,'[30]SEP-21'!B:H,7,FALSE),0)</f>
        <v>0</v>
      </c>
      <c r="V147" s="219">
        <f t="shared" si="16"/>
        <v>0</v>
      </c>
      <c r="W147" s="195">
        <f t="shared" si="15"/>
        <v>2090.4299999999998</v>
      </c>
      <c r="X147" s="196">
        <f t="shared" si="15"/>
        <v>2142.9899999999998</v>
      </c>
      <c r="Y147" s="197">
        <f t="shared" si="15"/>
        <v>4233.42</v>
      </c>
    </row>
    <row r="148" spans="1:25" ht="13">
      <c r="A148" s="2" t="s">
        <v>282</v>
      </c>
      <c r="B148" s="2" t="s">
        <v>155</v>
      </c>
      <c r="C148" s="89" t="s">
        <v>297</v>
      </c>
      <c r="D148" s="129" t="s">
        <v>298</v>
      </c>
      <c r="E148" s="217">
        <f>IFERROR(VLOOKUP($B148,'[25]APR-21'!$B:$H,6,FALSE),0)</f>
        <v>163.35</v>
      </c>
      <c r="F148" s="218">
        <f>IFERROR(VLOOKUP(B148,'[25]APR-21'!B:H,7,FALSE),0)</f>
        <v>39.6</v>
      </c>
      <c r="G148" s="219">
        <f t="shared" si="20"/>
        <v>202.95</v>
      </c>
      <c r="H148" s="217">
        <f>IFERROR(VLOOKUP(B148,'[26]MAY-21'!B:H,6,FALSE),0)</f>
        <v>8314.56</v>
      </c>
      <c r="I148" s="218">
        <f>IFERROR(VLOOKUP(B148,'[26]MAY-21'!B:H,7,FALSE),0)</f>
        <v>1011.24</v>
      </c>
      <c r="J148" s="219">
        <f t="shared" si="17"/>
        <v>9325.7999999999993</v>
      </c>
      <c r="K148" s="217">
        <f>IFERROR(VLOOKUP(B148,'[27]JUN-21'!B:H,6,FALSE),0)</f>
        <v>6955.74</v>
      </c>
      <c r="L148" s="218">
        <f>IFERROR(VLOOKUP(B148,'[27]JUN-21'!B:H,7,FALSE),0)</f>
        <v>1118.8800000000001</v>
      </c>
      <c r="M148" s="219">
        <f t="shared" si="18"/>
        <v>8074.62</v>
      </c>
      <c r="N148" s="217">
        <f>IFERROR(VLOOKUP(B148,'[28]JUL-21'!B:H,6,FALSE),0)</f>
        <v>3325.05</v>
      </c>
      <c r="O148" s="218">
        <f>IFERROR(VLOOKUP(B148,'[28]JUL-21'!B:H,7,FALSE),0)</f>
        <v>748.71</v>
      </c>
      <c r="P148" s="219">
        <f t="shared" si="19"/>
        <v>4073.76</v>
      </c>
      <c r="Q148" s="217">
        <f>IFERROR(VLOOKUP(B148,'[29]AUG-21'!B:H,6,FALSE),0)</f>
        <v>18826.830000000002</v>
      </c>
      <c r="R148" s="218">
        <f>IFERROR(VLOOKUP(B148,'[29]AUG-21'!B:H,7,FALSE),0)</f>
        <v>1265.49</v>
      </c>
      <c r="S148" s="219">
        <f t="shared" si="21"/>
        <v>20092.320000000003</v>
      </c>
      <c r="T148" s="217">
        <f>IFERROR(VLOOKUP(B148,'[30]SEP-21'!B:H,6,FALSE),0)</f>
        <v>15335.91</v>
      </c>
      <c r="U148" s="218">
        <f>IFERROR(VLOOKUP(B148,'[30]SEP-21'!B:H,7,FALSE),0)</f>
        <v>1894.59</v>
      </c>
      <c r="V148" s="219">
        <f t="shared" si="16"/>
        <v>17230.5</v>
      </c>
      <c r="W148" s="195">
        <f t="shared" ref="W148:Y212" si="22">SUM(E148,H148,K148,N148,Q148,T148)</f>
        <v>52921.440000000002</v>
      </c>
      <c r="X148" s="196">
        <f t="shared" si="22"/>
        <v>6078.51</v>
      </c>
      <c r="Y148" s="197">
        <f t="shared" si="22"/>
        <v>58999.95</v>
      </c>
    </row>
    <row r="149" spans="1:25" ht="13">
      <c r="A149" s="2" t="s">
        <v>282</v>
      </c>
      <c r="B149" s="2" t="s">
        <v>156</v>
      </c>
      <c r="C149" s="89" t="s">
        <v>297</v>
      </c>
      <c r="D149" s="129" t="s">
        <v>298</v>
      </c>
      <c r="E149" s="217">
        <f>IFERROR(VLOOKUP($B149,'[25]APR-21'!$B:$H,6,FALSE),0)</f>
        <v>4474.71</v>
      </c>
      <c r="F149" s="218">
        <f>IFERROR(VLOOKUP(B149,'[25]APR-21'!B:H,7,FALSE),0)</f>
        <v>644.04</v>
      </c>
      <c r="G149" s="219">
        <f t="shared" si="20"/>
        <v>5118.75</v>
      </c>
      <c r="H149" s="217">
        <f>IFERROR(VLOOKUP(B149,'[26]MAY-21'!B:H,6,FALSE),0)</f>
        <v>7866.81</v>
      </c>
      <c r="I149" s="218">
        <f>IFERROR(VLOOKUP(B149,'[26]MAY-21'!B:H,7,FALSE),0)</f>
        <v>780.66</v>
      </c>
      <c r="J149" s="219">
        <f t="shared" si="17"/>
        <v>8647.4700000000012</v>
      </c>
      <c r="K149" s="217">
        <f>IFERROR(VLOOKUP(B149,'[27]JUN-21'!B:H,6,FALSE),0)</f>
        <v>265.86</v>
      </c>
      <c r="L149" s="218">
        <f>IFERROR(VLOOKUP(B149,'[27]JUN-21'!B:H,7,FALSE),0)</f>
        <v>1.62</v>
      </c>
      <c r="M149" s="219">
        <f t="shared" si="18"/>
        <v>267.48</v>
      </c>
      <c r="N149" s="217">
        <f>IFERROR(VLOOKUP(B149,'[28]JUL-21'!B:H,6,FALSE),0)</f>
        <v>24835.23</v>
      </c>
      <c r="O149" s="218">
        <f>IFERROR(VLOOKUP(B149,'[28]JUL-21'!B:H,7,FALSE),0)</f>
        <v>835.02</v>
      </c>
      <c r="P149" s="219">
        <f t="shared" si="19"/>
        <v>25670.25</v>
      </c>
      <c r="Q149" s="217">
        <f>IFERROR(VLOOKUP(B149,'[29]AUG-21'!B:H,6,FALSE),0)</f>
        <v>25697.07</v>
      </c>
      <c r="R149" s="218">
        <f>IFERROR(VLOOKUP(B149,'[29]AUG-21'!B:H,7,FALSE),0)</f>
        <v>1228.95</v>
      </c>
      <c r="S149" s="219">
        <f t="shared" si="21"/>
        <v>26926.02</v>
      </c>
      <c r="T149" s="217">
        <f>IFERROR(VLOOKUP(B149,'[30]SEP-21'!B:H,6,FALSE),0)</f>
        <v>24072.66</v>
      </c>
      <c r="U149" s="218">
        <f>IFERROR(VLOOKUP(B149,'[30]SEP-21'!B:H,7,FALSE),0)</f>
        <v>2052.36</v>
      </c>
      <c r="V149" s="219">
        <f t="shared" si="16"/>
        <v>26125.02</v>
      </c>
      <c r="W149" s="195">
        <f t="shared" si="22"/>
        <v>87212.34</v>
      </c>
      <c r="X149" s="196">
        <f t="shared" si="22"/>
        <v>5542.65</v>
      </c>
      <c r="Y149" s="197">
        <f t="shared" si="22"/>
        <v>92754.99</v>
      </c>
    </row>
    <row r="150" spans="1:25" ht="13">
      <c r="A150" s="2" t="s">
        <v>282</v>
      </c>
      <c r="B150" s="2" t="s">
        <v>157</v>
      </c>
      <c r="C150" s="89" t="s">
        <v>297</v>
      </c>
      <c r="D150" s="129" t="s">
        <v>298</v>
      </c>
      <c r="E150" s="217">
        <f>IFERROR(VLOOKUP($B150,'[25]APR-21'!$B:$H,6,FALSE),0)</f>
        <v>3387.06</v>
      </c>
      <c r="F150" s="218">
        <f>IFERROR(VLOOKUP(B150,'[25]APR-21'!B:H,7,FALSE),0)</f>
        <v>2271.7800000000002</v>
      </c>
      <c r="G150" s="219">
        <f t="shared" si="20"/>
        <v>5658.84</v>
      </c>
      <c r="H150" s="217">
        <f>IFERROR(VLOOKUP(B150,'[26]MAY-21'!B:H,6,FALSE),0)</f>
        <v>221.13</v>
      </c>
      <c r="I150" s="218">
        <f>IFERROR(VLOOKUP(B150,'[26]MAY-21'!B:H,7,FALSE),0)</f>
        <v>387.99</v>
      </c>
      <c r="J150" s="219">
        <f t="shared" si="17"/>
        <v>609.12</v>
      </c>
      <c r="K150" s="217">
        <f>IFERROR(VLOOKUP(B150,'[27]JUN-21'!B:H,6,FALSE),0)</f>
        <v>7432.83</v>
      </c>
      <c r="L150" s="218">
        <f>IFERROR(VLOOKUP(B150,'[27]JUN-21'!B:H,7,FALSE),0)</f>
        <v>3239.28</v>
      </c>
      <c r="M150" s="219">
        <f t="shared" si="18"/>
        <v>10672.11</v>
      </c>
      <c r="N150" s="217">
        <f>IFERROR(VLOOKUP(B150,'[28]JUL-21'!B:H,6,FALSE),0)</f>
        <v>32591.43</v>
      </c>
      <c r="O150" s="218">
        <f>IFERROR(VLOOKUP(B150,'[28]JUL-21'!B:H,7,FALSE),0)</f>
        <v>1476</v>
      </c>
      <c r="P150" s="219">
        <f t="shared" si="19"/>
        <v>34067.43</v>
      </c>
      <c r="Q150" s="217">
        <f>IFERROR(VLOOKUP(B150,'[29]AUG-21'!B:H,6,FALSE),0)</f>
        <v>2814.39</v>
      </c>
      <c r="R150" s="218">
        <f>IFERROR(VLOOKUP(B150,'[29]AUG-21'!B:H,7,FALSE),0)</f>
        <v>25.83</v>
      </c>
      <c r="S150" s="219">
        <f t="shared" si="21"/>
        <v>2840.22</v>
      </c>
      <c r="T150" s="217">
        <f>IFERROR(VLOOKUP(B150,'[30]SEP-21'!B:H,6,FALSE),0)</f>
        <v>0</v>
      </c>
      <c r="U150" s="218">
        <f>IFERROR(VLOOKUP(B150,'[30]SEP-21'!B:H,7,FALSE),0)</f>
        <v>0</v>
      </c>
      <c r="V150" s="219">
        <f t="shared" si="16"/>
        <v>0</v>
      </c>
      <c r="W150" s="195">
        <f t="shared" si="22"/>
        <v>46446.84</v>
      </c>
      <c r="X150" s="196">
        <f t="shared" si="22"/>
        <v>7400.880000000001</v>
      </c>
      <c r="Y150" s="197">
        <f t="shared" si="22"/>
        <v>53847.72</v>
      </c>
    </row>
    <row r="151" spans="1:25" ht="13">
      <c r="A151" s="2" t="s">
        <v>282</v>
      </c>
      <c r="B151" s="2" t="s">
        <v>158</v>
      </c>
      <c r="C151" s="89" t="s">
        <v>297</v>
      </c>
      <c r="D151" s="129" t="s">
        <v>302</v>
      </c>
      <c r="E151" s="217">
        <f>IFERROR(VLOOKUP($B151,'[25]APR-21'!$B:$H,6,FALSE),0)</f>
        <v>0.01</v>
      </c>
      <c r="F151" s="218">
        <f>IFERROR(VLOOKUP(B151,'[25]APR-21'!B:H,7,FALSE),0)</f>
        <v>4.7</v>
      </c>
      <c r="G151" s="219">
        <f t="shared" si="20"/>
        <v>4.71</v>
      </c>
      <c r="H151" s="217">
        <f>IFERROR(VLOOKUP(B151,'[26]MAY-21'!B:H,6,FALSE),0)</f>
        <v>0</v>
      </c>
      <c r="I151" s="218">
        <f>IFERROR(VLOOKUP(B151,'[26]MAY-21'!B:H,7,FALSE),0)</f>
        <v>0</v>
      </c>
      <c r="J151" s="219">
        <f t="shared" si="17"/>
        <v>0</v>
      </c>
      <c r="K151" s="217">
        <f>IFERROR(VLOOKUP(B151,'[27]JUN-21'!B:H,6,FALSE),0)</f>
        <v>0</v>
      </c>
      <c r="L151" s="218">
        <f>IFERROR(VLOOKUP(B151,'[27]JUN-21'!B:H,7,FALSE),0)</f>
        <v>0</v>
      </c>
      <c r="M151" s="219">
        <f t="shared" si="18"/>
        <v>0</v>
      </c>
      <c r="N151" s="217">
        <f>IFERROR(VLOOKUP(B151,'[28]JUL-21'!B:H,6,FALSE),0)</f>
        <v>0</v>
      </c>
      <c r="O151" s="218">
        <f>IFERROR(VLOOKUP(B151,'[28]JUL-21'!B:H,7,FALSE),0)</f>
        <v>0</v>
      </c>
      <c r="P151" s="219">
        <f t="shared" si="19"/>
        <v>0</v>
      </c>
      <c r="Q151" s="217">
        <f>IFERROR(VLOOKUP(B151,'[29]AUG-21'!B:H,6,FALSE),0)</f>
        <v>0</v>
      </c>
      <c r="R151" s="218">
        <f>IFERROR(VLOOKUP(B151,'[29]AUG-21'!B:H,7,FALSE),0)</f>
        <v>0</v>
      </c>
      <c r="S151" s="219">
        <f t="shared" si="21"/>
        <v>0</v>
      </c>
      <c r="T151" s="217">
        <f>IFERROR(VLOOKUP(B151,'[30]SEP-21'!B:H,6,FALSE),0)</f>
        <v>0</v>
      </c>
      <c r="U151" s="218">
        <f>IFERROR(VLOOKUP(B151,'[30]SEP-21'!B:H,7,FALSE),0)</f>
        <v>0</v>
      </c>
      <c r="V151" s="219">
        <f t="shared" si="16"/>
        <v>0</v>
      </c>
      <c r="W151" s="195">
        <f t="shared" si="22"/>
        <v>0.01</v>
      </c>
      <c r="X151" s="196">
        <f t="shared" si="22"/>
        <v>4.7</v>
      </c>
      <c r="Y151" s="197">
        <f t="shared" si="22"/>
        <v>4.71</v>
      </c>
    </row>
    <row r="152" spans="1:25" ht="13">
      <c r="A152" s="2" t="s">
        <v>282</v>
      </c>
      <c r="B152" s="2" t="s">
        <v>159</v>
      </c>
      <c r="C152" s="89" t="s">
        <v>297</v>
      </c>
      <c r="D152" s="129" t="s">
        <v>302</v>
      </c>
      <c r="E152" s="217">
        <f>IFERROR(VLOOKUP($B152,'[25]APR-21'!$B:$H,6,FALSE),0)</f>
        <v>17.940000000000001</v>
      </c>
      <c r="F152" s="218">
        <f>IFERROR(VLOOKUP(B152,'[25]APR-21'!B:H,7,FALSE),0)</f>
        <v>0.84</v>
      </c>
      <c r="G152" s="219">
        <f t="shared" si="20"/>
        <v>18.78</v>
      </c>
      <c r="H152" s="217">
        <f>IFERROR(VLOOKUP(B152,'[26]MAY-21'!B:H,6,FALSE),0)</f>
        <v>0</v>
      </c>
      <c r="I152" s="218">
        <f>IFERROR(VLOOKUP(B152,'[26]MAY-21'!B:H,7,FALSE),0)</f>
        <v>0</v>
      </c>
      <c r="J152" s="219">
        <f t="shared" si="17"/>
        <v>0</v>
      </c>
      <c r="K152" s="217">
        <f>IFERROR(VLOOKUP(B152,'[27]JUN-21'!B:H,6,FALSE),0)</f>
        <v>0</v>
      </c>
      <c r="L152" s="218">
        <f>IFERROR(VLOOKUP(B152,'[27]JUN-21'!B:H,7,FALSE),0)</f>
        <v>0</v>
      </c>
      <c r="M152" s="219">
        <f t="shared" si="18"/>
        <v>0</v>
      </c>
      <c r="N152" s="217">
        <f>IFERROR(VLOOKUP(B152,'[28]JUL-21'!B:H,6,FALSE),0)</f>
        <v>0</v>
      </c>
      <c r="O152" s="218">
        <f>IFERROR(VLOOKUP(B152,'[28]JUL-21'!B:H,7,FALSE),0)</f>
        <v>0</v>
      </c>
      <c r="P152" s="219">
        <f t="shared" si="19"/>
        <v>0</v>
      </c>
      <c r="Q152" s="217">
        <f>IFERROR(VLOOKUP(B152,'[29]AUG-21'!B:H,6,FALSE),0)</f>
        <v>0</v>
      </c>
      <c r="R152" s="218">
        <f>IFERROR(VLOOKUP(B152,'[29]AUG-21'!B:H,7,FALSE),0)</f>
        <v>0</v>
      </c>
      <c r="S152" s="219">
        <f t="shared" si="21"/>
        <v>0</v>
      </c>
      <c r="T152" s="217">
        <f>IFERROR(VLOOKUP(B152,'[30]SEP-21'!B:H,6,FALSE),0)</f>
        <v>0.28999999999999998</v>
      </c>
      <c r="U152" s="218">
        <f>IFERROR(VLOOKUP(B152,'[30]SEP-21'!B:H,7,FALSE),0)</f>
        <v>0.96</v>
      </c>
      <c r="V152" s="219">
        <f t="shared" si="16"/>
        <v>1.25</v>
      </c>
      <c r="W152" s="195">
        <f t="shared" si="22"/>
        <v>18.23</v>
      </c>
      <c r="X152" s="196">
        <f t="shared" si="22"/>
        <v>1.7999999999999998</v>
      </c>
      <c r="Y152" s="197">
        <f t="shared" si="22"/>
        <v>20.03</v>
      </c>
    </row>
    <row r="153" spans="1:25" ht="13">
      <c r="A153" s="2" t="s">
        <v>398</v>
      </c>
      <c r="B153" s="2" t="s">
        <v>399</v>
      </c>
      <c r="C153" s="89" t="s">
        <v>297</v>
      </c>
      <c r="D153" s="129" t="s">
        <v>304</v>
      </c>
      <c r="E153" s="217">
        <f>IFERROR(VLOOKUP($B153,'[25]APR-21'!$B:$H,6,FALSE),0)</f>
        <v>6528.41</v>
      </c>
      <c r="F153" s="218">
        <f>IFERROR(VLOOKUP(B153,'[25]APR-21'!B:H,7,FALSE),0)</f>
        <v>1889.59</v>
      </c>
      <c r="G153" s="219">
        <f t="shared" si="20"/>
        <v>8418</v>
      </c>
      <c r="H153" s="217">
        <f>IFERROR(VLOOKUP(B153,'[26]MAY-21'!B:H,6,FALSE),0)</f>
        <v>7477.25</v>
      </c>
      <c r="I153" s="218">
        <f>IFERROR(VLOOKUP(B153,'[26]MAY-21'!B:H,7,FALSE),0)</f>
        <v>1974.03</v>
      </c>
      <c r="J153" s="219">
        <f t="shared" si="17"/>
        <v>9451.2800000000007</v>
      </c>
      <c r="K153" s="217">
        <f>IFERROR(VLOOKUP(B153,'[27]JUN-21'!B:H,6,FALSE),0)</f>
        <v>7647.95</v>
      </c>
      <c r="L153" s="218">
        <f>IFERROR(VLOOKUP(B153,'[27]JUN-21'!B:H,7,FALSE),0)</f>
        <v>1602.41</v>
      </c>
      <c r="M153" s="219">
        <f t="shared" si="18"/>
        <v>9250.36</v>
      </c>
      <c r="N153" s="217">
        <f>IFERROR(VLOOKUP(B153,'[28]JUL-21'!B:H,6,FALSE),0)</f>
        <v>7341.38</v>
      </c>
      <c r="O153" s="218">
        <f>IFERROR(VLOOKUP(B153,'[28]JUL-21'!B:H,7,FALSE),0)</f>
        <v>2279.2199999999998</v>
      </c>
      <c r="P153" s="219">
        <f t="shared" si="19"/>
        <v>9620.6</v>
      </c>
      <c r="Q153" s="217">
        <f>IFERROR(VLOOKUP(B153,'[29]AUG-21'!B:H,6,FALSE),0)</f>
        <v>7618.66</v>
      </c>
      <c r="R153" s="218">
        <f>IFERROR(VLOOKUP(B153,'[29]AUG-21'!B:H,7,FALSE),0)</f>
        <v>1647.01</v>
      </c>
      <c r="S153" s="219">
        <f t="shared" si="21"/>
        <v>9265.67</v>
      </c>
      <c r="T153" s="217">
        <f>IFERROR(VLOOKUP(B153,'[30]SEP-21'!B:H,6,FALSE),0)</f>
        <v>7759.04</v>
      </c>
      <c r="U153" s="218">
        <f>IFERROR(VLOOKUP(B153,'[30]SEP-21'!B:H,7,FALSE),0)</f>
        <v>1334.93</v>
      </c>
      <c r="V153" s="219">
        <f t="shared" si="16"/>
        <v>9093.9699999999993</v>
      </c>
      <c r="W153" s="195">
        <f t="shared" si="22"/>
        <v>44372.69</v>
      </c>
      <c r="X153" s="196">
        <f t="shared" si="22"/>
        <v>10727.19</v>
      </c>
      <c r="Y153" s="197">
        <f t="shared" si="22"/>
        <v>55099.88</v>
      </c>
    </row>
    <row r="154" spans="1:25" ht="13">
      <c r="A154" s="2" t="s">
        <v>398</v>
      </c>
      <c r="B154" s="2" t="s">
        <v>400</v>
      </c>
      <c r="C154" s="89" t="s">
        <v>297</v>
      </c>
      <c r="D154" s="129" t="s">
        <v>304</v>
      </c>
      <c r="E154" s="217">
        <f>IFERROR(VLOOKUP($B154,'[25]APR-21'!$B:$H,6,FALSE),0)</f>
        <v>6547.18</v>
      </c>
      <c r="F154" s="218">
        <f>IFERROR(VLOOKUP(B154,'[25]APR-21'!B:H,7,FALSE),0)</f>
        <v>2401.9499999999998</v>
      </c>
      <c r="G154" s="219">
        <f t="shared" si="20"/>
        <v>8949.130000000001</v>
      </c>
      <c r="H154" s="217">
        <f>IFERROR(VLOOKUP(B154,'[26]MAY-21'!B:H,6,FALSE),0)</f>
        <v>7120.83</v>
      </c>
      <c r="I154" s="218">
        <f>IFERROR(VLOOKUP(B154,'[26]MAY-21'!B:H,7,FALSE),0)</f>
        <v>2278.86</v>
      </c>
      <c r="J154" s="219">
        <f t="shared" si="17"/>
        <v>9399.69</v>
      </c>
      <c r="K154" s="217">
        <f>IFERROR(VLOOKUP(B154,'[27]JUN-21'!B:H,6,FALSE),0)</f>
        <v>7459.09</v>
      </c>
      <c r="L154" s="218">
        <f>IFERROR(VLOOKUP(B154,'[27]JUN-21'!B:H,7,FALSE),0)</f>
        <v>1683.27</v>
      </c>
      <c r="M154" s="219">
        <f t="shared" si="18"/>
        <v>9142.36</v>
      </c>
      <c r="N154" s="217">
        <f>IFERROR(VLOOKUP(B154,'[28]JUL-21'!B:H,6,FALSE),0)</f>
        <v>7513.43</v>
      </c>
      <c r="O154" s="218">
        <f>IFERROR(VLOOKUP(B154,'[28]JUL-21'!B:H,7,FALSE),0)</f>
        <v>2068.35</v>
      </c>
      <c r="P154" s="219">
        <f t="shared" si="19"/>
        <v>9581.7800000000007</v>
      </c>
      <c r="Q154" s="217">
        <f>IFERROR(VLOOKUP(B154,'[29]AUG-21'!B:H,6,FALSE),0)</f>
        <v>7366.48</v>
      </c>
      <c r="R154" s="218">
        <f>IFERROR(VLOOKUP(B154,'[29]AUG-21'!B:H,7,FALSE),0)</f>
        <v>1382.63</v>
      </c>
      <c r="S154" s="219">
        <f t="shared" si="21"/>
        <v>8749.11</v>
      </c>
      <c r="T154" s="217">
        <f>IFERROR(VLOOKUP(B154,'[30]SEP-21'!B:H,6,FALSE),0)</f>
        <v>7784.68</v>
      </c>
      <c r="U154" s="218">
        <f>IFERROR(VLOOKUP(B154,'[30]SEP-21'!B:H,7,FALSE),0)</f>
        <v>1281.56</v>
      </c>
      <c r="V154" s="219">
        <f t="shared" si="16"/>
        <v>9066.24</v>
      </c>
      <c r="W154" s="195">
        <f t="shared" si="22"/>
        <v>43791.689999999995</v>
      </c>
      <c r="X154" s="196">
        <f t="shared" si="22"/>
        <v>11096.62</v>
      </c>
      <c r="Y154" s="197">
        <f t="shared" si="22"/>
        <v>54888.31</v>
      </c>
    </row>
    <row r="155" spans="1:25" ht="13">
      <c r="A155" s="2" t="s">
        <v>283</v>
      </c>
      <c r="B155" s="2" t="s">
        <v>160</v>
      </c>
      <c r="C155" s="89" t="s">
        <v>297</v>
      </c>
      <c r="D155" s="129" t="s">
        <v>303</v>
      </c>
      <c r="E155" s="217">
        <f>IFERROR(VLOOKUP($B155,'[25]APR-21'!$B:$H,6,FALSE),0)</f>
        <v>0</v>
      </c>
      <c r="F155" s="218">
        <f>IFERROR(VLOOKUP(B155,'[25]APR-21'!B:H,7,FALSE),0)</f>
        <v>0</v>
      </c>
      <c r="G155" s="219">
        <f t="shared" si="20"/>
        <v>0</v>
      </c>
      <c r="H155" s="217">
        <f>IFERROR(VLOOKUP(B155,'[26]MAY-21'!B:H,6,FALSE),0)</f>
        <v>0</v>
      </c>
      <c r="I155" s="218">
        <f>IFERROR(VLOOKUP(B155,'[26]MAY-21'!B:H,7,FALSE),0)</f>
        <v>0</v>
      </c>
      <c r="J155" s="219">
        <f t="shared" si="17"/>
        <v>0</v>
      </c>
      <c r="K155" s="217">
        <f>IFERROR(VLOOKUP(B155,'[27]JUN-21'!B:H,6,FALSE),0)</f>
        <v>0</v>
      </c>
      <c r="L155" s="218">
        <f>IFERROR(VLOOKUP(B155,'[27]JUN-21'!B:H,7,FALSE),0)</f>
        <v>0</v>
      </c>
      <c r="M155" s="219">
        <f t="shared" si="18"/>
        <v>0</v>
      </c>
      <c r="N155" s="217">
        <f>IFERROR(VLOOKUP(B155,'[28]JUL-21'!B:H,6,FALSE),0)</f>
        <v>0</v>
      </c>
      <c r="O155" s="218">
        <f>IFERROR(VLOOKUP(B155,'[28]JUL-21'!B:H,7,FALSE),0)</f>
        <v>0</v>
      </c>
      <c r="P155" s="219">
        <f t="shared" si="19"/>
        <v>0</v>
      </c>
      <c r="Q155" s="217">
        <f>IFERROR(VLOOKUP(B155,'[29]AUG-21'!B:H,6,FALSE),0)</f>
        <v>0</v>
      </c>
      <c r="R155" s="218">
        <f>IFERROR(VLOOKUP(B155,'[29]AUG-21'!B:H,7,FALSE),0)</f>
        <v>0</v>
      </c>
      <c r="S155" s="219">
        <f t="shared" si="21"/>
        <v>0</v>
      </c>
      <c r="T155" s="217">
        <f>IFERROR(VLOOKUP(B155,'[30]SEP-21'!B:H,6,FALSE),0)</f>
        <v>0</v>
      </c>
      <c r="U155" s="218">
        <f>IFERROR(VLOOKUP(B155,'[30]SEP-21'!B:H,7,FALSE),0)</f>
        <v>0</v>
      </c>
      <c r="V155" s="219">
        <f t="shared" si="16"/>
        <v>0</v>
      </c>
      <c r="W155" s="195">
        <f t="shared" si="22"/>
        <v>0</v>
      </c>
      <c r="X155" s="196">
        <f t="shared" si="22"/>
        <v>0</v>
      </c>
      <c r="Y155" s="197">
        <f t="shared" si="22"/>
        <v>0</v>
      </c>
    </row>
    <row r="156" spans="1:25" ht="13">
      <c r="A156" s="2" t="s">
        <v>284</v>
      </c>
      <c r="B156" s="2" t="s">
        <v>161</v>
      </c>
      <c r="C156" s="89" t="s">
        <v>297</v>
      </c>
      <c r="D156" s="129" t="s">
        <v>303</v>
      </c>
      <c r="E156" s="217">
        <f>IFERROR(VLOOKUP($B156,'[25]APR-21'!$B:$H,6,FALSE),0)</f>
        <v>29912.2</v>
      </c>
      <c r="F156" s="218">
        <f>IFERROR(VLOOKUP(B156,'[25]APR-21'!B:H,7,FALSE),0)</f>
        <v>2264.3000000000002</v>
      </c>
      <c r="G156" s="219">
        <f t="shared" si="20"/>
        <v>32176.5</v>
      </c>
      <c r="H156" s="217">
        <f>IFERROR(VLOOKUP(B156,'[26]MAY-21'!B:H,6,FALSE),0)</f>
        <v>62328.4</v>
      </c>
      <c r="I156" s="218">
        <f>IFERROR(VLOOKUP(B156,'[26]MAY-21'!B:H,7,FALSE),0)</f>
        <v>1150.8</v>
      </c>
      <c r="J156" s="219">
        <f t="shared" si="17"/>
        <v>63479.200000000004</v>
      </c>
      <c r="K156" s="217">
        <f>IFERROR(VLOOKUP(B156,'[27]JUN-21'!B:H,6,FALSE),0)</f>
        <v>42104.5</v>
      </c>
      <c r="L156" s="218">
        <f>IFERROR(VLOOKUP(B156,'[27]JUN-21'!B:H,7,FALSE),0)</f>
        <v>975</v>
      </c>
      <c r="M156" s="219">
        <f t="shared" si="18"/>
        <v>43079.5</v>
      </c>
      <c r="N156" s="217">
        <f>IFERROR(VLOOKUP(B156,'[28]JUL-21'!B:H,6,FALSE),0)</f>
        <v>52966</v>
      </c>
      <c r="O156" s="218">
        <f>IFERROR(VLOOKUP(B156,'[28]JUL-21'!B:H,7,FALSE),0)</f>
        <v>598.70000000000005</v>
      </c>
      <c r="P156" s="219">
        <f t="shared" si="19"/>
        <v>53564.7</v>
      </c>
      <c r="Q156" s="217">
        <f>IFERROR(VLOOKUP(B156,'[29]AUG-21'!B:H,6,FALSE),0)</f>
        <v>74805.3</v>
      </c>
      <c r="R156" s="218">
        <f>IFERROR(VLOOKUP(B156,'[29]AUG-21'!B:H,7,FALSE),0)</f>
        <v>1496.8</v>
      </c>
      <c r="S156" s="219">
        <f t="shared" si="21"/>
        <v>76302.100000000006</v>
      </c>
      <c r="T156" s="217">
        <f>IFERROR(VLOOKUP(B156,'[30]SEP-21'!B:H,6,FALSE),0)</f>
        <v>34678.400000000001</v>
      </c>
      <c r="U156" s="218">
        <f>IFERROR(VLOOKUP(B156,'[30]SEP-21'!B:H,7,FALSE),0)</f>
        <v>566.6</v>
      </c>
      <c r="V156" s="219">
        <f t="shared" si="16"/>
        <v>35245</v>
      </c>
      <c r="W156" s="195">
        <f t="shared" si="22"/>
        <v>296794.80000000005</v>
      </c>
      <c r="X156" s="196">
        <f t="shared" si="22"/>
        <v>7052.2000000000007</v>
      </c>
      <c r="Y156" s="197">
        <f t="shared" si="22"/>
        <v>303847</v>
      </c>
    </row>
    <row r="157" spans="1:25" ht="13">
      <c r="A157" s="2" t="s">
        <v>286</v>
      </c>
      <c r="B157" s="2" t="s">
        <v>166</v>
      </c>
      <c r="C157" s="89" t="s">
        <v>297</v>
      </c>
      <c r="D157" s="129" t="s">
        <v>303</v>
      </c>
      <c r="E157" s="217">
        <f>IFERROR(VLOOKUP($B157,'[25]APR-21'!$B:$H,6,FALSE),0)</f>
        <v>13854.25</v>
      </c>
      <c r="F157" s="218">
        <f>IFERROR(VLOOKUP(B157,'[25]APR-21'!B:H,7,FALSE),0)</f>
        <v>400.72</v>
      </c>
      <c r="G157" s="219">
        <f t="shared" si="20"/>
        <v>14254.97</v>
      </c>
      <c r="H157" s="217">
        <f>IFERROR(VLOOKUP(B157,'[26]MAY-21'!B:H,6,FALSE),0)</f>
        <v>2065.6999999999998</v>
      </c>
      <c r="I157" s="218">
        <f>IFERROR(VLOOKUP(B157,'[26]MAY-21'!B:H,7,FALSE),0)</f>
        <v>606.88</v>
      </c>
      <c r="J157" s="219">
        <f t="shared" si="17"/>
        <v>2672.58</v>
      </c>
      <c r="K157" s="217">
        <f>IFERROR(VLOOKUP(B157,'[27]JUN-21'!B:H,6,FALSE),0)</f>
        <v>9547.65</v>
      </c>
      <c r="L157" s="218">
        <f>IFERROR(VLOOKUP(B157,'[27]JUN-21'!B:H,7,FALSE),0)</f>
        <v>97.23</v>
      </c>
      <c r="M157" s="219">
        <f t="shared" si="18"/>
        <v>9644.8799999999992</v>
      </c>
      <c r="N157" s="217">
        <f>IFERROR(VLOOKUP(B157,'[28]JUL-21'!B:H,6,FALSE),0)</f>
        <v>14495</v>
      </c>
      <c r="O157" s="218">
        <f>IFERROR(VLOOKUP(B157,'[28]JUL-21'!B:H,7,FALSE),0)</f>
        <v>30.67</v>
      </c>
      <c r="P157" s="219">
        <f t="shared" si="19"/>
        <v>14525.67</v>
      </c>
      <c r="Q157" s="217">
        <f>IFERROR(VLOOKUP(B157,'[29]AUG-21'!B:H,6,FALSE),0)</f>
        <v>7656.5</v>
      </c>
      <c r="R157" s="218">
        <f>IFERROR(VLOOKUP(B157,'[29]AUG-21'!B:H,7,FALSE),0)</f>
        <v>111.99</v>
      </c>
      <c r="S157" s="219">
        <f t="shared" si="21"/>
        <v>7768.49</v>
      </c>
      <c r="T157" s="217">
        <f>IFERROR(VLOOKUP(B157,'[30]SEP-21'!B:H,6,FALSE),0)</f>
        <v>8104.5</v>
      </c>
      <c r="U157" s="218">
        <f>IFERROR(VLOOKUP(B157,'[30]SEP-21'!B:H,7,FALSE),0)</f>
        <v>205.1</v>
      </c>
      <c r="V157" s="219">
        <f t="shared" si="16"/>
        <v>8309.6</v>
      </c>
      <c r="W157" s="195">
        <f t="shared" si="22"/>
        <v>55723.6</v>
      </c>
      <c r="X157" s="196">
        <f t="shared" si="22"/>
        <v>1452.59</v>
      </c>
      <c r="Y157" s="197">
        <f t="shared" si="22"/>
        <v>57176.189999999995</v>
      </c>
    </row>
    <row r="158" spans="1:25" ht="13">
      <c r="A158" s="2" t="s">
        <v>286</v>
      </c>
      <c r="B158" s="2" t="s">
        <v>167</v>
      </c>
      <c r="C158" s="89" t="s">
        <v>297</v>
      </c>
      <c r="D158" s="129" t="s">
        <v>303</v>
      </c>
      <c r="E158" s="217">
        <f>IFERROR(VLOOKUP($B158,'[25]APR-21'!$B:$H,6,FALSE),0)</f>
        <v>5057.5</v>
      </c>
      <c r="F158" s="218">
        <f>IFERROR(VLOOKUP(B158,'[25]APR-21'!B:H,7,FALSE),0)</f>
        <v>3796.2</v>
      </c>
      <c r="G158" s="219">
        <f t="shared" si="20"/>
        <v>8853.7000000000007</v>
      </c>
      <c r="H158" s="217">
        <f>IFERROR(VLOOKUP(B158,'[26]MAY-21'!B:H,6,FALSE),0)</f>
        <v>4664.25</v>
      </c>
      <c r="I158" s="218">
        <f>IFERROR(VLOOKUP(B158,'[26]MAY-21'!B:H,7,FALSE),0)</f>
        <v>4372.95</v>
      </c>
      <c r="J158" s="219">
        <f t="shared" si="17"/>
        <v>9037.2000000000007</v>
      </c>
      <c r="K158" s="217">
        <f>IFERROR(VLOOKUP(B158,'[27]JUN-21'!B:H,6,FALSE),0)</f>
        <v>12240.85</v>
      </c>
      <c r="L158" s="218">
        <f>IFERROR(VLOOKUP(B158,'[27]JUN-21'!B:H,7,FALSE),0)</f>
        <v>854.5</v>
      </c>
      <c r="M158" s="219">
        <f t="shared" si="18"/>
        <v>13095.35</v>
      </c>
      <c r="N158" s="217">
        <f>IFERROR(VLOOKUP(B158,'[28]JUL-21'!B:H,6,FALSE),0)</f>
        <v>12795.75</v>
      </c>
      <c r="O158" s="218">
        <f>IFERROR(VLOOKUP(B158,'[28]JUL-21'!B:H,7,FALSE),0)</f>
        <v>1142.4000000000001</v>
      </c>
      <c r="P158" s="219">
        <f t="shared" si="19"/>
        <v>13938.15</v>
      </c>
      <c r="Q158" s="217">
        <f>IFERROR(VLOOKUP(B158,'[29]AUG-21'!B:H,6,FALSE),0)</f>
        <v>8662.7999999999993</v>
      </c>
      <c r="R158" s="218">
        <f>IFERROR(VLOOKUP(B158,'[29]AUG-21'!B:H,7,FALSE),0)</f>
        <v>1499.7</v>
      </c>
      <c r="S158" s="219">
        <f t="shared" si="21"/>
        <v>10162.5</v>
      </c>
      <c r="T158" s="217">
        <f>IFERROR(VLOOKUP(B158,'[30]SEP-21'!B:H,6,FALSE),0)</f>
        <v>10587.8</v>
      </c>
      <c r="U158" s="218">
        <f>IFERROR(VLOOKUP(B158,'[30]SEP-21'!B:H,7,FALSE),0)</f>
        <v>1103.2</v>
      </c>
      <c r="V158" s="219">
        <f t="shared" si="16"/>
        <v>11691</v>
      </c>
      <c r="W158" s="195">
        <f t="shared" si="22"/>
        <v>54008.95</v>
      </c>
      <c r="X158" s="196">
        <f t="shared" si="22"/>
        <v>12768.95</v>
      </c>
      <c r="Y158" s="197">
        <f t="shared" si="22"/>
        <v>66777.899999999994</v>
      </c>
    </row>
    <row r="159" spans="1:25" ht="13">
      <c r="A159" s="2" t="s">
        <v>286</v>
      </c>
      <c r="B159" s="2" t="s">
        <v>168</v>
      </c>
      <c r="C159" s="89" t="s">
        <v>297</v>
      </c>
      <c r="D159" s="129" t="s">
        <v>303</v>
      </c>
      <c r="E159" s="217">
        <f>IFERROR(VLOOKUP($B159,'[25]APR-21'!$B:$H,6,FALSE),0)</f>
        <v>6640.8</v>
      </c>
      <c r="F159" s="218">
        <f>IFERROR(VLOOKUP(B159,'[25]APR-21'!B:H,7,FALSE),0)</f>
        <v>687.53</v>
      </c>
      <c r="G159" s="219">
        <f t="shared" si="20"/>
        <v>7328.33</v>
      </c>
      <c r="H159" s="217">
        <f>IFERROR(VLOOKUP(B159,'[26]MAY-21'!B:H,6,FALSE),0)</f>
        <v>5252.8</v>
      </c>
      <c r="I159" s="218">
        <f>IFERROR(VLOOKUP(B159,'[26]MAY-21'!B:H,7,FALSE),0)</f>
        <v>827.63</v>
      </c>
      <c r="J159" s="219">
        <f t="shared" si="17"/>
        <v>6080.43</v>
      </c>
      <c r="K159" s="217">
        <f>IFERROR(VLOOKUP(B159,'[27]JUN-21'!B:H,6,FALSE),0)</f>
        <v>12762.85</v>
      </c>
      <c r="L159" s="218">
        <f>IFERROR(VLOOKUP(B159,'[27]JUN-21'!B:H,7,FALSE),0)</f>
        <v>37.06</v>
      </c>
      <c r="M159" s="219">
        <f t="shared" si="18"/>
        <v>12799.91</v>
      </c>
      <c r="N159" s="217">
        <f>IFERROR(VLOOKUP(B159,'[28]JUL-21'!B:H,6,FALSE),0)</f>
        <v>11736.5</v>
      </c>
      <c r="O159" s="218">
        <f>IFERROR(VLOOKUP(B159,'[28]JUL-21'!B:H,7,FALSE),0)</f>
        <v>33.81</v>
      </c>
      <c r="P159" s="219">
        <f t="shared" si="19"/>
        <v>11770.31</v>
      </c>
      <c r="Q159" s="217">
        <f>IFERROR(VLOOKUP(B159,'[29]AUG-21'!B:H,6,FALSE),0)</f>
        <v>12921.75</v>
      </c>
      <c r="R159" s="218">
        <f>IFERROR(VLOOKUP(B159,'[29]AUG-21'!B:H,7,FALSE),0)</f>
        <v>27.65</v>
      </c>
      <c r="S159" s="219">
        <f t="shared" si="21"/>
        <v>12949.4</v>
      </c>
      <c r="T159" s="217">
        <f>IFERROR(VLOOKUP(B159,'[30]SEP-21'!B:H,6,FALSE),0)</f>
        <v>16836.900000000001</v>
      </c>
      <c r="U159" s="218">
        <f>IFERROR(VLOOKUP(B159,'[30]SEP-21'!B:H,7,FALSE),0)</f>
        <v>254.17</v>
      </c>
      <c r="V159" s="219">
        <f t="shared" si="16"/>
        <v>17091.07</v>
      </c>
      <c r="W159" s="195">
        <f t="shared" si="22"/>
        <v>66151.600000000006</v>
      </c>
      <c r="X159" s="196">
        <f t="shared" si="22"/>
        <v>1867.85</v>
      </c>
      <c r="Y159" s="197">
        <f t="shared" si="22"/>
        <v>68019.45</v>
      </c>
    </row>
    <row r="160" spans="1:25" ht="13">
      <c r="A160" s="2" t="s">
        <v>287</v>
      </c>
      <c r="B160" s="2" t="s">
        <v>169</v>
      </c>
      <c r="C160" s="89" t="s">
        <v>297</v>
      </c>
      <c r="D160" s="129" t="s">
        <v>302</v>
      </c>
      <c r="E160" s="217">
        <f>IFERROR(VLOOKUP($B160,'[25]APR-21'!$B:$H,6,FALSE),0)</f>
        <v>9518.65</v>
      </c>
      <c r="F160" s="218">
        <f>IFERROR(VLOOKUP(B160,'[25]APR-21'!B:H,7,FALSE),0)</f>
        <v>3083.1</v>
      </c>
      <c r="G160" s="219">
        <f t="shared" si="20"/>
        <v>12601.75</v>
      </c>
      <c r="H160" s="217">
        <f>IFERROR(VLOOKUP(B160,'[26]MAY-21'!B:H,6,FALSE),0)</f>
        <v>10632.85</v>
      </c>
      <c r="I160" s="218">
        <f>IFERROR(VLOOKUP(B160,'[26]MAY-21'!B:H,7,FALSE),0)</f>
        <v>196.35</v>
      </c>
      <c r="J160" s="219">
        <f t="shared" si="17"/>
        <v>10829.2</v>
      </c>
      <c r="K160" s="217">
        <f>IFERROR(VLOOKUP(B160,'[27]JUN-21'!B:H,6,FALSE),0)</f>
        <v>7026.85</v>
      </c>
      <c r="L160" s="218">
        <f>IFERROR(VLOOKUP(B160,'[27]JUN-21'!B:H,7,FALSE),0)</f>
        <v>324.3</v>
      </c>
      <c r="M160" s="219">
        <f t="shared" si="18"/>
        <v>7351.1500000000005</v>
      </c>
      <c r="N160" s="217">
        <f>IFERROR(VLOOKUP(B160,'[28]JUL-21'!B:H,6,FALSE),0)</f>
        <v>14703.7</v>
      </c>
      <c r="O160" s="218">
        <f>IFERROR(VLOOKUP(B160,'[28]JUL-21'!B:H,7,FALSE),0)</f>
        <v>396.8</v>
      </c>
      <c r="P160" s="219">
        <f t="shared" si="19"/>
        <v>15100.5</v>
      </c>
      <c r="Q160" s="217">
        <f>IFERROR(VLOOKUP(B160,'[29]AUG-21'!B:H,6,FALSE),0)</f>
        <v>3188.9</v>
      </c>
      <c r="R160" s="218">
        <f>IFERROR(VLOOKUP(B160,'[29]AUG-21'!B:H,7,FALSE),0)</f>
        <v>360</v>
      </c>
      <c r="S160" s="219">
        <f t="shared" si="21"/>
        <v>3548.9</v>
      </c>
      <c r="T160" s="217">
        <f>IFERROR(VLOOKUP(B160,'[30]SEP-21'!B:H,6,FALSE),0)</f>
        <v>2269.0500000000002</v>
      </c>
      <c r="U160" s="218">
        <f>IFERROR(VLOOKUP(B160,'[30]SEP-21'!B:H,7,FALSE),0)</f>
        <v>0.8</v>
      </c>
      <c r="V160" s="219">
        <f t="shared" si="16"/>
        <v>2269.8500000000004</v>
      </c>
      <c r="W160" s="195">
        <f t="shared" si="22"/>
        <v>47340.000000000007</v>
      </c>
      <c r="X160" s="196">
        <f t="shared" si="22"/>
        <v>4361.3500000000004</v>
      </c>
      <c r="Y160" s="197">
        <f t="shared" si="22"/>
        <v>51701.350000000006</v>
      </c>
    </row>
    <row r="161" spans="1:25" ht="13">
      <c r="A161" s="2" t="s">
        <v>288</v>
      </c>
      <c r="B161" s="2" t="s">
        <v>170</v>
      </c>
      <c r="C161" s="89" t="s">
        <v>297</v>
      </c>
      <c r="D161" s="129" t="s">
        <v>302</v>
      </c>
      <c r="E161" s="217">
        <f>IFERROR(VLOOKUP($B161,'[25]APR-21'!$B:$H,6,FALSE),0)</f>
        <v>9126.23</v>
      </c>
      <c r="F161" s="218">
        <f>IFERROR(VLOOKUP(B161,'[25]APR-21'!B:H,7,FALSE),0)</f>
        <v>1289.5</v>
      </c>
      <c r="G161" s="219">
        <f t="shared" si="20"/>
        <v>10415.73</v>
      </c>
      <c r="H161" s="217">
        <f>IFERROR(VLOOKUP(B161,'[26]MAY-21'!B:H,6,FALSE),0)</f>
        <v>0</v>
      </c>
      <c r="I161" s="218">
        <f>IFERROR(VLOOKUP(B161,'[26]MAY-21'!B:H,7,FALSE),0)</f>
        <v>0</v>
      </c>
      <c r="J161" s="219">
        <f t="shared" si="17"/>
        <v>0</v>
      </c>
      <c r="K161" s="217">
        <f>IFERROR(VLOOKUP(B161,'[27]JUN-21'!B:H,6,FALSE),0)</f>
        <v>475.72</v>
      </c>
      <c r="L161" s="218">
        <f>IFERROR(VLOOKUP(B161,'[27]JUN-21'!B:H,7,FALSE),0)</f>
        <v>176.58</v>
      </c>
      <c r="M161" s="219">
        <f t="shared" si="18"/>
        <v>652.30000000000007</v>
      </c>
      <c r="N161" s="217">
        <f>IFERROR(VLOOKUP(B161,'[28]JUL-21'!B:H,6,FALSE),0)</f>
        <v>4453.43</v>
      </c>
      <c r="O161" s="218">
        <f>IFERROR(VLOOKUP(B161,'[28]JUL-21'!B:H,7,FALSE),0)</f>
        <v>2242.0100000000002</v>
      </c>
      <c r="P161" s="219">
        <f t="shared" si="19"/>
        <v>6695.4400000000005</v>
      </c>
      <c r="Q161" s="217">
        <f>IFERROR(VLOOKUP(B161,'[29]AUG-21'!B:H,6,FALSE),0)</f>
        <v>8687.3799999999992</v>
      </c>
      <c r="R161" s="218">
        <f>IFERROR(VLOOKUP(B161,'[29]AUG-21'!B:H,7,FALSE),0)</f>
        <v>4181.8500000000004</v>
      </c>
      <c r="S161" s="219">
        <f t="shared" si="21"/>
        <v>12869.23</v>
      </c>
      <c r="T161" s="217">
        <f>IFERROR(VLOOKUP(B161,'[30]SEP-21'!B:H,6,FALSE),0)</f>
        <v>25793.65</v>
      </c>
      <c r="U161" s="218">
        <f>IFERROR(VLOOKUP(B161,'[30]SEP-21'!B:H,7,FALSE),0)</f>
        <v>2303.3200000000002</v>
      </c>
      <c r="V161" s="219">
        <f t="shared" si="16"/>
        <v>28096.97</v>
      </c>
      <c r="W161" s="195">
        <f t="shared" si="22"/>
        <v>48536.41</v>
      </c>
      <c r="X161" s="196">
        <f t="shared" si="22"/>
        <v>10193.26</v>
      </c>
      <c r="Y161" s="197">
        <f t="shared" si="22"/>
        <v>58729.67</v>
      </c>
    </row>
    <row r="162" spans="1:25" ht="13">
      <c r="A162" s="2" t="s">
        <v>288</v>
      </c>
      <c r="B162" s="2" t="s">
        <v>171</v>
      </c>
      <c r="C162" s="89" t="s">
        <v>297</v>
      </c>
      <c r="D162" s="129" t="s">
        <v>302</v>
      </c>
      <c r="E162" s="217">
        <f>IFERROR(VLOOKUP($B162,'[25]APR-21'!$B:$H,6,FALSE),0)</f>
        <v>9885.7000000000007</v>
      </c>
      <c r="F162" s="218">
        <f>IFERROR(VLOOKUP(B162,'[25]APR-21'!B:H,7,FALSE),0)</f>
        <v>136.35</v>
      </c>
      <c r="G162" s="219">
        <f t="shared" si="20"/>
        <v>10022.050000000001</v>
      </c>
      <c r="H162" s="217">
        <f>IFERROR(VLOOKUP(B162,'[26]MAY-21'!B:H,6,FALSE),0)</f>
        <v>7942.79</v>
      </c>
      <c r="I162" s="218">
        <f>IFERROR(VLOOKUP(B162,'[26]MAY-21'!B:H,7,FALSE),0)</f>
        <v>545.71</v>
      </c>
      <c r="J162" s="219">
        <f t="shared" si="17"/>
        <v>8488.5</v>
      </c>
      <c r="K162" s="217">
        <f>IFERROR(VLOOKUP(B162,'[27]JUN-21'!B:H,6,FALSE),0)</f>
        <v>4201.6000000000004</v>
      </c>
      <c r="L162" s="218">
        <f>IFERROR(VLOOKUP(B162,'[27]JUN-21'!B:H,7,FALSE),0)</f>
        <v>417.49</v>
      </c>
      <c r="M162" s="219">
        <f t="shared" si="18"/>
        <v>4619.09</v>
      </c>
      <c r="N162" s="217">
        <f>IFERROR(VLOOKUP(B162,'[28]JUL-21'!B:H,6,FALSE),0)</f>
        <v>8950.52</v>
      </c>
      <c r="O162" s="218">
        <f>IFERROR(VLOOKUP(B162,'[28]JUL-21'!B:H,7,FALSE),0)</f>
        <v>790.44</v>
      </c>
      <c r="P162" s="219">
        <f t="shared" si="19"/>
        <v>9740.9600000000009</v>
      </c>
      <c r="Q162" s="217">
        <f>IFERROR(VLOOKUP(B162,'[29]AUG-21'!B:H,6,FALSE),0)</f>
        <v>2594.7199999999998</v>
      </c>
      <c r="R162" s="218">
        <f>IFERROR(VLOOKUP(B162,'[29]AUG-21'!B:H,7,FALSE),0)</f>
        <v>188.08</v>
      </c>
      <c r="S162" s="219">
        <f t="shared" si="21"/>
        <v>2782.7999999999997</v>
      </c>
      <c r="T162" s="217">
        <f>IFERROR(VLOOKUP(B162,'[30]SEP-21'!B:H,6,FALSE),0)</f>
        <v>19195.439999999999</v>
      </c>
      <c r="U162" s="218">
        <f>IFERROR(VLOOKUP(B162,'[30]SEP-21'!B:H,7,FALSE),0)</f>
        <v>664.66</v>
      </c>
      <c r="V162" s="219">
        <f t="shared" si="16"/>
        <v>19860.099999999999</v>
      </c>
      <c r="W162" s="195">
        <f t="shared" si="22"/>
        <v>52770.770000000004</v>
      </c>
      <c r="X162" s="196">
        <f t="shared" si="22"/>
        <v>2742.73</v>
      </c>
      <c r="Y162" s="197">
        <f t="shared" si="22"/>
        <v>55513.500000000007</v>
      </c>
    </row>
    <row r="163" spans="1:25" ht="13">
      <c r="A163" s="2" t="s">
        <v>290</v>
      </c>
      <c r="B163" s="2" t="s">
        <v>173</v>
      </c>
      <c r="C163" s="89" t="s">
        <v>297</v>
      </c>
      <c r="D163" s="129" t="s">
        <v>298</v>
      </c>
      <c r="E163" s="217">
        <f>IFERROR(VLOOKUP($B163,'[25]APR-21'!$B:$H,6,FALSE),0)</f>
        <v>34063</v>
      </c>
      <c r="F163" s="218">
        <f>IFERROR(VLOOKUP(B163,'[25]APR-21'!B:H,7,FALSE),0)</f>
        <v>1757.75</v>
      </c>
      <c r="G163" s="219">
        <f t="shared" si="20"/>
        <v>35820.75</v>
      </c>
      <c r="H163" s="217">
        <f>IFERROR(VLOOKUP(B163,'[26]MAY-21'!B:H,6,FALSE),0)</f>
        <v>43089.7</v>
      </c>
      <c r="I163" s="218">
        <f>IFERROR(VLOOKUP(B163,'[26]MAY-21'!B:H,7,FALSE),0)</f>
        <v>1527.2</v>
      </c>
      <c r="J163" s="219">
        <f t="shared" si="17"/>
        <v>44616.899999999994</v>
      </c>
      <c r="K163" s="217">
        <f>IFERROR(VLOOKUP(B163,'[27]JUN-21'!B:H,6,FALSE),0)</f>
        <v>46638.6</v>
      </c>
      <c r="L163" s="218">
        <f>IFERROR(VLOOKUP(B163,'[27]JUN-21'!B:H,7,FALSE),0)</f>
        <v>2355.1999999999998</v>
      </c>
      <c r="M163" s="219">
        <f t="shared" si="18"/>
        <v>48993.799999999996</v>
      </c>
      <c r="N163" s="217">
        <f>IFERROR(VLOOKUP(B163,'[28]JUL-21'!B:H,6,FALSE),0)</f>
        <v>59417.35</v>
      </c>
      <c r="O163" s="218">
        <f>IFERROR(VLOOKUP(B163,'[28]JUL-21'!B:H,7,FALSE),0)</f>
        <v>1978.1</v>
      </c>
      <c r="P163" s="219">
        <f t="shared" si="19"/>
        <v>61395.45</v>
      </c>
      <c r="Q163" s="217">
        <f>IFERROR(VLOOKUP(B163,'[29]AUG-21'!B:H,6,FALSE),0)</f>
        <v>40162.1</v>
      </c>
      <c r="R163" s="218">
        <f>IFERROR(VLOOKUP(B163,'[29]AUG-21'!B:H,7,FALSE),0)</f>
        <v>2262.8000000000002</v>
      </c>
      <c r="S163" s="219">
        <f t="shared" si="21"/>
        <v>42424.9</v>
      </c>
      <c r="T163" s="217">
        <f>IFERROR(VLOOKUP(B163,'[30]SEP-21'!B:H,6,FALSE),0)</f>
        <v>11790.3</v>
      </c>
      <c r="U163" s="218">
        <f>IFERROR(VLOOKUP(B163,'[30]SEP-21'!B:H,7,FALSE),0)</f>
        <v>1597.75</v>
      </c>
      <c r="V163" s="219">
        <f t="shared" si="16"/>
        <v>13388.05</v>
      </c>
      <c r="W163" s="195">
        <f t="shared" si="22"/>
        <v>235161.05</v>
      </c>
      <c r="X163" s="196">
        <f t="shared" si="22"/>
        <v>11478.8</v>
      </c>
      <c r="Y163" s="197">
        <f t="shared" si="22"/>
        <v>246639.84999999995</v>
      </c>
    </row>
    <row r="164" spans="1:25" ht="13">
      <c r="A164" s="2" t="s">
        <v>350</v>
      </c>
      <c r="B164" s="2" t="s">
        <v>351</v>
      </c>
      <c r="C164" s="89" t="s">
        <v>297</v>
      </c>
      <c r="D164" s="129" t="s">
        <v>304</v>
      </c>
      <c r="E164" s="217">
        <f>IFERROR(VLOOKUP($B164,'[25]APR-21'!$B:$H,6,FALSE),0)</f>
        <v>1283.7</v>
      </c>
      <c r="F164" s="218">
        <f>IFERROR(VLOOKUP(B164,'[25]APR-21'!B:H,7,FALSE),0)</f>
        <v>1015.96</v>
      </c>
      <c r="G164" s="219">
        <f t="shared" si="20"/>
        <v>2299.66</v>
      </c>
      <c r="H164" s="217">
        <f>IFERROR(VLOOKUP(B164,'[26]MAY-21'!B:H,6,FALSE),0)</f>
        <v>834.9</v>
      </c>
      <c r="I164" s="218">
        <f>IFERROR(VLOOKUP(B164,'[26]MAY-21'!B:H,7,FALSE),0)</f>
        <v>1379.36</v>
      </c>
      <c r="J164" s="219">
        <f t="shared" si="17"/>
        <v>2214.2599999999998</v>
      </c>
      <c r="K164" s="217">
        <f>IFERROR(VLOOKUP(B164,'[27]JUN-21'!B:H,6,FALSE),0)</f>
        <v>1418.13</v>
      </c>
      <c r="L164" s="218">
        <f>IFERROR(VLOOKUP(B164,'[27]JUN-21'!B:H,7,FALSE),0)</f>
        <v>931.36</v>
      </c>
      <c r="M164" s="219">
        <f t="shared" si="18"/>
        <v>2349.4900000000002</v>
      </c>
      <c r="N164" s="217">
        <f>IFERROR(VLOOKUP(B164,'[28]JUL-21'!B:H,6,FALSE),0)</f>
        <v>431.54</v>
      </c>
      <c r="O164" s="218">
        <f>IFERROR(VLOOKUP(B164,'[28]JUL-21'!B:H,7,FALSE),0)</f>
        <v>3037.7</v>
      </c>
      <c r="P164" s="219">
        <f t="shared" si="19"/>
        <v>3469.24</v>
      </c>
      <c r="Q164" s="217">
        <f>IFERROR(VLOOKUP(B164,'[29]AUG-21'!B:H,6,FALSE),0)</f>
        <v>1410.99</v>
      </c>
      <c r="R164" s="218">
        <f>IFERROR(VLOOKUP(B164,'[29]AUG-21'!B:H,7,FALSE),0)</f>
        <v>933.87</v>
      </c>
      <c r="S164" s="219">
        <f t="shared" si="21"/>
        <v>2344.86</v>
      </c>
      <c r="T164" s="217">
        <f>IFERROR(VLOOKUP(B164,'[30]SEP-21'!B:H,6,FALSE),0)</f>
        <v>1229.4000000000001</v>
      </c>
      <c r="U164" s="218">
        <f>IFERROR(VLOOKUP(B164,'[30]SEP-21'!B:H,7,FALSE),0)</f>
        <v>1014.32</v>
      </c>
      <c r="V164" s="219">
        <f t="shared" si="16"/>
        <v>2243.7200000000003</v>
      </c>
      <c r="W164" s="195">
        <f t="shared" si="22"/>
        <v>6608.66</v>
      </c>
      <c r="X164" s="196">
        <f t="shared" si="22"/>
        <v>8312.57</v>
      </c>
      <c r="Y164" s="197">
        <f t="shared" si="22"/>
        <v>14921.23</v>
      </c>
    </row>
    <row r="165" spans="1:25" ht="13">
      <c r="A165" s="2" t="s">
        <v>350</v>
      </c>
      <c r="B165" s="2" t="s">
        <v>416</v>
      </c>
      <c r="C165" s="89" t="s">
        <v>297</v>
      </c>
      <c r="D165" s="129" t="s">
        <v>304</v>
      </c>
      <c r="E165" s="217">
        <f>IFERROR(VLOOKUP($B165,'[25]APR-21'!$B:$H,6,FALSE),0)</f>
        <v>449.85</v>
      </c>
      <c r="F165" s="218">
        <f>IFERROR(VLOOKUP(B165,'[25]APR-21'!B:H,7,FALSE),0)</f>
        <v>54.74</v>
      </c>
      <c r="G165" s="219">
        <f t="shared" si="20"/>
        <v>504.59000000000003</v>
      </c>
      <c r="H165" s="217">
        <f>IFERROR(VLOOKUP(B165,'[26]MAY-21'!B:H,6,FALSE),0)</f>
        <v>276.31</v>
      </c>
      <c r="I165" s="218">
        <f>IFERROR(VLOOKUP(B165,'[26]MAY-21'!B:H,7,FALSE),0)</f>
        <v>67.66</v>
      </c>
      <c r="J165" s="219">
        <f t="shared" si="17"/>
        <v>343.97</v>
      </c>
      <c r="K165" s="217">
        <f>IFERROR(VLOOKUP(B165,'[27]JUN-21'!B:H,6,FALSE),0)</f>
        <v>458.8</v>
      </c>
      <c r="L165" s="218">
        <f>IFERROR(VLOOKUP(B165,'[27]JUN-21'!B:H,7,FALSE),0)</f>
        <v>46.46</v>
      </c>
      <c r="M165" s="219">
        <f t="shared" si="18"/>
        <v>505.26</v>
      </c>
      <c r="N165" s="217">
        <f>IFERROR(VLOOKUP(B165,'[28]JUL-21'!B:H,6,FALSE),0)</f>
        <v>742.27</v>
      </c>
      <c r="O165" s="218">
        <f>IFERROR(VLOOKUP(B165,'[28]JUL-21'!B:H,7,FALSE),0)</f>
        <v>69.02</v>
      </c>
      <c r="P165" s="219">
        <f t="shared" si="19"/>
        <v>811.29</v>
      </c>
      <c r="Q165" s="217">
        <f>IFERROR(VLOOKUP(B165,'[29]AUG-21'!B:H,6,FALSE),0)</f>
        <v>922.65</v>
      </c>
      <c r="R165" s="218">
        <f>IFERROR(VLOOKUP(B165,'[29]AUG-21'!B:H,7,FALSE),0)</f>
        <v>70.03</v>
      </c>
      <c r="S165" s="219">
        <f t="shared" si="21"/>
        <v>992.68</v>
      </c>
      <c r="T165" s="217">
        <f>IFERROR(VLOOKUP(B165,'[30]SEP-21'!B:H,6,FALSE),0)</f>
        <v>707.63</v>
      </c>
      <c r="U165" s="218">
        <f>IFERROR(VLOOKUP(B165,'[30]SEP-21'!B:H,7,FALSE),0)</f>
        <v>42.45</v>
      </c>
      <c r="V165" s="219">
        <f t="shared" si="16"/>
        <v>750.08</v>
      </c>
      <c r="W165" s="195">
        <f t="shared" si="22"/>
        <v>3557.51</v>
      </c>
      <c r="X165" s="196">
        <f t="shared" si="22"/>
        <v>350.35999999999996</v>
      </c>
      <c r="Y165" s="197">
        <f t="shared" si="22"/>
        <v>3907.87</v>
      </c>
    </row>
    <row r="166" spans="1:25" ht="13">
      <c r="A166" s="2" t="s">
        <v>350</v>
      </c>
      <c r="B166" s="2" t="s">
        <v>410</v>
      </c>
      <c r="C166" s="89" t="s">
        <v>297</v>
      </c>
      <c r="D166" s="129" t="s">
        <v>304</v>
      </c>
      <c r="E166" s="217">
        <f>IFERROR(VLOOKUP($B166,'[25]APR-21'!$B:$H,6,FALSE),0)</f>
        <v>10557.38</v>
      </c>
      <c r="F166" s="218">
        <f>IFERROR(VLOOKUP(B166,'[25]APR-21'!B:H,7,FALSE),0)</f>
        <v>133.6</v>
      </c>
      <c r="G166" s="219">
        <f t="shared" si="20"/>
        <v>10690.98</v>
      </c>
      <c r="H166" s="217">
        <f>IFERROR(VLOOKUP(B166,'[26]MAY-21'!B:H,6,FALSE),0)</f>
        <v>10797.68</v>
      </c>
      <c r="I166" s="218">
        <f>IFERROR(VLOOKUP(B166,'[26]MAY-21'!B:H,7,FALSE),0)</f>
        <v>0</v>
      </c>
      <c r="J166" s="219">
        <f t="shared" si="17"/>
        <v>10797.68</v>
      </c>
      <c r="K166" s="217">
        <f>IFERROR(VLOOKUP(B166,'[27]JUN-21'!B:H,6,FALSE),0)</f>
        <v>10286.83</v>
      </c>
      <c r="L166" s="218">
        <f>IFERROR(VLOOKUP(B166,'[27]JUN-21'!B:H,7,FALSE),0)</f>
        <v>0</v>
      </c>
      <c r="M166" s="219">
        <f t="shared" si="18"/>
        <v>10286.83</v>
      </c>
      <c r="N166" s="217">
        <f>IFERROR(VLOOKUP(B166,'[28]JUL-21'!B:H,6,FALSE),0)</f>
        <v>10915.65</v>
      </c>
      <c r="O166" s="218">
        <f>IFERROR(VLOOKUP(B166,'[28]JUL-21'!B:H,7,FALSE),0)</f>
        <v>0</v>
      </c>
      <c r="P166" s="219">
        <f t="shared" si="19"/>
        <v>10915.65</v>
      </c>
      <c r="Q166" s="217">
        <f>IFERROR(VLOOKUP(B166,'[29]AUG-21'!B:H,6,FALSE),0)</f>
        <v>7255.97</v>
      </c>
      <c r="R166" s="218">
        <f>IFERROR(VLOOKUP(B166,'[29]AUG-21'!B:H,7,FALSE),0)</f>
        <v>0</v>
      </c>
      <c r="S166" s="219">
        <f t="shared" si="21"/>
        <v>7255.97</v>
      </c>
      <c r="T166" s="217">
        <f>IFERROR(VLOOKUP(B166,'[30]SEP-21'!B:H,6,FALSE),0)</f>
        <v>6148.83</v>
      </c>
      <c r="U166" s="218">
        <f>IFERROR(VLOOKUP(B166,'[30]SEP-21'!B:H,7,FALSE),0)</f>
        <v>0</v>
      </c>
      <c r="V166" s="219">
        <f t="shared" si="16"/>
        <v>6148.83</v>
      </c>
      <c r="W166" s="195">
        <f t="shared" si="22"/>
        <v>55962.340000000004</v>
      </c>
      <c r="X166" s="196">
        <f t="shared" si="22"/>
        <v>133.6</v>
      </c>
      <c r="Y166" s="197">
        <f t="shared" si="22"/>
        <v>56095.94</v>
      </c>
    </row>
    <row r="167" spans="1:25" ht="13">
      <c r="A167" s="2" t="s">
        <v>350</v>
      </c>
      <c r="B167" s="2" t="s">
        <v>430</v>
      </c>
      <c r="C167" s="89" t="s">
        <v>297</v>
      </c>
      <c r="D167" s="129" t="s">
        <v>304</v>
      </c>
      <c r="E167" s="217">
        <f>IFERROR(VLOOKUP($B167,'[25]APR-21'!$B:$H,6,FALSE),0)</f>
        <v>2107.2600000000002</v>
      </c>
      <c r="F167" s="218">
        <f>IFERROR(VLOOKUP(B167,'[25]APR-21'!B:H,7,FALSE),0)</f>
        <v>96.5</v>
      </c>
      <c r="G167" s="219">
        <f t="shared" si="20"/>
        <v>2203.7600000000002</v>
      </c>
      <c r="H167" s="217">
        <f>IFERROR(VLOOKUP(B167,'[26]MAY-21'!B:H,6,FALSE),0)</f>
        <v>222.51</v>
      </c>
      <c r="I167" s="218">
        <f>IFERROR(VLOOKUP(B167,'[26]MAY-21'!B:H,7,FALSE),0)</f>
        <v>690.73</v>
      </c>
      <c r="J167" s="219">
        <f t="shared" si="17"/>
        <v>913.24</v>
      </c>
      <c r="K167" s="217">
        <f>IFERROR(VLOOKUP(B167,'[27]JUN-21'!B:H,6,FALSE),0)</f>
        <v>166.19</v>
      </c>
      <c r="L167" s="218">
        <f>IFERROR(VLOOKUP(B167,'[27]JUN-21'!B:H,7,FALSE),0)</f>
        <v>793.33</v>
      </c>
      <c r="M167" s="219">
        <f t="shared" si="18"/>
        <v>959.52</v>
      </c>
      <c r="N167" s="217">
        <f>IFERROR(VLOOKUP(B167,'[28]JUL-21'!B:H,6,FALSE),0)</f>
        <v>27.93</v>
      </c>
      <c r="O167" s="218">
        <f>IFERROR(VLOOKUP(B167,'[28]JUL-21'!B:H,7,FALSE),0)</f>
        <v>961.94</v>
      </c>
      <c r="P167" s="219">
        <f t="shared" si="19"/>
        <v>989.87</v>
      </c>
      <c r="Q167" s="217">
        <f>IFERROR(VLOOKUP(B167,'[29]AUG-21'!B:H,6,FALSE),0)</f>
        <v>82.04</v>
      </c>
      <c r="R167" s="218">
        <f>IFERROR(VLOOKUP(B167,'[29]AUG-21'!B:H,7,FALSE),0)</f>
        <v>1006.53</v>
      </c>
      <c r="S167" s="219">
        <f t="shared" si="21"/>
        <v>1088.57</v>
      </c>
      <c r="T167" s="217">
        <f>IFERROR(VLOOKUP(B167,'[30]SEP-21'!B:H,6,FALSE),0)</f>
        <v>15.21</v>
      </c>
      <c r="U167" s="218">
        <f>IFERROR(VLOOKUP(B167,'[30]SEP-21'!B:H,7,FALSE),0)</f>
        <v>1563.97</v>
      </c>
      <c r="V167" s="219">
        <f t="shared" si="16"/>
        <v>1579.18</v>
      </c>
      <c r="W167" s="195">
        <f t="shared" si="22"/>
        <v>2621.1400000000003</v>
      </c>
      <c r="X167" s="196">
        <f t="shared" si="22"/>
        <v>5113</v>
      </c>
      <c r="Y167" s="197">
        <f t="shared" si="22"/>
        <v>7734.14</v>
      </c>
    </row>
    <row r="168" spans="1:25" ht="13">
      <c r="A168" s="2" t="s">
        <v>350</v>
      </c>
      <c r="B168" s="2" t="s">
        <v>352</v>
      </c>
      <c r="C168" s="89" t="s">
        <v>297</v>
      </c>
      <c r="D168" s="129" t="s">
        <v>304</v>
      </c>
      <c r="E168" s="217">
        <f>IFERROR(VLOOKUP($B168,'[25]APR-21'!$B:$H,6,FALSE),0)</f>
        <v>0.8</v>
      </c>
      <c r="F168" s="218">
        <f>IFERROR(VLOOKUP(B168,'[25]APR-21'!B:H,7,FALSE),0)</f>
        <v>3742.36</v>
      </c>
      <c r="G168" s="219">
        <f t="shared" si="20"/>
        <v>3743.1600000000003</v>
      </c>
      <c r="H168" s="217">
        <f>IFERROR(VLOOKUP(B168,'[26]MAY-21'!B:H,6,FALSE),0)</f>
        <v>3.44</v>
      </c>
      <c r="I168" s="218">
        <f>IFERROR(VLOOKUP(B168,'[26]MAY-21'!B:H,7,FALSE),0)</f>
        <v>4481.87</v>
      </c>
      <c r="J168" s="219">
        <f t="shared" si="17"/>
        <v>4485.3099999999995</v>
      </c>
      <c r="K168" s="217">
        <f>IFERROR(VLOOKUP(B168,'[27]JUN-21'!B:H,6,FALSE),0)</f>
        <v>0</v>
      </c>
      <c r="L168" s="218">
        <f>IFERROR(VLOOKUP(B168,'[27]JUN-21'!B:H,7,FALSE),0)</f>
        <v>8707.4599999999991</v>
      </c>
      <c r="M168" s="219">
        <f t="shared" si="18"/>
        <v>8707.4599999999991</v>
      </c>
      <c r="N168" s="217">
        <f>IFERROR(VLOOKUP(B168,'[28]JUL-21'!B:H,6,FALSE),0)</f>
        <v>4.4400000000000004</v>
      </c>
      <c r="O168" s="218">
        <f>IFERROR(VLOOKUP(B168,'[28]JUL-21'!B:H,7,FALSE),0)</f>
        <v>6641.32</v>
      </c>
      <c r="P168" s="219">
        <f t="shared" si="19"/>
        <v>6645.7599999999993</v>
      </c>
      <c r="Q168" s="217">
        <f>IFERROR(VLOOKUP(B168,'[29]AUG-21'!B:H,6,FALSE),0)</f>
        <v>684.9</v>
      </c>
      <c r="R168" s="218">
        <f>IFERROR(VLOOKUP(B168,'[29]AUG-21'!B:H,7,FALSE),0)</f>
        <v>6510.37</v>
      </c>
      <c r="S168" s="219">
        <f t="shared" si="21"/>
        <v>7195.2699999999995</v>
      </c>
      <c r="T168" s="217">
        <f>IFERROR(VLOOKUP(B168,'[30]SEP-21'!B:H,6,FALSE),0)</f>
        <v>3768.76</v>
      </c>
      <c r="U168" s="218">
        <f>IFERROR(VLOOKUP(B168,'[30]SEP-21'!B:H,7,FALSE),0)</f>
        <v>0</v>
      </c>
      <c r="V168" s="219">
        <f t="shared" si="16"/>
        <v>3768.76</v>
      </c>
      <c r="W168" s="195">
        <f t="shared" si="22"/>
        <v>4462.34</v>
      </c>
      <c r="X168" s="196">
        <f t="shared" si="22"/>
        <v>30083.379999999997</v>
      </c>
      <c r="Y168" s="197">
        <f t="shared" si="22"/>
        <v>34545.72</v>
      </c>
    </row>
    <row r="169" spans="1:25" ht="13">
      <c r="A169" s="2" t="s">
        <v>350</v>
      </c>
      <c r="B169" s="2" t="s">
        <v>431</v>
      </c>
      <c r="C169" s="176" t="s">
        <v>297</v>
      </c>
      <c r="D169" s="177" t="s">
        <v>304</v>
      </c>
      <c r="E169" s="217">
        <f>IFERROR(VLOOKUP($B169,'[25]APR-21'!$B:$H,6,FALSE),0)</f>
        <v>4375.37</v>
      </c>
      <c r="F169" s="218">
        <f>IFERROR(VLOOKUP(B169,'[25]APR-21'!B:H,7,FALSE),0)</f>
        <v>6431.14</v>
      </c>
      <c r="G169" s="219">
        <f t="shared" si="20"/>
        <v>10806.51</v>
      </c>
      <c r="H169" s="217">
        <f>IFERROR(VLOOKUP(B169,'[26]MAY-21'!B:H,6,FALSE),0)</f>
        <v>14940.12</v>
      </c>
      <c r="I169" s="218">
        <f>IFERROR(VLOOKUP(B169,'[26]MAY-21'!B:H,7,FALSE),0)</f>
        <v>2930.91</v>
      </c>
      <c r="J169" s="219">
        <f t="shared" si="17"/>
        <v>17871.03</v>
      </c>
      <c r="K169" s="217">
        <f>IFERROR(VLOOKUP(B169,'[27]JUN-21'!B:H,6,FALSE),0)</f>
        <v>16746.78</v>
      </c>
      <c r="L169" s="218">
        <f>IFERROR(VLOOKUP(B169,'[27]JUN-21'!B:H,7,FALSE),0)</f>
        <v>0</v>
      </c>
      <c r="M169" s="219">
        <f t="shared" si="18"/>
        <v>16746.78</v>
      </c>
      <c r="N169" s="217">
        <f>IFERROR(VLOOKUP(B169,'[28]JUL-21'!B:H,6,FALSE),0)</f>
        <v>17443.75</v>
      </c>
      <c r="O169" s="218">
        <f>IFERROR(VLOOKUP(B169,'[28]JUL-21'!B:H,7,FALSE),0)</f>
        <v>0</v>
      </c>
      <c r="P169" s="219">
        <f t="shared" si="19"/>
        <v>17443.75</v>
      </c>
      <c r="Q169" s="217">
        <f>IFERROR(VLOOKUP(B169,'[29]AUG-21'!B:H,6,FALSE),0)</f>
        <v>10170.049999999999</v>
      </c>
      <c r="R169" s="218">
        <f>IFERROR(VLOOKUP(B169,'[29]AUG-21'!B:H,7,FALSE),0)</f>
        <v>4136.1499999999996</v>
      </c>
      <c r="S169" s="219">
        <f t="shared" si="21"/>
        <v>14306.199999999999</v>
      </c>
      <c r="T169" s="217">
        <f>IFERROR(VLOOKUP(B169,'[30]SEP-21'!B:H,6,FALSE),0)</f>
        <v>10696.68</v>
      </c>
      <c r="U169" s="218">
        <f>IFERROR(VLOOKUP(B169,'[30]SEP-21'!B:H,7,FALSE),0)</f>
        <v>5880.24</v>
      </c>
      <c r="V169" s="219">
        <f t="shared" si="16"/>
        <v>16576.919999999998</v>
      </c>
      <c r="W169" s="195">
        <f t="shared" si="22"/>
        <v>74372.75</v>
      </c>
      <c r="X169" s="196">
        <f t="shared" si="22"/>
        <v>19378.439999999999</v>
      </c>
      <c r="Y169" s="197">
        <f t="shared" si="22"/>
        <v>93751.19</v>
      </c>
    </row>
    <row r="170" spans="1:25" s="267" customFormat="1" ht="12.75" customHeight="1">
      <c r="A170" s="266" t="str">
        <f>INDEX([22]Unit_details!A:A,MATCH(B170,[22]Unit_details!B:B,0))</f>
        <v>SPRT</v>
      </c>
      <c r="B170" s="2" t="s">
        <v>450</v>
      </c>
      <c r="C170" s="89" t="str">
        <f>VLOOKUP(B170,[22]Unit_details!B:D,2,FALSE)</f>
        <v>D</v>
      </c>
      <c r="D170" s="129" t="str">
        <f>VLOOKUP(B170,[22]Unit_details!B:D,3,FALSE)</f>
        <v>SC</v>
      </c>
      <c r="E170" s="217">
        <f>IFERROR(VLOOKUP($B170,'[25]APR-21'!$B:$H,6,FALSE),0)</f>
        <v>2721.13</v>
      </c>
      <c r="F170" s="218">
        <f>IFERROR(VLOOKUP(B170,'[25]APR-21'!B:H,7,FALSE),0)</f>
        <v>214.65</v>
      </c>
      <c r="G170" s="219">
        <f t="shared" si="20"/>
        <v>2935.78</v>
      </c>
      <c r="H170" s="217">
        <f>IFERROR(VLOOKUP(B170,'[26]MAY-21'!B:H,6,FALSE),0)</f>
        <v>2138.13</v>
      </c>
      <c r="I170" s="218">
        <f>IFERROR(VLOOKUP(B170,'[26]MAY-21'!B:H,7,FALSE),0)</f>
        <v>181.15</v>
      </c>
      <c r="J170" s="219">
        <f t="shared" si="17"/>
        <v>2319.2800000000002</v>
      </c>
      <c r="K170" s="217">
        <f>IFERROR(VLOOKUP(B170,'[27]JUN-21'!B:H,6,FALSE),0)</f>
        <v>2015.24</v>
      </c>
      <c r="L170" s="218">
        <f>IFERROR(VLOOKUP(B170,'[27]JUN-21'!B:H,7,FALSE),0)</f>
        <v>412.16</v>
      </c>
      <c r="M170" s="219">
        <f t="shared" si="18"/>
        <v>2427.4</v>
      </c>
      <c r="N170" s="217">
        <f>IFERROR(VLOOKUP(B170,'[28]JUL-21'!B:H,6,FALSE),0)</f>
        <v>1315.51</v>
      </c>
      <c r="O170" s="218">
        <f>IFERROR(VLOOKUP(B170,'[28]JUL-21'!B:H,7,FALSE),0)</f>
        <v>546.11</v>
      </c>
      <c r="P170" s="219">
        <f t="shared" si="19"/>
        <v>1861.62</v>
      </c>
      <c r="Q170" s="217">
        <f>IFERROR(VLOOKUP(B170,'[29]AUG-21'!B:H,6,FALSE),0)</f>
        <v>1213.18</v>
      </c>
      <c r="R170" s="218">
        <f>IFERROR(VLOOKUP(B170,'[29]AUG-21'!B:H,7,FALSE),0)</f>
        <v>352.18</v>
      </c>
      <c r="S170" s="219">
        <f t="shared" si="21"/>
        <v>1565.3600000000001</v>
      </c>
      <c r="T170" s="217">
        <f>IFERROR(VLOOKUP(B170,'[30]SEP-21'!B:H,6,FALSE),0)</f>
        <v>573.84</v>
      </c>
      <c r="U170" s="218">
        <f>IFERROR(VLOOKUP(B170,'[30]SEP-21'!B:H,7,FALSE),0)</f>
        <v>213.79</v>
      </c>
      <c r="V170" s="219">
        <f t="shared" si="16"/>
        <v>787.63</v>
      </c>
      <c r="W170" s="262">
        <f t="shared" ref="W170:X170" si="23">+E170+H170+K170+N170+Q170+T170</f>
        <v>9977.0300000000007</v>
      </c>
      <c r="X170" s="218">
        <f t="shared" si="23"/>
        <v>1920.0400000000002</v>
      </c>
      <c r="Y170" s="219">
        <f t="shared" ref="Y170" si="24">+W170+X170</f>
        <v>11897.070000000002</v>
      </c>
    </row>
    <row r="171" spans="1:25" ht="13">
      <c r="A171" s="2" t="s">
        <v>350</v>
      </c>
      <c r="B171" s="2" t="s">
        <v>441</v>
      </c>
      <c r="C171" s="176" t="s">
        <v>297</v>
      </c>
      <c r="D171" s="177" t="s">
        <v>304</v>
      </c>
      <c r="E171" s="217">
        <f>IFERROR(VLOOKUP($B171,'[25]APR-21'!$B:$H,6,FALSE),0)</f>
        <v>12544.6</v>
      </c>
      <c r="F171" s="218">
        <f>IFERROR(VLOOKUP(B171,'[25]APR-21'!B:H,7,FALSE),0)</f>
        <v>17.940000000000001</v>
      </c>
      <c r="G171" s="219">
        <f t="shared" si="20"/>
        <v>12562.54</v>
      </c>
      <c r="H171" s="217">
        <f>IFERROR(VLOOKUP(B171,'[26]MAY-21'!B:H,6,FALSE),0)</f>
        <v>8116.29</v>
      </c>
      <c r="I171" s="218">
        <f>IFERROR(VLOOKUP(B171,'[26]MAY-21'!B:H,7,FALSE),0)</f>
        <v>344.56</v>
      </c>
      <c r="J171" s="219">
        <f t="shared" si="17"/>
        <v>8460.85</v>
      </c>
      <c r="K171" s="217">
        <f>IFERROR(VLOOKUP(B171,'[27]JUN-21'!B:H,6,FALSE),0)</f>
        <v>13042.04</v>
      </c>
      <c r="L171" s="218">
        <f>IFERROR(VLOOKUP(B171,'[27]JUN-21'!B:H,7,FALSE),0)</f>
        <v>59.56</v>
      </c>
      <c r="M171" s="219">
        <f t="shared" si="18"/>
        <v>13101.6</v>
      </c>
      <c r="N171" s="217">
        <f>IFERROR(VLOOKUP(B171,'[28]JUL-21'!B:H,6,FALSE),0)</f>
        <v>3891.23</v>
      </c>
      <c r="O171" s="218">
        <f>IFERROR(VLOOKUP(B171,'[28]JUL-21'!B:H,7,FALSE),0)</f>
        <v>2513.08</v>
      </c>
      <c r="P171" s="219">
        <f t="shared" si="19"/>
        <v>6404.3099999999995</v>
      </c>
      <c r="Q171" s="217">
        <f>IFERROR(VLOOKUP(B171,'[29]AUG-21'!B:H,6,FALSE),0)</f>
        <v>4756.54</v>
      </c>
      <c r="R171" s="218">
        <f>IFERROR(VLOOKUP(B171,'[29]AUG-21'!B:H,7,FALSE),0)</f>
        <v>700.12</v>
      </c>
      <c r="S171" s="219">
        <f t="shared" si="21"/>
        <v>5456.66</v>
      </c>
      <c r="T171" s="217">
        <f>IFERROR(VLOOKUP(B171,'[30]SEP-21'!B:H,6,FALSE),0)</f>
        <v>11998.33</v>
      </c>
      <c r="U171" s="218">
        <f>IFERROR(VLOOKUP(B171,'[30]SEP-21'!B:H,7,FALSE),0)</f>
        <v>351.1</v>
      </c>
      <c r="V171" s="219">
        <f t="shared" si="16"/>
        <v>12349.43</v>
      </c>
      <c r="W171" s="195">
        <f t="shared" si="22"/>
        <v>54349.030000000006</v>
      </c>
      <c r="X171" s="196">
        <f t="shared" si="22"/>
        <v>3986.3599999999997</v>
      </c>
      <c r="Y171" s="197">
        <f t="shared" si="22"/>
        <v>58335.389999999992</v>
      </c>
    </row>
    <row r="172" spans="1:25" ht="13">
      <c r="A172" s="2" t="s">
        <v>291</v>
      </c>
      <c r="B172" s="2" t="s">
        <v>174</v>
      </c>
      <c r="C172" s="89" t="s">
        <v>297</v>
      </c>
      <c r="D172" s="129" t="s">
        <v>304</v>
      </c>
      <c r="E172" s="217">
        <f>IFERROR(VLOOKUP($B172,'[25]APR-21'!$B:$H,6,FALSE),0)</f>
        <v>5.93</v>
      </c>
      <c r="F172" s="218">
        <f>IFERROR(VLOOKUP(B172,'[25]APR-21'!B:H,7,FALSE),0)</f>
        <v>6.39</v>
      </c>
      <c r="G172" s="219">
        <f t="shared" si="20"/>
        <v>12.32</v>
      </c>
      <c r="H172" s="217">
        <f>IFERROR(VLOOKUP(B172,'[26]MAY-21'!B:H,6,FALSE),0)</f>
        <v>0.09</v>
      </c>
      <c r="I172" s="218">
        <f>IFERROR(VLOOKUP(B172,'[26]MAY-21'!B:H,7,FALSE),0)</f>
        <v>19.38</v>
      </c>
      <c r="J172" s="219">
        <f t="shared" si="17"/>
        <v>19.47</v>
      </c>
      <c r="K172" s="217">
        <f>IFERROR(VLOOKUP(B172,'[27]JUN-21'!B:H,6,FALSE),0)</f>
        <v>0</v>
      </c>
      <c r="L172" s="218">
        <f>IFERROR(VLOOKUP(B172,'[27]JUN-21'!B:H,7,FALSE),0)</f>
        <v>20.99</v>
      </c>
      <c r="M172" s="219">
        <f t="shared" si="18"/>
        <v>20.99</v>
      </c>
      <c r="N172" s="217">
        <f>IFERROR(VLOOKUP(B172,'[28]JUL-21'!B:H,6,FALSE),0)</f>
        <v>0</v>
      </c>
      <c r="O172" s="218">
        <f>IFERROR(VLOOKUP(B172,'[28]JUL-21'!B:H,7,FALSE),0)</f>
        <v>21.21</v>
      </c>
      <c r="P172" s="219">
        <f t="shared" si="19"/>
        <v>21.21</v>
      </c>
      <c r="Q172" s="217">
        <f>IFERROR(VLOOKUP(B172,'[29]AUG-21'!B:H,6,FALSE),0)</f>
        <v>0.92</v>
      </c>
      <c r="R172" s="218">
        <f>IFERROR(VLOOKUP(B172,'[29]AUG-21'!B:H,7,FALSE),0)</f>
        <v>18.690000000000001</v>
      </c>
      <c r="S172" s="219">
        <f t="shared" si="21"/>
        <v>19.610000000000003</v>
      </c>
      <c r="T172" s="217">
        <f>IFERROR(VLOOKUP(B172,'[30]SEP-21'!B:H,6,FALSE),0)</f>
        <v>7.68</v>
      </c>
      <c r="U172" s="218">
        <f>IFERROR(VLOOKUP(B172,'[30]SEP-21'!B:H,7,FALSE),0)</f>
        <v>7.54</v>
      </c>
      <c r="V172" s="219">
        <f t="shared" si="16"/>
        <v>15.219999999999999</v>
      </c>
      <c r="W172" s="195">
        <f t="shared" si="22"/>
        <v>14.62</v>
      </c>
      <c r="X172" s="196">
        <f t="shared" si="22"/>
        <v>94.2</v>
      </c>
      <c r="Y172" s="197">
        <f t="shared" si="22"/>
        <v>108.82000000000001</v>
      </c>
    </row>
    <row r="173" spans="1:25" ht="13">
      <c r="A173" s="2" t="s">
        <v>291</v>
      </c>
      <c r="B173" s="2" t="s">
        <v>417</v>
      </c>
      <c r="C173" s="89" t="s">
        <v>297</v>
      </c>
      <c r="D173" s="129" t="s">
        <v>304</v>
      </c>
      <c r="E173" s="217">
        <f>IFERROR(VLOOKUP($B173,'[25]APR-21'!$B:$H,6,FALSE),0)</f>
        <v>224.21</v>
      </c>
      <c r="F173" s="218">
        <f>IFERROR(VLOOKUP(B173,'[25]APR-21'!B:H,7,FALSE),0)</f>
        <v>1586.58</v>
      </c>
      <c r="G173" s="219">
        <f t="shared" si="20"/>
        <v>1810.79</v>
      </c>
      <c r="H173" s="217">
        <f>IFERROR(VLOOKUP(B173,'[26]MAY-21'!B:H,6,FALSE),0)</f>
        <v>223.19</v>
      </c>
      <c r="I173" s="218">
        <f>IFERROR(VLOOKUP(B173,'[26]MAY-21'!B:H,7,FALSE),0)</f>
        <v>2371.3000000000002</v>
      </c>
      <c r="J173" s="219">
        <f t="shared" si="17"/>
        <v>2594.4900000000002</v>
      </c>
      <c r="K173" s="217">
        <f>IFERROR(VLOOKUP(B173,'[27]JUN-21'!B:H,6,FALSE),0)</f>
        <v>2354.27</v>
      </c>
      <c r="L173" s="218">
        <f>IFERROR(VLOOKUP(B173,'[27]JUN-21'!B:H,7,FALSE),0)</f>
        <v>252.67</v>
      </c>
      <c r="M173" s="219">
        <f t="shared" si="18"/>
        <v>2606.94</v>
      </c>
      <c r="N173" s="217">
        <f>IFERROR(VLOOKUP(B173,'[28]JUL-21'!B:H,6,FALSE),0)</f>
        <v>1936.45</v>
      </c>
      <c r="O173" s="218">
        <f>IFERROR(VLOOKUP(B173,'[28]JUL-21'!B:H,7,FALSE),0)</f>
        <v>122.11</v>
      </c>
      <c r="P173" s="219">
        <f t="shared" si="19"/>
        <v>2058.56</v>
      </c>
      <c r="Q173" s="217">
        <f>IFERROR(VLOOKUP(B173,'[29]AUG-21'!B:H,6,FALSE),0)</f>
        <v>2791.82</v>
      </c>
      <c r="R173" s="218">
        <f>IFERROR(VLOOKUP(B173,'[29]AUG-21'!B:H,7,FALSE),0)</f>
        <v>132.31</v>
      </c>
      <c r="S173" s="219">
        <f t="shared" si="21"/>
        <v>2924.13</v>
      </c>
      <c r="T173" s="217">
        <f>IFERROR(VLOOKUP(B173,'[30]SEP-21'!B:H,6,FALSE),0)</f>
        <v>1982.72</v>
      </c>
      <c r="U173" s="218">
        <f>IFERROR(VLOOKUP(B173,'[30]SEP-21'!B:H,7,FALSE),0)</f>
        <v>395.43</v>
      </c>
      <c r="V173" s="219">
        <f t="shared" si="16"/>
        <v>2378.15</v>
      </c>
      <c r="W173" s="195">
        <f t="shared" si="22"/>
        <v>9512.66</v>
      </c>
      <c r="X173" s="196">
        <f t="shared" si="22"/>
        <v>4860.4000000000005</v>
      </c>
      <c r="Y173" s="197">
        <f t="shared" si="22"/>
        <v>14373.06</v>
      </c>
    </row>
    <row r="174" spans="1:25" ht="13">
      <c r="A174" s="2" t="s">
        <v>291</v>
      </c>
      <c r="B174" s="2" t="s">
        <v>175</v>
      </c>
      <c r="C174" s="89" t="s">
        <v>297</v>
      </c>
      <c r="D174" s="129" t="s">
        <v>304</v>
      </c>
      <c r="E174" s="217">
        <f>IFERROR(VLOOKUP($B174,'[25]APR-21'!$B:$H,6,FALSE),0)</f>
        <v>243.53</v>
      </c>
      <c r="F174" s="218">
        <f>IFERROR(VLOOKUP(B174,'[25]APR-21'!B:H,7,FALSE),0)</f>
        <v>0</v>
      </c>
      <c r="G174" s="219">
        <f t="shared" si="20"/>
        <v>243.53</v>
      </c>
      <c r="H174" s="217">
        <f>IFERROR(VLOOKUP(B174,'[26]MAY-21'!B:H,6,FALSE),0)</f>
        <v>224.53</v>
      </c>
      <c r="I174" s="218">
        <f>IFERROR(VLOOKUP(B174,'[26]MAY-21'!B:H,7,FALSE),0)</f>
        <v>0.01</v>
      </c>
      <c r="J174" s="219">
        <f t="shared" si="17"/>
        <v>224.54</v>
      </c>
      <c r="K174" s="217">
        <f>IFERROR(VLOOKUP(B174,'[27]JUN-21'!B:H,6,FALSE),0)</f>
        <v>223.28</v>
      </c>
      <c r="L174" s="218">
        <f>IFERROR(VLOOKUP(B174,'[27]JUN-21'!B:H,7,FALSE),0)</f>
        <v>0.03</v>
      </c>
      <c r="M174" s="219">
        <f t="shared" si="18"/>
        <v>223.31</v>
      </c>
      <c r="N174" s="217">
        <f>IFERROR(VLOOKUP(B174,'[28]JUL-21'!B:H,6,FALSE),0)</f>
        <v>178.18</v>
      </c>
      <c r="O174" s="218">
        <f>IFERROR(VLOOKUP(B174,'[28]JUL-21'!B:H,7,FALSE),0)</f>
        <v>0.09</v>
      </c>
      <c r="P174" s="219">
        <f t="shared" si="19"/>
        <v>178.27</v>
      </c>
      <c r="Q174" s="217">
        <f>IFERROR(VLOOKUP(B174,'[29]AUG-21'!B:H,6,FALSE),0)</f>
        <v>97.12</v>
      </c>
      <c r="R174" s="218">
        <f>IFERROR(VLOOKUP(B174,'[29]AUG-21'!B:H,7,FALSE),0)</f>
        <v>0.04</v>
      </c>
      <c r="S174" s="219">
        <f t="shared" si="21"/>
        <v>97.160000000000011</v>
      </c>
      <c r="T174" s="217">
        <f>IFERROR(VLOOKUP(B174,'[30]SEP-21'!B:H,6,FALSE),0)</f>
        <v>220.78</v>
      </c>
      <c r="U174" s="218">
        <f>IFERROR(VLOOKUP(B174,'[30]SEP-21'!B:H,7,FALSE),0)</f>
        <v>0.09</v>
      </c>
      <c r="V174" s="219">
        <f t="shared" si="16"/>
        <v>220.87</v>
      </c>
      <c r="W174" s="195">
        <f t="shared" si="22"/>
        <v>1187.42</v>
      </c>
      <c r="X174" s="196">
        <f t="shared" si="22"/>
        <v>0.26</v>
      </c>
      <c r="Y174" s="197">
        <f t="shared" si="22"/>
        <v>1187.6799999999998</v>
      </c>
    </row>
    <row r="175" spans="1:25" ht="13">
      <c r="A175" s="2" t="s">
        <v>291</v>
      </c>
      <c r="B175" s="2" t="s">
        <v>176</v>
      </c>
      <c r="C175" s="89" t="s">
        <v>297</v>
      </c>
      <c r="D175" s="129" t="s">
        <v>304</v>
      </c>
      <c r="E175" s="217">
        <f>IFERROR(VLOOKUP($B175,'[25]APR-21'!$B:$H,6,FALSE),0)</f>
        <v>296.62</v>
      </c>
      <c r="F175" s="218">
        <f>IFERROR(VLOOKUP(B175,'[25]APR-21'!B:H,7,FALSE),0)</f>
        <v>58.31</v>
      </c>
      <c r="G175" s="219">
        <f t="shared" si="20"/>
        <v>354.93</v>
      </c>
      <c r="H175" s="217">
        <f>IFERROR(VLOOKUP(B175,'[26]MAY-21'!B:H,6,FALSE),0)</f>
        <v>9.9600000000000009</v>
      </c>
      <c r="I175" s="218">
        <f>IFERROR(VLOOKUP(B175,'[26]MAY-21'!B:H,7,FALSE),0)</f>
        <v>28.57</v>
      </c>
      <c r="J175" s="219">
        <f t="shared" si="17"/>
        <v>38.53</v>
      </c>
      <c r="K175" s="217">
        <f>IFERROR(VLOOKUP(B175,'[27]JUN-21'!B:H,6,FALSE),0)</f>
        <v>12.57</v>
      </c>
      <c r="L175" s="218">
        <f>IFERROR(VLOOKUP(B175,'[27]JUN-21'!B:H,7,FALSE),0)</f>
        <v>16.07</v>
      </c>
      <c r="M175" s="219">
        <f t="shared" si="18"/>
        <v>28.64</v>
      </c>
      <c r="N175" s="217">
        <f>IFERROR(VLOOKUP(B175,'[28]JUL-21'!B:H,6,FALSE),0)</f>
        <v>2.69</v>
      </c>
      <c r="O175" s="218">
        <f>IFERROR(VLOOKUP(B175,'[28]JUL-21'!B:H,7,FALSE),0)</f>
        <v>25.71</v>
      </c>
      <c r="P175" s="219">
        <f t="shared" si="19"/>
        <v>28.400000000000002</v>
      </c>
      <c r="Q175" s="217">
        <f>IFERROR(VLOOKUP(B175,'[29]AUG-21'!B:H,6,FALSE),0)</f>
        <v>5.05</v>
      </c>
      <c r="R175" s="218">
        <f>IFERROR(VLOOKUP(B175,'[29]AUG-21'!B:H,7,FALSE),0)</f>
        <v>31.87</v>
      </c>
      <c r="S175" s="219">
        <f t="shared" si="21"/>
        <v>36.92</v>
      </c>
      <c r="T175" s="217">
        <f>IFERROR(VLOOKUP(B175,'[30]SEP-21'!B:H,6,FALSE),0)</f>
        <v>17.62</v>
      </c>
      <c r="U175" s="218">
        <f>IFERROR(VLOOKUP(B175,'[30]SEP-21'!B:H,7,FALSE),0)</f>
        <v>30.6</v>
      </c>
      <c r="V175" s="219">
        <f t="shared" si="16"/>
        <v>48.22</v>
      </c>
      <c r="W175" s="195">
        <f t="shared" si="22"/>
        <v>344.51</v>
      </c>
      <c r="X175" s="196">
        <f t="shared" si="22"/>
        <v>191.13</v>
      </c>
      <c r="Y175" s="197">
        <f t="shared" si="22"/>
        <v>535.64</v>
      </c>
    </row>
    <row r="176" spans="1:25" ht="13">
      <c r="A176" s="2" t="s">
        <v>291</v>
      </c>
      <c r="B176" s="2" t="s">
        <v>177</v>
      </c>
      <c r="C176" s="89" t="s">
        <v>297</v>
      </c>
      <c r="D176" s="129" t="s">
        <v>303</v>
      </c>
      <c r="E176" s="217">
        <f>IFERROR(VLOOKUP($B176,'[25]APR-21'!$B:$H,6,FALSE),0)</f>
        <v>6.49</v>
      </c>
      <c r="F176" s="218">
        <f>IFERROR(VLOOKUP(B176,'[25]APR-21'!B:H,7,FALSE),0)</f>
        <v>27.12</v>
      </c>
      <c r="G176" s="219">
        <f t="shared" si="20"/>
        <v>33.61</v>
      </c>
      <c r="H176" s="217">
        <f>IFERROR(VLOOKUP(B176,'[26]MAY-21'!B:H,6,FALSE),0)</f>
        <v>6.25</v>
      </c>
      <c r="I176" s="218">
        <f>IFERROR(VLOOKUP(B176,'[26]MAY-21'!B:H,7,FALSE),0)</f>
        <v>16.899999999999999</v>
      </c>
      <c r="J176" s="219">
        <f t="shared" si="17"/>
        <v>23.15</v>
      </c>
      <c r="K176" s="217">
        <f>IFERROR(VLOOKUP(B176,'[27]JUN-21'!B:H,6,FALSE),0)</f>
        <v>2.86</v>
      </c>
      <c r="L176" s="218">
        <f>IFERROR(VLOOKUP(B176,'[27]JUN-21'!B:H,7,FALSE),0)</f>
        <v>2.41</v>
      </c>
      <c r="M176" s="219">
        <f t="shared" si="18"/>
        <v>5.27</v>
      </c>
      <c r="N176" s="217">
        <f>IFERROR(VLOOKUP(B176,'[28]JUL-21'!B:H,6,FALSE),0)</f>
        <v>0.71</v>
      </c>
      <c r="O176" s="218">
        <f>IFERROR(VLOOKUP(B176,'[28]JUL-21'!B:H,7,FALSE),0)</f>
        <v>2.39</v>
      </c>
      <c r="P176" s="219">
        <f t="shared" si="19"/>
        <v>3.1</v>
      </c>
      <c r="Q176" s="217">
        <f>IFERROR(VLOOKUP(B176,'[29]AUG-21'!B:H,6,FALSE),0)</f>
        <v>7.99</v>
      </c>
      <c r="R176" s="218">
        <f>IFERROR(VLOOKUP(B176,'[29]AUG-21'!B:H,7,FALSE),0)</f>
        <v>11.76</v>
      </c>
      <c r="S176" s="219">
        <f t="shared" si="21"/>
        <v>19.75</v>
      </c>
      <c r="T176" s="217">
        <f>IFERROR(VLOOKUP(B176,'[30]SEP-21'!B:H,6,FALSE),0)</f>
        <v>11</v>
      </c>
      <c r="U176" s="218">
        <f>IFERROR(VLOOKUP(B176,'[30]SEP-21'!B:H,7,FALSE),0)</f>
        <v>14.27</v>
      </c>
      <c r="V176" s="219">
        <f t="shared" si="16"/>
        <v>25.27</v>
      </c>
      <c r="W176" s="195">
        <f t="shared" si="22"/>
        <v>35.299999999999997</v>
      </c>
      <c r="X176" s="196">
        <f t="shared" si="22"/>
        <v>74.849999999999994</v>
      </c>
      <c r="Y176" s="197">
        <f t="shared" si="22"/>
        <v>110.14999999999999</v>
      </c>
    </row>
    <row r="177" spans="1:25" ht="13">
      <c r="A177" s="2" t="s">
        <v>291</v>
      </c>
      <c r="B177" s="2" t="s">
        <v>178</v>
      </c>
      <c r="C177" s="89" t="s">
        <v>297</v>
      </c>
      <c r="D177" s="129" t="s">
        <v>304</v>
      </c>
      <c r="E177" s="217">
        <f>IFERROR(VLOOKUP($B177,'[25]APR-21'!$B:$H,6,FALSE),0)</f>
        <v>891.3</v>
      </c>
      <c r="F177" s="218">
        <f>IFERROR(VLOOKUP(B177,'[25]APR-21'!B:H,7,FALSE),0)</f>
        <v>66.92</v>
      </c>
      <c r="G177" s="219">
        <f t="shared" si="20"/>
        <v>958.21999999999991</v>
      </c>
      <c r="H177" s="217">
        <f>IFERROR(VLOOKUP(B177,'[26]MAY-21'!B:H,6,FALSE),0)</f>
        <v>606.52</v>
      </c>
      <c r="I177" s="218">
        <f>IFERROR(VLOOKUP(B177,'[26]MAY-21'!B:H,7,FALSE),0)</f>
        <v>111.61</v>
      </c>
      <c r="J177" s="219">
        <f t="shared" si="17"/>
        <v>718.13</v>
      </c>
      <c r="K177" s="217">
        <f>IFERROR(VLOOKUP(B177,'[27]JUN-21'!B:H,6,FALSE),0)</f>
        <v>509.71</v>
      </c>
      <c r="L177" s="218">
        <f>IFERROR(VLOOKUP(B177,'[27]JUN-21'!B:H,7,FALSE),0)</f>
        <v>81.02</v>
      </c>
      <c r="M177" s="219">
        <f t="shared" si="18"/>
        <v>590.73</v>
      </c>
      <c r="N177" s="217">
        <f>IFERROR(VLOOKUP(B177,'[28]JUL-21'!B:H,6,FALSE),0)</f>
        <v>466.66</v>
      </c>
      <c r="O177" s="218">
        <f>IFERROR(VLOOKUP(B177,'[28]JUL-21'!B:H,7,FALSE),0)</f>
        <v>228.6</v>
      </c>
      <c r="P177" s="219">
        <f t="shared" si="19"/>
        <v>695.26</v>
      </c>
      <c r="Q177" s="217">
        <f>IFERROR(VLOOKUP(B177,'[29]AUG-21'!B:H,6,FALSE),0)</f>
        <v>485.88</v>
      </c>
      <c r="R177" s="218">
        <f>IFERROR(VLOOKUP(B177,'[29]AUG-21'!B:H,7,FALSE),0)</f>
        <v>163.31</v>
      </c>
      <c r="S177" s="219">
        <f t="shared" si="21"/>
        <v>649.19000000000005</v>
      </c>
      <c r="T177" s="217">
        <f>IFERROR(VLOOKUP(B177,'[30]SEP-21'!B:H,6,FALSE),0)</f>
        <v>424.17</v>
      </c>
      <c r="U177" s="218">
        <f>IFERROR(VLOOKUP(B177,'[30]SEP-21'!B:H,7,FALSE),0)</f>
        <v>237.96</v>
      </c>
      <c r="V177" s="219">
        <f t="shared" si="16"/>
        <v>662.13</v>
      </c>
      <c r="W177" s="195">
        <f t="shared" si="22"/>
        <v>3384.2400000000002</v>
      </c>
      <c r="X177" s="196">
        <f t="shared" si="22"/>
        <v>889.42000000000007</v>
      </c>
      <c r="Y177" s="197">
        <f t="shared" si="22"/>
        <v>4273.66</v>
      </c>
    </row>
    <row r="178" spans="1:25" ht="13">
      <c r="A178" s="2" t="s">
        <v>291</v>
      </c>
      <c r="B178" s="2" t="s">
        <v>179</v>
      </c>
      <c r="C178" s="89" t="s">
        <v>297</v>
      </c>
      <c r="D178" s="129" t="s">
        <v>304</v>
      </c>
      <c r="E178" s="217">
        <f>IFERROR(VLOOKUP($B178,'[25]APR-21'!$B:$H,6,FALSE),0)</f>
        <v>466.94</v>
      </c>
      <c r="F178" s="218">
        <f>IFERROR(VLOOKUP(B178,'[25]APR-21'!B:H,7,FALSE),0)</f>
        <v>120.58</v>
      </c>
      <c r="G178" s="219">
        <f t="shared" si="20"/>
        <v>587.52</v>
      </c>
      <c r="H178" s="217">
        <f>IFERROR(VLOOKUP(B178,'[26]MAY-21'!B:H,6,FALSE),0)</f>
        <v>377.12</v>
      </c>
      <c r="I178" s="218">
        <f>IFERROR(VLOOKUP(B178,'[26]MAY-21'!B:H,7,FALSE),0)</f>
        <v>88.83</v>
      </c>
      <c r="J178" s="219">
        <f t="shared" si="17"/>
        <v>465.95</v>
      </c>
      <c r="K178" s="217">
        <f>IFERROR(VLOOKUP(B178,'[27]JUN-21'!B:H,6,FALSE),0)</f>
        <v>92.07</v>
      </c>
      <c r="L178" s="218">
        <f>IFERROR(VLOOKUP(B178,'[27]JUN-21'!B:H,7,FALSE),0)</f>
        <v>222.17</v>
      </c>
      <c r="M178" s="219">
        <f t="shared" si="18"/>
        <v>314.24</v>
      </c>
      <c r="N178" s="217">
        <f>IFERROR(VLOOKUP(B178,'[28]JUL-21'!B:H,6,FALSE),0)</f>
        <v>110.91</v>
      </c>
      <c r="O178" s="218">
        <f>IFERROR(VLOOKUP(B178,'[28]JUL-21'!B:H,7,FALSE),0)</f>
        <v>117.98</v>
      </c>
      <c r="P178" s="219">
        <f t="shared" si="19"/>
        <v>228.89</v>
      </c>
      <c r="Q178" s="217">
        <f>IFERROR(VLOOKUP(B178,'[29]AUG-21'!B:H,6,FALSE),0)</f>
        <v>53.33</v>
      </c>
      <c r="R178" s="218">
        <f>IFERROR(VLOOKUP(B178,'[29]AUG-21'!B:H,7,FALSE),0)</f>
        <v>43.14</v>
      </c>
      <c r="S178" s="219">
        <f t="shared" si="21"/>
        <v>96.47</v>
      </c>
      <c r="T178" s="217">
        <f>IFERROR(VLOOKUP(B178,'[30]SEP-21'!B:H,6,FALSE),0)</f>
        <v>172.54</v>
      </c>
      <c r="U178" s="218">
        <f>IFERROR(VLOOKUP(B178,'[30]SEP-21'!B:H,7,FALSE),0)</f>
        <v>88.47</v>
      </c>
      <c r="V178" s="219">
        <f t="shared" si="16"/>
        <v>261.01</v>
      </c>
      <c r="W178" s="195">
        <f t="shared" si="22"/>
        <v>1272.9099999999999</v>
      </c>
      <c r="X178" s="196">
        <f t="shared" si="22"/>
        <v>681.17</v>
      </c>
      <c r="Y178" s="197">
        <f t="shared" si="22"/>
        <v>1954.08</v>
      </c>
    </row>
    <row r="179" spans="1:25" ht="13">
      <c r="A179" s="2" t="s">
        <v>291</v>
      </c>
      <c r="B179" s="2" t="s">
        <v>180</v>
      </c>
      <c r="C179" s="89" t="s">
        <v>297</v>
      </c>
      <c r="D179" s="129" t="s">
        <v>304</v>
      </c>
      <c r="E179" s="217">
        <f>IFERROR(VLOOKUP($B179,'[25]APR-21'!$B:$H,6,FALSE),0)</f>
        <v>926.95</v>
      </c>
      <c r="F179" s="218">
        <f>IFERROR(VLOOKUP(B179,'[25]APR-21'!B:H,7,FALSE),0)</f>
        <v>0</v>
      </c>
      <c r="G179" s="219">
        <f t="shared" si="20"/>
        <v>926.95</v>
      </c>
      <c r="H179" s="217">
        <f>IFERROR(VLOOKUP(B179,'[26]MAY-21'!B:H,6,FALSE),0)</f>
        <v>688.42</v>
      </c>
      <c r="I179" s="218">
        <f>IFERROR(VLOOKUP(B179,'[26]MAY-21'!B:H,7,FALSE),0)</f>
        <v>0</v>
      </c>
      <c r="J179" s="219">
        <f t="shared" si="17"/>
        <v>688.42</v>
      </c>
      <c r="K179" s="217">
        <f>IFERROR(VLOOKUP(B179,'[27]JUN-21'!B:H,6,FALSE),0)</f>
        <v>691.73</v>
      </c>
      <c r="L179" s="218">
        <f>IFERROR(VLOOKUP(B179,'[27]JUN-21'!B:H,7,FALSE),0)</f>
        <v>0</v>
      </c>
      <c r="M179" s="219">
        <f t="shared" si="18"/>
        <v>691.73</v>
      </c>
      <c r="N179" s="217">
        <f>IFERROR(VLOOKUP(B179,'[28]JUL-21'!B:H,6,FALSE),0)</f>
        <v>554.51</v>
      </c>
      <c r="O179" s="218">
        <f>IFERROR(VLOOKUP(B179,'[28]JUL-21'!B:H,7,FALSE),0)</f>
        <v>0.02</v>
      </c>
      <c r="P179" s="219">
        <f t="shared" si="19"/>
        <v>554.53</v>
      </c>
      <c r="Q179" s="217">
        <f>IFERROR(VLOOKUP(B179,'[29]AUG-21'!B:H,6,FALSE),0)</f>
        <v>313.29000000000002</v>
      </c>
      <c r="R179" s="218">
        <f>IFERROR(VLOOKUP(B179,'[29]AUG-21'!B:H,7,FALSE),0)</f>
        <v>0.01</v>
      </c>
      <c r="S179" s="219">
        <f t="shared" si="21"/>
        <v>313.3</v>
      </c>
      <c r="T179" s="217">
        <f>IFERROR(VLOOKUP(B179,'[30]SEP-21'!B:H,6,FALSE),0)</f>
        <v>406.16</v>
      </c>
      <c r="U179" s="218">
        <f>IFERROR(VLOOKUP(B179,'[30]SEP-21'!B:H,7,FALSE),0)</f>
        <v>0.19</v>
      </c>
      <c r="V179" s="219">
        <f t="shared" si="16"/>
        <v>406.35</v>
      </c>
      <c r="W179" s="195">
        <f t="shared" si="22"/>
        <v>3581.0599999999995</v>
      </c>
      <c r="X179" s="196">
        <f t="shared" si="22"/>
        <v>0.22</v>
      </c>
      <c r="Y179" s="197">
        <f t="shared" si="22"/>
        <v>3581.28</v>
      </c>
    </row>
    <row r="180" spans="1:25" ht="13">
      <c r="A180" s="2" t="s">
        <v>291</v>
      </c>
      <c r="B180" s="2" t="s">
        <v>181</v>
      </c>
      <c r="C180" s="89" t="s">
        <v>297</v>
      </c>
      <c r="D180" s="129" t="s">
        <v>304</v>
      </c>
      <c r="E180" s="217">
        <f>IFERROR(VLOOKUP($B180,'[25]APR-21'!$B:$H,6,FALSE),0)</f>
        <v>779.13</v>
      </c>
      <c r="F180" s="218">
        <f>IFERROR(VLOOKUP(B180,'[25]APR-21'!B:H,7,FALSE),0)</f>
        <v>67.83</v>
      </c>
      <c r="G180" s="219">
        <f t="shared" si="20"/>
        <v>846.96</v>
      </c>
      <c r="H180" s="217">
        <f>IFERROR(VLOOKUP(B180,'[26]MAY-21'!B:H,6,FALSE),0)</f>
        <v>166.03</v>
      </c>
      <c r="I180" s="218">
        <f>IFERROR(VLOOKUP(B180,'[26]MAY-21'!B:H,7,FALSE),0)</f>
        <v>40.049999999999997</v>
      </c>
      <c r="J180" s="219">
        <f t="shared" si="17"/>
        <v>206.07999999999998</v>
      </c>
      <c r="K180" s="217">
        <f>IFERROR(VLOOKUP(B180,'[27]JUN-21'!B:H,6,FALSE),0)</f>
        <v>6.5</v>
      </c>
      <c r="L180" s="218">
        <f>IFERROR(VLOOKUP(B180,'[27]JUN-21'!B:H,7,FALSE),0)</f>
        <v>0</v>
      </c>
      <c r="M180" s="219">
        <f t="shared" si="18"/>
        <v>6.5</v>
      </c>
      <c r="N180" s="217">
        <f>IFERROR(VLOOKUP(B180,'[28]JUL-21'!B:H,6,FALSE),0)</f>
        <v>19.22</v>
      </c>
      <c r="O180" s="218">
        <f>IFERROR(VLOOKUP(B180,'[28]JUL-21'!B:H,7,FALSE),0)</f>
        <v>32.619999999999997</v>
      </c>
      <c r="P180" s="219">
        <f t="shared" si="19"/>
        <v>51.839999999999996</v>
      </c>
      <c r="Q180" s="217">
        <f>IFERROR(VLOOKUP(B180,'[29]AUG-21'!B:H,6,FALSE),0)</f>
        <v>54.29</v>
      </c>
      <c r="R180" s="218">
        <f>IFERROR(VLOOKUP(B180,'[29]AUG-21'!B:H,7,FALSE),0)</f>
        <v>86.01</v>
      </c>
      <c r="S180" s="219">
        <f t="shared" si="21"/>
        <v>140.30000000000001</v>
      </c>
      <c r="T180" s="217">
        <f>IFERROR(VLOOKUP(B180,'[30]SEP-21'!B:H,6,FALSE),0)</f>
        <v>51.53</v>
      </c>
      <c r="U180" s="218">
        <f>IFERROR(VLOOKUP(B180,'[30]SEP-21'!B:H,7,FALSE),0)</f>
        <v>57.2</v>
      </c>
      <c r="V180" s="219">
        <f t="shared" si="16"/>
        <v>108.73</v>
      </c>
      <c r="W180" s="195">
        <f t="shared" si="22"/>
        <v>1076.7</v>
      </c>
      <c r="X180" s="196">
        <f t="shared" si="22"/>
        <v>283.70999999999998</v>
      </c>
      <c r="Y180" s="197">
        <f t="shared" si="22"/>
        <v>1360.4099999999999</v>
      </c>
    </row>
    <row r="181" spans="1:25" ht="13">
      <c r="A181" s="2" t="s">
        <v>291</v>
      </c>
      <c r="B181" s="2" t="s">
        <v>182</v>
      </c>
      <c r="C181" s="89" t="s">
        <v>297</v>
      </c>
      <c r="D181" s="129" t="s">
        <v>304</v>
      </c>
      <c r="E181" s="217">
        <f>IFERROR(VLOOKUP($B181,'[25]APR-21'!$B:$H,6,FALSE),0)</f>
        <v>3.08</v>
      </c>
      <c r="F181" s="218">
        <f>IFERROR(VLOOKUP(B181,'[25]APR-21'!B:H,7,FALSE),0)</f>
        <v>25.31</v>
      </c>
      <c r="G181" s="219">
        <f t="shared" si="20"/>
        <v>28.39</v>
      </c>
      <c r="H181" s="217">
        <f>IFERROR(VLOOKUP(B181,'[26]MAY-21'!B:H,6,FALSE),0)</f>
        <v>4.13</v>
      </c>
      <c r="I181" s="218">
        <f>IFERROR(VLOOKUP(B181,'[26]MAY-21'!B:H,7,FALSE),0)</f>
        <v>30.4</v>
      </c>
      <c r="J181" s="219">
        <f t="shared" si="17"/>
        <v>34.53</v>
      </c>
      <c r="K181" s="217">
        <f>IFERROR(VLOOKUP(B181,'[27]JUN-21'!B:H,6,FALSE),0)</f>
        <v>2.5299999999999998</v>
      </c>
      <c r="L181" s="218">
        <f>IFERROR(VLOOKUP(B181,'[27]JUN-21'!B:H,7,FALSE),0)</f>
        <v>15.95</v>
      </c>
      <c r="M181" s="219">
        <f t="shared" si="18"/>
        <v>18.48</v>
      </c>
      <c r="N181" s="217">
        <f>IFERROR(VLOOKUP(B181,'[28]JUL-21'!B:H,6,FALSE),0)</f>
        <v>0.61</v>
      </c>
      <c r="O181" s="218">
        <f>IFERROR(VLOOKUP(B181,'[28]JUL-21'!B:H,7,FALSE),0)</f>
        <v>19.37</v>
      </c>
      <c r="P181" s="219">
        <f t="shared" si="19"/>
        <v>19.98</v>
      </c>
      <c r="Q181" s="217">
        <f>IFERROR(VLOOKUP(B181,'[29]AUG-21'!B:H,6,FALSE),0)</f>
        <v>0.15</v>
      </c>
      <c r="R181" s="218">
        <f>IFERROR(VLOOKUP(B181,'[29]AUG-21'!B:H,7,FALSE),0)</f>
        <v>3.89</v>
      </c>
      <c r="S181" s="219">
        <f t="shared" si="21"/>
        <v>4.04</v>
      </c>
      <c r="T181" s="217">
        <f>IFERROR(VLOOKUP(B181,'[30]SEP-21'!B:H,6,FALSE),0)</f>
        <v>0</v>
      </c>
      <c r="U181" s="218">
        <f>IFERROR(VLOOKUP(B181,'[30]SEP-21'!B:H,7,FALSE),0)</f>
        <v>0</v>
      </c>
      <c r="V181" s="219">
        <f t="shared" si="16"/>
        <v>0</v>
      </c>
      <c r="W181" s="195">
        <f t="shared" si="22"/>
        <v>10.5</v>
      </c>
      <c r="X181" s="196">
        <f t="shared" si="22"/>
        <v>94.92</v>
      </c>
      <c r="Y181" s="197">
        <f t="shared" si="22"/>
        <v>105.42000000000002</v>
      </c>
    </row>
    <row r="182" spans="1:25" ht="13">
      <c r="A182" s="2" t="s">
        <v>291</v>
      </c>
      <c r="B182" s="2" t="s">
        <v>183</v>
      </c>
      <c r="C182" s="89" t="s">
        <v>297</v>
      </c>
      <c r="D182" s="129" t="s">
        <v>304</v>
      </c>
      <c r="E182" s="217">
        <f>IFERROR(VLOOKUP($B182,'[25]APR-21'!$B:$H,6,FALSE),0)</f>
        <v>2.73</v>
      </c>
      <c r="F182" s="218">
        <f>IFERROR(VLOOKUP(B182,'[25]APR-21'!B:H,7,FALSE),0)</f>
        <v>25.36</v>
      </c>
      <c r="G182" s="219">
        <f t="shared" si="20"/>
        <v>28.09</v>
      </c>
      <c r="H182" s="217">
        <f>IFERROR(VLOOKUP(B182,'[26]MAY-21'!B:H,6,FALSE),0)</f>
        <v>21.2</v>
      </c>
      <c r="I182" s="218">
        <f>IFERROR(VLOOKUP(B182,'[26]MAY-21'!B:H,7,FALSE),0)</f>
        <v>23.97</v>
      </c>
      <c r="J182" s="219">
        <f t="shared" si="17"/>
        <v>45.17</v>
      </c>
      <c r="K182" s="217">
        <f>IFERROR(VLOOKUP(B182,'[27]JUN-21'!B:H,6,FALSE),0)</f>
        <v>1.08</v>
      </c>
      <c r="L182" s="218">
        <f>IFERROR(VLOOKUP(B182,'[27]JUN-21'!B:H,7,FALSE),0)</f>
        <v>6.2</v>
      </c>
      <c r="M182" s="219">
        <f t="shared" si="18"/>
        <v>7.28</v>
      </c>
      <c r="N182" s="217">
        <f>IFERROR(VLOOKUP(B182,'[28]JUL-21'!B:H,6,FALSE),0)</f>
        <v>0.49</v>
      </c>
      <c r="O182" s="218">
        <f>IFERROR(VLOOKUP(B182,'[28]JUL-21'!B:H,7,FALSE),0)</f>
        <v>21.22</v>
      </c>
      <c r="P182" s="219">
        <f t="shared" si="19"/>
        <v>21.709999999999997</v>
      </c>
      <c r="Q182" s="217">
        <f>IFERROR(VLOOKUP(B182,'[29]AUG-21'!B:H,6,FALSE),0)</f>
        <v>4.5599999999999996</v>
      </c>
      <c r="R182" s="218">
        <f>IFERROR(VLOOKUP(B182,'[29]AUG-21'!B:H,7,FALSE),0)</f>
        <v>25.31</v>
      </c>
      <c r="S182" s="219">
        <f t="shared" si="21"/>
        <v>29.869999999999997</v>
      </c>
      <c r="T182" s="217">
        <f>IFERROR(VLOOKUP(B182,'[30]SEP-21'!B:H,6,FALSE),0)</f>
        <v>4.01</v>
      </c>
      <c r="U182" s="218">
        <f>IFERROR(VLOOKUP(B182,'[30]SEP-21'!B:H,7,FALSE),0)</f>
        <v>22.44</v>
      </c>
      <c r="V182" s="219">
        <f t="shared" si="16"/>
        <v>26.450000000000003</v>
      </c>
      <c r="W182" s="195">
        <f t="shared" si="22"/>
        <v>34.069999999999993</v>
      </c>
      <c r="X182" s="196">
        <f t="shared" si="22"/>
        <v>124.5</v>
      </c>
      <c r="Y182" s="197">
        <f t="shared" si="22"/>
        <v>158.57</v>
      </c>
    </row>
    <row r="183" spans="1:25" ht="13">
      <c r="A183" s="2" t="s">
        <v>291</v>
      </c>
      <c r="B183" s="2" t="s">
        <v>184</v>
      </c>
      <c r="C183" s="89" t="s">
        <v>297</v>
      </c>
      <c r="D183" s="129" t="s">
        <v>304</v>
      </c>
      <c r="E183" s="217">
        <f>IFERROR(VLOOKUP($B183,'[25]APR-21'!$B:$H,6,FALSE),0)</f>
        <v>2.0299999999999998</v>
      </c>
      <c r="F183" s="218">
        <f>IFERROR(VLOOKUP(B183,'[25]APR-21'!B:H,7,FALSE),0)</f>
        <v>22.67</v>
      </c>
      <c r="G183" s="219">
        <f t="shared" si="20"/>
        <v>24.700000000000003</v>
      </c>
      <c r="H183" s="217">
        <f>IFERROR(VLOOKUP(B183,'[26]MAY-21'!B:H,6,FALSE),0)</f>
        <v>2.9</v>
      </c>
      <c r="I183" s="218">
        <f>IFERROR(VLOOKUP(B183,'[26]MAY-21'!B:H,7,FALSE),0)</f>
        <v>29.06</v>
      </c>
      <c r="J183" s="219">
        <f t="shared" si="17"/>
        <v>31.959999999999997</v>
      </c>
      <c r="K183" s="217">
        <f>IFERROR(VLOOKUP(B183,'[27]JUN-21'!B:H,6,FALSE),0)</f>
        <v>1.71</v>
      </c>
      <c r="L183" s="218">
        <f>IFERROR(VLOOKUP(B183,'[27]JUN-21'!B:H,7,FALSE),0)</f>
        <v>14</v>
      </c>
      <c r="M183" s="219">
        <f t="shared" si="18"/>
        <v>15.71</v>
      </c>
      <c r="N183" s="217">
        <f>IFERROR(VLOOKUP(B183,'[28]JUL-21'!B:H,6,FALSE),0)</f>
        <v>1.07</v>
      </c>
      <c r="O183" s="218">
        <f>IFERROR(VLOOKUP(B183,'[28]JUL-21'!B:H,7,FALSE),0)</f>
        <v>13.43</v>
      </c>
      <c r="P183" s="219">
        <f t="shared" si="19"/>
        <v>14.5</v>
      </c>
      <c r="Q183" s="217">
        <f>IFERROR(VLOOKUP(B183,'[29]AUG-21'!B:H,6,FALSE),0)</f>
        <v>4.32</v>
      </c>
      <c r="R183" s="218">
        <f>IFERROR(VLOOKUP(B183,'[29]AUG-21'!B:H,7,FALSE),0)</f>
        <v>29.65</v>
      </c>
      <c r="S183" s="219">
        <f t="shared" si="21"/>
        <v>33.97</v>
      </c>
      <c r="T183" s="217">
        <f>IFERROR(VLOOKUP(B183,'[30]SEP-21'!B:H,6,FALSE),0)</f>
        <v>4.03</v>
      </c>
      <c r="U183" s="218">
        <f>IFERROR(VLOOKUP(B183,'[30]SEP-21'!B:H,7,FALSE),0)</f>
        <v>24.87</v>
      </c>
      <c r="V183" s="219">
        <f t="shared" si="16"/>
        <v>28.900000000000002</v>
      </c>
      <c r="W183" s="195">
        <f t="shared" si="22"/>
        <v>16.060000000000002</v>
      </c>
      <c r="X183" s="196">
        <f t="shared" si="22"/>
        <v>133.68</v>
      </c>
      <c r="Y183" s="197">
        <f t="shared" si="22"/>
        <v>149.74</v>
      </c>
    </row>
    <row r="184" spans="1:25" ht="13">
      <c r="A184" s="2" t="s">
        <v>291</v>
      </c>
      <c r="B184" s="2" t="s">
        <v>185</v>
      </c>
      <c r="C184" s="89" t="s">
        <v>297</v>
      </c>
      <c r="D184" s="129" t="s">
        <v>304</v>
      </c>
      <c r="E184" s="217">
        <f>IFERROR(VLOOKUP($B184,'[25]APR-21'!$B:$H,6,FALSE),0)</f>
        <v>1352.7</v>
      </c>
      <c r="F184" s="218">
        <f>IFERROR(VLOOKUP(B184,'[25]APR-21'!B:H,7,FALSE),0)</f>
        <v>1.94</v>
      </c>
      <c r="G184" s="219">
        <f t="shared" si="20"/>
        <v>1354.64</v>
      </c>
      <c r="H184" s="217">
        <f>IFERROR(VLOOKUP(B184,'[26]MAY-21'!B:H,6,FALSE),0)</f>
        <v>779.72</v>
      </c>
      <c r="I184" s="218">
        <f>IFERROR(VLOOKUP(B184,'[26]MAY-21'!B:H,7,FALSE),0)</f>
        <v>7.0000000000000007E-2</v>
      </c>
      <c r="J184" s="219">
        <f t="shared" si="17"/>
        <v>779.79000000000008</v>
      </c>
      <c r="K184" s="217">
        <f>IFERROR(VLOOKUP(B184,'[27]JUN-21'!B:H,6,FALSE),0)</f>
        <v>902.56</v>
      </c>
      <c r="L184" s="218">
        <f>IFERROR(VLOOKUP(B184,'[27]JUN-21'!B:H,7,FALSE),0)</f>
        <v>3.16</v>
      </c>
      <c r="M184" s="219">
        <f t="shared" si="18"/>
        <v>905.71999999999991</v>
      </c>
      <c r="N184" s="217">
        <f>IFERROR(VLOOKUP(B184,'[28]JUL-21'!B:H,6,FALSE),0)</f>
        <v>305.23</v>
      </c>
      <c r="O184" s="218">
        <f>IFERROR(VLOOKUP(B184,'[28]JUL-21'!B:H,7,FALSE),0)</f>
        <v>0.02</v>
      </c>
      <c r="P184" s="219">
        <f t="shared" si="19"/>
        <v>305.25</v>
      </c>
      <c r="Q184" s="217">
        <f>IFERROR(VLOOKUP(B184,'[29]AUG-21'!B:H,6,FALSE),0)</f>
        <v>513.11</v>
      </c>
      <c r="R184" s="218">
        <f>IFERROR(VLOOKUP(B184,'[29]AUG-21'!B:H,7,FALSE),0)</f>
        <v>0.02</v>
      </c>
      <c r="S184" s="219">
        <f t="shared" si="21"/>
        <v>513.13</v>
      </c>
      <c r="T184" s="217">
        <f>IFERROR(VLOOKUP(B184,'[30]SEP-21'!B:H,6,FALSE),0)</f>
        <v>388.14</v>
      </c>
      <c r="U184" s="218">
        <f>IFERROR(VLOOKUP(B184,'[30]SEP-21'!B:H,7,FALSE),0)</f>
        <v>0.05</v>
      </c>
      <c r="V184" s="219">
        <f t="shared" si="16"/>
        <v>388.19</v>
      </c>
      <c r="W184" s="195">
        <f t="shared" si="22"/>
        <v>4241.46</v>
      </c>
      <c r="X184" s="196">
        <f t="shared" si="22"/>
        <v>5.2599999999999989</v>
      </c>
      <c r="Y184" s="197">
        <f t="shared" si="22"/>
        <v>4246.72</v>
      </c>
    </row>
    <row r="185" spans="1:25" ht="13">
      <c r="A185" s="2" t="s">
        <v>291</v>
      </c>
      <c r="B185" s="2" t="s">
        <v>186</v>
      </c>
      <c r="C185" s="89" t="s">
        <v>297</v>
      </c>
      <c r="D185" s="129" t="s">
        <v>304</v>
      </c>
      <c r="E185" s="217">
        <f>IFERROR(VLOOKUP($B185,'[25]APR-21'!$B:$H,6,FALSE),0)</f>
        <v>1853.75</v>
      </c>
      <c r="F185" s="218">
        <f>IFERROR(VLOOKUP(B185,'[25]APR-21'!B:H,7,FALSE),0)</f>
        <v>3.27</v>
      </c>
      <c r="G185" s="219">
        <f t="shared" si="20"/>
        <v>1857.02</v>
      </c>
      <c r="H185" s="217">
        <f>IFERROR(VLOOKUP(B185,'[26]MAY-21'!B:H,6,FALSE),0)</f>
        <v>1424.35</v>
      </c>
      <c r="I185" s="218">
        <f>IFERROR(VLOOKUP(B185,'[26]MAY-21'!B:H,7,FALSE),0)</f>
        <v>1.73</v>
      </c>
      <c r="J185" s="219">
        <f t="shared" si="17"/>
        <v>1426.08</v>
      </c>
      <c r="K185" s="217">
        <f>IFERROR(VLOOKUP(B185,'[27]JUN-21'!B:H,6,FALSE),0)</f>
        <v>296.97000000000003</v>
      </c>
      <c r="L185" s="218">
        <f>IFERROR(VLOOKUP(B185,'[27]JUN-21'!B:H,7,FALSE),0)</f>
        <v>0.2</v>
      </c>
      <c r="M185" s="219">
        <f t="shared" si="18"/>
        <v>297.17</v>
      </c>
      <c r="N185" s="217">
        <f>IFERROR(VLOOKUP(B185,'[28]JUL-21'!B:H,6,FALSE),0)</f>
        <v>88.03</v>
      </c>
      <c r="O185" s="218">
        <f>IFERROR(VLOOKUP(B185,'[28]JUL-21'!B:H,7,FALSE),0)</f>
        <v>0.03</v>
      </c>
      <c r="P185" s="219">
        <f t="shared" si="19"/>
        <v>88.06</v>
      </c>
      <c r="Q185" s="217">
        <f>IFERROR(VLOOKUP(B185,'[29]AUG-21'!B:H,6,FALSE),0)</f>
        <v>187.22</v>
      </c>
      <c r="R185" s="218">
        <f>IFERROR(VLOOKUP(B185,'[29]AUG-21'!B:H,7,FALSE),0)</f>
        <v>0.05</v>
      </c>
      <c r="S185" s="219">
        <f t="shared" si="21"/>
        <v>187.27</v>
      </c>
      <c r="T185" s="217">
        <f>IFERROR(VLOOKUP(B185,'[30]SEP-21'!B:H,6,FALSE),0)</f>
        <v>103.74</v>
      </c>
      <c r="U185" s="218">
        <f>IFERROR(VLOOKUP(B185,'[30]SEP-21'!B:H,7,FALSE),0)</f>
        <v>7.0000000000000007E-2</v>
      </c>
      <c r="V185" s="219">
        <f t="shared" si="16"/>
        <v>103.80999999999999</v>
      </c>
      <c r="W185" s="195">
        <f t="shared" si="22"/>
        <v>3954.0599999999995</v>
      </c>
      <c r="X185" s="196">
        <f t="shared" si="22"/>
        <v>5.3500000000000005</v>
      </c>
      <c r="Y185" s="197">
        <f t="shared" si="22"/>
        <v>3959.41</v>
      </c>
    </row>
    <row r="186" spans="1:25" ht="13">
      <c r="A186" s="2" t="s">
        <v>291</v>
      </c>
      <c r="B186" s="2" t="s">
        <v>187</v>
      </c>
      <c r="C186" s="89" t="s">
        <v>297</v>
      </c>
      <c r="D186" s="129" t="s">
        <v>304</v>
      </c>
      <c r="E186" s="217">
        <f>IFERROR(VLOOKUP($B186,'[25]APR-21'!$B:$H,6,FALSE),0)</f>
        <v>95.03</v>
      </c>
      <c r="F186" s="218">
        <f>IFERROR(VLOOKUP(B186,'[25]APR-21'!B:H,7,FALSE),0)</f>
        <v>408.15</v>
      </c>
      <c r="G186" s="219">
        <f t="shared" si="20"/>
        <v>503.17999999999995</v>
      </c>
      <c r="H186" s="217">
        <f>IFERROR(VLOOKUP(B186,'[26]MAY-21'!B:H,6,FALSE),0)</f>
        <v>15.99</v>
      </c>
      <c r="I186" s="218">
        <f>IFERROR(VLOOKUP(B186,'[26]MAY-21'!B:H,7,FALSE),0)</f>
        <v>85.05</v>
      </c>
      <c r="J186" s="219">
        <f t="shared" si="17"/>
        <v>101.03999999999999</v>
      </c>
      <c r="K186" s="217">
        <f>IFERROR(VLOOKUP(B186,'[27]JUN-21'!B:H,6,FALSE),0)</f>
        <v>57.31</v>
      </c>
      <c r="L186" s="218">
        <f>IFERROR(VLOOKUP(B186,'[27]JUN-21'!B:H,7,FALSE),0)</f>
        <v>65.38</v>
      </c>
      <c r="M186" s="219">
        <f t="shared" si="18"/>
        <v>122.69</v>
      </c>
      <c r="N186" s="217">
        <f>IFERROR(VLOOKUP(B186,'[28]JUL-21'!B:H,6,FALSE),0)</f>
        <v>6.36</v>
      </c>
      <c r="O186" s="218">
        <f>IFERROR(VLOOKUP(B186,'[28]JUL-21'!B:H,7,FALSE),0)</f>
        <v>0.61</v>
      </c>
      <c r="P186" s="219">
        <f t="shared" si="19"/>
        <v>6.9700000000000006</v>
      </c>
      <c r="Q186" s="217">
        <f>IFERROR(VLOOKUP(B186,'[29]AUG-21'!B:H,6,FALSE),0)</f>
        <v>16.05</v>
      </c>
      <c r="R186" s="218">
        <f>IFERROR(VLOOKUP(B186,'[29]AUG-21'!B:H,7,FALSE),0)</f>
        <v>175.99</v>
      </c>
      <c r="S186" s="219">
        <f t="shared" si="21"/>
        <v>192.04000000000002</v>
      </c>
      <c r="T186" s="217">
        <f>IFERROR(VLOOKUP(B186,'[30]SEP-21'!B:H,6,FALSE),0)</f>
        <v>46.96</v>
      </c>
      <c r="U186" s="218">
        <f>IFERROR(VLOOKUP(B186,'[30]SEP-21'!B:H,7,FALSE),0)</f>
        <v>31.18</v>
      </c>
      <c r="V186" s="219">
        <f t="shared" si="16"/>
        <v>78.14</v>
      </c>
      <c r="W186" s="195">
        <f t="shared" si="22"/>
        <v>237.70000000000002</v>
      </c>
      <c r="X186" s="196">
        <f t="shared" si="22"/>
        <v>766.3599999999999</v>
      </c>
      <c r="Y186" s="197">
        <f t="shared" si="22"/>
        <v>1004.0599999999998</v>
      </c>
    </row>
    <row r="187" spans="1:25" ht="13">
      <c r="A187" s="2" t="s">
        <v>291</v>
      </c>
      <c r="B187" s="2" t="s">
        <v>395</v>
      </c>
      <c r="C187" s="89" t="s">
        <v>297</v>
      </c>
      <c r="D187" s="129" t="s">
        <v>304</v>
      </c>
      <c r="E187" s="217">
        <f>IFERROR(VLOOKUP($B187,'[25]APR-21'!$B:$H,6,FALSE),0)</f>
        <v>420.08</v>
      </c>
      <c r="F187" s="218">
        <f>IFERROR(VLOOKUP(B187,'[25]APR-21'!B:H,7,FALSE),0)</f>
        <v>122.16</v>
      </c>
      <c r="G187" s="219">
        <f t="shared" si="20"/>
        <v>542.24</v>
      </c>
      <c r="H187" s="217">
        <f>IFERROR(VLOOKUP(B187,'[26]MAY-21'!B:H,6,FALSE),0)</f>
        <v>499.23</v>
      </c>
      <c r="I187" s="218">
        <f>IFERROR(VLOOKUP(B187,'[26]MAY-21'!B:H,7,FALSE),0)</f>
        <v>73.650000000000006</v>
      </c>
      <c r="J187" s="219">
        <f t="shared" si="17"/>
        <v>572.88</v>
      </c>
      <c r="K187" s="217">
        <f>IFERROR(VLOOKUP(B187,'[27]JUN-21'!B:H,6,FALSE),0)</f>
        <v>76.44</v>
      </c>
      <c r="L187" s="218">
        <f>IFERROR(VLOOKUP(B187,'[27]JUN-21'!B:H,7,FALSE),0)</f>
        <v>56.03</v>
      </c>
      <c r="M187" s="219">
        <f t="shared" si="18"/>
        <v>132.47</v>
      </c>
      <c r="N187" s="217">
        <f>IFERROR(VLOOKUP(B187,'[28]JUL-21'!B:H,6,FALSE),0)</f>
        <v>26.6</v>
      </c>
      <c r="O187" s="218">
        <f>IFERROR(VLOOKUP(B187,'[28]JUL-21'!B:H,7,FALSE),0)</f>
        <v>74.180000000000007</v>
      </c>
      <c r="P187" s="219">
        <f t="shared" si="19"/>
        <v>100.78</v>
      </c>
      <c r="Q187" s="217">
        <f>IFERROR(VLOOKUP(B187,'[29]AUG-21'!B:H,6,FALSE),0)</f>
        <v>244.51</v>
      </c>
      <c r="R187" s="218">
        <f>IFERROR(VLOOKUP(B187,'[29]AUG-21'!B:H,7,FALSE),0)</f>
        <v>125.59</v>
      </c>
      <c r="S187" s="219">
        <f t="shared" si="21"/>
        <v>370.1</v>
      </c>
      <c r="T187" s="217">
        <f>IFERROR(VLOOKUP(B187,'[30]SEP-21'!B:H,6,FALSE),0)</f>
        <v>276.86</v>
      </c>
      <c r="U187" s="218">
        <f>IFERROR(VLOOKUP(B187,'[30]SEP-21'!B:H,7,FALSE),0)</f>
        <v>29.12</v>
      </c>
      <c r="V187" s="219">
        <f t="shared" si="16"/>
        <v>305.98</v>
      </c>
      <c r="W187" s="195">
        <f t="shared" si="22"/>
        <v>1543.7200000000003</v>
      </c>
      <c r="X187" s="196">
        <f t="shared" si="22"/>
        <v>480.73</v>
      </c>
      <c r="Y187" s="197">
        <f t="shared" si="22"/>
        <v>2024.4499999999998</v>
      </c>
    </row>
    <row r="188" spans="1:25" ht="13">
      <c r="A188" s="2" t="s">
        <v>291</v>
      </c>
      <c r="B188" s="2" t="s">
        <v>189</v>
      </c>
      <c r="C188" s="89" t="s">
        <v>297</v>
      </c>
      <c r="D188" s="129" t="s">
        <v>304</v>
      </c>
      <c r="E188" s="217">
        <f>IFERROR(VLOOKUP($B188,'[25]APR-21'!$B:$H,6,FALSE),0)</f>
        <v>14.34</v>
      </c>
      <c r="F188" s="218">
        <f>IFERROR(VLOOKUP(B188,'[25]APR-21'!B:H,7,FALSE),0)</f>
        <v>9.08</v>
      </c>
      <c r="G188" s="219">
        <f t="shared" si="20"/>
        <v>23.42</v>
      </c>
      <c r="H188" s="217">
        <f>IFERROR(VLOOKUP(B188,'[26]MAY-21'!B:H,6,FALSE),0)</f>
        <v>4.5199999999999996</v>
      </c>
      <c r="I188" s="218">
        <f>IFERROR(VLOOKUP(B188,'[26]MAY-21'!B:H,7,FALSE),0)</f>
        <v>12.1</v>
      </c>
      <c r="J188" s="219">
        <f t="shared" si="17"/>
        <v>16.619999999999997</v>
      </c>
      <c r="K188" s="217">
        <f>IFERROR(VLOOKUP(B188,'[27]JUN-21'!B:H,6,FALSE),0)</f>
        <v>1.95</v>
      </c>
      <c r="L188" s="218">
        <f>IFERROR(VLOOKUP(B188,'[27]JUN-21'!B:H,7,FALSE),0)</f>
        <v>11.2</v>
      </c>
      <c r="M188" s="219">
        <f t="shared" si="18"/>
        <v>13.149999999999999</v>
      </c>
      <c r="N188" s="217">
        <f>IFERROR(VLOOKUP(B188,'[28]JUL-21'!B:H,6,FALSE),0)</f>
        <v>3.91</v>
      </c>
      <c r="O188" s="218">
        <f>IFERROR(VLOOKUP(B188,'[28]JUL-21'!B:H,7,FALSE),0)</f>
        <v>6.52</v>
      </c>
      <c r="P188" s="219">
        <f t="shared" si="19"/>
        <v>10.43</v>
      </c>
      <c r="Q188" s="217">
        <f>IFERROR(VLOOKUP(B188,'[29]AUG-21'!B:H,6,FALSE),0)</f>
        <v>17.59</v>
      </c>
      <c r="R188" s="218">
        <f>IFERROR(VLOOKUP(B188,'[29]AUG-21'!B:H,7,FALSE),0)</f>
        <v>2.08</v>
      </c>
      <c r="S188" s="219">
        <f t="shared" si="21"/>
        <v>19.670000000000002</v>
      </c>
      <c r="T188" s="217">
        <f>IFERROR(VLOOKUP(B188,'[30]SEP-21'!B:H,6,FALSE),0)</f>
        <v>8.7799999999999994</v>
      </c>
      <c r="U188" s="218">
        <f>IFERROR(VLOOKUP(B188,'[30]SEP-21'!B:H,7,FALSE),0)</f>
        <v>3.36</v>
      </c>
      <c r="V188" s="219">
        <f t="shared" si="16"/>
        <v>12.139999999999999</v>
      </c>
      <c r="W188" s="195">
        <f t="shared" si="22"/>
        <v>51.09</v>
      </c>
      <c r="X188" s="196">
        <f t="shared" si="22"/>
        <v>44.339999999999989</v>
      </c>
      <c r="Y188" s="197">
        <f t="shared" si="22"/>
        <v>95.429999999999993</v>
      </c>
    </row>
    <row r="189" spans="1:25" ht="13">
      <c r="A189" s="2" t="s">
        <v>291</v>
      </c>
      <c r="B189" s="2" t="s">
        <v>190</v>
      </c>
      <c r="C189" s="89" t="s">
        <v>297</v>
      </c>
      <c r="D189" s="129" t="s">
        <v>304</v>
      </c>
      <c r="E189" s="217">
        <f>IFERROR(VLOOKUP($B189,'[25]APR-21'!$B:$H,6,FALSE),0)</f>
        <v>2226.94</v>
      </c>
      <c r="F189" s="218">
        <f>IFERROR(VLOOKUP(B189,'[25]APR-21'!B:H,7,FALSE),0)</f>
        <v>801.8</v>
      </c>
      <c r="G189" s="219">
        <f t="shared" si="20"/>
        <v>3028.74</v>
      </c>
      <c r="H189" s="217">
        <f>IFERROR(VLOOKUP(B189,'[26]MAY-21'!B:H,6,FALSE),0)</f>
        <v>2357.91</v>
      </c>
      <c r="I189" s="218">
        <f>IFERROR(VLOOKUP(B189,'[26]MAY-21'!B:H,7,FALSE),0)</f>
        <v>806.97</v>
      </c>
      <c r="J189" s="219">
        <f t="shared" si="17"/>
        <v>3164.88</v>
      </c>
      <c r="K189" s="217">
        <f>IFERROR(VLOOKUP(B189,'[27]JUN-21'!B:H,6,FALSE),0)</f>
        <v>1317.05</v>
      </c>
      <c r="L189" s="218">
        <f>IFERROR(VLOOKUP(B189,'[27]JUN-21'!B:H,7,FALSE),0)</f>
        <v>844.11</v>
      </c>
      <c r="M189" s="219">
        <f t="shared" si="18"/>
        <v>2161.16</v>
      </c>
      <c r="N189" s="217">
        <f>IFERROR(VLOOKUP(B189,'[28]JUL-21'!B:H,6,FALSE),0)</f>
        <v>1224.1400000000001</v>
      </c>
      <c r="O189" s="218">
        <f>IFERROR(VLOOKUP(B189,'[28]JUL-21'!B:H,7,FALSE),0)</f>
        <v>816.02</v>
      </c>
      <c r="P189" s="219">
        <f t="shared" si="19"/>
        <v>2040.16</v>
      </c>
      <c r="Q189" s="217">
        <f>IFERROR(VLOOKUP(B189,'[29]AUG-21'!B:H,6,FALSE),0)</f>
        <v>29.84</v>
      </c>
      <c r="R189" s="218">
        <f>IFERROR(VLOOKUP(B189,'[29]AUG-21'!B:H,7,FALSE),0)</f>
        <v>113.98</v>
      </c>
      <c r="S189" s="219">
        <f t="shared" si="21"/>
        <v>143.82</v>
      </c>
      <c r="T189" s="217">
        <f>IFERROR(VLOOKUP(B189,'[30]SEP-21'!B:H,6,FALSE),0)</f>
        <v>1625.3</v>
      </c>
      <c r="U189" s="218">
        <f>IFERROR(VLOOKUP(B189,'[30]SEP-21'!B:H,7,FALSE),0)</f>
        <v>1748.36</v>
      </c>
      <c r="V189" s="219">
        <f t="shared" si="16"/>
        <v>3373.66</v>
      </c>
      <c r="W189" s="195">
        <f t="shared" si="22"/>
        <v>8781.18</v>
      </c>
      <c r="X189" s="196">
        <f t="shared" si="22"/>
        <v>5131.24</v>
      </c>
      <c r="Y189" s="197">
        <f t="shared" si="22"/>
        <v>13912.419999999998</v>
      </c>
    </row>
    <row r="190" spans="1:25" ht="13">
      <c r="A190" s="2" t="s">
        <v>291</v>
      </c>
      <c r="B190" s="2" t="s">
        <v>191</v>
      </c>
      <c r="C190" s="89" t="s">
        <v>297</v>
      </c>
      <c r="D190" s="129" t="s">
        <v>304</v>
      </c>
      <c r="E190" s="217">
        <f>IFERROR(VLOOKUP($B190,'[25]APR-21'!$B:$H,6,FALSE),0)</f>
        <v>1701.49</v>
      </c>
      <c r="F190" s="218">
        <f>IFERROR(VLOOKUP(B190,'[25]APR-21'!B:H,7,FALSE),0)</f>
        <v>1050.1099999999999</v>
      </c>
      <c r="G190" s="219">
        <f t="shared" si="20"/>
        <v>2751.6</v>
      </c>
      <c r="H190" s="217">
        <f>IFERROR(VLOOKUP(B190,'[26]MAY-21'!B:H,6,FALSE),0)</f>
        <v>1092.0899999999999</v>
      </c>
      <c r="I190" s="218">
        <f>IFERROR(VLOOKUP(B190,'[26]MAY-21'!B:H,7,FALSE),0)</f>
        <v>620.73</v>
      </c>
      <c r="J190" s="219">
        <f t="shared" si="17"/>
        <v>1712.82</v>
      </c>
      <c r="K190" s="217">
        <f>IFERROR(VLOOKUP(B190,'[27]JUN-21'!B:H,6,FALSE),0)</f>
        <v>1397.89</v>
      </c>
      <c r="L190" s="218">
        <f>IFERROR(VLOOKUP(B190,'[27]JUN-21'!B:H,7,FALSE),0)</f>
        <v>818.26</v>
      </c>
      <c r="M190" s="219">
        <f t="shared" si="18"/>
        <v>2216.15</v>
      </c>
      <c r="N190" s="217">
        <f>IFERROR(VLOOKUP(B190,'[28]JUL-21'!B:H,6,FALSE),0)</f>
        <v>2242.85</v>
      </c>
      <c r="O190" s="218">
        <f>IFERROR(VLOOKUP(B190,'[28]JUL-21'!B:H,7,FALSE),0)</f>
        <v>1144.1199999999999</v>
      </c>
      <c r="P190" s="219">
        <f t="shared" si="19"/>
        <v>3386.97</v>
      </c>
      <c r="Q190" s="217">
        <f>IFERROR(VLOOKUP(B190,'[29]AUG-21'!B:H,6,FALSE),0)</f>
        <v>1408.54</v>
      </c>
      <c r="R190" s="218">
        <f>IFERROR(VLOOKUP(B190,'[29]AUG-21'!B:H,7,FALSE),0)</f>
        <v>772.73</v>
      </c>
      <c r="S190" s="219">
        <f t="shared" si="21"/>
        <v>2181.27</v>
      </c>
      <c r="T190" s="217">
        <f>IFERROR(VLOOKUP(B190,'[30]SEP-21'!B:H,6,FALSE),0)</f>
        <v>9.39</v>
      </c>
      <c r="U190" s="218">
        <f>IFERROR(VLOOKUP(B190,'[30]SEP-21'!B:H,7,FALSE),0)</f>
        <v>4.78</v>
      </c>
      <c r="V190" s="219">
        <f t="shared" si="16"/>
        <v>14.170000000000002</v>
      </c>
      <c r="W190" s="195">
        <f t="shared" si="22"/>
        <v>7852.25</v>
      </c>
      <c r="X190" s="196">
        <f t="shared" si="22"/>
        <v>4410.7299999999996</v>
      </c>
      <c r="Y190" s="197">
        <f t="shared" si="22"/>
        <v>12262.98</v>
      </c>
    </row>
    <row r="191" spans="1:25" ht="13">
      <c r="A191" s="2" t="s">
        <v>291</v>
      </c>
      <c r="B191" s="2" t="s">
        <v>377</v>
      </c>
      <c r="C191" s="89" t="s">
        <v>297</v>
      </c>
      <c r="D191" s="129" t="s">
        <v>304</v>
      </c>
      <c r="E191" s="217">
        <f>IFERROR(VLOOKUP($B191,'[25]APR-21'!$B:$H,6,FALSE),0)</f>
        <v>1691.38</v>
      </c>
      <c r="F191" s="218">
        <f>IFERROR(VLOOKUP(B191,'[25]APR-21'!B:H,7,FALSE),0)</f>
        <v>97.54</v>
      </c>
      <c r="G191" s="219">
        <f t="shared" si="20"/>
        <v>1788.92</v>
      </c>
      <c r="H191" s="217">
        <f>IFERROR(VLOOKUP(B191,'[26]MAY-21'!B:H,6,FALSE),0)</f>
        <v>577.46</v>
      </c>
      <c r="I191" s="218">
        <f>IFERROR(VLOOKUP(B191,'[26]MAY-21'!B:H,7,FALSE),0)</f>
        <v>13.71</v>
      </c>
      <c r="J191" s="219">
        <f t="shared" si="17"/>
        <v>591.17000000000007</v>
      </c>
      <c r="K191" s="217">
        <f>IFERROR(VLOOKUP(B191,'[27]JUN-21'!B:H,6,FALSE),0)</f>
        <v>169.46</v>
      </c>
      <c r="L191" s="218">
        <f>IFERROR(VLOOKUP(B191,'[27]JUN-21'!B:H,7,FALSE),0)</f>
        <v>4.32</v>
      </c>
      <c r="M191" s="219">
        <f t="shared" si="18"/>
        <v>173.78</v>
      </c>
      <c r="N191" s="217">
        <f>IFERROR(VLOOKUP(B191,'[28]JUL-21'!B:H,6,FALSE),0)</f>
        <v>63.37</v>
      </c>
      <c r="O191" s="218">
        <f>IFERROR(VLOOKUP(B191,'[28]JUL-21'!B:H,7,FALSE),0)</f>
        <v>18.55</v>
      </c>
      <c r="P191" s="219">
        <f t="shared" si="19"/>
        <v>81.92</v>
      </c>
      <c r="Q191" s="217">
        <f>IFERROR(VLOOKUP(B191,'[29]AUG-21'!B:H,6,FALSE),0)</f>
        <v>222.99</v>
      </c>
      <c r="R191" s="218">
        <f>IFERROR(VLOOKUP(B191,'[29]AUG-21'!B:H,7,FALSE),0)</f>
        <v>45.2</v>
      </c>
      <c r="S191" s="219">
        <f t="shared" si="21"/>
        <v>268.19</v>
      </c>
      <c r="T191" s="217">
        <f>IFERROR(VLOOKUP(B191,'[30]SEP-21'!B:H,6,FALSE),0)</f>
        <v>72.16</v>
      </c>
      <c r="U191" s="218">
        <f>IFERROR(VLOOKUP(B191,'[30]SEP-21'!B:H,7,FALSE),0)</f>
        <v>10.28</v>
      </c>
      <c r="V191" s="219">
        <f t="shared" si="16"/>
        <v>82.44</v>
      </c>
      <c r="W191" s="195">
        <f t="shared" si="22"/>
        <v>2796.8199999999997</v>
      </c>
      <c r="X191" s="196">
        <f t="shared" si="22"/>
        <v>189.6</v>
      </c>
      <c r="Y191" s="197">
        <f t="shared" si="22"/>
        <v>2986.4200000000005</v>
      </c>
    </row>
    <row r="192" spans="1:25" ht="13">
      <c r="A192" s="2" t="s">
        <v>291</v>
      </c>
      <c r="B192" s="2" t="s">
        <v>192</v>
      </c>
      <c r="C192" s="89" t="s">
        <v>297</v>
      </c>
      <c r="D192" s="129" t="s">
        <v>304</v>
      </c>
      <c r="E192" s="217">
        <f>IFERROR(VLOOKUP($B192,'[25]APR-21'!$B:$H,6,FALSE),0)</f>
        <v>193.84</v>
      </c>
      <c r="F192" s="218">
        <f>IFERROR(VLOOKUP(B192,'[25]APR-21'!B:H,7,FALSE),0)</f>
        <v>2.63</v>
      </c>
      <c r="G192" s="219">
        <f t="shared" si="20"/>
        <v>196.47</v>
      </c>
      <c r="H192" s="217">
        <f>IFERROR(VLOOKUP(B192,'[26]MAY-21'!B:H,6,FALSE),0)</f>
        <v>71.959999999999994</v>
      </c>
      <c r="I192" s="218">
        <f>IFERROR(VLOOKUP(B192,'[26]MAY-21'!B:H,7,FALSE),0)</f>
        <v>2.5099999999999998</v>
      </c>
      <c r="J192" s="219">
        <f t="shared" si="17"/>
        <v>74.47</v>
      </c>
      <c r="K192" s="217">
        <f>IFERROR(VLOOKUP(B192,'[27]JUN-21'!B:H,6,FALSE),0)</f>
        <v>39.53</v>
      </c>
      <c r="L192" s="218">
        <f>IFERROR(VLOOKUP(B192,'[27]JUN-21'!B:H,7,FALSE),0)</f>
        <v>0.42</v>
      </c>
      <c r="M192" s="219">
        <f t="shared" si="18"/>
        <v>39.950000000000003</v>
      </c>
      <c r="N192" s="217">
        <f>IFERROR(VLOOKUP(B192,'[28]JUL-21'!B:H,6,FALSE),0)</f>
        <v>25.38</v>
      </c>
      <c r="O192" s="218">
        <f>IFERROR(VLOOKUP(B192,'[28]JUL-21'!B:H,7,FALSE),0)</f>
        <v>0.93</v>
      </c>
      <c r="P192" s="219">
        <f t="shared" si="19"/>
        <v>26.31</v>
      </c>
      <c r="Q192" s="217">
        <f>IFERROR(VLOOKUP(B192,'[29]AUG-21'!B:H,6,FALSE),0)</f>
        <v>30.25</v>
      </c>
      <c r="R192" s="218">
        <f>IFERROR(VLOOKUP(B192,'[29]AUG-21'!B:H,7,FALSE),0)</f>
        <v>2.9</v>
      </c>
      <c r="S192" s="219">
        <f t="shared" si="21"/>
        <v>33.15</v>
      </c>
      <c r="T192" s="217">
        <f>IFERROR(VLOOKUP(B192,'[30]SEP-21'!B:H,6,FALSE),0)</f>
        <v>62.99</v>
      </c>
      <c r="U192" s="218">
        <f>IFERROR(VLOOKUP(B192,'[30]SEP-21'!B:H,7,FALSE),0)</f>
        <v>2.52</v>
      </c>
      <c r="V192" s="219">
        <f t="shared" si="16"/>
        <v>65.510000000000005</v>
      </c>
      <c r="W192" s="195">
        <f t="shared" si="22"/>
        <v>423.95000000000005</v>
      </c>
      <c r="X192" s="196">
        <f t="shared" si="22"/>
        <v>11.909999999999998</v>
      </c>
      <c r="Y192" s="197">
        <f t="shared" si="22"/>
        <v>435.85999999999996</v>
      </c>
    </row>
    <row r="193" spans="1:25" ht="13">
      <c r="A193" s="2" t="s">
        <v>291</v>
      </c>
      <c r="B193" s="2" t="s">
        <v>353</v>
      </c>
      <c r="C193" s="89" t="s">
        <v>297</v>
      </c>
      <c r="D193" s="129" t="s">
        <v>304</v>
      </c>
      <c r="E193" s="217">
        <f>IFERROR(VLOOKUP($B193,'[25]APR-21'!$B:$H,6,FALSE),0)</f>
        <v>0</v>
      </c>
      <c r="F193" s="218">
        <f>IFERROR(VLOOKUP(B193,'[25]APR-21'!B:H,7,FALSE),0)</f>
        <v>0</v>
      </c>
      <c r="G193" s="219">
        <f t="shared" si="20"/>
        <v>0</v>
      </c>
      <c r="H193" s="217">
        <f>IFERROR(VLOOKUP(B193,'[26]MAY-21'!B:H,6,FALSE),0)</f>
        <v>0</v>
      </c>
      <c r="I193" s="218">
        <f>IFERROR(VLOOKUP(B193,'[26]MAY-21'!B:H,7,FALSE),0)</f>
        <v>0</v>
      </c>
      <c r="J193" s="219">
        <f t="shared" si="17"/>
        <v>0</v>
      </c>
      <c r="K193" s="217">
        <f>IFERROR(VLOOKUP(B193,'[27]JUN-21'!B:H,6,FALSE),0)</f>
        <v>0</v>
      </c>
      <c r="L193" s="218">
        <f>IFERROR(VLOOKUP(B193,'[27]JUN-21'!B:H,7,FALSE),0)</f>
        <v>0</v>
      </c>
      <c r="M193" s="219">
        <f t="shared" si="18"/>
        <v>0</v>
      </c>
      <c r="N193" s="217">
        <f>IFERROR(VLOOKUP(B193,'[28]JUL-21'!B:H,6,FALSE),0)</f>
        <v>0</v>
      </c>
      <c r="O193" s="218">
        <f>IFERROR(VLOOKUP(B193,'[28]JUL-21'!B:H,7,FALSE),0)</f>
        <v>0</v>
      </c>
      <c r="P193" s="219">
        <f t="shared" si="19"/>
        <v>0</v>
      </c>
      <c r="Q193" s="217">
        <f>IFERROR(VLOOKUP(B193,'[29]AUG-21'!B:H,6,FALSE),0)</f>
        <v>0</v>
      </c>
      <c r="R193" s="218">
        <f>IFERROR(VLOOKUP(B193,'[29]AUG-21'!B:H,7,FALSE),0)</f>
        <v>0</v>
      </c>
      <c r="S193" s="219">
        <f t="shared" si="21"/>
        <v>0</v>
      </c>
      <c r="T193" s="217">
        <f>IFERROR(VLOOKUP(B193,'[30]SEP-21'!B:H,6,FALSE),0)</f>
        <v>0</v>
      </c>
      <c r="U193" s="218">
        <f>IFERROR(VLOOKUP(B193,'[30]SEP-21'!B:H,7,FALSE),0)</f>
        <v>0</v>
      </c>
      <c r="V193" s="219">
        <f t="shared" si="16"/>
        <v>0</v>
      </c>
      <c r="W193" s="195">
        <f t="shared" si="22"/>
        <v>0</v>
      </c>
      <c r="X193" s="196">
        <f t="shared" si="22"/>
        <v>0</v>
      </c>
      <c r="Y193" s="197">
        <f t="shared" si="22"/>
        <v>0</v>
      </c>
    </row>
    <row r="194" spans="1:25" ht="13">
      <c r="A194" s="2" t="s">
        <v>291</v>
      </c>
      <c r="B194" s="2" t="s">
        <v>193</v>
      </c>
      <c r="C194" s="89" t="s">
        <v>297</v>
      </c>
      <c r="D194" s="129" t="s">
        <v>304</v>
      </c>
      <c r="E194" s="217">
        <f>IFERROR(VLOOKUP($B194,'[25]APR-21'!$B:$H,6,FALSE),0)</f>
        <v>0</v>
      </c>
      <c r="F194" s="218">
        <f>IFERROR(VLOOKUP(B194,'[25]APR-21'!B:H,7,FALSE),0)</f>
        <v>0</v>
      </c>
      <c r="G194" s="219">
        <f t="shared" si="20"/>
        <v>0</v>
      </c>
      <c r="H194" s="217">
        <f>IFERROR(VLOOKUP(B194,'[26]MAY-21'!B:H,6,FALSE),0)</f>
        <v>0</v>
      </c>
      <c r="I194" s="218">
        <f>IFERROR(VLOOKUP(B194,'[26]MAY-21'!B:H,7,FALSE),0)</f>
        <v>0</v>
      </c>
      <c r="J194" s="219">
        <f t="shared" si="17"/>
        <v>0</v>
      </c>
      <c r="K194" s="217">
        <f>IFERROR(VLOOKUP(B194,'[27]JUN-21'!B:H,6,FALSE),0)</f>
        <v>0</v>
      </c>
      <c r="L194" s="218">
        <f>IFERROR(VLOOKUP(B194,'[27]JUN-21'!B:H,7,FALSE),0)</f>
        <v>0</v>
      </c>
      <c r="M194" s="219">
        <f t="shared" si="18"/>
        <v>0</v>
      </c>
      <c r="N194" s="217">
        <f>IFERROR(VLOOKUP(B194,'[28]JUL-21'!B:H,6,FALSE),0)</f>
        <v>0</v>
      </c>
      <c r="O194" s="218">
        <f>IFERROR(VLOOKUP(B194,'[28]JUL-21'!B:H,7,FALSE),0)</f>
        <v>0</v>
      </c>
      <c r="P194" s="219">
        <f t="shared" si="19"/>
        <v>0</v>
      </c>
      <c r="Q194" s="217">
        <f>IFERROR(VLOOKUP(B194,'[29]AUG-21'!B:H,6,FALSE),0)</f>
        <v>0</v>
      </c>
      <c r="R194" s="218">
        <f>IFERROR(VLOOKUP(B194,'[29]AUG-21'!B:H,7,FALSE),0)</f>
        <v>0</v>
      </c>
      <c r="S194" s="219">
        <f t="shared" si="21"/>
        <v>0</v>
      </c>
      <c r="T194" s="217">
        <f>IFERROR(VLOOKUP(B194,'[30]SEP-21'!B:H,6,FALSE),0)</f>
        <v>0</v>
      </c>
      <c r="U194" s="218">
        <f>IFERROR(VLOOKUP(B194,'[30]SEP-21'!B:H,7,FALSE),0)</f>
        <v>0</v>
      </c>
      <c r="V194" s="219">
        <f t="shared" si="16"/>
        <v>0</v>
      </c>
      <c r="W194" s="195">
        <f t="shared" si="22"/>
        <v>0</v>
      </c>
      <c r="X194" s="196">
        <f t="shared" si="22"/>
        <v>0</v>
      </c>
      <c r="Y194" s="197">
        <f t="shared" si="22"/>
        <v>0</v>
      </c>
    </row>
    <row r="195" spans="1:25" ht="13">
      <c r="A195" s="2" t="s">
        <v>291</v>
      </c>
      <c r="B195" s="2" t="s">
        <v>194</v>
      </c>
      <c r="C195" s="89" t="s">
        <v>297</v>
      </c>
      <c r="D195" s="129" t="s">
        <v>304</v>
      </c>
      <c r="E195" s="217">
        <f>IFERROR(VLOOKUP($B195,'[25]APR-21'!$B:$H,6,FALSE),0)</f>
        <v>0</v>
      </c>
      <c r="F195" s="218">
        <f>IFERROR(VLOOKUP(B195,'[25]APR-21'!B:H,7,FALSE),0)</f>
        <v>0</v>
      </c>
      <c r="G195" s="219">
        <f t="shared" si="20"/>
        <v>0</v>
      </c>
      <c r="H195" s="217">
        <f>IFERROR(VLOOKUP(B195,'[26]MAY-21'!B:H,6,FALSE),0)</f>
        <v>0</v>
      </c>
      <c r="I195" s="218">
        <f>IFERROR(VLOOKUP(B195,'[26]MAY-21'!B:H,7,FALSE),0)</f>
        <v>0</v>
      </c>
      <c r="J195" s="219">
        <f t="shared" si="17"/>
        <v>0</v>
      </c>
      <c r="K195" s="217">
        <f>IFERROR(VLOOKUP(B195,'[27]JUN-21'!B:H,6,FALSE),0)</f>
        <v>0</v>
      </c>
      <c r="L195" s="218">
        <f>IFERROR(VLOOKUP(B195,'[27]JUN-21'!B:H,7,FALSE),0)</f>
        <v>0</v>
      </c>
      <c r="M195" s="219">
        <f t="shared" si="18"/>
        <v>0</v>
      </c>
      <c r="N195" s="217">
        <f>IFERROR(VLOOKUP(B195,'[28]JUL-21'!B:H,6,FALSE),0)</f>
        <v>0</v>
      </c>
      <c r="O195" s="218">
        <f>IFERROR(VLOOKUP(B195,'[28]JUL-21'!B:H,7,FALSE),0)</f>
        <v>0</v>
      </c>
      <c r="P195" s="219">
        <f t="shared" si="19"/>
        <v>0</v>
      </c>
      <c r="Q195" s="217">
        <f>IFERROR(VLOOKUP(B195,'[29]AUG-21'!B:H,6,FALSE),0)</f>
        <v>0</v>
      </c>
      <c r="R195" s="218">
        <f>IFERROR(VLOOKUP(B195,'[29]AUG-21'!B:H,7,FALSE),0)</f>
        <v>0</v>
      </c>
      <c r="S195" s="219">
        <f t="shared" si="21"/>
        <v>0</v>
      </c>
      <c r="T195" s="217">
        <f>IFERROR(VLOOKUP(B195,'[30]SEP-21'!B:H,6,FALSE),0)</f>
        <v>0</v>
      </c>
      <c r="U195" s="218">
        <f>IFERROR(VLOOKUP(B195,'[30]SEP-21'!B:H,7,FALSE),0)</f>
        <v>0</v>
      </c>
      <c r="V195" s="219">
        <f t="shared" si="16"/>
        <v>0</v>
      </c>
      <c r="W195" s="195">
        <f t="shared" si="22"/>
        <v>0</v>
      </c>
      <c r="X195" s="196">
        <f t="shared" si="22"/>
        <v>0</v>
      </c>
      <c r="Y195" s="197">
        <f t="shared" si="22"/>
        <v>0</v>
      </c>
    </row>
    <row r="196" spans="1:25" ht="13">
      <c r="A196" s="2" t="s">
        <v>291</v>
      </c>
      <c r="B196" s="2" t="s">
        <v>401</v>
      </c>
      <c r="C196" s="89" t="s">
        <v>297</v>
      </c>
      <c r="D196" s="129" t="s">
        <v>304</v>
      </c>
      <c r="E196" s="217">
        <f>IFERROR(VLOOKUP($B196,'[25]APR-21'!$B:$H,6,FALSE),0)</f>
        <v>457.25</v>
      </c>
      <c r="F196" s="218">
        <f>IFERROR(VLOOKUP(B196,'[25]APR-21'!B:H,7,FALSE),0)</f>
        <v>5362.61</v>
      </c>
      <c r="G196" s="219">
        <f t="shared" si="20"/>
        <v>5819.86</v>
      </c>
      <c r="H196" s="217">
        <f>IFERROR(VLOOKUP(B196,'[26]MAY-21'!B:H,6,FALSE),0)</f>
        <v>429.46</v>
      </c>
      <c r="I196" s="218">
        <f>IFERROR(VLOOKUP(B196,'[26]MAY-21'!B:H,7,FALSE),0)</f>
        <v>5838.18</v>
      </c>
      <c r="J196" s="219">
        <f t="shared" si="17"/>
        <v>6267.64</v>
      </c>
      <c r="K196" s="217">
        <f>IFERROR(VLOOKUP(B196,'[27]JUN-21'!B:H,6,FALSE),0)</f>
        <v>158.06</v>
      </c>
      <c r="L196" s="218">
        <f>IFERROR(VLOOKUP(B196,'[27]JUN-21'!B:H,7,FALSE),0)</f>
        <v>5798.82</v>
      </c>
      <c r="M196" s="219">
        <f t="shared" si="18"/>
        <v>5956.88</v>
      </c>
      <c r="N196" s="217">
        <f>IFERROR(VLOOKUP(B196,'[28]JUL-21'!B:H,6,FALSE),0)</f>
        <v>0.05</v>
      </c>
      <c r="O196" s="218">
        <f>IFERROR(VLOOKUP(B196,'[28]JUL-21'!B:H,7,FALSE),0)</f>
        <v>8392.7000000000007</v>
      </c>
      <c r="P196" s="219">
        <f t="shared" si="19"/>
        <v>8392.75</v>
      </c>
      <c r="Q196" s="217">
        <f>IFERROR(VLOOKUP(B196,'[29]AUG-21'!B:H,6,FALSE),0)</f>
        <v>165.79</v>
      </c>
      <c r="R196" s="218">
        <f>IFERROR(VLOOKUP(B196,'[29]AUG-21'!B:H,7,FALSE),0)</f>
        <v>5196.37</v>
      </c>
      <c r="S196" s="219">
        <f t="shared" si="21"/>
        <v>5362.16</v>
      </c>
      <c r="T196" s="217">
        <f>IFERROR(VLOOKUP(B196,'[30]SEP-21'!B:H,6,FALSE),0)</f>
        <v>374.86</v>
      </c>
      <c r="U196" s="218">
        <f>IFERROR(VLOOKUP(B196,'[30]SEP-21'!B:H,7,FALSE),0)</f>
        <v>5434.14</v>
      </c>
      <c r="V196" s="219">
        <f t="shared" si="16"/>
        <v>5809</v>
      </c>
      <c r="W196" s="195">
        <f t="shared" si="22"/>
        <v>1585.4699999999998</v>
      </c>
      <c r="X196" s="196">
        <f t="shared" si="22"/>
        <v>36022.82</v>
      </c>
      <c r="Y196" s="197">
        <f t="shared" si="22"/>
        <v>37608.29</v>
      </c>
    </row>
    <row r="197" spans="1:25" ht="13">
      <c r="A197" s="2" t="s">
        <v>291</v>
      </c>
      <c r="B197" s="2" t="s">
        <v>195</v>
      </c>
      <c r="C197" s="89" t="s">
        <v>297</v>
      </c>
      <c r="D197" s="129" t="s">
        <v>304</v>
      </c>
      <c r="E197" s="217">
        <f>IFERROR(VLOOKUP($B197,'[25]APR-21'!$B:$H,6,FALSE),0)</f>
        <v>226.58</v>
      </c>
      <c r="F197" s="218">
        <f>IFERROR(VLOOKUP(B197,'[25]APR-21'!B:H,7,FALSE),0)</f>
        <v>31.73</v>
      </c>
      <c r="G197" s="219">
        <f t="shared" si="20"/>
        <v>258.31</v>
      </c>
      <c r="H197" s="217">
        <f>IFERROR(VLOOKUP(B197,'[26]MAY-21'!B:H,6,FALSE),0)</f>
        <v>9.68</v>
      </c>
      <c r="I197" s="218">
        <f>IFERROR(VLOOKUP(B197,'[26]MAY-21'!B:H,7,FALSE),0)</f>
        <v>24.64</v>
      </c>
      <c r="J197" s="219">
        <f t="shared" si="17"/>
        <v>34.32</v>
      </c>
      <c r="K197" s="217">
        <f>IFERROR(VLOOKUP(B197,'[27]JUN-21'!B:H,6,FALSE),0)</f>
        <v>17.940000000000001</v>
      </c>
      <c r="L197" s="218">
        <f>IFERROR(VLOOKUP(B197,'[27]JUN-21'!B:H,7,FALSE),0)</f>
        <v>5.94</v>
      </c>
      <c r="M197" s="219">
        <f t="shared" si="18"/>
        <v>23.880000000000003</v>
      </c>
      <c r="N197" s="217">
        <f>IFERROR(VLOOKUP(B197,'[28]JUL-21'!B:H,6,FALSE),0)</f>
        <v>43.01</v>
      </c>
      <c r="O197" s="218">
        <f>IFERROR(VLOOKUP(B197,'[28]JUL-21'!B:H,7,FALSE),0)</f>
        <v>0.22</v>
      </c>
      <c r="P197" s="219">
        <f t="shared" si="19"/>
        <v>43.23</v>
      </c>
      <c r="Q197" s="217">
        <f>IFERROR(VLOOKUP(B197,'[29]AUG-21'!B:H,6,FALSE),0)</f>
        <v>86.4</v>
      </c>
      <c r="R197" s="218">
        <f>IFERROR(VLOOKUP(B197,'[29]AUG-21'!B:H,7,FALSE),0)</f>
        <v>0.37</v>
      </c>
      <c r="S197" s="219">
        <f t="shared" si="21"/>
        <v>86.77000000000001</v>
      </c>
      <c r="T197" s="217">
        <f>IFERROR(VLOOKUP(B197,'[30]SEP-21'!B:H,6,FALSE),0)</f>
        <v>75.03</v>
      </c>
      <c r="U197" s="218">
        <f>IFERROR(VLOOKUP(B197,'[30]SEP-21'!B:H,7,FALSE),0)</f>
        <v>0.23</v>
      </c>
      <c r="V197" s="219">
        <f t="shared" ref="V197:V241" si="25">+T197+U197</f>
        <v>75.260000000000005</v>
      </c>
      <c r="W197" s="195">
        <f t="shared" si="22"/>
        <v>458.64</v>
      </c>
      <c r="X197" s="196">
        <f t="shared" si="22"/>
        <v>63.129999999999995</v>
      </c>
      <c r="Y197" s="197">
        <f t="shared" si="22"/>
        <v>521.77</v>
      </c>
    </row>
    <row r="198" spans="1:25" ht="13">
      <c r="A198" s="2" t="s">
        <v>291</v>
      </c>
      <c r="B198" s="2" t="s">
        <v>196</v>
      </c>
      <c r="C198" s="89" t="s">
        <v>297</v>
      </c>
      <c r="D198" s="129" t="s">
        <v>304</v>
      </c>
      <c r="E198" s="217">
        <f>IFERROR(VLOOKUP($B198,'[25]APR-21'!$B:$H,6,FALSE),0)</f>
        <v>11.17</v>
      </c>
      <c r="F198" s="218">
        <f>IFERROR(VLOOKUP(B198,'[25]APR-21'!B:H,7,FALSE),0)</f>
        <v>1.05</v>
      </c>
      <c r="G198" s="219">
        <f t="shared" si="20"/>
        <v>12.22</v>
      </c>
      <c r="H198" s="217">
        <f>IFERROR(VLOOKUP(B198,'[26]MAY-21'!B:H,6,FALSE),0)</f>
        <v>1.04</v>
      </c>
      <c r="I198" s="218">
        <f>IFERROR(VLOOKUP(B198,'[26]MAY-21'!B:H,7,FALSE),0)</f>
        <v>3.08</v>
      </c>
      <c r="J198" s="219">
        <f t="shared" si="17"/>
        <v>4.12</v>
      </c>
      <c r="K198" s="217">
        <f>IFERROR(VLOOKUP(B198,'[27]JUN-21'!B:H,6,FALSE),0)</f>
        <v>1.1000000000000001</v>
      </c>
      <c r="L198" s="218">
        <f>IFERROR(VLOOKUP(B198,'[27]JUN-21'!B:H,7,FALSE),0)</f>
        <v>3.23</v>
      </c>
      <c r="M198" s="219">
        <f t="shared" si="18"/>
        <v>4.33</v>
      </c>
      <c r="N198" s="217">
        <f>IFERROR(VLOOKUP(B198,'[28]JUL-21'!B:H,6,FALSE),0)</f>
        <v>0.81</v>
      </c>
      <c r="O198" s="218">
        <f>IFERROR(VLOOKUP(B198,'[28]JUL-21'!B:H,7,FALSE),0)</f>
        <v>3.8</v>
      </c>
      <c r="P198" s="219">
        <f t="shared" si="19"/>
        <v>4.6099999999999994</v>
      </c>
      <c r="Q198" s="217">
        <f>IFERROR(VLOOKUP(B198,'[29]AUG-21'!B:H,6,FALSE),0)</f>
        <v>3.66</v>
      </c>
      <c r="R198" s="218">
        <f>IFERROR(VLOOKUP(B198,'[29]AUG-21'!B:H,7,FALSE),0)</f>
        <v>16.39</v>
      </c>
      <c r="S198" s="219">
        <f t="shared" si="21"/>
        <v>20.05</v>
      </c>
      <c r="T198" s="217">
        <f>IFERROR(VLOOKUP(B198,'[30]SEP-21'!B:H,6,FALSE),0)</f>
        <v>13.57</v>
      </c>
      <c r="U198" s="218">
        <f>IFERROR(VLOOKUP(B198,'[30]SEP-21'!B:H,7,FALSE),0)</f>
        <v>0.02</v>
      </c>
      <c r="V198" s="219">
        <f t="shared" si="25"/>
        <v>13.59</v>
      </c>
      <c r="W198" s="195">
        <f t="shared" si="22"/>
        <v>31.35</v>
      </c>
      <c r="X198" s="196">
        <f t="shared" si="22"/>
        <v>27.57</v>
      </c>
      <c r="Y198" s="197">
        <f t="shared" si="22"/>
        <v>58.92</v>
      </c>
    </row>
    <row r="199" spans="1:25" ht="13">
      <c r="A199" s="2" t="s">
        <v>291</v>
      </c>
      <c r="B199" s="2" t="s">
        <v>197</v>
      </c>
      <c r="C199" s="89" t="s">
        <v>297</v>
      </c>
      <c r="D199" s="129" t="s">
        <v>304</v>
      </c>
      <c r="E199" s="217">
        <f>IFERROR(VLOOKUP($B199,'[25]APR-21'!$B:$H,6,FALSE),0)</f>
        <v>583.16999999999996</v>
      </c>
      <c r="F199" s="218">
        <f>IFERROR(VLOOKUP(B199,'[25]APR-21'!B:H,7,FALSE),0)</f>
        <v>18.16</v>
      </c>
      <c r="G199" s="219">
        <f t="shared" si="20"/>
        <v>601.32999999999993</v>
      </c>
      <c r="H199" s="217">
        <f>IFERROR(VLOOKUP(B199,'[26]MAY-21'!B:H,6,FALSE),0)</f>
        <v>296.33</v>
      </c>
      <c r="I199" s="218">
        <f>IFERROR(VLOOKUP(B199,'[26]MAY-21'!B:H,7,FALSE),0)</f>
        <v>18.36</v>
      </c>
      <c r="J199" s="219">
        <f t="shared" ref="J199:J239" si="26">+H199+I199</f>
        <v>314.69</v>
      </c>
      <c r="K199" s="217">
        <f>IFERROR(VLOOKUP(B199,'[27]JUN-21'!B:H,6,FALSE),0)</f>
        <v>107.72</v>
      </c>
      <c r="L199" s="218">
        <f>IFERROR(VLOOKUP(B199,'[27]JUN-21'!B:H,7,FALSE),0)</f>
        <v>6.8</v>
      </c>
      <c r="M199" s="219">
        <f t="shared" ref="M199:M241" si="27">+K199+L199</f>
        <v>114.52</v>
      </c>
      <c r="N199" s="217">
        <f>IFERROR(VLOOKUP(B199,'[28]JUL-21'!B:H,6,FALSE),0)</f>
        <v>0.06</v>
      </c>
      <c r="O199" s="218">
        <f>IFERROR(VLOOKUP(B199,'[28]JUL-21'!B:H,7,FALSE),0)</f>
        <v>0.39</v>
      </c>
      <c r="P199" s="219">
        <f t="shared" ref="P199:P241" si="28">+N199+O199</f>
        <v>0.45</v>
      </c>
      <c r="Q199" s="217">
        <f>IFERROR(VLOOKUP(B199,'[29]AUG-21'!B:H,6,FALSE),0)</f>
        <v>164.07</v>
      </c>
      <c r="R199" s="218">
        <f>IFERROR(VLOOKUP(B199,'[29]AUG-21'!B:H,7,FALSE),0)</f>
        <v>12.35</v>
      </c>
      <c r="S199" s="219">
        <f t="shared" si="21"/>
        <v>176.42</v>
      </c>
      <c r="T199" s="217">
        <f>IFERROR(VLOOKUP(B199,'[30]SEP-21'!B:H,6,FALSE),0)</f>
        <v>210.09</v>
      </c>
      <c r="U199" s="218">
        <f>IFERROR(VLOOKUP(B199,'[30]SEP-21'!B:H,7,FALSE),0)</f>
        <v>4.6900000000000004</v>
      </c>
      <c r="V199" s="219">
        <f t="shared" si="25"/>
        <v>214.78</v>
      </c>
      <c r="W199" s="195">
        <f t="shared" si="22"/>
        <v>1361.4399999999998</v>
      </c>
      <c r="X199" s="196">
        <f t="shared" si="22"/>
        <v>60.749999999999993</v>
      </c>
      <c r="Y199" s="197">
        <f t="shared" si="22"/>
        <v>1422.19</v>
      </c>
    </row>
    <row r="200" spans="1:25" ht="13">
      <c r="A200" s="2" t="s">
        <v>291</v>
      </c>
      <c r="B200" s="2" t="s">
        <v>198</v>
      </c>
      <c r="C200" s="89" t="s">
        <v>297</v>
      </c>
      <c r="D200" s="129" t="s">
        <v>304</v>
      </c>
      <c r="E200" s="217">
        <f>IFERROR(VLOOKUP($B200,'[25]APR-21'!$B:$H,6,FALSE),0)</f>
        <v>786.09</v>
      </c>
      <c r="F200" s="218">
        <f>IFERROR(VLOOKUP(B200,'[25]APR-21'!B:H,7,FALSE),0)</f>
        <v>13.58</v>
      </c>
      <c r="G200" s="219">
        <f t="shared" ref="G200:G241" si="29">+E200+F200</f>
        <v>799.67000000000007</v>
      </c>
      <c r="H200" s="217">
        <f>IFERROR(VLOOKUP(B200,'[26]MAY-21'!B:H,6,FALSE),0)</f>
        <v>424.72</v>
      </c>
      <c r="I200" s="218">
        <f>IFERROR(VLOOKUP(B200,'[26]MAY-21'!B:H,7,FALSE),0)</f>
        <v>7.05</v>
      </c>
      <c r="J200" s="219">
        <f t="shared" si="26"/>
        <v>431.77000000000004</v>
      </c>
      <c r="K200" s="217">
        <f>IFERROR(VLOOKUP(B200,'[27]JUN-21'!B:H,6,FALSE),0)</f>
        <v>275.68</v>
      </c>
      <c r="L200" s="218">
        <f>IFERROR(VLOOKUP(B200,'[27]JUN-21'!B:H,7,FALSE),0)</f>
        <v>2.04</v>
      </c>
      <c r="M200" s="219">
        <f t="shared" si="27"/>
        <v>277.72000000000003</v>
      </c>
      <c r="N200" s="217">
        <f>IFERROR(VLOOKUP(B200,'[28]JUL-21'!B:H,6,FALSE),0)</f>
        <v>275.02999999999997</v>
      </c>
      <c r="O200" s="218">
        <f>IFERROR(VLOOKUP(B200,'[28]JUL-21'!B:H,7,FALSE),0)</f>
        <v>6.9</v>
      </c>
      <c r="P200" s="219">
        <f t="shared" si="28"/>
        <v>281.92999999999995</v>
      </c>
      <c r="Q200" s="217">
        <f>IFERROR(VLOOKUP(B200,'[29]AUG-21'!B:H,6,FALSE),0)</f>
        <v>131.74</v>
      </c>
      <c r="R200" s="218">
        <f>IFERROR(VLOOKUP(B200,'[29]AUG-21'!B:H,7,FALSE),0)</f>
        <v>0.21</v>
      </c>
      <c r="S200" s="219">
        <f t="shared" ref="S200:S241" si="30">+Q200+R200</f>
        <v>131.95000000000002</v>
      </c>
      <c r="T200" s="217">
        <f>IFERROR(VLOOKUP(B200,'[30]SEP-21'!B:H,6,FALSE),0)</f>
        <v>237.94</v>
      </c>
      <c r="U200" s="218">
        <f>IFERROR(VLOOKUP(B200,'[30]SEP-21'!B:H,7,FALSE),0)</f>
        <v>1.72</v>
      </c>
      <c r="V200" s="219">
        <f t="shared" si="25"/>
        <v>239.66</v>
      </c>
      <c r="W200" s="195">
        <f t="shared" si="22"/>
        <v>2131.1999999999998</v>
      </c>
      <c r="X200" s="196">
        <f t="shared" si="22"/>
        <v>31.5</v>
      </c>
      <c r="Y200" s="197">
        <f t="shared" si="22"/>
        <v>2162.7000000000003</v>
      </c>
    </row>
    <row r="201" spans="1:25" ht="13">
      <c r="A201" s="2" t="s">
        <v>291</v>
      </c>
      <c r="B201" s="2" t="s">
        <v>199</v>
      </c>
      <c r="C201" s="89" t="s">
        <v>297</v>
      </c>
      <c r="D201" s="129" t="s">
        <v>304</v>
      </c>
      <c r="E201" s="217">
        <f>IFERROR(VLOOKUP($B201,'[25]APR-21'!$B:$H,6,FALSE),0)</f>
        <v>392.3</v>
      </c>
      <c r="F201" s="218">
        <f>IFERROR(VLOOKUP(B201,'[25]APR-21'!B:H,7,FALSE),0)</f>
        <v>131.12</v>
      </c>
      <c r="G201" s="219">
        <f t="shared" si="29"/>
        <v>523.42000000000007</v>
      </c>
      <c r="H201" s="217">
        <f>IFERROR(VLOOKUP(B201,'[26]MAY-21'!B:H,6,FALSE),0)</f>
        <v>12.79</v>
      </c>
      <c r="I201" s="218">
        <f>IFERROR(VLOOKUP(B201,'[26]MAY-21'!B:H,7,FALSE),0)</f>
        <v>149.13</v>
      </c>
      <c r="J201" s="219">
        <f t="shared" si="26"/>
        <v>161.91999999999999</v>
      </c>
      <c r="K201" s="217">
        <f>IFERROR(VLOOKUP(B201,'[27]JUN-21'!B:H,6,FALSE),0)</f>
        <v>14.79</v>
      </c>
      <c r="L201" s="218">
        <f>IFERROR(VLOOKUP(B201,'[27]JUN-21'!B:H,7,FALSE),0)</f>
        <v>63.59</v>
      </c>
      <c r="M201" s="219">
        <f t="shared" si="27"/>
        <v>78.38</v>
      </c>
      <c r="N201" s="217">
        <f>IFERROR(VLOOKUP(B201,'[28]JUL-21'!B:H,6,FALSE),0)</f>
        <v>11.68</v>
      </c>
      <c r="O201" s="218">
        <f>IFERROR(VLOOKUP(B201,'[28]JUL-21'!B:H,7,FALSE),0)</f>
        <v>64.650000000000006</v>
      </c>
      <c r="P201" s="219">
        <f t="shared" si="28"/>
        <v>76.330000000000013</v>
      </c>
      <c r="Q201" s="217">
        <f>IFERROR(VLOOKUP(B201,'[29]AUG-21'!B:H,6,FALSE),0)</f>
        <v>17.350000000000001</v>
      </c>
      <c r="R201" s="218">
        <f>IFERROR(VLOOKUP(B201,'[29]AUG-21'!B:H,7,FALSE),0)</f>
        <v>92.21</v>
      </c>
      <c r="S201" s="219">
        <f t="shared" si="30"/>
        <v>109.56</v>
      </c>
      <c r="T201" s="217">
        <f>IFERROR(VLOOKUP(B201,'[30]SEP-21'!B:H,6,FALSE),0)</f>
        <v>11.34</v>
      </c>
      <c r="U201" s="218">
        <f>IFERROR(VLOOKUP(B201,'[30]SEP-21'!B:H,7,FALSE),0)</f>
        <v>100.36</v>
      </c>
      <c r="V201" s="219">
        <f t="shared" si="25"/>
        <v>111.7</v>
      </c>
      <c r="W201" s="195">
        <f t="shared" si="22"/>
        <v>460.25000000000006</v>
      </c>
      <c r="X201" s="196">
        <f t="shared" si="22"/>
        <v>601.05999999999995</v>
      </c>
      <c r="Y201" s="197">
        <f t="shared" si="22"/>
        <v>1061.3100000000002</v>
      </c>
    </row>
    <row r="202" spans="1:25" ht="13">
      <c r="A202" s="2" t="s">
        <v>291</v>
      </c>
      <c r="B202" s="2" t="s">
        <v>200</v>
      </c>
      <c r="C202" s="89" t="s">
        <v>297</v>
      </c>
      <c r="D202" s="129" t="s">
        <v>304</v>
      </c>
      <c r="E202" s="217">
        <f>IFERROR(VLOOKUP($B202,'[25]APR-21'!$B:$H,6,FALSE),0)</f>
        <v>417.72</v>
      </c>
      <c r="F202" s="218">
        <f>IFERROR(VLOOKUP(B202,'[25]APR-21'!B:H,7,FALSE),0)</f>
        <v>105.34</v>
      </c>
      <c r="G202" s="219">
        <f t="shared" si="29"/>
        <v>523.06000000000006</v>
      </c>
      <c r="H202" s="217">
        <f>IFERROR(VLOOKUP(B202,'[26]MAY-21'!B:H,6,FALSE),0)</f>
        <v>28.06</v>
      </c>
      <c r="I202" s="218">
        <f>IFERROR(VLOOKUP(B202,'[26]MAY-21'!B:H,7,FALSE),0)</f>
        <v>127.21</v>
      </c>
      <c r="J202" s="219">
        <f t="shared" si="26"/>
        <v>155.26999999999998</v>
      </c>
      <c r="K202" s="217">
        <f>IFERROR(VLOOKUP(B202,'[27]JUN-21'!B:H,6,FALSE),0)</f>
        <v>29.33</v>
      </c>
      <c r="L202" s="218">
        <f>IFERROR(VLOOKUP(B202,'[27]JUN-21'!B:H,7,FALSE),0)</f>
        <v>46.92</v>
      </c>
      <c r="M202" s="219">
        <f t="shared" si="27"/>
        <v>76.25</v>
      </c>
      <c r="N202" s="217">
        <f>IFERROR(VLOOKUP(B202,'[28]JUL-21'!B:H,6,FALSE),0)</f>
        <v>17.95</v>
      </c>
      <c r="O202" s="218">
        <f>IFERROR(VLOOKUP(B202,'[28]JUL-21'!B:H,7,FALSE),0)</f>
        <v>54.31</v>
      </c>
      <c r="P202" s="219">
        <f t="shared" si="28"/>
        <v>72.260000000000005</v>
      </c>
      <c r="Q202" s="217">
        <f>IFERROR(VLOOKUP(B202,'[29]AUG-21'!B:H,6,FALSE),0)</f>
        <v>22.49</v>
      </c>
      <c r="R202" s="218">
        <f>IFERROR(VLOOKUP(B202,'[29]AUG-21'!B:H,7,FALSE),0)</f>
        <v>80.989999999999995</v>
      </c>
      <c r="S202" s="219">
        <f t="shared" si="30"/>
        <v>103.47999999999999</v>
      </c>
      <c r="T202" s="217">
        <f>IFERROR(VLOOKUP(B202,'[30]SEP-21'!B:H,6,FALSE),0)</f>
        <v>23.93</v>
      </c>
      <c r="U202" s="218">
        <f>IFERROR(VLOOKUP(B202,'[30]SEP-21'!B:H,7,FALSE),0)</f>
        <v>33.11</v>
      </c>
      <c r="V202" s="219">
        <f t="shared" si="25"/>
        <v>57.04</v>
      </c>
      <c r="W202" s="195">
        <f t="shared" si="22"/>
        <v>539.4799999999999</v>
      </c>
      <c r="X202" s="196">
        <f t="shared" si="22"/>
        <v>447.88000000000005</v>
      </c>
      <c r="Y202" s="197">
        <f t="shared" si="22"/>
        <v>987.36</v>
      </c>
    </row>
    <row r="203" spans="1:25" ht="13">
      <c r="A203" s="2" t="s">
        <v>291</v>
      </c>
      <c r="B203" s="2" t="s">
        <v>201</v>
      </c>
      <c r="C203" s="89" t="s">
        <v>297</v>
      </c>
      <c r="D203" s="129" t="s">
        <v>304</v>
      </c>
      <c r="E203" s="217">
        <f>IFERROR(VLOOKUP($B203,'[25]APR-21'!$B:$H,6,FALSE),0)</f>
        <v>1529.42</v>
      </c>
      <c r="F203" s="218">
        <f>IFERROR(VLOOKUP(B203,'[25]APR-21'!B:H,7,FALSE),0)</f>
        <v>22.28</v>
      </c>
      <c r="G203" s="219">
        <f t="shared" si="29"/>
        <v>1551.7</v>
      </c>
      <c r="H203" s="217">
        <f>IFERROR(VLOOKUP(B203,'[26]MAY-21'!B:H,6,FALSE),0)</f>
        <v>571.73</v>
      </c>
      <c r="I203" s="218">
        <f>IFERROR(VLOOKUP(B203,'[26]MAY-21'!B:H,7,FALSE),0)</f>
        <v>26.08</v>
      </c>
      <c r="J203" s="219">
        <f t="shared" si="26"/>
        <v>597.81000000000006</v>
      </c>
      <c r="K203" s="217">
        <f>IFERROR(VLOOKUP(B203,'[27]JUN-21'!B:H,6,FALSE),0)</f>
        <v>289.67</v>
      </c>
      <c r="L203" s="218">
        <f>IFERROR(VLOOKUP(B203,'[27]JUN-21'!B:H,7,FALSE),0)</f>
        <v>25.13</v>
      </c>
      <c r="M203" s="219">
        <f t="shared" si="27"/>
        <v>314.8</v>
      </c>
      <c r="N203" s="217">
        <f>IFERROR(VLOOKUP(B203,'[28]JUL-21'!B:H,6,FALSE),0)</f>
        <v>89.05</v>
      </c>
      <c r="O203" s="218">
        <f>IFERROR(VLOOKUP(B203,'[28]JUL-21'!B:H,7,FALSE),0)</f>
        <v>4.59</v>
      </c>
      <c r="P203" s="219">
        <f t="shared" si="28"/>
        <v>93.64</v>
      </c>
      <c r="Q203" s="217">
        <f>IFERROR(VLOOKUP(B203,'[29]AUG-21'!B:H,6,FALSE),0)</f>
        <v>104.22</v>
      </c>
      <c r="R203" s="218">
        <f>IFERROR(VLOOKUP(B203,'[29]AUG-21'!B:H,7,FALSE),0)</f>
        <v>18.48</v>
      </c>
      <c r="S203" s="219">
        <f t="shared" si="30"/>
        <v>122.7</v>
      </c>
      <c r="T203" s="217">
        <f>IFERROR(VLOOKUP(B203,'[30]SEP-21'!B:H,6,FALSE),0)</f>
        <v>153.63999999999999</v>
      </c>
      <c r="U203" s="218">
        <f>IFERROR(VLOOKUP(B203,'[30]SEP-21'!B:H,7,FALSE),0)</f>
        <v>12.84</v>
      </c>
      <c r="V203" s="219">
        <f t="shared" si="25"/>
        <v>166.48</v>
      </c>
      <c r="W203" s="195">
        <f t="shared" si="22"/>
        <v>2737.73</v>
      </c>
      <c r="X203" s="196">
        <f t="shared" si="22"/>
        <v>109.4</v>
      </c>
      <c r="Y203" s="197">
        <f t="shared" si="22"/>
        <v>2847.13</v>
      </c>
    </row>
    <row r="204" spans="1:25" ht="13">
      <c r="A204" s="2" t="s">
        <v>291</v>
      </c>
      <c r="B204" s="2" t="s">
        <v>202</v>
      </c>
      <c r="C204" s="89" t="s">
        <v>297</v>
      </c>
      <c r="D204" s="129" t="s">
        <v>304</v>
      </c>
      <c r="E204" s="217">
        <f>IFERROR(VLOOKUP($B204,'[25]APR-21'!$B:$H,6,FALSE),0)</f>
        <v>338.09</v>
      </c>
      <c r="F204" s="218">
        <f>IFERROR(VLOOKUP(B204,'[25]APR-21'!B:H,7,FALSE),0)</f>
        <v>5.97</v>
      </c>
      <c r="G204" s="219">
        <f t="shared" si="29"/>
        <v>344.06</v>
      </c>
      <c r="H204" s="217">
        <f>IFERROR(VLOOKUP(B204,'[26]MAY-21'!B:H,6,FALSE),0)</f>
        <v>181.2</v>
      </c>
      <c r="I204" s="218">
        <f>IFERROR(VLOOKUP(B204,'[26]MAY-21'!B:H,7,FALSE),0)</f>
        <v>1.9</v>
      </c>
      <c r="J204" s="219">
        <f t="shared" si="26"/>
        <v>183.1</v>
      </c>
      <c r="K204" s="217">
        <f>IFERROR(VLOOKUP(B204,'[27]JUN-21'!B:H,6,FALSE),0)</f>
        <v>96.72</v>
      </c>
      <c r="L204" s="218">
        <f>IFERROR(VLOOKUP(B204,'[27]JUN-21'!B:H,7,FALSE),0)</f>
        <v>0.61</v>
      </c>
      <c r="M204" s="219">
        <f t="shared" si="27"/>
        <v>97.33</v>
      </c>
      <c r="N204" s="217">
        <f>IFERROR(VLOOKUP(B204,'[28]JUL-21'!B:H,6,FALSE),0)</f>
        <v>37.43</v>
      </c>
      <c r="O204" s="218">
        <f>IFERROR(VLOOKUP(B204,'[28]JUL-21'!B:H,7,FALSE),0)</f>
        <v>0.25</v>
      </c>
      <c r="P204" s="219">
        <f t="shared" si="28"/>
        <v>37.68</v>
      </c>
      <c r="Q204" s="217">
        <f>IFERROR(VLOOKUP(B204,'[29]AUG-21'!B:H,6,FALSE),0)</f>
        <v>44.42</v>
      </c>
      <c r="R204" s="218">
        <f>IFERROR(VLOOKUP(B204,'[29]AUG-21'!B:H,7,FALSE),0)</f>
        <v>0.75</v>
      </c>
      <c r="S204" s="219">
        <f t="shared" si="30"/>
        <v>45.17</v>
      </c>
      <c r="T204" s="217">
        <f>IFERROR(VLOOKUP(B204,'[30]SEP-21'!B:H,6,FALSE),0)</f>
        <v>47.75</v>
      </c>
      <c r="U204" s="218">
        <f>IFERROR(VLOOKUP(B204,'[30]SEP-21'!B:H,7,FALSE),0)</f>
        <v>0.33</v>
      </c>
      <c r="V204" s="219">
        <f t="shared" si="25"/>
        <v>48.08</v>
      </c>
      <c r="W204" s="195">
        <f t="shared" si="22"/>
        <v>745.6099999999999</v>
      </c>
      <c r="X204" s="196">
        <f t="shared" si="22"/>
        <v>9.8099999999999987</v>
      </c>
      <c r="Y204" s="197">
        <f t="shared" si="22"/>
        <v>755.42</v>
      </c>
    </row>
    <row r="205" spans="1:25" ht="13">
      <c r="A205" s="2" t="s">
        <v>291</v>
      </c>
      <c r="B205" s="2" t="s">
        <v>203</v>
      </c>
      <c r="C205" s="89" t="s">
        <v>297</v>
      </c>
      <c r="D205" s="129" t="s">
        <v>304</v>
      </c>
      <c r="E205" s="217">
        <f>IFERROR(VLOOKUP($B205,'[25]APR-21'!$B:$H,6,FALSE),0)</f>
        <v>956.29</v>
      </c>
      <c r="F205" s="218">
        <f>IFERROR(VLOOKUP(B205,'[25]APR-21'!B:H,7,FALSE),0)</f>
        <v>1.39</v>
      </c>
      <c r="G205" s="219">
        <f t="shared" si="29"/>
        <v>957.68</v>
      </c>
      <c r="H205" s="217">
        <f>IFERROR(VLOOKUP(B205,'[26]MAY-21'!B:H,6,FALSE),0)</f>
        <v>816.08</v>
      </c>
      <c r="I205" s="218">
        <f>IFERROR(VLOOKUP(B205,'[26]MAY-21'!B:H,7,FALSE),0)</f>
        <v>0.14000000000000001</v>
      </c>
      <c r="J205" s="219">
        <f t="shared" si="26"/>
        <v>816.22</v>
      </c>
      <c r="K205" s="217">
        <f>IFERROR(VLOOKUP(B205,'[27]JUN-21'!B:H,6,FALSE),0)</f>
        <v>140.61000000000001</v>
      </c>
      <c r="L205" s="218">
        <f>IFERROR(VLOOKUP(B205,'[27]JUN-21'!B:H,7,FALSE),0)</f>
        <v>0.03</v>
      </c>
      <c r="M205" s="219">
        <f t="shared" si="27"/>
        <v>140.64000000000001</v>
      </c>
      <c r="N205" s="217">
        <f>IFERROR(VLOOKUP(B205,'[28]JUL-21'!B:H,6,FALSE),0)</f>
        <v>0</v>
      </c>
      <c r="O205" s="218">
        <f>IFERROR(VLOOKUP(B205,'[28]JUL-21'!B:H,7,FALSE),0)</f>
        <v>0</v>
      </c>
      <c r="P205" s="219">
        <f t="shared" si="28"/>
        <v>0</v>
      </c>
      <c r="Q205" s="217">
        <f>IFERROR(VLOOKUP(B205,'[29]AUG-21'!B:H,6,FALSE),0)</f>
        <v>0</v>
      </c>
      <c r="R205" s="218">
        <f>IFERROR(VLOOKUP(B205,'[29]AUG-21'!B:H,7,FALSE),0)</f>
        <v>0</v>
      </c>
      <c r="S205" s="219">
        <f t="shared" si="30"/>
        <v>0</v>
      </c>
      <c r="T205" s="217">
        <f>IFERROR(VLOOKUP(B205,'[30]SEP-21'!B:H,6,FALSE),0)</f>
        <v>90.59</v>
      </c>
      <c r="U205" s="218">
        <f>IFERROR(VLOOKUP(B205,'[30]SEP-21'!B:H,7,FALSE),0)</f>
        <v>22.47</v>
      </c>
      <c r="V205" s="219">
        <f t="shared" si="25"/>
        <v>113.06</v>
      </c>
      <c r="W205" s="195">
        <f t="shared" si="22"/>
        <v>2003.57</v>
      </c>
      <c r="X205" s="196">
        <f t="shared" si="22"/>
        <v>24.029999999999998</v>
      </c>
      <c r="Y205" s="197">
        <f t="shared" si="22"/>
        <v>2027.6000000000001</v>
      </c>
    </row>
    <row r="206" spans="1:25" ht="13">
      <c r="A206" s="2" t="s">
        <v>291</v>
      </c>
      <c r="B206" s="2" t="s">
        <v>204</v>
      </c>
      <c r="C206" s="89" t="s">
        <v>297</v>
      </c>
      <c r="D206" s="129" t="s">
        <v>304</v>
      </c>
      <c r="E206" s="217">
        <f>IFERROR(VLOOKUP($B206,'[25]APR-21'!$B:$H,6,FALSE),0)</f>
        <v>10791.22</v>
      </c>
      <c r="F206" s="218">
        <f>IFERROR(VLOOKUP(B206,'[25]APR-21'!B:H,7,FALSE),0)</f>
        <v>9062</v>
      </c>
      <c r="G206" s="219">
        <f t="shared" si="29"/>
        <v>19853.22</v>
      </c>
      <c r="H206" s="217">
        <f>IFERROR(VLOOKUP(B206,'[26]MAY-21'!B:H,6,FALSE),0)</f>
        <v>12219.49</v>
      </c>
      <c r="I206" s="218">
        <f>IFERROR(VLOOKUP(B206,'[26]MAY-21'!B:H,7,FALSE),0)</f>
        <v>1120.75</v>
      </c>
      <c r="J206" s="219">
        <f t="shared" si="26"/>
        <v>13340.24</v>
      </c>
      <c r="K206" s="217">
        <f>IFERROR(VLOOKUP(B206,'[27]JUN-21'!B:H,6,FALSE),0)</f>
        <v>6837.14</v>
      </c>
      <c r="L206" s="218">
        <f>IFERROR(VLOOKUP(B206,'[27]JUN-21'!B:H,7,FALSE),0)</f>
        <v>5867.09</v>
      </c>
      <c r="M206" s="219">
        <f t="shared" si="27"/>
        <v>12704.23</v>
      </c>
      <c r="N206" s="217">
        <f>IFERROR(VLOOKUP(B206,'[28]JUL-21'!B:H,6,FALSE),0)</f>
        <v>20015.29</v>
      </c>
      <c r="O206" s="218">
        <f>IFERROR(VLOOKUP(B206,'[28]JUL-21'!B:H,7,FALSE),0)</f>
        <v>1254.1500000000001</v>
      </c>
      <c r="P206" s="219">
        <f t="shared" si="28"/>
        <v>21269.440000000002</v>
      </c>
      <c r="Q206" s="217">
        <f>IFERROR(VLOOKUP(B206,'[29]AUG-21'!B:H,6,FALSE),0)</f>
        <v>5960.24</v>
      </c>
      <c r="R206" s="218">
        <f>IFERROR(VLOOKUP(B206,'[29]AUG-21'!B:H,7,FALSE),0)</f>
        <v>3216.48</v>
      </c>
      <c r="S206" s="219">
        <f t="shared" si="30"/>
        <v>9176.7199999999993</v>
      </c>
      <c r="T206" s="217">
        <f>IFERROR(VLOOKUP(B206,'[30]SEP-21'!B:H,6,FALSE),0)</f>
        <v>0</v>
      </c>
      <c r="U206" s="218">
        <f>IFERROR(VLOOKUP(B206,'[30]SEP-21'!B:H,7,FALSE),0)</f>
        <v>0</v>
      </c>
      <c r="V206" s="219">
        <f t="shared" si="25"/>
        <v>0</v>
      </c>
      <c r="W206" s="195">
        <f t="shared" si="22"/>
        <v>55823.38</v>
      </c>
      <c r="X206" s="196">
        <f t="shared" si="22"/>
        <v>20520.47</v>
      </c>
      <c r="Y206" s="197">
        <f t="shared" si="22"/>
        <v>76343.850000000006</v>
      </c>
    </row>
    <row r="207" spans="1:25" ht="13">
      <c r="A207" s="2" t="s">
        <v>291</v>
      </c>
      <c r="B207" s="2" t="s">
        <v>205</v>
      </c>
      <c r="C207" s="89" t="s">
        <v>297</v>
      </c>
      <c r="D207" s="129" t="s">
        <v>304</v>
      </c>
      <c r="E207" s="217">
        <f>IFERROR(VLOOKUP($B207,'[25]APR-21'!$B:$H,6,FALSE),0)</f>
        <v>0</v>
      </c>
      <c r="F207" s="218">
        <f>IFERROR(VLOOKUP(B207,'[25]APR-21'!B:H,7,FALSE),0)</f>
        <v>0</v>
      </c>
      <c r="G207" s="219">
        <f t="shared" si="29"/>
        <v>0</v>
      </c>
      <c r="H207" s="217">
        <f>IFERROR(VLOOKUP(B207,'[26]MAY-21'!B:H,6,FALSE),0)</f>
        <v>0</v>
      </c>
      <c r="I207" s="218">
        <f>IFERROR(VLOOKUP(B207,'[26]MAY-21'!B:H,7,FALSE),0)</f>
        <v>0</v>
      </c>
      <c r="J207" s="219">
        <f t="shared" si="26"/>
        <v>0</v>
      </c>
      <c r="K207" s="217">
        <f>IFERROR(VLOOKUP(B207,'[27]JUN-21'!B:H,6,FALSE),0)</f>
        <v>0</v>
      </c>
      <c r="L207" s="218">
        <f>IFERROR(VLOOKUP(B207,'[27]JUN-21'!B:H,7,FALSE),0)</f>
        <v>0</v>
      </c>
      <c r="M207" s="219">
        <f t="shared" si="27"/>
        <v>0</v>
      </c>
      <c r="N207" s="217">
        <f>IFERROR(VLOOKUP(B207,'[28]JUL-21'!B:H,6,FALSE),0)</f>
        <v>0</v>
      </c>
      <c r="O207" s="218">
        <f>IFERROR(VLOOKUP(B207,'[28]JUL-21'!B:H,7,FALSE),0)</f>
        <v>0</v>
      </c>
      <c r="P207" s="219">
        <f t="shared" si="28"/>
        <v>0</v>
      </c>
      <c r="Q207" s="217">
        <f>IFERROR(VLOOKUP(B207,'[29]AUG-21'!B:H,6,FALSE),0)</f>
        <v>0</v>
      </c>
      <c r="R207" s="218">
        <f>IFERROR(VLOOKUP(B207,'[29]AUG-21'!B:H,7,FALSE),0)</f>
        <v>0</v>
      </c>
      <c r="S207" s="219">
        <f t="shared" si="30"/>
        <v>0</v>
      </c>
      <c r="T207" s="217">
        <f>IFERROR(VLOOKUP(B207,'[30]SEP-21'!B:H,6,FALSE),0)</f>
        <v>0</v>
      </c>
      <c r="U207" s="218">
        <f>IFERROR(VLOOKUP(B207,'[30]SEP-21'!B:H,7,FALSE),0)</f>
        <v>0</v>
      </c>
      <c r="V207" s="219">
        <f t="shared" si="25"/>
        <v>0</v>
      </c>
      <c r="W207" s="195">
        <f t="shared" si="22"/>
        <v>0</v>
      </c>
      <c r="X207" s="196">
        <f t="shared" si="22"/>
        <v>0</v>
      </c>
      <c r="Y207" s="197">
        <f t="shared" si="22"/>
        <v>0</v>
      </c>
    </row>
    <row r="208" spans="1:25" ht="13">
      <c r="A208" s="2" t="s">
        <v>291</v>
      </c>
      <c r="B208" s="2" t="s">
        <v>206</v>
      </c>
      <c r="C208" s="89" t="s">
        <v>297</v>
      </c>
      <c r="D208" s="129" t="s">
        <v>304</v>
      </c>
      <c r="E208" s="217">
        <f>IFERROR(VLOOKUP($B208,'[25]APR-21'!$B:$H,6,FALSE),0)</f>
        <v>626.6</v>
      </c>
      <c r="F208" s="218">
        <f>IFERROR(VLOOKUP(B208,'[25]APR-21'!B:H,7,FALSE),0)</f>
        <v>222.59</v>
      </c>
      <c r="G208" s="219">
        <f t="shared" si="29"/>
        <v>849.19</v>
      </c>
      <c r="H208" s="217">
        <f>IFERROR(VLOOKUP(B208,'[26]MAY-21'!B:H,6,FALSE),0)</f>
        <v>1071.71</v>
      </c>
      <c r="I208" s="218">
        <f>IFERROR(VLOOKUP(B208,'[26]MAY-21'!B:H,7,FALSE),0)</f>
        <v>211.34</v>
      </c>
      <c r="J208" s="219">
        <f t="shared" si="26"/>
        <v>1283.05</v>
      </c>
      <c r="K208" s="217">
        <f>IFERROR(VLOOKUP(B208,'[27]JUN-21'!B:H,6,FALSE),0)</f>
        <v>419</v>
      </c>
      <c r="L208" s="218">
        <f>IFERROR(VLOOKUP(B208,'[27]JUN-21'!B:H,7,FALSE),0)</f>
        <v>87.21</v>
      </c>
      <c r="M208" s="219">
        <f t="shared" si="27"/>
        <v>506.21</v>
      </c>
      <c r="N208" s="217">
        <f>IFERROR(VLOOKUP(B208,'[28]JUL-21'!B:H,6,FALSE),0)</f>
        <v>231.11</v>
      </c>
      <c r="O208" s="218">
        <f>IFERROR(VLOOKUP(B208,'[28]JUL-21'!B:H,7,FALSE),0)</f>
        <v>234.58</v>
      </c>
      <c r="P208" s="219">
        <f t="shared" si="28"/>
        <v>465.69000000000005</v>
      </c>
      <c r="Q208" s="217">
        <f>IFERROR(VLOOKUP(B208,'[29]AUG-21'!B:H,6,FALSE),0)</f>
        <v>277.2</v>
      </c>
      <c r="R208" s="218">
        <f>IFERROR(VLOOKUP(B208,'[29]AUG-21'!B:H,7,FALSE),0)</f>
        <v>274.55</v>
      </c>
      <c r="S208" s="219">
        <f t="shared" si="30"/>
        <v>551.75</v>
      </c>
      <c r="T208" s="217">
        <f>IFERROR(VLOOKUP(B208,'[30]SEP-21'!B:H,6,FALSE),0)</f>
        <v>283.7</v>
      </c>
      <c r="U208" s="218">
        <f>IFERROR(VLOOKUP(B208,'[30]SEP-21'!B:H,7,FALSE),0)</f>
        <v>42.77</v>
      </c>
      <c r="V208" s="219">
        <f t="shared" si="25"/>
        <v>326.46999999999997</v>
      </c>
      <c r="W208" s="195">
        <f t="shared" si="22"/>
        <v>2909.3199999999997</v>
      </c>
      <c r="X208" s="196">
        <f t="shared" si="22"/>
        <v>1073.04</v>
      </c>
      <c r="Y208" s="197">
        <f t="shared" si="22"/>
        <v>3982.3599999999997</v>
      </c>
    </row>
    <row r="209" spans="1:25" ht="13">
      <c r="A209" s="2" t="s">
        <v>291</v>
      </c>
      <c r="B209" s="2" t="s">
        <v>207</v>
      </c>
      <c r="C209" s="89" t="s">
        <v>297</v>
      </c>
      <c r="D209" s="129" t="s">
        <v>304</v>
      </c>
      <c r="E209" s="217">
        <f>IFERROR(VLOOKUP($B209,'[25]APR-21'!$B:$H,6,FALSE),0)</f>
        <v>28.32</v>
      </c>
      <c r="F209" s="218">
        <f>IFERROR(VLOOKUP(B209,'[25]APR-21'!B:H,7,FALSE),0)</f>
        <v>19.55</v>
      </c>
      <c r="G209" s="219">
        <f t="shared" si="29"/>
        <v>47.870000000000005</v>
      </c>
      <c r="H209" s="217">
        <f>IFERROR(VLOOKUP(B209,'[26]MAY-21'!B:H,6,FALSE),0)</f>
        <v>24.58</v>
      </c>
      <c r="I209" s="218">
        <f>IFERROR(VLOOKUP(B209,'[26]MAY-21'!B:H,7,FALSE),0)</f>
        <v>4.8499999999999996</v>
      </c>
      <c r="J209" s="219">
        <f t="shared" si="26"/>
        <v>29.43</v>
      </c>
      <c r="K209" s="217">
        <f>IFERROR(VLOOKUP(B209,'[27]JUN-21'!B:H,6,FALSE),0)</f>
        <v>20.65</v>
      </c>
      <c r="L209" s="218">
        <f>IFERROR(VLOOKUP(B209,'[27]JUN-21'!B:H,7,FALSE),0)</f>
        <v>8.25</v>
      </c>
      <c r="M209" s="219">
        <f t="shared" si="27"/>
        <v>28.9</v>
      </c>
      <c r="N209" s="217">
        <f>IFERROR(VLOOKUP(B209,'[28]JUL-21'!B:H,6,FALSE),0)</f>
        <v>4.6399999999999997</v>
      </c>
      <c r="O209" s="218">
        <f>IFERROR(VLOOKUP(B209,'[28]JUL-21'!B:H,7,FALSE),0)</f>
        <v>1.27</v>
      </c>
      <c r="P209" s="219">
        <f t="shared" si="28"/>
        <v>5.91</v>
      </c>
      <c r="Q209" s="217">
        <f>IFERROR(VLOOKUP(B209,'[29]AUG-21'!B:H,6,FALSE),0)</f>
        <v>5.75</v>
      </c>
      <c r="R209" s="218">
        <f>IFERROR(VLOOKUP(B209,'[29]AUG-21'!B:H,7,FALSE),0)</f>
        <v>4.9000000000000004</v>
      </c>
      <c r="S209" s="219">
        <f t="shared" si="30"/>
        <v>10.65</v>
      </c>
      <c r="T209" s="217">
        <f>IFERROR(VLOOKUP(B209,'[30]SEP-21'!B:H,6,FALSE),0)</f>
        <v>14.29</v>
      </c>
      <c r="U209" s="218">
        <f>IFERROR(VLOOKUP(B209,'[30]SEP-21'!B:H,7,FALSE),0)</f>
        <v>6.06</v>
      </c>
      <c r="V209" s="219">
        <f t="shared" si="25"/>
        <v>20.349999999999998</v>
      </c>
      <c r="W209" s="195">
        <f t="shared" si="22"/>
        <v>98.22999999999999</v>
      </c>
      <c r="X209" s="196">
        <f t="shared" si="22"/>
        <v>44.88</v>
      </c>
      <c r="Y209" s="197">
        <f t="shared" si="22"/>
        <v>143.11000000000001</v>
      </c>
    </row>
    <row r="210" spans="1:25" ht="13">
      <c r="A210" s="2" t="s">
        <v>291</v>
      </c>
      <c r="B210" s="2" t="s">
        <v>208</v>
      </c>
      <c r="C210" s="89" t="s">
        <v>297</v>
      </c>
      <c r="D210" s="129" t="s">
        <v>304</v>
      </c>
      <c r="E210" s="217">
        <f>IFERROR(VLOOKUP($B210,'[25]APR-21'!$B:$H,6,FALSE),0)</f>
        <v>1.71</v>
      </c>
      <c r="F210" s="218">
        <f>IFERROR(VLOOKUP(B210,'[25]APR-21'!B:H,7,FALSE),0)</f>
        <v>52.82</v>
      </c>
      <c r="G210" s="219">
        <f t="shared" si="29"/>
        <v>54.53</v>
      </c>
      <c r="H210" s="217">
        <f>IFERROR(VLOOKUP(B210,'[26]MAY-21'!B:H,6,FALSE),0)</f>
        <v>7.56</v>
      </c>
      <c r="I210" s="218">
        <f>IFERROR(VLOOKUP(B210,'[26]MAY-21'!B:H,7,FALSE),0)</f>
        <v>19.62</v>
      </c>
      <c r="J210" s="219">
        <f t="shared" si="26"/>
        <v>27.18</v>
      </c>
      <c r="K210" s="217">
        <f>IFERROR(VLOOKUP(B210,'[27]JUN-21'!B:H,6,FALSE),0)</f>
        <v>2.88</v>
      </c>
      <c r="L210" s="218">
        <f>IFERROR(VLOOKUP(B210,'[27]JUN-21'!B:H,7,FALSE),0)</f>
        <v>24.13</v>
      </c>
      <c r="M210" s="219">
        <f t="shared" si="27"/>
        <v>27.009999999999998</v>
      </c>
      <c r="N210" s="217">
        <f>IFERROR(VLOOKUP(B210,'[28]JUL-21'!B:H,6,FALSE),0)</f>
        <v>0</v>
      </c>
      <c r="O210" s="218">
        <f>IFERROR(VLOOKUP(B210,'[28]JUL-21'!B:H,7,FALSE),0)</f>
        <v>3.74</v>
      </c>
      <c r="P210" s="219">
        <f t="shared" si="28"/>
        <v>3.74</v>
      </c>
      <c r="Q210" s="217">
        <f>IFERROR(VLOOKUP(B210,'[29]AUG-21'!B:H,6,FALSE),0)</f>
        <v>0</v>
      </c>
      <c r="R210" s="218">
        <f>IFERROR(VLOOKUP(B210,'[29]AUG-21'!B:H,7,FALSE),0)</f>
        <v>0</v>
      </c>
      <c r="S210" s="219">
        <f t="shared" si="30"/>
        <v>0</v>
      </c>
      <c r="T210" s="217">
        <f>IFERROR(VLOOKUP(B210,'[30]SEP-21'!B:H,6,FALSE),0)</f>
        <v>0.01</v>
      </c>
      <c r="U210" s="218">
        <f>IFERROR(VLOOKUP(B210,'[30]SEP-21'!B:H,7,FALSE),0)</f>
        <v>5.2</v>
      </c>
      <c r="V210" s="219">
        <f t="shared" si="25"/>
        <v>5.21</v>
      </c>
      <c r="W210" s="195">
        <f t="shared" si="22"/>
        <v>12.159999999999998</v>
      </c>
      <c r="X210" s="196">
        <f t="shared" si="22"/>
        <v>105.50999999999999</v>
      </c>
      <c r="Y210" s="197">
        <f t="shared" si="22"/>
        <v>117.66999999999999</v>
      </c>
    </row>
    <row r="211" spans="1:25" ht="13">
      <c r="A211" s="2" t="s">
        <v>291</v>
      </c>
      <c r="B211" s="2" t="s">
        <v>209</v>
      </c>
      <c r="C211" s="89" t="s">
        <v>297</v>
      </c>
      <c r="D211" s="129" t="s">
        <v>304</v>
      </c>
      <c r="E211" s="217">
        <f>IFERROR(VLOOKUP($B211,'[25]APR-21'!$B:$H,6,FALSE),0)</f>
        <v>40.39</v>
      </c>
      <c r="F211" s="218">
        <f>IFERROR(VLOOKUP(B211,'[25]APR-21'!B:H,7,FALSE),0)</f>
        <v>15.43</v>
      </c>
      <c r="G211" s="219">
        <f t="shared" si="29"/>
        <v>55.82</v>
      </c>
      <c r="H211" s="217">
        <f>IFERROR(VLOOKUP(B211,'[26]MAY-21'!B:H,6,FALSE),0)</f>
        <v>29.24</v>
      </c>
      <c r="I211" s="218">
        <f>IFERROR(VLOOKUP(B211,'[26]MAY-21'!B:H,7,FALSE),0)</f>
        <v>3.29</v>
      </c>
      <c r="J211" s="219">
        <f t="shared" si="26"/>
        <v>32.53</v>
      </c>
      <c r="K211" s="217">
        <f>IFERROR(VLOOKUP(B211,'[27]JUN-21'!B:H,6,FALSE),0)</f>
        <v>13.75</v>
      </c>
      <c r="L211" s="218">
        <f>IFERROR(VLOOKUP(B211,'[27]JUN-21'!B:H,7,FALSE),0)</f>
        <v>3.57</v>
      </c>
      <c r="M211" s="219">
        <f t="shared" si="27"/>
        <v>17.32</v>
      </c>
      <c r="N211" s="217">
        <f>IFERROR(VLOOKUP(B211,'[28]JUL-21'!B:H,6,FALSE),0)</f>
        <v>9.01</v>
      </c>
      <c r="O211" s="218">
        <f>IFERROR(VLOOKUP(B211,'[28]JUL-21'!B:H,7,FALSE),0)</f>
        <v>0.56999999999999995</v>
      </c>
      <c r="P211" s="219">
        <f t="shared" si="28"/>
        <v>9.58</v>
      </c>
      <c r="Q211" s="217">
        <f>IFERROR(VLOOKUP(B211,'[29]AUG-21'!B:H,6,FALSE),0)</f>
        <v>25.92</v>
      </c>
      <c r="R211" s="218">
        <f>IFERROR(VLOOKUP(B211,'[29]AUG-21'!B:H,7,FALSE),0)</f>
        <v>24.32</v>
      </c>
      <c r="S211" s="219">
        <f t="shared" si="30"/>
        <v>50.24</v>
      </c>
      <c r="T211" s="217">
        <f>IFERROR(VLOOKUP(B211,'[30]SEP-21'!B:H,6,FALSE),0)</f>
        <v>9.24</v>
      </c>
      <c r="U211" s="218">
        <f>IFERROR(VLOOKUP(B211,'[30]SEP-21'!B:H,7,FALSE),0)</f>
        <v>5.84</v>
      </c>
      <c r="V211" s="219">
        <f t="shared" si="25"/>
        <v>15.08</v>
      </c>
      <c r="W211" s="195">
        <f t="shared" si="22"/>
        <v>127.55</v>
      </c>
      <c r="X211" s="196">
        <f t="shared" si="22"/>
        <v>53.019999999999996</v>
      </c>
      <c r="Y211" s="197">
        <f t="shared" si="22"/>
        <v>180.57</v>
      </c>
    </row>
    <row r="212" spans="1:25" ht="13">
      <c r="A212" s="2" t="s">
        <v>291</v>
      </c>
      <c r="B212" s="2" t="s">
        <v>210</v>
      </c>
      <c r="C212" s="89" t="s">
        <v>297</v>
      </c>
      <c r="D212" s="129" t="s">
        <v>304</v>
      </c>
      <c r="E212" s="217">
        <f>IFERROR(VLOOKUP($B212,'[25]APR-21'!$B:$H,6,FALSE),0)</f>
        <v>68.23</v>
      </c>
      <c r="F212" s="218">
        <f>IFERROR(VLOOKUP(B212,'[25]APR-21'!B:H,7,FALSE),0)</f>
        <v>7.98</v>
      </c>
      <c r="G212" s="219">
        <f t="shared" si="29"/>
        <v>76.210000000000008</v>
      </c>
      <c r="H212" s="217">
        <f>IFERROR(VLOOKUP(B212,'[26]MAY-21'!B:H,6,FALSE),0)</f>
        <v>38.1</v>
      </c>
      <c r="I212" s="218">
        <f>IFERROR(VLOOKUP(B212,'[26]MAY-21'!B:H,7,FALSE),0)</f>
        <v>1.06</v>
      </c>
      <c r="J212" s="219">
        <f t="shared" si="26"/>
        <v>39.160000000000004</v>
      </c>
      <c r="K212" s="217">
        <f>IFERROR(VLOOKUP(B212,'[27]JUN-21'!B:H,6,FALSE),0)</f>
        <v>29.89</v>
      </c>
      <c r="L212" s="218">
        <f>IFERROR(VLOOKUP(B212,'[27]JUN-21'!B:H,7,FALSE),0)</f>
        <v>3.93</v>
      </c>
      <c r="M212" s="219">
        <f t="shared" si="27"/>
        <v>33.82</v>
      </c>
      <c r="N212" s="217">
        <f>IFERROR(VLOOKUP(B212,'[28]JUL-21'!B:H,6,FALSE),0)</f>
        <v>13.49</v>
      </c>
      <c r="O212" s="218">
        <f>IFERROR(VLOOKUP(B212,'[28]JUL-21'!B:H,7,FALSE),0)</f>
        <v>0.16</v>
      </c>
      <c r="P212" s="219">
        <f t="shared" si="28"/>
        <v>13.65</v>
      </c>
      <c r="Q212" s="217">
        <f>IFERROR(VLOOKUP(B212,'[29]AUG-21'!B:H,6,FALSE),0)</f>
        <v>56.63</v>
      </c>
      <c r="R212" s="218">
        <f>IFERROR(VLOOKUP(B212,'[29]AUG-21'!B:H,7,FALSE),0)</f>
        <v>9.3000000000000007</v>
      </c>
      <c r="S212" s="219">
        <f t="shared" si="30"/>
        <v>65.930000000000007</v>
      </c>
      <c r="T212" s="217">
        <f>IFERROR(VLOOKUP(B212,'[30]SEP-21'!B:H,6,FALSE),0)</f>
        <v>35.56</v>
      </c>
      <c r="U212" s="218">
        <f>IFERROR(VLOOKUP(B212,'[30]SEP-21'!B:H,7,FALSE),0)</f>
        <v>1.1399999999999999</v>
      </c>
      <c r="V212" s="219">
        <f t="shared" si="25"/>
        <v>36.700000000000003</v>
      </c>
      <c r="W212" s="195">
        <f t="shared" si="22"/>
        <v>241.90000000000003</v>
      </c>
      <c r="X212" s="196">
        <f t="shared" si="22"/>
        <v>23.57</v>
      </c>
      <c r="Y212" s="197">
        <f t="shared" si="22"/>
        <v>265.47000000000003</v>
      </c>
    </row>
    <row r="213" spans="1:25" ht="13">
      <c r="A213" s="2" t="s">
        <v>291</v>
      </c>
      <c r="B213" s="2" t="s">
        <v>402</v>
      </c>
      <c r="C213" s="89" t="s">
        <v>297</v>
      </c>
      <c r="D213" s="129" t="s">
        <v>304</v>
      </c>
      <c r="E213" s="217">
        <f>IFERROR(VLOOKUP($B213,'[25]APR-21'!$B:$H,6,FALSE),0)</f>
        <v>2.31</v>
      </c>
      <c r="F213" s="218">
        <f>IFERROR(VLOOKUP(B213,'[25]APR-21'!B:H,7,FALSE),0)</f>
        <v>1655.35</v>
      </c>
      <c r="G213" s="219">
        <f t="shared" si="29"/>
        <v>1657.6599999999999</v>
      </c>
      <c r="H213" s="217">
        <f>IFERROR(VLOOKUP(B213,'[26]MAY-21'!B:H,6,FALSE),0)</f>
        <v>599.33000000000004</v>
      </c>
      <c r="I213" s="218">
        <f>IFERROR(VLOOKUP(B213,'[26]MAY-21'!B:H,7,FALSE),0)</f>
        <v>1735.03</v>
      </c>
      <c r="J213" s="219">
        <f t="shared" si="26"/>
        <v>2334.36</v>
      </c>
      <c r="K213" s="217">
        <f>IFERROR(VLOOKUP(B213,'[27]JUN-21'!B:H,6,FALSE),0)</f>
        <v>377.74</v>
      </c>
      <c r="L213" s="218">
        <f>IFERROR(VLOOKUP(B213,'[27]JUN-21'!B:H,7,FALSE),0)</f>
        <v>1433.93</v>
      </c>
      <c r="M213" s="219">
        <f t="shared" si="27"/>
        <v>1811.67</v>
      </c>
      <c r="N213" s="217">
        <f>IFERROR(VLOOKUP(B213,'[28]JUL-21'!B:H,6,FALSE),0)</f>
        <v>2.21</v>
      </c>
      <c r="O213" s="218">
        <f>IFERROR(VLOOKUP(B213,'[28]JUL-21'!B:H,7,FALSE),0)</f>
        <v>2162.96</v>
      </c>
      <c r="P213" s="219">
        <f t="shared" si="28"/>
        <v>2165.17</v>
      </c>
      <c r="Q213" s="217">
        <f>IFERROR(VLOOKUP(B213,'[29]AUG-21'!B:H,6,FALSE),0)</f>
        <v>1.1399999999999999</v>
      </c>
      <c r="R213" s="218">
        <f>IFERROR(VLOOKUP(B213,'[29]AUG-21'!B:H,7,FALSE),0)</f>
        <v>1116.83</v>
      </c>
      <c r="S213" s="219">
        <f t="shared" si="30"/>
        <v>1117.97</v>
      </c>
      <c r="T213" s="217">
        <f>IFERROR(VLOOKUP(B213,'[30]SEP-21'!B:H,6,FALSE),0)</f>
        <v>924.69</v>
      </c>
      <c r="U213" s="218">
        <f>IFERROR(VLOOKUP(B213,'[30]SEP-21'!B:H,7,FALSE),0)</f>
        <v>1017.05</v>
      </c>
      <c r="V213" s="219">
        <f t="shared" si="25"/>
        <v>1941.74</v>
      </c>
      <c r="W213" s="195">
        <f t="shared" ref="W213:Y238" si="31">SUM(E213,H213,K213,N213,Q213,T213)</f>
        <v>1907.42</v>
      </c>
      <c r="X213" s="196">
        <f t="shared" si="31"/>
        <v>9121.15</v>
      </c>
      <c r="Y213" s="197">
        <f t="shared" si="31"/>
        <v>11028.57</v>
      </c>
    </row>
    <row r="214" spans="1:25" ht="13">
      <c r="A214" s="2" t="s">
        <v>291</v>
      </c>
      <c r="B214" s="2" t="s">
        <v>211</v>
      </c>
      <c r="C214" s="89" t="s">
        <v>297</v>
      </c>
      <c r="D214" s="129" t="s">
        <v>304</v>
      </c>
      <c r="E214" s="217">
        <f>IFERROR(VLOOKUP($B214,'[25]APR-21'!$B:$H,6,FALSE),0)</f>
        <v>25.65</v>
      </c>
      <c r="F214" s="218">
        <f>IFERROR(VLOOKUP(B214,'[25]APR-21'!B:H,7,FALSE),0)</f>
        <v>21.59</v>
      </c>
      <c r="G214" s="219">
        <f t="shared" si="29"/>
        <v>47.239999999999995</v>
      </c>
      <c r="H214" s="217">
        <f>IFERROR(VLOOKUP(B214,'[26]MAY-21'!B:H,6,FALSE),0)</f>
        <v>24.35</v>
      </c>
      <c r="I214" s="218">
        <f>IFERROR(VLOOKUP(B214,'[26]MAY-21'!B:H,7,FALSE),0)</f>
        <v>41.29</v>
      </c>
      <c r="J214" s="219">
        <f t="shared" si="26"/>
        <v>65.64</v>
      </c>
      <c r="K214" s="217">
        <f>IFERROR(VLOOKUP(B214,'[27]JUN-21'!B:H,6,FALSE),0)</f>
        <v>0</v>
      </c>
      <c r="L214" s="218">
        <f>IFERROR(VLOOKUP(B214,'[27]JUN-21'!B:H,7,FALSE),0)</f>
        <v>91.36</v>
      </c>
      <c r="M214" s="219">
        <f t="shared" si="27"/>
        <v>91.36</v>
      </c>
      <c r="N214" s="217">
        <f>IFERROR(VLOOKUP(B214,'[28]JUL-21'!B:H,6,FALSE),0)</f>
        <v>2.15</v>
      </c>
      <c r="O214" s="218">
        <f>IFERROR(VLOOKUP(B214,'[28]JUL-21'!B:H,7,FALSE),0)</f>
        <v>124.5</v>
      </c>
      <c r="P214" s="219">
        <f t="shared" si="28"/>
        <v>126.65</v>
      </c>
      <c r="Q214" s="217">
        <f>IFERROR(VLOOKUP(B214,'[29]AUG-21'!B:H,6,FALSE),0)</f>
        <v>1.93</v>
      </c>
      <c r="R214" s="218">
        <f>IFERROR(VLOOKUP(B214,'[29]AUG-21'!B:H,7,FALSE),0)</f>
        <v>46.47</v>
      </c>
      <c r="S214" s="219">
        <f t="shared" si="30"/>
        <v>48.4</v>
      </c>
      <c r="T214" s="217">
        <f>IFERROR(VLOOKUP(B214,'[30]SEP-21'!B:H,6,FALSE),0)</f>
        <v>0.89</v>
      </c>
      <c r="U214" s="218">
        <f>IFERROR(VLOOKUP(B214,'[30]SEP-21'!B:H,7,FALSE),0)</f>
        <v>76.7</v>
      </c>
      <c r="V214" s="219">
        <f t="shared" si="25"/>
        <v>77.59</v>
      </c>
      <c r="W214" s="195">
        <f t="shared" si="31"/>
        <v>54.97</v>
      </c>
      <c r="X214" s="196">
        <f t="shared" si="31"/>
        <v>401.91</v>
      </c>
      <c r="Y214" s="197">
        <f t="shared" si="31"/>
        <v>456.88</v>
      </c>
    </row>
    <row r="215" spans="1:25" ht="13">
      <c r="A215" s="2" t="s">
        <v>291</v>
      </c>
      <c r="B215" s="2" t="s">
        <v>212</v>
      </c>
      <c r="C215" s="89" t="s">
        <v>297</v>
      </c>
      <c r="D215" s="129" t="s">
        <v>304</v>
      </c>
      <c r="E215" s="217">
        <f>IFERROR(VLOOKUP($B215,'[25]APR-21'!$B:$H,6,FALSE),0)</f>
        <v>23.82</v>
      </c>
      <c r="F215" s="218">
        <f>IFERROR(VLOOKUP(B215,'[25]APR-21'!B:H,7,FALSE),0)</f>
        <v>10.65</v>
      </c>
      <c r="G215" s="219">
        <f t="shared" si="29"/>
        <v>34.47</v>
      </c>
      <c r="H215" s="217">
        <f>IFERROR(VLOOKUP(B215,'[26]MAY-21'!B:H,6,FALSE),0)</f>
        <v>0</v>
      </c>
      <c r="I215" s="218">
        <f>IFERROR(VLOOKUP(B215,'[26]MAY-21'!B:H,7,FALSE),0)</f>
        <v>0</v>
      </c>
      <c r="J215" s="219">
        <f t="shared" si="26"/>
        <v>0</v>
      </c>
      <c r="K215" s="217">
        <f>IFERROR(VLOOKUP(B215,'[27]JUN-21'!B:H,6,FALSE),0)</f>
        <v>43.45</v>
      </c>
      <c r="L215" s="218">
        <f>IFERROR(VLOOKUP(B215,'[27]JUN-21'!B:H,7,FALSE),0)</f>
        <v>110.28</v>
      </c>
      <c r="M215" s="219">
        <f t="shared" si="27"/>
        <v>153.73000000000002</v>
      </c>
      <c r="N215" s="217">
        <f>IFERROR(VLOOKUP(B215,'[28]JUL-21'!B:H,6,FALSE),0)</f>
        <v>19.03</v>
      </c>
      <c r="O215" s="218">
        <f>IFERROR(VLOOKUP(B215,'[28]JUL-21'!B:H,7,FALSE),0)</f>
        <v>20.36</v>
      </c>
      <c r="P215" s="219">
        <f t="shared" si="28"/>
        <v>39.39</v>
      </c>
      <c r="Q215" s="217">
        <f>IFERROR(VLOOKUP(B215,'[29]AUG-21'!B:H,6,FALSE),0)</f>
        <v>245.88</v>
      </c>
      <c r="R215" s="218">
        <f>IFERROR(VLOOKUP(B215,'[29]AUG-21'!B:H,7,FALSE),0)</f>
        <v>36.01</v>
      </c>
      <c r="S215" s="219">
        <f t="shared" si="30"/>
        <v>281.89</v>
      </c>
      <c r="T215" s="217">
        <f>IFERROR(VLOOKUP(B215,'[30]SEP-21'!B:H,6,FALSE),0)</f>
        <v>142.01</v>
      </c>
      <c r="U215" s="218">
        <f>IFERROR(VLOOKUP(B215,'[30]SEP-21'!B:H,7,FALSE),0)</f>
        <v>159.97999999999999</v>
      </c>
      <c r="V215" s="219">
        <f t="shared" si="25"/>
        <v>301.99</v>
      </c>
      <c r="W215" s="195">
        <f t="shared" si="31"/>
        <v>474.19</v>
      </c>
      <c r="X215" s="196">
        <f t="shared" si="31"/>
        <v>337.28</v>
      </c>
      <c r="Y215" s="197">
        <f t="shared" si="31"/>
        <v>811.47</v>
      </c>
    </row>
    <row r="216" spans="1:25" s="267" customFormat="1" ht="12.75" customHeight="1">
      <c r="A216" s="266" t="str">
        <f>INDEX([22]Unit_details!A:A,MATCH(B216,[22]Unit_details!B:B,0))</f>
        <v>STRO</v>
      </c>
      <c r="B216" s="266" t="s">
        <v>451</v>
      </c>
      <c r="C216" s="89" t="str">
        <f>VLOOKUP(B216,[22]Unit_details!B:D,2,FALSE)</f>
        <v>D</v>
      </c>
      <c r="D216" s="129" t="str">
        <f>VLOOKUP(B216,[22]Unit_details!B:D,3,FALSE)</f>
        <v>SC</v>
      </c>
      <c r="E216" s="217">
        <f>IFERROR(VLOOKUP($B216,'[25]APR-21'!$B:$H,6,FALSE),0)</f>
        <v>4984.01</v>
      </c>
      <c r="F216" s="218">
        <f>IFERROR(VLOOKUP(B216,'[25]APR-21'!B:H,7,FALSE),0)</f>
        <v>3.37</v>
      </c>
      <c r="G216" s="219">
        <f t="shared" si="29"/>
        <v>4987.38</v>
      </c>
      <c r="H216" s="217">
        <f>IFERROR(VLOOKUP(B216,'[26]MAY-21'!B:H,6,FALSE),0)</f>
        <v>7283.8</v>
      </c>
      <c r="I216" s="218">
        <f>IFERROR(VLOOKUP(B216,'[26]MAY-21'!B:H,7,FALSE),0)</f>
        <v>0</v>
      </c>
      <c r="J216" s="219">
        <f t="shared" si="26"/>
        <v>7283.8</v>
      </c>
      <c r="K216" s="217">
        <f>IFERROR(VLOOKUP(B216,'[27]JUN-21'!B:H,6,FALSE),0)</f>
        <v>3109.63</v>
      </c>
      <c r="L216" s="218">
        <f>IFERROR(VLOOKUP(B216,'[27]JUN-21'!B:H,7,FALSE),0)</f>
        <v>67.760000000000005</v>
      </c>
      <c r="M216" s="219">
        <f t="shared" si="27"/>
        <v>3177.3900000000003</v>
      </c>
      <c r="N216" s="217">
        <f>IFERROR(VLOOKUP(B216,'[28]JUL-21'!B:H,6,FALSE),0)</f>
        <v>892.84</v>
      </c>
      <c r="O216" s="218">
        <f>IFERROR(VLOOKUP(B216,'[28]JUL-21'!B:H,7,FALSE),0)</f>
        <v>31.34</v>
      </c>
      <c r="P216" s="219">
        <f t="shared" si="28"/>
        <v>924.18000000000006</v>
      </c>
      <c r="Q216" s="217">
        <f>IFERROR(VLOOKUP(B216,'[29]AUG-21'!B:H,6,FALSE),0)</f>
        <v>1855.59</v>
      </c>
      <c r="R216" s="218">
        <f>IFERROR(VLOOKUP(B216,'[29]AUG-21'!B:H,7,FALSE),0)</f>
        <v>16.34</v>
      </c>
      <c r="S216" s="219">
        <f t="shared" si="30"/>
        <v>1871.9299999999998</v>
      </c>
      <c r="T216" s="217">
        <f>IFERROR(VLOOKUP(B216,'[30]SEP-21'!B:H,6,FALSE),0)</f>
        <v>1381.98</v>
      </c>
      <c r="U216" s="218">
        <f>IFERROR(VLOOKUP(B216,'[30]SEP-21'!B:H,7,FALSE),0)</f>
        <v>56.14</v>
      </c>
      <c r="V216" s="219">
        <f t="shared" si="25"/>
        <v>1438.1200000000001</v>
      </c>
      <c r="W216" s="262">
        <f t="shared" ref="W216:X218" si="32">+E216+H216+K216+N216+Q216+T216</f>
        <v>19507.850000000002</v>
      </c>
      <c r="X216" s="218">
        <f t="shared" si="32"/>
        <v>174.95000000000002</v>
      </c>
      <c r="Y216" s="219">
        <f t="shared" ref="Y216:Y218" si="33">+W216+X216</f>
        <v>19682.800000000003</v>
      </c>
    </row>
    <row r="217" spans="1:25" s="267" customFormat="1" ht="13">
      <c r="A217" s="266" t="str">
        <f>INDEX([22]Unit_details!A:A,MATCH(B217,[22]Unit_details!B:B,0))</f>
        <v>STRO</v>
      </c>
      <c r="B217" s="266" t="s">
        <v>452</v>
      </c>
      <c r="C217" s="89" t="str">
        <f>VLOOKUP(B217,[22]Unit_details!B:D,2,FALSE)</f>
        <v>D</v>
      </c>
      <c r="D217" s="129" t="str">
        <f>VLOOKUP(B217,[22]Unit_details!B:D,3,FALSE)</f>
        <v>SC</v>
      </c>
      <c r="E217" s="217">
        <f>IFERROR(VLOOKUP($B217,'[25]APR-21'!$B:$H,6,FALSE),0)</f>
        <v>5597.01</v>
      </c>
      <c r="F217" s="218">
        <f>IFERROR(VLOOKUP(B217,'[25]APR-21'!B:H,7,FALSE),0)</f>
        <v>4.04</v>
      </c>
      <c r="G217" s="219">
        <f t="shared" si="29"/>
        <v>5601.05</v>
      </c>
      <c r="H217" s="217">
        <f>IFERROR(VLOOKUP(B217,'[26]MAY-21'!B:H,6,FALSE),0)</f>
        <v>7729.64</v>
      </c>
      <c r="I217" s="218">
        <f>IFERROR(VLOOKUP(B217,'[26]MAY-21'!B:H,7,FALSE),0)</f>
        <v>0.03</v>
      </c>
      <c r="J217" s="219">
        <f t="shared" si="26"/>
        <v>7729.67</v>
      </c>
      <c r="K217" s="217">
        <f>IFERROR(VLOOKUP(B217,'[27]JUN-21'!B:H,6,FALSE),0)</f>
        <v>3269.75</v>
      </c>
      <c r="L217" s="218">
        <f>IFERROR(VLOOKUP(B217,'[27]JUN-21'!B:H,7,FALSE),0)</f>
        <v>73.44</v>
      </c>
      <c r="M217" s="219">
        <f t="shared" si="27"/>
        <v>3343.19</v>
      </c>
      <c r="N217" s="217">
        <f>IFERROR(VLOOKUP(B217,'[28]JUL-21'!B:H,6,FALSE),0)</f>
        <v>977</v>
      </c>
      <c r="O217" s="218">
        <f>IFERROR(VLOOKUP(B217,'[28]JUL-21'!B:H,7,FALSE),0)</f>
        <v>28.8</v>
      </c>
      <c r="P217" s="219">
        <f t="shared" si="28"/>
        <v>1005.8</v>
      </c>
      <c r="Q217" s="217">
        <f>IFERROR(VLOOKUP(B217,'[29]AUG-21'!B:H,6,FALSE),0)</f>
        <v>1994.74</v>
      </c>
      <c r="R217" s="218">
        <f>IFERROR(VLOOKUP(B217,'[29]AUG-21'!B:H,7,FALSE),0)</f>
        <v>20.399999999999999</v>
      </c>
      <c r="S217" s="219">
        <f t="shared" si="30"/>
        <v>2015.14</v>
      </c>
      <c r="T217" s="217">
        <f>IFERROR(VLOOKUP(B217,'[30]SEP-21'!B:H,6,FALSE),0)</f>
        <v>1404.9</v>
      </c>
      <c r="U217" s="218">
        <f>IFERROR(VLOOKUP(B217,'[30]SEP-21'!B:H,7,FALSE),0)</f>
        <v>123.67</v>
      </c>
      <c r="V217" s="219">
        <f t="shared" si="25"/>
        <v>1528.5700000000002</v>
      </c>
      <c r="W217" s="262">
        <f t="shared" si="32"/>
        <v>20973.040000000005</v>
      </c>
      <c r="X217" s="218">
        <f t="shared" si="32"/>
        <v>250.38</v>
      </c>
      <c r="Y217" s="219">
        <f t="shared" si="33"/>
        <v>21223.420000000006</v>
      </c>
    </row>
    <row r="218" spans="1:25" s="267" customFormat="1" ht="13">
      <c r="A218" s="266" t="str">
        <f>INDEX([22]Unit_details!A:A,MATCH(B218,[22]Unit_details!B:B,0))</f>
        <v>STRO</v>
      </c>
      <c r="B218" s="266" t="s">
        <v>453</v>
      </c>
      <c r="C218" s="89" t="str">
        <f>VLOOKUP(B218,[22]Unit_details!B:D,2,FALSE)</f>
        <v>D</v>
      </c>
      <c r="D218" s="129" t="str">
        <f>VLOOKUP(B218,[22]Unit_details!B:D,3,FALSE)</f>
        <v>SC</v>
      </c>
      <c r="E218" s="217">
        <f>IFERROR(VLOOKUP($B218,'[25]APR-21'!$B:$H,6,FALSE),0)</f>
        <v>5169.62</v>
      </c>
      <c r="F218" s="218">
        <f>IFERROR(VLOOKUP(B218,'[25]APR-21'!B:H,7,FALSE),0)</f>
        <v>3.27</v>
      </c>
      <c r="G218" s="219">
        <f t="shared" si="29"/>
        <v>5172.8900000000003</v>
      </c>
      <c r="H218" s="217">
        <f>IFERROR(VLOOKUP(B218,'[26]MAY-21'!B:H,6,FALSE),0)</f>
        <v>7133.06</v>
      </c>
      <c r="I218" s="218">
        <f>IFERROR(VLOOKUP(B218,'[26]MAY-21'!B:H,7,FALSE),0)</f>
        <v>0</v>
      </c>
      <c r="J218" s="219">
        <f t="shared" si="26"/>
        <v>7133.06</v>
      </c>
      <c r="K218" s="217">
        <f>IFERROR(VLOOKUP(B218,'[27]JUN-21'!B:H,6,FALSE),0)</f>
        <v>3101.09</v>
      </c>
      <c r="L218" s="218">
        <f>IFERROR(VLOOKUP(B218,'[27]JUN-21'!B:H,7,FALSE),0)</f>
        <v>51.7</v>
      </c>
      <c r="M218" s="219">
        <f t="shared" si="27"/>
        <v>3152.79</v>
      </c>
      <c r="N218" s="217">
        <f>IFERROR(VLOOKUP(B218,'[28]JUL-21'!B:H,6,FALSE),0)</f>
        <v>906.91</v>
      </c>
      <c r="O218" s="218">
        <f>IFERROR(VLOOKUP(B218,'[28]JUL-21'!B:H,7,FALSE),0)</f>
        <v>20.149999999999999</v>
      </c>
      <c r="P218" s="219">
        <f t="shared" si="28"/>
        <v>927.06</v>
      </c>
      <c r="Q218" s="217">
        <f>IFERROR(VLOOKUP(B218,'[29]AUG-21'!B:H,6,FALSE),0)</f>
        <v>1853.03</v>
      </c>
      <c r="R218" s="218">
        <f>IFERROR(VLOOKUP(B218,'[29]AUG-21'!B:H,7,FALSE),0)</f>
        <v>19.350000000000001</v>
      </c>
      <c r="S218" s="219">
        <f t="shared" si="30"/>
        <v>1872.3799999999999</v>
      </c>
      <c r="T218" s="217">
        <f>IFERROR(VLOOKUP(B218,'[30]SEP-21'!B:H,6,FALSE),0)</f>
        <v>1329.92</v>
      </c>
      <c r="U218" s="218">
        <f>IFERROR(VLOOKUP(B218,'[30]SEP-21'!B:H,7,FALSE),0)</f>
        <v>94.32</v>
      </c>
      <c r="V218" s="219">
        <f t="shared" si="25"/>
        <v>1424.24</v>
      </c>
      <c r="W218" s="262">
        <f t="shared" si="32"/>
        <v>19493.629999999997</v>
      </c>
      <c r="X218" s="218">
        <f t="shared" si="32"/>
        <v>188.79</v>
      </c>
      <c r="Y218" s="219">
        <f t="shared" si="33"/>
        <v>19682.419999999998</v>
      </c>
    </row>
    <row r="219" spans="1:25" ht="13">
      <c r="A219" s="2" t="s">
        <v>292</v>
      </c>
      <c r="B219" s="2" t="s">
        <v>213</v>
      </c>
      <c r="C219" s="89" t="s">
        <v>297</v>
      </c>
      <c r="D219" s="129" t="s">
        <v>298</v>
      </c>
      <c r="E219" s="217">
        <f>IFERROR(VLOOKUP($B219,'[25]APR-21'!$B:$H,6,FALSE),0)</f>
        <v>0</v>
      </c>
      <c r="F219" s="218">
        <f>IFERROR(VLOOKUP(B219,'[25]APR-21'!B:H,7,FALSE),0)</f>
        <v>0</v>
      </c>
      <c r="G219" s="219">
        <f t="shared" si="29"/>
        <v>0</v>
      </c>
      <c r="H219" s="217">
        <f>IFERROR(VLOOKUP(B219,'[26]MAY-21'!B:H,6,FALSE),0)</f>
        <v>0</v>
      </c>
      <c r="I219" s="218">
        <f>IFERROR(VLOOKUP(B219,'[26]MAY-21'!B:H,7,FALSE),0)</f>
        <v>0</v>
      </c>
      <c r="J219" s="219">
        <f t="shared" si="26"/>
        <v>0</v>
      </c>
      <c r="K219" s="217">
        <f>IFERROR(VLOOKUP(B219,'[27]JUN-21'!B:H,6,FALSE),0)</f>
        <v>0</v>
      </c>
      <c r="L219" s="218">
        <f>IFERROR(VLOOKUP(B219,'[27]JUN-21'!B:H,7,FALSE),0)</f>
        <v>0</v>
      </c>
      <c r="M219" s="219">
        <f t="shared" si="27"/>
        <v>0</v>
      </c>
      <c r="N219" s="217">
        <f>IFERROR(VLOOKUP(B219,'[28]JUL-21'!B:H,6,FALSE),0)</f>
        <v>0</v>
      </c>
      <c r="O219" s="218">
        <f>IFERROR(VLOOKUP(B219,'[28]JUL-21'!B:H,7,FALSE),0)</f>
        <v>0</v>
      </c>
      <c r="P219" s="219">
        <f t="shared" si="28"/>
        <v>0</v>
      </c>
      <c r="Q219" s="217">
        <f>IFERROR(VLOOKUP(B219,'[29]AUG-21'!B:H,6,FALSE),0)</f>
        <v>0</v>
      </c>
      <c r="R219" s="218">
        <f>IFERROR(VLOOKUP(B219,'[29]AUG-21'!B:H,7,FALSE),0)</f>
        <v>0</v>
      </c>
      <c r="S219" s="219">
        <f t="shared" si="30"/>
        <v>0</v>
      </c>
      <c r="T219" s="217">
        <f>IFERROR(VLOOKUP(B219,'[30]SEP-21'!B:H,6,FALSE),0)</f>
        <v>0</v>
      </c>
      <c r="U219" s="218">
        <f>IFERROR(VLOOKUP(B219,'[30]SEP-21'!B:H,7,FALSE),0)</f>
        <v>0</v>
      </c>
      <c r="V219" s="219">
        <f t="shared" si="25"/>
        <v>0</v>
      </c>
      <c r="W219" s="195">
        <f t="shared" si="31"/>
        <v>0</v>
      </c>
      <c r="X219" s="196">
        <f t="shared" si="31"/>
        <v>0</v>
      </c>
      <c r="Y219" s="197">
        <f t="shared" si="31"/>
        <v>0</v>
      </c>
    </row>
    <row r="220" spans="1:25" ht="13">
      <c r="A220" s="2" t="s">
        <v>332</v>
      </c>
      <c r="B220" s="2" t="s">
        <v>333</v>
      </c>
      <c r="C220" s="89" t="s">
        <v>297</v>
      </c>
      <c r="D220" s="129" t="s">
        <v>302</v>
      </c>
      <c r="E220" s="217">
        <f>IFERROR(VLOOKUP($B220,'[25]APR-21'!$B:$H,6,FALSE),0)</f>
        <v>0</v>
      </c>
      <c r="F220" s="218">
        <f>IFERROR(VLOOKUP(B220,'[25]APR-21'!B:H,7,FALSE),0)</f>
        <v>0</v>
      </c>
      <c r="G220" s="219">
        <f t="shared" si="29"/>
        <v>0</v>
      </c>
      <c r="H220" s="217">
        <f>IFERROR(VLOOKUP(B220,'[26]MAY-21'!B:H,6,FALSE),0)</f>
        <v>0</v>
      </c>
      <c r="I220" s="218">
        <f>IFERROR(VLOOKUP(B220,'[26]MAY-21'!B:H,7,FALSE),0)</f>
        <v>0</v>
      </c>
      <c r="J220" s="219">
        <f t="shared" si="26"/>
        <v>0</v>
      </c>
      <c r="K220" s="217">
        <f>IFERROR(VLOOKUP(B220,'[27]JUN-21'!B:H,6,FALSE),0)</f>
        <v>0</v>
      </c>
      <c r="L220" s="218">
        <f>IFERROR(VLOOKUP(B220,'[27]JUN-21'!B:H,7,FALSE),0)</f>
        <v>0</v>
      </c>
      <c r="M220" s="219">
        <f t="shared" si="27"/>
        <v>0</v>
      </c>
      <c r="N220" s="217">
        <f>IFERROR(VLOOKUP(B220,'[28]JUL-21'!B:H,6,FALSE),0)</f>
        <v>0</v>
      </c>
      <c r="O220" s="218">
        <f>IFERROR(VLOOKUP(B220,'[28]JUL-21'!B:H,7,FALSE),0)</f>
        <v>0</v>
      </c>
      <c r="P220" s="219">
        <f t="shared" si="28"/>
        <v>0</v>
      </c>
      <c r="Q220" s="217">
        <f>IFERROR(VLOOKUP(B220,'[29]AUG-21'!B:H,6,FALSE),0)</f>
        <v>0</v>
      </c>
      <c r="R220" s="218">
        <f>IFERROR(VLOOKUP(B220,'[29]AUG-21'!B:H,7,FALSE),0)</f>
        <v>0</v>
      </c>
      <c r="S220" s="219">
        <f t="shared" si="30"/>
        <v>0</v>
      </c>
      <c r="T220" s="217">
        <f>IFERROR(VLOOKUP(B220,'[30]SEP-21'!B:H,6,FALSE),0)</f>
        <v>0</v>
      </c>
      <c r="U220" s="218">
        <f>IFERROR(VLOOKUP(B220,'[30]SEP-21'!B:H,7,FALSE),0)</f>
        <v>0</v>
      </c>
      <c r="V220" s="219">
        <f t="shared" si="25"/>
        <v>0</v>
      </c>
      <c r="W220" s="195">
        <f t="shared" si="31"/>
        <v>0</v>
      </c>
      <c r="X220" s="196">
        <f t="shared" si="31"/>
        <v>0</v>
      </c>
      <c r="Y220" s="197">
        <f t="shared" si="31"/>
        <v>0</v>
      </c>
    </row>
    <row r="221" spans="1:25" ht="13">
      <c r="A221" s="2" t="s">
        <v>332</v>
      </c>
      <c r="B221" s="2" t="s">
        <v>334</v>
      </c>
      <c r="C221" s="89" t="s">
        <v>297</v>
      </c>
      <c r="D221" s="129" t="s">
        <v>302</v>
      </c>
      <c r="E221" s="217">
        <f>IFERROR(VLOOKUP($B221,'[25]APR-21'!$B:$H,6,FALSE),0)</f>
        <v>0</v>
      </c>
      <c r="F221" s="218">
        <f>IFERROR(VLOOKUP(B221,'[25]APR-21'!B:H,7,FALSE),0)</f>
        <v>0</v>
      </c>
      <c r="G221" s="219">
        <f t="shared" si="29"/>
        <v>0</v>
      </c>
      <c r="H221" s="217">
        <f>IFERROR(VLOOKUP(B221,'[26]MAY-21'!B:H,6,FALSE),0)</f>
        <v>0</v>
      </c>
      <c r="I221" s="218">
        <f>IFERROR(VLOOKUP(B221,'[26]MAY-21'!B:H,7,FALSE),0)</f>
        <v>0</v>
      </c>
      <c r="J221" s="219">
        <f t="shared" si="26"/>
        <v>0</v>
      </c>
      <c r="K221" s="217">
        <f>IFERROR(VLOOKUP(B221,'[27]JUN-21'!B:H,6,FALSE),0)</f>
        <v>0</v>
      </c>
      <c r="L221" s="218">
        <f>IFERROR(VLOOKUP(B221,'[27]JUN-21'!B:H,7,FALSE),0)</f>
        <v>0</v>
      </c>
      <c r="M221" s="219">
        <f t="shared" si="27"/>
        <v>0</v>
      </c>
      <c r="N221" s="217">
        <f>IFERROR(VLOOKUP(B221,'[28]JUL-21'!B:H,6,FALSE),0)</f>
        <v>0</v>
      </c>
      <c r="O221" s="218">
        <f>IFERROR(VLOOKUP(B221,'[28]JUL-21'!B:H,7,FALSE),0)</f>
        <v>0</v>
      </c>
      <c r="P221" s="219">
        <f t="shared" si="28"/>
        <v>0</v>
      </c>
      <c r="Q221" s="217">
        <f>IFERROR(VLOOKUP(B221,'[29]AUG-21'!B:H,6,FALSE),0)</f>
        <v>0</v>
      </c>
      <c r="R221" s="218">
        <f>IFERROR(VLOOKUP(B221,'[29]AUG-21'!B:H,7,FALSE),0)</f>
        <v>0</v>
      </c>
      <c r="S221" s="219">
        <f t="shared" si="30"/>
        <v>0</v>
      </c>
      <c r="T221" s="217">
        <f>IFERROR(VLOOKUP(B221,'[30]SEP-21'!B:H,6,FALSE),0)</f>
        <v>0</v>
      </c>
      <c r="U221" s="218">
        <f>IFERROR(VLOOKUP(B221,'[30]SEP-21'!B:H,7,FALSE),0)</f>
        <v>0</v>
      </c>
      <c r="V221" s="219">
        <f t="shared" si="25"/>
        <v>0</v>
      </c>
      <c r="W221" s="195">
        <f t="shared" si="31"/>
        <v>0</v>
      </c>
      <c r="X221" s="196">
        <f t="shared" si="31"/>
        <v>0</v>
      </c>
      <c r="Y221" s="197">
        <f t="shared" si="31"/>
        <v>0</v>
      </c>
    </row>
    <row r="222" spans="1:25" ht="13">
      <c r="A222" s="2" t="s">
        <v>294</v>
      </c>
      <c r="B222" s="2" t="s">
        <v>216</v>
      </c>
      <c r="C222" s="89" t="s">
        <v>297</v>
      </c>
      <c r="D222" s="129" t="s">
        <v>302</v>
      </c>
      <c r="E222" s="217">
        <f>IFERROR(VLOOKUP($B222,'[25]APR-21'!$B:$H,6,FALSE),0)</f>
        <v>0</v>
      </c>
      <c r="F222" s="218">
        <f>IFERROR(VLOOKUP(B222,'[25]APR-21'!B:H,7,FALSE),0)</f>
        <v>0</v>
      </c>
      <c r="G222" s="219">
        <f t="shared" si="29"/>
        <v>0</v>
      </c>
      <c r="H222" s="217">
        <f>IFERROR(VLOOKUP(B222,'[26]MAY-21'!B:H,6,FALSE),0)</f>
        <v>0</v>
      </c>
      <c r="I222" s="218">
        <f>IFERROR(VLOOKUP(B222,'[26]MAY-21'!B:H,7,FALSE),0)</f>
        <v>0</v>
      </c>
      <c r="J222" s="219">
        <f t="shared" si="26"/>
        <v>0</v>
      </c>
      <c r="K222" s="217">
        <f>IFERROR(VLOOKUP(B222,'[27]JUN-21'!B:H,6,FALSE),0)</f>
        <v>0</v>
      </c>
      <c r="L222" s="218">
        <f>IFERROR(VLOOKUP(B222,'[27]JUN-21'!B:H,7,FALSE),0)</f>
        <v>0</v>
      </c>
      <c r="M222" s="219">
        <f t="shared" si="27"/>
        <v>0</v>
      </c>
      <c r="N222" s="217">
        <f>IFERROR(VLOOKUP(B222,'[28]JUL-21'!B:H,6,FALSE),0)</f>
        <v>0</v>
      </c>
      <c r="O222" s="218">
        <f>IFERROR(VLOOKUP(B222,'[28]JUL-21'!B:H,7,FALSE),0)</f>
        <v>0</v>
      </c>
      <c r="P222" s="219">
        <f t="shared" si="28"/>
        <v>0</v>
      </c>
      <c r="Q222" s="217">
        <f>IFERROR(VLOOKUP(B222,'[29]AUG-21'!B:H,6,FALSE),0)</f>
        <v>0</v>
      </c>
      <c r="R222" s="218">
        <f>IFERROR(VLOOKUP(B222,'[29]AUG-21'!B:H,7,FALSE),0)</f>
        <v>0</v>
      </c>
      <c r="S222" s="219">
        <f t="shared" si="30"/>
        <v>0</v>
      </c>
      <c r="T222" s="217">
        <f>IFERROR(VLOOKUP(B222,'[30]SEP-21'!B:H,6,FALSE),0)</f>
        <v>0</v>
      </c>
      <c r="U222" s="218">
        <f>IFERROR(VLOOKUP(B222,'[30]SEP-21'!B:H,7,FALSE),0)</f>
        <v>0</v>
      </c>
      <c r="V222" s="219">
        <f t="shared" si="25"/>
        <v>0</v>
      </c>
      <c r="W222" s="195">
        <f t="shared" si="31"/>
        <v>0</v>
      </c>
      <c r="X222" s="196">
        <f t="shared" si="31"/>
        <v>0</v>
      </c>
      <c r="Y222" s="197">
        <f t="shared" si="31"/>
        <v>0</v>
      </c>
    </row>
    <row r="223" spans="1:25" ht="13">
      <c r="A223" s="2" t="s">
        <v>294</v>
      </c>
      <c r="B223" s="2" t="s">
        <v>217</v>
      </c>
      <c r="C223" s="89" t="s">
        <v>297</v>
      </c>
      <c r="D223" s="129" t="s">
        <v>302</v>
      </c>
      <c r="E223" s="217">
        <f>IFERROR(VLOOKUP($B223,'[25]APR-21'!$B:$H,6,FALSE),0)</f>
        <v>0</v>
      </c>
      <c r="F223" s="218">
        <f>IFERROR(VLOOKUP(B223,'[25]APR-21'!B:H,7,FALSE),0)</f>
        <v>0</v>
      </c>
      <c r="G223" s="219">
        <f t="shared" si="29"/>
        <v>0</v>
      </c>
      <c r="H223" s="217">
        <f>IFERROR(VLOOKUP(B223,'[26]MAY-21'!B:H,6,FALSE),0)</f>
        <v>0</v>
      </c>
      <c r="I223" s="218">
        <f>IFERROR(VLOOKUP(B223,'[26]MAY-21'!B:H,7,FALSE),0)</f>
        <v>0</v>
      </c>
      <c r="J223" s="219">
        <f t="shared" si="26"/>
        <v>0</v>
      </c>
      <c r="K223" s="217">
        <f>IFERROR(VLOOKUP(B223,'[27]JUN-21'!B:H,6,FALSE),0)</f>
        <v>0</v>
      </c>
      <c r="L223" s="218">
        <f>IFERROR(VLOOKUP(B223,'[27]JUN-21'!B:H,7,FALSE),0)</f>
        <v>0</v>
      </c>
      <c r="M223" s="219">
        <f t="shared" si="27"/>
        <v>0</v>
      </c>
      <c r="N223" s="217">
        <f>IFERROR(VLOOKUP(B223,'[28]JUL-21'!B:H,6,FALSE),0)</f>
        <v>0</v>
      </c>
      <c r="O223" s="218">
        <f>IFERROR(VLOOKUP(B223,'[28]JUL-21'!B:H,7,FALSE),0)</f>
        <v>0</v>
      </c>
      <c r="P223" s="219">
        <f t="shared" si="28"/>
        <v>0</v>
      </c>
      <c r="Q223" s="217">
        <f>IFERROR(VLOOKUP(B223,'[29]AUG-21'!B:H,6,FALSE),0)</f>
        <v>0</v>
      </c>
      <c r="R223" s="218">
        <f>IFERROR(VLOOKUP(B223,'[29]AUG-21'!B:H,7,FALSE),0)</f>
        <v>0</v>
      </c>
      <c r="S223" s="219">
        <f t="shared" si="30"/>
        <v>0</v>
      </c>
      <c r="T223" s="217">
        <f>IFERROR(VLOOKUP(B223,'[30]SEP-21'!B:H,6,FALSE),0)</f>
        <v>0</v>
      </c>
      <c r="U223" s="218">
        <f>IFERROR(VLOOKUP(B223,'[30]SEP-21'!B:H,7,FALSE),0)</f>
        <v>0</v>
      </c>
      <c r="V223" s="219">
        <f t="shared" si="25"/>
        <v>0</v>
      </c>
      <c r="W223" s="195">
        <f t="shared" si="31"/>
        <v>0</v>
      </c>
      <c r="X223" s="196">
        <f t="shared" si="31"/>
        <v>0</v>
      </c>
      <c r="Y223" s="197">
        <f t="shared" si="31"/>
        <v>0</v>
      </c>
    </row>
    <row r="224" spans="1:25" ht="13">
      <c r="A224" s="2" t="s">
        <v>294</v>
      </c>
      <c r="B224" s="2" t="s">
        <v>218</v>
      </c>
      <c r="C224" s="89" t="s">
        <v>297</v>
      </c>
      <c r="D224" s="129" t="s">
        <v>302</v>
      </c>
      <c r="E224" s="217">
        <f>IFERROR(VLOOKUP($B224,'[25]APR-21'!$B:$H,6,FALSE),0)</f>
        <v>0</v>
      </c>
      <c r="F224" s="218">
        <f>IFERROR(VLOOKUP(B224,'[25]APR-21'!B:H,7,FALSE),0)</f>
        <v>0</v>
      </c>
      <c r="G224" s="219">
        <f t="shared" si="29"/>
        <v>0</v>
      </c>
      <c r="H224" s="217">
        <f>IFERROR(VLOOKUP(B224,'[26]MAY-21'!B:H,6,FALSE),0)</f>
        <v>0</v>
      </c>
      <c r="I224" s="218">
        <f>IFERROR(VLOOKUP(B224,'[26]MAY-21'!B:H,7,FALSE),0)</f>
        <v>0</v>
      </c>
      <c r="J224" s="219">
        <f t="shared" si="26"/>
        <v>0</v>
      </c>
      <c r="K224" s="217">
        <f>IFERROR(VLOOKUP(B224,'[27]JUN-21'!B:H,6,FALSE),0)</f>
        <v>0</v>
      </c>
      <c r="L224" s="218">
        <f>IFERROR(VLOOKUP(B224,'[27]JUN-21'!B:H,7,FALSE),0)</f>
        <v>0</v>
      </c>
      <c r="M224" s="219">
        <f t="shared" si="27"/>
        <v>0</v>
      </c>
      <c r="N224" s="217">
        <f>IFERROR(VLOOKUP(B224,'[28]JUL-21'!B:H,6,FALSE),0)</f>
        <v>0</v>
      </c>
      <c r="O224" s="218">
        <f>IFERROR(VLOOKUP(B224,'[28]JUL-21'!B:H,7,FALSE),0)</f>
        <v>0</v>
      </c>
      <c r="P224" s="219">
        <f t="shared" si="28"/>
        <v>0</v>
      </c>
      <c r="Q224" s="217">
        <f>IFERROR(VLOOKUP(B224,'[29]AUG-21'!B:H,6,FALSE),0)</f>
        <v>0</v>
      </c>
      <c r="R224" s="218">
        <f>IFERROR(VLOOKUP(B224,'[29]AUG-21'!B:H,7,FALSE),0)</f>
        <v>0</v>
      </c>
      <c r="S224" s="219">
        <f t="shared" si="30"/>
        <v>0</v>
      </c>
      <c r="T224" s="217">
        <f>IFERROR(VLOOKUP(B224,'[30]SEP-21'!B:H,6,FALSE),0)</f>
        <v>0</v>
      </c>
      <c r="U224" s="218">
        <f>IFERROR(VLOOKUP(B224,'[30]SEP-21'!B:H,7,FALSE),0)</f>
        <v>0</v>
      </c>
      <c r="V224" s="219">
        <f t="shared" si="25"/>
        <v>0</v>
      </c>
      <c r="W224" s="195">
        <f t="shared" si="31"/>
        <v>0</v>
      </c>
      <c r="X224" s="196">
        <f t="shared" si="31"/>
        <v>0</v>
      </c>
      <c r="Y224" s="197">
        <f t="shared" si="31"/>
        <v>0</v>
      </c>
    </row>
    <row r="225" spans="1:25" ht="13">
      <c r="A225" s="2" t="s">
        <v>366</v>
      </c>
      <c r="B225" s="2" t="s">
        <v>367</v>
      </c>
      <c r="C225" s="89" t="s">
        <v>297</v>
      </c>
      <c r="D225" s="129" t="s">
        <v>303</v>
      </c>
      <c r="E225" s="217">
        <f>IFERROR(VLOOKUP($B225,'[25]APR-21'!$B:$H,6,FALSE),0)</f>
        <v>24196.400000000001</v>
      </c>
      <c r="F225" s="218">
        <f>IFERROR(VLOOKUP(B225,'[25]APR-21'!B:H,7,FALSE),0)</f>
        <v>1.5</v>
      </c>
      <c r="G225" s="219">
        <f t="shared" si="29"/>
        <v>24197.9</v>
      </c>
      <c r="H225" s="217">
        <f>IFERROR(VLOOKUP(B225,'[26]MAY-21'!B:H,6,FALSE),0)</f>
        <v>28447.599999999999</v>
      </c>
      <c r="I225" s="218">
        <f>IFERROR(VLOOKUP(B225,'[26]MAY-21'!B:H,7,FALSE),0)</f>
        <v>259.5</v>
      </c>
      <c r="J225" s="219">
        <f t="shared" si="26"/>
        <v>28707.1</v>
      </c>
      <c r="K225" s="217">
        <f>IFERROR(VLOOKUP(B225,'[27]JUN-21'!B:H,6,FALSE),0)</f>
        <v>19454.080000000002</v>
      </c>
      <c r="L225" s="218">
        <f>IFERROR(VLOOKUP(B225,'[27]JUN-21'!B:H,7,FALSE),0)</f>
        <v>443.78</v>
      </c>
      <c r="M225" s="219">
        <f t="shared" si="27"/>
        <v>19897.86</v>
      </c>
      <c r="N225" s="217">
        <f>IFERROR(VLOOKUP(B225,'[28]JUL-21'!B:H,6,FALSE),0)</f>
        <v>13466.25</v>
      </c>
      <c r="O225" s="218">
        <f>IFERROR(VLOOKUP(B225,'[28]JUL-21'!B:H,7,FALSE),0)</f>
        <v>813.44</v>
      </c>
      <c r="P225" s="219">
        <f t="shared" si="28"/>
        <v>14279.69</v>
      </c>
      <c r="Q225" s="217">
        <f>IFERROR(VLOOKUP(B225,'[29]AUG-21'!B:H,6,FALSE),0)</f>
        <v>1327.54</v>
      </c>
      <c r="R225" s="218">
        <f>IFERROR(VLOOKUP(B225,'[29]AUG-21'!B:H,7,FALSE),0)</f>
        <v>0.4</v>
      </c>
      <c r="S225" s="219">
        <f t="shared" si="30"/>
        <v>1327.94</v>
      </c>
      <c r="T225" s="217">
        <f>IFERROR(VLOOKUP(B225,'[30]SEP-21'!B:H,6,FALSE),0)</f>
        <v>5249.83</v>
      </c>
      <c r="U225" s="218">
        <f>IFERROR(VLOOKUP(B225,'[30]SEP-21'!B:H,7,FALSE),0)</f>
        <v>2673.68</v>
      </c>
      <c r="V225" s="219">
        <f t="shared" si="25"/>
        <v>7923.51</v>
      </c>
      <c r="W225" s="195">
        <f t="shared" si="31"/>
        <v>92141.7</v>
      </c>
      <c r="X225" s="196">
        <f t="shared" si="31"/>
        <v>4192.3</v>
      </c>
      <c r="Y225" s="197">
        <f t="shared" si="31"/>
        <v>96334</v>
      </c>
    </row>
    <row r="226" spans="1:25" ht="13">
      <c r="A226" s="2" t="s">
        <v>366</v>
      </c>
      <c r="B226" s="2" t="s">
        <v>368</v>
      </c>
      <c r="C226" s="89" t="s">
        <v>297</v>
      </c>
      <c r="D226" s="129" t="s">
        <v>303</v>
      </c>
      <c r="E226" s="217">
        <f>IFERROR(VLOOKUP($B226,'[25]APR-21'!$B:$H,6,FALSE),0)</f>
        <v>1052.3399999999999</v>
      </c>
      <c r="F226" s="218">
        <f>IFERROR(VLOOKUP(B226,'[25]APR-21'!B:H,7,FALSE),0)</f>
        <v>10849.94</v>
      </c>
      <c r="G226" s="219">
        <f t="shared" si="29"/>
        <v>11902.28</v>
      </c>
      <c r="H226" s="217">
        <f>IFERROR(VLOOKUP(B226,'[26]MAY-21'!B:H,6,FALSE),0)</f>
        <v>657.19</v>
      </c>
      <c r="I226" s="218">
        <f>IFERROR(VLOOKUP(B226,'[26]MAY-21'!B:H,7,FALSE),0)</f>
        <v>9177.76</v>
      </c>
      <c r="J226" s="219">
        <f t="shared" si="26"/>
        <v>9834.9500000000007</v>
      </c>
      <c r="K226" s="217">
        <f>IFERROR(VLOOKUP(B226,'[27]JUN-21'!B:H,6,FALSE),0)</f>
        <v>514.13</v>
      </c>
      <c r="L226" s="218">
        <f>IFERROR(VLOOKUP(B226,'[27]JUN-21'!B:H,7,FALSE),0)</f>
        <v>4941.0600000000004</v>
      </c>
      <c r="M226" s="219">
        <f t="shared" si="27"/>
        <v>5455.1900000000005</v>
      </c>
      <c r="N226" s="217">
        <f>IFERROR(VLOOKUP(B226,'[28]JUL-21'!B:H,6,FALSE),0)</f>
        <v>385.42</v>
      </c>
      <c r="O226" s="218">
        <f>IFERROR(VLOOKUP(B226,'[28]JUL-21'!B:H,7,FALSE),0)</f>
        <v>3943.88</v>
      </c>
      <c r="P226" s="219">
        <f t="shared" si="28"/>
        <v>4329.3</v>
      </c>
      <c r="Q226" s="217">
        <f>IFERROR(VLOOKUP(B226,'[29]AUG-21'!B:H,6,FALSE),0)</f>
        <v>31.8</v>
      </c>
      <c r="R226" s="218">
        <f>IFERROR(VLOOKUP(B226,'[29]AUG-21'!B:H,7,FALSE),0)</f>
        <v>14202.59</v>
      </c>
      <c r="S226" s="219">
        <f t="shared" si="30"/>
        <v>14234.39</v>
      </c>
      <c r="T226" s="217">
        <f>IFERROR(VLOOKUP(B226,'[30]SEP-21'!B:H,6,FALSE),0)</f>
        <v>46.02</v>
      </c>
      <c r="U226" s="218">
        <f>IFERROR(VLOOKUP(B226,'[30]SEP-21'!B:H,7,FALSE),0)</f>
        <v>12794.41</v>
      </c>
      <c r="V226" s="219">
        <f t="shared" si="25"/>
        <v>12840.43</v>
      </c>
      <c r="W226" s="195">
        <f t="shared" si="31"/>
        <v>2686.9</v>
      </c>
      <c r="X226" s="196">
        <f t="shared" si="31"/>
        <v>55909.64</v>
      </c>
      <c r="Y226" s="197">
        <f t="shared" si="31"/>
        <v>58596.54</v>
      </c>
    </row>
    <row r="227" spans="1:25" ht="13">
      <c r="A227" s="2" t="s">
        <v>413</v>
      </c>
      <c r="B227" s="2" t="s">
        <v>414</v>
      </c>
      <c r="C227" s="89" t="s">
        <v>297</v>
      </c>
      <c r="D227" s="129" t="s">
        <v>303</v>
      </c>
      <c r="E227" s="217">
        <f>IFERROR(VLOOKUP($B227,'[25]APR-21'!$B:$H,6,FALSE),0)</f>
        <v>3157.55</v>
      </c>
      <c r="F227" s="218">
        <f>IFERROR(VLOOKUP(B227,'[25]APR-21'!B:H,7,FALSE),0)</f>
        <v>2326.8200000000002</v>
      </c>
      <c r="G227" s="219">
        <f t="shared" si="29"/>
        <v>5484.3700000000008</v>
      </c>
      <c r="H227" s="217">
        <f>IFERROR(VLOOKUP(B227,'[26]MAY-21'!B:H,6,FALSE),0)</f>
        <v>2809.09</v>
      </c>
      <c r="I227" s="218">
        <f>IFERROR(VLOOKUP(B227,'[26]MAY-21'!B:H,7,FALSE),0)</f>
        <v>4128.03</v>
      </c>
      <c r="J227" s="219">
        <f t="shared" si="26"/>
        <v>6937.12</v>
      </c>
      <c r="K227" s="217">
        <f>IFERROR(VLOOKUP(B227,'[27]JUN-21'!B:H,6,FALSE),0)</f>
        <v>2605.4299999999998</v>
      </c>
      <c r="L227" s="218">
        <f>IFERROR(VLOOKUP(B227,'[27]JUN-21'!B:H,7,FALSE),0)</f>
        <v>2748.75</v>
      </c>
      <c r="M227" s="219">
        <f t="shared" si="27"/>
        <v>5354.18</v>
      </c>
      <c r="N227" s="217">
        <f>IFERROR(VLOOKUP(B227,'[28]JUL-21'!B:H,6,FALSE),0)</f>
        <v>3833.45</v>
      </c>
      <c r="O227" s="218">
        <f>IFERROR(VLOOKUP(B227,'[28]JUL-21'!B:H,7,FALSE),0)</f>
        <v>610.91</v>
      </c>
      <c r="P227" s="219">
        <f t="shared" si="28"/>
        <v>4444.3599999999997</v>
      </c>
      <c r="Q227" s="217">
        <f>IFERROR(VLOOKUP(B227,'[29]AUG-21'!B:H,6,FALSE),0)</f>
        <v>3041.46</v>
      </c>
      <c r="R227" s="218">
        <f>IFERROR(VLOOKUP(B227,'[29]AUG-21'!B:H,7,FALSE),0)</f>
        <v>2788.9</v>
      </c>
      <c r="S227" s="219">
        <f t="shared" si="30"/>
        <v>5830.3600000000006</v>
      </c>
      <c r="T227" s="217">
        <f>IFERROR(VLOOKUP(B227,'[30]SEP-21'!B:H,6,FALSE),0)</f>
        <v>2912.86</v>
      </c>
      <c r="U227" s="218">
        <f>IFERROR(VLOOKUP(B227,'[30]SEP-21'!B:H,7,FALSE),0)</f>
        <v>2479.0500000000002</v>
      </c>
      <c r="V227" s="219">
        <f t="shared" si="25"/>
        <v>5391.91</v>
      </c>
      <c r="W227" s="195">
        <f t="shared" si="31"/>
        <v>18359.84</v>
      </c>
      <c r="X227" s="196">
        <f t="shared" si="31"/>
        <v>15082.46</v>
      </c>
      <c r="Y227" s="197">
        <f t="shared" si="31"/>
        <v>33442.300000000003</v>
      </c>
    </row>
    <row r="228" spans="1:25" ht="13">
      <c r="A228" s="2" t="s">
        <v>413</v>
      </c>
      <c r="B228" s="2" t="s">
        <v>415</v>
      </c>
      <c r="C228" s="89" t="s">
        <v>297</v>
      </c>
      <c r="D228" s="129" t="s">
        <v>303</v>
      </c>
      <c r="E228" s="217">
        <f>IFERROR(VLOOKUP($B228,'[25]APR-21'!$B:$H,6,FALSE),0)</f>
        <v>503.44</v>
      </c>
      <c r="F228" s="218">
        <f>IFERROR(VLOOKUP(B228,'[25]APR-21'!B:H,7,FALSE),0)</f>
        <v>2212.91</v>
      </c>
      <c r="G228" s="219">
        <f t="shared" si="29"/>
        <v>2716.35</v>
      </c>
      <c r="H228" s="217">
        <f>IFERROR(VLOOKUP(B228,'[26]MAY-21'!B:H,6,FALSE),0)</f>
        <v>608.79</v>
      </c>
      <c r="I228" s="218">
        <f>IFERROR(VLOOKUP(B228,'[26]MAY-21'!B:H,7,FALSE),0)</f>
        <v>3292.65</v>
      </c>
      <c r="J228" s="219">
        <f t="shared" si="26"/>
        <v>3901.44</v>
      </c>
      <c r="K228" s="217">
        <f>IFERROR(VLOOKUP(B228,'[27]JUN-21'!B:H,6,FALSE),0)</f>
        <v>499.32</v>
      </c>
      <c r="L228" s="218">
        <f>IFERROR(VLOOKUP(B228,'[27]JUN-21'!B:H,7,FALSE),0)</f>
        <v>2371.11</v>
      </c>
      <c r="M228" s="219">
        <f t="shared" si="27"/>
        <v>2870.4300000000003</v>
      </c>
      <c r="N228" s="217">
        <f>IFERROR(VLOOKUP(B228,'[28]JUL-21'!B:H,6,FALSE),0)</f>
        <v>934.46</v>
      </c>
      <c r="O228" s="218">
        <f>IFERROR(VLOOKUP(B228,'[28]JUL-21'!B:H,7,FALSE),0)</f>
        <v>1202.55</v>
      </c>
      <c r="P228" s="219">
        <f t="shared" si="28"/>
        <v>2137.0100000000002</v>
      </c>
      <c r="Q228" s="217">
        <f>IFERROR(VLOOKUP(B228,'[29]AUG-21'!B:H,6,FALSE),0)</f>
        <v>797.91</v>
      </c>
      <c r="R228" s="218">
        <f>IFERROR(VLOOKUP(B228,'[29]AUG-21'!B:H,7,FALSE),0)</f>
        <v>2964.62</v>
      </c>
      <c r="S228" s="219">
        <f t="shared" si="30"/>
        <v>3762.5299999999997</v>
      </c>
      <c r="T228" s="217">
        <f>IFERROR(VLOOKUP(B228,'[30]SEP-21'!B:H,6,FALSE),0)</f>
        <v>828.63</v>
      </c>
      <c r="U228" s="218">
        <f>IFERROR(VLOOKUP(B228,'[30]SEP-21'!B:H,7,FALSE),0)</f>
        <v>2791.99</v>
      </c>
      <c r="V228" s="219">
        <f t="shared" si="25"/>
        <v>3620.62</v>
      </c>
      <c r="W228" s="195">
        <f t="shared" si="31"/>
        <v>4172.55</v>
      </c>
      <c r="X228" s="196">
        <f t="shared" si="31"/>
        <v>14835.83</v>
      </c>
      <c r="Y228" s="197">
        <f t="shared" si="31"/>
        <v>19008.38</v>
      </c>
    </row>
    <row r="229" spans="1:25" ht="13">
      <c r="A229" s="2" t="s">
        <v>354</v>
      </c>
      <c r="B229" s="2" t="s">
        <v>363</v>
      </c>
      <c r="C229" s="89" t="s">
        <v>297</v>
      </c>
      <c r="D229" s="129" t="s">
        <v>303</v>
      </c>
      <c r="E229" s="217">
        <f>IFERROR(VLOOKUP($B229,'[25]APR-21'!$B:$H,6,FALSE),0)</f>
        <v>29045.98</v>
      </c>
      <c r="F229" s="218">
        <f>IFERROR(VLOOKUP(B229,'[25]APR-21'!B:H,7,FALSE),0)</f>
        <v>2112.39</v>
      </c>
      <c r="G229" s="219">
        <f t="shared" si="29"/>
        <v>31158.37</v>
      </c>
      <c r="H229" s="217">
        <f>IFERROR(VLOOKUP(B229,'[26]MAY-21'!B:H,6,FALSE),0)</f>
        <v>28708.15</v>
      </c>
      <c r="I229" s="218">
        <f>IFERROR(VLOOKUP(B229,'[26]MAY-21'!B:H,7,FALSE),0)</f>
        <v>1153.82</v>
      </c>
      <c r="J229" s="219">
        <f t="shared" si="26"/>
        <v>29861.97</v>
      </c>
      <c r="K229" s="217">
        <f>IFERROR(VLOOKUP(B229,'[27]JUN-21'!B:H,6,FALSE),0)</f>
        <v>26802.400000000001</v>
      </c>
      <c r="L229" s="218">
        <f>IFERROR(VLOOKUP(B229,'[27]JUN-21'!B:H,7,FALSE),0)</f>
        <v>1317.66</v>
      </c>
      <c r="M229" s="219">
        <f t="shared" si="27"/>
        <v>28120.06</v>
      </c>
      <c r="N229" s="217">
        <f>IFERROR(VLOOKUP(B229,'[28]JUL-21'!B:H,6,FALSE),0)</f>
        <v>41232.61</v>
      </c>
      <c r="O229" s="218">
        <f>IFERROR(VLOOKUP(B229,'[28]JUL-21'!B:H,7,FALSE),0)</f>
        <v>1142.01</v>
      </c>
      <c r="P229" s="219">
        <f t="shared" si="28"/>
        <v>42374.62</v>
      </c>
      <c r="Q229" s="217">
        <f>IFERROR(VLOOKUP(B229,'[29]AUG-21'!B:H,6,FALSE),0)</f>
        <v>34798.120000000003</v>
      </c>
      <c r="R229" s="218">
        <f>IFERROR(VLOOKUP(B229,'[29]AUG-21'!B:H,7,FALSE),0)</f>
        <v>802.04</v>
      </c>
      <c r="S229" s="219">
        <f t="shared" si="30"/>
        <v>35600.160000000003</v>
      </c>
      <c r="T229" s="217">
        <f>IFERROR(VLOOKUP(B229,'[30]SEP-21'!B:H,6,FALSE),0)</f>
        <v>19750.95</v>
      </c>
      <c r="U229" s="218">
        <f>IFERROR(VLOOKUP(B229,'[30]SEP-21'!B:H,7,FALSE),0)</f>
        <v>826.09</v>
      </c>
      <c r="V229" s="219">
        <f t="shared" si="25"/>
        <v>20577.04</v>
      </c>
      <c r="W229" s="195">
        <f t="shared" si="31"/>
        <v>180338.21000000002</v>
      </c>
      <c r="X229" s="196">
        <f t="shared" si="31"/>
        <v>7354.01</v>
      </c>
      <c r="Y229" s="197">
        <f t="shared" si="31"/>
        <v>187692.22</v>
      </c>
    </row>
    <row r="230" spans="1:25" ht="13">
      <c r="A230" s="2" t="s">
        <v>354</v>
      </c>
      <c r="B230" s="2" t="s">
        <v>355</v>
      </c>
      <c r="C230" s="89" t="s">
        <v>297</v>
      </c>
      <c r="D230" s="129" t="s">
        <v>303</v>
      </c>
      <c r="E230" s="217">
        <f>IFERROR(VLOOKUP($B230,'[25]APR-21'!$B:$H,6,FALSE),0)</f>
        <v>24671.07</v>
      </c>
      <c r="F230" s="218">
        <f>IFERROR(VLOOKUP(B230,'[25]APR-21'!B:H,7,FALSE),0)</f>
        <v>1453.99</v>
      </c>
      <c r="G230" s="219">
        <f t="shared" si="29"/>
        <v>26125.06</v>
      </c>
      <c r="H230" s="217">
        <f>IFERROR(VLOOKUP(B230,'[26]MAY-21'!B:H,6,FALSE),0)</f>
        <v>15874.79</v>
      </c>
      <c r="I230" s="218">
        <f>IFERROR(VLOOKUP(B230,'[26]MAY-21'!B:H,7,FALSE),0)</f>
        <v>1265.95</v>
      </c>
      <c r="J230" s="219">
        <f t="shared" si="26"/>
        <v>17140.740000000002</v>
      </c>
      <c r="K230" s="217">
        <f>IFERROR(VLOOKUP(B230,'[27]JUN-21'!B:H,6,FALSE),0)</f>
        <v>12500.79</v>
      </c>
      <c r="L230" s="218">
        <f>IFERROR(VLOOKUP(B230,'[27]JUN-21'!B:H,7,FALSE),0)</f>
        <v>2344.9299999999998</v>
      </c>
      <c r="M230" s="219">
        <f t="shared" si="27"/>
        <v>14845.720000000001</v>
      </c>
      <c r="N230" s="217">
        <f>IFERROR(VLOOKUP(B230,'[28]JUL-21'!B:H,6,FALSE),0)</f>
        <v>42295.77</v>
      </c>
      <c r="O230" s="218">
        <f>IFERROR(VLOOKUP(B230,'[28]JUL-21'!B:H,7,FALSE),0)</f>
        <v>864.71</v>
      </c>
      <c r="P230" s="219">
        <f t="shared" si="28"/>
        <v>43160.479999999996</v>
      </c>
      <c r="Q230" s="217">
        <f>IFERROR(VLOOKUP(B230,'[29]AUG-21'!B:H,6,FALSE),0)</f>
        <v>36473.81</v>
      </c>
      <c r="R230" s="218">
        <f>IFERROR(VLOOKUP(B230,'[29]AUG-21'!B:H,7,FALSE),0)</f>
        <v>558.12</v>
      </c>
      <c r="S230" s="219">
        <f t="shared" si="30"/>
        <v>37031.93</v>
      </c>
      <c r="T230" s="217">
        <f>IFERROR(VLOOKUP(B230,'[30]SEP-21'!B:H,6,FALSE),0)</f>
        <v>23615.95</v>
      </c>
      <c r="U230" s="218">
        <f>IFERROR(VLOOKUP(B230,'[30]SEP-21'!B:H,7,FALSE),0)</f>
        <v>1941.56</v>
      </c>
      <c r="V230" s="219">
        <f t="shared" si="25"/>
        <v>25557.510000000002</v>
      </c>
      <c r="W230" s="195">
        <f t="shared" si="31"/>
        <v>155432.18</v>
      </c>
      <c r="X230" s="196">
        <f t="shared" si="31"/>
        <v>8429.26</v>
      </c>
      <c r="Y230" s="197">
        <f t="shared" si="31"/>
        <v>163861.44</v>
      </c>
    </row>
    <row r="231" spans="1:25" ht="13">
      <c r="A231" s="2" t="s">
        <v>354</v>
      </c>
      <c r="B231" s="2" t="s">
        <v>364</v>
      </c>
      <c r="C231" s="89" t="s">
        <v>297</v>
      </c>
      <c r="D231" s="129" t="s">
        <v>303</v>
      </c>
      <c r="E231" s="217">
        <f>IFERROR(VLOOKUP($B231,'[25]APR-21'!$B:$H,6,FALSE),0)</f>
        <v>0</v>
      </c>
      <c r="F231" s="218">
        <f>IFERROR(VLOOKUP(B231,'[25]APR-21'!B:H,7,FALSE),0)</f>
        <v>0</v>
      </c>
      <c r="G231" s="219">
        <f t="shared" si="29"/>
        <v>0</v>
      </c>
      <c r="H231" s="217">
        <f>IFERROR(VLOOKUP(B231,'[26]MAY-21'!B:H,6,FALSE),0)</f>
        <v>0</v>
      </c>
      <c r="I231" s="218">
        <f>IFERROR(VLOOKUP(B231,'[26]MAY-21'!B:H,7,FALSE),0)</f>
        <v>1.1499999999999999</v>
      </c>
      <c r="J231" s="219">
        <f t="shared" si="26"/>
        <v>1.1499999999999999</v>
      </c>
      <c r="K231" s="217">
        <f>IFERROR(VLOOKUP(B231,'[27]JUN-21'!B:H,6,FALSE),0)</f>
        <v>0</v>
      </c>
      <c r="L231" s="218">
        <f>IFERROR(VLOOKUP(B231,'[27]JUN-21'!B:H,7,FALSE),0)</f>
        <v>2.25</v>
      </c>
      <c r="M231" s="219">
        <f t="shared" si="27"/>
        <v>2.25</v>
      </c>
      <c r="N231" s="217">
        <f>IFERROR(VLOOKUP(B231,'[28]JUL-21'!B:H,6,FALSE),0)</f>
        <v>0</v>
      </c>
      <c r="O231" s="218">
        <f>IFERROR(VLOOKUP(B231,'[28]JUL-21'!B:H,7,FALSE),0)</f>
        <v>2.5</v>
      </c>
      <c r="P231" s="219">
        <f t="shared" si="28"/>
        <v>2.5</v>
      </c>
      <c r="Q231" s="217">
        <f>IFERROR(VLOOKUP(B231,'[29]AUG-21'!B:H,6,FALSE),0)</f>
        <v>4012.94</v>
      </c>
      <c r="R231" s="218">
        <f>IFERROR(VLOOKUP(B231,'[29]AUG-21'!B:H,7,FALSE),0)</f>
        <v>117.47</v>
      </c>
      <c r="S231" s="219">
        <f t="shared" si="30"/>
        <v>4130.41</v>
      </c>
      <c r="T231" s="217">
        <f>IFERROR(VLOOKUP(B231,'[30]SEP-21'!B:H,6,FALSE),0)</f>
        <v>27547.63</v>
      </c>
      <c r="U231" s="218">
        <f>IFERROR(VLOOKUP(B231,'[30]SEP-21'!B:H,7,FALSE),0)</f>
        <v>1512.08</v>
      </c>
      <c r="V231" s="219">
        <f t="shared" si="25"/>
        <v>29059.71</v>
      </c>
      <c r="W231" s="195">
        <f t="shared" si="31"/>
        <v>31560.57</v>
      </c>
      <c r="X231" s="196">
        <f t="shared" si="31"/>
        <v>1635.4499999999998</v>
      </c>
      <c r="Y231" s="197">
        <f t="shared" si="31"/>
        <v>33196.019999999997</v>
      </c>
    </row>
    <row r="232" spans="1:25" ht="13">
      <c r="A232" s="2" t="s">
        <v>295</v>
      </c>
      <c r="B232" s="2" t="s">
        <v>219</v>
      </c>
      <c r="C232" s="89" t="s">
        <v>297</v>
      </c>
      <c r="D232" s="129" t="s">
        <v>303</v>
      </c>
      <c r="E232" s="217">
        <f>IFERROR(VLOOKUP($B232,'[25]APR-21'!$B:$H,6,FALSE),0)</f>
        <v>0</v>
      </c>
      <c r="F232" s="218">
        <f>IFERROR(VLOOKUP(B232,'[25]APR-21'!B:H,7,FALSE),0)</f>
        <v>0</v>
      </c>
      <c r="G232" s="219">
        <f t="shared" si="29"/>
        <v>0</v>
      </c>
      <c r="H232" s="217">
        <f>IFERROR(VLOOKUP(B232,'[26]MAY-21'!B:H,6,FALSE),0)</f>
        <v>0</v>
      </c>
      <c r="I232" s="218">
        <f>IFERROR(VLOOKUP(B232,'[26]MAY-21'!B:H,7,FALSE),0)</f>
        <v>0</v>
      </c>
      <c r="J232" s="219">
        <f t="shared" si="26"/>
        <v>0</v>
      </c>
      <c r="K232" s="217">
        <f>IFERROR(VLOOKUP(B232,'[27]JUN-21'!B:H,6,FALSE),0)</f>
        <v>0</v>
      </c>
      <c r="L232" s="218">
        <f>IFERROR(VLOOKUP(B232,'[27]JUN-21'!B:H,7,FALSE),0)</f>
        <v>0</v>
      </c>
      <c r="M232" s="219">
        <f t="shared" si="27"/>
        <v>0</v>
      </c>
      <c r="N232" s="217">
        <f>IFERROR(VLOOKUP(B232,'[28]JUL-21'!B:H,6,FALSE),0)</f>
        <v>0</v>
      </c>
      <c r="O232" s="218">
        <f>IFERROR(VLOOKUP(B232,'[28]JUL-21'!B:H,7,FALSE),0)</f>
        <v>0</v>
      </c>
      <c r="P232" s="219">
        <f t="shared" si="28"/>
        <v>0</v>
      </c>
      <c r="Q232" s="217">
        <f>IFERROR(VLOOKUP(B232,'[29]AUG-21'!B:H,6,FALSE),0)</f>
        <v>0</v>
      </c>
      <c r="R232" s="218">
        <f>IFERROR(VLOOKUP(B232,'[29]AUG-21'!B:H,7,FALSE),0)</f>
        <v>0</v>
      </c>
      <c r="S232" s="219">
        <f t="shared" si="30"/>
        <v>0</v>
      </c>
      <c r="T232" s="217">
        <f>IFERROR(VLOOKUP(B232,'[30]SEP-21'!B:H,6,FALSE),0)</f>
        <v>261.39999999999998</v>
      </c>
      <c r="U232" s="218">
        <f>IFERROR(VLOOKUP(B232,'[30]SEP-21'!B:H,7,FALSE),0)</f>
        <v>176.95</v>
      </c>
      <c r="V232" s="219">
        <f t="shared" si="25"/>
        <v>438.34999999999997</v>
      </c>
      <c r="W232" s="195">
        <f t="shared" si="31"/>
        <v>261.39999999999998</v>
      </c>
      <c r="X232" s="196">
        <f t="shared" si="31"/>
        <v>176.95</v>
      </c>
      <c r="Y232" s="197">
        <f t="shared" si="31"/>
        <v>438.34999999999997</v>
      </c>
    </row>
    <row r="233" spans="1:25" ht="13">
      <c r="A233" s="2" t="s">
        <v>295</v>
      </c>
      <c r="B233" s="2" t="s">
        <v>220</v>
      </c>
      <c r="C233" s="89" t="s">
        <v>297</v>
      </c>
      <c r="D233" s="129" t="s">
        <v>303</v>
      </c>
      <c r="E233" s="217">
        <f>IFERROR(VLOOKUP($B233,'[25]APR-21'!$B:$H,6,FALSE),0)</f>
        <v>0</v>
      </c>
      <c r="F233" s="218">
        <f>IFERROR(VLOOKUP(B233,'[25]APR-21'!B:H,7,FALSE),0)</f>
        <v>0</v>
      </c>
      <c r="G233" s="219">
        <f t="shared" si="29"/>
        <v>0</v>
      </c>
      <c r="H233" s="217">
        <f>IFERROR(VLOOKUP(B233,'[26]MAY-21'!B:H,6,FALSE),0)</f>
        <v>0</v>
      </c>
      <c r="I233" s="218">
        <f>IFERROR(VLOOKUP(B233,'[26]MAY-21'!B:H,7,FALSE),0)</f>
        <v>0</v>
      </c>
      <c r="J233" s="219">
        <f t="shared" si="26"/>
        <v>0</v>
      </c>
      <c r="K233" s="217">
        <f>IFERROR(VLOOKUP(B233,'[27]JUN-21'!B:H,6,FALSE),0)</f>
        <v>0</v>
      </c>
      <c r="L233" s="218">
        <f>IFERROR(VLOOKUP(B233,'[27]JUN-21'!B:H,7,FALSE),0)</f>
        <v>0</v>
      </c>
      <c r="M233" s="219">
        <f t="shared" si="27"/>
        <v>0</v>
      </c>
      <c r="N233" s="217">
        <f>IFERROR(VLOOKUP(B233,'[28]JUL-21'!B:H,6,FALSE),0)</f>
        <v>0</v>
      </c>
      <c r="O233" s="218">
        <f>IFERROR(VLOOKUP(B233,'[28]JUL-21'!B:H,7,FALSE),0)</f>
        <v>0</v>
      </c>
      <c r="P233" s="219">
        <f t="shared" si="28"/>
        <v>0</v>
      </c>
      <c r="Q233" s="217">
        <f>IFERROR(VLOOKUP(B233,'[29]AUG-21'!B:H,6,FALSE),0)</f>
        <v>0</v>
      </c>
      <c r="R233" s="218">
        <f>IFERROR(VLOOKUP(B233,'[29]AUG-21'!B:H,7,FALSE),0)</f>
        <v>0</v>
      </c>
      <c r="S233" s="219">
        <f t="shared" si="30"/>
        <v>0</v>
      </c>
      <c r="T233" s="217">
        <f>IFERROR(VLOOKUP(B233,'[30]SEP-21'!B:H,6,FALSE),0)</f>
        <v>476</v>
      </c>
      <c r="U233" s="218">
        <f>IFERROR(VLOOKUP(B233,'[30]SEP-21'!B:H,7,FALSE),0)</f>
        <v>152.65</v>
      </c>
      <c r="V233" s="219">
        <f t="shared" si="25"/>
        <v>628.65</v>
      </c>
      <c r="W233" s="195">
        <f t="shared" si="31"/>
        <v>476</v>
      </c>
      <c r="X233" s="196">
        <f t="shared" si="31"/>
        <v>152.65</v>
      </c>
      <c r="Y233" s="197">
        <f t="shared" si="31"/>
        <v>628.65</v>
      </c>
    </row>
    <row r="234" spans="1:25" ht="13">
      <c r="A234" s="2" t="s">
        <v>295</v>
      </c>
      <c r="B234" s="2" t="s">
        <v>221</v>
      </c>
      <c r="C234" s="89" t="s">
        <v>297</v>
      </c>
      <c r="D234" s="129" t="s">
        <v>303</v>
      </c>
      <c r="E234" s="217">
        <f>IFERROR(VLOOKUP($B234,'[25]APR-21'!$B:$H,6,FALSE),0)</f>
        <v>0</v>
      </c>
      <c r="F234" s="218">
        <f>IFERROR(VLOOKUP(B234,'[25]APR-21'!B:H,7,FALSE),0)</f>
        <v>0</v>
      </c>
      <c r="G234" s="219">
        <f t="shared" si="29"/>
        <v>0</v>
      </c>
      <c r="H234" s="217">
        <f>IFERROR(VLOOKUP(B234,'[26]MAY-21'!B:H,6,FALSE),0)</f>
        <v>0</v>
      </c>
      <c r="I234" s="218">
        <f>IFERROR(VLOOKUP(B234,'[26]MAY-21'!B:H,7,FALSE),0)</f>
        <v>0</v>
      </c>
      <c r="J234" s="219">
        <f t="shared" si="26"/>
        <v>0</v>
      </c>
      <c r="K234" s="217">
        <f>IFERROR(VLOOKUP(B234,'[27]JUN-21'!B:H,6,FALSE),0)</f>
        <v>0</v>
      </c>
      <c r="L234" s="218">
        <f>IFERROR(VLOOKUP(B234,'[27]JUN-21'!B:H,7,FALSE),0)</f>
        <v>0</v>
      </c>
      <c r="M234" s="219">
        <f t="shared" si="27"/>
        <v>0</v>
      </c>
      <c r="N234" s="217">
        <f>IFERROR(VLOOKUP(B234,'[28]JUL-21'!B:H,6,FALSE),0)</f>
        <v>1013.6</v>
      </c>
      <c r="O234" s="218">
        <f>IFERROR(VLOOKUP(B234,'[28]JUL-21'!B:H,7,FALSE),0)</f>
        <v>362.65</v>
      </c>
      <c r="P234" s="219">
        <f t="shared" si="28"/>
        <v>1376.25</v>
      </c>
      <c r="Q234" s="217">
        <f>IFERROR(VLOOKUP(B234,'[29]AUG-21'!B:H,6,FALSE),0)</f>
        <v>0</v>
      </c>
      <c r="R234" s="218">
        <f>IFERROR(VLOOKUP(B234,'[29]AUG-21'!B:H,7,FALSE),0)</f>
        <v>0</v>
      </c>
      <c r="S234" s="219">
        <f t="shared" si="30"/>
        <v>0</v>
      </c>
      <c r="T234" s="217">
        <f>IFERROR(VLOOKUP(B234,'[30]SEP-21'!B:H,6,FALSE),0)</f>
        <v>0</v>
      </c>
      <c r="U234" s="218">
        <f>IFERROR(VLOOKUP(B234,'[30]SEP-21'!B:H,7,FALSE),0)</f>
        <v>0</v>
      </c>
      <c r="V234" s="219">
        <f t="shared" si="25"/>
        <v>0</v>
      </c>
      <c r="W234" s="195">
        <f t="shared" si="31"/>
        <v>1013.6</v>
      </c>
      <c r="X234" s="196">
        <f t="shared" si="31"/>
        <v>362.65</v>
      </c>
      <c r="Y234" s="197">
        <f t="shared" si="31"/>
        <v>1376.25</v>
      </c>
    </row>
    <row r="235" spans="1:25" ht="13">
      <c r="A235" s="24" t="s">
        <v>295</v>
      </c>
      <c r="B235" s="145" t="s">
        <v>222</v>
      </c>
      <c r="C235" s="89" t="s">
        <v>297</v>
      </c>
      <c r="D235" s="129" t="s">
        <v>303</v>
      </c>
      <c r="E235" s="217">
        <f>IFERROR(VLOOKUP($B235,'[25]APR-21'!$B:$H,6,FALSE),0)</f>
        <v>0</v>
      </c>
      <c r="F235" s="218">
        <f>IFERROR(VLOOKUP(B235,'[25]APR-21'!B:H,7,FALSE),0)</f>
        <v>0</v>
      </c>
      <c r="G235" s="219">
        <f t="shared" si="29"/>
        <v>0</v>
      </c>
      <c r="H235" s="217">
        <f>IFERROR(VLOOKUP(B235,'[26]MAY-21'!B:H,6,FALSE),0)</f>
        <v>0</v>
      </c>
      <c r="I235" s="218">
        <f>IFERROR(VLOOKUP(B235,'[26]MAY-21'!B:H,7,FALSE),0)</f>
        <v>0</v>
      </c>
      <c r="J235" s="219">
        <f t="shared" si="26"/>
        <v>0</v>
      </c>
      <c r="K235" s="217">
        <f>IFERROR(VLOOKUP(B235,'[27]JUN-21'!B:H,6,FALSE),0)</f>
        <v>674.05</v>
      </c>
      <c r="L235" s="218">
        <f>IFERROR(VLOOKUP(B235,'[27]JUN-21'!B:H,7,FALSE),0)</f>
        <v>8.1</v>
      </c>
      <c r="M235" s="219">
        <f t="shared" si="27"/>
        <v>682.15</v>
      </c>
      <c r="N235" s="217">
        <f>IFERROR(VLOOKUP(B235,'[28]JUL-21'!B:H,6,FALSE),0)</f>
        <v>0</v>
      </c>
      <c r="O235" s="218">
        <f>IFERROR(VLOOKUP(B235,'[28]JUL-21'!B:H,7,FALSE),0)</f>
        <v>0</v>
      </c>
      <c r="P235" s="219">
        <f t="shared" si="28"/>
        <v>0</v>
      </c>
      <c r="Q235" s="217">
        <f>IFERROR(VLOOKUP(B235,'[29]AUG-21'!B:H,6,FALSE),0)</f>
        <v>0</v>
      </c>
      <c r="R235" s="218">
        <f>IFERROR(VLOOKUP(B235,'[29]AUG-21'!B:H,7,FALSE),0)</f>
        <v>0</v>
      </c>
      <c r="S235" s="219">
        <f t="shared" si="30"/>
        <v>0</v>
      </c>
      <c r="T235" s="217">
        <f>IFERROR(VLOOKUP(B235,'[30]SEP-21'!B:H,6,FALSE),0)</f>
        <v>0</v>
      </c>
      <c r="U235" s="218">
        <f>IFERROR(VLOOKUP(B235,'[30]SEP-21'!B:H,7,FALSE),0)</f>
        <v>0</v>
      </c>
      <c r="V235" s="219">
        <f t="shared" si="25"/>
        <v>0</v>
      </c>
      <c r="W235" s="195">
        <f t="shared" si="31"/>
        <v>674.05</v>
      </c>
      <c r="X235" s="196">
        <f t="shared" si="31"/>
        <v>8.1</v>
      </c>
      <c r="Y235" s="197">
        <f t="shared" si="31"/>
        <v>682.15</v>
      </c>
    </row>
    <row r="236" spans="1:25" ht="13">
      <c r="A236" s="2" t="s">
        <v>403</v>
      </c>
      <c r="B236" s="2" t="s">
        <v>404</v>
      </c>
      <c r="C236" s="89" t="s">
        <v>297</v>
      </c>
      <c r="D236" s="129" t="s">
        <v>304</v>
      </c>
      <c r="E236" s="217">
        <f>IFERROR(VLOOKUP($B236,'[25]APR-21'!$B:$H,6,FALSE),0)</f>
        <v>13008.08</v>
      </c>
      <c r="F236" s="218">
        <f>IFERROR(VLOOKUP(B236,'[25]APR-21'!B:H,7,FALSE),0)</f>
        <v>540.94000000000005</v>
      </c>
      <c r="G236" s="219">
        <f t="shared" si="29"/>
        <v>13549.02</v>
      </c>
      <c r="H236" s="217">
        <f>IFERROR(VLOOKUP(B236,'[26]MAY-21'!B:H,6,FALSE),0)</f>
        <v>14578.94</v>
      </c>
      <c r="I236" s="218">
        <f>IFERROR(VLOOKUP(B236,'[26]MAY-21'!B:H,7,FALSE),0)</f>
        <v>1115.67</v>
      </c>
      <c r="J236" s="219">
        <f t="shared" si="26"/>
        <v>15694.61</v>
      </c>
      <c r="K236" s="217">
        <f>IFERROR(VLOOKUP(B236,'[27]JUN-21'!B:H,6,FALSE),0)</f>
        <v>15356.48</v>
      </c>
      <c r="L236" s="218">
        <f>IFERROR(VLOOKUP(B236,'[27]JUN-21'!B:H,7,FALSE),0)</f>
        <v>267.31</v>
      </c>
      <c r="M236" s="219">
        <f t="shared" si="27"/>
        <v>15623.789999999999</v>
      </c>
      <c r="N236" s="217">
        <f>IFERROR(VLOOKUP(B236,'[28]JUL-21'!B:H,6,FALSE),0)</f>
        <v>17024.91</v>
      </c>
      <c r="O236" s="218">
        <f>IFERROR(VLOOKUP(B236,'[28]JUL-21'!B:H,7,FALSE),0)</f>
        <v>302.67</v>
      </c>
      <c r="P236" s="219">
        <f t="shared" si="28"/>
        <v>17327.579999999998</v>
      </c>
      <c r="Q236" s="217">
        <f>IFERROR(VLOOKUP(B236,'[29]AUG-21'!B:H,6,FALSE),0)</f>
        <v>15693.67</v>
      </c>
      <c r="R236" s="218">
        <f>IFERROR(VLOOKUP(B236,'[29]AUG-21'!B:H,7,FALSE),0)</f>
        <v>1117.22</v>
      </c>
      <c r="S236" s="219">
        <f t="shared" si="30"/>
        <v>16810.89</v>
      </c>
      <c r="T236" s="217">
        <f>IFERROR(VLOOKUP(B236,'[30]SEP-21'!B:H,6,FALSE),0)</f>
        <v>15016.15</v>
      </c>
      <c r="U236" s="218">
        <f>IFERROR(VLOOKUP(B236,'[30]SEP-21'!B:H,7,FALSE),0)</f>
        <v>688.14</v>
      </c>
      <c r="V236" s="219">
        <f t="shared" si="25"/>
        <v>15704.289999999999</v>
      </c>
      <c r="W236" s="195">
        <f t="shared" si="31"/>
        <v>90678.23</v>
      </c>
      <c r="X236" s="196">
        <f t="shared" si="31"/>
        <v>4031.9500000000003</v>
      </c>
      <c r="Y236" s="197">
        <f t="shared" si="31"/>
        <v>94710.18</v>
      </c>
    </row>
    <row r="237" spans="1:25" ht="13">
      <c r="A237" s="24" t="s">
        <v>335</v>
      </c>
      <c r="B237" s="2" t="s">
        <v>340</v>
      </c>
      <c r="C237" s="89" t="s">
        <v>297</v>
      </c>
      <c r="D237" s="129" t="s">
        <v>304</v>
      </c>
      <c r="E237" s="217">
        <f>IFERROR(VLOOKUP($B237,'[25]APR-21'!$B:$H,6,FALSE),0)</f>
        <v>5488.88</v>
      </c>
      <c r="F237" s="218">
        <f>IFERROR(VLOOKUP(B237,'[25]APR-21'!B:H,7,FALSE),0)</f>
        <v>156.09</v>
      </c>
      <c r="G237" s="219">
        <f t="shared" si="29"/>
        <v>5644.97</v>
      </c>
      <c r="H237" s="217">
        <f>IFERROR(VLOOKUP(B237,'[26]MAY-21'!B:H,6,FALSE),0)</f>
        <v>3092.24</v>
      </c>
      <c r="I237" s="218">
        <f>IFERROR(VLOOKUP(B237,'[26]MAY-21'!B:H,7,FALSE),0)</f>
        <v>165.82</v>
      </c>
      <c r="J237" s="219">
        <f t="shared" si="26"/>
        <v>3258.06</v>
      </c>
      <c r="K237" s="217">
        <f>IFERROR(VLOOKUP(B237,'[27]JUN-21'!B:H,6,FALSE),0)</f>
        <v>2873.09</v>
      </c>
      <c r="L237" s="218">
        <f>IFERROR(VLOOKUP(B237,'[27]JUN-21'!B:H,7,FALSE),0)</f>
        <v>341.64</v>
      </c>
      <c r="M237" s="219">
        <f t="shared" si="27"/>
        <v>3214.73</v>
      </c>
      <c r="N237" s="217">
        <f>IFERROR(VLOOKUP(B237,'[28]JUL-21'!B:H,6,FALSE),0)</f>
        <v>1795.72</v>
      </c>
      <c r="O237" s="218">
        <f>IFERROR(VLOOKUP(B237,'[28]JUL-21'!B:H,7,FALSE),0)</f>
        <v>564.02</v>
      </c>
      <c r="P237" s="219">
        <f t="shared" si="28"/>
        <v>2359.7399999999998</v>
      </c>
      <c r="Q237" s="217">
        <f>IFERROR(VLOOKUP(B237,'[29]AUG-21'!B:H,6,FALSE),0)</f>
        <v>2034.53</v>
      </c>
      <c r="R237" s="218">
        <f>IFERROR(VLOOKUP(B237,'[29]AUG-21'!B:H,7,FALSE),0)</f>
        <v>405.37</v>
      </c>
      <c r="S237" s="219">
        <f t="shared" si="30"/>
        <v>2439.9</v>
      </c>
      <c r="T237" s="217">
        <f>IFERROR(VLOOKUP(B237,'[30]SEP-21'!B:H,6,FALSE),0)</f>
        <v>1371.05</v>
      </c>
      <c r="U237" s="218">
        <f>IFERROR(VLOOKUP(B237,'[30]SEP-21'!B:H,7,FALSE),0)</f>
        <v>258.3</v>
      </c>
      <c r="V237" s="219">
        <f t="shared" si="25"/>
        <v>1629.35</v>
      </c>
      <c r="W237" s="195">
        <f t="shared" si="31"/>
        <v>16655.509999999998</v>
      </c>
      <c r="X237" s="196">
        <f t="shared" si="31"/>
        <v>1891.24</v>
      </c>
      <c r="Y237" s="197">
        <f t="shared" si="31"/>
        <v>18546.75</v>
      </c>
    </row>
    <row r="238" spans="1:25" ht="13">
      <c r="A238" s="2" t="s">
        <v>335</v>
      </c>
      <c r="B238" s="2" t="s">
        <v>336</v>
      </c>
      <c r="C238" s="89" t="s">
        <v>297</v>
      </c>
      <c r="D238" s="129" t="s">
        <v>304</v>
      </c>
      <c r="E238" s="217">
        <f>IFERROR(VLOOKUP($B238,'[25]APR-21'!$B:$H,6,FALSE),0)</f>
        <v>18324.439999999999</v>
      </c>
      <c r="F238" s="218">
        <f>IFERROR(VLOOKUP(B238,'[25]APR-21'!B:H,7,FALSE),0)</f>
        <v>30.63</v>
      </c>
      <c r="G238" s="219">
        <f t="shared" si="29"/>
        <v>18355.07</v>
      </c>
      <c r="H238" s="217">
        <f>IFERROR(VLOOKUP(B238,'[26]MAY-21'!B:H,6,FALSE),0)</f>
        <v>6991.14</v>
      </c>
      <c r="I238" s="218">
        <f>IFERROR(VLOOKUP(B238,'[26]MAY-21'!B:H,7,FALSE),0)</f>
        <v>94.73</v>
      </c>
      <c r="J238" s="219">
        <f t="shared" si="26"/>
        <v>7085.87</v>
      </c>
      <c r="K238" s="217">
        <f>IFERROR(VLOOKUP(B238,'[27]JUN-21'!B:H,6,FALSE),0)</f>
        <v>15323.12</v>
      </c>
      <c r="L238" s="218">
        <f>IFERROR(VLOOKUP(B238,'[27]JUN-21'!B:H,7,FALSE),0)</f>
        <v>455.96</v>
      </c>
      <c r="M238" s="219">
        <f t="shared" si="27"/>
        <v>15779.08</v>
      </c>
      <c r="N238" s="217">
        <f>IFERROR(VLOOKUP(B238,'[28]JUL-21'!B:H,6,FALSE),0)</f>
        <v>33000.22</v>
      </c>
      <c r="O238" s="218">
        <f>IFERROR(VLOOKUP(B238,'[28]JUL-21'!B:H,7,FALSE),0)</f>
        <v>0</v>
      </c>
      <c r="P238" s="219">
        <f t="shared" si="28"/>
        <v>33000.22</v>
      </c>
      <c r="Q238" s="217">
        <f>IFERROR(VLOOKUP(B238,'[29]AUG-21'!B:H,6,FALSE),0)</f>
        <v>21800.69</v>
      </c>
      <c r="R238" s="218">
        <f>IFERROR(VLOOKUP(B238,'[29]AUG-21'!B:H,7,FALSE),0)</f>
        <v>142.08000000000001</v>
      </c>
      <c r="S238" s="219">
        <f t="shared" si="30"/>
        <v>21942.77</v>
      </c>
      <c r="T238" s="217">
        <f>IFERROR(VLOOKUP(B238,'[30]SEP-21'!B:H,6,FALSE),0)</f>
        <v>10179.969999999999</v>
      </c>
      <c r="U238" s="218">
        <f>IFERROR(VLOOKUP(B238,'[30]SEP-21'!B:H,7,FALSE),0)</f>
        <v>147.69999999999999</v>
      </c>
      <c r="V238" s="219">
        <f t="shared" si="25"/>
        <v>10327.67</v>
      </c>
      <c r="W238" s="195">
        <f t="shared" si="31"/>
        <v>105619.58</v>
      </c>
      <c r="X238" s="196">
        <f t="shared" si="31"/>
        <v>871.09999999999991</v>
      </c>
      <c r="Y238" s="197">
        <f t="shared" si="31"/>
        <v>106490.68</v>
      </c>
    </row>
    <row r="239" spans="1:25" ht="13.5" thickBot="1">
      <c r="A239" s="26" t="s">
        <v>335</v>
      </c>
      <c r="B239" s="26" t="s">
        <v>380</v>
      </c>
      <c r="C239" s="90" t="s">
        <v>297</v>
      </c>
      <c r="D239" s="130" t="s">
        <v>304</v>
      </c>
      <c r="E239" s="217">
        <f>IFERROR(VLOOKUP($B239,'[25]APR-21'!$B:$H,6,FALSE),0)</f>
        <v>13860.27</v>
      </c>
      <c r="F239" s="218">
        <f>IFERROR(VLOOKUP(B239,'[25]APR-21'!B:H,7,FALSE),0)</f>
        <v>0</v>
      </c>
      <c r="G239" s="219">
        <f t="shared" si="29"/>
        <v>13860.27</v>
      </c>
      <c r="H239" s="217">
        <f>IFERROR(VLOOKUP(B239,'[26]MAY-21'!B:H,6,FALSE),0)</f>
        <v>17701.36</v>
      </c>
      <c r="I239" s="218">
        <f>IFERROR(VLOOKUP(B239,'[26]MAY-21'!B:H,7,FALSE),0)</f>
        <v>0</v>
      </c>
      <c r="J239" s="219">
        <f t="shared" si="26"/>
        <v>17701.36</v>
      </c>
      <c r="K239" s="217">
        <f>IFERROR(VLOOKUP(B239,'[27]JUN-21'!B:H,6,FALSE),0)</f>
        <v>10528.31</v>
      </c>
      <c r="L239" s="218">
        <f>IFERROR(VLOOKUP(B239,'[27]JUN-21'!B:H,7,FALSE),0)</f>
        <v>339.24</v>
      </c>
      <c r="M239" s="219">
        <f t="shared" si="27"/>
        <v>10867.55</v>
      </c>
      <c r="N239" s="217">
        <f>IFERROR(VLOOKUP(B239,'[28]JUL-21'!B:H,6,FALSE),0)</f>
        <v>20265.98</v>
      </c>
      <c r="O239" s="218">
        <f>IFERROR(VLOOKUP(B239,'[28]JUL-21'!B:H,7,FALSE),0)</f>
        <v>0</v>
      </c>
      <c r="P239" s="219">
        <f t="shared" si="28"/>
        <v>20265.98</v>
      </c>
      <c r="Q239" s="217">
        <f>IFERROR(VLOOKUP(B239,'[29]AUG-21'!B:H,6,FALSE),0)</f>
        <v>24385.4</v>
      </c>
      <c r="R239" s="218">
        <f>IFERROR(VLOOKUP(B239,'[29]AUG-21'!B:H,7,FALSE),0)</f>
        <v>0</v>
      </c>
      <c r="S239" s="219">
        <f t="shared" si="30"/>
        <v>24385.4</v>
      </c>
      <c r="T239" s="242">
        <f>IFERROR(VLOOKUP(B239,'[30]SEP-21'!B:H,6,FALSE),0)</f>
        <v>19947.61</v>
      </c>
      <c r="U239" s="243">
        <f>IFERROR(VLOOKUP(B239,'[30]SEP-21'!B:H,7,FALSE),0)</f>
        <v>0</v>
      </c>
      <c r="V239" s="244">
        <f t="shared" si="25"/>
        <v>19947.61</v>
      </c>
      <c r="W239" s="201">
        <f>SUM(E239,H239,K239,N176,Q239,T239)</f>
        <v>86423.66</v>
      </c>
      <c r="X239" s="202">
        <f t="shared" ref="X239:Y239" si="34">SUM(F239,I239,L239,O239,R239,U239)</f>
        <v>339.24</v>
      </c>
      <c r="Y239" s="203">
        <f t="shared" si="34"/>
        <v>107028.17</v>
      </c>
    </row>
    <row r="240" spans="1:25">
      <c r="A240" s="91"/>
      <c r="B240" s="91"/>
      <c r="C240" s="91"/>
      <c r="D240" s="91"/>
      <c r="E240" s="257">
        <f>IFERROR(VLOOKUP($B240,'[25]APR-21'!$B:$H,6,FALSE),0)</f>
        <v>0</v>
      </c>
      <c r="F240" s="252">
        <f>IFERROR(VLOOKUP(B240,'[25]APR-21'!B:H,7,FALSE),0)</f>
        <v>0</v>
      </c>
      <c r="G240" s="253">
        <f t="shared" si="29"/>
        <v>0</v>
      </c>
      <c r="H240" s="252">
        <f>IFERROR(VLOOKUP(D240,'[25]APR-21'!D:J,7,FALSE),0)</f>
        <v>0</v>
      </c>
      <c r="I240" s="253">
        <f t="shared" ref="I240:I241" si="35">+G240+H240</f>
        <v>0</v>
      </c>
      <c r="J240" s="258">
        <f>IFERROR(VLOOKUP(F240,'[25]APR-21'!F:L,7,FALSE),0)</f>
        <v>0</v>
      </c>
      <c r="K240" s="276">
        <f>IFERROR(VLOOKUP(B240,'[27]JUN-21'!B:H,6,FALSE),0)</f>
        <v>0</v>
      </c>
      <c r="L240" s="277">
        <f>IFERROR(VLOOKUP(B240,'[27]JUN-21'!B:H,7,FALSE),0)</f>
        <v>0</v>
      </c>
      <c r="M240" s="285">
        <f t="shared" si="27"/>
        <v>0</v>
      </c>
      <c r="N240" s="285">
        <f>IFERROR(VLOOKUP(B240,'[28]JUL-21'!B:H,6,FALSE),0)</f>
        <v>0</v>
      </c>
      <c r="O240" s="285">
        <f>IFERROR(VLOOKUP(B240,'[28]JUL-21'!B:H,7,FALSE),0)</f>
        <v>0</v>
      </c>
      <c r="P240" s="278">
        <f t="shared" si="28"/>
        <v>0</v>
      </c>
      <c r="Q240" s="257">
        <f>IFERROR(VLOOKUP(B240,'[29]AUG-21'!B:H,6,FALSE),0)</f>
        <v>0</v>
      </c>
      <c r="R240" s="252">
        <f>IFERROR(VLOOKUP(B240,'[29]AUG-21'!B:H,7,FALSE),0)</f>
        <v>0</v>
      </c>
      <c r="S240" s="253">
        <f t="shared" si="30"/>
        <v>0</v>
      </c>
      <c r="T240" s="254">
        <f>IFERROR(VLOOKUP(B240,'[30]SEP-21'!B:H,6,FALSE),0)</f>
        <v>0</v>
      </c>
      <c r="U240" s="255">
        <f>IFERROR(VLOOKUP(B240,'[30]SEP-21'!B:H,7,FALSE),0)</f>
        <v>0</v>
      </c>
      <c r="V240" s="256">
        <f t="shared" si="25"/>
        <v>0</v>
      </c>
      <c r="W240" s="210"/>
      <c r="X240" s="211"/>
      <c r="Y240" s="212"/>
    </row>
    <row r="241" spans="1:25" ht="13" thickBot="1">
      <c r="A241" s="91"/>
      <c r="B241" s="91"/>
      <c r="C241" s="91"/>
      <c r="D241" s="91"/>
      <c r="E241" s="272">
        <f>IFERROR(VLOOKUP($B241,'[25]APR-21'!$B:$H,6,FALSE),0)</f>
        <v>0</v>
      </c>
      <c r="F241" s="273">
        <f>IFERROR(VLOOKUP(B241,'[25]APR-21'!B:H,7,FALSE),0)</f>
        <v>0</v>
      </c>
      <c r="G241" s="274">
        <f t="shared" si="29"/>
        <v>0</v>
      </c>
      <c r="H241" s="273">
        <f>IFERROR(VLOOKUP(D241,'[25]APR-21'!D:J,7,FALSE),0)</f>
        <v>0</v>
      </c>
      <c r="I241" s="274">
        <f t="shared" si="35"/>
        <v>0</v>
      </c>
      <c r="J241" s="275">
        <f>IFERROR(VLOOKUP(F241,'[25]APR-21'!F:L,7,FALSE),0)</f>
        <v>0</v>
      </c>
      <c r="K241" s="281">
        <f>IFERROR(VLOOKUP(B241,'[27]JUN-21'!B:H,6,FALSE),0)</f>
        <v>0</v>
      </c>
      <c r="L241" s="282">
        <f>IFERROR(VLOOKUP(B241,'[27]JUN-21'!B:H,7,FALSE),0)</f>
        <v>0</v>
      </c>
      <c r="M241" s="286">
        <f t="shared" si="27"/>
        <v>0</v>
      </c>
      <c r="N241" s="290">
        <f>IFERROR(VLOOKUP(B241,'[28]JUL-21'!B:H,6,FALSE),0)</f>
        <v>0</v>
      </c>
      <c r="O241" s="290">
        <f>IFERROR(VLOOKUP(B241,'[28]JUL-21'!B:H,7,FALSE),0)</f>
        <v>0</v>
      </c>
      <c r="P241" s="291">
        <f t="shared" si="28"/>
        <v>0</v>
      </c>
      <c r="Q241" s="217">
        <f>IFERROR(VLOOKUP(B241,'[29]AUG-21'!B:H,6,FALSE),0)</f>
        <v>0</v>
      </c>
      <c r="R241" s="218">
        <f>IFERROR(VLOOKUP(B241,'[29]AUG-21'!B:H,7,FALSE),0)</f>
        <v>0</v>
      </c>
      <c r="S241" s="219">
        <f t="shared" si="30"/>
        <v>0</v>
      </c>
      <c r="T241" s="272">
        <f>IFERROR(VLOOKUP(B241,'[30]SEP-21'!B:H,6,FALSE),0)</f>
        <v>0</v>
      </c>
      <c r="U241" s="273">
        <f>IFERROR(VLOOKUP(B241,'[30]SEP-21'!B:H,7,FALSE),0)</f>
        <v>0</v>
      </c>
      <c r="V241" s="274">
        <f t="shared" si="25"/>
        <v>0</v>
      </c>
      <c r="W241" s="204"/>
      <c r="X241" s="205"/>
      <c r="Y241" s="206"/>
    </row>
    <row r="242" spans="1:25">
      <c r="A242" s="232" t="s">
        <v>223</v>
      </c>
      <c r="B242" s="233"/>
      <c r="C242" s="233"/>
      <c r="D242" s="233"/>
      <c r="E242" s="42">
        <f t="shared" ref="E242:G242" si="36">SUM(E5:E239)</f>
        <v>2238038.77</v>
      </c>
      <c r="F242" s="106">
        <f t="shared" si="36"/>
        <v>265003.98</v>
      </c>
      <c r="G242" s="106">
        <f t="shared" si="36"/>
        <v>2503042.7500000023</v>
      </c>
      <c r="H242" s="106">
        <f t="shared" ref="H242:M242" si="37">SUM(H5:H239)</f>
        <v>2435685.9900000026</v>
      </c>
      <c r="I242" s="106">
        <f t="shared" si="37"/>
        <v>244423.86000000002</v>
      </c>
      <c r="J242" s="115">
        <f t="shared" si="37"/>
        <v>2680109.850000002</v>
      </c>
      <c r="K242" s="42">
        <f t="shared" si="37"/>
        <v>2408775.31</v>
      </c>
      <c r="L242" s="283">
        <f t="shared" si="37"/>
        <v>177653.09000000003</v>
      </c>
      <c r="M242" s="287">
        <f t="shared" si="37"/>
        <v>2586428.399999999</v>
      </c>
      <c r="N242" s="289">
        <f t="shared" ref="N242:Y242" si="38">SUM(N5:N239)</f>
        <v>2611583.4300000011</v>
      </c>
      <c r="O242" s="289">
        <f t="shared" si="38"/>
        <v>162012.23999999982</v>
      </c>
      <c r="P242" s="40">
        <f t="shared" si="38"/>
        <v>2773595.6700000004</v>
      </c>
      <c r="Q242" s="42">
        <f t="shared" si="38"/>
        <v>2825465.6599999997</v>
      </c>
      <c r="R242" s="283">
        <f t="shared" si="38"/>
        <v>184231.92999999996</v>
      </c>
      <c r="S242" s="43">
        <f t="shared" si="38"/>
        <v>3009697.5900000012</v>
      </c>
      <c r="T242" s="115">
        <f t="shared" si="38"/>
        <v>2511379.8699999987</v>
      </c>
      <c r="U242" s="115">
        <f t="shared" si="38"/>
        <v>188842.31999999995</v>
      </c>
      <c r="V242" s="297">
        <f t="shared" si="38"/>
        <v>2700222.1900000004</v>
      </c>
      <c r="W242" s="235">
        <f t="shared" si="38"/>
        <v>14792303.990000002</v>
      </c>
      <c r="X242" s="235">
        <f t="shared" si="38"/>
        <v>1205560.2299999993</v>
      </c>
      <c r="Y242" s="237">
        <f t="shared" si="38"/>
        <v>16018129.489999993</v>
      </c>
    </row>
    <row r="243" spans="1:25">
      <c r="A243" s="238" t="s">
        <v>224</v>
      </c>
      <c r="B243" s="172"/>
      <c r="C243" s="172"/>
      <c r="D243" s="172"/>
      <c r="E243" s="250">
        <v>0</v>
      </c>
      <c r="F243" s="250">
        <v>0</v>
      </c>
      <c r="G243" s="250">
        <v>0</v>
      </c>
      <c r="H243" s="250">
        <v>0</v>
      </c>
      <c r="I243" s="250">
        <v>0</v>
      </c>
      <c r="J243" s="279">
        <v>0</v>
      </c>
      <c r="K243" s="44">
        <v>0</v>
      </c>
      <c r="L243" s="280">
        <v>0</v>
      </c>
      <c r="M243" s="61">
        <v>0</v>
      </c>
      <c r="N243" s="288">
        <v>0</v>
      </c>
      <c r="O243" s="288">
        <v>0</v>
      </c>
      <c r="P243" s="61">
        <v>0</v>
      </c>
      <c r="Q243" s="58">
        <v>0</v>
      </c>
      <c r="R243" s="288">
        <v>0</v>
      </c>
      <c r="S243" s="60">
        <v>0</v>
      </c>
      <c r="T243" s="296">
        <v>0</v>
      </c>
      <c r="U243" s="239">
        <v>0</v>
      </c>
      <c r="V243" s="38">
        <v>0</v>
      </c>
      <c r="W243" s="296">
        <v>0</v>
      </c>
      <c r="X243" s="239">
        <v>0</v>
      </c>
      <c r="Y243" s="38">
        <v>0</v>
      </c>
    </row>
    <row r="244" spans="1:25" ht="13" thickBot="1">
      <c r="A244" s="178" t="s">
        <v>5</v>
      </c>
      <c r="B244" s="138"/>
      <c r="C244" s="138"/>
      <c r="D244" s="138"/>
      <c r="E244" s="248">
        <f t="shared" ref="E244:G244" si="39">SUM(E242:E243)</f>
        <v>2238038.77</v>
      </c>
      <c r="F244" s="259">
        <f t="shared" si="39"/>
        <v>265003.98</v>
      </c>
      <c r="G244" s="248">
        <f t="shared" si="39"/>
        <v>2503042.7500000023</v>
      </c>
      <c r="H244" s="259">
        <f t="shared" ref="H244:J244" si="40">SUM(H242:H243)</f>
        <v>2435685.9900000026</v>
      </c>
      <c r="I244" s="248">
        <f t="shared" si="40"/>
        <v>244423.86000000002</v>
      </c>
      <c r="J244" s="259">
        <f t="shared" si="40"/>
        <v>2680109.850000002</v>
      </c>
      <c r="K244" s="284">
        <f t="shared" ref="K244:M244" si="41">+K242+K243</f>
        <v>2408775.31</v>
      </c>
      <c r="L244" s="245">
        <f t="shared" si="41"/>
        <v>177653.09000000003</v>
      </c>
      <c r="M244" s="259">
        <f t="shared" si="41"/>
        <v>2586428.399999999</v>
      </c>
      <c r="N244" s="292">
        <f t="shared" ref="N244:Y244" si="42">+N242+N243</f>
        <v>2611583.4300000011</v>
      </c>
      <c r="O244" s="292">
        <f t="shared" si="42"/>
        <v>162012.23999999982</v>
      </c>
      <c r="P244" s="69">
        <f t="shared" si="42"/>
        <v>2773595.6700000004</v>
      </c>
      <c r="Q244" s="70">
        <f t="shared" si="42"/>
        <v>2825465.6599999997</v>
      </c>
      <c r="R244" s="292">
        <f t="shared" si="42"/>
        <v>184231.92999999996</v>
      </c>
      <c r="S244" s="68">
        <f t="shared" si="42"/>
        <v>3009697.5900000012</v>
      </c>
      <c r="T244" s="248">
        <f t="shared" si="42"/>
        <v>2511379.8699999987</v>
      </c>
      <c r="U244" s="245">
        <f t="shared" si="42"/>
        <v>188842.31999999995</v>
      </c>
      <c r="V244" s="245">
        <f t="shared" si="42"/>
        <v>2700222.1900000004</v>
      </c>
      <c r="W244" s="245">
        <f t="shared" si="42"/>
        <v>14792303.990000002</v>
      </c>
      <c r="X244" s="126">
        <f t="shared" si="42"/>
        <v>1205560.2299999993</v>
      </c>
      <c r="Y244" s="126">
        <f t="shared" si="42"/>
        <v>16018129.489999993</v>
      </c>
    </row>
    <row r="245" spans="1:25">
      <c r="H245" s="220"/>
      <c r="I245" s="220"/>
      <c r="J245" s="220"/>
      <c r="K245" s="220"/>
      <c r="L245" s="220"/>
      <c r="M245" s="220"/>
      <c r="T245" s="220"/>
      <c r="U245" s="220"/>
      <c r="V245" s="220"/>
    </row>
    <row r="246" spans="1:25">
      <c r="H246" s="220"/>
      <c r="I246" s="220"/>
      <c r="J246" s="220"/>
      <c r="K246" s="220"/>
      <c r="L246" s="220"/>
      <c r="M246" s="220"/>
      <c r="T246" s="220"/>
      <c r="U246" s="220"/>
      <c r="V246" s="220"/>
    </row>
    <row r="247" spans="1:25">
      <c r="H247" s="220"/>
      <c r="I247" s="220"/>
      <c r="J247" s="220"/>
      <c r="K247" s="220"/>
      <c r="L247" s="220"/>
      <c r="M247" s="220"/>
      <c r="T247" s="220"/>
      <c r="U247" s="220"/>
      <c r="V247" s="220"/>
    </row>
    <row r="248" spans="1:25">
      <c r="H248" s="220"/>
      <c r="I248" s="220"/>
      <c r="J248" s="220"/>
      <c r="K248" s="220"/>
      <c r="L248" s="220"/>
      <c r="M248" s="220"/>
      <c r="T248" s="220"/>
      <c r="U248" s="220"/>
      <c r="V248" s="220"/>
    </row>
    <row r="249" spans="1:25">
      <c r="H249" s="220"/>
      <c r="I249" s="220"/>
      <c r="J249" s="220"/>
      <c r="K249" s="220"/>
      <c r="L249" s="220"/>
      <c r="M249" s="220"/>
      <c r="T249" s="220"/>
      <c r="U249" s="220"/>
      <c r="V249" s="220"/>
    </row>
    <row r="250" spans="1:25">
      <c r="H250" s="220"/>
      <c r="I250" s="220"/>
      <c r="J250" s="220"/>
      <c r="K250" s="220"/>
      <c r="L250" s="220"/>
      <c r="M250" s="220"/>
      <c r="T250" s="220"/>
      <c r="U250" s="220"/>
      <c r="V250" s="220"/>
    </row>
    <row r="251" spans="1:25">
      <c r="H251" s="220"/>
      <c r="I251" s="220"/>
      <c r="J251" s="220"/>
      <c r="K251" s="220"/>
      <c r="L251" s="220"/>
      <c r="M251" s="220"/>
      <c r="T251" s="220"/>
      <c r="U251" s="220"/>
      <c r="V251" s="220"/>
    </row>
    <row r="252" spans="1:25">
      <c r="H252" s="220"/>
      <c r="I252" s="220"/>
      <c r="J252" s="220"/>
      <c r="K252" s="220"/>
      <c r="L252" s="220"/>
      <c r="M252" s="220"/>
      <c r="T252" s="220"/>
      <c r="U252" s="220"/>
      <c r="V252" s="220"/>
    </row>
    <row r="253" spans="1:25">
      <c r="H253" s="220"/>
      <c r="I253" s="220"/>
      <c r="J253" s="220"/>
      <c r="K253" s="220"/>
      <c r="L253" s="220"/>
      <c r="M253" s="220"/>
      <c r="T253" s="220"/>
      <c r="U253" s="220"/>
      <c r="V253" s="220"/>
    </row>
    <row r="254" spans="1:25">
      <c r="H254" s="220"/>
      <c r="I254" s="220"/>
      <c r="J254" s="220"/>
      <c r="K254" s="220"/>
      <c r="L254" s="220"/>
      <c r="M254" s="220"/>
      <c r="T254" s="220"/>
      <c r="U254" s="220"/>
      <c r="V254" s="220"/>
    </row>
    <row r="255" spans="1:25">
      <c r="H255" s="220"/>
      <c r="I255" s="220"/>
      <c r="J255" s="220"/>
      <c r="K255" s="220"/>
      <c r="L255" s="220"/>
      <c r="M255" s="220"/>
      <c r="T255" s="220"/>
      <c r="U255" s="220"/>
      <c r="V255" s="220"/>
    </row>
    <row r="256" spans="1:25">
      <c r="H256" s="220"/>
      <c r="I256" s="220"/>
      <c r="J256" s="220"/>
      <c r="K256" s="220"/>
      <c r="L256" s="220"/>
      <c r="M256" s="220"/>
      <c r="T256" s="220"/>
      <c r="U256" s="220"/>
      <c r="V256" s="220"/>
    </row>
    <row r="257" spans="8:22">
      <c r="H257" s="220"/>
      <c r="I257" s="220"/>
      <c r="J257" s="220"/>
      <c r="K257" s="220"/>
      <c r="L257" s="220"/>
      <c r="M257" s="220"/>
      <c r="T257" s="220"/>
      <c r="U257" s="220"/>
      <c r="V257" s="220"/>
    </row>
    <row r="258" spans="8:22">
      <c r="H258" s="220"/>
      <c r="I258" s="220"/>
      <c r="J258" s="220"/>
      <c r="K258" s="220"/>
      <c r="L258" s="220"/>
      <c r="M258" s="220"/>
      <c r="T258" s="220"/>
      <c r="U258" s="220"/>
      <c r="V258" s="220"/>
    </row>
    <row r="259" spans="8:22">
      <c r="H259" s="220"/>
      <c r="I259" s="220"/>
      <c r="J259" s="220"/>
      <c r="K259" s="220"/>
      <c r="L259" s="220"/>
      <c r="M259" s="220"/>
      <c r="T259" s="220"/>
      <c r="U259" s="220"/>
      <c r="V259" s="220"/>
    </row>
    <row r="260" spans="8:22">
      <c r="H260" s="220"/>
      <c r="I260" s="220"/>
      <c r="J260" s="220"/>
      <c r="K260" s="220"/>
      <c r="L260" s="220"/>
      <c r="M260" s="220"/>
      <c r="T260" s="220"/>
      <c r="U260" s="220"/>
      <c r="V260" s="220"/>
    </row>
    <row r="261" spans="8:22">
      <c r="H261" s="220"/>
      <c r="I261" s="220"/>
      <c r="J261" s="220"/>
      <c r="K261" s="220"/>
      <c r="L261" s="220"/>
      <c r="M261" s="220"/>
      <c r="T261" s="220"/>
      <c r="U261" s="220"/>
      <c r="V261" s="220"/>
    </row>
    <row r="262" spans="8:22">
      <c r="H262" s="220"/>
      <c r="I262" s="220"/>
      <c r="J262" s="220"/>
      <c r="K262" s="220"/>
      <c r="L262" s="220"/>
      <c r="M262" s="220"/>
      <c r="T262" s="220"/>
      <c r="U262" s="220"/>
      <c r="V262" s="220"/>
    </row>
    <row r="263" spans="8:22">
      <c r="H263" s="220"/>
      <c r="I263" s="220"/>
      <c r="J263" s="220"/>
      <c r="K263" s="220"/>
      <c r="L263" s="220"/>
      <c r="M263" s="220"/>
      <c r="T263" s="220"/>
      <c r="U263" s="220"/>
      <c r="V263" s="220"/>
    </row>
    <row r="264" spans="8:22">
      <c r="H264" s="220"/>
      <c r="I264" s="220"/>
      <c r="J264" s="220"/>
      <c r="K264" s="220"/>
      <c r="L264" s="220"/>
      <c r="M264" s="220"/>
      <c r="T264" s="220"/>
      <c r="U264" s="220"/>
      <c r="V264" s="220"/>
    </row>
    <row r="265" spans="8:22">
      <c r="H265" s="220"/>
      <c r="I265" s="220"/>
      <c r="J265" s="220"/>
      <c r="K265" s="220"/>
      <c r="L265" s="220"/>
      <c r="M265" s="220"/>
      <c r="T265" s="220"/>
      <c r="U265" s="220"/>
      <c r="V265" s="220"/>
    </row>
    <row r="266" spans="8:22">
      <c r="H266" s="220"/>
      <c r="I266" s="220"/>
      <c r="J266" s="220"/>
      <c r="K266" s="220"/>
      <c r="L266" s="220"/>
      <c r="M266" s="220"/>
      <c r="T266" s="220"/>
      <c r="U266" s="220"/>
      <c r="V266" s="220"/>
    </row>
    <row r="267" spans="8:22">
      <c r="H267" s="220"/>
      <c r="I267" s="220"/>
      <c r="J267" s="220"/>
      <c r="K267" s="220"/>
      <c r="L267" s="220"/>
      <c r="M267" s="220"/>
      <c r="T267" s="220"/>
      <c r="U267" s="220"/>
      <c r="V267" s="220"/>
    </row>
    <row r="268" spans="8:22">
      <c r="H268" s="220"/>
      <c r="I268" s="220"/>
      <c r="J268" s="220"/>
      <c r="K268" s="220"/>
      <c r="L268" s="220"/>
      <c r="M268" s="220"/>
      <c r="T268" s="220"/>
      <c r="U268" s="220"/>
      <c r="V268" s="220"/>
    </row>
    <row r="269" spans="8:22">
      <c r="H269" s="220"/>
      <c r="I269" s="220"/>
      <c r="J269" s="220"/>
      <c r="K269" s="220"/>
      <c r="L269" s="220"/>
      <c r="M269" s="220"/>
      <c r="T269" s="220"/>
      <c r="U269" s="220"/>
      <c r="V269" s="220"/>
    </row>
    <row r="270" spans="8:22">
      <c r="H270" s="220"/>
      <c r="I270" s="220"/>
      <c r="J270" s="220"/>
      <c r="K270" s="220"/>
      <c r="L270" s="220"/>
      <c r="M270" s="220"/>
      <c r="T270" s="220"/>
      <c r="U270" s="220"/>
      <c r="V270" s="220"/>
    </row>
    <row r="271" spans="8:22">
      <c r="H271" s="220"/>
      <c r="I271" s="220"/>
      <c r="J271" s="220"/>
      <c r="K271" s="220"/>
      <c r="L271" s="220"/>
      <c r="M271" s="220"/>
      <c r="T271" s="220"/>
      <c r="U271" s="220"/>
      <c r="V271" s="220"/>
    </row>
    <row r="272" spans="8:22">
      <c r="H272" s="220"/>
      <c r="I272" s="220"/>
      <c r="J272" s="220"/>
      <c r="K272" s="220"/>
      <c r="L272" s="220"/>
      <c r="M272" s="220"/>
      <c r="T272" s="220"/>
      <c r="U272" s="220"/>
      <c r="V272" s="220"/>
    </row>
    <row r="273" spans="8:22">
      <c r="H273" s="220"/>
      <c r="I273" s="220"/>
      <c r="J273" s="220"/>
      <c r="K273" s="220"/>
      <c r="L273" s="220"/>
      <c r="M273" s="220"/>
      <c r="T273" s="220"/>
      <c r="U273" s="220"/>
      <c r="V273" s="220"/>
    </row>
    <row r="274" spans="8:22">
      <c r="H274" s="220"/>
      <c r="I274" s="220"/>
      <c r="J274" s="220"/>
      <c r="K274" s="220"/>
      <c r="L274" s="220"/>
      <c r="M274" s="220"/>
      <c r="T274" s="220"/>
      <c r="U274" s="220"/>
      <c r="V274" s="220"/>
    </row>
    <row r="275" spans="8:22">
      <c r="H275" s="220"/>
      <c r="I275" s="220"/>
      <c r="J275" s="220"/>
      <c r="K275" s="220"/>
      <c r="L275" s="220"/>
      <c r="M275" s="220"/>
      <c r="T275" s="220"/>
      <c r="U275" s="220"/>
      <c r="V275" s="220"/>
    </row>
    <row r="276" spans="8:22">
      <c r="H276" s="220"/>
      <c r="I276" s="220"/>
      <c r="J276" s="220"/>
      <c r="K276" s="220"/>
      <c r="L276" s="220"/>
      <c r="M276" s="220"/>
      <c r="T276" s="220"/>
      <c r="U276" s="220"/>
      <c r="V276" s="220"/>
    </row>
    <row r="277" spans="8:22">
      <c r="H277" s="220"/>
      <c r="I277" s="220"/>
      <c r="J277" s="220"/>
      <c r="K277" s="220"/>
      <c r="L277" s="220"/>
      <c r="M277" s="220"/>
      <c r="T277" s="220"/>
      <c r="U277" s="220"/>
      <c r="V277" s="220"/>
    </row>
    <row r="278" spans="8:22">
      <c r="H278" s="220"/>
      <c r="I278" s="220"/>
      <c r="J278" s="220"/>
      <c r="K278" s="220"/>
      <c r="L278" s="220"/>
      <c r="M278" s="220"/>
      <c r="T278" s="220"/>
      <c r="U278" s="220"/>
      <c r="V278" s="220"/>
    </row>
    <row r="279" spans="8:22">
      <c r="H279" s="220"/>
      <c r="I279" s="220"/>
      <c r="J279" s="220"/>
      <c r="K279" s="220"/>
      <c r="L279" s="220"/>
      <c r="M279" s="220"/>
      <c r="T279" s="220"/>
      <c r="U279" s="220"/>
      <c r="V279" s="220"/>
    </row>
    <row r="280" spans="8:22">
      <c r="H280" s="220"/>
      <c r="I280" s="220"/>
      <c r="J280" s="220"/>
      <c r="K280" s="220"/>
      <c r="L280" s="220"/>
      <c r="M280" s="220"/>
      <c r="T280" s="220"/>
      <c r="U280" s="220"/>
      <c r="V280" s="220"/>
    </row>
    <row r="281" spans="8:22">
      <c r="H281" s="220"/>
      <c r="I281" s="220"/>
      <c r="J281" s="220"/>
      <c r="K281" s="220"/>
      <c r="L281" s="220"/>
      <c r="M281" s="220"/>
      <c r="T281" s="220"/>
      <c r="U281" s="220"/>
      <c r="V281" s="220"/>
    </row>
    <row r="282" spans="8:22">
      <c r="H282" s="220"/>
      <c r="I282" s="220"/>
      <c r="J282" s="220"/>
      <c r="K282" s="220"/>
      <c r="L282" s="220"/>
      <c r="M282" s="220"/>
      <c r="T282" s="220"/>
      <c r="U282" s="220"/>
      <c r="V282" s="220"/>
    </row>
    <row r="283" spans="8:22">
      <c r="H283" s="220"/>
      <c r="I283" s="220"/>
      <c r="J283" s="220"/>
      <c r="K283" s="220"/>
      <c r="L283" s="220"/>
      <c r="M283" s="220"/>
      <c r="T283" s="220"/>
      <c r="U283" s="220"/>
      <c r="V283" s="220"/>
    </row>
    <row r="284" spans="8:22">
      <c r="H284" s="220"/>
      <c r="I284" s="220"/>
      <c r="J284" s="220"/>
      <c r="K284" s="220"/>
      <c r="L284" s="220"/>
      <c r="M284" s="220"/>
      <c r="T284" s="220"/>
      <c r="U284" s="220"/>
      <c r="V284" s="220"/>
    </row>
    <row r="285" spans="8:22">
      <c r="H285" s="220"/>
      <c r="I285" s="220"/>
      <c r="J285" s="220"/>
      <c r="K285" s="220"/>
      <c r="L285" s="220"/>
      <c r="M285" s="220"/>
      <c r="T285" s="220"/>
      <c r="U285" s="220"/>
      <c r="V285" s="220"/>
    </row>
    <row r="286" spans="8:22">
      <c r="H286" s="220"/>
      <c r="I286" s="220"/>
      <c r="J286" s="220"/>
      <c r="K286" s="220"/>
      <c r="L286" s="220"/>
      <c r="M286" s="220"/>
      <c r="T286" s="220"/>
      <c r="U286" s="220"/>
      <c r="V286" s="220"/>
    </row>
    <row r="287" spans="8:22">
      <c r="H287" s="220"/>
      <c r="I287" s="220"/>
      <c r="J287" s="220"/>
      <c r="K287" s="220"/>
      <c r="L287" s="220"/>
      <c r="M287" s="220"/>
      <c r="T287" s="220"/>
      <c r="U287" s="220"/>
      <c r="V287" s="220"/>
    </row>
    <row r="288" spans="8:22">
      <c r="H288" s="220"/>
      <c r="I288" s="220"/>
      <c r="J288" s="220"/>
      <c r="K288" s="220"/>
      <c r="L288" s="220"/>
      <c r="M288" s="220"/>
      <c r="T288" s="220"/>
      <c r="U288" s="220"/>
      <c r="V288" s="220"/>
    </row>
    <row r="289" spans="8:22">
      <c r="H289" s="220"/>
      <c r="I289" s="220"/>
      <c r="J289" s="220"/>
      <c r="K289" s="220"/>
      <c r="L289" s="220"/>
      <c r="M289" s="220"/>
      <c r="T289" s="220"/>
      <c r="U289" s="220"/>
      <c r="V289" s="220"/>
    </row>
    <row r="290" spans="8:22">
      <c r="H290" s="220"/>
      <c r="I290" s="220"/>
      <c r="J290" s="220"/>
      <c r="K290" s="220"/>
      <c r="L290" s="220"/>
      <c r="M290" s="220"/>
      <c r="T290" s="220"/>
      <c r="U290" s="220"/>
      <c r="V290" s="220"/>
    </row>
    <row r="291" spans="8:22">
      <c r="H291" s="220"/>
      <c r="I291" s="220"/>
      <c r="J291" s="220"/>
      <c r="K291" s="220"/>
      <c r="L291" s="220"/>
      <c r="M291" s="220"/>
      <c r="T291" s="220"/>
      <c r="U291" s="220"/>
      <c r="V291" s="220"/>
    </row>
    <row r="292" spans="8:22">
      <c r="H292" s="220"/>
      <c r="I292" s="220"/>
      <c r="J292" s="220"/>
      <c r="K292" s="220"/>
      <c r="L292" s="220"/>
      <c r="M292" s="220"/>
      <c r="T292" s="220"/>
      <c r="U292" s="220"/>
      <c r="V292" s="220"/>
    </row>
    <row r="293" spans="8:22">
      <c r="H293" s="220"/>
      <c r="I293" s="220"/>
      <c r="J293" s="220"/>
      <c r="K293" s="220"/>
      <c r="L293" s="220"/>
      <c r="M293" s="220"/>
      <c r="T293" s="220"/>
      <c r="U293" s="220"/>
      <c r="V293" s="220"/>
    </row>
    <row r="294" spans="8:22">
      <c r="H294" s="220"/>
      <c r="I294" s="220"/>
      <c r="J294" s="220"/>
      <c r="K294" s="220"/>
      <c r="L294" s="220"/>
      <c r="M294" s="220"/>
      <c r="T294" s="220"/>
      <c r="U294" s="220"/>
      <c r="V294" s="220"/>
    </row>
    <row r="295" spans="8:22">
      <c r="H295" s="220"/>
      <c r="I295" s="220"/>
      <c r="J295" s="220"/>
      <c r="K295" s="220"/>
      <c r="L295" s="220"/>
      <c r="M295" s="220"/>
      <c r="T295" s="220"/>
      <c r="U295" s="220"/>
      <c r="V295" s="220"/>
    </row>
    <row r="296" spans="8:22">
      <c r="H296" s="220"/>
      <c r="I296" s="220"/>
      <c r="J296" s="220"/>
      <c r="K296" s="220"/>
      <c r="L296" s="220"/>
      <c r="M296" s="220"/>
      <c r="T296" s="220"/>
      <c r="U296" s="220"/>
      <c r="V296" s="220"/>
    </row>
    <row r="297" spans="8:22">
      <c r="H297" s="220"/>
      <c r="I297" s="220"/>
      <c r="J297" s="220"/>
      <c r="K297" s="220"/>
      <c r="L297" s="220"/>
      <c r="M297" s="220"/>
      <c r="T297" s="220"/>
      <c r="U297" s="220"/>
      <c r="V297" s="220"/>
    </row>
    <row r="298" spans="8:22">
      <c r="H298" s="220"/>
      <c r="I298" s="220"/>
      <c r="J298" s="220"/>
      <c r="K298" s="220"/>
      <c r="L298" s="220"/>
      <c r="M298" s="220"/>
      <c r="T298" s="220"/>
      <c r="U298" s="220"/>
      <c r="V298" s="220"/>
    </row>
    <row r="299" spans="8:22">
      <c r="H299" s="220"/>
      <c r="I299" s="220"/>
      <c r="J299" s="220"/>
      <c r="K299" s="220"/>
      <c r="L299" s="220"/>
      <c r="M299" s="220"/>
      <c r="T299" s="220"/>
      <c r="U299" s="220"/>
      <c r="V299" s="220"/>
    </row>
    <row r="300" spans="8:22">
      <c r="H300" s="220"/>
      <c r="I300" s="220"/>
      <c r="J300" s="220"/>
      <c r="K300" s="220"/>
      <c r="L300" s="220"/>
      <c r="M300" s="220"/>
      <c r="T300" s="220"/>
      <c r="U300" s="220"/>
      <c r="V300" s="220"/>
    </row>
    <row r="301" spans="8:22">
      <c r="H301" s="220"/>
      <c r="I301" s="220"/>
      <c r="J301" s="220"/>
      <c r="K301" s="220"/>
      <c r="L301" s="220"/>
      <c r="M301" s="220"/>
      <c r="T301" s="220"/>
      <c r="U301" s="220"/>
      <c r="V301" s="220"/>
    </row>
    <row r="302" spans="8:22">
      <c r="H302" s="220"/>
      <c r="I302" s="220"/>
      <c r="J302" s="220"/>
      <c r="K302" s="220"/>
      <c r="L302" s="220"/>
      <c r="M302" s="220"/>
      <c r="T302" s="220"/>
      <c r="U302" s="220"/>
      <c r="V302" s="220"/>
    </row>
    <row r="303" spans="8:22">
      <c r="H303" s="220"/>
      <c r="I303" s="220"/>
      <c r="J303" s="220"/>
      <c r="K303" s="220"/>
      <c r="L303" s="220"/>
      <c r="M303" s="220"/>
      <c r="T303" s="220"/>
      <c r="U303" s="220"/>
      <c r="V303" s="220"/>
    </row>
    <row r="304" spans="8:22">
      <c r="H304" s="220"/>
      <c r="I304" s="220"/>
      <c r="J304" s="220"/>
      <c r="K304" s="220"/>
      <c r="L304" s="220"/>
      <c r="M304" s="220"/>
      <c r="T304" s="220"/>
      <c r="U304" s="220"/>
      <c r="V304" s="220"/>
    </row>
    <row r="305" spans="8:22">
      <c r="H305" s="220"/>
      <c r="I305" s="220"/>
      <c r="J305" s="220"/>
      <c r="K305" s="220"/>
      <c r="L305" s="220"/>
      <c r="M305" s="220"/>
      <c r="T305" s="220"/>
      <c r="U305" s="220"/>
      <c r="V305" s="220"/>
    </row>
    <row r="306" spans="8:22">
      <c r="H306" s="220"/>
      <c r="I306" s="220"/>
      <c r="J306" s="220"/>
      <c r="K306" s="220"/>
      <c r="L306" s="220"/>
      <c r="M306" s="220"/>
      <c r="T306" s="220"/>
      <c r="U306" s="220"/>
      <c r="V306" s="220"/>
    </row>
    <row r="307" spans="8:22">
      <c r="H307" s="220"/>
      <c r="I307" s="220"/>
      <c r="J307" s="220"/>
      <c r="K307" s="220"/>
      <c r="L307" s="220"/>
      <c r="M307" s="220"/>
      <c r="T307" s="220"/>
      <c r="U307" s="220"/>
      <c r="V307" s="220"/>
    </row>
    <row r="308" spans="8:22">
      <c r="H308" s="220"/>
      <c r="I308" s="220"/>
      <c r="J308" s="220"/>
      <c r="K308" s="220"/>
      <c r="L308" s="220"/>
      <c r="M308" s="220"/>
      <c r="T308" s="220"/>
      <c r="U308" s="220"/>
      <c r="V308" s="220"/>
    </row>
    <row r="309" spans="8:22">
      <c r="H309" s="220"/>
      <c r="I309" s="220"/>
      <c r="J309" s="220"/>
      <c r="K309" s="220"/>
      <c r="L309" s="220"/>
      <c r="M309" s="220"/>
      <c r="T309" s="220"/>
      <c r="U309" s="220"/>
      <c r="V309" s="220"/>
    </row>
    <row r="310" spans="8:22">
      <c r="H310" s="220"/>
      <c r="I310" s="220"/>
      <c r="J310" s="220"/>
      <c r="K310" s="220"/>
      <c r="L310" s="220"/>
      <c r="M310" s="220"/>
      <c r="T310" s="220"/>
      <c r="U310" s="220"/>
      <c r="V310" s="220"/>
    </row>
    <row r="311" spans="8:22">
      <c r="H311" s="220"/>
      <c r="I311" s="220"/>
      <c r="J311" s="220"/>
      <c r="K311" s="220"/>
      <c r="L311" s="220"/>
      <c r="M311" s="220"/>
      <c r="T311" s="220"/>
      <c r="U311" s="220"/>
      <c r="V311" s="220"/>
    </row>
    <row r="312" spans="8:22">
      <c r="H312" s="220"/>
      <c r="I312" s="220"/>
      <c r="J312" s="220"/>
      <c r="K312" s="220"/>
      <c r="L312" s="220"/>
      <c r="M312" s="220"/>
      <c r="T312" s="220"/>
      <c r="U312" s="220"/>
      <c r="V312" s="220"/>
    </row>
    <row r="313" spans="8:22">
      <c r="H313" s="220"/>
      <c r="I313" s="220"/>
      <c r="J313" s="220"/>
      <c r="K313" s="220"/>
      <c r="L313" s="220"/>
      <c r="M313" s="220"/>
      <c r="T313" s="220"/>
      <c r="U313" s="220"/>
      <c r="V313" s="220"/>
    </row>
    <row r="314" spans="8:22">
      <c r="K314" s="220"/>
      <c r="L314" s="220"/>
      <c r="M314" s="220"/>
      <c r="N314" s="220"/>
      <c r="O314" s="220"/>
    </row>
    <row r="315" spans="8:22">
      <c r="K315" s="220"/>
      <c r="L315" s="220"/>
      <c r="M315" s="220"/>
      <c r="N315" s="220"/>
      <c r="O315" s="220"/>
    </row>
    <row r="316" spans="8:22">
      <c r="K316" s="220"/>
      <c r="L316" s="220"/>
      <c r="M316" s="220"/>
      <c r="N316" s="220"/>
      <c r="O316" s="220"/>
    </row>
    <row r="317" spans="8:22">
      <c r="K317" s="220"/>
      <c r="L317" s="220"/>
      <c r="M317" s="220"/>
      <c r="N317" s="220"/>
      <c r="O317" s="220"/>
    </row>
    <row r="318" spans="8:22">
      <c r="K318" s="220"/>
      <c r="L318" s="220"/>
      <c r="M318" s="220"/>
      <c r="N318" s="220"/>
      <c r="O318" s="220"/>
    </row>
    <row r="319" spans="8:22">
      <c r="K319" s="220"/>
      <c r="L319" s="220"/>
      <c r="M319" s="220"/>
      <c r="N319" s="220"/>
      <c r="O319" s="220"/>
    </row>
    <row r="320" spans="8:22">
      <c r="K320" s="220"/>
      <c r="L320" s="220"/>
      <c r="M320" s="220"/>
      <c r="N320" s="220"/>
      <c r="O320" s="220"/>
    </row>
    <row r="321" spans="11:15">
      <c r="K321" s="220"/>
      <c r="L321" s="220"/>
      <c r="M321" s="220"/>
      <c r="N321" s="220"/>
      <c r="O321" s="220"/>
    </row>
    <row r="322" spans="11:15">
      <c r="K322" s="220"/>
      <c r="L322" s="220"/>
      <c r="M322" s="220"/>
      <c r="N322" s="92"/>
      <c r="O322" s="92"/>
    </row>
    <row r="323" spans="11:15">
      <c r="K323" s="220"/>
      <c r="L323" s="220"/>
      <c r="M323" s="220"/>
      <c r="N323" s="101"/>
      <c r="O323" s="101"/>
    </row>
    <row r="324" spans="11:15">
      <c r="K324" s="220"/>
      <c r="L324" s="220"/>
      <c r="M324" s="220"/>
      <c r="N324" s="101"/>
      <c r="O324" s="101"/>
    </row>
    <row r="325" spans="11:15">
      <c r="K325" s="220"/>
      <c r="L325" s="220"/>
      <c r="M325" s="220"/>
      <c r="N325" s="101"/>
      <c r="O325" s="101"/>
    </row>
    <row r="326" spans="11:15">
      <c r="K326" s="220"/>
      <c r="L326" s="220"/>
      <c r="M326" s="220"/>
      <c r="N326" s="101"/>
      <c r="O326" s="101"/>
    </row>
    <row r="327" spans="11:15">
      <c r="K327" s="220"/>
      <c r="L327" s="220"/>
      <c r="M327" s="220"/>
      <c r="N327" s="101"/>
      <c r="O327" s="101"/>
    </row>
    <row r="328" spans="11:15">
      <c r="K328" s="220"/>
      <c r="L328" s="220"/>
      <c r="M328" s="220"/>
      <c r="N328" s="101"/>
      <c r="O328" s="101"/>
    </row>
    <row r="329" spans="11:15">
      <c r="K329" s="220"/>
      <c r="L329" s="220"/>
      <c r="M329" s="220"/>
      <c r="N329" s="101"/>
      <c r="O329" s="101"/>
    </row>
    <row r="330" spans="11:15">
      <c r="K330" s="220"/>
      <c r="L330" s="220"/>
      <c r="M330" s="220"/>
      <c r="N330" s="101"/>
      <c r="O330" s="101"/>
    </row>
    <row r="331" spans="11:15">
      <c r="K331" s="220"/>
      <c r="L331" s="220"/>
      <c r="M331" s="220"/>
      <c r="N331" s="101"/>
      <c r="O331" s="101"/>
    </row>
    <row r="332" spans="11:15">
      <c r="K332" s="220"/>
      <c r="L332" s="220"/>
      <c r="M332" s="220"/>
      <c r="N332" s="101"/>
      <c r="O332" s="101"/>
    </row>
    <row r="333" spans="11:15">
      <c r="K333" s="220"/>
      <c r="L333" s="220"/>
      <c r="M333" s="220"/>
      <c r="N333" s="101"/>
      <c r="O333" s="101"/>
    </row>
    <row r="334" spans="11:15">
      <c r="K334" s="220"/>
      <c r="L334" s="220"/>
      <c r="M334" s="220"/>
      <c r="N334" s="101"/>
      <c r="O334" s="101"/>
    </row>
    <row r="335" spans="11:15">
      <c r="K335" s="220"/>
      <c r="L335" s="220"/>
      <c r="M335" s="220"/>
      <c r="N335" s="101"/>
      <c r="O335" s="101"/>
    </row>
    <row r="336" spans="11:15">
      <c r="K336" s="220"/>
      <c r="L336" s="220"/>
      <c r="M336" s="220"/>
      <c r="N336" s="101"/>
      <c r="O336" s="101"/>
    </row>
    <row r="337" spans="11:15">
      <c r="K337" s="220"/>
      <c r="L337" s="220"/>
      <c r="M337" s="220"/>
      <c r="N337" s="101"/>
      <c r="O337" s="101"/>
    </row>
    <row r="338" spans="11:15">
      <c r="K338" s="220"/>
      <c r="L338" s="220"/>
      <c r="M338" s="220"/>
      <c r="N338" s="101"/>
      <c r="O338" s="101"/>
    </row>
    <row r="339" spans="11:15">
      <c r="K339" s="220"/>
      <c r="L339" s="220"/>
      <c r="M339" s="220"/>
      <c r="N339" s="101"/>
      <c r="O339" s="101"/>
    </row>
    <row r="340" spans="11:15">
      <c r="K340" s="220"/>
      <c r="L340" s="220"/>
      <c r="M340" s="220"/>
      <c r="N340" s="101"/>
      <c r="O340" s="101"/>
    </row>
    <row r="341" spans="11:15">
      <c r="K341" s="220"/>
      <c r="L341" s="220"/>
      <c r="M341" s="220"/>
      <c r="N341" s="101"/>
      <c r="O341" s="101"/>
    </row>
    <row r="342" spans="11:15">
      <c r="K342" s="220"/>
      <c r="L342" s="220"/>
      <c r="M342" s="220"/>
      <c r="N342" s="172"/>
      <c r="O342" s="172"/>
    </row>
  </sheetData>
  <conditionalFormatting sqref="B61:B63">
    <cfRule type="duplicateValues" dxfId="12" priority="6"/>
  </conditionalFormatting>
  <conditionalFormatting sqref="B65:B68">
    <cfRule type="duplicateValues" dxfId="11" priority="5"/>
  </conditionalFormatting>
  <conditionalFormatting sqref="B24">
    <cfRule type="duplicateValues" dxfId="10" priority="4"/>
  </conditionalFormatting>
  <conditionalFormatting sqref="B13:B15">
    <cfRule type="duplicateValues" dxfId="9" priority="3"/>
  </conditionalFormatting>
  <conditionalFormatting sqref="B82">
    <cfRule type="duplicateValues" dxfId="8" priority="2"/>
  </conditionalFormatting>
  <conditionalFormatting sqref="B139">
    <cfRule type="duplicateValues" dxfId="7" priority="1"/>
  </conditionalFormatting>
  <pageMargins left="0.7" right="0.7" top="0.75" bottom="0.75" header="0.3" footer="0.3"/>
  <pageSetup paperSize="9" orientation="portrait"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66219-B620-4BC5-B0C7-43DA96D15987}">
  <dimension ref="A1:Y347"/>
  <sheetViews>
    <sheetView tabSelected="1" topLeftCell="A229" zoomScale="80" zoomScaleNormal="80" workbookViewId="0">
      <pane xSplit="4" topLeftCell="E1" activePane="topRight" state="frozen"/>
      <selection pane="topRight" activeCell="M251" sqref="M251"/>
    </sheetView>
  </sheetViews>
  <sheetFormatPr defaultRowHeight="12.5"/>
  <cols>
    <col min="1" max="1" width="13.26953125" customWidth="1"/>
    <col min="2" max="2" width="18" customWidth="1"/>
    <col min="3" max="3" width="9.1796875" customWidth="1"/>
    <col min="4" max="4" width="9.453125" customWidth="1"/>
    <col min="5" max="5" width="11.26953125" bestFit="1" customWidth="1"/>
    <col min="6" max="6" width="10.1796875" bestFit="1" customWidth="1"/>
    <col min="7" max="8" width="11.26953125" bestFit="1" customWidth="1"/>
    <col min="9" max="9" width="10.1796875" bestFit="1" customWidth="1"/>
    <col min="10" max="11" width="11.26953125" bestFit="1" customWidth="1"/>
    <col min="12" max="12" width="10.1796875" style="101" bestFit="1" customWidth="1"/>
    <col min="13" max="13" width="11.26953125" style="101" bestFit="1" customWidth="1"/>
    <col min="14" max="14" width="12.453125" customWidth="1"/>
    <col min="15" max="15" width="10.1796875" bestFit="1" customWidth="1"/>
    <col min="16" max="16" width="11.26953125" bestFit="1" customWidth="1"/>
    <col min="17" max="17" width="11.1796875" customWidth="1"/>
    <col min="18" max="18" width="10" customWidth="1"/>
    <col min="19" max="19" width="11.26953125" customWidth="1"/>
    <col min="20" max="20" width="10" style="101" customWidth="1"/>
    <col min="21" max="21" width="11.81640625" style="101" customWidth="1"/>
    <col min="22" max="22" width="10.54296875" style="101" customWidth="1"/>
    <col min="23" max="23" width="14" style="101" customWidth="1"/>
    <col min="24" max="24" width="11.26953125" customWidth="1"/>
    <col min="25" max="25" width="11.7265625" customWidth="1"/>
  </cols>
  <sheetData>
    <row r="1" spans="1:25" ht="18">
      <c r="A1" s="81" t="s">
        <v>442</v>
      </c>
      <c r="L1"/>
      <c r="M1"/>
      <c r="T1"/>
      <c r="U1"/>
      <c r="V1"/>
      <c r="W1"/>
    </row>
    <row r="2" spans="1:25" ht="13" thickBot="1">
      <c r="L2"/>
      <c r="M2"/>
      <c r="T2"/>
      <c r="U2"/>
      <c r="V2"/>
      <c r="W2"/>
    </row>
    <row r="3" spans="1:25" ht="13" thickBot="1">
      <c r="E3" s="171">
        <v>44470</v>
      </c>
      <c r="F3" s="83"/>
      <c r="G3" s="84"/>
      <c r="H3" s="171">
        <v>44501</v>
      </c>
      <c r="I3" s="83"/>
      <c r="J3" s="84"/>
      <c r="K3" s="171">
        <v>44531</v>
      </c>
      <c r="L3" s="85"/>
      <c r="M3" s="84"/>
      <c r="N3" s="171">
        <v>44562</v>
      </c>
      <c r="O3" s="85"/>
      <c r="P3" s="84"/>
      <c r="Q3" s="171">
        <v>44593</v>
      </c>
      <c r="R3" s="85"/>
      <c r="S3" s="84"/>
      <c r="T3" s="171">
        <v>44621</v>
      </c>
      <c r="U3" s="83"/>
      <c r="V3" s="84"/>
      <c r="W3" s="85" t="s">
        <v>1</v>
      </c>
      <c r="X3" s="83"/>
      <c r="Y3" s="84"/>
    </row>
    <row r="4" spans="1:25" ht="14">
      <c r="A4" s="164" t="s">
        <v>247</v>
      </c>
      <c r="B4" s="165" t="s">
        <v>2</v>
      </c>
      <c r="C4" s="165" t="s">
        <v>248</v>
      </c>
      <c r="D4" s="166" t="s">
        <v>301</v>
      </c>
      <c r="E4" s="167" t="s">
        <v>3</v>
      </c>
      <c r="F4" s="168" t="s">
        <v>4</v>
      </c>
      <c r="G4" s="169" t="s">
        <v>5</v>
      </c>
      <c r="H4" s="167" t="s">
        <v>3</v>
      </c>
      <c r="I4" s="168" t="s">
        <v>4</v>
      </c>
      <c r="J4" s="169" t="s">
        <v>5</v>
      </c>
      <c r="K4" s="167" t="s">
        <v>3</v>
      </c>
      <c r="L4" s="168" t="s">
        <v>4</v>
      </c>
      <c r="M4" s="169" t="s">
        <v>5</v>
      </c>
      <c r="N4" s="167" t="s">
        <v>3</v>
      </c>
      <c r="O4" s="168" t="s">
        <v>4</v>
      </c>
      <c r="P4" s="169" t="s">
        <v>5</v>
      </c>
      <c r="Q4" s="167" t="s">
        <v>3</v>
      </c>
      <c r="R4" s="168" t="s">
        <v>4</v>
      </c>
      <c r="S4" s="169" t="s">
        <v>5</v>
      </c>
      <c r="T4" s="167" t="s">
        <v>3</v>
      </c>
      <c r="U4" s="168" t="s">
        <v>4</v>
      </c>
      <c r="V4" s="169" t="s">
        <v>5</v>
      </c>
      <c r="W4" s="170" t="s">
        <v>3</v>
      </c>
      <c r="X4" s="168" t="s">
        <v>4</v>
      </c>
      <c r="Y4" s="169" t="s">
        <v>5</v>
      </c>
    </row>
    <row r="5" spans="1:25" ht="13">
      <c r="A5" s="2" t="s">
        <v>249</v>
      </c>
      <c r="B5" s="2" t="s">
        <v>6</v>
      </c>
      <c r="C5" s="89" t="s">
        <v>297</v>
      </c>
      <c r="D5" s="129" t="s">
        <v>302</v>
      </c>
      <c r="E5" s="217">
        <f>IFERROR(VLOOKUP($B5,'[32]OCT-21'!$B:$H,6,FALSE),0)</f>
        <v>0</v>
      </c>
      <c r="F5" s="218">
        <f>IFERROR(VLOOKUP(B5,'[32]OCT-21'!B:H,7,FALSE),0)</f>
        <v>0</v>
      </c>
      <c r="G5" s="219">
        <f t="shared" ref="G5:G68" si="0">+E5+F5</f>
        <v>0</v>
      </c>
      <c r="H5" s="217">
        <f>IFERROR(VLOOKUP(B5,'[33]NOV-21'!B:H,6,FALSE),0)</f>
        <v>0</v>
      </c>
      <c r="I5" s="218">
        <f>IFERROR(VLOOKUP(B5,'[33]NOV-21'!B:H,7,FALSE),0)</f>
        <v>0</v>
      </c>
      <c r="J5" s="219">
        <f>+H5+I5</f>
        <v>0</v>
      </c>
      <c r="K5" s="217"/>
      <c r="L5" s="218"/>
      <c r="M5" s="219"/>
      <c r="N5" s="217"/>
      <c r="O5" s="218"/>
      <c r="P5" s="219"/>
      <c r="Q5" s="217"/>
      <c r="R5" s="218"/>
      <c r="S5" s="219"/>
      <c r="T5" s="217"/>
      <c r="U5" s="218"/>
      <c r="V5" s="219"/>
      <c r="W5" s="195">
        <f>SUM(E5,H5,K5,N5,Q5,T5)</f>
        <v>0</v>
      </c>
      <c r="X5" s="196">
        <f>SUM(F5,I5,L5,O5,R5,U5)</f>
        <v>0</v>
      </c>
      <c r="Y5" s="197">
        <f>SUM(G5,J5,M5,P5,S5,V5)</f>
        <v>0</v>
      </c>
    </row>
    <row r="6" spans="1:25" ht="13">
      <c r="A6" s="2" t="s">
        <v>250</v>
      </c>
      <c r="B6" s="2" t="s">
        <v>7</v>
      </c>
      <c r="C6" s="89" t="s">
        <v>297</v>
      </c>
      <c r="D6" s="129" t="s">
        <v>298</v>
      </c>
      <c r="E6" s="217">
        <f>IFERROR(VLOOKUP($B6,'[32]OCT-21'!$B:$H,6,FALSE),0)</f>
        <v>1004.06</v>
      </c>
      <c r="F6" s="218">
        <f>IFERROR(VLOOKUP(B6,'[32]OCT-21'!B:H,7,FALSE),0)</f>
        <v>186.16</v>
      </c>
      <c r="G6" s="219">
        <f t="shared" si="0"/>
        <v>1190.22</v>
      </c>
      <c r="H6" s="217">
        <f>IFERROR(VLOOKUP(B6,'[33]NOV-21'!B:H,6,FALSE),0)</f>
        <v>13202.14</v>
      </c>
      <c r="I6" s="218">
        <f>IFERROR(VLOOKUP(B6,'[33]NOV-21'!B:H,7,FALSE),0)</f>
        <v>1039.3399999999999</v>
      </c>
      <c r="J6" s="219">
        <f t="shared" ref="J6:J69" si="1">+H6+I6</f>
        <v>14241.48</v>
      </c>
      <c r="K6" s="217"/>
      <c r="L6" s="218"/>
      <c r="M6" s="219"/>
      <c r="N6" s="217"/>
      <c r="O6" s="218"/>
      <c r="P6" s="219"/>
      <c r="Q6" s="217"/>
      <c r="R6" s="218"/>
      <c r="S6" s="219"/>
      <c r="T6" s="217"/>
      <c r="U6" s="218"/>
      <c r="V6" s="219"/>
      <c r="W6" s="195">
        <f t="shared" ref="W6:Y81" si="2">SUM(E6,H6,K6,N6,Q6,T6)</f>
        <v>14206.199999999999</v>
      </c>
      <c r="X6" s="196">
        <f t="shared" si="2"/>
        <v>1225.5</v>
      </c>
      <c r="Y6" s="197">
        <f t="shared" si="2"/>
        <v>15431.699999999999</v>
      </c>
    </row>
    <row r="7" spans="1:25" ht="13">
      <c r="A7" s="2" t="s">
        <v>251</v>
      </c>
      <c r="B7" s="2" t="s">
        <v>8</v>
      </c>
      <c r="C7" s="89" t="s">
        <v>297</v>
      </c>
      <c r="D7" s="129" t="s">
        <v>302</v>
      </c>
      <c r="E7" s="217">
        <f>IFERROR(VLOOKUP($B7,'[32]OCT-21'!$B:$H,6,FALSE),0)</f>
        <v>0</v>
      </c>
      <c r="F7" s="218">
        <f>IFERROR(VLOOKUP(B7,'[32]OCT-21'!B:H,7,FALSE),0)</f>
        <v>0</v>
      </c>
      <c r="G7" s="219">
        <f t="shared" si="0"/>
        <v>0</v>
      </c>
      <c r="H7" s="217">
        <f>IFERROR(VLOOKUP(B7,'[33]NOV-21'!B:H,6,FALSE),0)</f>
        <v>0</v>
      </c>
      <c r="I7" s="218">
        <f>IFERROR(VLOOKUP(B7,'[33]NOV-21'!B:H,7,FALSE),0)</f>
        <v>0</v>
      </c>
      <c r="J7" s="219">
        <f t="shared" si="1"/>
        <v>0</v>
      </c>
      <c r="K7" s="217"/>
      <c r="L7" s="218"/>
      <c r="M7" s="219"/>
      <c r="N7" s="217"/>
      <c r="O7" s="218"/>
      <c r="P7" s="219"/>
      <c r="Q7" s="217"/>
      <c r="R7" s="218"/>
      <c r="S7" s="219"/>
      <c r="T7" s="217"/>
      <c r="U7" s="218"/>
      <c r="V7" s="219"/>
      <c r="W7" s="195">
        <f t="shared" si="2"/>
        <v>0</v>
      </c>
      <c r="X7" s="196">
        <f t="shared" si="2"/>
        <v>0</v>
      </c>
      <c r="Y7" s="197">
        <f t="shared" si="2"/>
        <v>0</v>
      </c>
    </row>
    <row r="8" spans="1:25" ht="13">
      <c r="A8" s="2" t="s">
        <v>251</v>
      </c>
      <c r="B8" s="2" t="s">
        <v>9</v>
      </c>
      <c r="C8" s="89" t="s">
        <v>297</v>
      </c>
      <c r="D8" s="129" t="s">
        <v>302</v>
      </c>
      <c r="E8" s="217">
        <f>IFERROR(VLOOKUP($B8,'[32]OCT-21'!$B:$H,6,FALSE),0)</f>
        <v>0</v>
      </c>
      <c r="F8" s="218">
        <f>IFERROR(VLOOKUP(B8,'[32]OCT-21'!B:H,7,FALSE),0)</f>
        <v>0</v>
      </c>
      <c r="G8" s="219">
        <f t="shared" si="0"/>
        <v>0</v>
      </c>
      <c r="H8" s="217">
        <f>IFERROR(VLOOKUP(B8,'[33]NOV-21'!B:H,6,FALSE),0)</f>
        <v>0</v>
      </c>
      <c r="I8" s="218">
        <f>IFERROR(VLOOKUP(B8,'[33]NOV-21'!B:H,7,FALSE),0)</f>
        <v>0</v>
      </c>
      <c r="J8" s="219">
        <f t="shared" si="1"/>
        <v>0</v>
      </c>
      <c r="K8" s="217"/>
      <c r="L8" s="218"/>
      <c r="M8" s="219"/>
      <c r="N8" s="217"/>
      <c r="O8" s="218"/>
      <c r="P8" s="219"/>
      <c r="Q8" s="217"/>
      <c r="R8" s="218"/>
      <c r="S8" s="219"/>
      <c r="T8" s="217"/>
      <c r="U8" s="218"/>
      <c r="V8" s="219"/>
      <c r="W8" s="195">
        <f t="shared" si="2"/>
        <v>0</v>
      </c>
      <c r="X8" s="196">
        <f t="shared" si="2"/>
        <v>0</v>
      </c>
      <c r="Y8" s="197">
        <f t="shared" si="2"/>
        <v>0</v>
      </c>
    </row>
    <row r="9" spans="1:25" ht="13">
      <c r="A9" s="2" t="s">
        <v>252</v>
      </c>
      <c r="B9" s="2" t="s">
        <v>10</v>
      </c>
      <c r="C9" s="89" t="s">
        <v>297</v>
      </c>
      <c r="D9" s="129" t="s">
        <v>302</v>
      </c>
      <c r="E9" s="217">
        <f>IFERROR(VLOOKUP($B9,'[32]OCT-21'!$B:$H,6,FALSE),0)</f>
        <v>0</v>
      </c>
      <c r="F9" s="218">
        <f>IFERROR(VLOOKUP(B9,'[32]OCT-21'!B:H,7,FALSE),0)</f>
        <v>0</v>
      </c>
      <c r="G9" s="219">
        <f t="shared" si="0"/>
        <v>0</v>
      </c>
      <c r="H9" s="217">
        <f>IFERROR(VLOOKUP(B9,'[33]NOV-21'!B:H,6,FALSE),0)</f>
        <v>0</v>
      </c>
      <c r="I9" s="218">
        <f>IFERROR(VLOOKUP(B9,'[33]NOV-21'!B:H,7,FALSE),0)</f>
        <v>0</v>
      </c>
      <c r="J9" s="219">
        <f t="shared" si="1"/>
        <v>0</v>
      </c>
      <c r="K9" s="217"/>
      <c r="L9" s="218"/>
      <c r="M9" s="219"/>
      <c r="N9" s="217"/>
      <c r="O9" s="218"/>
      <c r="P9" s="219"/>
      <c r="Q9" s="217"/>
      <c r="R9" s="218"/>
      <c r="S9" s="219"/>
      <c r="T9" s="217"/>
      <c r="U9" s="218"/>
      <c r="V9" s="219"/>
      <c r="W9" s="195">
        <f t="shared" si="2"/>
        <v>0</v>
      </c>
      <c r="X9" s="196">
        <f t="shared" si="2"/>
        <v>0</v>
      </c>
      <c r="Y9" s="197">
        <f t="shared" si="2"/>
        <v>0</v>
      </c>
    </row>
    <row r="10" spans="1:25" ht="13">
      <c r="A10" s="2" t="s">
        <v>252</v>
      </c>
      <c r="B10" s="2" t="s">
        <v>11</v>
      </c>
      <c r="C10" s="89" t="s">
        <v>297</v>
      </c>
      <c r="D10" s="129" t="s">
        <v>302</v>
      </c>
      <c r="E10" s="217">
        <f>IFERROR(VLOOKUP($B10,'[32]OCT-21'!$B:$H,6,FALSE),0)</f>
        <v>0</v>
      </c>
      <c r="F10" s="218">
        <f>IFERROR(VLOOKUP(B10,'[32]OCT-21'!B:H,7,FALSE),0)</f>
        <v>0</v>
      </c>
      <c r="G10" s="219">
        <f t="shared" si="0"/>
        <v>0</v>
      </c>
      <c r="H10" s="217">
        <f>IFERROR(VLOOKUP(B10,'[33]NOV-21'!B:H,6,FALSE),0)</f>
        <v>0</v>
      </c>
      <c r="I10" s="218">
        <f>IFERROR(VLOOKUP(B10,'[33]NOV-21'!B:H,7,FALSE),0)</f>
        <v>0</v>
      </c>
      <c r="J10" s="219">
        <f t="shared" si="1"/>
        <v>0</v>
      </c>
      <c r="K10" s="217"/>
      <c r="L10" s="218"/>
      <c r="M10" s="219"/>
      <c r="N10" s="217"/>
      <c r="O10" s="218"/>
      <c r="P10" s="219"/>
      <c r="Q10" s="217"/>
      <c r="R10" s="218"/>
      <c r="S10" s="219"/>
      <c r="T10" s="217"/>
      <c r="U10" s="218"/>
      <c r="V10" s="219"/>
      <c r="W10" s="195">
        <f t="shared" si="2"/>
        <v>0</v>
      </c>
      <c r="X10" s="196">
        <f t="shared" si="2"/>
        <v>0</v>
      </c>
      <c r="Y10" s="197">
        <f t="shared" si="2"/>
        <v>0</v>
      </c>
    </row>
    <row r="11" spans="1:25" ht="13">
      <c r="A11" s="2" t="s">
        <v>389</v>
      </c>
      <c r="B11" s="2" t="s">
        <v>390</v>
      </c>
      <c r="C11" s="89" t="s">
        <v>297</v>
      </c>
      <c r="D11" s="129" t="s">
        <v>304</v>
      </c>
      <c r="E11" s="217">
        <f>IFERROR(VLOOKUP($B11,'[32]OCT-21'!$B:$H,6,FALSE),0)</f>
        <v>582.01</v>
      </c>
      <c r="F11" s="218">
        <f>IFERROR(VLOOKUP(B11,'[32]OCT-21'!B:H,7,FALSE),0)</f>
        <v>763.81</v>
      </c>
      <c r="G11" s="219">
        <f t="shared" si="0"/>
        <v>1345.82</v>
      </c>
      <c r="H11" s="217">
        <f>IFERROR(VLOOKUP(B11,'[33]NOV-21'!B:H,6,FALSE),0)</f>
        <v>541.89</v>
      </c>
      <c r="I11" s="218">
        <f>IFERROR(VLOOKUP(B11,'[33]NOV-21'!B:H,7,FALSE),0)</f>
        <v>807.84</v>
      </c>
      <c r="J11" s="219">
        <f t="shared" si="1"/>
        <v>1349.73</v>
      </c>
      <c r="K11" s="217"/>
      <c r="L11" s="218"/>
      <c r="M11" s="219"/>
      <c r="N11" s="217"/>
      <c r="O11" s="218"/>
      <c r="P11" s="219"/>
      <c r="Q11" s="217"/>
      <c r="R11" s="218"/>
      <c r="S11" s="219"/>
      <c r="T11" s="217"/>
      <c r="U11" s="218"/>
      <c r="V11" s="219"/>
      <c r="W11" s="195">
        <f t="shared" si="2"/>
        <v>1123.9000000000001</v>
      </c>
      <c r="X11" s="196">
        <f t="shared" si="2"/>
        <v>1571.65</v>
      </c>
      <c r="Y11" s="197">
        <f t="shared" si="2"/>
        <v>2695.55</v>
      </c>
    </row>
    <row r="12" spans="1:25" ht="12.75" customHeight="1">
      <c r="A12" s="2" t="str">
        <f>INDEX([22]Unit_details!A:A,MATCH(B12,[22]Unit_details!B:B,0))</f>
        <v>BEAT</v>
      </c>
      <c r="B12" s="2" t="s">
        <v>446</v>
      </c>
      <c r="C12" s="89" t="str">
        <f>VLOOKUP(B12,[22]Unit_details!B:D,2,FALSE)</f>
        <v>D</v>
      </c>
      <c r="D12" s="129" t="str">
        <f>VLOOKUP(B12,[22]Unit_details!B:D,3,FALSE)</f>
        <v>SC</v>
      </c>
      <c r="E12" s="217">
        <f>IFERROR(VLOOKUP($B12,'[32]OCT-21'!$B:$H,6,FALSE),0)</f>
        <v>25639.72</v>
      </c>
      <c r="F12" s="218">
        <f>IFERROR(VLOOKUP(B12,'[32]OCT-21'!B:H,7,FALSE),0)</f>
        <v>0</v>
      </c>
      <c r="G12" s="219">
        <f t="shared" si="0"/>
        <v>25639.72</v>
      </c>
      <c r="H12" s="217">
        <f>IFERROR(VLOOKUP(B12,'[33]NOV-21'!B:H,6,FALSE),0)</f>
        <v>24384.2</v>
      </c>
      <c r="I12" s="218">
        <f>IFERROR(VLOOKUP(B12,'[33]NOV-21'!B:H,7,FALSE),0)</f>
        <v>32.18</v>
      </c>
      <c r="J12" s="219">
        <f t="shared" si="1"/>
        <v>24416.38</v>
      </c>
      <c r="K12" s="217"/>
      <c r="L12" s="218"/>
      <c r="M12" s="219"/>
      <c r="N12" s="217"/>
      <c r="O12" s="218"/>
      <c r="P12" s="219"/>
      <c r="Q12" s="217"/>
      <c r="R12" s="218"/>
      <c r="S12" s="219"/>
      <c r="T12" s="217"/>
      <c r="U12" s="218"/>
      <c r="V12" s="219"/>
      <c r="W12" s="262">
        <f t="shared" ref="W12:X15" si="3">+E12+H12+K12+N12+Q12+T12</f>
        <v>50023.92</v>
      </c>
      <c r="X12" s="218">
        <f t="shared" si="3"/>
        <v>32.18</v>
      </c>
      <c r="Y12" s="219">
        <f t="shared" ref="Y12:Y15" si="4">+W12+X12</f>
        <v>50056.1</v>
      </c>
    </row>
    <row r="13" spans="1:25" ht="12.75" customHeight="1">
      <c r="A13" s="2" t="str">
        <f>INDEX([22]Unit_details!A:A,MATCH(B13,[22]Unit_details!B:B,0))</f>
        <v>BEAT</v>
      </c>
      <c r="B13" s="2" t="s">
        <v>447</v>
      </c>
      <c r="C13" s="89" t="str">
        <f>VLOOKUP(B13,[22]Unit_details!B:D,2,FALSE)</f>
        <v>D</v>
      </c>
      <c r="D13" s="129" t="str">
        <f>VLOOKUP(B13,[22]Unit_details!B:D,3,FALSE)</f>
        <v>SC</v>
      </c>
      <c r="E13" s="217">
        <f>IFERROR(VLOOKUP($B13,'[32]OCT-21'!$B:$H,6,FALSE),0)</f>
        <v>27264.6</v>
      </c>
      <c r="F13" s="218">
        <f>IFERROR(VLOOKUP(B13,'[32]OCT-21'!B:H,7,FALSE),0)</f>
        <v>0</v>
      </c>
      <c r="G13" s="219">
        <f t="shared" si="0"/>
        <v>27264.6</v>
      </c>
      <c r="H13" s="217">
        <f>IFERROR(VLOOKUP(B13,'[33]NOV-21'!B:H,6,FALSE),0)</f>
        <v>26312.080000000002</v>
      </c>
      <c r="I13" s="218">
        <f>IFERROR(VLOOKUP(B13,'[33]NOV-21'!B:H,7,FALSE),0)</f>
        <v>47.97</v>
      </c>
      <c r="J13" s="219">
        <f t="shared" si="1"/>
        <v>26360.050000000003</v>
      </c>
      <c r="K13" s="217"/>
      <c r="L13" s="218"/>
      <c r="M13" s="219"/>
      <c r="N13" s="217"/>
      <c r="O13" s="218"/>
      <c r="P13" s="219"/>
      <c r="Q13" s="217"/>
      <c r="R13" s="218"/>
      <c r="S13" s="219"/>
      <c r="T13" s="217"/>
      <c r="U13" s="218"/>
      <c r="V13" s="219"/>
      <c r="W13" s="262">
        <f t="shared" si="3"/>
        <v>53576.68</v>
      </c>
      <c r="X13" s="218">
        <f t="shared" si="3"/>
        <v>47.97</v>
      </c>
      <c r="Y13" s="219">
        <f t="shared" si="4"/>
        <v>53624.65</v>
      </c>
    </row>
    <row r="14" spans="1:25" ht="12.75" customHeight="1">
      <c r="A14" s="2" t="str">
        <f>INDEX([22]Unit_details!A:A,MATCH(B14,[22]Unit_details!B:B,0))</f>
        <v>BEAT</v>
      </c>
      <c r="B14" s="2" t="s">
        <v>448</v>
      </c>
      <c r="C14" s="89" t="str">
        <f>VLOOKUP(B14,[22]Unit_details!B:D,2,FALSE)</f>
        <v>D</v>
      </c>
      <c r="D14" s="129" t="str">
        <f>VLOOKUP(B14,[22]Unit_details!B:D,3,FALSE)</f>
        <v>SC</v>
      </c>
      <c r="E14" s="217">
        <f>IFERROR(VLOOKUP($B14,'[32]OCT-21'!$B:$H,6,FALSE),0)</f>
        <v>32350.15</v>
      </c>
      <c r="F14" s="218">
        <f>IFERROR(VLOOKUP(B14,'[32]OCT-21'!B:H,7,FALSE),0)</f>
        <v>0</v>
      </c>
      <c r="G14" s="219">
        <f t="shared" si="0"/>
        <v>32350.15</v>
      </c>
      <c r="H14" s="217">
        <f>IFERROR(VLOOKUP(B14,'[33]NOV-21'!B:H,6,FALSE),0)</f>
        <v>32383.51</v>
      </c>
      <c r="I14" s="218">
        <f>IFERROR(VLOOKUP(B14,'[33]NOV-21'!B:H,7,FALSE),0)</f>
        <v>50.76</v>
      </c>
      <c r="J14" s="219">
        <f t="shared" si="1"/>
        <v>32434.269999999997</v>
      </c>
      <c r="K14" s="217"/>
      <c r="L14" s="218"/>
      <c r="M14" s="219"/>
      <c r="N14" s="217"/>
      <c r="O14" s="218"/>
      <c r="P14" s="219"/>
      <c r="Q14" s="217"/>
      <c r="R14" s="218"/>
      <c r="S14" s="219"/>
      <c r="T14" s="217"/>
      <c r="U14" s="218"/>
      <c r="V14" s="219"/>
      <c r="W14" s="262">
        <f t="shared" si="3"/>
        <v>64733.66</v>
      </c>
      <c r="X14" s="218">
        <f t="shared" si="3"/>
        <v>50.76</v>
      </c>
      <c r="Y14" s="219">
        <f t="shared" si="4"/>
        <v>64784.420000000006</v>
      </c>
    </row>
    <row r="15" spans="1:25" ht="12.75" customHeight="1">
      <c r="A15" s="2" t="str">
        <f>INDEX([22]Unit_details!A:A,MATCH(B15,[22]Unit_details!B:B,0))</f>
        <v>BEAT</v>
      </c>
      <c r="B15" s="2" t="s">
        <v>449</v>
      </c>
      <c r="C15" s="89" t="str">
        <f>VLOOKUP(B15,[22]Unit_details!B:D,2,FALSE)</f>
        <v>D</v>
      </c>
      <c r="D15" s="129" t="str">
        <f>VLOOKUP(B15,[22]Unit_details!B:D,3,FALSE)</f>
        <v>SC</v>
      </c>
      <c r="E15" s="217">
        <f>IFERROR(VLOOKUP($B15,'[32]OCT-21'!$B:$H,6,FALSE),0)</f>
        <v>34338.300000000003</v>
      </c>
      <c r="F15" s="218">
        <f>IFERROR(VLOOKUP(B15,'[32]OCT-21'!B:H,7,FALSE),0)</f>
        <v>0</v>
      </c>
      <c r="G15" s="219">
        <f t="shared" si="0"/>
        <v>34338.300000000003</v>
      </c>
      <c r="H15" s="217">
        <f>IFERROR(VLOOKUP(B15,'[33]NOV-21'!B:H,6,FALSE),0)</f>
        <v>33039.9</v>
      </c>
      <c r="I15" s="218">
        <f>IFERROR(VLOOKUP(B15,'[33]NOV-21'!B:H,7,FALSE),0)</f>
        <v>86.16</v>
      </c>
      <c r="J15" s="219">
        <f t="shared" si="1"/>
        <v>33126.060000000005</v>
      </c>
      <c r="K15" s="217"/>
      <c r="L15" s="218"/>
      <c r="M15" s="219"/>
      <c r="N15" s="217"/>
      <c r="O15" s="218"/>
      <c r="P15" s="219"/>
      <c r="Q15" s="217"/>
      <c r="R15" s="218"/>
      <c r="S15" s="219"/>
      <c r="T15" s="217"/>
      <c r="U15" s="218"/>
      <c r="V15" s="219"/>
      <c r="W15" s="262">
        <f t="shared" si="3"/>
        <v>67378.200000000012</v>
      </c>
      <c r="X15" s="218">
        <f t="shared" si="3"/>
        <v>86.16</v>
      </c>
      <c r="Y15" s="219">
        <f t="shared" si="4"/>
        <v>67464.360000000015</v>
      </c>
    </row>
    <row r="16" spans="1:25" ht="13">
      <c r="A16" s="2" t="s">
        <v>396</v>
      </c>
      <c r="B16" s="2" t="s">
        <v>397</v>
      </c>
      <c r="C16" s="89" t="s">
        <v>297</v>
      </c>
      <c r="D16" s="129" t="s">
        <v>304</v>
      </c>
      <c r="E16" s="217">
        <f>IFERROR(VLOOKUP($B16,'[32]OCT-21'!$B:$H,6,FALSE),0)</f>
        <v>5244.91</v>
      </c>
      <c r="F16" s="218">
        <f>IFERROR(VLOOKUP(B16,'[32]OCT-21'!B:H,7,FALSE),0)</f>
        <v>1114.45</v>
      </c>
      <c r="G16" s="219">
        <f t="shared" si="0"/>
        <v>6359.36</v>
      </c>
      <c r="H16" s="217">
        <f>IFERROR(VLOOKUP(B16,'[33]NOV-21'!B:H,6,FALSE),0)</f>
        <v>8477.2800000000007</v>
      </c>
      <c r="I16" s="218">
        <f>IFERROR(VLOOKUP(B16,'[33]NOV-21'!B:H,7,FALSE),0)</f>
        <v>1014.76</v>
      </c>
      <c r="J16" s="219">
        <f t="shared" si="1"/>
        <v>9492.0400000000009</v>
      </c>
      <c r="K16" s="217"/>
      <c r="L16" s="218"/>
      <c r="M16" s="219"/>
      <c r="N16" s="217"/>
      <c r="O16" s="218"/>
      <c r="P16" s="219"/>
      <c r="Q16" s="217"/>
      <c r="R16" s="218"/>
      <c r="S16" s="219"/>
      <c r="T16" s="217"/>
      <c r="U16" s="218"/>
      <c r="V16" s="219"/>
      <c r="W16" s="195">
        <f t="shared" si="2"/>
        <v>13722.19</v>
      </c>
      <c r="X16" s="196">
        <f t="shared" si="2"/>
        <v>2129.21</v>
      </c>
      <c r="Y16" s="197">
        <f t="shared" si="2"/>
        <v>15851.400000000001</v>
      </c>
    </row>
    <row r="17" spans="1:25" ht="13">
      <c r="A17" s="2" t="s">
        <v>392</v>
      </c>
      <c r="B17" s="2" t="s">
        <v>393</v>
      </c>
      <c r="C17" s="89" t="s">
        <v>297</v>
      </c>
      <c r="D17" s="129" t="s">
        <v>303</v>
      </c>
      <c r="E17" s="217">
        <f>IFERROR(VLOOKUP($B17,'[32]OCT-21'!$B:$H,6,FALSE),0)</f>
        <v>67482.600000000006</v>
      </c>
      <c r="F17" s="218">
        <f>IFERROR(VLOOKUP(B17,'[32]OCT-21'!B:H,7,FALSE),0)</f>
        <v>5586.9</v>
      </c>
      <c r="G17" s="219">
        <f t="shared" si="0"/>
        <v>73069.5</v>
      </c>
      <c r="H17" s="217">
        <f>IFERROR(VLOOKUP(B17,'[33]NOV-21'!B:H,6,FALSE),0)</f>
        <v>41301.599999999999</v>
      </c>
      <c r="I17" s="218">
        <f>IFERROR(VLOOKUP(B17,'[33]NOV-21'!B:H,7,FALSE),0)</f>
        <v>9467.6</v>
      </c>
      <c r="J17" s="219">
        <f t="shared" si="1"/>
        <v>50769.2</v>
      </c>
      <c r="K17" s="217"/>
      <c r="L17" s="218"/>
      <c r="M17" s="219"/>
      <c r="N17" s="217"/>
      <c r="O17" s="218"/>
      <c r="P17" s="219"/>
      <c r="Q17" s="217"/>
      <c r="R17" s="218"/>
      <c r="S17" s="219"/>
      <c r="T17" s="217"/>
      <c r="U17" s="218"/>
      <c r="V17" s="219"/>
      <c r="W17" s="195">
        <f t="shared" si="2"/>
        <v>108784.20000000001</v>
      </c>
      <c r="X17" s="196">
        <f t="shared" si="2"/>
        <v>15054.5</v>
      </c>
      <c r="Y17" s="197">
        <f t="shared" si="2"/>
        <v>123838.7</v>
      </c>
    </row>
    <row r="18" spans="1:25" ht="13">
      <c r="A18" s="2" t="s">
        <v>392</v>
      </c>
      <c r="B18" s="2" t="s">
        <v>394</v>
      </c>
      <c r="C18" s="89" t="s">
        <v>297</v>
      </c>
      <c r="D18" s="129" t="s">
        <v>303</v>
      </c>
      <c r="E18" s="217">
        <f>IFERROR(VLOOKUP($B18,'[32]OCT-21'!$B:$H,6,FALSE),0)</f>
        <v>49344</v>
      </c>
      <c r="F18" s="218">
        <f>IFERROR(VLOOKUP(B18,'[32]OCT-21'!B:H,7,FALSE),0)</f>
        <v>3969.5</v>
      </c>
      <c r="G18" s="219">
        <f t="shared" si="0"/>
        <v>53313.5</v>
      </c>
      <c r="H18" s="217">
        <f>IFERROR(VLOOKUP(B18,'[33]NOV-21'!B:H,6,FALSE),0)</f>
        <v>34998</v>
      </c>
      <c r="I18" s="218">
        <f>IFERROR(VLOOKUP(B18,'[33]NOV-21'!B:H,7,FALSE),0)</f>
        <v>8799.6</v>
      </c>
      <c r="J18" s="219">
        <f t="shared" si="1"/>
        <v>43797.599999999999</v>
      </c>
      <c r="K18" s="217"/>
      <c r="L18" s="218"/>
      <c r="M18" s="219"/>
      <c r="N18" s="217"/>
      <c r="O18" s="218"/>
      <c r="P18" s="219"/>
      <c r="Q18" s="217"/>
      <c r="R18" s="218"/>
      <c r="S18" s="219"/>
      <c r="T18" s="217"/>
      <c r="U18" s="218"/>
      <c r="V18" s="219"/>
      <c r="W18" s="195">
        <f t="shared" si="2"/>
        <v>84342</v>
      </c>
      <c r="X18" s="196">
        <f t="shared" si="2"/>
        <v>12769.1</v>
      </c>
      <c r="Y18" s="197">
        <f t="shared" si="2"/>
        <v>97111.1</v>
      </c>
    </row>
    <row r="19" spans="1:25" ht="13">
      <c r="A19" s="2" t="s">
        <v>254</v>
      </c>
      <c r="B19" s="2" t="s">
        <v>16</v>
      </c>
      <c r="C19" s="89" t="s">
        <v>297</v>
      </c>
      <c r="D19" s="129" t="s">
        <v>303</v>
      </c>
      <c r="E19" s="217">
        <f>IFERROR(VLOOKUP($B19,'[32]OCT-21'!$B:$H,6,FALSE),0)</f>
        <v>19838.52</v>
      </c>
      <c r="F19" s="218">
        <f>IFERROR(VLOOKUP(B19,'[32]OCT-21'!B:H,7,FALSE),0)</f>
        <v>3867.3</v>
      </c>
      <c r="G19" s="219">
        <f t="shared" si="0"/>
        <v>23705.82</v>
      </c>
      <c r="H19" s="217">
        <f>IFERROR(VLOOKUP(B19,'[33]NOV-21'!B:H,6,FALSE),0)</f>
        <v>33002.46</v>
      </c>
      <c r="I19" s="218">
        <f>IFERROR(VLOOKUP(B19,'[33]NOV-21'!B:H,7,FALSE),0)</f>
        <v>4015.8</v>
      </c>
      <c r="J19" s="219">
        <f t="shared" si="1"/>
        <v>37018.26</v>
      </c>
      <c r="K19" s="217"/>
      <c r="L19" s="218"/>
      <c r="M19" s="219"/>
      <c r="N19" s="217"/>
      <c r="O19" s="218"/>
      <c r="P19" s="219"/>
      <c r="Q19" s="217"/>
      <c r="R19" s="218"/>
      <c r="S19" s="219"/>
      <c r="T19" s="217"/>
      <c r="U19" s="218"/>
      <c r="V19" s="219"/>
      <c r="W19" s="195">
        <f t="shared" si="2"/>
        <v>52840.979999999996</v>
      </c>
      <c r="X19" s="196">
        <f t="shared" si="2"/>
        <v>7883.1</v>
      </c>
      <c r="Y19" s="197">
        <f t="shared" si="2"/>
        <v>60724.08</v>
      </c>
    </row>
    <row r="20" spans="1:25" ht="13">
      <c r="A20" s="2" t="s">
        <v>310</v>
      </c>
      <c r="B20" s="2" t="s">
        <v>311</v>
      </c>
      <c r="C20" s="89" t="s">
        <v>297</v>
      </c>
      <c r="D20" s="129" t="s">
        <v>303</v>
      </c>
      <c r="E20" s="217">
        <f>IFERROR(VLOOKUP($B20,'[32]OCT-21'!$B:$H,6,FALSE),0)</f>
        <v>12243.3</v>
      </c>
      <c r="F20" s="218">
        <f>IFERROR(VLOOKUP(B20,'[32]OCT-21'!B:H,7,FALSE),0)</f>
        <v>7951.4</v>
      </c>
      <c r="G20" s="219">
        <f t="shared" si="0"/>
        <v>20194.699999999997</v>
      </c>
      <c r="H20" s="217">
        <f>IFERROR(VLOOKUP(B20,'[33]NOV-21'!B:H,6,FALSE),0)</f>
        <v>12436.3</v>
      </c>
      <c r="I20" s="218">
        <f>IFERROR(VLOOKUP(B20,'[33]NOV-21'!B:H,7,FALSE),0)</f>
        <v>7152.7</v>
      </c>
      <c r="J20" s="219">
        <f t="shared" si="1"/>
        <v>19589</v>
      </c>
      <c r="K20" s="217"/>
      <c r="L20" s="218"/>
      <c r="M20" s="219"/>
      <c r="N20" s="217"/>
      <c r="O20" s="218"/>
      <c r="P20" s="219"/>
      <c r="Q20" s="217"/>
      <c r="R20" s="218"/>
      <c r="S20" s="219"/>
      <c r="T20" s="217"/>
      <c r="U20" s="218"/>
      <c r="V20" s="219"/>
      <c r="W20" s="195">
        <f t="shared" si="2"/>
        <v>24679.599999999999</v>
      </c>
      <c r="X20" s="196">
        <f t="shared" si="2"/>
        <v>15104.099999999999</v>
      </c>
      <c r="Y20" s="197">
        <f t="shared" si="2"/>
        <v>39783.699999999997</v>
      </c>
    </row>
    <row r="21" spans="1:25" ht="13">
      <c r="A21" s="2" t="s">
        <v>370</v>
      </c>
      <c r="B21" s="2" t="s">
        <v>371</v>
      </c>
      <c r="C21" s="89" t="s">
        <v>297</v>
      </c>
      <c r="D21" s="129" t="s">
        <v>304</v>
      </c>
      <c r="E21" s="217">
        <f>IFERROR(VLOOKUP($B21,'[32]OCT-21'!$B:$H,6,FALSE),0)</f>
        <v>6567.16</v>
      </c>
      <c r="F21" s="218">
        <f>IFERROR(VLOOKUP(B21,'[32]OCT-21'!B:H,7,FALSE),0)</f>
        <v>239.18</v>
      </c>
      <c r="G21" s="219">
        <f t="shared" si="0"/>
        <v>6806.34</v>
      </c>
      <c r="H21" s="217">
        <f>IFERROR(VLOOKUP(B21,'[33]NOV-21'!B:H,6,FALSE),0)</f>
        <v>7425.6</v>
      </c>
      <c r="I21" s="218">
        <f>IFERROR(VLOOKUP(B21,'[33]NOV-21'!B:H,7,FALSE),0)</f>
        <v>88.54</v>
      </c>
      <c r="J21" s="219">
        <f t="shared" si="1"/>
        <v>7514.14</v>
      </c>
      <c r="K21" s="217"/>
      <c r="L21" s="218"/>
      <c r="M21" s="219"/>
      <c r="N21" s="217"/>
      <c r="O21" s="218"/>
      <c r="P21" s="219"/>
      <c r="Q21" s="217"/>
      <c r="R21" s="218"/>
      <c r="S21" s="219"/>
      <c r="T21" s="217"/>
      <c r="U21" s="218"/>
      <c r="V21" s="219"/>
      <c r="W21" s="195">
        <f t="shared" si="2"/>
        <v>13992.76</v>
      </c>
      <c r="X21" s="196">
        <f t="shared" si="2"/>
        <v>327.72</v>
      </c>
      <c r="Y21" s="197">
        <f t="shared" si="2"/>
        <v>14320.48</v>
      </c>
    </row>
    <row r="22" spans="1:25" ht="13">
      <c r="A22" s="2" t="s">
        <v>370</v>
      </c>
      <c r="B22" s="2" t="s">
        <v>372</v>
      </c>
      <c r="C22" s="89" t="s">
        <v>297</v>
      </c>
      <c r="D22" s="129" t="s">
        <v>304</v>
      </c>
      <c r="E22" s="217">
        <f>IFERROR(VLOOKUP($B22,'[32]OCT-21'!$B:$H,6,FALSE),0)</f>
        <v>8714.66</v>
      </c>
      <c r="F22" s="218">
        <f>IFERROR(VLOOKUP(B22,'[32]OCT-21'!B:H,7,FALSE),0)</f>
        <v>147.62</v>
      </c>
      <c r="G22" s="219">
        <f t="shared" si="0"/>
        <v>8862.2800000000007</v>
      </c>
      <c r="H22" s="217">
        <f>IFERROR(VLOOKUP(B22,'[33]NOV-21'!B:H,6,FALSE),0)</f>
        <v>5966.52</v>
      </c>
      <c r="I22" s="218">
        <f>IFERROR(VLOOKUP(B22,'[33]NOV-21'!B:H,7,FALSE),0)</f>
        <v>48.43</v>
      </c>
      <c r="J22" s="219">
        <f t="shared" si="1"/>
        <v>6014.9500000000007</v>
      </c>
      <c r="K22" s="217"/>
      <c r="L22" s="218"/>
      <c r="M22" s="219"/>
      <c r="N22" s="217"/>
      <c r="O22" s="218"/>
      <c r="P22" s="219"/>
      <c r="Q22" s="217"/>
      <c r="R22" s="218"/>
      <c r="S22" s="219"/>
      <c r="T22" s="217"/>
      <c r="U22" s="218"/>
      <c r="V22" s="219"/>
      <c r="W22" s="195">
        <f t="shared" si="2"/>
        <v>14681.18</v>
      </c>
      <c r="X22" s="196">
        <f t="shared" si="2"/>
        <v>196.05</v>
      </c>
      <c r="Y22" s="197">
        <f t="shared" si="2"/>
        <v>14877.230000000001</v>
      </c>
    </row>
    <row r="23" spans="1:25" ht="13">
      <c r="A23" s="2" t="s">
        <v>370</v>
      </c>
      <c r="B23" s="2" t="s">
        <v>373</v>
      </c>
      <c r="C23" s="89" t="s">
        <v>297</v>
      </c>
      <c r="D23" s="129" t="s">
        <v>304</v>
      </c>
      <c r="E23" s="217">
        <f>IFERROR(VLOOKUP($B23,'[32]OCT-21'!$B:$H,6,FALSE),0)</f>
        <v>3180.15</v>
      </c>
      <c r="F23" s="218">
        <f>IFERROR(VLOOKUP(B23,'[32]OCT-21'!B:H,7,FALSE),0)</f>
        <v>939.36</v>
      </c>
      <c r="G23" s="219">
        <f t="shared" si="0"/>
        <v>4119.51</v>
      </c>
      <c r="H23" s="217">
        <f>IFERROR(VLOOKUP(B23,'[33]NOV-21'!B:H,6,FALSE),0)</f>
        <v>2168.7600000000002</v>
      </c>
      <c r="I23" s="218">
        <f>IFERROR(VLOOKUP(B23,'[33]NOV-21'!B:H,7,FALSE),0)</f>
        <v>757.7</v>
      </c>
      <c r="J23" s="219">
        <f t="shared" si="1"/>
        <v>2926.46</v>
      </c>
      <c r="K23" s="217"/>
      <c r="L23" s="218"/>
      <c r="M23" s="219"/>
      <c r="N23" s="217"/>
      <c r="O23" s="218"/>
      <c r="P23" s="219"/>
      <c r="Q23" s="217"/>
      <c r="R23" s="218"/>
      <c r="S23" s="219"/>
      <c r="T23" s="217"/>
      <c r="U23" s="218"/>
      <c r="V23" s="219"/>
      <c r="W23" s="195">
        <f t="shared" si="2"/>
        <v>5348.91</v>
      </c>
      <c r="X23" s="196">
        <f t="shared" si="2"/>
        <v>1697.06</v>
      </c>
      <c r="Y23" s="197">
        <f t="shared" si="2"/>
        <v>7045.97</v>
      </c>
    </row>
    <row r="24" spans="1:25" ht="13">
      <c r="A24" s="221" t="str">
        <f>INDEX([19]Unit_details!A:A,MATCH(B24,[19]Unit_details!B:B,0))</f>
        <v>CMOL</v>
      </c>
      <c r="B24" s="221" t="s">
        <v>444</v>
      </c>
      <c r="C24" s="222" t="str">
        <f>VLOOKUP(B24,[19]Unit_details!B:D,2,FALSE)</f>
        <v>D</v>
      </c>
      <c r="D24" s="223" t="str">
        <f>VLOOKUP(B24,[19]Unit_details!B:D,3,FALSE)</f>
        <v>SC</v>
      </c>
      <c r="E24" s="217">
        <f>IFERROR(VLOOKUP($B24,'[32]OCT-21'!$B:$H,6,FALSE),0)</f>
        <v>199.88</v>
      </c>
      <c r="F24" s="218">
        <f>IFERROR(VLOOKUP(B24,'[32]OCT-21'!B:H,7,FALSE),0)</f>
        <v>400.78</v>
      </c>
      <c r="G24" s="219">
        <f t="shared" si="0"/>
        <v>600.66</v>
      </c>
      <c r="H24" s="217">
        <f>IFERROR(VLOOKUP(B24,'[33]NOV-21'!B:H,6,FALSE),0)</f>
        <v>217.95</v>
      </c>
      <c r="I24" s="218">
        <f>IFERROR(VLOOKUP(B24,'[33]NOV-21'!B:H,7,FALSE),0)</f>
        <v>467.62</v>
      </c>
      <c r="J24" s="219">
        <f t="shared" si="1"/>
        <v>685.56999999999994</v>
      </c>
      <c r="K24" s="217"/>
      <c r="L24" s="218"/>
      <c r="M24" s="219"/>
      <c r="N24" s="217"/>
      <c r="O24" s="218"/>
      <c r="P24" s="219"/>
      <c r="Q24" s="217"/>
      <c r="R24" s="218"/>
      <c r="S24" s="219"/>
      <c r="T24" s="217"/>
      <c r="U24" s="218"/>
      <c r="V24" s="219"/>
      <c r="W24" s="195"/>
      <c r="X24" s="196"/>
      <c r="Y24" s="197"/>
    </row>
    <row r="25" spans="1:25" ht="13">
      <c r="A25" s="2" t="s">
        <v>255</v>
      </c>
      <c r="B25" s="2" t="s">
        <v>17</v>
      </c>
      <c r="C25" s="89" t="s">
        <v>297</v>
      </c>
      <c r="D25" s="129" t="s">
        <v>298</v>
      </c>
      <c r="E25" s="217">
        <f>IFERROR(VLOOKUP($B25,'[32]OCT-21'!$B:$H,6,FALSE),0)</f>
        <v>129.5</v>
      </c>
      <c r="F25" s="218">
        <f>IFERROR(VLOOKUP(B25,'[32]OCT-21'!B:H,7,FALSE),0)</f>
        <v>0</v>
      </c>
      <c r="G25" s="219">
        <f t="shared" si="0"/>
        <v>129.5</v>
      </c>
      <c r="H25" s="217">
        <f>IFERROR(VLOOKUP(B25,'[33]NOV-21'!B:H,6,FALSE),0)</f>
        <v>384.84</v>
      </c>
      <c r="I25" s="218">
        <f>IFERROR(VLOOKUP(B25,'[33]NOV-21'!B:H,7,FALSE),0)</f>
        <v>109.87</v>
      </c>
      <c r="J25" s="219">
        <f t="shared" si="1"/>
        <v>494.71</v>
      </c>
      <c r="K25" s="217"/>
      <c r="L25" s="218"/>
      <c r="M25" s="219"/>
      <c r="N25" s="217"/>
      <c r="O25" s="218"/>
      <c r="P25" s="219"/>
      <c r="Q25" s="217"/>
      <c r="R25" s="218"/>
      <c r="S25" s="219"/>
      <c r="T25" s="217"/>
      <c r="U25" s="218"/>
      <c r="V25" s="219"/>
      <c r="W25" s="195">
        <f t="shared" si="2"/>
        <v>514.33999999999992</v>
      </c>
      <c r="X25" s="196">
        <f t="shared" si="2"/>
        <v>109.87</v>
      </c>
      <c r="Y25" s="197">
        <f t="shared" si="2"/>
        <v>624.21</v>
      </c>
    </row>
    <row r="26" spans="1:25" ht="13">
      <c r="A26" s="2" t="s">
        <v>256</v>
      </c>
      <c r="B26" s="2" t="s">
        <v>18</v>
      </c>
      <c r="C26" s="89" t="s">
        <v>297</v>
      </c>
      <c r="D26" s="129" t="s">
        <v>302</v>
      </c>
      <c r="E26" s="217">
        <f>IFERROR(VLOOKUP($B26,'[32]OCT-21'!$B:$H,6,FALSE),0)</f>
        <v>6649.5</v>
      </c>
      <c r="F26" s="218">
        <f>IFERROR(VLOOKUP(B26,'[32]OCT-21'!B:H,7,FALSE),0)</f>
        <v>928.15</v>
      </c>
      <c r="G26" s="219">
        <f t="shared" si="0"/>
        <v>7577.65</v>
      </c>
      <c r="H26" s="217">
        <f>IFERROR(VLOOKUP(B26,'[33]NOV-21'!B:H,6,FALSE),0)</f>
        <v>2951.4</v>
      </c>
      <c r="I26" s="218">
        <f>IFERROR(VLOOKUP(B26,'[33]NOV-21'!B:H,7,FALSE),0)</f>
        <v>3706.05</v>
      </c>
      <c r="J26" s="219">
        <f t="shared" si="1"/>
        <v>6657.4500000000007</v>
      </c>
      <c r="K26" s="217"/>
      <c r="L26" s="218"/>
      <c r="M26" s="219"/>
      <c r="N26" s="217"/>
      <c r="O26" s="218"/>
      <c r="P26" s="219"/>
      <c r="Q26" s="217"/>
      <c r="R26" s="218"/>
      <c r="S26" s="219"/>
      <c r="T26" s="217"/>
      <c r="U26" s="218"/>
      <c r="V26" s="219"/>
      <c r="W26" s="195">
        <f t="shared" si="2"/>
        <v>9600.9</v>
      </c>
      <c r="X26" s="196">
        <f t="shared" si="2"/>
        <v>4634.2</v>
      </c>
      <c r="Y26" s="197">
        <f t="shared" si="2"/>
        <v>14235.1</v>
      </c>
    </row>
    <row r="27" spans="1:25" ht="13">
      <c r="A27" s="2" t="s">
        <v>378</v>
      </c>
      <c r="B27" s="2" t="s">
        <v>379</v>
      </c>
      <c r="C27" s="89" t="s">
        <v>297</v>
      </c>
      <c r="D27" s="129" t="s">
        <v>304</v>
      </c>
      <c r="E27" s="217">
        <f>IFERROR(VLOOKUP($B27,'[32]OCT-21'!$B:$H,6,FALSE),0)</f>
        <v>12976.31</v>
      </c>
      <c r="F27" s="218">
        <f>IFERROR(VLOOKUP(B27,'[32]OCT-21'!B:H,7,FALSE),0)</f>
        <v>82.94</v>
      </c>
      <c r="G27" s="219">
        <f t="shared" si="0"/>
        <v>13059.25</v>
      </c>
      <c r="H27" s="217">
        <f>IFERROR(VLOOKUP(B27,'[33]NOV-21'!B:H,6,FALSE),0)</f>
        <v>12395.02</v>
      </c>
      <c r="I27" s="218">
        <f>IFERROR(VLOOKUP(B27,'[33]NOV-21'!B:H,7,FALSE),0)</f>
        <v>36.200000000000003</v>
      </c>
      <c r="J27" s="219">
        <f t="shared" si="1"/>
        <v>12431.220000000001</v>
      </c>
      <c r="K27" s="217"/>
      <c r="L27" s="218"/>
      <c r="M27" s="219"/>
      <c r="N27" s="217"/>
      <c r="O27" s="218"/>
      <c r="P27" s="219"/>
      <c r="Q27" s="217"/>
      <c r="R27" s="218"/>
      <c r="S27" s="219"/>
      <c r="T27" s="217"/>
      <c r="U27" s="218"/>
      <c r="V27" s="219"/>
      <c r="W27" s="195">
        <f t="shared" si="2"/>
        <v>25371.33</v>
      </c>
      <c r="X27" s="196">
        <f t="shared" si="2"/>
        <v>119.14</v>
      </c>
      <c r="Y27" s="197">
        <f t="shared" si="2"/>
        <v>25490.47</v>
      </c>
    </row>
    <row r="28" spans="1:25" ht="13">
      <c r="A28" s="2" t="s">
        <v>257</v>
      </c>
      <c r="B28" s="2" t="s">
        <v>19</v>
      </c>
      <c r="C28" s="89" t="s">
        <v>297</v>
      </c>
      <c r="D28" s="129" t="s">
        <v>302</v>
      </c>
      <c r="E28" s="217">
        <f>IFERROR(VLOOKUP($B28,'[32]OCT-21'!$B:$H,6,FALSE),0)</f>
        <v>7569.18</v>
      </c>
      <c r="F28" s="218">
        <f>IFERROR(VLOOKUP(B28,'[32]OCT-21'!B:H,7,FALSE),0)</f>
        <v>3393.63</v>
      </c>
      <c r="G28" s="219">
        <f t="shared" si="0"/>
        <v>10962.810000000001</v>
      </c>
      <c r="H28" s="217">
        <f>IFERROR(VLOOKUP(B28,'[33]NOV-21'!B:H,6,FALSE),0)</f>
        <v>10457.370000000001</v>
      </c>
      <c r="I28" s="218">
        <f>IFERROR(VLOOKUP(B28,'[33]NOV-21'!B:H,7,FALSE),0)</f>
        <v>3480.03</v>
      </c>
      <c r="J28" s="219">
        <f t="shared" si="1"/>
        <v>13937.400000000001</v>
      </c>
      <c r="K28" s="217"/>
      <c r="L28" s="218"/>
      <c r="M28" s="219"/>
      <c r="N28" s="217"/>
      <c r="O28" s="218"/>
      <c r="P28" s="219"/>
      <c r="Q28" s="217"/>
      <c r="R28" s="218"/>
      <c r="S28" s="219"/>
      <c r="T28" s="217"/>
      <c r="U28" s="218"/>
      <c r="V28" s="219"/>
      <c r="W28" s="195">
        <f t="shared" si="2"/>
        <v>18026.550000000003</v>
      </c>
      <c r="X28" s="196">
        <f t="shared" si="2"/>
        <v>6873.66</v>
      </c>
      <c r="Y28" s="197">
        <f t="shared" si="2"/>
        <v>24900.210000000003</v>
      </c>
    </row>
    <row r="29" spans="1:25" ht="13">
      <c r="A29" s="2" t="s">
        <v>258</v>
      </c>
      <c r="B29" s="2" t="s">
        <v>20</v>
      </c>
      <c r="C29" s="89" t="s">
        <v>297</v>
      </c>
      <c r="D29" s="129" t="s">
        <v>303</v>
      </c>
      <c r="E29" s="217">
        <f>IFERROR(VLOOKUP($B29,'[32]OCT-21'!$B:$H,6,FALSE),0)</f>
        <v>0</v>
      </c>
      <c r="F29" s="218">
        <f>IFERROR(VLOOKUP(B29,'[32]OCT-21'!B:H,7,FALSE),0)</f>
        <v>0</v>
      </c>
      <c r="G29" s="219">
        <f t="shared" si="0"/>
        <v>0</v>
      </c>
      <c r="H29" s="217">
        <f>IFERROR(VLOOKUP(B29,'[33]NOV-21'!B:H,6,FALSE),0)</f>
        <v>0</v>
      </c>
      <c r="I29" s="218">
        <f>IFERROR(VLOOKUP(B29,'[33]NOV-21'!B:H,7,FALSE),0)</f>
        <v>0</v>
      </c>
      <c r="J29" s="219">
        <f t="shared" si="1"/>
        <v>0</v>
      </c>
      <c r="K29" s="217"/>
      <c r="L29" s="218"/>
      <c r="M29" s="219"/>
      <c r="N29" s="217"/>
      <c r="O29" s="218"/>
      <c r="P29" s="219"/>
      <c r="Q29" s="217"/>
      <c r="R29" s="218"/>
      <c r="S29" s="219"/>
      <c r="T29" s="217"/>
      <c r="U29" s="218"/>
      <c r="V29" s="219"/>
      <c r="W29" s="195">
        <f t="shared" si="2"/>
        <v>0</v>
      </c>
      <c r="X29" s="196">
        <f t="shared" si="2"/>
        <v>0</v>
      </c>
      <c r="Y29" s="197">
        <f t="shared" si="2"/>
        <v>0</v>
      </c>
    </row>
    <row r="30" spans="1:25" ht="13">
      <c r="A30" s="2" t="s">
        <v>260</v>
      </c>
      <c r="B30" s="2" t="s">
        <v>22</v>
      </c>
      <c r="C30" s="89" t="s">
        <v>297</v>
      </c>
      <c r="D30" s="129" t="s">
        <v>303</v>
      </c>
      <c r="E30" s="217">
        <f>IFERROR(VLOOKUP($B30,'[32]OCT-21'!$B:$H,6,FALSE),0)</f>
        <v>3695.9</v>
      </c>
      <c r="F30" s="218">
        <f>IFERROR(VLOOKUP(B30,'[32]OCT-21'!B:H,7,FALSE),0)</f>
        <v>51.79</v>
      </c>
      <c r="G30" s="219">
        <f t="shared" si="0"/>
        <v>3747.69</v>
      </c>
      <c r="H30" s="217">
        <f>IFERROR(VLOOKUP(B30,'[33]NOV-21'!B:H,6,FALSE),0)</f>
        <v>806.9</v>
      </c>
      <c r="I30" s="218">
        <f>IFERROR(VLOOKUP(B30,'[33]NOV-21'!B:H,7,FALSE),0)</f>
        <v>330.12</v>
      </c>
      <c r="J30" s="219">
        <f t="shared" si="1"/>
        <v>1137.02</v>
      </c>
      <c r="K30" s="217"/>
      <c r="L30" s="218"/>
      <c r="M30" s="219"/>
      <c r="N30" s="217"/>
      <c r="O30" s="218"/>
      <c r="P30" s="219"/>
      <c r="Q30" s="217"/>
      <c r="R30" s="218"/>
      <c r="S30" s="219"/>
      <c r="T30" s="217"/>
      <c r="U30" s="218"/>
      <c r="V30" s="219"/>
      <c r="W30" s="195">
        <f t="shared" si="2"/>
        <v>4502.8</v>
      </c>
      <c r="X30" s="196">
        <f t="shared" si="2"/>
        <v>381.91</v>
      </c>
      <c r="Y30" s="197">
        <f t="shared" si="2"/>
        <v>4884.71</v>
      </c>
    </row>
    <row r="31" spans="1:25" ht="13">
      <c r="A31" s="2" t="s">
        <v>260</v>
      </c>
      <c r="B31" s="2" t="s">
        <v>23</v>
      </c>
      <c r="C31" s="89" t="s">
        <v>297</v>
      </c>
      <c r="D31" s="129" t="s">
        <v>303</v>
      </c>
      <c r="E31" s="217">
        <f>IFERROR(VLOOKUP($B31,'[32]OCT-21'!$B:$H,6,FALSE),0)</f>
        <v>2940.71</v>
      </c>
      <c r="F31" s="218">
        <f>IFERROR(VLOOKUP(B31,'[32]OCT-21'!B:H,7,FALSE),0)</f>
        <v>110</v>
      </c>
      <c r="G31" s="219">
        <f t="shared" si="0"/>
        <v>3050.71</v>
      </c>
      <c r="H31" s="217">
        <f>IFERROR(VLOOKUP(B31,'[33]NOV-21'!B:H,6,FALSE),0)</f>
        <v>9989.15</v>
      </c>
      <c r="I31" s="218">
        <f>IFERROR(VLOOKUP(B31,'[33]NOV-21'!B:H,7,FALSE),0)</f>
        <v>1162.92</v>
      </c>
      <c r="J31" s="219">
        <f t="shared" si="1"/>
        <v>11152.07</v>
      </c>
      <c r="K31" s="217"/>
      <c r="L31" s="218"/>
      <c r="M31" s="219"/>
      <c r="N31" s="217"/>
      <c r="O31" s="218"/>
      <c r="P31" s="219"/>
      <c r="Q31" s="217"/>
      <c r="R31" s="218"/>
      <c r="S31" s="219"/>
      <c r="T31" s="217"/>
      <c r="U31" s="218"/>
      <c r="V31" s="219"/>
      <c r="W31" s="195">
        <f t="shared" si="2"/>
        <v>12929.86</v>
      </c>
      <c r="X31" s="196">
        <f t="shared" si="2"/>
        <v>1272.92</v>
      </c>
      <c r="Y31" s="197">
        <f t="shared" si="2"/>
        <v>14202.779999999999</v>
      </c>
    </row>
    <row r="32" spans="1:25" ht="13">
      <c r="A32" s="2" t="s">
        <v>260</v>
      </c>
      <c r="B32" s="2" t="s">
        <v>24</v>
      </c>
      <c r="C32" s="89" t="s">
        <v>297</v>
      </c>
      <c r="D32" s="129" t="s">
        <v>303</v>
      </c>
      <c r="E32" s="217">
        <f>IFERROR(VLOOKUP($B32,'[32]OCT-21'!$B:$H,6,FALSE),0)</f>
        <v>9876.07</v>
      </c>
      <c r="F32" s="218">
        <f>IFERROR(VLOOKUP(B32,'[32]OCT-21'!B:H,7,FALSE),0)</f>
        <v>769.61</v>
      </c>
      <c r="G32" s="219">
        <f t="shared" si="0"/>
        <v>10645.68</v>
      </c>
      <c r="H32" s="217">
        <f>IFERROR(VLOOKUP(B32,'[33]NOV-21'!B:H,6,FALSE),0)</f>
        <v>8117.3</v>
      </c>
      <c r="I32" s="218">
        <f>IFERROR(VLOOKUP(B32,'[33]NOV-21'!B:H,7,FALSE),0)</f>
        <v>1454.92</v>
      </c>
      <c r="J32" s="219">
        <f t="shared" si="1"/>
        <v>9572.2200000000012</v>
      </c>
      <c r="K32" s="217"/>
      <c r="L32" s="218"/>
      <c r="M32" s="219"/>
      <c r="N32" s="217"/>
      <c r="O32" s="218"/>
      <c r="P32" s="219"/>
      <c r="Q32" s="217"/>
      <c r="R32" s="218"/>
      <c r="S32" s="219"/>
      <c r="T32" s="217"/>
      <c r="U32" s="218"/>
      <c r="V32" s="219"/>
      <c r="W32" s="195">
        <f t="shared" si="2"/>
        <v>17993.37</v>
      </c>
      <c r="X32" s="196">
        <f t="shared" si="2"/>
        <v>2224.5300000000002</v>
      </c>
      <c r="Y32" s="197">
        <f t="shared" si="2"/>
        <v>20217.900000000001</v>
      </c>
    </row>
    <row r="33" spans="1:25" ht="13">
      <c r="A33" s="2" t="s">
        <v>260</v>
      </c>
      <c r="B33" s="2" t="s">
        <v>25</v>
      </c>
      <c r="C33" s="89" t="s">
        <v>297</v>
      </c>
      <c r="D33" s="129" t="s">
        <v>303</v>
      </c>
      <c r="E33" s="217">
        <f>IFERROR(VLOOKUP($B33,'[32]OCT-21'!$B:$H,6,FALSE),0)</f>
        <v>13923.44</v>
      </c>
      <c r="F33" s="218">
        <f>IFERROR(VLOOKUP(B33,'[32]OCT-21'!B:H,7,FALSE),0)</f>
        <v>1468.72</v>
      </c>
      <c r="G33" s="219">
        <f t="shared" si="0"/>
        <v>15392.16</v>
      </c>
      <c r="H33" s="217">
        <f>IFERROR(VLOOKUP(B33,'[33]NOV-21'!B:H,6,FALSE),0)</f>
        <v>4581.42</v>
      </c>
      <c r="I33" s="218">
        <f>IFERROR(VLOOKUP(B33,'[33]NOV-21'!B:H,7,FALSE),0)</f>
        <v>1679.33</v>
      </c>
      <c r="J33" s="219">
        <f t="shared" si="1"/>
        <v>6260.75</v>
      </c>
      <c r="K33" s="217"/>
      <c r="L33" s="218"/>
      <c r="M33" s="219"/>
      <c r="N33" s="217"/>
      <c r="O33" s="218"/>
      <c r="P33" s="219"/>
      <c r="Q33" s="217"/>
      <c r="R33" s="218"/>
      <c r="S33" s="219"/>
      <c r="T33" s="217"/>
      <c r="U33" s="218"/>
      <c r="V33" s="219"/>
      <c r="W33" s="195">
        <f t="shared" si="2"/>
        <v>18504.86</v>
      </c>
      <c r="X33" s="196">
        <f t="shared" si="2"/>
        <v>3148.05</v>
      </c>
      <c r="Y33" s="197">
        <f t="shared" si="2"/>
        <v>21652.91</v>
      </c>
    </row>
    <row r="34" spans="1:25" ht="13">
      <c r="A34" s="2" t="s">
        <v>261</v>
      </c>
      <c r="B34" s="2" t="s">
        <v>26</v>
      </c>
      <c r="C34" s="89" t="s">
        <v>297</v>
      </c>
      <c r="D34" s="129" t="s">
        <v>303</v>
      </c>
      <c r="E34" s="217">
        <f>IFERROR(VLOOKUP($B34,'[32]OCT-21'!$B:$H,6,FALSE),0)</f>
        <v>0</v>
      </c>
      <c r="F34" s="218">
        <f>IFERROR(VLOOKUP(B34,'[32]OCT-21'!B:H,7,FALSE),0)</f>
        <v>28.32</v>
      </c>
      <c r="G34" s="219">
        <f t="shared" si="0"/>
        <v>28.32</v>
      </c>
      <c r="H34" s="217">
        <f>IFERROR(VLOOKUP(B34,'[33]NOV-21'!B:H,6,FALSE),0)</f>
        <v>30850.69</v>
      </c>
      <c r="I34" s="218">
        <f>IFERROR(VLOOKUP(B34,'[33]NOV-21'!B:H,7,FALSE),0)</f>
        <v>2271.9299999999998</v>
      </c>
      <c r="J34" s="219">
        <f t="shared" si="1"/>
        <v>33122.619999999995</v>
      </c>
      <c r="K34" s="217"/>
      <c r="L34" s="218"/>
      <c r="M34" s="219"/>
      <c r="N34" s="217"/>
      <c r="O34" s="218"/>
      <c r="P34" s="219"/>
      <c r="Q34" s="217"/>
      <c r="R34" s="218"/>
      <c r="S34" s="219"/>
      <c r="T34" s="217"/>
      <c r="U34" s="218"/>
      <c r="V34" s="219"/>
      <c r="W34" s="195">
        <f t="shared" si="2"/>
        <v>30850.69</v>
      </c>
      <c r="X34" s="196">
        <f t="shared" si="2"/>
        <v>2300.25</v>
      </c>
      <c r="Y34" s="197">
        <f t="shared" si="2"/>
        <v>33150.939999999995</v>
      </c>
    </row>
    <row r="35" spans="1:25" ht="13">
      <c r="A35" s="2" t="s">
        <v>261</v>
      </c>
      <c r="B35" s="2" t="s">
        <v>27</v>
      </c>
      <c r="C35" s="89" t="s">
        <v>297</v>
      </c>
      <c r="D35" s="129" t="s">
        <v>303</v>
      </c>
      <c r="E35" s="217">
        <f>IFERROR(VLOOKUP($B35,'[32]OCT-21'!$B:$H,6,FALSE),0)</f>
        <v>9562.9500000000007</v>
      </c>
      <c r="F35" s="218">
        <f>IFERROR(VLOOKUP(B35,'[32]OCT-21'!B:H,7,FALSE),0)</f>
        <v>467.1</v>
      </c>
      <c r="G35" s="219">
        <f t="shared" si="0"/>
        <v>10030.050000000001</v>
      </c>
      <c r="H35" s="217">
        <f>IFERROR(VLOOKUP(B35,'[33]NOV-21'!B:H,6,FALSE),0)</f>
        <v>59212.98</v>
      </c>
      <c r="I35" s="218">
        <f>IFERROR(VLOOKUP(B35,'[33]NOV-21'!B:H,7,FALSE),0)</f>
        <v>1195.76</v>
      </c>
      <c r="J35" s="219">
        <f t="shared" si="1"/>
        <v>60408.740000000005</v>
      </c>
      <c r="K35" s="217"/>
      <c r="L35" s="218"/>
      <c r="M35" s="219"/>
      <c r="N35" s="217"/>
      <c r="O35" s="218"/>
      <c r="P35" s="219"/>
      <c r="Q35" s="217"/>
      <c r="R35" s="218"/>
      <c r="S35" s="219"/>
      <c r="T35" s="217"/>
      <c r="U35" s="218"/>
      <c r="V35" s="219"/>
      <c r="W35" s="195">
        <f t="shared" si="2"/>
        <v>68775.930000000008</v>
      </c>
      <c r="X35" s="196">
        <f t="shared" si="2"/>
        <v>1662.8600000000001</v>
      </c>
      <c r="Y35" s="197">
        <f t="shared" si="2"/>
        <v>70438.790000000008</v>
      </c>
    </row>
    <row r="36" spans="1:25" ht="13">
      <c r="A36" s="2" t="s">
        <v>261</v>
      </c>
      <c r="B36" s="2" t="s">
        <v>28</v>
      </c>
      <c r="C36" s="89" t="s">
        <v>297</v>
      </c>
      <c r="D36" s="129" t="s">
        <v>303</v>
      </c>
      <c r="E36" s="217">
        <f>IFERROR(VLOOKUP($B36,'[32]OCT-21'!$B:$H,6,FALSE),0)</f>
        <v>17609.95</v>
      </c>
      <c r="F36" s="218">
        <f>IFERROR(VLOOKUP(B36,'[32]OCT-21'!B:H,7,FALSE),0)</f>
        <v>122.4</v>
      </c>
      <c r="G36" s="219">
        <f t="shared" si="0"/>
        <v>17732.350000000002</v>
      </c>
      <c r="H36" s="217">
        <f>IFERROR(VLOOKUP(B36,'[33]NOV-21'!B:H,6,FALSE),0)</f>
        <v>57897.71</v>
      </c>
      <c r="I36" s="218">
        <f>IFERROR(VLOOKUP(B36,'[33]NOV-21'!B:H,7,FALSE),0)</f>
        <v>0</v>
      </c>
      <c r="J36" s="219">
        <f t="shared" si="1"/>
        <v>57897.71</v>
      </c>
      <c r="K36" s="217"/>
      <c r="L36" s="218"/>
      <c r="M36" s="219"/>
      <c r="N36" s="217"/>
      <c r="O36" s="218"/>
      <c r="P36" s="219"/>
      <c r="Q36" s="217"/>
      <c r="R36" s="218"/>
      <c r="S36" s="219"/>
      <c r="T36" s="217"/>
      <c r="U36" s="218"/>
      <c r="V36" s="219"/>
      <c r="W36" s="195">
        <f t="shared" si="2"/>
        <v>75507.66</v>
      </c>
      <c r="X36" s="196">
        <f t="shared" si="2"/>
        <v>122.4</v>
      </c>
      <c r="Y36" s="197">
        <f t="shared" si="2"/>
        <v>75630.06</v>
      </c>
    </row>
    <row r="37" spans="1:25" ht="13">
      <c r="A37" s="2" t="s">
        <v>261</v>
      </c>
      <c r="B37" s="2" t="s">
        <v>29</v>
      </c>
      <c r="C37" s="89" t="s">
        <v>297</v>
      </c>
      <c r="D37" s="129" t="s">
        <v>303</v>
      </c>
      <c r="E37" s="217">
        <f>IFERROR(VLOOKUP($B37,'[32]OCT-21'!$B:$H,6,FALSE),0)</f>
        <v>12758.85</v>
      </c>
      <c r="F37" s="218">
        <f>IFERROR(VLOOKUP(B37,'[32]OCT-21'!B:H,7,FALSE),0)</f>
        <v>89.55</v>
      </c>
      <c r="G37" s="219">
        <f t="shared" si="0"/>
        <v>12848.4</v>
      </c>
      <c r="H37" s="217">
        <f>IFERROR(VLOOKUP(B37,'[33]NOV-21'!B:H,6,FALSE),0)</f>
        <v>35018.86</v>
      </c>
      <c r="I37" s="218">
        <f>IFERROR(VLOOKUP(B37,'[33]NOV-21'!B:H,7,FALSE),0)</f>
        <v>3346.95</v>
      </c>
      <c r="J37" s="219">
        <f t="shared" si="1"/>
        <v>38365.81</v>
      </c>
      <c r="K37" s="217"/>
      <c r="L37" s="218"/>
      <c r="M37" s="219"/>
      <c r="N37" s="217"/>
      <c r="O37" s="218"/>
      <c r="P37" s="219"/>
      <c r="Q37" s="217"/>
      <c r="R37" s="218"/>
      <c r="S37" s="219"/>
      <c r="T37" s="217"/>
      <c r="U37" s="218"/>
      <c r="V37" s="219"/>
      <c r="W37" s="195">
        <f t="shared" si="2"/>
        <v>47777.71</v>
      </c>
      <c r="X37" s="196">
        <f t="shared" si="2"/>
        <v>3436.5</v>
      </c>
      <c r="Y37" s="197">
        <f t="shared" si="2"/>
        <v>51214.21</v>
      </c>
    </row>
    <row r="38" spans="1:25" ht="13">
      <c r="A38" s="2" t="s">
        <v>261</v>
      </c>
      <c r="B38" s="2" t="s">
        <v>30</v>
      </c>
      <c r="C38" s="89" t="s">
        <v>297</v>
      </c>
      <c r="D38" s="129" t="s">
        <v>303</v>
      </c>
      <c r="E38" s="217">
        <f>IFERROR(VLOOKUP($B38,'[32]OCT-21'!$B:$H,6,FALSE),0)</f>
        <v>0</v>
      </c>
      <c r="F38" s="218">
        <f>IFERROR(VLOOKUP(B38,'[32]OCT-21'!B:H,7,FALSE),0)</f>
        <v>304.12</v>
      </c>
      <c r="G38" s="219">
        <f t="shared" si="0"/>
        <v>304.12</v>
      </c>
      <c r="H38" s="217">
        <f>IFERROR(VLOOKUP(B38,'[33]NOV-21'!B:H,6,FALSE),0)</f>
        <v>285.3</v>
      </c>
      <c r="I38" s="218">
        <f>IFERROR(VLOOKUP(B38,'[33]NOV-21'!B:H,7,FALSE),0)</f>
        <v>195.19</v>
      </c>
      <c r="J38" s="219">
        <f t="shared" si="1"/>
        <v>480.49</v>
      </c>
      <c r="K38" s="217"/>
      <c r="L38" s="218"/>
      <c r="M38" s="219"/>
      <c r="N38" s="217"/>
      <c r="O38" s="218"/>
      <c r="P38" s="219"/>
      <c r="Q38" s="217"/>
      <c r="R38" s="218"/>
      <c r="S38" s="219"/>
      <c r="T38" s="217"/>
      <c r="U38" s="218"/>
      <c r="V38" s="219"/>
      <c r="W38" s="195">
        <f t="shared" si="2"/>
        <v>285.3</v>
      </c>
      <c r="X38" s="196">
        <f t="shared" si="2"/>
        <v>499.31</v>
      </c>
      <c r="Y38" s="197">
        <f t="shared" si="2"/>
        <v>784.61</v>
      </c>
    </row>
    <row r="39" spans="1:25" ht="13">
      <c r="A39" s="2" t="s">
        <v>261</v>
      </c>
      <c r="B39" s="2" t="s">
        <v>31</v>
      </c>
      <c r="C39" s="89" t="s">
        <v>297</v>
      </c>
      <c r="D39" s="129" t="s">
        <v>303</v>
      </c>
      <c r="E39" s="217">
        <f>IFERROR(VLOOKUP($B39,'[32]OCT-21'!$B:$H,6,FALSE),0)</f>
        <v>0</v>
      </c>
      <c r="F39" s="218">
        <f>IFERROR(VLOOKUP(B39,'[32]OCT-21'!B:H,7,FALSE),0)</f>
        <v>0</v>
      </c>
      <c r="G39" s="219">
        <f t="shared" si="0"/>
        <v>0</v>
      </c>
      <c r="H39" s="217">
        <f>IFERROR(VLOOKUP(B39,'[33]NOV-21'!B:H,6,FALSE),0)</f>
        <v>269.10000000000002</v>
      </c>
      <c r="I39" s="218">
        <f>IFERROR(VLOOKUP(B39,'[33]NOV-21'!B:H,7,FALSE),0)</f>
        <v>132.80000000000001</v>
      </c>
      <c r="J39" s="219">
        <f t="shared" si="1"/>
        <v>401.90000000000003</v>
      </c>
      <c r="K39" s="217"/>
      <c r="L39" s="218"/>
      <c r="M39" s="219"/>
      <c r="N39" s="217"/>
      <c r="O39" s="218"/>
      <c r="P39" s="219"/>
      <c r="Q39" s="217"/>
      <c r="R39" s="218"/>
      <c r="S39" s="219"/>
      <c r="T39" s="217"/>
      <c r="U39" s="218"/>
      <c r="V39" s="219"/>
      <c r="W39" s="195">
        <f t="shared" si="2"/>
        <v>269.10000000000002</v>
      </c>
      <c r="X39" s="196">
        <f t="shared" si="2"/>
        <v>132.80000000000001</v>
      </c>
      <c r="Y39" s="197">
        <f t="shared" si="2"/>
        <v>401.90000000000003</v>
      </c>
    </row>
    <row r="40" spans="1:25" ht="13">
      <c r="A40" s="2" t="s">
        <v>261</v>
      </c>
      <c r="B40" s="2" t="s">
        <v>32</v>
      </c>
      <c r="C40" s="89" t="s">
        <v>297</v>
      </c>
      <c r="D40" s="129" t="s">
        <v>303</v>
      </c>
      <c r="E40" s="217">
        <f>IFERROR(VLOOKUP($B40,'[32]OCT-21'!$B:$H,6,FALSE),0)</f>
        <v>0</v>
      </c>
      <c r="F40" s="218">
        <f>IFERROR(VLOOKUP(B40,'[32]OCT-21'!B:H,7,FALSE),0)</f>
        <v>0</v>
      </c>
      <c r="G40" s="219">
        <f t="shared" si="0"/>
        <v>0</v>
      </c>
      <c r="H40" s="217">
        <f>IFERROR(VLOOKUP(B40,'[33]NOV-21'!B:H,6,FALSE),0)</f>
        <v>0</v>
      </c>
      <c r="I40" s="218">
        <f>IFERROR(VLOOKUP(B40,'[33]NOV-21'!B:H,7,FALSE),0)</f>
        <v>0</v>
      </c>
      <c r="J40" s="219">
        <f t="shared" si="1"/>
        <v>0</v>
      </c>
      <c r="K40" s="217"/>
      <c r="L40" s="218"/>
      <c r="M40" s="219"/>
      <c r="N40" s="217"/>
      <c r="O40" s="218"/>
      <c r="P40" s="219"/>
      <c r="Q40" s="217"/>
      <c r="R40" s="218"/>
      <c r="S40" s="219"/>
      <c r="T40" s="217"/>
      <c r="U40" s="218"/>
      <c r="V40" s="219"/>
      <c r="W40" s="195">
        <f t="shared" si="2"/>
        <v>0</v>
      </c>
      <c r="X40" s="196">
        <f t="shared" si="2"/>
        <v>0</v>
      </c>
      <c r="Y40" s="197">
        <f t="shared" si="2"/>
        <v>0</v>
      </c>
    </row>
    <row r="41" spans="1:25" ht="13">
      <c r="A41" s="2" t="s">
        <v>261</v>
      </c>
      <c r="B41" s="2" t="s">
        <v>33</v>
      </c>
      <c r="C41" s="89" t="s">
        <v>297</v>
      </c>
      <c r="D41" s="129" t="s">
        <v>303</v>
      </c>
      <c r="E41" s="217">
        <f>IFERROR(VLOOKUP($B41,'[32]OCT-21'!$B:$H,6,FALSE),0)</f>
        <v>0</v>
      </c>
      <c r="F41" s="218">
        <f>IFERROR(VLOOKUP(B41,'[32]OCT-21'!B:H,7,FALSE),0)</f>
        <v>0</v>
      </c>
      <c r="G41" s="219">
        <f t="shared" si="0"/>
        <v>0</v>
      </c>
      <c r="H41" s="217">
        <f>IFERROR(VLOOKUP(B41,'[33]NOV-21'!B:H,6,FALSE),0)</f>
        <v>0</v>
      </c>
      <c r="I41" s="218">
        <f>IFERROR(VLOOKUP(B41,'[33]NOV-21'!B:H,7,FALSE),0)</f>
        <v>18.98</v>
      </c>
      <c r="J41" s="219">
        <f t="shared" si="1"/>
        <v>18.98</v>
      </c>
      <c r="K41" s="217"/>
      <c r="L41" s="218"/>
      <c r="M41" s="219"/>
      <c r="N41" s="217"/>
      <c r="O41" s="218"/>
      <c r="P41" s="219"/>
      <c r="Q41" s="217"/>
      <c r="R41" s="218"/>
      <c r="S41" s="219"/>
      <c r="T41" s="217"/>
      <c r="U41" s="218"/>
      <c r="V41" s="219"/>
      <c r="W41" s="195">
        <f t="shared" si="2"/>
        <v>0</v>
      </c>
      <c r="X41" s="196">
        <f t="shared" si="2"/>
        <v>18.98</v>
      </c>
      <c r="Y41" s="197">
        <f t="shared" si="2"/>
        <v>18.98</v>
      </c>
    </row>
    <row r="42" spans="1:25" ht="13">
      <c r="A42" s="2" t="s">
        <v>261</v>
      </c>
      <c r="B42" s="2" t="s">
        <v>34</v>
      </c>
      <c r="C42" s="89" t="s">
        <v>297</v>
      </c>
      <c r="D42" s="129" t="s">
        <v>303</v>
      </c>
      <c r="E42" s="217">
        <f>IFERROR(VLOOKUP($B42,'[32]OCT-21'!$B:$H,6,FALSE),0)</f>
        <v>0</v>
      </c>
      <c r="F42" s="218">
        <f>IFERROR(VLOOKUP(B42,'[32]OCT-21'!B:H,7,FALSE),0)</f>
        <v>0</v>
      </c>
      <c r="G42" s="219">
        <f t="shared" si="0"/>
        <v>0</v>
      </c>
      <c r="H42" s="217">
        <f>IFERROR(VLOOKUP(B42,'[33]NOV-21'!B:H,6,FALSE),0)</f>
        <v>0</v>
      </c>
      <c r="I42" s="218">
        <f>IFERROR(VLOOKUP(B42,'[33]NOV-21'!B:H,7,FALSE),0)</f>
        <v>14.4</v>
      </c>
      <c r="J42" s="219">
        <f t="shared" si="1"/>
        <v>14.4</v>
      </c>
      <c r="K42" s="217"/>
      <c r="L42" s="218"/>
      <c r="M42" s="219"/>
      <c r="N42" s="217"/>
      <c r="O42" s="218"/>
      <c r="P42" s="219"/>
      <c r="Q42" s="217"/>
      <c r="R42" s="218"/>
      <c r="S42" s="219"/>
      <c r="T42" s="217"/>
      <c r="U42" s="218"/>
      <c r="V42" s="219"/>
      <c r="W42" s="195">
        <f t="shared" si="2"/>
        <v>0</v>
      </c>
      <c r="X42" s="196">
        <f t="shared" si="2"/>
        <v>14.4</v>
      </c>
      <c r="Y42" s="197">
        <f t="shared" si="2"/>
        <v>14.4</v>
      </c>
    </row>
    <row r="43" spans="1:25" ht="13">
      <c r="A43" s="2" t="s">
        <v>425</v>
      </c>
      <c r="B43" s="2" t="s">
        <v>426</v>
      </c>
      <c r="C43" s="176" t="s">
        <v>297</v>
      </c>
      <c r="D43" s="177" t="s">
        <v>304</v>
      </c>
      <c r="E43" s="217">
        <f>IFERROR(VLOOKUP($B43,'[32]OCT-21'!$B:$H,6,FALSE),0)</f>
        <v>258.76</v>
      </c>
      <c r="F43" s="218">
        <f>IFERROR(VLOOKUP(B43,'[32]OCT-21'!B:H,7,FALSE),0)</f>
        <v>1303.99</v>
      </c>
      <c r="G43" s="219">
        <f t="shared" si="0"/>
        <v>1562.75</v>
      </c>
      <c r="H43" s="217">
        <f>IFERROR(VLOOKUP(B43,'[33]NOV-21'!B:H,6,FALSE),0)</f>
        <v>157.53</v>
      </c>
      <c r="I43" s="218">
        <f>IFERROR(VLOOKUP(B43,'[33]NOV-21'!B:H,7,FALSE),0)</f>
        <v>1534.36</v>
      </c>
      <c r="J43" s="219">
        <f t="shared" si="1"/>
        <v>1691.8899999999999</v>
      </c>
      <c r="K43" s="217"/>
      <c r="L43" s="218"/>
      <c r="M43" s="219"/>
      <c r="N43" s="217"/>
      <c r="O43" s="218"/>
      <c r="P43" s="219"/>
      <c r="Q43" s="217"/>
      <c r="R43" s="218"/>
      <c r="S43" s="219"/>
      <c r="T43" s="217"/>
      <c r="U43" s="218"/>
      <c r="V43" s="219"/>
      <c r="W43" s="195">
        <f t="shared" si="2"/>
        <v>416.28999999999996</v>
      </c>
      <c r="X43" s="196">
        <f t="shared" si="2"/>
        <v>2838.35</v>
      </c>
      <c r="Y43" s="197">
        <f t="shared" si="2"/>
        <v>3254.64</v>
      </c>
    </row>
    <row r="44" spans="1:25" ht="13">
      <c r="A44" s="2" t="s">
        <v>262</v>
      </c>
      <c r="B44" s="2" t="s">
        <v>35</v>
      </c>
      <c r="C44" s="89" t="s">
        <v>297</v>
      </c>
      <c r="D44" s="129" t="s">
        <v>302</v>
      </c>
      <c r="E44" s="217">
        <f>IFERROR(VLOOKUP($B44,'[32]OCT-21'!$B:$H,6,FALSE),0)</f>
        <v>7882.49</v>
      </c>
      <c r="F44" s="218">
        <f>IFERROR(VLOOKUP(B44,'[32]OCT-21'!B:H,7,FALSE),0)</f>
        <v>261.64999999999998</v>
      </c>
      <c r="G44" s="219">
        <f t="shared" si="0"/>
        <v>8144.1399999999994</v>
      </c>
      <c r="H44" s="217">
        <f>IFERROR(VLOOKUP(B44,'[33]NOV-21'!B:H,6,FALSE),0)</f>
        <v>34382.660000000003</v>
      </c>
      <c r="I44" s="218">
        <f>IFERROR(VLOOKUP(B44,'[33]NOV-21'!B:H,7,FALSE),0)</f>
        <v>522.36</v>
      </c>
      <c r="J44" s="219">
        <f t="shared" si="1"/>
        <v>34905.020000000004</v>
      </c>
      <c r="K44" s="217"/>
      <c r="L44" s="218"/>
      <c r="M44" s="219"/>
      <c r="N44" s="217"/>
      <c r="O44" s="218"/>
      <c r="P44" s="219"/>
      <c r="Q44" s="217"/>
      <c r="R44" s="218"/>
      <c r="S44" s="219"/>
      <c r="T44" s="217"/>
      <c r="U44" s="218"/>
      <c r="V44" s="219"/>
      <c r="W44" s="195">
        <f t="shared" si="2"/>
        <v>42265.15</v>
      </c>
      <c r="X44" s="196">
        <f t="shared" si="2"/>
        <v>784.01</v>
      </c>
      <c r="Y44" s="197">
        <f t="shared" si="2"/>
        <v>43049.16</v>
      </c>
    </row>
    <row r="45" spans="1:25" ht="13">
      <c r="A45" s="2" t="s">
        <v>263</v>
      </c>
      <c r="B45" s="2" t="s">
        <v>40</v>
      </c>
      <c r="C45" s="89" t="s">
        <v>297</v>
      </c>
      <c r="D45" s="129" t="s">
        <v>303</v>
      </c>
      <c r="E45" s="217">
        <f>IFERROR(VLOOKUP($B45,'[32]OCT-21'!$B:$H,6,FALSE),0)</f>
        <v>0</v>
      </c>
      <c r="F45" s="218">
        <f>IFERROR(VLOOKUP(B45,'[32]OCT-21'!B:H,7,FALSE),0)</f>
        <v>0</v>
      </c>
      <c r="G45" s="219">
        <f t="shared" si="0"/>
        <v>0</v>
      </c>
      <c r="H45" s="217">
        <f>IFERROR(VLOOKUP(B45,'[33]NOV-21'!B:H,6,FALSE),0)</f>
        <v>0</v>
      </c>
      <c r="I45" s="218">
        <f>IFERROR(VLOOKUP(B45,'[33]NOV-21'!B:H,7,FALSE),0)</f>
        <v>0</v>
      </c>
      <c r="J45" s="219">
        <f t="shared" si="1"/>
        <v>0</v>
      </c>
      <c r="K45" s="217"/>
      <c r="L45" s="218"/>
      <c r="M45" s="219"/>
      <c r="N45" s="217"/>
      <c r="O45" s="218"/>
      <c r="P45" s="219"/>
      <c r="Q45" s="217"/>
      <c r="R45" s="218"/>
      <c r="S45" s="219"/>
      <c r="T45" s="217"/>
      <c r="U45" s="218"/>
      <c r="V45" s="219"/>
      <c r="W45" s="195">
        <f t="shared" si="2"/>
        <v>0</v>
      </c>
      <c r="X45" s="196">
        <f t="shared" si="2"/>
        <v>0</v>
      </c>
      <c r="Y45" s="197">
        <f t="shared" si="2"/>
        <v>0</v>
      </c>
    </row>
    <row r="46" spans="1:25" ht="13">
      <c r="A46" s="2" t="s">
        <v>263</v>
      </c>
      <c r="B46" s="2" t="s">
        <v>41</v>
      </c>
      <c r="C46" s="89" t="s">
        <v>297</v>
      </c>
      <c r="D46" s="129" t="s">
        <v>303</v>
      </c>
      <c r="E46" s="217">
        <f>IFERROR(VLOOKUP($B46,'[32]OCT-21'!$B:$H,6,FALSE),0)</f>
        <v>0</v>
      </c>
      <c r="F46" s="218">
        <f>IFERROR(VLOOKUP(B46,'[32]OCT-21'!B:H,7,FALSE),0)</f>
        <v>0</v>
      </c>
      <c r="G46" s="219">
        <f t="shared" si="0"/>
        <v>0</v>
      </c>
      <c r="H46" s="217">
        <f>IFERROR(VLOOKUP(B46,'[33]NOV-21'!B:H,6,FALSE),0)</f>
        <v>0</v>
      </c>
      <c r="I46" s="218">
        <f>IFERROR(VLOOKUP(B46,'[33]NOV-21'!B:H,7,FALSE),0)</f>
        <v>0</v>
      </c>
      <c r="J46" s="219">
        <f t="shared" si="1"/>
        <v>0</v>
      </c>
      <c r="K46" s="217"/>
      <c r="L46" s="218"/>
      <c r="M46" s="219"/>
      <c r="N46" s="217"/>
      <c r="O46" s="218"/>
      <c r="P46" s="219"/>
      <c r="Q46" s="217"/>
      <c r="R46" s="218"/>
      <c r="S46" s="219"/>
      <c r="T46" s="217"/>
      <c r="U46" s="218"/>
      <c r="V46" s="219"/>
      <c r="W46" s="195">
        <f t="shared" si="2"/>
        <v>0</v>
      </c>
      <c r="X46" s="196">
        <f t="shared" si="2"/>
        <v>0</v>
      </c>
      <c r="Y46" s="197">
        <f t="shared" si="2"/>
        <v>0</v>
      </c>
    </row>
    <row r="47" spans="1:25" ht="13">
      <c r="A47" s="2" t="s">
        <v>263</v>
      </c>
      <c r="B47" s="2" t="s">
        <v>42</v>
      </c>
      <c r="C47" s="89" t="s">
        <v>297</v>
      </c>
      <c r="D47" s="129" t="s">
        <v>303</v>
      </c>
      <c r="E47" s="217">
        <f>IFERROR(VLOOKUP($B47,'[32]OCT-21'!$B:$H,6,FALSE),0)</f>
        <v>0</v>
      </c>
      <c r="F47" s="218">
        <f>IFERROR(VLOOKUP(B47,'[32]OCT-21'!B:H,7,FALSE),0)</f>
        <v>0</v>
      </c>
      <c r="G47" s="219">
        <f t="shared" si="0"/>
        <v>0</v>
      </c>
      <c r="H47" s="217">
        <f>IFERROR(VLOOKUP(B47,'[33]NOV-21'!B:H,6,FALSE),0)</f>
        <v>0</v>
      </c>
      <c r="I47" s="218">
        <f>IFERROR(VLOOKUP(B47,'[33]NOV-21'!B:H,7,FALSE),0)</f>
        <v>0</v>
      </c>
      <c r="J47" s="219">
        <f t="shared" si="1"/>
        <v>0</v>
      </c>
      <c r="K47" s="217"/>
      <c r="L47" s="218"/>
      <c r="M47" s="219"/>
      <c r="N47" s="217"/>
      <c r="O47" s="218"/>
      <c r="P47" s="219"/>
      <c r="Q47" s="217"/>
      <c r="R47" s="218"/>
      <c r="S47" s="219"/>
      <c r="T47" s="217"/>
      <c r="U47" s="218"/>
      <c r="V47" s="219"/>
      <c r="W47" s="195">
        <f t="shared" si="2"/>
        <v>0</v>
      </c>
      <c r="X47" s="196">
        <f t="shared" si="2"/>
        <v>0</v>
      </c>
      <c r="Y47" s="197">
        <f t="shared" si="2"/>
        <v>0</v>
      </c>
    </row>
    <row r="48" spans="1:25" ht="13">
      <c r="A48" s="2" t="s">
        <v>263</v>
      </c>
      <c r="B48" s="2" t="s">
        <v>43</v>
      </c>
      <c r="C48" s="89" t="s">
        <v>297</v>
      </c>
      <c r="D48" s="129" t="s">
        <v>303</v>
      </c>
      <c r="E48" s="217">
        <f>IFERROR(VLOOKUP($B48,'[32]OCT-21'!$B:$H,6,FALSE),0)</f>
        <v>0</v>
      </c>
      <c r="F48" s="218">
        <f>IFERROR(VLOOKUP(B48,'[32]OCT-21'!B:H,7,FALSE),0)</f>
        <v>0</v>
      </c>
      <c r="G48" s="219">
        <f t="shared" si="0"/>
        <v>0</v>
      </c>
      <c r="H48" s="217">
        <f>IFERROR(VLOOKUP(B48,'[33]NOV-21'!B:H,6,FALSE),0)</f>
        <v>0</v>
      </c>
      <c r="I48" s="218">
        <f>IFERROR(VLOOKUP(B48,'[33]NOV-21'!B:H,7,FALSE),0)</f>
        <v>0</v>
      </c>
      <c r="J48" s="219">
        <f t="shared" si="1"/>
        <v>0</v>
      </c>
      <c r="K48" s="217"/>
      <c r="L48" s="218"/>
      <c r="M48" s="219"/>
      <c r="N48" s="217"/>
      <c r="O48" s="218"/>
      <c r="P48" s="219"/>
      <c r="Q48" s="217"/>
      <c r="R48" s="218"/>
      <c r="S48" s="219"/>
      <c r="T48" s="217"/>
      <c r="U48" s="218"/>
      <c r="V48" s="219"/>
      <c r="W48" s="195">
        <f t="shared" si="2"/>
        <v>0</v>
      </c>
      <c r="X48" s="196">
        <f t="shared" si="2"/>
        <v>0</v>
      </c>
      <c r="Y48" s="197">
        <f t="shared" si="2"/>
        <v>0</v>
      </c>
    </row>
    <row r="49" spans="1:25" ht="13">
      <c r="A49" s="266" t="s">
        <v>341</v>
      </c>
      <c r="B49" s="2" t="s">
        <v>342</v>
      </c>
      <c r="C49" s="89" t="s">
        <v>297</v>
      </c>
      <c r="D49" s="129" t="s">
        <v>303</v>
      </c>
      <c r="E49" s="217">
        <f>IFERROR(VLOOKUP($B49,'[32]OCT-21'!$B:$H,6,FALSE),0)</f>
        <v>78058.990000000005</v>
      </c>
      <c r="F49" s="218">
        <f>IFERROR(VLOOKUP(B49,'[32]OCT-21'!B:H,7,FALSE),0)</f>
        <v>0</v>
      </c>
      <c r="G49" s="219">
        <f t="shared" si="0"/>
        <v>78058.990000000005</v>
      </c>
      <c r="H49" s="217">
        <f>IFERROR(VLOOKUP(B49,'[33]NOV-21'!B:H,6,FALSE),0)</f>
        <v>61564.66</v>
      </c>
      <c r="I49" s="218">
        <f>IFERROR(VLOOKUP(B49,'[33]NOV-21'!B:H,7,FALSE),0)</f>
        <v>0</v>
      </c>
      <c r="J49" s="219">
        <f t="shared" si="1"/>
        <v>61564.66</v>
      </c>
      <c r="K49" s="217"/>
      <c r="L49" s="218"/>
      <c r="M49" s="219"/>
      <c r="N49" s="217"/>
      <c r="O49" s="218"/>
      <c r="P49" s="219"/>
      <c r="Q49" s="217"/>
      <c r="R49" s="218"/>
      <c r="S49" s="219"/>
      <c r="T49" s="217"/>
      <c r="U49" s="218"/>
      <c r="V49" s="219"/>
      <c r="W49" s="195">
        <f t="shared" si="2"/>
        <v>139623.65000000002</v>
      </c>
      <c r="X49" s="196">
        <f t="shared" si="2"/>
        <v>0</v>
      </c>
      <c r="Y49" s="197">
        <f t="shared" si="2"/>
        <v>139623.65000000002</v>
      </c>
    </row>
    <row r="50" spans="1:25" ht="13">
      <c r="A50" s="2" t="s">
        <v>264</v>
      </c>
      <c r="B50" s="2" t="s">
        <v>48</v>
      </c>
      <c r="C50" s="89" t="s">
        <v>297</v>
      </c>
      <c r="D50" s="129" t="s">
        <v>304</v>
      </c>
      <c r="E50" s="217">
        <f>IFERROR(VLOOKUP($B50,'[32]OCT-21'!$B:$H,6,FALSE),0)</f>
        <v>1835.4</v>
      </c>
      <c r="F50" s="218">
        <f>IFERROR(VLOOKUP(B50,'[32]OCT-21'!B:H,7,FALSE),0)</f>
        <v>304.48</v>
      </c>
      <c r="G50" s="219">
        <f t="shared" si="0"/>
        <v>2139.88</v>
      </c>
      <c r="H50" s="217">
        <f>IFERROR(VLOOKUP(B50,'[33]NOV-21'!B:H,6,FALSE),0)</f>
        <v>1600.92</v>
      </c>
      <c r="I50" s="218">
        <f>IFERROR(VLOOKUP(B50,'[33]NOV-21'!B:H,7,FALSE),0)</f>
        <v>250.3</v>
      </c>
      <c r="J50" s="219">
        <f t="shared" si="1"/>
        <v>1851.22</v>
      </c>
      <c r="K50" s="217"/>
      <c r="L50" s="218"/>
      <c r="M50" s="219"/>
      <c r="N50" s="217"/>
      <c r="O50" s="218"/>
      <c r="P50" s="219"/>
      <c r="Q50" s="217"/>
      <c r="R50" s="218"/>
      <c r="S50" s="219"/>
      <c r="T50" s="217"/>
      <c r="U50" s="218"/>
      <c r="V50" s="219"/>
      <c r="W50" s="195">
        <f t="shared" si="2"/>
        <v>3436.32</v>
      </c>
      <c r="X50" s="196">
        <f t="shared" si="2"/>
        <v>554.78</v>
      </c>
      <c r="Y50" s="197">
        <f t="shared" si="2"/>
        <v>3991.1000000000004</v>
      </c>
    </row>
    <row r="51" spans="1:25" ht="13">
      <c r="A51" s="2" t="s">
        <v>264</v>
      </c>
      <c r="B51" s="2" t="s">
        <v>49</v>
      </c>
      <c r="C51" s="89" t="s">
        <v>297</v>
      </c>
      <c r="D51" s="129" t="s">
        <v>304</v>
      </c>
      <c r="E51" s="217">
        <f>IFERROR(VLOOKUP($B51,'[32]OCT-21'!$B:$H,6,FALSE),0)</f>
        <v>2607.9699999999998</v>
      </c>
      <c r="F51" s="218">
        <f>IFERROR(VLOOKUP(B51,'[32]OCT-21'!B:H,7,FALSE),0)</f>
        <v>44.55</v>
      </c>
      <c r="G51" s="219">
        <f t="shared" si="0"/>
        <v>2652.52</v>
      </c>
      <c r="H51" s="217">
        <f>IFERROR(VLOOKUP(B51,'[33]NOV-21'!B:H,6,FALSE),0)</f>
        <v>2985.93</v>
      </c>
      <c r="I51" s="218">
        <f>IFERROR(VLOOKUP(B51,'[33]NOV-21'!B:H,7,FALSE),0)</f>
        <v>38.15</v>
      </c>
      <c r="J51" s="219">
        <f t="shared" si="1"/>
        <v>3024.08</v>
      </c>
      <c r="K51" s="217"/>
      <c r="L51" s="218"/>
      <c r="M51" s="219"/>
      <c r="N51" s="217"/>
      <c r="O51" s="218"/>
      <c r="P51" s="219"/>
      <c r="Q51" s="217"/>
      <c r="R51" s="218"/>
      <c r="S51" s="219"/>
      <c r="T51" s="217"/>
      <c r="U51" s="218"/>
      <c r="V51" s="219"/>
      <c r="W51" s="195">
        <f t="shared" si="2"/>
        <v>5593.9</v>
      </c>
      <c r="X51" s="196">
        <f t="shared" si="2"/>
        <v>82.699999999999989</v>
      </c>
      <c r="Y51" s="197">
        <f t="shared" si="2"/>
        <v>5676.6</v>
      </c>
    </row>
    <row r="52" spans="1:25" ht="13">
      <c r="A52" s="2" t="s">
        <v>264</v>
      </c>
      <c r="B52" s="2" t="s">
        <v>50</v>
      </c>
      <c r="C52" s="89" t="s">
        <v>297</v>
      </c>
      <c r="D52" s="129" t="s">
        <v>304</v>
      </c>
      <c r="E52" s="217">
        <f>IFERROR(VLOOKUP($B52,'[32]OCT-21'!$B:$H,6,FALSE),0)</f>
        <v>1932.92</v>
      </c>
      <c r="F52" s="218">
        <f>IFERROR(VLOOKUP(B52,'[32]OCT-21'!B:H,7,FALSE),0)</f>
        <v>1306.5999999999999</v>
      </c>
      <c r="G52" s="219">
        <f t="shared" si="0"/>
        <v>3239.52</v>
      </c>
      <c r="H52" s="217">
        <f>IFERROR(VLOOKUP(B52,'[33]NOV-21'!B:H,6,FALSE),0)</f>
        <v>8199.6200000000008</v>
      </c>
      <c r="I52" s="218">
        <f>IFERROR(VLOOKUP(B52,'[33]NOV-21'!B:H,7,FALSE),0)</f>
        <v>692.4</v>
      </c>
      <c r="J52" s="219">
        <f t="shared" si="1"/>
        <v>8892.02</v>
      </c>
      <c r="K52" s="217"/>
      <c r="L52" s="218"/>
      <c r="M52" s="219"/>
      <c r="N52" s="217"/>
      <c r="O52" s="218"/>
      <c r="P52" s="219"/>
      <c r="Q52" s="217"/>
      <c r="R52" s="218"/>
      <c r="S52" s="219"/>
      <c r="T52" s="217"/>
      <c r="U52" s="218"/>
      <c r="V52" s="219"/>
      <c r="W52" s="195">
        <f t="shared" si="2"/>
        <v>10132.540000000001</v>
      </c>
      <c r="X52" s="196">
        <f t="shared" si="2"/>
        <v>1999</v>
      </c>
      <c r="Y52" s="197">
        <f t="shared" si="2"/>
        <v>12131.54</v>
      </c>
    </row>
    <row r="53" spans="1:25" ht="13">
      <c r="A53" s="2" t="s">
        <v>264</v>
      </c>
      <c r="B53" s="2" t="s">
        <v>51</v>
      </c>
      <c r="C53" s="89" t="s">
        <v>297</v>
      </c>
      <c r="D53" s="129" t="s">
        <v>304</v>
      </c>
      <c r="E53" s="217">
        <f>IFERROR(VLOOKUP($B53,'[32]OCT-21'!$B:$H,6,FALSE),0)</f>
        <v>1070.3800000000001</v>
      </c>
      <c r="F53" s="218">
        <f>IFERROR(VLOOKUP(B53,'[32]OCT-21'!B:H,7,FALSE),0)</f>
        <v>57.16</v>
      </c>
      <c r="G53" s="219">
        <f t="shared" si="0"/>
        <v>1127.5400000000002</v>
      </c>
      <c r="H53" s="217">
        <f>IFERROR(VLOOKUP(B53,'[33]NOV-21'!B:H,6,FALSE),0)</f>
        <v>1486.24</v>
      </c>
      <c r="I53" s="218">
        <f>IFERROR(VLOOKUP(B53,'[33]NOV-21'!B:H,7,FALSE),0)</f>
        <v>33.24</v>
      </c>
      <c r="J53" s="219">
        <f t="shared" si="1"/>
        <v>1519.48</v>
      </c>
      <c r="K53" s="217"/>
      <c r="L53" s="218"/>
      <c r="M53" s="219"/>
      <c r="N53" s="217"/>
      <c r="O53" s="218"/>
      <c r="P53" s="219"/>
      <c r="Q53" s="217"/>
      <c r="R53" s="218"/>
      <c r="S53" s="219"/>
      <c r="T53" s="217"/>
      <c r="U53" s="218"/>
      <c r="V53" s="219"/>
      <c r="W53" s="195">
        <f t="shared" si="2"/>
        <v>2556.62</v>
      </c>
      <c r="X53" s="196">
        <f t="shared" si="2"/>
        <v>90.4</v>
      </c>
      <c r="Y53" s="197">
        <f t="shared" si="2"/>
        <v>2647.0200000000004</v>
      </c>
    </row>
    <row r="54" spans="1:25" ht="13">
      <c r="A54" s="2" t="s">
        <v>264</v>
      </c>
      <c r="B54" s="2" t="s">
        <v>52</v>
      </c>
      <c r="C54" s="89" t="s">
        <v>297</v>
      </c>
      <c r="D54" s="129" t="s">
        <v>304</v>
      </c>
      <c r="E54" s="217">
        <f>IFERROR(VLOOKUP($B54,'[32]OCT-21'!$B:$H,6,FALSE),0)</f>
        <v>0</v>
      </c>
      <c r="F54" s="218">
        <f>IFERROR(VLOOKUP(B54,'[32]OCT-21'!B:H,7,FALSE),0)</f>
        <v>0</v>
      </c>
      <c r="G54" s="219">
        <f t="shared" si="0"/>
        <v>0</v>
      </c>
      <c r="H54" s="217">
        <f>IFERROR(VLOOKUP(B54,'[33]NOV-21'!B:H,6,FALSE),0)</f>
        <v>0</v>
      </c>
      <c r="I54" s="218">
        <f>IFERROR(VLOOKUP(B54,'[33]NOV-21'!B:H,7,FALSE),0)</f>
        <v>0</v>
      </c>
      <c r="J54" s="219">
        <f t="shared" si="1"/>
        <v>0</v>
      </c>
      <c r="K54" s="217"/>
      <c r="L54" s="218"/>
      <c r="M54" s="219"/>
      <c r="N54" s="217"/>
      <c r="O54" s="218"/>
      <c r="P54" s="219"/>
      <c r="Q54" s="217"/>
      <c r="R54" s="218"/>
      <c r="S54" s="219"/>
      <c r="T54" s="217"/>
      <c r="U54" s="218"/>
      <c r="V54" s="219"/>
      <c r="W54" s="195">
        <f t="shared" si="2"/>
        <v>0</v>
      </c>
      <c r="X54" s="196">
        <f t="shared" si="2"/>
        <v>0</v>
      </c>
      <c r="Y54" s="197">
        <f t="shared" si="2"/>
        <v>0</v>
      </c>
    </row>
    <row r="55" spans="1:25" ht="13">
      <c r="A55" s="2" t="s">
        <v>264</v>
      </c>
      <c r="B55" s="2" t="s">
        <v>53</v>
      </c>
      <c r="C55" s="89" t="s">
        <v>297</v>
      </c>
      <c r="D55" s="129" t="s">
        <v>304</v>
      </c>
      <c r="E55" s="217">
        <f>IFERROR(VLOOKUP($B55,'[32]OCT-21'!$B:$H,6,FALSE),0)</f>
        <v>0</v>
      </c>
      <c r="F55" s="218">
        <f>IFERROR(VLOOKUP(B55,'[32]OCT-21'!B:H,7,FALSE),0)</f>
        <v>0</v>
      </c>
      <c r="G55" s="219">
        <f t="shared" si="0"/>
        <v>0</v>
      </c>
      <c r="H55" s="217">
        <f>IFERROR(VLOOKUP(B55,'[33]NOV-21'!B:H,6,FALSE),0)</f>
        <v>0</v>
      </c>
      <c r="I55" s="218">
        <f>IFERROR(VLOOKUP(B55,'[33]NOV-21'!B:H,7,FALSE),0)</f>
        <v>0</v>
      </c>
      <c r="J55" s="219">
        <f t="shared" si="1"/>
        <v>0</v>
      </c>
      <c r="K55" s="217"/>
      <c r="L55" s="218"/>
      <c r="M55" s="219"/>
      <c r="N55" s="217"/>
      <c r="O55" s="218"/>
      <c r="P55" s="219"/>
      <c r="Q55" s="217"/>
      <c r="R55" s="218"/>
      <c r="S55" s="219"/>
      <c r="T55" s="217"/>
      <c r="U55" s="218"/>
      <c r="V55" s="219"/>
      <c r="W55" s="195">
        <f t="shared" si="2"/>
        <v>0</v>
      </c>
      <c r="X55" s="196">
        <f t="shared" si="2"/>
        <v>0</v>
      </c>
      <c r="Y55" s="197">
        <f t="shared" si="2"/>
        <v>0</v>
      </c>
    </row>
    <row r="56" spans="1:25" ht="13">
      <c r="A56" s="2" t="s">
        <v>264</v>
      </c>
      <c r="B56" s="2" t="s">
        <v>54</v>
      </c>
      <c r="C56" s="89" t="s">
        <v>297</v>
      </c>
      <c r="D56" s="129" t="s">
        <v>304</v>
      </c>
      <c r="E56" s="217">
        <f>IFERROR(VLOOKUP($B56,'[32]OCT-21'!$B:$H,6,FALSE),0)</f>
        <v>0</v>
      </c>
      <c r="F56" s="218">
        <f>IFERROR(VLOOKUP(B56,'[32]OCT-21'!B:H,7,FALSE),0)</f>
        <v>0</v>
      </c>
      <c r="G56" s="219">
        <f t="shared" si="0"/>
        <v>0</v>
      </c>
      <c r="H56" s="217">
        <f>IFERROR(VLOOKUP(B56,'[33]NOV-21'!B:H,6,FALSE),0)</f>
        <v>0</v>
      </c>
      <c r="I56" s="218">
        <f>IFERROR(VLOOKUP(B56,'[33]NOV-21'!B:H,7,FALSE),0)</f>
        <v>0</v>
      </c>
      <c r="J56" s="219">
        <f t="shared" si="1"/>
        <v>0</v>
      </c>
      <c r="K56" s="217"/>
      <c r="L56" s="218"/>
      <c r="M56" s="219"/>
      <c r="N56" s="217"/>
      <c r="O56" s="218"/>
      <c r="P56" s="219"/>
      <c r="Q56" s="217"/>
      <c r="R56" s="218"/>
      <c r="S56" s="219"/>
      <c r="T56" s="217"/>
      <c r="U56" s="218"/>
      <c r="V56" s="219"/>
      <c r="W56" s="195">
        <f t="shared" si="2"/>
        <v>0</v>
      </c>
      <c r="X56" s="196">
        <f t="shared" si="2"/>
        <v>0</v>
      </c>
      <c r="Y56" s="197">
        <f t="shared" si="2"/>
        <v>0</v>
      </c>
    </row>
    <row r="57" spans="1:25" ht="13">
      <c r="A57" s="2" t="s">
        <v>264</v>
      </c>
      <c r="B57" s="2" t="s">
        <v>55</v>
      </c>
      <c r="C57" s="89" t="s">
        <v>297</v>
      </c>
      <c r="D57" s="129" t="s">
        <v>304</v>
      </c>
      <c r="E57" s="217">
        <f>IFERROR(VLOOKUP($B57,'[32]OCT-21'!$B:$H,6,FALSE),0)</f>
        <v>0</v>
      </c>
      <c r="F57" s="218">
        <f>IFERROR(VLOOKUP(B57,'[32]OCT-21'!B:H,7,FALSE),0)</f>
        <v>0</v>
      </c>
      <c r="G57" s="219">
        <f t="shared" si="0"/>
        <v>0</v>
      </c>
      <c r="H57" s="217">
        <f>IFERROR(VLOOKUP(B57,'[33]NOV-21'!B:H,6,FALSE),0)</f>
        <v>0</v>
      </c>
      <c r="I57" s="218">
        <f>IFERROR(VLOOKUP(B57,'[33]NOV-21'!B:H,7,FALSE),0)</f>
        <v>0</v>
      </c>
      <c r="J57" s="219">
        <f t="shared" si="1"/>
        <v>0</v>
      </c>
      <c r="K57" s="217"/>
      <c r="L57" s="218"/>
      <c r="M57" s="219"/>
      <c r="N57" s="217"/>
      <c r="O57" s="218"/>
      <c r="P57" s="219"/>
      <c r="Q57" s="217"/>
      <c r="R57" s="218"/>
      <c r="S57" s="219"/>
      <c r="T57" s="217"/>
      <c r="U57" s="218"/>
      <c r="V57" s="219"/>
      <c r="W57" s="195">
        <f t="shared" si="2"/>
        <v>0</v>
      </c>
      <c r="X57" s="196">
        <f t="shared" si="2"/>
        <v>0</v>
      </c>
      <c r="Y57" s="197">
        <f t="shared" si="2"/>
        <v>0</v>
      </c>
    </row>
    <row r="58" spans="1:25" ht="13">
      <c r="A58" s="2" t="s">
        <v>264</v>
      </c>
      <c r="B58" s="2" t="s">
        <v>56</v>
      </c>
      <c r="C58" s="89" t="s">
        <v>297</v>
      </c>
      <c r="D58" s="129" t="s">
        <v>302</v>
      </c>
      <c r="E58" s="217">
        <f>IFERROR(VLOOKUP($B58,'[32]OCT-21'!$B:$H,6,FALSE),0)</f>
        <v>2074.54</v>
      </c>
      <c r="F58" s="218">
        <f>IFERROR(VLOOKUP(B58,'[32]OCT-21'!B:H,7,FALSE),0)</f>
        <v>339.19</v>
      </c>
      <c r="G58" s="219">
        <f t="shared" si="0"/>
        <v>2413.73</v>
      </c>
      <c r="H58" s="217">
        <f>IFERROR(VLOOKUP(B58,'[33]NOV-21'!B:H,6,FALSE),0)</f>
        <v>2146.48</v>
      </c>
      <c r="I58" s="218">
        <f>IFERROR(VLOOKUP(B58,'[33]NOV-21'!B:H,7,FALSE),0)</f>
        <v>833.48</v>
      </c>
      <c r="J58" s="219">
        <f t="shared" si="1"/>
        <v>2979.96</v>
      </c>
      <c r="K58" s="217"/>
      <c r="L58" s="218"/>
      <c r="M58" s="219"/>
      <c r="N58" s="217"/>
      <c r="O58" s="218"/>
      <c r="P58" s="219"/>
      <c r="Q58" s="217"/>
      <c r="R58" s="218"/>
      <c r="S58" s="219"/>
      <c r="T58" s="217"/>
      <c r="U58" s="218"/>
      <c r="V58" s="219"/>
      <c r="W58" s="195">
        <f t="shared" si="2"/>
        <v>4221.0200000000004</v>
      </c>
      <c r="X58" s="196">
        <f t="shared" si="2"/>
        <v>1172.67</v>
      </c>
      <c r="Y58" s="197">
        <f t="shared" si="2"/>
        <v>5393.6900000000005</v>
      </c>
    </row>
    <row r="59" spans="1:25" ht="13">
      <c r="A59" s="2" t="s">
        <v>381</v>
      </c>
      <c r="B59" s="2" t="s">
        <v>382</v>
      </c>
      <c r="C59" s="89" t="s">
        <v>297</v>
      </c>
      <c r="D59" s="129" t="s">
        <v>304</v>
      </c>
      <c r="E59" s="217">
        <f>IFERROR(VLOOKUP($B59,'[32]OCT-21'!$B:$H,6,FALSE),0)</f>
        <v>11901.43</v>
      </c>
      <c r="F59" s="218">
        <f>IFERROR(VLOOKUP(B59,'[32]OCT-21'!B:H,7,FALSE),0)</f>
        <v>97.53</v>
      </c>
      <c r="G59" s="219">
        <f t="shared" si="0"/>
        <v>11998.960000000001</v>
      </c>
      <c r="H59" s="217">
        <f>IFERROR(VLOOKUP(B59,'[33]NOV-21'!B:H,6,FALSE),0)</f>
        <v>10174.41</v>
      </c>
      <c r="I59" s="218">
        <f>IFERROR(VLOOKUP(B59,'[33]NOV-21'!B:H,7,FALSE),0)</f>
        <v>214.33</v>
      </c>
      <c r="J59" s="219">
        <f t="shared" si="1"/>
        <v>10388.74</v>
      </c>
      <c r="K59" s="217"/>
      <c r="L59" s="218"/>
      <c r="M59" s="219"/>
      <c r="N59" s="217"/>
      <c r="O59" s="218"/>
      <c r="P59" s="219"/>
      <c r="Q59" s="293"/>
      <c r="R59" s="218"/>
      <c r="S59" s="219"/>
      <c r="T59" s="217"/>
      <c r="U59" s="218"/>
      <c r="V59" s="219"/>
      <c r="W59" s="195">
        <f t="shared" si="2"/>
        <v>22075.84</v>
      </c>
      <c r="X59" s="196">
        <f t="shared" si="2"/>
        <v>311.86</v>
      </c>
      <c r="Y59" s="197">
        <f t="shared" si="2"/>
        <v>22387.7</v>
      </c>
    </row>
    <row r="60" spans="1:25" ht="13">
      <c r="A60" s="2" t="s">
        <v>265</v>
      </c>
      <c r="B60" s="2" t="s">
        <v>57</v>
      </c>
      <c r="C60" s="89" t="s">
        <v>297</v>
      </c>
      <c r="D60" s="129" t="s">
        <v>303</v>
      </c>
      <c r="E60" s="217">
        <f>IFERROR(VLOOKUP($B60,'[32]OCT-21'!$B:$H,6,FALSE),0)</f>
        <v>0</v>
      </c>
      <c r="F60" s="218">
        <f>IFERROR(VLOOKUP(B60,'[32]OCT-21'!B:H,7,FALSE),0)</f>
        <v>0</v>
      </c>
      <c r="G60" s="219">
        <f t="shared" si="0"/>
        <v>0</v>
      </c>
      <c r="H60" s="217">
        <f>IFERROR(VLOOKUP(B60,'[33]NOV-21'!B:H,6,FALSE),0)</f>
        <v>0</v>
      </c>
      <c r="I60" s="218">
        <f>IFERROR(VLOOKUP(B60,'[33]NOV-21'!B:H,7,FALSE),0)</f>
        <v>0</v>
      </c>
      <c r="J60" s="219">
        <f t="shared" si="1"/>
        <v>0</v>
      </c>
      <c r="K60" s="217"/>
      <c r="L60" s="218"/>
      <c r="M60" s="219"/>
      <c r="N60" s="217"/>
      <c r="O60" s="218"/>
      <c r="P60" s="219"/>
      <c r="Q60" s="217"/>
      <c r="R60" s="218"/>
      <c r="S60" s="219"/>
      <c r="T60" s="217"/>
      <c r="U60" s="218"/>
      <c r="V60" s="219"/>
      <c r="W60" s="195">
        <f t="shared" si="2"/>
        <v>0</v>
      </c>
      <c r="X60" s="195">
        <f t="shared" si="2"/>
        <v>0</v>
      </c>
      <c r="Y60" s="195">
        <f t="shared" si="2"/>
        <v>0</v>
      </c>
    </row>
    <row r="61" spans="1:25" ht="13">
      <c r="A61" s="221" t="s">
        <v>437</v>
      </c>
      <c r="B61" s="221" t="s">
        <v>438</v>
      </c>
      <c r="C61" s="222" t="str">
        <f>VLOOKUP(B61,[7]Unit_details!B:D,2,FALSE)</f>
        <v>D</v>
      </c>
      <c r="D61" s="223" t="str">
        <f>VLOOKUP(B61,[7]Unit_details!B:D,3,FALSE)</f>
        <v>S</v>
      </c>
      <c r="E61" s="217">
        <f>IFERROR(VLOOKUP($B61,'[32]OCT-21'!$B:$H,6,FALSE),0)</f>
        <v>29597.41</v>
      </c>
      <c r="F61" s="218">
        <f>IFERROR(VLOOKUP(B61,'[32]OCT-21'!B:H,7,FALSE),0)</f>
        <v>0</v>
      </c>
      <c r="G61" s="219">
        <f t="shared" si="0"/>
        <v>29597.41</v>
      </c>
      <c r="H61" s="217">
        <f>IFERROR(VLOOKUP(B61,'[33]NOV-21'!B:H,6,FALSE),0)</f>
        <v>29699.35</v>
      </c>
      <c r="I61" s="218">
        <f>IFERROR(VLOOKUP(B61,'[33]NOV-21'!B:H,7,FALSE),0)</f>
        <v>0.03</v>
      </c>
      <c r="J61" s="219">
        <f t="shared" si="1"/>
        <v>29699.379999999997</v>
      </c>
      <c r="K61" s="217"/>
      <c r="L61" s="218"/>
      <c r="M61" s="219"/>
      <c r="N61" s="217"/>
      <c r="O61" s="218"/>
      <c r="P61" s="219"/>
      <c r="Q61" s="217"/>
      <c r="R61" s="218"/>
      <c r="S61" s="219"/>
      <c r="T61" s="217"/>
      <c r="U61" s="218"/>
      <c r="V61" s="219"/>
      <c r="W61" s="195">
        <f t="shared" si="2"/>
        <v>59296.759999999995</v>
      </c>
      <c r="X61" s="195">
        <f t="shared" si="2"/>
        <v>0.03</v>
      </c>
      <c r="Y61" s="195">
        <f t="shared" si="2"/>
        <v>59296.789999999994</v>
      </c>
    </row>
    <row r="62" spans="1:25" ht="13">
      <c r="A62" s="221" t="s">
        <v>437</v>
      </c>
      <c r="B62" s="221" t="s">
        <v>439</v>
      </c>
      <c r="C62" s="222" t="str">
        <f>VLOOKUP(B62,[7]Unit_details!B:D,2,FALSE)</f>
        <v>D</v>
      </c>
      <c r="D62" s="223" t="str">
        <f>VLOOKUP(B62,[7]Unit_details!B:D,3,FALSE)</f>
        <v>S</v>
      </c>
      <c r="E62" s="217">
        <f>IFERROR(VLOOKUP($B62,'[32]OCT-21'!$B:$H,6,FALSE),0)</f>
        <v>23794.52</v>
      </c>
      <c r="F62" s="218">
        <f>IFERROR(VLOOKUP(B62,'[32]OCT-21'!B:H,7,FALSE),0)</f>
        <v>0.06</v>
      </c>
      <c r="G62" s="219">
        <f t="shared" si="0"/>
        <v>23794.58</v>
      </c>
      <c r="H62" s="217">
        <f>IFERROR(VLOOKUP(B62,'[33]NOV-21'!B:H,6,FALSE),0)</f>
        <v>24404.58</v>
      </c>
      <c r="I62" s="218">
        <f>IFERROR(VLOOKUP(B62,'[33]NOV-21'!B:H,7,FALSE),0)</f>
        <v>0</v>
      </c>
      <c r="J62" s="219">
        <f t="shared" si="1"/>
        <v>24404.58</v>
      </c>
      <c r="K62" s="217"/>
      <c r="L62" s="218"/>
      <c r="M62" s="219"/>
      <c r="N62" s="217"/>
      <c r="O62" s="218"/>
      <c r="P62" s="219"/>
      <c r="Q62" s="217"/>
      <c r="R62" s="218"/>
      <c r="S62" s="219"/>
      <c r="T62" s="217"/>
      <c r="U62" s="218"/>
      <c r="V62" s="219"/>
      <c r="W62" s="195">
        <f t="shared" si="2"/>
        <v>48199.100000000006</v>
      </c>
      <c r="X62" s="195">
        <f t="shared" si="2"/>
        <v>0.06</v>
      </c>
      <c r="Y62" s="195">
        <f t="shared" si="2"/>
        <v>48199.16</v>
      </c>
    </row>
    <row r="63" spans="1:25" ht="13">
      <c r="A63" s="221" t="s">
        <v>437</v>
      </c>
      <c r="B63" s="221" t="s">
        <v>440</v>
      </c>
      <c r="C63" s="222" t="str">
        <f>VLOOKUP(B63,[7]Unit_details!B:D,2,FALSE)</f>
        <v>D</v>
      </c>
      <c r="D63" s="223" t="str">
        <f>VLOOKUP(B63,[7]Unit_details!B:D,3,FALSE)</f>
        <v>S</v>
      </c>
      <c r="E63" s="217">
        <f>IFERROR(VLOOKUP($B63,'[32]OCT-21'!$B:$H,6,FALSE),0)</f>
        <v>30187.11</v>
      </c>
      <c r="F63" s="218">
        <f>IFERROR(VLOOKUP(B63,'[32]OCT-21'!B:H,7,FALSE),0)</f>
        <v>0.02</v>
      </c>
      <c r="G63" s="219">
        <f t="shared" si="0"/>
        <v>30187.13</v>
      </c>
      <c r="H63" s="217">
        <f>IFERROR(VLOOKUP(B63,'[33]NOV-21'!B:H,6,FALSE),0)</f>
        <v>29808.63</v>
      </c>
      <c r="I63" s="218">
        <f>IFERROR(VLOOKUP(B63,'[33]NOV-21'!B:H,7,FALSE),0)</f>
        <v>0.18</v>
      </c>
      <c r="J63" s="219">
        <f t="shared" si="1"/>
        <v>29808.81</v>
      </c>
      <c r="K63" s="217"/>
      <c r="L63" s="218"/>
      <c r="M63" s="219"/>
      <c r="N63" s="217"/>
      <c r="O63" s="218"/>
      <c r="P63" s="219"/>
      <c r="Q63" s="217"/>
      <c r="R63" s="218"/>
      <c r="S63" s="219"/>
      <c r="T63" s="217"/>
      <c r="U63" s="218"/>
      <c r="V63" s="219"/>
      <c r="W63" s="195">
        <f t="shared" si="2"/>
        <v>59995.740000000005</v>
      </c>
      <c r="X63" s="195">
        <f t="shared" si="2"/>
        <v>0.19999999999999998</v>
      </c>
      <c r="Y63" s="195">
        <f t="shared" si="2"/>
        <v>59995.94</v>
      </c>
    </row>
    <row r="64" spans="1:25" ht="13">
      <c r="A64" s="221" t="s">
        <v>343</v>
      </c>
      <c r="B64" s="221" t="s">
        <v>344</v>
      </c>
      <c r="C64" s="222" t="s">
        <v>297</v>
      </c>
      <c r="D64" s="223" t="s">
        <v>304</v>
      </c>
      <c r="E64" s="217">
        <f>IFERROR(VLOOKUP($B64,'[32]OCT-21'!$B:$H,6,FALSE),0)</f>
        <v>2721.89</v>
      </c>
      <c r="F64" s="218">
        <f>IFERROR(VLOOKUP(B64,'[32]OCT-21'!B:H,7,FALSE),0)</f>
        <v>1069.0899999999999</v>
      </c>
      <c r="G64" s="219">
        <f t="shared" si="0"/>
        <v>3790.9799999999996</v>
      </c>
      <c r="H64" s="217">
        <f>IFERROR(VLOOKUP(B64,'[33]NOV-21'!B:H,6,FALSE),0)</f>
        <v>4535.78</v>
      </c>
      <c r="I64" s="218">
        <f>IFERROR(VLOOKUP(B64,'[33]NOV-21'!B:H,7,FALSE),0)</f>
        <v>670.44</v>
      </c>
      <c r="J64" s="219">
        <f t="shared" si="1"/>
        <v>5206.2199999999993</v>
      </c>
      <c r="K64" s="217"/>
      <c r="L64" s="218"/>
      <c r="M64" s="219"/>
      <c r="N64" s="217"/>
      <c r="O64" s="218"/>
      <c r="P64" s="219"/>
      <c r="Q64" s="217"/>
      <c r="R64" s="218"/>
      <c r="S64" s="219"/>
      <c r="T64" s="217"/>
      <c r="U64" s="218"/>
      <c r="V64" s="219"/>
      <c r="W64" s="195">
        <f t="shared" si="2"/>
        <v>7257.67</v>
      </c>
      <c r="X64" s="195">
        <f t="shared" si="2"/>
        <v>1739.53</v>
      </c>
      <c r="Y64" s="195">
        <f t="shared" si="2"/>
        <v>8997.1999999999989</v>
      </c>
    </row>
    <row r="65" spans="1:25" ht="13">
      <c r="A65" s="221" t="s">
        <v>432</v>
      </c>
      <c r="B65" s="221" t="s">
        <v>433</v>
      </c>
      <c r="C65" s="222" t="str">
        <f>VLOOKUP(B65,[7]Unit_details!B:D,2,FALSE)</f>
        <v>D</v>
      </c>
      <c r="D65" s="223" t="str">
        <f>VLOOKUP(B65,[7]Unit_details!B:D,3,FALSE)</f>
        <v>S</v>
      </c>
      <c r="E65" s="217">
        <f>IFERROR(VLOOKUP($B65,'[32]OCT-21'!$B:$H,6,FALSE),0)</f>
        <v>1559.35</v>
      </c>
      <c r="F65" s="218">
        <f>IFERROR(VLOOKUP(B65,'[32]OCT-21'!B:H,7,FALSE),0)</f>
        <v>2579.63</v>
      </c>
      <c r="G65" s="219">
        <f t="shared" si="0"/>
        <v>4138.9799999999996</v>
      </c>
      <c r="H65" s="217">
        <f>IFERROR(VLOOKUP(B65,'[33]NOV-21'!B:H,6,FALSE),0)</f>
        <v>1879.98</v>
      </c>
      <c r="I65" s="218">
        <f>IFERROR(VLOOKUP(B65,'[33]NOV-21'!B:H,7,FALSE),0)</f>
        <v>1938.67</v>
      </c>
      <c r="J65" s="219">
        <f t="shared" si="1"/>
        <v>3818.65</v>
      </c>
      <c r="K65" s="217"/>
      <c r="L65" s="218"/>
      <c r="M65" s="219"/>
      <c r="N65" s="217"/>
      <c r="O65" s="218"/>
      <c r="P65" s="219"/>
      <c r="Q65" s="217"/>
      <c r="R65" s="218"/>
      <c r="S65" s="219"/>
      <c r="T65" s="217"/>
      <c r="U65" s="218"/>
      <c r="V65" s="219"/>
      <c r="W65" s="195">
        <f t="shared" si="2"/>
        <v>3439.33</v>
      </c>
      <c r="X65" s="195">
        <f t="shared" si="2"/>
        <v>4518.3</v>
      </c>
      <c r="Y65" s="195">
        <f t="shared" si="2"/>
        <v>7957.6299999999992</v>
      </c>
    </row>
    <row r="66" spans="1:25" ht="13">
      <c r="A66" s="221" t="s">
        <v>432</v>
      </c>
      <c r="B66" s="221" t="s">
        <v>434</v>
      </c>
      <c r="C66" s="222" t="str">
        <f>VLOOKUP(B66,[7]Unit_details!B:D,2,FALSE)</f>
        <v>D</v>
      </c>
      <c r="D66" s="223" t="str">
        <f>VLOOKUP(B66,[7]Unit_details!B:D,3,FALSE)</f>
        <v>S</v>
      </c>
      <c r="E66" s="217">
        <f>IFERROR(VLOOKUP($B66,'[32]OCT-21'!$B:$H,6,FALSE),0)</f>
        <v>1469.46</v>
      </c>
      <c r="F66" s="218">
        <f>IFERROR(VLOOKUP(B66,'[32]OCT-21'!B:H,7,FALSE),0)</f>
        <v>2123.42</v>
      </c>
      <c r="G66" s="219">
        <f t="shared" si="0"/>
        <v>3592.88</v>
      </c>
      <c r="H66" s="217">
        <f>IFERROR(VLOOKUP(B66,'[33]NOV-21'!B:H,6,FALSE),0)</f>
        <v>1741.96</v>
      </c>
      <c r="I66" s="218">
        <f>IFERROR(VLOOKUP(B66,'[33]NOV-21'!B:H,7,FALSE),0)</f>
        <v>1739.79</v>
      </c>
      <c r="J66" s="219">
        <f t="shared" si="1"/>
        <v>3481.75</v>
      </c>
      <c r="K66" s="217"/>
      <c r="L66" s="218"/>
      <c r="M66" s="219"/>
      <c r="N66" s="217"/>
      <c r="O66" s="218"/>
      <c r="P66" s="219"/>
      <c r="Q66" s="217"/>
      <c r="R66" s="218"/>
      <c r="S66" s="219"/>
      <c r="T66" s="217"/>
      <c r="U66" s="218"/>
      <c r="V66" s="219"/>
      <c r="W66" s="195">
        <f t="shared" si="2"/>
        <v>3211.42</v>
      </c>
      <c r="X66" s="195">
        <f t="shared" si="2"/>
        <v>3863.21</v>
      </c>
      <c r="Y66" s="195">
        <f t="shared" si="2"/>
        <v>7074.63</v>
      </c>
    </row>
    <row r="67" spans="1:25" ht="13">
      <c r="A67" s="221" t="s">
        <v>432</v>
      </c>
      <c r="B67" s="221" t="s">
        <v>435</v>
      </c>
      <c r="C67" s="222" t="str">
        <f>VLOOKUP(B67,[7]Unit_details!B:D,2,FALSE)</f>
        <v>D</v>
      </c>
      <c r="D67" s="223" t="str">
        <f>VLOOKUP(B67,[7]Unit_details!B:D,3,FALSE)</f>
        <v>S</v>
      </c>
      <c r="E67" s="217">
        <f>IFERROR(VLOOKUP($B67,'[32]OCT-21'!$B:$H,6,FALSE),0)</f>
        <v>1422.95</v>
      </c>
      <c r="F67" s="218">
        <f>IFERROR(VLOOKUP(B67,'[32]OCT-21'!B:H,7,FALSE),0)</f>
        <v>2412.29</v>
      </c>
      <c r="G67" s="219">
        <f t="shared" si="0"/>
        <v>3835.24</v>
      </c>
      <c r="H67" s="217">
        <f>IFERROR(VLOOKUP(B67,'[33]NOV-21'!B:H,6,FALSE),0)</f>
        <v>1782.06</v>
      </c>
      <c r="I67" s="218">
        <f>IFERROR(VLOOKUP(B67,'[33]NOV-21'!B:H,7,FALSE),0)</f>
        <v>1811.75</v>
      </c>
      <c r="J67" s="219">
        <f t="shared" si="1"/>
        <v>3593.81</v>
      </c>
      <c r="K67" s="217"/>
      <c r="L67" s="218"/>
      <c r="M67" s="219"/>
      <c r="N67" s="217"/>
      <c r="O67" s="218"/>
      <c r="P67" s="219"/>
      <c r="Q67" s="217"/>
      <c r="R67" s="218"/>
      <c r="S67" s="219"/>
      <c r="T67" s="217"/>
      <c r="U67" s="218"/>
      <c r="V67" s="219"/>
      <c r="W67" s="195">
        <f t="shared" si="2"/>
        <v>3205.01</v>
      </c>
      <c r="X67" s="195">
        <f t="shared" si="2"/>
        <v>4224.04</v>
      </c>
      <c r="Y67" s="195">
        <f t="shared" si="2"/>
        <v>7429.0499999999993</v>
      </c>
    </row>
    <row r="68" spans="1:25" ht="13">
      <c r="A68" s="227" t="s">
        <v>432</v>
      </c>
      <c r="B68" s="227" t="s">
        <v>436</v>
      </c>
      <c r="C68" s="222" t="str">
        <f>VLOOKUP(B68,[7]Unit_details!B:D,2,FALSE)</f>
        <v>D</v>
      </c>
      <c r="D68" s="223" t="str">
        <f>VLOOKUP(B68,[7]Unit_details!B:D,3,FALSE)</f>
        <v>S</v>
      </c>
      <c r="E68" s="217">
        <f>IFERROR(VLOOKUP($B68,'[32]OCT-21'!$B:$H,6,FALSE),0)</f>
        <v>1647.91</v>
      </c>
      <c r="F68" s="218">
        <f>IFERROR(VLOOKUP(B68,'[32]OCT-21'!B:H,7,FALSE),0)</f>
        <v>3041.29</v>
      </c>
      <c r="G68" s="219">
        <f t="shared" si="0"/>
        <v>4689.2</v>
      </c>
      <c r="H68" s="217">
        <f>IFERROR(VLOOKUP(B68,'[33]NOV-21'!B:H,6,FALSE),0)</f>
        <v>1849.15</v>
      </c>
      <c r="I68" s="218">
        <f>IFERROR(VLOOKUP(B68,'[33]NOV-21'!B:H,7,FALSE),0)</f>
        <v>2494.9499999999998</v>
      </c>
      <c r="J68" s="219">
        <f t="shared" si="1"/>
        <v>4344.1000000000004</v>
      </c>
      <c r="K68" s="217"/>
      <c r="L68" s="218"/>
      <c r="M68" s="219"/>
      <c r="N68" s="217"/>
      <c r="O68" s="218"/>
      <c r="P68" s="219"/>
      <c r="Q68" s="217"/>
      <c r="R68" s="218"/>
      <c r="S68" s="219"/>
      <c r="T68" s="217"/>
      <c r="U68" s="218"/>
      <c r="V68" s="219"/>
      <c r="W68" s="195">
        <f t="shared" si="2"/>
        <v>3497.0600000000004</v>
      </c>
      <c r="X68" s="195">
        <f t="shared" si="2"/>
        <v>5536.24</v>
      </c>
      <c r="Y68" s="195">
        <f t="shared" si="2"/>
        <v>9033.2999999999993</v>
      </c>
    </row>
    <row r="69" spans="1:25" ht="13">
      <c r="A69" s="221" t="s">
        <v>374</v>
      </c>
      <c r="B69" s="221" t="s">
        <v>375</v>
      </c>
      <c r="C69" s="222" t="s">
        <v>297</v>
      </c>
      <c r="D69" s="223" t="s">
        <v>304</v>
      </c>
      <c r="E69" s="217">
        <f>IFERROR(VLOOKUP($B69,'[32]OCT-21'!$B:$H,6,FALSE),0)</f>
        <v>1931.52</v>
      </c>
      <c r="F69" s="218">
        <f>IFERROR(VLOOKUP(B69,'[32]OCT-21'!B:H,7,FALSE),0)</f>
        <v>4</v>
      </c>
      <c r="G69" s="219">
        <f t="shared" ref="G69:G132" si="5">+E69+F69</f>
        <v>1935.52</v>
      </c>
      <c r="H69" s="217">
        <f>IFERROR(VLOOKUP(B69,'[33]NOV-21'!B:H,6,FALSE),0)</f>
        <v>1959.45</v>
      </c>
      <c r="I69" s="218">
        <f>IFERROR(VLOOKUP(B69,'[33]NOV-21'!B:H,7,FALSE),0)</f>
        <v>3.23</v>
      </c>
      <c r="J69" s="219">
        <f t="shared" si="1"/>
        <v>1962.68</v>
      </c>
      <c r="K69" s="217"/>
      <c r="L69" s="218"/>
      <c r="M69" s="219"/>
      <c r="N69" s="217"/>
      <c r="O69" s="218"/>
      <c r="P69" s="219"/>
      <c r="Q69" s="217"/>
      <c r="R69" s="218"/>
      <c r="S69" s="219"/>
      <c r="T69" s="217"/>
      <c r="U69" s="218"/>
      <c r="V69" s="219"/>
      <c r="W69" s="195">
        <f t="shared" si="2"/>
        <v>3890.9700000000003</v>
      </c>
      <c r="X69" s="196">
        <f t="shared" si="2"/>
        <v>7.23</v>
      </c>
      <c r="Y69" s="197">
        <f t="shared" si="2"/>
        <v>3898.2</v>
      </c>
    </row>
    <row r="70" spans="1:25" ht="13">
      <c r="A70" s="2" t="s">
        <v>266</v>
      </c>
      <c r="B70" s="2" t="s">
        <v>58</v>
      </c>
      <c r="C70" s="89" t="s">
        <v>297</v>
      </c>
      <c r="D70" s="129" t="s">
        <v>304</v>
      </c>
      <c r="E70" s="217">
        <f>IFERROR(VLOOKUP($B70,'[32]OCT-21'!$B:$H,6,FALSE),0)</f>
        <v>4.99</v>
      </c>
      <c r="F70" s="218">
        <f>IFERROR(VLOOKUP(B70,'[32]OCT-21'!B:H,7,FALSE),0)</f>
        <v>14895.55</v>
      </c>
      <c r="G70" s="219">
        <f t="shared" si="5"/>
        <v>14900.539999999999</v>
      </c>
      <c r="H70" s="217">
        <f>IFERROR(VLOOKUP(B70,'[33]NOV-21'!B:H,6,FALSE),0)</f>
        <v>0</v>
      </c>
      <c r="I70" s="218">
        <f>IFERROR(VLOOKUP(B70,'[33]NOV-21'!B:H,7,FALSE),0)</f>
        <v>9575.66</v>
      </c>
      <c r="J70" s="219">
        <f t="shared" ref="J70:J133" si="6">+H70+I70</f>
        <v>9575.66</v>
      </c>
      <c r="K70" s="217"/>
      <c r="L70" s="218"/>
      <c r="M70" s="219"/>
      <c r="N70" s="217"/>
      <c r="O70" s="218"/>
      <c r="P70" s="219"/>
      <c r="Q70" s="217"/>
      <c r="R70" s="218"/>
      <c r="S70" s="219"/>
      <c r="T70" s="217"/>
      <c r="U70" s="218"/>
      <c r="V70" s="219"/>
      <c r="W70" s="195">
        <f t="shared" si="2"/>
        <v>4.99</v>
      </c>
      <c r="X70" s="196">
        <f t="shared" si="2"/>
        <v>24471.21</v>
      </c>
      <c r="Y70" s="197">
        <f t="shared" si="2"/>
        <v>24476.199999999997</v>
      </c>
    </row>
    <row r="71" spans="1:25" ht="13">
      <c r="A71" s="2" t="s">
        <v>345</v>
      </c>
      <c r="B71" s="2" t="s">
        <v>346</v>
      </c>
      <c r="C71" s="89" t="s">
        <v>297</v>
      </c>
      <c r="D71" s="129" t="s">
        <v>304</v>
      </c>
      <c r="E71" s="217">
        <f>IFERROR(VLOOKUP($B71,'[32]OCT-21'!$B:$H,6,FALSE),0)</f>
        <v>175.12</v>
      </c>
      <c r="F71" s="218">
        <f>IFERROR(VLOOKUP(B71,'[32]OCT-21'!B:H,7,FALSE),0)</f>
        <v>2295.42</v>
      </c>
      <c r="G71" s="219">
        <f t="shared" si="5"/>
        <v>2470.54</v>
      </c>
      <c r="H71" s="217">
        <f>IFERROR(VLOOKUP(B71,'[33]NOV-21'!B:H,6,FALSE),0)</f>
        <v>978.7</v>
      </c>
      <c r="I71" s="218">
        <f>IFERROR(VLOOKUP(B71,'[33]NOV-21'!B:H,7,FALSE),0)</f>
        <v>3070.98</v>
      </c>
      <c r="J71" s="219">
        <f t="shared" si="6"/>
        <v>4049.6800000000003</v>
      </c>
      <c r="K71" s="217"/>
      <c r="L71" s="218"/>
      <c r="M71" s="219"/>
      <c r="N71" s="217"/>
      <c r="O71" s="218"/>
      <c r="P71" s="219"/>
      <c r="Q71" s="217"/>
      <c r="R71" s="218"/>
      <c r="S71" s="219"/>
      <c r="T71" s="217"/>
      <c r="U71" s="218"/>
      <c r="V71" s="219"/>
      <c r="W71" s="195">
        <f t="shared" si="2"/>
        <v>1153.8200000000002</v>
      </c>
      <c r="X71" s="196">
        <f t="shared" si="2"/>
        <v>5366.4</v>
      </c>
      <c r="Y71" s="197">
        <f t="shared" si="2"/>
        <v>6520.22</v>
      </c>
    </row>
    <row r="72" spans="1:25" ht="13">
      <c r="A72" s="2" t="s">
        <v>345</v>
      </c>
      <c r="B72" s="2" t="s">
        <v>347</v>
      </c>
      <c r="C72" s="89" t="s">
        <v>297</v>
      </c>
      <c r="D72" s="129" t="s">
        <v>304</v>
      </c>
      <c r="E72" s="217">
        <f>IFERROR(VLOOKUP($B72,'[32]OCT-21'!$B:$H,6,FALSE),0)</f>
        <v>32.29</v>
      </c>
      <c r="F72" s="218">
        <f>IFERROR(VLOOKUP(B72,'[32]OCT-21'!B:H,7,FALSE),0)</f>
        <v>2492.5100000000002</v>
      </c>
      <c r="G72" s="219">
        <f t="shared" si="5"/>
        <v>2524.8000000000002</v>
      </c>
      <c r="H72" s="217">
        <f>IFERROR(VLOOKUP(B72,'[33]NOV-21'!B:H,6,FALSE),0)</f>
        <v>6.64</v>
      </c>
      <c r="I72" s="218">
        <f>IFERROR(VLOOKUP(B72,'[33]NOV-21'!B:H,7,FALSE),0)</f>
        <v>4241.46</v>
      </c>
      <c r="J72" s="219">
        <f t="shared" si="6"/>
        <v>4248.1000000000004</v>
      </c>
      <c r="K72" s="217"/>
      <c r="L72" s="218"/>
      <c r="M72" s="219"/>
      <c r="N72" s="217"/>
      <c r="O72" s="218"/>
      <c r="P72" s="219"/>
      <c r="Q72" s="217"/>
      <c r="R72" s="218"/>
      <c r="S72" s="219"/>
      <c r="T72" s="217"/>
      <c r="U72" s="218"/>
      <c r="V72" s="219"/>
      <c r="W72" s="195">
        <f t="shared" si="2"/>
        <v>38.93</v>
      </c>
      <c r="X72" s="196">
        <f t="shared" si="2"/>
        <v>6733.97</v>
      </c>
      <c r="Y72" s="197">
        <f t="shared" si="2"/>
        <v>6772.9000000000005</v>
      </c>
    </row>
    <row r="73" spans="1:25" ht="13">
      <c r="A73" s="2" t="s">
        <v>267</v>
      </c>
      <c r="B73" s="2" t="s">
        <v>59</v>
      </c>
      <c r="C73" s="89" t="s">
        <v>297</v>
      </c>
      <c r="D73" s="129" t="s">
        <v>298</v>
      </c>
      <c r="E73" s="217">
        <f>IFERROR(VLOOKUP($B73,'[32]OCT-21'!$B:$H,6,FALSE),0)</f>
        <v>5640.4</v>
      </c>
      <c r="F73" s="218">
        <f>IFERROR(VLOOKUP(B73,'[32]OCT-21'!B:H,7,FALSE),0)</f>
        <v>1589.75</v>
      </c>
      <c r="G73" s="219">
        <f t="shared" si="5"/>
        <v>7230.15</v>
      </c>
      <c r="H73" s="217">
        <f>IFERROR(VLOOKUP(B73,'[33]NOV-21'!B:H,6,FALSE),0)</f>
        <v>6769.65</v>
      </c>
      <c r="I73" s="218">
        <f>IFERROR(VLOOKUP(B73,'[33]NOV-21'!B:H,7,FALSE),0)</f>
        <v>325.64999999999998</v>
      </c>
      <c r="J73" s="219">
        <f t="shared" si="6"/>
        <v>7095.2999999999993</v>
      </c>
      <c r="K73" s="217"/>
      <c r="L73" s="218"/>
      <c r="M73" s="219"/>
      <c r="N73" s="217"/>
      <c r="O73" s="218"/>
      <c r="P73" s="219"/>
      <c r="Q73" s="217"/>
      <c r="R73" s="218"/>
      <c r="S73" s="219"/>
      <c r="T73" s="217"/>
      <c r="U73" s="218"/>
      <c r="V73" s="219"/>
      <c r="W73" s="195">
        <f t="shared" si="2"/>
        <v>12410.05</v>
      </c>
      <c r="X73" s="196">
        <f t="shared" si="2"/>
        <v>1915.4</v>
      </c>
      <c r="Y73" s="197">
        <f t="shared" si="2"/>
        <v>14325.449999999999</v>
      </c>
    </row>
    <row r="74" spans="1:25" ht="13">
      <c r="A74" s="25" t="s">
        <v>348</v>
      </c>
      <c r="B74" s="25" t="s">
        <v>349</v>
      </c>
      <c r="C74" s="89" t="s">
        <v>297</v>
      </c>
      <c r="D74" s="129" t="s">
        <v>304</v>
      </c>
      <c r="E74" s="217">
        <f>IFERROR(VLOOKUP($B74,'[32]OCT-21'!$B:$H,6,FALSE),0)</f>
        <v>1483.74</v>
      </c>
      <c r="F74" s="218">
        <f>IFERROR(VLOOKUP(B74,'[32]OCT-21'!B:H,7,FALSE),0)</f>
        <v>2132.5700000000002</v>
      </c>
      <c r="G74" s="219">
        <f t="shared" si="5"/>
        <v>3616.3100000000004</v>
      </c>
      <c r="H74" s="217">
        <f>IFERROR(VLOOKUP(B74,'[33]NOV-21'!B:H,6,FALSE),0)</f>
        <v>1758.62</v>
      </c>
      <c r="I74" s="218">
        <f>IFERROR(VLOOKUP(B74,'[33]NOV-21'!B:H,7,FALSE),0)</f>
        <v>1886.57</v>
      </c>
      <c r="J74" s="219">
        <f t="shared" si="6"/>
        <v>3645.1899999999996</v>
      </c>
      <c r="K74" s="217"/>
      <c r="L74" s="218"/>
      <c r="M74" s="219"/>
      <c r="N74" s="217"/>
      <c r="O74" s="218"/>
      <c r="P74" s="219"/>
      <c r="Q74" s="217"/>
      <c r="R74" s="218"/>
      <c r="S74" s="219"/>
      <c r="T74" s="217"/>
      <c r="U74" s="218"/>
      <c r="V74" s="219"/>
      <c r="W74" s="195">
        <f t="shared" si="2"/>
        <v>3242.3599999999997</v>
      </c>
      <c r="X74" s="196">
        <f t="shared" si="2"/>
        <v>4019.1400000000003</v>
      </c>
      <c r="Y74" s="197">
        <f t="shared" si="2"/>
        <v>7261.5</v>
      </c>
    </row>
    <row r="75" spans="1:25" ht="13">
      <c r="A75" s="25" t="s">
        <v>420</v>
      </c>
      <c r="B75" s="25" t="s">
        <v>421</v>
      </c>
      <c r="C75" s="89" t="s">
        <v>297</v>
      </c>
      <c r="D75" s="129" t="s">
        <v>298</v>
      </c>
      <c r="E75" s="217">
        <f>IFERROR(VLOOKUP($B75,'[32]OCT-21'!$B:$H,6,FALSE),0)</f>
        <v>22832.12</v>
      </c>
      <c r="F75" s="218">
        <f>IFERROR(VLOOKUP(B75,'[32]OCT-21'!B:H,7,FALSE),0)</f>
        <v>0.73</v>
      </c>
      <c r="G75" s="219">
        <f t="shared" si="5"/>
        <v>22832.85</v>
      </c>
      <c r="H75" s="217">
        <f>IFERROR(VLOOKUP(B75,'[33]NOV-21'!B:H,6,FALSE),0)</f>
        <v>68013.47</v>
      </c>
      <c r="I75" s="218">
        <f>IFERROR(VLOOKUP(B75,'[33]NOV-21'!B:H,7,FALSE),0)</f>
        <v>62038.18</v>
      </c>
      <c r="J75" s="219">
        <f t="shared" si="6"/>
        <v>130051.65</v>
      </c>
      <c r="K75" s="217"/>
      <c r="L75" s="218"/>
      <c r="M75" s="219"/>
      <c r="N75" s="217"/>
      <c r="O75" s="218"/>
      <c r="P75" s="219"/>
      <c r="Q75" s="217"/>
      <c r="R75" s="218"/>
      <c r="S75" s="219"/>
      <c r="T75" s="217"/>
      <c r="U75" s="218"/>
      <c r="V75" s="219"/>
      <c r="W75" s="195">
        <f t="shared" si="2"/>
        <v>90845.59</v>
      </c>
      <c r="X75" s="196">
        <f t="shared" si="2"/>
        <v>62038.91</v>
      </c>
      <c r="Y75" s="197">
        <f t="shared" si="2"/>
        <v>152884.5</v>
      </c>
    </row>
    <row r="76" spans="1:25" ht="13">
      <c r="A76" s="25" t="s">
        <v>420</v>
      </c>
      <c r="B76" s="25" t="s">
        <v>422</v>
      </c>
      <c r="C76" s="89" t="s">
        <v>297</v>
      </c>
      <c r="D76" s="129" t="s">
        <v>298</v>
      </c>
      <c r="E76" s="217">
        <f>IFERROR(VLOOKUP($B76,'[32]OCT-21'!$B:$H,6,FALSE),0)</f>
        <v>24420.33</v>
      </c>
      <c r="F76" s="218">
        <f>IFERROR(VLOOKUP(B76,'[32]OCT-21'!B:H,7,FALSE),0)</f>
        <v>0.49</v>
      </c>
      <c r="G76" s="219">
        <f t="shared" si="5"/>
        <v>24420.820000000003</v>
      </c>
      <c r="H76" s="217">
        <f>IFERROR(VLOOKUP(B76,'[33]NOV-21'!B:H,6,FALSE),0)</f>
        <v>106129.3</v>
      </c>
      <c r="I76" s="218">
        <f>IFERROR(VLOOKUP(B76,'[33]NOV-21'!B:H,7,FALSE),0)</f>
        <v>63572.28</v>
      </c>
      <c r="J76" s="219">
        <f t="shared" si="6"/>
        <v>169701.58000000002</v>
      </c>
      <c r="K76" s="217"/>
      <c r="L76" s="218"/>
      <c r="M76" s="219"/>
      <c r="N76" s="217"/>
      <c r="O76" s="218"/>
      <c r="P76" s="219"/>
      <c r="Q76" s="217"/>
      <c r="R76" s="218"/>
      <c r="S76" s="219"/>
      <c r="T76" s="217"/>
      <c r="U76" s="218"/>
      <c r="V76" s="219"/>
      <c r="W76" s="195">
        <f t="shared" si="2"/>
        <v>130549.63</v>
      </c>
      <c r="X76" s="196">
        <f t="shared" si="2"/>
        <v>63572.77</v>
      </c>
      <c r="Y76" s="197">
        <f t="shared" si="2"/>
        <v>194122.40000000002</v>
      </c>
    </row>
    <row r="77" spans="1:25" ht="13">
      <c r="A77" s="25" t="s">
        <v>420</v>
      </c>
      <c r="B77" s="25" t="s">
        <v>423</v>
      </c>
      <c r="C77" s="89" t="s">
        <v>297</v>
      </c>
      <c r="D77" s="129" t="s">
        <v>298</v>
      </c>
      <c r="E77" s="217">
        <f>IFERROR(VLOOKUP($B77,'[32]OCT-21'!$B:$H,6,FALSE),0)</f>
        <v>21019.57</v>
      </c>
      <c r="F77" s="218">
        <f>IFERROR(VLOOKUP(B77,'[32]OCT-21'!B:H,7,FALSE),0)</f>
        <v>1.22</v>
      </c>
      <c r="G77" s="219">
        <f t="shared" si="5"/>
        <v>21020.79</v>
      </c>
      <c r="H77" s="217">
        <f>IFERROR(VLOOKUP(B77,'[33]NOV-21'!B:H,6,FALSE),0)</f>
        <v>19589.27</v>
      </c>
      <c r="I77" s="218">
        <f>IFERROR(VLOOKUP(B77,'[33]NOV-21'!B:H,7,FALSE),0)</f>
        <v>1.49</v>
      </c>
      <c r="J77" s="219">
        <f t="shared" si="6"/>
        <v>19590.760000000002</v>
      </c>
      <c r="K77" s="217"/>
      <c r="L77" s="218"/>
      <c r="M77" s="219"/>
      <c r="N77" s="217"/>
      <c r="O77" s="218"/>
      <c r="P77" s="219"/>
      <c r="Q77" s="217"/>
      <c r="R77" s="218"/>
      <c r="S77" s="219"/>
      <c r="T77" s="217"/>
      <c r="U77" s="218"/>
      <c r="V77" s="219"/>
      <c r="W77" s="195">
        <f t="shared" si="2"/>
        <v>40608.839999999997</v>
      </c>
      <c r="X77" s="196">
        <f t="shared" si="2"/>
        <v>2.71</v>
      </c>
      <c r="Y77" s="197">
        <f t="shared" si="2"/>
        <v>40611.550000000003</v>
      </c>
    </row>
    <row r="78" spans="1:25" ht="13">
      <c r="A78" s="25" t="s">
        <v>420</v>
      </c>
      <c r="B78" s="25" t="s">
        <v>424</v>
      </c>
      <c r="C78" s="89" t="s">
        <v>297</v>
      </c>
      <c r="D78" s="129" t="s">
        <v>298</v>
      </c>
      <c r="E78" s="217">
        <f>IFERROR(VLOOKUP($B78,'[32]OCT-21'!$B:$H,6,FALSE),0)</f>
        <v>20945.259999999998</v>
      </c>
      <c r="F78" s="218">
        <f>IFERROR(VLOOKUP(B78,'[32]OCT-21'!B:H,7,FALSE),0)</f>
        <v>1</v>
      </c>
      <c r="G78" s="219">
        <f t="shared" si="5"/>
        <v>20946.259999999998</v>
      </c>
      <c r="H78" s="217">
        <f>IFERROR(VLOOKUP(B78,'[33]NOV-21'!B:H,6,FALSE),0)</f>
        <v>17393.560000000001</v>
      </c>
      <c r="I78" s="218">
        <f>IFERROR(VLOOKUP(B78,'[33]NOV-21'!B:H,7,FALSE),0)</f>
        <v>12.4</v>
      </c>
      <c r="J78" s="219">
        <f t="shared" si="6"/>
        <v>17405.960000000003</v>
      </c>
      <c r="K78" s="217"/>
      <c r="L78" s="218"/>
      <c r="M78" s="219"/>
      <c r="N78" s="217"/>
      <c r="O78" s="218"/>
      <c r="P78" s="219"/>
      <c r="Q78" s="217"/>
      <c r="R78" s="218"/>
      <c r="S78" s="219"/>
      <c r="T78" s="217"/>
      <c r="U78" s="218"/>
      <c r="V78" s="219"/>
      <c r="W78" s="195">
        <f t="shared" si="2"/>
        <v>38338.82</v>
      </c>
      <c r="X78" s="196">
        <f t="shared" si="2"/>
        <v>13.4</v>
      </c>
      <c r="Y78" s="197">
        <f t="shared" si="2"/>
        <v>38352.22</v>
      </c>
    </row>
    <row r="79" spans="1:25" ht="13">
      <c r="A79" s="2" t="s">
        <v>268</v>
      </c>
      <c r="B79" s="2" t="s">
        <v>60</v>
      </c>
      <c r="C79" s="89" t="s">
        <v>297</v>
      </c>
      <c r="D79" s="129" t="s">
        <v>303</v>
      </c>
      <c r="E79" s="217">
        <f>IFERROR(VLOOKUP($B79,'[32]OCT-21'!$B:$H,6,FALSE),0)</f>
        <v>13802.18</v>
      </c>
      <c r="F79" s="218">
        <f>IFERROR(VLOOKUP(B79,'[32]OCT-21'!B:H,7,FALSE),0)</f>
        <v>3413.72</v>
      </c>
      <c r="G79" s="219">
        <f t="shared" si="5"/>
        <v>17215.900000000001</v>
      </c>
      <c r="H79" s="217">
        <f>IFERROR(VLOOKUP(B79,'[33]NOV-21'!B:H,6,FALSE),0)</f>
        <v>6999.52</v>
      </c>
      <c r="I79" s="218">
        <f>IFERROR(VLOOKUP(B79,'[33]NOV-21'!B:H,7,FALSE),0)</f>
        <v>4510.95</v>
      </c>
      <c r="J79" s="219">
        <f t="shared" si="6"/>
        <v>11510.470000000001</v>
      </c>
      <c r="K79" s="217"/>
      <c r="L79" s="218"/>
      <c r="M79" s="219"/>
      <c r="N79" s="217"/>
      <c r="O79" s="218"/>
      <c r="P79" s="219"/>
      <c r="Q79" s="217"/>
      <c r="R79" s="218"/>
      <c r="S79" s="219"/>
      <c r="T79" s="217"/>
      <c r="U79" s="218"/>
      <c r="V79" s="219"/>
      <c r="W79" s="195">
        <f t="shared" si="2"/>
        <v>20801.7</v>
      </c>
      <c r="X79" s="196">
        <f t="shared" si="2"/>
        <v>7924.67</v>
      </c>
      <c r="Y79" s="197">
        <f t="shared" si="2"/>
        <v>28726.370000000003</v>
      </c>
    </row>
    <row r="80" spans="1:25" ht="13">
      <c r="A80" s="2" t="s">
        <v>268</v>
      </c>
      <c r="B80" s="2" t="s">
        <v>61</v>
      </c>
      <c r="C80" s="89" t="s">
        <v>297</v>
      </c>
      <c r="D80" s="129" t="s">
        <v>303</v>
      </c>
      <c r="E80" s="217">
        <f>IFERROR(VLOOKUP($B80,'[32]OCT-21'!$B:$H,6,FALSE),0)</f>
        <v>0</v>
      </c>
      <c r="F80" s="218">
        <f>IFERROR(VLOOKUP(B80,'[32]OCT-21'!B:H,7,FALSE),0)</f>
        <v>0</v>
      </c>
      <c r="G80" s="219">
        <f t="shared" si="5"/>
        <v>0</v>
      </c>
      <c r="H80" s="217">
        <f>IFERROR(VLOOKUP(B80,'[33]NOV-21'!B:H,6,FALSE),0)</f>
        <v>0</v>
      </c>
      <c r="I80" s="218">
        <f>IFERROR(VLOOKUP(B80,'[33]NOV-21'!B:H,7,FALSE),0)</f>
        <v>0</v>
      </c>
      <c r="J80" s="219">
        <f t="shared" si="6"/>
        <v>0</v>
      </c>
      <c r="K80" s="217"/>
      <c r="L80" s="218"/>
      <c r="M80" s="219"/>
      <c r="N80" s="217"/>
      <c r="O80" s="218"/>
      <c r="P80" s="219"/>
      <c r="Q80" s="217"/>
      <c r="R80" s="218"/>
      <c r="S80" s="219"/>
      <c r="T80" s="217"/>
      <c r="U80" s="218"/>
      <c r="V80" s="219"/>
      <c r="W80" s="195">
        <f t="shared" si="2"/>
        <v>0</v>
      </c>
      <c r="X80" s="196">
        <f t="shared" si="2"/>
        <v>0</v>
      </c>
      <c r="Y80" s="197">
        <f t="shared" si="2"/>
        <v>0</v>
      </c>
    </row>
    <row r="81" spans="1:25" ht="13">
      <c r="A81" s="2" t="s">
        <v>269</v>
      </c>
      <c r="B81" s="2" t="s">
        <v>62</v>
      </c>
      <c r="C81" s="89" t="s">
        <v>297</v>
      </c>
      <c r="D81" s="129" t="s">
        <v>303</v>
      </c>
      <c r="E81" s="217">
        <f>IFERROR(VLOOKUP($B81,'[32]OCT-21'!$B:$H,6,FALSE),0)</f>
        <v>48583.34</v>
      </c>
      <c r="F81" s="218">
        <f>IFERROR(VLOOKUP(B81,'[32]OCT-21'!B:H,7,FALSE),0)</f>
        <v>2392.48</v>
      </c>
      <c r="G81" s="219">
        <f t="shared" si="5"/>
        <v>50975.82</v>
      </c>
      <c r="H81" s="217">
        <f>IFERROR(VLOOKUP(B81,'[33]NOV-21'!B:H,6,FALSE),0)</f>
        <v>37679.040000000001</v>
      </c>
      <c r="I81" s="218">
        <f>IFERROR(VLOOKUP(B81,'[33]NOV-21'!B:H,7,FALSE),0)</f>
        <v>2498.3200000000002</v>
      </c>
      <c r="J81" s="219">
        <f t="shared" si="6"/>
        <v>40177.360000000001</v>
      </c>
      <c r="K81" s="217"/>
      <c r="L81" s="218"/>
      <c r="M81" s="219"/>
      <c r="N81" s="217"/>
      <c r="O81" s="218"/>
      <c r="P81" s="219"/>
      <c r="Q81" s="217"/>
      <c r="R81" s="218"/>
      <c r="S81" s="219"/>
      <c r="T81" s="217"/>
      <c r="U81" s="218"/>
      <c r="V81" s="219"/>
      <c r="W81" s="195">
        <f t="shared" si="2"/>
        <v>86262.38</v>
      </c>
      <c r="X81" s="196">
        <f t="shared" si="2"/>
        <v>4890.8</v>
      </c>
      <c r="Y81" s="197">
        <f t="shared" si="2"/>
        <v>91153.18</v>
      </c>
    </row>
    <row r="82" spans="1:25" ht="13">
      <c r="A82" s="2" t="s">
        <v>454</v>
      </c>
      <c r="B82" s="2" t="s">
        <v>455</v>
      </c>
      <c r="C82" s="294" t="s">
        <v>297</v>
      </c>
      <c r="D82" s="295" t="s">
        <v>302</v>
      </c>
      <c r="E82" s="217">
        <f>IFERROR(VLOOKUP($B82,'[32]OCT-21'!$B:$H,6,FALSE),0)</f>
        <v>96116.95</v>
      </c>
      <c r="F82" s="218">
        <f>IFERROR(VLOOKUP(B82,'[32]OCT-21'!B:H,7,FALSE),0)</f>
        <v>710.35</v>
      </c>
      <c r="G82" s="219">
        <f t="shared" si="5"/>
        <v>96827.3</v>
      </c>
      <c r="H82" s="217">
        <f>IFERROR(VLOOKUP(B82,'[33]NOV-21'!B:H,6,FALSE),0)</f>
        <v>80152.490000000005</v>
      </c>
      <c r="I82" s="218">
        <f>IFERROR(VLOOKUP(B82,'[33]NOV-21'!B:H,7,FALSE),0)</f>
        <v>1002.26</v>
      </c>
      <c r="J82" s="219">
        <f t="shared" si="6"/>
        <v>81154.75</v>
      </c>
      <c r="K82" s="217"/>
      <c r="L82" s="218"/>
      <c r="M82" s="219"/>
      <c r="N82" s="217"/>
      <c r="O82" s="218"/>
      <c r="P82" s="219"/>
      <c r="Q82" s="217"/>
      <c r="R82" s="218"/>
      <c r="S82" s="219"/>
      <c r="T82" s="217"/>
      <c r="U82" s="218"/>
      <c r="V82" s="219"/>
      <c r="W82" s="195"/>
      <c r="X82" s="196"/>
      <c r="Y82" s="197"/>
    </row>
    <row r="83" spans="1:25" ht="13">
      <c r="A83" s="2" t="s">
        <v>271</v>
      </c>
      <c r="B83" s="2" t="s">
        <v>65</v>
      </c>
      <c r="C83" s="89" t="s">
        <v>297</v>
      </c>
      <c r="D83" s="129" t="s">
        <v>303</v>
      </c>
      <c r="E83" s="217">
        <f>IFERROR(VLOOKUP($B83,'[32]OCT-21'!$B:$H,6,FALSE),0)</f>
        <v>0</v>
      </c>
      <c r="F83" s="218">
        <f>IFERROR(VLOOKUP(B83,'[32]OCT-21'!B:H,7,FALSE),0)</f>
        <v>0</v>
      </c>
      <c r="G83" s="219">
        <f t="shared" si="5"/>
        <v>0</v>
      </c>
      <c r="H83" s="217">
        <f>IFERROR(VLOOKUP(B83,'[33]NOV-21'!B:H,6,FALSE),0)</f>
        <v>0</v>
      </c>
      <c r="I83" s="218">
        <f>IFERROR(VLOOKUP(B83,'[33]NOV-21'!B:H,7,FALSE),0)</f>
        <v>0</v>
      </c>
      <c r="J83" s="219">
        <f t="shared" si="6"/>
        <v>0</v>
      </c>
      <c r="K83" s="217"/>
      <c r="L83" s="218"/>
      <c r="M83" s="219"/>
      <c r="N83" s="217"/>
      <c r="O83" s="218"/>
      <c r="P83" s="219"/>
      <c r="Q83" s="217"/>
      <c r="R83" s="218"/>
      <c r="S83" s="219"/>
      <c r="T83" s="217"/>
      <c r="U83" s="218"/>
      <c r="V83" s="219"/>
      <c r="W83" s="195">
        <f t="shared" ref="W83:Y147" si="7">SUM(E83,H83,K83,N83,Q83,T83)</f>
        <v>0</v>
      </c>
      <c r="X83" s="196">
        <f t="shared" si="7"/>
        <v>0</v>
      </c>
      <c r="Y83" s="197">
        <f t="shared" si="7"/>
        <v>0</v>
      </c>
    </row>
    <row r="84" spans="1:25" ht="13">
      <c r="A84" s="2" t="s">
        <v>271</v>
      </c>
      <c r="B84" s="2" t="s">
        <v>66</v>
      </c>
      <c r="C84" s="89" t="s">
        <v>297</v>
      </c>
      <c r="D84" s="129" t="s">
        <v>303</v>
      </c>
      <c r="E84" s="217">
        <f>IFERROR(VLOOKUP($B84,'[32]OCT-21'!$B:$H,6,FALSE),0)</f>
        <v>0</v>
      </c>
      <c r="F84" s="218">
        <f>IFERROR(VLOOKUP(B84,'[32]OCT-21'!B:H,7,FALSE),0)</f>
        <v>0</v>
      </c>
      <c r="G84" s="219">
        <f t="shared" si="5"/>
        <v>0</v>
      </c>
      <c r="H84" s="217">
        <f>IFERROR(VLOOKUP(B84,'[33]NOV-21'!B:H,6,FALSE),0)</f>
        <v>0</v>
      </c>
      <c r="I84" s="218">
        <f>IFERROR(VLOOKUP(B84,'[33]NOV-21'!B:H,7,FALSE),0)</f>
        <v>0</v>
      </c>
      <c r="J84" s="219">
        <f t="shared" si="6"/>
        <v>0</v>
      </c>
      <c r="K84" s="217"/>
      <c r="L84" s="218"/>
      <c r="M84" s="219"/>
      <c r="N84" s="217"/>
      <c r="O84" s="218"/>
      <c r="P84" s="219"/>
      <c r="Q84" s="217"/>
      <c r="R84" s="218"/>
      <c r="S84" s="219"/>
      <c r="T84" s="217"/>
      <c r="U84" s="218"/>
      <c r="V84" s="219"/>
      <c r="W84" s="195">
        <f t="shared" si="7"/>
        <v>0</v>
      </c>
      <c r="X84" s="196">
        <f t="shared" si="7"/>
        <v>0</v>
      </c>
      <c r="Y84" s="197">
        <f t="shared" si="7"/>
        <v>0</v>
      </c>
    </row>
    <row r="85" spans="1:25" ht="13">
      <c r="A85" s="2" t="s">
        <v>271</v>
      </c>
      <c r="B85" s="2" t="s">
        <v>67</v>
      </c>
      <c r="C85" s="89" t="s">
        <v>297</v>
      </c>
      <c r="D85" s="129" t="s">
        <v>303</v>
      </c>
      <c r="E85" s="217">
        <f>IFERROR(VLOOKUP($B85,'[32]OCT-21'!$B:$H,6,FALSE),0)</f>
        <v>0</v>
      </c>
      <c r="F85" s="218">
        <f>IFERROR(VLOOKUP(B85,'[32]OCT-21'!B:H,7,FALSE),0)</f>
        <v>0</v>
      </c>
      <c r="G85" s="219">
        <f t="shared" si="5"/>
        <v>0</v>
      </c>
      <c r="H85" s="217">
        <f>IFERROR(VLOOKUP(B85,'[33]NOV-21'!B:H,6,FALSE),0)</f>
        <v>0</v>
      </c>
      <c r="I85" s="218">
        <f>IFERROR(VLOOKUP(B85,'[33]NOV-21'!B:H,7,FALSE),0)</f>
        <v>0</v>
      </c>
      <c r="J85" s="219">
        <f t="shared" si="6"/>
        <v>0</v>
      </c>
      <c r="K85" s="217"/>
      <c r="L85" s="218"/>
      <c r="M85" s="219"/>
      <c r="N85" s="217"/>
      <c r="O85" s="218"/>
      <c r="P85" s="219"/>
      <c r="Q85" s="217"/>
      <c r="R85" s="218"/>
      <c r="S85" s="219"/>
      <c r="T85" s="217"/>
      <c r="U85" s="218"/>
      <c r="V85" s="219"/>
      <c r="W85" s="195">
        <f t="shared" si="7"/>
        <v>0</v>
      </c>
      <c r="X85" s="196">
        <f t="shared" si="7"/>
        <v>0</v>
      </c>
      <c r="Y85" s="197">
        <f t="shared" si="7"/>
        <v>0</v>
      </c>
    </row>
    <row r="86" spans="1:25" ht="13">
      <c r="A86" s="2" t="s">
        <v>271</v>
      </c>
      <c r="B86" s="2" t="s">
        <v>68</v>
      </c>
      <c r="C86" s="89" t="s">
        <v>297</v>
      </c>
      <c r="D86" s="129" t="s">
        <v>303</v>
      </c>
      <c r="E86" s="217">
        <f>IFERROR(VLOOKUP($B86,'[32]OCT-21'!$B:$H,6,FALSE),0)</f>
        <v>0</v>
      </c>
      <c r="F86" s="218">
        <f>IFERROR(VLOOKUP(B86,'[32]OCT-21'!B:H,7,FALSE),0)</f>
        <v>0</v>
      </c>
      <c r="G86" s="219">
        <f t="shared" si="5"/>
        <v>0</v>
      </c>
      <c r="H86" s="217">
        <f>IFERROR(VLOOKUP(B86,'[33]NOV-21'!B:H,6,FALSE),0)</f>
        <v>0</v>
      </c>
      <c r="I86" s="218">
        <f>IFERROR(VLOOKUP(B86,'[33]NOV-21'!B:H,7,FALSE),0)</f>
        <v>0</v>
      </c>
      <c r="J86" s="219">
        <f t="shared" si="6"/>
        <v>0</v>
      </c>
      <c r="K86" s="217"/>
      <c r="L86" s="218"/>
      <c r="M86" s="219"/>
      <c r="N86" s="217"/>
      <c r="O86" s="218"/>
      <c r="P86" s="219"/>
      <c r="Q86" s="217"/>
      <c r="R86" s="218"/>
      <c r="S86" s="219"/>
      <c r="T86" s="217"/>
      <c r="U86" s="218"/>
      <c r="V86" s="219"/>
      <c r="W86" s="195">
        <f t="shared" si="7"/>
        <v>0</v>
      </c>
      <c r="X86" s="196">
        <f t="shared" si="7"/>
        <v>0</v>
      </c>
      <c r="Y86" s="197">
        <f t="shared" si="7"/>
        <v>0</v>
      </c>
    </row>
    <row r="87" spans="1:25" ht="13">
      <c r="A87" s="2" t="s">
        <v>272</v>
      </c>
      <c r="B87" s="2" t="s">
        <v>69</v>
      </c>
      <c r="C87" s="89" t="s">
        <v>297</v>
      </c>
      <c r="D87" s="129" t="s">
        <v>303</v>
      </c>
      <c r="E87" s="217">
        <f>IFERROR(VLOOKUP($B87,'[32]OCT-21'!$B:$H,6,FALSE),0)</f>
        <v>3875.8</v>
      </c>
      <c r="F87" s="218">
        <f>IFERROR(VLOOKUP(B87,'[32]OCT-21'!B:H,7,FALSE),0)</f>
        <v>6485.05</v>
      </c>
      <c r="G87" s="219">
        <f t="shared" si="5"/>
        <v>10360.85</v>
      </c>
      <c r="H87" s="217">
        <f>IFERROR(VLOOKUP(B87,'[33]NOV-21'!B:H,6,FALSE),0)</f>
        <v>4019.1</v>
      </c>
      <c r="I87" s="218">
        <f>IFERROR(VLOOKUP(B87,'[33]NOV-21'!B:H,7,FALSE),0)</f>
        <v>8075.65</v>
      </c>
      <c r="J87" s="219">
        <f t="shared" si="6"/>
        <v>12094.75</v>
      </c>
      <c r="K87" s="217"/>
      <c r="L87" s="218"/>
      <c r="M87" s="219"/>
      <c r="N87" s="217"/>
      <c r="O87" s="218"/>
      <c r="P87" s="219"/>
      <c r="Q87" s="217"/>
      <c r="R87" s="218"/>
      <c r="S87" s="219"/>
      <c r="T87" s="217"/>
      <c r="U87" s="218"/>
      <c r="V87" s="219"/>
      <c r="W87" s="195">
        <f t="shared" si="7"/>
        <v>7894.9</v>
      </c>
      <c r="X87" s="196">
        <f t="shared" si="7"/>
        <v>14560.7</v>
      </c>
      <c r="Y87" s="197">
        <f t="shared" si="7"/>
        <v>22455.599999999999</v>
      </c>
    </row>
    <row r="88" spans="1:25" ht="13">
      <c r="A88" s="2" t="s">
        <v>322</v>
      </c>
      <c r="B88" s="2" t="s">
        <v>376</v>
      </c>
      <c r="C88" s="89" t="s">
        <v>297</v>
      </c>
      <c r="D88" s="129" t="s">
        <v>304</v>
      </c>
      <c r="E88" s="217">
        <f>IFERROR(VLOOKUP($B88,'[32]OCT-21'!$B:$H,6,FALSE),0)</f>
        <v>49.19</v>
      </c>
      <c r="F88" s="218">
        <f>IFERROR(VLOOKUP(B88,'[32]OCT-21'!B:H,7,FALSE),0)</f>
        <v>1015.26</v>
      </c>
      <c r="G88" s="219">
        <f t="shared" si="5"/>
        <v>1064.45</v>
      </c>
      <c r="H88" s="217">
        <f>IFERROR(VLOOKUP(B88,'[33]NOV-21'!B:H,6,FALSE),0)</f>
        <v>38.57</v>
      </c>
      <c r="I88" s="218">
        <f>IFERROR(VLOOKUP(B88,'[33]NOV-21'!B:H,7,FALSE),0)</f>
        <v>967.26</v>
      </c>
      <c r="J88" s="219">
        <f t="shared" si="6"/>
        <v>1005.83</v>
      </c>
      <c r="K88" s="217"/>
      <c r="L88" s="218"/>
      <c r="M88" s="219"/>
      <c r="N88" s="217"/>
      <c r="O88" s="218"/>
      <c r="P88" s="219"/>
      <c r="Q88" s="217"/>
      <c r="R88" s="218"/>
      <c r="S88" s="219"/>
      <c r="T88" s="217"/>
      <c r="U88" s="218"/>
      <c r="V88" s="219"/>
      <c r="W88" s="195">
        <f t="shared" si="7"/>
        <v>87.759999999999991</v>
      </c>
      <c r="X88" s="196">
        <f t="shared" si="7"/>
        <v>1982.52</v>
      </c>
      <c r="Y88" s="197">
        <f t="shared" si="7"/>
        <v>2070.2800000000002</v>
      </c>
    </row>
    <row r="89" spans="1:25" ht="13">
      <c r="A89" s="2" t="s">
        <v>418</v>
      </c>
      <c r="B89" s="2" t="s">
        <v>419</v>
      </c>
      <c r="C89" s="89" t="s">
        <v>297</v>
      </c>
      <c r="D89" s="129" t="s">
        <v>304</v>
      </c>
      <c r="E89" s="217">
        <f>IFERROR(VLOOKUP($B89,'[32]OCT-21'!$B:$H,6,FALSE),0)</f>
        <v>594.19000000000005</v>
      </c>
      <c r="F89" s="218">
        <f>IFERROR(VLOOKUP(B89,'[32]OCT-21'!B:H,7,FALSE),0)</f>
        <v>229.51</v>
      </c>
      <c r="G89" s="219">
        <f t="shared" si="5"/>
        <v>823.7</v>
      </c>
      <c r="H89" s="217">
        <f>IFERROR(VLOOKUP(B89,'[33]NOV-21'!B:H,6,FALSE),0)</f>
        <v>2431.89</v>
      </c>
      <c r="I89" s="218">
        <f>IFERROR(VLOOKUP(B89,'[33]NOV-21'!B:H,7,FALSE),0)</f>
        <v>59.47</v>
      </c>
      <c r="J89" s="219">
        <f t="shared" si="6"/>
        <v>2491.3599999999997</v>
      </c>
      <c r="K89" s="217"/>
      <c r="L89" s="218"/>
      <c r="M89" s="219"/>
      <c r="N89" s="217"/>
      <c r="O89" s="218"/>
      <c r="P89" s="219"/>
      <c r="Q89" s="217"/>
      <c r="R89" s="218"/>
      <c r="S89" s="219"/>
      <c r="T89" s="217"/>
      <c r="U89" s="218"/>
      <c r="V89" s="219"/>
      <c r="W89" s="195">
        <f t="shared" si="7"/>
        <v>3026.08</v>
      </c>
      <c r="X89" s="196">
        <f t="shared" si="7"/>
        <v>288.98</v>
      </c>
      <c r="Y89" s="197">
        <f t="shared" si="7"/>
        <v>3315.0599999999995</v>
      </c>
    </row>
    <row r="90" spans="1:25" ht="13">
      <c r="A90" s="2" t="s">
        <v>274</v>
      </c>
      <c r="B90" s="2" t="s">
        <v>71</v>
      </c>
      <c r="C90" s="89" t="s">
        <v>297</v>
      </c>
      <c r="D90" s="129" t="s">
        <v>302</v>
      </c>
      <c r="E90" s="217">
        <f>IFERROR(VLOOKUP($B90,'[32]OCT-21'!$B:$H,6,FALSE),0)</f>
        <v>12353.95</v>
      </c>
      <c r="F90" s="218">
        <f>IFERROR(VLOOKUP(B90,'[32]OCT-21'!B:H,7,FALSE),0)</f>
        <v>2267.1</v>
      </c>
      <c r="G90" s="219">
        <f t="shared" si="5"/>
        <v>14621.050000000001</v>
      </c>
      <c r="H90" s="217">
        <f>IFERROR(VLOOKUP(B90,'[33]NOV-21'!B:H,6,FALSE),0)</f>
        <v>4880.59</v>
      </c>
      <c r="I90" s="218">
        <f>IFERROR(VLOOKUP(B90,'[33]NOV-21'!B:H,7,FALSE),0)</f>
        <v>3804.48</v>
      </c>
      <c r="J90" s="219">
        <f t="shared" si="6"/>
        <v>8685.07</v>
      </c>
      <c r="K90" s="217"/>
      <c r="L90" s="218"/>
      <c r="M90" s="219"/>
      <c r="N90" s="217"/>
      <c r="O90" s="218"/>
      <c r="P90" s="219"/>
      <c r="Q90" s="217"/>
      <c r="R90" s="218"/>
      <c r="S90" s="219"/>
      <c r="T90" s="217"/>
      <c r="U90" s="218"/>
      <c r="V90" s="219"/>
      <c r="W90" s="195">
        <f t="shared" si="7"/>
        <v>17234.54</v>
      </c>
      <c r="X90" s="196">
        <f t="shared" si="7"/>
        <v>6071.58</v>
      </c>
      <c r="Y90" s="197">
        <f t="shared" si="7"/>
        <v>23306.120000000003</v>
      </c>
    </row>
    <row r="91" spans="1:25" ht="13">
      <c r="A91" s="2" t="s">
        <v>324</v>
      </c>
      <c r="B91" s="2" t="s">
        <v>325</v>
      </c>
      <c r="C91" s="89" t="s">
        <v>297</v>
      </c>
      <c r="D91" s="129" t="s">
        <v>304</v>
      </c>
      <c r="E91" s="217">
        <f>IFERROR(VLOOKUP($B91,'[32]OCT-21'!$B:$H,6,FALSE),0)</f>
        <v>3001.05</v>
      </c>
      <c r="F91" s="218">
        <f>IFERROR(VLOOKUP(B91,'[32]OCT-21'!B:H,7,FALSE),0)</f>
        <v>30.29</v>
      </c>
      <c r="G91" s="219">
        <f t="shared" si="5"/>
        <v>3031.34</v>
      </c>
      <c r="H91" s="217">
        <f>IFERROR(VLOOKUP(B91,'[33]NOV-21'!B:H,6,FALSE),0)</f>
        <v>3178.42</v>
      </c>
      <c r="I91" s="218">
        <f>IFERROR(VLOOKUP(B91,'[33]NOV-21'!B:H,7,FALSE),0)</f>
        <v>20.32</v>
      </c>
      <c r="J91" s="219">
        <f t="shared" si="6"/>
        <v>3198.7400000000002</v>
      </c>
      <c r="K91" s="217"/>
      <c r="L91" s="218"/>
      <c r="M91" s="219"/>
      <c r="N91" s="217"/>
      <c r="O91" s="218"/>
      <c r="P91" s="219"/>
      <c r="Q91" s="217"/>
      <c r="R91" s="218"/>
      <c r="S91" s="219"/>
      <c r="T91" s="217"/>
      <c r="U91" s="218"/>
      <c r="V91" s="219"/>
      <c r="W91" s="195">
        <f t="shared" si="7"/>
        <v>6179.47</v>
      </c>
      <c r="X91" s="196">
        <f t="shared" si="7"/>
        <v>50.61</v>
      </c>
      <c r="Y91" s="197">
        <f t="shared" si="7"/>
        <v>6230.08</v>
      </c>
    </row>
    <row r="92" spans="1:25" ht="13">
      <c r="A92" s="2" t="s">
        <v>386</v>
      </c>
      <c r="B92" s="2" t="s">
        <v>388</v>
      </c>
      <c r="C92" s="89" t="s">
        <v>297</v>
      </c>
      <c r="D92" s="129" t="s">
        <v>303</v>
      </c>
      <c r="E92" s="217">
        <f>IFERROR(VLOOKUP($B92,'[32]OCT-21'!$B:$H,6,FALSE),0)</f>
        <v>18607.740000000002</v>
      </c>
      <c r="F92" s="218">
        <f>IFERROR(VLOOKUP(B92,'[32]OCT-21'!B:H,7,FALSE),0)</f>
        <v>123.75</v>
      </c>
      <c r="G92" s="219">
        <f t="shared" si="5"/>
        <v>18731.490000000002</v>
      </c>
      <c r="H92" s="217">
        <f>IFERROR(VLOOKUP(B92,'[33]NOV-21'!B:H,6,FALSE),0)</f>
        <v>17786.78</v>
      </c>
      <c r="I92" s="218">
        <f>IFERROR(VLOOKUP(B92,'[33]NOV-21'!B:H,7,FALSE),0)</f>
        <v>122.06</v>
      </c>
      <c r="J92" s="219">
        <f t="shared" si="6"/>
        <v>17908.84</v>
      </c>
      <c r="K92" s="217"/>
      <c r="L92" s="218"/>
      <c r="M92" s="219"/>
      <c r="N92" s="217"/>
      <c r="O92" s="218"/>
      <c r="P92" s="219"/>
      <c r="Q92" s="217"/>
      <c r="R92" s="218"/>
      <c r="S92" s="219"/>
      <c r="T92" s="217"/>
      <c r="U92" s="218"/>
      <c r="V92" s="219"/>
      <c r="W92" s="195">
        <f t="shared" si="7"/>
        <v>36394.520000000004</v>
      </c>
      <c r="X92" s="196">
        <f t="shared" si="7"/>
        <v>245.81</v>
      </c>
      <c r="Y92" s="197">
        <f t="shared" si="7"/>
        <v>36640.33</v>
      </c>
    </row>
    <row r="93" spans="1:25" ht="13">
      <c r="A93" s="2" t="s">
        <v>386</v>
      </c>
      <c r="B93" s="2" t="s">
        <v>387</v>
      </c>
      <c r="C93" s="89" t="s">
        <v>297</v>
      </c>
      <c r="D93" s="129" t="s">
        <v>303</v>
      </c>
      <c r="E93" s="217">
        <f>IFERROR(VLOOKUP($B93,'[32]OCT-21'!$B:$H,6,FALSE),0)</f>
        <v>5085.96</v>
      </c>
      <c r="F93" s="218">
        <f>IFERROR(VLOOKUP(B93,'[32]OCT-21'!B:H,7,FALSE),0)</f>
        <v>4840.2700000000004</v>
      </c>
      <c r="G93" s="219">
        <f t="shared" si="5"/>
        <v>9926.23</v>
      </c>
      <c r="H93" s="217">
        <f>IFERROR(VLOOKUP(B93,'[33]NOV-21'!B:H,6,FALSE),0)</f>
        <v>3854.96</v>
      </c>
      <c r="I93" s="218">
        <f>IFERROR(VLOOKUP(B93,'[33]NOV-21'!B:H,7,FALSE),0)</f>
        <v>4900.25</v>
      </c>
      <c r="J93" s="219">
        <f t="shared" si="6"/>
        <v>8755.2099999999991</v>
      </c>
      <c r="K93" s="217"/>
      <c r="L93" s="218"/>
      <c r="M93" s="219"/>
      <c r="N93" s="217"/>
      <c r="O93" s="218"/>
      <c r="P93" s="219"/>
      <c r="Q93" s="217"/>
      <c r="R93" s="218"/>
      <c r="S93" s="219"/>
      <c r="T93" s="217"/>
      <c r="U93" s="218"/>
      <c r="V93" s="219"/>
      <c r="W93" s="195">
        <f t="shared" si="7"/>
        <v>8940.92</v>
      </c>
      <c r="X93" s="196">
        <f t="shared" si="7"/>
        <v>9740.52</v>
      </c>
      <c r="Y93" s="197">
        <f t="shared" si="7"/>
        <v>18681.439999999999</v>
      </c>
    </row>
    <row r="94" spans="1:25" ht="13">
      <c r="A94" s="2" t="s">
        <v>308</v>
      </c>
      <c r="B94" s="2" t="s">
        <v>309</v>
      </c>
      <c r="C94" s="89" t="s">
        <v>297</v>
      </c>
      <c r="D94" s="129" t="s">
        <v>302</v>
      </c>
      <c r="E94" s="217">
        <f>IFERROR(VLOOKUP($B94,'[32]OCT-21'!$B:$H,6,FALSE),0)</f>
        <v>29593.3</v>
      </c>
      <c r="F94" s="218">
        <f>IFERROR(VLOOKUP(B94,'[32]OCT-21'!B:H,7,FALSE),0)</f>
        <v>3291</v>
      </c>
      <c r="G94" s="219">
        <f t="shared" si="5"/>
        <v>32884.300000000003</v>
      </c>
      <c r="H94" s="217">
        <f>IFERROR(VLOOKUP(B94,'[33]NOV-21'!B:H,6,FALSE),0)</f>
        <v>26196.9</v>
      </c>
      <c r="I94" s="218">
        <f>IFERROR(VLOOKUP(B94,'[33]NOV-21'!B:H,7,FALSE),0)</f>
        <v>4147.1000000000004</v>
      </c>
      <c r="J94" s="219">
        <f t="shared" si="6"/>
        <v>30344</v>
      </c>
      <c r="K94" s="217"/>
      <c r="L94" s="218"/>
      <c r="M94" s="219"/>
      <c r="N94" s="217"/>
      <c r="O94" s="218"/>
      <c r="P94" s="219"/>
      <c r="Q94" s="217"/>
      <c r="R94" s="218"/>
      <c r="S94" s="219"/>
      <c r="T94" s="217"/>
      <c r="U94" s="218"/>
      <c r="V94" s="219"/>
      <c r="W94" s="195">
        <f t="shared" si="7"/>
        <v>55790.2</v>
      </c>
      <c r="X94" s="196">
        <f t="shared" si="7"/>
        <v>7438.1</v>
      </c>
      <c r="Y94" s="197">
        <f t="shared" si="7"/>
        <v>63228.3</v>
      </c>
    </row>
    <row r="95" spans="1:25" ht="13">
      <c r="A95" s="2" t="s">
        <v>275</v>
      </c>
      <c r="B95" s="2" t="s">
        <v>72</v>
      </c>
      <c r="C95" s="89" t="s">
        <v>297</v>
      </c>
      <c r="D95" s="129" t="s">
        <v>302</v>
      </c>
      <c r="E95" s="217">
        <f>IFERROR(VLOOKUP($B95,'[32]OCT-21'!$B:$H,6,FALSE),0)</f>
        <v>0</v>
      </c>
      <c r="F95" s="218">
        <f>IFERROR(VLOOKUP(B95,'[32]OCT-21'!B:H,7,FALSE),0)</f>
        <v>0</v>
      </c>
      <c r="G95" s="219">
        <f t="shared" si="5"/>
        <v>0</v>
      </c>
      <c r="H95" s="217">
        <f>IFERROR(VLOOKUP(B95,'[33]NOV-21'!B:H,6,FALSE),0)</f>
        <v>0</v>
      </c>
      <c r="I95" s="218">
        <f>IFERROR(VLOOKUP(B95,'[33]NOV-21'!B:H,7,FALSE),0)</f>
        <v>0</v>
      </c>
      <c r="J95" s="219">
        <f t="shared" si="6"/>
        <v>0</v>
      </c>
      <c r="K95" s="217"/>
      <c r="L95" s="218"/>
      <c r="M95" s="219"/>
      <c r="N95" s="217"/>
      <c r="O95" s="218"/>
      <c r="P95" s="219"/>
      <c r="Q95" s="217"/>
      <c r="R95" s="218"/>
      <c r="S95" s="219"/>
      <c r="T95" s="217"/>
      <c r="U95" s="218"/>
      <c r="V95" s="219"/>
      <c r="W95" s="195">
        <f t="shared" si="7"/>
        <v>0</v>
      </c>
      <c r="X95" s="196">
        <f t="shared" si="7"/>
        <v>0</v>
      </c>
      <c r="Y95" s="197">
        <f t="shared" si="7"/>
        <v>0</v>
      </c>
    </row>
    <row r="96" spans="1:25" ht="13">
      <c r="A96" s="2" t="s">
        <v>275</v>
      </c>
      <c r="B96" s="2" t="s">
        <v>73</v>
      </c>
      <c r="C96" s="89" t="s">
        <v>297</v>
      </c>
      <c r="D96" s="129" t="s">
        <v>302</v>
      </c>
      <c r="E96" s="217">
        <f>IFERROR(VLOOKUP($B96,'[32]OCT-21'!$B:$H,6,FALSE),0)</f>
        <v>0</v>
      </c>
      <c r="F96" s="218">
        <f>IFERROR(VLOOKUP(B96,'[32]OCT-21'!B:H,7,FALSE),0)</f>
        <v>0</v>
      </c>
      <c r="G96" s="219">
        <f t="shared" si="5"/>
        <v>0</v>
      </c>
      <c r="H96" s="217">
        <f>IFERROR(VLOOKUP(B96,'[33]NOV-21'!B:H,6,FALSE),0)</f>
        <v>0</v>
      </c>
      <c r="I96" s="218">
        <f>IFERROR(VLOOKUP(B96,'[33]NOV-21'!B:H,7,FALSE),0)</f>
        <v>0</v>
      </c>
      <c r="J96" s="219">
        <f t="shared" si="6"/>
        <v>0</v>
      </c>
      <c r="K96" s="217"/>
      <c r="L96" s="218"/>
      <c r="M96" s="219"/>
      <c r="N96" s="217"/>
      <c r="O96" s="218"/>
      <c r="P96" s="219"/>
      <c r="Q96" s="217"/>
      <c r="R96" s="218"/>
      <c r="S96" s="219"/>
      <c r="T96" s="217"/>
      <c r="U96" s="218"/>
      <c r="V96" s="219"/>
      <c r="W96" s="195">
        <f t="shared" si="7"/>
        <v>0</v>
      </c>
      <c r="X96" s="196">
        <f t="shared" si="7"/>
        <v>0</v>
      </c>
      <c r="Y96" s="197">
        <f t="shared" si="7"/>
        <v>0</v>
      </c>
    </row>
    <row r="97" spans="1:25" ht="13">
      <c r="A97" s="2" t="s">
        <v>275</v>
      </c>
      <c r="B97" s="2" t="s">
        <v>74</v>
      </c>
      <c r="C97" s="89" t="s">
        <v>297</v>
      </c>
      <c r="D97" s="129" t="s">
        <v>302</v>
      </c>
      <c r="E97" s="217">
        <f>IFERROR(VLOOKUP($B97,'[32]OCT-21'!$B:$H,6,FALSE),0)</f>
        <v>0</v>
      </c>
      <c r="F97" s="218">
        <f>IFERROR(VLOOKUP(B97,'[32]OCT-21'!B:H,7,FALSE),0)</f>
        <v>0</v>
      </c>
      <c r="G97" s="219">
        <f t="shared" si="5"/>
        <v>0</v>
      </c>
      <c r="H97" s="217">
        <f>IFERROR(VLOOKUP(B97,'[33]NOV-21'!B:H,6,FALSE),0)</f>
        <v>0</v>
      </c>
      <c r="I97" s="218">
        <f>IFERROR(VLOOKUP(B97,'[33]NOV-21'!B:H,7,FALSE),0)</f>
        <v>0</v>
      </c>
      <c r="J97" s="219">
        <f t="shared" si="6"/>
        <v>0</v>
      </c>
      <c r="K97" s="217"/>
      <c r="L97" s="218"/>
      <c r="M97" s="219"/>
      <c r="N97" s="217"/>
      <c r="O97" s="218"/>
      <c r="P97" s="219"/>
      <c r="Q97" s="217"/>
      <c r="R97" s="218"/>
      <c r="S97" s="219"/>
      <c r="T97" s="217"/>
      <c r="U97" s="218"/>
      <c r="V97" s="219"/>
      <c r="W97" s="195">
        <f t="shared" si="7"/>
        <v>0</v>
      </c>
      <c r="X97" s="196">
        <f t="shared" si="7"/>
        <v>0</v>
      </c>
      <c r="Y97" s="197">
        <f t="shared" si="7"/>
        <v>0</v>
      </c>
    </row>
    <row r="98" spans="1:25" ht="13">
      <c r="A98" s="2" t="s">
        <v>275</v>
      </c>
      <c r="B98" s="2" t="s">
        <v>75</v>
      </c>
      <c r="C98" s="89" t="s">
        <v>297</v>
      </c>
      <c r="D98" s="129" t="s">
        <v>302</v>
      </c>
      <c r="E98" s="217">
        <f>IFERROR(VLOOKUP($B98,'[32]OCT-21'!$B:$H,6,FALSE),0)</f>
        <v>0</v>
      </c>
      <c r="F98" s="218">
        <f>IFERROR(VLOOKUP(B98,'[32]OCT-21'!B:H,7,FALSE),0)</f>
        <v>0</v>
      </c>
      <c r="G98" s="219">
        <f t="shared" si="5"/>
        <v>0</v>
      </c>
      <c r="H98" s="217">
        <f>IFERROR(VLOOKUP(B98,'[33]NOV-21'!B:H,6,FALSE),0)</f>
        <v>0</v>
      </c>
      <c r="I98" s="218">
        <f>IFERROR(VLOOKUP(B98,'[33]NOV-21'!B:H,7,FALSE),0)</f>
        <v>0</v>
      </c>
      <c r="J98" s="219">
        <f t="shared" si="6"/>
        <v>0</v>
      </c>
      <c r="K98" s="217"/>
      <c r="L98" s="218"/>
      <c r="M98" s="219"/>
      <c r="N98" s="217"/>
      <c r="O98" s="218"/>
      <c r="P98" s="219"/>
      <c r="Q98" s="217"/>
      <c r="R98" s="218"/>
      <c r="S98" s="219"/>
      <c r="T98" s="217"/>
      <c r="U98" s="218"/>
      <c r="V98" s="219"/>
      <c r="W98" s="195">
        <f t="shared" si="7"/>
        <v>0</v>
      </c>
      <c r="X98" s="196">
        <f t="shared" si="7"/>
        <v>0</v>
      </c>
      <c r="Y98" s="197">
        <f t="shared" si="7"/>
        <v>0</v>
      </c>
    </row>
    <row r="99" spans="1:25" ht="13">
      <c r="A99" s="2" t="s">
        <v>275</v>
      </c>
      <c r="B99" s="2" t="s">
        <v>76</v>
      </c>
      <c r="C99" s="89" t="s">
        <v>297</v>
      </c>
      <c r="D99" s="129" t="s">
        <v>302</v>
      </c>
      <c r="E99" s="217">
        <f>IFERROR(VLOOKUP($B99,'[32]OCT-21'!$B:$H,6,FALSE),0)</f>
        <v>0</v>
      </c>
      <c r="F99" s="218">
        <f>IFERROR(VLOOKUP(B99,'[32]OCT-21'!B:H,7,FALSE),0)</f>
        <v>0</v>
      </c>
      <c r="G99" s="219">
        <f t="shared" si="5"/>
        <v>0</v>
      </c>
      <c r="H99" s="217">
        <f>IFERROR(VLOOKUP(B99,'[33]NOV-21'!B:H,6,FALSE),0)</f>
        <v>0</v>
      </c>
      <c r="I99" s="218">
        <f>IFERROR(VLOOKUP(B99,'[33]NOV-21'!B:H,7,FALSE),0)</f>
        <v>0</v>
      </c>
      <c r="J99" s="219">
        <f t="shared" si="6"/>
        <v>0</v>
      </c>
      <c r="K99" s="217"/>
      <c r="L99" s="218"/>
      <c r="M99" s="219"/>
      <c r="N99" s="217"/>
      <c r="O99" s="218"/>
      <c r="P99" s="219"/>
      <c r="Q99" s="217"/>
      <c r="R99" s="218"/>
      <c r="S99" s="219"/>
      <c r="T99" s="217"/>
      <c r="U99" s="218"/>
      <c r="V99" s="219"/>
      <c r="W99" s="195">
        <f t="shared" si="7"/>
        <v>0</v>
      </c>
      <c r="X99" s="196">
        <f t="shared" si="7"/>
        <v>0</v>
      </c>
      <c r="Y99" s="197">
        <f t="shared" si="7"/>
        <v>0</v>
      </c>
    </row>
    <row r="100" spans="1:25" ht="13">
      <c r="A100" s="2" t="s">
        <v>275</v>
      </c>
      <c r="B100" s="2" t="s">
        <v>85</v>
      </c>
      <c r="C100" s="89" t="s">
        <v>297</v>
      </c>
      <c r="D100" s="129" t="s">
        <v>302</v>
      </c>
      <c r="E100" s="217">
        <f>IFERROR(VLOOKUP($B100,'[32]OCT-21'!$B:$H,6,FALSE),0)</f>
        <v>36825.199999999997</v>
      </c>
      <c r="F100" s="218">
        <f>IFERROR(VLOOKUP(B100,'[32]OCT-21'!B:H,7,FALSE),0)</f>
        <v>3057.05</v>
      </c>
      <c r="G100" s="219">
        <f t="shared" si="5"/>
        <v>39882.25</v>
      </c>
      <c r="H100" s="217">
        <f>IFERROR(VLOOKUP(B100,'[33]NOV-21'!B:H,6,FALSE),0)</f>
        <v>28495.95</v>
      </c>
      <c r="I100" s="218">
        <f>IFERROR(VLOOKUP(B100,'[33]NOV-21'!B:H,7,FALSE),0)</f>
        <v>4770.1000000000004</v>
      </c>
      <c r="J100" s="219">
        <f t="shared" si="6"/>
        <v>33266.050000000003</v>
      </c>
      <c r="K100" s="217"/>
      <c r="L100" s="218"/>
      <c r="M100" s="219"/>
      <c r="N100" s="217"/>
      <c r="O100" s="218"/>
      <c r="P100" s="219"/>
      <c r="Q100" s="217"/>
      <c r="R100" s="218"/>
      <c r="S100" s="219"/>
      <c r="T100" s="217"/>
      <c r="U100" s="218"/>
      <c r="V100" s="219"/>
      <c r="W100" s="195">
        <f t="shared" si="7"/>
        <v>65321.149999999994</v>
      </c>
      <c r="X100" s="196">
        <f t="shared" si="7"/>
        <v>7827.1500000000005</v>
      </c>
      <c r="Y100" s="197">
        <f t="shared" si="7"/>
        <v>73148.3</v>
      </c>
    </row>
    <row r="101" spans="1:25" ht="13">
      <c r="A101" s="2" t="s">
        <v>275</v>
      </c>
      <c r="B101" s="2" t="s">
        <v>86</v>
      </c>
      <c r="C101" s="89" t="s">
        <v>297</v>
      </c>
      <c r="D101" s="129" t="s">
        <v>302</v>
      </c>
      <c r="E101" s="217">
        <f>IFERROR(VLOOKUP($B101,'[32]OCT-21'!$B:$H,6,FALSE),0)</f>
        <v>40099.199999999997</v>
      </c>
      <c r="F101" s="218">
        <f>IFERROR(VLOOKUP(B101,'[32]OCT-21'!B:H,7,FALSE),0)</f>
        <v>2953.05</v>
      </c>
      <c r="G101" s="219">
        <f t="shared" si="5"/>
        <v>43052.25</v>
      </c>
      <c r="H101" s="217">
        <f>IFERROR(VLOOKUP(B101,'[33]NOV-21'!B:H,6,FALSE),0)</f>
        <v>19165.5</v>
      </c>
      <c r="I101" s="218">
        <f>IFERROR(VLOOKUP(B101,'[33]NOV-21'!B:H,7,FALSE),0)</f>
        <v>5194.8</v>
      </c>
      <c r="J101" s="219">
        <f t="shared" si="6"/>
        <v>24360.3</v>
      </c>
      <c r="K101" s="217"/>
      <c r="L101" s="218"/>
      <c r="M101" s="219"/>
      <c r="N101" s="217"/>
      <c r="O101" s="218"/>
      <c r="P101" s="219"/>
      <c r="Q101" s="217"/>
      <c r="R101" s="218"/>
      <c r="S101" s="219"/>
      <c r="T101" s="217"/>
      <c r="U101" s="218"/>
      <c r="V101" s="219"/>
      <c r="W101" s="195">
        <f t="shared" si="7"/>
        <v>59264.7</v>
      </c>
      <c r="X101" s="196">
        <f t="shared" si="7"/>
        <v>8147.85</v>
      </c>
      <c r="Y101" s="197">
        <f t="shared" si="7"/>
        <v>67412.55</v>
      </c>
    </row>
    <row r="102" spans="1:25" ht="13">
      <c r="A102" s="2" t="s">
        <v>275</v>
      </c>
      <c r="B102" s="2" t="s">
        <v>89</v>
      </c>
      <c r="C102" s="89" t="s">
        <v>297</v>
      </c>
      <c r="D102" s="129" t="s">
        <v>298</v>
      </c>
      <c r="E102" s="217">
        <f>IFERROR(VLOOKUP($B102,'[32]OCT-21'!$B:$H,6,FALSE),0)</f>
        <v>1548.67</v>
      </c>
      <c r="F102" s="218">
        <f>IFERROR(VLOOKUP(B102,'[32]OCT-21'!B:H,7,FALSE),0)</f>
        <v>18893.61</v>
      </c>
      <c r="G102" s="219">
        <f t="shared" si="5"/>
        <v>20442.28</v>
      </c>
      <c r="H102" s="217">
        <f>IFERROR(VLOOKUP(B102,'[33]NOV-21'!B:H,6,FALSE),0)</f>
        <v>12400.1</v>
      </c>
      <c r="I102" s="218">
        <f>IFERROR(VLOOKUP(B102,'[33]NOV-21'!B:H,7,FALSE),0)</f>
        <v>14332.35</v>
      </c>
      <c r="J102" s="219">
        <f t="shared" si="6"/>
        <v>26732.45</v>
      </c>
      <c r="K102" s="217"/>
      <c r="L102" s="218"/>
      <c r="M102" s="219"/>
      <c r="N102" s="217"/>
      <c r="O102" s="218"/>
      <c r="P102" s="219"/>
      <c r="Q102" s="217"/>
      <c r="R102" s="218"/>
      <c r="S102" s="219"/>
      <c r="T102" s="217"/>
      <c r="U102" s="218"/>
      <c r="V102" s="219"/>
      <c r="W102" s="195">
        <f t="shared" si="7"/>
        <v>13948.77</v>
      </c>
      <c r="X102" s="196">
        <f t="shared" si="7"/>
        <v>33225.96</v>
      </c>
      <c r="Y102" s="197">
        <f t="shared" si="7"/>
        <v>47174.729999999996</v>
      </c>
    </row>
    <row r="103" spans="1:25" ht="13">
      <c r="A103" s="2" t="s">
        <v>275</v>
      </c>
      <c r="B103" s="2" t="s">
        <v>327</v>
      </c>
      <c r="C103" s="89" t="s">
        <v>297</v>
      </c>
      <c r="D103" s="129" t="s">
        <v>302</v>
      </c>
      <c r="E103" s="217">
        <f>IFERROR(VLOOKUP($B103,'[32]OCT-21'!$B:$H,6,FALSE),0)</f>
        <v>7749.95</v>
      </c>
      <c r="F103" s="218">
        <f>IFERROR(VLOOKUP(B103,'[32]OCT-21'!B:H,7,FALSE),0)</f>
        <v>4480.25</v>
      </c>
      <c r="G103" s="219">
        <f t="shared" si="5"/>
        <v>12230.2</v>
      </c>
      <c r="H103" s="217">
        <f>IFERROR(VLOOKUP(B103,'[33]NOV-21'!B:H,6,FALSE),0)</f>
        <v>5170.05</v>
      </c>
      <c r="I103" s="218">
        <f>IFERROR(VLOOKUP(B103,'[33]NOV-21'!B:H,7,FALSE),0)</f>
        <v>3660.55</v>
      </c>
      <c r="J103" s="219">
        <f t="shared" si="6"/>
        <v>8830.6</v>
      </c>
      <c r="K103" s="217"/>
      <c r="L103" s="218"/>
      <c r="M103" s="219"/>
      <c r="N103" s="217"/>
      <c r="O103" s="218"/>
      <c r="P103" s="219"/>
      <c r="Q103" s="217"/>
      <c r="R103" s="218"/>
      <c r="S103" s="219"/>
      <c r="T103" s="217"/>
      <c r="U103" s="218"/>
      <c r="V103" s="219"/>
      <c r="W103" s="195">
        <f t="shared" si="7"/>
        <v>12920</v>
      </c>
      <c r="X103" s="196">
        <f t="shared" si="7"/>
        <v>8140.8</v>
      </c>
      <c r="Y103" s="197">
        <f t="shared" si="7"/>
        <v>21060.800000000003</v>
      </c>
    </row>
    <row r="104" spans="1:25" ht="13">
      <c r="A104" s="2" t="s">
        <v>275</v>
      </c>
      <c r="B104" s="2" t="s">
        <v>328</v>
      </c>
      <c r="C104" s="89" t="s">
        <v>297</v>
      </c>
      <c r="D104" s="129" t="s">
        <v>302</v>
      </c>
      <c r="E104" s="217">
        <f>IFERROR(VLOOKUP($B104,'[32]OCT-21'!$B:$H,6,FALSE),0)</f>
        <v>19977.3</v>
      </c>
      <c r="F104" s="218">
        <f>IFERROR(VLOOKUP(B104,'[32]OCT-21'!B:H,7,FALSE),0)</f>
        <v>1802.7</v>
      </c>
      <c r="G104" s="219">
        <f t="shared" si="5"/>
        <v>21780</v>
      </c>
      <c r="H104" s="217">
        <f>IFERROR(VLOOKUP(B104,'[33]NOV-21'!B:H,6,FALSE),0)</f>
        <v>9968.4</v>
      </c>
      <c r="I104" s="218">
        <f>IFERROR(VLOOKUP(B104,'[33]NOV-21'!B:H,7,FALSE),0)</f>
        <v>3310.7</v>
      </c>
      <c r="J104" s="219">
        <f t="shared" si="6"/>
        <v>13279.099999999999</v>
      </c>
      <c r="K104" s="217"/>
      <c r="L104" s="218"/>
      <c r="M104" s="219"/>
      <c r="N104" s="217"/>
      <c r="O104" s="218"/>
      <c r="P104" s="219"/>
      <c r="Q104" s="217"/>
      <c r="R104" s="218"/>
      <c r="S104" s="219"/>
      <c r="T104" s="217"/>
      <c r="U104" s="218"/>
      <c r="V104" s="219"/>
      <c r="W104" s="195">
        <f t="shared" si="7"/>
        <v>29945.699999999997</v>
      </c>
      <c r="X104" s="196">
        <f t="shared" si="7"/>
        <v>5113.3999999999996</v>
      </c>
      <c r="Y104" s="197">
        <f t="shared" si="7"/>
        <v>35059.1</v>
      </c>
    </row>
    <row r="105" spans="1:25" ht="13">
      <c r="A105" s="2" t="s">
        <v>275</v>
      </c>
      <c r="B105" s="2" t="s">
        <v>329</v>
      </c>
      <c r="C105" s="89" t="s">
        <v>297</v>
      </c>
      <c r="D105" s="129" t="s">
        <v>302</v>
      </c>
      <c r="E105" s="217">
        <f>IFERROR(VLOOKUP($B105,'[32]OCT-21'!$B:$H,6,FALSE),0)</f>
        <v>19823.75</v>
      </c>
      <c r="F105" s="218">
        <f>IFERROR(VLOOKUP(B105,'[32]OCT-21'!B:H,7,FALSE),0)</f>
        <v>3857.25</v>
      </c>
      <c r="G105" s="219">
        <f t="shared" si="5"/>
        <v>23681</v>
      </c>
      <c r="H105" s="217">
        <f>IFERROR(VLOOKUP(B105,'[33]NOV-21'!B:H,6,FALSE),0)</f>
        <v>12109.05</v>
      </c>
      <c r="I105" s="218">
        <f>IFERROR(VLOOKUP(B105,'[33]NOV-21'!B:H,7,FALSE),0)</f>
        <v>2616.8000000000002</v>
      </c>
      <c r="J105" s="219">
        <f t="shared" si="6"/>
        <v>14725.849999999999</v>
      </c>
      <c r="K105" s="217"/>
      <c r="L105" s="218"/>
      <c r="M105" s="219"/>
      <c r="N105" s="217"/>
      <c r="O105" s="218"/>
      <c r="P105" s="219"/>
      <c r="Q105" s="217"/>
      <c r="R105" s="218"/>
      <c r="S105" s="219"/>
      <c r="T105" s="217"/>
      <c r="U105" s="218"/>
      <c r="V105" s="219"/>
      <c r="W105" s="195">
        <f t="shared" si="7"/>
        <v>31932.799999999999</v>
      </c>
      <c r="X105" s="196">
        <f t="shared" si="7"/>
        <v>6474.05</v>
      </c>
      <c r="Y105" s="197">
        <f t="shared" si="7"/>
        <v>38406.85</v>
      </c>
    </row>
    <row r="106" spans="1:25" ht="13">
      <c r="A106" s="2" t="s">
        <v>275</v>
      </c>
      <c r="B106" s="2" t="s">
        <v>330</v>
      </c>
      <c r="C106" s="89" t="s">
        <v>297</v>
      </c>
      <c r="D106" s="129" t="s">
        <v>302</v>
      </c>
      <c r="E106" s="217">
        <f>IFERROR(VLOOKUP($B106,'[32]OCT-21'!$B:$H,6,FALSE),0)</f>
        <v>11985.2</v>
      </c>
      <c r="F106" s="218">
        <f>IFERROR(VLOOKUP(B106,'[32]OCT-21'!B:H,7,FALSE),0)</f>
        <v>4549.8999999999996</v>
      </c>
      <c r="G106" s="219">
        <f t="shared" si="5"/>
        <v>16535.099999999999</v>
      </c>
      <c r="H106" s="217">
        <f>IFERROR(VLOOKUP(B106,'[33]NOV-21'!B:H,6,FALSE),0)</f>
        <v>6866.2</v>
      </c>
      <c r="I106" s="218">
        <f>IFERROR(VLOOKUP(B106,'[33]NOV-21'!B:H,7,FALSE),0)</f>
        <v>2995.65</v>
      </c>
      <c r="J106" s="219">
        <f t="shared" si="6"/>
        <v>9861.85</v>
      </c>
      <c r="K106" s="217"/>
      <c r="L106" s="218"/>
      <c r="M106" s="219"/>
      <c r="N106" s="217"/>
      <c r="O106" s="218"/>
      <c r="P106" s="219"/>
      <c r="Q106" s="217"/>
      <c r="R106" s="218"/>
      <c r="S106" s="219"/>
      <c r="T106" s="217"/>
      <c r="U106" s="218"/>
      <c r="V106" s="219"/>
      <c r="W106" s="195">
        <f t="shared" si="7"/>
        <v>18851.400000000001</v>
      </c>
      <c r="X106" s="196">
        <f t="shared" si="7"/>
        <v>7545.5499999999993</v>
      </c>
      <c r="Y106" s="197">
        <f t="shared" si="7"/>
        <v>26396.949999999997</v>
      </c>
    </row>
    <row r="107" spans="1:25" ht="13">
      <c r="A107" s="2" t="s">
        <v>275</v>
      </c>
      <c r="B107" s="2" t="s">
        <v>331</v>
      </c>
      <c r="C107" s="89" t="s">
        <v>297</v>
      </c>
      <c r="D107" s="129" t="s">
        <v>302</v>
      </c>
      <c r="E107" s="217">
        <f>IFERROR(VLOOKUP($B107,'[32]OCT-21'!$B:$H,6,FALSE),0)</f>
        <v>15328.25</v>
      </c>
      <c r="F107" s="218">
        <f>IFERROR(VLOOKUP(B107,'[32]OCT-21'!B:H,7,FALSE),0)</f>
        <v>4473</v>
      </c>
      <c r="G107" s="219">
        <f t="shared" si="5"/>
        <v>19801.25</v>
      </c>
      <c r="H107" s="217">
        <f>IFERROR(VLOOKUP(B107,'[33]NOV-21'!B:H,6,FALSE),0)</f>
        <v>5637.4</v>
      </c>
      <c r="I107" s="218">
        <f>IFERROR(VLOOKUP(B107,'[33]NOV-21'!B:H,7,FALSE),0)</f>
        <v>3486.5</v>
      </c>
      <c r="J107" s="219">
        <f t="shared" si="6"/>
        <v>9123.9</v>
      </c>
      <c r="K107" s="217"/>
      <c r="L107" s="218"/>
      <c r="M107" s="219"/>
      <c r="N107" s="217"/>
      <c r="O107" s="218"/>
      <c r="P107" s="219"/>
      <c r="Q107" s="217"/>
      <c r="R107" s="218"/>
      <c r="S107" s="219"/>
      <c r="T107" s="217"/>
      <c r="U107" s="218"/>
      <c r="V107" s="219"/>
      <c r="W107" s="195">
        <f t="shared" si="7"/>
        <v>20965.650000000001</v>
      </c>
      <c r="X107" s="196">
        <f t="shared" si="7"/>
        <v>7959.5</v>
      </c>
      <c r="Y107" s="197">
        <f t="shared" si="7"/>
        <v>28925.15</v>
      </c>
    </row>
    <row r="108" spans="1:25" ht="13">
      <c r="A108" s="2" t="s">
        <v>275</v>
      </c>
      <c r="B108" s="2" t="s">
        <v>313</v>
      </c>
      <c r="C108" s="89" t="s">
        <v>297</v>
      </c>
      <c r="D108" s="129" t="s">
        <v>303</v>
      </c>
      <c r="E108" s="217">
        <f>IFERROR(VLOOKUP($B108,'[32]OCT-21'!$B:$H,6,FALSE),0)</f>
        <v>9677.0499999999993</v>
      </c>
      <c r="F108" s="218">
        <f>IFERROR(VLOOKUP(B108,'[32]OCT-21'!B:H,7,FALSE),0)</f>
        <v>3847.4</v>
      </c>
      <c r="G108" s="219">
        <f t="shared" si="5"/>
        <v>13524.449999999999</v>
      </c>
      <c r="H108" s="217">
        <f>IFERROR(VLOOKUP(B108,'[33]NOV-21'!B:H,6,FALSE),0)</f>
        <v>1790.4</v>
      </c>
      <c r="I108" s="218">
        <f>IFERROR(VLOOKUP(B108,'[33]NOV-21'!B:H,7,FALSE),0)</f>
        <v>374.2</v>
      </c>
      <c r="J108" s="219">
        <f t="shared" si="6"/>
        <v>2164.6</v>
      </c>
      <c r="K108" s="217"/>
      <c r="L108" s="218"/>
      <c r="M108" s="219"/>
      <c r="N108" s="217"/>
      <c r="O108" s="218"/>
      <c r="P108" s="219"/>
      <c r="Q108" s="217"/>
      <c r="R108" s="218"/>
      <c r="S108" s="219"/>
      <c r="T108" s="217"/>
      <c r="U108" s="218"/>
      <c r="V108" s="219"/>
      <c r="W108" s="195">
        <f t="shared" si="7"/>
        <v>11467.449999999999</v>
      </c>
      <c r="X108" s="196">
        <f t="shared" si="7"/>
        <v>4221.6000000000004</v>
      </c>
      <c r="Y108" s="197">
        <f t="shared" si="7"/>
        <v>15689.05</v>
      </c>
    </row>
    <row r="109" spans="1:25" ht="13">
      <c r="A109" s="2" t="s">
        <v>275</v>
      </c>
      <c r="B109" s="2" t="s">
        <v>314</v>
      </c>
      <c r="C109" s="89" t="s">
        <v>297</v>
      </c>
      <c r="D109" s="129" t="s">
        <v>303</v>
      </c>
      <c r="E109" s="217">
        <f>IFERROR(VLOOKUP($B109,'[32]OCT-21'!$B:$H,6,FALSE),0)</f>
        <v>35954.949999999997</v>
      </c>
      <c r="F109" s="218">
        <f>IFERROR(VLOOKUP(B109,'[32]OCT-21'!B:H,7,FALSE),0)</f>
        <v>2509.8000000000002</v>
      </c>
      <c r="G109" s="219">
        <f t="shared" si="5"/>
        <v>38464.75</v>
      </c>
      <c r="H109" s="217">
        <f>IFERROR(VLOOKUP(B109,'[33]NOV-21'!B:H,6,FALSE),0)</f>
        <v>9627.35</v>
      </c>
      <c r="I109" s="218">
        <f>IFERROR(VLOOKUP(B109,'[33]NOV-21'!B:H,7,FALSE),0)</f>
        <v>5145.75</v>
      </c>
      <c r="J109" s="219">
        <f t="shared" si="6"/>
        <v>14773.1</v>
      </c>
      <c r="K109" s="217"/>
      <c r="L109" s="218"/>
      <c r="M109" s="219"/>
      <c r="N109" s="217"/>
      <c r="O109" s="218"/>
      <c r="P109" s="219"/>
      <c r="Q109" s="217"/>
      <c r="R109" s="218"/>
      <c r="S109" s="219"/>
      <c r="T109" s="217"/>
      <c r="U109" s="218"/>
      <c r="V109" s="219"/>
      <c r="W109" s="195">
        <f t="shared" si="7"/>
        <v>45582.299999999996</v>
      </c>
      <c r="X109" s="196">
        <f t="shared" si="7"/>
        <v>7655.55</v>
      </c>
      <c r="Y109" s="197">
        <f t="shared" si="7"/>
        <v>53237.85</v>
      </c>
    </row>
    <row r="110" spans="1:25" ht="13">
      <c r="A110" s="2" t="s">
        <v>275</v>
      </c>
      <c r="B110" s="2" t="s">
        <v>315</v>
      </c>
      <c r="C110" s="89" t="s">
        <v>297</v>
      </c>
      <c r="D110" s="129" t="s">
        <v>303</v>
      </c>
      <c r="E110" s="217">
        <f>IFERROR(VLOOKUP($B110,'[32]OCT-21'!$B:$H,6,FALSE),0)</f>
        <v>13746.05</v>
      </c>
      <c r="F110" s="218">
        <f>IFERROR(VLOOKUP(B110,'[32]OCT-21'!B:H,7,FALSE),0)</f>
        <v>3900.15</v>
      </c>
      <c r="G110" s="219">
        <f t="shared" si="5"/>
        <v>17646.2</v>
      </c>
      <c r="H110" s="217">
        <f>IFERROR(VLOOKUP(B110,'[33]NOV-21'!B:H,6,FALSE),0)</f>
        <v>12818.25</v>
      </c>
      <c r="I110" s="218">
        <f>IFERROR(VLOOKUP(B110,'[33]NOV-21'!B:H,7,FALSE),0)</f>
        <v>4612.6499999999996</v>
      </c>
      <c r="J110" s="219">
        <f t="shared" si="6"/>
        <v>17430.900000000001</v>
      </c>
      <c r="K110" s="217"/>
      <c r="L110" s="218"/>
      <c r="M110" s="219"/>
      <c r="N110" s="217"/>
      <c r="O110" s="218"/>
      <c r="P110" s="219"/>
      <c r="Q110" s="217"/>
      <c r="R110" s="218"/>
      <c r="S110" s="219"/>
      <c r="T110" s="217"/>
      <c r="U110" s="218"/>
      <c r="V110" s="219"/>
      <c r="W110" s="195">
        <f t="shared" si="7"/>
        <v>26564.3</v>
      </c>
      <c r="X110" s="196">
        <f t="shared" si="7"/>
        <v>8512.7999999999993</v>
      </c>
      <c r="Y110" s="197">
        <f t="shared" si="7"/>
        <v>35077.100000000006</v>
      </c>
    </row>
    <row r="111" spans="1:25" ht="13">
      <c r="A111" s="2" t="s">
        <v>275</v>
      </c>
      <c r="B111" s="2" t="s">
        <v>316</v>
      </c>
      <c r="C111" s="89" t="s">
        <v>297</v>
      </c>
      <c r="D111" s="129" t="s">
        <v>303</v>
      </c>
      <c r="E111" s="217">
        <f>IFERROR(VLOOKUP($B111,'[32]OCT-21'!$B:$H,6,FALSE),0)</f>
        <v>7273.55</v>
      </c>
      <c r="F111" s="218">
        <f>IFERROR(VLOOKUP(B111,'[32]OCT-21'!B:H,7,FALSE),0)</f>
        <v>2228.4</v>
      </c>
      <c r="G111" s="219">
        <f t="shared" si="5"/>
        <v>9501.9500000000007</v>
      </c>
      <c r="H111" s="217">
        <f>IFERROR(VLOOKUP(B111,'[33]NOV-21'!B:H,6,FALSE),0)</f>
        <v>18794.349999999999</v>
      </c>
      <c r="I111" s="218">
        <f>IFERROR(VLOOKUP(B111,'[33]NOV-21'!B:H,7,FALSE),0)</f>
        <v>3840.95</v>
      </c>
      <c r="J111" s="219">
        <f t="shared" si="6"/>
        <v>22635.3</v>
      </c>
      <c r="K111" s="217"/>
      <c r="L111" s="218"/>
      <c r="M111" s="219"/>
      <c r="N111" s="217"/>
      <c r="O111" s="218"/>
      <c r="P111" s="219"/>
      <c r="Q111" s="217"/>
      <c r="R111" s="218"/>
      <c r="S111" s="219"/>
      <c r="T111" s="217"/>
      <c r="U111" s="218"/>
      <c r="V111" s="219"/>
      <c r="W111" s="195">
        <f t="shared" si="7"/>
        <v>26067.899999999998</v>
      </c>
      <c r="X111" s="196">
        <f t="shared" si="7"/>
        <v>6069.35</v>
      </c>
      <c r="Y111" s="197">
        <f t="shared" si="7"/>
        <v>32137.25</v>
      </c>
    </row>
    <row r="112" spans="1:25" ht="13">
      <c r="A112" s="2" t="s">
        <v>277</v>
      </c>
      <c r="B112" s="2" t="s">
        <v>99</v>
      </c>
      <c r="C112" s="89" t="s">
        <v>297</v>
      </c>
      <c r="D112" s="129" t="s">
        <v>302</v>
      </c>
      <c r="E112" s="217">
        <f>IFERROR(VLOOKUP($B112,'[32]OCT-21'!$B:$H,6,FALSE),0)</f>
        <v>0</v>
      </c>
      <c r="F112" s="218">
        <f>IFERROR(VLOOKUP(B112,'[32]OCT-21'!B:H,7,FALSE),0)</f>
        <v>0</v>
      </c>
      <c r="G112" s="219">
        <f t="shared" si="5"/>
        <v>0</v>
      </c>
      <c r="H112" s="217">
        <f>IFERROR(VLOOKUP(B112,'[33]NOV-21'!B:H,6,FALSE),0)</f>
        <v>0</v>
      </c>
      <c r="I112" s="218">
        <f>IFERROR(VLOOKUP(B112,'[33]NOV-21'!B:H,7,FALSE),0)</f>
        <v>0</v>
      </c>
      <c r="J112" s="219">
        <f t="shared" si="6"/>
        <v>0</v>
      </c>
      <c r="K112" s="217"/>
      <c r="L112" s="218"/>
      <c r="M112" s="219"/>
      <c r="N112" s="217"/>
      <c r="O112" s="218"/>
      <c r="P112" s="219"/>
      <c r="Q112" s="217"/>
      <c r="R112" s="218"/>
      <c r="S112" s="219"/>
      <c r="T112" s="217"/>
      <c r="U112" s="218"/>
      <c r="V112" s="219"/>
      <c r="W112" s="195">
        <f t="shared" si="7"/>
        <v>0</v>
      </c>
      <c r="X112" s="196">
        <f t="shared" si="7"/>
        <v>0</v>
      </c>
      <c r="Y112" s="197">
        <f t="shared" si="7"/>
        <v>0</v>
      </c>
    </row>
    <row r="113" spans="1:25" ht="13">
      <c r="A113" s="2" t="s">
        <v>277</v>
      </c>
      <c r="B113" s="2" t="s">
        <v>100</v>
      </c>
      <c r="C113" s="89" t="s">
        <v>297</v>
      </c>
      <c r="D113" s="129" t="s">
        <v>302</v>
      </c>
      <c r="E113" s="217">
        <f>IFERROR(VLOOKUP($B113,'[32]OCT-21'!$B:$H,6,FALSE),0)</f>
        <v>0</v>
      </c>
      <c r="F113" s="218">
        <f>IFERROR(VLOOKUP(B113,'[32]OCT-21'!B:H,7,FALSE),0)</f>
        <v>0</v>
      </c>
      <c r="G113" s="219">
        <f t="shared" si="5"/>
        <v>0</v>
      </c>
      <c r="H113" s="217">
        <f>IFERROR(VLOOKUP(B113,'[33]NOV-21'!B:H,6,FALSE),0)</f>
        <v>0</v>
      </c>
      <c r="I113" s="218">
        <f>IFERROR(VLOOKUP(B113,'[33]NOV-21'!B:H,7,FALSE),0)</f>
        <v>0</v>
      </c>
      <c r="J113" s="219">
        <f t="shared" si="6"/>
        <v>0</v>
      </c>
      <c r="K113" s="217"/>
      <c r="L113" s="218"/>
      <c r="M113" s="219"/>
      <c r="N113" s="217"/>
      <c r="O113" s="218"/>
      <c r="P113" s="219"/>
      <c r="Q113" s="217"/>
      <c r="R113" s="218"/>
      <c r="S113" s="219"/>
      <c r="T113" s="217"/>
      <c r="U113" s="218"/>
      <c r="V113" s="219"/>
      <c r="W113" s="195">
        <f t="shared" si="7"/>
        <v>0</v>
      </c>
      <c r="X113" s="196">
        <f t="shared" si="7"/>
        <v>0</v>
      </c>
      <c r="Y113" s="197">
        <f t="shared" si="7"/>
        <v>0</v>
      </c>
    </row>
    <row r="114" spans="1:25" ht="13">
      <c r="A114" s="2" t="s">
        <v>277</v>
      </c>
      <c r="B114" s="2" t="s">
        <v>101</v>
      </c>
      <c r="C114" s="89" t="s">
        <v>297</v>
      </c>
      <c r="D114" s="129" t="s">
        <v>303</v>
      </c>
      <c r="E114" s="217">
        <f>IFERROR(VLOOKUP($B114,'[32]OCT-21'!$B:$H,6,FALSE),0)</f>
        <v>6326.2</v>
      </c>
      <c r="F114" s="218">
        <f>IFERROR(VLOOKUP(B114,'[32]OCT-21'!B:H,7,FALSE),0)</f>
        <v>196.15</v>
      </c>
      <c r="G114" s="219">
        <f t="shared" si="5"/>
        <v>6522.3499999999995</v>
      </c>
      <c r="H114" s="217">
        <f>IFERROR(VLOOKUP(B114,'[33]NOV-21'!B:H,6,FALSE),0)</f>
        <v>26256.15</v>
      </c>
      <c r="I114" s="218">
        <f>IFERROR(VLOOKUP(B114,'[33]NOV-21'!B:H,7,FALSE),0)</f>
        <v>6994.45</v>
      </c>
      <c r="J114" s="219">
        <f t="shared" si="6"/>
        <v>33250.6</v>
      </c>
      <c r="K114" s="217"/>
      <c r="L114" s="218"/>
      <c r="M114" s="219"/>
      <c r="N114" s="217"/>
      <c r="O114" s="218"/>
      <c r="P114" s="219"/>
      <c r="Q114" s="217"/>
      <c r="R114" s="218"/>
      <c r="S114" s="219"/>
      <c r="T114" s="217"/>
      <c r="U114" s="218"/>
      <c r="V114" s="219"/>
      <c r="W114" s="195">
        <f t="shared" si="7"/>
        <v>32582.350000000002</v>
      </c>
      <c r="X114" s="196">
        <f t="shared" si="7"/>
        <v>7190.5999999999995</v>
      </c>
      <c r="Y114" s="197">
        <f t="shared" si="7"/>
        <v>39772.949999999997</v>
      </c>
    </row>
    <row r="115" spans="1:25" ht="13">
      <c r="A115" s="2" t="s">
        <v>277</v>
      </c>
      <c r="B115" s="2" t="s">
        <v>102</v>
      </c>
      <c r="C115" s="89" t="s">
        <v>297</v>
      </c>
      <c r="D115" s="129" t="s">
        <v>303</v>
      </c>
      <c r="E115" s="217">
        <f>IFERROR(VLOOKUP($B115,'[32]OCT-21'!$B:$H,6,FALSE),0)</f>
        <v>880.5</v>
      </c>
      <c r="F115" s="218">
        <f>IFERROR(VLOOKUP(B115,'[32]OCT-21'!B:H,7,FALSE),0)</f>
        <v>194.7</v>
      </c>
      <c r="G115" s="219">
        <f t="shared" si="5"/>
        <v>1075.2</v>
      </c>
      <c r="H115" s="217">
        <f>IFERROR(VLOOKUP(B115,'[33]NOV-21'!B:H,6,FALSE),0)</f>
        <v>20853.05</v>
      </c>
      <c r="I115" s="218">
        <f>IFERROR(VLOOKUP(B115,'[33]NOV-21'!B:H,7,FALSE),0)</f>
        <v>5796.95</v>
      </c>
      <c r="J115" s="219">
        <f t="shared" si="6"/>
        <v>26650</v>
      </c>
      <c r="K115" s="217"/>
      <c r="L115" s="218"/>
      <c r="M115" s="219"/>
      <c r="N115" s="217"/>
      <c r="O115" s="218"/>
      <c r="P115" s="219"/>
      <c r="Q115" s="217"/>
      <c r="R115" s="218"/>
      <c r="S115" s="219"/>
      <c r="T115" s="217"/>
      <c r="U115" s="218"/>
      <c r="V115" s="219"/>
      <c r="W115" s="195">
        <f t="shared" si="7"/>
        <v>21733.55</v>
      </c>
      <c r="X115" s="196">
        <f t="shared" si="7"/>
        <v>5991.65</v>
      </c>
      <c r="Y115" s="197">
        <f t="shared" si="7"/>
        <v>27725.200000000001</v>
      </c>
    </row>
    <row r="116" spans="1:25" ht="13">
      <c r="A116" s="2" t="s">
        <v>277</v>
      </c>
      <c r="B116" s="2" t="s">
        <v>103</v>
      </c>
      <c r="C116" s="89" t="s">
        <v>297</v>
      </c>
      <c r="D116" s="129" t="s">
        <v>303</v>
      </c>
      <c r="E116" s="217">
        <f>IFERROR(VLOOKUP($B116,'[32]OCT-21'!$B:$H,6,FALSE),0)</f>
        <v>87548.35</v>
      </c>
      <c r="F116" s="218">
        <f>IFERROR(VLOOKUP(B116,'[32]OCT-21'!B:H,7,FALSE),0)</f>
        <v>307.45</v>
      </c>
      <c r="G116" s="219">
        <f t="shared" si="5"/>
        <v>87855.8</v>
      </c>
      <c r="H116" s="217">
        <f>IFERROR(VLOOKUP(B116,'[33]NOV-21'!B:H,6,FALSE),0)</f>
        <v>76362.8</v>
      </c>
      <c r="I116" s="218">
        <f>IFERROR(VLOOKUP(B116,'[33]NOV-21'!B:H,7,FALSE),0)</f>
        <v>0</v>
      </c>
      <c r="J116" s="219">
        <f t="shared" si="6"/>
        <v>76362.8</v>
      </c>
      <c r="K116" s="217"/>
      <c r="L116" s="218"/>
      <c r="M116" s="219"/>
      <c r="N116" s="217"/>
      <c r="O116" s="218"/>
      <c r="P116" s="219"/>
      <c r="Q116" s="217"/>
      <c r="R116" s="218"/>
      <c r="S116" s="219"/>
      <c r="T116" s="217"/>
      <c r="U116" s="218"/>
      <c r="V116" s="219"/>
      <c r="W116" s="195">
        <f t="shared" si="7"/>
        <v>163911.15000000002</v>
      </c>
      <c r="X116" s="196">
        <f t="shared" si="7"/>
        <v>307.45</v>
      </c>
      <c r="Y116" s="197">
        <f t="shared" si="7"/>
        <v>164218.6</v>
      </c>
    </row>
    <row r="117" spans="1:25" ht="13">
      <c r="A117" s="2" t="s">
        <v>277</v>
      </c>
      <c r="B117" s="2" t="s">
        <v>104</v>
      </c>
      <c r="C117" s="89" t="s">
        <v>297</v>
      </c>
      <c r="D117" s="129" t="s">
        <v>303</v>
      </c>
      <c r="E117" s="217">
        <f>IFERROR(VLOOKUP($B117,'[32]OCT-21'!$B:$H,6,FALSE),0)</f>
        <v>41389.35</v>
      </c>
      <c r="F117" s="218">
        <f>IFERROR(VLOOKUP(B117,'[32]OCT-21'!B:H,7,FALSE),0)</f>
        <v>4</v>
      </c>
      <c r="G117" s="219">
        <f t="shared" si="5"/>
        <v>41393.35</v>
      </c>
      <c r="H117" s="217">
        <f>IFERROR(VLOOKUP(B117,'[33]NOV-21'!B:H,6,FALSE),0)</f>
        <v>77454.05</v>
      </c>
      <c r="I117" s="218">
        <f>IFERROR(VLOOKUP(B117,'[33]NOV-21'!B:H,7,FALSE),0)</f>
        <v>1.95</v>
      </c>
      <c r="J117" s="219">
        <f t="shared" si="6"/>
        <v>77456</v>
      </c>
      <c r="K117" s="217"/>
      <c r="L117" s="218"/>
      <c r="M117" s="219"/>
      <c r="N117" s="217"/>
      <c r="O117" s="218"/>
      <c r="P117" s="219"/>
      <c r="Q117" s="217"/>
      <c r="R117" s="218"/>
      <c r="S117" s="219"/>
      <c r="T117" s="217"/>
      <c r="U117" s="218"/>
      <c r="V117" s="219"/>
      <c r="W117" s="195">
        <f t="shared" si="7"/>
        <v>118843.4</v>
      </c>
      <c r="X117" s="196">
        <f t="shared" si="7"/>
        <v>5.95</v>
      </c>
      <c r="Y117" s="197">
        <f t="shared" si="7"/>
        <v>118849.35</v>
      </c>
    </row>
    <row r="118" spans="1:25" ht="13">
      <c r="A118" s="2" t="s">
        <v>277</v>
      </c>
      <c r="B118" s="2" t="s">
        <v>105</v>
      </c>
      <c r="C118" s="89" t="s">
        <v>297</v>
      </c>
      <c r="D118" s="129" t="s">
        <v>302</v>
      </c>
      <c r="E118" s="217">
        <f>IFERROR(VLOOKUP($B118,'[32]OCT-21'!$B:$H,6,FALSE),0)</f>
        <v>11896.65</v>
      </c>
      <c r="F118" s="218">
        <f>IFERROR(VLOOKUP(B118,'[32]OCT-21'!B:H,7,FALSE),0)</f>
        <v>464.5</v>
      </c>
      <c r="G118" s="219">
        <f t="shared" si="5"/>
        <v>12361.15</v>
      </c>
      <c r="H118" s="217">
        <f>IFERROR(VLOOKUP(B118,'[33]NOV-21'!B:H,6,FALSE),0)</f>
        <v>40986.15</v>
      </c>
      <c r="I118" s="218">
        <f>IFERROR(VLOOKUP(B118,'[33]NOV-21'!B:H,7,FALSE),0)</f>
        <v>3421.3</v>
      </c>
      <c r="J118" s="219">
        <f t="shared" si="6"/>
        <v>44407.450000000004</v>
      </c>
      <c r="K118" s="217"/>
      <c r="L118" s="218"/>
      <c r="M118" s="219"/>
      <c r="N118" s="217"/>
      <c r="O118" s="218"/>
      <c r="P118" s="219"/>
      <c r="Q118" s="217"/>
      <c r="R118" s="218"/>
      <c r="S118" s="219"/>
      <c r="T118" s="217"/>
      <c r="U118" s="218"/>
      <c r="V118" s="219"/>
      <c r="W118" s="195">
        <f t="shared" si="7"/>
        <v>52882.8</v>
      </c>
      <c r="X118" s="196">
        <f t="shared" si="7"/>
        <v>3885.8</v>
      </c>
      <c r="Y118" s="197">
        <f t="shared" si="7"/>
        <v>56768.600000000006</v>
      </c>
    </row>
    <row r="119" spans="1:25" ht="13">
      <c r="A119" s="2" t="s">
        <v>277</v>
      </c>
      <c r="B119" s="2" t="s">
        <v>106</v>
      </c>
      <c r="C119" s="89" t="s">
        <v>297</v>
      </c>
      <c r="D119" s="129" t="s">
        <v>302</v>
      </c>
      <c r="E119" s="217">
        <f>IFERROR(VLOOKUP($B119,'[32]OCT-21'!$B:$H,6,FALSE),0)</f>
        <v>48670.75</v>
      </c>
      <c r="F119" s="218">
        <f>IFERROR(VLOOKUP(B119,'[32]OCT-21'!B:H,7,FALSE),0)</f>
        <v>4713.6499999999996</v>
      </c>
      <c r="G119" s="219">
        <f t="shared" si="5"/>
        <v>53384.4</v>
      </c>
      <c r="H119" s="217">
        <f>IFERROR(VLOOKUP(B119,'[33]NOV-21'!B:H,6,FALSE),0)</f>
        <v>20405.55</v>
      </c>
      <c r="I119" s="218">
        <f>IFERROR(VLOOKUP(B119,'[33]NOV-21'!B:H,7,FALSE),0)</f>
        <v>1195.25</v>
      </c>
      <c r="J119" s="219">
        <f t="shared" si="6"/>
        <v>21600.799999999999</v>
      </c>
      <c r="K119" s="217"/>
      <c r="L119" s="218"/>
      <c r="M119" s="219"/>
      <c r="N119" s="217"/>
      <c r="O119" s="218"/>
      <c r="P119" s="219"/>
      <c r="Q119" s="217"/>
      <c r="R119" s="218"/>
      <c r="S119" s="219"/>
      <c r="T119" s="217"/>
      <c r="U119" s="218"/>
      <c r="V119" s="219"/>
      <c r="W119" s="195">
        <f t="shared" si="7"/>
        <v>69076.3</v>
      </c>
      <c r="X119" s="196">
        <f t="shared" si="7"/>
        <v>5908.9</v>
      </c>
      <c r="Y119" s="197">
        <f t="shared" si="7"/>
        <v>74985.2</v>
      </c>
    </row>
    <row r="120" spans="1:25" ht="13">
      <c r="A120" s="2" t="s">
        <v>277</v>
      </c>
      <c r="B120" s="2" t="s">
        <v>107</v>
      </c>
      <c r="C120" s="89" t="s">
        <v>297</v>
      </c>
      <c r="D120" s="129" t="s">
        <v>303</v>
      </c>
      <c r="E120" s="217">
        <f>IFERROR(VLOOKUP($B120,'[32]OCT-21'!$B:$H,6,FALSE),0)</f>
        <v>39.15</v>
      </c>
      <c r="F120" s="218">
        <f>IFERROR(VLOOKUP(B120,'[32]OCT-21'!B:H,7,FALSE),0)</f>
        <v>0</v>
      </c>
      <c r="G120" s="219">
        <f t="shared" si="5"/>
        <v>39.15</v>
      </c>
      <c r="H120" s="217">
        <f>IFERROR(VLOOKUP(B120,'[33]NOV-21'!B:H,6,FALSE),0)</f>
        <v>0</v>
      </c>
      <c r="I120" s="218">
        <f>IFERROR(VLOOKUP(B120,'[33]NOV-21'!B:H,7,FALSE),0)</f>
        <v>0</v>
      </c>
      <c r="J120" s="219">
        <f t="shared" si="6"/>
        <v>0</v>
      </c>
      <c r="K120" s="217"/>
      <c r="L120" s="218"/>
      <c r="M120" s="219"/>
      <c r="N120" s="217"/>
      <c r="O120" s="218"/>
      <c r="P120" s="219"/>
      <c r="Q120" s="217"/>
      <c r="R120" s="218"/>
      <c r="S120" s="219"/>
      <c r="T120" s="217"/>
      <c r="U120" s="218"/>
      <c r="V120" s="219"/>
      <c r="W120" s="195">
        <f t="shared" si="7"/>
        <v>39.15</v>
      </c>
      <c r="X120" s="196">
        <f t="shared" si="7"/>
        <v>0</v>
      </c>
      <c r="Y120" s="197">
        <f t="shared" si="7"/>
        <v>39.15</v>
      </c>
    </row>
    <row r="121" spans="1:25" ht="13">
      <c r="A121" s="2" t="s">
        <v>277</v>
      </c>
      <c r="B121" s="2" t="s">
        <v>108</v>
      </c>
      <c r="C121" s="89" t="s">
        <v>297</v>
      </c>
      <c r="D121" s="129" t="s">
        <v>303</v>
      </c>
      <c r="E121" s="217">
        <f>IFERROR(VLOOKUP($B121,'[32]OCT-21'!$B:$H,6,FALSE),0)</f>
        <v>44.75</v>
      </c>
      <c r="F121" s="218">
        <f>IFERROR(VLOOKUP(B121,'[32]OCT-21'!B:H,7,FALSE),0)</f>
        <v>0</v>
      </c>
      <c r="G121" s="219">
        <f t="shared" si="5"/>
        <v>44.75</v>
      </c>
      <c r="H121" s="217">
        <f>IFERROR(VLOOKUP(B121,'[33]NOV-21'!B:H,6,FALSE),0)</f>
        <v>11.85</v>
      </c>
      <c r="I121" s="218">
        <f>IFERROR(VLOOKUP(B121,'[33]NOV-21'!B:H,7,FALSE),0)</f>
        <v>0</v>
      </c>
      <c r="J121" s="219">
        <f t="shared" si="6"/>
        <v>11.85</v>
      </c>
      <c r="K121" s="217"/>
      <c r="L121" s="218"/>
      <c r="M121" s="219"/>
      <c r="N121" s="217"/>
      <c r="O121" s="218"/>
      <c r="P121" s="219"/>
      <c r="Q121" s="217"/>
      <c r="R121" s="218"/>
      <c r="S121" s="219"/>
      <c r="T121" s="217"/>
      <c r="U121" s="218"/>
      <c r="V121" s="219"/>
      <c r="W121" s="195">
        <f t="shared" si="7"/>
        <v>56.6</v>
      </c>
      <c r="X121" s="196">
        <f t="shared" si="7"/>
        <v>0</v>
      </c>
      <c r="Y121" s="197">
        <f t="shared" si="7"/>
        <v>56.6</v>
      </c>
    </row>
    <row r="122" spans="1:25" ht="13">
      <c r="A122" s="2" t="s">
        <v>277</v>
      </c>
      <c r="B122" s="2" t="s">
        <v>109</v>
      </c>
      <c r="C122" s="89" t="s">
        <v>297</v>
      </c>
      <c r="D122" s="129" t="s">
        <v>304</v>
      </c>
      <c r="E122" s="217">
        <f>IFERROR(VLOOKUP($B122,'[32]OCT-21'!$B:$H,6,FALSE),0)</f>
        <v>61975.4</v>
      </c>
      <c r="F122" s="218">
        <f>IFERROR(VLOOKUP(B122,'[32]OCT-21'!B:H,7,FALSE),0)</f>
        <v>312.89999999999998</v>
      </c>
      <c r="G122" s="219">
        <f t="shared" si="5"/>
        <v>62288.3</v>
      </c>
      <c r="H122" s="217">
        <f>IFERROR(VLOOKUP(B122,'[33]NOV-21'!B:H,6,FALSE),0)</f>
        <v>33050.1</v>
      </c>
      <c r="I122" s="218">
        <f>IFERROR(VLOOKUP(B122,'[33]NOV-21'!B:H,7,FALSE),0)</f>
        <v>1581.5</v>
      </c>
      <c r="J122" s="219">
        <f t="shared" si="6"/>
        <v>34631.599999999999</v>
      </c>
      <c r="K122" s="217"/>
      <c r="L122" s="218"/>
      <c r="M122" s="219"/>
      <c r="N122" s="217"/>
      <c r="O122" s="218"/>
      <c r="P122" s="219"/>
      <c r="Q122" s="217"/>
      <c r="R122" s="218"/>
      <c r="S122" s="219"/>
      <c r="T122" s="217"/>
      <c r="U122" s="218"/>
      <c r="V122" s="219"/>
      <c r="W122" s="195">
        <f t="shared" si="7"/>
        <v>95025.5</v>
      </c>
      <c r="X122" s="196">
        <f t="shared" si="7"/>
        <v>1894.4</v>
      </c>
      <c r="Y122" s="197">
        <f t="shared" si="7"/>
        <v>96919.9</v>
      </c>
    </row>
    <row r="123" spans="1:25" ht="13">
      <c r="A123" s="2" t="s">
        <v>277</v>
      </c>
      <c r="B123" s="2" t="s">
        <v>110</v>
      </c>
      <c r="C123" s="89" t="s">
        <v>297</v>
      </c>
      <c r="D123" s="129" t="s">
        <v>304</v>
      </c>
      <c r="E123" s="217">
        <f>IFERROR(VLOOKUP($B123,'[32]OCT-21'!$B:$H,6,FALSE),0)</f>
        <v>56131.1</v>
      </c>
      <c r="F123" s="218">
        <f>IFERROR(VLOOKUP(B123,'[32]OCT-21'!B:H,7,FALSE),0)</f>
        <v>580.25</v>
      </c>
      <c r="G123" s="219">
        <f t="shared" si="5"/>
        <v>56711.35</v>
      </c>
      <c r="H123" s="217">
        <f>IFERROR(VLOOKUP(B123,'[33]NOV-21'!B:H,6,FALSE),0)</f>
        <v>37799.199999999997</v>
      </c>
      <c r="I123" s="218">
        <f>IFERROR(VLOOKUP(B123,'[33]NOV-21'!B:H,7,FALSE),0)</f>
        <v>3720.9</v>
      </c>
      <c r="J123" s="219">
        <f t="shared" si="6"/>
        <v>41520.1</v>
      </c>
      <c r="K123" s="217"/>
      <c r="L123" s="218"/>
      <c r="M123" s="219"/>
      <c r="N123" s="217"/>
      <c r="O123" s="218"/>
      <c r="P123" s="219"/>
      <c r="Q123" s="217"/>
      <c r="R123" s="218"/>
      <c r="S123" s="219"/>
      <c r="T123" s="217"/>
      <c r="U123" s="218"/>
      <c r="V123" s="219"/>
      <c r="W123" s="195">
        <f t="shared" si="7"/>
        <v>93930.299999999988</v>
      </c>
      <c r="X123" s="196">
        <f t="shared" si="7"/>
        <v>4301.1499999999996</v>
      </c>
      <c r="Y123" s="197">
        <f t="shared" si="7"/>
        <v>98231.45</v>
      </c>
    </row>
    <row r="124" spans="1:25" ht="13">
      <c r="A124" s="2" t="s">
        <v>277</v>
      </c>
      <c r="B124" s="2" t="s">
        <v>111</v>
      </c>
      <c r="C124" s="89" t="s">
        <v>297</v>
      </c>
      <c r="D124" s="129" t="s">
        <v>298</v>
      </c>
      <c r="E124" s="217">
        <f>IFERROR(VLOOKUP($B124,'[32]OCT-21'!$B:$H,6,FALSE),0)</f>
        <v>52430.85</v>
      </c>
      <c r="F124" s="218">
        <f>IFERROR(VLOOKUP(B124,'[32]OCT-21'!B:H,7,FALSE),0)</f>
        <v>2661</v>
      </c>
      <c r="G124" s="219">
        <f t="shared" si="5"/>
        <v>55091.85</v>
      </c>
      <c r="H124" s="217">
        <f>IFERROR(VLOOKUP(B124,'[33]NOV-21'!B:H,6,FALSE),0)</f>
        <v>34072.400000000001</v>
      </c>
      <c r="I124" s="218">
        <f>IFERROR(VLOOKUP(B124,'[33]NOV-21'!B:H,7,FALSE),0)</f>
        <v>3333.8</v>
      </c>
      <c r="J124" s="219">
        <f t="shared" si="6"/>
        <v>37406.200000000004</v>
      </c>
      <c r="K124" s="217"/>
      <c r="L124" s="218"/>
      <c r="M124" s="219"/>
      <c r="N124" s="217"/>
      <c r="O124" s="218"/>
      <c r="P124" s="219"/>
      <c r="Q124" s="217"/>
      <c r="R124" s="218"/>
      <c r="S124" s="219"/>
      <c r="T124" s="217"/>
      <c r="U124" s="218"/>
      <c r="V124" s="219"/>
      <c r="W124" s="195">
        <f t="shared" si="7"/>
        <v>86503.25</v>
      </c>
      <c r="X124" s="196">
        <f t="shared" si="7"/>
        <v>5994.8</v>
      </c>
      <c r="Y124" s="197">
        <f t="shared" si="7"/>
        <v>92498.05</v>
      </c>
    </row>
    <row r="125" spans="1:25" ht="13">
      <c r="A125" s="2" t="s">
        <v>277</v>
      </c>
      <c r="B125" s="2" t="s">
        <v>112</v>
      </c>
      <c r="C125" s="89" t="s">
        <v>297</v>
      </c>
      <c r="D125" s="129" t="s">
        <v>298</v>
      </c>
      <c r="E125" s="217">
        <f>IFERROR(VLOOKUP($B125,'[32]OCT-21'!$B:$H,6,FALSE),0)</f>
        <v>55200.800000000003</v>
      </c>
      <c r="F125" s="218">
        <f>IFERROR(VLOOKUP(B125,'[32]OCT-21'!B:H,7,FALSE),0)</f>
        <v>2956.25</v>
      </c>
      <c r="G125" s="219">
        <f t="shared" si="5"/>
        <v>58157.05</v>
      </c>
      <c r="H125" s="217">
        <f>IFERROR(VLOOKUP(B125,'[33]NOV-21'!B:H,6,FALSE),0)</f>
        <v>37542.85</v>
      </c>
      <c r="I125" s="218">
        <f>IFERROR(VLOOKUP(B125,'[33]NOV-21'!B:H,7,FALSE),0)</f>
        <v>5935.3</v>
      </c>
      <c r="J125" s="219">
        <f t="shared" si="6"/>
        <v>43478.15</v>
      </c>
      <c r="K125" s="217"/>
      <c r="L125" s="218"/>
      <c r="M125" s="219"/>
      <c r="N125" s="217"/>
      <c r="O125" s="218"/>
      <c r="P125" s="219"/>
      <c r="Q125" s="217"/>
      <c r="R125" s="218"/>
      <c r="S125" s="219"/>
      <c r="T125" s="217"/>
      <c r="U125" s="218"/>
      <c r="V125" s="219"/>
      <c r="W125" s="195">
        <f t="shared" si="7"/>
        <v>92743.65</v>
      </c>
      <c r="X125" s="196">
        <f t="shared" si="7"/>
        <v>8891.5499999999993</v>
      </c>
      <c r="Y125" s="197">
        <f t="shared" si="7"/>
        <v>101635.20000000001</v>
      </c>
    </row>
    <row r="126" spans="1:25" ht="13">
      <c r="A126" s="2" t="s">
        <v>277</v>
      </c>
      <c r="B126" s="2" t="s">
        <v>113</v>
      </c>
      <c r="C126" s="89" t="s">
        <v>297</v>
      </c>
      <c r="D126" s="129" t="s">
        <v>304</v>
      </c>
      <c r="E126" s="217">
        <f>IFERROR(VLOOKUP($B126,'[32]OCT-21'!$B:$H,6,FALSE),0)</f>
        <v>7687.35</v>
      </c>
      <c r="F126" s="218">
        <f>IFERROR(VLOOKUP(B126,'[32]OCT-21'!B:H,7,FALSE),0)</f>
        <v>105.2</v>
      </c>
      <c r="G126" s="219">
        <f t="shared" si="5"/>
        <v>7792.55</v>
      </c>
      <c r="H126" s="217">
        <f>IFERROR(VLOOKUP(B126,'[33]NOV-21'!B:H,6,FALSE),0)</f>
        <v>37227.5</v>
      </c>
      <c r="I126" s="218">
        <f>IFERROR(VLOOKUP(B126,'[33]NOV-21'!B:H,7,FALSE),0)</f>
        <v>4804</v>
      </c>
      <c r="J126" s="219">
        <f t="shared" si="6"/>
        <v>42031.5</v>
      </c>
      <c r="K126" s="217"/>
      <c r="L126" s="218"/>
      <c r="M126" s="219"/>
      <c r="N126" s="217"/>
      <c r="O126" s="218"/>
      <c r="P126" s="219"/>
      <c r="Q126" s="217"/>
      <c r="R126" s="218"/>
      <c r="S126" s="219"/>
      <c r="T126" s="217"/>
      <c r="U126" s="218"/>
      <c r="V126" s="219"/>
      <c r="W126" s="195">
        <f t="shared" si="7"/>
        <v>44914.85</v>
      </c>
      <c r="X126" s="196">
        <f t="shared" si="7"/>
        <v>4909.2</v>
      </c>
      <c r="Y126" s="197">
        <f t="shared" si="7"/>
        <v>49824.05</v>
      </c>
    </row>
    <row r="127" spans="1:25" ht="13">
      <c r="A127" s="2" t="s">
        <v>277</v>
      </c>
      <c r="B127" s="2" t="s">
        <v>114</v>
      </c>
      <c r="C127" s="89" t="s">
        <v>297</v>
      </c>
      <c r="D127" s="129" t="s">
        <v>304</v>
      </c>
      <c r="E127" s="217">
        <f>IFERROR(VLOOKUP($B127,'[32]OCT-21'!$B:$H,6,FALSE),0)</f>
        <v>48059.3</v>
      </c>
      <c r="F127" s="218">
        <f>IFERROR(VLOOKUP(B127,'[32]OCT-21'!B:H,7,FALSE),0)</f>
        <v>1682.3</v>
      </c>
      <c r="G127" s="219">
        <f t="shared" si="5"/>
        <v>49741.600000000006</v>
      </c>
      <c r="H127" s="217">
        <f>IFERROR(VLOOKUP(B127,'[33]NOV-21'!B:H,6,FALSE),0)</f>
        <v>6757.1</v>
      </c>
      <c r="I127" s="218">
        <f>IFERROR(VLOOKUP(B127,'[33]NOV-21'!B:H,7,FALSE),0)</f>
        <v>752.45</v>
      </c>
      <c r="J127" s="219">
        <f t="shared" si="6"/>
        <v>7509.55</v>
      </c>
      <c r="K127" s="217"/>
      <c r="L127" s="218"/>
      <c r="M127" s="219"/>
      <c r="N127" s="217"/>
      <c r="O127" s="218"/>
      <c r="P127" s="219"/>
      <c r="Q127" s="217"/>
      <c r="R127" s="218"/>
      <c r="S127" s="219"/>
      <c r="T127" s="217"/>
      <c r="U127" s="218"/>
      <c r="V127" s="219"/>
      <c r="W127" s="195">
        <f t="shared" si="7"/>
        <v>54816.4</v>
      </c>
      <c r="X127" s="196">
        <f t="shared" si="7"/>
        <v>2434.75</v>
      </c>
      <c r="Y127" s="197">
        <f t="shared" si="7"/>
        <v>57251.150000000009</v>
      </c>
    </row>
    <row r="128" spans="1:25" ht="13">
      <c r="A128" s="2" t="s">
        <v>428</v>
      </c>
      <c r="B128" s="2" t="s">
        <v>429</v>
      </c>
      <c r="C128" s="89" t="s">
        <v>297</v>
      </c>
      <c r="D128" s="129" t="s">
        <v>302</v>
      </c>
      <c r="E128" s="217">
        <f>IFERROR(VLOOKUP($B128,'[32]OCT-21'!$B:$H,6,FALSE),0)</f>
        <v>69458.3</v>
      </c>
      <c r="F128" s="218">
        <f>IFERROR(VLOOKUP(B128,'[32]OCT-21'!B:H,7,FALSE),0)</f>
        <v>1051.5</v>
      </c>
      <c r="G128" s="219">
        <f t="shared" si="5"/>
        <v>70509.8</v>
      </c>
      <c r="H128" s="217">
        <f>IFERROR(VLOOKUP(B128,'[33]NOV-21'!B:H,6,FALSE),0)</f>
        <v>36728.25</v>
      </c>
      <c r="I128" s="218">
        <f>IFERROR(VLOOKUP(B128,'[33]NOV-21'!B:H,7,FALSE),0)</f>
        <v>4694.95</v>
      </c>
      <c r="J128" s="219">
        <f t="shared" si="6"/>
        <v>41423.199999999997</v>
      </c>
      <c r="K128" s="217"/>
      <c r="L128" s="218"/>
      <c r="M128" s="219"/>
      <c r="N128" s="217"/>
      <c r="O128" s="218"/>
      <c r="P128" s="219"/>
      <c r="Q128" s="217"/>
      <c r="R128" s="218"/>
      <c r="S128" s="219"/>
      <c r="T128" s="217"/>
      <c r="U128" s="218"/>
      <c r="V128" s="219"/>
      <c r="W128" s="195">
        <f t="shared" si="7"/>
        <v>106186.55</v>
      </c>
      <c r="X128" s="196">
        <f t="shared" si="7"/>
        <v>5746.45</v>
      </c>
      <c r="Y128" s="197">
        <f t="shared" si="7"/>
        <v>111933</v>
      </c>
    </row>
    <row r="129" spans="1:25" ht="13">
      <c r="A129" s="2" t="s">
        <v>278</v>
      </c>
      <c r="B129" s="2" t="s">
        <v>115</v>
      </c>
      <c r="C129" s="89" t="s">
        <v>297</v>
      </c>
      <c r="D129" s="129" t="s">
        <v>303</v>
      </c>
      <c r="E129" s="217">
        <f>IFERROR(VLOOKUP($B129,'[32]OCT-21'!$B:$H,6,FALSE),0)</f>
        <v>0</v>
      </c>
      <c r="F129" s="218">
        <f>IFERROR(VLOOKUP(B129,'[32]OCT-21'!B:H,7,FALSE),0)</f>
        <v>0</v>
      </c>
      <c r="G129" s="219">
        <f t="shared" si="5"/>
        <v>0</v>
      </c>
      <c r="H129" s="217">
        <f>IFERROR(VLOOKUP(B129,'[33]NOV-21'!B:H,6,FALSE),0)</f>
        <v>0</v>
      </c>
      <c r="I129" s="218">
        <f>IFERROR(VLOOKUP(B129,'[33]NOV-21'!B:H,7,FALSE),0)</f>
        <v>0</v>
      </c>
      <c r="J129" s="219">
        <f t="shared" si="6"/>
        <v>0</v>
      </c>
      <c r="K129" s="217"/>
      <c r="L129" s="218"/>
      <c r="M129" s="219"/>
      <c r="N129" s="217"/>
      <c r="O129" s="218"/>
      <c r="P129" s="219"/>
      <c r="Q129" s="217"/>
      <c r="R129" s="218"/>
      <c r="S129" s="219"/>
      <c r="T129" s="217"/>
      <c r="U129" s="218"/>
      <c r="V129" s="219"/>
      <c r="W129" s="195">
        <f t="shared" si="7"/>
        <v>0</v>
      </c>
      <c r="X129" s="196">
        <f t="shared" si="7"/>
        <v>0</v>
      </c>
      <c r="Y129" s="197">
        <f t="shared" si="7"/>
        <v>0</v>
      </c>
    </row>
    <row r="130" spans="1:25" ht="13">
      <c r="A130" s="2" t="s">
        <v>278</v>
      </c>
      <c r="B130" s="2" t="s">
        <v>116</v>
      </c>
      <c r="C130" s="89" t="s">
        <v>297</v>
      </c>
      <c r="D130" s="129" t="s">
        <v>303</v>
      </c>
      <c r="E130" s="217">
        <f>IFERROR(VLOOKUP($B130,'[32]OCT-21'!$B:$H,6,FALSE),0)</f>
        <v>3167.1</v>
      </c>
      <c r="F130" s="218">
        <f>IFERROR(VLOOKUP(B130,'[32]OCT-21'!B:H,7,FALSE),0)</f>
        <v>344.7</v>
      </c>
      <c r="G130" s="219">
        <f t="shared" si="5"/>
        <v>3511.7999999999997</v>
      </c>
      <c r="H130" s="217">
        <f>IFERROR(VLOOKUP(B130,'[33]NOV-21'!B:H,6,FALSE),0)</f>
        <v>7850.8</v>
      </c>
      <c r="I130" s="218">
        <f>IFERROR(VLOOKUP(B130,'[33]NOV-21'!B:H,7,FALSE),0)</f>
        <v>174.4</v>
      </c>
      <c r="J130" s="219">
        <f t="shared" si="6"/>
        <v>8025.2</v>
      </c>
      <c r="K130" s="217"/>
      <c r="L130" s="218"/>
      <c r="M130" s="219"/>
      <c r="N130" s="217"/>
      <c r="O130" s="218"/>
      <c r="P130" s="219"/>
      <c r="Q130" s="217"/>
      <c r="R130" s="218"/>
      <c r="S130" s="219"/>
      <c r="T130" s="217"/>
      <c r="U130" s="218"/>
      <c r="V130" s="219"/>
      <c r="W130" s="195">
        <f t="shared" si="7"/>
        <v>11017.9</v>
      </c>
      <c r="X130" s="196">
        <f t="shared" si="7"/>
        <v>519.1</v>
      </c>
      <c r="Y130" s="197">
        <f t="shared" si="7"/>
        <v>11537</v>
      </c>
    </row>
    <row r="131" spans="1:25" ht="13">
      <c r="A131" s="2" t="s">
        <v>278</v>
      </c>
      <c r="B131" s="2" t="s">
        <v>117</v>
      </c>
      <c r="C131" s="89" t="s">
        <v>297</v>
      </c>
      <c r="D131" s="129" t="s">
        <v>303</v>
      </c>
      <c r="E131" s="217">
        <f>IFERROR(VLOOKUP($B131,'[32]OCT-21'!$B:$H,6,FALSE),0)</f>
        <v>6629.35</v>
      </c>
      <c r="F131" s="218">
        <f>IFERROR(VLOOKUP(B131,'[32]OCT-21'!B:H,7,FALSE),0)</f>
        <v>2097.85</v>
      </c>
      <c r="G131" s="219">
        <f t="shared" si="5"/>
        <v>8727.2000000000007</v>
      </c>
      <c r="H131" s="217">
        <f>IFERROR(VLOOKUP(B131,'[33]NOV-21'!B:H,6,FALSE),0)</f>
        <v>6686.35</v>
      </c>
      <c r="I131" s="218">
        <f>IFERROR(VLOOKUP(B131,'[33]NOV-21'!B:H,7,FALSE),0)</f>
        <v>352.2</v>
      </c>
      <c r="J131" s="219">
        <f t="shared" si="6"/>
        <v>7038.55</v>
      </c>
      <c r="K131" s="217"/>
      <c r="L131" s="218"/>
      <c r="M131" s="219"/>
      <c r="N131" s="217"/>
      <c r="O131" s="218"/>
      <c r="P131" s="219"/>
      <c r="Q131" s="217"/>
      <c r="R131" s="218"/>
      <c r="S131" s="219"/>
      <c r="T131" s="217"/>
      <c r="U131" s="218"/>
      <c r="V131" s="219"/>
      <c r="W131" s="195">
        <f t="shared" si="7"/>
        <v>13315.7</v>
      </c>
      <c r="X131" s="196">
        <f t="shared" si="7"/>
        <v>2450.0499999999997</v>
      </c>
      <c r="Y131" s="197">
        <f t="shared" si="7"/>
        <v>15765.75</v>
      </c>
    </row>
    <row r="132" spans="1:25" ht="13">
      <c r="A132" s="2" t="s">
        <v>278</v>
      </c>
      <c r="B132" s="2" t="s">
        <v>118</v>
      </c>
      <c r="C132" s="89" t="s">
        <v>297</v>
      </c>
      <c r="D132" s="129" t="s">
        <v>303</v>
      </c>
      <c r="E132" s="217">
        <f>IFERROR(VLOOKUP($B132,'[32]OCT-21'!$B:$H,6,FALSE),0)</f>
        <v>7881.8</v>
      </c>
      <c r="F132" s="218">
        <f>IFERROR(VLOOKUP(B132,'[32]OCT-21'!B:H,7,FALSE),0)</f>
        <v>783.4</v>
      </c>
      <c r="G132" s="219">
        <f t="shared" si="5"/>
        <v>8665.2000000000007</v>
      </c>
      <c r="H132" s="217">
        <f>IFERROR(VLOOKUP(B132,'[33]NOV-21'!B:H,6,FALSE),0)</f>
        <v>9983.9500000000007</v>
      </c>
      <c r="I132" s="218">
        <f>IFERROR(VLOOKUP(B132,'[33]NOV-21'!B:H,7,FALSE),0)</f>
        <v>530.9</v>
      </c>
      <c r="J132" s="219">
        <f t="shared" si="6"/>
        <v>10514.85</v>
      </c>
      <c r="K132" s="217"/>
      <c r="L132" s="218"/>
      <c r="M132" s="219"/>
      <c r="N132" s="217"/>
      <c r="O132" s="218"/>
      <c r="P132" s="219"/>
      <c r="Q132" s="217"/>
      <c r="R132" s="218"/>
      <c r="S132" s="219"/>
      <c r="T132" s="217"/>
      <c r="U132" s="218"/>
      <c r="V132" s="219"/>
      <c r="W132" s="195">
        <f t="shared" si="7"/>
        <v>17865.75</v>
      </c>
      <c r="X132" s="196">
        <f t="shared" si="7"/>
        <v>1314.3</v>
      </c>
      <c r="Y132" s="197">
        <f t="shared" si="7"/>
        <v>19180.050000000003</v>
      </c>
    </row>
    <row r="133" spans="1:25" ht="13">
      <c r="A133" s="2" t="s">
        <v>278</v>
      </c>
      <c r="B133" s="2" t="s">
        <v>119</v>
      </c>
      <c r="C133" s="89" t="s">
        <v>297</v>
      </c>
      <c r="D133" s="129" t="s">
        <v>303</v>
      </c>
      <c r="E133" s="217">
        <f>IFERROR(VLOOKUP($B133,'[32]OCT-21'!$B:$H,6,FALSE),0)</f>
        <v>10102.15</v>
      </c>
      <c r="F133" s="218">
        <f>IFERROR(VLOOKUP(B133,'[32]OCT-21'!B:H,7,FALSE),0)</f>
        <v>647.65</v>
      </c>
      <c r="G133" s="219">
        <f t="shared" ref="G133:G197" si="8">+E133+F133</f>
        <v>10749.8</v>
      </c>
      <c r="H133" s="217">
        <f>IFERROR(VLOOKUP(B133,'[33]NOV-21'!B:H,6,FALSE),0)</f>
        <v>12496.55</v>
      </c>
      <c r="I133" s="218">
        <f>IFERROR(VLOOKUP(B133,'[33]NOV-21'!B:H,7,FALSE),0)</f>
        <v>166.9</v>
      </c>
      <c r="J133" s="219">
        <f t="shared" si="6"/>
        <v>12663.449999999999</v>
      </c>
      <c r="K133" s="217"/>
      <c r="L133" s="218"/>
      <c r="M133" s="219"/>
      <c r="N133" s="217"/>
      <c r="O133" s="218"/>
      <c r="P133" s="219"/>
      <c r="Q133" s="217"/>
      <c r="R133" s="218"/>
      <c r="S133" s="219"/>
      <c r="T133" s="217"/>
      <c r="U133" s="218"/>
      <c r="V133" s="219"/>
      <c r="W133" s="195">
        <f t="shared" si="7"/>
        <v>22598.699999999997</v>
      </c>
      <c r="X133" s="196">
        <f t="shared" si="7"/>
        <v>814.55</v>
      </c>
      <c r="Y133" s="197">
        <f t="shared" si="7"/>
        <v>23413.25</v>
      </c>
    </row>
    <row r="134" spans="1:25" ht="13">
      <c r="A134" s="2" t="s">
        <v>278</v>
      </c>
      <c r="B134" s="2" t="s">
        <v>120</v>
      </c>
      <c r="C134" s="89" t="s">
        <v>297</v>
      </c>
      <c r="D134" s="129" t="s">
        <v>303</v>
      </c>
      <c r="E134" s="217">
        <f>IFERROR(VLOOKUP($B134,'[32]OCT-21'!$B:$H,6,FALSE),0)</f>
        <v>10935.95</v>
      </c>
      <c r="F134" s="218">
        <f>IFERROR(VLOOKUP(B134,'[32]OCT-21'!B:H,7,FALSE),0)</f>
        <v>2585.25</v>
      </c>
      <c r="G134" s="219">
        <f t="shared" si="8"/>
        <v>13521.2</v>
      </c>
      <c r="H134" s="217">
        <f>IFERROR(VLOOKUP(B134,'[33]NOV-21'!B:H,6,FALSE),0)</f>
        <v>22949.55</v>
      </c>
      <c r="I134" s="218">
        <f>IFERROR(VLOOKUP(B134,'[33]NOV-21'!B:H,7,FALSE),0)</f>
        <v>179.3</v>
      </c>
      <c r="J134" s="219">
        <f t="shared" ref="J134:J197" si="9">+H134+I134</f>
        <v>23128.85</v>
      </c>
      <c r="K134" s="217"/>
      <c r="L134" s="218"/>
      <c r="M134" s="219"/>
      <c r="N134" s="217"/>
      <c r="O134" s="218"/>
      <c r="P134" s="219"/>
      <c r="Q134" s="217"/>
      <c r="R134" s="218"/>
      <c r="S134" s="219"/>
      <c r="T134" s="217"/>
      <c r="U134" s="218"/>
      <c r="V134" s="219"/>
      <c r="W134" s="195">
        <f t="shared" si="7"/>
        <v>33885.5</v>
      </c>
      <c r="X134" s="196">
        <f t="shared" si="7"/>
        <v>2764.55</v>
      </c>
      <c r="Y134" s="197">
        <f t="shared" si="7"/>
        <v>36650.050000000003</v>
      </c>
    </row>
    <row r="135" spans="1:25" ht="13">
      <c r="A135" s="2" t="s">
        <v>278</v>
      </c>
      <c r="B135" s="2" t="s">
        <v>121</v>
      </c>
      <c r="C135" s="89" t="s">
        <v>297</v>
      </c>
      <c r="D135" s="129" t="s">
        <v>303</v>
      </c>
      <c r="E135" s="217">
        <f>IFERROR(VLOOKUP($B135,'[32]OCT-21'!$B:$H,6,FALSE),0)</f>
        <v>43.38</v>
      </c>
      <c r="F135" s="218">
        <f>IFERROR(VLOOKUP(B135,'[32]OCT-21'!B:H,7,FALSE),0)</f>
        <v>1.32</v>
      </c>
      <c r="G135" s="219">
        <f t="shared" si="8"/>
        <v>44.7</v>
      </c>
      <c r="H135" s="217">
        <f>IFERROR(VLOOKUP(B135,'[33]NOV-21'!B:H,6,FALSE),0)</f>
        <v>2044.04</v>
      </c>
      <c r="I135" s="218">
        <f>IFERROR(VLOOKUP(B135,'[33]NOV-21'!B:H,7,FALSE),0)</f>
        <v>166.49</v>
      </c>
      <c r="J135" s="219">
        <f t="shared" si="9"/>
        <v>2210.5299999999997</v>
      </c>
      <c r="K135" s="217"/>
      <c r="L135" s="218"/>
      <c r="M135" s="219"/>
      <c r="N135" s="217"/>
      <c r="O135" s="218"/>
      <c r="P135" s="219"/>
      <c r="Q135" s="217"/>
      <c r="R135" s="218"/>
      <c r="S135" s="219"/>
      <c r="T135" s="217"/>
      <c r="U135" s="218"/>
      <c r="V135" s="219"/>
      <c r="W135" s="195">
        <f t="shared" si="7"/>
        <v>2087.42</v>
      </c>
      <c r="X135" s="196">
        <f t="shared" si="7"/>
        <v>167.81</v>
      </c>
      <c r="Y135" s="197">
        <f t="shared" si="7"/>
        <v>2255.2299999999996</v>
      </c>
    </row>
    <row r="136" spans="1:25" ht="13">
      <c r="A136" s="2" t="s">
        <v>278</v>
      </c>
      <c r="B136" s="2" t="s">
        <v>122</v>
      </c>
      <c r="C136" s="89" t="s">
        <v>297</v>
      </c>
      <c r="D136" s="129" t="s">
        <v>303</v>
      </c>
      <c r="E136" s="217">
        <f>IFERROR(VLOOKUP($B136,'[32]OCT-21'!$B:$H,6,FALSE),0)</f>
        <v>32.299999999999997</v>
      </c>
      <c r="F136" s="218">
        <f>IFERROR(VLOOKUP(B136,'[32]OCT-21'!B:H,7,FALSE),0)</f>
        <v>3</v>
      </c>
      <c r="G136" s="219">
        <f t="shared" si="8"/>
        <v>35.299999999999997</v>
      </c>
      <c r="H136" s="217">
        <f>IFERROR(VLOOKUP(B136,'[33]NOV-21'!B:H,6,FALSE),0)</f>
        <v>1382.51</v>
      </c>
      <c r="I136" s="218">
        <f>IFERROR(VLOOKUP(B136,'[33]NOV-21'!B:H,7,FALSE),0)</f>
        <v>163.49</v>
      </c>
      <c r="J136" s="219">
        <f t="shared" si="9"/>
        <v>1546</v>
      </c>
      <c r="K136" s="217"/>
      <c r="L136" s="218"/>
      <c r="M136" s="219"/>
      <c r="N136" s="217"/>
      <c r="O136" s="218"/>
      <c r="P136" s="219"/>
      <c r="Q136" s="217"/>
      <c r="R136" s="218"/>
      <c r="S136" s="219"/>
      <c r="T136" s="217"/>
      <c r="U136" s="218"/>
      <c r="V136" s="219"/>
      <c r="W136" s="195">
        <f t="shared" si="7"/>
        <v>1414.81</v>
      </c>
      <c r="X136" s="196">
        <f t="shared" si="7"/>
        <v>166.49</v>
      </c>
      <c r="Y136" s="197">
        <f t="shared" si="7"/>
        <v>1581.3</v>
      </c>
    </row>
    <row r="137" spans="1:25" ht="13">
      <c r="A137" s="2" t="s">
        <v>278</v>
      </c>
      <c r="B137" s="2" t="s">
        <v>123</v>
      </c>
      <c r="C137" s="89" t="s">
        <v>297</v>
      </c>
      <c r="D137" s="129" t="s">
        <v>303</v>
      </c>
      <c r="E137" s="217">
        <f>IFERROR(VLOOKUP($B137,'[32]OCT-21'!$B:$H,6,FALSE),0)</f>
        <v>1515.95</v>
      </c>
      <c r="F137" s="218">
        <f>IFERROR(VLOOKUP(B137,'[32]OCT-21'!B:H,7,FALSE),0)</f>
        <v>764.59</v>
      </c>
      <c r="G137" s="219">
        <f t="shared" si="8"/>
        <v>2280.54</v>
      </c>
      <c r="H137" s="217">
        <f>IFERROR(VLOOKUP(B137,'[33]NOV-21'!B:H,6,FALSE),0)</f>
        <v>0</v>
      </c>
      <c r="I137" s="218">
        <f>IFERROR(VLOOKUP(B137,'[33]NOV-21'!B:H,7,FALSE),0)</f>
        <v>0</v>
      </c>
      <c r="J137" s="219">
        <f t="shared" si="9"/>
        <v>0</v>
      </c>
      <c r="K137" s="217"/>
      <c r="L137" s="218"/>
      <c r="M137" s="219"/>
      <c r="N137" s="217"/>
      <c r="O137" s="218"/>
      <c r="P137" s="219"/>
      <c r="Q137" s="217"/>
      <c r="R137" s="218"/>
      <c r="S137" s="219"/>
      <c r="T137" s="217"/>
      <c r="U137" s="218"/>
      <c r="V137" s="219"/>
      <c r="W137" s="195">
        <f t="shared" si="7"/>
        <v>1515.95</v>
      </c>
      <c r="X137" s="196">
        <f t="shared" si="7"/>
        <v>764.59</v>
      </c>
      <c r="Y137" s="197">
        <f t="shared" si="7"/>
        <v>2280.54</v>
      </c>
    </row>
    <row r="138" spans="1:25" ht="13">
      <c r="A138" s="2" t="s">
        <v>278</v>
      </c>
      <c r="B138" s="2" t="s">
        <v>124</v>
      </c>
      <c r="C138" s="89" t="s">
        <v>297</v>
      </c>
      <c r="D138" s="129" t="s">
        <v>303</v>
      </c>
      <c r="E138" s="217">
        <f>IFERROR(VLOOKUP($B138,'[32]OCT-21'!$B:$H,6,FALSE),0)</f>
        <v>4172.88</v>
      </c>
      <c r="F138" s="218">
        <f>IFERROR(VLOOKUP(B138,'[32]OCT-21'!B:H,7,FALSE),0)</f>
        <v>228.31</v>
      </c>
      <c r="G138" s="219">
        <f t="shared" si="8"/>
        <v>4401.1900000000005</v>
      </c>
      <c r="H138" s="217">
        <f>IFERROR(VLOOKUP(B138,'[33]NOV-21'!B:H,6,FALSE),0)</f>
        <v>2455.7600000000002</v>
      </c>
      <c r="I138" s="218">
        <f>IFERROR(VLOOKUP(B138,'[33]NOV-21'!B:H,7,FALSE),0)</f>
        <v>73.52</v>
      </c>
      <c r="J138" s="219">
        <f t="shared" si="9"/>
        <v>2529.2800000000002</v>
      </c>
      <c r="K138" s="217"/>
      <c r="L138" s="218"/>
      <c r="M138" s="219"/>
      <c r="N138" s="217"/>
      <c r="O138" s="218"/>
      <c r="P138" s="219"/>
      <c r="Q138" s="217"/>
      <c r="R138" s="218"/>
      <c r="S138" s="219"/>
      <c r="T138" s="217"/>
      <c r="U138" s="218"/>
      <c r="V138" s="219"/>
      <c r="W138" s="195">
        <f t="shared" si="7"/>
        <v>6628.64</v>
      </c>
      <c r="X138" s="196">
        <f t="shared" si="7"/>
        <v>301.83</v>
      </c>
      <c r="Y138" s="197">
        <f t="shared" si="7"/>
        <v>6930.4700000000012</v>
      </c>
    </row>
    <row r="139" spans="1:25" ht="13">
      <c r="A139" s="2" t="s">
        <v>456</v>
      </c>
      <c r="B139" s="2" t="s">
        <v>457</v>
      </c>
      <c r="C139" s="294" t="s">
        <v>297</v>
      </c>
      <c r="D139" s="295" t="s">
        <v>303</v>
      </c>
      <c r="E139" s="217">
        <f>IFERROR(VLOOKUP($B139,'[32]OCT-21'!$B:$H,6,FALSE),0)</f>
        <v>107401.25</v>
      </c>
      <c r="F139" s="218">
        <f>IFERROR(VLOOKUP(B139,'[32]OCT-21'!B:H,7,FALSE),0)</f>
        <v>2940.8</v>
      </c>
      <c r="G139" s="219">
        <f t="shared" si="8"/>
        <v>110342.05</v>
      </c>
      <c r="H139" s="217">
        <f>IFERROR(VLOOKUP(B139,'[33]NOV-21'!B:H,6,FALSE),0)</f>
        <v>60256.6</v>
      </c>
      <c r="I139" s="218">
        <f>IFERROR(VLOOKUP(B139,'[33]NOV-21'!B:H,7,FALSE),0)</f>
        <v>5026.6499999999996</v>
      </c>
      <c r="J139" s="219">
        <f t="shared" si="9"/>
        <v>65283.25</v>
      </c>
      <c r="K139" s="217"/>
      <c r="L139" s="218"/>
      <c r="M139" s="219"/>
      <c r="N139" s="217"/>
      <c r="O139" s="218"/>
      <c r="P139" s="219"/>
      <c r="Q139" s="217"/>
      <c r="R139" s="218"/>
      <c r="S139" s="219"/>
      <c r="T139" s="217"/>
      <c r="U139" s="218"/>
      <c r="V139" s="219"/>
      <c r="W139" s="195"/>
      <c r="X139" s="196"/>
      <c r="Y139" s="197"/>
    </row>
    <row r="140" spans="1:25" ht="13">
      <c r="A140" s="2" t="s">
        <v>279</v>
      </c>
      <c r="B140" s="2" t="s">
        <v>125</v>
      </c>
      <c r="C140" s="89" t="s">
        <v>297</v>
      </c>
      <c r="D140" s="129" t="s">
        <v>303</v>
      </c>
      <c r="E140" s="217">
        <f>IFERROR(VLOOKUP($B140,'[32]OCT-21'!$B:$H,6,FALSE),0)</f>
        <v>0</v>
      </c>
      <c r="F140" s="218">
        <f>IFERROR(VLOOKUP(B140,'[32]OCT-21'!B:H,7,FALSE),0)</f>
        <v>0</v>
      </c>
      <c r="G140" s="219">
        <f t="shared" si="8"/>
        <v>0</v>
      </c>
      <c r="H140" s="217">
        <f>IFERROR(VLOOKUP(B140,'[33]NOV-21'!B:H,6,FALSE),0)</f>
        <v>0</v>
      </c>
      <c r="I140" s="218">
        <f>IFERROR(VLOOKUP(B140,'[33]NOV-21'!B:H,7,FALSE),0)</f>
        <v>0</v>
      </c>
      <c r="J140" s="219">
        <f t="shared" si="9"/>
        <v>0</v>
      </c>
      <c r="K140" s="217"/>
      <c r="L140" s="218"/>
      <c r="M140" s="219"/>
      <c r="N140" s="217"/>
      <c r="O140" s="218"/>
      <c r="P140" s="219"/>
      <c r="Q140" s="217"/>
      <c r="R140" s="218"/>
      <c r="S140" s="219"/>
      <c r="T140" s="217"/>
      <c r="U140" s="218"/>
      <c r="V140" s="219"/>
      <c r="W140" s="195">
        <f t="shared" si="7"/>
        <v>0</v>
      </c>
      <c r="X140" s="196">
        <f t="shared" si="7"/>
        <v>0</v>
      </c>
      <c r="Y140" s="197">
        <f t="shared" si="7"/>
        <v>0</v>
      </c>
    </row>
    <row r="141" spans="1:25" ht="13">
      <c r="A141" s="2" t="s">
        <v>281</v>
      </c>
      <c r="B141" s="2" t="s">
        <v>144</v>
      </c>
      <c r="C141" s="89" t="s">
        <v>297</v>
      </c>
      <c r="D141" s="129" t="s">
        <v>298</v>
      </c>
      <c r="E141" s="217">
        <f>IFERROR(VLOOKUP($B141,'[32]OCT-21'!$B:$H,6,FALSE),0)</f>
        <v>74.88</v>
      </c>
      <c r="F141" s="218">
        <f>IFERROR(VLOOKUP(B141,'[32]OCT-21'!B:H,7,FALSE),0)</f>
        <v>0</v>
      </c>
      <c r="G141" s="219">
        <f t="shared" si="8"/>
        <v>74.88</v>
      </c>
      <c r="H141" s="217">
        <f>IFERROR(VLOOKUP(B141,'[33]NOV-21'!B:H,6,FALSE),0)</f>
        <v>729.62</v>
      </c>
      <c r="I141" s="218">
        <f>IFERROR(VLOOKUP(B141,'[33]NOV-21'!B:H,7,FALSE),0)</f>
        <v>0.01</v>
      </c>
      <c r="J141" s="219">
        <f t="shared" si="9"/>
        <v>729.63</v>
      </c>
      <c r="K141" s="217"/>
      <c r="L141" s="218"/>
      <c r="M141" s="219"/>
      <c r="N141" s="217"/>
      <c r="O141" s="218"/>
      <c r="P141" s="219"/>
      <c r="Q141" s="217"/>
      <c r="R141" s="218"/>
      <c r="S141" s="219"/>
      <c r="T141" s="217"/>
      <c r="U141" s="218"/>
      <c r="V141" s="219"/>
      <c r="W141" s="195">
        <f t="shared" si="7"/>
        <v>804.5</v>
      </c>
      <c r="X141" s="196">
        <f t="shared" si="7"/>
        <v>0.01</v>
      </c>
      <c r="Y141" s="197">
        <f t="shared" si="7"/>
        <v>804.51</v>
      </c>
    </row>
    <row r="142" spans="1:25" ht="13">
      <c r="A142" s="2" t="s">
        <v>282</v>
      </c>
      <c r="B142" s="2" t="s">
        <v>317</v>
      </c>
      <c r="C142" s="89" t="s">
        <v>297</v>
      </c>
      <c r="D142" s="129" t="s">
        <v>302</v>
      </c>
      <c r="E142" s="217">
        <f>IFERROR(VLOOKUP($B142,'[32]OCT-21'!$B:$H,6,FALSE),0)</f>
        <v>10228.450000000001</v>
      </c>
      <c r="F142" s="218">
        <f>IFERROR(VLOOKUP(B142,'[32]OCT-21'!B:H,7,FALSE),0)</f>
        <v>1417.25</v>
      </c>
      <c r="G142" s="219">
        <f t="shared" si="8"/>
        <v>11645.7</v>
      </c>
      <c r="H142" s="217">
        <f>IFERROR(VLOOKUP(B142,'[33]NOV-21'!B:H,6,FALSE),0)</f>
        <v>24681.1</v>
      </c>
      <c r="I142" s="218">
        <f>IFERROR(VLOOKUP(B142,'[33]NOV-21'!B:H,7,FALSE),0)</f>
        <v>2187.25</v>
      </c>
      <c r="J142" s="219">
        <f t="shared" si="9"/>
        <v>26868.35</v>
      </c>
      <c r="K142" s="217"/>
      <c r="L142" s="218"/>
      <c r="M142" s="219"/>
      <c r="N142" s="217"/>
      <c r="O142" s="218"/>
      <c r="P142" s="219"/>
      <c r="Q142" s="217"/>
      <c r="R142" s="218"/>
      <c r="S142" s="219"/>
      <c r="T142" s="217"/>
      <c r="U142" s="218"/>
      <c r="V142" s="219"/>
      <c r="W142" s="195">
        <f t="shared" si="7"/>
        <v>34909.550000000003</v>
      </c>
      <c r="X142" s="196">
        <f t="shared" si="7"/>
        <v>3604.5</v>
      </c>
      <c r="Y142" s="197">
        <f t="shared" si="7"/>
        <v>38514.050000000003</v>
      </c>
    </row>
    <row r="143" spans="1:25" ht="13">
      <c r="A143" s="2" t="s">
        <v>282</v>
      </c>
      <c r="B143" s="2" t="s">
        <v>318</v>
      </c>
      <c r="C143" s="89" t="s">
        <v>297</v>
      </c>
      <c r="D143" s="129" t="s">
        <v>302</v>
      </c>
      <c r="E143" s="217">
        <f>IFERROR(VLOOKUP($B143,'[32]OCT-21'!$B:$H,6,FALSE),0)</f>
        <v>28270.799999999999</v>
      </c>
      <c r="F143" s="218">
        <f>IFERROR(VLOOKUP(B143,'[32]OCT-21'!B:H,7,FALSE),0)</f>
        <v>1936.5</v>
      </c>
      <c r="G143" s="219">
        <f t="shared" si="8"/>
        <v>30207.3</v>
      </c>
      <c r="H143" s="217">
        <f>IFERROR(VLOOKUP(B143,'[33]NOV-21'!B:H,6,FALSE),0)</f>
        <v>16065.15</v>
      </c>
      <c r="I143" s="218">
        <f>IFERROR(VLOOKUP(B143,'[33]NOV-21'!B:H,7,FALSE),0)</f>
        <v>2223.9</v>
      </c>
      <c r="J143" s="219">
        <f t="shared" si="9"/>
        <v>18289.05</v>
      </c>
      <c r="K143" s="217"/>
      <c r="L143" s="218"/>
      <c r="M143" s="219"/>
      <c r="N143" s="217"/>
      <c r="O143" s="218"/>
      <c r="P143" s="219"/>
      <c r="Q143" s="217"/>
      <c r="R143" s="218"/>
      <c r="S143" s="219"/>
      <c r="T143" s="217"/>
      <c r="U143" s="218"/>
      <c r="V143" s="219"/>
      <c r="W143" s="195">
        <f t="shared" si="7"/>
        <v>44335.95</v>
      </c>
      <c r="X143" s="196">
        <f t="shared" si="7"/>
        <v>4160.3999999999996</v>
      </c>
      <c r="Y143" s="197">
        <f t="shared" si="7"/>
        <v>48496.35</v>
      </c>
    </row>
    <row r="144" spans="1:25" ht="13">
      <c r="A144" s="2" t="s">
        <v>282</v>
      </c>
      <c r="B144" s="2" t="s">
        <v>319</v>
      </c>
      <c r="C144" s="89" t="s">
        <v>297</v>
      </c>
      <c r="D144" s="129" t="s">
        <v>302</v>
      </c>
      <c r="E144" s="217">
        <f>IFERROR(VLOOKUP($B144,'[32]OCT-21'!$B:$H,6,FALSE),0)</f>
        <v>14838.65</v>
      </c>
      <c r="F144" s="218">
        <f>IFERROR(VLOOKUP(B144,'[32]OCT-21'!B:H,7,FALSE),0)</f>
        <v>1845.2</v>
      </c>
      <c r="G144" s="219">
        <f t="shared" si="8"/>
        <v>16683.849999999999</v>
      </c>
      <c r="H144" s="217">
        <f>IFERROR(VLOOKUP(B144,'[33]NOV-21'!B:H,6,FALSE),0)</f>
        <v>14060.65</v>
      </c>
      <c r="I144" s="218">
        <f>IFERROR(VLOOKUP(B144,'[33]NOV-21'!B:H,7,FALSE),0)</f>
        <v>2178.6</v>
      </c>
      <c r="J144" s="219">
        <f t="shared" si="9"/>
        <v>16239.25</v>
      </c>
      <c r="K144" s="217"/>
      <c r="L144" s="218"/>
      <c r="M144" s="219"/>
      <c r="N144" s="217"/>
      <c r="O144" s="218"/>
      <c r="P144" s="219"/>
      <c r="Q144" s="217"/>
      <c r="R144" s="218"/>
      <c r="S144" s="219"/>
      <c r="T144" s="217"/>
      <c r="U144" s="218"/>
      <c r="V144" s="219"/>
      <c r="W144" s="195">
        <f t="shared" si="7"/>
        <v>28899.3</v>
      </c>
      <c r="X144" s="196">
        <f t="shared" si="7"/>
        <v>4023.8</v>
      </c>
      <c r="Y144" s="197">
        <f t="shared" si="7"/>
        <v>32923.1</v>
      </c>
    </row>
    <row r="145" spans="1:25" ht="13">
      <c r="A145" s="2" t="s">
        <v>282</v>
      </c>
      <c r="B145" s="2" t="s">
        <v>148</v>
      </c>
      <c r="C145" s="89" t="s">
        <v>297</v>
      </c>
      <c r="D145" s="129" t="s">
        <v>303</v>
      </c>
      <c r="E145" s="217">
        <f>IFERROR(VLOOKUP($B145,'[32]OCT-21'!$B:$H,6,FALSE),0)</f>
        <v>0</v>
      </c>
      <c r="F145" s="218">
        <f>IFERROR(VLOOKUP(B145,'[32]OCT-21'!B:H,7,FALSE),0)</f>
        <v>0</v>
      </c>
      <c r="G145" s="219">
        <f t="shared" si="8"/>
        <v>0</v>
      </c>
      <c r="H145" s="217">
        <f>IFERROR(VLOOKUP(B145,'[33]NOV-21'!B:H,6,FALSE),0)</f>
        <v>0</v>
      </c>
      <c r="I145" s="218">
        <f>IFERROR(VLOOKUP(B145,'[33]NOV-21'!B:H,7,FALSE),0)</f>
        <v>0</v>
      </c>
      <c r="J145" s="219">
        <f t="shared" si="9"/>
        <v>0</v>
      </c>
      <c r="K145" s="217"/>
      <c r="L145" s="218"/>
      <c r="M145" s="219"/>
      <c r="N145" s="217"/>
      <c r="O145" s="218"/>
      <c r="P145" s="219"/>
      <c r="Q145" s="217"/>
      <c r="R145" s="218"/>
      <c r="S145" s="219"/>
      <c r="T145" s="217"/>
      <c r="U145" s="218"/>
      <c r="V145" s="219"/>
      <c r="W145" s="195">
        <f t="shared" si="7"/>
        <v>0</v>
      </c>
      <c r="X145" s="196">
        <f t="shared" si="7"/>
        <v>0</v>
      </c>
      <c r="Y145" s="197">
        <f t="shared" si="7"/>
        <v>0</v>
      </c>
    </row>
    <row r="146" spans="1:25" ht="13">
      <c r="A146" s="2" t="s">
        <v>282</v>
      </c>
      <c r="B146" s="2" t="s">
        <v>149</v>
      </c>
      <c r="C146" s="89" t="s">
        <v>297</v>
      </c>
      <c r="D146" s="129" t="s">
        <v>303</v>
      </c>
      <c r="E146" s="217">
        <f>IFERROR(VLOOKUP($B146,'[32]OCT-21'!$B:$H,6,FALSE),0)</f>
        <v>0</v>
      </c>
      <c r="F146" s="218">
        <f>IFERROR(VLOOKUP(B146,'[32]OCT-21'!B:H,7,FALSE),0)</f>
        <v>0</v>
      </c>
      <c r="G146" s="219">
        <f t="shared" si="8"/>
        <v>0</v>
      </c>
      <c r="H146" s="217">
        <f>IFERROR(VLOOKUP(B146,'[33]NOV-21'!B:H,6,FALSE),0)</f>
        <v>0</v>
      </c>
      <c r="I146" s="218">
        <f>IFERROR(VLOOKUP(B146,'[33]NOV-21'!B:H,7,FALSE),0)</f>
        <v>0</v>
      </c>
      <c r="J146" s="219">
        <f t="shared" si="9"/>
        <v>0</v>
      </c>
      <c r="K146" s="217"/>
      <c r="L146" s="218"/>
      <c r="M146" s="219"/>
      <c r="N146" s="217"/>
      <c r="O146" s="218"/>
      <c r="P146" s="219"/>
      <c r="Q146" s="217"/>
      <c r="R146" s="218"/>
      <c r="S146" s="219"/>
      <c r="T146" s="217"/>
      <c r="U146" s="218"/>
      <c r="V146" s="219"/>
      <c r="W146" s="195">
        <f t="shared" si="7"/>
        <v>0</v>
      </c>
      <c r="X146" s="196">
        <f t="shared" si="7"/>
        <v>0</v>
      </c>
      <c r="Y146" s="197">
        <f t="shared" si="7"/>
        <v>0</v>
      </c>
    </row>
    <row r="147" spans="1:25" ht="13">
      <c r="A147" s="2" t="s">
        <v>282</v>
      </c>
      <c r="B147" s="2" t="s">
        <v>154</v>
      </c>
      <c r="C147" s="89" t="s">
        <v>297</v>
      </c>
      <c r="D147" s="129" t="s">
        <v>298</v>
      </c>
      <c r="E147" s="217">
        <f>IFERROR(VLOOKUP($B147,'[32]OCT-21'!$B:$H,6,FALSE),0)</f>
        <v>5217.66</v>
      </c>
      <c r="F147" s="218">
        <f>IFERROR(VLOOKUP(B147,'[32]OCT-21'!B:H,7,FALSE),0)</f>
        <v>2433.5100000000002</v>
      </c>
      <c r="G147" s="219">
        <f t="shared" si="8"/>
        <v>7651.17</v>
      </c>
      <c r="H147" s="217">
        <f>IFERROR(VLOOKUP(B147,'[33]NOV-21'!B:H,6,FALSE),0)</f>
        <v>6853.05</v>
      </c>
      <c r="I147" s="218">
        <f>IFERROR(VLOOKUP(B147,'[33]NOV-21'!B:H,7,FALSE),0)</f>
        <v>3761.28</v>
      </c>
      <c r="J147" s="219">
        <f t="shared" si="9"/>
        <v>10614.33</v>
      </c>
      <c r="K147" s="217"/>
      <c r="L147" s="218"/>
      <c r="M147" s="219"/>
      <c r="N147" s="217"/>
      <c r="O147" s="218"/>
      <c r="P147" s="219"/>
      <c r="Q147" s="217"/>
      <c r="R147" s="218"/>
      <c r="S147" s="219"/>
      <c r="T147" s="217"/>
      <c r="U147" s="218"/>
      <c r="V147" s="219"/>
      <c r="W147" s="195">
        <f t="shared" si="7"/>
        <v>12070.71</v>
      </c>
      <c r="X147" s="196">
        <f t="shared" si="7"/>
        <v>6194.7900000000009</v>
      </c>
      <c r="Y147" s="197">
        <f t="shared" si="7"/>
        <v>18265.5</v>
      </c>
    </row>
    <row r="148" spans="1:25" ht="13">
      <c r="A148" s="2" t="s">
        <v>282</v>
      </c>
      <c r="B148" s="2" t="s">
        <v>155</v>
      </c>
      <c r="C148" s="89" t="s">
        <v>297</v>
      </c>
      <c r="D148" s="129" t="s">
        <v>298</v>
      </c>
      <c r="E148" s="217">
        <f>IFERROR(VLOOKUP($B148,'[32]OCT-21'!$B:$H,6,FALSE),0)</f>
        <v>1908</v>
      </c>
      <c r="F148" s="218">
        <f>IFERROR(VLOOKUP(B148,'[32]OCT-21'!B:H,7,FALSE),0)</f>
        <v>1300.77</v>
      </c>
      <c r="G148" s="219">
        <f t="shared" si="8"/>
        <v>3208.77</v>
      </c>
      <c r="H148" s="217">
        <f>IFERROR(VLOOKUP(B148,'[33]NOV-21'!B:H,6,FALSE),0)</f>
        <v>9632.61</v>
      </c>
      <c r="I148" s="218">
        <f>IFERROR(VLOOKUP(B148,'[33]NOV-21'!B:H,7,FALSE),0)</f>
        <v>2977.83</v>
      </c>
      <c r="J148" s="219">
        <f t="shared" si="9"/>
        <v>12610.44</v>
      </c>
      <c r="K148" s="217"/>
      <c r="L148" s="218"/>
      <c r="M148" s="219"/>
      <c r="N148" s="217"/>
      <c r="O148" s="218"/>
      <c r="P148" s="219"/>
      <c r="Q148" s="217"/>
      <c r="R148" s="218"/>
      <c r="S148" s="219"/>
      <c r="T148" s="217"/>
      <c r="U148" s="218"/>
      <c r="V148" s="219"/>
      <c r="W148" s="195">
        <f t="shared" ref="W148:Y213" si="10">SUM(E148,H148,K148,N148,Q148,T148)</f>
        <v>11540.61</v>
      </c>
      <c r="X148" s="196">
        <f t="shared" si="10"/>
        <v>4278.6000000000004</v>
      </c>
      <c r="Y148" s="197">
        <f t="shared" si="10"/>
        <v>15819.210000000001</v>
      </c>
    </row>
    <row r="149" spans="1:25" ht="13">
      <c r="A149" s="2" t="s">
        <v>282</v>
      </c>
      <c r="B149" s="2" t="s">
        <v>156</v>
      </c>
      <c r="C149" s="89" t="s">
        <v>297</v>
      </c>
      <c r="D149" s="129" t="s">
        <v>298</v>
      </c>
      <c r="E149" s="217">
        <f>IFERROR(VLOOKUP($B149,'[32]OCT-21'!$B:$H,6,FALSE),0)</f>
        <v>566.73</v>
      </c>
      <c r="F149" s="218">
        <f>IFERROR(VLOOKUP(B149,'[32]OCT-21'!B:H,7,FALSE),0)</f>
        <v>414.72</v>
      </c>
      <c r="G149" s="219">
        <f t="shared" si="8"/>
        <v>981.45</v>
      </c>
      <c r="H149" s="217">
        <f>IFERROR(VLOOKUP(B149,'[33]NOV-21'!B:H,6,FALSE),0)</f>
        <v>7398.09</v>
      </c>
      <c r="I149" s="218">
        <f>IFERROR(VLOOKUP(B149,'[33]NOV-21'!B:H,7,FALSE),0)</f>
        <v>5274.45</v>
      </c>
      <c r="J149" s="219">
        <f t="shared" si="9"/>
        <v>12672.54</v>
      </c>
      <c r="K149" s="217"/>
      <c r="L149" s="218"/>
      <c r="M149" s="219"/>
      <c r="N149" s="217"/>
      <c r="O149" s="218"/>
      <c r="P149" s="219"/>
      <c r="Q149" s="217"/>
      <c r="R149" s="218"/>
      <c r="S149" s="219"/>
      <c r="T149" s="217"/>
      <c r="U149" s="218"/>
      <c r="V149" s="219"/>
      <c r="W149" s="195">
        <f t="shared" si="10"/>
        <v>7964.82</v>
      </c>
      <c r="X149" s="196">
        <f t="shared" si="10"/>
        <v>5689.17</v>
      </c>
      <c r="Y149" s="197">
        <f t="shared" si="10"/>
        <v>13653.990000000002</v>
      </c>
    </row>
    <row r="150" spans="1:25" ht="13">
      <c r="A150" s="2" t="s">
        <v>282</v>
      </c>
      <c r="B150" s="2" t="s">
        <v>157</v>
      </c>
      <c r="C150" s="89" t="s">
        <v>297</v>
      </c>
      <c r="D150" s="129" t="s">
        <v>298</v>
      </c>
      <c r="E150" s="217">
        <f>IFERROR(VLOOKUP($B150,'[32]OCT-21'!$B:$H,6,FALSE),0)</f>
        <v>1506.78</v>
      </c>
      <c r="F150" s="218">
        <f>IFERROR(VLOOKUP(B150,'[32]OCT-21'!B:H,7,FALSE),0)</f>
        <v>557.01</v>
      </c>
      <c r="G150" s="219">
        <f t="shared" si="8"/>
        <v>2063.79</v>
      </c>
      <c r="H150" s="217">
        <f>IFERROR(VLOOKUP(B150,'[33]NOV-21'!B:H,6,FALSE),0)</f>
        <v>916.38</v>
      </c>
      <c r="I150" s="218">
        <f>IFERROR(VLOOKUP(B150,'[33]NOV-21'!B:H,7,FALSE),0)</f>
        <v>389.88</v>
      </c>
      <c r="J150" s="219">
        <f t="shared" si="9"/>
        <v>1306.26</v>
      </c>
      <c r="K150" s="217"/>
      <c r="L150" s="218"/>
      <c r="M150" s="219"/>
      <c r="N150" s="217"/>
      <c r="O150" s="218"/>
      <c r="P150" s="219"/>
      <c r="Q150" s="217"/>
      <c r="R150" s="218"/>
      <c r="S150" s="219"/>
      <c r="T150" s="217"/>
      <c r="U150" s="218"/>
      <c r="V150" s="219"/>
      <c r="W150" s="195">
        <f t="shared" si="10"/>
        <v>2423.16</v>
      </c>
      <c r="X150" s="196">
        <f t="shared" si="10"/>
        <v>946.89</v>
      </c>
      <c r="Y150" s="197">
        <f t="shared" si="10"/>
        <v>3370.05</v>
      </c>
    </row>
    <row r="151" spans="1:25" ht="13">
      <c r="A151" s="2" t="s">
        <v>282</v>
      </c>
      <c r="B151" s="2" t="s">
        <v>158</v>
      </c>
      <c r="C151" s="89" t="s">
        <v>297</v>
      </c>
      <c r="D151" s="129" t="s">
        <v>302</v>
      </c>
      <c r="E151" s="217">
        <f>IFERROR(VLOOKUP($B151,'[32]OCT-21'!$B:$H,6,FALSE),0)</f>
        <v>0</v>
      </c>
      <c r="F151" s="218">
        <f>IFERROR(VLOOKUP(B151,'[32]OCT-21'!B:H,7,FALSE),0)</f>
        <v>0</v>
      </c>
      <c r="G151" s="219">
        <f t="shared" si="8"/>
        <v>0</v>
      </c>
      <c r="H151" s="217">
        <f>IFERROR(VLOOKUP(B151,'[33]NOV-21'!B:H,6,FALSE),0)</f>
        <v>0.11</v>
      </c>
      <c r="I151" s="218">
        <f>IFERROR(VLOOKUP(B151,'[33]NOV-21'!B:H,7,FALSE),0)</f>
        <v>110.11</v>
      </c>
      <c r="J151" s="219">
        <f t="shared" si="9"/>
        <v>110.22</v>
      </c>
      <c r="K151" s="217"/>
      <c r="L151" s="218"/>
      <c r="M151" s="219"/>
      <c r="N151" s="217"/>
      <c r="O151" s="218"/>
      <c r="P151" s="219"/>
      <c r="Q151" s="217"/>
      <c r="R151" s="218"/>
      <c r="S151" s="219"/>
      <c r="T151" s="217"/>
      <c r="U151" s="218"/>
      <c r="V151" s="219"/>
      <c r="W151" s="195">
        <f t="shared" si="10"/>
        <v>0.11</v>
      </c>
      <c r="X151" s="196">
        <f t="shared" si="10"/>
        <v>110.11</v>
      </c>
      <c r="Y151" s="197">
        <f t="shared" si="10"/>
        <v>110.22</v>
      </c>
    </row>
    <row r="152" spans="1:25" ht="13">
      <c r="A152" s="2" t="s">
        <v>282</v>
      </c>
      <c r="B152" s="2" t="s">
        <v>159</v>
      </c>
      <c r="C152" s="89" t="s">
        <v>297</v>
      </c>
      <c r="D152" s="129" t="s">
        <v>302</v>
      </c>
      <c r="E152" s="217">
        <f>IFERROR(VLOOKUP($B152,'[32]OCT-21'!$B:$H,6,FALSE),0)</f>
        <v>0</v>
      </c>
      <c r="F152" s="218">
        <f>IFERROR(VLOOKUP(B152,'[32]OCT-21'!B:H,7,FALSE),0)</f>
        <v>0</v>
      </c>
      <c r="G152" s="219">
        <f t="shared" si="8"/>
        <v>0</v>
      </c>
      <c r="H152" s="217">
        <f>IFERROR(VLOOKUP(B152,'[33]NOV-21'!B:H,6,FALSE),0)</f>
        <v>17.559999999999999</v>
      </c>
      <c r="I152" s="218">
        <f>IFERROR(VLOOKUP(B152,'[33]NOV-21'!B:H,7,FALSE),0)</f>
        <v>16.82</v>
      </c>
      <c r="J152" s="219">
        <f t="shared" si="9"/>
        <v>34.379999999999995</v>
      </c>
      <c r="K152" s="217"/>
      <c r="L152" s="218"/>
      <c r="M152" s="219"/>
      <c r="N152" s="217"/>
      <c r="O152" s="218"/>
      <c r="P152" s="219"/>
      <c r="Q152" s="217"/>
      <c r="R152" s="218"/>
      <c r="S152" s="219"/>
      <c r="T152" s="217"/>
      <c r="U152" s="218"/>
      <c r="V152" s="219"/>
      <c r="W152" s="195">
        <f t="shared" si="10"/>
        <v>17.559999999999999</v>
      </c>
      <c r="X152" s="196">
        <f t="shared" si="10"/>
        <v>16.82</v>
      </c>
      <c r="Y152" s="197">
        <f t="shared" si="10"/>
        <v>34.379999999999995</v>
      </c>
    </row>
    <row r="153" spans="1:25" ht="13">
      <c r="A153" s="2" t="s">
        <v>398</v>
      </c>
      <c r="B153" s="2" t="s">
        <v>399</v>
      </c>
      <c r="C153" s="89" t="s">
        <v>297</v>
      </c>
      <c r="D153" s="129" t="s">
        <v>304</v>
      </c>
      <c r="E153" s="217">
        <f>IFERROR(VLOOKUP($B153,'[32]OCT-21'!$B:$H,6,FALSE),0)</f>
        <v>4365.22</v>
      </c>
      <c r="F153" s="218">
        <f>IFERROR(VLOOKUP(B153,'[32]OCT-21'!B:H,7,FALSE),0)</f>
        <v>2852.46</v>
      </c>
      <c r="G153" s="219">
        <f t="shared" si="8"/>
        <v>7217.68</v>
      </c>
      <c r="H153" s="217">
        <f>IFERROR(VLOOKUP(B153,'[33]NOV-21'!B:H,6,FALSE),0)</f>
        <v>4649.87</v>
      </c>
      <c r="I153" s="218">
        <f>IFERROR(VLOOKUP(B153,'[33]NOV-21'!B:H,7,FALSE),0)</f>
        <v>3252.45</v>
      </c>
      <c r="J153" s="219">
        <f t="shared" si="9"/>
        <v>7902.32</v>
      </c>
      <c r="K153" s="217"/>
      <c r="L153" s="218"/>
      <c r="M153" s="219"/>
      <c r="N153" s="217"/>
      <c r="O153" s="218"/>
      <c r="P153" s="219"/>
      <c r="Q153" s="217"/>
      <c r="R153" s="218"/>
      <c r="S153" s="219"/>
      <c r="T153" s="217"/>
      <c r="U153" s="218"/>
      <c r="V153" s="219"/>
      <c r="W153" s="195">
        <f t="shared" si="10"/>
        <v>9015.09</v>
      </c>
      <c r="X153" s="196">
        <f t="shared" si="10"/>
        <v>6104.91</v>
      </c>
      <c r="Y153" s="197">
        <f t="shared" si="10"/>
        <v>15120</v>
      </c>
    </row>
    <row r="154" spans="1:25" ht="13">
      <c r="A154" s="2" t="s">
        <v>398</v>
      </c>
      <c r="B154" s="2" t="s">
        <v>400</v>
      </c>
      <c r="C154" s="89" t="s">
        <v>297</v>
      </c>
      <c r="D154" s="129" t="s">
        <v>304</v>
      </c>
      <c r="E154" s="217">
        <f>IFERROR(VLOOKUP($B154,'[32]OCT-21'!$B:$H,6,FALSE),0)</f>
        <v>4481.03</v>
      </c>
      <c r="F154" s="218">
        <f>IFERROR(VLOOKUP(B154,'[32]OCT-21'!B:H,7,FALSE),0)</f>
        <v>2794.95</v>
      </c>
      <c r="G154" s="219">
        <f t="shared" si="8"/>
        <v>7275.98</v>
      </c>
      <c r="H154" s="217">
        <f>IFERROR(VLOOKUP(B154,'[33]NOV-21'!B:H,6,FALSE),0)</f>
        <v>4743.29</v>
      </c>
      <c r="I154" s="218">
        <f>IFERROR(VLOOKUP(B154,'[33]NOV-21'!B:H,7,FALSE),0)</f>
        <v>2866.54</v>
      </c>
      <c r="J154" s="219">
        <f t="shared" si="9"/>
        <v>7609.83</v>
      </c>
      <c r="K154" s="217"/>
      <c r="L154" s="218"/>
      <c r="M154" s="219"/>
      <c r="N154" s="217"/>
      <c r="O154" s="218"/>
      <c r="P154" s="219"/>
      <c r="Q154" s="217"/>
      <c r="R154" s="218"/>
      <c r="S154" s="219"/>
      <c r="T154" s="217"/>
      <c r="U154" s="218"/>
      <c r="V154" s="219"/>
      <c r="W154" s="195">
        <f t="shared" si="10"/>
        <v>9224.32</v>
      </c>
      <c r="X154" s="196">
        <f t="shared" si="10"/>
        <v>5661.49</v>
      </c>
      <c r="Y154" s="197">
        <f t="shared" si="10"/>
        <v>14885.81</v>
      </c>
    </row>
    <row r="155" spans="1:25" ht="13">
      <c r="A155" s="2" t="s">
        <v>283</v>
      </c>
      <c r="B155" s="2" t="s">
        <v>160</v>
      </c>
      <c r="C155" s="89" t="s">
        <v>297</v>
      </c>
      <c r="D155" s="129" t="s">
        <v>303</v>
      </c>
      <c r="E155" s="217">
        <f>IFERROR(VLOOKUP($B155,'[32]OCT-21'!$B:$H,6,FALSE),0)</f>
        <v>0</v>
      </c>
      <c r="F155" s="218">
        <f>IFERROR(VLOOKUP(B155,'[32]OCT-21'!B:H,7,FALSE),0)</f>
        <v>0</v>
      </c>
      <c r="G155" s="219">
        <f t="shared" si="8"/>
        <v>0</v>
      </c>
      <c r="H155" s="217">
        <f>IFERROR(VLOOKUP(B155,'[33]NOV-21'!B:H,6,FALSE),0)</f>
        <v>0</v>
      </c>
      <c r="I155" s="218">
        <f>IFERROR(VLOOKUP(B155,'[33]NOV-21'!B:H,7,FALSE),0)</f>
        <v>0</v>
      </c>
      <c r="J155" s="219">
        <f t="shared" si="9"/>
        <v>0</v>
      </c>
      <c r="K155" s="217"/>
      <c r="L155" s="218"/>
      <c r="M155" s="219"/>
      <c r="N155" s="217"/>
      <c r="O155" s="218"/>
      <c r="P155" s="219"/>
      <c r="Q155" s="217"/>
      <c r="R155" s="218"/>
      <c r="S155" s="219"/>
      <c r="T155" s="217"/>
      <c r="U155" s="218"/>
      <c r="V155" s="219"/>
      <c r="W155" s="195">
        <f t="shared" si="10"/>
        <v>0</v>
      </c>
      <c r="X155" s="196">
        <f t="shared" si="10"/>
        <v>0</v>
      </c>
      <c r="Y155" s="197">
        <f t="shared" si="10"/>
        <v>0</v>
      </c>
    </row>
    <row r="156" spans="1:25" ht="13">
      <c r="A156" s="2" t="s">
        <v>284</v>
      </c>
      <c r="B156" s="2" t="s">
        <v>161</v>
      </c>
      <c r="C156" s="89" t="s">
        <v>297</v>
      </c>
      <c r="D156" s="129" t="s">
        <v>303</v>
      </c>
      <c r="E156" s="217">
        <f>IFERROR(VLOOKUP($B156,'[32]OCT-21'!$B:$H,6,FALSE),0)</f>
        <v>19914.2</v>
      </c>
      <c r="F156" s="218">
        <f>IFERROR(VLOOKUP(B156,'[32]OCT-21'!B:H,7,FALSE),0)</f>
        <v>1345.7</v>
      </c>
      <c r="G156" s="219">
        <f t="shared" si="8"/>
        <v>21259.9</v>
      </c>
      <c r="H156" s="217">
        <f>IFERROR(VLOOKUP(B156,'[33]NOV-21'!B:H,6,FALSE),0)</f>
        <v>5630.8</v>
      </c>
      <c r="I156" s="218">
        <f>IFERROR(VLOOKUP(B156,'[33]NOV-21'!B:H,7,FALSE),0)</f>
        <v>3301.9</v>
      </c>
      <c r="J156" s="219">
        <f t="shared" si="9"/>
        <v>8932.7000000000007</v>
      </c>
      <c r="K156" s="217"/>
      <c r="L156" s="218"/>
      <c r="M156" s="219"/>
      <c r="N156" s="217"/>
      <c r="O156" s="218"/>
      <c r="P156" s="219"/>
      <c r="Q156" s="217"/>
      <c r="R156" s="218"/>
      <c r="S156" s="219"/>
      <c r="T156" s="217"/>
      <c r="U156" s="218"/>
      <c r="V156" s="219"/>
      <c r="W156" s="195">
        <f t="shared" si="10"/>
        <v>25545</v>
      </c>
      <c r="X156" s="196">
        <f t="shared" si="10"/>
        <v>4647.6000000000004</v>
      </c>
      <c r="Y156" s="197">
        <f t="shared" si="10"/>
        <v>30192.600000000002</v>
      </c>
    </row>
    <row r="157" spans="1:25" ht="13">
      <c r="A157" s="2" t="s">
        <v>286</v>
      </c>
      <c r="B157" s="2" t="s">
        <v>166</v>
      </c>
      <c r="C157" s="89" t="s">
        <v>297</v>
      </c>
      <c r="D157" s="129" t="s">
        <v>303</v>
      </c>
      <c r="E157" s="217">
        <f>IFERROR(VLOOKUP($B157,'[32]OCT-21'!$B:$H,6,FALSE),0)</f>
        <v>3446.7</v>
      </c>
      <c r="F157" s="218">
        <f>IFERROR(VLOOKUP(B157,'[32]OCT-21'!B:H,7,FALSE),0)</f>
        <v>218.55</v>
      </c>
      <c r="G157" s="219">
        <f t="shared" si="8"/>
        <v>3665.25</v>
      </c>
      <c r="H157" s="217">
        <f>IFERROR(VLOOKUP(B157,'[33]NOV-21'!B:H,6,FALSE),0)</f>
        <v>3458.7</v>
      </c>
      <c r="I157" s="218">
        <f>IFERROR(VLOOKUP(B157,'[33]NOV-21'!B:H,7,FALSE),0)</f>
        <v>70.06</v>
      </c>
      <c r="J157" s="219">
        <f t="shared" si="9"/>
        <v>3528.7599999999998</v>
      </c>
      <c r="K157" s="217"/>
      <c r="L157" s="218"/>
      <c r="M157" s="219"/>
      <c r="N157" s="217"/>
      <c r="O157" s="218"/>
      <c r="P157" s="219"/>
      <c r="Q157" s="217"/>
      <c r="R157" s="218"/>
      <c r="S157" s="219"/>
      <c r="T157" s="217"/>
      <c r="U157" s="218"/>
      <c r="V157" s="219"/>
      <c r="W157" s="195">
        <f t="shared" si="10"/>
        <v>6905.4</v>
      </c>
      <c r="X157" s="196">
        <f t="shared" si="10"/>
        <v>288.61</v>
      </c>
      <c r="Y157" s="197">
        <f t="shared" si="10"/>
        <v>7194.01</v>
      </c>
    </row>
    <row r="158" spans="1:25" ht="13">
      <c r="A158" s="2" t="s">
        <v>286</v>
      </c>
      <c r="B158" s="2" t="s">
        <v>167</v>
      </c>
      <c r="C158" s="89" t="s">
        <v>297</v>
      </c>
      <c r="D158" s="129" t="s">
        <v>303</v>
      </c>
      <c r="E158" s="217">
        <f>IFERROR(VLOOKUP($B158,'[32]OCT-21'!$B:$H,6,FALSE),0)</f>
        <v>4860.2</v>
      </c>
      <c r="F158" s="218">
        <f>IFERROR(VLOOKUP(B158,'[32]OCT-21'!B:H,7,FALSE),0)</f>
        <v>793.6</v>
      </c>
      <c r="G158" s="219">
        <f t="shared" si="8"/>
        <v>5653.8</v>
      </c>
      <c r="H158" s="217">
        <f>IFERROR(VLOOKUP(B158,'[33]NOV-21'!B:H,6,FALSE),0)</f>
        <v>4071.95</v>
      </c>
      <c r="I158" s="218">
        <f>IFERROR(VLOOKUP(B158,'[33]NOV-21'!B:H,7,FALSE),0)</f>
        <v>1598.35</v>
      </c>
      <c r="J158" s="219">
        <f t="shared" si="9"/>
        <v>5670.2999999999993</v>
      </c>
      <c r="K158" s="217"/>
      <c r="L158" s="218"/>
      <c r="M158" s="219"/>
      <c r="N158" s="217"/>
      <c r="O158" s="218"/>
      <c r="P158" s="219"/>
      <c r="Q158" s="217"/>
      <c r="R158" s="218"/>
      <c r="S158" s="219"/>
      <c r="T158" s="217"/>
      <c r="U158" s="218"/>
      <c r="V158" s="219"/>
      <c r="W158" s="195">
        <f t="shared" si="10"/>
        <v>8932.15</v>
      </c>
      <c r="X158" s="196">
        <f t="shared" si="10"/>
        <v>2391.9499999999998</v>
      </c>
      <c r="Y158" s="197">
        <f t="shared" si="10"/>
        <v>11324.099999999999</v>
      </c>
    </row>
    <row r="159" spans="1:25" ht="13">
      <c r="A159" s="2" t="s">
        <v>286</v>
      </c>
      <c r="B159" s="2" t="s">
        <v>168</v>
      </c>
      <c r="C159" s="89" t="s">
        <v>297</v>
      </c>
      <c r="D159" s="129" t="s">
        <v>303</v>
      </c>
      <c r="E159" s="217">
        <f>IFERROR(VLOOKUP($B159,'[32]OCT-21'!$B:$H,6,FALSE),0)</f>
        <v>10424.15</v>
      </c>
      <c r="F159" s="218">
        <f>IFERROR(VLOOKUP(B159,'[32]OCT-21'!B:H,7,FALSE),0)</f>
        <v>835.02</v>
      </c>
      <c r="G159" s="219">
        <f t="shared" si="8"/>
        <v>11259.17</v>
      </c>
      <c r="H159" s="217">
        <f>IFERROR(VLOOKUP(B159,'[33]NOV-21'!B:H,6,FALSE),0)</f>
        <v>10851.15</v>
      </c>
      <c r="I159" s="218">
        <f>IFERROR(VLOOKUP(B159,'[33]NOV-21'!B:H,7,FALSE),0)</f>
        <v>422.22</v>
      </c>
      <c r="J159" s="219">
        <f t="shared" si="9"/>
        <v>11273.369999999999</v>
      </c>
      <c r="K159" s="217"/>
      <c r="L159" s="218"/>
      <c r="M159" s="219"/>
      <c r="N159" s="217"/>
      <c r="O159" s="218"/>
      <c r="P159" s="219"/>
      <c r="Q159" s="217"/>
      <c r="R159" s="218"/>
      <c r="S159" s="219"/>
      <c r="T159" s="217"/>
      <c r="U159" s="218"/>
      <c r="V159" s="219"/>
      <c r="W159" s="195">
        <f t="shared" si="10"/>
        <v>21275.3</v>
      </c>
      <c r="X159" s="196">
        <f t="shared" si="10"/>
        <v>1257.24</v>
      </c>
      <c r="Y159" s="197">
        <f t="shared" si="10"/>
        <v>22532.54</v>
      </c>
    </row>
    <row r="160" spans="1:25" ht="13">
      <c r="A160" s="2" t="s">
        <v>287</v>
      </c>
      <c r="B160" s="2" t="s">
        <v>169</v>
      </c>
      <c r="C160" s="89" t="s">
        <v>297</v>
      </c>
      <c r="D160" s="129" t="s">
        <v>302</v>
      </c>
      <c r="E160" s="217">
        <f>IFERROR(VLOOKUP($B160,'[32]OCT-21'!$B:$H,6,FALSE),0)</f>
        <v>8287.25</v>
      </c>
      <c r="F160" s="218">
        <f>IFERROR(VLOOKUP(B160,'[32]OCT-21'!B:H,7,FALSE),0)</f>
        <v>280.64999999999998</v>
      </c>
      <c r="G160" s="219">
        <f t="shared" si="8"/>
        <v>8567.9</v>
      </c>
      <c r="H160" s="217">
        <f>IFERROR(VLOOKUP(B160,'[33]NOV-21'!B:H,6,FALSE),0)</f>
        <v>13807.85</v>
      </c>
      <c r="I160" s="218">
        <f>IFERROR(VLOOKUP(B160,'[33]NOV-21'!B:H,7,FALSE),0)</f>
        <v>949</v>
      </c>
      <c r="J160" s="219">
        <f t="shared" si="9"/>
        <v>14756.85</v>
      </c>
      <c r="K160" s="217"/>
      <c r="L160" s="218"/>
      <c r="M160" s="219"/>
      <c r="N160" s="217"/>
      <c r="O160" s="218"/>
      <c r="P160" s="219"/>
      <c r="Q160" s="217"/>
      <c r="R160" s="218"/>
      <c r="S160" s="219"/>
      <c r="T160" s="217"/>
      <c r="U160" s="218"/>
      <c r="V160" s="219"/>
      <c r="W160" s="195">
        <f t="shared" si="10"/>
        <v>22095.1</v>
      </c>
      <c r="X160" s="196">
        <f t="shared" si="10"/>
        <v>1229.6500000000001</v>
      </c>
      <c r="Y160" s="197">
        <f t="shared" si="10"/>
        <v>23324.75</v>
      </c>
    </row>
    <row r="161" spans="1:25" ht="13">
      <c r="A161" s="2" t="s">
        <v>288</v>
      </c>
      <c r="B161" s="2" t="s">
        <v>170</v>
      </c>
      <c r="C161" s="89" t="s">
        <v>297</v>
      </c>
      <c r="D161" s="129" t="s">
        <v>302</v>
      </c>
      <c r="E161" s="217">
        <f>IFERROR(VLOOKUP($B161,'[32]OCT-21'!$B:$H,6,FALSE),0)</f>
        <v>5605.11</v>
      </c>
      <c r="F161" s="218">
        <f>IFERROR(VLOOKUP(B161,'[32]OCT-21'!B:H,7,FALSE),0)</f>
        <v>6487.97</v>
      </c>
      <c r="G161" s="219">
        <f t="shared" si="8"/>
        <v>12093.08</v>
      </c>
      <c r="H161" s="217">
        <f>IFERROR(VLOOKUP(B161,'[33]NOV-21'!B:H,6,FALSE),0)</f>
        <v>9338.76</v>
      </c>
      <c r="I161" s="218">
        <f>IFERROR(VLOOKUP(B161,'[33]NOV-21'!B:H,7,FALSE),0)</f>
        <v>5088.99</v>
      </c>
      <c r="J161" s="219">
        <f t="shared" si="9"/>
        <v>14427.75</v>
      </c>
      <c r="K161" s="217"/>
      <c r="L161" s="218"/>
      <c r="M161" s="219"/>
      <c r="N161" s="217"/>
      <c r="O161" s="218"/>
      <c r="P161" s="219"/>
      <c r="Q161" s="217"/>
      <c r="R161" s="218"/>
      <c r="S161" s="219"/>
      <c r="T161" s="217"/>
      <c r="U161" s="218"/>
      <c r="V161" s="219"/>
      <c r="W161" s="195">
        <f t="shared" si="10"/>
        <v>14943.869999999999</v>
      </c>
      <c r="X161" s="196">
        <f t="shared" si="10"/>
        <v>11576.96</v>
      </c>
      <c r="Y161" s="197">
        <f t="shared" si="10"/>
        <v>26520.83</v>
      </c>
    </row>
    <row r="162" spans="1:25" ht="13">
      <c r="A162" s="2" t="s">
        <v>288</v>
      </c>
      <c r="B162" s="2" t="s">
        <v>171</v>
      </c>
      <c r="C162" s="89" t="s">
        <v>297</v>
      </c>
      <c r="D162" s="129" t="s">
        <v>302</v>
      </c>
      <c r="E162" s="217">
        <f>IFERROR(VLOOKUP($B162,'[32]OCT-21'!$B:$H,6,FALSE),0)</f>
        <v>5202.53</v>
      </c>
      <c r="F162" s="218">
        <f>IFERROR(VLOOKUP(B162,'[32]OCT-21'!B:H,7,FALSE),0)</f>
        <v>966.4</v>
      </c>
      <c r="G162" s="219">
        <f t="shared" si="8"/>
        <v>6168.9299999999994</v>
      </c>
      <c r="H162" s="217">
        <f>IFERROR(VLOOKUP(B162,'[33]NOV-21'!B:H,6,FALSE),0)</f>
        <v>5891.9</v>
      </c>
      <c r="I162" s="218">
        <f>IFERROR(VLOOKUP(B162,'[33]NOV-21'!B:H,7,FALSE),0)</f>
        <v>2202.0700000000002</v>
      </c>
      <c r="J162" s="219">
        <f t="shared" si="9"/>
        <v>8093.9699999999993</v>
      </c>
      <c r="K162" s="217"/>
      <c r="L162" s="218"/>
      <c r="M162" s="219"/>
      <c r="N162" s="217"/>
      <c r="O162" s="218"/>
      <c r="P162" s="219"/>
      <c r="Q162" s="217"/>
      <c r="R162" s="218"/>
      <c r="S162" s="219"/>
      <c r="T162" s="217"/>
      <c r="U162" s="218"/>
      <c r="V162" s="219"/>
      <c r="W162" s="195">
        <f t="shared" si="10"/>
        <v>11094.43</v>
      </c>
      <c r="X162" s="196">
        <f t="shared" si="10"/>
        <v>3168.4700000000003</v>
      </c>
      <c r="Y162" s="197">
        <f t="shared" si="10"/>
        <v>14262.899999999998</v>
      </c>
    </row>
    <row r="163" spans="1:25" ht="13">
      <c r="A163" s="2" t="s">
        <v>290</v>
      </c>
      <c r="B163" s="2" t="s">
        <v>173</v>
      </c>
      <c r="C163" s="89" t="s">
        <v>297</v>
      </c>
      <c r="D163" s="129" t="s">
        <v>298</v>
      </c>
      <c r="E163" s="217">
        <f>IFERROR(VLOOKUP($B163,'[32]OCT-21'!$B:$H,6,FALSE),0)</f>
        <v>9673.65</v>
      </c>
      <c r="F163" s="218">
        <f>IFERROR(VLOOKUP(B163,'[32]OCT-21'!B:H,7,FALSE),0)</f>
        <v>2078.0500000000002</v>
      </c>
      <c r="G163" s="219">
        <f t="shared" si="8"/>
        <v>11751.7</v>
      </c>
      <c r="H163" s="217">
        <f>IFERROR(VLOOKUP(B163,'[33]NOV-21'!B:H,6,FALSE),0)</f>
        <v>9595.1</v>
      </c>
      <c r="I163" s="218">
        <f>IFERROR(VLOOKUP(B163,'[33]NOV-21'!B:H,7,FALSE),0)</f>
        <v>1597.85</v>
      </c>
      <c r="J163" s="219">
        <f t="shared" si="9"/>
        <v>11192.95</v>
      </c>
      <c r="K163" s="217"/>
      <c r="L163" s="218"/>
      <c r="M163" s="219"/>
      <c r="N163" s="217"/>
      <c r="O163" s="218"/>
      <c r="P163" s="219"/>
      <c r="Q163" s="217"/>
      <c r="R163" s="218"/>
      <c r="S163" s="219"/>
      <c r="T163" s="217"/>
      <c r="U163" s="218"/>
      <c r="V163" s="219"/>
      <c r="W163" s="195">
        <f t="shared" si="10"/>
        <v>19268.75</v>
      </c>
      <c r="X163" s="196">
        <f t="shared" si="10"/>
        <v>3675.9</v>
      </c>
      <c r="Y163" s="197">
        <f t="shared" si="10"/>
        <v>22944.65</v>
      </c>
    </row>
    <row r="164" spans="1:25" ht="13">
      <c r="A164" s="2" t="s">
        <v>350</v>
      </c>
      <c r="B164" s="2" t="s">
        <v>351</v>
      </c>
      <c r="C164" s="89" t="s">
        <v>297</v>
      </c>
      <c r="D164" s="129" t="s">
        <v>304</v>
      </c>
      <c r="E164" s="217">
        <f>IFERROR(VLOOKUP($B164,'[32]OCT-21'!$B:$H,6,FALSE),0)</f>
        <v>0.74</v>
      </c>
      <c r="F164" s="218">
        <f>IFERROR(VLOOKUP(B164,'[32]OCT-21'!B:H,7,FALSE),0)</f>
        <v>5384.36</v>
      </c>
      <c r="G164" s="219">
        <f t="shared" si="8"/>
        <v>5385.0999999999995</v>
      </c>
      <c r="H164" s="217">
        <f>IFERROR(VLOOKUP(B164,'[33]NOV-21'!B:H,6,FALSE),0)</f>
        <v>957.93</v>
      </c>
      <c r="I164" s="218">
        <f>IFERROR(VLOOKUP(B164,'[33]NOV-21'!B:H,7,FALSE),0)</f>
        <v>2627.46</v>
      </c>
      <c r="J164" s="219">
        <f t="shared" si="9"/>
        <v>3585.39</v>
      </c>
      <c r="K164" s="217"/>
      <c r="L164" s="218"/>
      <c r="M164" s="219"/>
      <c r="N164" s="217"/>
      <c r="O164" s="218"/>
      <c r="P164" s="219"/>
      <c r="Q164" s="217"/>
      <c r="R164" s="218"/>
      <c r="S164" s="219"/>
      <c r="T164" s="217"/>
      <c r="U164" s="218"/>
      <c r="V164" s="219"/>
      <c r="W164" s="195">
        <f t="shared" si="10"/>
        <v>958.67</v>
      </c>
      <c r="X164" s="196">
        <f t="shared" si="10"/>
        <v>8011.82</v>
      </c>
      <c r="Y164" s="197">
        <f t="shared" si="10"/>
        <v>8970.49</v>
      </c>
    </row>
    <row r="165" spans="1:25" ht="13">
      <c r="A165" s="2" t="s">
        <v>350</v>
      </c>
      <c r="B165" s="2" t="s">
        <v>416</v>
      </c>
      <c r="C165" s="89" t="s">
        <v>297</v>
      </c>
      <c r="D165" s="129" t="s">
        <v>304</v>
      </c>
      <c r="E165" s="217">
        <f>IFERROR(VLOOKUP($B165,'[32]OCT-21'!$B:$H,6,FALSE),0)</f>
        <v>617.37</v>
      </c>
      <c r="F165" s="218">
        <f>IFERROR(VLOOKUP(B165,'[32]OCT-21'!B:H,7,FALSE),0)</f>
        <v>55.85</v>
      </c>
      <c r="G165" s="219">
        <f t="shared" si="8"/>
        <v>673.22</v>
      </c>
      <c r="H165" s="217">
        <f>IFERROR(VLOOKUP(B165,'[33]NOV-21'!B:H,6,FALSE),0)</f>
        <v>546.54999999999995</v>
      </c>
      <c r="I165" s="218">
        <f>IFERROR(VLOOKUP(B165,'[33]NOV-21'!B:H,7,FALSE),0)</f>
        <v>27.43</v>
      </c>
      <c r="J165" s="219">
        <f t="shared" si="9"/>
        <v>573.9799999999999</v>
      </c>
      <c r="K165" s="217"/>
      <c r="L165" s="218"/>
      <c r="M165" s="219"/>
      <c r="N165" s="217"/>
      <c r="O165" s="218"/>
      <c r="P165" s="219"/>
      <c r="Q165" s="217"/>
      <c r="R165" s="218"/>
      <c r="S165" s="219"/>
      <c r="T165" s="217"/>
      <c r="U165" s="218"/>
      <c r="V165" s="219"/>
      <c r="W165" s="195">
        <f t="shared" si="10"/>
        <v>1163.92</v>
      </c>
      <c r="X165" s="196">
        <f t="shared" si="10"/>
        <v>83.28</v>
      </c>
      <c r="Y165" s="197">
        <f t="shared" si="10"/>
        <v>1247.1999999999998</v>
      </c>
    </row>
    <row r="166" spans="1:25" ht="13">
      <c r="A166" s="2" t="s">
        <v>350</v>
      </c>
      <c r="B166" s="2" t="s">
        <v>410</v>
      </c>
      <c r="C166" s="89" t="s">
        <v>297</v>
      </c>
      <c r="D166" s="129" t="s">
        <v>304</v>
      </c>
      <c r="E166" s="217">
        <f>IFERROR(VLOOKUP($B166,'[32]OCT-21'!$B:$H,6,FALSE),0)</f>
        <v>5368.68</v>
      </c>
      <c r="F166" s="218">
        <f>IFERROR(VLOOKUP(B166,'[32]OCT-21'!B:H,7,FALSE),0)</f>
        <v>0.06</v>
      </c>
      <c r="G166" s="219">
        <f t="shared" si="8"/>
        <v>5368.7400000000007</v>
      </c>
      <c r="H166" s="217">
        <f>IFERROR(VLOOKUP(B166,'[33]NOV-21'!B:H,6,FALSE),0)</f>
        <v>4993.1499999999996</v>
      </c>
      <c r="I166" s="218">
        <f>IFERROR(VLOOKUP(B166,'[33]NOV-21'!B:H,7,FALSE),0)</f>
        <v>3.19</v>
      </c>
      <c r="J166" s="219">
        <f t="shared" si="9"/>
        <v>4996.3399999999992</v>
      </c>
      <c r="K166" s="217"/>
      <c r="L166" s="218"/>
      <c r="M166" s="219"/>
      <c r="N166" s="217"/>
      <c r="O166" s="218"/>
      <c r="P166" s="219"/>
      <c r="Q166" s="217"/>
      <c r="R166" s="218"/>
      <c r="S166" s="219"/>
      <c r="T166" s="217"/>
      <c r="U166" s="218"/>
      <c r="V166" s="219"/>
      <c r="W166" s="195">
        <f t="shared" si="10"/>
        <v>10361.83</v>
      </c>
      <c r="X166" s="196">
        <f t="shared" si="10"/>
        <v>3.25</v>
      </c>
      <c r="Y166" s="197">
        <f t="shared" si="10"/>
        <v>10365.08</v>
      </c>
    </row>
    <row r="167" spans="1:25" ht="13">
      <c r="A167" s="2" t="s">
        <v>350</v>
      </c>
      <c r="B167" s="2" t="s">
        <v>430</v>
      </c>
      <c r="C167" s="89" t="s">
        <v>297</v>
      </c>
      <c r="D167" s="129" t="s">
        <v>304</v>
      </c>
      <c r="E167" s="217">
        <f>IFERROR(VLOOKUP($B167,'[32]OCT-21'!$B:$H,6,FALSE),0)</f>
        <v>27.77</v>
      </c>
      <c r="F167" s="218">
        <f>IFERROR(VLOOKUP(B167,'[32]OCT-21'!B:H,7,FALSE),0)</f>
        <v>1997.3</v>
      </c>
      <c r="G167" s="219">
        <f t="shared" si="8"/>
        <v>2025.07</v>
      </c>
      <c r="H167" s="217">
        <f>IFERROR(VLOOKUP(B167,'[33]NOV-21'!B:H,6,FALSE),0)</f>
        <v>8.67</v>
      </c>
      <c r="I167" s="218">
        <f>IFERROR(VLOOKUP(B167,'[33]NOV-21'!B:H,7,FALSE),0)</f>
        <v>1569.4</v>
      </c>
      <c r="J167" s="219">
        <f t="shared" si="9"/>
        <v>1578.0700000000002</v>
      </c>
      <c r="K167" s="217"/>
      <c r="L167" s="218"/>
      <c r="M167" s="219"/>
      <c r="N167" s="217"/>
      <c r="O167" s="218"/>
      <c r="P167" s="219"/>
      <c r="Q167" s="217"/>
      <c r="R167" s="218"/>
      <c r="S167" s="219"/>
      <c r="T167" s="217"/>
      <c r="U167" s="218"/>
      <c r="V167" s="219"/>
      <c r="W167" s="195">
        <f t="shared" si="10"/>
        <v>36.44</v>
      </c>
      <c r="X167" s="196">
        <f t="shared" si="10"/>
        <v>3566.7</v>
      </c>
      <c r="Y167" s="197">
        <f t="shared" si="10"/>
        <v>3603.1400000000003</v>
      </c>
    </row>
    <row r="168" spans="1:25" ht="13">
      <c r="A168" s="2" t="s">
        <v>350</v>
      </c>
      <c r="B168" s="2" t="s">
        <v>352</v>
      </c>
      <c r="C168" s="89" t="s">
        <v>297</v>
      </c>
      <c r="D168" s="129" t="s">
        <v>304</v>
      </c>
      <c r="E168" s="217">
        <f>IFERROR(VLOOKUP($B168,'[32]OCT-21'!$B:$H,6,FALSE),0)</f>
        <v>4110.7</v>
      </c>
      <c r="F168" s="218">
        <f>IFERROR(VLOOKUP(B168,'[32]OCT-21'!B:H,7,FALSE),0)</f>
        <v>0</v>
      </c>
      <c r="G168" s="219">
        <f t="shared" si="8"/>
        <v>4110.7</v>
      </c>
      <c r="H168" s="217">
        <f>IFERROR(VLOOKUP(B168,'[33]NOV-21'!B:H,6,FALSE),0)</f>
        <v>72.459999999999994</v>
      </c>
      <c r="I168" s="218">
        <f>IFERROR(VLOOKUP(B168,'[33]NOV-21'!B:H,7,FALSE),0)</f>
        <v>4375.75</v>
      </c>
      <c r="J168" s="219">
        <f t="shared" si="9"/>
        <v>4448.21</v>
      </c>
      <c r="K168" s="217"/>
      <c r="L168" s="218"/>
      <c r="M168" s="219"/>
      <c r="N168" s="217"/>
      <c r="O168" s="218"/>
      <c r="P168" s="219"/>
      <c r="Q168" s="217"/>
      <c r="R168" s="218"/>
      <c r="S168" s="219"/>
      <c r="T168" s="217"/>
      <c r="U168" s="218"/>
      <c r="V168" s="219"/>
      <c r="W168" s="195">
        <f t="shared" si="10"/>
        <v>4183.16</v>
      </c>
      <c r="X168" s="196">
        <f t="shared" si="10"/>
        <v>4375.75</v>
      </c>
      <c r="Y168" s="197">
        <f t="shared" si="10"/>
        <v>8558.91</v>
      </c>
    </row>
    <row r="169" spans="1:25" ht="13">
      <c r="A169" s="2" t="s">
        <v>350</v>
      </c>
      <c r="B169" s="2" t="s">
        <v>431</v>
      </c>
      <c r="C169" s="176" t="s">
        <v>297</v>
      </c>
      <c r="D169" s="177" t="s">
        <v>304</v>
      </c>
      <c r="E169" s="217">
        <f>IFERROR(VLOOKUP($B169,'[32]OCT-21'!$B:$H,6,FALSE),0)</f>
        <v>10904.69</v>
      </c>
      <c r="F169" s="218">
        <f>IFERROR(VLOOKUP(B169,'[32]OCT-21'!B:H,7,FALSE),0)</f>
        <v>9200.24</v>
      </c>
      <c r="G169" s="219">
        <f t="shared" si="8"/>
        <v>20104.93</v>
      </c>
      <c r="H169" s="217">
        <f>IFERROR(VLOOKUP(B169,'[33]NOV-21'!B:H,6,FALSE),0)</f>
        <v>8707.57</v>
      </c>
      <c r="I169" s="218">
        <f>IFERROR(VLOOKUP(B169,'[33]NOV-21'!B:H,7,FALSE),0)</f>
        <v>5799.46</v>
      </c>
      <c r="J169" s="219">
        <f t="shared" si="9"/>
        <v>14507.029999999999</v>
      </c>
      <c r="K169" s="217"/>
      <c r="L169" s="218"/>
      <c r="M169" s="219"/>
      <c r="N169" s="217"/>
      <c r="O169" s="218"/>
      <c r="P169" s="219"/>
      <c r="Q169" s="217"/>
      <c r="R169" s="218"/>
      <c r="S169" s="219"/>
      <c r="T169" s="217"/>
      <c r="U169" s="218"/>
      <c r="V169" s="219"/>
      <c r="W169" s="195">
        <f t="shared" si="10"/>
        <v>19612.260000000002</v>
      </c>
      <c r="X169" s="196">
        <f t="shared" si="10"/>
        <v>14999.7</v>
      </c>
      <c r="Y169" s="197">
        <f t="shared" si="10"/>
        <v>34611.96</v>
      </c>
    </row>
    <row r="170" spans="1:25" s="267" customFormat="1" ht="12.75" customHeight="1">
      <c r="A170" s="266" t="str">
        <f>INDEX([22]Unit_details!A:A,MATCH(B170,[22]Unit_details!B:B,0))</f>
        <v>SPRT</v>
      </c>
      <c r="B170" s="2" t="s">
        <v>450</v>
      </c>
      <c r="C170" s="89" t="str">
        <f>VLOOKUP(B170,[22]Unit_details!B:D,2,FALSE)</f>
        <v>D</v>
      </c>
      <c r="D170" s="129" t="str">
        <f>VLOOKUP(B170,[22]Unit_details!B:D,3,FALSE)</f>
        <v>SC</v>
      </c>
      <c r="E170" s="217">
        <f>IFERROR(VLOOKUP($B170,'[32]OCT-21'!$B:$H,6,FALSE),0)</f>
        <v>1509.58</v>
      </c>
      <c r="F170" s="218">
        <f>IFERROR(VLOOKUP(B170,'[32]OCT-21'!B:H,7,FALSE),0)</f>
        <v>105.95</v>
      </c>
      <c r="G170" s="219">
        <f t="shared" si="8"/>
        <v>1615.53</v>
      </c>
      <c r="H170" s="217">
        <f>IFERROR(VLOOKUP(B170,'[33]NOV-21'!B:H,6,FALSE),0)</f>
        <v>2575.8200000000002</v>
      </c>
      <c r="I170" s="218">
        <f>IFERROR(VLOOKUP(B170,'[33]NOV-21'!B:H,7,FALSE),0)</f>
        <v>131.19999999999999</v>
      </c>
      <c r="J170" s="219">
        <f t="shared" si="9"/>
        <v>2707.02</v>
      </c>
      <c r="K170" s="217"/>
      <c r="L170" s="218"/>
      <c r="M170" s="219"/>
      <c r="N170" s="217"/>
      <c r="O170" s="218"/>
      <c r="P170" s="219"/>
      <c r="Q170" s="217"/>
      <c r="R170" s="218"/>
      <c r="S170" s="219"/>
      <c r="T170" s="217"/>
      <c r="U170" s="218"/>
      <c r="V170" s="219"/>
      <c r="W170" s="262">
        <f t="shared" ref="W170:X170" si="11">+E170+H170+K170+N170+Q170+T170</f>
        <v>4085.4</v>
      </c>
      <c r="X170" s="218">
        <f t="shared" si="11"/>
        <v>237.14999999999998</v>
      </c>
      <c r="Y170" s="219">
        <f t="shared" ref="Y170" si="12">+W170+X170</f>
        <v>4322.55</v>
      </c>
    </row>
    <row r="171" spans="1:25" s="267" customFormat="1" ht="12.75" customHeight="1">
      <c r="A171" s="266" t="s">
        <v>350</v>
      </c>
      <c r="B171" s="2" t="s">
        <v>462</v>
      </c>
      <c r="C171" s="89" t="s">
        <v>297</v>
      </c>
      <c r="D171" s="129" t="s">
        <v>304</v>
      </c>
      <c r="E171" s="217">
        <v>2925.54</v>
      </c>
      <c r="F171" s="218">
        <v>0.43</v>
      </c>
      <c r="G171" s="219">
        <v>2925.97</v>
      </c>
      <c r="H171" s="217">
        <f>IFERROR(VLOOKUP(B171,'[33]NOV-21'!B:H,6,FALSE),0)</f>
        <v>2165.69</v>
      </c>
      <c r="I171" s="218">
        <f>IFERROR(VLOOKUP(B171,'[33]NOV-21'!B:H,7,FALSE),0)</f>
        <v>7.57</v>
      </c>
      <c r="J171" s="219">
        <f t="shared" si="9"/>
        <v>2173.2600000000002</v>
      </c>
      <c r="K171" s="217"/>
      <c r="L171" s="218"/>
      <c r="M171" s="219"/>
      <c r="N171" s="217"/>
      <c r="O171" s="218"/>
      <c r="P171" s="219"/>
      <c r="Q171" s="217"/>
      <c r="R171" s="218"/>
      <c r="S171" s="219"/>
      <c r="T171" s="217"/>
      <c r="U171" s="218"/>
      <c r="V171" s="219"/>
      <c r="W171" s="262"/>
      <c r="X171" s="262"/>
      <c r="Y171" s="319"/>
    </row>
    <row r="172" spans="1:25" ht="13">
      <c r="A172" s="2" t="s">
        <v>350</v>
      </c>
      <c r="B172" s="2" t="s">
        <v>441</v>
      </c>
      <c r="C172" s="176" t="s">
        <v>297</v>
      </c>
      <c r="D172" s="177" t="s">
        <v>304</v>
      </c>
      <c r="E172" s="217">
        <f>IFERROR(VLOOKUP($B172,'[32]OCT-21'!$B:$H,6,FALSE),0)</f>
        <v>11403.57</v>
      </c>
      <c r="F172" s="218">
        <f>IFERROR(VLOOKUP(B172,'[32]OCT-21'!B:H,7,FALSE),0)</f>
        <v>97.65</v>
      </c>
      <c r="G172" s="219">
        <f t="shared" si="8"/>
        <v>11501.22</v>
      </c>
      <c r="H172" s="217">
        <f>IFERROR(VLOOKUP(B172,'[33]NOV-21'!B:H,6,FALSE),0)</f>
        <v>12127.64</v>
      </c>
      <c r="I172" s="218">
        <f>IFERROR(VLOOKUP(B172,'[33]NOV-21'!B:H,7,FALSE),0)</f>
        <v>177.1</v>
      </c>
      <c r="J172" s="219">
        <f t="shared" si="9"/>
        <v>12304.74</v>
      </c>
      <c r="K172" s="217"/>
      <c r="L172" s="218"/>
      <c r="M172" s="219"/>
      <c r="N172" s="217"/>
      <c r="O172" s="218"/>
      <c r="P172" s="219"/>
      <c r="Q172" s="217"/>
      <c r="R172" s="218"/>
      <c r="S172" s="219"/>
      <c r="T172" s="217"/>
      <c r="U172" s="218"/>
      <c r="V172" s="219"/>
      <c r="W172" s="195">
        <f t="shared" si="10"/>
        <v>23531.21</v>
      </c>
      <c r="X172" s="196">
        <f t="shared" si="10"/>
        <v>274.75</v>
      </c>
      <c r="Y172" s="197">
        <f t="shared" si="10"/>
        <v>23805.96</v>
      </c>
    </row>
    <row r="173" spans="1:25" ht="13">
      <c r="A173" s="2" t="s">
        <v>291</v>
      </c>
      <c r="B173" s="2" t="s">
        <v>174</v>
      </c>
      <c r="C173" s="89" t="s">
        <v>297</v>
      </c>
      <c r="D173" s="129" t="s">
        <v>304</v>
      </c>
      <c r="E173" s="217">
        <f>IFERROR(VLOOKUP($B173,'[32]OCT-21'!$B:$H,6,FALSE),0)</f>
        <v>9.64</v>
      </c>
      <c r="F173" s="218">
        <f>IFERROR(VLOOKUP(B173,'[32]OCT-21'!B:H,7,FALSE),0)</f>
        <v>0.99</v>
      </c>
      <c r="G173" s="219">
        <f t="shared" si="8"/>
        <v>10.63</v>
      </c>
      <c r="H173" s="217">
        <f>IFERROR(VLOOKUP(B173,'[33]NOV-21'!B:H,6,FALSE),0)</f>
        <v>7.26</v>
      </c>
      <c r="I173" s="218">
        <f>IFERROR(VLOOKUP(B173,'[33]NOV-21'!B:H,7,FALSE),0)</f>
        <v>1.8</v>
      </c>
      <c r="J173" s="219">
        <f t="shared" si="9"/>
        <v>9.06</v>
      </c>
      <c r="K173" s="217"/>
      <c r="L173" s="218"/>
      <c r="M173" s="219"/>
      <c r="N173" s="217"/>
      <c r="O173" s="218"/>
      <c r="P173" s="219"/>
      <c r="Q173" s="217"/>
      <c r="R173" s="218"/>
      <c r="S173" s="219"/>
      <c r="T173" s="217"/>
      <c r="U173" s="218"/>
      <c r="V173" s="219"/>
      <c r="W173" s="195">
        <f t="shared" si="10"/>
        <v>16.899999999999999</v>
      </c>
      <c r="X173" s="196">
        <f t="shared" si="10"/>
        <v>2.79</v>
      </c>
      <c r="Y173" s="197">
        <f t="shared" si="10"/>
        <v>19.690000000000001</v>
      </c>
    </row>
    <row r="174" spans="1:25" ht="13">
      <c r="A174" s="2" t="s">
        <v>291</v>
      </c>
      <c r="B174" s="2" t="s">
        <v>417</v>
      </c>
      <c r="C174" s="89" t="s">
        <v>297</v>
      </c>
      <c r="D174" s="129" t="s">
        <v>304</v>
      </c>
      <c r="E174" s="217">
        <f>IFERROR(VLOOKUP($B174,'[32]OCT-21'!$B:$H,6,FALSE),0)</f>
        <v>3248.08</v>
      </c>
      <c r="F174" s="218">
        <f>IFERROR(VLOOKUP(B174,'[32]OCT-21'!B:H,7,FALSE),0)</f>
        <v>121.38</v>
      </c>
      <c r="G174" s="219">
        <f t="shared" si="8"/>
        <v>3369.46</v>
      </c>
      <c r="H174" s="217">
        <f>IFERROR(VLOOKUP(B174,'[33]NOV-21'!B:H,6,FALSE),0)</f>
        <v>3504.54</v>
      </c>
      <c r="I174" s="218">
        <f>IFERROR(VLOOKUP(B174,'[33]NOV-21'!B:H,7,FALSE),0)</f>
        <v>105.61</v>
      </c>
      <c r="J174" s="219">
        <f t="shared" si="9"/>
        <v>3610.15</v>
      </c>
      <c r="K174" s="217"/>
      <c r="L174" s="218"/>
      <c r="M174" s="219"/>
      <c r="N174" s="217"/>
      <c r="O174" s="218"/>
      <c r="P174" s="219"/>
      <c r="Q174" s="217"/>
      <c r="R174" s="218"/>
      <c r="S174" s="219"/>
      <c r="T174" s="217"/>
      <c r="U174" s="218"/>
      <c r="V174" s="219"/>
      <c r="W174" s="195">
        <f t="shared" si="10"/>
        <v>6752.62</v>
      </c>
      <c r="X174" s="196">
        <f t="shared" si="10"/>
        <v>226.99</v>
      </c>
      <c r="Y174" s="197">
        <f t="shared" si="10"/>
        <v>6979.6100000000006</v>
      </c>
    </row>
    <row r="175" spans="1:25" ht="13">
      <c r="A175" s="2" t="s">
        <v>291</v>
      </c>
      <c r="B175" s="2" t="s">
        <v>175</v>
      </c>
      <c r="C175" s="89" t="s">
        <v>297</v>
      </c>
      <c r="D175" s="129" t="s">
        <v>304</v>
      </c>
      <c r="E175" s="217">
        <f>IFERROR(VLOOKUP($B175,'[32]OCT-21'!$B:$H,6,FALSE),0)</f>
        <v>211.81</v>
      </c>
      <c r="F175" s="218">
        <f>IFERROR(VLOOKUP(B175,'[32]OCT-21'!B:H,7,FALSE),0)</f>
        <v>0.13</v>
      </c>
      <c r="G175" s="219">
        <f t="shared" si="8"/>
        <v>211.94</v>
      </c>
      <c r="H175" s="217">
        <f>IFERROR(VLOOKUP(B175,'[33]NOV-21'!B:H,6,FALSE),0)</f>
        <v>264.08</v>
      </c>
      <c r="I175" s="218">
        <f>IFERROR(VLOOKUP(B175,'[33]NOV-21'!B:H,7,FALSE),0)</f>
        <v>7.0000000000000007E-2</v>
      </c>
      <c r="J175" s="219">
        <f t="shared" si="9"/>
        <v>264.14999999999998</v>
      </c>
      <c r="K175" s="217"/>
      <c r="L175" s="218"/>
      <c r="M175" s="219"/>
      <c r="N175" s="217"/>
      <c r="O175" s="218"/>
      <c r="P175" s="219"/>
      <c r="Q175" s="217"/>
      <c r="R175" s="218"/>
      <c r="S175" s="219"/>
      <c r="T175" s="217"/>
      <c r="U175" s="218"/>
      <c r="V175" s="219"/>
      <c r="W175" s="195">
        <f t="shared" si="10"/>
        <v>475.89</v>
      </c>
      <c r="X175" s="196">
        <f t="shared" si="10"/>
        <v>0.2</v>
      </c>
      <c r="Y175" s="197">
        <f t="shared" si="10"/>
        <v>476.09</v>
      </c>
    </row>
    <row r="176" spans="1:25" ht="13">
      <c r="A176" s="2" t="s">
        <v>291</v>
      </c>
      <c r="B176" s="2" t="s">
        <v>176</v>
      </c>
      <c r="C176" s="89" t="s">
        <v>297</v>
      </c>
      <c r="D176" s="129" t="s">
        <v>304</v>
      </c>
      <c r="E176" s="217">
        <f>IFERROR(VLOOKUP($B176,'[32]OCT-21'!$B:$H,6,FALSE),0)</f>
        <v>17.43</v>
      </c>
      <c r="F176" s="218">
        <f>IFERROR(VLOOKUP(B176,'[32]OCT-21'!B:H,7,FALSE),0)</f>
        <v>29.63</v>
      </c>
      <c r="G176" s="219">
        <f t="shared" si="8"/>
        <v>47.06</v>
      </c>
      <c r="H176" s="217">
        <f>IFERROR(VLOOKUP(B176,'[33]NOV-21'!B:H,6,FALSE),0)</f>
        <v>16.04</v>
      </c>
      <c r="I176" s="218">
        <f>IFERROR(VLOOKUP(B176,'[33]NOV-21'!B:H,7,FALSE),0)</f>
        <v>18.89</v>
      </c>
      <c r="J176" s="219">
        <f t="shared" si="9"/>
        <v>34.93</v>
      </c>
      <c r="K176" s="217"/>
      <c r="L176" s="218"/>
      <c r="M176" s="219"/>
      <c r="N176" s="217"/>
      <c r="O176" s="218"/>
      <c r="P176" s="219"/>
      <c r="Q176" s="217"/>
      <c r="R176" s="218"/>
      <c r="S176" s="219"/>
      <c r="T176" s="217"/>
      <c r="U176" s="218"/>
      <c r="V176" s="219"/>
      <c r="W176" s="195">
        <f t="shared" si="10"/>
        <v>33.47</v>
      </c>
      <c r="X176" s="196">
        <f t="shared" si="10"/>
        <v>48.519999999999996</v>
      </c>
      <c r="Y176" s="197">
        <f t="shared" si="10"/>
        <v>81.990000000000009</v>
      </c>
    </row>
    <row r="177" spans="1:25" ht="13">
      <c r="A177" s="2" t="s">
        <v>291</v>
      </c>
      <c r="B177" s="2" t="s">
        <v>177</v>
      </c>
      <c r="C177" s="89" t="s">
        <v>297</v>
      </c>
      <c r="D177" s="129" t="s">
        <v>303</v>
      </c>
      <c r="E177" s="217">
        <f>IFERROR(VLOOKUP($B177,'[32]OCT-21'!$B:$H,6,FALSE),0)</f>
        <v>42.44</v>
      </c>
      <c r="F177" s="218">
        <f>IFERROR(VLOOKUP(B177,'[32]OCT-21'!B:H,7,FALSE),0)</f>
        <v>41.28</v>
      </c>
      <c r="G177" s="219">
        <f t="shared" si="8"/>
        <v>83.72</v>
      </c>
      <c r="H177" s="217">
        <f>IFERROR(VLOOKUP(B177,'[33]NOV-21'!B:H,6,FALSE),0)</f>
        <v>36.82</v>
      </c>
      <c r="I177" s="218">
        <f>IFERROR(VLOOKUP(B177,'[33]NOV-21'!B:H,7,FALSE),0)</f>
        <v>53.97</v>
      </c>
      <c r="J177" s="219">
        <f t="shared" si="9"/>
        <v>90.789999999999992</v>
      </c>
      <c r="K177" s="217"/>
      <c r="L177" s="218"/>
      <c r="M177" s="219"/>
      <c r="N177" s="217"/>
      <c r="O177" s="218"/>
      <c r="P177" s="219"/>
      <c r="Q177" s="217"/>
      <c r="R177" s="218"/>
      <c r="S177" s="219"/>
      <c r="T177" s="217"/>
      <c r="U177" s="218"/>
      <c r="V177" s="219"/>
      <c r="W177" s="195">
        <f t="shared" si="10"/>
        <v>79.259999999999991</v>
      </c>
      <c r="X177" s="196">
        <f t="shared" si="10"/>
        <v>95.25</v>
      </c>
      <c r="Y177" s="197">
        <f t="shared" si="10"/>
        <v>174.51</v>
      </c>
    </row>
    <row r="178" spans="1:25" ht="13">
      <c r="A178" s="2" t="s">
        <v>291</v>
      </c>
      <c r="B178" s="2" t="s">
        <v>178</v>
      </c>
      <c r="C178" s="89" t="s">
        <v>297</v>
      </c>
      <c r="D178" s="129" t="s">
        <v>304</v>
      </c>
      <c r="E178" s="217">
        <f>IFERROR(VLOOKUP($B178,'[32]OCT-21'!$B:$H,6,FALSE),0)</f>
        <v>1991.28</v>
      </c>
      <c r="F178" s="218">
        <f>IFERROR(VLOOKUP(B178,'[32]OCT-21'!B:H,7,FALSE),0)</f>
        <v>7.75</v>
      </c>
      <c r="G178" s="219">
        <f t="shared" si="8"/>
        <v>1999.03</v>
      </c>
      <c r="H178" s="217">
        <f>IFERROR(VLOOKUP(B178,'[33]NOV-21'!B:H,6,FALSE),0)</f>
        <v>2106.8000000000002</v>
      </c>
      <c r="I178" s="218">
        <f>IFERROR(VLOOKUP(B178,'[33]NOV-21'!B:H,7,FALSE),0)</f>
        <v>1.1399999999999999</v>
      </c>
      <c r="J178" s="219">
        <f t="shared" si="9"/>
        <v>2107.94</v>
      </c>
      <c r="K178" s="217"/>
      <c r="L178" s="218"/>
      <c r="M178" s="219"/>
      <c r="N178" s="217"/>
      <c r="O178" s="218"/>
      <c r="P178" s="219"/>
      <c r="Q178" s="217"/>
      <c r="R178" s="218"/>
      <c r="S178" s="219"/>
      <c r="T178" s="217"/>
      <c r="U178" s="218"/>
      <c r="V178" s="219"/>
      <c r="W178" s="195">
        <f t="shared" si="10"/>
        <v>4098.08</v>
      </c>
      <c r="X178" s="196">
        <f t="shared" si="10"/>
        <v>8.89</v>
      </c>
      <c r="Y178" s="197">
        <f t="shared" si="10"/>
        <v>4106.97</v>
      </c>
    </row>
    <row r="179" spans="1:25" ht="13">
      <c r="A179" s="2" t="s">
        <v>291</v>
      </c>
      <c r="B179" s="2" t="s">
        <v>179</v>
      </c>
      <c r="C179" s="89" t="s">
        <v>297</v>
      </c>
      <c r="D179" s="129" t="s">
        <v>304</v>
      </c>
      <c r="E179" s="217">
        <f>IFERROR(VLOOKUP($B179,'[32]OCT-21'!$B:$H,6,FALSE),0)</f>
        <v>567.70000000000005</v>
      </c>
      <c r="F179" s="218">
        <f>IFERROR(VLOOKUP(B179,'[32]OCT-21'!B:H,7,FALSE),0)</f>
        <v>117.15</v>
      </c>
      <c r="G179" s="219">
        <f t="shared" si="8"/>
        <v>684.85</v>
      </c>
      <c r="H179" s="217">
        <f>IFERROR(VLOOKUP(B179,'[33]NOV-21'!B:H,6,FALSE),0)</f>
        <v>805.15</v>
      </c>
      <c r="I179" s="218">
        <f>IFERROR(VLOOKUP(B179,'[33]NOV-21'!B:H,7,FALSE),0)</f>
        <v>68.92</v>
      </c>
      <c r="J179" s="219">
        <f t="shared" si="9"/>
        <v>874.06999999999994</v>
      </c>
      <c r="K179" s="217"/>
      <c r="L179" s="218"/>
      <c r="M179" s="219"/>
      <c r="N179" s="217"/>
      <c r="O179" s="218"/>
      <c r="P179" s="219"/>
      <c r="Q179" s="217"/>
      <c r="R179" s="218"/>
      <c r="S179" s="219"/>
      <c r="T179" s="217"/>
      <c r="U179" s="218"/>
      <c r="V179" s="219"/>
      <c r="W179" s="195">
        <f t="shared" si="10"/>
        <v>1372.85</v>
      </c>
      <c r="X179" s="196">
        <f t="shared" si="10"/>
        <v>186.07</v>
      </c>
      <c r="Y179" s="197">
        <f t="shared" si="10"/>
        <v>1558.92</v>
      </c>
    </row>
    <row r="180" spans="1:25" ht="13">
      <c r="A180" s="2" t="s">
        <v>291</v>
      </c>
      <c r="B180" s="2" t="s">
        <v>180</v>
      </c>
      <c r="C180" s="89" t="s">
        <v>297</v>
      </c>
      <c r="D180" s="129" t="s">
        <v>304</v>
      </c>
      <c r="E180" s="217">
        <f>IFERROR(VLOOKUP($B180,'[32]OCT-21'!$B:$H,6,FALSE),0)</f>
        <v>609.85</v>
      </c>
      <c r="F180" s="218">
        <f>IFERROR(VLOOKUP(B180,'[32]OCT-21'!B:H,7,FALSE),0)</f>
        <v>0.03</v>
      </c>
      <c r="G180" s="219">
        <f t="shared" si="8"/>
        <v>609.88</v>
      </c>
      <c r="H180" s="217">
        <f>IFERROR(VLOOKUP(B180,'[33]NOV-21'!B:H,6,FALSE),0)</f>
        <v>637.25</v>
      </c>
      <c r="I180" s="218">
        <f>IFERROR(VLOOKUP(B180,'[33]NOV-21'!B:H,7,FALSE),0)</f>
        <v>0</v>
      </c>
      <c r="J180" s="219">
        <f t="shared" si="9"/>
        <v>637.25</v>
      </c>
      <c r="K180" s="217"/>
      <c r="L180" s="218"/>
      <c r="M180" s="219"/>
      <c r="N180" s="217"/>
      <c r="O180" s="218"/>
      <c r="P180" s="219"/>
      <c r="Q180" s="217"/>
      <c r="R180" s="218"/>
      <c r="S180" s="219"/>
      <c r="T180" s="217"/>
      <c r="U180" s="218"/>
      <c r="V180" s="219"/>
      <c r="W180" s="195">
        <f t="shared" si="10"/>
        <v>1247.0999999999999</v>
      </c>
      <c r="X180" s="196">
        <f t="shared" si="10"/>
        <v>0.03</v>
      </c>
      <c r="Y180" s="197">
        <f t="shared" si="10"/>
        <v>1247.1300000000001</v>
      </c>
    </row>
    <row r="181" spans="1:25" ht="13">
      <c r="A181" s="2" t="s">
        <v>291</v>
      </c>
      <c r="B181" s="2" t="s">
        <v>181</v>
      </c>
      <c r="C181" s="89" t="s">
        <v>297</v>
      </c>
      <c r="D181" s="129" t="s">
        <v>304</v>
      </c>
      <c r="E181" s="217">
        <f>IFERROR(VLOOKUP($B181,'[32]OCT-21'!$B:$H,6,FALSE),0)</f>
        <v>1165.81</v>
      </c>
      <c r="F181" s="218">
        <f>IFERROR(VLOOKUP(B181,'[32]OCT-21'!B:H,7,FALSE),0)</f>
        <v>0.33</v>
      </c>
      <c r="G181" s="219">
        <f t="shared" si="8"/>
        <v>1166.1399999999999</v>
      </c>
      <c r="H181" s="217">
        <f>IFERROR(VLOOKUP(B181,'[33]NOV-21'!B:H,6,FALSE),0)</f>
        <v>971.07</v>
      </c>
      <c r="I181" s="218">
        <f>IFERROR(VLOOKUP(B181,'[33]NOV-21'!B:H,7,FALSE),0)</f>
        <v>7.45</v>
      </c>
      <c r="J181" s="219">
        <f t="shared" si="9"/>
        <v>978.5200000000001</v>
      </c>
      <c r="K181" s="217"/>
      <c r="L181" s="218"/>
      <c r="M181" s="219"/>
      <c r="N181" s="217"/>
      <c r="O181" s="218"/>
      <c r="P181" s="219"/>
      <c r="Q181" s="217"/>
      <c r="R181" s="218"/>
      <c r="S181" s="219"/>
      <c r="T181" s="217"/>
      <c r="U181" s="218"/>
      <c r="V181" s="219"/>
      <c r="W181" s="195">
        <f t="shared" si="10"/>
        <v>2136.88</v>
      </c>
      <c r="X181" s="196">
        <f t="shared" si="10"/>
        <v>7.78</v>
      </c>
      <c r="Y181" s="197">
        <f t="shared" si="10"/>
        <v>2144.66</v>
      </c>
    </row>
    <row r="182" spans="1:25" ht="13">
      <c r="A182" s="2" t="s">
        <v>291</v>
      </c>
      <c r="B182" s="2" t="s">
        <v>182</v>
      </c>
      <c r="C182" s="89" t="s">
        <v>297</v>
      </c>
      <c r="D182" s="129" t="s">
        <v>304</v>
      </c>
      <c r="E182" s="217">
        <f>IFERROR(VLOOKUP($B182,'[32]OCT-21'!$B:$H,6,FALSE),0)</f>
        <v>0.57999999999999996</v>
      </c>
      <c r="F182" s="218">
        <f>IFERROR(VLOOKUP(B182,'[32]OCT-21'!B:H,7,FALSE),0)</f>
        <v>7.61</v>
      </c>
      <c r="G182" s="219">
        <f t="shared" si="8"/>
        <v>8.19</v>
      </c>
      <c r="H182" s="217">
        <f>IFERROR(VLOOKUP(B182,'[33]NOV-21'!B:H,6,FALSE),0)</f>
        <v>7.78</v>
      </c>
      <c r="I182" s="218">
        <f>IFERROR(VLOOKUP(B182,'[33]NOV-21'!B:H,7,FALSE),0)</f>
        <v>55.35</v>
      </c>
      <c r="J182" s="219">
        <f t="shared" si="9"/>
        <v>63.13</v>
      </c>
      <c r="K182" s="217"/>
      <c r="L182" s="218"/>
      <c r="M182" s="219"/>
      <c r="N182" s="217"/>
      <c r="O182" s="218"/>
      <c r="P182" s="219"/>
      <c r="Q182" s="217"/>
      <c r="R182" s="218"/>
      <c r="S182" s="219"/>
      <c r="T182" s="217"/>
      <c r="U182" s="218"/>
      <c r="V182" s="219"/>
      <c r="W182" s="195">
        <f t="shared" si="10"/>
        <v>8.36</v>
      </c>
      <c r="X182" s="196">
        <f t="shared" si="10"/>
        <v>62.96</v>
      </c>
      <c r="Y182" s="197">
        <f t="shared" si="10"/>
        <v>71.320000000000007</v>
      </c>
    </row>
    <row r="183" spans="1:25" ht="13">
      <c r="A183" s="2" t="s">
        <v>291</v>
      </c>
      <c r="B183" s="2" t="s">
        <v>183</v>
      </c>
      <c r="C183" s="89" t="s">
        <v>297</v>
      </c>
      <c r="D183" s="129" t="s">
        <v>304</v>
      </c>
      <c r="E183" s="217">
        <f>IFERROR(VLOOKUP($B183,'[32]OCT-21'!$B:$H,6,FALSE),0)</f>
        <v>2.15</v>
      </c>
      <c r="F183" s="218">
        <f>IFERROR(VLOOKUP(B183,'[32]OCT-21'!B:H,7,FALSE),0)</f>
        <v>60.03</v>
      </c>
      <c r="G183" s="219">
        <f t="shared" si="8"/>
        <v>62.18</v>
      </c>
      <c r="H183" s="217">
        <f>IFERROR(VLOOKUP(B183,'[33]NOV-21'!B:H,6,FALSE),0)</f>
        <v>6.57</v>
      </c>
      <c r="I183" s="218">
        <f>IFERROR(VLOOKUP(B183,'[33]NOV-21'!B:H,7,FALSE),0)</f>
        <v>73.83</v>
      </c>
      <c r="J183" s="219">
        <f t="shared" si="9"/>
        <v>80.400000000000006</v>
      </c>
      <c r="K183" s="217"/>
      <c r="L183" s="218"/>
      <c r="M183" s="219"/>
      <c r="N183" s="217"/>
      <c r="O183" s="218"/>
      <c r="P183" s="219"/>
      <c r="Q183" s="217"/>
      <c r="R183" s="218"/>
      <c r="S183" s="219"/>
      <c r="T183" s="217"/>
      <c r="U183" s="218"/>
      <c r="V183" s="219"/>
      <c r="W183" s="195">
        <f t="shared" si="10"/>
        <v>8.7200000000000006</v>
      </c>
      <c r="X183" s="196">
        <f t="shared" si="10"/>
        <v>133.86000000000001</v>
      </c>
      <c r="Y183" s="197">
        <f t="shared" si="10"/>
        <v>142.58000000000001</v>
      </c>
    </row>
    <row r="184" spans="1:25" ht="13">
      <c r="A184" s="2" t="s">
        <v>291</v>
      </c>
      <c r="B184" s="2" t="s">
        <v>184</v>
      </c>
      <c r="C184" s="89" t="s">
        <v>297</v>
      </c>
      <c r="D184" s="129" t="s">
        <v>304</v>
      </c>
      <c r="E184" s="217">
        <f>IFERROR(VLOOKUP($B184,'[32]OCT-21'!$B:$H,6,FALSE),0)</f>
        <v>5.01</v>
      </c>
      <c r="F184" s="218">
        <f>IFERROR(VLOOKUP(B184,'[32]OCT-21'!B:H,7,FALSE),0)</f>
        <v>66.3</v>
      </c>
      <c r="G184" s="219">
        <f t="shared" si="8"/>
        <v>71.31</v>
      </c>
      <c r="H184" s="217">
        <f>IFERROR(VLOOKUP(B184,'[33]NOV-21'!B:H,6,FALSE),0)</f>
        <v>5.05</v>
      </c>
      <c r="I184" s="218">
        <f>IFERROR(VLOOKUP(B184,'[33]NOV-21'!B:H,7,FALSE),0)</f>
        <v>78.45</v>
      </c>
      <c r="J184" s="219">
        <f t="shared" si="9"/>
        <v>83.5</v>
      </c>
      <c r="K184" s="217"/>
      <c r="L184" s="218"/>
      <c r="M184" s="219"/>
      <c r="N184" s="217"/>
      <c r="O184" s="218"/>
      <c r="P184" s="219"/>
      <c r="Q184" s="217"/>
      <c r="R184" s="218"/>
      <c r="S184" s="219"/>
      <c r="T184" s="217"/>
      <c r="U184" s="218"/>
      <c r="V184" s="219"/>
      <c r="W184" s="195">
        <f t="shared" si="10"/>
        <v>10.059999999999999</v>
      </c>
      <c r="X184" s="196">
        <f t="shared" si="10"/>
        <v>144.75</v>
      </c>
      <c r="Y184" s="197">
        <f t="shared" si="10"/>
        <v>154.81</v>
      </c>
    </row>
    <row r="185" spans="1:25" ht="13">
      <c r="A185" s="2" t="s">
        <v>291</v>
      </c>
      <c r="B185" s="2" t="s">
        <v>185</v>
      </c>
      <c r="C185" s="89" t="s">
        <v>297</v>
      </c>
      <c r="D185" s="129" t="s">
        <v>304</v>
      </c>
      <c r="E185" s="217">
        <f>IFERROR(VLOOKUP($B185,'[32]OCT-21'!$B:$H,6,FALSE),0)</f>
        <v>1252.72</v>
      </c>
      <c r="F185" s="218">
        <f>IFERROR(VLOOKUP(B185,'[32]OCT-21'!B:H,7,FALSE),0)</f>
        <v>3.5</v>
      </c>
      <c r="G185" s="219">
        <f t="shared" si="8"/>
        <v>1256.22</v>
      </c>
      <c r="H185" s="217">
        <f>IFERROR(VLOOKUP(B185,'[33]NOV-21'!B:H,6,FALSE),0)</f>
        <v>773.25</v>
      </c>
      <c r="I185" s="218">
        <f>IFERROR(VLOOKUP(B185,'[33]NOV-21'!B:H,7,FALSE),0)</f>
        <v>1.21</v>
      </c>
      <c r="J185" s="219">
        <f t="shared" si="9"/>
        <v>774.46</v>
      </c>
      <c r="K185" s="217"/>
      <c r="L185" s="218"/>
      <c r="M185" s="219"/>
      <c r="N185" s="217"/>
      <c r="O185" s="218"/>
      <c r="P185" s="219"/>
      <c r="Q185" s="217"/>
      <c r="R185" s="218"/>
      <c r="S185" s="219"/>
      <c r="T185" s="217"/>
      <c r="U185" s="218"/>
      <c r="V185" s="219"/>
      <c r="W185" s="195">
        <f t="shared" si="10"/>
        <v>2025.97</v>
      </c>
      <c r="X185" s="196">
        <f t="shared" si="10"/>
        <v>4.71</v>
      </c>
      <c r="Y185" s="197">
        <f t="shared" si="10"/>
        <v>2030.68</v>
      </c>
    </row>
    <row r="186" spans="1:25" ht="13">
      <c r="A186" s="2" t="s">
        <v>291</v>
      </c>
      <c r="B186" s="2" t="s">
        <v>186</v>
      </c>
      <c r="C186" s="89" t="s">
        <v>297</v>
      </c>
      <c r="D186" s="129" t="s">
        <v>304</v>
      </c>
      <c r="E186" s="217">
        <f>IFERROR(VLOOKUP($B186,'[32]OCT-21'!$B:$H,6,FALSE),0)</f>
        <v>474.75</v>
      </c>
      <c r="F186" s="218">
        <f>IFERROR(VLOOKUP(B186,'[32]OCT-21'!B:H,7,FALSE),0)</f>
        <v>0.23</v>
      </c>
      <c r="G186" s="219">
        <f t="shared" si="8"/>
        <v>474.98</v>
      </c>
      <c r="H186" s="217">
        <f>IFERROR(VLOOKUP(B186,'[33]NOV-21'!B:H,6,FALSE),0)</f>
        <v>1672.25</v>
      </c>
      <c r="I186" s="218">
        <f>IFERROR(VLOOKUP(B186,'[33]NOV-21'!B:H,7,FALSE),0)</f>
        <v>15.06</v>
      </c>
      <c r="J186" s="219">
        <f t="shared" si="9"/>
        <v>1687.31</v>
      </c>
      <c r="K186" s="217"/>
      <c r="L186" s="218"/>
      <c r="M186" s="219"/>
      <c r="N186" s="217"/>
      <c r="O186" s="218"/>
      <c r="P186" s="219"/>
      <c r="Q186" s="217"/>
      <c r="R186" s="218"/>
      <c r="S186" s="219"/>
      <c r="T186" s="217"/>
      <c r="U186" s="218"/>
      <c r="V186" s="219"/>
      <c r="W186" s="195">
        <f t="shared" si="10"/>
        <v>2147</v>
      </c>
      <c r="X186" s="196">
        <f t="shared" si="10"/>
        <v>15.290000000000001</v>
      </c>
      <c r="Y186" s="197">
        <f t="shared" si="10"/>
        <v>2162.29</v>
      </c>
    </row>
    <row r="187" spans="1:25" ht="13">
      <c r="A187" s="2" t="s">
        <v>291</v>
      </c>
      <c r="B187" s="2" t="s">
        <v>187</v>
      </c>
      <c r="C187" s="89" t="s">
        <v>297</v>
      </c>
      <c r="D187" s="129" t="s">
        <v>304</v>
      </c>
      <c r="E187" s="217">
        <f>IFERROR(VLOOKUP($B187,'[32]OCT-21'!$B:$H,6,FALSE),0)</f>
        <v>119.24</v>
      </c>
      <c r="F187" s="218">
        <f>IFERROR(VLOOKUP(B187,'[32]OCT-21'!B:H,7,FALSE),0)</f>
        <v>346.57</v>
      </c>
      <c r="G187" s="219">
        <f t="shared" si="8"/>
        <v>465.81</v>
      </c>
      <c r="H187" s="217">
        <f>IFERROR(VLOOKUP(B187,'[33]NOV-21'!B:H,6,FALSE),0)</f>
        <v>19.149999999999999</v>
      </c>
      <c r="I187" s="218">
        <f>IFERROR(VLOOKUP(B187,'[33]NOV-21'!B:H,7,FALSE),0)</f>
        <v>601.49</v>
      </c>
      <c r="J187" s="219">
        <f t="shared" si="9"/>
        <v>620.64</v>
      </c>
      <c r="K187" s="217"/>
      <c r="L187" s="218"/>
      <c r="M187" s="219"/>
      <c r="N187" s="217"/>
      <c r="O187" s="218"/>
      <c r="P187" s="219"/>
      <c r="Q187" s="217"/>
      <c r="R187" s="218"/>
      <c r="S187" s="219"/>
      <c r="T187" s="217"/>
      <c r="U187" s="218"/>
      <c r="V187" s="219"/>
      <c r="W187" s="195">
        <f t="shared" si="10"/>
        <v>138.38999999999999</v>
      </c>
      <c r="X187" s="196">
        <f t="shared" si="10"/>
        <v>948.06</v>
      </c>
      <c r="Y187" s="197">
        <f t="shared" si="10"/>
        <v>1086.45</v>
      </c>
    </row>
    <row r="188" spans="1:25" ht="13">
      <c r="A188" s="2" t="s">
        <v>291</v>
      </c>
      <c r="B188" s="2" t="s">
        <v>395</v>
      </c>
      <c r="C188" s="89" t="s">
        <v>297</v>
      </c>
      <c r="D188" s="129" t="s">
        <v>304</v>
      </c>
      <c r="E188" s="217">
        <f>IFERROR(VLOOKUP($B188,'[32]OCT-21'!$B:$H,6,FALSE),0)</f>
        <v>221.99</v>
      </c>
      <c r="F188" s="218">
        <f>IFERROR(VLOOKUP(B188,'[32]OCT-21'!B:H,7,FALSE),0)</f>
        <v>267.57</v>
      </c>
      <c r="G188" s="219">
        <f t="shared" si="8"/>
        <v>489.56</v>
      </c>
      <c r="H188" s="217">
        <f>IFERROR(VLOOKUP(B188,'[33]NOV-21'!B:H,6,FALSE),0)</f>
        <v>181.57</v>
      </c>
      <c r="I188" s="218">
        <f>IFERROR(VLOOKUP(B188,'[33]NOV-21'!B:H,7,FALSE),0)</f>
        <v>190.95</v>
      </c>
      <c r="J188" s="219">
        <f t="shared" si="9"/>
        <v>372.52</v>
      </c>
      <c r="K188" s="217"/>
      <c r="L188" s="218"/>
      <c r="M188" s="219"/>
      <c r="N188" s="217"/>
      <c r="O188" s="218"/>
      <c r="P188" s="219"/>
      <c r="Q188" s="217"/>
      <c r="R188" s="218"/>
      <c r="S188" s="219"/>
      <c r="T188" s="217"/>
      <c r="U188" s="218"/>
      <c r="V188" s="219"/>
      <c r="W188" s="195">
        <f t="shared" si="10"/>
        <v>403.56</v>
      </c>
      <c r="X188" s="196">
        <f t="shared" si="10"/>
        <v>458.52</v>
      </c>
      <c r="Y188" s="197">
        <f t="shared" si="10"/>
        <v>862.07999999999993</v>
      </c>
    </row>
    <row r="189" spans="1:25" ht="13">
      <c r="A189" s="2" t="s">
        <v>291</v>
      </c>
      <c r="B189" s="2" t="s">
        <v>189</v>
      </c>
      <c r="C189" s="89" t="s">
        <v>297</v>
      </c>
      <c r="D189" s="129" t="s">
        <v>304</v>
      </c>
      <c r="E189" s="217">
        <f>IFERROR(VLOOKUP($B189,'[32]OCT-21'!$B:$H,6,FALSE),0)</f>
        <v>11.27</v>
      </c>
      <c r="F189" s="218">
        <f>IFERROR(VLOOKUP(B189,'[32]OCT-21'!B:H,7,FALSE),0)</f>
        <v>31.16</v>
      </c>
      <c r="G189" s="219">
        <f t="shared" si="8"/>
        <v>42.43</v>
      </c>
      <c r="H189" s="217">
        <f>IFERROR(VLOOKUP(B189,'[33]NOV-21'!B:H,6,FALSE),0)</f>
        <v>7.69</v>
      </c>
      <c r="I189" s="218">
        <f>IFERROR(VLOOKUP(B189,'[33]NOV-21'!B:H,7,FALSE),0)</f>
        <v>29.29</v>
      </c>
      <c r="J189" s="219">
        <f t="shared" si="9"/>
        <v>36.979999999999997</v>
      </c>
      <c r="K189" s="217"/>
      <c r="L189" s="218"/>
      <c r="M189" s="219"/>
      <c r="N189" s="217"/>
      <c r="O189" s="218"/>
      <c r="P189" s="219"/>
      <c r="Q189" s="217"/>
      <c r="R189" s="218"/>
      <c r="S189" s="219"/>
      <c r="T189" s="217"/>
      <c r="U189" s="218"/>
      <c r="V189" s="219"/>
      <c r="W189" s="195">
        <f t="shared" si="10"/>
        <v>18.96</v>
      </c>
      <c r="X189" s="196">
        <f t="shared" si="10"/>
        <v>60.45</v>
      </c>
      <c r="Y189" s="197">
        <f t="shared" si="10"/>
        <v>79.41</v>
      </c>
    </row>
    <row r="190" spans="1:25" ht="13">
      <c r="A190" s="2" t="s">
        <v>291</v>
      </c>
      <c r="B190" s="2" t="s">
        <v>190</v>
      </c>
      <c r="C190" s="89" t="s">
        <v>297</v>
      </c>
      <c r="D190" s="129" t="s">
        <v>304</v>
      </c>
      <c r="E190" s="217">
        <f>IFERROR(VLOOKUP($B190,'[32]OCT-21'!$B:$H,6,FALSE),0)</f>
        <v>705.31</v>
      </c>
      <c r="F190" s="218">
        <f>IFERROR(VLOOKUP(B190,'[32]OCT-21'!B:H,7,FALSE),0)</f>
        <v>810.15</v>
      </c>
      <c r="G190" s="219">
        <f t="shared" si="8"/>
        <v>1515.46</v>
      </c>
      <c r="H190" s="217">
        <f>IFERROR(VLOOKUP(B190,'[33]NOV-21'!B:H,6,FALSE),0)</f>
        <v>453.11</v>
      </c>
      <c r="I190" s="218">
        <f>IFERROR(VLOOKUP(B190,'[33]NOV-21'!B:H,7,FALSE),0)</f>
        <v>710.37</v>
      </c>
      <c r="J190" s="219">
        <f t="shared" si="9"/>
        <v>1163.48</v>
      </c>
      <c r="K190" s="217"/>
      <c r="L190" s="218"/>
      <c r="M190" s="219"/>
      <c r="N190" s="217"/>
      <c r="O190" s="218"/>
      <c r="P190" s="219"/>
      <c r="Q190" s="217"/>
      <c r="R190" s="218"/>
      <c r="S190" s="219"/>
      <c r="T190" s="217"/>
      <c r="U190" s="218"/>
      <c r="V190" s="219"/>
      <c r="W190" s="195">
        <f t="shared" si="10"/>
        <v>1158.42</v>
      </c>
      <c r="X190" s="196">
        <f t="shared" si="10"/>
        <v>1520.52</v>
      </c>
      <c r="Y190" s="197">
        <f t="shared" si="10"/>
        <v>2678.94</v>
      </c>
    </row>
    <row r="191" spans="1:25" ht="13">
      <c r="A191" s="2" t="s">
        <v>291</v>
      </c>
      <c r="B191" s="2" t="s">
        <v>191</v>
      </c>
      <c r="C191" s="89" t="s">
        <v>297</v>
      </c>
      <c r="D191" s="129" t="s">
        <v>304</v>
      </c>
      <c r="E191" s="217">
        <f>IFERROR(VLOOKUP($B191,'[32]OCT-21'!$B:$H,6,FALSE),0)</f>
        <v>665.35</v>
      </c>
      <c r="F191" s="218">
        <f>IFERROR(VLOOKUP(B191,'[32]OCT-21'!B:H,7,FALSE),0)</f>
        <v>722.25</v>
      </c>
      <c r="G191" s="219">
        <f t="shared" si="8"/>
        <v>1387.6</v>
      </c>
      <c r="H191" s="217">
        <f>IFERROR(VLOOKUP(B191,'[33]NOV-21'!B:H,6,FALSE),0)</f>
        <v>423.67</v>
      </c>
      <c r="I191" s="218">
        <f>IFERROR(VLOOKUP(B191,'[33]NOV-21'!B:H,7,FALSE),0)</f>
        <v>522.69000000000005</v>
      </c>
      <c r="J191" s="219">
        <f t="shared" si="9"/>
        <v>946.36000000000013</v>
      </c>
      <c r="K191" s="217"/>
      <c r="L191" s="218"/>
      <c r="M191" s="219"/>
      <c r="N191" s="217"/>
      <c r="O191" s="218"/>
      <c r="P191" s="219"/>
      <c r="Q191" s="217"/>
      <c r="R191" s="218"/>
      <c r="S191" s="219"/>
      <c r="T191" s="217"/>
      <c r="U191" s="218"/>
      <c r="V191" s="219"/>
      <c r="W191" s="195">
        <f t="shared" si="10"/>
        <v>1089.02</v>
      </c>
      <c r="X191" s="196">
        <f t="shared" si="10"/>
        <v>1244.94</v>
      </c>
      <c r="Y191" s="197">
        <f t="shared" si="10"/>
        <v>2333.96</v>
      </c>
    </row>
    <row r="192" spans="1:25" ht="13">
      <c r="A192" s="2" t="s">
        <v>291</v>
      </c>
      <c r="B192" s="2" t="s">
        <v>377</v>
      </c>
      <c r="C192" s="89" t="s">
        <v>297</v>
      </c>
      <c r="D192" s="129" t="s">
        <v>304</v>
      </c>
      <c r="E192" s="217">
        <f>IFERROR(VLOOKUP($B192,'[32]OCT-21'!$B:$H,6,FALSE),0)</f>
        <v>2372.7399999999998</v>
      </c>
      <c r="F192" s="218">
        <f>IFERROR(VLOOKUP(B192,'[32]OCT-21'!B:H,7,FALSE),0)</f>
        <v>163.97</v>
      </c>
      <c r="G192" s="219">
        <f t="shared" si="8"/>
        <v>2536.7099999999996</v>
      </c>
      <c r="H192" s="217">
        <f>IFERROR(VLOOKUP(B192,'[33]NOV-21'!B:H,6,FALSE),0)</f>
        <v>2815.61</v>
      </c>
      <c r="I192" s="218">
        <f>IFERROR(VLOOKUP(B192,'[33]NOV-21'!B:H,7,FALSE),0)</f>
        <v>241.45</v>
      </c>
      <c r="J192" s="219">
        <f t="shared" si="9"/>
        <v>3057.06</v>
      </c>
      <c r="K192" s="217"/>
      <c r="L192" s="218"/>
      <c r="M192" s="219"/>
      <c r="N192" s="217"/>
      <c r="O192" s="218"/>
      <c r="P192" s="219"/>
      <c r="Q192" s="217"/>
      <c r="R192" s="218"/>
      <c r="S192" s="219"/>
      <c r="T192" s="217"/>
      <c r="U192" s="218"/>
      <c r="V192" s="219"/>
      <c r="W192" s="195">
        <f t="shared" si="10"/>
        <v>5188.3500000000004</v>
      </c>
      <c r="X192" s="196">
        <f t="shared" si="10"/>
        <v>405.41999999999996</v>
      </c>
      <c r="Y192" s="197">
        <f t="shared" si="10"/>
        <v>5593.7699999999995</v>
      </c>
    </row>
    <row r="193" spans="1:25" ht="13">
      <c r="A193" s="2" t="s">
        <v>291</v>
      </c>
      <c r="B193" s="2" t="s">
        <v>192</v>
      </c>
      <c r="C193" s="89" t="s">
        <v>297</v>
      </c>
      <c r="D193" s="129" t="s">
        <v>304</v>
      </c>
      <c r="E193" s="217">
        <f>IFERROR(VLOOKUP($B193,'[32]OCT-21'!$B:$H,6,FALSE),0)</f>
        <v>300.12</v>
      </c>
      <c r="F193" s="218">
        <f>IFERROR(VLOOKUP(B193,'[32]OCT-21'!B:H,7,FALSE),0)</f>
        <v>0.05</v>
      </c>
      <c r="G193" s="219">
        <f t="shared" si="8"/>
        <v>300.17</v>
      </c>
      <c r="H193" s="217">
        <f>IFERROR(VLOOKUP(B193,'[33]NOV-21'!B:H,6,FALSE),0)</f>
        <v>337.82</v>
      </c>
      <c r="I193" s="218">
        <f>IFERROR(VLOOKUP(B193,'[33]NOV-21'!B:H,7,FALSE),0)</f>
        <v>0</v>
      </c>
      <c r="J193" s="219">
        <f t="shared" si="9"/>
        <v>337.82</v>
      </c>
      <c r="K193" s="217"/>
      <c r="L193" s="218"/>
      <c r="M193" s="219"/>
      <c r="N193" s="217"/>
      <c r="O193" s="218"/>
      <c r="P193" s="219"/>
      <c r="Q193" s="217"/>
      <c r="R193" s="218"/>
      <c r="S193" s="219"/>
      <c r="T193" s="217"/>
      <c r="U193" s="218"/>
      <c r="V193" s="219"/>
      <c r="W193" s="195">
        <f t="shared" si="10"/>
        <v>637.94000000000005</v>
      </c>
      <c r="X193" s="196">
        <f t="shared" si="10"/>
        <v>0.05</v>
      </c>
      <c r="Y193" s="197">
        <f t="shared" si="10"/>
        <v>637.99</v>
      </c>
    </row>
    <row r="194" spans="1:25" ht="13">
      <c r="A194" s="2" t="s">
        <v>291</v>
      </c>
      <c r="B194" s="2" t="s">
        <v>353</v>
      </c>
      <c r="C194" s="89" t="s">
        <v>297</v>
      </c>
      <c r="D194" s="129" t="s">
        <v>304</v>
      </c>
      <c r="E194" s="217">
        <f>IFERROR(VLOOKUP($B194,'[32]OCT-21'!$B:$H,6,FALSE),0)</f>
        <v>0</v>
      </c>
      <c r="F194" s="218">
        <f>IFERROR(VLOOKUP(B194,'[32]OCT-21'!B:H,7,FALSE),0)</f>
        <v>0</v>
      </c>
      <c r="G194" s="219">
        <f t="shared" si="8"/>
        <v>0</v>
      </c>
      <c r="H194" s="217">
        <f>IFERROR(VLOOKUP(B194,'[33]NOV-21'!B:H,6,FALSE),0)</f>
        <v>0</v>
      </c>
      <c r="I194" s="218">
        <f>IFERROR(VLOOKUP(B194,'[33]NOV-21'!B:H,7,FALSE),0)</f>
        <v>0</v>
      </c>
      <c r="J194" s="219">
        <f t="shared" si="9"/>
        <v>0</v>
      </c>
      <c r="K194" s="217"/>
      <c r="L194" s="218"/>
      <c r="M194" s="219"/>
      <c r="N194" s="217"/>
      <c r="O194" s="218"/>
      <c r="P194" s="219"/>
      <c r="Q194" s="217"/>
      <c r="R194" s="218"/>
      <c r="S194" s="219"/>
      <c r="T194" s="217"/>
      <c r="U194" s="218"/>
      <c r="V194" s="219"/>
      <c r="W194" s="195">
        <f t="shared" si="10"/>
        <v>0</v>
      </c>
      <c r="X194" s="196">
        <f t="shared" si="10"/>
        <v>0</v>
      </c>
      <c r="Y194" s="197">
        <f t="shared" si="10"/>
        <v>0</v>
      </c>
    </row>
    <row r="195" spans="1:25" ht="13">
      <c r="A195" s="2" t="s">
        <v>291</v>
      </c>
      <c r="B195" s="2" t="s">
        <v>193</v>
      </c>
      <c r="C195" s="89" t="s">
        <v>297</v>
      </c>
      <c r="D195" s="129" t="s">
        <v>304</v>
      </c>
      <c r="E195" s="217">
        <f>IFERROR(VLOOKUP($B195,'[32]OCT-21'!$B:$H,6,FALSE),0)</f>
        <v>0</v>
      </c>
      <c r="F195" s="218">
        <f>IFERROR(VLOOKUP(B195,'[32]OCT-21'!B:H,7,FALSE),0)</f>
        <v>0</v>
      </c>
      <c r="G195" s="219">
        <f t="shared" si="8"/>
        <v>0</v>
      </c>
      <c r="H195" s="217">
        <f>IFERROR(VLOOKUP(B195,'[33]NOV-21'!B:H,6,FALSE),0)</f>
        <v>0</v>
      </c>
      <c r="I195" s="218">
        <f>IFERROR(VLOOKUP(B195,'[33]NOV-21'!B:H,7,FALSE),0)</f>
        <v>0</v>
      </c>
      <c r="J195" s="219">
        <f t="shared" si="9"/>
        <v>0</v>
      </c>
      <c r="K195" s="217"/>
      <c r="L195" s="218"/>
      <c r="M195" s="219"/>
      <c r="N195" s="217"/>
      <c r="O195" s="218"/>
      <c r="P195" s="219"/>
      <c r="Q195" s="217"/>
      <c r="R195" s="218"/>
      <c r="S195" s="219"/>
      <c r="T195" s="217"/>
      <c r="U195" s="218"/>
      <c r="V195" s="219"/>
      <c r="W195" s="195">
        <f t="shared" si="10"/>
        <v>0</v>
      </c>
      <c r="X195" s="196">
        <f t="shared" si="10"/>
        <v>0</v>
      </c>
      <c r="Y195" s="197">
        <f t="shared" si="10"/>
        <v>0</v>
      </c>
    </row>
    <row r="196" spans="1:25" ht="13">
      <c r="A196" s="2" t="s">
        <v>291</v>
      </c>
      <c r="B196" s="2" t="s">
        <v>194</v>
      </c>
      <c r="C196" s="89" t="s">
        <v>297</v>
      </c>
      <c r="D196" s="129" t="s">
        <v>304</v>
      </c>
      <c r="E196" s="217">
        <f>IFERROR(VLOOKUP($B196,'[32]OCT-21'!$B:$H,6,FALSE),0)</f>
        <v>0</v>
      </c>
      <c r="F196" s="218">
        <f>IFERROR(VLOOKUP(B196,'[32]OCT-21'!B:H,7,FALSE),0)</f>
        <v>0</v>
      </c>
      <c r="G196" s="219">
        <f t="shared" si="8"/>
        <v>0</v>
      </c>
      <c r="H196" s="217">
        <f>IFERROR(VLOOKUP(B196,'[33]NOV-21'!B:H,6,FALSE),0)</f>
        <v>0</v>
      </c>
      <c r="I196" s="218">
        <f>IFERROR(VLOOKUP(B196,'[33]NOV-21'!B:H,7,FALSE),0)</f>
        <v>0</v>
      </c>
      <c r="J196" s="219">
        <f t="shared" si="9"/>
        <v>0</v>
      </c>
      <c r="K196" s="217"/>
      <c r="L196" s="218"/>
      <c r="M196" s="219"/>
      <c r="N196" s="217"/>
      <c r="O196" s="218"/>
      <c r="P196" s="219"/>
      <c r="Q196" s="217"/>
      <c r="R196" s="218"/>
      <c r="S196" s="219"/>
      <c r="T196" s="217"/>
      <c r="U196" s="218"/>
      <c r="V196" s="219"/>
      <c r="W196" s="195">
        <f t="shared" si="10"/>
        <v>0</v>
      </c>
      <c r="X196" s="196">
        <f t="shared" si="10"/>
        <v>0</v>
      </c>
      <c r="Y196" s="197">
        <f t="shared" si="10"/>
        <v>0</v>
      </c>
    </row>
    <row r="197" spans="1:25" ht="13">
      <c r="A197" s="2" t="s">
        <v>291</v>
      </c>
      <c r="B197" s="2" t="s">
        <v>401</v>
      </c>
      <c r="C197" s="89" t="s">
        <v>297</v>
      </c>
      <c r="D197" s="129" t="s">
        <v>304</v>
      </c>
      <c r="E197" s="217">
        <f>IFERROR(VLOOKUP($B197,'[32]OCT-21'!$B:$H,6,FALSE),0)</f>
        <v>303.45</v>
      </c>
      <c r="F197" s="218">
        <f>IFERROR(VLOOKUP(B197,'[32]OCT-21'!B:H,7,FALSE),0)</f>
        <v>3406.48</v>
      </c>
      <c r="G197" s="219">
        <f t="shared" si="8"/>
        <v>3709.93</v>
      </c>
      <c r="H197" s="217">
        <f>IFERROR(VLOOKUP(B197,'[33]NOV-21'!B:H,6,FALSE),0)</f>
        <v>537.54</v>
      </c>
      <c r="I197" s="218">
        <f>IFERROR(VLOOKUP(B197,'[33]NOV-21'!B:H,7,FALSE),0)</f>
        <v>3531.95</v>
      </c>
      <c r="J197" s="219">
        <f t="shared" si="9"/>
        <v>4069.49</v>
      </c>
      <c r="K197" s="217"/>
      <c r="L197" s="218"/>
      <c r="M197" s="219"/>
      <c r="N197" s="217"/>
      <c r="O197" s="218"/>
      <c r="P197" s="219"/>
      <c r="Q197" s="217"/>
      <c r="R197" s="218"/>
      <c r="S197" s="219"/>
      <c r="T197" s="217"/>
      <c r="U197" s="218"/>
      <c r="V197" s="219"/>
      <c r="W197" s="195">
        <f t="shared" si="10"/>
        <v>840.99</v>
      </c>
      <c r="X197" s="196">
        <f t="shared" si="10"/>
        <v>6938.43</v>
      </c>
      <c r="Y197" s="197">
        <f t="shared" si="10"/>
        <v>7779.42</v>
      </c>
    </row>
    <row r="198" spans="1:25" ht="13">
      <c r="A198" s="2" t="s">
        <v>291</v>
      </c>
      <c r="B198" s="2" t="s">
        <v>195</v>
      </c>
      <c r="C198" s="89" t="s">
        <v>297</v>
      </c>
      <c r="D198" s="129" t="s">
        <v>304</v>
      </c>
      <c r="E198" s="217">
        <f>IFERROR(VLOOKUP($B198,'[32]OCT-21'!$B:$H,6,FALSE),0)</f>
        <v>335.04</v>
      </c>
      <c r="F198" s="218">
        <f>IFERROR(VLOOKUP(B198,'[32]OCT-21'!B:H,7,FALSE),0)</f>
        <v>0.03</v>
      </c>
      <c r="G198" s="219">
        <f t="shared" ref="G198:G246" si="13">+E198+F198</f>
        <v>335.07</v>
      </c>
      <c r="H198" s="217">
        <f>IFERROR(VLOOKUP(B198,'[33]NOV-21'!B:H,6,FALSE),0)</f>
        <v>323.8</v>
      </c>
      <c r="I198" s="218">
        <f>IFERROR(VLOOKUP(B198,'[33]NOV-21'!B:H,7,FALSE),0)</f>
        <v>0.03</v>
      </c>
      <c r="J198" s="219">
        <f t="shared" ref="J198:J261" si="14">+H198+I198</f>
        <v>323.83</v>
      </c>
      <c r="K198" s="217"/>
      <c r="L198" s="218"/>
      <c r="M198" s="219"/>
      <c r="N198" s="217"/>
      <c r="O198" s="218"/>
      <c r="P198" s="219"/>
      <c r="Q198" s="217"/>
      <c r="R198" s="218"/>
      <c r="S198" s="219"/>
      <c r="T198" s="217"/>
      <c r="U198" s="218"/>
      <c r="V198" s="219"/>
      <c r="W198" s="195">
        <f t="shared" si="10"/>
        <v>658.84</v>
      </c>
      <c r="X198" s="196">
        <f t="shared" si="10"/>
        <v>0.06</v>
      </c>
      <c r="Y198" s="197">
        <f t="shared" si="10"/>
        <v>658.9</v>
      </c>
    </row>
    <row r="199" spans="1:25" ht="13">
      <c r="A199" s="2" t="s">
        <v>291</v>
      </c>
      <c r="B199" s="2" t="s">
        <v>196</v>
      </c>
      <c r="C199" s="89" t="s">
        <v>297</v>
      </c>
      <c r="D199" s="129" t="s">
        <v>304</v>
      </c>
      <c r="E199" s="217">
        <f>IFERROR(VLOOKUP($B199,'[32]OCT-21'!$B:$H,6,FALSE),0)</f>
        <v>0.79</v>
      </c>
      <c r="F199" s="218">
        <f>IFERROR(VLOOKUP(B199,'[32]OCT-21'!B:H,7,FALSE),0)</f>
        <v>9.23</v>
      </c>
      <c r="G199" s="219">
        <f t="shared" si="13"/>
        <v>10.02</v>
      </c>
      <c r="H199" s="217">
        <f>IFERROR(VLOOKUP(B199,'[33]NOV-21'!B:H,6,FALSE),0)</f>
        <v>0.82</v>
      </c>
      <c r="I199" s="218">
        <f>IFERROR(VLOOKUP(B199,'[33]NOV-21'!B:H,7,FALSE),0)</f>
        <v>4.1500000000000004</v>
      </c>
      <c r="J199" s="219">
        <f t="shared" si="14"/>
        <v>4.9700000000000006</v>
      </c>
      <c r="K199" s="217"/>
      <c r="L199" s="218"/>
      <c r="M199" s="219"/>
      <c r="N199" s="217"/>
      <c r="O199" s="218"/>
      <c r="P199" s="219"/>
      <c r="Q199" s="217"/>
      <c r="R199" s="218"/>
      <c r="S199" s="219"/>
      <c r="T199" s="217"/>
      <c r="U199" s="218"/>
      <c r="V199" s="219"/>
      <c r="W199" s="195">
        <f t="shared" si="10"/>
        <v>1.6099999999999999</v>
      </c>
      <c r="X199" s="196">
        <f t="shared" si="10"/>
        <v>13.38</v>
      </c>
      <c r="Y199" s="197">
        <f t="shared" si="10"/>
        <v>14.99</v>
      </c>
    </row>
    <row r="200" spans="1:25" ht="13">
      <c r="A200" s="2" t="s">
        <v>291</v>
      </c>
      <c r="B200" s="2" t="s">
        <v>197</v>
      </c>
      <c r="C200" s="89" t="s">
        <v>297</v>
      </c>
      <c r="D200" s="129" t="s">
        <v>304</v>
      </c>
      <c r="E200" s="217">
        <f>IFERROR(VLOOKUP($B200,'[32]OCT-21'!$B:$H,6,FALSE),0)</f>
        <v>444.82</v>
      </c>
      <c r="F200" s="218">
        <f>IFERROR(VLOOKUP(B200,'[32]OCT-21'!B:H,7,FALSE),0)</f>
        <v>82.87</v>
      </c>
      <c r="G200" s="219">
        <f t="shared" si="13"/>
        <v>527.69000000000005</v>
      </c>
      <c r="H200" s="217">
        <f>IFERROR(VLOOKUP(B200,'[33]NOV-21'!B:H,6,FALSE),0)</f>
        <v>242.19</v>
      </c>
      <c r="I200" s="218">
        <f>IFERROR(VLOOKUP(B200,'[33]NOV-21'!B:H,7,FALSE),0)</f>
        <v>112.38</v>
      </c>
      <c r="J200" s="219">
        <f t="shared" si="14"/>
        <v>354.57</v>
      </c>
      <c r="K200" s="217"/>
      <c r="L200" s="218"/>
      <c r="M200" s="219"/>
      <c r="N200" s="217"/>
      <c r="O200" s="218"/>
      <c r="P200" s="219"/>
      <c r="Q200" s="217"/>
      <c r="R200" s="218"/>
      <c r="S200" s="219"/>
      <c r="T200" s="217"/>
      <c r="U200" s="218"/>
      <c r="V200" s="219"/>
      <c r="W200" s="195">
        <f t="shared" si="10"/>
        <v>687.01</v>
      </c>
      <c r="X200" s="196">
        <f t="shared" si="10"/>
        <v>195.25</v>
      </c>
      <c r="Y200" s="197">
        <f t="shared" si="10"/>
        <v>882.26</v>
      </c>
    </row>
    <row r="201" spans="1:25" ht="13">
      <c r="A201" s="2" t="s">
        <v>291</v>
      </c>
      <c r="B201" s="2" t="s">
        <v>198</v>
      </c>
      <c r="C201" s="89" t="s">
        <v>297</v>
      </c>
      <c r="D201" s="129" t="s">
        <v>304</v>
      </c>
      <c r="E201" s="217">
        <f>IFERROR(VLOOKUP($B201,'[32]OCT-21'!$B:$H,6,FALSE),0)</f>
        <v>449.67</v>
      </c>
      <c r="F201" s="218">
        <f>IFERROR(VLOOKUP(B201,'[32]OCT-21'!B:H,7,FALSE),0)</f>
        <v>63.59</v>
      </c>
      <c r="G201" s="219">
        <f t="shared" si="13"/>
        <v>513.26</v>
      </c>
      <c r="H201" s="217">
        <f>IFERROR(VLOOKUP(B201,'[33]NOV-21'!B:H,6,FALSE),0)</f>
        <v>497.82</v>
      </c>
      <c r="I201" s="218">
        <f>IFERROR(VLOOKUP(B201,'[33]NOV-21'!B:H,7,FALSE),0)</f>
        <v>73.13</v>
      </c>
      <c r="J201" s="219">
        <f t="shared" si="14"/>
        <v>570.95000000000005</v>
      </c>
      <c r="K201" s="217"/>
      <c r="L201" s="218"/>
      <c r="M201" s="219"/>
      <c r="N201" s="217"/>
      <c r="O201" s="218"/>
      <c r="P201" s="219"/>
      <c r="Q201" s="217"/>
      <c r="R201" s="218"/>
      <c r="S201" s="219"/>
      <c r="T201" s="217"/>
      <c r="U201" s="218"/>
      <c r="V201" s="219"/>
      <c r="W201" s="195">
        <f t="shared" si="10"/>
        <v>947.49</v>
      </c>
      <c r="X201" s="196">
        <f t="shared" si="10"/>
        <v>136.72</v>
      </c>
      <c r="Y201" s="197">
        <f t="shared" si="10"/>
        <v>1084.21</v>
      </c>
    </row>
    <row r="202" spans="1:25" ht="13">
      <c r="A202" s="2" t="s">
        <v>291</v>
      </c>
      <c r="B202" s="2" t="s">
        <v>199</v>
      </c>
      <c r="C202" s="89" t="s">
        <v>297</v>
      </c>
      <c r="D202" s="129" t="s">
        <v>304</v>
      </c>
      <c r="E202" s="217">
        <f>IFERROR(VLOOKUP($B202,'[32]OCT-21'!$B:$H,6,FALSE),0)</f>
        <v>0</v>
      </c>
      <c r="F202" s="218">
        <f>IFERROR(VLOOKUP(B202,'[32]OCT-21'!B:H,7,FALSE),0)</f>
        <v>225.22</v>
      </c>
      <c r="G202" s="219">
        <f t="shared" si="13"/>
        <v>225.22</v>
      </c>
      <c r="H202" s="217">
        <f>IFERROR(VLOOKUP(B202,'[33]NOV-21'!B:H,6,FALSE),0)</f>
        <v>15.06</v>
      </c>
      <c r="I202" s="218">
        <f>IFERROR(VLOOKUP(B202,'[33]NOV-21'!B:H,7,FALSE),0)</f>
        <v>440.87</v>
      </c>
      <c r="J202" s="219">
        <f t="shared" si="14"/>
        <v>455.93</v>
      </c>
      <c r="K202" s="217"/>
      <c r="L202" s="218"/>
      <c r="M202" s="219"/>
      <c r="N202" s="217"/>
      <c r="O202" s="218"/>
      <c r="P202" s="219"/>
      <c r="Q202" s="217"/>
      <c r="R202" s="218"/>
      <c r="S202" s="219"/>
      <c r="T202" s="217"/>
      <c r="U202" s="218"/>
      <c r="V202" s="219"/>
      <c r="W202" s="195">
        <f t="shared" si="10"/>
        <v>15.06</v>
      </c>
      <c r="X202" s="196">
        <f t="shared" si="10"/>
        <v>666.09</v>
      </c>
      <c r="Y202" s="197">
        <f t="shared" si="10"/>
        <v>681.15</v>
      </c>
    </row>
    <row r="203" spans="1:25" ht="13">
      <c r="A203" s="2" t="s">
        <v>291</v>
      </c>
      <c r="B203" s="2" t="s">
        <v>200</v>
      </c>
      <c r="C203" s="89" t="s">
        <v>297</v>
      </c>
      <c r="D203" s="129" t="s">
        <v>304</v>
      </c>
      <c r="E203" s="217">
        <f>IFERROR(VLOOKUP($B203,'[32]OCT-21'!$B:$H,6,FALSE),0)</f>
        <v>9.1300000000000008</v>
      </c>
      <c r="F203" s="218">
        <f>IFERROR(VLOOKUP(B203,'[32]OCT-21'!B:H,7,FALSE),0)</f>
        <v>84.96</v>
      </c>
      <c r="G203" s="219">
        <f t="shared" si="13"/>
        <v>94.089999999999989</v>
      </c>
      <c r="H203" s="217">
        <f>IFERROR(VLOOKUP(B203,'[33]NOV-21'!B:H,6,FALSE),0)</f>
        <v>4.32</v>
      </c>
      <c r="I203" s="218">
        <f>IFERROR(VLOOKUP(B203,'[33]NOV-21'!B:H,7,FALSE),0)</f>
        <v>233.99</v>
      </c>
      <c r="J203" s="219">
        <f t="shared" si="14"/>
        <v>238.31</v>
      </c>
      <c r="K203" s="217"/>
      <c r="L203" s="218"/>
      <c r="M203" s="219"/>
      <c r="N203" s="217"/>
      <c r="O203" s="218"/>
      <c r="P203" s="219"/>
      <c r="Q203" s="217"/>
      <c r="R203" s="218"/>
      <c r="S203" s="219"/>
      <c r="T203" s="217"/>
      <c r="U203" s="218"/>
      <c r="V203" s="219"/>
      <c r="W203" s="195">
        <f t="shared" si="10"/>
        <v>13.450000000000001</v>
      </c>
      <c r="X203" s="196">
        <f t="shared" si="10"/>
        <v>318.95</v>
      </c>
      <c r="Y203" s="197">
        <f t="shared" si="10"/>
        <v>332.4</v>
      </c>
    </row>
    <row r="204" spans="1:25" ht="13">
      <c r="A204" s="2" t="s">
        <v>291</v>
      </c>
      <c r="B204" s="2" t="s">
        <v>201</v>
      </c>
      <c r="C204" s="89" t="s">
        <v>297</v>
      </c>
      <c r="D204" s="129" t="s">
        <v>304</v>
      </c>
      <c r="E204" s="217">
        <f>IFERROR(VLOOKUP($B204,'[32]OCT-21'!$B:$H,6,FALSE),0)</f>
        <v>326.61</v>
      </c>
      <c r="F204" s="218">
        <f>IFERROR(VLOOKUP(B204,'[32]OCT-21'!B:H,7,FALSE),0)</f>
        <v>520.80999999999995</v>
      </c>
      <c r="G204" s="219">
        <f t="shared" si="13"/>
        <v>847.42</v>
      </c>
      <c r="H204" s="217">
        <f>IFERROR(VLOOKUP(B204,'[33]NOV-21'!B:H,6,FALSE),0)</f>
        <v>18.98</v>
      </c>
      <c r="I204" s="218">
        <f>IFERROR(VLOOKUP(B204,'[33]NOV-21'!B:H,7,FALSE),0)</f>
        <v>1223.8</v>
      </c>
      <c r="J204" s="219">
        <f t="shared" si="14"/>
        <v>1242.78</v>
      </c>
      <c r="K204" s="217"/>
      <c r="L204" s="218"/>
      <c r="M204" s="219"/>
      <c r="N204" s="217"/>
      <c r="O204" s="218"/>
      <c r="P204" s="219"/>
      <c r="Q204" s="217"/>
      <c r="R204" s="218"/>
      <c r="S204" s="219"/>
      <c r="T204" s="217"/>
      <c r="U204" s="218"/>
      <c r="V204" s="219"/>
      <c r="W204" s="195">
        <f t="shared" si="10"/>
        <v>345.59000000000003</v>
      </c>
      <c r="X204" s="196">
        <f t="shared" si="10"/>
        <v>1744.61</v>
      </c>
      <c r="Y204" s="197">
        <f t="shared" si="10"/>
        <v>2090.1999999999998</v>
      </c>
    </row>
    <row r="205" spans="1:25" ht="13">
      <c r="A205" s="2" t="s">
        <v>291</v>
      </c>
      <c r="B205" s="2" t="s">
        <v>202</v>
      </c>
      <c r="C205" s="89" t="s">
        <v>297</v>
      </c>
      <c r="D205" s="129" t="s">
        <v>304</v>
      </c>
      <c r="E205" s="217">
        <f>IFERROR(VLOOKUP($B205,'[32]OCT-21'!$B:$H,6,FALSE),0)</f>
        <v>351.3</v>
      </c>
      <c r="F205" s="218">
        <f>IFERROR(VLOOKUP(B205,'[32]OCT-21'!B:H,7,FALSE),0)</f>
        <v>25.39</v>
      </c>
      <c r="G205" s="219">
        <f t="shared" si="13"/>
        <v>376.69</v>
      </c>
      <c r="H205" s="217">
        <f>IFERROR(VLOOKUP(B205,'[33]NOV-21'!B:H,6,FALSE),0)</f>
        <v>438.49</v>
      </c>
      <c r="I205" s="218">
        <f>IFERROR(VLOOKUP(B205,'[33]NOV-21'!B:H,7,FALSE),0)</f>
        <v>21.63</v>
      </c>
      <c r="J205" s="219">
        <f t="shared" si="14"/>
        <v>460.12</v>
      </c>
      <c r="K205" s="217"/>
      <c r="L205" s="218"/>
      <c r="M205" s="219"/>
      <c r="N205" s="217"/>
      <c r="O205" s="218"/>
      <c r="P205" s="219"/>
      <c r="Q205" s="217"/>
      <c r="R205" s="218"/>
      <c r="S205" s="219"/>
      <c r="T205" s="217"/>
      <c r="U205" s="218"/>
      <c r="V205" s="219"/>
      <c r="W205" s="195">
        <f t="shared" si="10"/>
        <v>789.79</v>
      </c>
      <c r="X205" s="196">
        <f t="shared" si="10"/>
        <v>47.019999999999996</v>
      </c>
      <c r="Y205" s="197">
        <f t="shared" si="10"/>
        <v>836.81</v>
      </c>
    </row>
    <row r="206" spans="1:25" ht="13">
      <c r="A206" s="2" t="s">
        <v>291</v>
      </c>
      <c r="B206" s="2" t="s">
        <v>203</v>
      </c>
      <c r="C206" s="89" t="s">
        <v>297</v>
      </c>
      <c r="D206" s="129" t="s">
        <v>304</v>
      </c>
      <c r="E206" s="217">
        <f>IFERROR(VLOOKUP($B206,'[32]OCT-21'!$B:$H,6,FALSE),0)</f>
        <v>324.18</v>
      </c>
      <c r="F206" s="218">
        <f>IFERROR(VLOOKUP(B206,'[32]OCT-21'!B:H,7,FALSE),0)</f>
        <v>164.74</v>
      </c>
      <c r="G206" s="219">
        <f t="shared" si="13"/>
        <v>488.92</v>
      </c>
      <c r="H206" s="217">
        <f>IFERROR(VLOOKUP(B206,'[33]NOV-21'!B:H,6,FALSE),0)</f>
        <v>483.29</v>
      </c>
      <c r="I206" s="218">
        <f>IFERROR(VLOOKUP(B206,'[33]NOV-21'!B:H,7,FALSE),0)</f>
        <v>85.79</v>
      </c>
      <c r="J206" s="219">
        <f t="shared" si="14"/>
        <v>569.08000000000004</v>
      </c>
      <c r="K206" s="217"/>
      <c r="L206" s="218"/>
      <c r="M206" s="219"/>
      <c r="N206" s="217"/>
      <c r="O206" s="218"/>
      <c r="P206" s="219"/>
      <c r="Q206" s="217"/>
      <c r="R206" s="218"/>
      <c r="S206" s="219"/>
      <c r="T206" s="217"/>
      <c r="U206" s="218"/>
      <c r="V206" s="219"/>
      <c r="W206" s="195">
        <f t="shared" si="10"/>
        <v>807.47</v>
      </c>
      <c r="X206" s="196">
        <f t="shared" si="10"/>
        <v>250.53000000000003</v>
      </c>
      <c r="Y206" s="197">
        <f t="shared" si="10"/>
        <v>1058</v>
      </c>
    </row>
    <row r="207" spans="1:25" ht="13">
      <c r="A207" s="2" t="s">
        <v>291</v>
      </c>
      <c r="B207" s="2" t="s">
        <v>204</v>
      </c>
      <c r="C207" s="89" t="s">
        <v>297</v>
      </c>
      <c r="D207" s="129" t="s">
        <v>304</v>
      </c>
      <c r="E207" s="217">
        <f>IFERROR(VLOOKUP($B207,'[32]OCT-21'!$B:$H,6,FALSE),0)</f>
        <v>4.25</v>
      </c>
      <c r="F207" s="218">
        <f>IFERROR(VLOOKUP(B207,'[32]OCT-21'!B:H,7,FALSE),0)</f>
        <v>1168.5</v>
      </c>
      <c r="G207" s="219">
        <f t="shared" si="13"/>
        <v>1172.75</v>
      </c>
      <c r="H207" s="217">
        <f>IFERROR(VLOOKUP(B207,'[33]NOV-21'!B:H,6,FALSE),0)</f>
        <v>385.3</v>
      </c>
      <c r="I207" s="218">
        <f>IFERROR(VLOOKUP(B207,'[33]NOV-21'!B:H,7,FALSE),0)</f>
        <v>5345.57</v>
      </c>
      <c r="J207" s="219">
        <f t="shared" si="14"/>
        <v>5730.87</v>
      </c>
      <c r="K207" s="217"/>
      <c r="L207" s="218"/>
      <c r="M207" s="219"/>
      <c r="N207" s="217"/>
      <c r="O207" s="218"/>
      <c r="P207" s="219"/>
      <c r="Q207" s="217"/>
      <c r="R207" s="218"/>
      <c r="S207" s="219"/>
      <c r="T207" s="217"/>
      <c r="U207" s="218"/>
      <c r="V207" s="219"/>
      <c r="W207" s="195">
        <f t="shared" si="10"/>
        <v>389.55</v>
      </c>
      <c r="X207" s="196">
        <f t="shared" si="10"/>
        <v>6514.07</v>
      </c>
      <c r="Y207" s="197">
        <f t="shared" si="10"/>
        <v>6903.62</v>
      </c>
    </row>
    <row r="208" spans="1:25" ht="13">
      <c r="A208" s="2" t="s">
        <v>291</v>
      </c>
      <c r="B208" s="2" t="s">
        <v>205</v>
      </c>
      <c r="C208" s="89" t="s">
        <v>297</v>
      </c>
      <c r="D208" s="129" t="s">
        <v>304</v>
      </c>
      <c r="E208" s="217">
        <f>IFERROR(VLOOKUP($B208,'[32]OCT-21'!$B:$H,6,FALSE),0)</f>
        <v>0</v>
      </c>
      <c r="F208" s="218">
        <f>IFERROR(VLOOKUP(B208,'[32]OCT-21'!B:H,7,FALSE),0)</f>
        <v>0</v>
      </c>
      <c r="G208" s="219">
        <f t="shared" si="13"/>
        <v>0</v>
      </c>
      <c r="H208" s="217">
        <f>IFERROR(VLOOKUP(B208,'[33]NOV-21'!B:H,6,FALSE),0)</f>
        <v>0</v>
      </c>
      <c r="I208" s="218">
        <f>IFERROR(VLOOKUP(B208,'[33]NOV-21'!B:H,7,FALSE),0)</f>
        <v>0</v>
      </c>
      <c r="J208" s="219">
        <f t="shared" si="14"/>
        <v>0</v>
      </c>
      <c r="K208" s="217"/>
      <c r="L208" s="218"/>
      <c r="M208" s="219"/>
      <c r="N208" s="217"/>
      <c r="O208" s="218"/>
      <c r="P208" s="219"/>
      <c r="Q208" s="217"/>
      <c r="R208" s="218"/>
      <c r="S208" s="219"/>
      <c r="T208" s="217"/>
      <c r="U208" s="218"/>
      <c r="V208" s="219"/>
      <c r="W208" s="195">
        <f t="shared" si="10"/>
        <v>0</v>
      </c>
      <c r="X208" s="196">
        <f t="shared" si="10"/>
        <v>0</v>
      </c>
      <c r="Y208" s="197">
        <f t="shared" si="10"/>
        <v>0</v>
      </c>
    </row>
    <row r="209" spans="1:25" ht="13">
      <c r="A209" s="2" t="s">
        <v>291</v>
      </c>
      <c r="B209" s="2" t="s">
        <v>206</v>
      </c>
      <c r="C209" s="89" t="s">
        <v>297</v>
      </c>
      <c r="D209" s="129" t="s">
        <v>304</v>
      </c>
      <c r="E209" s="217">
        <f>IFERROR(VLOOKUP($B209,'[32]OCT-21'!$B:$H,6,FALSE),0)</f>
        <v>595.82000000000005</v>
      </c>
      <c r="F209" s="218">
        <f>IFERROR(VLOOKUP(B209,'[32]OCT-21'!B:H,7,FALSE),0)</f>
        <v>186.82</v>
      </c>
      <c r="G209" s="219">
        <f t="shared" si="13"/>
        <v>782.6400000000001</v>
      </c>
      <c r="H209" s="217">
        <f>IFERROR(VLOOKUP(B209,'[33]NOV-21'!B:H,6,FALSE),0)</f>
        <v>434.96</v>
      </c>
      <c r="I209" s="218">
        <f>IFERROR(VLOOKUP(B209,'[33]NOV-21'!B:H,7,FALSE),0)</f>
        <v>189.75</v>
      </c>
      <c r="J209" s="219">
        <f t="shared" si="14"/>
        <v>624.71</v>
      </c>
      <c r="K209" s="217"/>
      <c r="L209" s="218"/>
      <c r="M209" s="219"/>
      <c r="N209" s="217"/>
      <c r="O209" s="218"/>
      <c r="P209" s="219"/>
      <c r="Q209" s="217"/>
      <c r="R209" s="218"/>
      <c r="S209" s="219"/>
      <c r="T209" s="217"/>
      <c r="U209" s="218"/>
      <c r="V209" s="219"/>
      <c r="W209" s="195">
        <f t="shared" si="10"/>
        <v>1030.78</v>
      </c>
      <c r="X209" s="196">
        <f t="shared" si="10"/>
        <v>376.57</v>
      </c>
      <c r="Y209" s="197">
        <f t="shared" si="10"/>
        <v>1407.3500000000001</v>
      </c>
    </row>
    <row r="210" spans="1:25" ht="13">
      <c r="A210" s="2" t="s">
        <v>291</v>
      </c>
      <c r="B210" s="2" t="s">
        <v>207</v>
      </c>
      <c r="C210" s="89" t="s">
        <v>297</v>
      </c>
      <c r="D210" s="129" t="s">
        <v>304</v>
      </c>
      <c r="E210" s="217">
        <f>IFERROR(VLOOKUP($B210,'[32]OCT-21'!$B:$H,6,FALSE),0)</f>
        <v>51.73</v>
      </c>
      <c r="F210" s="218">
        <f>IFERROR(VLOOKUP(B210,'[32]OCT-21'!B:H,7,FALSE),0)</f>
        <v>94.57</v>
      </c>
      <c r="G210" s="219">
        <f t="shared" si="13"/>
        <v>146.29999999999998</v>
      </c>
      <c r="H210" s="217">
        <f>IFERROR(VLOOKUP(B210,'[33]NOV-21'!B:H,6,FALSE),0)</f>
        <v>53.23</v>
      </c>
      <c r="I210" s="218">
        <f>IFERROR(VLOOKUP(B210,'[33]NOV-21'!B:H,7,FALSE),0)</f>
        <v>92.94</v>
      </c>
      <c r="J210" s="219">
        <f t="shared" si="14"/>
        <v>146.16999999999999</v>
      </c>
      <c r="K210" s="217"/>
      <c r="L210" s="218"/>
      <c r="M210" s="219"/>
      <c r="N210" s="217"/>
      <c r="O210" s="218"/>
      <c r="P210" s="219"/>
      <c r="Q210" s="217"/>
      <c r="R210" s="218"/>
      <c r="S210" s="219"/>
      <c r="T210" s="217"/>
      <c r="U210" s="218"/>
      <c r="V210" s="219"/>
      <c r="W210" s="195">
        <f t="shared" si="10"/>
        <v>104.96</v>
      </c>
      <c r="X210" s="196">
        <f t="shared" si="10"/>
        <v>187.51</v>
      </c>
      <c r="Y210" s="197">
        <f t="shared" si="10"/>
        <v>292.46999999999997</v>
      </c>
    </row>
    <row r="211" spans="1:25" ht="13">
      <c r="A211" s="2" t="s">
        <v>291</v>
      </c>
      <c r="B211" s="2" t="s">
        <v>208</v>
      </c>
      <c r="C211" s="89" t="s">
        <v>297</v>
      </c>
      <c r="D211" s="129" t="s">
        <v>304</v>
      </c>
      <c r="E211" s="217">
        <f>IFERROR(VLOOKUP($B211,'[32]OCT-21'!$B:$H,6,FALSE),0)</f>
        <v>0.08</v>
      </c>
      <c r="F211" s="218">
        <f>IFERROR(VLOOKUP(B211,'[32]OCT-21'!B:H,7,FALSE),0)</f>
        <v>298.52999999999997</v>
      </c>
      <c r="G211" s="219">
        <f t="shared" si="13"/>
        <v>298.60999999999996</v>
      </c>
      <c r="H211" s="217">
        <f>IFERROR(VLOOKUP(B211,'[33]NOV-21'!B:H,6,FALSE),0)</f>
        <v>2.08</v>
      </c>
      <c r="I211" s="218">
        <f>IFERROR(VLOOKUP(B211,'[33]NOV-21'!B:H,7,FALSE),0)</f>
        <v>268.45999999999998</v>
      </c>
      <c r="J211" s="219">
        <f t="shared" si="14"/>
        <v>270.53999999999996</v>
      </c>
      <c r="K211" s="217"/>
      <c r="L211" s="218"/>
      <c r="M211" s="219"/>
      <c r="N211" s="217"/>
      <c r="O211" s="218"/>
      <c r="P211" s="219"/>
      <c r="Q211" s="217"/>
      <c r="R211" s="218"/>
      <c r="S211" s="219"/>
      <c r="T211" s="217"/>
      <c r="U211" s="218"/>
      <c r="V211" s="219"/>
      <c r="W211" s="195">
        <f t="shared" si="10"/>
        <v>2.16</v>
      </c>
      <c r="X211" s="196">
        <f t="shared" si="10"/>
        <v>566.99</v>
      </c>
      <c r="Y211" s="197">
        <f t="shared" si="10"/>
        <v>569.14999999999986</v>
      </c>
    </row>
    <row r="212" spans="1:25" ht="13">
      <c r="A212" s="2" t="s">
        <v>291</v>
      </c>
      <c r="B212" s="2" t="s">
        <v>209</v>
      </c>
      <c r="C212" s="89" t="s">
        <v>297</v>
      </c>
      <c r="D212" s="129" t="s">
        <v>304</v>
      </c>
      <c r="E212" s="217">
        <f>IFERROR(VLOOKUP($B212,'[32]OCT-21'!$B:$H,6,FALSE),0)</f>
        <v>31.93</v>
      </c>
      <c r="F212" s="218">
        <f>IFERROR(VLOOKUP(B212,'[32]OCT-21'!B:H,7,FALSE),0)</f>
        <v>48.96</v>
      </c>
      <c r="G212" s="219">
        <f t="shared" si="13"/>
        <v>80.89</v>
      </c>
      <c r="H212" s="217">
        <f>IFERROR(VLOOKUP(B212,'[33]NOV-21'!B:H,6,FALSE),0)</f>
        <v>95.88</v>
      </c>
      <c r="I212" s="218">
        <f>IFERROR(VLOOKUP(B212,'[33]NOV-21'!B:H,7,FALSE),0)</f>
        <v>69.209999999999994</v>
      </c>
      <c r="J212" s="219">
        <f t="shared" si="14"/>
        <v>165.08999999999997</v>
      </c>
      <c r="K212" s="217"/>
      <c r="L212" s="218"/>
      <c r="M212" s="219"/>
      <c r="N212" s="217"/>
      <c r="O212" s="218"/>
      <c r="P212" s="219"/>
      <c r="Q212" s="217"/>
      <c r="R212" s="218"/>
      <c r="S212" s="219"/>
      <c r="T212" s="217"/>
      <c r="U212" s="218"/>
      <c r="V212" s="219"/>
      <c r="W212" s="195">
        <f t="shared" si="10"/>
        <v>127.81</v>
      </c>
      <c r="X212" s="196">
        <f t="shared" si="10"/>
        <v>118.16999999999999</v>
      </c>
      <c r="Y212" s="197">
        <f t="shared" si="10"/>
        <v>245.97999999999996</v>
      </c>
    </row>
    <row r="213" spans="1:25" ht="13">
      <c r="A213" s="2" t="s">
        <v>291</v>
      </c>
      <c r="B213" s="2" t="s">
        <v>210</v>
      </c>
      <c r="C213" s="89" t="s">
        <v>297</v>
      </c>
      <c r="D213" s="129" t="s">
        <v>304</v>
      </c>
      <c r="E213" s="217">
        <f>IFERROR(VLOOKUP($B213,'[32]OCT-21'!$B:$H,6,FALSE),0)</f>
        <v>88.26</v>
      </c>
      <c r="F213" s="218">
        <f>IFERROR(VLOOKUP(B213,'[32]OCT-21'!B:H,7,FALSE),0)</f>
        <v>28.85</v>
      </c>
      <c r="G213" s="219">
        <f t="shared" si="13"/>
        <v>117.11000000000001</v>
      </c>
      <c r="H213" s="217">
        <f>IFERROR(VLOOKUP(B213,'[33]NOV-21'!B:H,6,FALSE),0)</f>
        <v>42.95</v>
      </c>
      <c r="I213" s="218">
        <f>IFERROR(VLOOKUP(B213,'[33]NOV-21'!B:H,7,FALSE),0)</f>
        <v>36.909999999999997</v>
      </c>
      <c r="J213" s="219">
        <f t="shared" si="14"/>
        <v>79.86</v>
      </c>
      <c r="K213" s="217"/>
      <c r="L213" s="218"/>
      <c r="M213" s="219"/>
      <c r="N213" s="217"/>
      <c r="O213" s="218"/>
      <c r="P213" s="219"/>
      <c r="Q213" s="217"/>
      <c r="R213" s="218"/>
      <c r="S213" s="219"/>
      <c r="T213" s="217"/>
      <c r="U213" s="218"/>
      <c r="V213" s="219"/>
      <c r="W213" s="195">
        <f t="shared" si="10"/>
        <v>131.21</v>
      </c>
      <c r="X213" s="196">
        <f t="shared" si="10"/>
        <v>65.759999999999991</v>
      </c>
      <c r="Y213" s="197">
        <f t="shared" si="10"/>
        <v>196.97000000000003</v>
      </c>
    </row>
    <row r="214" spans="1:25" ht="13">
      <c r="A214" s="2" t="s">
        <v>291</v>
      </c>
      <c r="B214" s="2" t="s">
        <v>402</v>
      </c>
      <c r="C214" s="89" t="s">
        <v>297</v>
      </c>
      <c r="D214" s="129" t="s">
        <v>304</v>
      </c>
      <c r="E214" s="217">
        <f>IFERROR(VLOOKUP($B214,'[32]OCT-21'!$B:$H,6,FALSE),0)</f>
        <v>1.49</v>
      </c>
      <c r="F214" s="218">
        <f>IFERROR(VLOOKUP(B214,'[32]OCT-21'!B:H,7,FALSE),0)</f>
        <v>1887.53</v>
      </c>
      <c r="G214" s="219">
        <f t="shared" si="13"/>
        <v>1889.02</v>
      </c>
      <c r="H214" s="217">
        <f>IFERROR(VLOOKUP(B214,'[33]NOV-21'!B:H,6,FALSE),0)</f>
        <v>3.05</v>
      </c>
      <c r="I214" s="218">
        <f>IFERROR(VLOOKUP(B214,'[33]NOV-21'!B:H,7,FALSE),0)</f>
        <v>2116.5500000000002</v>
      </c>
      <c r="J214" s="219">
        <f t="shared" si="14"/>
        <v>2119.6000000000004</v>
      </c>
      <c r="K214" s="217"/>
      <c r="L214" s="218"/>
      <c r="M214" s="219"/>
      <c r="N214" s="217"/>
      <c r="O214" s="218"/>
      <c r="P214" s="219"/>
      <c r="Q214" s="217"/>
      <c r="R214" s="218"/>
      <c r="S214" s="219"/>
      <c r="T214" s="217"/>
      <c r="U214" s="218"/>
      <c r="V214" s="219"/>
      <c r="W214" s="195">
        <f t="shared" ref="W214:Y243" si="15">SUM(E214,H214,K214,N214,Q214,T214)</f>
        <v>4.54</v>
      </c>
      <c r="X214" s="196">
        <f t="shared" si="15"/>
        <v>4004.08</v>
      </c>
      <c r="Y214" s="197">
        <f t="shared" si="15"/>
        <v>4008.6200000000003</v>
      </c>
    </row>
    <row r="215" spans="1:25" ht="13">
      <c r="A215" s="2" t="s">
        <v>291</v>
      </c>
      <c r="B215" s="2" t="s">
        <v>211</v>
      </c>
      <c r="C215" s="89" t="s">
        <v>297</v>
      </c>
      <c r="D215" s="129" t="s">
        <v>304</v>
      </c>
      <c r="E215" s="217">
        <f>IFERROR(VLOOKUP($B215,'[32]OCT-21'!$B:$H,6,FALSE),0)</f>
        <v>3.2</v>
      </c>
      <c r="F215" s="218">
        <f>IFERROR(VLOOKUP(B215,'[32]OCT-21'!B:H,7,FALSE),0)</f>
        <v>68.45</v>
      </c>
      <c r="G215" s="219">
        <f t="shared" si="13"/>
        <v>71.650000000000006</v>
      </c>
      <c r="H215" s="217">
        <f>IFERROR(VLOOKUP(B215,'[33]NOV-21'!B:H,6,FALSE),0)</f>
        <v>23.73</v>
      </c>
      <c r="I215" s="218">
        <f>IFERROR(VLOOKUP(B215,'[33]NOV-21'!B:H,7,FALSE),0)</f>
        <v>36.950000000000003</v>
      </c>
      <c r="J215" s="219">
        <f t="shared" si="14"/>
        <v>60.680000000000007</v>
      </c>
      <c r="K215" s="217"/>
      <c r="L215" s="218"/>
      <c r="M215" s="219"/>
      <c r="N215" s="217"/>
      <c r="O215" s="218"/>
      <c r="P215" s="219"/>
      <c r="Q215" s="217"/>
      <c r="R215" s="218"/>
      <c r="S215" s="219"/>
      <c r="T215" s="217"/>
      <c r="U215" s="218"/>
      <c r="V215" s="219"/>
      <c r="W215" s="195">
        <f t="shared" si="15"/>
        <v>26.93</v>
      </c>
      <c r="X215" s="196">
        <f t="shared" si="15"/>
        <v>105.4</v>
      </c>
      <c r="Y215" s="197">
        <f t="shared" si="15"/>
        <v>132.33000000000001</v>
      </c>
    </row>
    <row r="216" spans="1:25" ht="13">
      <c r="A216" s="2" t="s">
        <v>291</v>
      </c>
      <c r="B216" s="2" t="s">
        <v>212</v>
      </c>
      <c r="C216" s="89" t="s">
        <v>297</v>
      </c>
      <c r="D216" s="129" t="s">
        <v>304</v>
      </c>
      <c r="E216" s="217">
        <f>IFERROR(VLOOKUP($B216,'[32]OCT-21'!$B:$H,6,FALSE),0)</f>
        <v>106.17</v>
      </c>
      <c r="F216" s="218">
        <f>IFERROR(VLOOKUP(B216,'[32]OCT-21'!B:H,7,FALSE),0)</f>
        <v>76.73</v>
      </c>
      <c r="G216" s="219">
        <f t="shared" si="13"/>
        <v>182.9</v>
      </c>
      <c r="H216" s="217">
        <f>IFERROR(VLOOKUP(B216,'[33]NOV-21'!B:H,6,FALSE),0)</f>
        <v>131.74</v>
      </c>
      <c r="I216" s="218">
        <f>IFERROR(VLOOKUP(B216,'[33]NOV-21'!B:H,7,FALSE),0)</f>
        <v>76.66</v>
      </c>
      <c r="J216" s="219">
        <f t="shared" si="14"/>
        <v>208.4</v>
      </c>
      <c r="K216" s="217"/>
      <c r="L216" s="218"/>
      <c r="M216" s="219"/>
      <c r="N216" s="217"/>
      <c r="O216" s="218"/>
      <c r="P216" s="219"/>
      <c r="Q216" s="217"/>
      <c r="R216" s="218"/>
      <c r="S216" s="219"/>
      <c r="T216" s="217"/>
      <c r="U216" s="218"/>
      <c r="V216" s="219"/>
      <c r="W216" s="195">
        <f t="shared" si="15"/>
        <v>237.91000000000003</v>
      </c>
      <c r="X216" s="196">
        <f t="shared" si="15"/>
        <v>153.38999999999999</v>
      </c>
      <c r="Y216" s="197">
        <f t="shared" si="15"/>
        <v>391.3</v>
      </c>
    </row>
    <row r="217" spans="1:25" s="267" customFormat="1" ht="12.75" customHeight="1">
      <c r="A217" s="266" t="str">
        <f>INDEX([22]Unit_details!A:A,MATCH(B217,[22]Unit_details!B:B,0))</f>
        <v>STRO</v>
      </c>
      <c r="B217" s="266" t="s">
        <v>451</v>
      </c>
      <c r="C217" s="89" t="str">
        <f>VLOOKUP(B217,[22]Unit_details!B:D,2,FALSE)</f>
        <v>D</v>
      </c>
      <c r="D217" s="129" t="str">
        <f>VLOOKUP(B217,[22]Unit_details!B:D,3,FALSE)</f>
        <v>SC</v>
      </c>
      <c r="E217" s="217">
        <f>IFERROR(VLOOKUP($B217,'[32]OCT-21'!$B:$H,6,FALSE),0)</f>
        <v>2295.54</v>
      </c>
      <c r="F217" s="218">
        <f>IFERROR(VLOOKUP(B217,'[32]OCT-21'!B:H,7,FALSE),0)</f>
        <v>47.23</v>
      </c>
      <c r="G217" s="219">
        <f t="shared" si="13"/>
        <v>2342.77</v>
      </c>
      <c r="H217" s="217">
        <f>IFERROR(VLOOKUP(B217,'[33]NOV-21'!B:H,6,FALSE),0)</f>
        <v>2249.59</v>
      </c>
      <c r="I217" s="218">
        <f>IFERROR(VLOOKUP(B217,'[33]NOV-21'!B:H,7,FALSE),0)</f>
        <v>22.8</v>
      </c>
      <c r="J217" s="219">
        <f t="shared" si="14"/>
        <v>2272.3900000000003</v>
      </c>
      <c r="K217" s="217"/>
      <c r="L217" s="218"/>
      <c r="M217" s="219"/>
      <c r="N217" s="217"/>
      <c r="O217" s="218"/>
      <c r="P217" s="219"/>
      <c r="Q217" s="217"/>
      <c r="R217" s="218"/>
      <c r="S217" s="219"/>
      <c r="T217" s="217"/>
      <c r="U217" s="218"/>
      <c r="V217" s="219"/>
      <c r="W217" s="262">
        <f t="shared" ref="W217:X219" si="16">+E217+H217+K217+N217+Q217+T217</f>
        <v>4545.13</v>
      </c>
      <c r="X217" s="218">
        <f t="shared" si="16"/>
        <v>70.03</v>
      </c>
      <c r="Y217" s="219">
        <f t="shared" ref="Y217:Y219" si="17">+W217+X217</f>
        <v>4615.16</v>
      </c>
    </row>
    <row r="218" spans="1:25" s="267" customFormat="1" ht="13">
      <c r="A218" s="266" t="str">
        <f>INDEX([22]Unit_details!A:A,MATCH(B218,[22]Unit_details!B:B,0))</f>
        <v>STRO</v>
      </c>
      <c r="B218" s="266" t="s">
        <v>452</v>
      </c>
      <c r="C218" s="89" t="str">
        <f>VLOOKUP(B218,[22]Unit_details!B:D,2,FALSE)</f>
        <v>D</v>
      </c>
      <c r="D218" s="129" t="str">
        <f>VLOOKUP(B218,[22]Unit_details!B:D,3,FALSE)</f>
        <v>SC</v>
      </c>
      <c r="E218" s="217">
        <f>IFERROR(VLOOKUP($B218,'[32]OCT-21'!$B:$H,6,FALSE),0)</f>
        <v>2403.6799999999998</v>
      </c>
      <c r="F218" s="218">
        <f>IFERROR(VLOOKUP(B218,'[32]OCT-21'!B:H,7,FALSE),0)</f>
        <v>66.83</v>
      </c>
      <c r="G218" s="219">
        <f t="shared" si="13"/>
        <v>2470.5099999999998</v>
      </c>
      <c r="H218" s="217">
        <f>IFERROR(VLOOKUP(B218,'[33]NOV-21'!B:H,6,FALSE),0)</f>
        <v>2275.65</v>
      </c>
      <c r="I218" s="218">
        <f>IFERROR(VLOOKUP(B218,'[33]NOV-21'!B:H,7,FALSE),0)</f>
        <v>55.33</v>
      </c>
      <c r="J218" s="219">
        <f t="shared" si="14"/>
        <v>2330.98</v>
      </c>
      <c r="K218" s="217"/>
      <c r="L218" s="218"/>
      <c r="M218" s="219"/>
      <c r="N218" s="217"/>
      <c r="O218" s="218"/>
      <c r="P218" s="219"/>
      <c r="Q218" s="217"/>
      <c r="R218" s="218"/>
      <c r="S218" s="219"/>
      <c r="T218" s="217"/>
      <c r="U218" s="218"/>
      <c r="V218" s="219"/>
      <c r="W218" s="262">
        <f t="shared" si="16"/>
        <v>4679.33</v>
      </c>
      <c r="X218" s="218">
        <f t="shared" si="16"/>
        <v>122.16</v>
      </c>
      <c r="Y218" s="219">
        <f t="shared" si="17"/>
        <v>4801.49</v>
      </c>
    </row>
    <row r="219" spans="1:25" s="267" customFormat="1" ht="13">
      <c r="A219" s="266" t="str">
        <f>INDEX([22]Unit_details!A:A,MATCH(B219,[22]Unit_details!B:B,0))</f>
        <v>STRO</v>
      </c>
      <c r="B219" s="266" t="s">
        <v>453</v>
      </c>
      <c r="C219" s="89" t="str">
        <f>VLOOKUP(B219,[22]Unit_details!B:D,2,FALSE)</f>
        <v>D</v>
      </c>
      <c r="D219" s="129" t="str">
        <f>VLOOKUP(B219,[22]Unit_details!B:D,3,FALSE)</f>
        <v>SC</v>
      </c>
      <c r="E219" s="217">
        <f>IFERROR(VLOOKUP($B219,'[32]OCT-21'!$B:$H,6,FALSE),0)</f>
        <v>2342.66</v>
      </c>
      <c r="F219" s="218">
        <f>IFERROR(VLOOKUP(B219,'[32]OCT-21'!B:H,7,FALSE),0)</f>
        <v>38.1</v>
      </c>
      <c r="G219" s="219">
        <f t="shared" si="13"/>
        <v>2380.7599999999998</v>
      </c>
      <c r="H219" s="217">
        <f>IFERROR(VLOOKUP(B219,'[33]NOV-21'!B:H,6,FALSE),0)</f>
        <v>2249.6</v>
      </c>
      <c r="I219" s="218">
        <f>IFERROR(VLOOKUP(B219,'[33]NOV-21'!B:H,7,FALSE),0)</f>
        <v>23.17</v>
      </c>
      <c r="J219" s="219">
        <f t="shared" si="14"/>
        <v>2272.77</v>
      </c>
      <c r="K219" s="217"/>
      <c r="L219" s="218"/>
      <c r="M219" s="219"/>
      <c r="N219" s="217"/>
      <c r="O219" s="218"/>
      <c r="P219" s="219"/>
      <c r="Q219" s="217"/>
      <c r="R219" s="218"/>
      <c r="S219" s="219"/>
      <c r="T219" s="217"/>
      <c r="U219" s="218"/>
      <c r="V219" s="219"/>
      <c r="W219" s="262">
        <f t="shared" si="16"/>
        <v>4592.26</v>
      </c>
      <c r="X219" s="218">
        <f t="shared" si="16"/>
        <v>61.27</v>
      </c>
      <c r="Y219" s="219">
        <f t="shared" si="17"/>
        <v>4653.5300000000007</v>
      </c>
    </row>
    <row r="220" spans="1:25" ht="13">
      <c r="A220" s="2" t="s">
        <v>292</v>
      </c>
      <c r="B220" s="2" t="s">
        <v>213</v>
      </c>
      <c r="C220" s="89" t="s">
        <v>297</v>
      </c>
      <c r="D220" s="129" t="s">
        <v>298</v>
      </c>
      <c r="E220" s="217">
        <f>IFERROR(VLOOKUP($B220,'[32]OCT-21'!$B:$H,6,FALSE),0)</f>
        <v>0</v>
      </c>
      <c r="F220" s="218">
        <f>IFERROR(VLOOKUP(B220,'[32]OCT-21'!B:H,7,FALSE),0)</f>
        <v>0</v>
      </c>
      <c r="G220" s="219">
        <f t="shared" si="13"/>
        <v>0</v>
      </c>
      <c r="H220" s="217">
        <f>IFERROR(VLOOKUP(B220,'[33]NOV-21'!B:H,6,FALSE),0)</f>
        <v>0</v>
      </c>
      <c r="I220" s="218">
        <f>IFERROR(VLOOKUP(B220,'[33]NOV-21'!B:H,7,FALSE),0)</f>
        <v>0</v>
      </c>
      <c r="J220" s="219">
        <f t="shared" si="14"/>
        <v>0</v>
      </c>
      <c r="K220" s="217"/>
      <c r="L220" s="218"/>
      <c r="M220" s="219"/>
      <c r="N220" s="217"/>
      <c r="O220" s="218"/>
      <c r="P220" s="219"/>
      <c r="Q220" s="217"/>
      <c r="R220" s="218"/>
      <c r="S220" s="219"/>
      <c r="T220" s="217"/>
      <c r="U220" s="218"/>
      <c r="V220" s="219"/>
      <c r="W220" s="195">
        <f t="shared" si="15"/>
        <v>0</v>
      </c>
      <c r="X220" s="196">
        <f t="shared" si="15"/>
        <v>0</v>
      </c>
      <c r="Y220" s="197">
        <f t="shared" si="15"/>
        <v>0</v>
      </c>
    </row>
    <row r="221" spans="1:25" ht="13">
      <c r="A221" s="2" t="s">
        <v>332</v>
      </c>
      <c r="B221" s="2" t="s">
        <v>333</v>
      </c>
      <c r="C221" s="89" t="s">
        <v>297</v>
      </c>
      <c r="D221" s="129" t="s">
        <v>302</v>
      </c>
      <c r="E221" s="217">
        <f>IFERROR(VLOOKUP($B221,'[32]OCT-21'!$B:$H,6,FALSE),0)</f>
        <v>0</v>
      </c>
      <c r="F221" s="218">
        <f>IFERROR(VLOOKUP(B221,'[32]OCT-21'!B:H,7,FALSE),0)</f>
        <v>0</v>
      </c>
      <c r="G221" s="219">
        <f t="shared" si="13"/>
        <v>0</v>
      </c>
      <c r="H221" s="217">
        <f>IFERROR(VLOOKUP(B221,'[33]NOV-21'!B:H,6,FALSE),0)</f>
        <v>0</v>
      </c>
      <c r="I221" s="218">
        <f>IFERROR(VLOOKUP(B221,'[33]NOV-21'!B:H,7,FALSE),0)</f>
        <v>0</v>
      </c>
      <c r="J221" s="219">
        <f t="shared" si="14"/>
        <v>0</v>
      </c>
      <c r="K221" s="217"/>
      <c r="L221" s="218"/>
      <c r="M221" s="219"/>
      <c r="N221" s="217"/>
      <c r="O221" s="218"/>
      <c r="P221" s="219"/>
      <c r="Q221" s="217"/>
      <c r="R221" s="218"/>
      <c r="S221" s="219"/>
      <c r="T221" s="217"/>
      <c r="U221" s="218"/>
      <c r="V221" s="219"/>
      <c r="W221" s="195">
        <f t="shared" si="15"/>
        <v>0</v>
      </c>
      <c r="X221" s="196">
        <f t="shared" si="15"/>
        <v>0</v>
      </c>
      <c r="Y221" s="197">
        <f t="shared" si="15"/>
        <v>0</v>
      </c>
    </row>
    <row r="222" spans="1:25" ht="13">
      <c r="A222" s="2" t="s">
        <v>332</v>
      </c>
      <c r="B222" s="2" t="s">
        <v>334</v>
      </c>
      <c r="C222" s="89" t="s">
        <v>297</v>
      </c>
      <c r="D222" s="129" t="s">
        <v>302</v>
      </c>
      <c r="E222" s="217">
        <f>IFERROR(VLOOKUP($B222,'[32]OCT-21'!$B:$H,6,FALSE),0)</f>
        <v>0</v>
      </c>
      <c r="F222" s="218">
        <f>IFERROR(VLOOKUP(B222,'[32]OCT-21'!B:H,7,FALSE),0)</f>
        <v>0</v>
      </c>
      <c r="G222" s="219">
        <f t="shared" si="13"/>
        <v>0</v>
      </c>
      <c r="H222" s="217">
        <f>IFERROR(VLOOKUP(B222,'[33]NOV-21'!B:H,6,FALSE),0)</f>
        <v>0</v>
      </c>
      <c r="I222" s="218">
        <f>IFERROR(VLOOKUP(B222,'[33]NOV-21'!B:H,7,FALSE),0)</f>
        <v>0</v>
      </c>
      <c r="J222" s="219">
        <f t="shared" si="14"/>
        <v>0</v>
      </c>
      <c r="K222" s="217"/>
      <c r="L222" s="218"/>
      <c r="M222" s="219"/>
      <c r="N222" s="217"/>
      <c r="O222" s="218"/>
      <c r="P222" s="219"/>
      <c r="Q222" s="217"/>
      <c r="R222" s="218"/>
      <c r="S222" s="219"/>
      <c r="T222" s="217"/>
      <c r="U222" s="218"/>
      <c r="V222" s="219"/>
      <c r="W222" s="195">
        <f t="shared" si="15"/>
        <v>0</v>
      </c>
      <c r="X222" s="196">
        <f t="shared" si="15"/>
        <v>0</v>
      </c>
      <c r="Y222" s="197">
        <f t="shared" si="15"/>
        <v>0</v>
      </c>
    </row>
    <row r="223" spans="1:25" ht="13">
      <c r="A223" s="2" t="s">
        <v>294</v>
      </c>
      <c r="B223" s="2" t="s">
        <v>216</v>
      </c>
      <c r="C223" s="89" t="s">
        <v>297</v>
      </c>
      <c r="D223" s="129" t="s">
        <v>302</v>
      </c>
      <c r="E223" s="217">
        <f>IFERROR(VLOOKUP($B223,'[32]OCT-21'!$B:$H,6,FALSE),0)</f>
        <v>0</v>
      </c>
      <c r="F223" s="218">
        <f>IFERROR(VLOOKUP(B223,'[32]OCT-21'!B:H,7,FALSE),0)</f>
        <v>0</v>
      </c>
      <c r="G223" s="219">
        <f t="shared" si="13"/>
        <v>0</v>
      </c>
      <c r="H223" s="217">
        <f>IFERROR(VLOOKUP(B223,'[33]NOV-21'!B:H,6,FALSE),0)</f>
        <v>0</v>
      </c>
      <c r="I223" s="218">
        <f>IFERROR(VLOOKUP(B223,'[33]NOV-21'!B:H,7,FALSE),0)</f>
        <v>0</v>
      </c>
      <c r="J223" s="219">
        <f t="shared" si="14"/>
        <v>0</v>
      </c>
      <c r="K223" s="217"/>
      <c r="L223" s="218"/>
      <c r="M223" s="219"/>
      <c r="N223" s="217"/>
      <c r="O223" s="218"/>
      <c r="P223" s="219"/>
      <c r="Q223" s="217"/>
      <c r="R223" s="218"/>
      <c r="S223" s="219"/>
      <c r="T223" s="217"/>
      <c r="U223" s="218"/>
      <c r="V223" s="219"/>
      <c r="W223" s="195">
        <f t="shared" si="15"/>
        <v>0</v>
      </c>
      <c r="X223" s="196">
        <f t="shared" si="15"/>
        <v>0</v>
      </c>
      <c r="Y223" s="197">
        <f t="shared" si="15"/>
        <v>0</v>
      </c>
    </row>
    <row r="224" spans="1:25" ht="13">
      <c r="A224" s="2" t="s">
        <v>294</v>
      </c>
      <c r="B224" s="2" t="s">
        <v>217</v>
      </c>
      <c r="C224" s="89" t="s">
        <v>297</v>
      </c>
      <c r="D224" s="129" t="s">
        <v>302</v>
      </c>
      <c r="E224" s="217">
        <f>IFERROR(VLOOKUP($B224,'[32]OCT-21'!$B:$H,6,FALSE),0)</f>
        <v>0</v>
      </c>
      <c r="F224" s="218">
        <f>IFERROR(VLOOKUP(B224,'[32]OCT-21'!B:H,7,FALSE),0)</f>
        <v>0</v>
      </c>
      <c r="G224" s="219">
        <f t="shared" si="13"/>
        <v>0</v>
      </c>
      <c r="H224" s="217">
        <f>IFERROR(VLOOKUP(B224,'[33]NOV-21'!B:H,6,FALSE),0)</f>
        <v>0</v>
      </c>
      <c r="I224" s="218">
        <f>IFERROR(VLOOKUP(B224,'[33]NOV-21'!B:H,7,FALSE),0)</f>
        <v>0</v>
      </c>
      <c r="J224" s="219">
        <f t="shared" si="14"/>
        <v>0</v>
      </c>
      <c r="K224" s="217"/>
      <c r="L224" s="218"/>
      <c r="M224" s="219"/>
      <c r="N224" s="217"/>
      <c r="O224" s="218"/>
      <c r="P224" s="219"/>
      <c r="Q224" s="217"/>
      <c r="R224" s="218"/>
      <c r="S224" s="219"/>
      <c r="T224" s="217"/>
      <c r="U224" s="218"/>
      <c r="V224" s="219"/>
      <c r="W224" s="195">
        <f t="shared" si="15"/>
        <v>0</v>
      </c>
      <c r="X224" s="196">
        <f t="shared" si="15"/>
        <v>0</v>
      </c>
      <c r="Y224" s="197">
        <f t="shared" si="15"/>
        <v>0</v>
      </c>
    </row>
    <row r="225" spans="1:25" ht="13">
      <c r="A225" s="2" t="s">
        <v>294</v>
      </c>
      <c r="B225" s="2" t="s">
        <v>218</v>
      </c>
      <c r="C225" s="89" t="s">
        <v>297</v>
      </c>
      <c r="D225" s="129" t="s">
        <v>302</v>
      </c>
      <c r="E225" s="217">
        <f>IFERROR(VLOOKUP($B225,'[32]OCT-21'!$B:$H,6,FALSE),0)</f>
        <v>0</v>
      </c>
      <c r="F225" s="218">
        <f>IFERROR(VLOOKUP(B225,'[32]OCT-21'!B:H,7,FALSE),0)</f>
        <v>0</v>
      </c>
      <c r="G225" s="219">
        <f t="shared" si="13"/>
        <v>0</v>
      </c>
      <c r="H225" s="217">
        <f>IFERROR(VLOOKUP(B225,'[33]NOV-21'!B:H,6,FALSE),0)</f>
        <v>0</v>
      </c>
      <c r="I225" s="218">
        <f>IFERROR(VLOOKUP(B225,'[33]NOV-21'!B:H,7,FALSE),0)</f>
        <v>0</v>
      </c>
      <c r="J225" s="219">
        <f t="shared" si="14"/>
        <v>0</v>
      </c>
      <c r="K225" s="217"/>
      <c r="L225" s="218"/>
      <c r="M225" s="219"/>
      <c r="N225" s="217"/>
      <c r="O225" s="218"/>
      <c r="P225" s="219"/>
      <c r="Q225" s="217"/>
      <c r="R225" s="218"/>
      <c r="S225" s="219"/>
      <c r="T225" s="217"/>
      <c r="U225" s="218"/>
      <c r="V225" s="219"/>
      <c r="W225" s="195">
        <f t="shared" si="15"/>
        <v>0</v>
      </c>
      <c r="X225" s="196">
        <f t="shared" si="15"/>
        <v>0</v>
      </c>
      <c r="Y225" s="197">
        <f t="shared" si="15"/>
        <v>0</v>
      </c>
    </row>
    <row r="226" spans="1:25" ht="13">
      <c r="A226" s="2" t="s">
        <v>366</v>
      </c>
      <c r="B226" s="2" t="s">
        <v>367</v>
      </c>
      <c r="C226" s="89" t="s">
        <v>297</v>
      </c>
      <c r="D226" s="129" t="s">
        <v>303</v>
      </c>
      <c r="E226" s="217">
        <f>IFERROR(VLOOKUP($B226,'[32]OCT-21'!$B:$H,6,FALSE),0)</f>
        <v>1937.28</v>
      </c>
      <c r="F226" s="218">
        <f>IFERROR(VLOOKUP(B226,'[32]OCT-21'!B:H,7,FALSE),0)</f>
        <v>7530.26</v>
      </c>
      <c r="G226" s="219">
        <f t="shared" si="13"/>
        <v>9467.5400000000009</v>
      </c>
      <c r="H226" s="217">
        <f>IFERROR(VLOOKUP(B226,'[33]NOV-21'!B:H,6,FALSE),0)</f>
        <v>4126.04</v>
      </c>
      <c r="I226" s="218">
        <f>IFERROR(VLOOKUP(B226,'[33]NOV-21'!B:H,7,FALSE),0)</f>
        <v>4790.17</v>
      </c>
      <c r="J226" s="219">
        <f t="shared" si="14"/>
        <v>8916.2099999999991</v>
      </c>
      <c r="K226" s="217"/>
      <c r="L226" s="218"/>
      <c r="M226" s="219"/>
      <c r="N226" s="217"/>
      <c r="O226" s="218"/>
      <c r="P226" s="219"/>
      <c r="Q226" s="217"/>
      <c r="R226" s="218"/>
      <c r="S226" s="219"/>
      <c r="T226" s="217"/>
      <c r="U226" s="218"/>
      <c r="V226" s="219"/>
      <c r="W226" s="195">
        <f t="shared" si="15"/>
        <v>6063.32</v>
      </c>
      <c r="X226" s="196">
        <f t="shared" si="15"/>
        <v>12320.43</v>
      </c>
      <c r="Y226" s="197">
        <f t="shared" si="15"/>
        <v>18383.75</v>
      </c>
    </row>
    <row r="227" spans="1:25" ht="13">
      <c r="A227" s="2" t="s">
        <v>366</v>
      </c>
      <c r="B227" s="2" t="s">
        <v>368</v>
      </c>
      <c r="C227" s="89" t="s">
        <v>297</v>
      </c>
      <c r="D227" s="129" t="s">
        <v>303</v>
      </c>
      <c r="E227" s="217">
        <f>IFERROR(VLOOKUP($B227,'[32]OCT-21'!$B:$H,6,FALSE),0)</f>
        <v>6.96</v>
      </c>
      <c r="F227" s="218">
        <f>IFERROR(VLOOKUP(B227,'[32]OCT-21'!B:H,7,FALSE),0)</f>
        <v>22380.38</v>
      </c>
      <c r="G227" s="219">
        <f t="shared" si="13"/>
        <v>22387.34</v>
      </c>
      <c r="H227" s="217">
        <f>IFERROR(VLOOKUP(B227,'[33]NOV-21'!B:H,6,FALSE),0)</f>
        <v>892.62</v>
      </c>
      <c r="I227" s="218">
        <f>IFERROR(VLOOKUP(B227,'[33]NOV-21'!B:H,7,FALSE),0)</f>
        <v>18195.169999999998</v>
      </c>
      <c r="J227" s="219">
        <f t="shared" si="14"/>
        <v>19087.789999999997</v>
      </c>
      <c r="K227" s="217"/>
      <c r="L227" s="218"/>
      <c r="M227" s="219"/>
      <c r="N227" s="217"/>
      <c r="O227" s="218"/>
      <c r="P227" s="219"/>
      <c r="Q227" s="217"/>
      <c r="R227" s="218"/>
      <c r="S227" s="219"/>
      <c r="T227" s="217"/>
      <c r="U227" s="218"/>
      <c r="V227" s="219"/>
      <c r="W227" s="195">
        <f t="shared" si="15"/>
        <v>899.58</v>
      </c>
      <c r="X227" s="196">
        <f t="shared" si="15"/>
        <v>40575.550000000003</v>
      </c>
      <c r="Y227" s="197">
        <f t="shared" si="15"/>
        <v>41475.129999999997</v>
      </c>
    </row>
    <row r="228" spans="1:25" ht="13">
      <c r="A228" s="2" t="s">
        <v>413</v>
      </c>
      <c r="B228" s="2" t="s">
        <v>414</v>
      </c>
      <c r="C228" s="89" t="s">
        <v>297</v>
      </c>
      <c r="D228" s="129" t="s">
        <v>303</v>
      </c>
      <c r="E228" s="217">
        <f>IFERROR(VLOOKUP($B228,'[32]OCT-21'!$B:$H,6,FALSE),0)</f>
        <v>1115.19</v>
      </c>
      <c r="F228" s="218">
        <f>IFERROR(VLOOKUP(B228,'[32]OCT-21'!B:H,7,FALSE),0)</f>
        <v>8338.9599999999991</v>
      </c>
      <c r="G228" s="219">
        <f t="shared" si="13"/>
        <v>9454.15</v>
      </c>
      <c r="H228" s="217">
        <f>IFERROR(VLOOKUP(B228,'[33]NOV-21'!B:H,6,FALSE),0)</f>
        <v>1669.8</v>
      </c>
      <c r="I228" s="218">
        <f>IFERROR(VLOOKUP(B228,'[33]NOV-21'!B:H,7,FALSE),0)</f>
        <v>5583.92</v>
      </c>
      <c r="J228" s="219">
        <f t="shared" si="14"/>
        <v>7253.72</v>
      </c>
      <c r="K228" s="217"/>
      <c r="L228" s="218"/>
      <c r="M228" s="219"/>
      <c r="N228" s="217"/>
      <c r="O228" s="218"/>
      <c r="P228" s="219"/>
      <c r="Q228" s="217"/>
      <c r="R228" s="218"/>
      <c r="S228" s="219"/>
      <c r="T228" s="217"/>
      <c r="U228" s="218"/>
      <c r="V228" s="219"/>
      <c r="W228" s="195">
        <f t="shared" si="15"/>
        <v>2784.99</v>
      </c>
      <c r="X228" s="196">
        <f t="shared" si="15"/>
        <v>13922.88</v>
      </c>
      <c r="Y228" s="197">
        <f t="shared" si="15"/>
        <v>16707.87</v>
      </c>
    </row>
    <row r="229" spans="1:25" ht="13">
      <c r="A229" s="2" t="s">
        <v>413</v>
      </c>
      <c r="B229" s="2" t="s">
        <v>415</v>
      </c>
      <c r="C229" s="89" t="s">
        <v>297</v>
      </c>
      <c r="D229" s="129" t="s">
        <v>303</v>
      </c>
      <c r="E229" s="217">
        <f>IFERROR(VLOOKUP($B229,'[32]OCT-21'!$B:$H,6,FALSE),0)</f>
        <v>401.21</v>
      </c>
      <c r="F229" s="218">
        <f>IFERROR(VLOOKUP(B229,'[32]OCT-21'!B:H,7,FALSE),0)</f>
        <v>7470.91</v>
      </c>
      <c r="G229" s="219">
        <f t="shared" si="13"/>
        <v>7872.12</v>
      </c>
      <c r="H229" s="217">
        <f>IFERROR(VLOOKUP(B229,'[33]NOV-21'!B:H,6,FALSE),0)</f>
        <v>381.61</v>
      </c>
      <c r="I229" s="218">
        <f>IFERROR(VLOOKUP(B229,'[33]NOV-21'!B:H,7,FALSE),0)</f>
        <v>4765.67</v>
      </c>
      <c r="J229" s="219">
        <f t="shared" si="14"/>
        <v>5147.28</v>
      </c>
      <c r="K229" s="217"/>
      <c r="L229" s="218"/>
      <c r="M229" s="219"/>
      <c r="N229" s="217"/>
      <c r="O229" s="218"/>
      <c r="P229" s="219"/>
      <c r="Q229" s="217"/>
      <c r="R229" s="218"/>
      <c r="S229" s="219"/>
      <c r="T229" s="217"/>
      <c r="U229" s="218"/>
      <c r="V229" s="219"/>
      <c r="W229" s="195">
        <f t="shared" si="15"/>
        <v>782.81999999999994</v>
      </c>
      <c r="X229" s="196">
        <f t="shared" si="15"/>
        <v>12236.58</v>
      </c>
      <c r="Y229" s="197">
        <f t="shared" si="15"/>
        <v>13019.4</v>
      </c>
    </row>
    <row r="230" spans="1:25" ht="13">
      <c r="A230" s="2" t="s">
        <v>354</v>
      </c>
      <c r="B230" s="2" t="s">
        <v>363</v>
      </c>
      <c r="C230" s="89" t="s">
        <v>297</v>
      </c>
      <c r="D230" s="129" t="s">
        <v>303</v>
      </c>
      <c r="E230" s="217">
        <f>IFERROR(VLOOKUP($B230,'[32]OCT-21'!$B:$H,6,FALSE),0)</f>
        <v>27277.5</v>
      </c>
      <c r="F230" s="218">
        <f>IFERROR(VLOOKUP(B230,'[32]OCT-21'!B:H,7,FALSE),0)</f>
        <v>2088.3200000000002</v>
      </c>
      <c r="G230" s="219">
        <f t="shared" si="13"/>
        <v>29365.82</v>
      </c>
      <c r="H230" s="217">
        <f>IFERROR(VLOOKUP(B230,'[33]NOV-21'!B:H,6,FALSE),0)</f>
        <v>12165.46</v>
      </c>
      <c r="I230" s="218">
        <f>IFERROR(VLOOKUP(B230,'[33]NOV-21'!B:H,7,FALSE),0)</f>
        <v>1922.91</v>
      </c>
      <c r="J230" s="219">
        <f t="shared" si="14"/>
        <v>14088.369999999999</v>
      </c>
      <c r="K230" s="217"/>
      <c r="L230" s="218"/>
      <c r="M230" s="219"/>
      <c r="N230" s="217"/>
      <c r="O230" s="218"/>
      <c r="P230" s="219"/>
      <c r="Q230" s="217"/>
      <c r="R230" s="218"/>
      <c r="S230" s="219"/>
      <c r="T230" s="217"/>
      <c r="U230" s="218"/>
      <c r="V230" s="219"/>
      <c r="W230" s="195">
        <f t="shared" si="15"/>
        <v>39442.959999999999</v>
      </c>
      <c r="X230" s="196">
        <f t="shared" si="15"/>
        <v>4011.2300000000005</v>
      </c>
      <c r="Y230" s="197">
        <f t="shared" si="15"/>
        <v>43454.19</v>
      </c>
    </row>
    <row r="231" spans="1:25" ht="13">
      <c r="A231" s="2" t="s">
        <v>354</v>
      </c>
      <c r="B231" s="2" t="s">
        <v>355</v>
      </c>
      <c r="C231" s="89" t="s">
        <v>297</v>
      </c>
      <c r="D231" s="129" t="s">
        <v>303</v>
      </c>
      <c r="E231" s="217">
        <f>IFERROR(VLOOKUP($B231,'[32]OCT-21'!$B:$H,6,FALSE),0)</f>
        <v>21013</v>
      </c>
      <c r="F231" s="218">
        <f>IFERROR(VLOOKUP(B231,'[32]OCT-21'!B:H,7,FALSE),0)</f>
        <v>2678.29</v>
      </c>
      <c r="G231" s="219">
        <f t="shared" si="13"/>
        <v>23691.29</v>
      </c>
      <c r="H231" s="217">
        <f>IFERROR(VLOOKUP(B231,'[33]NOV-21'!B:H,6,FALSE),0)</f>
        <v>14645.53</v>
      </c>
      <c r="I231" s="218">
        <f>IFERROR(VLOOKUP(B231,'[33]NOV-21'!B:H,7,FALSE),0)</f>
        <v>3416.13</v>
      </c>
      <c r="J231" s="219">
        <f t="shared" si="14"/>
        <v>18061.66</v>
      </c>
      <c r="K231" s="217"/>
      <c r="L231" s="218"/>
      <c r="M231" s="219"/>
      <c r="N231" s="217"/>
      <c r="O231" s="218"/>
      <c r="P231" s="219"/>
      <c r="Q231" s="217"/>
      <c r="R231" s="218"/>
      <c r="S231" s="219"/>
      <c r="T231" s="217"/>
      <c r="U231" s="218"/>
      <c r="V231" s="219"/>
      <c r="W231" s="195">
        <f t="shared" si="15"/>
        <v>35658.53</v>
      </c>
      <c r="X231" s="196">
        <f t="shared" si="15"/>
        <v>6094.42</v>
      </c>
      <c r="Y231" s="197">
        <f t="shared" si="15"/>
        <v>41752.949999999997</v>
      </c>
    </row>
    <row r="232" spans="1:25" ht="13">
      <c r="A232" s="2" t="s">
        <v>354</v>
      </c>
      <c r="B232" s="2" t="s">
        <v>364</v>
      </c>
      <c r="C232" s="89" t="s">
        <v>297</v>
      </c>
      <c r="D232" s="129" t="s">
        <v>303</v>
      </c>
      <c r="E232" s="217">
        <f>IFERROR(VLOOKUP($B232,'[32]OCT-21'!$B:$H,6,FALSE),0)</f>
        <v>21887.35</v>
      </c>
      <c r="F232" s="218">
        <f>IFERROR(VLOOKUP(B232,'[32]OCT-21'!B:H,7,FALSE),0)</f>
        <v>3744.99</v>
      </c>
      <c r="G232" s="219">
        <f t="shared" si="13"/>
        <v>25632.339999999997</v>
      </c>
      <c r="H232" s="217">
        <f>IFERROR(VLOOKUP(B232,'[33]NOV-21'!B:H,6,FALSE),0)</f>
        <v>10150.15</v>
      </c>
      <c r="I232" s="218">
        <f>IFERROR(VLOOKUP(B232,'[33]NOV-21'!B:H,7,FALSE),0)</f>
        <v>4111.62</v>
      </c>
      <c r="J232" s="219">
        <f t="shared" si="14"/>
        <v>14261.77</v>
      </c>
      <c r="K232" s="217"/>
      <c r="L232" s="218"/>
      <c r="M232" s="219"/>
      <c r="N232" s="217"/>
      <c r="O232" s="218"/>
      <c r="P232" s="219"/>
      <c r="Q232" s="217"/>
      <c r="R232" s="218"/>
      <c r="S232" s="219"/>
      <c r="T232" s="217"/>
      <c r="U232" s="218"/>
      <c r="V232" s="219"/>
      <c r="W232" s="195">
        <f t="shared" si="15"/>
        <v>32037.5</v>
      </c>
      <c r="X232" s="196">
        <f t="shared" si="15"/>
        <v>7856.61</v>
      </c>
      <c r="Y232" s="197">
        <f t="shared" si="15"/>
        <v>39894.11</v>
      </c>
    </row>
    <row r="233" spans="1:25" ht="13">
      <c r="A233" s="2" t="s">
        <v>295</v>
      </c>
      <c r="B233" s="2" t="s">
        <v>219</v>
      </c>
      <c r="C233" s="89" t="s">
        <v>297</v>
      </c>
      <c r="D233" s="129" t="s">
        <v>303</v>
      </c>
      <c r="E233" s="217">
        <f>IFERROR(VLOOKUP($B233,'[32]OCT-21'!$B:$H,6,FALSE),0)</f>
        <v>0</v>
      </c>
      <c r="F233" s="218">
        <f>IFERROR(VLOOKUP(B233,'[32]OCT-21'!B:H,7,FALSE),0)</f>
        <v>0</v>
      </c>
      <c r="G233" s="219">
        <f t="shared" si="13"/>
        <v>0</v>
      </c>
      <c r="H233" s="217">
        <f>IFERROR(VLOOKUP(B233,'[33]NOV-21'!B:H,6,FALSE),0)</f>
        <v>0</v>
      </c>
      <c r="I233" s="218">
        <f>IFERROR(VLOOKUP(B233,'[33]NOV-21'!B:H,7,FALSE),0)</f>
        <v>0</v>
      </c>
      <c r="J233" s="219">
        <f t="shared" si="14"/>
        <v>0</v>
      </c>
      <c r="K233" s="217"/>
      <c r="L233" s="218"/>
      <c r="M233" s="219"/>
      <c r="N233" s="217"/>
      <c r="O233" s="218"/>
      <c r="P233" s="219"/>
      <c r="Q233" s="217"/>
      <c r="R233" s="218"/>
      <c r="S233" s="219"/>
      <c r="T233" s="217"/>
      <c r="U233" s="218"/>
      <c r="V233" s="219"/>
      <c r="W233" s="195">
        <f t="shared" si="15"/>
        <v>0</v>
      </c>
      <c r="X233" s="196">
        <f t="shared" si="15"/>
        <v>0</v>
      </c>
      <c r="Y233" s="197">
        <f t="shared" si="15"/>
        <v>0</v>
      </c>
    </row>
    <row r="234" spans="1:25" ht="13">
      <c r="A234" s="2" t="s">
        <v>295</v>
      </c>
      <c r="B234" s="2" t="s">
        <v>220</v>
      </c>
      <c r="C234" s="89" t="s">
        <v>297</v>
      </c>
      <c r="D234" s="129" t="s">
        <v>303</v>
      </c>
      <c r="E234" s="217">
        <f>IFERROR(VLOOKUP($B234,'[32]OCT-21'!$B:$H,6,FALSE),0)</f>
        <v>0</v>
      </c>
      <c r="F234" s="218">
        <f>IFERROR(VLOOKUP(B234,'[32]OCT-21'!B:H,7,FALSE),0)</f>
        <v>0</v>
      </c>
      <c r="G234" s="219">
        <f t="shared" si="13"/>
        <v>0</v>
      </c>
      <c r="H234" s="217">
        <f>IFERROR(VLOOKUP(B234,'[33]NOV-21'!B:H,6,FALSE),0)</f>
        <v>704.8</v>
      </c>
      <c r="I234" s="218">
        <f>IFERROR(VLOOKUP(B234,'[33]NOV-21'!B:H,7,FALSE),0)</f>
        <v>57.25</v>
      </c>
      <c r="J234" s="219">
        <f t="shared" si="14"/>
        <v>762.05</v>
      </c>
      <c r="K234" s="217"/>
      <c r="L234" s="218"/>
      <c r="M234" s="219"/>
      <c r="N234" s="217"/>
      <c r="O234" s="218"/>
      <c r="P234" s="219"/>
      <c r="Q234" s="217"/>
      <c r="R234" s="218"/>
      <c r="S234" s="219"/>
      <c r="T234" s="217"/>
      <c r="U234" s="218"/>
      <c r="V234" s="219"/>
      <c r="W234" s="195">
        <f t="shared" si="15"/>
        <v>704.8</v>
      </c>
      <c r="X234" s="196">
        <f t="shared" si="15"/>
        <v>57.25</v>
      </c>
      <c r="Y234" s="197">
        <f t="shared" si="15"/>
        <v>762.05</v>
      </c>
    </row>
    <row r="235" spans="1:25" ht="13">
      <c r="A235" s="2" t="s">
        <v>295</v>
      </c>
      <c r="B235" s="2" t="s">
        <v>221</v>
      </c>
      <c r="C235" s="89" t="s">
        <v>297</v>
      </c>
      <c r="D235" s="129" t="s">
        <v>303</v>
      </c>
      <c r="E235" s="217">
        <f>IFERROR(VLOOKUP($B235,'[32]OCT-21'!$B:$H,6,FALSE),0)</f>
        <v>0</v>
      </c>
      <c r="F235" s="218">
        <f>IFERROR(VLOOKUP(B235,'[32]OCT-21'!B:H,7,FALSE),0)</f>
        <v>0</v>
      </c>
      <c r="G235" s="219">
        <f t="shared" si="13"/>
        <v>0</v>
      </c>
      <c r="H235" s="217">
        <f>IFERROR(VLOOKUP(B235,'[33]NOV-21'!B:H,6,FALSE),0)</f>
        <v>0</v>
      </c>
      <c r="I235" s="218">
        <f>IFERROR(VLOOKUP(B235,'[33]NOV-21'!B:H,7,FALSE),0)</f>
        <v>0</v>
      </c>
      <c r="J235" s="219">
        <f t="shared" si="14"/>
        <v>0</v>
      </c>
      <c r="K235" s="217"/>
      <c r="L235" s="218"/>
      <c r="M235" s="219"/>
      <c r="N235" s="217"/>
      <c r="O235" s="218"/>
      <c r="P235" s="219"/>
      <c r="Q235" s="217"/>
      <c r="R235" s="218"/>
      <c r="S235" s="219"/>
      <c r="T235" s="217"/>
      <c r="U235" s="218"/>
      <c r="V235" s="219"/>
      <c r="W235" s="195">
        <f t="shared" si="15"/>
        <v>0</v>
      </c>
      <c r="X235" s="196">
        <f t="shared" si="15"/>
        <v>0</v>
      </c>
      <c r="Y235" s="197">
        <f t="shared" si="15"/>
        <v>0</v>
      </c>
    </row>
    <row r="236" spans="1:25" ht="13">
      <c r="A236" s="24" t="s">
        <v>295</v>
      </c>
      <c r="B236" s="145" t="s">
        <v>222</v>
      </c>
      <c r="C236" s="89" t="s">
        <v>297</v>
      </c>
      <c r="D236" s="129" t="s">
        <v>303</v>
      </c>
      <c r="E236" s="217">
        <f>IFERROR(VLOOKUP($B236,'[32]OCT-21'!$B:$H,6,FALSE),0)</f>
        <v>0</v>
      </c>
      <c r="F236" s="218">
        <f>IFERROR(VLOOKUP(B236,'[32]OCT-21'!B:H,7,FALSE),0)</f>
        <v>0</v>
      </c>
      <c r="G236" s="219">
        <f t="shared" si="13"/>
        <v>0</v>
      </c>
      <c r="H236" s="217">
        <f>IFERROR(VLOOKUP(B236,'[33]NOV-21'!B:H,6,FALSE),0)</f>
        <v>0</v>
      </c>
      <c r="I236" s="218">
        <f>IFERROR(VLOOKUP(B236,'[33]NOV-21'!B:H,7,FALSE),0)</f>
        <v>0</v>
      </c>
      <c r="J236" s="219">
        <f t="shared" si="14"/>
        <v>0</v>
      </c>
      <c r="K236" s="217"/>
      <c r="L236" s="218"/>
      <c r="M236" s="219"/>
      <c r="N236" s="217"/>
      <c r="O236" s="218"/>
      <c r="P236" s="219"/>
      <c r="Q236" s="217"/>
      <c r="R236" s="218"/>
      <c r="S236" s="219"/>
      <c r="T236" s="217"/>
      <c r="U236" s="218"/>
      <c r="V236" s="219"/>
      <c r="W236" s="195">
        <f t="shared" si="15"/>
        <v>0</v>
      </c>
      <c r="X236" s="196">
        <f t="shared" si="15"/>
        <v>0</v>
      </c>
      <c r="Y236" s="197">
        <f t="shared" si="15"/>
        <v>0</v>
      </c>
    </row>
    <row r="237" spans="1:25" ht="13">
      <c r="A237" s="2" t="s">
        <v>403</v>
      </c>
      <c r="B237" s="2" t="s">
        <v>404</v>
      </c>
      <c r="C237" s="89" t="s">
        <v>297</v>
      </c>
      <c r="D237" s="129" t="s">
        <v>304</v>
      </c>
      <c r="E237" s="217">
        <f>IFERROR(VLOOKUP($B237,'[32]OCT-21'!$B:$H,6,FALSE),0)</f>
        <v>9587.57</v>
      </c>
      <c r="F237" s="218">
        <f>IFERROR(VLOOKUP(B237,'[32]OCT-21'!B:H,7,FALSE),0)</f>
        <v>2268.89</v>
      </c>
      <c r="G237" s="219">
        <f t="shared" si="13"/>
        <v>11856.46</v>
      </c>
      <c r="H237" s="217">
        <f>IFERROR(VLOOKUP(B237,'[33]NOV-21'!B:H,6,FALSE),0)</f>
        <v>9779.86</v>
      </c>
      <c r="I237" s="218">
        <f>IFERROR(VLOOKUP(B237,'[33]NOV-21'!B:H,7,FALSE),0)</f>
        <v>1937.41</v>
      </c>
      <c r="J237" s="219">
        <f t="shared" si="14"/>
        <v>11717.27</v>
      </c>
      <c r="K237" s="217"/>
      <c r="L237" s="218"/>
      <c r="M237" s="219"/>
      <c r="N237" s="217"/>
      <c r="O237" s="218"/>
      <c r="P237" s="219"/>
      <c r="Q237" s="217"/>
      <c r="R237" s="218"/>
      <c r="S237" s="219"/>
      <c r="T237" s="217"/>
      <c r="U237" s="218"/>
      <c r="V237" s="219"/>
      <c r="W237" s="195">
        <f t="shared" si="15"/>
        <v>19367.43</v>
      </c>
      <c r="X237" s="196">
        <f t="shared" si="15"/>
        <v>4206.3</v>
      </c>
      <c r="Y237" s="197">
        <f t="shared" si="15"/>
        <v>23573.73</v>
      </c>
    </row>
    <row r="238" spans="1:25" ht="13">
      <c r="A238" s="24" t="s">
        <v>335</v>
      </c>
      <c r="B238" s="2" t="s">
        <v>340</v>
      </c>
      <c r="C238" s="89" t="s">
        <v>297</v>
      </c>
      <c r="D238" s="129" t="s">
        <v>304</v>
      </c>
      <c r="E238" s="217">
        <f>IFERROR(VLOOKUP($B238,'[32]OCT-21'!$B:$H,6,FALSE),0)</f>
        <v>2835.3</v>
      </c>
      <c r="F238" s="218">
        <f>IFERROR(VLOOKUP(B238,'[32]OCT-21'!B:H,7,FALSE),0)</f>
        <v>134.85</v>
      </c>
      <c r="G238" s="219">
        <f t="shared" si="13"/>
        <v>2970.15</v>
      </c>
      <c r="H238" s="217">
        <f>IFERROR(VLOOKUP(B238,'[33]NOV-21'!B:H,6,FALSE),0)</f>
        <v>5377.06</v>
      </c>
      <c r="I238" s="218">
        <f>IFERROR(VLOOKUP(B238,'[33]NOV-21'!B:H,7,FALSE),0)</f>
        <v>53.71</v>
      </c>
      <c r="J238" s="219">
        <f t="shared" si="14"/>
        <v>5430.77</v>
      </c>
      <c r="K238" s="217"/>
      <c r="L238" s="218"/>
      <c r="M238" s="219"/>
      <c r="N238" s="217"/>
      <c r="O238" s="218"/>
      <c r="P238" s="219"/>
      <c r="Q238" s="217"/>
      <c r="R238" s="218"/>
      <c r="S238" s="219"/>
      <c r="T238" s="217"/>
      <c r="U238" s="218"/>
      <c r="V238" s="219"/>
      <c r="W238" s="195">
        <f t="shared" si="15"/>
        <v>8212.36</v>
      </c>
      <c r="X238" s="196">
        <f t="shared" si="15"/>
        <v>188.56</v>
      </c>
      <c r="Y238" s="197">
        <f t="shared" si="15"/>
        <v>8400.92</v>
      </c>
    </row>
    <row r="239" spans="1:25" ht="13">
      <c r="A239" s="2" t="str">
        <f>INDEX([32]Unit_details!A:A,MATCH(B239,[32]Unit_details!B:B,0))</f>
        <v>LONA</v>
      </c>
      <c r="B239" s="2" t="s">
        <v>458</v>
      </c>
      <c r="C239" s="294" t="str">
        <f>VLOOKUP(B239,[32]Unit_details!B:D,2,FALSE)</f>
        <v>D</v>
      </c>
      <c r="D239" s="295" t="str">
        <f>VLOOKUP(B239,[32]Unit_details!B:D,3,FALSE)</f>
        <v>S</v>
      </c>
      <c r="E239" s="217">
        <f>IFERROR(VLOOKUP($B239,'[32]OCT-21'!$B:$H,6,FALSE),0)</f>
        <v>32849.42</v>
      </c>
      <c r="F239" s="218">
        <f>IFERROR(VLOOKUP(B239,'[32]OCT-21'!B:H,7,FALSE),0)</f>
        <v>0</v>
      </c>
      <c r="G239" s="219">
        <f t="shared" si="13"/>
        <v>32849.42</v>
      </c>
      <c r="H239" s="217">
        <f>IFERROR(VLOOKUP(B239,'[33]NOV-21'!B:H,6,FALSE),0)</f>
        <v>29760.75</v>
      </c>
      <c r="I239" s="218">
        <f>IFERROR(VLOOKUP(B239,'[33]NOV-21'!B:H,7,FALSE),0)</f>
        <v>1.57</v>
      </c>
      <c r="J239" s="219">
        <f t="shared" si="14"/>
        <v>29762.32</v>
      </c>
      <c r="K239" s="217"/>
      <c r="L239" s="218"/>
      <c r="M239" s="219"/>
      <c r="N239" s="217"/>
      <c r="O239" s="218"/>
      <c r="P239" s="219"/>
      <c r="Q239" s="217"/>
      <c r="R239" s="218"/>
      <c r="S239" s="219"/>
      <c r="T239" s="217"/>
      <c r="U239" s="218"/>
      <c r="V239" s="219"/>
      <c r="W239" s="195">
        <f t="shared" ref="W239:W242" si="18">SUM(E239,H239,K239,N239,Q239,T239)</f>
        <v>62610.17</v>
      </c>
      <c r="X239" s="196">
        <f t="shared" ref="X239:X242" si="19">SUM(F239,I239,L239,O239,R239,U239)</f>
        <v>1.57</v>
      </c>
      <c r="Y239" s="197">
        <f t="shared" ref="Y239:Y242" si="20">SUM(G239,J239,M239,P239,S239,V239)</f>
        <v>62611.74</v>
      </c>
    </row>
    <row r="240" spans="1:25" ht="13">
      <c r="A240" s="2" t="str">
        <f>INDEX([32]Unit_details!A:A,MATCH(B240,[32]Unit_details!B:B,0))</f>
        <v>LONA</v>
      </c>
      <c r="B240" s="2" t="s">
        <v>459</v>
      </c>
      <c r="C240" s="294" t="str">
        <f>VLOOKUP(B240,[32]Unit_details!B:D,2,FALSE)</f>
        <v>D</v>
      </c>
      <c r="D240" s="295" t="str">
        <f>VLOOKUP(B240,[32]Unit_details!B:D,3,FALSE)</f>
        <v>S</v>
      </c>
      <c r="E240" s="217">
        <f>IFERROR(VLOOKUP($B240,'[32]OCT-21'!$B:$H,6,FALSE),0)</f>
        <v>7302.31</v>
      </c>
      <c r="F240" s="218">
        <f>IFERROR(VLOOKUP(B240,'[32]OCT-21'!B:H,7,FALSE),0)</f>
        <v>4.0599999999999996</v>
      </c>
      <c r="G240" s="219">
        <f t="shared" si="13"/>
        <v>7306.3700000000008</v>
      </c>
      <c r="H240" s="217">
        <f>IFERROR(VLOOKUP(B240,'[33]NOV-21'!B:H,6,FALSE),0)</f>
        <v>32285.39</v>
      </c>
      <c r="I240" s="218">
        <f>IFERROR(VLOOKUP(B240,'[33]NOV-21'!B:H,7,FALSE),0)</f>
        <v>0.68</v>
      </c>
      <c r="J240" s="219">
        <f t="shared" si="14"/>
        <v>32286.07</v>
      </c>
      <c r="K240" s="217"/>
      <c r="L240" s="218"/>
      <c r="M240" s="219"/>
      <c r="N240" s="217"/>
      <c r="O240" s="218"/>
      <c r="P240" s="219"/>
      <c r="Q240" s="217"/>
      <c r="R240" s="218"/>
      <c r="S240" s="219"/>
      <c r="T240" s="217"/>
      <c r="U240" s="218"/>
      <c r="V240" s="219"/>
      <c r="W240" s="195">
        <f t="shared" si="18"/>
        <v>39587.699999999997</v>
      </c>
      <c r="X240" s="196">
        <f t="shared" si="19"/>
        <v>4.7399999999999993</v>
      </c>
      <c r="Y240" s="197">
        <f t="shared" si="20"/>
        <v>39592.44</v>
      </c>
    </row>
    <row r="241" spans="1:25" ht="13">
      <c r="A241" s="2" t="str">
        <f>INDEX([32]Unit_details!A:A,MATCH(B241,[32]Unit_details!B:B,0))</f>
        <v>LONA</v>
      </c>
      <c r="B241" s="2" t="s">
        <v>460</v>
      </c>
      <c r="C241" s="294" t="str">
        <f>VLOOKUP(B241,[32]Unit_details!B:D,2,FALSE)</f>
        <v>D</v>
      </c>
      <c r="D241" s="295" t="str">
        <f>VLOOKUP(B241,[32]Unit_details!B:D,3,FALSE)</f>
        <v>S</v>
      </c>
      <c r="E241" s="217">
        <f>IFERROR(VLOOKUP($B241,'[32]OCT-21'!$B:$H,6,FALSE),0)</f>
        <v>29950.75</v>
      </c>
      <c r="F241" s="218">
        <f>IFERROR(VLOOKUP(B241,'[32]OCT-21'!B:H,7,FALSE),0)</f>
        <v>0</v>
      </c>
      <c r="G241" s="219">
        <f t="shared" si="13"/>
        <v>29950.75</v>
      </c>
      <c r="H241" s="217">
        <f>IFERROR(VLOOKUP(B241,'[33]NOV-21'!B:H,6,FALSE),0)</f>
        <v>28179.27</v>
      </c>
      <c r="I241" s="218">
        <f>IFERROR(VLOOKUP(B241,'[33]NOV-21'!B:H,7,FALSE),0)</f>
        <v>0.42</v>
      </c>
      <c r="J241" s="219">
        <f t="shared" si="14"/>
        <v>28179.69</v>
      </c>
      <c r="K241" s="217"/>
      <c r="L241" s="218"/>
      <c r="M241" s="219"/>
      <c r="N241" s="217"/>
      <c r="O241" s="218"/>
      <c r="P241" s="219"/>
      <c r="Q241" s="217"/>
      <c r="R241" s="218"/>
      <c r="S241" s="219"/>
      <c r="T241" s="217"/>
      <c r="U241" s="218"/>
      <c r="V241" s="219"/>
      <c r="W241" s="195">
        <f t="shared" si="18"/>
        <v>58130.020000000004</v>
      </c>
      <c r="X241" s="196">
        <f t="shared" si="19"/>
        <v>0.42</v>
      </c>
      <c r="Y241" s="197">
        <f t="shared" si="20"/>
        <v>58130.44</v>
      </c>
    </row>
    <row r="242" spans="1:25" ht="13">
      <c r="A242" s="2" t="str">
        <f>INDEX([32]Unit_details!A:A,MATCH(B242,[32]Unit_details!B:B,0))</f>
        <v>LONA</v>
      </c>
      <c r="B242" s="2" t="s">
        <v>461</v>
      </c>
      <c r="C242" s="294" t="str">
        <f>VLOOKUP(B242,[32]Unit_details!B:D,2,FALSE)</f>
        <v>D</v>
      </c>
      <c r="D242" s="295" t="str">
        <f>VLOOKUP(B242,[32]Unit_details!B:D,3,FALSE)</f>
        <v>S</v>
      </c>
      <c r="E242" s="217">
        <f>IFERROR(VLOOKUP($B242,'[32]OCT-21'!$B:$H,6,FALSE),0)</f>
        <v>28118.39</v>
      </c>
      <c r="F242" s="218">
        <f>IFERROR(VLOOKUP(B242,'[32]OCT-21'!B:H,7,FALSE),0)</f>
        <v>0</v>
      </c>
      <c r="G242" s="219">
        <f t="shared" si="13"/>
        <v>28118.39</v>
      </c>
      <c r="H242" s="217">
        <f>IFERROR(VLOOKUP(B242,'[33]NOV-21'!B:H,6,FALSE),0)</f>
        <v>28223.42</v>
      </c>
      <c r="I242" s="218">
        <f>IFERROR(VLOOKUP(B242,'[33]NOV-21'!B:H,7,FALSE),0)</f>
        <v>1.05</v>
      </c>
      <c r="J242" s="219">
        <f t="shared" si="14"/>
        <v>28224.469999999998</v>
      </c>
      <c r="K242" s="217"/>
      <c r="L242" s="218"/>
      <c r="M242" s="219"/>
      <c r="N242" s="217"/>
      <c r="O242" s="218"/>
      <c r="P242" s="219"/>
      <c r="Q242" s="217"/>
      <c r="R242" s="218"/>
      <c r="S242" s="219"/>
      <c r="T242" s="217"/>
      <c r="U242" s="218"/>
      <c r="V242" s="219"/>
      <c r="W242" s="195">
        <f t="shared" si="18"/>
        <v>56341.81</v>
      </c>
      <c r="X242" s="196">
        <f t="shared" si="19"/>
        <v>1.05</v>
      </c>
      <c r="Y242" s="197">
        <f t="shared" si="20"/>
        <v>56342.86</v>
      </c>
    </row>
    <row r="243" spans="1:25" ht="13">
      <c r="A243" s="2" t="s">
        <v>335</v>
      </c>
      <c r="B243" s="2" t="s">
        <v>336</v>
      </c>
      <c r="C243" s="89" t="s">
        <v>297</v>
      </c>
      <c r="D243" s="129" t="s">
        <v>304</v>
      </c>
      <c r="E243" s="217">
        <f>IFERROR(VLOOKUP($B243,'[32]OCT-21'!$B:$H,6,FALSE),0)</f>
        <v>9428.1200000000008</v>
      </c>
      <c r="F243" s="218">
        <f>IFERROR(VLOOKUP(B243,'[32]OCT-21'!B:H,7,FALSE),0)</f>
        <v>556.12</v>
      </c>
      <c r="G243" s="219">
        <f t="shared" si="13"/>
        <v>9984.2400000000016</v>
      </c>
      <c r="H243" s="217">
        <f>IFERROR(VLOOKUP(B243,'[33]NOV-21'!B:H,6,FALSE),0)</f>
        <v>5683.41</v>
      </c>
      <c r="I243" s="218">
        <f>IFERROR(VLOOKUP(B243,'[33]NOV-21'!B:H,7,FALSE),0)</f>
        <v>1087.33</v>
      </c>
      <c r="J243" s="219">
        <f t="shared" si="14"/>
        <v>6770.74</v>
      </c>
      <c r="K243" s="217"/>
      <c r="L243" s="218"/>
      <c r="M243" s="219"/>
      <c r="N243" s="217"/>
      <c r="O243" s="218"/>
      <c r="P243" s="219"/>
      <c r="Q243" s="217"/>
      <c r="R243" s="218"/>
      <c r="S243" s="219"/>
      <c r="T243" s="217"/>
      <c r="U243" s="218"/>
      <c r="V243" s="219"/>
      <c r="W243" s="195">
        <f t="shared" si="15"/>
        <v>15111.53</v>
      </c>
      <c r="X243" s="196">
        <f t="shared" si="15"/>
        <v>1643.4499999999998</v>
      </c>
      <c r="Y243" s="197">
        <f t="shared" si="15"/>
        <v>16754.980000000003</v>
      </c>
    </row>
    <row r="244" spans="1:25" ht="13.5" thickBot="1">
      <c r="A244" s="26" t="s">
        <v>335</v>
      </c>
      <c r="B244" s="26" t="s">
        <v>380</v>
      </c>
      <c r="C244" s="90" t="s">
        <v>297</v>
      </c>
      <c r="D244" s="130" t="s">
        <v>304</v>
      </c>
      <c r="E244" s="217">
        <f>IFERROR(VLOOKUP($B244,'[32]OCT-21'!$B:$H,6,FALSE),0)</f>
        <v>13312.69</v>
      </c>
      <c r="F244" s="218">
        <f>IFERROR(VLOOKUP(B244,'[32]OCT-21'!B:H,7,FALSE),0)</f>
        <v>15.98</v>
      </c>
      <c r="G244" s="219">
        <f t="shared" si="13"/>
        <v>13328.67</v>
      </c>
      <c r="H244" s="217">
        <f>IFERROR(VLOOKUP(B244,'[33]NOV-21'!B:H,6,FALSE),0)</f>
        <v>4886.91</v>
      </c>
      <c r="I244" s="218">
        <f>IFERROR(VLOOKUP(B244,'[33]NOV-21'!B:H,7,FALSE),0)</f>
        <v>73.73</v>
      </c>
      <c r="J244" s="219">
        <f t="shared" si="14"/>
        <v>4960.6399999999994</v>
      </c>
      <c r="K244" s="217"/>
      <c r="L244" s="218"/>
      <c r="M244" s="219"/>
      <c r="N244" s="217"/>
      <c r="O244" s="218"/>
      <c r="P244" s="219"/>
      <c r="Q244" s="217"/>
      <c r="R244" s="218"/>
      <c r="S244" s="219"/>
      <c r="T244" s="242"/>
      <c r="U244" s="243"/>
      <c r="V244" s="244"/>
      <c r="W244" s="201">
        <f>SUM(E244,H244,K244,N177,Q244,T244)</f>
        <v>18199.599999999999</v>
      </c>
      <c r="X244" s="202">
        <f t="shared" ref="X244:Y244" si="21">SUM(F244,I244,L244,O244,R244,U244)</f>
        <v>89.710000000000008</v>
      </c>
      <c r="Y244" s="203">
        <f t="shared" si="21"/>
        <v>18289.309999999998</v>
      </c>
    </row>
    <row r="245" spans="1:25" ht="13" thickBot="1">
      <c r="A245" s="91"/>
      <c r="B245" s="91"/>
      <c r="C245" s="91"/>
      <c r="D245" s="91"/>
      <c r="E245" s="257">
        <f>IFERROR(VLOOKUP($B245,'[32]OCT-21'!$B:$H,6,FALSE),0)</f>
        <v>0</v>
      </c>
      <c r="F245" s="252">
        <f>IFERROR(VLOOKUP(B245,'[32]OCT-21'!B:H,7,FALSE),0)</f>
        <v>0</v>
      </c>
      <c r="G245" s="253">
        <f t="shared" si="13"/>
        <v>0</v>
      </c>
      <c r="H245" s="257">
        <f>IFERROR(VLOOKUP(B245,'[33]NOV-21'!B:H,6,FALSE),0)</f>
        <v>0</v>
      </c>
      <c r="I245" s="252">
        <f>IFERROR(VLOOKUP(B245,'[33]NOV-21'!B:H,7,FALSE),0)</f>
        <v>0</v>
      </c>
      <c r="J245" s="253">
        <f t="shared" si="14"/>
        <v>0</v>
      </c>
      <c r="K245" s="276">
        <f>IFERROR(VLOOKUP(B245,'[27]JUN-21'!B:H,6,FALSE),0)</f>
        <v>0</v>
      </c>
      <c r="L245" s="277">
        <f>IFERROR(VLOOKUP(B245,'[27]JUN-21'!B:H,7,FALSE),0)</f>
        <v>0</v>
      </c>
      <c r="M245" s="285">
        <f t="shared" ref="M245:M246" si="22">+K245+L245</f>
        <v>0</v>
      </c>
      <c r="N245" s="285">
        <f>IFERROR(VLOOKUP(B245,'[28]JUL-21'!B:H,6,FALSE),0)</f>
        <v>0</v>
      </c>
      <c r="O245" s="285">
        <f>IFERROR(VLOOKUP(B245,'[28]JUL-21'!B:H,7,FALSE),0)</f>
        <v>0</v>
      </c>
      <c r="P245" s="278">
        <f t="shared" ref="P245:P246" si="23">+N245+O245</f>
        <v>0</v>
      </c>
      <c r="Q245" s="257">
        <f>IFERROR(VLOOKUP(B245,'[29]AUG-21'!B:H,6,FALSE),0)</f>
        <v>0</v>
      </c>
      <c r="R245" s="252">
        <f>IFERROR(VLOOKUP(B245,'[29]AUG-21'!B:H,7,FALSE),0)</f>
        <v>0</v>
      </c>
      <c r="S245" s="253">
        <f t="shared" ref="S245:S246" si="24">+Q245+R245</f>
        <v>0</v>
      </c>
      <c r="T245" s="254">
        <f>IFERROR(VLOOKUP(B245,'[30]SEP-21'!B:H,6,FALSE),0)</f>
        <v>0</v>
      </c>
      <c r="U245" s="255">
        <f>IFERROR(VLOOKUP(B245,'[30]SEP-21'!B:H,7,FALSE),0)</f>
        <v>0</v>
      </c>
      <c r="V245" s="256">
        <f t="shared" ref="V245:V246" si="25">+T245+U245</f>
        <v>0</v>
      </c>
      <c r="W245" s="201">
        <f t="shared" ref="W245:W246" si="26">SUM(E245,H245,K245,N178,Q245,T245)</f>
        <v>0</v>
      </c>
      <c r="X245" s="202">
        <f t="shared" ref="X245:X246" si="27">SUM(F245,I245,L245,O245,R245,U245)</f>
        <v>0</v>
      </c>
      <c r="Y245" s="203">
        <f t="shared" ref="Y245:Y246" si="28">SUM(G245,J245,M245,P245,S245,V245)</f>
        <v>0</v>
      </c>
    </row>
    <row r="246" spans="1:25" ht="13" thickBot="1">
      <c r="A246" s="91"/>
      <c r="B246" s="91"/>
      <c r="C246" s="91"/>
      <c r="D246" s="91"/>
      <c r="E246" s="272">
        <f>IFERROR(VLOOKUP($B246,'[32]OCT-21'!$B:$H,6,FALSE),0)</f>
        <v>0</v>
      </c>
      <c r="F246" s="273">
        <f>IFERROR(VLOOKUP(B246,'[32]OCT-21'!B:H,7,FALSE),0)</f>
        <v>0</v>
      </c>
      <c r="G246" s="275">
        <f t="shared" si="13"/>
        <v>0</v>
      </c>
      <c r="H246" s="321">
        <f>IFERROR(VLOOKUP(B246,'[33]NOV-21'!B:H,6,FALSE),0)</f>
        <v>0</v>
      </c>
      <c r="I246" s="321">
        <f>IFERROR(VLOOKUP(B246,'[33]NOV-21'!B:H,7,FALSE),0)</f>
        <v>0</v>
      </c>
      <c r="J246" s="321">
        <f t="shared" si="14"/>
        <v>0</v>
      </c>
      <c r="K246" s="320">
        <f>IFERROR(VLOOKUP(B246,'[27]JUN-21'!B:H,6,FALSE),0)</f>
        <v>0</v>
      </c>
      <c r="L246" s="282">
        <f>IFERROR(VLOOKUP(B246,'[27]JUN-21'!B:H,7,FALSE),0)</f>
        <v>0</v>
      </c>
      <c r="M246" s="286">
        <f t="shared" si="22"/>
        <v>0</v>
      </c>
      <c r="N246" s="290">
        <f>IFERROR(VLOOKUP(B246,'[28]JUL-21'!B:H,6,FALSE),0)</f>
        <v>0</v>
      </c>
      <c r="O246" s="290">
        <f>IFERROR(VLOOKUP(B246,'[28]JUL-21'!B:H,7,FALSE),0)</f>
        <v>0</v>
      </c>
      <c r="P246" s="291">
        <f t="shared" si="23"/>
        <v>0</v>
      </c>
      <c r="Q246" s="217">
        <f>IFERROR(VLOOKUP(B246,'[29]AUG-21'!B:H,6,FALSE),0)</f>
        <v>0</v>
      </c>
      <c r="R246" s="218">
        <f>IFERROR(VLOOKUP(B246,'[29]AUG-21'!B:H,7,FALSE),0)</f>
        <v>0</v>
      </c>
      <c r="S246" s="219">
        <f t="shared" si="24"/>
        <v>0</v>
      </c>
      <c r="T246" s="272">
        <f>IFERROR(VLOOKUP(B246,'[30]SEP-21'!B:H,6,FALSE),0)</f>
        <v>0</v>
      </c>
      <c r="U246" s="273">
        <f>IFERROR(VLOOKUP(B246,'[30]SEP-21'!B:H,7,FALSE),0)</f>
        <v>0</v>
      </c>
      <c r="V246" s="274">
        <f t="shared" si="25"/>
        <v>0</v>
      </c>
      <c r="W246" s="201">
        <f t="shared" si="26"/>
        <v>0</v>
      </c>
      <c r="X246" s="202">
        <f t="shared" si="27"/>
        <v>0</v>
      </c>
      <c r="Y246" s="203">
        <f t="shared" si="28"/>
        <v>0</v>
      </c>
    </row>
    <row r="247" spans="1:25" ht="13" thickBot="1">
      <c r="A247" s="232" t="s">
        <v>223</v>
      </c>
      <c r="B247" s="233"/>
      <c r="C247" s="233"/>
      <c r="D247" s="233"/>
      <c r="E247" s="298">
        <f t="shared" ref="E247:V247" si="29">SUM(E5:E244)</f>
        <v>2248697.6199999996</v>
      </c>
      <c r="F247" s="99">
        <f t="shared" si="29"/>
        <v>292319.67999999988</v>
      </c>
      <c r="G247" s="99">
        <f t="shared" si="29"/>
        <v>2541017.3000000003</v>
      </c>
      <c r="H247" s="35">
        <f t="shared" si="29"/>
        <v>2290773.0500000012</v>
      </c>
      <c r="I247" s="289">
        <f t="shared" si="29"/>
        <v>462057.42000000016</v>
      </c>
      <c r="J247" s="40">
        <f t="shared" si="29"/>
        <v>2752830.4700000016</v>
      </c>
      <c r="K247" s="42">
        <f t="shared" si="29"/>
        <v>0</v>
      </c>
      <c r="L247" s="283">
        <f t="shared" si="29"/>
        <v>0</v>
      </c>
      <c r="M247" s="287">
        <f t="shared" si="29"/>
        <v>0</v>
      </c>
      <c r="N247" s="289">
        <f t="shared" si="29"/>
        <v>0</v>
      </c>
      <c r="O247" s="289">
        <f t="shared" si="29"/>
        <v>0</v>
      </c>
      <c r="P247" s="40">
        <f t="shared" si="29"/>
        <v>0</v>
      </c>
      <c r="Q247" s="42">
        <f t="shared" si="29"/>
        <v>0</v>
      </c>
      <c r="R247" s="283">
        <f t="shared" si="29"/>
        <v>0</v>
      </c>
      <c r="S247" s="43">
        <f t="shared" si="29"/>
        <v>0</v>
      </c>
      <c r="T247" s="115">
        <f t="shared" si="29"/>
        <v>0</v>
      </c>
      <c r="U247" s="115">
        <f t="shared" si="29"/>
        <v>0</v>
      </c>
      <c r="V247" s="297">
        <f t="shared" si="29"/>
        <v>0</v>
      </c>
      <c r="W247" s="201">
        <f t="shared" ref="W247:W249" si="30">SUM(E247,H247,K247,N180,Q247,T247)</f>
        <v>4539470.6700000009</v>
      </c>
      <c r="X247" s="202">
        <f t="shared" ref="X247:X249" si="31">SUM(F247,I247,L247,O247,R247,U247)</f>
        <v>754377.10000000009</v>
      </c>
      <c r="Y247" s="203">
        <f t="shared" ref="Y247:Y249" si="32">SUM(G247,J247,M247,P247,S247,V247)</f>
        <v>5293847.7700000014</v>
      </c>
    </row>
    <row r="248" spans="1:25" ht="13" thickBot="1">
      <c r="A248" s="238" t="s">
        <v>224</v>
      </c>
      <c r="B248" s="172"/>
      <c r="C248" s="172"/>
      <c r="D248" s="172"/>
      <c r="E248" s="250">
        <v>0</v>
      </c>
      <c r="F248" s="250">
        <v>0</v>
      </c>
      <c r="G248" s="250">
        <v>0</v>
      </c>
      <c r="H248" s="44">
        <v>0</v>
      </c>
      <c r="I248" s="280">
        <v>0</v>
      </c>
      <c r="J248" s="61">
        <v>0</v>
      </c>
      <c r="K248" s="44">
        <v>0</v>
      </c>
      <c r="L248" s="280">
        <v>0</v>
      </c>
      <c r="M248" s="61">
        <v>0</v>
      </c>
      <c r="N248" s="288">
        <v>0</v>
      </c>
      <c r="O248" s="288">
        <v>0</v>
      </c>
      <c r="P248" s="61">
        <v>0</v>
      </c>
      <c r="Q248" s="58">
        <v>0</v>
      </c>
      <c r="R248" s="288">
        <v>0</v>
      </c>
      <c r="S248" s="60">
        <v>0</v>
      </c>
      <c r="T248" s="296">
        <v>0</v>
      </c>
      <c r="U248" s="239">
        <v>0</v>
      </c>
      <c r="V248" s="38">
        <v>0</v>
      </c>
      <c r="W248" s="201">
        <f t="shared" si="30"/>
        <v>0</v>
      </c>
      <c r="X248" s="202">
        <f t="shared" si="31"/>
        <v>0</v>
      </c>
      <c r="Y248" s="203">
        <f t="shared" si="32"/>
        <v>0</v>
      </c>
    </row>
    <row r="249" spans="1:25" ht="13" thickBot="1">
      <c r="A249" s="178" t="s">
        <v>5</v>
      </c>
      <c r="B249" s="138"/>
      <c r="C249" s="138"/>
      <c r="D249" s="138"/>
      <c r="E249" s="259">
        <f t="shared" ref="E249:G249" si="33">SUM(E247:E248)</f>
        <v>2248697.6199999996</v>
      </c>
      <c r="F249" s="248">
        <f t="shared" si="33"/>
        <v>292319.67999999988</v>
      </c>
      <c r="G249" s="259">
        <f t="shared" si="33"/>
        <v>2541017.3000000003</v>
      </c>
      <c r="H249" s="284">
        <f t="shared" ref="H249:J249" si="34">+H247+H248</f>
        <v>2290773.0500000012</v>
      </c>
      <c r="I249" s="245">
        <f t="shared" si="34"/>
        <v>462057.42000000016</v>
      </c>
      <c r="J249" s="259">
        <f t="shared" si="34"/>
        <v>2752830.4700000016</v>
      </c>
      <c r="K249" s="284">
        <f t="shared" ref="K249:V249" si="35">+K247+K248</f>
        <v>0</v>
      </c>
      <c r="L249" s="245">
        <f t="shared" si="35"/>
        <v>0</v>
      </c>
      <c r="M249" s="259">
        <f t="shared" si="35"/>
        <v>0</v>
      </c>
      <c r="N249" s="292">
        <f t="shared" si="35"/>
        <v>0</v>
      </c>
      <c r="O249" s="292">
        <f t="shared" si="35"/>
        <v>0</v>
      </c>
      <c r="P249" s="69">
        <f t="shared" si="35"/>
        <v>0</v>
      </c>
      <c r="Q249" s="70">
        <f t="shared" si="35"/>
        <v>0</v>
      </c>
      <c r="R249" s="292">
        <f t="shared" si="35"/>
        <v>0</v>
      </c>
      <c r="S249" s="68">
        <f t="shared" si="35"/>
        <v>0</v>
      </c>
      <c r="T249" s="248">
        <f t="shared" si="35"/>
        <v>0</v>
      </c>
      <c r="U249" s="245">
        <f t="shared" si="35"/>
        <v>0</v>
      </c>
      <c r="V249" s="245">
        <f t="shared" si="35"/>
        <v>0</v>
      </c>
      <c r="W249" s="201">
        <f t="shared" si="30"/>
        <v>4539470.6700000009</v>
      </c>
      <c r="X249" s="202">
        <f t="shared" si="31"/>
        <v>754377.10000000009</v>
      </c>
      <c r="Y249" s="203">
        <f t="shared" si="32"/>
        <v>5293847.7700000014</v>
      </c>
    </row>
    <row r="250" spans="1:25">
      <c r="L250" s="220"/>
      <c r="M250" s="220"/>
      <c r="T250" s="220"/>
      <c r="U250" s="220"/>
      <c r="V250" s="220"/>
    </row>
    <row r="251" spans="1:25">
      <c r="L251" s="220"/>
      <c r="M251" s="220"/>
      <c r="T251" s="220"/>
      <c r="U251" s="220"/>
      <c r="V251" s="220"/>
    </row>
    <row r="252" spans="1:25">
      <c r="L252" s="220"/>
      <c r="M252" s="220"/>
      <c r="T252" s="220"/>
      <c r="U252" s="220"/>
      <c r="V252" s="220"/>
    </row>
    <row r="253" spans="1:25">
      <c r="L253" s="220"/>
      <c r="M253" s="220"/>
      <c r="T253" s="220"/>
      <c r="U253" s="220"/>
      <c r="V253" s="220"/>
    </row>
    <row r="254" spans="1:25">
      <c r="L254" s="220"/>
      <c r="M254" s="220"/>
      <c r="T254" s="220"/>
      <c r="U254" s="220"/>
      <c r="V254" s="220"/>
    </row>
    <row r="255" spans="1:25">
      <c r="L255" s="220"/>
      <c r="M255" s="220"/>
      <c r="T255" s="220"/>
      <c r="U255" s="220"/>
      <c r="V255" s="220"/>
    </row>
    <row r="256" spans="1:25">
      <c r="L256" s="220"/>
      <c r="M256" s="220"/>
      <c r="T256" s="220"/>
      <c r="U256" s="220"/>
      <c r="V256" s="220"/>
    </row>
    <row r="257" spans="12:22">
      <c r="L257" s="220"/>
      <c r="M257" s="220"/>
      <c r="T257" s="220"/>
      <c r="U257" s="220"/>
      <c r="V257" s="220"/>
    </row>
    <row r="258" spans="12:22">
      <c r="L258" s="220"/>
      <c r="M258" s="220"/>
      <c r="T258" s="220"/>
      <c r="U258" s="220"/>
      <c r="V258" s="220"/>
    </row>
    <row r="259" spans="12:22">
      <c r="L259" s="220"/>
      <c r="M259" s="220"/>
      <c r="T259" s="220"/>
      <c r="U259" s="220"/>
      <c r="V259" s="220"/>
    </row>
    <row r="260" spans="12:22">
      <c r="L260" s="220"/>
      <c r="M260" s="220"/>
      <c r="T260" s="220"/>
      <c r="U260" s="220"/>
      <c r="V260" s="220"/>
    </row>
    <row r="261" spans="12:22">
      <c r="L261" s="220"/>
      <c r="M261" s="220"/>
      <c r="T261" s="220"/>
      <c r="U261" s="220"/>
      <c r="V261" s="220"/>
    </row>
    <row r="262" spans="12:22">
      <c r="L262" s="220"/>
      <c r="M262" s="220"/>
      <c r="T262" s="220"/>
      <c r="U262" s="220"/>
      <c r="V262" s="220"/>
    </row>
    <row r="263" spans="12:22">
      <c r="L263" s="220"/>
      <c r="M263" s="220"/>
      <c r="T263" s="220"/>
      <c r="U263" s="220"/>
      <c r="V263" s="220"/>
    </row>
    <row r="264" spans="12:22">
      <c r="L264" s="220"/>
      <c r="M264" s="220"/>
      <c r="T264" s="220"/>
      <c r="U264" s="220"/>
      <c r="V264" s="220"/>
    </row>
    <row r="265" spans="12:22">
      <c r="L265" s="220"/>
      <c r="M265" s="220"/>
      <c r="T265" s="220"/>
      <c r="U265" s="220"/>
      <c r="V265" s="220"/>
    </row>
    <row r="266" spans="12:22">
      <c r="L266" s="220"/>
      <c r="M266" s="220"/>
      <c r="T266" s="220"/>
      <c r="U266" s="220"/>
      <c r="V266" s="220"/>
    </row>
    <row r="267" spans="12:22">
      <c r="L267" s="220"/>
      <c r="M267" s="220"/>
      <c r="T267" s="220"/>
      <c r="U267" s="220"/>
      <c r="V267" s="220"/>
    </row>
    <row r="268" spans="12:22">
      <c r="L268" s="220"/>
      <c r="M268" s="220"/>
      <c r="T268" s="220"/>
      <c r="U268" s="220"/>
      <c r="V268" s="220"/>
    </row>
    <row r="269" spans="12:22">
      <c r="L269" s="220"/>
      <c r="M269" s="220"/>
      <c r="T269" s="220"/>
      <c r="U269" s="220"/>
      <c r="V269" s="220"/>
    </row>
    <row r="270" spans="12:22">
      <c r="L270" s="220"/>
      <c r="M270" s="220"/>
      <c r="T270" s="220"/>
      <c r="U270" s="220"/>
      <c r="V270" s="220"/>
    </row>
    <row r="271" spans="12:22">
      <c r="L271" s="220"/>
      <c r="M271" s="220"/>
      <c r="T271" s="220"/>
      <c r="U271" s="220"/>
      <c r="V271" s="220"/>
    </row>
    <row r="272" spans="12:22">
      <c r="L272" s="220"/>
      <c r="M272" s="220"/>
      <c r="T272" s="220"/>
      <c r="U272" s="220"/>
      <c r="V272" s="220"/>
    </row>
    <row r="273" spans="12:22">
      <c r="L273" s="220"/>
      <c r="M273" s="220"/>
      <c r="T273" s="220"/>
      <c r="U273" s="220"/>
      <c r="V273" s="220"/>
    </row>
    <row r="274" spans="12:22">
      <c r="L274" s="220"/>
      <c r="M274" s="220"/>
      <c r="T274" s="220"/>
      <c r="U274" s="220"/>
      <c r="V274" s="220"/>
    </row>
    <row r="275" spans="12:22">
      <c r="L275" s="220"/>
      <c r="M275" s="220"/>
      <c r="T275" s="220"/>
      <c r="U275" s="220"/>
      <c r="V275" s="220"/>
    </row>
    <row r="276" spans="12:22">
      <c r="L276" s="220"/>
      <c r="M276" s="220"/>
      <c r="T276" s="220"/>
      <c r="U276" s="220"/>
      <c r="V276" s="220"/>
    </row>
    <row r="277" spans="12:22">
      <c r="L277" s="220"/>
      <c r="M277" s="220"/>
      <c r="T277" s="220"/>
      <c r="U277" s="220"/>
      <c r="V277" s="220"/>
    </row>
    <row r="278" spans="12:22">
      <c r="L278" s="220"/>
      <c r="M278" s="220"/>
      <c r="T278" s="220"/>
      <c r="U278" s="220"/>
      <c r="V278" s="220"/>
    </row>
    <row r="279" spans="12:22">
      <c r="L279" s="220"/>
      <c r="M279" s="220"/>
      <c r="T279" s="220"/>
      <c r="U279" s="220"/>
      <c r="V279" s="220"/>
    </row>
    <row r="280" spans="12:22">
      <c r="L280" s="220"/>
      <c r="M280" s="220"/>
      <c r="T280" s="220"/>
      <c r="U280" s="220"/>
      <c r="V280" s="220"/>
    </row>
    <row r="281" spans="12:22">
      <c r="L281" s="220"/>
      <c r="M281" s="220"/>
      <c r="T281" s="220"/>
      <c r="U281" s="220"/>
      <c r="V281" s="220"/>
    </row>
    <row r="282" spans="12:22">
      <c r="L282" s="220"/>
      <c r="M282" s="220"/>
      <c r="T282" s="220"/>
      <c r="U282" s="220"/>
      <c r="V282" s="220"/>
    </row>
    <row r="283" spans="12:22">
      <c r="L283" s="220"/>
      <c r="M283" s="220"/>
      <c r="T283" s="220"/>
      <c r="U283" s="220"/>
      <c r="V283" s="220"/>
    </row>
    <row r="284" spans="12:22">
      <c r="L284" s="220"/>
      <c r="M284" s="220"/>
      <c r="T284" s="220"/>
      <c r="U284" s="220"/>
      <c r="V284" s="220"/>
    </row>
    <row r="285" spans="12:22">
      <c r="L285" s="220"/>
      <c r="M285" s="220"/>
      <c r="T285" s="220"/>
      <c r="U285" s="220"/>
      <c r="V285" s="220"/>
    </row>
    <row r="286" spans="12:22">
      <c r="L286" s="220"/>
      <c r="M286" s="220"/>
      <c r="T286" s="220"/>
      <c r="U286" s="220"/>
      <c r="V286" s="220"/>
    </row>
    <row r="287" spans="12:22">
      <c r="L287" s="220"/>
      <c r="M287" s="220"/>
      <c r="T287" s="220"/>
      <c r="U287" s="220"/>
      <c r="V287" s="220"/>
    </row>
    <row r="288" spans="12:22">
      <c r="L288" s="220"/>
      <c r="M288" s="220"/>
      <c r="T288" s="220"/>
      <c r="U288" s="220"/>
      <c r="V288" s="220"/>
    </row>
    <row r="289" spans="12:22">
      <c r="L289" s="220"/>
      <c r="M289" s="220"/>
      <c r="T289" s="220"/>
      <c r="U289" s="220"/>
      <c r="V289" s="220"/>
    </row>
    <row r="290" spans="12:22">
      <c r="L290" s="220"/>
      <c r="M290" s="220"/>
      <c r="T290" s="220"/>
      <c r="U290" s="220"/>
      <c r="V290" s="220"/>
    </row>
    <row r="291" spans="12:22">
      <c r="L291" s="220"/>
      <c r="M291" s="220"/>
      <c r="T291" s="220"/>
      <c r="U291" s="220"/>
      <c r="V291" s="220"/>
    </row>
    <row r="292" spans="12:22">
      <c r="L292" s="220"/>
      <c r="M292" s="220"/>
      <c r="T292" s="220"/>
      <c r="U292" s="220"/>
      <c r="V292" s="220"/>
    </row>
    <row r="293" spans="12:22">
      <c r="L293" s="220"/>
      <c r="M293" s="220"/>
      <c r="T293" s="220"/>
      <c r="U293" s="220"/>
      <c r="V293" s="220"/>
    </row>
    <row r="294" spans="12:22">
      <c r="L294" s="220"/>
      <c r="M294" s="220"/>
      <c r="T294" s="220"/>
      <c r="U294" s="220"/>
      <c r="V294" s="220"/>
    </row>
    <row r="295" spans="12:22">
      <c r="L295" s="220"/>
      <c r="M295" s="220"/>
      <c r="T295" s="220"/>
      <c r="U295" s="220"/>
      <c r="V295" s="220"/>
    </row>
    <row r="296" spans="12:22">
      <c r="L296" s="220"/>
      <c r="M296" s="220"/>
      <c r="T296" s="220"/>
      <c r="U296" s="220"/>
      <c r="V296" s="220"/>
    </row>
    <row r="297" spans="12:22">
      <c r="L297" s="220"/>
      <c r="M297" s="220"/>
      <c r="T297" s="220"/>
      <c r="U297" s="220"/>
      <c r="V297" s="220"/>
    </row>
    <row r="298" spans="12:22">
      <c r="L298" s="220"/>
      <c r="M298" s="220"/>
      <c r="T298" s="220"/>
      <c r="U298" s="220"/>
      <c r="V298" s="220"/>
    </row>
    <row r="299" spans="12:22">
      <c r="L299" s="220"/>
      <c r="M299" s="220"/>
      <c r="T299" s="220"/>
      <c r="U299" s="220"/>
      <c r="V299" s="220"/>
    </row>
    <row r="300" spans="12:22">
      <c r="L300" s="220"/>
      <c r="M300" s="220"/>
      <c r="T300" s="220"/>
      <c r="U300" s="220"/>
      <c r="V300" s="220"/>
    </row>
    <row r="301" spans="12:22">
      <c r="L301" s="220"/>
      <c r="M301" s="220"/>
      <c r="T301" s="220"/>
      <c r="U301" s="220"/>
      <c r="V301" s="220"/>
    </row>
    <row r="302" spans="12:22">
      <c r="L302" s="220"/>
      <c r="M302" s="220"/>
      <c r="T302" s="220"/>
      <c r="U302" s="220"/>
      <c r="V302" s="220"/>
    </row>
    <row r="303" spans="12:22">
      <c r="L303" s="220"/>
      <c r="M303" s="220"/>
      <c r="T303" s="220"/>
      <c r="U303" s="220"/>
      <c r="V303" s="220"/>
    </row>
    <row r="304" spans="12:22">
      <c r="L304" s="220"/>
      <c r="M304" s="220"/>
      <c r="T304" s="220"/>
      <c r="U304" s="220"/>
      <c r="V304" s="220"/>
    </row>
    <row r="305" spans="12:22">
      <c r="L305" s="220"/>
      <c r="M305" s="220"/>
      <c r="T305" s="220"/>
      <c r="U305" s="220"/>
      <c r="V305" s="220"/>
    </row>
    <row r="306" spans="12:22">
      <c r="L306" s="220"/>
      <c r="M306" s="220"/>
      <c r="T306" s="220"/>
      <c r="U306" s="220"/>
      <c r="V306" s="220"/>
    </row>
    <row r="307" spans="12:22">
      <c r="L307" s="220"/>
      <c r="M307" s="220"/>
      <c r="T307" s="220"/>
      <c r="U307" s="220"/>
      <c r="V307" s="220"/>
    </row>
    <row r="308" spans="12:22">
      <c r="L308" s="220"/>
      <c r="M308" s="220"/>
      <c r="T308" s="220"/>
      <c r="U308" s="220"/>
      <c r="V308" s="220"/>
    </row>
    <row r="309" spans="12:22">
      <c r="L309" s="220"/>
      <c r="M309" s="220"/>
      <c r="T309" s="220"/>
      <c r="U309" s="220"/>
      <c r="V309" s="220"/>
    </row>
    <row r="310" spans="12:22">
      <c r="L310" s="220"/>
      <c r="M310" s="220"/>
      <c r="T310" s="220"/>
      <c r="U310" s="220"/>
      <c r="V310" s="220"/>
    </row>
    <row r="311" spans="12:22">
      <c r="L311" s="220"/>
      <c r="M311" s="220"/>
      <c r="T311" s="220"/>
      <c r="U311" s="220"/>
      <c r="V311" s="220"/>
    </row>
    <row r="312" spans="12:22">
      <c r="L312" s="220"/>
      <c r="M312" s="220"/>
      <c r="T312" s="220"/>
      <c r="U312" s="220"/>
      <c r="V312" s="220"/>
    </row>
    <row r="313" spans="12:22">
      <c r="L313" s="220"/>
      <c r="M313" s="220"/>
      <c r="T313" s="220"/>
      <c r="U313" s="220"/>
      <c r="V313" s="220"/>
    </row>
    <row r="314" spans="12:22">
      <c r="L314" s="220"/>
      <c r="M314" s="220"/>
      <c r="T314" s="220"/>
      <c r="U314" s="220"/>
      <c r="V314" s="220"/>
    </row>
    <row r="315" spans="12:22">
      <c r="L315" s="220"/>
      <c r="M315" s="220"/>
      <c r="T315" s="220"/>
      <c r="U315" s="220"/>
      <c r="V315" s="220"/>
    </row>
    <row r="316" spans="12:22">
      <c r="L316" s="220"/>
      <c r="M316" s="220"/>
      <c r="T316" s="220"/>
      <c r="U316" s="220"/>
      <c r="V316" s="220"/>
    </row>
    <row r="317" spans="12:22">
      <c r="L317" s="220"/>
      <c r="M317" s="220"/>
      <c r="T317" s="220"/>
      <c r="U317" s="220"/>
      <c r="V317" s="220"/>
    </row>
    <row r="318" spans="12:22">
      <c r="L318" s="220"/>
      <c r="M318" s="220"/>
      <c r="T318" s="220"/>
      <c r="U318" s="220"/>
      <c r="V318" s="220"/>
    </row>
    <row r="319" spans="12:22">
      <c r="L319" s="220"/>
      <c r="M319" s="220"/>
      <c r="N319" s="220"/>
      <c r="O319" s="220"/>
    </row>
    <row r="320" spans="12:22">
      <c r="L320" s="220"/>
      <c r="M320" s="220"/>
      <c r="N320" s="220"/>
      <c r="O320" s="220"/>
    </row>
    <row r="321" spans="12:15">
      <c r="L321" s="220"/>
      <c r="M321" s="220"/>
      <c r="N321" s="220"/>
      <c r="O321" s="220"/>
    </row>
    <row r="322" spans="12:15">
      <c r="L322" s="220"/>
      <c r="M322" s="220"/>
      <c r="N322" s="220"/>
      <c r="O322" s="220"/>
    </row>
    <row r="323" spans="12:15">
      <c r="L323" s="220"/>
      <c r="M323" s="220"/>
      <c r="N323" s="220"/>
      <c r="O323" s="220"/>
    </row>
    <row r="324" spans="12:15">
      <c r="L324" s="220"/>
      <c r="M324" s="220"/>
      <c r="N324" s="220"/>
      <c r="O324" s="220"/>
    </row>
    <row r="325" spans="12:15">
      <c r="L325" s="220"/>
      <c r="M325" s="220"/>
      <c r="N325" s="220"/>
      <c r="O325" s="220"/>
    </row>
    <row r="326" spans="12:15">
      <c r="L326" s="220"/>
      <c r="M326" s="220"/>
      <c r="N326" s="220"/>
      <c r="O326" s="220"/>
    </row>
    <row r="327" spans="12:15">
      <c r="L327" s="220"/>
      <c r="M327" s="220"/>
      <c r="N327" s="92"/>
      <c r="O327" s="92"/>
    </row>
    <row r="328" spans="12:15">
      <c r="L328" s="220"/>
      <c r="M328" s="220"/>
      <c r="N328" s="101"/>
      <c r="O328" s="101"/>
    </row>
    <row r="329" spans="12:15">
      <c r="L329" s="220"/>
      <c r="M329" s="220"/>
      <c r="N329" s="101"/>
      <c r="O329" s="101"/>
    </row>
    <row r="330" spans="12:15">
      <c r="L330" s="220"/>
      <c r="M330" s="220"/>
      <c r="N330" s="101"/>
      <c r="O330" s="101"/>
    </row>
    <row r="331" spans="12:15">
      <c r="L331" s="220"/>
      <c r="M331" s="220"/>
      <c r="N331" s="101"/>
      <c r="O331" s="101"/>
    </row>
    <row r="332" spans="12:15">
      <c r="L332" s="220"/>
      <c r="M332" s="220"/>
      <c r="N332" s="101"/>
      <c r="O332" s="101"/>
    </row>
    <row r="333" spans="12:15">
      <c r="L333" s="220"/>
      <c r="M333" s="220"/>
      <c r="N333" s="101"/>
      <c r="O333" s="101"/>
    </row>
    <row r="334" spans="12:15">
      <c r="L334" s="220"/>
      <c r="M334" s="220"/>
      <c r="N334" s="101"/>
      <c r="O334" s="101"/>
    </row>
    <row r="335" spans="12:15">
      <c r="L335" s="220"/>
      <c r="M335" s="220"/>
      <c r="N335" s="101"/>
      <c r="O335" s="101"/>
    </row>
    <row r="336" spans="12:15">
      <c r="L336" s="220"/>
      <c r="M336" s="220"/>
      <c r="N336" s="101"/>
      <c r="O336" s="101"/>
    </row>
    <row r="337" spans="12:15">
      <c r="L337" s="220"/>
      <c r="M337" s="220"/>
      <c r="N337" s="101"/>
      <c r="O337" s="101"/>
    </row>
    <row r="338" spans="12:15">
      <c r="L338" s="220"/>
      <c r="M338" s="220"/>
      <c r="N338" s="101"/>
      <c r="O338" s="101"/>
    </row>
    <row r="339" spans="12:15">
      <c r="L339" s="220"/>
      <c r="M339" s="220"/>
      <c r="N339" s="101"/>
      <c r="O339" s="101"/>
    </row>
    <row r="340" spans="12:15">
      <c r="L340" s="220"/>
      <c r="M340" s="220"/>
      <c r="N340" s="101"/>
      <c r="O340" s="101"/>
    </row>
    <row r="341" spans="12:15">
      <c r="L341" s="220"/>
      <c r="M341" s="220"/>
      <c r="N341" s="101"/>
      <c r="O341" s="101"/>
    </row>
    <row r="342" spans="12:15">
      <c r="L342" s="220"/>
      <c r="M342" s="220"/>
      <c r="N342" s="101"/>
      <c r="O342" s="101"/>
    </row>
    <row r="343" spans="12:15">
      <c r="L343" s="220"/>
      <c r="M343" s="220"/>
      <c r="N343" s="101"/>
      <c r="O343" s="101"/>
    </row>
    <row r="344" spans="12:15">
      <c r="L344" s="220"/>
      <c r="M344" s="220"/>
      <c r="N344" s="101"/>
      <c r="O344" s="101"/>
    </row>
    <row r="345" spans="12:15">
      <c r="L345" s="220"/>
      <c r="M345" s="220"/>
      <c r="N345" s="101"/>
      <c r="O345" s="101"/>
    </row>
    <row r="346" spans="12:15">
      <c r="L346" s="220"/>
      <c r="M346" s="220"/>
      <c r="N346" s="101"/>
      <c r="O346" s="101"/>
    </row>
    <row r="347" spans="12:15">
      <c r="L347" s="220"/>
      <c r="M347" s="220"/>
      <c r="N347" s="172"/>
      <c r="O347" s="172"/>
    </row>
  </sheetData>
  <conditionalFormatting sqref="B61:B63">
    <cfRule type="duplicateValues" dxfId="6" priority="8"/>
  </conditionalFormatting>
  <conditionalFormatting sqref="B65:B68">
    <cfRule type="duplicateValues" dxfId="5" priority="7"/>
  </conditionalFormatting>
  <conditionalFormatting sqref="B24">
    <cfRule type="duplicateValues" dxfId="4" priority="6"/>
  </conditionalFormatting>
  <conditionalFormatting sqref="B13:B15">
    <cfRule type="duplicateValues" dxfId="3" priority="5"/>
  </conditionalFormatting>
  <conditionalFormatting sqref="B82">
    <cfRule type="duplicateValues" dxfId="2" priority="4"/>
  </conditionalFormatting>
  <conditionalFormatting sqref="B139">
    <cfRule type="duplicateValues" dxfId="1" priority="3"/>
  </conditionalFormatting>
  <conditionalFormatting sqref="B239:B242">
    <cfRule type="duplicateValues" dxfId="0" priority="2"/>
  </conditionalFormatting>
  <conditionalFormatting sqref="B171 F171 N171 R171 V171 Z171 AD171 AH171 AL171 AP171 AT171 AX171 BB171 BF171 BJ171 BN171 BR171 BV171 BZ171 CD171 CH171 CL171 CP171 CT171 CX171 DB171 DF171 DJ171 DN171 DR171 DV171 DZ171 ED171 EH171 EL171 EP171 ET171 EX171 FB171 FF171 FJ171 FN171 FR171 FV171 FZ171 GD171 GH171 GL171 GP171 GT171 GX171 HB171 HF171 HJ171 HN171 HR171 HV171 HZ171 ID171 IH171 IL171 IP171 IT171 IX171 JB171 JF171 JJ171 JN171 JR171 JV171 JZ171 KD171 KH171 KL171 KP171 KT171 KX171 LB171 LF171 LJ171 LN171 LR171 LV171 LZ171 MD171 MH171 ML171 MP171 MT171 MX171 NB171 NF171 NJ171 NN171 NR171 NV171 NZ171 OD171 OH171 OL171 OP171 OT171 OX171 PB171 PF171 PJ171 PN171 PR171 PV171 PZ171 QD171 QH171 QL171 QP171 QT171 QX171 RB171 RF171 RJ171 RN171 RR171 RV171 RZ171 SD171 SH171 SL171 SP171 ST171 SX171 TB171 TF171 TJ171 TN171 TR171 TV171 TZ171 UD171 UH171 UL171 UP171 UT171 UX171 VB171 VF171 VJ171 VN171 VR171 VV171 VZ171 WD171 WH171 WL171 WP171 WT171 WX171 XB171 XF171 XJ171 XN171 XR171 XV171 XZ171 YD171 YH171 YL171 YP171 YT171 YX171 ZB171 ZF171 ZJ171 ZN171 ZR171 ZV171 ZZ171 AAD171 AAH171 AAL171 AAP171 AAT171 AAX171 ABB171 ABF171 ABJ171 ABN171 ABR171 ABV171 ABZ171 ACD171 ACH171 ACL171 ACP171 ACT171 ACX171 ADB171 ADF171 ADJ171 ADN171 ADR171 ADV171 ADZ171 AED171 AEH171 AEL171 AEP171 AET171 AEX171 AFB171 AFF171 AFJ171 AFN171 AFR171 AFV171 AFZ171 AGD171 AGH171 AGL171 AGP171 AGT171 AGX171 AHB171 AHF171 AHJ171 AHN171 AHR171 AHV171 AHZ171 AID171 AIH171 AIL171 AIP171 AIT171 AIX171 AJB171 AJF171 AJJ171 AJN171 AJR171 AJV171 AJZ171 AKD171 AKH171 AKL171 AKP171 AKT171 AKX171 ALB171 ALF171 ALJ171 ALN171 ALR171 ALV171 ALZ171 AMD171 AMH171 AML171 AMP171 AMT171 AMX171 ANB171 ANF171 ANJ171 ANN171 ANR171 ANV171 ANZ171 AOD171 AOH171 AOL171 AOP171 AOT171 AOX171 APB171 APF171 APJ171 APN171 APR171 APV171 APZ171 AQD171 AQH171 AQL171 AQP171 AQT171 AQX171 ARB171 ARF171 ARJ171 ARN171 ARR171 ARV171 ARZ171 ASD171 ASH171 ASL171 ASP171 AST171 ASX171 ATB171 ATF171 ATJ171 ATN171 ATR171 ATV171 ATZ171 AUD171 AUH171 AUL171 AUP171 AUT171 AUX171 AVB171 AVF171 AVJ171 AVN171 AVR171 AVV171 AVZ171 AWD171 AWH171 AWL171 AWP171 AWT171 AWX171 AXB171 AXF171 AXJ171 AXN171 AXR171 AXV171 AXZ171 AYD171 AYH171 AYL171 AYP171 AYT171 AYX171 AZB171 AZF171 AZJ171 AZN171 AZR171 AZV171 AZZ171 BAD171 BAH171 BAL171 BAP171 BAT171 BAX171 BBB171 BBF171 BBJ171 BBN171 BBR171 BBV171 BBZ171 BCD171 BCH171 BCL171 BCP171 BCT171 BCX171 BDB171 BDF171 BDJ171 BDN171 BDR171 BDV171 BDZ171 BED171 BEH171 BEL171 BEP171 BET171 BEX171 BFB171 BFF171 BFJ171 BFN171 BFR171 BFV171 BFZ171 BGD171 BGH171 BGL171 BGP171 BGT171 BGX171 BHB171 BHF171 BHJ171 BHN171 BHR171 BHV171 BHZ171 BID171 BIH171 BIL171 BIP171 BIT171 BIX171 BJB171 BJF171 BJJ171 BJN171 BJR171 BJV171 BJZ171 BKD171 BKH171 BKL171 BKP171 BKT171 BKX171 BLB171 BLF171 BLJ171 BLN171 BLR171 BLV171 BLZ171 BMD171 BMH171 BML171 BMP171 BMT171 BMX171 BNB171 BNF171 BNJ171 BNN171 BNR171 BNV171 BNZ171 BOD171 BOH171 BOL171 BOP171 BOT171 BOX171 BPB171 BPF171 BPJ171 BPN171 BPR171 BPV171 BPZ171 BQD171 BQH171 BQL171 BQP171 BQT171 BQX171 BRB171 BRF171 BRJ171 BRN171 BRR171 BRV171 BRZ171 BSD171 BSH171 BSL171 BSP171 BST171 BSX171 BTB171 BTF171 BTJ171 BTN171 BTR171 BTV171 BTZ171 BUD171 BUH171 BUL171 BUP171 BUT171 BUX171 BVB171 BVF171 BVJ171 BVN171 BVR171 BVV171 BVZ171 BWD171 BWH171 BWL171 BWP171 BWT171 BWX171 BXB171 BXF171 BXJ171 BXN171 BXR171 BXV171 BXZ171 BYD171 BYH171 BYL171 BYP171 BYT171 BYX171 BZB171 BZF171 BZJ171 BZN171 BZR171 BZV171 BZZ171 CAD171 CAH171 CAL171 CAP171 CAT171 CAX171 CBB171 CBF171 CBJ171 CBN171 CBR171 CBV171 CBZ171 CCD171 CCH171 CCL171 CCP171 CCT171 CCX171 CDB171 CDF171 CDJ171 CDN171 CDR171 CDV171 CDZ171 CED171 CEH171 CEL171 CEP171 CET171 CEX171 CFB171 CFF171 CFJ171 CFN171 CFR171 CFV171 CFZ171 CGD171 CGH171 CGL171 CGP171 CGT171 CGX171 CHB171 CHF171 CHJ171 CHN171 CHR171 CHV171 CHZ171 CID171 CIH171 CIL171 CIP171 CIT171 CIX171 CJB171 CJF171 CJJ171 CJN171 CJR171 CJV171 CJZ171 CKD171 CKH171 CKL171 CKP171 CKT171 CKX171 CLB171 CLF171 CLJ171 CLN171 CLR171 CLV171 CLZ171 CMD171 CMH171 CML171 CMP171 CMT171 CMX171 CNB171 CNF171 CNJ171 CNN171 CNR171 CNV171 CNZ171 COD171 COH171 COL171 COP171 COT171 COX171 CPB171 CPF171 CPJ171 CPN171 CPR171 CPV171 CPZ171 CQD171 CQH171 CQL171 CQP171 CQT171 CQX171 CRB171 CRF171 CRJ171 CRN171 CRR171 CRV171 CRZ171 CSD171 CSH171 CSL171 CSP171 CST171 CSX171 CTB171 CTF171 CTJ171 CTN171 CTR171 CTV171 CTZ171 CUD171 CUH171 CUL171 CUP171 CUT171 CUX171 CVB171 CVF171 CVJ171 CVN171 CVR171 CVV171 CVZ171 CWD171 CWH171 CWL171 CWP171 CWT171 CWX171 CXB171 CXF171 CXJ171 CXN171 CXR171 CXV171 CXZ171 CYD171 CYH171 CYL171 CYP171 CYT171 CYX171 CZB171 CZF171 CZJ171 CZN171 CZR171 CZV171 CZZ171 DAD171 DAH171 DAL171 DAP171 DAT171 DAX171 DBB171 DBF171 DBJ171 DBN171 DBR171 DBV171 DBZ171 DCD171 DCH171 DCL171 DCP171 DCT171 DCX171 DDB171 DDF171 DDJ171 DDN171 DDR171 DDV171 DDZ171 DED171 DEH171 DEL171 DEP171 DET171 DEX171 DFB171 DFF171 DFJ171 DFN171 DFR171 DFV171 DFZ171 DGD171 DGH171 DGL171 DGP171 DGT171 DGX171 DHB171 DHF171 DHJ171 DHN171 DHR171 DHV171 DHZ171 DID171 DIH171 DIL171 DIP171 DIT171 DIX171 DJB171 DJF171 DJJ171 DJN171 DJR171 DJV171 DJZ171 DKD171 DKH171 DKL171 DKP171 DKT171 DKX171 DLB171 DLF171 DLJ171 DLN171 DLR171 DLV171 DLZ171 DMD171 DMH171 DML171 DMP171 DMT171 DMX171 DNB171 DNF171 DNJ171 DNN171 DNR171 DNV171 DNZ171 DOD171 DOH171 DOL171 DOP171 DOT171 DOX171 DPB171 DPF171 DPJ171 DPN171 DPR171 DPV171 DPZ171 DQD171 DQH171 DQL171 DQP171 DQT171 DQX171 DRB171 DRF171 DRJ171 DRN171 DRR171 DRV171 DRZ171 DSD171 DSH171 DSL171 DSP171 DST171 DSX171 DTB171 DTF171 DTJ171 DTN171 DTR171 DTV171 DTZ171 DUD171 DUH171 DUL171 DUP171 DUT171 DUX171 DVB171 DVF171 DVJ171 DVN171 DVR171 DVV171 DVZ171 DWD171 DWH171 DWL171 DWP171 DWT171 DWX171 DXB171 DXF171 DXJ171 DXN171 DXR171 DXV171 DXZ171 DYD171 DYH171 DYL171 DYP171 DYT171 DYX171 DZB171 DZF171 DZJ171 DZN171 DZR171 DZV171 DZZ171 EAD171 EAH171 EAL171 EAP171 EAT171 EAX171 EBB171 EBF171 EBJ171 EBN171 EBR171 EBV171 EBZ171 ECD171 ECH171 ECL171 ECP171 ECT171 ECX171 EDB171 EDF171 EDJ171 EDN171 EDR171 EDV171 EDZ171 EED171 EEH171 EEL171 EEP171 EET171 EEX171 EFB171 EFF171 EFJ171 EFN171 EFR171 EFV171 EFZ171 EGD171 EGH171 EGL171 EGP171 EGT171 EGX171 EHB171 EHF171 EHJ171 EHN171 EHR171 EHV171 EHZ171 EID171 EIH171 EIL171 EIP171 EIT171 EIX171 EJB171 EJF171 EJJ171 EJN171 EJR171 EJV171 EJZ171 EKD171 EKH171 EKL171 EKP171 EKT171 EKX171 ELB171 ELF171 ELJ171 ELN171 ELR171 ELV171 ELZ171 EMD171 EMH171 EML171 EMP171 EMT171 EMX171 ENB171 ENF171 ENJ171 ENN171 ENR171 ENV171 ENZ171 EOD171 EOH171 EOL171 EOP171 EOT171 EOX171 EPB171 EPF171 EPJ171 EPN171 EPR171 EPV171 EPZ171 EQD171 EQH171 EQL171 EQP171 EQT171 EQX171 ERB171 ERF171 ERJ171 ERN171 ERR171 ERV171 ERZ171 ESD171 ESH171 ESL171 ESP171 EST171 ESX171 ETB171 ETF171 ETJ171 ETN171 ETR171 ETV171 ETZ171 EUD171 EUH171 EUL171 EUP171 EUT171 EUX171 EVB171 EVF171 EVJ171 EVN171 EVR171 EVV171 EVZ171 EWD171 EWH171 EWL171 EWP171 EWT171 EWX171 EXB171 EXF171 EXJ171 EXN171 EXR171 EXV171 EXZ171 EYD171 EYH171 EYL171 EYP171 EYT171 EYX171 EZB171 EZF171 EZJ171 EZN171 EZR171 EZV171 EZZ171 FAD171 FAH171 FAL171 FAP171 FAT171 FAX171 FBB171 FBF171 FBJ171 FBN171 FBR171 FBV171 FBZ171 FCD171 FCH171 FCL171 FCP171 FCT171 FCX171 FDB171 FDF171 FDJ171 FDN171 FDR171 FDV171 FDZ171 FED171 FEH171 FEL171 FEP171 FET171 FEX171 FFB171 FFF171 FFJ171 FFN171 FFR171 FFV171 FFZ171 FGD171 FGH171 FGL171 FGP171 FGT171 FGX171 FHB171 FHF171 FHJ171 FHN171 FHR171 FHV171 FHZ171 FID171 FIH171 FIL171 FIP171 FIT171 FIX171 FJB171 FJF171 FJJ171 FJN171 FJR171 FJV171 FJZ171 FKD171 FKH171 FKL171 FKP171 FKT171 FKX171 FLB171 FLF171 FLJ171 FLN171 FLR171 FLV171 FLZ171 FMD171 FMH171 FML171 FMP171 FMT171 FMX171 FNB171 FNF171 FNJ171 FNN171 FNR171 FNV171 FNZ171 FOD171 FOH171 FOL171 FOP171 FOT171 FOX171 FPB171 FPF171 FPJ171 FPN171 FPR171 FPV171 FPZ171 FQD171 FQH171 FQL171 FQP171 FQT171 FQX171 FRB171 FRF171 FRJ171 FRN171 FRR171 FRV171 FRZ171 FSD171 FSH171 FSL171 FSP171 FST171 FSX171 FTB171 FTF171 FTJ171 FTN171 FTR171 FTV171 FTZ171 FUD171 FUH171 FUL171 FUP171 FUT171 FUX171 FVB171 FVF171 FVJ171 FVN171 FVR171 FVV171 FVZ171 FWD171 FWH171 FWL171 FWP171 FWT171 FWX171 FXB171 FXF171 FXJ171 FXN171 FXR171 FXV171 FXZ171 FYD171 FYH171 FYL171 FYP171 FYT171 FYX171 FZB171 FZF171 FZJ171 FZN171 FZR171 FZV171 FZZ171 GAD171 GAH171 GAL171 GAP171 GAT171 GAX171 GBB171 GBF171 GBJ171 GBN171 GBR171 GBV171 GBZ171 GCD171 GCH171 GCL171 GCP171 GCT171 GCX171 GDB171 GDF171 GDJ171 GDN171 GDR171 GDV171 GDZ171 GED171 GEH171 GEL171 GEP171 GET171 GEX171 GFB171 GFF171 GFJ171 GFN171 GFR171 GFV171 GFZ171 GGD171 GGH171 GGL171 GGP171 GGT171 GGX171 GHB171 GHF171 GHJ171 GHN171 GHR171 GHV171 GHZ171 GID171 GIH171 GIL171 GIP171 GIT171 GIX171 GJB171 GJF171 GJJ171 GJN171 GJR171 GJV171 GJZ171 GKD171 GKH171 GKL171 GKP171 GKT171 GKX171 GLB171 GLF171 GLJ171 GLN171 GLR171 GLV171 GLZ171 GMD171 GMH171 GML171 GMP171 GMT171 GMX171 GNB171 GNF171 GNJ171 GNN171 GNR171 GNV171 GNZ171 GOD171 GOH171 GOL171 GOP171 GOT171 GOX171 GPB171 GPF171 GPJ171 GPN171 GPR171 GPV171 GPZ171 GQD171 GQH171 GQL171 GQP171 GQT171 GQX171 GRB171 GRF171 GRJ171 GRN171 GRR171 GRV171 GRZ171 GSD171 GSH171 GSL171 GSP171 GST171 GSX171 GTB171 GTF171 GTJ171 GTN171 GTR171 GTV171 GTZ171 GUD171 GUH171 GUL171 GUP171 GUT171 GUX171 GVB171 GVF171 GVJ171 GVN171 GVR171 GVV171 GVZ171 GWD171 GWH171 GWL171 GWP171 GWT171 GWX171 GXB171 GXF171 GXJ171 GXN171 GXR171 GXV171 GXZ171 GYD171 GYH171 GYL171 GYP171 GYT171 GYX171 GZB171 GZF171 GZJ171 GZN171 GZR171 GZV171 GZZ171 HAD171 HAH171 HAL171 HAP171 HAT171 HAX171 HBB171 HBF171 HBJ171 HBN171 HBR171 HBV171 HBZ171 HCD171 HCH171 HCL171 HCP171 HCT171 HCX171 HDB171 HDF171 HDJ171 HDN171 HDR171 HDV171 HDZ171 HED171 HEH171 HEL171 HEP171 HET171 HEX171 HFB171 HFF171 HFJ171 HFN171 HFR171 HFV171 HFZ171 HGD171 HGH171 HGL171 HGP171 HGT171 HGX171 HHB171 HHF171 HHJ171 HHN171 HHR171 HHV171 HHZ171 HID171 HIH171 HIL171 HIP171 HIT171 HIX171 HJB171 HJF171 HJJ171 HJN171 HJR171 HJV171 HJZ171 HKD171 HKH171 HKL171 HKP171 HKT171 HKX171 HLB171 HLF171 HLJ171 HLN171 HLR171 HLV171 HLZ171 HMD171 HMH171 HML171 HMP171 HMT171 HMX171 HNB171 HNF171 HNJ171 HNN171 HNR171 HNV171 HNZ171 HOD171 HOH171 HOL171 HOP171 HOT171 HOX171 HPB171 HPF171 HPJ171 HPN171 HPR171 HPV171 HPZ171 HQD171 HQH171 HQL171 HQP171 HQT171 HQX171 HRB171 HRF171 HRJ171 HRN171 HRR171 HRV171 HRZ171 HSD171 HSH171 HSL171 HSP171 HST171 HSX171 HTB171 HTF171 HTJ171 HTN171 HTR171 HTV171 HTZ171 HUD171 HUH171 HUL171 HUP171 HUT171 HUX171 HVB171 HVF171 HVJ171 HVN171 HVR171 HVV171 HVZ171 HWD171 HWH171 HWL171 HWP171 HWT171 HWX171 HXB171 HXF171 HXJ171 HXN171 HXR171 HXV171 HXZ171 HYD171 HYH171 HYL171 HYP171 HYT171 HYX171 HZB171 HZF171 HZJ171 HZN171 HZR171 HZV171 HZZ171 IAD171 IAH171 IAL171 IAP171 IAT171 IAX171 IBB171 IBF171 IBJ171 IBN171 IBR171 IBV171 IBZ171 ICD171 ICH171 ICL171 ICP171 ICT171 ICX171 IDB171 IDF171 IDJ171 IDN171 IDR171 IDV171 IDZ171 IED171 IEH171 IEL171 IEP171 IET171 IEX171 IFB171 IFF171 IFJ171 IFN171 IFR171 IFV171 IFZ171 IGD171 IGH171 IGL171 IGP171 IGT171 IGX171 IHB171 IHF171 IHJ171 IHN171 IHR171 IHV171 IHZ171 IID171 IIH171 IIL171 IIP171 IIT171 IIX171 IJB171 IJF171 IJJ171 IJN171 IJR171 IJV171 IJZ171 IKD171 IKH171 IKL171 IKP171 IKT171 IKX171 ILB171 ILF171 ILJ171 ILN171 ILR171 ILV171 ILZ171 IMD171 IMH171 IML171 IMP171 IMT171 IMX171 INB171 INF171 INJ171 INN171 INR171 INV171 INZ171 IOD171 IOH171 IOL171 IOP171 IOT171 IOX171 IPB171 IPF171 IPJ171 IPN171 IPR171 IPV171 IPZ171 IQD171 IQH171 IQL171 IQP171 IQT171 IQX171 IRB171 IRF171 IRJ171 IRN171 IRR171 IRV171 IRZ171 ISD171 ISH171 ISL171 ISP171 IST171 ISX171 ITB171 ITF171 ITJ171 ITN171 ITR171 ITV171 ITZ171 IUD171 IUH171 IUL171 IUP171 IUT171 IUX171 IVB171 IVF171 IVJ171 IVN171 IVR171 IVV171 IVZ171 IWD171 IWH171 IWL171 IWP171 IWT171 IWX171 IXB171 IXF171 IXJ171 IXN171 IXR171 IXV171 IXZ171 IYD171 IYH171 IYL171 IYP171 IYT171 IYX171 IZB171 IZF171 IZJ171 IZN171 IZR171 IZV171 IZZ171 JAD171 JAH171 JAL171 JAP171 JAT171 JAX171 JBB171 JBF171 JBJ171 JBN171 JBR171 JBV171 JBZ171 JCD171 JCH171 JCL171 JCP171 JCT171 JCX171 JDB171 JDF171 JDJ171 JDN171 JDR171 JDV171 JDZ171 JED171 JEH171 JEL171 JEP171 JET171 JEX171 JFB171 JFF171 JFJ171 JFN171 JFR171 JFV171 JFZ171 JGD171 JGH171 JGL171 JGP171 JGT171 JGX171 JHB171 JHF171 JHJ171 JHN171 JHR171 JHV171 JHZ171 JID171 JIH171 JIL171 JIP171 JIT171 JIX171 JJB171 JJF171 JJJ171 JJN171 JJR171 JJV171 JJZ171 JKD171 JKH171 JKL171 JKP171 JKT171 JKX171 JLB171 JLF171 JLJ171 JLN171 JLR171 JLV171 JLZ171 JMD171 JMH171 JML171 JMP171 JMT171 JMX171 JNB171 JNF171 JNJ171 JNN171 JNR171 JNV171 JNZ171 JOD171 JOH171 JOL171 JOP171 JOT171 JOX171 JPB171 JPF171 JPJ171 JPN171 JPR171 JPV171 JPZ171 JQD171 JQH171 JQL171 JQP171 JQT171 JQX171 JRB171 JRF171 JRJ171 JRN171 JRR171 JRV171 JRZ171 JSD171 JSH171 JSL171 JSP171 JST171 JSX171 JTB171 JTF171 JTJ171 JTN171 JTR171 JTV171 JTZ171 JUD171 JUH171 JUL171 JUP171 JUT171 JUX171 JVB171 JVF171 JVJ171 JVN171 JVR171 JVV171 JVZ171 JWD171 JWH171 JWL171 JWP171 JWT171 JWX171 JXB171 JXF171 JXJ171 JXN171 JXR171 JXV171 JXZ171 JYD171 JYH171 JYL171 JYP171 JYT171 JYX171 JZB171 JZF171 JZJ171 JZN171 JZR171 JZV171 JZZ171 KAD171 KAH171 KAL171 KAP171 KAT171 KAX171 KBB171 KBF171 KBJ171 KBN171 KBR171 KBV171 KBZ171 KCD171 KCH171 KCL171 KCP171 KCT171 KCX171 KDB171 KDF171 KDJ171 KDN171 KDR171 KDV171 KDZ171 KED171 KEH171 KEL171 KEP171 KET171 KEX171 KFB171 KFF171 KFJ171 KFN171 KFR171 KFV171 KFZ171 KGD171 KGH171 KGL171 KGP171 KGT171 KGX171 KHB171 KHF171 KHJ171 KHN171 KHR171 KHV171 KHZ171 KID171 KIH171 KIL171 KIP171 KIT171 KIX171 KJB171 KJF171 KJJ171 KJN171 KJR171 KJV171 KJZ171 KKD171 KKH171 KKL171 KKP171 KKT171 KKX171 KLB171 KLF171 KLJ171 KLN171 KLR171 KLV171 KLZ171 KMD171 KMH171 KML171 KMP171 KMT171 KMX171 KNB171 KNF171 KNJ171 KNN171 KNR171 KNV171 KNZ171 KOD171 KOH171 KOL171 KOP171 KOT171 KOX171 KPB171 KPF171 KPJ171 KPN171 KPR171 KPV171 KPZ171 KQD171 KQH171 KQL171 KQP171 KQT171 KQX171 KRB171 KRF171 KRJ171 KRN171 KRR171 KRV171 KRZ171 KSD171 KSH171 KSL171 KSP171 KST171 KSX171 KTB171 KTF171 KTJ171 KTN171 KTR171 KTV171 KTZ171 KUD171 KUH171 KUL171 KUP171 KUT171 KUX171 KVB171 KVF171 KVJ171 KVN171 KVR171 KVV171 KVZ171 KWD171 KWH171 KWL171 KWP171 KWT171 KWX171 KXB171 KXF171 KXJ171 KXN171 KXR171 KXV171 KXZ171 KYD171 KYH171 KYL171 KYP171 KYT171 KYX171 KZB171 KZF171 KZJ171 KZN171 KZR171 KZV171 KZZ171 LAD171 LAH171 LAL171 LAP171 LAT171 LAX171 LBB171 LBF171 LBJ171 LBN171 LBR171 LBV171 LBZ171 LCD171 LCH171 LCL171 LCP171 LCT171 LCX171 LDB171 LDF171 LDJ171 LDN171 LDR171 LDV171 LDZ171 LED171 LEH171 LEL171 LEP171 LET171 LEX171 LFB171 LFF171 LFJ171 LFN171 LFR171 LFV171 LFZ171 LGD171 LGH171 LGL171 LGP171 LGT171 LGX171 LHB171 LHF171 LHJ171 LHN171 LHR171 LHV171 LHZ171 LID171 LIH171 LIL171 LIP171 LIT171 LIX171 LJB171 LJF171 LJJ171 LJN171 LJR171 LJV171 LJZ171 LKD171 LKH171 LKL171 LKP171 LKT171 LKX171 LLB171 LLF171 LLJ171 LLN171 LLR171 LLV171 LLZ171 LMD171 LMH171 LML171 LMP171 LMT171 LMX171 LNB171 LNF171 LNJ171 LNN171 LNR171 LNV171 LNZ171 LOD171 LOH171 LOL171 LOP171 LOT171 LOX171 LPB171 LPF171 LPJ171 LPN171 LPR171 LPV171 LPZ171 LQD171 LQH171 LQL171 LQP171 LQT171 LQX171 LRB171 LRF171 LRJ171 LRN171 LRR171 LRV171 LRZ171 LSD171 LSH171 LSL171 LSP171 LST171 LSX171 LTB171 LTF171 LTJ171 LTN171 LTR171 LTV171 LTZ171 LUD171 LUH171 LUL171 LUP171 LUT171 LUX171 LVB171 LVF171 LVJ171 LVN171 LVR171 LVV171 LVZ171 LWD171 LWH171 LWL171 LWP171 LWT171 LWX171 LXB171 LXF171 LXJ171 LXN171 LXR171 LXV171 LXZ171 LYD171 LYH171 LYL171 LYP171 LYT171 LYX171 LZB171 LZF171 LZJ171 LZN171 LZR171 LZV171 LZZ171 MAD171 MAH171 MAL171 MAP171 MAT171 MAX171 MBB171 MBF171 MBJ171 MBN171 MBR171 MBV171 MBZ171 MCD171 MCH171 MCL171 MCP171 MCT171 MCX171 MDB171 MDF171 MDJ171 MDN171 MDR171 MDV171 MDZ171 MED171 MEH171 MEL171 MEP171 MET171 MEX171 MFB171 MFF171 MFJ171 MFN171 MFR171 MFV171 MFZ171 MGD171 MGH171 MGL171 MGP171 MGT171 MGX171 MHB171 MHF171 MHJ171 MHN171 MHR171 MHV171 MHZ171 MID171 MIH171 MIL171 MIP171 MIT171 MIX171 MJB171 MJF171 MJJ171 MJN171 MJR171 MJV171 MJZ171 MKD171 MKH171 MKL171 MKP171 MKT171 MKX171 MLB171 MLF171 MLJ171 MLN171 MLR171 MLV171 MLZ171 MMD171 MMH171 MML171 MMP171 MMT171 MMX171 MNB171 MNF171 MNJ171 MNN171 MNR171 MNV171 MNZ171 MOD171 MOH171 MOL171 MOP171 MOT171 MOX171 MPB171 MPF171 MPJ171 MPN171 MPR171 MPV171 MPZ171 MQD171 MQH171 MQL171 MQP171 MQT171 MQX171 MRB171 MRF171 MRJ171 MRN171 MRR171 MRV171 MRZ171 MSD171 MSH171 MSL171 MSP171 MST171 MSX171 MTB171 MTF171 MTJ171 MTN171 MTR171 MTV171 MTZ171 MUD171 MUH171 MUL171 MUP171 MUT171 MUX171 MVB171 MVF171 MVJ171 MVN171 MVR171 MVV171 MVZ171 MWD171 MWH171 MWL171 MWP171 MWT171 MWX171 MXB171 MXF171 MXJ171 MXN171 MXR171 MXV171 MXZ171 MYD171 MYH171 MYL171 MYP171 MYT171 MYX171 MZB171 MZF171 MZJ171 MZN171 MZR171 MZV171 MZZ171 NAD171 NAH171 NAL171 NAP171 NAT171 NAX171 NBB171 NBF171 NBJ171 NBN171 NBR171 NBV171 NBZ171 NCD171 NCH171 NCL171 NCP171 NCT171 NCX171 NDB171 NDF171 NDJ171 NDN171 NDR171 NDV171 NDZ171 NED171 NEH171 NEL171 NEP171 NET171 NEX171 NFB171 NFF171 NFJ171 NFN171 NFR171 NFV171 NFZ171 NGD171 NGH171 NGL171 NGP171 NGT171 NGX171 NHB171 NHF171 NHJ171 NHN171 NHR171 NHV171 NHZ171 NID171 NIH171 NIL171 NIP171 NIT171 NIX171 NJB171 NJF171 NJJ171 NJN171 NJR171 NJV171 NJZ171 NKD171 NKH171 NKL171 NKP171 NKT171 NKX171 NLB171 NLF171 NLJ171 NLN171 NLR171 NLV171 NLZ171 NMD171 NMH171 NML171 NMP171 NMT171 NMX171 NNB171 NNF171 NNJ171 NNN171 NNR171 NNV171 NNZ171 NOD171 NOH171 NOL171 NOP171 NOT171 NOX171 NPB171 NPF171 NPJ171 NPN171 NPR171 NPV171 NPZ171 NQD171 NQH171 NQL171 NQP171 NQT171 NQX171 NRB171 NRF171 NRJ171 NRN171 NRR171 NRV171 NRZ171 NSD171 NSH171 NSL171 NSP171 NST171 NSX171 NTB171 NTF171 NTJ171 NTN171 NTR171 NTV171 NTZ171 NUD171 NUH171 NUL171 NUP171 NUT171 NUX171 NVB171 NVF171 NVJ171 NVN171 NVR171 NVV171 NVZ171 NWD171 NWH171 NWL171 NWP171 NWT171 NWX171 NXB171 NXF171 NXJ171 NXN171 NXR171 NXV171 NXZ171 NYD171 NYH171 NYL171 NYP171 NYT171 NYX171 NZB171 NZF171 NZJ171 NZN171 NZR171 NZV171 NZZ171 OAD171 OAH171 OAL171 OAP171 OAT171 OAX171 OBB171 OBF171 OBJ171 OBN171 OBR171 OBV171 OBZ171 OCD171 OCH171 OCL171 OCP171 OCT171 OCX171 ODB171 ODF171 ODJ171 ODN171 ODR171 ODV171 ODZ171 OED171 OEH171 OEL171 OEP171 OET171 OEX171 OFB171 OFF171 OFJ171 OFN171 OFR171 OFV171 OFZ171 OGD171 OGH171 OGL171 OGP171 OGT171 OGX171 OHB171 OHF171 OHJ171 OHN171 OHR171 OHV171 OHZ171 OID171 OIH171 OIL171 OIP171 OIT171 OIX171 OJB171 OJF171 OJJ171 OJN171 OJR171 OJV171 OJZ171 OKD171 OKH171 OKL171 OKP171 OKT171 OKX171 OLB171 OLF171 OLJ171 OLN171 OLR171 OLV171 OLZ171 OMD171 OMH171 OML171 OMP171 OMT171 OMX171 ONB171 ONF171 ONJ171 ONN171 ONR171 ONV171 ONZ171 OOD171 OOH171 OOL171 OOP171 OOT171 OOX171 OPB171 OPF171 OPJ171 OPN171 OPR171 OPV171 OPZ171 OQD171 OQH171 OQL171 OQP171 OQT171 OQX171 ORB171 ORF171 ORJ171 ORN171 ORR171 ORV171 ORZ171 OSD171 OSH171 OSL171 OSP171 OST171 OSX171 OTB171 OTF171 OTJ171 OTN171 OTR171 OTV171 OTZ171 OUD171 OUH171 OUL171 OUP171 OUT171 OUX171 OVB171 OVF171 OVJ171 OVN171 OVR171 OVV171 OVZ171 OWD171 OWH171 OWL171 OWP171 OWT171 OWX171 OXB171 OXF171 OXJ171 OXN171 OXR171 OXV171 OXZ171 OYD171 OYH171 OYL171 OYP171 OYT171 OYX171 OZB171 OZF171 OZJ171 OZN171 OZR171 OZV171 OZZ171 PAD171 PAH171 PAL171 PAP171 PAT171 PAX171 PBB171 PBF171 PBJ171 PBN171 PBR171 PBV171 PBZ171 PCD171 PCH171 PCL171 PCP171 PCT171 PCX171 PDB171 PDF171 PDJ171 PDN171 PDR171 PDV171 PDZ171 PED171 PEH171 PEL171 PEP171 PET171 PEX171 PFB171 PFF171 PFJ171 PFN171 PFR171 PFV171 PFZ171 PGD171 PGH171 PGL171 PGP171 PGT171 PGX171 PHB171 PHF171 PHJ171 PHN171 PHR171 PHV171 PHZ171 PID171 PIH171 PIL171 PIP171 PIT171 PIX171 PJB171 PJF171 PJJ171 PJN171 PJR171 PJV171 PJZ171 PKD171 PKH171 PKL171 PKP171 PKT171 PKX171 PLB171 PLF171 PLJ171 PLN171 PLR171 PLV171 PLZ171 PMD171 PMH171 PML171 PMP171 PMT171 PMX171 PNB171 PNF171 PNJ171 PNN171 PNR171 PNV171 PNZ171 POD171 POH171 POL171 POP171 POT171 POX171 PPB171 PPF171 PPJ171 PPN171 PPR171 PPV171 PPZ171 PQD171 PQH171 PQL171 PQP171 PQT171 PQX171 PRB171 PRF171 PRJ171 PRN171 PRR171 PRV171 PRZ171 PSD171 PSH171 PSL171 PSP171 PST171 PSX171 PTB171 PTF171 PTJ171 PTN171 PTR171 PTV171 PTZ171 PUD171 PUH171 PUL171 PUP171 PUT171 PUX171 PVB171 PVF171 PVJ171 PVN171 PVR171 PVV171 PVZ171 PWD171 PWH171 PWL171 PWP171 PWT171 PWX171 PXB171 PXF171 PXJ171 PXN171 PXR171 PXV171 PXZ171 PYD171 PYH171 PYL171 PYP171 PYT171 PYX171 PZB171 PZF171 PZJ171 PZN171 PZR171 PZV171 PZZ171 QAD171 QAH171 QAL171 QAP171 QAT171 QAX171 QBB171 QBF171 QBJ171 QBN171 QBR171 QBV171 QBZ171 QCD171 QCH171 QCL171 QCP171 QCT171 QCX171 QDB171 QDF171 QDJ171 QDN171 QDR171 QDV171 QDZ171 QED171 QEH171 QEL171 QEP171 QET171 QEX171 QFB171 QFF171 QFJ171 QFN171 QFR171 QFV171 QFZ171 QGD171 QGH171 QGL171 QGP171 QGT171 QGX171 QHB171 QHF171 QHJ171 QHN171 QHR171 QHV171 QHZ171 QID171 QIH171 QIL171 QIP171 QIT171 QIX171 QJB171 QJF171 QJJ171 QJN171 QJR171 QJV171 QJZ171 QKD171 QKH171 QKL171 QKP171 QKT171 QKX171 QLB171 QLF171 QLJ171 QLN171 QLR171 QLV171 QLZ171 QMD171 QMH171 QML171 QMP171 QMT171 QMX171 QNB171 QNF171 QNJ171 QNN171 QNR171 QNV171 QNZ171 QOD171 QOH171 QOL171 QOP171 QOT171 QOX171 QPB171 QPF171 QPJ171 QPN171 QPR171 QPV171 QPZ171 QQD171 QQH171 QQL171 QQP171 QQT171 QQX171 QRB171 QRF171 QRJ171 QRN171 QRR171 QRV171 QRZ171 QSD171 QSH171 QSL171 QSP171 QST171 QSX171 QTB171 QTF171 QTJ171 QTN171 QTR171 QTV171 QTZ171 QUD171 QUH171 QUL171 QUP171 QUT171 QUX171 QVB171 QVF171 QVJ171 QVN171 QVR171 QVV171 QVZ171 QWD171 QWH171 QWL171 QWP171 QWT171 QWX171 QXB171 QXF171 QXJ171 QXN171 QXR171 QXV171 QXZ171 QYD171 QYH171 QYL171 QYP171 QYT171 QYX171 QZB171 QZF171 QZJ171 QZN171 QZR171 QZV171 QZZ171 RAD171 RAH171 RAL171 RAP171 RAT171 RAX171 RBB171 RBF171 RBJ171 RBN171 RBR171 RBV171 RBZ171 RCD171 RCH171 RCL171 RCP171 RCT171 RCX171 RDB171 RDF171 RDJ171 RDN171 RDR171 RDV171 RDZ171 RED171 REH171 REL171 REP171 RET171 REX171 RFB171 RFF171 RFJ171 RFN171 RFR171 RFV171 RFZ171 RGD171 RGH171 RGL171 RGP171 RGT171 RGX171 RHB171 RHF171 RHJ171 RHN171 RHR171 RHV171 RHZ171 RID171 RIH171 RIL171 RIP171 RIT171 RIX171 RJB171 RJF171 RJJ171 RJN171 RJR171 RJV171 RJZ171 RKD171 RKH171 RKL171 RKP171 RKT171 RKX171 RLB171 RLF171 RLJ171 RLN171 RLR171 RLV171 RLZ171 RMD171 RMH171 RML171 RMP171 RMT171 RMX171 RNB171 RNF171 RNJ171 RNN171 RNR171 RNV171 RNZ171 ROD171 ROH171 ROL171 ROP171 ROT171 ROX171 RPB171 RPF171 RPJ171 RPN171 RPR171 RPV171 RPZ171 RQD171 RQH171 RQL171 RQP171 RQT171 RQX171 RRB171 RRF171 RRJ171 RRN171 RRR171 RRV171 RRZ171 RSD171 RSH171 RSL171 RSP171 RST171 RSX171 RTB171 RTF171 RTJ171 RTN171 RTR171 RTV171 RTZ171 RUD171 RUH171 RUL171 RUP171 RUT171 RUX171 RVB171 RVF171 RVJ171 RVN171 RVR171 RVV171 RVZ171 RWD171 RWH171 RWL171 RWP171 RWT171 RWX171 RXB171 RXF171 RXJ171 RXN171 RXR171 RXV171 RXZ171 RYD171 RYH171 RYL171 RYP171 RYT171 RYX171 RZB171 RZF171 RZJ171 RZN171 RZR171 RZV171 RZZ171 SAD171 SAH171 SAL171 SAP171 SAT171 SAX171 SBB171 SBF171 SBJ171 SBN171 SBR171 SBV171 SBZ171 SCD171 SCH171 SCL171 SCP171 SCT171 SCX171 SDB171 SDF171 SDJ171 SDN171 SDR171 SDV171 SDZ171 SED171 SEH171 SEL171 SEP171 SET171 SEX171 SFB171 SFF171 SFJ171 SFN171 SFR171 SFV171 SFZ171 SGD171 SGH171 SGL171 SGP171 SGT171 SGX171 SHB171 SHF171 SHJ171 SHN171 SHR171 SHV171 SHZ171 SID171 SIH171 SIL171 SIP171 SIT171 SIX171 SJB171 SJF171 SJJ171 SJN171 SJR171 SJV171 SJZ171 SKD171 SKH171 SKL171 SKP171 SKT171 SKX171 SLB171 SLF171 SLJ171 SLN171 SLR171 SLV171 SLZ171 SMD171 SMH171 SML171 SMP171 SMT171 SMX171 SNB171 SNF171 SNJ171 SNN171 SNR171 SNV171 SNZ171 SOD171 SOH171 SOL171 SOP171 SOT171 SOX171 SPB171 SPF171 SPJ171 SPN171 SPR171 SPV171 SPZ171 SQD171 SQH171 SQL171 SQP171 SQT171 SQX171 SRB171 SRF171 SRJ171 SRN171 SRR171 SRV171 SRZ171 SSD171 SSH171 SSL171 SSP171 SST171 SSX171 STB171 STF171 STJ171 STN171 STR171 STV171 STZ171 SUD171 SUH171 SUL171 SUP171 SUT171 SUX171 SVB171 SVF171 SVJ171 SVN171 SVR171 SVV171 SVZ171 SWD171 SWH171 SWL171 SWP171 SWT171 SWX171 SXB171 SXF171 SXJ171 SXN171 SXR171 SXV171 SXZ171 SYD171 SYH171 SYL171 SYP171 SYT171 SYX171 SZB171 SZF171 SZJ171 SZN171 SZR171 SZV171 SZZ171 TAD171 TAH171 TAL171 TAP171 TAT171 TAX171 TBB171 TBF171 TBJ171 TBN171 TBR171 TBV171 TBZ171 TCD171 TCH171 TCL171 TCP171 TCT171 TCX171 TDB171 TDF171 TDJ171 TDN171 TDR171 TDV171 TDZ171 TED171 TEH171 TEL171 TEP171 TET171 TEX171 TFB171 TFF171 TFJ171 TFN171 TFR171 TFV171 TFZ171 TGD171 TGH171 TGL171 TGP171 TGT171 TGX171 THB171 THF171 THJ171 THN171 THR171 THV171 THZ171 TID171 TIH171 TIL171 TIP171 TIT171 TIX171 TJB171 TJF171 TJJ171 TJN171 TJR171 TJV171 TJZ171 TKD171 TKH171 TKL171 TKP171 TKT171 TKX171 TLB171 TLF171 TLJ171 TLN171 TLR171 TLV171 TLZ171 TMD171 TMH171 TML171 TMP171 TMT171 TMX171 TNB171 TNF171 TNJ171 TNN171 TNR171 TNV171 TNZ171 TOD171 TOH171 TOL171 TOP171 TOT171 TOX171 TPB171 TPF171 TPJ171 TPN171 TPR171 TPV171 TPZ171 TQD171 TQH171 TQL171 TQP171 TQT171 TQX171 TRB171 TRF171 TRJ171 TRN171 TRR171 TRV171 TRZ171 TSD171 TSH171 TSL171 TSP171 TST171 TSX171 TTB171 TTF171 TTJ171 TTN171 TTR171 TTV171 TTZ171 TUD171 TUH171 TUL171 TUP171 TUT171 TUX171 TVB171 TVF171 TVJ171 TVN171 TVR171 TVV171 TVZ171 TWD171 TWH171 TWL171 TWP171 TWT171 TWX171 TXB171 TXF171 TXJ171 TXN171 TXR171 TXV171 TXZ171 TYD171 TYH171 TYL171 TYP171 TYT171 TYX171 TZB171 TZF171 TZJ171 TZN171 TZR171 TZV171 TZZ171 UAD171 UAH171 UAL171 UAP171 UAT171 UAX171 UBB171 UBF171 UBJ171 UBN171 UBR171 UBV171 UBZ171 UCD171 UCH171 UCL171 UCP171 UCT171 UCX171 UDB171 UDF171 UDJ171 UDN171 UDR171 UDV171 UDZ171 UED171 UEH171 UEL171 UEP171 UET171 UEX171 UFB171 UFF171 UFJ171 UFN171 UFR171 UFV171 UFZ171 UGD171 UGH171 UGL171 UGP171 UGT171 UGX171 UHB171 UHF171 UHJ171 UHN171 UHR171 UHV171 UHZ171 UID171 UIH171 UIL171 UIP171 UIT171 UIX171 UJB171 UJF171 UJJ171 UJN171 UJR171 UJV171 UJZ171 UKD171 UKH171 UKL171 UKP171 UKT171 UKX171 ULB171 ULF171 ULJ171 ULN171 ULR171 ULV171 ULZ171 UMD171 UMH171 UML171 UMP171 UMT171 UMX171 UNB171 UNF171 UNJ171 UNN171 UNR171 UNV171 UNZ171 UOD171 UOH171 UOL171 UOP171 UOT171 UOX171 UPB171 UPF171 UPJ171 UPN171 UPR171 UPV171 UPZ171 UQD171 UQH171 UQL171 UQP171 UQT171 UQX171 URB171 URF171 URJ171 URN171 URR171 URV171 URZ171 USD171 USH171 USL171 USP171 UST171 USX171 UTB171 UTF171 UTJ171 UTN171 UTR171 UTV171 UTZ171 UUD171 UUH171 UUL171 UUP171 UUT171 UUX171 UVB171 UVF171 UVJ171 UVN171 UVR171 UVV171 UVZ171 UWD171 UWH171 UWL171 UWP171 UWT171 UWX171 UXB171 UXF171 UXJ171 UXN171 UXR171 UXV171 UXZ171 UYD171 UYH171 UYL171 UYP171 UYT171 UYX171 UZB171 UZF171 UZJ171 UZN171 UZR171 UZV171 UZZ171 VAD171 VAH171 VAL171 VAP171 VAT171 VAX171 VBB171 VBF171 VBJ171 VBN171 VBR171 VBV171 VBZ171 VCD171 VCH171 VCL171 VCP171 VCT171 VCX171 VDB171 VDF171 VDJ171 VDN171 VDR171 VDV171 VDZ171 VED171 VEH171 VEL171 VEP171 VET171 VEX171 VFB171 VFF171 VFJ171 VFN171 VFR171 VFV171 VFZ171 VGD171 VGH171 VGL171 VGP171 VGT171 VGX171 VHB171 VHF171 VHJ171 VHN171 VHR171 VHV171 VHZ171 VID171 VIH171 VIL171 VIP171 VIT171 VIX171 VJB171 VJF171 VJJ171 VJN171 VJR171 VJV171 VJZ171 VKD171 VKH171 VKL171 VKP171 VKT171 VKX171 VLB171 VLF171 VLJ171 VLN171 VLR171 VLV171 VLZ171 VMD171 VMH171 VML171 VMP171 VMT171 VMX171 VNB171 VNF171 VNJ171 VNN171 VNR171 VNV171 VNZ171 VOD171 VOH171 VOL171 VOP171 VOT171 VOX171 VPB171 VPF171 VPJ171 VPN171 VPR171 VPV171 VPZ171 VQD171 VQH171 VQL171 VQP171 VQT171 VQX171 VRB171 VRF171 VRJ171 VRN171 VRR171 VRV171 VRZ171 VSD171 VSH171 VSL171 VSP171 VST171 VSX171 VTB171 VTF171 VTJ171 VTN171 VTR171 VTV171 VTZ171 VUD171 VUH171 VUL171 VUP171 VUT171 VUX171 VVB171 VVF171 VVJ171 VVN171 VVR171 VVV171 VVZ171 VWD171 VWH171 VWL171 VWP171 VWT171 VWX171 VXB171 VXF171 VXJ171 VXN171 VXR171 VXV171 VXZ171 VYD171 VYH171 VYL171 VYP171 VYT171 VYX171 VZB171 VZF171 VZJ171 VZN171 VZR171 VZV171 VZZ171 WAD171 WAH171 WAL171 WAP171 WAT171 WAX171 WBB171 WBF171 WBJ171 WBN171 WBR171 WBV171 WBZ171 WCD171 WCH171 WCL171 WCP171 WCT171 WCX171 WDB171 WDF171 WDJ171 WDN171 WDR171 WDV171 WDZ171 WED171 WEH171 WEL171 WEP171 WET171 WEX171 WFB171 WFF171 WFJ171 WFN171 WFR171 WFV171 WFZ171 WGD171 WGH171 WGL171 WGP171 WGT171 WGX171 WHB171 WHF171 WHJ171 WHN171 WHR171 WHV171 WHZ171 WID171 WIH171 WIL171 WIP171 WIT171 WIX171 WJB171 WJF171 WJJ171 WJN171 WJR171 WJV171 WJZ171 WKD171 WKH171 WKL171 WKP171 WKT171 WKX171 WLB171 WLF171 WLJ171 WLN171 WLR171 WLV171 WLZ171 WMD171 WMH171 WML171 WMP171 WMT171 WMX171 WNB171 WNF171 WNJ171 WNN171 WNR171 WNV171 WNZ171 WOD171 WOH171 WOL171 WOP171 WOT171 WOX171 WPB171 WPF171 WPJ171 WPN171 WPR171 WPV171 WPZ171 WQD171 WQH171 WQL171 WQP171 WQT171 WQX171 WRB171 WRF171 WRJ171 WRN171 WRR171 WRV171 WRZ171 WSD171 WSH171 WSL171 WSP171 WST171 WSX171 WTB171 WTF171 WTJ171 WTN171 WTR171 WTV171 WTZ171 WUD171 WUH171 WUL171 WUP171 WUT171 WUX171 WVB171 WVF171 WVJ171 WVN171 WVR171 WVV171 WVZ171 WWD171 WWH171 WWL171 WWP171 WWT171 WWX171 WXB171 WXF171 WXJ171 WXN171 WXR171 WXV171 WXZ171 WYD171 WYH171 WYL171 WYP171 WYT171 WYX171 WZB171 WZF171 WZJ171 WZN171 WZR171 WZV171 WZZ171 XAD171 XAH171 XAL171 XAP171 XAT171 XAX171 XBB171 XBF171 XBJ171 XBN171 XBR171 XBV171 XBZ171 XCD171 XCH171 XCL171 XCP171 XCT171 XCX171 XDB171 XDF171 XDJ171 XDN171 XDR171 XDV171 XDZ171 XED171 XEH171 XEL171 XEP171 XET171 XEX171 XFB171">
    <cfRule/>
  </conditionalFormatting>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0FB79796030E0745AF0C5DD8AB7C9DB4" ma:contentTypeVersion="3" ma:contentTypeDescription="Create a new document." ma:contentTypeScope="" ma:versionID="9a3e1d7f288bcbf2a5030b15acffb71e">
  <xsd:schema xmlns:xsd="http://www.w3.org/2001/XMLSchema" xmlns:xs="http://www.w3.org/2001/XMLSchema" xmlns:p="http://schemas.microsoft.com/office/2006/metadata/properties" xmlns:ns2="faac5d55-1921-421f-aaab-07690666a227" targetNamespace="http://schemas.microsoft.com/office/2006/metadata/properties" ma:root="true" ma:fieldsID="1fc64e5b8d4eab27e6bd455c55b46aa4" ns2:_="">
    <xsd:import namespace="faac5d55-1921-421f-aaab-07690666a227"/>
    <xsd:element name="properties">
      <xsd:complexType>
        <xsd:sequence>
          <xsd:element name="documentManagement">
            <xsd:complexType>
              <xsd:all>
                <xsd:element ref="ns2:Original_x0020_Upload_x0020_Date" minOccurs="0"/>
                <xsd:element ref="ns2:Document_x0020_Owne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ac5d55-1921-421f-aaab-07690666a227" elementFormDefault="qualified">
    <xsd:import namespace="http://schemas.microsoft.com/office/2006/documentManagement/types"/>
    <xsd:import namespace="http://schemas.microsoft.com/office/infopath/2007/PartnerControls"/>
    <xsd:element name="Original_x0020_Upload_x0020_Date" ma:index="8" nillable="true" ma:displayName="Original Upload Date" ma:format="DateOnly" ma:internalName="Original_x0020_Upload_x0020_Date">
      <xsd:simpleType>
        <xsd:restriction base="dms:DateTime"/>
      </xsd:simpleType>
    </xsd:element>
    <xsd:element name="Document_x0020_Owner" ma:index="9" nillable="true" ma:displayName="Document Owner" ma:list="UserInfo" ma:SharePointGroup="0" ma:internalName="Document_x0020_Owner" ma:showField="ImnNam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Document_x0020_Owner xmlns="faac5d55-1921-421f-aaab-07690666a227">
      <UserInfo>
        <DisplayName/>
        <AccountId xsi:nil="true"/>
        <AccountType/>
      </UserInfo>
    </Document_x0020_Owner>
    <Original_x0020_Upload_x0020_Date xmlns="faac5d55-1921-421f-aaab-07690666a227" xsi:nil="true"/>
  </documentManagement>
</p:properties>
</file>

<file path=customXml/item4.xml><?xml version="1.0" encoding="utf-8"?>
<LongProperties xmlns="http://schemas.microsoft.com/office/2006/metadata/longProperties"/>
</file>

<file path=customXml/itemProps1.xml><?xml version="1.0" encoding="utf-8"?>
<ds:datastoreItem xmlns:ds="http://schemas.openxmlformats.org/officeDocument/2006/customXml" ds:itemID="{5CBF6BD7-4688-4F4A-8E84-7CBA1C61E350}">
  <ds:schemaRefs>
    <ds:schemaRef ds:uri="http://schemas.microsoft.com/sharepoint/v3/contenttype/forms"/>
  </ds:schemaRefs>
</ds:datastoreItem>
</file>

<file path=customXml/itemProps2.xml><?xml version="1.0" encoding="utf-8"?>
<ds:datastoreItem xmlns:ds="http://schemas.openxmlformats.org/officeDocument/2006/customXml" ds:itemID="{86BD39AF-9E79-4B3C-91FF-56608C60B6B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ac5d55-1921-421f-aaab-07690666a227"/>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518A5A3-2346-4E69-A9F3-54E2A2E9B96E}">
  <ds:schemaRefs>
    <ds:schemaRef ds:uri="http://purl.org/dc/dcmitype/"/>
    <ds:schemaRef ds:uri="http://schemas.microsoft.com/office/2006/documentManagement/types"/>
    <ds:schemaRef ds:uri="http://purl.org/dc/terms/"/>
    <ds:schemaRef ds:uri="http://schemas.microsoft.com/office/2006/metadata/properties"/>
    <ds:schemaRef ds:uri="http://purl.org/dc/elements/1.1/"/>
    <ds:schemaRef ds:uri="http://schemas.openxmlformats.org/package/2006/metadata/core-properties"/>
    <ds:schemaRef ds:uri="http://schemas.microsoft.com/office/infopath/2007/PartnerControls"/>
    <ds:schemaRef ds:uri="faac5d55-1921-421f-aaab-07690666a227"/>
    <ds:schemaRef ds:uri="http://www.w3.org/XML/1998/namespace"/>
  </ds:schemaRefs>
</ds:datastoreItem>
</file>

<file path=customXml/itemProps4.xml><?xml version="1.0" encoding="utf-8"?>
<ds:datastoreItem xmlns:ds="http://schemas.openxmlformats.org/officeDocument/2006/customXml" ds:itemID="{C57177B0-98CD-4EB1-85C9-8F5431BB60A5}">
  <ds:schemaRefs>
    <ds:schemaRef ds:uri="http://schemas.microsoft.com/office/2006/metadata/longPropertie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33</vt:i4>
      </vt:variant>
    </vt:vector>
  </HeadingPairs>
  <TitlesOfParts>
    <vt:vector size="33" baseType="lpstr">
      <vt:lpstr>Oct00-Mar05</vt:lpstr>
      <vt:lpstr>Apr05-Sep06</vt:lpstr>
      <vt:lpstr>Oct06-Mar07</vt:lpstr>
      <vt:lpstr>Apr07-Sep07</vt:lpstr>
      <vt:lpstr>Oct07-Mar08</vt:lpstr>
      <vt:lpstr>Apr08-Sep08</vt:lpstr>
      <vt:lpstr>Oct08-Mar09</vt:lpstr>
      <vt:lpstr>Apr09-Sep09</vt:lpstr>
      <vt:lpstr>Oct09-Mar10</vt:lpstr>
      <vt:lpstr>Apr10-Sep10</vt:lpstr>
      <vt:lpstr>Oct10-Mar11</vt:lpstr>
      <vt:lpstr>Apr11-Sep11</vt:lpstr>
      <vt:lpstr>Oct11-Mar12</vt:lpstr>
      <vt:lpstr>Apr12-Sep12 </vt:lpstr>
      <vt:lpstr>Oct12-Mar13</vt:lpstr>
      <vt:lpstr>Apr13-Sep13</vt:lpstr>
      <vt:lpstr>Oct13-Mar14</vt:lpstr>
      <vt:lpstr>Apr14-Sep14</vt:lpstr>
      <vt:lpstr>Oct14-Mar15</vt:lpstr>
      <vt:lpstr>Apr15-Sep15</vt:lpstr>
      <vt:lpstr>Oct15-Mar16</vt:lpstr>
      <vt:lpstr>Apr16-Sep16</vt:lpstr>
      <vt:lpstr>Oct16-Mar17</vt:lpstr>
      <vt:lpstr>Apr17-Sep17</vt:lpstr>
      <vt:lpstr>Oct17-Mar18</vt:lpstr>
      <vt:lpstr>Apr18 - Sep 18</vt:lpstr>
      <vt:lpstr>Oct 18 - Mar19</vt:lpstr>
      <vt:lpstr>Apr 19 - Sep 19</vt:lpstr>
      <vt:lpstr>Oct 19 - Mar 20</vt:lpstr>
      <vt:lpstr>Apr 20 - Sep 20</vt:lpstr>
      <vt:lpstr>Oct 20 - Mar 21 </vt:lpstr>
      <vt:lpstr>Apr 21 - Sep 21</vt:lpstr>
      <vt:lpstr>Oct 21 - Mar 22</vt:lpstr>
    </vt:vector>
  </TitlesOfParts>
  <Company>National Grid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craig.dyke</dc:creator>
  <cp:lastModifiedBy>Paul(ESO), Basil</cp:lastModifiedBy>
  <dcterms:created xsi:type="dcterms:W3CDTF">2007-08-06T09:14:09Z</dcterms:created>
  <dcterms:modified xsi:type="dcterms:W3CDTF">2022-01-10T13:05:24Z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
    <vt:lpwstr>Document</vt:lpwstr>
  </property>
</Properties>
</file>